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D:\ANNUAIRES\"/>
    </mc:Choice>
  </mc:AlternateContent>
  <xr:revisionPtr revIDLastSave="0" documentId="13_ncr:1_{C74D0C7D-0BAF-4286-9BE8-6E8233F4BB8C}" xr6:coauthVersionLast="47" xr6:coauthVersionMax="47" xr10:uidLastSave="{00000000-0000-0000-0000-000000000000}"/>
  <bookViews>
    <workbookView xWindow="-120" yWindow="-120" windowWidth="29040" windowHeight="15720" tabRatio="907" firstSheet="1" activeTab="7" xr2:uid="{00000000-000D-0000-FFFF-FFFF00000000}"/>
  </bookViews>
  <sheets>
    <sheet name="annexe" sheetId="10" state="hidden" r:id="rId1"/>
    <sheet name="couverture" sheetId="43" r:id="rId2"/>
    <sheet name="sommaire" sheetId="44" r:id="rId3"/>
    <sheet name="preface" sheetId="45" r:id="rId4"/>
    <sheet name="0 SYNTHESE PUB-PV PAR DREN" sheetId="40" r:id="rId5"/>
    <sheet name="1 SYNTHESE PAR DREN ET MILIEU" sheetId="18" r:id="rId6"/>
    <sheet name="2 INDICATEURS" sheetId="41" state="hidden" r:id="rId7"/>
    <sheet name="3 PRESCOLAIRE PUBLIC" sheetId="19" r:id="rId8"/>
    <sheet name="4 PRIMAIRE PUBLIC" sheetId="21" r:id="rId9"/>
    <sheet name="5 COLLEGE PUBLIC" sheetId="23" r:id="rId10"/>
    <sheet name="6 LYCEE PUBLIC" sheetId="24" r:id="rId11"/>
    <sheet name="7 PRESCOLAIRE PRIVE" sheetId="36" r:id="rId12"/>
    <sheet name="8 PRIMAIRE PRIVE" sheetId="37" r:id="rId13"/>
    <sheet name="9 COLLEGE PRIVE" sheetId="38" r:id="rId14"/>
    <sheet name="10 LYCEE PRIVE" sheetId="39" r:id="rId15"/>
    <sheet name="11 PAR AGE PRESCO PUB ET PV" sheetId="20" r:id="rId16"/>
    <sheet name="12 PAR AGE NIV I PUB ET PV" sheetId="42" r:id="rId17"/>
    <sheet name="13 PAR AGE NIV II PUB ET PV" sheetId="25" r:id="rId18"/>
    <sheet name="14 PAR AGE NIV III PUB ET PV" sheetId="26" r:id="rId19"/>
  </sheets>
  <definedNames>
    <definedName name="_xlnm._FilterDatabase" localSheetId="11" hidden="1">'7 PRESCOLAIRE PRIVE'!$A$5:$AQ$484</definedName>
    <definedName name="_xlnm._FilterDatabase" localSheetId="3" hidden="1">preface!$A$4:$B$35</definedName>
    <definedName name="_xlnm._FilterDatabase" localSheetId="2" hidden="1">sommaire!$A$4:$B$173</definedName>
    <definedName name="annee_scolaire" localSheetId="16">annexe!$E$2</definedName>
    <definedName name="annee_scolaire">annexe!$E$2</definedName>
    <definedName name="annee_scolaire_avant" localSheetId="16">LEFT('12 PAR AGE NIV I PUB ET PV'!annee_scolaire,4)-1&amp;"-"&amp;RIGHT('12 PAR AGE NIV I PUB ET PV'!annee_scolaire,4)-1</definedName>
    <definedName name="annee_scolaire_avant">LEFT(annee_scolaire,4)-1&amp;"-"&amp;RIGHT(annee_scolaire,4)-1</definedName>
    <definedName name="id" localSheetId="16">#REF!</definedName>
    <definedName name="id">#REF!</definedName>
    <definedName name="nom_cisco">annexe!$I$1:$J$115</definedName>
    <definedName name="nom_dren">annexe!$F$5</definedName>
    <definedName name="nom_zap">annexe!$L$1:$M$1846</definedName>
    <definedName name="population_college" localSheetId="16">SUM(annexe!$V$12:$V$15)</definedName>
    <definedName name="population_college">SUM(annexe!$V$12:$V$15)</definedName>
    <definedName name="population_college_11" localSheetId="16">annexe!$V$12</definedName>
    <definedName name="population_college_11">annexe!$V$12</definedName>
    <definedName name="population_college_14" localSheetId="16">annexe!$V$15</definedName>
    <definedName name="population_college_14">annexe!$V$15</definedName>
    <definedName name="population_lycee" localSheetId="16">SUM(annexe!$V$16:$V$18)</definedName>
    <definedName name="population_lycee">SUM(annexe!$V$16:$V$18)</definedName>
    <definedName name="population_lycee_15" localSheetId="16">annexe!$V$16</definedName>
    <definedName name="population_lycee_15">annexe!$V$16</definedName>
    <definedName name="population_lycee_17" localSheetId="16">annexe!$V$18</definedName>
    <definedName name="population_lycee_17">annexe!$V$18</definedName>
    <definedName name="population_presco" localSheetId="16">SUM(annexe!$V$4:$V$6)</definedName>
    <definedName name="population_presco">SUM(annexe!$V$4:$V$6)</definedName>
    <definedName name="population_presco_3" localSheetId="16">annexe!$V$4</definedName>
    <definedName name="population_presco_3">annexe!$V$4</definedName>
    <definedName name="population_presco_5" localSheetId="16">annexe!$V$6</definedName>
    <definedName name="population_presco_5">annexe!$V$6</definedName>
    <definedName name="population_primaire" localSheetId="16">SUM(annexe!$V$7:$V$11)</definedName>
    <definedName name="population_primaire">SUM(annexe!$V$7:$V$11)</definedName>
    <definedName name="population_primaire_10" localSheetId="16">annexe!$V$11</definedName>
    <definedName name="population_primaire_10">annexe!$V$11</definedName>
    <definedName name="population_primaire_6" localSheetId="16">annexe!$V$7</definedName>
    <definedName name="population_primaire_6">annexe!$V$7</definedName>
    <definedName name="tama" localSheetId="16">annexe!$Y$1</definedName>
    <definedName name="tama">annexe!$Y$1</definedName>
    <definedName name="type_commune" localSheetId="16">annexe!$A$8:$B$14</definedName>
    <definedName name="type_commune">annexe!$A$8:$B$14</definedName>
    <definedName name="type_localisation">annexe!$E$5</definedName>
    <definedName name="type_reponse" localSheetId="16">annexe!$A$3:$B$4</definedName>
    <definedName name="type_reponse">annexe!$A$3:$B$4</definedName>
    <definedName name="type_statut" localSheetId="16">annexe!$A$19:$B$25</definedName>
    <definedName name="type_statut">annexe!$A$19:$B$25</definedName>
    <definedName name="_xlnm.Print_Area" localSheetId="4">'0 SYNTHESE PUB-PV PAR DREN'!$A$1:$AG$78</definedName>
    <definedName name="_xlnm.Print_Area" localSheetId="5">'1 SYNTHESE PAR DREN ET MILIEU'!$A$1:$BN$78</definedName>
    <definedName name="_xlnm.Print_Area" localSheetId="14">'10 LYCEE PRIVE'!$A$1:$DN$492</definedName>
    <definedName name="_xlnm.Print_Area" localSheetId="6">'2 INDICATEURS'!$A$1:$J$57</definedName>
    <definedName name="_xlnm.Print_Area" localSheetId="7">'3 PRESCOLAIRE PUBLIC'!$A$1:$AR$484</definedName>
    <definedName name="_xlnm.Print_Area" localSheetId="8">'4 PRIMAIRE PUBLIC'!$A$1:$CO$492</definedName>
    <definedName name="_xlnm.Print_Area" localSheetId="9">'5 COLLEGE PUBLIC'!$A$1:$CJ$488</definedName>
    <definedName name="_xlnm.Print_Area" localSheetId="10">'6 LYCEE PUBLIC'!$A$1:$DQ$492</definedName>
    <definedName name="_xlnm.Print_Area" localSheetId="11">'7 PRESCOLAIRE PRIVE'!$A$1:$AM$484</definedName>
    <definedName name="_xlnm.Print_Area" localSheetId="12">'8 PRIMAIRE PRIVE'!$A$1:$CK$492</definedName>
    <definedName name="_xlnm.Print_Area" localSheetId="13">'9 COLLEGE PRIVE'!$A$1:$CG$488</definedName>
    <definedName name="_xlnm.Print_Area" localSheetId="1">couverture!$A$1:$AR$37</definedName>
    <definedName name="_xlnm.Print_Area" localSheetId="3">preface!$A$1:$B$35</definedName>
    <definedName name="_xlnm.Print_Area" localSheetId="2">sommaire!$A$1:$B$173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2" i="36" l="1"/>
  <c r="AQ3" i="36"/>
  <c r="AQ1" i="36"/>
  <c r="Q19" i="10" l="1"/>
  <c r="P19" i="10"/>
  <c r="U4" i="10"/>
  <c r="Y4" i="10" s="1"/>
  <c r="AC4" i="10" s="1"/>
  <c r="U5" i="10"/>
  <c r="Y5" i="10" s="1"/>
  <c r="AC5" i="10" s="1"/>
  <c r="U6" i="10"/>
  <c r="Y6" i="10" s="1"/>
  <c r="AC6" i="10" s="1"/>
  <c r="U7" i="10"/>
  <c r="Y7" i="10" s="1"/>
  <c r="AC7" i="10" s="1"/>
  <c r="U8" i="10"/>
  <c r="Y8" i="10" s="1"/>
  <c r="AC8" i="10" s="1"/>
  <c r="U9" i="10"/>
  <c r="Y9" i="10" s="1"/>
  <c r="AC9" i="10" s="1"/>
  <c r="U10" i="10"/>
  <c r="U11" i="10"/>
  <c r="Y11" i="10" s="1"/>
  <c r="AC11" i="10" s="1"/>
  <c r="U12" i="10"/>
  <c r="Y12" i="10" s="1"/>
  <c r="AC12" i="10" s="1"/>
  <c r="U13" i="10"/>
  <c r="Y13" i="10" s="1"/>
  <c r="AC13" i="10" s="1"/>
  <c r="U14" i="10"/>
  <c r="U15" i="10"/>
  <c r="Y15" i="10" s="1"/>
  <c r="AC15" i="10" s="1"/>
  <c r="U16" i="10"/>
  <c r="Y16" i="10" s="1"/>
  <c r="AC16" i="10" s="1"/>
  <c r="U17" i="10"/>
  <c r="Y17" i="10" s="1"/>
  <c r="AC17" i="10" s="1"/>
  <c r="U18" i="10"/>
  <c r="Y18" i="10" s="1"/>
  <c r="AC18" i="10" s="1"/>
  <c r="T5" i="10"/>
  <c r="X5" i="10" s="1"/>
  <c r="T6" i="10"/>
  <c r="X6" i="10" s="1"/>
  <c r="T7" i="10"/>
  <c r="X7" i="10" s="1"/>
  <c r="T8" i="10"/>
  <c r="X8" i="10" s="1"/>
  <c r="T9" i="10"/>
  <c r="X9" i="10" s="1"/>
  <c r="T10" i="10"/>
  <c r="X10" i="10" s="1"/>
  <c r="AB10" i="10" s="1"/>
  <c r="T11" i="10"/>
  <c r="X11" i="10" s="1"/>
  <c r="T12" i="10"/>
  <c r="X12" i="10" s="1"/>
  <c r="AB12" i="10" s="1"/>
  <c r="T13" i="10"/>
  <c r="X13" i="10" s="1"/>
  <c r="T14" i="10"/>
  <c r="X14" i="10" s="1"/>
  <c r="T15" i="10"/>
  <c r="X15" i="10" s="1"/>
  <c r="T16" i="10"/>
  <c r="T17" i="10"/>
  <c r="X17" i="10" s="1"/>
  <c r="T18" i="10"/>
  <c r="X18" i="10" s="1"/>
  <c r="AB18" i="10" s="1"/>
  <c r="T4" i="10"/>
  <c r="V16" i="10" l="1"/>
  <c r="V18" i="10"/>
  <c r="V4" i="10"/>
  <c r="V6" i="10"/>
  <c r="V12" i="10"/>
  <c r="V5" i="10"/>
  <c r="V13" i="10"/>
  <c r="V17" i="10"/>
  <c r="V9" i="10"/>
  <c r="V14" i="10"/>
  <c r="V10" i="10"/>
  <c r="Z15" i="10"/>
  <c r="AB15" i="10"/>
  <c r="AD15" i="10" s="1"/>
  <c r="Z11" i="10"/>
  <c r="AB11" i="10"/>
  <c r="AD11" i="10" s="1"/>
  <c r="Z7" i="10"/>
  <c r="AB7" i="10"/>
  <c r="AD7" i="10" s="1"/>
  <c r="AB14" i="10"/>
  <c r="AB6" i="10"/>
  <c r="AD6" i="10" s="1"/>
  <c r="Z6" i="10"/>
  <c r="Z17" i="10"/>
  <c r="AB17" i="10"/>
  <c r="AD17" i="10" s="1"/>
  <c r="Z13" i="10"/>
  <c r="AB13" i="10"/>
  <c r="AD13" i="10" s="1"/>
  <c r="Z9" i="10"/>
  <c r="AB9" i="10"/>
  <c r="AD9" i="10" s="1"/>
  <c r="Z5" i="10"/>
  <c r="AB5" i="10"/>
  <c r="AD5" i="10" s="1"/>
  <c r="AB8" i="10"/>
  <c r="AD8" i="10" s="1"/>
  <c r="Z8" i="10"/>
  <c r="U19" i="10"/>
  <c r="T19" i="10"/>
  <c r="Y14" i="10"/>
  <c r="AC14" i="10" s="1"/>
  <c r="V8" i="10"/>
  <c r="Y10" i="10"/>
  <c r="AC10" i="10" s="1"/>
  <c r="V15" i="10"/>
  <c r="V11" i="10"/>
  <c r="V7" i="10"/>
  <c r="X4" i="10"/>
  <c r="Z4" i="10" s="1"/>
  <c r="X16" i="10"/>
  <c r="AD12" i="10"/>
  <c r="AD18" i="10"/>
  <c r="Z10" i="10"/>
  <c r="Z18" i="10"/>
  <c r="Z12" i="10"/>
  <c r="R5" i="10"/>
  <c r="R6" i="10"/>
  <c r="R7" i="10"/>
  <c r="R8" i="10"/>
  <c r="R9" i="10"/>
  <c r="R10" i="10"/>
  <c r="R11" i="10"/>
  <c r="R12" i="10"/>
  <c r="R13" i="10"/>
  <c r="R14" i="10"/>
  <c r="R15" i="10"/>
  <c r="R16" i="10"/>
  <c r="R17" i="10"/>
  <c r="R18" i="10"/>
  <c r="R4" i="10"/>
  <c r="AC19" i="10" l="1"/>
  <c r="AD10" i="10"/>
  <c r="V19" i="10"/>
  <c r="Z14" i="10"/>
  <c r="AD14" i="10"/>
  <c r="R19" i="10"/>
  <c r="AB16" i="10"/>
  <c r="AD16" i="10" s="1"/>
  <c r="Z16" i="10"/>
  <c r="AB4" i="10"/>
  <c r="X19" i="10"/>
  <c r="Y19" i="10"/>
  <c r="Z19" i="10" l="1"/>
  <c r="AB19" i="10"/>
  <c r="AD4" i="10"/>
  <c r="AD19" i="10" s="1"/>
  <c r="A32" i="41" l="1"/>
  <c r="A3" i="41"/>
  <c r="BP9" i="18" l="1"/>
  <c r="BQ9" i="18" s="1"/>
  <c r="BP12" i="18"/>
  <c r="BP13" i="18" s="1"/>
  <c r="BP15" i="18"/>
  <c r="BQ15" i="18" s="1"/>
  <c r="BP18" i="18"/>
  <c r="BP19" i="18" s="1"/>
  <c r="BP21" i="18"/>
  <c r="BQ21" i="18" s="1"/>
  <c r="BP24" i="18"/>
  <c r="BP25" i="18" s="1"/>
  <c r="BP27" i="18"/>
  <c r="BQ27" i="18" s="1"/>
  <c r="BP30" i="18"/>
  <c r="BP31" i="18" s="1"/>
  <c r="BP33" i="18"/>
  <c r="BQ33" i="18" s="1"/>
  <c r="BP36" i="18"/>
  <c r="BP37" i="18" s="1"/>
  <c r="BP39" i="18"/>
  <c r="BQ39" i="18" s="1"/>
  <c r="BP41" i="18"/>
  <c r="BQ41" i="18" s="1"/>
  <c r="BP43" i="18"/>
  <c r="BQ43" i="18" s="1"/>
  <c r="BP46" i="18"/>
  <c r="BP47" i="18" s="1"/>
  <c r="BP49" i="18"/>
  <c r="BQ49" i="18" s="1"/>
  <c r="BP52" i="18"/>
  <c r="BP53" i="18" s="1"/>
  <c r="BP55" i="18"/>
  <c r="BQ55" i="18" s="1"/>
  <c r="BP58" i="18"/>
  <c r="BP59" i="18" s="1"/>
  <c r="BP61" i="18"/>
  <c r="BQ61" i="18" s="1"/>
  <c r="BP64" i="18"/>
  <c r="BP65" i="18" s="1"/>
  <c r="BP67" i="18"/>
  <c r="BQ67" i="18" s="1"/>
  <c r="BP70" i="18"/>
  <c r="BP71" i="18" s="1"/>
  <c r="BP73" i="18"/>
  <c r="BQ73" i="18" s="1"/>
  <c r="BP76" i="18"/>
  <c r="BP77" i="18" s="1"/>
  <c r="AI9" i="40"/>
  <c r="AJ9" i="40" s="1"/>
  <c r="AI12" i="40"/>
  <c r="AI13" i="40" s="1"/>
  <c r="AI15" i="40"/>
  <c r="AJ15" i="40" s="1"/>
  <c r="AI18" i="40"/>
  <c r="AI19" i="40" s="1"/>
  <c r="AI21" i="40"/>
  <c r="AJ21" i="40" s="1"/>
  <c r="AI24" i="40"/>
  <c r="AI25" i="40" s="1"/>
  <c r="AI27" i="40"/>
  <c r="AJ27" i="40" s="1"/>
  <c r="AI30" i="40"/>
  <c r="AI31" i="40" s="1"/>
  <c r="AI33" i="40"/>
  <c r="AJ33" i="40" s="1"/>
  <c r="AI36" i="40"/>
  <c r="AI37" i="40" s="1"/>
  <c r="AI39" i="40"/>
  <c r="AJ39" i="40" s="1"/>
  <c r="AI41" i="40"/>
  <c r="AJ41" i="40" s="1"/>
  <c r="AI43" i="40"/>
  <c r="AJ43" i="40" s="1"/>
  <c r="AI46" i="40"/>
  <c r="AI47" i="40" s="1"/>
  <c r="AI49" i="40"/>
  <c r="AJ49" i="40" s="1"/>
  <c r="AI52" i="40"/>
  <c r="AI53" i="40" s="1"/>
  <c r="AI55" i="40"/>
  <c r="AJ55" i="40" s="1"/>
  <c r="AI58" i="40"/>
  <c r="AI59" i="40" s="1"/>
  <c r="AI61" i="40"/>
  <c r="AJ61" i="40" s="1"/>
  <c r="AI64" i="40"/>
  <c r="AI65" i="40" s="1"/>
  <c r="AI67" i="40"/>
  <c r="AJ67" i="40" s="1"/>
  <c r="AI70" i="40"/>
  <c r="AI71" i="40" s="1"/>
  <c r="AI73" i="40"/>
  <c r="AJ73" i="40" s="1"/>
  <c r="AI76" i="40"/>
  <c r="AI77" i="40" s="1"/>
  <c r="AJ12" i="40" l="1"/>
  <c r="BP16" i="18"/>
  <c r="BP17" i="18" s="1"/>
  <c r="BQ17" i="18" s="1"/>
  <c r="AI28" i="40"/>
  <c r="AI29" i="40" s="1"/>
  <c r="AJ29" i="40" s="1"/>
  <c r="AI16" i="40"/>
  <c r="AI17" i="40" s="1"/>
  <c r="AJ17" i="40" s="1"/>
  <c r="BQ36" i="18"/>
  <c r="BP28" i="18"/>
  <c r="BP29" i="18" s="1"/>
  <c r="BQ29" i="18" s="1"/>
  <c r="AJ24" i="40"/>
  <c r="BQ12" i="18"/>
  <c r="BQ24" i="18"/>
  <c r="BQ16" i="18"/>
  <c r="AJ36" i="40"/>
  <c r="AJ70" i="40"/>
  <c r="AI34" i="40"/>
  <c r="AJ18" i="40"/>
  <c r="AI10" i="40"/>
  <c r="BQ30" i="18"/>
  <c r="BP22" i="18"/>
  <c r="AJ30" i="40"/>
  <c r="AI22" i="40"/>
  <c r="AJ16" i="40"/>
  <c r="BP34" i="18"/>
  <c r="BQ18" i="18"/>
  <c r="BP10" i="18"/>
  <c r="AJ46" i="40"/>
  <c r="BQ58" i="18"/>
  <c r="BP50" i="18"/>
  <c r="BP51" i="18" s="1"/>
  <c r="BQ51" i="18" s="1"/>
  <c r="BP42" i="18"/>
  <c r="BQ42" i="18" s="1"/>
  <c r="AJ58" i="40"/>
  <c r="AI42" i="40"/>
  <c r="AJ42" i="40" s="1"/>
  <c r="BP74" i="18"/>
  <c r="BP75" i="18" s="1"/>
  <c r="BQ75" i="18" s="1"/>
  <c r="AJ64" i="40"/>
  <c r="BQ70" i="18"/>
  <c r="BP62" i="18"/>
  <c r="BP63" i="18" s="1"/>
  <c r="BQ63" i="18" s="1"/>
  <c r="BQ46" i="18"/>
  <c r="AI62" i="40"/>
  <c r="AI63" i="40" s="1"/>
  <c r="AJ63" i="40" s="1"/>
  <c r="AI74" i="40"/>
  <c r="AI56" i="40"/>
  <c r="AI50" i="40"/>
  <c r="BQ64" i="18"/>
  <c r="BP56" i="18"/>
  <c r="AJ76" i="40"/>
  <c r="AI68" i="40"/>
  <c r="AJ52" i="40"/>
  <c r="AI44" i="40"/>
  <c r="BQ76" i="18"/>
  <c r="BP68" i="18"/>
  <c r="BQ52" i="18"/>
  <c r="BP44" i="18"/>
  <c r="BQ59" i="18"/>
  <c r="BP60" i="18"/>
  <c r="BQ60" i="18" s="1"/>
  <c r="BQ19" i="18"/>
  <c r="BP20" i="18"/>
  <c r="BQ20" i="18" s="1"/>
  <c r="BQ77" i="18"/>
  <c r="BP78" i="18"/>
  <c r="BQ78" i="18" s="1"/>
  <c r="BQ53" i="18"/>
  <c r="BP54" i="18"/>
  <c r="BQ54" i="18" s="1"/>
  <c r="BQ37" i="18"/>
  <c r="BP38" i="18"/>
  <c r="BQ38" i="18" s="1"/>
  <c r="BQ13" i="18"/>
  <c r="BP14" i="18"/>
  <c r="BQ14" i="18" s="1"/>
  <c r="BQ71" i="18"/>
  <c r="BP72" i="18"/>
  <c r="BQ72" i="18" s="1"/>
  <c r="BQ47" i="18"/>
  <c r="BP48" i="18"/>
  <c r="BQ48" i="18" s="1"/>
  <c r="BQ31" i="18"/>
  <c r="BP32" i="18"/>
  <c r="BQ32" i="18" s="1"/>
  <c r="BQ65" i="18"/>
  <c r="BP66" i="18"/>
  <c r="BQ66" i="18" s="1"/>
  <c r="BQ25" i="18"/>
  <c r="BP26" i="18"/>
  <c r="BQ26" i="18" s="1"/>
  <c r="AJ59" i="40"/>
  <c r="AI60" i="40"/>
  <c r="AJ60" i="40" s="1"/>
  <c r="AJ19" i="40"/>
  <c r="AI20" i="40"/>
  <c r="AJ20" i="40" s="1"/>
  <c r="AI78" i="40"/>
  <c r="AJ78" i="40" s="1"/>
  <c r="AJ77" i="40"/>
  <c r="AI54" i="40"/>
  <c r="AJ54" i="40" s="1"/>
  <c r="AJ53" i="40"/>
  <c r="AJ37" i="40"/>
  <c r="AI38" i="40"/>
  <c r="AJ38" i="40" s="1"/>
  <c r="AJ13" i="40"/>
  <c r="AI14" i="40"/>
  <c r="AJ14" i="40" s="1"/>
  <c r="AI72" i="40"/>
  <c r="AJ72" i="40" s="1"/>
  <c r="AJ71" i="40"/>
  <c r="AI48" i="40"/>
  <c r="AJ48" i="40" s="1"/>
  <c r="AJ47" i="40"/>
  <c r="AI32" i="40"/>
  <c r="AJ32" i="40" s="1"/>
  <c r="AJ31" i="40"/>
  <c r="AJ65" i="40"/>
  <c r="AI66" i="40"/>
  <c r="AJ66" i="40" s="1"/>
  <c r="AJ25" i="40"/>
  <c r="AI26" i="40"/>
  <c r="AJ26" i="40" s="1"/>
  <c r="BQ50" i="18" l="1"/>
  <c r="AJ28" i="40"/>
  <c r="BQ62" i="18"/>
  <c r="BQ28" i="18"/>
  <c r="BQ74" i="18"/>
  <c r="BP35" i="18"/>
  <c r="BQ35" i="18" s="1"/>
  <c r="BQ34" i="18"/>
  <c r="BP23" i="18"/>
  <c r="BQ23" i="18" s="1"/>
  <c r="BQ22" i="18"/>
  <c r="BP11" i="18"/>
  <c r="BQ11" i="18" s="1"/>
  <c r="BQ10" i="18"/>
  <c r="AI35" i="40"/>
  <c r="AJ35" i="40" s="1"/>
  <c r="AJ34" i="40"/>
  <c r="AI23" i="40"/>
  <c r="AJ23" i="40" s="1"/>
  <c r="AJ22" i="40"/>
  <c r="AI11" i="40"/>
  <c r="AJ11" i="40" s="1"/>
  <c r="AJ10" i="40"/>
  <c r="AJ62" i="40"/>
  <c r="AI57" i="40"/>
  <c r="AJ57" i="40" s="1"/>
  <c r="AJ56" i="40"/>
  <c r="AI75" i="40"/>
  <c r="AJ75" i="40" s="1"/>
  <c r="AJ74" i="40"/>
  <c r="AI51" i="40"/>
  <c r="AJ51" i="40" s="1"/>
  <c r="AJ50" i="40"/>
  <c r="BP69" i="18"/>
  <c r="BQ69" i="18" s="1"/>
  <c r="BQ68" i="18"/>
  <c r="BP57" i="18"/>
  <c r="BQ57" i="18" s="1"/>
  <c r="BQ56" i="18"/>
  <c r="BP45" i="18"/>
  <c r="BQ45" i="18" s="1"/>
  <c r="BQ44" i="18"/>
  <c r="AI69" i="40"/>
  <c r="AJ69" i="40" s="1"/>
  <c r="AJ68" i="40"/>
  <c r="AI45" i="40"/>
  <c r="AJ45" i="40" s="1"/>
  <c r="AJ44" i="40"/>
  <c r="AC42" i="40" l="1"/>
  <c r="AB42" i="40"/>
  <c r="U42" i="40"/>
  <c r="T42" i="40"/>
  <c r="K42" i="40"/>
  <c r="J42" i="40"/>
  <c r="P40" i="40"/>
  <c r="A40" i="40"/>
  <c r="AI40" i="40" s="1"/>
  <c r="AJ40" i="40" s="1"/>
  <c r="AI6" i="40"/>
  <c r="AI7" i="40" s="1"/>
  <c r="AC5" i="40"/>
  <c r="AB5" i="40"/>
  <c r="U5" i="40"/>
  <c r="T5" i="40"/>
  <c r="K5" i="40"/>
  <c r="J5" i="40"/>
  <c r="P3" i="40"/>
  <c r="A3" i="40"/>
  <c r="K42" i="18"/>
  <c r="J42" i="18"/>
  <c r="A40" i="18"/>
  <c r="BP40" i="18" s="1"/>
  <c r="BQ40" i="18" s="1"/>
  <c r="AC42" i="18"/>
  <c r="AB42" i="18"/>
  <c r="U42" i="18"/>
  <c r="T42" i="18"/>
  <c r="P40" i="18"/>
  <c r="AR42" i="18"/>
  <c r="AQ42" i="18"/>
  <c r="AH40" i="18"/>
  <c r="BJ42" i="18"/>
  <c r="BI42" i="18"/>
  <c r="BB42" i="18"/>
  <c r="BA42" i="18"/>
  <c r="AW40" i="18"/>
  <c r="BJ5" i="18"/>
  <c r="BI5" i="18"/>
  <c r="AC5" i="18"/>
  <c r="AB5" i="18"/>
  <c r="BP6" i="18"/>
  <c r="BP7" i="18" s="1"/>
  <c r="BB5" i="18"/>
  <c r="BA5" i="18"/>
  <c r="AR5" i="18"/>
  <c r="AQ5" i="18"/>
  <c r="U5" i="18"/>
  <c r="T5" i="18"/>
  <c r="K5" i="18"/>
  <c r="J5" i="18"/>
  <c r="BQ6" i="18" l="1"/>
  <c r="BQ7" i="18"/>
  <c r="BP8" i="18"/>
  <c r="BQ8" i="18" s="1"/>
  <c r="AJ7" i="40"/>
  <c r="AI8" i="40"/>
  <c r="AJ8" i="40" s="1"/>
  <c r="AJ6" i="40"/>
  <c r="F50" i="41" l="1"/>
  <c r="D50" i="41"/>
  <c r="AL25" i="18" l="1"/>
  <c r="AL28" i="18"/>
  <c r="AL31" i="18"/>
  <c r="AL56" i="18"/>
  <c r="AL59" i="18"/>
  <c r="BI52" i="18"/>
  <c r="H32" i="41"/>
  <c r="H33" i="41"/>
  <c r="BI59" i="18"/>
  <c r="BI61" i="18"/>
  <c r="J33" i="41"/>
  <c r="J32" i="41"/>
  <c r="AL24" i="18"/>
  <c r="AL43" i="18"/>
  <c r="AL46" i="18"/>
  <c r="AL49" i="18"/>
  <c r="AL52" i="18"/>
  <c r="AL67" i="18"/>
  <c r="AL70" i="18"/>
  <c r="AL73" i="18"/>
  <c r="F33" i="41"/>
  <c r="F32" i="41"/>
  <c r="BI16" i="18"/>
  <c r="BJ47" i="18"/>
  <c r="BJ46" i="18"/>
  <c r="BJ53" i="18"/>
  <c r="BJ74" i="18"/>
  <c r="BM13" i="18"/>
  <c r="BM16" i="18"/>
  <c r="BM44" i="18"/>
  <c r="BM68" i="18"/>
  <c r="BI36" i="18"/>
  <c r="BJ10" i="18"/>
  <c r="BM12" i="18"/>
  <c r="BE52" i="18"/>
  <c r="BE47" i="18"/>
  <c r="BE25" i="18"/>
  <c r="AU9" i="18"/>
  <c r="AU33" i="18"/>
  <c r="AU61" i="18"/>
  <c r="AU18" i="18"/>
  <c r="AU70" i="18"/>
  <c r="AU10" i="18"/>
  <c r="AU62" i="18"/>
  <c r="AU24" i="18"/>
  <c r="AU16" i="18"/>
  <c r="AU68" i="18"/>
  <c r="AU7" i="18"/>
  <c r="AU30" i="18"/>
  <c r="AU22" i="18"/>
  <c r="AU64" i="18"/>
  <c r="AU59" i="18"/>
  <c r="AL7" i="18"/>
  <c r="AL10" i="18"/>
  <c r="AL15" i="18"/>
  <c r="AL18" i="18"/>
  <c r="BJ19" i="18"/>
  <c r="BI21" i="18"/>
  <c r="BI71" i="18"/>
  <c r="BM24" i="18"/>
  <c r="BI9" i="18"/>
  <c r="BI33" i="18"/>
  <c r="BI56" i="18"/>
  <c r="BJ67" i="18"/>
  <c r="BJ58" i="18"/>
  <c r="BM25" i="18"/>
  <c r="BI24" i="18"/>
  <c r="BJ37" i="18"/>
  <c r="BJ27" i="18"/>
  <c r="AU31" i="18"/>
  <c r="AL62" i="18"/>
  <c r="BI64" i="18"/>
  <c r="AL53" i="18"/>
  <c r="BI49" i="18"/>
  <c r="BI73" i="18"/>
  <c r="BI44" i="18"/>
  <c r="BI68" i="18"/>
  <c r="BJ65" i="18"/>
  <c r="BJ55" i="18"/>
  <c r="BJ50" i="18"/>
  <c r="BM65" i="18"/>
  <c r="BE56" i="18"/>
  <c r="BM64" i="18"/>
  <c r="BM53" i="18"/>
  <c r="BM43" i="18"/>
  <c r="AK9" i="18"/>
  <c r="AK33" i="18"/>
  <c r="AK61" i="18"/>
  <c r="AN9" i="18"/>
  <c r="AN33" i="18"/>
  <c r="AN61" i="18"/>
  <c r="AK22" i="18"/>
  <c r="AK50" i="18"/>
  <c r="AK74" i="18"/>
  <c r="AN22" i="18"/>
  <c r="AN50" i="18"/>
  <c r="AN74" i="18"/>
  <c r="AK12" i="18"/>
  <c r="AK36" i="18"/>
  <c r="AK64" i="18"/>
  <c r="AN12" i="18"/>
  <c r="AN36" i="18"/>
  <c r="AN64" i="18"/>
  <c r="AK19" i="18"/>
  <c r="AK47" i="18"/>
  <c r="AK71" i="18"/>
  <c r="AN19" i="18"/>
  <c r="AN47" i="18"/>
  <c r="AN71" i="18"/>
  <c r="AT27" i="18"/>
  <c r="AT55" i="18"/>
  <c r="AV27" i="18"/>
  <c r="AV55" i="18"/>
  <c r="AQ9" i="18"/>
  <c r="AQ33" i="18"/>
  <c r="AQ61" i="18"/>
  <c r="AR9" i="18"/>
  <c r="AR33" i="18"/>
  <c r="AR61" i="18"/>
  <c r="AT22" i="18"/>
  <c r="AT50" i="18"/>
  <c r="AT74" i="18"/>
  <c r="AV22" i="18"/>
  <c r="AV50" i="18"/>
  <c r="AV74" i="18"/>
  <c r="AQ28" i="18"/>
  <c r="AQ56" i="18"/>
  <c r="AR28" i="18"/>
  <c r="AR56" i="18"/>
  <c r="AT6" i="18"/>
  <c r="AT30" i="18"/>
  <c r="AT58" i="18"/>
  <c r="AV6" i="18"/>
  <c r="AV30" i="18"/>
  <c r="AV58" i="18"/>
  <c r="AQ12" i="18"/>
  <c r="AQ36" i="18"/>
  <c r="AQ64" i="18"/>
  <c r="AR12" i="18"/>
  <c r="AR36" i="18"/>
  <c r="AR64" i="18"/>
  <c r="AT25" i="18"/>
  <c r="AT53" i="18"/>
  <c r="AV25" i="18"/>
  <c r="AV53" i="18"/>
  <c r="AQ7" i="18"/>
  <c r="AQ31" i="18"/>
  <c r="AQ59" i="18"/>
  <c r="AR7" i="18"/>
  <c r="AR31" i="18"/>
  <c r="AR59" i="18"/>
  <c r="BI19" i="18"/>
  <c r="BI47" i="18"/>
  <c r="BJ13" i="18"/>
  <c r="BM37" i="18"/>
  <c r="BL24" i="18"/>
  <c r="BL52" i="18"/>
  <c r="BL13" i="18"/>
  <c r="BL37" i="18"/>
  <c r="BL65" i="18"/>
  <c r="BL21" i="18"/>
  <c r="BL49" i="18"/>
  <c r="BL73" i="18"/>
  <c r="BL10" i="18"/>
  <c r="BL34" i="18"/>
  <c r="BL62" i="18"/>
  <c r="BN15" i="18"/>
  <c r="BN43" i="18"/>
  <c r="BN67" i="18"/>
  <c r="BN10" i="18"/>
  <c r="BN34" i="18"/>
  <c r="BN62" i="18"/>
  <c r="BN18" i="18"/>
  <c r="BN46" i="18"/>
  <c r="BN70" i="18"/>
  <c r="BN13" i="18"/>
  <c r="BN37" i="18"/>
  <c r="BN65" i="18"/>
  <c r="BD12" i="18"/>
  <c r="BD36" i="18"/>
  <c r="BD64" i="18"/>
  <c r="BA6" i="18"/>
  <c r="BA30" i="18"/>
  <c r="BA58" i="18"/>
  <c r="BB6" i="18"/>
  <c r="BB30" i="18"/>
  <c r="BB58" i="18"/>
  <c r="BF12" i="18"/>
  <c r="BF36" i="18"/>
  <c r="BF64" i="18"/>
  <c r="BD25" i="18"/>
  <c r="BD53" i="18"/>
  <c r="BA19" i="18"/>
  <c r="BA47" i="18"/>
  <c r="BA71" i="18"/>
  <c r="BB19" i="18"/>
  <c r="BB47" i="18"/>
  <c r="BB71" i="18"/>
  <c r="BF25" i="18"/>
  <c r="BF53" i="18"/>
  <c r="BD15" i="18"/>
  <c r="BD43" i="18"/>
  <c r="BD67" i="18"/>
  <c r="BA9" i="18"/>
  <c r="BA33" i="18"/>
  <c r="BA61" i="18"/>
  <c r="BB9" i="18"/>
  <c r="BB33" i="18"/>
  <c r="BB61" i="18"/>
  <c r="BF15" i="18"/>
  <c r="BF43" i="18"/>
  <c r="BF67" i="18"/>
  <c r="BD28" i="18"/>
  <c r="BD56" i="18"/>
  <c r="BA22" i="18"/>
  <c r="BA50" i="18"/>
  <c r="BA74" i="18"/>
  <c r="BB22" i="18"/>
  <c r="BB50" i="18"/>
  <c r="BB74" i="18"/>
  <c r="BF28" i="18"/>
  <c r="BF56" i="18"/>
  <c r="BE46" i="18"/>
  <c r="BE27" i="18"/>
  <c r="BE55" i="18"/>
  <c r="BE28" i="18"/>
  <c r="AK15" i="18"/>
  <c r="AK43" i="18"/>
  <c r="AK67" i="18"/>
  <c r="AN15" i="18"/>
  <c r="AN43" i="18"/>
  <c r="AN67" i="18"/>
  <c r="AK28" i="18"/>
  <c r="AK56" i="18"/>
  <c r="AN28" i="18"/>
  <c r="AN56" i="18"/>
  <c r="AL34" i="18"/>
  <c r="AK18" i="18"/>
  <c r="AK46" i="18"/>
  <c r="AK70" i="18"/>
  <c r="AN18" i="18"/>
  <c r="AN46" i="18"/>
  <c r="AN70" i="18"/>
  <c r="AK25" i="18"/>
  <c r="AK53" i="18"/>
  <c r="AN25" i="18"/>
  <c r="AN53" i="18"/>
  <c r="AT9" i="18"/>
  <c r="AT33" i="18"/>
  <c r="AT61" i="18"/>
  <c r="AV9" i="18"/>
  <c r="AV33" i="18"/>
  <c r="AV61" i="18"/>
  <c r="AQ15" i="18"/>
  <c r="AQ43" i="18"/>
  <c r="AQ67" i="18"/>
  <c r="AR15" i="18"/>
  <c r="AR43" i="18"/>
  <c r="AR67" i="18"/>
  <c r="AT28" i="18"/>
  <c r="AT56" i="18"/>
  <c r="AV28" i="18"/>
  <c r="AV56" i="18"/>
  <c r="AQ10" i="18"/>
  <c r="AQ34" i="18"/>
  <c r="AQ62" i="18"/>
  <c r="AR10" i="18"/>
  <c r="AR34" i="18"/>
  <c r="AR62" i="18"/>
  <c r="AT12" i="18"/>
  <c r="AT36" i="18"/>
  <c r="AT64" i="18"/>
  <c r="AV12" i="18"/>
  <c r="AV36" i="18"/>
  <c r="AV64" i="18"/>
  <c r="AQ18" i="18"/>
  <c r="AQ46" i="18"/>
  <c r="AQ70" i="18"/>
  <c r="AR18" i="18"/>
  <c r="AR46" i="18"/>
  <c r="AR70" i="18"/>
  <c r="AT7" i="18"/>
  <c r="AT31" i="18"/>
  <c r="AT59" i="18"/>
  <c r="AV7" i="18"/>
  <c r="AV31" i="18"/>
  <c r="AV59" i="18"/>
  <c r="AQ13" i="18"/>
  <c r="AQ37" i="18"/>
  <c r="AQ65" i="18"/>
  <c r="AR13" i="18"/>
  <c r="AR37" i="18"/>
  <c r="AR65" i="18"/>
  <c r="BJ71" i="18"/>
  <c r="BJ61" i="18"/>
  <c r="BL6" i="18"/>
  <c r="BL30" i="18"/>
  <c r="BL58" i="18"/>
  <c r="BL19" i="18"/>
  <c r="BL47" i="18"/>
  <c r="BL71" i="18"/>
  <c r="BL27" i="18"/>
  <c r="BL55" i="18"/>
  <c r="BL16" i="18"/>
  <c r="BL44" i="18"/>
  <c r="BL68" i="18"/>
  <c r="BN21" i="18"/>
  <c r="BN49" i="18"/>
  <c r="BN73" i="18"/>
  <c r="BN16" i="18"/>
  <c r="BN44" i="18"/>
  <c r="BN68" i="18"/>
  <c r="BN24" i="18"/>
  <c r="BN52" i="18"/>
  <c r="BN19" i="18"/>
  <c r="BN47" i="18"/>
  <c r="BN71" i="18"/>
  <c r="BD18" i="18"/>
  <c r="BD46" i="18"/>
  <c r="BD70" i="18"/>
  <c r="BA12" i="18"/>
  <c r="BA36" i="18"/>
  <c r="BA64" i="18"/>
  <c r="BB12" i="18"/>
  <c r="BB36" i="18"/>
  <c r="BB64" i="18"/>
  <c r="BF18" i="18"/>
  <c r="BF46" i="18"/>
  <c r="BF70" i="18"/>
  <c r="BD7" i="18"/>
  <c r="BD31" i="18"/>
  <c r="BD59" i="18"/>
  <c r="BA25" i="18"/>
  <c r="BA53" i="18"/>
  <c r="BB25" i="18"/>
  <c r="BB53" i="18"/>
  <c r="BF7" i="18"/>
  <c r="BF31" i="18"/>
  <c r="BF59" i="18"/>
  <c r="BD21" i="18"/>
  <c r="BD49" i="18"/>
  <c r="BD73" i="18"/>
  <c r="BA15" i="18"/>
  <c r="BA43" i="18"/>
  <c r="BA67" i="18"/>
  <c r="BB15" i="18"/>
  <c r="BB43" i="18"/>
  <c r="BB67" i="18"/>
  <c r="BF21" i="18"/>
  <c r="BF49" i="18"/>
  <c r="BF73" i="18"/>
  <c r="BD10" i="18"/>
  <c r="BD34" i="18"/>
  <c r="BD62" i="18"/>
  <c r="BA28" i="18"/>
  <c r="BA56" i="18"/>
  <c r="BB28" i="18"/>
  <c r="BB56" i="18"/>
  <c r="BF10" i="18"/>
  <c r="BF34" i="18"/>
  <c r="BF62" i="18"/>
  <c r="AK21" i="18"/>
  <c r="AK49" i="18"/>
  <c r="AK73" i="18"/>
  <c r="AN21" i="18"/>
  <c r="AN49" i="18"/>
  <c r="AN73" i="18"/>
  <c r="AK10" i="18"/>
  <c r="AK34" i="18"/>
  <c r="AK62" i="18"/>
  <c r="AN10" i="18"/>
  <c r="AN34" i="18"/>
  <c r="AN62" i="18"/>
  <c r="AK24" i="18"/>
  <c r="AK52" i="18"/>
  <c r="AN24" i="18"/>
  <c r="AN52" i="18"/>
  <c r="AK7" i="18"/>
  <c r="AK31" i="18"/>
  <c r="AK59" i="18"/>
  <c r="AN7" i="18"/>
  <c r="AN31" i="18"/>
  <c r="AN59" i="18"/>
  <c r="AT15" i="18"/>
  <c r="AT43" i="18"/>
  <c r="AT67" i="18"/>
  <c r="AV15" i="18"/>
  <c r="AV43" i="18"/>
  <c r="AV67" i="18"/>
  <c r="AQ21" i="18"/>
  <c r="AQ49" i="18"/>
  <c r="AQ73" i="18"/>
  <c r="AR21" i="18"/>
  <c r="AR49" i="18"/>
  <c r="AR73" i="18"/>
  <c r="AT10" i="18"/>
  <c r="AT34" i="18"/>
  <c r="AT62" i="18"/>
  <c r="AV10" i="18"/>
  <c r="AV34" i="18"/>
  <c r="AV62" i="18"/>
  <c r="AQ16" i="18"/>
  <c r="AQ44" i="18"/>
  <c r="AQ68" i="18"/>
  <c r="AR16" i="18"/>
  <c r="AR44" i="18"/>
  <c r="AR68" i="18"/>
  <c r="AT18" i="18"/>
  <c r="AT46" i="18"/>
  <c r="AT70" i="18"/>
  <c r="AV18" i="18"/>
  <c r="AV46" i="18"/>
  <c r="AV70" i="18"/>
  <c r="AQ24" i="18"/>
  <c r="AQ52" i="18"/>
  <c r="AR24" i="18"/>
  <c r="AR52" i="18"/>
  <c r="AT13" i="18"/>
  <c r="AT37" i="18"/>
  <c r="AT65" i="18"/>
  <c r="AV13" i="18"/>
  <c r="AV37" i="18"/>
  <c r="AV65" i="18"/>
  <c r="AQ19" i="18"/>
  <c r="AQ47" i="18"/>
  <c r="AQ71" i="18"/>
  <c r="AR19" i="18"/>
  <c r="AR47" i="18"/>
  <c r="AR71" i="18"/>
  <c r="AU74" i="18"/>
  <c r="BI28" i="18"/>
  <c r="BI12" i="18"/>
  <c r="BI7" i="18"/>
  <c r="BI31" i="18"/>
  <c r="BJ25" i="18"/>
  <c r="BJ15" i="18"/>
  <c r="BJ43" i="18"/>
  <c r="BJ62" i="18"/>
  <c r="BJ6" i="18"/>
  <c r="BJ30" i="18"/>
  <c r="BM36" i="18"/>
  <c r="BM28" i="18"/>
  <c r="BM56" i="18"/>
  <c r="BL12" i="18"/>
  <c r="BL36" i="18"/>
  <c r="BL64" i="18"/>
  <c r="BL25" i="18"/>
  <c r="BL53" i="18"/>
  <c r="BL9" i="18"/>
  <c r="BL33" i="18"/>
  <c r="BL61" i="18"/>
  <c r="BL22" i="18"/>
  <c r="BL50" i="18"/>
  <c r="BL74" i="18"/>
  <c r="BN27" i="18"/>
  <c r="BN55" i="18"/>
  <c r="BN22" i="18"/>
  <c r="BN50" i="18"/>
  <c r="BN74" i="18"/>
  <c r="BN6" i="18"/>
  <c r="BN30" i="18"/>
  <c r="BN58" i="18"/>
  <c r="BN25" i="18"/>
  <c r="BN53" i="18"/>
  <c r="BD24" i="18"/>
  <c r="BD52" i="18"/>
  <c r="BA18" i="18"/>
  <c r="BA46" i="18"/>
  <c r="BA70" i="18"/>
  <c r="BB18" i="18"/>
  <c r="BB46" i="18"/>
  <c r="BB70" i="18"/>
  <c r="BF24" i="18"/>
  <c r="BF52" i="18"/>
  <c r="BD13" i="18"/>
  <c r="BD37" i="18"/>
  <c r="BD65" i="18"/>
  <c r="BA7" i="18"/>
  <c r="BA31" i="18"/>
  <c r="BA59" i="18"/>
  <c r="BB7" i="18"/>
  <c r="BB31" i="18"/>
  <c r="BB59" i="18"/>
  <c r="BF13" i="18"/>
  <c r="BF37" i="18"/>
  <c r="BF65" i="18"/>
  <c r="BD27" i="18"/>
  <c r="BD55" i="18"/>
  <c r="BA21" i="18"/>
  <c r="BA49" i="18"/>
  <c r="BA73" i="18"/>
  <c r="BB21" i="18"/>
  <c r="BB49" i="18"/>
  <c r="BB73" i="18"/>
  <c r="BF27" i="18"/>
  <c r="BF55" i="18"/>
  <c r="BD16" i="18"/>
  <c r="BD44" i="18"/>
  <c r="BD68" i="18"/>
  <c r="BA10" i="18"/>
  <c r="BA34" i="18"/>
  <c r="BA62" i="18"/>
  <c r="BB10" i="18"/>
  <c r="BB34" i="18"/>
  <c r="BB62" i="18"/>
  <c r="BF16" i="18"/>
  <c r="BF44" i="18"/>
  <c r="BF68" i="18"/>
  <c r="AK27" i="18"/>
  <c r="AK55" i="18"/>
  <c r="AN27" i="18"/>
  <c r="AN55" i="18"/>
  <c r="AK16" i="18"/>
  <c r="AK44" i="18"/>
  <c r="AK68" i="18"/>
  <c r="AN16" i="18"/>
  <c r="AN44" i="18"/>
  <c r="AN68" i="18"/>
  <c r="AK6" i="18"/>
  <c r="AK30" i="18"/>
  <c r="AK58" i="18"/>
  <c r="AN6" i="18"/>
  <c r="AN30" i="18"/>
  <c r="AN58" i="18"/>
  <c r="AK13" i="18"/>
  <c r="AK37" i="18"/>
  <c r="AK65" i="18"/>
  <c r="AN13" i="18"/>
  <c r="AN37" i="18"/>
  <c r="AN65" i="18"/>
  <c r="AT21" i="18"/>
  <c r="AT49" i="18"/>
  <c r="AT73" i="18"/>
  <c r="AV21" i="18"/>
  <c r="AV49" i="18"/>
  <c r="AV73" i="18"/>
  <c r="AQ27" i="18"/>
  <c r="AQ55" i="18"/>
  <c r="AR27" i="18"/>
  <c r="AR55" i="18"/>
  <c r="AT16" i="18"/>
  <c r="AT44" i="18"/>
  <c r="AT68" i="18"/>
  <c r="AV16" i="18"/>
  <c r="AV44" i="18"/>
  <c r="AV68" i="18"/>
  <c r="AQ22" i="18"/>
  <c r="AQ50" i="18"/>
  <c r="AQ74" i="18"/>
  <c r="AR22" i="18"/>
  <c r="AR50" i="18"/>
  <c r="AR74" i="18"/>
  <c r="AT24" i="18"/>
  <c r="AT52" i="18"/>
  <c r="AV24" i="18"/>
  <c r="AV52" i="18"/>
  <c r="AQ6" i="18"/>
  <c r="AQ30" i="18"/>
  <c r="AQ58" i="18"/>
  <c r="AR6" i="18"/>
  <c r="AR30" i="18"/>
  <c r="AR58" i="18"/>
  <c r="AT19" i="18"/>
  <c r="AT47" i="18"/>
  <c r="AT71" i="18"/>
  <c r="AV19" i="18"/>
  <c r="AV47" i="18"/>
  <c r="AV71" i="18"/>
  <c r="AQ25" i="18"/>
  <c r="AQ53" i="18"/>
  <c r="AR25" i="18"/>
  <c r="AR53" i="18"/>
  <c r="BL18" i="18"/>
  <c r="BL46" i="18"/>
  <c r="BL70" i="18"/>
  <c r="BL7" i="18"/>
  <c r="BL31" i="18"/>
  <c r="BL59" i="18"/>
  <c r="BL15" i="18"/>
  <c r="BL43" i="18"/>
  <c r="BL67" i="18"/>
  <c r="BL28" i="18"/>
  <c r="BL56" i="18"/>
  <c r="BN9" i="18"/>
  <c r="BN33" i="18"/>
  <c r="BN61" i="18"/>
  <c r="BN28" i="18"/>
  <c r="BN56" i="18"/>
  <c r="BN12" i="18"/>
  <c r="BN36" i="18"/>
  <c r="BN64" i="18"/>
  <c r="BN7" i="18"/>
  <c r="BN31" i="18"/>
  <c r="BN59" i="18"/>
  <c r="BD6" i="18"/>
  <c r="BD30" i="18"/>
  <c r="BD58" i="18"/>
  <c r="BA24" i="18"/>
  <c r="BA52" i="18"/>
  <c r="BB24" i="18"/>
  <c r="BB52" i="18"/>
  <c r="BF6" i="18"/>
  <c r="BF30" i="18"/>
  <c r="BF58" i="18"/>
  <c r="BD19" i="18"/>
  <c r="BD47" i="18"/>
  <c r="BD71" i="18"/>
  <c r="BA13" i="18"/>
  <c r="BA37" i="18"/>
  <c r="BA65" i="18"/>
  <c r="BB13" i="18"/>
  <c r="BB37" i="18"/>
  <c r="BB65" i="18"/>
  <c r="BF19" i="18"/>
  <c r="BF47" i="18"/>
  <c r="BF71" i="18"/>
  <c r="BD9" i="18"/>
  <c r="BD33" i="18"/>
  <c r="BD61" i="18"/>
  <c r="BA27" i="18"/>
  <c r="BA55" i="18"/>
  <c r="BB27" i="18"/>
  <c r="BB55" i="18"/>
  <c r="BF9" i="18"/>
  <c r="BF33" i="18"/>
  <c r="BF61" i="18"/>
  <c r="BD22" i="18"/>
  <c r="BD50" i="18"/>
  <c r="BD74" i="18"/>
  <c r="BA16" i="18"/>
  <c r="BA44" i="18"/>
  <c r="BA68" i="18"/>
  <c r="BB16" i="18"/>
  <c r="BB44" i="18"/>
  <c r="BB68" i="18"/>
  <c r="BF22" i="18"/>
  <c r="BF50" i="18"/>
  <c r="BF74" i="18"/>
  <c r="H50" i="41" l="1"/>
  <c r="J50" i="41"/>
  <c r="D8" i="41"/>
  <c r="D11" i="41"/>
  <c r="D14" i="41"/>
  <c r="D13" i="41"/>
  <c r="D7" i="41"/>
  <c r="D10" i="41"/>
  <c r="AL21" i="18"/>
  <c r="BD77" i="18"/>
  <c r="BB76" i="18"/>
  <c r="BL77" i="18"/>
  <c r="AR76" i="18"/>
  <c r="BF76" i="18"/>
  <c r="BL76" i="18"/>
  <c r="AK77" i="18"/>
  <c r="AQ77" i="18"/>
  <c r="AT76" i="18"/>
  <c r="BD76" i="18"/>
  <c r="AT77" i="18"/>
  <c r="AN77" i="18"/>
  <c r="BF77" i="18"/>
  <c r="AR77" i="18"/>
  <c r="AV76" i="18"/>
  <c r="AK76" i="18"/>
  <c r="BN76" i="18"/>
  <c r="BA77" i="18"/>
  <c r="AV77" i="18"/>
  <c r="BA76" i="18"/>
  <c r="BN77" i="18"/>
  <c r="AQ76" i="18"/>
  <c r="AN76" i="18"/>
  <c r="BB77" i="18"/>
  <c r="AS12" i="18"/>
  <c r="AS74" i="18"/>
  <c r="AS28" i="18"/>
  <c r="AS18" i="18"/>
  <c r="AS46" i="18"/>
  <c r="AS70" i="18"/>
  <c r="AS16" i="18"/>
  <c r="AS31" i="18"/>
  <c r="AS59" i="18"/>
  <c r="AS22" i="18"/>
  <c r="AS7" i="18"/>
  <c r="AS27" i="18"/>
  <c r="AS55" i="18"/>
  <c r="BK10" i="18"/>
  <c r="BK22" i="18"/>
  <c r="BK34" i="18"/>
  <c r="BK50" i="18"/>
  <c r="BK62" i="18"/>
  <c r="BK74" i="18"/>
  <c r="BC55" i="18"/>
  <c r="BC28" i="18"/>
  <c r="BC56" i="18"/>
  <c r="BC43" i="18"/>
  <c r="BC24" i="18"/>
  <c r="BC61" i="18"/>
  <c r="BC30" i="18"/>
  <c r="BC13" i="18"/>
  <c r="BC37" i="18"/>
  <c r="BC65" i="18"/>
  <c r="BE22" i="18"/>
  <c r="BE36" i="18"/>
  <c r="BE13" i="18"/>
  <c r="BM34" i="18"/>
  <c r="BM21" i="18"/>
  <c r="BM70" i="18"/>
  <c r="BJ36" i="18"/>
  <c r="BJ16" i="18"/>
  <c r="BJ59" i="18"/>
  <c r="BI37" i="18"/>
  <c r="BI18" i="18"/>
  <c r="BI67" i="18"/>
  <c r="AU27" i="18"/>
  <c r="AU6" i="18"/>
  <c r="AL47" i="18"/>
  <c r="AL12" i="18"/>
  <c r="AL61" i="18"/>
  <c r="BE44" i="18"/>
  <c r="BE15" i="18"/>
  <c r="BE70" i="18"/>
  <c r="BM15" i="18"/>
  <c r="AU73" i="18"/>
  <c r="AU47" i="18"/>
  <c r="AL65" i="18"/>
  <c r="AL30" i="18"/>
  <c r="AL16" i="18"/>
  <c r="BE34" i="18"/>
  <c r="BE9" i="18"/>
  <c r="BE7" i="18"/>
  <c r="BM74" i="18"/>
  <c r="BM33" i="18"/>
  <c r="BM19" i="18"/>
  <c r="BJ52" i="18"/>
  <c r="BI58" i="18"/>
  <c r="BI50" i="18"/>
  <c r="AU65" i="18"/>
  <c r="BM27" i="18"/>
  <c r="AS52" i="18"/>
  <c r="AS34" i="18"/>
  <c r="AS19" i="18"/>
  <c r="AS9" i="18"/>
  <c r="AS33" i="18"/>
  <c r="AS61" i="18"/>
  <c r="BK6" i="18"/>
  <c r="BK18" i="18"/>
  <c r="BK30" i="18"/>
  <c r="BK46" i="18"/>
  <c r="BK58" i="18"/>
  <c r="BK70" i="18"/>
  <c r="BK13" i="18"/>
  <c r="BK25" i="18"/>
  <c r="BK37" i="18"/>
  <c r="BK53" i="18"/>
  <c r="BK65" i="18"/>
  <c r="BK9" i="18"/>
  <c r="BK21" i="18"/>
  <c r="BK33" i="18"/>
  <c r="BK49" i="18"/>
  <c r="BK61" i="18"/>
  <c r="BK73" i="18"/>
  <c r="BC27" i="18"/>
  <c r="BC67" i="18"/>
  <c r="BC10" i="18"/>
  <c r="BC34" i="18"/>
  <c r="BC62" i="18"/>
  <c r="BC36" i="18"/>
  <c r="BC46" i="18"/>
  <c r="BC19" i="18"/>
  <c r="BC47" i="18"/>
  <c r="BC71" i="18"/>
  <c r="BE73" i="18"/>
  <c r="BE31" i="18"/>
  <c r="BM10" i="18"/>
  <c r="BM59" i="18"/>
  <c r="BM46" i="18"/>
  <c r="BJ12" i="18"/>
  <c r="BJ73" i="18"/>
  <c r="BJ31" i="18"/>
  <c r="BI13" i="18"/>
  <c r="BI62" i="18"/>
  <c r="BI43" i="18"/>
  <c r="AU53" i="18"/>
  <c r="AU56" i="18"/>
  <c r="AL19" i="18"/>
  <c r="AL74" i="18"/>
  <c r="AL33" i="18"/>
  <c r="BE16" i="18"/>
  <c r="BE24" i="18"/>
  <c r="BE18" i="18"/>
  <c r="BM67" i="18"/>
  <c r="AU49" i="18"/>
  <c r="AU19" i="18"/>
  <c r="AU52" i="18"/>
  <c r="AL37" i="18"/>
  <c r="AL6" i="18"/>
  <c r="AL55" i="18"/>
  <c r="BE10" i="18"/>
  <c r="BE64" i="18"/>
  <c r="BE58" i="18"/>
  <c r="BM50" i="18"/>
  <c r="BM9" i="18"/>
  <c r="BM58" i="18"/>
  <c r="BJ24" i="18"/>
  <c r="BI30" i="18"/>
  <c r="BI22" i="18"/>
  <c r="AU67" i="18"/>
  <c r="AU37" i="18"/>
  <c r="AU28" i="18"/>
  <c r="BJ18" i="18"/>
  <c r="AS10" i="18"/>
  <c r="AS36" i="18"/>
  <c r="AS50" i="18"/>
  <c r="AS24" i="18"/>
  <c r="AS37" i="18"/>
  <c r="AS65" i="18"/>
  <c r="AS44" i="18"/>
  <c r="AS68" i="18"/>
  <c r="AS6" i="18"/>
  <c r="AS30" i="18"/>
  <c r="AS58" i="18"/>
  <c r="AS56" i="18"/>
  <c r="AS13" i="18"/>
  <c r="AS47" i="18"/>
  <c r="AS71" i="18"/>
  <c r="AS62" i="18"/>
  <c r="AS15" i="18"/>
  <c r="AS43" i="18"/>
  <c r="AS67" i="18"/>
  <c r="BK16" i="18"/>
  <c r="BK28" i="18"/>
  <c r="BK44" i="18"/>
  <c r="BK56" i="18"/>
  <c r="BK68" i="18"/>
  <c r="BC49" i="18"/>
  <c r="BC9" i="18"/>
  <c r="BC16" i="18"/>
  <c r="BC44" i="18"/>
  <c r="BC68" i="18"/>
  <c r="BC52" i="18"/>
  <c r="BC6" i="18"/>
  <c r="BC58" i="18"/>
  <c r="BC25" i="18"/>
  <c r="BC53" i="18"/>
  <c r="BE74" i="18"/>
  <c r="BE49" i="18"/>
  <c r="BE30" i="18"/>
  <c r="BM73" i="18"/>
  <c r="BM31" i="18"/>
  <c r="BM18" i="18"/>
  <c r="BJ68" i="18"/>
  <c r="BJ49" i="18"/>
  <c r="BJ7" i="18"/>
  <c r="BI70" i="18"/>
  <c r="BI34" i="18"/>
  <c r="BI15" i="18"/>
  <c r="AU25" i="18"/>
  <c r="AU36" i="18"/>
  <c r="AL64" i="18"/>
  <c r="AL50" i="18"/>
  <c r="AL9" i="18"/>
  <c r="BE67" i="18"/>
  <c r="BE71" i="18"/>
  <c r="BE53" i="18"/>
  <c r="AU21" i="18"/>
  <c r="AU46" i="18"/>
  <c r="AU12" i="18"/>
  <c r="AL13" i="18"/>
  <c r="AL68" i="18"/>
  <c r="AL27" i="18"/>
  <c r="BE61" i="18"/>
  <c r="BE12" i="18"/>
  <c r="BE6" i="18"/>
  <c r="BM22" i="18"/>
  <c r="BM71" i="18"/>
  <c r="BM30" i="18"/>
  <c r="BJ56" i="18"/>
  <c r="BJ33" i="18"/>
  <c r="BI53" i="18"/>
  <c r="BI6" i="18"/>
  <c r="BI55" i="18"/>
  <c r="AU43" i="18"/>
  <c r="AU13" i="18"/>
  <c r="AU50" i="18"/>
  <c r="BJ70" i="18"/>
  <c r="BJ22" i="18"/>
  <c r="AS64" i="18"/>
  <c r="AS25" i="18"/>
  <c r="AS53" i="18"/>
  <c r="AS21" i="18"/>
  <c r="AS49" i="18"/>
  <c r="AS73" i="18"/>
  <c r="BK12" i="18"/>
  <c r="BK24" i="18"/>
  <c r="BK36" i="18"/>
  <c r="BK52" i="18"/>
  <c r="BK64" i="18"/>
  <c r="BK7" i="18"/>
  <c r="BK19" i="18"/>
  <c r="BK31" i="18"/>
  <c r="BK47" i="18"/>
  <c r="BK59" i="18"/>
  <c r="BK71" i="18"/>
  <c r="BK15" i="18"/>
  <c r="BK27" i="18"/>
  <c r="BK43" i="18"/>
  <c r="BK55" i="18"/>
  <c r="BK67" i="18"/>
  <c r="BC73" i="18"/>
  <c r="BC33" i="18"/>
  <c r="BC22" i="18"/>
  <c r="BC50" i="18"/>
  <c r="BC74" i="18"/>
  <c r="BC15" i="18"/>
  <c r="BC12" i="18"/>
  <c r="BC64" i="18"/>
  <c r="BC21" i="18"/>
  <c r="BC18" i="18"/>
  <c r="BC70" i="18"/>
  <c r="BC7" i="18"/>
  <c r="BC31" i="18"/>
  <c r="BC59" i="18"/>
  <c r="BE50" i="18"/>
  <c r="BE21" i="18"/>
  <c r="BE65" i="18"/>
  <c r="BM62" i="18"/>
  <c r="BM49" i="18"/>
  <c r="BM7" i="18"/>
  <c r="BJ64" i="18"/>
  <c r="BJ44" i="18"/>
  <c r="BJ21" i="18"/>
  <c r="BI65" i="18"/>
  <c r="BI46" i="18"/>
  <c r="BI10" i="18"/>
  <c r="AU55" i="18"/>
  <c r="AU58" i="18"/>
  <c r="AL71" i="18"/>
  <c r="AL36" i="18"/>
  <c r="AL22" i="18"/>
  <c r="BE68" i="18"/>
  <c r="BE43" i="18"/>
  <c r="BE19" i="18"/>
  <c r="BJ34" i="18"/>
  <c r="AU71" i="18"/>
  <c r="AU44" i="18"/>
  <c r="AL58" i="18"/>
  <c r="AL44" i="18"/>
  <c r="BE62" i="18"/>
  <c r="BE33" i="18"/>
  <c r="BE59" i="18"/>
  <c r="BE37" i="18"/>
  <c r="BM61" i="18"/>
  <c r="BM47" i="18"/>
  <c r="BM6" i="18"/>
  <c r="BJ28" i="18"/>
  <c r="BJ9" i="18"/>
  <c r="BI25" i="18"/>
  <c r="BI74" i="18"/>
  <c r="BI27" i="18"/>
  <c r="AU15" i="18"/>
  <c r="AU34" i="18"/>
  <c r="BM55" i="18"/>
  <c r="BM52" i="18"/>
  <c r="F45" i="41" l="1"/>
  <c r="H44" i="41"/>
  <c r="F44" i="41"/>
  <c r="J45" i="41"/>
  <c r="J44" i="41"/>
  <c r="H45" i="41"/>
  <c r="D16" i="41"/>
  <c r="D17" i="41"/>
  <c r="AU77" i="18"/>
  <c r="BI76" i="18"/>
  <c r="BI77" i="18"/>
  <c r="AL76" i="18"/>
  <c r="BJ77" i="18"/>
  <c r="BC77" i="18"/>
  <c r="AS76" i="18"/>
  <c r="BM76" i="18"/>
  <c r="BE76" i="18"/>
  <c r="BM77" i="18"/>
  <c r="AU76" i="18"/>
  <c r="BK77" i="18"/>
  <c r="AS77" i="18"/>
  <c r="BC76" i="18"/>
  <c r="BE77" i="18"/>
  <c r="AL77" i="18"/>
  <c r="BJ76" i="18"/>
  <c r="BK76" i="18"/>
  <c r="AM15" i="18"/>
  <c r="AM46" i="18"/>
  <c r="AM7" i="18"/>
  <c r="AM53" i="18"/>
  <c r="AM65" i="18"/>
  <c r="AM37" i="18"/>
  <c r="AM70" i="18"/>
  <c r="AM28" i="18"/>
  <c r="AM58" i="18"/>
  <c r="AM74" i="18"/>
  <c r="AM10" i="18"/>
  <c r="AM24" i="18"/>
  <c r="AM13" i="18"/>
  <c r="AM27" i="18"/>
  <c r="AM59" i="18"/>
  <c r="AM16" i="18"/>
  <c r="AM44" i="18"/>
  <c r="AM71" i="18"/>
  <c r="AM6" i="18"/>
  <c r="AM30" i="18"/>
  <c r="AM56" i="18"/>
  <c r="AM19" i="18"/>
  <c r="AM47" i="18"/>
  <c r="AM68" i="18"/>
  <c r="AM43" i="18"/>
  <c r="AM67" i="18"/>
  <c r="AM31" i="18"/>
  <c r="AM21" i="18"/>
  <c r="AM34" i="18"/>
  <c r="AM50" i="18"/>
  <c r="AM62" i="18"/>
  <c r="AM9" i="18"/>
  <c r="AM33" i="18"/>
  <c r="AM64" i="18"/>
  <c r="AM22" i="18"/>
  <c r="AM49" i="18"/>
  <c r="AM12" i="18"/>
  <c r="AM36" i="18"/>
  <c r="AM61" i="18"/>
  <c r="AM25" i="18"/>
  <c r="AM52" i="18"/>
  <c r="AM73" i="18"/>
  <c r="AM55" i="18"/>
  <c r="AM18" i="18"/>
  <c r="I51" i="41" l="1"/>
  <c r="I50" i="41"/>
  <c r="D45" i="41"/>
  <c r="D44" i="41"/>
  <c r="AM76" i="18"/>
  <c r="AM77" i="18"/>
  <c r="AM60" i="18"/>
  <c r="AM63" i="18"/>
  <c r="AM69" i="18"/>
  <c r="AM45" i="18"/>
  <c r="AM51" i="18"/>
  <c r="AM75" i="18"/>
  <c r="AM48" i="18"/>
  <c r="AM54" i="18"/>
  <c r="AM57" i="18"/>
  <c r="AM66" i="18"/>
  <c r="AM72" i="18"/>
  <c r="G50" i="41"/>
  <c r="I33" i="41" l="1"/>
  <c r="G32" i="41"/>
  <c r="I32" i="41"/>
  <c r="G33" i="41"/>
  <c r="BB14" i="18"/>
  <c r="BA20" i="18"/>
  <c r="BB38" i="18"/>
  <c r="BA48" i="18"/>
  <c r="BB66" i="18"/>
  <c r="BA72" i="18"/>
  <c r="BL69" i="18"/>
  <c r="AY25" i="18"/>
  <c r="BB20" i="18"/>
  <c r="BA26" i="18"/>
  <c r="BB48" i="18"/>
  <c r="BA54" i="18"/>
  <c r="BB72" i="18"/>
  <c r="BN63" i="18"/>
  <c r="BN69" i="18"/>
  <c r="BA8" i="18"/>
  <c r="BB26" i="18"/>
  <c r="BA32" i="18"/>
  <c r="BB54" i="18"/>
  <c r="BA60" i="18"/>
  <c r="BL17" i="18"/>
  <c r="BL45" i="18"/>
  <c r="BL57" i="18"/>
  <c r="BN57" i="18"/>
  <c r="BB8" i="18"/>
  <c r="BA14" i="18"/>
  <c r="BB32" i="18"/>
  <c r="BA38" i="18"/>
  <c r="BB60" i="18"/>
  <c r="BA66" i="18"/>
  <c r="AZ28" i="18"/>
  <c r="BL29" i="18"/>
  <c r="BL63" i="18"/>
  <c r="I19" i="41" l="1"/>
  <c r="J54" i="41"/>
  <c r="H54" i="41"/>
  <c r="I53" i="41"/>
  <c r="I52" i="41"/>
  <c r="G54" i="41"/>
  <c r="G55" i="41"/>
  <c r="J52" i="41"/>
  <c r="I55" i="41"/>
  <c r="I54" i="41"/>
  <c r="G52" i="41"/>
  <c r="G53" i="41"/>
  <c r="H52" i="41"/>
  <c r="I20" i="41"/>
  <c r="H20" i="41"/>
  <c r="J20" i="41"/>
  <c r="G20" i="41"/>
  <c r="J19" i="41"/>
  <c r="G19" i="41"/>
  <c r="H19" i="41"/>
  <c r="H34" i="41"/>
  <c r="J34" i="41"/>
  <c r="I30" i="41"/>
  <c r="I29" i="41"/>
  <c r="G29" i="41"/>
  <c r="G14" i="41"/>
  <c r="H23" i="41"/>
  <c r="H24" i="41"/>
  <c r="BI45" i="18"/>
  <c r="J24" i="41"/>
  <c r="J23" i="41"/>
  <c r="J16" i="41"/>
  <c r="J13" i="41"/>
  <c r="G34" i="41"/>
  <c r="I34" i="41"/>
  <c r="I14" i="41"/>
  <c r="I13" i="41"/>
  <c r="G13" i="41"/>
  <c r="BM60" i="18"/>
  <c r="J29" i="41"/>
  <c r="BI23" i="18"/>
  <c r="H16" i="41"/>
  <c r="G30" i="41"/>
  <c r="H17" i="41"/>
  <c r="J30" i="41"/>
  <c r="BJ38" i="18"/>
  <c r="H29" i="41"/>
  <c r="J17" i="41"/>
  <c r="J14" i="41"/>
  <c r="BE17" i="18"/>
  <c r="H30" i="41"/>
  <c r="J11" i="41"/>
  <c r="J8" i="41"/>
  <c r="J7" i="41"/>
  <c r="J10" i="41"/>
  <c r="I11" i="41"/>
  <c r="I10" i="41"/>
  <c r="BE66" i="18"/>
  <c r="H14" i="41"/>
  <c r="H8" i="41"/>
  <c r="H11" i="41"/>
  <c r="H10" i="41"/>
  <c r="H13" i="41"/>
  <c r="H7" i="41"/>
  <c r="G11" i="41"/>
  <c r="G10" i="41"/>
  <c r="BJ29" i="18"/>
  <c r="BI17" i="18"/>
  <c r="BJ72" i="18"/>
  <c r="BM14" i="18"/>
  <c r="BE35" i="18"/>
  <c r="BI35" i="18"/>
  <c r="BI11" i="18"/>
  <c r="BM26" i="18"/>
  <c r="BE57" i="18"/>
  <c r="BI75" i="18"/>
  <c r="BE60" i="18"/>
  <c r="BM66" i="18"/>
  <c r="BJ23" i="18"/>
  <c r="BI51" i="18"/>
  <c r="BM54" i="18"/>
  <c r="BM38" i="18"/>
  <c r="BJ11" i="18"/>
  <c r="BM57" i="18"/>
  <c r="BI54" i="18"/>
  <c r="BL75" i="18"/>
  <c r="BN72" i="18"/>
  <c r="BN60" i="18"/>
  <c r="BG55" i="18"/>
  <c r="BN38" i="18"/>
  <c r="BN14" i="18"/>
  <c r="BL51" i="18"/>
  <c r="BH15" i="18"/>
  <c r="BH28" i="18"/>
  <c r="BH59" i="18"/>
  <c r="BE26" i="18"/>
  <c r="BF66" i="18"/>
  <c r="BA57" i="18"/>
  <c r="BF38" i="18"/>
  <c r="BA29" i="18"/>
  <c r="BF14" i="18"/>
  <c r="AZ30" i="18"/>
  <c r="AZ10" i="18"/>
  <c r="BE45" i="18"/>
  <c r="BE29" i="18"/>
  <c r="AZ21" i="18"/>
  <c r="AY18" i="18"/>
  <c r="AZ24" i="18"/>
  <c r="AY31" i="18"/>
  <c r="AY7" i="18"/>
  <c r="BL66" i="18"/>
  <c r="BJ66" i="18"/>
  <c r="BG65" i="18"/>
  <c r="BH30" i="18"/>
  <c r="BL14" i="18"/>
  <c r="BG28" i="18"/>
  <c r="BH33" i="18"/>
  <c r="BD72" i="18"/>
  <c r="BD48" i="18"/>
  <c r="BD20" i="18"/>
  <c r="AY70" i="18"/>
  <c r="AZ13" i="18"/>
  <c r="AY61" i="18"/>
  <c r="AY15" i="18"/>
  <c r="BH7" i="18"/>
  <c r="BJ54" i="18"/>
  <c r="BJ26" i="18"/>
  <c r="BH12" i="18"/>
  <c r="BH37" i="18"/>
  <c r="AZ6" i="18"/>
  <c r="BH74" i="18"/>
  <c r="BH10" i="18"/>
  <c r="BG59" i="18"/>
  <c r="BG31" i="18"/>
  <c r="BG7" i="18"/>
  <c r="AZ16" i="18"/>
  <c r="BB75" i="18"/>
  <c r="BB69" i="18"/>
  <c r="BB63" i="18"/>
  <c r="BB57" i="18"/>
  <c r="BB51" i="18"/>
  <c r="BB45" i="18"/>
  <c r="BB35" i="18"/>
  <c r="BB29" i="18"/>
  <c r="BB23" i="18"/>
  <c r="BB17" i="18"/>
  <c r="BB11" i="18"/>
  <c r="AZ7" i="18"/>
  <c r="AZ49" i="18"/>
  <c r="AZ18" i="18"/>
  <c r="AY56" i="18"/>
  <c r="AY28" i="18"/>
  <c r="BD69" i="18"/>
  <c r="BD57" i="18"/>
  <c r="AY65" i="18"/>
  <c r="AZ53" i="18"/>
  <c r="BD45" i="18"/>
  <c r="BD29" i="18"/>
  <c r="BD17" i="18"/>
  <c r="BN45" i="18"/>
  <c r="BJ69" i="18"/>
  <c r="BG62" i="18"/>
  <c r="BH73" i="18"/>
  <c r="BG50" i="18"/>
  <c r="BG22" i="18"/>
  <c r="BL35" i="18"/>
  <c r="BJ17" i="18"/>
  <c r="BG61" i="18"/>
  <c r="BH16" i="18"/>
  <c r="BA75" i="18"/>
  <c r="BF60" i="18"/>
  <c r="BA51" i="18"/>
  <c r="BF32" i="18"/>
  <c r="BA23" i="18"/>
  <c r="BF8" i="18"/>
  <c r="BE38" i="18"/>
  <c r="BE69" i="18"/>
  <c r="AZ43" i="18"/>
  <c r="AZ27" i="18"/>
  <c r="AZ19" i="18"/>
  <c r="BE11" i="18"/>
  <c r="BE14" i="18"/>
  <c r="BH70" i="18"/>
  <c r="BH61" i="18"/>
  <c r="BL54" i="18"/>
  <c r="BH18" i="18"/>
  <c r="BH55" i="18"/>
  <c r="BG43" i="18"/>
  <c r="BG15" i="18"/>
  <c r="BN48" i="18"/>
  <c r="BN32" i="18"/>
  <c r="BN8" i="18"/>
  <c r="BG49" i="18"/>
  <c r="AY21" i="18"/>
  <c r="BD54" i="18"/>
  <c r="BD26" i="18"/>
  <c r="AY33" i="18"/>
  <c r="AY62" i="18"/>
  <c r="AY22" i="18"/>
  <c r="AZ46" i="18"/>
  <c r="BG70" i="18"/>
  <c r="BH71" i="18"/>
  <c r="BG30" i="18"/>
  <c r="BG6" i="18"/>
  <c r="BH47" i="18"/>
  <c r="BL48" i="18"/>
  <c r="BJ14" i="18"/>
  <c r="BH21" i="18"/>
  <c r="BH9" i="18"/>
  <c r="AZ64" i="18"/>
  <c r="AZ56" i="18"/>
  <c r="BH62" i="18"/>
  <c r="BG71" i="18"/>
  <c r="BG56" i="18"/>
  <c r="BH50" i="18"/>
  <c r="BH56" i="18"/>
  <c r="BN35" i="18"/>
  <c r="BN11" i="18"/>
  <c r="BG52" i="18"/>
  <c r="BG24" i="18"/>
  <c r="BG33" i="18"/>
  <c r="AY9" i="18"/>
  <c r="AZ73" i="18"/>
  <c r="AZ9" i="18"/>
  <c r="AY27" i="18"/>
  <c r="AY52" i="18"/>
  <c r="AY16" i="18"/>
  <c r="BH44" i="18"/>
  <c r="BG44" i="18"/>
  <c r="BE72" i="18"/>
  <c r="BE48" i="18"/>
  <c r="BN54" i="18"/>
  <c r="BN29" i="18"/>
  <c r="BG25" i="18"/>
  <c r="BN17" i="18"/>
  <c r="BI57" i="18"/>
  <c r="BI69" i="18"/>
  <c r="BN66" i="18"/>
  <c r="BN26" i="18"/>
  <c r="BH43" i="18"/>
  <c r="BL23" i="18"/>
  <c r="BH67" i="18"/>
  <c r="BH49" i="18"/>
  <c r="AZ74" i="18"/>
  <c r="BA69" i="18"/>
  <c r="BF54" i="18"/>
  <c r="BA45" i="18"/>
  <c r="BF26" i="18"/>
  <c r="BA17" i="18"/>
  <c r="AZ12" i="18"/>
  <c r="AZ67" i="18"/>
  <c r="BH58" i="18"/>
  <c r="BL72" i="18"/>
  <c r="BG73" i="18"/>
  <c r="BL38" i="18"/>
  <c r="BH6" i="18"/>
  <c r="BG67" i="18"/>
  <c r="BG16" i="18"/>
  <c r="AY53" i="18"/>
  <c r="BE8" i="18"/>
  <c r="BD60" i="18"/>
  <c r="BD32" i="18"/>
  <c r="BD8" i="18"/>
  <c r="AY12" i="18"/>
  <c r="AY34" i="18"/>
  <c r="AZ31" i="18"/>
  <c r="AZ62" i="18"/>
  <c r="BG64" i="18"/>
  <c r="BH31" i="18"/>
  <c r="BH65" i="18"/>
  <c r="BH53" i="18"/>
  <c r="BH52" i="18"/>
  <c r="BL32" i="18"/>
  <c r="BL20" i="18"/>
  <c r="BG13" i="18"/>
  <c r="AY43" i="18"/>
  <c r="BN75" i="18"/>
  <c r="BH68" i="18"/>
  <c r="BH34" i="18"/>
  <c r="BG47" i="18"/>
  <c r="BG19" i="18"/>
  <c r="AZ50" i="18"/>
  <c r="AY6" i="18"/>
  <c r="AZ61" i="18"/>
  <c r="AZ36" i="18"/>
  <c r="AZ65" i="18"/>
  <c r="AY64" i="18"/>
  <c r="AZ37" i="18"/>
  <c r="AY36" i="18"/>
  <c r="AY24" i="18"/>
  <c r="AZ68" i="18"/>
  <c r="AY71" i="18"/>
  <c r="BG68" i="18"/>
  <c r="BF75" i="18"/>
  <c r="BF69" i="18"/>
  <c r="BF63" i="18"/>
  <c r="BF57" i="18"/>
  <c r="BF51" i="18"/>
  <c r="BF45" i="18"/>
  <c r="BF35" i="18"/>
  <c r="BF29" i="18"/>
  <c r="BF23" i="18"/>
  <c r="BF17" i="18"/>
  <c r="BF11" i="18"/>
  <c r="BD23" i="18"/>
  <c r="BD11" i="18"/>
  <c r="AY44" i="18"/>
  <c r="BD75" i="18"/>
  <c r="BD63" i="18"/>
  <c r="BD51" i="18"/>
  <c r="BD35" i="18"/>
  <c r="BJ63" i="18"/>
  <c r="BI63" i="18"/>
  <c r="BG74" i="18"/>
  <c r="BG34" i="18"/>
  <c r="BG10" i="18"/>
  <c r="BJ45" i="18"/>
  <c r="BH27" i="18"/>
  <c r="BL11" i="18"/>
  <c r="AY59" i="18"/>
  <c r="AY19" i="18"/>
  <c r="BF72" i="18"/>
  <c r="BA63" i="18"/>
  <c r="BF48" i="18"/>
  <c r="BA35" i="18"/>
  <c r="BF20" i="18"/>
  <c r="BA11" i="18"/>
  <c r="AY10" i="18"/>
  <c r="AZ55" i="18"/>
  <c r="AY67" i="18"/>
  <c r="AZ52" i="18"/>
  <c r="AZ22" i="18"/>
  <c r="BJ60" i="18"/>
  <c r="BH64" i="18"/>
  <c r="BH46" i="18"/>
  <c r="BL26" i="18"/>
  <c r="BI29" i="18"/>
  <c r="BG27" i="18"/>
  <c r="BN20" i="18"/>
  <c r="AZ70" i="18"/>
  <c r="AY37" i="18"/>
  <c r="BD66" i="18"/>
  <c r="BD38" i="18"/>
  <c r="BD14" i="18"/>
  <c r="AZ15" i="18"/>
  <c r="AY13" i="18"/>
  <c r="AY74" i="18"/>
  <c r="AZ71" i="18"/>
  <c r="AZ59" i="18"/>
  <c r="AY58" i="18"/>
  <c r="AY50" i="18"/>
  <c r="AZ47" i="18"/>
  <c r="AY46" i="18"/>
  <c r="AY30" i="18"/>
  <c r="BG58" i="18"/>
  <c r="BG46" i="18"/>
  <c r="BG18" i="18"/>
  <c r="BH19" i="18"/>
  <c r="BH36" i="18"/>
  <c r="BH24" i="18"/>
  <c r="BL8" i="18"/>
  <c r="AY55" i="18"/>
  <c r="AY47" i="18"/>
  <c r="BH22" i="18"/>
  <c r="BN51" i="18"/>
  <c r="BN23" i="18"/>
  <c r="BG36" i="18"/>
  <c r="BG12" i="18"/>
  <c r="BG9" i="18"/>
  <c r="BG21" i="18"/>
  <c r="AY73" i="18"/>
  <c r="AY49" i="18"/>
  <c r="AZ34" i="18"/>
  <c r="AZ33" i="18"/>
  <c r="AZ58" i="18"/>
  <c r="AZ44" i="18"/>
  <c r="AZ25" i="18"/>
  <c r="AY68" i="18"/>
  <c r="BL60" i="18"/>
  <c r="BG53" i="18"/>
  <c r="BG37" i="18"/>
  <c r="BH13" i="18"/>
  <c r="BH25" i="18"/>
  <c r="J48" i="41" l="1"/>
  <c r="I49" i="41"/>
  <c r="I48" i="41"/>
  <c r="H48" i="41"/>
  <c r="G48" i="41"/>
  <c r="G49" i="41"/>
  <c r="I21" i="41"/>
  <c r="G21" i="41"/>
  <c r="J21" i="41"/>
  <c r="H21" i="41"/>
  <c r="H27" i="41"/>
  <c r="J26" i="41"/>
  <c r="G31" i="41"/>
  <c r="I15" i="41"/>
  <c r="I28" i="41"/>
  <c r="I31" i="41"/>
  <c r="G28" i="41"/>
  <c r="G15" i="41"/>
  <c r="J31" i="41"/>
  <c r="J15" i="41"/>
  <c r="J28" i="41"/>
  <c r="H26" i="41"/>
  <c r="I27" i="41"/>
  <c r="G27" i="41"/>
  <c r="J27" i="41"/>
  <c r="G26" i="41"/>
  <c r="I26" i="41"/>
  <c r="H28" i="41"/>
  <c r="H31" i="41"/>
  <c r="J9" i="41"/>
  <c r="J12" i="41"/>
  <c r="I12" i="41"/>
  <c r="H12" i="41"/>
  <c r="H15" i="41"/>
  <c r="H9" i="41"/>
  <c r="G12" i="41"/>
  <c r="AY77" i="18"/>
  <c r="BN78" i="18"/>
  <c r="BG76" i="18"/>
  <c r="BB78" i="18"/>
  <c r="AZ77" i="18"/>
  <c r="BL78" i="18"/>
  <c r="BF78" i="18"/>
  <c r="AZ76" i="18"/>
  <c r="BA78" i="18"/>
  <c r="BH76" i="18"/>
  <c r="BH77" i="18"/>
  <c r="AY76" i="18"/>
  <c r="BG77" i="18"/>
  <c r="BD78" i="18"/>
  <c r="BG35" i="18"/>
  <c r="AY63" i="18"/>
  <c r="AZ35" i="18"/>
  <c r="AZ63" i="18"/>
  <c r="BG14" i="18"/>
  <c r="AY32" i="18"/>
  <c r="BG51" i="18"/>
  <c r="BG63" i="18"/>
  <c r="AZ20" i="18"/>
  <c r="AY8" i="18"/>
  <c r="AY11" i="18"/>
  <c r="BH38" i="18"/>
  <c r="AY72" i="18"/>
  <c r="BH48" i="18"/>
  <c r="AY29" i="18"/>
  <c r="BG17" i="18"/>
  <c r="BI14" i="18"/>
  <c r="BI38" i="18"/>
  <c r="BI48" i="18"/>
  <c r="BI60" i="18"/>
  <c r="BJ8" i="18"/>
  <c r="AY69" i="18"/>
  <c r="BE75" i="18"/>
  <c r="AY26" i="18"/>
  <c r="AZ38" i="18"/>
  <c r="BM45" i="18"/>
  <c r="BM23" i="18"/>
  <c r="BI66" i="18"/>
  <c r="BH8" i="18"/>
  <c r="BI8" i="18"/>
  <c r="BI32" i="18"/>
  <c r="BH57" i="18"/>
  <c r="BJ32" i="18"/>
  <c r="BH72" i="18"/>
  <c r="AZ45" i="18"/>
  <c r="BH75" i="18"/>
  <c r="BE54" i="18"/>
  <c r="BM11" i="18"/>
  <c r="BJ48" i="18"/>
  <c r="BG57" i="18"/>
  <c r="BG23" i="18"/>
  <c r="AY20" i="18"/>
  <c r="AY60" i="18"/>
  <c r="AZ11" i="18"/>
  <c r="AY51" i="18"/>
  <c r="BH54" i="18"/>
  <c r="BH17" i="18"/>
  <c r="AY35" i="18"/>
  <c r="AZ32" i="18"/>
  <c r="BH35" i="18"/>
  <c r="BH66" i="18"/>
  <c r="BG20" i="18"/>
  <c r="BI20" i="18"/>
  <c r="BE20" i="18"/>
  <c r="BG29" i="18"/>
  <c r="AZ54" i="18"/>
  <c r="AY45" i="18"/>
  <c r="BM51" i="18"/>
  <c r="BM63" i="18"/>
  <c r="BM8" i="18"/>
  <c r="BG69" i="18"/>
  <c r="BJ20" i="18"/>
  <c r="AZ14" i="18"/>
  <c r="BM69" i="18"/>
  <c r="BH63" i="18"/>
  <c r="AZ29" i="18"/>
  <c r="BE23" i="18"/>
  <c r="BM29" i="18"/>
  <c r="BM35" i="18"/>
  <c r="BM72" i="18"/>
  <c r="BG75" i="18"/>
  <c r="AZ60" i="18"/>
  <c r="AY75" i="18"/>
  <c r="BG66" i="18"/>
  <c r="AY14" i="18"/>
  <c r="BH32" i="18"/>
  <c r="BH26" i="18"/>
  <c r="AY48" i="18"/>
  <c r="AZ72" i="18"/>
  <c r="BH29" i="18"/>
  <c r="BM32" i="18"/>
  <c r="AZ69" i="18"/>
  <c r="BH69" i="18"/>
  <c r="BJ51" i="18"/>
  <c r="BG26" i="18"/>
  <c r="BG54" i="18"/>
  <c r="BH23" i="18"/>
  <c r="BG72" i="18"/>
  <c r="AY23" i="18"/>
  <c r="BE32" i="18"/>
  <c r="AZ8" i="18"/>
  <c r="BM75" i="18"/>
  <c r="BM20" i="18"/>
  <c r="AZ26" i="18"/>
  <c r="AZ51" i="18"/>
  <c r="AZ66" i="18"/>
  <c r="BG48" i="18"/>
  <c r="BJ57" i="18"/>
  <c r="BG11" i="18"/>
  <c r="AZ48" i="18"/>
  <c r="BH60" i="18"/>
  <c r="AY38" i="18"/>
  <c r="AY54" i="18"/>
  <c r="AZ75" i="18"/>
  <c r="AY17" i="18"/>
  <c r="AZ23" i="18"/>
  <c r="AZ57" i="18"/>
  <c r="BG38" i="18"/>
  <c r="AY57" i="18"/>
  <c r="BG60" i="18"/>
  <c r="AZ17" i="18"/>
  <c r="AY66" i="18"/>
  <c r="BM17" i="18"/>
  <c r="BH51" i="18"/>
  <c r="BH45" i="18"/>
  <c r="BJ35" i="18"/>
  <c r="BE63" i="18"/>
  <c r="BI26" i="18"/>
  <c r="BH11" i="18"/>
  <c r="BG8" i="18"/>
  <c r="BG32" i="18"/>
  <c r="BI72" i="18"/>
  <c r="BG45" i="18"/>
  <c r="BH20" i="18"/>
  <c r="BJ75" i="18"/>
  <c r="BE51" i="18"/>
  <c r="BH14" i="18"/>
  <c r="BM48" i="18"/>
  <c r="BI78" i="18" l="1"/>
  <c r="BJ78" i="18"/>
  <c r="Z9" i="40"/>
  <c r="Z10" i="40"/>
  <c r="Z11" i="40"/>
  <c r="Z12" i="40"/>
  <c r="Z13" i="40"/>
  <c r="Z14" i="40"/>
  <c r="Z15" i="40"/>
  <c r="Z16" i="40"/>
  <c r="Z17" i="40"/>
  <c r="Z18" i="40"/>
  <c r="Z19" i="40"/>
  <c r="Z20" i="40"/>
  <c r="Z21" i="40"/>
  <c r="Z22" i="40"/>
  <c r="Z23" i="40"/>
  <c r="AA9" i="40"/>
  <c r="AE9" i="40"/>
  <c r="AA10" i="40"/>
  <c r="AE10" i="40"/>
  <c r="AA11" i="40"/>
  <c r="AE11" i="40"/>
  <c r="AA12" i="40"/>
  <c r="AE12" i="40"/>
  <c r="AA13" i="40"/>
  <c r="AE13" i="40"/>
  <c r="AA14" i="40"/>
  <c r="AE14" i="40"/>
  <c r="AA15" i="40"/>
  <c r="AE15" i="40"/>
  <c r="AA16" i="40"/>
  <c r="AE16" i="40"/>
  <c r="AA17" i="40"/>
  <c r="AE17" i="40"/>
  <c r="AA18" i="40"/>
  <c r="AE18" i="40"/>
  <c r="AA19" i="40"/>
  <c r="AE19" i="40"/>
  <c r="AA20" i="40"/>
  <c r="AE20" i="40"/>
  <c r="AA21" i="40"/>
  <c r="AE21" i="40"/>
  <c r="AA22" i="40"/>
  <c r="AE22" i="40"/>
  <c r="AA23" i="40"/>
  <c r="AE23" i="40"/>
  <c r="AB9" i="40"/>
  <c r="AF9" i="40"/>
  <c r="AB10" i="40"/>
  <c r="AF10" i="40"/>
  <c r="AB11" i="40"/>
  <c r="AF11" i="40"/>
  <c r="AB12" i="40"/>
  <c r="AF12" i="40"/>
  <c r="AB13" i="40"/>
  <c r="AF13" i="40"/>
  <c r="AB14" i="40"/>
  <c r="AF14" i="40"/>
  <c r="AB15" i="40"/>
  <c r="AF15" i="40"/>
  <c r="AB16" i="40"/>
  <c r="AF16" i="40"/>
  <c r="AB17" i="40"/>
  <c r="AF17" i="40"/>
  <c r="AB18" i="40"/>
  <c r="AF18" i="40"/>
  <c r="AB19" i="40"/>
  <c r="AF19" i="40"/>
  <c r="AB20" i="40"/>
  <c r="AF20" i="40"/>
  <c r="AB21" i="40"/>
  <c r="AF21" i="40"/>
  <c r="AB22" i="40"/>
  <c r="AF22" i="40"/>
  <c r="AB23" i="40"/>
  <c r="AF23" i="40"/>
  <c r="Z24" i="40"/>
  <c r="Z25" i="40"/>
  <c r="Z26" i="40"/>
  <c r="Z27" i="40"/>
  <c r="Z28" i="40"/>
  <c r="Z29" i="40"/>
  <c r="Z30" i="40"/>
  <c r="Z31" i="40"/>
  <c r="Z32" i="40"/>
  <c r="Z33" i="40"/>
  <c r="Z34" i="40"/>
  <c r="Z35" i="40"/>
  <c r="Z36" i="40"/>
  <c r="Z37" i="40"/>
  <c r="Z38" i="40"/>
  <c r="Z7" i="40"/>
  <c r="Z8" i="40"/>
  <c r="AA24" i="40"/>
  <c r="AE24" i="40"/>
  <c r="AA25" i="40"/>
  <c r="AE25" i="40"/>
  <c r="AA26" i="40"/>
  <c r="AE26" i="40"/>
  <c r="AA27" i="40"/>
  <c r="AE27" i="40"/>
  <c r="AA28" i="40"/>
  <c r="AE28" i="40"/>
  <c r="AA29" i="40"/>
  <c r="AE29" i="40"/>
  <c r="AA30" i="40"/>
  <c r="AE30" i="40"/>
  <c r="AA31" i="40"/>
  <c r="AE31" i="40"/>
  <c r="AA32" i="40"/>
  <c r="AE32" i="40"/>
  <c r="AA33" i="40"/>
  <c r="AE33" i="40"/>
  <c r="AA34" i="40"/>
  <c r="AE34" i="40"/>
  <c r="AA35" i="40"/>
  <c r="AE35" i="40"/>
  <c r="AA36" i="40"/>
  <c r="AE36" i="40"/>
  <c r="AA37" i="40"/>
  <c r="AE37" i="40"/>
  <c r="AA38" i="40"/>
  <c r="AE38" i="40"/>
  <c r="AA7" i="40"/>
  <c r="AE7" i="40"/>
  <c r="AC9" i="40"/>
  <c r="AC10" i="40"/>
  <c r="AC11" i="40"/>
  <c r="AC12" i="40"/>
  <c r="AC13" i="40"/>
  <c r="AC14" i="40"/>
  <c r="AC15" i="40"/>
  <c r="AC16" i="40"/>
  <c r="AC17" i="40"/>
  <c r="AC18" i="40"/>
  <c r="AC19" i="40"/>
  <c r="AC20" i="40"/>
  <c r="AC21" i="40"/>
  <c r="AC22" i="40"/>
  <c r="AC23" i="40"/>
  <c r="AB24" i="40"/>
  <c r="AF24" i="40"/>
  <c r="AB25" i="40"/>
  <c r="AF25" i="40"/>
  <c r="AB26" i="40"/>
  <c r="AF26" i="40"/>
  <c r="AB27" i="40"/>
  <c r="AF27" i="40"/>
  <c r="AB28" i="40"/>
  <c r="AF28" i="40"/>
  <c r="AB29" i="40"/>
  <c r="AF29" i="40"/>
  <c r="AB30" i="40"/>
  <c r="AF30" i="40"/>
  <c r="AB31" i="40"/>
  <c r="AF31" i="40"/>
  <c r="AB32" i="40"/>
  <c r="AF32" i="40"/>
  <c r="AB33" i="40"/>
  <c r="AF33" i="40"/>
  <c r="AB34" i="40"/>
  <c r="AF34" i="40"/>
  <c r="AB35" i="40"/>
  <c r="AF35" i="40"/>
  <c r="AB36" i="40"/>
  <c r="AF36" i="40"/>
  <c r="AB37" i="40"/>
  <c r="AF37" i="40"/>
  <c r="AB38" i="40"/>
  <c r="AF38" i="40"/>
  <c r="AB7" i="40"/>
  <c r="AF7" i="40"/>
  <c r="AB8" i="40"/>
  <c r="AF8" i="40"/>
  <c r="AG12" i="40"/>
  <c r="AG16" i="40"/>
  <c r="AG20" i="40"/>
  <c r="AE8" i="40"/>
  <c r="AG9" i="40"/>
  <c r="AG13" i="40"/>
  <c r="AG17" i="40"/>
  <c r="AG21" i="40"/>
  <c r="AC24" i="40"/>
  <c r="AC25" i="40"/>
  <c r="AC26" i="40"/>
  <c r="AC27" i="40"/>
  <c r="AC28" i="40"/>
  <c r="AC29" i="40"/>
  <c r="AC30" i="40"/>
  <c r="AC31" i="40"/>
  <c r="AC32" i="40"/>
  <c r="AC33" i="40"/>
  <c r="AC34" i="40"/>
  <c r="AC35" i="40"/>
  <c r="AC36" i="40"/>
  <c r="AC37" i="40"/>
  <c r="AC38" i="40"/>
  <c r="AC7" i="40"/>
  <c r="AG10" i="40"/>
  <c r="AG14" i="40"/>
  <c r="AG18" i="40"/>
  <c r="AG22" i="40"/>
  <c r="AG24" i="40"/>
  <c r="AG27" i="40"/>
  <c r="AG28" i="40"/>
  <c r="AG29" i="40"/>
  <c r="AG30" i="40"/>
  <c r="AG31" i="40"/>
  <c r="AG32" i="40"/>
  <c r="AG33" i="40"/>
  <c r="AG34" i="40"/>
  <c r="AG35" i="40"/>
  <c r="AG36" i="40"/>
  <c r="AG37" i="40"/>
  <c r="AG38" i="40"/>
  <c r="AA8" i="40"/>
  <c r="AG11" i="40"/>
  <c r="AG15" i="40"/>
  <c r="AG19" i="40"/>
  <c r="AG23" i="40"/>
  <c r="AC8" i="40"/>
  <c r="AA58" i="40"/>
  <c r="Z58" i="40"/>
  <c r="AC58" i="40"/>
  <c r="AF58" i="40"/>
  <c r="AE70" i="40"/>
  <c r="AG67" i="40"/>
  <c r="AF67" i="40"/>
  <c r="AE67" i="40"/>
  <c r="AB58" i="40"/>
  <c r="AA70" i="40"/>
  <c r="Z70" i="40"/>
  <c r="AC70" i="40"/>
  <c r="AG70" i="40"/>
  <c r="AG62" i="40"/>
  <c r="AF62" i="40"/>
  <c r="AE62" i="40"/>
  <c r="AE75" i="40"/>
  <c r="AF75" i="40"/>
  <c r="AB75" i="40"/>
  <c r="AE54" i="40"/>
  <c r="AG54" i="40"/>
  <c r="AG64" i="40"/>
  <c r="AF64" i="40"/>
  <c r="AE64" i="40"/>
  <c r="AC67" i="40"/>
  <c r="AB67" i="40"/>
  <c r="AA67" i="40"/>
  <c r="Z67" i="40"/>
  <c r="AC62" i="40"/>
  <c r="AB62" i="40"/>
  <c r="AA62" i="40"/>
  <c r="Z62" i="40"/>
  <c r="AA75" i="40"/>
  <c r="Z75" i="40"/>
  <c r="AA54" i="40"/>
  <c r="Z54" i="40"/>
  <c r="AC54" i="40"/>
  <c r="AF54" i="40"/>
  <c r="AC64" i="40"/>
  <c r="AB64" i="40"/>
  <c r="AA64" i="40"/>
  <c r="Z64" i="40"/>
  <c r="AE58" i="40"/>
  <c r="AG58" i="40"/>
  <c r="AF70" i="40"/>
  <c r="AB70" i="40"/>
  <c r="AC75" i="40"/>
  <c r="AB54" i="40"/>
  <c r="AA74" i="40"/>
  <c r="Z74" i="40"/>
  <c r="AA55" i="40"/>
  <c r="Z55" i="40"/>
  <c r="AC55" i="40"/>
  <c r="AF55" i="40"/>
  <c r="AA45" i="40"/>
  <c r="Z45" i="40"/>
  <c r="AC45" i="40"/>
  <c r="AF45" i="40"/>
  <c r="AA50" i="40"/>
  <c r="Z50" i="40"/>
  <c r="AC50" i="40"/>
  <c r="AF50" i="40"/>
  <c r="AA46" i="40"/>
  <c r="Z46" i="40"/>
  <c r="AC46" i="40"/>
  <c r="AF46" i="40"/>
  <c r="AA47" i="40"/>
  <c r="Z47" i="40"/>
  <c r="AC47" i="40"/>
  <c r="AF47" i="40"/>
  <c r="AC73" i="40"/>
  <c r="AB51" i="40"/>
  <c r="AB48" i="40"/>
  <c r="AA72" i="40"/>
  <c r="Z72" i="40"/>
  <c r="AG65" i="40"/>
  <c r="AF65" i="40"/>
  <c r="AE65" i="40"/>
  <c r="AA53" i="40"/>
  <c r="Z53" i="40"/>
  <c r="AC53" i="40"/>
  <c r="AF53" i="40"/>
  <c r="AC60" i="40"/>
  <c r="AE60" i="40"/>
  <c r="Z60" i="40"/>
  <c r="AC63" i="40"/>
  <c r="AB63" i="40"/>
  <c r="AA63" i="40"/>
  <c r="Z63" i="40"/>
  <c r="AA44" i="40"/>
  <c r="Z44" i="40"/>
  <c r="AC44" i="40"/>
  <c r="AF44" i="40"/>
  <c r="AC61" i="40"/>
  <c r="AB61" i="40"/>
  <c r="AA61" i="40"/>
  <c r="Z61" i="40"/>
  <c r="AC43" i="40"/>
  <c r="AF43" i="40"/>
  <c r="AB49" i="40"/>
  <c r="AA52" i="40"/>
  <c r="Z52" i="40"/>
  <c r="AC52" i="40"/>
  <c r="AF52" i="40"/>
  <c r="AE71" i="40"/>
  <c r="AF71" i="40"/>
  <c r="AB71" i="40"/>
  <c r="AG6" i="40"/>
  <c r="AE6" i="40"/>
  <c r="AC74" i="40"/>
  <c r="AG74" i="40"/>
  <c r="AB55" i="40"/>
  <c r="AB45" i="40"/>
  <c r="AB50" i="40"/>
  <c r="AB46" i="40"/>
  <c r="AB47" i="40"/>
  <c r="AC72" i="40"/>
  <c r="AG72" i="40"/>
  <c r="AC65" i="40"/>
  <c r="AB65" i="40"/>
  <c r="AA65" i="40"/>
  <c r="Z65" i="40"/>
  <c r="AB53" i="40"/>
  <c r="AA60" i="40"/>
  <c r="AB44" i="40"/>
  <c r="AE43" i="40"/>
  <c r="Z43" i="40"/>
  <c r="AB52" i="40"/>
  <c r="AA71" i="40"/>
  <c r="Z71" i="40"/>
  <c r="AC6" i="40"/>
  <c r="AA6" i="40"/>
  <c r="AE73" i="40"/>
  <c r="AF73" i="40"/>
  <c r="AB73" i="40"/>
  <c r="AE51" i="40"/>
  <c r="AG51" i="40"/>
  <c r="AE48" i="40"/>
  <c r="AG48" i="40"/>
  <c r="AB60" i="40"/>
  <c r="AA43" i="40"/>
  <c r="AE49" i="40"/>
  <c r="AG49" i="40"/>
  <c r="AC71" i="40"/>
  <c r="AF6" i="40"/>
  <c r="AE74" i="40"/>
  <c r="AF74" i="40"/>
  <c r="AB74" i="40"/>
  <c r="AE55" i="40"/>
  <c r="AE45" i="40"/>
  <c r="AG45" i="40"/>
  <c r="AE50" i="40"/>
  <c r="AG50" i="40"/>
  <c r="AE46" i="40"/>
  <c r="AG46" i="40"/>
  <c r="AE47" i="40"/>
  <c r="AG47" i="40"/>
  <c r="AA73" i="40"/>
  <c r="Z73" i="40"/>
  <c r="AA51" i="40"/>
  <c r="Z51" i="40"/>
  <c r="AC51" i="40"/>
  <c r="AF51" i="40"/>
  <c r="AA48" i="40"/>
  <c r="Z48" i="40"/>
  <c r="AC48" i="40"/>
  <c r="AF48" i="40"/>
  <c r="AE72" i="40"/>
  <c r="AF72" i="40"/>
  <c r="AB72" i="40"/>
  <c r="AE53" i="40"/>
  <c r="AG53" i="40"/>
  <c r="AG60" i="40"/>
  <c r="AF60" i="40"/>
  <c r="AG63" i="40"/>
  <c r="AF63" i="40"/>
  <c r="AE63" i="40"/>
  <c r="AE44" i="40"/>
  <c r="AG44" i="40"/>
  <c r="AG61" i="40"/>
  <c r="AF61" i="40"/>
  <c r="AE61" i="40"/>
  <c r="AG43" i="40"/>
  <c r="AB43" i="40"/>
  <c r="AA49" i="40"/>
  <c r="Z49" i="40"/>
  <c r="AC49" i="40"/>
  <c r="AF49" i="40"/>
  <c r="AE52" i="40"/>
  <c r="AG52" i="40"/>
  <c r="AG71" i="40"/>
  <c r="AB6" i="40"/>
  <c r="Z6" i="40"/>
  <c r="AE56" i="40"/>
  <c r="AG56" i="40"/>
  <c r="AE57" i="40"/>
  <c r="AC68" i="40"/>
  <c r="AB68" i="40"/>
  <c r="AA68" i="40"/>
  <c r="Z68" i="40"/>
  <c r="AF59" i="40"/>
  <c r="AA56" i="40"/>
  <c r="Z56" i="40"/>
  <c r="AC56" i="40"/>
  <c r="AF56" i="40"/>
  <c r="AA57" i="40"/>
  <c r="Z57" i="40"/>
  <c r="AC57" i="40"/>
  <c r="AF57" i="40"/>
  <c r="AE59" i="40"/>
  <c r="Z59" i="40"/>
  <c r="AB56" i="40"/>
  <c r="AB57" i="40"/>
  <c r="AG69" i="40"/>
  <c r="AF69" i="40"/>
  <c r="AE69" i="40"/>
  <c r="AG59" i="40"/>
  <c r="AA59" i="40"/>
  <c r="AB59" i="40"/>
  <c r="AG66" i="40"/>
  <c r="AF66" i="40"/>
  <c r="AE66" i="40"/>
  <c r="AG68" i="40"/>
  <c r="AF68" i="40"/>
  <c r="AE68" i="40"/>
  <c r="AC69" i="40"/>
  <c r="AB69" i="40"/>
  <c r="AA69" i="40"/>
  <c r="Z69" i="40"/>
  <c r="AC59" i="40"/>
  <c r="AC66" i="40"/>
  <c r="AB66" i="40"/>
  <c r="AA66" i="40"/>
  <c r="Z66" i="40"/>
  <c r="AY78" i="18"/>
  <c r="U9" i="40"/>
  <c r="R9" i="40"/>
  <c r="R10" i="40"/>
  <c r="R11" i="40"/>
  <c r="R12" i="40"/>
  <c r="R13" i="40"/>
  <c r="R14" i="40"/>
  <c r="R15" i="40"/>
  <c r="R16" i="40"/>
  <c r="R17" i="40"/>
  <c r="R18" i="40"/>
  <c r="R19" i="40"/>
  <c r="R20" i="40"/>
  <c r="R21" i="40"/>
  <c r="R22" i="40"/>
  <c r="R23" i="40"/>
  <c r="R24" i="40"/>
  <c r="S9" i="40"/>
  <c r="W9" i="40"/>
  <c r="S10" i="40"/>
  <c r="W10" i="40"/>
  <c r="S11" i="40"/>
  <c r="W11" i="40"/>
  <c r="S12" i="40"/>
  <c r="W12" i="40"/>
  <c r="S13" i="40"/>
  <c r="W13" i="40"/>
  <c r="S14" i="40"/>
  <c r="W14" i="40"/>
  <c r="S15" i="40"/>
  <c r="W15" i="40"/>
  <c r="S16" i="40"/>
  <c r="W16" i="40"/>
  <c r="S17" i="40"/>
  <c r="W17" i="40"/>
  <c r="S18" i="40"/>
  <c r="W18" i="40"/>
  <c r="S19" i="40"/>
  <c r="W19" i="40"/>
  <c r="S20" i="40"/>
  <c r="W20" i="40"/>
  <c r="S21" i="40"/>
  <c r="W21" i="40"/>
  <c r="S22" i="40"/>
  <c r="W22" i="40"/>
  <c r="S23" i="40"/>
  <c r="W23" i="40"/>
  <c r="S24" i="40"/>
  <c r="T9" i="40"/>
  <c r="X9" i="40"/>
  <c r="T10" i="40"/>
  <c r="X10" i="40"/>
  <c r="T11" i="40"/>
  <c r="X11" i="40"/>
  <c r="T12" i="40"/>
  <c r="X12" i="40"/>
  <c r="T13" i="40"/>
  <c r="X13" i="40"/>
  <c r="T14" i="40"/>
  <c r="X14" i="40"/>
  <c r="T15" i="40"/>
  <c r="X15" i="40"/>
  <c r="T16" i="40"/>
  <c r="X16" i="40"/>
  <c r="T17" i="40"/>
  <c r="X17" i="40"/>
  <c r="T18" i="40"/>
  <c r="X18" i="40"/>
  <c r="T19" i="40"/>
  <c r="X19" i="40"/>
  <c r="T20" i="40"/>
  <c r="X20" i="40"/>
  <c r="T21" i="40"/>
  <c r="X21" i="40"/>
  <c r="T22" i="40"/>
  <c r="X22" i="40"/>
  <c r="T23" i="40"/>
  <c r="X23" i="40"/>
  <c r="T24" i="40"/>
  <c r="U10" i="40"/>
  <c r="U11" i="40"/>
  <c r="U12" i="40"/>
  <c r="U13" i="40"/>
  <c r="U14" i="40"/>
  <c r="U15" i="40"/>
  <c r="U16" i="40"/>
  <c r="U17" i="40"/>
  <c r="U18" i="40"/>
  <c r="U19" i="40"/>
  <c r="U20" i="40"/>
  <c r="U21" i="40"/>
  <c r="U22" i="40"/>
  <c r="U23" i="40"/>
  <c r="U24" i="40"/>
  <c r="R25" i="40"/>
  <c r="R26" i="40"/>
  <c r="R27" i="40"/>
  <c r="R28" i="40"/>
  <c r="R29" i="40"/>
  <c r="R30" i="40"/>
  <c r="R31" i="40"/>
  <c r="R32" i="40"/>
  <c r="R33" i="40"/>
  <c r="R34" i="40"/>
  <c r="R35" i="40"/>
  <c r="R36" i="40"/>
  <c r="R37" i="40"/>
  <c r="R38" i="40"/>
  <c r="R7" i="40"/>
  <c r="R8" i="40"/>
  <c r="Y9" i="40"/>
  <c r="Y10" i="40"/>
  <c r="Y11" i="40"/>
  <c r="Y12" i="40"/>
  <c r="Y13" i="40"/>
  <c r="Y14" i="40"/>
  <c r="Y15" i="40"/>
  <c r="Y16" i="40"/>
  <c r="Y17" i="40"/>
  <c r="Y18" i="40"/>
  <c r="Y19" i="40"/>
  <c r="Y20" i="40"/>
  <c r="Y21" i="40"/>
  <c r="Y22" i="40"/>
  <c r="Y23" i="40"/>
  <c r="W24" i="40"/>
  <c r="S25" i="40"/>
  <c r="W25" i="40"/>
  <c r="S26" i="40"/>
  <c r="W26" i="40"/>
  <c r="S27" i="40"/>
  <c r="W27" i="40"/>
  <c r="S28" i="40"/>
  <c r="W28" i="40"/>
  <c r="S29" i="40"/>
  <c r="W29" i="40"/>
  <c r="S30" i="40"/>
  <c r="W30" i="40"/>
  <c r="S31" i="40"/>
  <c r="W31" i="40"/>
  <c r="S32" i="40"/>
  <c r="W32" i="40"/>
  <c r="S33" i="40"/>
  <c r="W33" i="40"/>
  <c r="S34" i="40"/>
  <c r="W34" i="40"/>
  <c r="S35" i="40"/>
  <c r="W35" i="40"/>
  <c r="S36" i="40"/>
  <c r="W36" i="40"/>
  <c r="S37" i="40"/>
  <c r="W37" i="40"/>
  <c r="S38" i="40"/>
  <c r="W38" i="40"/>
  <c r="S7" i="40"/>
  <c r="W7" i="40"/>
  <c r="S8" i="40"/>
  <c r="X24" i="40"/>
  <c r="T25" i="40"/>
  <c r="X25" i="40"/>
  <c r="T26" i="40"/>
  <c r="X26" i="40"/>
  <c r="T27" i="40"/>
  <c r="X27" i="40"/>
  <c r="T28" i="40"/>
  <c r="X28" i="40"/>
  <c r="T29" i="40"/>
  <c r="X29" i="40"/>
  <c r="T30" i="40"/>
  <c r="X30" i="40"/>
  <c r="T31" i="40"/>
  <c r="X31" i="40"/>
  <c r="T32" i="40"/>
  <c r="X32" i="40"/>
  <c r="T33" i="40"/>
  <c r="X33" i="40"/>
  <c r="T34" i="40"/>
  <c r="X34" i="40"/>
  <c r="T35" i="40"/>
  <c r="X35" i="40"/>
  <c r="T36" i="40"/>
  <c r="X36" i="40"/>
  <c r="T37" i="40"/>
  <c r="X37" i="40"/>
  <c r="T38" i="40"/>
  <c r="X38" i="40"/>
  <c r="T7" i="40"/>
  <c r="X7" i="40"/>
  <c r="T8" i="40"/>
  <c r="X8" i="40"/>
  <c r="Y25" i="40"/>
  <c r="Y27" i="40"/>
  <c r="Y28" i="40"/>
  <c r="Y29" i="40"/>
  <c r="Y30" i="40"/>
  <c r="Y31" i="40"/>
  <c r="Y32" i="40"/>
  <c r="Y33" i="40"/>
  <c r="Y34" i="40"/>
  <c r="Y35" i="40"/>
  <c r="Y36" i="40"/>
  <c r="Y37" i="40"/>
  <c r="Y38" i="40"/>
  <c r="W8" i="40"/>
  <c r="U25" i="40"/>
  <c r="U26" i="40"/>
  <c r="U27" i="40"/>
  <c r="U28" i="40"/>
  <c r="U29" i="40"/>
  <c r="U30" i="40"/>
  <c r="U31" i="40"/>
  <c r="U32" i="40"/>
  <c r="U33" i="40"/>
  <c r="U34" i="40"/>
  <c r="U35" i="40"/>
  <c r="U36" i="40"/>
  <c r="U37" i="40"/>
  <c r="U38" i="40"/>
  <c r="U7" i="40"/>
  <c r="U8" i="40"/>
  <c r="X70" i="40"/>
  <c r="T70" i="40"/>
  <c r="U62" i="40"/>
  <c r="T62" i="40"/>
  <c r="S62" i="40"/>
  <c r="R62" i="40"/>
  <c r="S75" i="40"/>
  <c r="R75" i="40"/>
  <c r="U75" i="40"/>
  <c r="S54" i="40"/>
  <c r="R54" i="40"/>
  <c r="U54" i="40"/>
  <c r="X54" i="40"/>
  <c r="U64" i="40"/>
  <c r="T64" i="40"/>
  <c r="S64" i="40"/>
  <c r="R64" i="40"/>
  <c r="W58" i="40"/>
  <c r="Y58" i="40"/>
  <c r="T54" i="40"/>
  <c r="S58" i="40"/>
  <c r="R58" i="40"/>
  <c r="U58" i="40"/>
  <c r="X58" i="40"/>
  <c r="W70" i="40"/>
  <c r="U70" i="40"/>
  <c r="Y70" i="40"/>
  <c r="X75" i="40"/>
  <c r="T75" i="40"/>
  <c r="Y67" i="40"/>
  <c r="X67" i="40"/>
  <c r="W67" i="40"/>
  <c r="T58" i="40"/>
  <c r="S70" i="40"/>
  <c r="R70" i="40"/>
  <c r="Y62" i="40"/>
  <c r="X62" i="40"/>
  <c r="W62" i="40"/>
  <c r="W75" i="40"/>
  <c r="W54" i="40"/>
  <c r="Y54" i="40"/>
  <c r="Y64" i="40"/>
  <c r="X64" i="40"/>
  <c r="W64" i="40"/>
  <c r="U67" i="40"/>
  <c r="T67" i="40"/>
  <c r="S67" i="40"/>
  <c r="R67" i="40"/>
  <c r="X74" i="40"/>
  <c r="T74" i="40"/>
  <c r="W73" i="40"/>
  <c r="W51" i="40"/>
  <c r="Y51" i="40"/>
  <c r="W48" i="40"/>
  <c r="Y48" i="40"/>
  <c r="X72" i="40"/>
  <c r="T72" i="40"/>
  <c r="X43" i="40"/>
  <c r="S43" i="40"/>
  <c r="W49" i="40"/>
  <c r="Y49" i="40"/>
  <c r="U6" i="40"/>
  <c r="S6" i="40"/>
  <c r="W74" i="40"/>
  <c r="W55" i="40"/>
  <c r="Y55" i="40"/>
  <c r="W45" i="40"/>
  <c r="Y45" i="40"/>
  <c r="W50" i="40"/>
  <c r="Y50" i="40"/>
  <c r="W46" i="40"/>
  <c r="Y46" i="40"/>
  <c r="W47" i="40"/>
  <c r="Y47" i="40"/>
  <c r="S73" i="40"/>
  <c r="R73" i="40"/>
  <c r="U73" i="40"/>
  <c r="S51" i="40"/>
  <c r="R51" i="40"/>
  <c r="U51" i="40"/>
  <c r="X51" i="40"/>
  <c r="S48" i="40"/>
  <c r="R48" i="40"/>
  <c r="U48" i="40"/>
  <c r="X48" i="40"/>
  <c r="W72" i="40"/>
  <c r="W53" i="40"/>
  <c r="Y53" i="40"/>
  <c r="Y60" i="40"/>
  <c r="R60" i="40"/>
  <c r="Y63" i="40"/>
  <c r="X63" i="40"/>
  <c r="W63" i="40"/>
  <c r="W44" i="40"/>
  <c r="Y44" i="40"/>
  <c r="Y61" i="40"/>
  <c r="X61" i="40"/>
  <c r="W61" i="40"/>
  <c r="Y43" i="40"/>
  <c r="T43" i="40"/>
  <c r="S49" i="40"/>
  <c r="R49" i="40"/>
  <c r="U49" i="40"/>
  <c r="X49" i="40"/>
  <c r="W52" i="40"/>
  <c r="Y52" i="40"/>
  <c r="X71" i="40"/>
  <c r="T71" i="40"/>
  <c r="X6" i="40"/>
  <c r="S74" i="40"/>
  <c r="R74" i="40"/>
  <c r="U74" i="40"/>
  <c r="Y74" i="40"/>
  <c r="S55" i="40"/>
  <c r="R55" i="40"/>
  <c r="U55" i="40"/>
  <c r="X55" i="40"/>
  <c r="S45" i="40"/>
  <c r="R45" i="40"/>
  <c r="U45" i="40"/>
  <c r="X45" i="40"/>
  <c r="S50" i="40"/>
  <c r="R50" i="40"/>
  <c r="U50" i="40"/>
  <c r="X50" i="40"/>
  <c r="S46" i="40"/>
  <c r="R46" i="40"/>
  <c r="U46" i="40"/>
  <c r="X46" i="40"/>
  <c r="S47" i="40"/>
  <c r="R47" i="40"/>
  <c r="U47" i="40"/>
  <c r="X47" i="40"/>
  <c r="T51" i="40"/>
  <c r="T48" i="40"/>
  <c r="S72" i="40"/>
  <c r="R72" i="40"/>
  <c r="U72" i="40"/>
  <c r="Y72" i="40"/>
  <c r="Y65" i="40"/>
  <c r="X65" i="40"/>
  <c r="W65" i="40"/>
  <c r="S53" i="40"/>
  <c r="R53" i="40"/>
  <c r="U53" i="40"/>
  <c r="X53" i="40"/>
  <c r="U60" i="40"/>
  <c r="W60" i="40"/>
  <c r="X60" i="40"/>
  <c r="U63" i="40"/>
  <c r="T63" i="40"/>
  <c r="S63" i="40"/>
  <c r="R63" i="40"/>
  <c r="S44" i="40"/>
  <c r="R44" i="40"/>
  <c r="U44" i="40"/>
  <c r="X44" i="40"/>
  <c r="U61" i="40"/>
  <c r="T61" i="40"/>
  <c r="S61" i="40"/>
  <c r="R61" i="40"/>
  <c r="U43" i="40"/>
  <c r="T49" i="40"/>
  <c r="S52" i="40"/>
  <c r="R52" i="40"/>
  <c r="U52" i="40"/>
  <c r="X52" i="40"/>
  <c r="W71" i="40"/>
  <c r="Y71" i="40"/>
  <c r="T6" i="40"/>
  <c r="R6" i="40"/>
  <c r="T55" i="40"/>
  <c r="T45" i="40"/>
  <c r="T50" i="40"/>
  <c r="T46" i="40"/>
  <c r="T47" i="40"/>
  <c r="X73" i="40"/>
  <c r="T73" i="40"/>
  <c r="U65" i="40"/>
  <c r="T65" i="40"/>
  <c r="S65" i="40"/>
  <c r="R65" i="40"/>
  <c r="T53" i="40"/>
  <c r="S60" i="40"/>
  <c r="T60" i="40"/>
  <c r="T44" i="40"/>
  <c r="R43" i="40"/>
  <c r="W43" i="40"/>
  <c r="T52" i="40"/>
  <c r="S71" i="40"/>
  <c r="R71" i="40"/>
  <c r="U71" i="40"/>
  <c r="Y6" i="40"/>
  <c r="W6" i="40"/>
  <c r="T56" i="40"/>
  <c r="T57" i="40"/>
  <c r="Y69" i="40"/>
  <c r="X69" i="40"/>
  <c r="W69" i="40"/>
  <c r="Y59" i="40"/>
  <c r="W59" i="40"/>
  <c r="R59" i="40"/>
  <c r="Y66" i="40"/>
  <c r="X66" i="40"/>
  <c r="W66" i="40"/>
  <c r="Y68" i="40"/>
  <c r="X68" i="40"/>
  <c r="W68" i="40"/>
  <c r="U69" i="40"/>
  <c r="T69" i="40"/>
  <c r="S69" i="40"/>
  <c r="R69" i="40"/>
  <c r="S59" i="40"/>
  <c r="X59" i="40"/>
  <c r="U66" i="40"/>
  <c r="T66" i="40"/>
  <c r="S66" i="40"/>
  <c r="R66" i="40"/>
  <c r="W56" i="40"/>
  <c r="Y56" i="40"/>
  <c r="W57" i="40"/>
  <c r="Y57" i="40"/>
  <c r="U68" i="40"/>
  <c r="T68" i="40"/>
  <c r="S68" i="40"/>
  <c r="R68" i="40"/>
  <c r="U59" i="40"/>
  <c r="S56" i="40"/>
  <c r="R56" i="40"/>
  <c r="U56" i="40"/>
  <c r="X56" i="40"/>
  <c r="S57" i="40"/>
  <c r="R57" i="40"/>
  <c r="U57" i="40"/>
  <c r="X57" i="40"/>
  <c r="T59" i="40"/>
  <c r="BM78" i="18"/>
  <c r="BG78" i="18"/>
  <c r="BH78" i="18"/>
  <c r="AZ78" i="18"/>
  <c r="BE78" i="18"/>
  <c r="S32" i="18"/>
  <c r="AA26" i="18"/>
  <c r="S29" i="18"/>
  <c r="S38" i="18"/>
  <c r="Z29" i="18"/>
  <c r="X14" i="18"/>
  <c r="AF11" i="18"/>
  <c r="AA20" i="18"/>
  <c r="AC29" i="18"/>
  <c r="R14" i="18"/>
  <c r="S17" i="18"/>
  <c r="S8" i="18"/>
  <c r="AF38" i="18"/>
  <c r="AC26" i="18"/>
  <c r="Z8" i="18"/>
  <c r="R11" i="18"/>
  <c r="AF23" i="18"/>
  <c r="X32" i="18"/>
  <c r="R38" i="18"/>
  <c r="Z11" i="18"/>
  <c r="Z14" i="18"/>
  <c r="AF57" i="18"/>
  <c r="AC61" i="18"/>
  <c r="Z60" i="18"/>
  <c r="AG48" i="18"/>
  <c r="AB64" i="18"/>
  <c r="AB69" i="18"/>
  <c r="AB61" i="18"/>
  <c r="AC48" i="18"/>
  <c r="AB48" i="18"/>
  <c r="AE57" i="18"/>
  <c r="Z45" i="18"/>
  <c r="AA72" i="18"/>
  <c r="Z52" i="18"/>
  <c r="AF52" i="18"/>
  <c r="AE60" i="18"/>
  <c r="AC64" i="18"/>
  <c r="AE72" i="18"/>
  <c r="AC72" i="18"/>
  <c r="AG72" i="18"/>
  <c r="AA63" i="18"/>
  <c r="AE52" i="18"/>
  <c r="AA45" i="18"/>
  <c r="AC69" i="18"/>
  <c r="AE69" i="18"/>
  <c r="AA61" i="18"/>
  <c r="AG65" i="18"/>
  <c r="AG60" i="18"/>
  <c r="AA60" i="18"/>
  <c r="AF48" i="18"/>
  <c r="AA69" i="18"/>
  <c r="AG64" i="18"/>
  <c r="AA52" i="18"/>
  <c r="Z48" i="18"/>
  <c r="Z65" i="18"/>
  <c r="AB60" i="18"/>
  <c r="AA48" i="18"/>
  <c r="AF64" i="18"/>
  <c r="Z64" i="18"/>
  <c r="AB57" i="18"/>
  <c r="AC57" i="18"/>
  <c r="AF60" i="18"/>
  <c r="AB52" i="18"/>
  <c r="AF69" i="18"/>
  <c r="AF45" i="18"/>
  <c r="AF61" i="18"/>
  <c r="AF72" i="18"/>
  <c r="AA65" i="18"/>
  <c r="AE48" i="18"/>
  <c r="AE64" i="18"/>
  <c r="AA57" i="18"/>
  <c r="Z57" i="18"/>
  <c r="AC45" i="18"/>
  <c r="AG45" i="18"/>
  <c r="AC52" i="18"/>
  <c r="AG52" i="18"/>
  <c r="AB45" i="18"/>
  <c r="AE45" i="18"/>
  <c r="AG69" i="18"/>
  <c r="AG61" i="18"/>
  <c r="AC65" i="18"/>
  <c r="AC60" i="18"/>
  <c r="AA64" i="18"/>
  <c r="Z72" i="18"/>
  <c r="Z69" i="18"/>
  <c r="AE61" i="18"/>
  <c r="AE65" i="18"/>
  <c r="Z61" i="18"/>
  <c r="AB72" i="18"/>
  <c r="AF47" i="18"/>
  <c r="AF71" i="18"/>
  <c r="AF49" i="18"/>
  <c r="AF68" i="18"/>
  <c r="AF58" i="18"/>
  <c r="AF43" i="18"/>
  <c r="AF67" i="18"/>
  <c r="AF70" i="18"/>
  <c r="AF75" i="18"/>
  <c r="AB63" i="18"/>
  <c r="AB47" i="18"/>
  <c r="AE47" i="18"/>
  <c r="AA71" i="18"/>
  <c r="AC71" i="18"/>
  <c r="AG49" i="18"/>
  <c r="AE68" i="18"/>
  <c r="AC68" i="18"/>
  <c r="AB68" i="18"/>
  <c r="Z70" i="18"/>
  <c r="AA75" i="18"/>
  <c r="AG67" i="18"/>
  <c r="AG46" i="18"/>
  <c r="AA46" i="18"/>
  <c r="AB74" i="18"/>
  <c r="AE74" i="18"/>
  <c r="AA55" i="18"/>
  <c r="AB50" i="18"/>
  <c r="Z50" i="18"/>
  <c r="AB58" i="18"/>
  <c r="AE44" i="18"/>
  <c r="AG44" i="18"/>
  <c r="Z51" i="18"/>
  <c r="AC51" i="18"/>
  <c r="AB66" i="18"/>
  <c r="AE66" i="18"/>
  <c r="AB49" i="18"/>
  <c r="AF65" i="18"/>
  <c r="AF55" i="18"/>
  <c r="AF50" i="18"/>
  <c r="AF66" i="18"/>
  <c r="AF73" i="18"/>
  <c r="AE63" i="18"/>
  <c r="Z63" i="18"/>
  <c r="AC63" i="18"/>
  <c r="AA47" i="18"/>
  <c r="Z47" i="18"/>
  <c r="AA49" i="18"/>
  <c r="AA68" i="18"/>
  <c r="AG68" i="18"/>
  <c r="AG70" i="18"/>
  <c r="AG43" i="18"/>
  <c r="Z43" i="18"/>
  <c r="AB67" i="18"/>
  <c r="AE67" i="18"/>
  <c r="AG56" i="18"/>
  <c r="AA56" i="18"/>
  <c r="AB46" i="18"/>
  <c r="AC74" i="18"/>
  <c r="AA74" i="18"/>
  <c r="Z55" i="18"/>
  <c r="AE55" i="18"/>
  <c r="AE50" i="18"/>
  <c r="Z58" i="18"/>
  <c r="AB59" i="18"/>
  <c r="AA44" i="18"/>
  <c r="AE51" i="18"/>
  <c r="AC66" i="18"/>
  <c r="Z66" i="18"/>
  <c r="Z73" i="18"/>
  <c r="AB73" i="18"/>
  <c r="AE73" i="18"/>
  <c r="AG71" i="18"/>
  <c r="Z71" i="18"/>
  <c r="Z49" i="18"/>
  <c r="AB65" i="18"/>
  <c r="AF63" i="18"/>
  <c r="AF59" i="18"/>
  <c r="AF62" i="18"/>
  <c r="AF51" i="18"/>
  <c r="AF46" i="18"/>
  <c r="AF74" i="18"/>
  <c r="AG63" i="18"/>
  <c r="AC47" i="18"/>
  <c r="AB70" i="18"/>
  <c r="AF56" i="18"/>
  <c r="AF44" i="18"/>
  <c r="AB71" i="18"/>
  <c r="AE70" i="18"/>
  <c r="Z75" i="18"/>
  <c r="AE43" i="18"/>
  <c r="AA67" i="18"/>
  <c r="AC67" i="18"/>
  <c r="AB56" i="18"/>
  <c r="AC46" i="18"/>
  <c r="AC58" i="18"/>
  <c r="AA62" i="18"/>
  <c r="AE62" i="18"/>
  <c r="AG51" i="18"/>
  <c r="AA66" i="18"/>
  <c r="AE58" i="18"/>
  <c r="Z59" i="18"/>
  <c r="AG62" i="18"/>
  <c r="AC73" i="18"/>
  <c r="AE71" i="18"/>
  <c r="Z68" i="18"/>
  <c r="AC70" i="18"/>
  <c r="AA70" i="18"/>
  <c r="AE75" i="18"/>
  <c r="AA43" i="18"/>
  <c r="AC56" i="18"/>
  <c r="Z46" i="18"/>
  <c r="AG50" i="18"/>
  <c r="AG58" i="18"/>
  <c r="AC59" i="18"/>
  <c r="AG59" i="18"/>
  <c r="AE59" i="18"/>
  <c r="Z44" i="18"/>
  <c r="AC44" i="18"/>
  <c r="AC62" i="18"/>
  <c r="AB51" i="18"/>
  <c r="AA73" i="18"/>
  <c r="AA59" i="18"/>
  <c r="AB44" i="18"/>
  <c r="AA51" i="18"/>
  <c r="AG47" i="18"/>
  <c r="AE49" i="18"/>
  <c r="AB43" i="18"/>
  <c r="AC43" i="18"/>
  <c r="Z67" i="18"/>
  <c r="AE56" i="18"/>
  <c r="AE46" i="18"/>
  <c r="AC55" i="18"/>
  <c r="AA50" i="18"/>
  <c r="Z62" i="18"/>
  <c r="AC49" i="18"/>
  <c r="AB75" i="18"/>
  <c r="AC75" i="18"/>
  <c r="Z56" i="18"/>
  <c r="AG74" i="18"/>
  <c r="Z74" i="18"/>
  <c r="AB55" i="18"/>
  <c r="AC50" i="18"/>
  <c r="AA58" i="18"/>
  <c r="AB62" i="18"/>
  <c r="AG66" i="18"/>
  <c r="AG53" i="18"/>
  <c r="AA54" i="18"/>
  <c r="AA53" i="18"/>
  <c r="AC54" i="18"/>
  <c r="Z53" i="18"/>
  <c r="AE54" i="18"/>
  <c r="AF54" i="18"/>
  <c r="AB53" i="18"/>
  <c r="AE53" i="18"/>
  <c r="AC53" i="18"/>
  <c r="AG54" i="18"/>
  <c r="AF53" i="18"/>
  <c r="Z54" i="18"/>
  <c r="AB54" i="18"/>
  <c r="AB25" i="18"/>
  <c r="AG37" i="18"/>
  <c r="AG16" i="18"/>
  <c r="AG27" i="18"/>
  <c r="AE13" i="18"/>
  <c r="AG9" i="18"/>
  <c r="AF24" i="18"/>
  <c r="AC13" i="18"/>
  <c r="AE28" i="18"/>
  <c r="AG34" i="18"/>
  <c r="AG18" i="18"/>
  <c r="AE36" i="18"/>
  <c r="AG12" i="18"/>
  <c r="AE37" i="18"/>
  <c r="AG6" i="18"/>
  <c r="AG36" i="18"/>
  <c r="AG15" i="18"/>
  <c r="AE24" i="18"/>
  <c r="AE22" i="18"/>
  <c r="AE12" i="18"/>
  <c r="AC22" i="18"/>
  <c r="AG28" i="18"/>
  <c r="AC25" i="18"/>
  <c r="AB16" i="18"/>
  <c r="AE15" i="18"/>
  <c r="AE31" i="18"/>
  <c r="AE27" i="18"/>
  <c r="AG30" i="18"/>
  <c r="AG31" i="18"/>
  <c r="AE9" i="18"/>
  <c r="AE19" i="18"/>
  <c r="AE18" i="18"/>
  <c r="AG13" i="18"/>
  <c r="AG22" i="18"/>
  <c r="AC33" i="18"/>
  <c r="AG24" i="18"/>
  <c r="AB9" i="18"/>
  <c r="AE30" i="18"/>
  <c r="AE16" i="18"/>
  <c r="AE10" i="18"/>
  <c r="AE25" i="18"/>
  <c r="AG21" i="18"/>
  <c r="AG10" i="18"/>
  <c r="AE34" i="18"/>
  <c r="AE33" i="18"/>
  <c r="AG19" i="18"/>
  <c r="AB33" i="18"/>
  <c r="AE7" i="18"/>
  <c r="AB19" i="18"/>
  <c r="AG33" i="18"/>
  <c r="AE6" i="18"/>
  <c r="AF19" i="18"/>
  <c r="AB31" i="18"/>
  <c r="AC19" i="18"/>
  <c r="AE21" i="18"/>
  <c r="AC14" i="18"/>
  <c r="AA12" i="18"/>
  <c r="Z7" i="18"/>
  <c r="Z9" i="18"/>
  <c r="AA27" i="18"/>
  <c r="AB18" i="18"/>
  <c r="AC30" i="18"/>
  <c r="AE26" i="18"/>
  <c r="AC18" i="18"/>
  <c r="AF15" i="18"/>
  <c r="AF30" i="18"/>
  <c r="AC27" i="18"/>
  <c r="AB6" i="18"/>
  <c r="Z6" i="18"/>
  <c r="AF17" i="18"/>
  <c r="Z13" i="18"/>
  <c r="AA7" i="18"/>
  <c r="Z10" i="18"/>
  <c r="AB13" i="18"/>
  <c r="AB7" i="18"/>
  <c r="AF10" i="18"/>
  <c r="AA15" i="18"/>
  <c r="AG29" i="18"/>
  <c r="Z18" i="18"/>
  <c r="Z16" i="18"/>
  <c r="AC36" i="18"/>
  <c r="AF31" i="18"/>
  <c r="AB27" i="18"/>
  <c r="AC37" i="18"/>
  <c r="AC34" i="18"/>
  <c r="AF20" i="18"/>
  <c r="Z24" i="18"/>
  <c r="AC32" i="18"/>
  <c r="AA33" i="18"/>
  <c r="Z19" i="18"/>
  <c r="AA10" i="18"/>
  <c r="AG20" i="18"/>
  <c r="AF34" i="18"/>
  <c r="AF28" i="18"/>
  <c r="AF33" i="18"/>
  <c r="AB21" i="18"/>
  <c r="Z34" i="18"/>
  <c r="AB38" i="18"/>
  <c r="AC17" i="18"/>
  <c r="AC15" i="18"/>
  <c r="AG11" i="18"/>
  <c r="AA34" i="18"/>
  <c r="AA9" i="18"/>
  <c r="Z30" i="18"/>
  <c r="Z22" i="18"/>
  <c r="AB24" i="18"/>
  <c r="AE32" i="18"/>
  <c r="AB10" i="18"/>
  <c r="AB12" i="18"/>
  <c r="Z28" i="18"/>
  <c r="Z33" i="18"/>
  <c r="AA30" i="18"/>
  <c r="Z21" i="18"/>
  <c r="AA16" i="18"/>
  <c r="AA37" i="18"/>
  <c r="AB14" i="18"/>
  <c r="Z36" i="18"/>
  <c r="AA21" i="18"/>
  <c r="AF12" i="18"/>
  <c r="AF9" i="18"/>
  <c r="AF7" i="18"/>
  <c r="AF16" i="18"/>
  <c r="AF6" i="18"/>
  <c r="Z31" i="18"/>
  <c r="AE23" i="18"/>
  <c r="AE20" i="18"/>
  <c r="AC10" i="18"/>
  <c r="AC7" i="18"/>
  <c r="AC6" i="18"/>
  <c r="AF22" i="18"/>
  <c r="AG23" i="18"/>
  <c r="Z37" i="18"/>
  <c r="AA18" i="18"/>
  <c r="AA19" i="18"/>
  <c r="AE11" i="18"/>
  <c r="AA6" i="18"/>
  <c r="AB37" i="18"/>
  <c r="AC21" i="18"/>
  <c r="AB28" i="18"/>
  <c r="AB15" i="18"/>
  <c r="Z12" i="18"/>
  <c r="Z27" i="18"/>
  <c r="AG14" i="18"/>
  <c r="AE8" i="18"/>
  <c r="AF21" i="18"/>
  <c r="AB36" i="18"/>
  <c r="AC28" i="18"/>
  <c r="AA22" i="18"/>
  <c r="AE35" i="18"/>
  <c r="AE29" i="18"/>
  <c r="AB26" i="18"/>
  <c r="AE14" i="18"/>
  <c r="AB34" i="18"/>
  <c r="AE38" i="18"/>
  <c r="AC12" i="18"/>
  <c r="AG17" i="18"/>
  <c r="AG38" i="18"/>
  <c r="AB32" i="18"/>
  <c r="Z25" i="18"/>
  <c r="AA28" i="18"/>
  <c r="AC24" i="18"/>
  <c r="AB30" i="18"/>
  <c r="AC16" i="18"/>
  <c r="AC31" i="18"/>
  <c r="AA31" i="18"/>
  <c r="AG35" i="18"/>
  <c r="AA13" i="18"/>
  <c r="AA25" i="18"/>
  <c r="AC38" i="18"/>
  <c r="AF37" i="18"/>
  <c r="AF18" i="18"/>
  <c r="AG32" i="18"/>
  <c r="AF27" i="18"/>
  <c r="AA24" i="18"/>
  <c r="AA36" i="18"/>
  <c r="Z15" i="18"/>
  <c r="AF25" i="18"/>
  <c r="AF13" i="18"/>
  <c r="AB22" i="18"/>
  <c r="AE17" i="18"/>
  <c r="AF36" i="18"/>
  <c r="AC9" i="18"/>
  <c r="X26" i="18"/>
  <c r="X8" i="18"/>
  <c r="AC8" i="18"/>
  <c r="AC11" i="18"/>
  <c r="X23" i="18"/>
  <c r="AA11" i="18"/>
  <c r="R32" i="18"/>
  <c r="X35" i="18"/>
  <c r="R29" i="18"/>
  <c r="AC20" i="18"/>
  <c r="S23" i="18"/>
  <c r="S14" i="18"/>
  <c r="AA38" i="18"/>
  <c r="S26" i="18"/>
  <c r="AA8" i="18"/>
  <c r="R35" i="18"/>
  <c r="AA23" i="18"/>
  <c r="R8" i="18"/>
  <c r="Z35" i="18"/>
  <c r="R20" i="18"/>
  <c r="AA32" i="18"/>
  <c r="Z23" i="18"/>
  <c r="AF14" i="18"/>
  <c r="AF26" i="18"/>
  <c r="AF8" i="18"/>
  <c r="AF35" i="18"/>
  <c r="S35" i="18"/>
  <c r="S11" i="18"/>
  <c r="AB20" i="18"/>
  <c r="X20" i="18"/>
  <c r="AA14" i="18"/>
  <c r="X57" i="18"/>
  <c r="X72" i="18"/>
  <c r="X60" i="18"/>
  <c r="U61" i="18"/>
  <c r="Y45" i="18"/>
  <c r="S72" i="18"/>
  <c r="Y52" i="18"/>
  <c r="Y57" i="18"/>
  <c r="W52" i="18"/>
  <c r="Y60" i="18"/>
  <c r="S60" i="18"/>
  <c r="Y72" i="18"/>
  <c r="S45" i="18"/>
  <c r="Y69" i="18"/>
  <c r="S61" i="18"/>
  <c r="X48" i="18"/>
  <c r="X64" i="18"/>
  <c r="U60" i="18"/>
  <c r="W48" i="18"/>
  <c r="S48" i="18"/>
  <c r="R57" i="18"/>
  <c r="U57" i="18"/>
  <c r="T45" i="18"/>
  <c r="U72" i="18"/>
  <c r="T52" i="18"/>
  <c r="S64" i="18"/>
  <c r="U69" i="18"/>
  <c r="W69" i="18"/>
  <c r="W61" i="18"/>
  <c r="U48" i="18"/>
  <c r="T65" i="18"/>
  <c r="T60" i="18"/>
  <c r="S65" i="18"/>
  <c r="X52" i="18"/>
  <c r="W45" i="18"/>
  <c r="X69" i="18"/>
  <c r="X45" i="18"/>
  <c r="X61" i="18"/>
  <c r="R65" i="18"/>
  <c r="T48" i="18"/>
  <c r="T61" i="18"/>
  <c r="Y48" i="18"/>
  <c r="U64" i="18"/>
  <c r="Y64" i="18"/>
  <c r="W64" i="18"/>
  <c r="T64" i="18"/>
  <c r="W57" i="18"/>
  <c r="T57" i="18"/>
  <c r="U45" i="18"/>
  <c r="T72" i="18"/>
  <c r="W72" i="18"/>
  <c r="Y63" i="18"/>
  <c r="U52" i="18"/>
  <c r="T69" i="18"/>
  <c r="R61" i="18"/>
  <c r="U65" i="18"/>
  <c r="W60" i="18"/>
  <c r="S57" i="18"/>
  <c r="R72" i="18"/>
  <c r="W63" i="18"/>
  <c r="R52" i="18"/>
  <c r="R45" i="18"/>
  <c r="S52" i="18"/>
  <c r="R69" i="18"/>
  <c r="Y61" i="18"/>
  <c r="Y65" i="18"/>
  <c r="R48" i="18"/>
  <c r="R60" i="18"/>
  <c r="R64" i="18"/>
  <c r="S69" i="18"/>
  <c r="W65" i="18"/>
  <c r="X47" i="18"/>
  <c r="X71" i="18"/>
  <c r="X49" i="18"/>
  <c r="X68" i="18"/>
  <c r="X43" i="18"/>
  <c r="X67" i="18"/>
  <c r="X56" i="18"/>
  <c r="X75" i="18"/>
  <c r="R63" i="18"/>
  <c r="Y47" i="18"/>
  <c r="U47" i="18"/>
  <c r="W71" i="18"/>
  <c r="Y49" i="18"/>
  <c r="U68" i="18"/>
  <c r="S68" i="18"/>
  <c r="Y70" i="18"/>
  <c r="S70" i="18"/>
  <c r="W75" i="18"/>
  <c r="S43" i="18"/>
  <c r="Y43" i="18"/>
  <c r="U43" i="18"/>
  <c r="R67" i="18"/>
  <c r="U67" i="18"/>
  <c r="Y56" i="18"/>
  <c r="S56" i="18"/>
  <c r="T46" i="18"/>
  <c r="T55" i="18"/>
  <c r="S55" i="18"/>
  <c r="Y50" i="18"/>
  <c r="R50" i="18"/>
  <c r="W58" i="18"/>
  <c r="Y59" i="18"/>
  <c r="W59" i="18"/>
  <c r="U44" i="18"/>
  <c r="T44" i="18"/>
  <c r="Y44" i="18"/>
  <c r="Y62" i="18"/>
  <c r="W62" i="18"/>
  <c r="W51" i="18"/>
  <c r="R51" i="18"/>
  <c r="T51" i="18"/>
  <c r="U66" i="18"/>
  <c r="R66" i="18"/>
  <c r="T73" i="18"/>
  <c r="R71" i="18"/>
  <c r="Y71" i="18"/>
  <c r="X70" i="18"/>
  <c r="X65" i="18"/>
  <c r="X55" i="18"/>
  <c r="X73" i="18"/>
  <c r="X62" i="18"/>
  <c r="X46" i="18"/>
  <c r="X74" i="18"/>
  <c r="T63" i="18"/>
  <c r="W47" i="18"/>
  <c r="S71" i="18"/>
  <c r="T49" i="18"/>
  <c r="W49" i="18"/>
  <c r="Y68" i="18"/>
  <c r="T70" i="18"/>
  <c r="R70" i="18"/>
  <c r="S75" i="18"/>
  <c r="R43" i="18"/>
  <c r="T56" i="18"/>
  <c r="U56" i="18"/>
  <c r="R46" i="18"/>
  <c r="W74" i="18"/>
  <c r="W55" i="18"/>
  <c r="R55" i="18"/>
  <c r="T50" i="18"/>
  <c r="W50" i="18"/>
  <c r="R58" i="18"/>
  <c r="Y58" i="18"/>
  <c r="S58" i="18"/>
  <c r="T59" i="18"/>
  <c r="W44" i="18"/>
  <c r="T62" i="18"/>
  <c r="S62" i="18"/>
  <c r="U62" i="18"/>
  <c r="S51" i="18"/>
  <c r="U51" i="18"/>
  <c r="W66" i="18"/>
  <c r="S47" i="18"/>
  <c r="R49" i="18"/>
  <c r="T68" i="18"/>
  <c r="X50" i="18"/>
  <c r="X66" i="18"/>
  <c r="X63" i="18"/>
  <c r="X59" i="18"/>
  <c r="X44" i="18"/>
  <c r="X51" i="18"/>
  <c r="U63" i="18"/>
  <c r="W68" i="18"/>
  <c r="X58" i="18"/>
  <c r="S63" i="18"/>
  <c r="R47" i="18"/>
  <c r="R68" i="18"/>
  <c r="U70" i="18"/>
  <c r="Y67" i="18"/>
  <c r="R56" i="18"/>
  <c r="W46" i="18"/>
  <c r="Y74" i="18"/>
  <c r="S74" i="18"/>
  <c r="U74" i="18"/>
  <c r="U55" i="18"/>
  <c r="U50" i="18"/>
  <c r="S59" i="18"/>
  <c r="Y66" i="18"/>
  <c r="S66" i="18"/>
  <c r="U73" i="18"/>
  <c r="T47" i="18"/>
  <c r="T71" i="18"/>
  <c r="U75" i="18"/>
  <c r="T75" i="18"/>
  <c r="T67" i="18"/>
  <c r="W56" i="18"/>
  <c r="Y46" i="18"/>
  <c r="S46" i="18"/>
  <c r="T74" i="18"/>
  <c r="T58" i="18"/>
  <c r="R62" i="18"/>
  <c r="T66" i="18"/>
  <c r="S50" i="18"/>
  <c r="W73" i="18"/>
  <c r="U49" i="18"/>
  <c r="R75" i="18"/>
  <c r="W67" i="18"/>
  <c r="U46" i="18"/>
  <c r="U58" i="18"/>
  <c r="Y51" i="18"/>
  <c r="R73" i="18"/>
  <c r="U71" i="18"/>
  <c r="S49" i="18"/>
  <c r="W70" i="18"/>
  <c r="W43" i="18"/>
  <c r="T43" i="18"/>
  <c r="S67" i="18"/>
  <c r="R74" i="18"/>
  <c r="Y55" i="18"/>
  <c r="U59" i="18"/>
  <c r="R59" i="18"/>
  <c r="R44" i="18"/>
  <c r="S44" i="18"/>
  <c r="S73" i="18"/>
  <c r="T53" i="18"/>
  <c r="R53" i="18"/>
  <c r="X54" i="18"/>
  <c r="R54" i="18"/>
  <c r="T54" i="18"/>
  <c r="S54" i="18"/>
  <c r="W53" i="18"/>
  <c r="W54" i="18"/>
  <c r="S53" i="18"/>
  <c r="Y53" i="18"/>
  <c r="Y54" i="18"/>
  <c r="X53" i="18"/>
  <c r="U53" i="18"/>
  <c r="U54" i="18"/>
  <c r="W25" i="18"/>
  <c r="U25" i="18"/>
  <c r="W21" i="18"/>
  <c r="Y28" i="18"/>
  <c r="U37" i="18"/>
  <c r="W9" i="18"/>
  <c r="W27" i="18"/>
  <c r="T36" i="18"/>
  <c r="W24" i="18"/>
  <c r="U24" i="18"/>
  <c r="T19" i="18"/>
  <c r="T15" i="18"/>
  <c r="Y15" i="18"/>
  <c r="T33" i="18"/>
  <c r="W10" i="18"/>
  <c r="T30" i="18"/>
  <c r="U36" i="18"/>
  <c r="Y25" i="18"/>
  <c r="U19" i="18"/>
  <c r="U15" i="18"/>
  <c r="Y37" i="18"/>
  <c r="Y10" i="18"/>
  <c r="Y18" i="18"/>
  <c r="X12" i="18"/>
  <c r="Y31" i="18"/>
  <c r="U10" i="18"/>
  <c r="U7" i="18"/>
  <c r="W36" i="18"/>
  <c r="Y34" i="18"/>
  <c r="W13" i="18"/>
  <c r="W7" i="18"/>
  <c r="Y19" i="18"/>
  <c r="X13" i="18"/>
  <c r="T28" i="18"/>
  <c r="U34" i="18"/>
  <c r="Y36" i="18"/>
  <c r="T21" i="18"/>
  <c r="T16" i="18"/>
  <c r="W22" i="18"/>
  <c r="W16" i="18"/>
  <c r="U28" i="18"/>
  <c r="U31" i="18"/>
  <c r="U21" i="18"/>
  <c r="U16" i="18"/>
  <c r="W18" i="18"/>
  <c r="T12" i="18"/>
  <c r="T27" i="18"/>
  <c r="U33" i="18"/>
  <c r="U30" i="18"/>
  <c r="X21" i="18"/>
  <c r="T24" i="18"/>
  <c r="Y12" i="18"/>
  <c r="T31" i="18"/>
  <c r="Y13" i="18"/>
  <c r="Y33" i="18"/>
  <c r="T18" i="18"/>
  <c r="Y30" i="18"/>
  <c r="Y27" i="18"/>
  <c r="W12" i="18"/>
  <c r="U18" i="18"/>
  <c r="W31" i="18"/>
  <c r="T13" i="18"/>
  <c r="T9" i="18"/>
  <c r="T6" i="18"/>
  <c r="W34" i="18"/>
  <c r="W6" i="18"/>
  <c r="X24" i="18"/>
  <c r="W19" i="18"/>
  <c r="X6" i="18"/>
  <c r="T34" i="18"/>
  <c r="U12" i="18"/>
  <c r="U6" i="18"/>
  <c r="U27" i="18"/>
  <c r="W28" i="18"/>
  <c r="T37" i="18"/>
  <c r="Y6" i="18"/>
  <c r="W33" i="18"/>
  <c r="W15" i="18"/>
  <c r="X7" i="18"/>
  <c r="W30" i="18"/>
  <c r="T22" i="18"/>
  <c r="Y21" i="18"/>
  <c r="W37" i="18"/>
  <c r="Y9" i="18"/>
  <c r="T25" i="18"/>
  <c r="U22" i="18"/>
  <c r="Y22" i="18"/>
  <c r="Y16" i="18"/>
  <c r="T10" i="18"/>
  <c r="T7" i="18"/>
  <c r="X15" i="18"/>
  <c r="U13" i="18"/>
  <c r="U9" i="18"/>
  <c r="S25" i="18"/>
  <c r="R12" i="18"/>
  <c r="R15" i="18"/>
  <c r="W35" i="18"/>
  <c r="W38" i="18"/>
  <c r="T35" i="18"/>
  <c r="S15" i="18"/>
  <c r="X17" i="18"/>
  <c r="Y23" i="18"/>
  <c r="U17" i="18"/>
  <c r="X34" i="18"/>
  <c r="T17" i="18"/>
  <c r="S7" i="18"/>
  <c r="S28" i="18"/>
  <c r="W32" i="18"/>
  <c r="W23" i="18"/>
  <c r="R9" i="18"/>
  <c r="S21" i="18"/>
  <c r="U11" i="18"/>
  <c r="T20" i="18"/>
  <c r="S36" i="18"/>
  <c r="S6" i="18"/>
  <c r="S18" i="18"/>
  <c r="R21" i="18"/>
  <c r="Y11" i="18"/>
  <c r="T26" i="18"/>
  <c r="U14" i="18"/>
  <c r="X27" i="18"/>
  <c r="R27" i="18"/>
  <c r="S16" i="18"/>
  <c r="R34" i="18"/>
  <c r="U38" i="18"/>
  <c r="R18" i="18"/>
  <c r="Y17" i="18"/>
  <c r="T14" i="18"/>
  <c r="X30" i="18"/>
  <c r="X18" i="18"/>
  <c r="X36" i="18"/>
  <c r="T38" i="18"/>
  <c r="W29" i="18"/>
  <c r="X38" i="18"/>
  <c r="T29" i="18"/>
  <c r="R33" i="18"/>
  <c r="X22" i="18"/>
  <c r="W8" i="18"/>
  <c r="R37" i="18"/>
  <c r="S30" i="18"/>
  <c r="Y20" i="18"/>
  <c r="R22" i="18"/>
  <c r="X10" i="18"/>
  <c r="X19" i="18"/>
  <c r="W20" i="18"/>
  <c r="S12" i="18"/>
  <c r="Y29" i="18"/>
  <c r="U26" i="18"/>
  <c r="T11" i="18"/>
  <c r="X33" i="18"/>
  <c r="S24" i="18"/>
  <c r="R25" i="18"/>
  <c r="R28" i="18"/>
  <c r="R17" i="18"/>
  <c r="R16" i="18"/>
  <c r="W14" i="18"/>
  <c r="R31" i="18"/>
  <c r="S34" i="18"/>
  <c r="U32" i="18"/>
  <c r="S37" i="18"/>
  <c r="S27" i="18"/>
  <c r="S31" i="18"/>
  <c r="X37" i="18"/>
  <c r="X25" i="18"/>
  <c r="W26" i="18"/>
  <c r="S13" i="18"/>
  <c r="Y38" i="18"/>
  <c r="W17" i="18"/>
  <c r="S33" i="18"/>
  <c r="S19" i="18"/>
  <c r="U29" i="18"/>
  <c r="R30" i="18"/>
  <c r="T23" i="18"/>
  <c r="S22" i="18"/>
  <c r="S9" i="18"/>
  <c r="X31" i="18"/>
  <c r="X9" i="18"/>
  <c r="X16" i="18"/>
  <c r="Y35" i="18"/>
  <c r="W11" i="18"/>
  <c r="R13" i="18"/>
  <c r="Y32" i="18"/>
  <c r="U8" i="18"/>
  <c r="R24" i="18"/>
  <c r="R36" i="18"/>
  <c r="U35" i="18"/>
  <c r="R6" i="18"/>
  <c r="R7" i="18"/>
  <c r="T8" i="18"/>
  <c r="U20" i="18"/>
  <c r="S10" i="18"/>
  <c r="R10" i="18"/>
  <c r="R19" i="18"/>
  <c r="T32" i="18"/>
  <c r="X28" i="18"/>
  <c r="U23" i="18"/>
  <c r="Y14" i="18"/>
  <c r="X29" i="18"/>
  <c r="Z26" i="18"/>
  <c r="AB35" i="18"/>
  <c r="AB23" i="18"/>
  <c r="AB17" i="18"/>
  <c r="AB8" i="18"/>
  <c r="AC23" i="18"/>
  <c r="AB29" i="18"/>
  <c r="X11" i="18"/>
  <c r="Z17" i="18"/>
  <c r="AC35" i="18"/>
  <c r="AA29" i="18"/>
  <c r="AB11" i="18"/>
  <c r="AF32" i="18"/>
  <c r="AF29" i="18"/>
  <c r="S20" i="18"/>
  <c r="Z38" i="18"/>
  <c r="AA17" i="18"/>
  <c r="R23" i="18"/>
  <c r="AA35" i="18"/>
  <c r="Z20" i="18"/>
  <c r="Z32" i="18"/>
  <c r="R26" i="18"/>
  <c r="G51" i="41" l="1"/>
  <c r="T76" i="40"/>
  <c r="R76" i="18"/>
  <c r="T77" i="18"/>
  <c r="S77" i="18"/>
  <c r="W77" i="18"/>
  <c r="T76" i="18"/>
  <c r="X78" i="18"/>
  <c r="AC78" i="18"/>
  <c r="AB76" i="18"/>
  <c r="AC77" i="18"/>
  <c r="AB77" i="18"/>
  <c r="AA78" i="18"/>
  <c r="X76" i="40"/>
  <c r="U77" i="40"/>
  <c r="R76" i="40"/>
  <c r="W76" i="40"/>
  <c r="W78" i="40"/>
  <c r="T78" i="40"/>
  <c r="S78" i="40"/>
  <c r="Z76" i="40"/>
  <c r="AE77" i="40"/>
  <c r="AB76" i="40"/>
  <c r="AA78" i="40"/>
  <c r="AB78" i="40"/>
  <c r="R77" i="18"/>
  <c r="R78" i="18"/>
  <c r="T78" i="18"/>
  <c r="U76" i="18"/>
  <c r="Z77" i="18"/>
  <c r="AB78" i="18"/>
  <c r="AA76" i="18"/>
  <c r="Z78" i="18"/>
  <c r="AF77" i="18"/>
  <c r="Z76" i="18"/>
  <c r="AF76" i="18"/>
  <c r="R77" i="40"/>
  <c r="S76" i="40"/>
  <c r="T77" i="40"/>
  <c r="X78" i="40"/>
  <c r="AA76" i="40"/>
  <c r="AB77" i="40"/>
  <c r="AF76" i="40"/>
  <c r="AC76" i="40"/>
  <c r="AC78" i="40"/>
  <c r="AF78" i="40"/>
  <c r="S76" i="18"/>
  <c r="U78" i="18"/>
  <c r="S78" i="18"/>
  <c r="X76" i="18"/>
  <c r="W78" i="18"/>
  <c r="AE78" i="18"/>
  <c r="S77" i="40"/>
  <c r="W77" i="40"/>
  <c r="X77" i="40"/>
  <c r="U78" i="40"/>
  <c r="AF77" i="40"/>
  <c r="Z77" i="40"/>
  <c r="W76" i="18"/>
  <c r="U77" i="18"/>
  <c r="X77" i="18"/>
  <c r="AC76" i="18"/>
  <c r="AE76" i="18"/>
  <c r="AA77" i="18"/>
  <c r="AE77" i="18"/>
  <c r="AF78" i="18"/>
  <c r="U76" i="40"/>
  <c r="R78" i="40"/>
  <c r="AE76" i="40"/>
  <c r="AC77" i="40"/>
  <c r="AA77" i="40"/>
  <c r="Z78" i="40"/>
  <c r="AE78" i="40"/>
  <c r="E33" i="41" l="1"/>
  <c r="E32" i="41"/>
  <c r="AV8" i="18"/>
  <c r="AV20" i="18"/>
  <c r="AQ26" i="18"/>
  <c r="AV48" i="18"/>
  <c r="AQ54" i="18"/>
  <c r="AP47" i="18"/>
  <c r="AV54" i="18"/>
  <c r="AV60" i="18"/>
  <c r="AQ66" i="18"/>
  <c r="AO16" i="18"/>
  <c r="AR26" i="18"/>
  <c r="AT32" i="18"/>
  <c r="AO44" i="18"/>
  <c r="AR54" i="18"/>
  <c r="AO56" i="18"/>
  <c r="AR66" i="18"/>
  <c r="AT72" i="18"/>
  <c r="AQ14" i="18"/>
  <c r="AV32" i="18"/>
  <c r="AQ38" i="18"/>
  <c r="AP19" i="18"/>
  <c r="AV72" i="18"/>
  <c r="AP59" i="18"/>
  <c r="AR14" i="18"/>
  <c r="AT20" i="18"/>
  <c r="AO28" i="18"/>
  <c r="AR38" i="18"/>
  <c r="AT48" i="18"/>
  <c r="AP31" i="18"/>
  <c r="AT54" i="18"/>
  <c r="AT60" i="18"/>
  <c r="AO68" i="18"/>
  <c r="AP71" i="18"/>
  <c r="F52" i="41" l="1"/>
  <c r="F54" i="41"/>
  <c r="F20" i="41"/>
  <c r="F19" i="41"/>
  <c r="AU11" i="18"/>
  <c r="F17" i="41"/>
  <c r="F14" i="41"/>
  <c r="F13" i="41"/>
  <c r="F16" i="41"/>
  <c r="AU17" i="18"/>
  <c r="AU57" i="18"/>
  <c r="F34" i="41"/>
  <c r="F24" i="41"/>
  <c r="F23" i="41"/>
  <c r="F29" i="41"/>
  <c r="F30" i="41"/>
  <c r="F7" i="41"/>
  <c r="F10" i="41"/>
  <c r="AU75" i="18"/>
  <c r="AU38" i="18"/>
  <c r="F8" i="41"/>
  <c r="F11" i="41"/>
  <c r="AU72" i="18"/>
  <c r="AU69" i="18"/>
  <c r="AU29" i="18"/>
  <c r="AU45" i="18"/>
  <c r="AO25" i="18"/>
  <c r="AO67" i="18"/>
  <c r="AP21" i="18"/>
  <c r="AT8" i="18"/>
  <c r="AO6" i="18"/>
  <c r="AO52" i="18"/>
  <c r="AO36" i="18"/>
  <c r="AO24" i="18"/>
  <c r="AO65" i="18"/>
  <c r="AP74" i="18"/>
  <c r="AP70" i="18"/>
  <c r="AO53" i="18"/>
  <c r="AO49" i="18"/>
  <c r="AO33" i="18"/>
  <c r="AO21" i="18"/>
  <c r="AO9" i="18"/>
  <c r="AR48" i="18"/>
  <c r="AR32" i="18"/>
  <c r="AR20" i="18"/>
  <c r="AO10" i="18"/>
  <c r="AP52" i="18"/>
  <c r="AP44" i="18"/>
  <c r="AV69" i="18"/>
  <c r="AQ63" i="18"/>
  <c r="AR69" i="18"/>
  <c r="AR57" i="18"/>
  <c r="AP37" i="18"/>
  <c r="AP33" i="18"/>
  <c r="AV17" i="18"/>
  <c r="AQ11" i="18"/>
  <c r="AQ48" i="18"/>
  <c r="AP22" i="18"/>
  <c r="AP18" i="18"/>
  <c r="AO47" i="18"/>
  <c r="AO31" i="18"/>
  <c r="AO19" i="18"/>
  <c r="AO7" i="18"/>
  <c r="AT57" i="18"/>
  <c r="AP67" i="18"/>
  <c r="AQ57" i="18"/>
  <c r="AT45" i="18"/>
  <c r="AT17" i="18"/>
  <c r="AT26" i="18"/>
  <c r="AV35" i="18"/>
  <c r="AV11" i="18"/>
  <c r="AO74" i="18"/>
  <c r="AO62" i="18"/>
  <c r="AT63" i="18"/>
  <c r="AT35" i="18"/>
  <c r="AT11" i="18"/>
  <c r="AP62" i="18"/>
  <c r="AP64" i="18"/>
  <c r="AO46" i="18"/>
  <c r="AO18" i="18"/>
  <c r="AP73" i="18"/>
  <c r="AO55" i="18"/>
  <c r="AP25" i="18"/>
  <c r="AV38" i="18"/>
  <c r="AQ32" i="18"/>
  <c r="AP43" i="18"/>
  <c r="AQ29" i="18"/>
  <c r="AR8" i="18"/>
  <c r="AO12" i="18"/>
  <c r="AO73" i="18"/>
  <c r="AO61" i="18"/>
  <c r="AV66" i="18"/>
  <c r="AQ60" i="18"/>
  <c r="AR51" i="18"/>
  <c r="AR35" i="18"/>
  <c r="AR23" i="18"/>
  <c r="AR11" i="18"/>
  <c r="AP6" i="18"/>
  <c r="AP36" i="18"/>
  <c r="AP28" i="18"/>
  <c r="AQ75" i="18"/>
  <c r="AP53" i="18"/>
  <c r="AP49" i="18"/>
  <c r="AV29" i="18"/>
  <c r="AQ23" i="18"/>
  <c r="AP34" i="18"/>
  <c r="AP30" i="18"/>
  <c r="AV14" i="18"/>
  <c r="AO43" i="18"/>
  <c r="AO27" i="18"/>
  <c r="AO15" i="18"/>
  <c r="AV63" i="18"/>
  <c r="AQ8" i="18"/>
  <c r="AQ45" i="18"/>
  <c r="AP27" i="18"/>
  <c r="AQ17" i="18"/>
  <c r="AO70" i="18"/>
  <c r="AO58" i="18"/>
  <c r="AP58" i="18"/>
  <c r="AP56" i="18"/>
  <c r="AO37" i="18"/>
  <c r="AO13" i="18"/>
  <c r="AO30" i="18"/>
  <c r="AP12" i="18"/>
  <c r="AV57" i="18"/>
  <c r="AQ51" i="18"/>
  <c r="AU23" i="18"/>
  <c r="AV75" i="18"/>
  <c r="AP15" i="18"/>
  <c r="AR75" i="18"/>
  <c r="AR63" i="18"/>
  <c r="AQ72" i="18"/>
  <c r="AP68" i="18"/>
  <c r="AO50" i="18"/>
  <c r="AO34" i="18"/>
  <c r="AO22" i="18"/>
  <c r="AP10" i="18"/>
  <c r="AP24" i="18"/>
  <c r="AP16" i="18"/>
  <c r="AP65" i="18"/>
  <c r="AP61" i="18"/>
  <c r="AT66" i="18"/>
  <c r="AO71" i="18"/>
  <c r="AO59" i="18"/>
  <c r="AV45" i="18"/>
  <c r="AQ35" i="18"/>
  <c r="AP13" i="18"/>
  <c r="AP9" i="18"/>
  <c r="AP50" i="18"/>
  <c r="AP46" i="18"/>
  <c r="AV26" i="18"/>
  <c r="AQ20" i="18"/>
  <c r="AR45" i="18"/>
  <c r="AR29" i="18"/>
  <c r="AR17" i="18"/>
  <c r="AT69" i="18"/>
  <c r="AQ69" i="18"/>
  <c r="AP55" i="18"/>
  <c r="AT29" i="18"/>
  <c r="AT38" i="18"/>
  <c r="AT14" i="18"/>
  <c r="AV51" i="18"/>
  <c r="AV23" i="18"/>
  <c r="AP7" i="18"/>
  <c r="AR72" i="18"/>
  <c r="AR60" i="18"/>
  <c r="AT75" i="18"/>
  <c r="AO64" i="18"/>
  <c r="AT51" i="18"/>
  <c r="AT23" i="18"/>
  <c r="F48" i="41" l="1"/>
  <c r="F21" i="41"/>
  <c r="F27" i="41"/>
  <c r="F15" i="41"/>
  <c r="F31" i="41"/>
  <c r="F26" i="41"/>
  <c r="F9" i="41"/>
  <c r="F12" i="41"/>
  <c r="AT78" i="18"/>
  <c r="AV78" i="18"/>
  <c r="AP77" i="18"/>
  <c r="AR78" i="18"/>
  <c r="AO76" i="18"/>
  <c r="AP76" i="18"/>
  <c r="AO77" i="18"/>
  <c r="AQ78" i="18"/>
  <c r="AO60" i="18"/>
  <c r="AO8" i="18"/>
  <c r="AP75" i="18"/>
  <c r="AO23" i="18"/>
  <c r="AO48" i="18"/>
  <c r="AP38" i="18"/>
  <c r="AP48" i="18"/>
  <c r="AP57" i="18"/>
  <c r="AP11" i="18"/>
  <c r="AO26" i="18"/>
  <c r="AO72" i="18"/>
  <c r="AP69" i="18"/>
  <c r="AO35" i="18"/>
  <c r="AO63" i="18"/>
  <c r="AU48" i="18"/>
  <c r="AU8" i="18"/>
  <c r="AO45" i="18"/>
  <c r="AU51" i="18"/>
  <c r="AU54" i="18"/>
  <c r="AP8" i="18"/>
  <c r="AO57" i="18"/>
  <c r="AP20" i="18"/>
  <c r="AP35" i="18"/>
  <c r="AP72" i="18"/>
  <c r="AO66" i="18"/>
  <c r="AP29" i="18"/>
  <c r="AO38" i="18"/>
  <c r="AP17" i="18"/>
  <c r="AP54" i="18"/>
  <c r="AO51" i="18"/>
  <c r="AO20" i="18"/>
  <c r="AO75" i="18"/>
  <c r="AU20" i="18"/>
  <c r="AP60" i="18"/>
  <c r="AU60" i="18"/>
  <c r="AO29" i="18"/>
  <c r="AP32" i="18"/>
  <c r="AU14" i="18"/>
  <c r="AP66" i="18"/>
  <c r="AO11" i="18"/>
  <c r="AP63" i="18"/>
  <c r="AO54" i="18"/>
  <c r="AP45" i="18"/>
  <c r="AP51" i="18"/>
  <c r="AP23" i="18"/>
  <c r="AO32" i="18"/>
  <c r="AP26" i="18"/>
  <c r="AU26" i="18"/>
  <c r="AP14" i="18"/>
  <c r="AO17" i="18"/>
  <c r="AO14" i="18"/>
  <c r="AU63" i="18"/>
  <c r="AU66" i="18"/>
  <c r="AU32" i="18"/>
  <c r="AU35" i="18"/>
  <c r="AO69" i="18"/>
  <c r="I29" i="20"/>
  <c r="G29" i="20"/>
  <c r="E29" i="20"/>
  <c r="G28" i="20"/>
  <c r="E28" i="20"/>
  <c r="I27" i="20"/>
  <c r="G27" i="20"/>
  <c r="E27" i="20"/>
  <c r="I26" i="20"/>
  <c r="G26" i="20"/>
  <c r="E26" i="20"/>
  <c r="G25" i="20"/>
  <c r="E25" i="20"/>
  <c r="C25" i="20"/>
  <c r="H29" i="20"/>
  <c r="F29" i="20"/>
  <c r="D29" i="20"/>
  <c r="H28" i="20"/>
  <c r="F28" i="20"/>
  <c r="D28" i="20"/>
  <c r="H27" i="20"/>
  <c r="F27" i="20"/>
  <c r="F26" i="20"/>
  <c r="D26" i="20"/>
  <c r="H25" i="20"/>
  <c r="D25" i="20"/>
  <c r="I28" i="20"/>
  <c r="A2" i="20"/>
  <c r="A12" i="20"/>
  <c r="A22" i="20"/>
  <c r="B27" i="20" l="1"/>
  <c r="J27" i="20"/>
  <c r="B28" i="20"/>
  <c r="J28" i="20"/>
  <c r="B29" i="20"/>
  <c r="J29" i="20"/>
  <c r="B26" i="20"/>
  <c r="K25" i="20"/>
  <c r="C26" i="20"/>
  <c r="K26" i="20"/>
  <c r="C27" i="20"/>
  <c r="C28" i="20"/>
  <c r="K28" i="20"/>
  <c r="C29" i="20"/>
  <c r="K29" i="20"/>
  <c r="AU78" i="18"/>
  <c r="AO78" i="18"/>
  <c r="AP78" i="18"/>
  <c r="D27" i="20"/>
  <c r="D30" i="20" s="1"/>
  <c r="H26" i="20"/>
  <c r="H30" i="20" s="1"/>
  <c r="G30" i="20"/>
  <c r="E30" i="20"/>
  <c r="I25" i="20"/>
  <c r="I30" i="20" s="1"/>
  <c r="F25" i="20"/>
  <c r="F30" i="20" s="1"/>
  <c r="J26" i="20" l="1"/>
  <c r="C51" i="41" s="1"/>
  <c r="C50" i="41"/>
  <c r="C30" i="20"/>
  <c r="K27" i="20"/>
  <c r="K30" i="20" s="1"/>
  <c r="E67" i="40" l="1"/>
  <c r="G74" i="40"/>
  <c r="D74" i="40"/>
  <c r="D73" i="40"/>
  <c r="G71" i="40"/>
  <c r="D71" i="40"/>
  <c r="G70" i="40"/>
  <c r="D70" i="40"/>
  <c r="G68" i="40"/>
  <c r="D68" i="40"/>
  <c r="G67" i="40"/>
  <c r="D67" i="40"/>
  <c r="G65" i="40"/>
  <c r="D64" i="40"/>
  <c r="G62" i="40"/>
  <c r="D61" i="40"/>
  <c r="G59" i="40"/>
  <c r="G56" i="40"/>
  <c r="D56" i="40"/>
  <c r="G55" i="40"/>
  <c r="D55" i="40"/>
  <c r="G53" i="40"/>
  <c r="D53" i="40"/>
  <c r="G52" i="40"/>
  <c r="D52" i="40"/>
  <c r="G50" i="40"/>
  <c r="D50" i="40"/>
  <c r="G49" i="40"/>
  <c r="D49" i="40"/>
  <c r="G47" i="40"/>
  <c r="D47" i="40"/>
  <c r="G46" i="40"/>
  <c r="D46" i="40"/>
  <c r="G44" i="40"/>
  <c r="D44" i="40"/>
  <c r="G43" i="40"/>
  <c r="D43" i="40"/>
  <c r="G37" i="40"/>
  <c r="D37" i="40"/>
  <c r="G36" i="40"/>
  <c r="D36" i="40"/>
  <c r="G34" i="40"/>
  <c r="D34" i="40"/>
  <c r="D33" i="40"/>
  <c r="G31" i="40"/>
  <c r="D31" i="40"/>
  <c r="G30" i="40"/>
  <c r="D30" i="40"/>
  <c r="G28" i="40"/>
  <c r="D28" i="40"/>
  <c r="G27" i="40"/>
  <c r="D27" i="40"/>
  <c r="G25" i="40"/>
  <c r="D25" i="40"/>
  <c r="G24" i="40"/>
  <c r="D24" i="40"/>
  <c r="G22" i="40"/>
  <c r="D22" i="40"/>
  <c r="G19" i="40"/>
  <c r="D19" i="40"/>
  <c r="G18" i="40"/>
  <c r="D18" i="40"/>
  <c r="G16" i="40"/>
  <c r="D16" i="40"/>
  <c r="G15" i="40"/>
  <c r="D15" i="40"/>
  <c r="G13" i="40"/>
  <c r="D13" i="40"/>
  <c r="G12" i="40"/>
  <c r="D12" i="40"/>
  <c r="G10" i="40"/>
  <c r="D10" i="40"/>
  <c r="G9" i="40"/>
  <c r="D9" i="40"/>
  <c r="D7" i="40"/>
  <c r="D6" i="40"/>
  <c r="E61" i="40"/>
  <c r="D58" i="40"/>
  <c r="E74" i="40"/>
  <c r="D65" i="40"/>
  <c r="G64" i="40"/>
  <c r="D62" i="40"/>
  <c r="G61" i="40"/>
  <c r="D59" i="40"/>
  <c r="G58" i="40"/>
  <c r="AW3" i="18"/>
  <c r="AH3" i="18"/>
  <c r="P3" i="18"/>
  <c r="A3" i="18"/>
  <c r="E59" i="40" l="1"/>
  <c r="E58" i="40"/>
  <c r="E73" i="40"/>
  <c r="E70" i="40"/>
  <c r="E71" i="40"/>
  <c r="E56" i="40"/>
  <c r="E46" i="40"/>
  <c r="E68" i="40"/>
  <c r="E52" i="40"/>
  <c r="E64" i="40"/>
  <c r="E30" i="40"/>
  <c r="E55" i="40"/>
  <c r="E24" i="40"/>
  <c r="C73" i="40"/>
  <c r="E44" i="40"/>
  <c r="E7" i="40"/>
  <c r="E13" i="40"/>
  <c r="E37" i="40"/>
  <c r="E19" i="40"/>
  <c r="E47" i="40"/>
  <c r="E10" i="40"/>
  <c r="C55" i="40"/>
  <c r="C56" i="40"/>
  <c r="G7" i="40"/>
  <c r="G77" i="40" s="1"/>
  <c r="D21" i="40"/>
  <c r="D76" i="40" s="1"/>
  <c r="G21" i="40"/>
  <c r="E62" i="40"/>
  <c r="C71" i="40"/>
  <c r="C64" i="40"/>
  <c r="C74" i="40"/>
  <c r="C19" i="40"/>
  <c r="C24" i="40"/>
  <c r="C27" i="40"/>
  <c r="C33" i="40"/>
  <c r="C36" i="40"/>
  <c r="C43" i="40"/>
  <c r="C49" i="40"/>
  <c r="C52" i="40"/>
  <c r="C22" i="40"/>
  <c r="C25" i="40"/>
  <c r="C28" i="40"/>
  <c r="C34" i="40"/>
  <c r="C37" i="40"/>
  <c r="C47" i="40"/>
  <c r="C50" i="40"/>
  <c r="C53" i="40"/>
  <c r="C68" i="40"/>
  <c r="C16" i="40"/>
  <c r="C59" i="40"/>
  <c r="C61" i="40"/>
  <c r="C12" i="40"/>
  <c r="C65" i="40"/>
  <c r="C10" i="40"/>
  <c r="C15" i="40"/>
  <c r="C58" i="40"/>
  <c r="C7" i="40"/>
  <c r="C18" i="40"/>
  <c r="C62" i="40"/>
  <c r="C70" i="40"/>
  <c r="AL45" i="18"/>
  <c r="E15" i="40"/>
  <c r="E36" i="40"/>
  <c r="E9" i="40"/>
  <c r="E25" i="40"/>
  <c r="E31" i="40"/>
  <c r="E53" i="40"/>
  <c r="E28" i="40"/>
  <c r="E50" i="40"/>
  <c r="E27" i="40"/>
  <c r="E43" i="40"/>
  <c r="E49" i="40"/>
  <c r="E34" i="40"/>
  <c r="E22" i="40"/>
  <c r="E33" i="40"/>
  <c r="E65" i="40"/>
  <c r="E18" i="40"/>
  <c r="E6" i="40"/>
  <c r="D77" i="40"/>
  <c r="E62" i="18"/>
  <c r="E70" i="18"/>
  <c r="G58" i="18"/>
  <c r="D59" i="18"/>
  <c r="G61" i="18"/>
  <c r="D9" i="18"/>
  <c r="G10" i="18"/>
  <c r="D15" i="18"/>
  <c r="G16" i="18"/>
  <c r="D21" i="18"/>
  <c r="G22" i="18"/>
  <c r="D27" i="18"/>
  <c r="G28" i="18"/>
  <c r="D33" i="18"/>
  <c r="D37" i="18"/>
  <c r="G43" i="18"/>
  <c r="D47" i="18"/>
  <c r="G49" i="18"/>
  <c r="D53" i="18"/>
  <c r="G55" i="18"/>
  <c r="D61" i="18"/>
  <c r="G62" i="18"/>
  <c r="D67" i="18"/>
  <c r="G68" i="18"/>
  <c r="D73" i="18"/>
  <c r="G74" i="18"/>
  <c r="AK11" i="18"/>
  <c r="E59" i="18"/>
  <c r="E74" i="18"/>
  <c r="D7" i="18"/>
  <c r="G9" i="18"/>
  <c r="D13" i="18"/>
  <c r="G15" i="18"/>
  <c r="D19" i="18"/>
  <c r="G21" i="18"/>
  <c r="D25" i="18"/>
  <c r="G27" i="18"/>
  <c r="D31" i="18"/>
  <c r="D36" i="18"/>
  <c r="G37" i="18"/>
  <c r="D46" i="18"/>
  <c r="G47" i="18"/>
  <c r="D52" i="18"/>
  <c r="G53" i="18"/>
  <c r="G59" i="18"/>
  <c r="G67" i="18"/>
  <c r="D71" i="18"/>
  <c r="AK35" i="18"/>
  <c r="AL38" i="18"/>
  <c r="AL69" i="18"/>
  <c r="AL32" i="18"/>
  <c r="E24" i="18"/>
  <c r="E46" i="18"/>
  <c r="D65" i="18"/>
  <c r="E68" i="18"/>
  <c r="E9" i="18"/>
  <c r="D58" i="18"/>
  <c r="E64" i="18"/>
  <c r="E73" i="18"/>
  <c r="E12" i="40"/>
  <c r="D6" i="18"/>
  <c r="G7" i="18"/>
  <c r="D12" i="18"/>
  <c r="G13" i="18"/>
  <c r="D18" i="18"/>
  <c r="G19" i="18"/>
  <c r="D24" i="18"/>
  <c r="G25" i="18"/>
  <c r="D30" i="18"/>
  <c r="G31" i="18"/>
  <c r="D34" i="18"/>
  <c r="G36" i="18"/>
  <c r="D44" i="18"/>
  <c r="G46" i="18"/>
  <c r="D50" i="18"/>
  <c r="G52" i="18"/>
  <c r="D56" i="18"/>
  <c r="E71" i="18"/>
  <c r="G65" i="18"/>
  <c r="D70" i="18"/>
  <c r="G71" i="18"/>
  <c r="AK72" i="18"/>
  <c r="AK14" i="18"/>
  <c r="AN29" i="18"/>
  <c r="E15" i="18"/>
  <c r="E28" i="18"/>
  <c r="E34" i="18"/>
  <c r="E50" i="18"/>
  <c r="D62" i="18"/>
  <c r="G64" i="18"/>
  <c r="E58" i="18"/>
  <c r="E61" i="18"/>
  <c r="E67" i="18"/>
  <c r="E16" i="40"/>
  <c r="D10" i="18"/>
  <c r="G12" i="18"/>
  <c r="D16" i="18"/>
  <c r="G18" i="18"/>
  <c r="D22" i="18"/>
  <c r="G24" i="18"/>
  <c r="D28" i="18"/>
  <c r="G30" i="18"/>
  <c r="G34" i="18"/>
  <c r="D43" i="18"/>
  <c r="G44" i="18"/>
  <c r="D49" i="18"/>
  <c r="G50" i="18"/>
  <c r="D55" i="18"/>
  <c r="G56" i="18"/>
  <c r="D64" i="18"/>
  <c r="E65" i="18"/>
  <c r="D68" i="18"/>
  <c r="G70" i="18"/>
  <c r="D74" i="18"/>
  <c r="AL14" i="18"/>
  <c r="AK48" i="18"/>
  <c r="AL57" i="18"/>
  <c r="D17" i="40"/>
  <c r="C13" i="40"/>
  <c r="C44" i="40"/>
  <c r="D63" i="40"/>
  <c r="D32" i="40"/>
  <c r="G29" i="40"/>
  <c r="D35" i="40"/>
  <c r="D72" i="40"/>
  <c r="D14" i="40"/>
  <c r="C6" i="40"/>
  <c r="C31" i="40"/>
  <c r="C9" i="40"/>
  <c r="D48" i="40"/>
  <c r="C30" i="40"/>
  <c r="C21" i="40"/>
  <c r="C67" i="40"/>
  <c r="C46" i="40"/>
  <c r="D11" i="40"/>
  <c r="G6" i="40" l="1"/>
  <c r="D69" i="40"/>
  <c r="D38" i="40"/>
  <c r="E29" i="18"/>
  <c r="E69" i="18"/>
  <c r="E45" i="40"/>
  <c r="E47" i="18"/>
  <c r="E30" i="18"/>
  <c r="E13" i="18"/>
  <c r="C53" i="41"/>
  <c r="C52" i="41"/>
  <c r="D54" i="41"/>
  <c r="D52" i="41"/>
  <c r="C55" i="41"/>
  <c r="C54" i="41"/>
  <c r="G63" i="40"/>
  <c r="E26" i="40"/>
  <c r="G32" i="40"/>
  <c r="D60" i="40"/>
  <c r="D54" i="40"/>
  <c r="E23" i="18"/>
  <c r="E75" i="40"/>
  <c r="D29" i="40"/>
  <c r="E8" i="40"/>
  <c r="E54" i="40"/>
  <c r="G72" i="40"/>
  <c r="G51" i="40"/>
  <c r="E57" i="40"/>
  <c r="E51" i="40"/>
  <c r="E72" i="40"/>
  <c r="E48" i="40"/>
  <c r="E11" i="40"/>
  <c r="E32" i="40"/>
  <c r="E14" i="40"/>
  <c r="D24" i="41"/>
  <c r="D23" i="41"/>
  <c r="C13" i="41"/>
  <c r="C10" i="41"/>
  <c r="C11" i="41"/>
  <c r="C8" i="41"/>
  <c r="C14" i="41"/>
  <c r="G14" i="40"/>
  <c r="D23" i="40"/>
  <c r="E21" i="40"/>
  <c r="E76" i="40" s="1"/>
  <c r="G69" i="40"/>
  <c r="G57" i="40"/>
  <c r="G11" i="40"/>
  <c r="G66" i="40"/>
  <c r="D45" i="40"/>
  <c r="G23" i="40"/>
  <c r="G17" i="40"/>
  <c r="G38" i="40"/>
  <c r="D57" i="40"/>
  <c r="D8" i="40"/>
  <c r="G48" i="40"/>
  <c r="D51" i="40"/>
  <c r="G60" i="40"/>
  <c r="D26" i="40"/>
  <c r="G54" i="40"/>
  <c r="G20" i="40"/>
  <c r="E63" i="40"/>
  <c r="D20" i="40"/>
  <c r="E31" i="18"/>
  <c r="E52" i="18"/>
  <c r="E25" i="18"/>
  <c r="E19" i="18"/>
  <c r="E44" i="18"/>
  <c r="E56" i="18"/>
  <c r="E53" i="18"/>
  <c r="E27" i="18"/>
  <c r="E6" i="18"/>
  <c r="E10" i="18"/>
  <c r="E43" i="18"/>
  <c r="D66" i="40"/>
  <c r="G45" i="40"/>
  <c r="E20" i="40"/>
  <c r="E66" i="40"/>
  <c r="D75" i="40"/>
  <c r="AL17" i="18"/>
  <c r="E18" i="18"/>
  <c r="E60" i="40"/>
  <c r="E49" i="18"/>
  <c r="E55" i="18"/>
  <c r="E21" i="18"/>
  <c r="E77" i="40"/>
  <c r="E36" i="18"/>
  <c r="E37" i="18"/>
  <c r="E22" i="18"/>
  <c r="E38" i="40"/>
  <c r="E33" i="18"/>
  <c r="D76" i="18"/>
  <c r="C77" i="40"/>
  <c r="C76" i="40"/>
  <c r="D77" i="18"/>
  <c r="G77" i="18"/>
  <c r="AL54" i="18"/>
  <c r="AL26" i="18"/>
  <c r="AL66" i="18"/>
  <c r="AL75" i="18"/>
  <c r="AL51" i="18"/>
  <c r="C25" i="18"/>
  <c r="C65" i="18"/>
  <c r="C67" i="18"/>
  <c r="C43" i="18"/>
  <c r="C12" i="18"/>
  <c r="D63" i="18"/>
  <c r="C21" i="18"/>
  <c r="C73" i="18"/>
  <c r="C52" i="18"/>
  <c r="D23" i="18"/>
  <c r="C27" i="18"/>
  <c r="G69" i="18"/>
  <c r="D17" i="18"/>
  <c r="C36" i="18"/>
  <c r="C9" i="18"/>
  <c r="C22" i="18"/>
  <c r="C61" i="18"/>
  <c r="C33" i="18"/>
  <c r="G54" i="18"/>
  <c r="G20" i="18"/>
  <c r="G45" i="18"/>
  <c r="C28" i="18"/>
  <c r="E14" i="18"/>
  <c r="D8" i="18"/>
  <c r="AN38" i="18"/>
  <c r="AJ68" i="18"/>
  <c r="AJ10" i="18"/>
  <c r="AK63" i="18"/>
  <c r="AJ34" i="18"/>
  <c r="AJ74" i="18"/>
  <c r="AJ28" i="18"/>
  <c r="AJ61" i="18"/>
  <c r="AJ36" i="18"/>
  <c r="AJ64" i="18"/>
  <c r="AJ18" i="18"/>
  <c r="AJ58" i="18"/>
  <c r="AN14" i="18"/>
  <c r="AJ13" i="18"/>
  <c r="AK29" i="18"/>
  <c r="AK17" i="18"/>
  <c r="AK69" i="18"/>
  <c r="AK57" i="18"/>
  <c r="AN66" i="18"/>
  <c r="AN17" i="18"/>
  <c r="AL63" i="18"/>
  <c r="D11" i="18"/>
  <c r="C71" i="18"/>
  <c r="D54" i="18"/>
  <c r="C30" i="18"/>
  <c r="D48" i="18"/>
  <c r="G57" i="18"/>
  <c r="D14" i="18"/>
  <c r="G72" i="18"/>
  <c r="G51" i="18"/>
  <c r="D26" i="18"/>
  <c r="AJ22" i="18"/>
  <c r="AN69" i="18"/>
  <c r="AN45" i="18"/>
  <c r="AJ62" i="18"/>
  <c r="AK20" i="18"/>
  <c r="E16" i="18"/>
  <c r="C24" i="18"/>
  <c r="G17" i="18"/>
  <c r="C53" i="18"/>
  <c r="C10" i="18"/>
  <c r="G11" i="18"/>
  <c r="C31" i="18"/>
  <c r="G66" i="18"/>
  <c r="D35" i="18"/>
  <c r="E66" i="18"/>
  <c r="C13" i="18"/>
  <c r="AJ33" i="18"/>
  <c r="AJ27" i="18"/>
  <c r="AJ59" i="18"/>
  <c r="AJ7" i="18"/>
  <c r="AL60" i="18"/>
  <c r="AJ55" i="18"/>
  <c r="AJ46" i="18"/>
  <c r="AJ31" i="18"/>
  <c r="AN54" i="18"/>
  <c r="AJ19" i="18"/>
  <c r="AK26" i="18"/>
  <c r="AK66" i="18"/>
  <c r="AK54" i="18"/>
  <c r="D69" i="18"/>
  <c r="D38" i="18"/>
  <c r="C46" i="18"/>
  <c r="C37" i="18"/>
  <c r="C68" i="18"/>
  <c r="C70" i="18"/>
  <c r="C15" i="18"/>
  <c r="C56" i="18"/>
  <c r="D32" i="18"/>
  <c r="C16" i="18"/>
  <c r="C19" i="18"/>
  <c r="C49" i="18"/>
  <c r="C18" i="18"/>
  <c r="G48" i="18"/>
  <c r="C58" i="18"/>
  <c r="C55" i="18"/>
  <c r="G38" i="18"/>
  <c r="C74" i="18"/>
  <c r="C64" i="18"/>
  <c r="C6" i="18"/>
  <c r="G8" i="18"/>
  <c r="D20" i="18"/>
  <c r="C44" i="18"/>
  <c r="E20" i="18"/>
  <c r="G29" i="18"/>
  <c r="D66" i="18"/>
  <c r="E63" i="18"/>
  <c r="D75" i="18"/>
  <c r="C7" i="18"/>
  <c r="E45" i="18"/>
  <c r="AJ53" i="18"/>
  <c r="AJ12" i="18"/>
  <c r="AN20" i="18"/>
  <c r="AJ15" i="18"/>
  <c r="AK75" i="18"/>
  <c r="AK51" i="18"/>
  <c r="AN32" i="18"/>
  <c r="AJ50" i="18"/>
  <c r="AN26" i="18"/>
  <c r="AJ16" i="18"/>
  <c r="AJ9" i="18"/>
  <c r="AJ73" i="18"/>
  <c r="AJ49" i="18"/>
  <c r="AJ6" i="18"/>
  <c r="AJ70" i="18"/>
  <c r="AK8" i="18"/>
  <c r="AJ44" i="18"/>
  <c r="AK23" i="18"/>
  <c r="AL8" i="18"/>
  <c r="AK60" i="18"/>
  <c r="AN23" i="18"/>
  <c r="AN11" i="18"/>
  <c r="AN75" i="18"/>
  <c r="AN63" i="18"/>
  <c r="AN51" i="18"/>
  <c r="AN8" i="18"/>
  <c r="AL11" i="18"/>
  <c r="AN35" i="18"/>
  <c r="G63" i="18"/>
  <c r="G32" i="18"/>
  <c r="G23" i="18"/>
  <c r="C47" i="18"/>
  <c r="C50" i="18"/>
  <c r="C59" i="18"/>
  <c r="C62" i="18"/>
  <c r="D45" i="18"/>
  <c r="D57" i="18"/>
  <c r="D29" i="18"/>
  <c r="D72" i="18"/>
  <c r="D51" i="18"/>
  <c r="G14" i="18"/>
  <c r="C34" i="18"/>
  <c r="G60" i="18"/>
  <c r="E60" i="18"/>
  <c r="E48" i="18"/>
  <c r="D60" i="18"/>
  <c r="AK45" i="18"/>
  <c r="AK32" i="18"/>
  <c r="AJ71" i="18"/>
  <c r="AN57" i="18"/>
  <c r="AJ47" i="18"/>
  <c r="AK38" i="18"/>
  <c r="AJ21" i="18"/>
  <c r="AJ52" i="18"/>
  <c r="AL72" i="18"/>
  <c r="AJ67" i="18"/>
  <c r="AL48" i="18"/>
  <c r="AJ43" i="18"/>
  <c r="AL35" i="18"/>
  <c r="AJ30" i="18"/>
  <c r="AJ24" i="18"/>
  <c r="AJ37" i="18"/>
  <c r="AJ25" i="18"/>
  <c r="AJ65" i="18"/>
  <c r="AL20" i="18"/>
  <c r="AJ56" i="18"/>
  <c r="AN72" i="18"/>
  <c r="AN60" i="18"/>
  <c r="AN48" i="18"/>
  <c r="E12" i="18"/>
  <c r="E7" i="18"/>
  <c r="AG25" i="40"/>
  <c r="G26" i="40"/>
  <c r="G33" i="40"/>
  <c r="C75" i="40"/>
  <c r="C60" i="40"/>
  <c r="C20" i="40"/>
  <c r="E69" i="40" l="1"/>
  <c r="C54" i="40"/>
  <c r="E75" i="18"/>
  <c r="E51" i="18"/>
  <c r="G6" i="18"/>
  <c r="G73" i="40"/>
  <c r="G76" i="40" s="1"/>
  <c r="G73" i="18"/>
  <c r="C63" i="40"/>
  <c r="C29" i="40"/>
  <c r="Y73" i="18"/>
  <c r="Y73" i="40"/>
  <c r="AG73" i="18"/>
  <c r="AG73" i="40"/>
  <c r="E35" i="40"/>
  <c r="E57" i="18"/>
  <c r="C49" i="41"/>
  <c r="C48" i="41"/>
  <c r="D48" i="41"/>
  <c r="G8" i="41"/>
  <c r="Y24" i="40"/>
  <c r="G7" i="41"/>
  <c r="C26" i="41"/>
  <c r="D28" i="41"/>
  <c r="C28" i="41"/>
  <c r="D12" i="41"/>
  <c r="D15" i="41"/>
  <c r="D9" i="41"/>
  <c r="D26" i="41"/>
  <c r="D27" i="41"/>
  <c r="C57" i="40"/>
  <c r="C12" i="41"/>
  <c r="C15" i="41"/>
  <c r="C7" i="41"/>
  <c r="G8" i="40"/>
  <c r="C27" i="41"/>
  <c r="Y7" i="18"/>
  <c r="Y77" i="18" s="1"/>
  <c r="Y7" i="40"/>
  <c r="Y77" i="40" s="1"/>
  <c r="AG55" i="40"/>
  <c r="AG55" i="18"/>
  <c r="E38" i="18"/>
  <c r="E29" i="40"/>
  <c r="E11" i="18"/>
  <c r="AG7" i="40"/>
  <c r="AG77" i="40" s="1"/>
  <c r="AG7" i="18"/>
  <c r="E23" i="40"/>
  <c r="E17" i="40"/>
  <c r="C38" i="40"/>
  <c r="C11" i="40"/>
  <c r="E54" i="18"/>
  <c r="E32" i="18"/>
  <c r="E8" i="18"/>
  <c r="D78" i="40"/>
  <c r="E76" i="18"/>
  <c r="E17" i="18"/>
  <c r="C26" i="40"/>
  <c r="C14" i="40"/>
  <c r="C51" i="40"/>
  <c r="C72" i="40"/>
  <c r="C48" i="40"/>
  <c r="C17" i="40"/>
  <c r="C32" i="40"/>
  <c r="C35" i="40"/>
  <c r="C23" i="40"/>
  <c r="C66" i="40"/>
  <c r="C8" i="40"/>
  <c r="E77" i="18"/>
  <c r="AN78" i="18"/>
  <c r="AJ76" i="18"/>
  <c r="D78" i="18"/>
  <c r="C76" i="18"/>
  <c r="C69" i="40"/>
  <c r="C77" i="18"/>
  <c r="C45" i="40"/>
  <c r="AK78" i="18"/>
  <c r="AJ77" i="18"/>
  <c r="C20" i="18"/>
  <c r="C75" i="18"/>
  <c r="AJ75" i="18"/>
  <c r="C38" i="18"/>
  <c r="C29" i="18"/>
  <c r="C14" i="18"/>
  <c r="AJ72" i="18"/>
  <c r="C8" i="18"/>
  <c r="C26" i="18"/>
  <c r="AJ26" i="18"/>
  <c r="C63" i="18"/>
  <c r="C66" i="18"/>
  <c r="G26" i="18"/>
  <c r="AJ48" i="18"/>
  <c r="AJ63" i="18"/>
  <c r="AJ51" i="18"/>
  <c r="AJ45" i="18"/>
  <c r="AJ57" i="18"/>
  <c r="AJ32" i="18"/>
  <c r="AL29" i="18"/>
  <c r="AL23" i="18"/>
  <c r="AJ20" i="18"/>
  <c r="C45" i="18"/>
  <c r="AJ69" i="18"/>
  <c r="AJ60" i="18"/>
  <c r="AJ8" i="18"/>
  <c r="AJ17" i="18"/>
  <c r="E35" i="18"/>
  <c r="C23" i="18"/>
  <c r="E26" i="18"/>
  <c r="C17" i="18"/>
  <c r="C35" i="18"/>
  <c r="C57" i="18"/>
  <c r="C11" i="18"/>
  <c r="C72" i="18"/>
  <c r="C60" i="18"/>
  <c r="AJ23" i="18"/>
  <c r="AJ38" i="18"/>
  <c r="AJ35" i="18"/>
  <c r="C51" i="18"/>
  <c r="AG26" i="40"/>
  <c r="AG25" i="18"/>
  <c r="AJ29" i="18"/>
  <c r="AJ14" i="18"/>
  <c r="C69" i="18"/>
  <c r="C54" i="18"/>
  <c r="C48" i="18"/>
  <c r="G33" i="18"/>
  <c r="G76" i="18" s="1"/>
  <c r="Y26" i="40"/>
  <c r="Y24" i="18"/>
  <c r="Y76" i="18" s="1"/>
  <c r="AJ54" i="18"/>
  <c r="AJ11" i="18"/>
  <c r="AJ66" i="18"/>
  <c r="E72" i="18"/>
  <c r="C32" i="18"/>
  <c r="G35" i="40"/>
  <c r="Y76" i="40" l="1"/>
  <c r="AG76" i="18"/>
  <c r="AG77" i="18"/>
  <c r="G75" i="40"/>
  <c r="G78" i="40" s="1"/>
  <c r="G75" i="18"/>
  <c r="Y75" i="40"/>
  <c r="Y75" i="18"/>
  <c r="AG76" i="40"/>
  <c r="AG75" i="18"/>
  <c r="AG75" i="40"/>
  <c r="G23" i="41"/>
  <c r="G25" i="41"/>
  <c r="H25" i="41"/>
  <c r="G24" i="41"/>
  <c r="G9" i="41"/>
  <c r="D25" i="41"/>
  <c r="C25" i="41"/>
  <c r="C24" i="41"/>
  <c r="C23" i="41"/>
  <c r="C9" i="41"/>
  <c r="Y8" i="40"/>
  <c r="Y8" i="18"/>
  <c r="AG57" i="40"/>
  <c r="AG57" i="18"/>
  <c r="E78" i="40"/>
  <c r="AG8" i="18"/>
  <c r="AG8" i="40"/>
  <c r="AL78" i="18"/>
  <c r="C78" i="40"/>
  <c r="E78" i="18"/>
  <c r="AJ78" i="18"/>
  <c r="C78" i="18"/>
  <c r="AG26" i="18"/>
  <c r="Y26" i="18"/>
  <c r="G35" i="18"/>
  <c r="Y78" i="40" l="1"/>
  <c r="G78" i="18"/>
  <c r="AG78" i="40"/>
  <c r="Y78" i="18"/>
  <c r="AG78" i="18"/>
  <c r="E39" i="41" l="1"/>
  <c r="E45" i="41"/>
  <c r="E44" i="41"/>
  <c r="E38" i="41"/>
  <c r="F35" i="41"/>
  <c r="F36" i="41"/>
  <c r="F18" i="41"/>
  <c r="E42" i="41"/>
  <c r="E41" i="41"/>
  <c r="L12" i="18"/>
  <c r="L12" i="40"/>
  <c r="L52" i="18"/>
  <c r="L52" i="40"/>
  <c r="L58" i="18"/>
  <c r="L58" i="40"/>
  <c r="L49" i="18"/>
  <c r="L49" i="40"/>
  <c r="L62" i="18"/>
  <c r="L62" i="40"/>
  <c r="L37" i="18"/>
  <c r="L37" i="40"/>
  <c r="L24" i="18"/>
  <c r="L24" i="40"/>
  <c r="L64" i="18"/>
  <c r="L64" i="40"/>
  <c r="L74" i="18"/>
  <c r="L74" i="40"/>
  <c r="L71" i="18"/>
  <c r="L71" i="40"/>
  <c r="L16" i="18"/>
  <c r="L16" i="40"/>
  <c r="L27" i="18"/>
  <c r="L27" i="40"/>
  <c r="L28" i="18"/>
  <c r="L28" i="40"/>
  <c r="L53" i="18"/>
  <c r="L53" i="40"/>
  <c r="L44" i="18"/>
  <c r="L44" i="40"/>
  <c r="L25" i="18"/>
  <c r="L25" i="40"/>
  <c r="L10" i="18"/>
  <c r="L10" i="40"/>
  <c r="L50" i="18"/>
  <c r="L50" i="40"/>
  <c r="L34" i="18"/>
  <c r="L34" i="40"/>
  <c r="L65" i="18"/>
  <c r="L65" i="40"/>
  <c r="L9" i="18"/>
  <c r="L9" i="40"/>
  <c r="L36" i="18"/>
  <c r="L36" i="40"/>
  <c r="L43" i="18"/>
  <c r="L43" i="40"/>
  <c r="L67" i="18"/>
  <c r="L67" i="40"/>
  <c r="L33" i="18"/>
  <c r="L33" i="40"/>
  <c r="L30" i="18"/>
  <c r="L30" i="40"/>
  <c r="L6" i="18"/>
  <c r="L6" i="40"/>
  <c r="L68" i="18"/>
  <c r="L68" i="40"/>
  <c r="L70" i="18"/>
  <c r="L70" i="40"/>
  <c r="L46" i="18"/>
  <c r="L46" i="40"/>
  <c r="L73" i="18"/>
  <c r="L73" i="40"/>
  <c r="L21" i="18"/>
  <c r="L21" i="40"/>
  <c r="L59" i="18"/>
  <c r="L59" i="40"/>
  <c r="L19" i="18"/>
  <c r="L19" i="40"/>
  <c r="L31" i="18"/>
  <c r="L31" i="40"/>
  <c r="L55" i="18"/>
  <c r="L55" i="40"/>
  <c r="L61" i="18"/>
  <c r="L61" i="40"/>
  <c r="L18" i="18"/>
  <c r="L18" i="40"/>
  <c r="L47" i="18"/>
  <c r="L47" i="40"/>
  <c r="L7" i="18"/>
  <c r="L7" i="40"/>
  <c r="L15" i="18"/>
  <c r="L15" i="40"/>
  <c r="L22" i="18"/>
  <c r="L22" i="40"/>
  <c r="L13" i="18"/>
  <c r="L13" i="40"/>
  <c r="L56" i="18"/>
  <c r="L56" i="40"/>
  <c r="AS63" i="18"/>
  <c r="AS32" i="18"/>
  <c r="AS69" i="18"/>
  <c r="AS51" i="18"/>
  <c r="AS45" i="18"/>
  <c r="AS14" i="18"/>
  <c r="AS72" i="18"/>
  <c r="AS29" i="18"/>
  <c r="AS75" i="18"/>
  <c r="AS23" i="18"/>
  <c r="AS17" i="18"/>
  <c r="AS57" i="18"/>
  <c r="AS35" i="18"/>
  <c r="AS54" i="18"/>
  <c r="AS60" i="18"/>
  <c r="AS48" i="18"/>
  <c r="AS8" i="18"/>
  <c r="AS11" i="18"/>
  <c r="AS26" i="18"/>
  <c r="AS66" i="18"/>
  <c r="AS20" i="18"/>
  <c r="AS38" i="18"/>
  <c r="AD68" i="40"/>
  <c r="AD71" i="40"/>
  <c r="AD22" i="40"/>
  <c r="AD62" i="40"/>
  <c r="AD10" i="40"/>
  <c r="AD56" i="40"/>
  <c r="V22" i="40"/>
  <c r="V19" i="40"/>
  <c r="V16" i="40"/>
  <c r="V36" i="40"/>
  <c r="V13" i="40"/>
  <c r="V10" i="40"/>
  <c r="V44" i="40"/>
  <c r="V47" i="40"/>
  <c r="V50" i="40"/>
  <c r="V53" i="40"/>
  <c r="V56" i="40"/>
  <c r="V59" i="40"/>
  <c r="V62" i="40"/>
  <c r="V65" i="40"/>
  <c r="V68" i="40"/>
  <c r="V71" i="40"/>
  <c r="V74" i="40"/>
  <c r="V30" i="40"/>
  <c r="V52" i="40"/>
  <c r="V34" i="40"/>
  <c r="V25" i="40"/>
  <c r="V31" i="40"/>
  <c r="V37" i="40"/>
  <c r="V18" i="40"/>
  <c r="V15" i="40"/>
  <c r="V12" i="40"/>
  <c r="V9" i="40"/>
  <c r="V43" i="40"/>
  <c r="V46" i="40"/>
  <c r="V49" i="40"/>
  <c r="V55" i="40"/>
  <c r="V58" i="40"/>
  <c r="V61" i="40"/>
  <c r="V64" i="40"/>
  <c r="V67" i="40"/>
  <c r="V70" i="40"/>
  <c r="V73" i="40"/>
  <c r="V28" i="40"/>
  <c r="V33" i="40"/>
  <c r="V27" i="40"/>
  <c r="AD52" i="40"/>
  <c r="AD15" i="40"/>
  <c r="AD31" i="40"/>
  <c r="AD44" i="40"/>
  <c r="AD49" i="40"/>
  <c r="AD19" i="40"/>
  <c r="AD74" i="40"/>
  <c r="AD30" i="40"/>
  <c r="AD34" i="40"/>
  <c r="AD61" i="40"/>
  <c r="AD70" i="40"/>
  <c r="AD16" i="40"/>
  <c r="AD27" i="40"/>
  <c r="AD73" i="40"/>
  <c r="AD36" i="40"/>
  <c r="AD12" i="40"/>
  <c r="AD53" i="40"/>
  <c r="AD33" i="40"/>
  <c r="AD67" i="40"/>
  <c r="AD58" i="40"/>
  <c r="AD25" i="40"/>
  <c r="AD28" i="40"/>
  <c r="AD46" i="40"/>
  <c r="AD59" i="40"/>
  <c r="AD64" i="40"/>
  <c r="AD37" i="40"/>
  <c r="AD65" i="40"/>
  <c r="AD18" i="40"/>
  <c r="AD43" i="40"/>
  <c r="AD47" i="40"/>
  <c r="AD13" i="40"/>
  <c r="AD50" i="40"/>
  <c r="AD55" i="40"/>
  <c r="AD24" i="40"/>
  <c r="V24" i="40"/>
  <c r="E37" i="41" l="1"/>
  <c r="F46" i="41"/>
  <c r="E46" i="41"/>
  <c r="I45" i="41"/>
  <c r="H46" i="41"/>
  <c r="AD6" i="40"/>
  <c r="I16" i="41"/>
  <c r="V7" i="40"/>
  <c r="V77" i="40" s="1"/>
  <c r="G17" i="41"/>
  <c r="H36" i="41"/>
  <c r="H35" i="41"/>
  <c r="H18" i="41"/>
  <c r="J36" i="41"/>
  <c r="J35" i="41"/>
  <c r="J18" i="41"/>
  <c r="J46" i="41"/>
  <c r="I39" i="41"/>
  <c r="G39" i="41"/>
  <c r="E43" i="41"/>
  <c r="G42" i="41"/>
  <c r="G45" i="41"/>
  <c r="V6" i="40"/>
  <c r="G16" i="41"/>
  <c r="F37" i="41"/>
  <c r="I42" i="41"/>
  <c r="I41" i="41"/>
  <c r="I44" i="41"/>
  <c r="G44" i="41"/>
  <c r="I38" i="41"/>
  <c r="E35" i="41"/>
  <c r="I17" i="41"/>
  <c r="G41" i="41"/>
  <c r="E40" i="41"/>
  <c r="G38" i="41"/>
  <c r="E36" i="41"/>
  <c r="AD9" i="40"/>
  <c r="I7" i="41"/>
  <c r="AD7" i="40"/>
  <c r="AD77" i="40" s="1"/>
  <c r="I8" i="41"/>
  <c r="AD21" i="40"/>
  <c r="V21" i="40"/>
  <c r="H25" i="40"/>
  <c r="I16" i="40"/>
  <c r="O24" i="18"/>
  <c r="O24" i="40"/>
  <c r="K44" i="18"/>
  <c r="K44" i="40"/>
  <c r="J43" i="40"/>
  <c r="J43" i="18"/>
  <c r="J34" i="18"/>
  <c r="J34" i="40"/>
  <c r="K43" i="18"/>
  <c r="K43" i="40"/>
  <c r="K59" i="18"/>
  <c r="K59" i="40"/>
  <c r="K7" i="18"/>
  <c r="K7" i="40"/>
  <c r="J44" i="18"/>
  <c r="J44" i="40"/>
  <c r="K68" i="18"/>
  <c r="K68" i="40"/>
  <c r="J58" i="18"/>
  <c r="J58" i="40"/>
  <c r="K34" i="18"/>
  <c r="K34" i="40"/>
  <c r="K70" i="18"/>
  <c r="K70" i="40"/>
  <c r="J31" i="18"/>
  <c r="J31" i="40"/>
  <c r="J15" i="18"/>
  <c r="J15" i="40"/>
  <c r="J50" i="40"/>
  <c r="J50" i="18"/>
  <c r="J27" i="18"/>
  <c r="J27" i="40"/>
  <c r="K25" i="18"/>
  <c r="K25" i="40"/>
  <c r="J19" i="18"/>
  <c r="J19" i="40"/>
  <c r="K53" i="40"/>
  <c r="K53" i="18"/>
  <c r="J46" i="18"/>
  <c r="J46" i="40"/>
  <c r="K13" i="18"/>
  <c r="K13" i="40"/>
  <c r="K74" i="40"/>
  <c r="K74" i="18"/>
  <c r="K12" i="18"/>
  <c r="K12" i="40"/>
  <c r="O49" i="18"/>
  <c r="O49" i="40"/>
  <c r="M18" i="40"/>
  <c r="M18" i="18"/>
  <c r="M46" i="18"/>
  <c r="M46" i="40"/>
  <c r="M15" i="18"/>
  <c r="M15" i="40"/>
  <c r="M49" i="40"/>
  <c r="M49" i="18"/>
  <c r="M55" i="18"/>
  <c r="M55" i="40"/>
  <c r="O64" i="40"/>
  <c r="O64" i="18"/>
  <c r="O33" i="40"/>
  <c r="O33" i="18"/>
  <c r="M16" i="18"/>
  <c r="M16" i="40"/>
  <c r="O47" i="40"/>
  <c r="O47" i="18"/>
  <c r="M65" i="18"/>
  <c r="M65" i="40"/>
  <c r="O74" i="40"/>
  <c r="O74" i="18"/>
  <c r="O19" i="18"/>
  <c r="O19" i="40"/>
  <c r="M10" i="18"/>
  <c r="M10" i="40"/>
  <c r="M44" i="18"/>
  <c r="M44" i="40"/>
  <c r="O53" i="40"/>
  <c r="O53" i="18"/>
  <c r="O16" i="18"/>
  <c r="O16" i="40"/>
  <c r="M47" i="18"/>
  <c r="M47" i="40"/>
  <c r="O56" i="18"/>
  <c r="O56" i="40"/>
  <c r="O28" i="18"/>
  <c r="O28" i="40"/>
  <c r="O37" i="18"/>
  <c r="O37" i="40"/>
  <c r="M28" i="18"/>
  <c r="M28" i="40"/>
  <c r="M37" i="18"/>
  <c r="M37" i="40"/>
  <c r="J68" i="18"/>
  <c r="J68" i="40"/>
  <c r="J56" i="18"/>
  <c r="J56" i="40"/>
  <c r="K71" i="40"/>
  <c r="K71" i="18"/>
  <c r="K73" i="18"/>
  <c r="K73" i="40"/>
  <c r="K55" i="40"/>
  <c r="K55" i="18"/>
  <c r="J67" i="40"/>
  <c r="J67" i="18"/>
  <c r="J70" i="18"/>
  <c r="J70" i="40"/>
  <c r="J28" i="18"/>
  <c r="J28" i="40"/>
  <c r="J37" i="18"/>
  <c r="J37" i="40"/>
  <c r="J62" i="40"/>
  <c r="J62" i="18"/>
  <c r="J9" i="18"/>
  <c r="J9" i="40"/>
  <c r="K16" i="18"/>
  <c r="K16" i="40"/>
  <c r="J22" i="18"/>
  <c r="J22" i="40"/>
  <c r="K64" i="18"/>
  <c r="K64" i="40"/>
  <c r="J33" i="40"/>
  <c r="J33" i="18"/>
  <c r="J24" i="18"/>
  <c r="J24" i="40"/>
  <c r="J13" i="40"/>
  <c r="J13" i="18"/>
  <c r="J52" i="40"/>
  <c r="J52" i="18"/>
  <c r="I19" i="18"/>
  <c r="I19" i="40"/>
  <c r="J65" i="40"/>
  <c r="J65" i="18"/>
  <c r="K49" i="18"/>
  <c r="K49" i="40"/>
  <c r="K31" i="18"/>
  <c r="K31" i="40"/>
  <c r="J73" i="40"/>
  <c r="J73" i="18"/>
  <c r="K6" i="18"/>
  <c r="K6" i="40"/>
  <c r="K50" i="18"/>
  <c r="K50" i="40"/>
  <c r="M12" i="18"/>
  <c r="M12" i="40"/>
  <c r="O15" i="18"/>
  <c r="O15" i="40"/>
  <c r="O12" i="18"/>
  <c r="O12" i="40"/>
  <c r="M67" i="40"/>
  <c r="M67" i="18"/>
  <c r="O55" i="18"/>
  <c r="O55" i="40"/>
  <c r="M33" i="18"/>
  <c r="M33" i="40"/>
  <c r="O58" i="40"/>
  <c r="O58" i="18"/>
  <c r="O6" i="18"/>
  <c r="O6" i="40"/>
  <c r="M30" i="18"/>
  <c r="M30" i="40"/>
  <c r="M6" i="18"/>
  <c r="M6" i="40"/>
  <c r="O13" i="18"/>
  <c r="O13" i="40"/>
  <c r="M50" i="18"/>
  <c r="M50" i="40"/>
  <c r="O59" i="40"/>
  <c r="O59" i="18"/>
  <c r="M56" i="18"/>
  <c r="M56" i="40"/>
  <c r="O65" i="18"/>
  <c r="O65" i="40"/>
  <c r="M59" i="18"/>
  <c r="M59" i="40"/>
  <c r="O68" i="18"/>
  <c r="O68" i="40"/>
  <c r="O21" i="18"/>
  <c r="O21" i="40"/>
  <c r="M21" i="18"/>
  <c r="M21" i="40"/>
  <c r="O34" i="18"/>
  <c r="O34" i="40"/>
  <c r="O25" i="18"/>
  <c r="O25" i="40"/>
  <c r="M24" i="18"/>
  <c r="M24" i="40"/>
  <c r="M25" i="18"/>
  <c r="M25" i="40"/>
  <c r="J6" i="18"/>
  <c r="J6" i="40"/>
  <c r="J59" i="40"/>
  <c r="J59" i="18"/>
  <c r="K36" i="18"/>
  <c r="K36" i="40"/>
  <c r="K56" i="40"/>
  <c r="K56" i="18"/>
  <c r="K61" i="40"/>
  <c r="K61" i="18"/>
  <c r="K58" i="40"/>
  <c r="K58" i="18"/>
  <c r="K27" i="40"/>
  <c r="K27" i="18"/>
  <c r="K10" i="18"/>
  <c r="K10" i="40"/>
  <c r="K46" i="18"/>
  <c r="K46" i="40"/>
  <c r="J7" i="18"/>
  <c r="J7" i="40"/>
  <c r="K15" i="18"/>
  <c r="K15" i="40"/>
  <c r="K65" i="18"/>
  <c r="K65" i="40"/>
  <c r="J18" i="40"/>
  <c r="J18" i="18"/>
  <c r="K21" i="40"/>
  <c r="K21" i="18"/>
  <c r="J47" i="18"/>
  <c r="J47" i="40"/>
  <c r="K37" i="18"/>
  <c r="K37" i="40"/>
  <c r="J30" i="18"/>
  <c r="J30" i="40"/>
  <c r="K62" i="18"/>
  <c r="K62" i="40"/>
  <c r="J16" i="18"/>
  <c r="J16" i="40"/>
  <c r="K22" i="18"/>
  <c r="K22" i="40"/>
  <c r="J49" i="18"/>
  <c r="J49" i="40"/>
  <c r="O9" i="18"/>
  <c r="O9" i="40"/>
  <c r="M43" i="40"/>
  <c r="M43" i="18"/>
  <c r="M52" i="18"/>
  <c r="M52" i="40"/>
  <c r="M58" i="40"/>
  <c r="M58" i="18"/>
  <c r="O67" i="18"/>
  <c r="O67" i="40"/>
  <c r="O30" i="18"/>
  <c r="O30" i="40"/>
  <c r="M61" i="40"/>
  <c r="M61" i="18"/>
  <c r="O70" i="40"/>
  <c r="O70" i="18"/>
  <c r="O27" i="18"/>
  <c r="O27" i="40"/>
  <c r="O61" i="18"/>
  <c r="O61" i="40"/>
  <c r="O22" i="18"/>
  <c r="O22" i="40"/>
  <c r="O36" i="18"/>
  <c r="O36" i="40"/>
  <c r="M27" i="40"/>
  <c r="M27" i="18"/>
  <c r="M62" i="18"/>
  <c r="M62" i="40"/>
  <c r="O71" i="40"/>
  <c r="O71" i="18"/>
  <c r="M13" i="18"/>
  <c r="M13" i="40"/>
  <c r="O50" i="18"/>
  <c r="O50" i="40"/>
  <c r="M68" i="40"/>
  <c r="M68" i="18"/>
  <c r="M71" i="40"/>
  <c r="M71" i="18"/>
  <c r="M34" i="18"/>
  <c r="M34" i="40"/>
  <c r="J25" i="18"/>
  <c r="J25" i="40"/>
  <c r="K67" i="18"/>
  <c r="K67" i="40"/>
  <c r="J71" i="40"/>
  <c r="J71" i="18"/>
  <c r="K30" i="18"/>
  <c r="K30" i="40"/>
  <c r="J55" i="40"/>
  <c r="J55" i="18"/>
  <c r="K33" i="18"/>
  <c r="K33" i="40"/>
  <c r="K24" i="18"/>
  <c r="K24" i="40"/>
  <c r="J74" i="18"/>
  <c r="J74" i="40"/>
  <c r="K52" i="40"/>
  <c r="K52" i="18"/>
  <c r="K28" i="18"/>
  <c r="K28" i="40"/>
  <c r="K9" i="40"/>
  <c r="K9" i="18"/>
  <c r="J64" i="40"/>
  <c r="J64" i="18"/>
  <c r="K47" i="18"/>
  <c r="K47" i="40"/>
  <c r="J12" i="18"/>
  <c r="J12" i="40"/>
  <c r="K19" i="18"/>
  <c r="K19" i="40"/>
  <c r="J53" i="40"/>
  <c r="J53" i="18"/>
  <c r="J36" i="18"/>
  <c r="J36" i="40"/>
  <c r="J61" i="18"/>
  <c r="J61" i="40"/>
  <c r="J10" i="18"/>
  <c r="J10" i="40"/>
  <c r="K18" i="18"/>
  <c r="K18" i="40"/>
  <c r="J21" i="18"/>
  <c r="J21" i="40"/>
  <c r="O18" i="18"/>
  <c r="O18" i="40"/>
  <c r="M9" i="18"/>
  <c r="M9" i="40"/>
  <c r="O43" i="40"/>
  <c r="O43" i="18"/>
  <c r="O46" i="18"/>
  <c r="O46" i="40"/>
  <c r="O52" i="40"/>
  <c r="O52" i="18"/>
  <c r="M22" i="40"/>
  <c r="M22" i="18"/>
  <c r="M36" i="40"/>
  <c r="M36" i="18"/>
  <c r="M70" i="40"/>
  <c r="M70" i="18"/>
  <c r="M73" i="40"/>
  <c r="M73" i="18"/>
  <c r="M64" i="18"/>
  <c r="M64" i="40"/>
  <c r="O73" i="18"/>
  <c r="O73" i="40"/>
  <c r="M74" i="18"/>
  <c r="M74" i="40"/>
  <c r="O10" i="18"/>
  <c r="O10" i="40"/>
  <c r="M53" i="40"/>
  <c r="M53" i="18"/>
  <c r="O62" i="40"/>
  <c r="O62" i="18"/>
  <c r="M19" i="18"/>
  <c r="M19" i="40"/>
  <c r="O44" i="18"/>
  <c r="O44" i="40"/>
  <c r="O7" i="18"/>
  <c r="O7" i="40"/>
  <c r="M31" i="40"/>
  <c r="M31" i="18"/>
  <c r="M7" i="40"/>
  <c r="M7" i="18"/>
  <c r="O31" i="18"/>
  <c r="O31" i="40"/>
  <c r="AS78" i="18"/>
  <c r="L76" i="18"/>
  <c r="L26" i="18"/>
  <c r="L26" i="40"/>
  <c r="L14" i="18"/>
  <c r="L14" i="40"/>
  <c r="L38" i="18"/>
  <c r="L38" i="40"/>
  <c r="L8" i="18"/>
  <c r="L8" i="40"/>
  <c r="L32" i="18"/>
  <c r="L32" i="40"/>
  <c r="L72" i="18"/>
  <c r="L72" i="40"/>
  <c r="L20" i="18"/>
  <c r="L20" i="40"/>
  <c r="L35" i="18"/>
  <c r="L35" i="40"/>
  <c r="L66" i="18"/>
  <c r="L66" i="40"/>
  <c r="L57" i="18"/>
  <c r="L57" i="40"/>
  <c r="L29" i="18"/>
  <c r="L29" i="40"/>
  <c r="L77" i="40"/>
  <c r="L60" i="18"/>
  <c r="L60" i="40"/>
  <c r="L54" i="18"/>
  <c r="L54" i="40"/>
  <c r="L69" i="18"/>
  <c r="L69" i="40"/>
  <c r="L45" i="18"/>
  <c r="L45" i="40"/>
  <c r="L11" i="18"/>
  <c r="L11" i="40"/>
  <c r="L17" i="18"/>
  <c r="L17" i="40"/>
  <c r="L75" i="18"/>
  <c r="L75" i="40"/>
  <c r="L51" i="18"/>
  <c r="L51" i="40"/>
  <c r="L63" i="18"/>
  <c r="L63" i="40"/>
  <c r="L23" i="18"/>
  <c r="L23" i="40"/>
  <c r="L48" i="18"/>
  <c r="L48" i="40"/>
  <c r="L77" i="18"/>
  <c r="L76" i="40"/>
  <c r="AD50" i="18"/>
  <c r="AD18" i="18"/>
  <c r="AD64" i="18"/>
  <c r="AD46" i="18"/>
  <c r="AD58" i="18"/>
  <c r="AD21" i="18"/>
  <c r="AD36" i="18"/>
  <c r="AD74" i="18"/>
  <c r="AD44" i="18"/>
  <c r="AD52" i="18"/>
  <c r="V29" i="40"/>
  <c r="V27" i="18"/>
  <c r="V75" i="40"/>
  <c r="V73" i="18"/>
  <c r="V67" i="18"/>
  <c r="V63" i="40"/>
  <c r="V61" i="18"/>
  <c r="V55" i="18"/>
  <c r="V48" i="40"/>
  <c r="V46" i="18"/>
  <c r="V6" i="18"/>
  <c r="V14" i="40"/>
  <c r="V12" i="18"/>
  <c r="V37" i="18"/>
  <c r="V31" i="18"/>
  <c r="V74" i="18"/>
  <c r="V62" i="18"/>
  <c r="V50" i="18"/>
  <c r="V10" i="18"/>
  <c r="V16" i="18"/>
  <c r="AD10" i="18"/>
  <c r="AD62" i="18"/>
  <c r="BC29" i="18"/>
  <c r="BC48" i="18"/>
  <c r="BK38" i="18"/>
  <c r="BK72" i="18"/>
  <c r="BK45" i="18"/>
  <c r="BC35" i="18"/>
  <c r="BC54" i="18"/>
  <c r="BK66" i="18"/>
  <c r="BK20" i="18"/>
  <c r="BK23" i="18"/>
  <c r="V26" i="40"/>
  <c r="V24" i="18"/>
  <c r="AD43" i="18"/>
  <c r="AD69" i="40"/>
  <c r="AD67" i="18"/>
  <c r="AD12" i="18"/>
  <c r="AD27" i="18"/>
  <c r="AD70" i="18"/>
  <c r="AD34" i="18"/>
  <c r="AD31" i="18"/>
  <c r="V28" i="18"/>
  <c r="V25" i="18"/>
  <c r="V52" i="18"/>
  <c r="V71" i="18"/>
  <c r="V59" i="18"/>
  <c r="V47" i="18"/>
  <c r="V13" i="18"/>
  <c r="V19" i="18"/>
  <c r="BC69" i="18"/>
  <c r="BC17" i="18"/>
  <c r="BC32" i="18"/>
  <c r="BK14" i="18"/>
  <c r="BK69" i="18"/>
  <c r="BK17" i="18"/>
  <c r="BC75" i="18"/>
  <c r="BC23" i="18"/>
  <c r="BC38" i="18"/>
  <c r="BK54" i="18"/>
  <c r="BK60" i="18"/>
  <c r="BK57" i="18"/>
  <c r="AD24" i="18"/>
  <c r="AD13" i="18"/>
  <c r="AD65" i="18"/>
  <c r="AD59" i="18"/>
  <c r="AD28" i="18"/>
  <c r="AD35" i="40"/>
  <c r="AD33" i="18"/>
  <c r="AD7" i="18"/>
  <c r="AD73" i="18"/>
  <c r="AD32" i="40"/>
  <c r="AD30" i="18"/>
  <c r="AD49" i="18"/>
  <c r="AD15" i="18"/>
  <c r="V35" i="40"/>
  <c r="V33" i="18"/>
  <c r="V72" i="40"/>
  <c r="V70" i="18"/>
  <c r="V64" i="18"/>
  <c r="V60" i="40"/>
  <c r="V58" i="18"/>
  <c r="V51" i="40"/>
  <c r="V49" i="18"/>
  <c r="V45" i="40"/>
  <c r="V43" i="18"/>
  <c r="V11" i="40"/>
  <c r="V9" i="18"/>
  <c r="V17" i="40"/>
  <c r="V15" i="18"/>
  <c r="V21" i="18"/>
  <c r="V34" i="18"/>
  <c r="V68" i="18"/>
  <c r="V56" i="18"/>
  <c r="V44" i="18"/>
  <c r="V22" i="18"/>
  <c r="AD56" i="18"/>
  <c r="AD71" i="18"/>
  <c r="BC57" i="18"/>
  <c r="BC72" i="18"/>
  <c r="BC20" i="18"/>
  <c r="BK32" i="18"/>
  <c r="BK35" i="18"/>
  <c r="BC63" i="18"/>
  <c r="BC11" i="18"/>
  <c r="BC26" i="18"/>
  <c r="BK26" i="18"/>
  <c r="BK63" i="18"/>
  <c r="BK29" i="18"/>
  <c r="AD55" i="18"/>
  <c r="AD9" i="18"/>
  <c r="AD47" i="18"/>
  <c r="AD37" i="18"/>
  <c r="AD25" i="18"/>
  <c r="AD53" i="18"/>
  <c r="AD16" i="18"/>
  <c r="AD61" i="18"/>
  <c r="AD19" i="18"/>
  <c r="AD6" i="18"/>
  <c r="V18" i="18"/>
  <c r="V30" i="18"/>
  <c r="V65" i="18"/>
  <c r="V53" i="18"/>
  <c r="V7" i="18"/>
  <c r="V36" i="18"/>
  <c r="AD22" i="18"/>
  <c r="AD68" i="18"/>
  <c r="BC45" i="18"/>
  <c r="BC60" i="18"/>
  <c r="BC8" i="18"/>
  <c r="BK8" i="18"/>
  <c r="BK75" i="18"/>
  <c r="BK11" i="18"/>
  <c r="BC51" i="18"/>
  <c r="BC66" i="18"/>
  <c r="BC14" i="18"/>
  <c r="BK48" i="18"/>
  <c r="BK51" i="18"/>
  <c r="AD57" i="40"/>
  <c r="AD11" i="40"/>
  <c r="AD63" i="40"/>
  <c r="V20" i="40"/>
  <c r="V69" i="40"/>
  <c r="V57" i="40"/>
  <c r="AD45" i="40"/>
  <c r="AD72" i="40"/>
  <c r="AD20" i="40"/>
  <c r="AD66" i="40"/>
  <c r="AD60" i="40"/>
  <c r="AD26" i="40"/>
  <c r="V66" i="40"/>
  <c r="AD48" i="40"/>
  <c r="V32" i="40"/>
  <c r="V38" i="40"/>
  <c r="V54" i="40"/>
  <c r="AD38" i="40"/>
  <c r="AD54" i="40"/>
  <c r="AD14" i="40"/>
  <c r="AD29" i="40"/>
  <c r="AD51" i="40"/>
  <c r="AD17" i="40"/>
  <c r="AD75" i="40"/>
  <c r="V76" i="40" l="1"/>
  <c r="AD76" i="40"/>
  <c r="E52" i="41"/>
  <c r="E53" i="41"/>
  <c r="E19" i="41"/>
  <c r="J37" i="41"/>
  <c r="G35" i="41"/>
  <c r="I36" i="41"/>
  <c r="G40" i="41"/>
  <c r="I35" i="41"/>
  <c r="I43" i="41"/>
  <c r="G46" i="41"/>
  <c r="H37" i="41"/>
  <c r="G43" i="41"/>
  <c r="E25" i="41"/>
  <c r="E24" i="41"/>
  <c r="F25" i="41"/>
  <c r="E23" i="41"/>
  <c r="E34" i="41"/>
  <c r="I37" i="41"/>
  <c r="I25" i="41"/>
  <c r="J25" i="41"/>
  <c r="I18" i="41"/>
  <c r="V8" i="40"/>
  <c r="G37" i="41"/>
  <c r="G18" i="41"/>
  <c r="E29" i="41"/>
  <c r="I24" i="41"/>
  <c r="I46" i="41"/>
  <c r="G36" i="41"/>
  <c r="I23" i="41"/>
  <c r="I40" i="41"/>
  <c r="AD8" i="40"/>
  <c r="I9" i="41"/>
  <c r="E16" i="41"/>
  <c r="E7" i="41"/>
  <c r="E10" i="41"/>
  <c r="E13" i="41"/>
  <c r="AD23" i="40"/>
  <c r="V23" i="40"/>
  <c r="N25" i="40"/>
  <c r="H25" i="18"/>
  <c r="I16" i="18"/>
  <c r="M76" i="18"/>
  <c r="N22" i="18"/>
  <c r="N22" i="40"/>
  <c r="N46" i="40"/>
  <c r="N46" i="18"/>
  <c r="I62" i="40"/>
  <c r="I62" i="18"/>
  <c r="N44" i="18"/>
  <c r="N44" i="40"/>
  <c r="I31" i="18"/>
  <c r="I31" i="40"/>
  <c r="N37" i="18"/>
  <c r="N37" i="40"/>
  <c r="M76" i="40"/>
  <c r="M38" i="40"/>
  <c r="M38" i="18"/>
  <c r="I67" i="40"/>
  <c r="I67" i="18"/>
  <c r="O54" i="40"/>
  <c r="O54" i="18"/>
  <c r="M11" i="18"/>
  <c r="M11" i="40"/>
  <c r="O20" i="40"/>
  <c r="O20" i="18"/>
  <c r="H67" i="40"/>
  <c r="H67" i="18"/>
  <c r="J23" i="18"/>
  <c r="J23" i="40"/>
  <c r="J77" i="18"/>
  <c r="K35" i="18"/>
  <c r="K35" i="40"/>
  <c r="K32" i="40"/>
  <c r="K32" i="18"/>
  <c r="N6" i="18"/>
  <c r="N6" i="40"/>
  <c r="N53" i="18"/>
  <c r="N53" i="40"/>
  <c r="I50" i="40"/>
  <c r="I50" i="18"/>
  <c r="O29" i="40"/>
  <c r="O29" i="18"/>
  <c r="O32" i="40"/>
  <c r="O32" i="18"/>
  <c r="O69" i="40"/>
  <c r="O69" i="18"/>
  <c r="I30" i="18"/>
  <c r="I30" i="40"/>
  <c r="O11" i="40"/>
  <c r="O11" i="18"/>
  <c r="H10" i="18"/>
  <c r="H10" i="40"/>
  <c r="H47" i="40"/>
  <c r="H47" i="18"/>
  <c r="H21" i="40"/>
  <c r="H21" i="18"/>
  <c r="I47" i="18"/>
  <c r="I47" i="40"/>
  <c r="O23" i="18"/>
  <c r="O23" i="40"/>
  <c r="N30" i="40"/>
  <c r="N30" i="18"/>
  <c r="I64" i="18"/>
  <c r="I64" i="40"/>
  <c r="N21" i="40"/>
  <c r="N21" i="18"/>
  <c r="I70" i="40"/>
  <c r="I70" i="18"/>
  <c r="N55" i="18"/>
  <c r="N55" i="40"/>
  <c r="I33" i="18"/>
  <c r="I33" i="40"/>
  <c r="H52" i="18"/>
  <c r="H52" i="40"/>
  <c r="H13" i="40"/>
  <c r="H13" i="18"/>
  <c r="I18" i="18"/>
  <c r="I18" i="40"/>
  <c r="H22" i="18"/>
  <c r="H22" i="40"/>
  <c r="J76" i="40"/>
  <c r="H27" i="18"/>
  <c r="H27" i="40"/>
  <c r="J26" i="18"/>
  <c r="J26" i="40"/>
  <c r="H33" i="18"/>
  <c r="H33" i="40"/>
  <c r="J72" i="40"/>
  <c r="J72" i="18"/>
  <c r="N58" i="18"/>
  <c r="N58" i="40"/>
  <c r="N59" i="40"/>
  <c r="N59" i="18"/>
  <c r="N70" i="40"/>
  <c r="N70" i="18"/>
  <c r="N56" i="18"/>
  <c r="N56" i="40"/>
  <c r="N16" i="18"/>
  <c r="N16" i="40"/>
  <c r="O66" i="18"/>
  <c r="O66" i="40"/>
  <c r="M57" i="40"/>
  <c r="M57" i="18"/>
  <c r="I36" i="18"/>
  <c r="I36" i="40"/>
  <c r="M20" i="18"/>
  <c r="M20" i="40"/>
  <c r="H50" i="18"/>
  <c r="H50" i="40"/>
  <c r="J29" i="18"/>
  <c r="J29" i="40"/>
  <c r="H12" i="18"/>
  <c r="H12" i="40"/>
  <c r="J17" i="18"/>
  <c r="J17" i="40"/>
  <c r="K45" i="18"/>
  <c r="K45" i="40"/>
  <c r="H24" i="18"/>
  <c r="H24" i="40"/>
  <c r="N65" i="40"/>
  <c r="N65" i="18"/>
  <c r="I71" i="18"/>
  <c r="I71" i="40"/>
  <c r="I53" i="18"/>
  <c r="I53" i="40"/>
  <c r="N62" i="40"/>
  <c r="N62" i="18"/>
  <c r="N15" i="18"/>
  <c r="N15" i="40"/>
  <c r="O75" i="18"/>
  <c r="O75" i="40"/>
  <c r="M66" i="18"/>
  <c r="M66" i="40"/>
  <c r="I46" i="40"/>
  <c r="I46" i="18"/>
  <c r="N73" i="40"/>
  <c r="N73" i="18"/>
  <c r="O45" i="18"/>
  <c r="O45" i="40"/>
  <c r="J63" i="18"/>
  <c r="J63" i="40"/>
  <c r="H59" i="40"/>
  <c r="H59" i="18"/>
  <c r="J14" i="40"/>
  <c r="J14" i="18"/>
  <c r="K11" i="40"/>
  <c r="K11" i="18"/>
  <c r="K26" i="40"/>
  <c r="K26" i="18"/>
  <c r="N64" i="18"/>
  <c r="N64" i="40"/>
  <c r="M77" i="18"/>
  <c r="N74" i="18"/>
  <c r="N74" i="40"/>
  <c r="O63" i="18"/>
  <c r="O63" i="40"/>
  <c r="N61" i="40"/>
  <c r="N61" i="18"/>
  <c r="H64" i="18"/>
  <c r="H64" i="40"/>
  <c r="M54" i="40"/>
  <c r="M54" i="18"/>
  <c r="M45" i="18"/>
  <c r="M45" i="40"/>
  <c r="K23" i="18"/>
  <c r="K23" i="40"/>
  <c r="K60" i="40"/>
  <c r="K60" i="18"/>
  <c r="K63" i="18"/>
  <c r="K63" i="40"/>
  <c r="K38" i="18"/>
  <c r="K38" i="40"/>
  <c r="J8" i="40"/>
  <c r="J8" i="18"/>
  <c r="I25" i="18"/>
  <c r="I25" i="40"/>
  <c r="N24" i="18"/>
  <c r="N24" i="40"/>
  <c r="N52" i="40"/>
  <c r="N52" i="18"/>
  <c r="N18" i="18"/>
  <c r="N18" i="40"/>
  <c r="N28" i="18"/>
  <c r="N28" i="40"/>
  <c r="N19" i="40"/>
  <c r="N19" i="18"/>
  <c r="I9" i="40"/>
  <c r="I9" i="18"/>
  <c r="M8" i="18"/>
  <c r="M8" i="40"/>
  <c r="M32" i="18"/>
  <c r="M32" i="40"/>
  <c r="N23" i="18"/>
  <c r="N23" i="40"/>
  <c r="N9" i="40"/>
  <c r="N9" i="18"/>
  <c r="M69" i="40"/>
  <c r="M69" i="18"/>
  <c r="O14" i="18"/>
  <c r="O14" i="40"/>
  <c r="H70" i="40"/>
  <c r="H70" i="18"/>
  <c r="H43" i="40"/>
  <c r="H43" i="18"/>
  <c r="J69" i="40"/>
  <c r="J69" i="18"/>
  <c r="K76" i="40"/>
  <c r="N33" i="18"/>
  <c r="N33" i="40"/>
  <c r="I74" i="40"/>
  <c r="I74" i="18"/>
  <c r="N13" i="18"/>
  <c r="N13" i="40"/>
  <c r="I58" i="40"/>
  <c r="I58" i="18"/>
  <c r="O35" i="40"/>
  <c r="O35" i="18"/>
  <c r="M48" i="40"/>
  <c r="M48" i="18"/>
  <c r="I27" i="40"/>
  <c r="I27" i="18"/>
  <c r="H7" i="18"/>
  <c r="H7" i="40"/>
  <c r="H15" i="18"/>
  <c r="H15" i="40"/>
  <c r="K77" i="18"/>
  <c r="O26" i="18"/>
  <c r="O26" i="40"/>
  <c r="I44" i="40"/>
  <c r="I44" i="18"/>
  <c r="N36" i="40"/>
  <c r="N36" i="18"/>
  <c r="N34" i="18"/>
  <c r="N34" i="40"/>
  <c r="I37" i="18"/>
  <c r="I37" i="40"/>
  <c r="M75" i="40"/>
  <c r="M75" i="18"/>
  <c r="H73" i="40"/>
  <c r="H73" i="18"/>
  <c r="I15" i="18"/>
  <c r="I15" i="40"/>
  <c r="H19" i="18"/>
  <c r="H19" i="40"/>
  <c r="K20" i="40"/>
  <c r="K20" i="18"/>
  <c r="J38" i="18"/>
  <c r="J38" i="40"/>
  <c r="J57" i="18"/>
  <c r="J57" i="40"/>
  <c r="N27" i="18"/>
  <c r="N27" i="40"/>
  <c r="M29" i="40"/>
  <c r="M29" i="18"/>
  <c r="M60" i="18"/>
  <c r="M60" i="40"/>
  <c r="I55" i="40"/>
  <c r="I55" i="18"/>
  <c r="N49" i="18"/>
  <c r="N49" i="40"/>
  <c r="H37" i="40"/>
  <c r="H37" i="18"/>
  <c r="H55" i="18"/>
  <c r="H55" i="40"/>
  <c r="H74" i="40"/>
  <c r="H74" i="18"/>
  <c r="J51" i="40"/>
  <c r="J51" i="18"/>
  <c r="J32" i="18"/>
  <c r="J32" i="40"/>
  <c r="H18" i="18"/>
  <c r="H18" i="40"/>
  <c r="J20" i="18"/>
  <c r="J20" i="40"/>
  <c r="H44" i="40"/>
  <c r="H44" i="18"/>
  <c r="K48" i="40"/>
  <c r="K48" i="18"/>
  <c r="K29" i="18"/>
  <c r="K29" i="40"/>
  <c r="I24" i="40"/>
  <c r="I24" i="18"/>
  <c r="M26" i="40"/>
  <c r="M26" i="18"/>
  <c r="I68" i="40"/>
  <c r="I68" i="18"/>
  <c r="N50" i="18"/>
  <c r="N50" i="40"/>
  <c r="O8" i="40"/>
  <c r="O8" i="18"/>
  <c r="I73" i="40"/>
  <c r="I73" i="18"/>
  <c r="O60" i="18"/>
  <c r="O60" i="40"/>
  <c r="M35" i="18"/>
  <c r="M35" i="40"/>
  <c r="O57" i="18"/>
  <c r="O57" i="40"/>
  <c r="I43" i="18"/>
  <c r="I43" i="40"/>
  <c r="O17" i="40"/>
  <c r="O17" i="18"/>
  <c r="M14" i="18"/>
  <c r="M14" i="40"/>
  <c r="H62" i="40"/>
  <c r="H62" i="18"/>
  <c r="J75" i="18"/>
  <c r="J75" i="40"/>
  <c r="K51" i="18"/>
  <c r="K51" i="40"/>
  <c r="H30" i="40"/>
  <c r="H30" i="18"/>
  <c r="K66" i="40"/>
  <c r="K66" i="18"/>
  <c r="K75" i="40"/>
  <c r="K75" i="18"/>
  <c r="I56" i="18"/>
  <c r="I56" i="40"/>
  <c r="I65" i="40"/>
  <c r="I65" i="18"/>
  <c r="I12" i="18"/>
  <c r="I12" i="40"/>
  <c r="O77" i="18"/>
  <c r="I52" i="18"/>
  <c r="I52" i="40"/>
  <c r="N67" i="40"/>
  <c r="N67" i="18"/>
  <c r="I61" i="18"/>
  <c r="I61" i="40"/>
  <c r="M51" i="18"/>
  <c r="M51" i="40"/>
  <c r="M17" i="18"/>
  <c r="M17" i="40"/>
  <c r="I6" i="40"/>
  <c r="I6" i="18"/>
  <c r="O51" i="18"/>
  <c r="O51" i="40"/>
  <c r="K14" i="40"/>
  <c r="K14" i="18"/>
  <c r="K77" i="40"/>
  <c r="H28" i="18"/>
  <c r="H28" i="40"/>
  <c r="K72" i="18"/>
  <c r="K72" i="40"/>
  <c r="J45" i="18"/>
  <c r="J45" i="40"/>
  <c r="O76" i="40"/>
  <c r="N12" i="40"/>
  <c r="N12" i="18"/>
  <c r="I28" i="18"/>
  <c r="I28" i="40"/>
  <c r="N7" i="18"/>
  <c r="N7" i="40"/>
  <c r="M77" i="40"/>
  <c r="N43" i="18"/>
  <c r="N43" i="40"/>
  <c r="I49" i="18"/>
  <c r="I49" i="40"/>
  <c r="M72" i="18"/>
  <c r="M72" i="40"/>
  <c r="O48" i="40"/>
  <c r="O48" i="18"/>
  <c r="H46" i="18"/>
  <c r="H46" i="40"/>
  <c r="H6" i="18"/>
  <c r="H6" i="40"/>
  <c r="H9" i="40"/>
  <c r="H9" i="18"/>
  <c r="J66" i="18"/>
  <c r="J66" i="40"/>
  <c r="K54" i="18"/>
  <c r="K54" i="40"/>
  <c r="J77" i="40"/>
  <c r="K69" i="40"/>
  <c r="K69" i="18"/>
  <c r="I59" i="18"/>
  <c r="I59" i="40"/>
  <c r="O38" i="18"/>
  <c r="O38" i="40"/>
  <c r="O72" i="40"/>
  <c r="O72" i="18"/>
  <c r="M63" i="18"/>
  <c r="M63" i="40"/>
  <c r="H34" i="18"/>
  <c r="H34" i="40"/>
  <c r="H61" i="18"/>
  <c r="H61" i="40"/>
  <c r="I13" i="18"/>
  <c r="I13" i="40"/>
  <c r="K17" i="18"/>
  <c r="K17" i="40"/>
  <c r="M23" i="40"/>
  <c r="M23" i="18"/>
  <c r="N71" i="18"/>
  <c r="N71" i="40"/>
  <c r="I34" i="40"/>
  <c r="I34" i="18"/>
  <c r="N10" i="40"/>
  <c r="N10" i="18"/>
  <c r="H49" i="18"/>
  <c r="H49" i="40"/>
  <c r="H16" i="18"/>
  <c r="H16" i="40"/>
  <c r="H36" i="18"/>
  <c r="H36" i="40"/>
  <c r="K8" i="40"/>
  <c r="K8" i="18"/>
  <c r="J76" i="18"/>
  <c r="J54" i="18"/>
  <c r="J54" i="40"/>
  <c r="J35" i="40"/>
  <c r="J35" i="18"/>
  <c r="J11" i="18"/>
  <c r="J11" i="40"/>
  <c r="K57" i="40"/>
  <c r="K57" i="18"/>
  <c r="K76" i="18"/>
  <c r="N47" i="40"/>
  <c r="N47" i="18"/>
  <c r="N68" i="18"/>
  <c r="N68" i="40"/>
  <c r="O77" i="40"/>
  <c r="I7" i="40"/>
  <c r="I7" i="18"/>
  <c r="I21" i="18"/>
  <c r="I21" i="40"/>
  <c r="I10" i="18"/>
  <c r="I10" i="40"/>
  <c r="H58" i="18"/>
  <c r="H58" i="40"/>
  <c r="H71" i="40"/>
  <c r="H71" i="18"/>
  <c r="J48" i="18"/>
  <c r="J48" i="40"/>
  <c r="H53" i="18"/>
  <c r="H53" i="40"/>
  <c r="J60" i="40"/>
  <c r="J60" i="18"/>
  <c r="O76" i="18"/>
  <c r="BK78" i="18"/>
  <c r="BC78" i="18"/>
  <c r="V77" i="18"/>
  <c r="V76" i="18"/>
  <c r="AD76" i="18"/>
  <c r="AD77" i="18"/>
  <c r="L78" i="18"/>
  <c r="L78" i="40"/>
  <c r="AD17" i="18"/>
  <c r="AD54" i="18"/>
  <c r="AD8" i="18"/>
  <c r="V8" i="18"/>
  <c r="AD26" i="18"/>
  <c r="V20" i="18"/>
  <c r="V45" i="18"/>
  <c r="V35" i="18"/>
  <c r="V48" i="18"/>
  <c r="AD23" i="18"/>
  <c r="AD51" i="18"/>
  <c r="V38" i="18"/>
  <c r="V66" i="18"/>
  <c r="AD60" i="18"/>
  <c r="V57" i="18"/>
  <c r="AD11" i="18"/>
  <c r="V11" i="18"/>
  <c r="V63" i="18"/>
  <c r="V29" i="18"/>
  <c r="AD29" i="18"/>
  <c r="AD38" i="18"/>
  <c r="V54" i="18"/>
  <c r="V32" i="18"/>
  <c r="AD48" i="18"/>
  <c r="AD66" i="18"/>
  <c r="AD72" i="18"/>
  <c r="V69" i="18"/>
  <c r="AD57" i="18"/>
  <c r="V17" i="18"/>
  <c r="V60" i="18"/>
  <c r="AD35" i="18"/>
  <c r="AD69" i="18"/>
  <c r="V75" i="18"/>
  <c r="AD75" i="18"/>
  <c r="AD14" i="18"/>
  <c r="AD20" i="18"/>
  <c r="AD45" i="18"/>
  <c r="AD63" i="18"/>
  <c r="V23" i="18"/>
  <c r="V51" i="18"/>
  <c r="V72" i="18"/>
  <c r="AD32" i="18"/>
  <c r="V26" i="18"/>
  <c r="V14" i="18"/>
  <c r="V78" i="40" l="1"/>
  <c r="AD78" i="40"/>
  <c r="E54" i="41"/>
  <c r="E48" i="41"/>
  <c r="E49" i="41"/>
  <c r="E20" i="41"/>
  <c r="E55" i="41"/>
  <c r="N51" i="18"/>
  <c r="E8" i="41"/>
  <c r="N75" i="40"/>
  <c r="E31" i="41"/>
  <c r="N63" i="40"/>
  <c r="E27" i="41"/>
  <c r="E30" i="41"/>
  <c r="E28" i="41"/>
  <c r="F28" i="41"/>
  <c r="N69" i="18"/>
  <c r="E26" i="41"/>
  <c r="E17" i="41"/>
  <c r="E14" i="41"/>
  <c r="E11" i="41"/>
  <c r="E9" i="41"/>
  <c r="E12" i="41"/>
  <c r="E18" i="41"/>
  <c r="N25" i="18"/>
  <c r="N75" i="18"/>
  <c r="N31" i="40"/>
  <c r="N77" i="40" s="1"/>
  <c r="N31" i="18"/>
  <c r="N17" i="40"/>
  <c r="N17" i="18"/>
  <c r="N51" i="40"/>
  <c r="N29" i="18"/>
  <c r="N29" i="40"/>
  <c r="H65" i="18"/>
  <c r="H65" i="40"/>
  <c r="H68" i="18"/>
  <c r="H68" i="40"/>
  <c r="H56" i="40"/>
  <c r="H56" i="18"/>
  <c r="I22" i="40"/>
  <c r="I77" i="40" s="1"/>
  <c r="I22" i="18"/>
  <c r="I77" i="18" s="1"/>
  <c r="H31" i="40"/>
  <c r="H31" i="18"/>
  <c r="I23" i="18"/>
  <c r="I23" i="40"/>
  <c r="N69" i="40"/>
  <c r="N8" i="40"/>
  <c r="N8" i="18"/>
  <c r="H48" i="40"/>
  <c r="H48" i="18"/>
  <c r="I14" i="18"/>
  <c r="I14" i="40"/>
  <c r="K78" i="18"/>
  <c r="I76" i="18"/>
  <c r="H57" i="18"/>
  <c r="H57" i="40"/>
  <c r="I57" i="40"/>
  <c r="I57" i="18"/>
  <c r="N45" i="18"/>
  <c r="N45" i="40"/>
  <c r="O78" i="18"/>
  <c r="I48" i="18"/>
  <c r="I48" i="40"/>
  <c r="N35" i="18"/>
  <c r="N35" i="40"/>
  <c r="H29" i="18"/>
  <c r="H29" i="40"/>
  <c r="H23" i="40"/>
  <c r="H23" i="18"/>
  <c r="N72" i="40"/>
  <c r="N72" i="18"/>
  <c r="H38" i="18"/>
  <c r="H38" i="40"/>
  <c r="N32" i="18"/>
  <c r="N32" i="40"/>
  <c r="H8" i="18"/>
  <c r="H8" i="40"/>
  <c r="N48" i="40"/>
  <c r="N48" i="18"/>
  <c r="K78" i="40"/>
  <c r="H32" i="40"/>
  <c r="H32" i="18"/>
  <c r="J78" i="40"/>
  <c r="I45" i="18"/>
  <c r="I45" i="40"/>
  <c r="I75" i="18"/>
  <c r="I75" i="40"/>
  <c r="H20" i="40"/>
  <c r="H20" i="18"/>
  <c r="N66" i="40"/>
  <c r="N66" i="18"/>
  <c r="H76" i="18"/>
  <c r="H72" i="40"/>
  <c r="H72" i="18"/>
  <c r="I11" i="40"/>
  <c r="I11" i="18"/>
  <c r="H14" i="40"/>
  <c r="H14" i="18"/>
  <c r="I38" i="18"/>
  <c r="I38" i="40"/>
  <c r="N11" i="40"/>
  <c r="N11" i="18"/>
  <c r="I72" i="18"/>
  <c r="I72" i="40"/>
  <c r="H60" i="40"/>
  <c r="H60" i="18"/>
  <c r="H51" i="18"/>
  <c r="H51" i="40"/>
  <c r="N57" i="18"/>
  <c r="N57" i="40"/>
  <c r="I63" i="18"/>
  <c r="I63" i="40"/>
  <c r="J78" i="18"/>
  <c r="I76" i="40"/>
  <c r="I17" i="40"/>
  <c r="I17" i="18"/>
  <c r="H75" i="40"/>
  <c r="H75" i="18"/>
  <c r="M78" i="18"/>
  <c r="N14" i="18"/>
  <c r="N14" i="40"/>
  <c r="H17" i="40"/>
  <c r="H17" i="18"/>
  <c r="I29" i="40"/>
  <c r="I29" i="18"/>
  <c r="I60" i="40"/>
  <c r="I60" i="18"/>
  <c r="H45" i="18"/>
  <c r="H45" i="40"/>
  <c r="H66" i="40"/>
  <c r="H66" i="18"/>
  <c r="N76" i="18"/>
  <c r="N38" i="18"/>
  <c r="N38" i="40"/>
  <c r="H26" i="18"/>
  <c r="H26" i="40"/>
  <c r="H35" i="40"/>
  <c r="H35" i="18"/>
  <c r="I35" i="40"/>
  <c r="I35" i="18"/>
  <c r="I66" i="40"/>
  <c r="I66" i="18"/>
  <c r="N20" i="40"/>
  <c r="N20" i="18"/>
  <c r="N26" i="40"/>
  <c r="N26" i="18"/>
  <c r="I32" i="18"/>
  <c r="I32" i="40"/>
  <c r="I69" i="18"/>
  <c r="I69" i="40"/>
  <c r="N60" i="18"/>
  <c r="N60" i="40"/>
  <c r="H63" i="18"/>
  <c r="H63" i="40"/>
  <c r="H11" i="18"/>
  <c r="H11" i="40"/>
  <c r="I51" i="40"/>
  <c r="I51" i="18"/>
  <c r="I8" i="18"/>
  <c r="I8" i="40"/>
  <c r="I54" i="18"/>
  <c r="I54" i="40"/>
  <c r="I26" i="40"/>
  <c r="I26" i="18"/>
  <c r="H76" i="40"/>
  <c r="M78" i="40"/>
  <c r="O78" i="40"/>
  <c r="N76" i="40"/>
  <c r="I20" i="18"/>
  <c r="I20" i="40"/>
  <c r="H54" i="18"/>
  <c r="H54" i="40"/>
  <c r="N54" i="40"/>
  <c r="N54" i="18"/>
  <c r="H69" i="18"/>
  <c r="H69" i="40"/>
  <c r="V78" i="18"/>
  <c r="AD78" i="18"/>
  <c r="F67" i="40"/>
  <c r="F28" i="40"/>
  <c r="F27" i="40"/>
  <c r="F61" i="40"/>
  <c r="F62" i="40"/>
  <c r="F22" i="40"/>
  <c r="F74" i="40"/>
  <c r="F53" i="40"/>
  <c r="F30" i="40"/>
  <c r="F56" i="40"/>
  <c r="F12" i="40"/>
  <c r="F52" i="40"/>
  <c r="F10" i="40"/>
  <c r="F18" i="40"/>
  <c r="F71" i="40"/>
  <c r="F49" i="40"/>
  <c r="F25" i="40"/>
  <c r="F70" i="40"/>
  <c r="F9" i="40"/>
  <c r="F13" i="40"/>
  <c r="F33" i="40"/>
  <c r="F44" i="40"/>
  <c r="F64" i="40"/>
  <c r="F50" i="40"/>
  <c r="F19" i="40"/>
  <c r="F34" i="40"/>
  <c r="F16" i="40"/>
  <c r="F46" i="40"/>
  <c r="F31" i="40"/>
  <c r="F36" i="40"/>
  <c r="F68" i="40"/>
  <c r="F58" i="40"/>
  <c r="F55" i="40"/>
  <c r="F47" i="40"/>
  <c r="F37" i="40"/>
  <c r="F65" i="40"/>
  <c r="F59" i="40"/>
  <c r="F73" i="40"/>
  <c r="F15" i="40"/>
  <c r="F24" i="40"/>
  <c r="F43" i="40"/>
  <c r="N77" i="18" l="1"/>
  <c r="N63" i="18"/>
  <c r="N78" i="18" s="1"/>
  <c r="E15" i="41"/>
  <c r="E21" i="41"/>
  <c r="C44" i="41"/>
  <c r="C45" i="41"/>
  <c r="C39" i="41"/>
  <c r="C42" i="41"/>
  <c r="C38" i="41"/>
  <c r="C41" i="41"/>
  <c r="F6" i="40"/>
  <c r="C16" i="41"/>
  <c r="F7" i="40"/>
  <c r="F77" i="40" s="1"/>
  <c r="C17" i="41"/>
  <c r="F21" i="40"/>
  <c r="H77" i="18"/>
  <c r="H77" i="40"/>
  <c r="N78" i="40"/>
  <c r="H78" i="40"/>
  <c r="I78" i="40"/>
  <c r="I78" i="18"/>
  <c r="H78" i="18"/>
  <c r="F67" i="18"/>
  <c r="F43" i="18"/>
  <c r="F17" i="40"/>
  <c r="F15" i="18"/>
  <c r="F59" i="18"/>
  <c r="F36" i="18"/>
  <c r="F31" i="18"/>
  <c r="F46" i="18"/>
  <c r="F16" i="18"/>
  <c r="F50" i="18"/>
  <c r="F9" i="18"/>
  <c r="F71" i="18"/>
  <c r="F18" i="18"/>
  <c r="F10" i="18"/>
  <c r="F52" i="18"/>
  <c r="F21" i="18"/>
  <c r="F29" i="40"/>
  <c r="F27" i="18"/>
  <c r="AM20" i="18"/>
  <c r="AM17" i="18"/>
  <c r="AM38" i="18"/>
  <c r="F24" i="18"/>
  <c r="F65" i="18"/>
  <c r="F34" i="18"/>
  <c r="F64" i="18"/>
  <c r="F6" i="18"/>
  <c r="F53" i="18"/>
  <c r="AM29" i="18"/>
  <c r="AM32" i="18"/>
  <c r="F47" i="18"/>
  <c r="F7" i="18"/>
  <c r="F44" i="18"/>
  <c r="F70" i="18"/>
  <c r="F49" i="18"/>
  <c r="F12" i="18"/>
  <c r="F30" i="18"/>
  <c r="F74" i="18"/>
  <c r="F22" i="18"/>
  <c r="F61" i="18"/>
  <c r="AM35" i="18"/>
  <c r="AM14" i="18"/>
  <c r="F28" i="18"/>
  <c r="F75" i="40"/>
  <c r="F73" i="18"/>
  <c r="F37" i="18"/>
  <c r="F55" i="18"/>
  <c r="F58" i="18"/>
  <c r="F69" i="40"/>
  <c r="F68" i="18"/>
  <c r="F19" i="18"/>
  <c r="F33" i="18"/>
  <c r="F13" i="18"/>
  <c r="F25" i="18"/>
  <c r="F56" i="18"/>
  <c r="F62" i="18"/>
  <c r="AM26" i="18"/>
  <c r="F54" i="40"/>
  <c r="F20" i="40"/>
  <c r="F45" i="40"/>
  <c r="F48" i="40"/>
  <c r="F26" i="40"/>
  <c r="F57" i="40"/>
  <c r="F63" i="40"/>
  <c r="F38" i="40"/>
  <c r="F60" i="40"/>
  <c r="F51" i="40"/>
  <c r="F14" i="40"/>
  <c r="F32" i="40"/>
  <c r="F66" i="40"/>
  <c r="F72" i="40"/>
  <c r="F35" i="40"/>
  <c r="B25" i="20"/>
  <c r="B30" i="20" s="1"/>
  <c r="J25" i="20"/>
  <c r="J30" i="20" s="1"/>
  <c r="F76" i="40" l="1"/>
  <c r="D46" i="41"/>
  <c r="C43" i="41"/>
  <c r="C40" i="41"/>
  <c r="C46" i="41"/>
  <c r="C37" i="41"/>
  <c r="D37" i="41"/>
  <c r="D35" i="41"/>
  <c r="D36" i="41"/>
  <c r="D18" i="41"/>
  <c r="C36" i="41"/>
  <c r="C35" i="41"/>
  <c r="C18" i="41"/>
  <c r="F23" i="40"/>
  <c r="F11" i="40"/>
  <c r="F8" i="40"/>
  <c r="F76" i="18"/>
  <c r="F77" i="18"/>
  <c r="F60" i="18"/>
  <c r="F23" i="18"/>
  <c r="F54" i="18"/>
  <c r="F75" i="18"/>
  <c r="F29" i="18"/>
  <c r="F69" i="18"/>
  <c r="F66" i="18"/>
  <c r="F51" i="18"/>
  <c r="F38" i="18"/>
  <c r="F26" i="18"/>
  <c r="F8" i="18"/>
  <c r="F35" i="18"/>
  <c r="F32" i="18"/>
  <c r="F63" i="18"/>
  <c r="F48" i="18"/>
  <c r="F20" i="18"/>
  <c r="F17" i="18"/>
  <c r="F11" i="18"/>
  <c r="F72" i="18"/>
  <c r="AM11" i="18"/>
  <c r="AM8" i="18"/>
  <c r="AM23" i="18"/>
  <c r="F14" i="18"/>
  <c r="F57" i="18"/>
  <c r="F45" i="18"/>
  <c r="F78" i="40" l="1"/>
  <c r="AM78" i="18"/>
  <c r="F78" i="18"/>
  <c r="E50" i="41" l="1"/>
  <c r="E51" i="41" l="1"/>
</calcChain>
</file>

<file path=xl/sharedStrings.xml><?xml version="1.0" encoding="utf-8"?>
<sst xmlns="http://schemas.openxmlformats.org/spreadsheetml/2006/main" count="53356" uniqueCount="4764">
  <si>
    <t>Autres</t>
  </si>
  <si>
    <t>DREN</t>
  </si>
  <si>
    <t>CISCO</t>
  </si>
  <si>
    <t>ATSIMO-ANDREFANA</t>
  </si>
  <si>
    <t>MITSINJO</t>
  </si>
  <si>
    <t>AMBATOLAMPY</t>
  </si>
  <si>
    <t>ANOSY</t>
  </si>
  <si>
    <t>BEKILY</t>
  </si>
  <si>
    <t>TOLIARA I</t>
  </si>
  <si>
    <t>TOLIARA II</t>
  </si>
  <si>
    <t>AMPANIHY</t>
  </si>
  <si>
    <t>ANKAZOABO</t>
  </si>
  <si>
    <t>BENENITRA</t>
  </si>
  <si>
    <t>BEROROHA</t>
  </si>
  <si>
    <t>BETIOKY</t>
  </si>
  <si>
    <t>MOROMBE</t>
  </si>
  <si>
    <t>SAKARAHA</t>
  </si>
  <si>
    <t>MAHABO</t>
  </si>
  <si>
    <t>BEFOTAKA</t>
  </si>
  <si>
    <t>AMBATOMAINTY</t>
  </si>
  <si>
    <t>BESALAMPY</t>
  </si>
  <si>
    <t>MORAFENOBE</t>
  </si>
  <si>
    <t>ZAP</t>
  </si>
  <si>
    <t>FONCTIONNAIRE</t>
  </si>
  <si>
    <t>NON</t>
  </si>
  <si>
    <t>CONTRACTUEL PAYE PAR L'ETAT</t>
  </si>
  <si>
    <t>FRAM NON SUBVENTIONNE</t>
  </si>
  <si>
    <t>OUI</t>
  </si>
  <si>
    <t>FRAM SUBVENTIONNE</t>
  </si>
  <si>
    <t>CONTRACTUEL PAYE PAR CTD</t>
  </si>
  <si>
    <t>AUTRES A PRECISER</t>
  </si>
  <si>
    <t>11ème</t>
  </si>
  <si>
    <t>10ème</t>
  </si>
  <si>
    <t>9ème</t>
  </si>
  <si>
    <t>8ème</t>
  </si>
  <si>
    <t>7ème</t>
  </si>
  <si>
    <t>6ème</t>
  </si>
  <si>
    <t>5ème</t>
  </si>
  <si>
    <t>4ème</t>
  </si>
  <si>
    <t>3ème</t>
  </si>
  <si>
    <t>5 ans</t>
  </si>
  <si>
    <t>2nde</t>
  </si>
  <si>
    <t>1ère C</t>
  </si>
  <si>
    <t>1ère D</t>
  </si>
  <si>
    <t>1ère S</t>
  </si>
  <si>
    <t>4 ans</t>
  </si>
  <si>
    <t>3 ans</t>
  </si>
  <si>
    <t>Moins de 3 ans</t>
  </si>
  <si>
    <t>Plus de 5 ans</t>
  </si>
  <si>
    <t>Petites chaises</t>
  </si>
  <si>
    <t>Petites tables</t>
  </si>
  <si>
    <t>Grandes tables</t>
  </si>
  <si>
    <t>Petite section</t>
  </si>
  <si>
    <t>Moyenne section</t>
  </si>
  <si>
    <t>Grande section</t>
  </si>
  <si>
    <t>Crèche et Jardin d’enfants</t>
  </si>
  <si>
    <t>Total</t>
  </si>
  <si>
    <t>Filles</t>
  </si>
  <si>
    <t>RUR 2</t>
  </si>
  <si>
    <t>URB 2</t>
  </si>
  <si>
    <t>Malagasy</t>
  </si>
  <si>
    <t>RUR 1</t>
  </si>
  <si>
    <t>Français</t>
  </si>
  <si>
    <t>URB 1</t>
  </si>
  <si>
    <t>6 ans</t>
  </si>
  <si>
    <t>10 ans</t>
  </si>
  <si>
    <t xml:space="preserve">Total </t>
  </si>
  <si>
    <t>Programme scolaire (PPO)</t>
  </si>
  <si>
    <t>Guide enseignant</t>
  </si>
  <si>
    <t>Chaises des enseignants</t>
  </si>
  <si>
    <t>Tables des enseignants</t>
  </si>
  <si>
    <t>Moins de 10 ans</t>
  </si>
  <si>
    <t>11 ans</t>
  </si>
  <si>
    <t>12 ans</t>
  </si>
  <si>
    <t>13 ans</t>
  </si>
  <si>
    <t>14 ans</t>
  </si>
  <si>
    <t>15 ans</t>
  </si>
  <si>
    <t>16 ans</t>
  </si>
  <si>
    <t>17 ans</t>
  </si>
  <si>
    <t>18 ans</t>
  </si>
  <si>
    <t xml:space="preserve">Malagasy </t>
  </si>
  <si>
    <t xml:space="preserve">Français </t>
  </si>
  <si>
    <t xml:space="preserve">Anglais </t>
  </si>
  <si>
    <t>Physique et chimie</t>
  </si>
  <si>
    <t xml:space="preserve">Education  Physique et Sportive </t>
  </si>
  <si>
    <t xml:space="preserve">Informatique </t>
  </si>
  <si>
    <t>Instruction civique: FFMOM</t>
  </si>
  <si>
    <t>Connaissances usuelles</t>
  </si>
  <si>
    <t>Programme scolaire</t>
  </si>
  <si>
    <t>Admis au BEPC</t>
  </si>
  <si>
    <t>Moins de 14 ans</t>
  </si>
  <si>
    <t>20 ans</t>
  </si>
  <si>
    <t>21 ans</t>
  </si>
  <si>
    <t>22 ans</t>
  </si>
  <si>
    <t>23 ans</t>
  </si>
  <si>
    <t>19 ans</t>
  </si>
  <si>
    <t>Anglais</t>
  </si>
  <si>
    <t>LV2.</t>
  </si>
  <si>
    <t>Philosophie</t>
  </si>
  <si>
    <t>Mathématiques</t>
  </si>
  <si>
    <t>Informatique</t>
  </si>
  <si>
    <t>1ère A</t>
  </si>
  <si>
    <t>TOTAL</t>
  </si>
  <si>
    <t>TYPE_REPONSE</t>
  </si>
  <si>
    <t>TYPE_COMMUNE</t>
  </si>
  <si>
    <t>code_type_reponse</t>
  </si>
  <si>
    <t>code_type_commune</t>
  </si>
  <si>
    <t>URB H</t>
  </si>
  <si>
    <t>libelle_type_reponse</t>
  </si>
  <si>
    <t>libelle_type_commune</t>
  </si>
  <si>
    <t>libelle_type_statut</t>
  </si>
  <si>
    <t>code_type_statut</t>
  </si>
  <si>
    <t>TYPE_STATUT</t>
  </si>
  <si>
    <t>MILIEU DE RESIDENCE</t>
  </si>
  <si>
    <t>Effectifs</t>
  </si>
  <si>
    <t xml:space="preserve">Salles de classe </t>
  </si>
  <si>
    <t>Personnel Enseignant</t>
  </si>
  <si>
    <t>Etablissements fonctionnels</t>
  </si>
  <si>
    <t>Redoublants</t>
  </si>
  <si>
    <t>RURAL</t>
  </si>
  <si>
    <t>URBAIN</t>
  </si>
  <si>
    <t>MADAGASCAR</t>
  </si>
  <si>
    <t>STATISTIQUES GLOBALES DES PRESCOLAIRES ET PRIMAIRES PUBLICS-PRIVES</t>
  </si>
  <si>
    <t>STATISTIQUES GLOBALES DES COLLEGES ET LYCEES PUBLICS-PRIVES</t>
  </si>
  <si>
    <t>ALAOTRA-MANGORO</t>
  </si>
  <si>
    <t>AMORON'I MANIA</t>
  </si>
  <si>
    <t>ANALAMANGA</t>
  </si>
  <si>
    <t>ANALANJIROFO</t>
  </si>
  <si>
    <t>ANDROY</t>
  </si>
  <si>
    <t>ATSIMO-ATSINANANA</t>
  </si>
  <si>
    <t>ATSINANANA</t>
  </si>
  <si>
    <t>BETSIBOKA</t>
  </si>
  <si>
    <t>BOENY</t>
  </si>
  <si>
    <t>COLLEGE PUBLIC</t>
  </si>
  <si>
    <t>LYCEE PUBLIC</t>
  </si>
  <si>
    <t>BONGOLAVA</t>
  </si>
  <si>
    <t>DIANA</t>
  </si>
  <si>
    <t>HAUTE MATSIATRA</t>
  </si>
  <si>
    <t>IHOROMBE</t>
  </si>
  <si>
    <t>ITASY</t>
  </si>
  <si>
    <t>MELAKY</t>
  </si>
  <si>
    <t>MENABE</t>
  </si>
  <si>
    <t>SAVA</t>
  </si>
  <si>
    <t>SOFIA</t>
  </si>
  <si>
    <t>VAKINANKARATRA</t>
  </si>
  <si>
    <t>VATOVAVY FITOVINANY</t>
  </si>
  <si>
    <t>STATISTIQUES GLOBALES DES PRESCOLAIRES ET PRIMAIRES PUBLICS</t>
  </si>
  <si>
    <t>STATISTIQUES GLOBALES DES COLLEGES ET LYCEES PUBLICS</t>
  </si>
  <si>
    <t xml:space="preserve"> DONNEES DES ETABLISSEMENTS SCOLAIRES PUBLICS PAR DREN ET PAR MILIEU DE RESIDENCE </t>
  </si>
  <si>
    <t>PRESCOLAIRE PUBLIC</t>
  </si>
  <si>
    <t>PRIMAIRE PUBLIC</t>
  </si>
  <si>
    <t>STATISTIQUES GLOBALES DES PRESCOLAIRES ET PRIMAIRES PRIVES</t>
  </si>
  <si>
    <t>STATISTIQUES GLOBALES DES COLLEGES ET LYCEES PRIVES</t>
  </si>
  <si>
    <t xml:space="preserve"> DONNEES DES ETABLISSEMENTS SCOLAIRES PRIVES PAR DREN ET PAR MILIEU DE RESIDENCE </t>
  </si>
  <si>
    <t>PRESCOLAIRE PRIVE</t>
  </si>
  <si>
    <t>PRIMAIRE PRIVE</t>
  </si>
  <si>
    <t>COLLEGE PRIVE</t>
  </si>
  <si>
    <t>LYCEE PRIVE</t>
  </si>
  <si>
    <t>EFFECTIFS ET SECTIONS DU PRESCOLAIRE PUBLIC</t>
  </si>
  <si>
    <t>SALLES DE CLASSE, PERSONNEL ET ETABLISSEMENTS DU PRESCOLAIRE PUBLIC</t>
  </si>
  <si>
    <t>TABLES-BANCS ET MOBILIERS DU PRESCOLAIRE PUBLIC</t>
  </si>
  <si>
    <t xml:space="preserve"> REPARTITION DES ELEVES ET DES SECTIONS DU PRESCOLAIRE PUBLIC PAR DREN, PAR MILIEU DE RESIDENCE ET PAR GENRE</t>
  </si>
  <si>
    <t>REPARTITION DES SALLES DE CLASSE, DU PERSONNEL ET DES ETABLISSEMENTS DU PRESCOLAIRE PUBLIC PAR DREN ET PAR MILIEU DE RESIDENCE</t>
  </si>
  <si>
    <t>REPARTITION DES TABLES-BANCS ET MOBILIERS DU PRESCOLAIRE PUBLIC PAR DREN ET PAR MILIEU DE RESIDENCE</t>
  </si>
  <si>
    <t>Section</t>
  </si>
  <si>
    <t>SALLES DE CLASSE</t>
  </si>
  <si>
    <t>PERSONNEL ENSEIGNANT</t>
  </si>
  <si>
    <t>PERSONNEL ADMINISTRATIF ET TECHNIQUE</t>
  </si>
  <si>
    <t>Nombre d'Etablissements fonctionnels</t>
  </si>
  <si>
    <t>TABLES-BANCS ET MOBILIERS</t>
  </si>
  <si>
    <t>Garçons &amp; Filles</t>
  </si>
  <si>
    <t>Utilisées par le Préscolaire</t>
  </si>
  <si>
    <t>Dont électrifiées</t>
  </si>
  <si>
    <t>Autres Salles de classe</t>
  </si>
  <si>
    <t>Dont femme</t>
  </si>
  <si>
    <t>Armoires</t>
  </si>
  <si>
    <t>Tableaux noirs</t>
  </si>
  <si>
    <t xml:space="preserve">MADAGASCAR </t>
  </si>
  <si>
    <t xml:space="preserve"> REPARTITION DES ELEVES ET DES SECTIONS DU PRESCOLAIRE PUBLIC PAR CISCO, PAR MILIEU DE RESIDENCE ET PAR GENRE</t>
  </si>
  <si>
    <t>REPARTITION DES SALLES DE CLASSE, DU PERSONNEL ET DES ETABLISSEMENTS DU PRESCOLAIRE PUBLIC PAR CISCO ET PAR MILIEU DE RESIDENCE</t>
  </si>
  <si>
    <t>REPARTITION DES TABLES-BANCS ET MOBILIERS DU PRESCOLAIRE PUBLIC PAR CISCO ET PAR MILIEU DE RESIDENCE</t>
  </si>
  <si>
    <t>AMBATONDRAZAKA</t>
  </si>
  <si>
    <t>AMPARAFARAVOLA</t>
  </si>
  <si>
    <t>ANDILAMENA</t>
  </si>
  <si>
    <t>ANOSIBE AN'ALA</t>
  </si>
  <si>
    <t>MORAMANGA</t>
  </si>
  <si>
    <t>AMBATOFINANDRAHANA</t>
  </si>
  <si>
    <t>AMBOSITRA</t>
  </si>
  <si>
    <t>FANDRIANA</t>
  </si>
  <si>
    <t>MANANDRIANA</t>
  </si>
  <si>
    <t>AMBOHIDRATRIMO</t>
  </si>
  <si>
    <t>ANDRAMASINA</t>
  </si>
  <si>
    <t>ANJOZOROBE</t>
  </si>
  <si>
    <t>ANKAZOBE</t>
  </si>
  <si>
    <t>ANTANANARIVO ATSIMONDRANO</t>
  </si>
  <si>
    <t>ANTANANARIVO AVARADRANO</t>
  </si>
  <si>
    <t>ANTANANARIVO RENIVOHITRA</t>
  </si>
  <si>
    <t>MANJAKANDRIANA</t>
  </si>
  <si>
    <t>FENERIVE-EST</t>
  </si>
  <si>
    <t>MANANARA-NORD</t>
  </si>
  <si>
    <t>MAROANTSETRA</t>
  </si>
  <si>
    <t>SAINTE-MARIE</t>
  </si>
  <si>
    <t>SOANIERANA IVONGO</t>
  </si>
  <si>
    <t>VAVATENINA</t>
  </si>
  <si>
    <t>AMBOVOMBE</t>
  </si>
  <si>
    <t>BELOHA</t>
  </si>
  <si>
    <t>TSIHOMBE</t>
  </si>
  <si>
    <t>AMBOASARY-SUD</t>
  </si>
  <si>
    <t>BETROKA</t>
  </si>
  <si>
    <t>TAOLANARO</t>
  </si>
  <si>
    <t>FARAFANGANA</t>
  </si>
  <si>
    <t>MIDONGY-SUD</t>
  </si>
  <si>
    <t>VANGAINDRANO</t>
  </si>
  <si>
    <t>VONDROZO</t>
  </si>
  <si>
    <t>ANTANAMBAO-MANAMPOTSY</t>
  </si>
  <si>
    <t>BRICKAVILLE</t>
  </si>
  <si>
    <t>MAHANORO</t>
  </si>
  <si>
    <t>MAROLAMBO</t>
  </si>
  <si>
    <t>TOAMASINA I</t>
  </si>
  <si>
    <t>TOAMASINA II</t>
  </si>
  <si>
    <t>VATOMANDRY</t>
  </si>
  <si>
    <t>KANDREHO</t>
  </si>
  <si>
    <t>MAEVATANANA</t>
  </si>
  <si>
    <t>TSARATANANA</t>
  </si>
  <si>
    <t>AMBATOBOENY</t>
  </si>
  <si>
    <t>MAHAJANGA I</t>
  </si>
  <si>
    <t>MAHAJANGA II</t>
  </si>
  <si>
    <t>MAROVOAY</t>
  </si>
  <si>
    <t>SOALALA</t>
  </si>
  <si>
    <t>FENOARIVOBE</t>
  </si>
  <si>
    <t>TSIROANOMANDIDY</t>
  </si>
  <si>
    <t>AMBANJA</t>
  </si>
  <si>
    <t>AMBILOBE</t>
  </si>
  <si>
    <t>ANTSIRANANA I</t>
  </si>
  <si>
    <t>ANTSIRANANA II</t>
  </si>
  <si>
    <t>NOSY-BE</t>
  </si>
  <si>
    <t>AMBALAVAO</t>
  </si>
  <si>
    <t>AMBOHIMAHASOA</t>
  </si>
  <si>
    <t>FIANARANTSOA I</t>
  </si>
  <si>
    <t>IKALAMAVONY</t>
  </si>
  <si>
    <t>ISANDRA</t>
  </si>
  <si>
    <t>LALANGINA</t>
  </si>
  <si>
    <t>VOHIBATO</t>
  </si>
  <si>
    <t>IAKORA</t>
  </si>
  <si>
    <t>IHOSY</t>
  </si>
  <si>
    <t>IVOHIBE</t>
  </si>
  <si>
    <t>ARIVONIMAMO</t>
  </si>
  <si>
    <t>MIARINARIVO</t>
  </si>
  <si>
    <t>SOAVINANDRIANA</t>
  </si>
  <si>
    <t>ANTSALOVA</t>
  </si>
  <si>
    <t>MAINTIRANO</t>
  </si>
  <si>
    <t>BELO SUR TSIRIBIHINA</t>
  </si>
  <si>
    <t>MANJA</t>
  </si>
  <si>
    <t>MIANDRIVAZO</t>
  </si>
  <si>
    <t>MORONDAVA</t>
  </si>
  <si>
    <t>ANDAPA</t>
  </si>
  <si>
    <t>ANTALAHA</t>
  </si>
  <si>
    <t>SAMBAVA</t>
  </si>
  <si>
    <t>VOHIMARINA</t>
  </si>
  <si>
    <t>ANALALAVA</t>
  </si>
  <si>
    <t>ANTSOHIHY</t>
  </si>
  <si>
    <t>BEALANANA</t>
  </si>
  <si>
    <t>BEFANDRIANA-NORD</t>
  </si>
  <si>
    <t>MAMPIKONY</t>
  </si>
  <si>
    <t>MANDRITSARA</t>
  </si>
  <si>
    <t>PORT-BERGE</t>
  </si>
  <si>
    <t>VAKINAKARATRA</t>
  </si>
  <si>
    <t>ANTANIFOTSY</t>
  </si>
  <si>
    <t>ANTSIRABE I</t>
  </si>
  <si>
    <t>ANTSIRABE II</t>
  </si>
  <si>
    <t>BETAFO</t>
  </si>
  <si>
    <t>FARATSIHO</t>
  </si>
  <si>
    <t>MANDOTO</t>
  </si>
  <si>
    <t>IFANADIANA</t>
  </si>
  <si>
    <t>IKONGO</t>
  </si>
  <si>
    <t>MANAKARA</t>
  </si>
  <si>
    <t>MANANJARY</t>
  </si>
  <si>
    <t>NOSY-VARIKA</t>
  </si>
  <si>
    <t>VOHIPENO</t>
  </si>
  <si>
    <t>Dont
en Bon état</t>
  </si>
  <si>
    <t>Dont qualifié</t>
  </si>
  <si>
    <t>Crèche et jardin d'enfants</t>
  </si>
  <si>
    <t>Crèche et jardin d'enfant</t>
  </si>
  <si>
    <t>Chaises du maitre</t>
  </si>
  <si>
    <t>Tables du maitre</t>
  </si>
  <si>
    <t>Age</t>
  </si>
  <si>
    <t>ENSEMBLE</t>
  </si>
  <si>
    <t>EFFECTIFS DES ELEVES PAR AGE, PAR SECTION ET PAR GENRE DES PRESCOLAIRES PRIVES</t>
  </si>
  <si>
    <t>EFFECTIFS DES ELEVES PAR AGE, PAR SECTION ET PAR GENRE DES PRESCOLAIRES PUBLICS ET PRIVES</t>
  </si>
  <si>
    <t>EFFECTIFS DES ELEVES PAR AGE, PAR SECTION ET PAR GENRE DES PRESCOLAIRES PUBLICS</t>
  </si>
  <si>
    <t>EFFECTIFS DES ELEVES DES ECOLES PRIMAIRES PUBLIQUES</t>
  </si>
  <si>
    <t>REDOUBLANTS DES ECOLES PRIMAIRES PUBLIQUES</t>
  </si>
  <si>
    <t xml:space="preserve">  SECTIONS ET INFRASTRUCTURES DES ECOLES PRIMAIRES PUBLIQUES </t>
  </si>
  <si>
    <t>TABLES-BANCS ET MOBILIERS DES ECOLES PRIMAIRES PUBLIQUES</t>
  </si>
  <si>
    <t xml:space="preserve">PERSONNEL DES ECOLES PRIMAIRES PUBLIQUES </t>
  </si>
  <si>
    <t>MANUELS DOTES PAR L'ETAT ET ENCORE UTILISABLES</t>
  </si>
  <si>
    <t xml:space="preserve"> REPARTITION DE L'EFFECTIFS DES ELEVES  DES ECOLES PRIMAIRES PUBLIQUES PAR DREN, PAR MILIEU DE RESIDENCE ET PAR GENRE</t>
  </si>
  <si>
    <t>REPARTITION DE L'EFFECTIF  DES REDOUBLANTS DES ECOLES PRIMAIRES PUBLIQUES PAR DREN, PAR MILIEU DE RESIDENCE ET PAR GENRE</t>
  </si>
  <si>
    <t>REPARTITION DU NOMBRE DES  SECTIONS ET INFRASTRUCTURES DES ECOLES PRIMAIRES PUBLIQUES PAR DREN ET PAR MILIEU DE RESIDENCE</t>
  </si>
  <si>
    <t>REPARTITION DES TABLES-BANCS ET MOBILIERS DES ECOLES PRIMAIRES PUBLIQUES PAR DREN ET PAR MILIEU DE RESIDENCE</t>
  </si>
  <si>
    <t xml:space="preserve">REPARTITION DU PERSONNEL DES ECOLES PRIMAIRES PUBLIQUES PUBLICS PAR DREN ET PAR MILIEU DE RESIDENCE </t>
  </si>
  <si>
    <t>REPARTITION DES MANUELS DES ECOLES PRIMAIRES PUBLIQUES PAR DREN ET PAR MILIEU DE RESIDENCE</t>
  </si>
  <si>
    <t>11 ème</t>
  </si>
  <si>
    <t>10 ème</t>
  </si>
  <si>
    <t>9 ème</t>
  </si>
  <si>
    <t>8 ème</t>
  </si>
  <si>
    <t>7 ème</t>
  </si>
  <si>
    <t>TOTAL  11 ème à 7 ème</t>
  </si>
  <si>
    <t>SECTION</t>
  </si>
  <si>
    <t>Nombre d'établissements fonctionnels</t>
  </si>
  <si>
    <t xml:space="preserve"> TABLES-BANCS ET MOBILIERS </t>
  </si>
  <si>
    <t>INSCRITS AU CEPE</t>
  </si>
  <si>
    <t>PRESENTS AU CEPE</t>
  </si>
  <si>
    <t>ADMIS AU CEPE</t>
  </si>
  <si>
    <t>PRESENTS EN 6 ème</t>
  </si>
  <si>
    <t>ADMIS EN 6 ème</t>
  </si>
  <si>
    <t>MANUELS SCOLAIRES</t>
  </si>
  <si>
    <t>Utilisées par les 5 années du primaire</t>
  </si>
  <si>
    <t xml:space="preserve"> Kajy mampisaina</t>
  </si>
  <si>
    <t xml:space="preserve"> Programme scolaire PPO</t>
  </si>
  <si>
    <t>REPARTITION DE L'EFFECTIF DES ELEVES DES ECOLES PRIMAIRES PUBLIQUES  PAR CISCO, PAR MILIEU DE RESIDENCE ET PAR GENRE</t>
  </si>
  <si>
    <t>REPARTITION DE L'EFFECTIF  DES REDOUBLANTS DES ECOLES PRIMAIRES PUBLIQUES PAR CISCO, PAR MILIEU DE RESIDENCE ET PAR GENRE</t>
  </si>
  <si>
    <t>REPARTITION DU NOMBRE DES  SECTIONS ET INFRASTRUCTURES DES ECOLES PRIMAIRES PUBLIQUES PAR CISCO ET PAR MILIEU DE RESIDENCE</t>
  </si>
  <si>
    <t>REPARTITION DES TABLES-BANCS ET MOBILIERS DES ECOLES PRIMAIRES PUBLIQUES PAR CISCO ET PAR MILIEU DE RESIDENCE</t>
  </si>
  <si>
    <t xml:space="preserve">REPARTITION DU PERSONNEL DES ECOLES PRIMAIRES PUBLIQUES PUBLICS PAR CISCO ET PAR MILIEU DE RESIDENCE </t>
  </si>
  <si>
    <t>REPARTITION DES MANUELS DES ECOLES PRIMAIRES PUBLIQUES PAR CISCO ET PAR MILIEU DE RESIDENCE</t>
  </si>
  <si>
    <t xml:space="preserve"> EFFECTIFS DES ELEVES PAR AGE, PAR SECTION ET PAR GENRE DES PRIMAIRES PUBLICS </t>
  </si>
  <si>
    <t>TOTAL 11ème à 7ème</t>
  </si>
  <si>
    <t>Moins de 5 ans</t>
  </si>
  <si>
    <t>7 ans</t>
  </si>
  <si>
    <t>8 ans</t>
  </si>
  <si>
    <t>9 ans</t>
  </si>
  <si>
    <t>Plus de 14 ans</t>
  </si>
  <si>
    <t xml:space="preserve">EFFECTIFS DES ELEVES PAR AGE, PAR SECTION ET PAR GENRE DES PRIMAIRES PRIVES </t>
  </si>
  <si>
    <t xml:space="preserve">EFFECTIFS DES ELEVES PAR AGE, PAR SECTION ET PAR GENRE DES PRIMAIRES PUBLICS ET PRIVES </t>
  </si>
  <si>
    <t>MILIEU DE
RESIDENCE</t>
  </si>
  <si>
    <t xml:space="preserve"> Série vola</t>
  </si>
  <si>
    <t xml:space="preserve"> Livre d'éducation civique FFMOM</t>
  </si>
  <si>
    <t>Fonctionnaire</t>
  </si>
  <si>
    <t>FRAM Subventionné</t>
  </si>
  <si>
    <t>FRAM Non Subventionné</t>
  </si>
  <si>
    <t>Contractuel payé par l'Etat</t>
  </si>
  <si>
    <t xml:space="preserve">Autres </t>
  </si>
  <si>
    <t>INSCRITS EN 6 ème</t>
  </si>
  <si>
    <t>Tables-bancs à
2 places</t>
  </si>
  <si>
    <t xml:space="preserve"> Français</t>
  </si>
  <si>
    <t xml:space="preserve"> Calcul</t>
  </si>
  <si>
    <t xml:space="preserve"> Géographie</t>
  </si>
  <si>
    <t xml:space="preserve"> Histoire</t>
  </si>
  <si>
    <t xml:space="preserve"> SVT</t>
  </si>
  <si>
    <t xml:space="preserve"> Malagasy</t>
  </si>
  <si>
    <t>Fiche pédagogique / Guide CRAN</t>
  </si>
  <si>
    <t>EFFECTIFS DES ELEVES DES COLLEGES PUBLICS</t>
  </si>
  <si>
    <t>REDOUBLANTS DES COLLEGES PUBLICS</t>
  </si>
  <si>
    <t>SECTIONS ET INFRASTRUCTURES DES COLLEGES PUBLICS</t>
  </si>
  <si>
    <t>TABLES-BANCS ET MOBILIERS DES COLLEGES PUBLICS</t>
  </si>
  <si>
    <t>PERSONNEL DES COLLEGES PUBLICS</t>
  </si>
  <si>
    <t xml:space="preserve"> REPARTITION DES ELEVES DES COLLEGES PUBLICS PAR DREN, PAR MILIEU DE RESIDENCE ET PAR GENRE</t>
  </si>
  <si>
    <t>REPARTITION DES REDOUBLANTS DES COLLEGES PUBLICS PAR DREN, PAR MILIEU DE RESIDENCE ET PAR GENRE</t>
  </si>
  <si>
    <t>REPARTITION DES SECTIONS ET INFRASTRUCTURES DES COLLEGES PUBLICS PAR DREN ET PAR MILIEU DE RESIDENCE</t>
  </si>
  <si>
    <t>REPARTITION DES TABLES-BANCS ET MOBILIERS DES COLLEGES PUBLICS PAR DREN ET PAR MILIEU DE RESIDENCE</t>
  </si>
  <si>
    <t xml:space="preserve">REPARTITION DU PERSONNEL DES COLLEGES PUBLICS PAR DREN, PAR STATUT ET PAR MILIEU DE RESIDENCE </t>
  </si>
  <si>
    <t>REPARTITION DES MANUELS DES COLLEGES PUBLICS PAR DREN, ET PAR MILIEU DE RESIDENCE</t>
  </si>
  <si>
    <t>SECTIONS</t>
  </si>
  <si>
    <t>Nombre d' Etablissements fonctionnels</t>
  </si>
  <si>
    <t xml:space="preserve"> TABLES-BANCS ET MOBILIERS</t>
  </si>
  <si>
    <t>Inscrits au BEPC</t>
  </si>
  <si>
    <t>Présents au BEPC</t>
  </si>
  <si>
    <t>Inscrits en 2nde</t>
  </si>
  <si>
    <t>Présents en 2nde</t>
  </si>
  <si>
    <t>Admis en 2nde</t>
  </si>
  <si>
    <t>MANUELS</t>
  </si>
  <si>
    <t xml:space="preserve"> Utilisées par le Niveau II</t>
  </si>
  <si>
    <t xml:space="preserve"> REPARTITION DES ELEVES DES COLLEGES PUBLICS PAR CISCO, PAR MILIEU DE RESIDENCE ET PAR GENRE</t>
  </si>
  <si>
    <t>REPARTITION DES REDOUBLANTS DES COLLEGES PUBLICS PAR CISCO, PAR MILIEU DE RESIDENCE ET PAR GENRE</t>
  </si>
  <si>
    <t>REPARTITION DES SECTIONS ET INFRASTRUCTURES DES COLLEGES PUBLICS PAR CISCO ET PAR MILIEU DE RESIDENCE</t>
  </si>
  <si>
    <t>REPARTITION DES TABLES-BANCS ET MOBILIERS DES COLLEGES PUBLICS PAR CISCO ET PAR MILIEU DE RESIDENCE</t>
  </si>
  <si>
    <t xml:space="preserve">REPARTITION DU PERSONNEL DES COLLEGES PUBLICS PAR CISCO ET PAR MILIEU DE RESIDENCE </t>
  </si>
  <si>
    <t>REPARTITION DES MANUELS DES COLLEGES PUBLICS PAR CISCO, ET PAR MILIEU DE RESIDENCE</t>
  </si>
  <si>
    <t>EFFECTIFS DES ELEVES DES LYCEES PUBLICS</t>
  </si>
  <si>
    <t>REDOUBLANTS DES LYCEES PUBLICS</t>
  </si>
  <si>
    <t>SECTIONS ET INFRASTRUCTURES DES LYCEES PUBLICS</t>
  </si>
  <si>
    <t>TABLES-BANCS ET MOBILIERS DES LYCEES PUBLICS</t>
  </si>
  <si>
    <t>PERSONNEL DES LYCEES PUBLICS</t>
  </si>
  <si>
    <t xml:space="preserve"> REPARTITION DES ELEVES DES LYCEES PUBLICS PAR DREN, PAR MILIEU DE RESIDENCE ET PAR GENRE</t>
  </si>
  <si>
    <t xml:space="preserve"> REPARTITION DES REDOUBLANTS DES LYCEES PUBLICS PAR DREN, PAR MILIEU DE RESIDENCE ET PAR GENRE</t>
  </si>
  <si>
    <t>REPARTITION DES SECTIONS ET INFRASTRUCTURES DES LYCEES PUBLICS PAR DREN, PAR MILIEU DE RESIDENCE ET PAR GENRE</t>
  </si>
  <si>
    <t>REPARTITION DES TABLES-BANCS ET MOBILIERS DES LYCEES PUBLICS PAR DREN, PAR MILIEU DE RESIDENCE ET PAR GENRE</t>
  </si>
  <si>
    <t xml:space="preserve">REPARTITION DES PERSONNELS DES LYCEES PUBLICS PAR DREN, PAR STATUT ET PAR MILIEU DE RESIDENCE </t>
  </si>
  <si>
    <t xml:space="preserve"> REPARTITION DES MANUELS DES LYCEES PUBLICS PAR DREN, PAR MILIEU DE RESIDENCE ET PAR GENRE</t>
  </si>
  <si>
    <t>Terminale A</t>
  </si>
  <si>
    <t>Terminale C</t>
  </si>
  <si>
    <t>Terminale D</t>
  </si>
  <si>
    <t>Terminale S</t>
  </si>
  <si>
    <t>SERIE A</t>
  </si>
  <si>
    <t>SERIE C</t>
  </si>
  <si>
    <t>SERIE D</t>
  </si>
  <si>
    <t xml:space="preserve"> REPARTITION DES ELEVES DES LYCEES PUBLICS PAR CISCO, PAR MILIEU DE RESIDENCE ET PAR GENRE</t>
  </si>
  <si>
    <t xml:space="preserve"> REPARTITION DES REDOUBLANTS DES LYCEES PUBLICS PAR CISCO, PAR MILIEU DE RESIDENCE ET PAR GENRE</t>
  </si>
  <si>
    <t>REPARTITION DES SECTIONS ET INFRASTRUCTURES DES LYCEES PUBLICS PAR CISCO, PAR MILIEU DE RESIDENCE ET PAR GENRE</t>
  </si>
  <si>
    <t>REPARTITION DES TABLES-BANCS ET MOBILIERS DES LYCEES PUBLICS PAR CISCO, PAR MILIEU DE RESIDENCE ET PAR GENRE</t>
  </si>
  <si>
    <t xml:space="preserve">REPARTITION DES PERSONNELS DES LYCEES PUBLICS PAR CISCO, PAR STATUT ET PAR MILIEU DE RESIDENCE </t>
  </si>
  <si>
    <t xml:space="preserve"> REPARTITION DES MANUELS DES LYCEES PUBLICS PAR CISCO, PAR MILIEU DE RESIDENCE ET PAR GENRE</t>
  </si>
  <si>
    <t>ATSIMO ANDREFANA</t>
  </si>
  <si>
    <t>ATSIMO ATSINANANA</t>
  </si>
  <si>
    <t xml:space="preserve"> EFFECTIFS DES ELEVES PAR AGE, PAR SECTION ET PAR GENRE DES COLLEGES PUBLICS </t>
  </si>
  <si>
    <t>Plus de 18 ans</t>
  </si>
  <si>
    <t xml:space="preserve"> EFFECTIFS DES ELEVES PAR AGE, PAR SECTION ET PAR GENRE DES COLLEGES PRIVES </t>
  </si>
  <si>
    <t xml:space="preserve"> EFFECTIFS DES ELEVES PAR AGE, PAR SECTION ET PAR GENRE DES COLLEGES PUBLICS ET PRIVES </t>
  </si>
  <si>
    <t xml:space="preserve">EFFECTIFS DES ELEVES PAR AGE, PAR SECTION ET PAR GENRE DES LYCEES PUBLICS </t>
  </si>
  <si>
    <t>1ére A</t>
  </si>
  <si>
    <t>1ére C</t>
  </si>
  <si>
    <t>1ére D</t>
  </si>
  <si>
    <t>1ére S</t>
  </si>
  <si>
    <t>Plus de 23 ans</t>
  </si>
  <si>
    <t xml:space="preserve">EFFECTIFS DES ELEVES PAR AGE, PAR SECTION ET PAR GENRE DES LYCEES PRIVES  </t>
  </si>
  <si>
    <t xml:space="preserve">EFFECTIFS DES ELEVES PAR AGE, PAR SECTION ET PAR GENRE DES LYCEES PUBLICS ET PRIVES  </t>
  </si>
  <si>
    <t>INSCRITS</t>
  </si>
  <si>
    <t>PRESENTS</t>
  </si>
  <si>
    <t>ADMIS</t>
  </si>
  <si>
    <t>SVT</t>
  </si>
  <si>
    <t>Histoire et Géographie</t>
  </si>
  <si>
    <t>Education Physique et Sportive</t>
  </si>
  <si>
    <t>6 ème</t>
  </si>
  <si>
    <t>5 ème</t>
  </si>
  <si>
    <t>4 ème</t>
  </si>
  <si>
    <t>3 ème</t>
  </si>
  <si>
    <t xml:space="preserve"> 6 ème</t>
  </si>
  <si>
    <t xml:space="preserve"> 5 ème</t>
  </si>
  <si>
    <t xml:space="preserve"> 4 ème</t>
  </si>
  <si>
    <t xml:space="preserve"> 3 ème</t>
  </si>
  <si>
    <t xml:space="preserve">Maths </t>
  </si>
  <si>
    <t>Physiques Chimie</t>
  </si>
  <si>
    <t xml:space="preserve"> Utilisées par le Niveau III</t>
  </si>
  <si>
    <t>Tables-bancs à
1 place</t>
  </si>
  <si>
    <t>Tables-bancs à
3 places</t>
  </si>
  <si>
    <t>Tables-bancs à
4 places</t>
  </si>
  <si>
    <t>Tables-bancs à
5 places</t>
  </si>
  <si>
    <t>Langue Vivante 2</t>
  </si>
  <si>
    <t>ANNEE SCOLAIRE</t>
  </si>
  <si>
    <t>EFFECTIFS ET SECTIONS DU PRESCOLAIRE PRIVE</t>
  </si>
  <si>
    <t>SALLES DE CLASSE, PERSONNEL ET ETABLISSEMENTS DU PRESCOLAIRE PRIVE</t>
  </si>
  <si>
    <t>TABLES-BANCS ET MOBILIERS DU PRESCOLAIRE PRIVE</t>
  </si>
  <si>
    <t xml:space="preserve"> REPARTITION DES ELEVES ET DES SECTIONS DU PRESCOLAIRE PRIVE PAR DREN, PAR MILIEU DE RESIDENCE ET PAR GENRE</t>
  </si>
  <si>
    <t>REPARTITION DES SALLES DE CLASSE, DU PERSONNEL ET DES ETABLISSEMENTS DU PRESCOLAIRE PRIVE PAR DREN ET PAR MILIEU DE RESIDENCE</t>
  </si>
  <si>
    <t>REPARTITION DES TABLES-BANCS ET MOBILIERS DU PRESCOLAIRE PRIVE PAR DREN ET PAR MILIEU DE RESIDENCE</t>
  </si>
  <si>
    <t xml:space="preserve"> REPARTITION DES ELEVES ET DES SECTIONS DU PRESCOLAIRE PRIVE PAR CISCO, PAR MILIEU DE RESIDENCE ET PAR GENRE</t>
  </si>
  <si>
    <t>REPARTITION DES SALLES DE CLASSE, DU PERSONNEL ET DES ETABLISSEMENTS DU PRESCOLAIRE PRIVE PAR CISCO ET PAR MILIEU DE RESIDENCE</t>
  </si>
  <si>
    <t>REPARTITION DES TABLES-BANCS ET MOBILIERS DU PRESCOLAIRE PRIVE PAR CISCO ET PAR MILIEU DE RESIDENCE</t>
  </si>
  <si>
    <t>EFFECTIFS DES ELEVES DES ECOLES PRIMAIRES PRIVEES</t>
  </si>
  <si>
    <t>REDOUBLANTS DES ECOLES PRIMAIRES PRIVEES</t>
  </si>
  <si>
    <t xml:space="preserve">  SECTIONS ET INFRASTRUCTURES DES ECOLES PRIMAIRES PRIVEES </t>
  </si>
  <si>
    <t>TABLES-BANCS ET MOBILIERS DES ECOLES PRIMAIRES PRIVEES</t>
  </si>
  <si>
    <t xml:space="preserve">PERSONNEL DES ECOLES PRIMAIRES PRIVEES </t>
  </si>
  <si>
    <t xml:space="preserve"> REPARTITION DE L'EFFECTIFS DES ELEVES  DES ECOLES PRIMAIRES PRIVEES PAR DREN, PAR MILIEU DE RESIDENCE ET PAR GENRE</t>
  </si>
  <si>
    <t>REPARTITION DE L'EFFECTIF  DES REDOUBLANTS DES ECOLES PRIMAIRES PRIVEES PAR DREN, PAR MILIEU DE RESIDENCE ET PAR GENRE</t>
  </si>
  <si>
    <t>REPARTITION DU NOMBRE DES  SECTIONS ET INFRASTRUCTURES DES ECOLES PRIMAIRES PRIVEES PAR DREN ET PAR MILIEU DE RESIDENCE</t>
  </si>
  <si>
    <t>REPARTITION DES TABLES-BANCS ET MOBILIERS DES ECOLES PRIMAIRES PRIVEES PAR DREN ET PAR MILIEU DE RESIDENCE</t>
  </si>
  <si>
    <t xml:space="preserve">REPARTITION DU PERSONNEL DES ECOLES PRIMAIRES PRIVEES PUBLICS PAR DREN ET PAR MILIEU DE RESIDENCE </t>
  </si>
  <si>
    <t>REPARTITION DES MANUELS DES ECOLES PRIMAIRES PRIVEES PAR DREN ET PAR MILIEU DE RESIDENCE</t>
  </si>
  <si>
    <t>REPARTITION DE L'EFFECTIF DES ELEVES DES ECOLES PRIMAIRES PRIVEES  PAR CISCO, PAR MILIEU DE RESIDENCE ET PAR GENRE</t>
  </si>
  <si>
    <t>REPARTITION DE L'EFFECTIF  DES REDOUBLANTS DES ECOLES PRIMAIRES PRIVEES PAR CISCO, PAR MILIEU DE RESIDENCE ET PAR GENRE</t>
  </si>
  <si>
    <t>REPARTITION DU NOMBRE DES  SECTIONS ET INFRASTRUCTURES DES ECOLES PRIMAIRES PRIVEES PAR CISCO ET PAR MILIEU DE RESIDENCE</t>
  </si>
  <si>
    <t>REPARTITION DES TABLES-BANCS ET MOBILIERS DES ECOLES PRIMAIRES PRIVEES PAR CISCO ET PAR MILIEU DE RESIDENCE</t>
  </si>
  <si>
    <t xml:space="preserve">REPARTITION DU PERSONNEL DES ECOLES PRIMAIRES PRIVEES PUBLICS PAR CISCO ET PAR MILIEU DE RESIDENCE </t>
  </si>
  <si>
    <t>REPARTITION DES MANUELS DES ECOLES PRIMAIRES PRIVEES PAR CISCO ET PAR MILIEU DE RESIDENCE</t>
  </si>
  <si>
    <t>TOTAL PERSONNEL</t>
  </si>
  <si>
    <t>EFFECTIFS DES ELEVES DES COLLEGES PRIVES</t>
  </si>
  <si>
    <t>REDOUBLANTS DES COLLEGES PRIVES</t>
  </si>
  <si>
    <t>SECTIONS ET INFRASTRUCTURES DES COLLEGES PRIVES</t>
  </si>
  <si>
    <t>TABLES-BANCS ET MOBILIERS DES COLLEGES PRIVES</t>
  </si>
  <si>
    <t>PERSONNEL DES COLLEGES PRIVES</t>
  </si>
  <si>
    <t xml:space="preserve"> REPARTITION DES ELEVES DES COLLEGES PRIVES PAR DREN, PAR MILIEU DE RESIDENCE ET PAR GENRE</t>
  </si>
  <si>
    <t>REPARTITION DES REDOUBLANTS DES COLLEGES PRIVES PAR DREN, PAR MILIEU DE RESIDENCE ET PAR GENRE</t>
  </si>
  <si>
    <t>REPARTITION DES SECTIONS ET INFRASTRUCTURES DES COLLEGES PRIVES PAR DREN ET PAR MILIEU DE RESIDENCE</t>
  </si>
  <si>
    <t>REPARTITION DES TABLES-BANCS ET MOBILIERS DES COLLEGES PRIVES PAR DREN ET PAR MILIEU DE RESIDENCE</t>
  </si>
  <si>
    <t xml:space="preserve">REPARTITION DU PERSONNEL DES COLLEGES PRIVES PAR DREN, PAR STATUT ET PAR MILIEU DE RESIDENCE </t>
  </si>
  <si>
    <t>REPARTITION DES MANUELS DES COLLEGES PRIVES PAR DREN, ET PAR MILIEU DE RESIDENCE</t>
  </si>
  <si>
    <t xml:space="preserve"> REPARTITION DES ELEVES DES COLLEGES PRIVES PAR CISCO, PAR MILIEU DE RESIDENCE ET PAR GENRE</t>
  </si>
  <si>
    <t>REPARTITION DES REDOUBLANTS DES COLLEGES PRIVES PAR CISCO, PAR MILIEU DE RESIDENCE ET PAR GENRE</t>
  </si>
  <si>
    <t>REPARTITION DES SECTIONS ET INFRASTRUCTURES DES COLLEGES PRIVES PAR CISCO ET PAR MILIEU DE RESIDENCE</t>
  </si>
  <si>
    <t>REPARTITION DES TABLES-BANCS ET MOBILIERS DES COLLEGES PRIVES PAR CISCO ET PAR MILIEU DE RESIDENCE</t>
  </si>
  <si>
    <t>REPARTITION DES MANUELS DES COLLEGES PRIVES PAR CISCO, ET PAR MILIEU DE RESIDENCE</t>
  </si>
  <si>
    <t>EFFECTIFS DES ELEVES DES LYCEES PRIVES</t>
  </si>
  <si>
    <t>REDOUBLANTS DES LYCEES PRIVES</t>
  </si>
  <si>
    <t>SECTIONS ET INFRASTRUCTURES DES LYCEES PRIVES</t>
  </si>
  <si>
    <t>TABLES-BANCS ET MOBILIERS DES LYCEES PRIVES</t>
  </si>
  <si>
    <t>PERSONNEL DES LYCEES PRIVES</t>
  </si>
  <si>
    <t xml:space="preserve"> REPARTITION DES ELEVES DES LYCEES PRIVES PAR DREN, PAR MILIEU DE RESIDENCE ET PAR GENRE</t>
  </si>
  <si>
    <t xml:space="preserve"> REPARTITION DES REDOUBLANTS DES LYCEES PRIVES PAR DREN, PAR MILIEU DE RESIDENCE ET PAR GENRE</t>
  </si>
  <si>
    <t>REPARTITION DES SECTIONS ET INFRASTRUCTURES DES LYCEES PRIVES PAR DREN, PAR MILIEU DE RESIDENCE ET PAR GENRE</t>
  </si>
  <si>
    <t>REPARTITION DES TABLES-BANCS ET MOBILIERS DES LYCEES PRIVES PAR DREN, PAR MILIEU DE RESIDENCE ET PAR GENRE</t>
  </si>
  <si>
    <t xml:space="preserve">REPARTITION DES PERSONNELS DES LYCEES PRIVES PAR DREN, PAR STATUT ET PAR MILIEU DE RESIDENCE </t>
  </si>
  <si>
    <t xml:space="preserve"> REPARTITION DES MANUELS DES LYCEES PRIVES PAR DREN, PAR MILIEU DE RESIDENCE ET PAR GENRE</t>
  </si>
  <si>
    <t xml:space="preserve"> REPARTITION DES ELEVES DES LYCEES PRIVES PAR CISCO, PAR MILIEU DE RESIDENCE ET PAR GENRE</t>
  </si>
  <si>
    <t xml:space="preserve"> REPARTITION DES REDOUBLANTS DES LYCEES PRIVES PAR CISCO, PAR MILIEU DE RESIDENCE ET PAR GENRE</t>
  </si>
  <si>
    <t>REPARTITION DES SECTIONS ET INFRASTRUCTURES DES LYCEES PRIVES PAR CISCO, PAR MILIEU DE RESIDENCE ET PAR GENRE</t>
  </si>
  <si>
    <t>REPARTITION DES TABLES-BANCS ET MOBILIERS DES LYCEES PRIVES PAR CISCO, PAR MILIEU DE RESIDENCE ET PAR GENRE</t>
  </si>
  <si>
    <t xml:space="preserve">REPARTITION DES PERSONNELS DES LYCEES PRIVES PAR CISCO, PAR STATUT ET PAR MILIEU DE RESIDENCE </t>
  </si>
  <si>
    <t xml:space="preserve"> REPARTITION DES MANUELS DES LYCEES PRIVES PAR CISCO, PAR MILIEU DE RESIDENCE ET PAR GENRE</t>
  </si>
  <si>
    <t xml:space="preserve">REPARTITION DU PERSONNEL DES COLLEGES PRIVES PAR CISCO, PAR STATUT ET PAR MILIEU DE RESIDENCE </t>
  </si>
  <si>
    <t>PRESCOLAIRE PUBLIC &amp; PRIVE</t>
  </si>
  <si>
    <t>PRIMAIRE PUBLIC &amp; PRIVE</t>
  </si>
  <si>
    <t>COLLEGE PUBLIC &amp; PRIVE</t>
  </si>
  <si>
    <t>LYCEE PUBLIC &amp; PRIVE</t>
  </si>
  <si>
    <t>admis_bacc</t>
  </si>
  <si>
    <t>inscrits_bacc</t>
  </si>
  <si>
    <t>places assises</t>
  </si>
  <si>
    <t>Places assises</t>
  </si>
  <si>
    <t xml:space="preserve"> DONNEES DES ETABLISSEMENTS SCOLAIRES PUBLICS ET PRIVES PAR DREN ET PAR MILIEU DE RESIDENCE</t>
  </si>
  <si>
    <t>MADAGASCAR
SECTEUR PUBLIC</t>
  </si>
  <si>
    <t>MADAGASCAR
SECTEUR PRIVE</t>
  </si>
  <si>
    <t>AUTRES</t>
  </si>
  <si>
    <t>type_localisation</t>
  </si>
  <si>
    <t>nom_localisation</t>
  </si>
  <si>
    <t>ALAOTRA-MANGORO1</t>
  </si>
  <si>
    <t>AMBALAVAO1</t>
  </si>
  <si>
    <t>ALAOTRA-MANGORO2</t>
  </si>
  <si>
    <t>AMBALAVAO2</t>
  </si>
  <si>
    <t>AMBINANINDOVOKA</t>
  </si>
  <si>
    <t>ALAOTRA-MANGORO3</t>
  </si>
  <si>
    <t>AMBALAVAO3</t>
  </si>
  <si>
    <t>AMBINANIROA</t>
  </si>
  <si>
    <t>ALAOTRA-MANGORO4</t>
  </si>
  <si>
    <t>AMBALAVAO4</t>
  </si>
  <si>
    <t>AMBOHIMAHAMASINA</t>
  </si>
  <si>
    <t>ALAOTRA-MANGORO5</t>
  </si>
  <si>
    <t>AMBALAVAO5</t>
  </si>
  <si>
    <t>AMBOHIMANDROSO</t>
  </si>
  <si>
    <t>AMORON'I MANIA1</t>
  </si>
  <si>
    <t>AMBALAVAO6</t>
  </si>
  <si>
    <t>ANDRAINJATO</t>
  </si>
  <si>
    <t>AMORON'I MANIA2</t>
  </si>
  <si>
    <t>AMBALAVAO7</t>
  </si>
  <si>
    <t>ANJOMA</t>
  </si>
  <si>
    <t>AMORON'I MANIA3</t>
  </si>
  <si>
    <t>AMBALAVAO8</t>
  </si>
  <si>
    <t>ANKARAMENA</t>
  </si>
  <si>
    <t>AMORON'I MANIA4</t>
  </si>
  <si>
    <t>AMBALAVAO9</t>
  </si>
  <si>
    <t>BESOA</t>
  </si>
  <si>
    <t>ANALAMANGA1</t>
  </si>
  <si>
    <t>AMBALAVAO10</t>
  </si>
  <si>
    <t>FENOARIVO</t>
  </si>
  <si>
    <t>ANALAMANGA2</t>
  </si>
  <si>
    <t>AMBALAVAO11</t>
  </si>
  <si>
    <t>IARINTSENA</t>
  </si>
  <si>
    <t>ANALAMANGA3</t>
  </si>
  <si>
    <t>AMBALAVAO12</t>
  </si>
  <si>
    <t>KIRANO</t>
  </si>
  <si>
    <t>ANALAMANGA4</t>
  </si>
  <si>
    <t>AMBALAVAO13</t>
  </si>
  <si>
    <t>MAHAZONY</t>
  </si>
  <si>
    <t>ANALAMANGA5</t>
  </si>
  <si>
    <t>AMBALAVAO14</t>
  </si>
  <si>
    <t>MANAMISOA</t>
  </si>
  <si>
    <t>ANALAMANGA6</t>
  </si>
  <si>
    <t>AMBALAVAO15</t>
  </si>
  <si>
    <t>ANALAMANGA7</t>
  </si>
  <si>
    <t>AMBALAVAO16</t>
  </si>
  <si>
    <t>NAMOLY</t>
  </si>
  <si>
    <t>ANALAMANGA8</t>
  </si>
  <si>
    <t>AMBALAVAO17</t>
  </si>
  <si>
    <t>SENDRISOA</t>
  </si>
  <si>
    <t>ANALANJIROFO1</t>
  </si>
  <si>
    <t>AMBALAVAO18</t>
  </si>
  <si>
    <t>VOHITSAOKA</t>
  </si>
  <si>
    <t>ANALANJIROFO2</t>
  </si>
  <si>
    <t>AMBALAVAO19</t>
  </si>
  <si>
    <t>VOLAMENA</t>
  </si>
  <si>
    <t>ANALANJIROFO3</t>
  </si>
  <si>
    <t>AMBANJA1</t>
  </si>
  <si>
    <t>AMBALAHONKO</t>
  </si>
  <si>
    <t>ANALANJIROFO4</t>
  </si>
  <si>
    <t>AMBANJA2</t>
  </si>
  <si>
    <t>AMBALIHA</t>
  </si>
  <si>
    <t>ANALANJIROFO5</t>
  </si>
  <si>
    <t>AMBANJA3</t>
  </si>
  <si>
    <t>ANALANJIROFO6</t>
  </si>
  <si>
    <t>AMBANJA4</t>
  </si>
  <si>
    <t>AMBODIMANGA RAMENA</t>
  </si>
  <si>
    <t>ANDROY1</t>
  </si>
  <si>
    <t>AMBANJA5</t>
  </si>
  <si>
    <t>AMBOHIMARINA</t>
  </si>
  <si>
    <t>ANDROY2</t>
  </si>
  <si>
    <t>AMBANJA6</t>
  </si>
  <si>
    <t>AMBOHIMENA</t>
  </si>
  <si>
    <t>ANDROY3</t>
  </si>
  <si>
    <t>AMBANJA7</t>
  </si>
  <si>
    <t>AMBOHITRANDRIANA</t>
  </si>
  <si>
    <t>ANDROY4</t>
  </si>
  <si>
    <t>AMBANJA8</t>
  </si>
  <si>
    <t>ANKATAFA</t>
  </si>
  <si>
    <t>ANOSY1</t>
  </si>
  <si>
    <t>AMBANJA9</t>
  </si>
  <si>
    <t>ANKINGAMELOKA</t>
  </si>
  <si>
    <t>ANOSY2</t>
  </si>
  <si>
    <t>AMBANJA10</t>
  </si>
  <si>
    <t>ANORONTSANGANA</t>
  </si>
  <si>
    <t>ANOSY3</t>
  </si>
  <si>
    <t>AMBANJA11</t>
  </si>
  <si>
    <t>ANTAFIAMBOTRY</t>
  </si>
  <si>
    <t>ATSIMO-ANDREFANA1</t>
  </si>
  <si>
    <t>AMBANJA12</t>
  </si>
  <si>
    <t>ANTRANOKARANY</t>
  </si>
  <si>
    <t>ATSIMO-ANDREFANA2</t>
  </si>
  <si>
    <t>AMBANJA13</t>
  </si>
  <si>
    <t>ANTSAHABE CENTRE</t>
  </si>
  <si>
    <t>ATSIMO-ANDREFANA3</t>
  </si>
  <si>
    <t>AMBANJA14</t>
  </si>
  <si>
    <t>ANTSAKOAMANONDRO</t>
  </si>
  <si>
    <t>ATSIMO-ANDREFANA4</t>
  </si>
  <si>
    <t>AMBANJA15</t>
  </si>
  <si>
    <t>ANTSATSAKA</t>
  </si>
  <si>
    <t>ATSIMO-ANDREFANA5</t>
  </si>
  <si>
    <t>AMBANJA16</t>
  </si>
  <si>
    <t>ANTSIRABE</t>
  </si>
  <si>
    <t>ATSIMO-ANDREFANA6</t>
  </si>
  <si>
    <t>AMBANJA17</t>
  </si>
  <si>
    <t>BEMANEVIKY H/S</t>
  </si>
  <si>
    <t>ATSIMO-ANDREFANA7</t>
  </si>
  <si>
    <t>AMBANJA18</t>
  </si>
  <si>
    <t>BEMANEVIKY OUEST</t>
  </si>
  <si>
    <t>ATSIMO-ANDREFANA8</t>
  </si>
  <si>
    <t>AMBANJA19</t>
  </si>
  <si>
    <t>BENAVONY</t>
  </si>
  <si>
    <t>ATSIMO-ANDREFANA9</t>
  </si>
  <si>
    <t>AMBANJA20</t>
  </si>
  <si>
    <t>DJANGOA</t>
  </si>
  <si>
    <t>ATSIMO-ATSINANANA1</t>
  </si>
  <si>
    <t>AMBANJA21</t>
  </si>
  <si>
    <t>ATSIMO-ATSINANANA2</t>
  </si>
  <si>
    <t>AMBANJA22</t>
  </si>
  <si>
    <t>MAHERIVARATRA</t>
  </si>
  <si>
    <t>ATSIMO-ATSINANANA3</t>
  </si>
  <si>
    <t>AMBANJA23</t>
  </si>
  <si>
    <t>MAROTOLANA</t>
  </si>
  <si>
    <t>ATSIMO-ATSINANANA4</t>
  </si>
  <si>
    <t>VAGAINDRANO</t>
  </si>
  <si>
    <t>AMBANJA24</t>
  </si>
  <si>
    <t>MAROVATO</t>
  </si>
  <si>
    <t>ATSIMO-ATSINANANA5</t>
  </si>
  <si>
    <t>AMBATOBOENY1</t>
  </si>
  <si>
    <t>AMBARIMAY</t>
  </si>
  <si>
    <t>ATSINANANA1</t>
  </si>
  <si>
    <t>AMBATOBOENY2</t>
  </si>
  <si>
    <t>ATSINANANA2</t>
  </si>
  <si>
    <t>AMBATOBOENY3</t>
  </si>
  <si>
    <t>AMBONDROMAMY</t>
  </si>
  <si>
    <t>ATSINANANA3</t>
  </si>
  <si>
    <t>AMBATOBOENY4</t>
  </si>
  <si>
    <t>ANDRANOFASIKA</t>
  </si>
  <si>
    <t>ATSINANANA4</t>
  </si>
  <si>
    <t>AMBATOBOENY5</t>
  </si>
  <si>
    <t>ANDRANOMAMY</t>
  </si>
  <si>
    <t>ATSINANANA5</t>
  </si>
  <si>
    <t>AMBATOBOENY6</t>
  </si>
  <si>
    <t>ANJIAJIA</t>
  </si>
  <si>
    <t>ATSINANANA6</t>
  </si>
  <si>
    <t>AMBATOBOENY7</t>
  </si>
  <si>
    <t>ANKIJABE</t>
  </si>
  <si>
    <t>ATSINANANA7</t>
  </si>
  <si>
    <t>AMBATOBOENY8</t>
  </si>
  <si>
    <t>ANKIRIHITRA</t>
  </si>
  <si>
    <t>BETSIBOKA1</t>
  </si>
  <si>
    <t>AMBATOBOENY9</t>
  </si>
  <si>
    <t>MADIROVALO</t>
  </si>
  <si>
    <t>BETSIBOKA2</t>
  </si>
  <si>
    <t>AMBATOBOENY10</t>
  </si>
  <si>
    <t>MANERINERINA</t>
  </si>
  <si>
    <t>BETSIBOKA3</t>
  </si>
  <si>
    <t>AMBATOBOENY11</t>
  </si>
  <si>
    <t>SITAMPIKY</t>
  </si>
  <si>
    <t>BOENY1</t>
  </si>
  <si>
    <t>AMBATOBOENY12</t>
  </si>
  <si>
    <t>TSARAMANDROSO</t>
  </si>
  <si>
    <t>BOENY2</t>
  </si>
  <si>
    <t>AMBATOFINANDRAHANA1</t>
  </si>
  <si>
    <t>AMBATOFINANDRAHANA NORD</t>
  </si>
  <si>
    <t>BOENY3</t>
  </si>
  <si>
    <t>AMBATOFINANDRAHANA2</t>
  </si>
  <si>
    <t>AMBATOFINANDRAHANA SUD</t>
  </si>
  <si>
    <t>BOENY4</t>
  </si>
  <si>
    <t>AMBATOFINANDRAHANA3</t>
  </si>
  <si>
    <t>AMBATOMIFANONGOA</t>
  </si>
  <si>
    <t>BOENY5</t>
  </si>
  <si>
    <t>AMBATOFINANDRAHANA4</t>
  </si>
  <si>
    <t>AMBONDROMISOTRA</t>
  </si>
  <si>
    <t>BOENY6</t>
  </si>
  <si>
    <t>AMBATOFINANDRAHANA5</t>
  </si>
  <si>
    <t>AMBOROMPOTSY</t>
  </si>
  <si>
    <t>BONGOLAVA1</t>
  </si>
  <si>
    <t>AMBATOFINANDRAHANA6</t>
  </si>
  <si>
    <t>FENOARIVO A</t>
  </si>
  <si>
    <t>BONGOLAVA2</t>
  </si>
  <si>
    <t>AMBATOFINANDRAHANA7</t>
  </si>
  <si>
    <t>FENOARIVO B</t>
  </si>
  <si>
    <t>DIANA1</t>
  </si>
  <si>
    <t>AMBATOFINANDRAHANA8</t>
  </si>
  <si>
    <t>ITREMO NORD</t>
  </si>
  <si>
    <t>DIANA2</t>
  </si>
  <si>
    <t>AMBATOFINANDRAHANA9</t>
  </si>
  <si>
    <t>ITREMO SUD</t>
  </si>
  <si>
    <t>DIANA3</t>
  </si>
  <si>
    <t>AMBATOFINANDRAHANA10</t>
  </si>
  <si>
    <t>MANDROSONORO</t>
  </si>
  <si>
    <t>DIANA4</t>
  </si>
  <si>
    <t>AMBATOFINANDRAHANA11</t>
  </si>
  <si>
    <t>MANGATABOAHANGY</t>
  </si>
  <si>
    <t>DIANA5</t>
  </si>
  <si>
    <t>AMBATOFINANDRAHANA12</t>
  </si>
  <si>
    <t>SOAVINA A</t>
  </si>
  <si>
    <t>HAUTE MATSIATRA1</t>
  </si>
  <si>
    <t>AMBATOFINANDRAHANA13</t>
  </si>
  <si>
    <t>SOAVINA B</t>
  </si>
  <si>
    <t>HAUTE MATSIATRA2</t>
  </si>
  <si>
    <t>AMBATOLAMPY1</t>
  </si>
  <si>
    <t>AMBATOLAMPY VILLE</t>
  </si>
  <si>
    <t>HAUTE MATSIATRA3</t>
  </si>
  <si>
    <t>AMBATOLAMPY2</t>
  </si>
  <si>
    <t>AMBATONDRAKALAVAO</t>
  </si>
  <si>
    <t>HAUTE MATSIATRA4</t>
  </si>
  <si>
    <t>AMBATOLAMPY3</t>
  </si>
  <si>
    <t>AMBODIFARIHY FENOMANANA</t>
  </si>
  <si>
    <t>HAUTE MATSIATRA5</t>
  </si>
  <si>
    <t>AMBATOLAMPY4</t>
  </si>
  <si>
    <t>AMBOHIPIHAONANA</t>
  </si>
  <si>
    <t>HAUTE MATSIATRA6</t>
  </si>
  <si>
    <t>AMBATOLAMPY5</t>
  </si>
  <si>
    <t>ANDRANOVELONA</t>
  </si>
  <si>
    <t>HAUTE MATSIATRA7</t>
  </si>
  <si>
    <t>AMBATOLAMPY6</t>
  </si>
  <si>
    <t>ANDRAVOLA VOHIPENO</t>
  </si>
  <si>
    <t>IHOROMBE1</t>
  </si>
  <si>
    <t>AMBATOLAMPY7</t>
  </si>
  <si>
    <t>ANDRIAMBILANY</t>
  </si>
  <si>
    <t>IHOROMBE2</t>
  </si>
  <si>
    <t>AMBATOLAMPY8</t>
  </si>
  <si>
    <t>ANTAKASINA</t>
  </si>
  <si>
    <t>IHOROMBE3</t>
  </si>
  <si>
    <t>AMBATOLAMPY9</t>
  </si>
  <si>
    <t>ANTANAMALAZA</t>
  </si>
  <si>
    <t>ITASY1</t>
  </si>
  <si>
    <t>AMBATOLAMPY10</t>
  </si>
  <si>
    <t>ANTANIMASAKA</t>
  </si>
  <si>
    <t>ITASY2</t>
  </si>
  <si>
    <t>AMBATOLAMPY11</t>
  </si>
  <si>
    <t>ANTSAMPANDRANO</t>
  </si>
  <si>
    <t>ITASY3</t>
  </si>
  <si>
    <t>AMBATOLAMPY12</t>
  </si>
  <si>
    <t>BEHENJY</t>
  </si>
  <si>
    <t>MELAKY1</t>
  </si>
  <si>
    <t>AMBATOLAMPY13</t>
  </si>
  <si>
    <t>BELAMBO FIRAISANA</t>
  </si>
  <si>
    <t>MELAKY2</t>
  </si>
  <si>
    <t>AMBATOLAMPY14</t>
  </si>
  <si>
    <t>MANJAKATOMPO</t>
  </si>
  <si>
    <t>MELAKY3</t>
  </si>
  <si>
    <t>AMBATOLAMPY15</t>
  </si>
  <si>
    <t>MORARANO</t>
  </si>
  <si>
    <t>MELAKY4</t>
  </si>
  <si>
    <t>AMBATOLAMPY16</t>
  </si>
  <si>
    <t>SABOTSY NAMATOANA</t>
  </si>
  <si>
    <t>MELAKY5</t>
  </si>
  <si>
    <t>AMBATOLAMPY17</t>
  </si>
  <si>
    <t>TSIAFAJAVONA ANKARATRA</t>
  </si>
  <si>
    <t>MENABE1</t>
  </si>
  <si>
    <t>AMBATOLAMPY18</t>
  </si>
  <si>
    <t>TSINJOARIVO</t>
  </si>
  <si>
    <t>MENABE2</t>
  </si>
  <si>
    <t>AMBATOMAINTY1</t>
  </si>
  <si>
    <t>MENABE3</t>
  </si>
  <si>
    <t>AMBATOMAINTY2</t>
  </si>
  <si>
    <t>BEMARIVO</t>
  </si>
  <si>
    <t>MENABE4</t>
  </si>
  <si>
    <t>AMBATOMAINTY3</t>
  </si>
  <si>
    <t>MAKARAINGO</t>
  </si>
  <si>
    <t>MENABE5</t>
  </si>
  <si>
    <t>AMBATOMAINTY4</t>
  </si>
  <si>
    <t>MAROTSIALEHA</t>
  </si>
  <si>
    <t>SAVA1</t>
  </si>
  <si>
    <t>AMBATOMAINTY5</t>
  </si>
  <si>
    <t>SARODRANO</t>
  </si>
  <si>
    <t>SAVA2</t>
  </si>
  <si>
    <t>AMBATONDRAZAKA1</t>
  </si>
  <si>
    <t>AMBATONDRAZAKA I</t>
  </si>
  <si>
    <t>SAVA3</t>
  </si>
  <si>
    <t>AMBATONDRAZAKA2</t>
  </si>
  <si>
    <t>AMBATONDRAZAKA II</t>
  </si>
  <si>
    <t>SAVA4</t>
  </si>
  <si>
    <t>AMBATONDRAZAKA3</t>
  </si>
  <si>
    <t>AMBATONDRAZAKA SUB</t>
  </si>
  <si>
    <t>SOFIA1</t>
  </si>
  <si>
    <t>AMBATONDRAZAKA4</t>
  </si>
  <si>
    <t>AMBATOSORATRA</t>
  </si>
  <si>
    <t>SOFIA2</t>
  </si>
  <si>
    <t>AMBATONDRAZAKA5</t>
  </si>
  <si>
    <t>AMBOHITSILAOZANA</t>
  </si>
  <si>
    <t>SOFIA3</t>
  </si>
  <si>
    <t>AMBATONDRAZAKA6</t>
  </si>
  <si>
    <t>AMPARIHINTSOKATRA</t>
  </si>
  <si>
    <t>SOFIA4</t>
  </si>
  <si>
    <t>AMBATONDRAZAKA7</t>
  </si>
  <si>
    <t>AMPITATSIMO</t>
  </si>
  <si>
    <t>SOFIA5</t>
  </si>
  <si>
    <t>AMBATONDRAZAKA8</t>
  </si>
  <si>
    <t>ANDILANATOBY</t>
  </si>
  <si>
    <t>SOFIA6</t>
  </si>
  <si>
    <t>AMBATONDRAZAKA9</t>
  </si>
  <si>
    <t>ANDROMBA</t>
  </si>
  <si>
    <t>SOFIA7</t>
  </si>
  <si>
    <t>AMBATONDRAZAKA10</t>
  </si>
  <si>
    <t>BEJOFO</t>
  </si>
  <si>
    <t>VAKINANKARATRA1</t>
  </si>
  <si>
    <t>AMBATONDRAZAKA11</t>
  </si>
  <si>
    <t>DIDY I</t>
  </si>
  <si>
    <t>VAKINANKARATRA2</t>
  </si>
  <si>
    <t>AMBATONDRAZAKA12</t>
  </si>
  <si>
    <t>DIDY II</t>
  </si>
  <si>
    <t>VAKINANKARATRA3</t>
  </si>
  <si>
    <t>AMBATONDRAZAKA13</t>
  </si>
  <si>
    <t>FERAMANGA NORD</t>
  </si>
  <si>
    <t>VAKINANKARATRA4</t>
  </si>
  <si>
    <t>AMBATONDRAZAKA14</t>
  </si>
  <si>
    <t>ILAFY</t>
  </si>
  <si>
    <t>VAKINANKARATRA5</t>
  </si>
  <si>
    <t>AMBATONDRAZAKA15</t>
  </si>
  <si>
    <t>IMERIMANDROSO</t>
  </si>
  <si>
    <t>VAKINANKARATRA6</t>
  </si>
  <si>
    <t>AMBATONDRAZAKA16</t>
  </si>
  <si>
    <t>MANAKAMBAHINY EST</t>
  </si>
  <si>
    <t>VAKINANKARATRA7</t>
  </si>
  <si>
    <t>AMBATONDRAZAKA17</t>
  </si>
  <si>
    <t>MANAKAMBAHINY OUEST</t>
  </si>
  <si>
    <t>VATOVAVY FITOVINANY1</t>
  </si>
  <si>
    <t>AMBATONDRAZAKA18</t>
  </si>
  <si>
    <t>SOALAZAINA</t>
  </si>
  <si>
    <t>VATOVAVY FITOVINANY2</t>
  </si>
  <si>
    <t>AMBATONDRAZAKA19</t>
  </si>
  <si>
    <t>TANAMBAO BESAKAY</t>
  </si>
  <si>
    <t>VATOVAVY FITOVINANY3</t>
  </si>
  <si>
    <t>AMBILOBE1</t>
  </si>
  <si>
    <t>AMBAKIRANO</t>
  </si>
  <si>
    <t>VATOVAVY FITOVINANY4</t>
  </si>
  <si>
    <t>AMBILOBE2</t>
  </si>
  <si>
    <t>AMBARAKARAKA</t>
  </si>
  <si>
    <t>VATOVAVY FITOVINANY5</t>
  </si>
  <si>
    <t>AMBILOBE3</t>
  </si>
  <si>
    <t>AMBARARATA</t>
  </si>
  <si>
    <t>VATOVAVY FITOVINANY6</t>
  </si>
  <si>
    <t>AMBILOBE4</t>
  </si>
  <si>
    <t>AMBATOBEN'ANJAVY</t>
  </si>
  <si>
    <t>AMBILOBE5</t>
  </si>
  <si>
    <t>AMBATOHARANANA</t>
  </si>
  <si>
    <t>AMBILOBE6</t>
  </si>
  <si>
    <t>AMBILOBE7</t>
  </si>
  <si>
    <t>AMBODIBONARA</t>
  </si>
  <si>
    <t>AMBILOBE8</t>
  </si>
  <si>
    <t>AMPONDRALAVA</t>
  </si>
  <si>
    <t>AMBILOBE9</t>
  </si>
  <si>
    <t>ANABORANO IFASY</t>
  </si>
  <si>
    <t>AMBILOBE10</t>
  </si>
  <si>
    <t>ANJIABE AMBONY</t>
  </si>
  <si>
    <t>AMBILOBE11</t>
  </si>
  <si>
    <t>ANTANABE</t>
  </si>
  <si>
    <t>AMBILOBE12</t>
  </si>
  <si>
    <t>ANTSARAVIBE</t>
  </si>
  <si>
    <t>AMBILOBE13</t>
  </si>
  <si>
    <t>ANTSOHIMBONDRONA</t>
  </si>
  <si>
    <t>AMBILOBE14</t>
  </si>
  <si>
    <t>BERAMANJA</t>
  </si>
  <si>
    <t>AMBILOBE15</t>
  </si>
  <si>
    <t>BETSIAKA</t>
  </si>
  <si>
    <t>AMBILOBE16</t>
  </si>
  <si>
    <t>BOBANTSETRY</t>
  </si>
  <si>
    <t>AMBILOBE17</t>
  </si>
  <si>
    <t>MANAMBATO</t>
  </si>
  <si>
    <t>AMBILOBE18</t>
  </si>
  <si>
    <t>MANTALY</t>
  </si>
  <si>
    <t>AMBILOBE19</t>
  </si>
  <si>
    <t>SIRAMA</t>
  </si>
  <si>
    <t>AMBILOBE20</t>
  </si>
  <si>
    <t>TANAMBAO MARIVORAHONA</t>
  </si>
  <si>
    <t>AMBOASARY-SUD1</t>
  </si>
  <si>
    <t>AMBOASARY I</t>
  </si>
  <si>
    <t>AMBOASARY-SUD2</t>
  </si>
  <si>
    <t>AMBOASARY II</t>
  </si>
  <si>
    <t>AMBOASARY-SUD3</t>
  </si>
  <si>
    <t>AMBOASARY III</t>
  </si>
  <si>
    <t>AMBOASARY-SUD4</t>
  </si>
  <si>
    <t>BEHARA I</t>
  </si>
  <si>
    <t>AMBOASARY-SUD5</t>
  </si>
  <si>
    <t>BEHARA II</t>
  </si>
  <si>
    <t>AMBOASARY-SUD6</t>
  </si>
  <si>
    <t>BERANO VILLE</t>
  </si>
  <si>
    <t>AMBOASARY-SUD7</t>
  </si>
  <si>
    <t>EBELO</t>
  </si>
  <si>
    <t>AMBOASARY-SUD8</t>
  </si>
  <si>
    <t>ELONTY</t>
  </si>
  <si>
    <t>AMBOASARY-SUD9</t>
  </si>
  <si>
    <t>ESIRA</t>
  </si>
  <si>
    <t>AMBOASARY-SUD10</t>
  </si>
  <si>
    <t>IFOTAKA I</t>
  </si>
  <si>
    <t>AMBOASARY-SUD11</t>
  </si>
  <si>
    <t>IFOTAKA II</t>
  </si>
  <si>
    <t>AMBOASARY-SUD12</t>
  </si>
  <si>
    <t>AMBOASARY-SUD13</t>
  </si>
  <si>
    <t>MAHALY</t>
  </si>
  <si>
    <t>AMBOASARY-SUD14</t>
  </si>
  <si>
    <t>MANEVY</t>
  </si>
  <si>
    <t>AMBOASARY-SUD15</t>
  </si>
  <si>
    <t>MAROMBY</t>
  </si>
  <si>
    <t>AMBOASARY-SUD16</t>
  </si>
  <si>
    <t>MAROTSIRAKA</t>
  </si>
  <si>
    <t>AMBOASARY-SUD17</t>
  </si>
  <si>
    <t>RANOBE</t>
  </si>
  <si>
    <t>AMBOASARY-SUD18</t>
  </si>
  <si>
    <t>SAMPONA</t>
  </si>
  <si>
    <t>AMBOASARY-SUD19</t>
  </si>
  <si>
    <t>TANANDAVA SUD</t>
  </si>
  <si>
    <t>AMBOASARY-SUD20</t>
  </si>
  <si>
    <t>TOMBOARIVO</t>
  </si>
  <si>
    <t>AMBOASARY-SUD21</t>
  </si>
  <si>
    <t>TRANOMARO</t>
  </si>
  <si>
    <t>AMBOASARY-SUD22</t>
  </si>
  <si>
    <t>TSIVORY</t>
  </si>
  <si>
    <t>AMBOHIDRATRIMO1</t>
  </si>
  <si>
    <t>AMBATO</t>
  </si>
  <si>
    <t>AMBOHIDRATRIMO2</t>
  </si>
  <si>
    <t>AMBATOLAMPY TSIMAHAFOTSY</t>
  </si>
  <si>
    <t>AMBOHIDRATRIMO3</t>
  </si>
  <si>
    <t>AMBOHIDRATRIMO4</t>
  </si>
  <si>
    <t>AMBOHIMANJAKA</t>
  </si>
  <si>
    <t>AMBOHIDRATRIMO5</t>
  </si>
  <si>
    <t>AMBOHIDRATRIMO6</t>
  </si>
  <si>
    <t>AMBOHITRIMANJAKA</t>
  </si>
  <si>
    <t>AMBOHIDRATRIMO7</t>
  </si>
  <si>
    <t>AMPANGABE</t>
  </si>
  <si>
    <t>AMBOHIDRATRIMO8</t>
  </si>
  <si>
    <t>AMPANOTOKANA</t>
  </si>
  <si>
    <t>AMBOHIDRATRIMO9</t>
  </si>
  <si>
    <t>ANJANADORIA</t>
  </si>
  <si>
    <t>AMBOHIDRATRIMO10</t>
  </si>
  <si>
    <t>ANOSIALA</t>
  </si>
  <si>
    <t>AMBOHIDRATRIMO11</t>
  </si>
  <si>
    <t>ANTANETIBE MAHAZAZA</t>
  </si>
  <si>
    <t>AMBOHIDRATRIMO12</t>
  </si>
  <si>
    <t>ANTEHIROKA</t>
  </si>
  <si>
    <t>AMBOHIDRATRIMO13</t>
  </si>
  <si>
    <t>AVARATSENA</t>
  </si>
  <si>
    <t>AMBOHIDRATRIMO14</t>
  </si>
  <si>
    <t>FIADANANA</t>
  </si>
  <si>
    <t>AMBOHIDRATRIMO15</t>
  </si>
  <si>
    <t>IARINARIVO</t>
  </si>
  <si>
    <t>AMBOHIDRATRIMO16</t>
  </si>
  <si>
    <t>IVATO</t>
  </si>
  <si>
    <t>AMBOHIDRATRIMO17</t>
  </si>
  <si>
    <t>AMBOHIDRATRIMO18</t>
  </si>
  <si>
    <t>MAHEREZA</t>
  </si>
  <si>
    <t>AMBOHIDRATRIMO19</t>
  </si>
  <si>
    <t>MAHITSY</t>
  </si>
  <si>
    <t>AMBOHIDRATRIMO20</t>
  </si>
  <si>
    <t>MANANJARA</t>
  </si>
  <si>
    <t>AMBOHIDRATRIMO21</t>
  </si>
  <si>
    <t>MANJAKAVARADRANO</t>
  </si>
  <si>
    <t>AMBOHIDRATRIMO22</t>
  </si>
  <si>
    <t>MERIMANDROSO</t>
  </si>
  <si>
    <t>AMBOHIDRATRIMO23</t>
  </si>
  <si>
    <t>TALATAMATY</t>
  </si>
  <si>
    <t>AMBOHIMAHASOA1</t>
  </si>
  <si>
    <t>AMBALAKINDRESY</t>
  </si>
  <si>
    <t>AMBOHIMAHASOA2</t>
  </si>
  <si>
    <t>AMBATOSOA</t>
  </si>
  <si>
    <t>AMBOHIMAHASOA3</t>
  </si>
  <si>
    <t>AMBOHIMAHASOA4</t>
  </si>
  <si>
    <t>AMBOHINAMBOARINA</t>
  </si>
  <si>
    <t>AMBOHIMAHASOA5</t>
  </si>
  <si>
    <t>AMPITANA</t>
  </si>
  <si>
    <t>AMBOHIMAHASOA6</t>
  </si>
  <si>
    <t>ANKAFINA</t>
  </si>
  <si>
    <t>AMBOHIMAHASOA7</t>
  </si>
  <si>
    <t>ANKERANA</t>
  </si>
  <si>
    <t>AMBOHIMAHASOA8</t>
  </si>
  <si>
    <t>BEFETA</t>
  </si>
  <si>
    <t>AMBOHIMAHASOA9</t>
  </si>
  <si>
    <t>CAMP ROBIN</t>
  </si>
  <si>
    <t>AMBOHIMAHASOA10</t>
  </si>
  <si>
    <t>AMBOHIMAHASOA11</t>
  </si>
  <si>
    <t>ISAKA</t>
  </si>
  <si>
    <t>AMBOHIMAHASOA12</t>
  </si>
  <si>
    <t>KALALAO</t>
  </si>
  <si>
    <t>AMBOHIMAHASOA13</t>
  </si>
  <si>
    <t>MANANDROY</t>
  </si>
  <si>
    <t>AMBOHIMAHASOA14</t>
  </si>
  <si>
    <t>MORAFENO</t>
  </si>
  <si>
    <t>AMBOHIMAHASOA15</t>
  </si>
  <si>
    <t>SAHATONA</t>
  </si>
  <si>
    <t>AMBOHIMAHASOA16</t>
  </si>
  <si>
    <t>SAHAVE</t>
  </si>
  <si>
    <t>AMBOHIMAHASOA17</t>
  </si>
  <si>
    <t>VOHIPOSA</t>
  </si>
  <si>
    <t>AMBOHIMAHASOA18</t>
  </si>
  <si>
    <t>VOHITRARIVO</t>
  </si>
  <si>
    <t>AMBOSITRA1</t>
  </si>
  <si>
    <t>ALAKAMISY AMBOHIJATO</t>
  </si>
  <si>
    <t>AMBOSITRA2</t>
  </si>
  <si>
    <t>AMBALAMANAKANA</t>
  </si>
  <si>
    <t>AMBOSITRA3</t>
  </si>
  <si>
    <t>AMBATOFITORAHANA</t>
  </si>
  <si>
    <t>AMBOSITRA4</t>
  </si>
  <si>
    <t>AMBINANINDRANO I</t>
  </si>
  <si>
    <t>AMBOSITRA5</t>
  </si>
  <si>
    <t>AMBINANINDRANO II</t>
  </si>
  <si>
    <t>AMBOSITRA6</t>
  </si>
  <si>
    <t>AMBOSITRA7</t>
  </si>
  <si>
    <t>AMBOHIMITOMBO I</t>
  </si>
  <si>
    <t>AMBOSITRA8</t>
  </si>
  <si>
    <t>AMBOHIMITOMBO II</t>
  </si>
  <si>
    <t>AMBOSITRA9</t>
  </si>
  <si>
    <t>AMBOSITRA IA</t>
  </si>
  <si>
    <t>AMBOSITRA10</t>
  </si>
  <si>
    <t>AMBOSITRA IB</t>
  </si>
  <si>
    <t>AMBOSITRA11</t>
  </si>
  <si>
    <t>AMBOSITRA ID</t>
  </si>
  <si>
    <t>AMBOSITRA12</t>
  </si>
  <si>
    <t>AMBOSITRA II</t>
  </si>
  <si>
    <t>AMBOSITRA13</t>
  </si>
  <si>
    <t>ANDINA</t>
  </si>
  <si>
    <t>AMBOSITRA14</t>
  </si>
  <si>
    <t>ANKAZOAMBO</t>
  </si>
  <si>
    <t>AMBOSITRA15</t>
  </si>
  <si>
    <t>ANTOETRA I</t>
  </si>
  <si>
    <t>AMBOSITRA16</t>
  </si>
  <si>
    <t>ANTOETRA II</t>
  </si>
  <si>
    <t>AMBOSITRA17</t>
  </si>
  <si>
    <t>FAHIZAY</t>
  </si>
  <si>
    <t>AMBOSITRA18</t>
  </si>
  <si>
    <t>IHADILANANA</t>
  </si>
  <si>
    <t>AMBOSITRA19</t>
  </si>
  <si>
    <t>ILAKA CENTRE</t>
  </si>
  <si>
    <t>AMBOSITRA20</t>
  </si>
  <si>
    <t>IMERINA IMADY</t>
  </si>
  <si>
    <t>AMBOSITRA21</t>
  </si>
  <si>
    <t>IVATO CENTRE</t>
  </si>
  <si>
    <t>AMBOSITRA22</t>
  </si>
  <si>
    <t>IVONY MIARAMIASA</t>
  </si>
  <si>
    <t>AMBOSITRA23</t>
  </si>
  <si>
    <t>KIANJANDRAKEFINA</t>
  </si>
  <si>
    <t>AMBOSITRA24</t>
  </si>
  <si>
    <t>MAHAZINA AMBOHIPIERENANA</t>
  </si>
  <si>
    <t>AMBOSITRA25</t>
  </si>
  <si>
    <t>MAROSOA</t>
  </si>
  <si>
    <t>AMBOSITRA26</t>
  </si>
  <si>
    <t>TSARASAOTRA I</t>
  </si>
  <si>
    <t>AMBOSITRA27</t>
  </si>
  <si>
    <t>TSARASAOTRA II</t>
  </si>
  <si>
    <t>AMBOSITRA28</t>
  </si>
  <si>
    <t>VOHIDAHY</t>
  </si>
  <si>
    <t>AMBOVOMBE1</t>
  </si>
  <si>
    <t>AMBANISARIKA</t>
  </si>
  <si>
    <t>AMBOVOMBE2</t>
  </si>
  <si>
    <t>AMBAZOA</t>
  </si>
  <si>
    <t>AMBOVOMBE3</t>
  </si>
  <si>
    <t>AMBOHIMALAZA</t>
  </si>
  <si>
    <t>AMBOVOMBE4</t>
  </si>
  <si>
    <t>AMBONAIVO</t>
  </si>
  <si>
    <t>AMBOVOMBE5</t>
  </si>
  <si>
    <t>AMBONDRO</t>
  </si>
  <si>
    <t>AMBOVOMBE6</t>
  </si>
  <si>
    <t>AMBOVOMBE I</t>
  </si>
  <si>
    <t>AMBOVOMBE7</t>
  </si>
  <si>
    <t>AMBOVOMBE II</t>
  </si>
  <si>
    <t>AMBOVOMBE8</t>
  </si>
  <si>
    <t>AMPAMATA</t>
  </si>
  <si>
    <t>AMBOVOMBE9</t>
  </si>
  <si>
    <t>ANALAMARY</t>
  </si>
  <si>
    <t>AMBOVOMBE10</t>
  </si>
  <si>
    <t>ANDALATANOSY</t>
  </si>
  <si>
    <t>AMBOVOMBE11</t>
  </si>
  <si>
    <t>ANDOHARANO</t>
  </si>
  <si>
    <t>AMBOVOMBE12</t>
  </si>
  <si>
    <t>ANDRAGNANIVO</t>
  </si>
  <si>
    <t>AMBOVOMBE13</t>
  </si>
  <si>
    <t>ANTANIMORA -OUEST</t>
  </si>
  <si>
    <t>AMBOVOMBE14</t>
  </si>
  <si>
    <t>ANTANIMORA-EST</t>
  </si>
  <si>
    <t>AMBOVOMBE15</t>
  </si>
  <si>
    <t>BEANANTARA</t>
  </si>
  <si>
    <t>AMBOVOMBE16</t>
  </si>
  <si>
    <t>ERADA</t>
  </si>
  <si>
    <t>AMBOVOMBE17</t>
  </si>
  <si>
    <t>IMANOMBO</t>
  </si>
  <si>
    <t>AMBOVOMBE18</t>
  </si>
  <si>
    <t>JAFARO</t>
  </si>
  <si>
    <t>AMBOVOMBE19</t>
  </si>
  <si>
    <t>MAROALOMAINTY</t>
  </si>
  <si>
    <t>AMBOVOMBE20</t>
  </si>
  <si>
    <t>MAROALOPOTY</t>
  </si>
  <si>
    <t>AMBOVOMBE21</t>
  </si>
  <si>
    <t>MAROVATO BEFENO</t>
  </si>
  <si>
    <t>AMBOVOMBE22</t>
  </si>
  <si>
    <t>SIHANAMARO</t>
  </si>
  <si>
    <t>AMBOVOMBE23</t>
  </si>
  <si>
    <t>TSIMANANADA</t>
  </si>
  <si>
    <t>AMPANIHY1</t>
  </si>
  <si>
    <t>AGNAVOHA</t>
  </si>
  <si>
    <t>AMPANIHY2</t>
  </si>
  <si>
    <t>AMPANIHY3</t>
  </si>
  <si>
    <t>AMPANIHY CENTRE</t>
  </si>
  <si>
    <t>AMPANIHY4</t>
  </si>
  <si>
    <t>ANDROIMPANO</t>
  </si>
  <si>
    <t>AMPANIHY5</t>
  </si>
  <si>
    <t>ANDROKA</t>
  </si>
  <si>
    <t>AMPANIHY6</t>
  </si>
  <si>
    <t>ANKILIABO</t>
  </si>
  <si>
    <t>AMPANIHY7</t>
  </si>
  <si>
    <t>ANKILIMIVORY</t>
  </si>
  <si>
    <t>AMPANIHY8</t>
  </si>
  <si>
    <t>ANKILIZATO</t>
  </si>
  <si>
    <t>AMPANIHY9</t>
  </si>
  <si>
    <t>ANTALY</t>
  </si>
  <si>
    <t>AMPANIHY10</t>
  </si>
  <si>
    <t>BEAHITSE</t>
  </si>
  <si>
    <t>AMPANIHY11</t>
  </si>
  <si>
    <t>BEARA</t>
  </si>
  <si>
    <t>AMPANIHY12</t>
  </si>
  <si>
    <t>BELAFIKE HAUT</t>
  </si>
  <si>
    <t>AMPANIHY13</t>
  </si>
  <si>
    <t>BEROY SUD</t>
  </si>
  <si>
    <t>AMPANIHY14</t>
  </si>
  <si>
    <t>EJEDA I</t>
  </si>
  <si>
    <t>AMPANIHY15</t>
  </si>
  <si>
    <t>EJEDA II</t>
  </si>
  <si>
    <t>AMPANIHY16</t>
  </si>
  <si>
    <t>FOTADREVO</t>
  </si>
  <si>
    <t>AMPANIHY17</t>
  </si>
  <si>
    <t>GOGOGOGO</t>
  </si>
  <si>
    <t>AMPANIHY18</t>
  </si>
  <si>
    <t>ITAMPOLO</t>
  </si>
  <si>
    <t>AMPANIHY19</t>
  </si>
  <si>
    <t>MANIRY</t>
  </si>
  <si>
    <t>AMPANIHY20</t>
  </si>
  <si>
    <t>VOHITANY</t>
  </si>
  <si>
    <t>AMPARAFARAVOLA1</t>
  </si>
  <si>
    <t>AMPARAFARAVOLA2</t>
  </si>
  <si>
    <t>AMBOAVORY I</t>
  </si>
  <si>
    <t>AMPARAFARAVOLA3</t>
  </si>
  <si>
    <t>AMBOAVORY II</t>
  </si>
  <si>
    <t>AMPARAFARAVOLA4</t>
  </si>
  <si>
    <t>AMBOHIJANAHARY I</t>
  </si>
  <si>
    <t>AMPARAFARAVOLA5</t>
  </si>
  <si>
    <t>AMBOHIJANAHARY II</t>
  </si>
  <si>
    <t>AMPARAFARAVOLA6</t>
  </si>
  <si>
    <t>AMBOHIMANDROSO I</t>
  </si>
  <si>
    <t>AMPARAFARAVOLA7</t>
  </si>
  <si>
    <t>AMBOHITRARIVO</t>
  </si>
  <si>
    <t>AMPARAFARAVOLA8</t>
  </si>
  <si>
    <t>AMPARAFARAVOLA I</t>
  </si>
  <si>
    <t>AMPARAFARAVOLA9</t>
  </si>
  <si>
    <t>AMPARAFARAVOLA II</t>
  </si>
  <si>
    <t>AMPARAFARAVOLA10</t>
  </si>
  <si>
    <t>AMPARAFARAVOLA III</t>
  </si>
  <si>
    <t>AMPARAFARAVOLA11</t>
  </si>
  <si>
    <t>ANDILANA NORD</t>
  </si>
  <si>
    <t>AMPARAFARAVOLA12</t>
  </si>
  <si>
    <t>ANDREBAKELY NORD</t>
  </si>
  <si>
    <t>AMPARAFARAVOLA13</t>
  </si>
  <si>
    <t>ANDREBAKELY SUD / AMPASIKELY</t>
  </si>
  <si>
    <t>AMPARAFARAVOLA14</t>
  </si>
  <si>
    <t>ANORORO</t>
  </si>
  <si>
    <t>AMPARAFARAVOLA15</t>
  </si>
  <si>
    <t>BEANANA</t>
  </si>
  <si>
    <t>AMPARAFARAVOLA16</t>
  </si>
  <si>
    <t>BEDIDY</t>
  </si>
  <si>
    <t>AMPARAFARAVOLA17</t>
  </si>
  <si>
    <t>MAHATSINJO</t>
  </si>
  <si>
    <t>AMPARAFARAVOLA18</t>
  </si>
  <si>
    <t>MORARANO CHROME I</t>
  </si>
  <si>
    <t>AMPARAFARAVOLA19</t>
  </si>
  <si>
    <t>MORARANO CHROME II</t>
  </si>
  <si>
    <t>AMPARAFARAVOLA20</t>
  </si>
  <si>
    <t>MORARANO CHROME III</t>
  </si>
  <si>
    <t>AMPARAFARAVOLA21</t>
  </si>
  <si>
    <t>SAHAMAMY</t>
  </si>
  <si>
    <t>AMPARAFARAVOLA22</t>
  </si>
  <si>
    <t>TANAMBE I</t>
  </si>
  <si>
    <t>AMPARAFARAVOLA23</t>
  </si>
  <si>
    <t>TANAMBE II</t>
  </si>
  <si>
    <t>AMPARAFARAVOLA24</t>
  </si>
  <si>
    <t>VOHIMENA</t>
  </si>
  <si>
    <t>AMPARAFARAVOLA25</t>
  </si>
  <si>
    <t>VOHITSARA AMBODIMANGA</t>
  </si>
  <si>
    <t>ANALALAVA1</t>
  </si>
  <si>
    <t>ANALALAVA2</t>
  </si>
  <si>
    <t>AMBARIJEBY SUD</t>
  </si>
  <si>
    <t>ANALALAVA3</t>
  </si>
  <si>
    <t>AMBOLOBOZO NORD</t>
  </si>
  <si>
    <t>ANALALAVA4</t>
  </si>
  <si>
    <t>AMBOLOBOZO SUD</t>
  </si>
  <si>
    <t>ANALALAVA5</t>
  </si>
  <si>
    <t>ANALALAVA EST</t>
  </si>
  <si>
    <t>ANALALAVA6</t>
  </si>
  <si>
    <t>ANALALAVA OUEST</t>
  </si>
  <si>
    <t>ANALALAVA7</t>
  </si>
  <si>
    <t>ANDRIBAVONTSONA</t>
  </si>
  <si>
    <t>ANALALAVA8</t>
  </si>
  <si>
    <t>ANGOAKA SUD</t>
  </si>
  <si>
    <t>ANALALAVA9</t>
  </si>
  <si>
    <t>ANKARAMY EST</t>
  </si>
  <si>
    <t>ANALALAVA10</t>
  </si>
  <si>
    <t>ANKARAMY OUEST</t>
  </si>
  <si>
    <t>ANALALAVA11</t>
  </si>
  <si>
    <t>ANTONIBE I</t>
  </si>
  <si>
    <t>ANALALAVA12</t>
  </si>
  <si>
    <t>ANTONIBE II</t>
  </si>
  <si>
    <t>ANALALAVA13</t>
  </si>
  <si>
    <t>ANTONIBE III</t>
  </si>
  <si>
    <t>ANALALAVA14</t>
  </si>
  <si>
    <t>BEFOTAKA NORD I</t>
  </si>
  <si>
    <t>ANALALAVA15</t>
  </si>
  <si>
    <t>BEFOTAKA NORD II</t>
  </si>
  <si>
    <t>ANALALAVA16</t>
  </si>
  <si>
    <t>BEJOFO BAS</t>
  </si>
  <si>
    <t>ANALALAVA17</t>
  </si>
  <si>
    <t>BEJOFO HAUT</t>
  </si>
  <si>
    <t>ANALALAVA18</t>
  </si>
  <si>
    <t>MAHADRODROKA I</t>
  </si>
  <si>
    <t>ANALALAVA19</t>
  </si>
  <si>
    <t>MAHADRODROKA II</t>
  </si>
  <si>
    <t>ANALALAVA20</t>
  </si>
  <si>
    <t>MAROMANDIA I</t>
  </si>
  <si>
    <t>ANALALAVA21</t>
  </si>
  <si>
    <t>MAROMANDIA II</t>
  </si>
  <si>
    <t>ANALALAVA22</t>
  </si>
  <si>
    <t>MAROVANTAZA</t>
  </si>
  <si>
    <t>ANALALAVA23</t>
  </si>
  <si>
    <t>MAROVATOLENA</t>
  </si>
  <si>
    <t>ANDAPA1</t>
  </si>
  <si>
    <t>AMBALAMANASY II</t>
  </si>
  <si>
    <t>ANDAPA2</t>
  </si>
  <si>
    <t>AMBODIANGEZOKA</t>
  </si>
  <si>
    <t>ANDAPA3</t>
  </si>
  <si>
    <t>AMBODIDIVAINA</t>
  </si>
  <si>
    <t>ANDAPA4</t>
  </si>
  <si>
    <t>AMBODIMANGA I</t>
  </si>
  <si>
    <t>ANDAPA5</t>
  </si>
  <si>
    <t>ANDAPA I</t>
  </si>
  <si>
    <t>ANDAPA6</t>
  </si>
  <si>
    <t>ANDAPA II</t>
  </si>
  <si>
    <t>ANDAPA7</t>
  </si>
  <si>
    <t>ANDRAKATA</t>
  </si>
  <si>
    <t>ANDAPA8</t>
  </si>
  <si>
    <t>ANDRANOMENA</t>
  </si>
  <si>
    <t>ANDAPA9</t>
  </si>
  <si>
    <t>ANJIALAVABE</t>
  </si>
  <si>
    <t>ANDAPA10</t>
  </si>
  <si>
    <t>ANKIAKABE NORD</t>
  </si>
  <si>
    <t>ANDAPA11</t>
  </si>
  <si>
    <t>ANOVIARA</t>
  </si>
  <si>
    <t>ANDAPA12</t>
  </si>
  <si>
    <t>ANTSAHAMENA</t>
  </si>
  <si>
    <t>ANDAPA13</t>
  </si>
  <si>
    <t>BEALAMPONA</t>
  </si>
  <si>
    <t>ANDAPA14</t>
  </si>
  <si>
    <t>BETSAKOTSAKO-ANDRANOTSARA</t>
  </si>
  <si>
    <t>ANDAPA15</t>
  </si>
  <si>
    <t>DOANY I</t>
  </si>
  <si>
    <t>ANDAPA16</t>
  </si>
  <si>
    <t>DOANY II</t>
  </si>
  <si>
    <t>ANDAPA17</t>
  </si>
  <si>
    <t>ANDILAMENA1</t>
  </si>
  <si>
    <t>AMPONDRABE</t>
  </si>
  <si>
    <t>ANDILAMENA2</t>
  </si>
  <si>
    <t>ANDILAMENA CENTRE</t>
  </si>
  <si>
    <t>ANDILAMENA3</t>
  </si>
  <si>
    <t>ANDILAMENA NORD</t>
  </si>
  <si>
    <t>ANDILAMENA4</t>
  </si>
  <si>
    <t>ANDILAMENA SUD</t>
  </si>
  <si>
    <t>ANDILAMENA5</t>
  </si>
  <si>
    <t>ANTANIMENABAKA NORD</t>
  </si>
  <si>
    <t>ANDILAMENA6</t>
  </si>
  <si>
    <t>ANTANIMENABAKA SUD</t>
  </si>
  <si>
    <t>ANDILAMENA7</t>
  </si>
  <si>
    <t>BEMAITSO</t>
  </si>
  <si>
    <t>ANDILAMENA8</t>
  </si>
  <si>
    <t>MAITSOKELY</t>
  </si>
  <si>
    <t>ANDILAMENA9</t>
  </si>
  <si>
    <t>MAROADABO</t>
  </si>
  <si>
    <t>ANDILAMENA10</t>
  </si>
  <si>
    <t>ANDILAMENA11</t>
  </si>
  <si>
    <t>MIARINARIVO NORD</t>
  </si>
  <si>
    <t>ANDILAMENA12</t>
  </si>
  <si>
    <t>MIARINARIVO SUD</t>
  </si>
  <si>
    <t>ANDILAMENA13</t>
  </si>
  <si>
    <t>TANANANIFOLOLAHY</t>
  </si>
  <si>
    <t>ANDRAMASINA1</t>
  </si>
  <si>
    <t>ALAROBIA VATOSOLA</t>
  </si>
  <si>
    <t>ANDRAMASINA2</t>
  </si>
  <si>
    <t>ALATSINAINY BAKARO</t>
  </si>
  <si>
    <t>ANDRAMASINA3</t>
  </si>
  <si>
    <t>AMBOHIMIADANA</t>
  </si>
  <si>
    <t>ANDRAMASINA4</t>
  </si>
  <si>
    <t>ANDRAMASINA5</t>
  </si>
  <si>
    <t>ANJOMA FALIARIVO</t>
  </si>
  <si>
    <t>ANDRAMASINA6</t>
  </si>
  <si>
    <t>ANOSIBE TRIMOLOHARANO</t>
  </si>
  <si>
    <t>ANDRAMASINA7</t>
  </si>
  <si>
    <t>ANTOTOHAZO</t>
  </si>
  <si>
    <t>ANDRAMASINA8</t>
  </si>
  <si>
    <t>FITSINJOVANA BAKARO</t>
  </si>
  <si>
    <t>ANDRAMASINA9</t>
  </si>
  <si>
    <t>MANDROSOA</t>
  </si>
  <si>
    <t>ANDRAMASINA10</t>
  </si>
  <si>
    <t>SABOTSY AMBOHITROMBY</t>
  </si>
  <si>
    <t>ANDRAMASINA11</t>
  </si>
  <si>
    <t>SABOTSY MANJAKAVAHOAKA</t>
  </si>
  <si>
    <t>ANDRAMASINA12</t>
  </si>
  <si>
    <t>TANKAFATRA</t>
  </si>
  <si>
    <t>ANJOZOROBE1</t>
  </si>
  <si>
    <t>ALAKAMISY TSARASAOTRA</t>
  </si>
  <si>
    <t>ANJOZOROBE2</t>
  </si>
  <si>
    <t>AMBATOMANOINA</t>
  </si>
  <si>
    <t>ANJOZOROBE3</t>
  </si>
  <si>
    <t>AMBOASARY NORD</t>
  </si>
  <si>
    <t>ANJOZOROBE4</t>
  </si>
  <si>
    <t>AMBOHIBARY VOHILENA I</t>
  </si>
  <si>
    <t>ANJOZOROBE5</t>
  </si>
  <si>
    <t>AMBOHIBARY VOHILENA II</t>
  </si>
  <si>
    <t>ANJOZOROBE6</t>
  </si>
  <si>
    <t>AMBOHIMANARINA</t>
  </si>
  <si>
    <t>ANJOZOROBE7</t>
  </si>
  <si>
    <t>AMBOHIMIRARY</t>
  </si>
  <si>
    <t>ANJOZOROBE8</t>
  </si>
  <si>
    <t>AMBONGAMARINA I</t>
  </si>
  <si>
    <t>ANJOZOROBE9</t>
  </si>
  <si>
    <t>AMBONGAMARINA II</t>
  </si>
  <si>
    <t>ANJOZOROBE10</t>
  </si>
  <si>
    <t>AMPARATANJONA</t>
  </si>
  <si>
    <t>ANJOZOROBE11</t>
  </si>
  <si>
    <t>ANALAROA</t>
  </si>
  <si>
    <t>ANJOZOROBE12</t>
  </si>
  <si>
    <t>ANDROVAKELY</t>
  </si>
  <si>
    <t>ANJOZOROBE13</t>
  </si>
  <si>
    <t>ANJOZOROBE I</t>
  </si>
  <si>
    <t>ANJOZOROBE14</t>
  </si>
  <si>
    <t>ANJOZOROBE II</t>
  </si>
  <si>
    <t>ANJOZOROBE15</t>
  </si>
  <si>
    <t>ANTANETIBE ANATIVOLO</t>
  </si>
  <si>
    <t>ANJOZOROBE16</t>
  </si>
  <si>
    <t>BERONONO</t>
  </si>
  <si>
    <t>ANJOZOROBE17</t>
  </si>
  <si>
    <t>BETATAO</t>
  </si>
  <si>
    <t>ANJOZOROBE18</t>
  </si>
  <si>
    <t>MANGAMILA I</t>
  </si>
  <si>
    <t>ANJOZOROBE19</t>
  </si>
  <si>
    <t>MANGAMILA II</t>
  </si>
  <si>
    <t>ANJOZOROBE20</t>
  </si>
  <si>
    <t>MAROTSIPOY</t>
  </si>
  <si>
    <t>ANKAZOABO1</t>
  </si>
  <si>
    <t>AMBATOLAHY</t>
  </si>
  <si>
    <t>ANKAZOABO2</t>
  </si>
  <si>
    <t>ANDRANOMAFANA</t>
  </si>
  <si>
    <t>ANKAZOABO3</t>
  </si>
  <si>
    <t>ANKAZOABO I</t>
  </si>
  <si>
    <t>ANKAZOABO4</t>
  </si>
  <si>
    <t>ANKAZOABO II</t>
  </si>
  <si>
    <t>ANKAZOABO5</t>
  </si>
  <si>
    <t>ANKAZOABO III</t>
  </si>
  <si>
    <t>ANKAZOABO6</t>
  </si>
  <si>
    <t>ANKERIKY</t>
  </si>
  <si>
    <t>ANKAZOABO7</t>
  </si>
  <si>
    <t>ANKILIVALOKELY</t>
  </si>
  <si>
    <t>ANKAZOABO8</t>
  </si>
  <si>
    <t>BERENTY I</t>
  </si>
  <si>
    <t>ANKAZOABO9</t>
  </si>
  <si>
    <t>BERENTY II</t>
  </si>
  <si>
    <t>ANKAZOABO10</t>
  </si>
  <si>
    <t>FOTIVOLO</t>
  </si>
  <si>
    <t>ANKAZOABO11</t>
  </si>
  <si>
    <t>ILEMBY</t>
  </si>
  <si>
    <t>ANKAZOABO12</t>
  </si>
  <si>
    <t>TANDRANO</t>
  </si>
  <si>
    <t>ANKAZOBE1</t>
  </si>
  <si>
    <t>AMBOHITROMBY</t>
  </si>
  <si>
    <t>ANKAZOBE2</t>
  </si>
  <si>
    <t>AMBOLOTARAKELY</t>
  </si>
  <si>
    <t>ANKAZOBE3</t>
  </si>
  <si>
    <t>ANKAZOBE4</t>
  </si>
  <si>
    <t>ANTAKAVANA</t>
  </si>
  <si>
    <t>ANKAZOBE5</t>
  </si>
  <si>
    <t>ANKAZOBE6</t>
  </si>
  <si>
    <t>ANKAZOBE7</t>
  </si>
  <si>
    <t>FIHAONANA</t>
  </si>
  <si>
    <t>ANKAZOBE8</t>
  </si>
  <si>
    <t>KIANGARA</t>
  </si>
  <si>
    <t>ANKAZOBE9</t>
  </si>
  <si>
    <t>MAHAVELONA</t>
  </si>
  <si>
    <t>ANKAZOBE10</t>
  </si>
  <si>
    <t>MARONDRY</t>
  </si>
  <si>
    <t>ANKAZOBE11</t>
  </si>
  <si>
    <t>MIANTSO</t>
  </si>
  <si>
    <t>ANKAZOBE12</t>
  </si>
  <si>
    <t>TALATA ANGAVO</t>
  </si>
  <si>
    <t>ANKAZOBE13</t>
  </si>
  <si>
    <t>TSARAMASOANDRO</t>
  </si>
  <si>
    <t>ANOSIBE AN'ALA1</t>
  </si>
  <si>
    <t>AMBALAOMBY</t>
  </si>
  <si>
    <t>ANOSIBE AN'ALA2</t>
  </si>
  <si>
    <t>ANOSIBE AN'ALA3</t>
  </si>
  <si>
    <t>AMBODIMERANA</t>
  </si>
  <si>
    <t>ANOSIBE AN'ALA4</t>
  </si>
  <si>
    <t>AMPANDROANTRAKA</t>
  </si>
  <si>
    <t>ANOSIBE AN'ALA5</t>
  </si>
  <si>
    <t>AMPASIMANEVA</t>
  </si>
  <si>
    <t>ANOSIBE AN'ALA6</t>
  </si>
  <si>
    <t>ANOSIBE AN\'ALA</t>
  </si>
  <si>
    <t>ANOSIBE AN'ALA7</t>
  </si>
  <si>
    <t xml:space="preserve">ANTANDROKOMBY </t>
  </si>
  <si>
    <t>ANOSIBE AN'ALA8</t>
  </si>
  <si>
    <t>ANOSIBE AN'ALA9</t>
  </si>
  <si>
    <t xml:space="preserve">LONGOZABE </t>
  </si>
  <si>
    <t>ANOSIBE AN'ALA10</t>
  </si>
  <si>
    <t>MORAFENO II</t>
  </si>
  <si>
    <t>ANOSIBE AN'ALA11</t>
  </si>
  <si>
    <t>NIAROVANA</t>
  </si>
  <si>
    <t>ANOSIBE AN'ALA12</t>
  </si>
  <si>
    <t>TRATRAMARINA</t>
  </si>
  <si>
    <t>ANOSIBE AN'ALA13</t>
  </si>
  <si>
    <t>TSARATAMPONA</t>
  </si>
  <si>
    <t>ANOSIBE AN'ALA14</t>
  </si>
  <si>
    <t xml:space="preserve">TSARAVINANY </t>
  </si>
  <si>
    <t>ANTALAHA1</t>
  </si>
  <si>
    <t>AMBALABE</t>
  </si>
  <si>
    <t>ANTALAHA2</t>
  </si>
  <si>
    <t>AMBARABAHA</t>
  </si>
  <si>
    <t>ANTALAHA3</t>
  </si>
  <si>
    <t>AMBINANIFAHO</t>
  </si>
  <si>
    <t>ANTALAHA4</t>
  </si>
  <si>
    <t>AMBOHITRALANANA</t>
  </si>
  <si>
    <t>ANTALAHA5</t>
  </si>
  <si>
    <t>AMPAHANA</t>
  </si>
  <si>
    <t>ANTALAHA6</t>
  </si>
  <si>
    <t>AMPANAVOANA</t>
  </si>
  <si>
    <t>ANTALAHA7</t>
  </si>
  <si>
    <t>AMPOHIBE</t>
  </si>
  <si>
    <t>ANTALAHA8</t>
  </si>
  <si>
    <t>ANDAMPY</t>
  </si>
  <si>
    <t>ANTALAHA9</t>
  </si>
  <si>
    <t>ANTALAHA NORD</t>
  </si>
  <si>
    <t>ANTALAHA10</t>
  </si>
  <si>
    <t>ANTALAHA SUD</t>
  </si>
  <si>
    <t>ANTALAHA11</t>
  </si>
  <si>
    <t>ANTANANAMBO</t>
  </si>
  <si>
    <t>ANTALAHA12</t>
  </si>
  <si>
    <t>ANTOMBANA</t>
  </si>
  <si>
    <t>ANTALAHA13</t>
  </si>
  <si>
    <t>ANTSAHANORO</t>
  </si>
  <si>
    <t>ANTALAHA14</t>
  </si>
  <si>
    <t>ANTSAMBALAHY</t>
  </si>
  <si>
    <t>ANTALAHA15</t>
  </si>
  <si>
    <t>LANJARIVO</t>
  </si>
  <si>
    <t>ANTALAHA16</t>
  </si>
  <si>
    <t>MANAKAMBAHINY ANKAVIA</t>
  </si>
  <si>
    <t>ANTALAHA17</t>
  </si>
  <si>
    <t>MAROFINARITRA</t>
  </si>
  <si>
    <t>ANTALAHA18</t>
  </si>
  <si>
    <t>SAHANTAHA</t>
  </si>
  <si>
    <t>ANTALAHA19</t>
  </si>
  <si>
    <t>SARAHANDRANO</t>
  </si>
  <si>
    <t>ANTALAHA20</t>
  </si>
  <si>
    <t>ANTALAHA21</t>
  </si>
  <si>
    <t>VINANIVAO</t>
  </si>
  <si>
    <t>ANTANAMBAO-MANAMPOTSY1</t>
  </si>
  <si>
    <t>ANTANAMBAO MANAMPONTSY I</t>
  </si>
  <si>
    <t>ANTANAMBAO-MANAMPOTSY2</t>
  </si>
  <si>
    <t>ANTANAMBAO MANAMPONTSY II</t>
  </si>
  <si>
    <t>ANTANAMBAO-MANAMPOTSY3</t>
  </si>
  <si>
    <t>ANTANANDEHIBE</t>
  </si>
  <si>
    <t>ANTANAMBAO-MANAMPOTSY4</t>
  </si>
  <si>
    <t xml:space="preserve">MAHELA </t>
  </si>
  <si>
    <t>ANTANAMBAO-MANAMPOTSY5</t>
  </si>
  <si>
    <t>MANAKANA</t>
  </si>
  <si>
    <t>ANTANAMBAO-MANAMPOTSY6</t>
  </si>
  <si>
    <t>MANARANTSANDRY</t>
  </si>
  <si>
    <t>ANTANAMBAO-MANAMPOTSY7</t>
  </si>
  <si>
    <t>SAIVAZA</t>
  </si>
  <si>
    <t>ANTANANARIVO ATSIMONDRANO1</t>
  </si>
  <si>
    <t>ANTANANARIVO ATSIMONDRANO2</t>
  </si>
  <si>
    <t>AMBATOFAHAVALO</t>
  </si>
  <si>
    <t>ANTANANARIVO ATSIMONDRANO3</t>
  </si>
  <si>
    <t>AMBAVAHADITOKANA</t>
  </si>
  <si>
    <t>ANTANANARIVO ATSIMONDRANO4</t>
  </si>
  <si>
    <t>AMBOHIDRAPETO</t>
  </si>
  <si>
    <t>ANTANANARIVO ATSIMONDRANO5</t>
  </si>
  <si>
    <t>AMBOHIJANAKA</t>
  </si>
  <si>
    <t>ANTANANARIVO ATSIMONDRANO6</t>
  </si>
  <si>
    <t>AMBOHIJOKY</t>
  </si>
  <si>
    <t>ANTANANARIVO ATSIMONDRANO7</t>
  </si>
  <si>
    <t>AMPANEFY</t>
  </si>
  <si>
    <t>ANTANANARIVO ATSIMONDRANO8</t>
  </si>
  <si>
    <t>AMPITATAFIKA</t>
  </si>
  <si>
    <t>ANTANANARIVO ATSIMONDRANO9</t>
  </si>
  <si>
    <t>ANDOHARANOFOTSY</t>
  </si>
  <si>
    <t>ANTANANARIVO ATSIMONDRANO10</t>
  </si>
  <si>
    <t>ANDRANONAHOATRA</t>
  </si>
  <si>
    <t>ANTANANARIVO ATSIMONDRANO11</t>
  </si>
  <si>
    <t>ANDROHIBE</t>
  </si>
  <si>
    <t>ANTANANARIVO ATSIMONDRANO12</t>
  </si>
  <si>
    <t>ANJOMAKELY</t>
  </si>
  <si>
    <t>ANTANANARIVO ATSIMONDRANO13</t>
  </si>
  <si>
    <t>ANKARAOBATO</t>
  </si>
  <si>
    <t>ANTANANARIVO ATSIMONDRANO14</t>
  </si>
  <si>
    <t>BEMASOANDRO</t>
  </si>
  <si>
    <t>ANTANANARIVO ATSIMONDRANO15</t>
  </si>
  <si>
    <t>ANTANANARIVO ATSIMONDRANO16</t>
  </si>
  <si>
    <t>ITAOSY</t>
  </si>
  <si>
    <t>ANTANANARIVO ATSIMONDRANO17</t>
  </si>
  <si>
    <t>SOALANDY</t>
  </si>
  <si>
    <t>ANTANANARIVO ATSIMONDRANO18</t>
  </si>
  <si>
    <t>SOAVINA</t>
  </si>
  <si>
    <t>ANTANANARIVO ATSIMONDRANO19</t>
  </si>
  <si>
    <t>TANJOMBATO</t>
  </si>
  <si>
    <t>ANTANANARIVO ATSIMONDRANO20</t>
  </si>
  <si>
    <t>TSARARIVOTRA</t>
  </si>
  <si>
    <t>ANTANANARIVO AVARADRANO1</t>
  </si>
  <si>
    <t>ALASORA</t>
  </si>
  <si>
    <t>ANTANANARIVO AVARADRANO2</t>
  </si>
  <si>
    <t>AMBOHIDRABIBY</t>
  </si>
  <si>
    <t>ANTANANARIVO AVARADRANO3</t>
  </si>
  <si>
    <t>ANTANANARIVO AVARADRANO4</t>
  </si>
  <si>
    <t>AMBOHIMANAMBOLA</t>
  </si>
  <si>
    <t>ANTANANARIVO AVARADRANO5</t>
  </si>
  <si>
    <t>AMBOHIMANGA ROVA</t>
  </si>
  <si>
    <t>ANTANANARIVO AVARADRANO6</t>
  </si>
  <si>
    <t>AMBOHIMANGAKELY</t>
  </si>
  <si>
    <t>ANTANANARIVO AVARADRANO7</t>
  </si>
  <si>
    <t>ANTANANARIVO AVARADRANO8</t>
  </si>
  <si>
    <t>ANJEVA GARA</t>
  </si>
  <si>
    <t>ANTANANARIVO AVARADRANO9</t>
  </si>
  <si>
    <t>ANKADIKELY EST</t>
  </si>
  <si>
    <t>ANTANANARIVO AVARADRANO10</t>
  </si>
  <si>
    <t>ANKADIKELY OUEST</t>
  </si>
  <si>
    <t>ANTANANARIVO AVARADRANO11</t>
  </si>
  <si>
    <t>ANKADINANDRIANA NORD</t>
  </si>
  <si>
    <t>ANTANANARIVO AVARADRANO12</t>
  </si>
  <si>
    <t>ANKADINANDRIANA SUD</t>
  </si>
  <si>
    <t>ANTANANARIVO AVARADRANO13</t>
  </si>
  <si>
    <t>ANOSY AVARATRA</t>
  </si>
  <si>
    <t>ANTANANARIVO AVARADRANO14</t>
  </si>
  <si>
    <t>ATSIMOMBOHITRA</t>
  </si>
  <si>
    <t>ANTANANARIVO AVARADRANO15</t>
  </si>
  <si>
    <t>ATSINANANTSENA</t>
  </si>
  <si>
    <t>ANTANANARIVO AVARADRANO16</t>
  </si>
  <si>
    <t>FIAFERANA</t>
  </si>
  <si>
    <t>ANTANANARIVO AVARADRANO17</t>
  </si>
  <si>
    <t>ANTANANARIVO AVARADRANO18</t>
  </si>
  <si>
    <t>MANANKASINA ANOSIARIVO</t>
  </si>
  <si>
    <t>ANTANANARIVO AVARADRANO19</t>
  </si>
  <si>
    <t>MASINDRAY</t>
  </si>
  <si>
    <t>ANTANANARIVO AVARADRANO20</t>
  </si>
  <si>
    <t>TALATA VOLONONDRY NORD</t>
  </si>
  <si>
    <t>ANTANANARIVO AVARADRANO21</t>
  </si>
  <si>
    <t>TALATA VOLONONDRY SUD</t>
  </si>
  <si>
    <t>ANTANANARIVO AVARADRANO22</t>
  </si>
  <si>
    <t>VILIAHAZO</t>
  </si>
  <si>
    <t>ANTANANARIVO RENIVOHITRA1</t>
  </si>
  <si>
    <t>ANTANANARIVO I</t>
  </si>
  <si>
    <t>ANTANANARIVO RENIVOHITRA2</t>
  </si>
  <si>
    <t>ANTANANARIVO II</t>
  </si>
  <si>
    <t>ANTANANARIVO RENIVOHITRA3</t>
  </si>
  <si>
    <t>ANTANANARIVO III</t>
  </si>
  <si>
    <t>ANTANANARIVO RENIVOHITRA4</t>
  </si>
  <si>
    <t>ANTANANARIVO IV</t>
  </si>
  <si>
    <t>ANTANANARIVO RENIVOHITRA5</t>
  </si>
  <si>
    <t>ANTANANARIVO V</t>
  </si>
  <si>
    <t>ANTANANARIVO RENIVOHITRA6</t>
  </si>
  <si>
    <t>ANTANANARIVO VI</t>
  </si>
  <si>
    <t>ANTANIFOTSY1</t>
  </si>
  <si>
    <t>ANTANIFOTSY2</t>
  </si>
  <si>
    <t>AMBATOMIADY I</t>
  </si>
  <si>
    <t>ANTANIFOTSY3</t>
  </si>
  <si>
    <t>AMBATOMIADY II</t>
  </si>
  <si>
    <t>ANTANIFOTSY4</t>
  </si>
  <si>
    <t>AMBATOTSIPIHINA I</t>
  </si>
  <si>
    <t>ANTANIFOTSY5</t>
  </si>
  <si>
    <t>AMBATOTSIPIHINA II</t>
  </si>
  <si>
    <t>ANTANIFOTSY6</t>
  </si>
  <si>
    <t>AMBODIRIANA</t>
  </si>
  <si>
    <t>ANTANIFOTSY7</t>
  </si>
  <si>
    <t>ANTANIFOTSY8</t>
  </si>
  <si>
    <t>AMBOHIMANDROSO II</t>
  </si>
  <si>
    <t>ANTANIFOTSY9</t>
  </si>
  <si>
    <t>AMBOHITOMPOINA I</t>
  </si>
  <si>
    <t>ANTANIFOTSY10</t>
  </si>
  <si>
    <t>AMBOHITOMPOINA III</t>
  </si>
  <si>
    <t>ANTANIFOTSY11</t>
  </si>
  <si>
    <t>AMPITATAFIKA I</t>
  </si>
  <si>
    <t>ANTANIFOTSY12</t>
  </si>
  <si>
    <t>AMPITATAFIKA II</t>
  </si>
  <si>
    <t>ANTANIFOTSY13</t>
  </si>
  <si>
    <t>ANDRANOFITO</t>
  </si>
  <si>
    <t>ANTANIFOTSY14</t>
  </si>
  <si>
    <t>ANJAMANGA</t>
  </si>
  <si>
    <t>ANTANIFOTSY15</t>
  </si>
  <si>
    <t>ANTANIFOTSY I</t>
  </si>
  <si>
    <t>ANTANIFOTSY16</t>
  </si>
  <si>
    <t>ANTANIFOTSY II</t>
  </si>
  <si>
    <t>ANTANIFOTSY17</t>
  </si>
  <si>
    <t>ANTANIFOTSY III</t>
  </si>
  <si>
    <t>ANTANIFOTSY18</t>
  </si>
  <si>
    <t>ANTSAHALAVA I</t>
  </si>
  <si>
    <t>ANTANIFOTSY19</t>
  </si>
  <si>
    <t>ANTSAHALAVA II</t>
  </si>
  <si>
    <t>ANTANIFOTSY20</t>
  </si>
  <si>
    <t>ANTSAMPANDRANO I</t>
  </si>
  <si>
    <t>ANTANIFOTSY21</t>
  </si>
  <si>
    <t>ANTSAMPANDRANO II</t>
  </si>
  <si>
    <t>ANTANIFOTSY22</t>
  </si>
  <si>
    <t>ANTSAMPANDRANO III</t>
  </si>
  <si>
    <t>ANTANIFOTSY23</t>
  </si>
  <si>
    <t>BELANITRA</t>
  </si>
  <si>
    <t>ANTANIFOTSY24</t>
  </si>
  <si>
    <t>SOAMANANDRARINY</t>
  </si>
  <si>
    <t>ANTSALOVA1</t>
  </si>
  <si>
    <t>ANTSALOVA2</t>
  </si>
  <si>
    <t>BEKOPAKA</t>
  </si>
  <si>
    <t>ANTSALOVA3</t>
  </si>
  <si>
    <t>BEMARA ANTSINANA</t>
  </si>
  <si>
    <t>ANTSALOVA4</t>
  </si>
  <si>
    <t>MASOARIVO</t>
  </si>
  <si>
    <t>ANTSALOVA5</t>
  </si>
  <si>
    <t>SOAHANY</t>
  </si>
  <si>
    <t>ANTSALOVA6</t>
  </si>
  <si>
    <t>TRANGAHY</t>
  </si>
  <si>
    <t>ANTSIRABE I1</t>
  </si>
  <si>
    <t>AMPATANA MANDRIANKENIHENY</t>
  </si>
  <si>
    <t>ANTSIRABE I2</t>
  </si>
  <si>
    <t>ANTSENAKELY ANDRAIKIBA</t>
  </si>
  <si>
    <t>ANTSIRABE I3</t>
  </si>
  <si>
    <t>ANTSIRABE AFOVOANY ATSINANANA AMBOHIMANARIVO</t>
  </si>
  <si>
    <t>ANTSIRABE I4</t>
  </si>
  <si>
    <t>MAHAZOARIVO AVARABOHITRA</t>
  </si>
  <si>
    <t>ANTSIRABE I5</t>
  </si>
  <si>
    <t>MANODIDINA NY GARA AMBILOMBE</t>
  </si>
  <si>
    <t>ANTSIRABE I6</t>
  </si>
  <si>
    <t>SOAMALAZA MAHATSINJO</t>
  </si>
  <si>
    <t>ANTSIRABE II1</t>
  </si>
  <si>
    <t>ALAKAMISY</t>
  </si>
  <si>
    <t>ANTSIRABE II2</t>
  </si>
  <si>
    <t>ALATSINAINY IBITY</t>
  </si>
  <si>
    <t>ANTSIRABE II3</t>
  </si>
  <si>
    <t>AMBANO</t>
  </si>
  <si>
    <t>ANTSIRABE II4</t>
  </si>
  <si>
    <t>AMBATOMENA</t>
  </si>
  <si>
    <t>ANTSIRABE II5</t>
  </si>
  <si>
    <t>AMBOHIBARY</t>
  </si>
  <si>
    <t>ANTSIRABE II6</t>
  </si>
  <si>
    <t>AMBOHIDRANANDRIANA</t>
  </si>
  <si>
    <t>ANTSIRABE II7</t>
  </si>
  <si>
    <t>AMBOHIMIARIVO</t>
  </si>
  <si>
    <t>ANTSIRABE II8</t>
  </si>
  <si>
    <t>AMBOHITSIMANOVA</t>
  </si>
  <si>
    <t>ANTSIRABE II9</t>
  </si>
  <si>
    <t>ANDRANOMANELATRA</t>
  </si>
  <si>
    <t>ANTSIRABE II10</t>
  </si>
  <si>
    <t>ANTANAMBAO</t>
  </si>
  <si>
    <t>ANTSIRABE II11</t>
  </si>
  <si>
    <t>ANTANIMANDRY</t>
  </si>
  <si>
    <t>ANTSIRABE II12</t>
  </si>
  <si>
    <t>ANTSOATANY</t>
  </si>
  <si>
    <t>ANTSIRABE II13</t>
  </si>
  <si>
    <t>BELAZAO</t>
  </si>
  <si>
    <t>ANTSIRABE II14</t>
  </si>
  <si>
    <t>MANANDONA</t>
  </si>
  <si>
    <t>ANTSIRABE II15</t>
  </si>
  <si>
    <t>MANDROSOHASINA</t>
  </si>
  <si>
    <t>ANTSIRABE II16</t>
  </si>
  <si>
    <t>MANGARANO</t>
  </si>
  <si>
    <t>ANTSIRABE II17</t>
  </si>
  <si>
    <t>SAHANIVOTRY</t>
  </si>
  <si>
    <t>ANTSIRABE II18</t>
  </si>
  <si>
    <t>SOANINDRARINY</t>
  </si>
  <si>
    <t>ANTSIRABE II19</t>
  </si>
  <si>
    <t>TSARAHONENANA</t>
  </si>
  <si>
    <t>ANTSIRABE II20</t>
  </si>
  <si>
    <t>VINANINKARENA</t>
  </si>
  <si>
    <t>ANTSIRANANA I1</t>
  </si>
  <si>
    <t>ANTSIRANANA CENTRE</t>
  </si>
  <si>
    <t>ANTSIRANANA I2</t>
  </si>
  <si>
    <t>ANTSIRANANA EST</t>
  </si>
  <si>
    <t>ANTSIRANANA I3</t>
  </si>
  <si>
    <t>ANTSIRANANA OUEST</t>
  </si>
  <si>
    <t>ANTSIRANANA II1</t>
  </si>
  <si>
    <t>AMBONDRONA</t>
  </si>
  <si>
    <t>ANTSIRANANA II2</t>
  </si>
  <si>
    <t>ANDRAFIABE</t>
  </si>
  <si>
    <t>ANTSIRANANA II3</t>
  </si>
  <si>
    <t>ANDRANOFANJAVA</t>
  </si>
  <si>
    <t>ANTSIRANANA II4</t>
  </si>
  <si>
    <t>ANDRANOVONDROINA</t>
  </si>
  <si>
    <t>ANTSIRANANA II5</t>
  </si>
  <si>
    <t>ANIVORANO NORD</t>
  </si>
  <si>
    <t>ANTSIRANANA II6</t>
  </si>
  <si>
    <t>ANKARONGANA</t>
  </si>
  <si>
    <t>ANTSIRANANA II7</t>
  </si>
  <si>
    <t>ANKETRAKABE</t>
  </si>
  <si>
    <t>ANTSIRANANA II8</t>
  </si>
  <si>
    <t>ANTANAMITARANA</t>
  </si>
  <si>
    <t>ANTSIRANANA II9</t>
  </si>
  <si>
    <t>ANTSAHAMPANO</t>
  </si>
  <si>
    <t>ANTSIRANANA II10</t>
  </si>
  <si>
    <t>ANTSALAKA</t>
  </si>
  <si>
    <t>ANTSIRANANA II11</t>
  </si>
  <si>
    <t>ANTSOHA</t>
  </si>
  <si>
    <t>ANTSIRANANA II12</t>
  </si>
  <si>
    <t>BOBAKILANDY</t>
  </si>
  <si>
    <t>ANTSIRANANA II13</t>
  </si>
  <si>
    <t>BOBASAKOA</t>
  </si>
  <si>
    <t>ANTSIRANANA II14</t>
  </si>
  <si>
    <t>JOFFRE VILLE</t>
  </si>
  <si>
    <t>ANTSIRANANA II15</t>
  </si>
  <si>
    <t>MAHALINA</t>
  </si>
  <si>
    <t>ANTSIRANANA II16</t>
  </si>
  <si>
    <t>MAHAVANONA</t>
  </si>
  <si>
    <t>ANTSIRANANA II17</t>
  </si>
  <si>
    <t>MANGAOKA</t>
  </si>
  <si>
    <t>ANTSIRANANA II18</t>
  </si>
  <si>
    <t>MOSOROLAVA</t>
  </si>
  <si>
    <t>ANTSIRANANA II19</t>
  </si>
  <si>
    <t>RAMENA</t>
  </si>
  <si>
    <t>ANTSIRANANA II20</t>
  </si>
  <si>
    <t>SADJOAVATO</t>
  </si>
  <si>
    <t>ANTSIRANANA II21</t>
  </si>
  <si>
    <t>SAKARAMY</t>
  </si>
  <si>
    <t>ANTSOHIHY1</t>
  </si>
  <si>
    <t>AMBALAFAMINTY</t>
  </si>
  <si>
    <t>ANTSOHIHY2</t>
  </si>
  <si>
    <t>AMBODIMADIRO</t>
  </si>
  <si>
    <t>ANTSOHIHY3</t>
  </si>
  <si>
    <t>AMBODIMANARY I</t>
  </si>
  <si>
    <t>ANTSOHIHY4</t>
  </si>
  <si>
    <t>AMBODIMANARY II</t>
  </si>
  <si>
    <t>ANTSOHIHY5</t>
  </si>
  <si>
    <t>AMBODIMANDRESY I</t>
  </si>
  <si>
    <t>ANTSOHIHY6</t>
  </si>
  <si>
    <t>AMBODIMANDRESY II</t>
  </si>
  <si>
    <t>ANTSOHIHY7</t>
  </si>
  <si>
    <t>AMPANDRIANKILANDY I</t>
  </si>
  <si>
    <t>ANTSOHIHY8</t>
  </si>
  <si>
    <t>AMPANDRIANKILANDY II</t>
  </si>
  <si>
    <t>ANTSOHIHY9</t>
  </si>
  <si>
    <t>ANAHIDRANO</t>
  </si>
  <si>
    <t>ANTSOHIHY10</t>
  </si>
  <si>
    <t>ANDREBA</t>
  </si>
  <si>
    <t>ANTSOHIHY11</t>
  </si>
  <si>
    <t>ANJALAZALA</t>
  </si>
  <si>
    <t>ANTSOHIHY12</t>
  </si>
  <si>
    <t>ANJIAMANGIRANA I</t>
  </si>
  <si>
    <t>ANTSOHIHY13</t>
  </si>
  <si>
    <t>ANKERIKA</t>
  </si>
  <si>
    <t>ANTSOHIHY14</t>
  </si>
  <si>
    <t>ANTSAHABE I</t>
  </si>
  <si>
    <t>ANTSOHIHY15</t>
  </si>
  <si>
    <t>ANTSAHABE II</t>
  </si>
  <si>
    <t>ANTSOHIHY16</t>
  </si>
  <si>
    <t>ANTSOHIHY17</t>
  </si>
  <si>
    <t>MAROALA</t>
  </si>
  <si>
    <t>ARIVONIMAMO1</t>
  </si>
  <si>
    <t>ALAKAMISIKELY</t>
  </si>
  <si>
    <t>ARIVONIMAMO2</t>
  </si>
  <si>
    <t>AMBATOMANGA</t>
  </si>
  <si>
    <t>ARIVONIMAMO3</t>
  </si>
  <si>
    <t>AMBATOMIRAHAVAVY</t>
  </si>
  <si>
    <t>ARIVONIMAMO4</t>
  </si>
  <si>
    <t>AMBOANANA</t>
  </si>
  <si>
    <t>ARIVONIMAMO5</t>
  </si>
  <si>
    <t>AMBOHIMANDRY</t>
  </si>
  <si>
    <t>ARIVONIMAMO6</t>
  </si>
  <si>
    <t>AMBOHIMASINA</t>
  </si>
  <si>
    <t>ARIVONIMAMO7</t>
  </si>
  <si>
    <t>AMBOHIPANDRANO</t>
  </si>
  <si>
    <t>ARIVONIMAMO8</t>
  </si>
  <si>
    <t>AMBOHITRAMBO</t>
  </si>
  <si>
    <t>ARIVONIMAMO9</t>
  </si>
  <si>
    <t>AMPAHIMANGA</t>
  </si>
  <si>
    <t>ARIVONIMAMO10</t>
  </si>
  <si>
    <t>ANDRANOMIELY</t>
  </si>
  <si>
    <t>ARIVONIMAMO11</t>
  </si>
  <si>
    <t>ANTAMBOLO</t>
  </si>
  <si>
    <t>ARIVONIMAMO12</t>
  </si>
  <si>
    <t>ARIVONIMAMO I</t>
  </si>
  <si>
    <t>ARIVONIMAMO13</t>
  </si>
  <si>
    <t>ARIVONIMAMO II</t>
  </si>
  <si>
    <t>ARIVONIMAMO14</t>
  </si>
  <si>
    <t>IMERINTSIATOSIKA I</t>
  </si>
  <si>
    <t>ARIVONIMAMO15</t>
  </si>
  <si>
    <t>IMERINTSIATOSIKA II</t>
  </si>
  <si>
    <t>ARIVONIMAMO16</t>
  </si>
  <si>
    <t>MANALALONDO</t>
  </si>
  <si>
    <t>ARIVONIMAMO17</t>
  </si>
  <si>
    <t>MIANDRANDRA</t>
  </si>
  <si>
    <t>ARIVONIMAMO18</t>
  </si>
  <si>
    <t>MIANTSOARIVO</t>
  </si>
  <si>
    <t>ARIVONIMAMO19</t>
  </si>
  <si>
    <t>ARIVONIMAMO20</t>
  </si>
  <si>
    <t>MORARANO ANTONGONA</t>
  </si>
  <si>
    <t>ARIVONIMAMO21</t>
  </si>
  <si>
    <t>TSIMADILO</t>
  </si>
  <si>
    <t>BEALANANA1</t>
  </si>
  <si>
    <t>AMBALAROMBA</t>
  </si>
  <si>
    <t>BEALANANA2</t>
  </si>
  <si>
    <t>AMBARARATA SOFIA</t>
  </si>
  <si>
    <t>BEALANANA3</t>
  </si>
  <si>
    <t>AMBARARATABE NORD</t>
  </si>
  <si>
    <t>BEALANANA4</t>
  </si>
  <si>
    <t>AMBATORIHA EST I</t>
  </si>
  <si>
    <t>BEALANANA5</t>
  </si>
  <si>
    <t>AMBATOSIA I</t>
  </si>
  <si>
    <t>BEALANANA6</t>
  </si>
  <si>
    <t>AMBODIADABO M</t>
  </si>
  <si>
    <t>BEALANANA7</t>
  </si>
  <si>
    <t>AMBODIAMPANA</t>
  </si>
  <si>
    <t>BEALANANA8</t>
  </si>
  <si>
    <t>AMBODISIKIDY</t>
  </si>
  <si>
    <t>BEALANANA9</t>
  </si>
  <si>
    <t>AMBOHIMISONDROTRA</t>
  </si>
  <si>
    <t>BEALANANA10</t>
  </si>
  <si>
    <t>AMBOVONOMBY</t>
  </si>
  <si>
    <t>BEALANANA11</t>
  </si>
  <si>
    <t>ANALILA</t>
  </si>
  <si>
    <t>BEALANANA12</t>
  </si>
  <si>
    <t>ANJOZOROMADOSY</t>
  </si>
  <si>
    <t>BEALANANA13</t>
  </si>
  <si>
    <t>ANKAZOTOKANA</t>
  </si>
  <si>
    <t>BEALANANA14</t>
  </si>
  <si>
    <t>ANTANANIVO HAUT</t>
  </si>
  <si>
    <t>BEALANANA15</t>
  </si>
  <si>
    <t>ANTSAMAKA</t>
  </si>
  <si>
    <t>BEALANANA16</t>
  </si>
  <si>
    <t>ANTSIRADAVA</t>
  </si>
  <si>
    <t>BEALANANA17</t>
  </si>
  <si>
    <t>BEALANANA I</t>
  </si>
  <si>
    <t>BEALANANA18</t>
  </si>
  <si>
    <t>BEALANANA II</t>
  </si>
  <si>
    <t>BEALANANA19</t>
  </si>
  <si>
    <t>BEANDRAREZONA</t>
  </si>
  <si>
    <t>BEALANANA20</t>
  </si>
  <si>
    <t>I MANGINDRANO</t>
  </si>
  <si>
    <t>BEALANANA21</t>
  </si>
  <si>
    <t>II AMBATORIHA EST</t>
  </si>
  <si>
    <t>BEALANANA22</t>
  </si>
  <si>
    <t>II AMBATOSIA</t>
  </si>
  <si>
    <t>BEALANANA23</t>
  </si>
  <si>
    <t>II MANGINDRANO</t>
  </si>
  <si>
    <t>BEALANANA24</t>
  </si>
  <si>
    <t>MAROTOLANA I</t>
  </si>
  <si>
    <t>BEALANANA25</t>
  </si>
  <si>
    <t>MAROTOLANA II</t>
  </si>
  <si>
    <t>BEFANDRIANA-NORD1</t>
  </si>
  <si>
    <t>BEFANDRIANA-NORD2</t>
  </si>
  <si>
    <t>AMBODIMOTSO SUD</t>
  </si>
  <si>
    <t>BEFANDRIANA-NORD3</t>
  </si>
  <si>
    <t>AMBOLIDIBE EST I</t>
  </si>
  <si>
    <t>BEFANDRIANA-NORD4</t>
  </si>
  <si>
    <t>AMBOLIDIBE EST II</t>
  </si>
  <si>
    <t>BEFANDRIANA-NORD5</t>
  </si>
  <si>
    <t>ANKARONGANA BAS</t>
  </si>
  <si>
    <t>BEFANDRIANA-NORD6</t>
  </si>
  <si>
    <t>ANKARONGANA HAUT</t>
  </si>
  <si>
    <t>BEFANDRIANA-NORD7</t>
  </si>
  <si>
    <t>ANTSAKABARY BAS</t>
  </si>
  <si>
    <t>BEFANDRIANA-NORD8</t>
  </si>
  <si>
    <t>ANTSAKABARY HAUT</t>
  </si>
  <si>
    <t>BEFANDRIANA-NORD9</t>
  </si>
  <si>
    <t>ANTSAKANALABE NORD</t>
  </si>
  <si>
    <t>BEFANDRIANA-NORD10</t>
  </si>
  <si>
    <t>ANTSAKANALABE SUD</t>
  </si>
  <si>
    <t>BEFANDRIANA-NORD11</t>
  </si>
  <si>
    <t>BEFANDRIANA NORD</t>
  </si>
  <si>
    <t>BEFANDRIANA-NORD12</t>
  </si>
  <si>
    <t>MAROAMALONA</t>
  </si>
  <si>
    <t>BEFANDRIANA-NORD13</t>
  </si>
  <si>
    <t>MATSONDAKANA NORD</t>
  </si>
  <si>
    <t>BEFANDRIANA-NORD14</t>
  </si>
  <si>
    <t>MATSONDAKANA OUEST</t>
  </si>
  <si>
    <t>BEFANDRIANA-NORD15</t>
  </si>
  <si>
    <t>MATSONDAKANA SUD</t>
  </si>
  <si>
    <t>BEFANDRIANA-NORD16</t>
  </si>
  <si>
    <t>MORAFENO I</t>
  </si>
  <si>
    <t>BEFANDRIANA-NORD17</t>
  </si>
  <si>
    <t>BEFANDRIANA-NORD18</t>
  </si>
  <si>
    <t>MORAFENO III</t>
  </si>
  <si>
    <t>BEFANDRIANA-NORD19</t>
  </si>
  <si>
    <t>TSARAHONENANA CENTRE</t>
  </si>
  <si>
    <t>BEFANDRIANA-NORD20</t>
  </si>
  <si>
    <t>TSARAHONENANA EST</t>
  </si>
  <si>
    <t>BEFANDRIANA-NORD21</t>
  </si>
  <si>
    <t>TSARAHONENANA OUEST</t>
  </si>
  <si>
    <t>BEFANDRIANA-NORD22</t>
  </si>
  <si>
    <t>TSIAMALAO NORD</t>
  </si>
  <si>
    <t>BEFANDRIANA-NORD23</t>
  </si>
  <si>
    <t>TSIAMALAO SUD</t>
  </si>
  <si>
    <t>BEFOTAKA1</t>
  </si>
  <si>
    <t>ANTANINARENINA</t>
  </si>
  <si>
    <t>BEFOTAKA2</t>
  </si>
  <si>
    <t>ANTONDABE</t>
  </si>
  <si>
    <t>BEFOTAKA3</t>
  </si>
  <si>
    <t>BEFOTAKA ATSIMO</t>
  </si>
  <si>
    <t>BEFOTAKA4</t>
  </si>
  <si>
    <t>BEHARENA</t>
  </si>
  <si>
    <t>BEFOTAKA5</t>
  </si>
  <si>
    <t>BEKOFAFA ATSIMO</t>
  </si>
  <si>
    <t>BEFOTAKA6</t>
  </si>
  <si>
    <t>MAROVITSIKA</t>
  </si>
  <si>
    <t>BEFOTAKA7</t>
  </si>
  <si>
    <t>RANOTSARA ATSIMO</t>
  </si>
  <si>
    <t>BEKILY1</t>
  </si>
  <si>
    <t>AMBAHITA</t>
  </si>
  <si>
    <t>BEKILY2</t>
  </si>
  <si>
    <t>AMBATOSOLA</t>
  </si>
  <si>
    <t>BEKILY3</t>
  </si>
  <si>
    <t>ANIVORANO/MITSINJO</t>
  </si>
  <si>
    <t>BEKILY4</t>
  </si>
  <si>
    <t>ANJA/NORD</t>
  </si>
  <si>
    <t>BEKILY5</t>
  </si>
  <si>
    <t>ANKARANABO/NORD</t>
  </si>
  <si>
    <t>BEKILY6</t>
  </si>
  <si>
    <t>ANTSAKOAMARO</t>
  </si>
  <si>
    <t>BEKILY7</t>
  </si>
  <si>
    <t>BEKILY/CENTRALE</t>
  </si>
  <si>
    <t>BEKILY8</t>
  </si>
  <si>
    <t>BEKITRO</t>
  </si>
  <si>
    <t>BEKILY9</t>
  </si>
  <si>
    <t>BELINDO/MAHASOA</t>
  </si>
  <si>
    <t>BEKILY10</t>
  </si>
  <si>
    <t>BERAKETA</t>
  </si>
  <si>
    <t>BEKILY11</t>
  </si>
  <si>
    <t>BESAKOA</t>
  </si>
  <si>
    <t>BEKILY12</t>
  </si>
  <si>
    <t>BETEZA</t>
  </si>
  <si>
    <t>BEKILY13</t>
  </si>
  <si>
    <t>BEVITIKY</t>
  </si>
  <si>
    <t>BEKILY14</t>
  </si>
  <si>
    <t>MANAKOMPY</t>
  </si>
  <si>
    <t>BEKILY15</t>
  </si>
  <si>
    <t>MAROVIRO</t>
  </si>
  <si>
    <t>BEKILY16</t>
  </si>
  <si>
    <t>MIKAIKARIVO/AMBATOMAINTY</t>
  </si>
  <si>
    <t>BEKILY17</t>
  </si>
  <si>
    <t>TANAMBAO/TSIRANDRANY</t>
  </si>
  <si>
    <t>BEKILY18</t>
  </si>
  <si>
    <t>TANANDAVA</t>
  </si>
  <si>
    <t>BEKILY19</t>
  </si>
  <si>
    <t>TSIKOLAKY</t>
  </si>
  <si>
    <t>BEKILY20</t>
  </si>
  <si>
    <t>VOHIMANGA</t>
  </si>
  <si>
    <t>BELO SUR TSIRIBIHINA1</t>
  </si>
  <si>
    <t>ANKALALOBE</t>
  </si>
  <si>
    <t>BELO SUR TSIRIBIHINA2</t>
  </si>
  <si>
    <t>ANTSAKOAZATO</t>
  </si>
  <si>
    <t>BELO SUR TSIRIBIHINA3</t>
  </si>
  <si>
    <t>BEMARIVO ANKIRONDRO</t>
  </si>
  <si>
    <t>BELO SUR TSIRIBIHINA4</t>
  </si>
  <si>
    <t>BEMARIVOKELY</t>
  </si>
  <si>
    <t>BELO SUR TSIRIBIHINA5</t>
  </si>
  <si>
    <t>BEREVO/TSIRIBIHINA</t>
  </si>
  <si>
    <t>BELO SUR TSIRIBIHINA6</t>
  </si>
  <si>
    <t>BELO SUR TSIRIBIHINA7</t>
  </si>
  <si>
    <t>SOAFIKASA</t>
  </si>
  <si>
    <t>BELO SUR TSIRIBIHINA8</t>
  </si>
  <si>
    <t>SOASERANA</t>
  </si>
  <si>
    <t>BELO SUR TSIRIBIHINA9</t>
  </si>
  <si>
    <t>TSARAOTANA</t>
  </si>
  <si>
    <t>BELO SUR TSIRIBIHINA10</t>
  </si>
  <si>
    <t>TSIMAFANA</t>
  </si>
  <si>
    <t>BELOHA1</t>
  </si>
  <si>
    <t>AMBATOTSIVALA</t>
  </si>
  <si>
    <t>BELOHA2</t>
  </si>
  <si>
    <t>BEHABOBO</t>
  </si>
  <si>
    <t>BELOHA3</t>
  </si>
  <si>
    <t>BELOHA4</t>
  </si>
  <si>
    <t>KOPOKY</t>
  </si>
  <si>
    <t>BELOHA5</t>
  </si>
  <si>
    <t>MAHENY</t>
  </si>
  <si>
    <t>BELOHA6</t>
  </si>
  <si>
    <t>MAROLINTA</t>
  </si>
  <si>
    <t>BELOHA7</t>
  </si>
  <si>
    <t>TRANOROA</t>
  </si>
  <si>
    <t>BELOHA8</t>
  </si>
  <si>
    <t>TRANOVAHO</t>
  </si>
  <si>
    <t>BENENITRA1</t>
  </si>
  <si>
    <t>AMBALAVATO</t>
  </si>
  <si>
    <t>BENENITRA2</t>
  </si>
  <si>
    <t>BENENITRA3</t>
  </si>
  <si>
    <t>BENONOKY</t>
  </si>
  <si>
    <t>BENENITRA4</t>
  </si>
  <si>
    <t>EHARA</t>
  </si>
  <si>
    <t>BENENITRA5</t>
  </si>
  <si>
    <t>IANAPERA</t>
  </si>
  <si>
    <t>BEROROHA1</t>
  </si>
  <si>
    <t>BEHISATSY</t>
  </si>
  <si>
    <t>BEROROHA2</t>
  </si>
  <si>
    <t>BEMAVO</t>
  </si>
  <si>
    <t>BEROROHA3</t>
  </si>
  <si>
    <t>BEROROHA I</t>
  </si>
  <si>
    <t>BEROROHA4</t>
  </si>
  <si>
    <t>BEROROHA II</t>
  </si>
  <si>
    <t>BEROROHA5</t>
  </si>
  <si>
    <t>FANJAKANA</t>
  </si>
  <si>
    <t>BEROROHA6</t>
  </si>
  <si>
    <t>MANDRONARIVO</t>
  </si>
  <si>
    <t>BEROROHA7</t>
  </si>
  <si>
    <t>MARERANO I</t>
  </si>
  <si>
    <t>BEROROHA8</t>
  </si>
  <si>
    <t>MARERANO II</t>
  </si>
  <si>
    <t>BEROROHA9</t>
  </si>
  <si>
    <t>SAKENA</t>
  </si>
  <si>
    <t>BEROROHA10</t>
  </si>
  <si>
    <t>TANAMARY</t>
  </si>
  <si>
    <t>BEROROHA11</t>
  </si>
  <si>
    <t>BESALAMPY1</t>
  </si>
  <si>
    <t>AMBOLODIA SUD</t>
  </si>
  <si>
    <t>BESALAMPY2</t>
  </si>
  <si>
    <t>AMPAKO</t>
  </si>
  <si>
    <t>BESALAMPY3</t>
  </si>
  <si>
    <t>ANKASAKASA TSIBIRAY NORD</t>
  </si>
  <si>
    <t>BESALAMPY4</t>
  </si>
  <si>
    <t>ANKASAKASA TSIBIRAY SUD</t>
  </si>
  <si>
    <t>BESALAMPY5</t>
  </si>
  <si>
    <t>BEKODOKA</t>
  </si>
  <si>
    <t>BESALAMPY6</t>
  </si>
  <si>
    <t>BESALAMPY7</t>
  </si>
  <si>
    <t>MAHABE</t>
  </si>
  <si>
    <t>BESALAMPY8</t>
  </si>
  <si>
    <t>MAROVOAY SUD</t>
  </si>
  <si>
    <t>BESALAMPY9</t>
  </si>
  <si>
    <t>SOANENGA</t>
  </si>
  <si>
    <t>BETAFO1</t>
  </si>
  <si>
    <t>ALAKAMISY ANATIVATO</t>
  </si>
  <si>
    <t>BETAFO2</t>
  </si>
  <si>
    <t>ALAKAMISY MAROSOSONA</t>
  </si>
  <si>
    <t>BETAFO3</t>
  </si>
  <si>
    <t>ALAROBIA BEMAHA</t>
  </si>
  <si>
    <t>BETAFO4</t>
  </si>
  <si>
    <t>AMBATONIKOLAHY</t>
  </si>
  <si>
    <t>BETAFO5</t>
  </si>
  <si>
    <t>BETAFO6</t>
  </si>
  <si>
    <t>BETAFO7</t>
  </si>
  <si>
    <t>BETAFO8</t>
  </si>
  <si>
    <t>ANDREMBESOA</t>
  </si>
  <si>
    <t>BETAFO9</t>
  </si>
  <si>
    <t>ANOSIARIVO MANAPA</t>
  </si>
  <si>
    <t>BETAFO10</t>
  </si>
  <si>
    <t>ANTOHOBE</t>
  </si>
  <si>
    <t>BETAFO11</t>
  </si>
  <si>
    <t>ANTSOSO</t>
  </si>
  <si>
    <t>BETAFO12</t>
  </si>
  <si>
    <t>BETAFO13</t>
  </si>
  <si>
    <t>INANANTONANA</t>
  </si>
  <si>
    <t>BETAFO14</t>
  </si>
  <si>
    <t>MAHAIZA</t>
  </si>
  <si>
    <t>BETAFO15</t>
  </si>
  <si>
    <t>BETAFO16</t>
  </si>
  <si>
    <t>MANOHISOA</t>
  </si>
  <si>
    <t>BETAFO17</t>
  </si>
  <si>
    <t>BETAFO18</t>
  </si>
  <si>
    <t>TRITRIVA</t>
  </si>
  <si>
    <t>BETIOKY1</t>
  </si>
  <si>
    <t>AMBATRY</t>
  </si>
  <si>
    <t>BETIOKY2</t>
  </si>
  <si>
    <t>ANDRANOMANGATSIAKA</t>
  </si>
  <si>
    <t>BETIOKY3</t>
  </si>
  <si>
    <t>ANKAZOMANGA OUEST</t>
  </si>
  <si>
    <t>BETIOKY4</t>
  </si>
  <si>
    <t>ANKILIVALO</t>
  </si>
  <si>
    <t>BETIOKY5</t>
  </si>
  <si>
    <t>ANTOHABATO</t>
  </si>
  <si>
    <t>BETIOKY6</t>
  </si>
  <si>
    <t>ANTSAVOA</t>
  </si>
  <si>
    <t>BETIOKY7</t>
  </si>
  <si>
    <t>BEANTAKE</t>
  </si>
  <si>
    <t>BETIOKY8</t>
  </si>
  <si>
    <t>BEAVOHA</t>
  </si>
  <si>
    <t>BETIOKY9</t>
  </si>
  <si>
    <t>BELAMOTY</t>
  </si>
  <si>
    <t>BETIOKY10</t>
  </si>
  <si>
    <t>BESELY</t>
  </si>
  <si>
    <t>BETIOKY11</t>
  </si>
  <si>
    <t>BETIOKY CENTRE</t>
  </si>
  <si>
    <t>BETIOKY12</t>
  </si>
  <si>
    <t>BETIOKY II</t>
  </si>
  <si>
    <t>BETIOKY13</t>
  </si>
  <si>
    <t>BEZAHA I</t>
  </si>
  <si>
    <t>BETIOKY14</t>
  </si>
  <si>
    <t>BEZAHA II</t>
  </si>
  <si>
    <t>BETIOKY15</t>
  </si>
  <si>
    <t>FENOANDALA</t>
  </si>
  <si>
    <t>BETIOKY16</t>
  </si>
  <si>
    <t>LAZARIVO</t>
  </si>
  <si>
    <t>BETIOKY17</t>
  </si>
  <si>
    <t>MANALOBE</t>
  </si>
  <si>
    <t>BETIOKY18</t>
  </si>
  <si>
    <t>MAROARIVO</t>
  </si>
  <si>
    <t>BETIOKY19</t>
  </si>
  <si>
    <t>MASIABOAY</t>
  </si>
  <si>
    <t>BETIOKY20</t>
  </si>
  <si>
    <t>MONTIFENO</t>
  </si>
  <si>
    <t>BETIOKY21</t>
  </si>
  <si>
    <t>SAKAMASAY</t>
  </si>
  <si>
    <t>BETIOKY22</t>
  </si>
  <si>
    <t>SALOBE</t>
  </si>
  <si>
    <t>BETIOKY23</t>
  </si>
  <si>
    <t>SAVAZY II</t>
  </si>
  <si>
    <t>BETIOKY24</t>
  </si>
  <si>
    <t>SOAMANONGA</t>
  </si>
  <si>
    <t>BETIOKY25</t>
  </si>
  <si>
    <t>BETIOKY26</t>
  </si>
  <si>
    <t>TAMEANTSOA</t>
  </si>
  <si>
    <t>BETIOKY27</t>
  </si>
  <si>
    <t>TANAMBAO HAUT</t>
  </si>
  <si>
    <t>BETIOKY28</t>
  </si>
  <si>
    <t>TONGOBORY</t>
  </si>
  <si>
    <t>BETIOKY29</t>
  </si>
  <si>
    <t>VATOLATSAKA</t>
  </si>
  <si>
    <t>BETROKA1</t>
  </si>
  <si>
    <t>AMBALASOA</t>
  </si>
  <si>
    <t>BETROKA2</t>
  </si>
  <si>
    <t>AMBATOMIVARY</t>
  </si>
  <si>
    <t>BETROKA3</t>
  </si>
  <si>
    <t>BETROKA4</t>
  </si>
  <si>
    <t>ANDRIANDAMPY</t>
  </si>
  <si>
    <t>BETROKA5</t>
  </si>
  <si>
    <t>BEAMPOMBO I</t>
  </si>
  <si>
    <t>BETROKA6</t>
  </si>
  <si>
    <t>BEAMPOMBO II</t>
  </si>
  <si>
    <t>BETROKA7</t>
  </si>
  <si>
    <t>BEKOROBO</t>
  </si>
  <si>
    <t>BETROKA8</t>
  </si>
  <si>
    <t>BENATO-TOBY</t>
  </si>
  <si>
    <t>BETROKA9</t>
  </si>
  <si>
    <t>BETROKA10</t>
  </si>
  <si>
    <t>IABOROTRA</t>
  </si>
  <si>
    <t>BETROKA11</t>
  </si>
  <si>
    <t>IANABINDA</t>
  </si>
  <si>
    <t>BETROKA12</t>
  </si>
  <si>
    <t>IANAKAFY</t>
  </si>
  <si>
    <t>BETROKA13</t>
  </si>
  <si>
    <t>ISOANALA</t>
  </si>
  <si>
    <t>BETROKA14</t>
  </si>
  <si>
    <t>IVAHONA</t>
  </si>
  <si>
    <t>BETROKA15</t>
  </si>
  <si>
    <t>JANGANY</t>
  </si>
  <si>
    <t>BETROKA16</t>
  </si>
  <si>
    <t>KELIVAHO</t>
  </si>
  <si>
    <t>BETROKA17</t>
  </si>
  <si>
    <t>BETROKA18</t>
  </si>
  <si>
    <t>MAHASOA EST</t>
  </si>
  <si>
    <t>BETROKA19</t>
  </si>
  <si>
    <t>NANARENA</t>
  </si>
  <si>
    <t>BETROKA20</t>
  </si>
  <si>
    <t>NANINORA</t>
  </si>
  <si>
    <t>BETROKA21</t>
  </si>
  <si>
    <t>SAKAMAHILY</t>
  </si>
  <si>
    <t>BETROKA22</t>
  </si>
  <si>
    <t>TSARAITSO</t>
  </si>
  <si>
    <t>BRICKAVILLE1</t>
  </si>
  <si>
    <t>AMBALARONDRA</t>
  </si>
  <si>
    <t>BRICKAVILLE2</t>
  </si>
  <si>
    <t>AMBINANINONY</t>
  </si>
  <si>
    <t>BRICKAVILLE3</t>
  </si>
  <si>
    <t>AMBOHIMANANA</t>
  </si>
  <si>
    <t>BRICKAVILLE4</t>
  </si>
  <si>
    <t>AMPASIMBE</t>
  </si>
  <si>
    <t>BRICKAVILLE5</t>
  </si>
  <si>
    <t>ANDEKALEKA</t>
  </si>
  <si>
    <t>BRICKAVILLE6</t>
  </si>
  <si>
    <t>ANDOVORANTO</t>
  </si>
  <si>
    <t>BRICKAVILLE7</t>
  </si>
  <si>
    <t>ANIVORANO EST</t>
  </si>
  <si>
    <t>BRICKAVILLE8</t>
  </si>
  <si>
    <t>ANJAHAMANA</t>
  </si>
  <si>
    <t>BRICKAVILLE9</t>
  </si>
  <si>
    <t>ANTSAMPANANA</t>
  </si>
  <si>
    <t>BRICKAVILLE10</t>
  </si>
  <si>
    <t>BRICKAVILLE11</t>
  </si>
  <si>
    <t>FANASANA</t>
  </si>
  <si>
    <t>BRICKAVILLE12</t>
  </si>
  <si>
    <t>FETRAOMBY</t>
  </si>
  <si>
    <t>BRICKAVILLE13</t>
  </si>
  <si>
    <t>LOHARIANDAVA</t>
  </si>
  <si>
    <t>BRICKAVILLE14</t>
  </si>
  <si>
    <t>MAHATSARA</t>
  </si>
  <si>
    <t>BRICKAVILLE15</t>
  </si>
  <si>
    <t>MAROSERANANA</t>
  </si>
  <si>
    <t>BRICKAVILLE16</t>
  </si>
  <si>
    <t>RANOMAFANA EST</t>
  </si>
  <si>
    <t>BRICKAVILLE17</t>
  </si>
  <si>
    <t>RAZANAKA</t>
  </si>
  <si>
    <t>BRICKAVILLE18</t>
  </si>
  <si>
    <t>VOHITRANIVONA</t>
  </si>
  <si>
    <t>FANDRIANA1</t>
  </si>
  <si>
    <t>ALAKAMISY AMBOHIMAHAZO I</t>
  </si>
  <si>
    <t>FANDRIANA2</t>
  </si>
  <si>
    <t>ALAKAMISY AMBOHIMAHAZO II</t>
  </si>
  <si>
    <t>FANDRIANA3</t>
  </si>
  <si>
    <t>ANKARINORO</t>
  </si>
  <si>
    <t>FANDRIANA4</t>
  </si>
  <si>
    <t>BETSIMISOTRA</t>
  </si>
  <si>
    <t>FANDRIANA5</t>
  </si>
  <si>
    <t>FANDRIANA I</t>
  </si>
  <si>
    <t>FANDRIANA6</t>
  </si>
  <si>
    <t>FANDRIANA II</t>
  </si>
  <si>
    <t>FANDRIANA7</t>
  </si>
  <si>
    <t>FANDRIANA III</t>
  </si>
  <si>
    <t>FANDRIANA8</t>
  </si>
  <si>
    <t>FIADANANA I</t>
  </si>
  <si>
    <t>FANDRIANA9</t>
  </si>
  <si>
    <t>FIADANANA II</t>
  </si>
  <si>
    <t>FANDRIANA10</t>
  </si>
  <si>
    <t>IMITO I</t>
  </si>
  <si>
    <t>FANDRIANA11</t>
  </si>
  <si>
    <t>IMITO II</t>
  </si>
  <si>
    <t>FANDRIANA12</t>
  </si>
  <si>
    <t>ISANDRANDAHY AMBONY</t>
  </si>
  <si>
    <t>FANDRIANA13</t>
  </si>
  <si>
    <t xml:space="preserve">MAHAZOARIVO </t>
  </si>
  <si>
    <t>FANDRIANA14</t>
  </si>
  <si>
    <t>MIARINAVARATRA I</t>
  </si>
  <si>
    <t>FANDRIANA15</t>
  </si>
  <si>
    <t>MIARINAVARATRA II</t>
  </si>
  <si>
    <t>FANDRIANA16</t>
  </si>
  <si>
    <t>MIARINAVARATRA III</t>
  </si>
  <si>
    <t>FANDRIANA17</t>
  </si>
  <si>
    <t>MILAMAINA</t>
  </si>
  <si>
    <t>FANDRIANA18</t>
  </si>
  <si>
    <t>SAHAMADIO I</t>
  </si>
  <si>
    <t>FANDRIANA19</t>
  </si>
  <si>
    <t>SAHAMADIO II</t>
  </si>
  <si>
    <t>FANDRIANA20</t>
  </si>
  <si>
    <t>SANDRANDAHY I</t>
  </si>
  <si>
    <t>FANDRIANA21</t>
  </si>
  <si>
    <t>SANDRANDAHY II</t>
  </si>
  <si>
    <t>FANDRIANA22</t>
  </si>
  <si>
    <t>SANDRANDAHY III</t>
  </si>
  <si>
    <t>FANDRIANA23</t>
  </si>
  <si>
    <t>SANDRANDAHY IV</t>
  </si>
  <si>
    <t>FANDRIANA24</t>
  </si>
  <si>
    <t>TATAMALAZA</t>
  </si>
  <si>
    <t>FANDRIANA25</t>
  </si>
  <si>
    <t>TSARAZAZA I</t>
  </si>
  <si>
    <t>FANDRIANA26</t>
  </si>
  <si>
    <t>TSARAZAZA II</t>
  </si>
  <si>
    <t>FANDRIANA27</t>
  </si>
  <si>
    <t>TSARAZAZA III</t>
  </si>
  <si>
    <t>FANDRIANA28</t>
  </si>
  <si>
    <t>TSARAZAZA IV</t>
  </si>
  <si>
    <t>FARAFANGANA1</t>
  </si>
  <si>
    <t>AMBALATANY</t>
  </si>
  <si>
    <t>FARAFANGANA2</t>
  </si>
  <si>
    <t>AMBALATRAKA</t>
  </si>
  <si>
    <t>FARAFANGANA3</t>
  </si>
  <si>
    <t>AMBALAVATO NORD</t>
  </si>
  <si>
    <t>FARAFANGANA4</t>
  </si>
  <si>
    <t>AMBALAVATO SUD</t>
  </si>
  <si>
    <t>FARAFANGANA5</t>
  </si>
  <si>
    <t>FARAFANGANA6</t>
  </si>
  <si>
    <t>AMBOHIGOGO</t>
  </si>
  <si>
    <t>FARAFANGANA7</t>
  </si>
  <si>
    <t>FARAFANGANA8</t>
  </si>
  <si>
    <t>AMPOROFORO</t>
  </si>
  <si>
    <t>FARAFANGANA9</t>
  </si>
  <si>
    <t>ANKARANA</t>
  </si>
  <si>
    <t>FARAFANGANA10</t>
  </si>
  <si>
    <t>ANOSIVELO</t>
  </si>
  <si>
    <t>FARAFANGANA11</t>
  </si>
  <si>
    <t>ANOSY TSARARAFA</t>
  </si>
  <si>
    <t>FARAFANGANA12</t>
  </si>
  <si>
    <t>ANTSERANAMBE</t>
  </si>
  <si>
    <t>FARAFANGANA13</t>
  </si>
  <si>
    <t>BEVOAY BERETRA</t>
  </si>
  <si>
    <t>FARAFANGANA14</t>
  </si>
  <si>
    <t>EFATSY</t>
  </si>
  <si>
    <t>FARAFANGANA15</t>
  </si>
  <si>
    <t>ETROTROKA</t>
  </si>
  <si>
    <t>FARAFANGANA16</t>
  </si>
  <si>
    <t>EVATO</t>
  </si>
  <si>
    <t>FARAFANGANA17</t>
  </si>
  <si>
    <t>FARAFANGANA18</t>
  </si>
  <si>
    <t>FARAFANGANA19</t>
  </si>
  <si>
    <t>IABOHAZO</t>
  </si>
  <si>
    <t>FARAFANGANA20</t>
  </si>
  <si>
    <t>FARAFANGANA21</t>
  </si>
  <si>
    <t>IVANDRIKA</t>
  </si>
  <si>
    <t>FARAFANGANA22</t>
  </si>
  <si>
    <t>KARIMBARY</t>
  </si>
  <si>
    <t>FARAFANGANA23</t>
  </si>
  <si>
    <t>MAHABO MANANIVO</t>
  </si>
  <si>
    <t>FARAFANGANA24</t>
  </si>
  <si>
    <t>MAHAFASA CENTRE</t>
  </si>
  <si>
    <t>FARAFANGANA25</t>
  </si>
  <si>
    <t>MAHAVELO</t>
  </si>
  <si>
    <t>FARAFANGANA26</t>
  </si>
  <si>
    <t>MAHAZOARIVO</t>
  </si>
  <si>
    <t>FARAFANGANA27</t>
  </si>
  <si>
    <t>MAHERIRATY</t>
  </si>
  <si>
    <t>FARAFANGANA28</t>
  </si>
  <si>
    <t>MANAMBOTRA SUD</t>
  </si>
  <si>
    <t>FARAFANGANA29</t>
  </si>
  <si>
    <t>MANOMBO</t>
  </si>
  <si>
    <t>FARAFANGANA30</t>
  </si>
  <si>
    <t>MAROVANDRIKA</t>
  </si>
  <si>
    <t>FARAFANGANA31</t>
  </si>
  <si>
    <t>NAMOHORA IABORANO</t>
  </si>
  <si>
    <t>FARAFANGANA32</t>
  </si>
  <si>
    <t>SAHAMADIO</t>
  </si>
  <si>
    <t>FARAFANGANA33</t>
  </si>
  <si>
    <t>TANGAINONY</t>
  </si>
  <si>
    <t>FARAFANGANA34</t>
  </si>
  <si>
    <t>TOVONA</t>
  </si>
  <si>
    <t>FARAFANGANA35</t>
  </si>
  <si>
    <t>VOHILAVAN I MANAMPATRA</t>
  </si>
  <si>
    <t>FARAFANGANA36</t>
  </si>
  <si>
    <t>VOHILENGO</t>
  </si>
  <si>
    <t>FARAFANGANA37</t>
  </si>
  <si>
    <t>VOHIMASY</t>
  </si>
  <si>
    <t>FARAFANGANA38</t>
  </si>
  <si>
    <t>VOHITROMBY</t>
  </si>
  <si>
    <t>FARATSIHO1</t>
  </si>
  <si>
    <t>AMBATOFOTSY</t>
  </si>
  <si>
    <t>FARATSIHO2</t>
  </si>
  <si>
    <t>ANDRANOMIADY</t>
  </si>
  <si>
    <t>FARATSIHO3</t>
  </si>
  <si>
    <t>ANTSAMPANIMAHAZO</t>
  </si>
  <si>
    <t>FARATSIHO4</t>
  </si>
  <si>
    <t>FARATSIHO5</t>
  </si>
  <si>
    <t>FARATSIHO II</t>
  </si>
  <si>
    <t>FARATSIHO6</t>
  </si>
  <si>
    <t>MIANDRARIVO</t>
  </si>
  <si>
    <t>FARATSIHO7</t>
  </si>
  <si>
    <t>RAMAINANDRO</t>
  </si>
  <si>
    <t>FARATSIHO8</t>
  </si>
  <si>
    <t>VALABETOKANA</t>
  </si>
  <si>
    <t>FARATSIHO9</t>
  </si>
  <si>
    <t>VINANINONY NORD</t>
  </si>
  <si>
    <t>FARATSIHO10</t>
  </si>
  <si>
    <t>VINANINONY SUD</t>
  </si>
  <si>
    <t>FENERIVE-EST1</t>
  </si>
  <si>
    <t>AMBANJAN'I SAHALAVA</t>
  </si>
  <si>
    <t>FENERIVE-EST2</t>
  </si>
  <si>
    <t>FENERIVE-EST3</t>
  </si>
  <si>
    <t>AMBODIMANGA II NORD</t>
  </si>
  <si>
    <t>FENERIVE-EST4</t>
  </si>
  <si>
    <t>AMBODIMANGA II SUD</t>
  </si>
  <si>
    <t>FENERIVE-EST5</t>
  </si>
  <si>
    <t>AMPASIMBE MANANTSATRANA</t>
  </si>
  <si>
    <t>FENERIVE-EST6</t>
  </si>
  <si>
    <t>AMPASINA MANINGORY NORD</t>
  </si>
  <si>
    <t>FENERIVE-EST7</t>
  </si>
  <si>
    <t>AMPASINA MANINGORY SUD</t>
  </si>
  <si>
    <t>FENERIVE-EST8</t>
  </si>
  <si>
    <t>ANTSIATSIAKA I</t>
  </si>
  <si>
    <t>FENERIVE-EST9</t>
  </si>
  <si>
    <t>ANTSIATSIAKA II</t>
  </si>
  <si>
    <t>FENERIVE-EST10</t>
  </si>
  <si>
    <t>FENERIVE VILLE</t>
  </si>
  <si>
    <t>FENERIVE-EST11</t>
  </si>
  <si>
    <t>MAHAMBO NORD</t>
  </si>
  <si>
    <t>FENERIVE-EST12</t>
  </si>
  <si>
    <t>MAHAMBO SUD</t>
  </si>
  <si>
    <t>FENERIVE-EST13</t>
  </si>
  <si>
    <t>FENERIVE-EST14</t>
  </si>
  <si>
    <t>MIORIMIVALANA</t>
  </si>
  <si>
    <t>FENERIVE-EST15</t>
  </si>
  <si>
    <t>SARANAMBANA EST</t>
  </si>
  <si>
    <t>FENERIVE-EST16</t>
  </si>
  <si>
    <t>SARANAMBANA OUEST</t>
  </si>
  <si>
    <t>FENERIVE-EST17</t>
  </si>
  <si>
    <t>VOHILENGO NORD</t>
  </si>
  <si>
    <t>FENERIVE-EST18</t>
  </si>
  <si>
    <t>VOHILENGO SUD</t>
  </si>
  <si>
    <t>FENERIVE-EST19</t>
  </si>
  <si>
    <t>VOHIPENO EST</t>
  </si>
  <si>
    <t>FENERIVE-EST20</t>
  </si>
  <si>
    <t>VOHIPENO OUEST</t>
  </si>
  <si>
    <t>FENOARIVOBE1</t>
  </si>
  <si>
    <t>AMBATOMAINTY-SUD</t>
  </si>
  <si>
    <t>FENOARIVOBE2</t>
  </si>
  <si>
    <t>FENOARIVOBE3</t>
  </si>
  <si>
    <t>ANDRIAMPOTSY</t>
  </si>
  <si>
    <t>FENOARIVOBE4</t>
  </si>
  <si>
    <t>FENOARIVOBE5</t>
  </si>
  <si>
    <t>FIRAVAHANA</t>
  </si>
  <si>
    <t>FENOARIVOBE6</t>
  </si>
  <si>
    <t>FIRAVAHANA II</t>
  </si>
  <si>
    <t>FENOARIVOBE7</t>
  </si>
  <si>
    <t>KIRANOMENA</t>
  </si>
  <si>
    <t>FENOARIVOBE8</t>
  </si>
  <si>
    <t>MARITAMPONA</t>
  </si>
  <si>
    <t>FENOARIVOBE9</t>
  </si>
  <si>
    <t>FIANARANTSOA I1</t>
  </si>
  <si>
    <t>ANDRAINJATO NORD</t>
  </si>
  <si>
    <t>FIANARANTSOA I2</t>
  </si>
  <si>
    <t>ANDRAINJATO SUD</t>
  </si>
  <si>
    <t>FIANARANTSOA I3</t>
  </si>
  <si>
    <t>LALAZANA</t>
  </si>
  <si>
    <t>FIANARANTSOA I4</t>
  </si>
  <si>
    <t>MANOLAFAKA</t>
  </si>
  <si>
    <t>FIANARANTSOA I5</t>
  </si>
  <si>
    <t>VATOSOLA</t>
  </si>
  <si>
    <t>FIANARANTSOA I6</t>
  </si>
  <si>
    <t>VILLE BASSE</t>
  </si>
  <si>
    <t>FIANARANTSOA I7</t>
  </si>
  <si>
    <t>VILLE HAUTE</t>
  </si>
  <si>
    <t>IAKORA1</t>
  </si>
  <si>
    <t>ANDRANOMBAO</t>
  </si>
  <si>
    <t>IAKORA2</t>
  </si>
  <si>
    <t>BEGOGO</t>
  </si>
  <si>
    <t>IAKORA3</t>
  </si>
  <si>
    <t>IAKORA4</t>
  </si>
  <si>
    <t>RANOTSARA NORD</t>
  </si>
  <si>
    <t>IAKORA5</t>
  </si>
  <si>
    <t>VOLAMBITA</t>
  </si>
  <si>
    <t>IFANADIANA1</t>
  </si>
  <si>
    <t>AMBIABE</t>
  </si>
  <si>
    <t>IFANADIANA2</t>
  </si>
  <si>
    <t>AMBOHIMANGA ATSIMO</t>
  </si>
  <si>
    <t>IFANADIANA3</t>
  </si>
  <si>
    <t>AMBOHIMIERA</t>
  </si>
  <si>
    <t>IFANADIANA4</t>
  </si>
  <si>
    <t>ANALAMPASINA</t>
  </si>
  <si>
    <t>IFANADIANA5</t>
  </si>
  <si>
    <t>ANDRORANGAVOLA</t>
  </si>
  <si>
    <t>IFANADIANA6</t>
  </si>
  <si>
    <t>ANTARETRA</t>
  </si>
  <si>
    <t>IFANADIANA7</t>
  </si>
  <si>
    <t>ANTSINDRA</t>
  </si>
  <si>
    <t>IFANADIANA8</t>
  </si>
  <si>
    <t>FASINTSARA I</t>
  </si>
  <si>
    <t>IFANADIANA9</t>
  </si>
  <si>
    <t>FASINTSARA II</t>
  </si>
  <si>
    <t>IFANADIANA10</t>
  </si>
  <si>
    <t>IFANADIANA11</t>
  </si>
  <si>
    <t>KELILALINA</t>
  </si>
  <si>
    <t>IFANADIANA12</t>
  </si>
  <si>
    <t>MAROHARATRA I</t>
  </si>
  <si>
    <t>IFANADIANA13</t>
  </si>
  <si>
    <t>MAROHARATRA II</t>
  </si>
  <si>
    <t>IFANADIANA14</t>
  </si>
  <si>
    <t>MAROTOKO I</t>
  </si>
  <si>
    <t>IFANADIANA15</t>
  </si>
  <si>
    <t>MAROTOKO II</t>
  </si>
  <si>
    <t>IFANADIANA16</t>
  </si>
  <si>
    <t>RANOMAFANA</t>
  </si>
  <si>
    <t>IFANADIANA17</t>
  </si>
  <si>
    <t>TSARATANANA I</t>
  </si>
  <si>
    <t>IFANADIANA18</t>
  </si>
  <si>
    <t>TSARATANANA II</t>
  </si>
  <si>
    <t>IHOSY1</t>
  </si>
  <si>
    <t>IHOSY2</t>
  </si>
  <si>
    <t>AMBIA</t>
  </si>
  <si>
    <t>IHOSY3</t>
  </si>
  <si>
    <t>ANALALIRY</t>
  </si>
  <si>
    <t>IHOSY4</t>
  </si>
  <si>
    <t>ANALAVOKA</t>
  </si>
  <si>
    <t>IHOSY5</t>
  </si>
  <si>
    <t>ANDIOLAVA</t>
  </si>
  <si>
    <t>IHOSY6</t>
  </si>
  <si>
    <t>ANDOHANILAKAKA</t>
  </si>
  <si>
    <t>IHOSY7</t>
  </si>
  <si>
    <t>ANKILY</t>
  </si>
  <si>
    <t>IHOSY8</t>
  </si>
  <si>
    <t>IHOSY9</t>
  </si>
  <si>
    <t>IHOSY10</t>
  </si>
  <si>
    <t>ILAKAKA</t>
  </si>
  <si>
    <t>IHOSY11</t>
  </si>
  <si>
    <t>IRINA</t>
  </si>
  <si>
    <t>IHOSY12</t>
  </si>
  <si>
    <t>MAHASOA</t>
  </si>
  <si>
    <t>IHOSY13</t>
  </si>
  <si>
    <t>MENAMATY / ILOTO</t>
  </si>
  <si>
    <t>IHOSY14</t>
  </si>
  <si>
    <t>RANOHIRA</t>
  </si>
  <si>
    <t>IHOSY15</t>
  </si>
  <si>
    <t>SAHAMBANO</t>
  </si>
  <si>
    <t>IHOSY16</t>
  </si>
  <si>
    <t>SAKALALINA</t>
  </si>
  <si>
    <t>IHOSY17</t>
  </si>
  <si>
    <t>SATROKALA</t>
  </si>
  <si>
    <t>IHOSY18</t>
  </si>
  <si>
    <t>SOAMATASY</t>
  </si>
  <si>
    <t>IHOSY19</t>
  </si>
  <si>
    <t>ZAZAFOTSY</t>
  </si>
  <si>
    <t>IKALAMAVONY1</t>
  </si>
  <si>
    <t>IKALAMAVONY2</t>
  </si>
  <si>
    <t>FITAMPITO</t>
  </si>
  <si>
    <t>IKALAMAVONY3</t>
  </si>
  <si>
    <t>IKALAMAVONY4</t>
  </si>
  <si>
    <t>MANGIDY</t>
  </si>
  <si>
    <t>IKALAMAVONY5</t>
  </si>
  <si>
    <t>SOLILA</t>
  </si>
  <si>
    <t>IKALAMAVONY6</t>
  </si>
  <si>
    <t>TANAMARINA BEKISOPA</t>
  </si>
  <si>
    <t>IKALAMAVONY7</t>
  </si>
  <si>
    <t>TANAMARINA SAKAY</t>
  </si>
  <si>
    <t>IKALAMAVONY8</t>
  </si>
  <si>
    <t>TSITONDROINA</t>
  </si>
  <si>
    <t>IKONGO1</t>
  </si>
  <si>
    <t>IKONGO2</t>
  </si>
  <si>
    <t>AMBINANITROMBY</t>
  </si>
  <si>
    <t>IKONGO3</t>
  </si>
  <si>
    <t>AMBOHIMISAFY</t>
  </si>
  <si>
    <t>IKONGO4</t>
  </si>
  <si>
    <t>AMBOLOMADINIKA</t>
  </si>
  <si>
    <t>IKONGO5</t>
  </si>
  <si>
    <t>ANKARIMBELO</t>
  </si>
  <si>
    <t>IKONGO6</t>
  </si>
  <si>
    <t>ANTODINGA</t>
  </si>
  <si>
    <t>IKONGO7</t>
  </si>
  <si>
    <t>BELEMOKA</t>
  </si>
  <si>
    <t>IKONGO8</t>
  </si>
  <si>
    <t>IFANIREA</t>
  </si>
  <si>
    <t>IKONGO9</t>
  </si>
  <si>
    <t>IKONGO I</t>
  </si>
  <si>
    <t>IKONGO10</t>
  </si>
  <si>
    <t>IKONGO II</t>
  </si>
  <si>
    <t>IKONGO11</t>
  </si>
  <si>
    <t>KALAFOTSY</t>
  </si>
  <si>
    <t>IKONGO12</t>
  </si>
  <si>
    <t>MANAMPATRANA</t>
  </si>
  <si>
    <t>IKONGO13</t>
  </si>
  <si>
    <t>MAROMIANDRA</t>
  </si>
  <si>
    <t>IKONGO14</t>
  </si>
  <si>
    <t>SAHALANONA</t>
  </si>
  <si>
    <t>IKONGO15</t>
  </si>
  <si>
    <t>TANAKAMBANA</t>
  </si>
  <si>
    <t>IKONGO16</t>
  </si>
  <si>
    <t>TOLONGOINA</t>
  </si>
  <si>
    <t>ISANDRA1</t>
  </si>
  <si>
    <t>AMBALAMIDERA II</t>
  </si>
  <si>
    <t>ISANDRA2</t>
  </si>
  <si>
    <t>ISANDRA3</t>
  </si>
  <si>
    <t>ISANDRA4</t>
  </si>
  <si>
    <t>ANDOHARANOMAITSO</t>
  </si>
  <si>
    <t>ISANDRA5</t>
  </si>
  <si>
    <t>ANDREAMALAMA</t>
  </si>
  <si>
    <t>ISANDRA6</t>
  </si>
  <si>
    <t>ANJOMA ITSARA</t>
  </si>
  <si>
    <t>ISANDRA7</t>
  </si>
  <si>
    <t>ANKARINARIVO MANIRISOA</t>
  </si>
  <si>
    <t>ISANDRA8</t>
  </si>
  <si>
    <t>ISANDRA9</t>
  </si>
  <si>
    <t>IAVINOMBY VOHIBOLA</t>
  </si>
  <si>
    <t>ISANDRA10</t>
  </si>
  <si>
    <t>ISORANA</t>
  </si>
  <si>
    <t>ISANDRA11</t>
  </si>
  <si>
    <t>ISANDRA12</t>
  </si>
  <si>
    <t>NASANDRATRONY</t>
  </si>
  <si>
    <t>ISANDRA13</t>
  </si>
  <si>
    <t>SOATANANA</t>
  </si>
  <si>
    <t>IVOHIBE1</t>
  </si>
  <si>
    <t>ANTAMBOHOBE</t>
  </si>
  <si>
    <t>IVOHIBE2</t>
  </si>
  <si>
    <t>ANTARAMENA</t>
  </si>
  <si>
    <t>IVOHIBE3</t>
  </si>
  <si>
    <t>IVOHIBE4</t>
  </si>
  <si>
    <t>IVONGO</t>
  </si>
  <si>
    <t>IVOHIBE5</t>
  </si>
  <si>
    <t>KOTIPA</t>
  </si>
  <si>
    <t>IVOHIBE6</t>
  </si>
  <si>
    <t>MAROPAIKA</t>
  </si>
  <si>
    <t>KANDREHO1</t>
  </si>
  <si>
    <t>KANDREHO2</t>
  </si>
  <si>
    <t>ANDASIBE</t>
  </si>
  <si>
    <t>KANDREHO3</t>
  </si>
  <si>
    <t>ANTANIMBARIBE</t>
  </si>
  <si>
    <t>KANDREHO4</t>
  </si>
  <si>
    <t>BEHAZOMATY</t>
  </si>
  <si>
    <t>KANDREHO5</t>
  </si>
  <si>
    <t>BETAIMBOAY</t>
  </si>
  <si>
    <t>KANDREHO6</t>
  </si>
  <si>
    <t>LALANGINA1</t>
  </si>
  <si>
    <t>ALAKAMISY AMBOHIMAHA</t>
  </si>
  <si>
    <t>LALANGINA2</t>
  </si>
  <si>
    <t>AMBALAKELY</t>
  </si>
  <si>
    <t>LALANGINA3</t>
  </si>
  <si>
    <t>AMBALAMAHASOA</t>
  </si>
  <si>
    <t>LALANGINA4</t>
  </si>
  <si>
    <t>AMPATSY AMPANGABE</t>
  </si>
  <si>
    <t>LALANGINA5</t>
  </si>
  <si>
    <t>ANDRAINJATO CENTRE</t>
  </si>
  <si>
    <t>LALANGINA6</t>
  </si>
  <si>
    <t>ANDRAINJATO EST</t>
  </si>
  <si>
    <t>LALANGINA7</t>
  </si>
  <si>
    <t>LALANGINA8</t>
  </si>
  <si>
    <t>FANDRANDAVA</t>
  </si>
  <si>
    <t>LALANGINA9</t>
  </si>
  <si>
    <t>IALAMARINA</t>
  </si>
  <si>
    <t>LALANGINA10</t>
  </si>
  <si>
    <t>IALANANINDRO</t>
  </si>
  <si>
    <t>LALANGINA11</t>
  </si>
  <si>
    <t>IVOAMBA</t>
  </si>
  <si>
    <t>LALANGINA12</t>
  </si>
  <si>
    <t>MAHATSINJONY</t>
  </si>
  <si>
    <t>LALANGINA13</t>
  </si>
  <si>
    <t>SAFATA</t>
  </si>
  <si>
    <t>LALANGINA14</t>
  </si>
  <si>
    <t>SAHAMBAVY</t>
  </si>
  <si>
    <t>LALANGINA15</t>
  </si>
  <si>
    <t>TAINDAMBO</t>
  </si>
  <si>
    <t>LALANGINA16</t>
  </si>
  <si>
    <t>VINANINORO ANDREFANA</t>
  </si>
  <si>
    <t>MAEVATANANA1</t>
  </si>
  <si>
    <t xml:space="preserve">AMBALAJIA </t>
  </si>
  <si>
    <t>MAEVATANANA2</t>
  </si>
  <si>
    <t>AMBALANJANAKOMBY</t>
  </si>
  <si>
    <t>MAEVATANANA3</t>
  </si>
  <si>
    <t>ANDRIBA</t>
  </si>
  <si>
    <t>MAEVATANANA4</t>
  </si>
  <si>
    <t>ANTANIMBARY</t>
  </si>
  <si>
    <t>MAEVATANANA5</t>
  </si>
  <si>
    <t>ANTSIAFABOSITRA</t>
  </si>
  <si>
    <t>MAEVATANANA6</t>
  </si>
  <si>
    <t>MAEVATANANA7</t>
  </si>
  <si>
    <t>BEMOKOTRA</t>
  </si>
  <si>
    <t>MAEVATANANA8</t>
  </si>
  <si>
    <t xml:space="preserve">BERATSIMANINA </t>
  </si>
  <si>
    <t>MAEVATANANA9</t>
  </si>
  <si>
    <t>BERIVOTRA 5/5</t>
  </si>
  <si>
    <t>MAEVATANANA10</t>
  </si>
  <si>
    <t>MAEVATANANA I</t>
  </si>
  <si>
    <t>MAEVATANANA11</t>
  </si>
  <si>
    <t>MAEVATANANA II</t>
  </si>
  <si>
    <t>MAEVATANANA12</t>
  </si>
  <si>
    <t>MAHATSINJO RN4</t>
  </si>
  <si>
    <t>MAEVATANANA13</t>
  </si>
  <si>
    <t>MAHAZOMA</t>
  </si>
  <si>
    <t>MAEVATANANA14</t>
  </si>
  <si>
    <t>MANGABE</t>
  </si>
  <si>
    <t>MAEVATANANA15</t>
  </si>
  <si>
    <t>MARIA</t>
  </si>
  <si>
    <t>MAEVATANANA16</t>
  </si>
  <si>
    <t>MAROKORO</t>
  </si>
  <si>
    <t>MAEVATANANA17</t>
  </si>
  <si>
    <t>MAEVATANANA18</t>
  </si>
  <si>
    <t>TSARARANO</t>
  </si>
  <si>
    <t>MAHABO1</t>
  </si>
  <si>
    <t>MAHABO2</t>
  </si>
  <si>
    <t>ANALAMITSIVALA</t>
  </si>
  <si>
    <t>MAHABO3</t>
  </si>
  <si>
    <t>ANKILIVALO I</t>
  </si>
  <si>
    <t>MAHABO4</t>
  </si>
  <si>
    <t>ANKILIVALO II</t>
  </si>
  <si>
    <t>MAHABO5</t>
  </si>
  <si>
    <t>MAHABO6</t>
  </si>
  <si>
    <t>BEFOTAKY</t>
  </si>
  <si>
    <t>MAHABO7</t>
  </si>
  <si>
    <t>MAHABO8</t>
  </si>
  <si>
    <t>MALAIMBANDY</t>
  </si>
  <si>
    <t>MAHABO9</t>
  </si>
  <si>
    <t>MANDABE</t>
  </si>
  <si>
    <t>MAHABO10</t>
  </si>
  <si>
    <t>TSIMAZAVA</t>
  </si>
  <si>
    <t>MAHAJANGA I1</t>
  </si>
  <si>
    <t>MAHABIBO I</t>
  </si>
  <si>
    <t>MAHAJANGA I2</t>
  </si>
  <si>
    <t>MAHABIBO II</t>
  </si>
  <si>
    <t>MAHAJANGA I3</t>
  </si>
  <si>
    <t>MAHAJANGA</t>
  </si>
  <si>
    <t>MAHAJANGA II1</t>
  </si>
  <si>
    <t>AMBALABE BEFANJAVA</t>
  </si>
  <si>
    <t>MAHAJANGA II2</t>
  </si>
  <si>
    <t>AMBALAKIDA</t>
  </si>
  <si>
    <t>MAHAJANGA II3</t>
  </si>
  <si>
    <t>ANDRANOBOKA</t>
  </si>
  <si>
    <t>MAHAJANGA II4</t>
  </si>
  <si>
    <t>BEKOBAY</t>
  </si>
  <si>
    <t>MAHAJANGA II5</t>
  </si>
  <si>
    <t>BELOBAKA</t>
  </si>
  <si>
    <t>MAHAJANGA II6</t>
  </si>
  <si>
    <t>BETSAKO</t>
  </si>
  <si>
    <t>MAHAJANGA II7</t>
  </si>
  <si>
    <t>BOANAMARY</t>
  </si>
  <si>
    <t>MAHAJANGA II8</t>
  </si>
  <si>
    <t>MAHAJAMBA USINE</t>
  </si>
  <si>
    <t>MAHAJANGA II9</t>
  </si>
  <si>
    <t>MARIARANO EST</t>
  </si>
  <si>
    <t>MAHAJANGA II10</t>
  </si>
  <si>
    <t>MARIARANO OUEST</t>
  </si>
  <si>
    <t>MAHANORO1</t>
  </si>
  <si>
    <t>AMBINANIDILANA I</t>
  </si>
  <si>
    <t>MAHANORO2</t>
  </si>
  <si>
    <t>AMBINANIDILANA II</t>
  </si>
  <si>
    <t>MAHANORO3</t>
  </si>
  <si>
    <t>MAHANORO4</t>
  </si>
  <si>
    <t>MAHANORO5</t>
  </si>
  <si>
    <t>MAHANORO6</t>
  </si>
  <si>
    <t>AMBODIHARINA</t>
  </si>
  <si>
    <t>MAHANORO7</t>
  </si>
  <si>
    <t>ANDRANAMBOMARO</t>
  </si>
  <si>
    <t>MAHANORO8</t>
  </si>
  <si>
    <t>ANKAZOTSIFANTATRA</t>
  </si>
  <si>
    <t>MAHANORO9</t>
  </si>
  <si>
    <t xml:space="preserve">BEFOTAKA </t>
  </si>
  <si>
    <t>MAHANORO10</t>
  </si>
  <si>
    <t>BETSIZARAINA</t>
  </si>
  <si>
    <t>MAHANORO11</t>
  </si>
  <si>
    <t>MAHANORO I</t>
  </si>
  <si>
    <t>MAHANORO12</t>
  </si>
  <si>
    <t>MAHANORO II</t>
  </si>
  <si>
    <t>MAHANORO13</t>
  </si>
  <si>
    <t>MAHANORO14</t>
  </si>
  <si>
    <t>MASOMELOKA I</t>
  </si>
  <si>
    <t>MAHANORO15</t>
  </si>
  <si>
    <t>MASOMELOKA II</t>
  </si>
  <si>
    <t>MAHANORO16</t>
  </si>
  <si>
    <t>TSARAVINANY</t>
  </si>
  <si>
    <t>MAINTIRANO1</t>
  </si>
  <si>
    <t>ANDABOTOKA</t>
  </si>
  <si>
    <t>MAINTIRANO2</t>
  </si>
  <si>
    <t>ANDRANOVAO</t>
  </si>
  <si>
    <t>MAINTIRANO3</t>
  </si>
  <si>
    <t>ANDREA</t>
  </si>
  <si>
    <t>MAINTIRANO4</t>
  </si>
  <si>
    <t>ANKISATRA</t>
  </si>
  <si>
    <t>MAINTIRANO5</t>
  </si>
  <si>
    <t>ANTSAIDOHA/BEBAO</t>
  </si>
  <si>
    <t>MAINTIRANO6</t>
  </si>
  <si>
    <t>ANTSONDRODAVA</t>
  </si>
  <si>
    <t>MAINTIRANO7</t>
  </si>
  <si>
    <t>BEBABOKY/SUD</t>
  </si>
  <si>
    <t>MAINTIRANO8</t>
  </si>
  <si>
    <t>BELITSAKY</t>
  </si>
  <si>
    <t>MAINTIRANO9</t>
  </si>
  <si>
    <t>BEMOKOTRA/SUD</t>
  </si>
  <si>
    <t>MAINTIRANO10</t>
  </si>
  <si>
    <t>BEREVO/RANOBE</t>
  </si>
  <si>
    <t>MAINTIRANO11</t>
  </si>
  <si>
    <t>BETANATANANA</t>
  </si>
  <si>
    <t>MAINTIRANO12</t>
  </si>
  <si>
    <t>MAFAIJIJO</t>
  </si>
  <si>
    <t>MAINTIRANO13</t>
  </si>
  <si>
    <t>MAINTIRANO14</t>
  </si>
  <si>
    <t>MAROHAZO</t>
  </si>
  <si>
    <t>MAINTIRANO15</t>
  </si>
  <si>
    <t>MAROMAVO</t>
  </si>
  <si>
    <t>MAINTIRANO16</t>
  </si>
  <si>
    <t>TAMBOHORANO</t>
  </si>
  <si>
    <t>MAINTIRANO17</t>
  </si>
  <si>
    <t>VEROMANGA</t>
  </si>
  <si>
    <t>MAMPIKONY1</t>
  </si>
  <si>
    <t>AMBODIHAZOAMBO NORD</t>
  </si>
  <si>
    <t>MAMPIKONY2</t>
  </si>
  <si>
    <t>AMBODIHAZOAMBO SUD</t>
  </si>
  <si>
    <t>MAMPIKONY3</t>
  </si>
  <si>
    <t>AMBOHITOAKA  SUD</t>
  </si>
  <si>
    <t>MAMPIKONY4</t>
  </si>
  <si>
    <t>AMBOHITOAKA NORD</t>
  </si>
  <si>
    <t>MAMPIKONY5</t>
  </si>
  <si>
    <t>AMPASIMATERA</t>
  </si>
  <si>
    <t>MAMPIKONY6</t>
  </si>
  <si>
    <t>ANKIRIRIKY</t>
  </si>
  <si>
    <t>MAMPIKONY7</t>
  </si>
  <si>
    <t>BEKORATSAKA NORD</t>
  </si>
  <si>
    <t>MAMPIKONY8</t>
  </si>
  <si>
    <t>BEKORATSAKA SUD</t>
  </si>
  <si>
    <t>MAMPIKONY9</t>
  </si>
  <si>
    <t>BETARAMAHAMAY</t>
  </si>
  <si>
    <t>MAMPIKONY10</t>
  </si>
  <si>
    <t>KOMAJIA</t>
  </si>
  <si>
    <t>MAMPIKONY11</t>
  </si>
  <si>
    <t>MALAKIALINA EST</t>
  </si>
  <si>
    <t>MAMPIKONY12</t>
  </si>
  <si>
    <t>MALAKIALINA OUEST</t>
  </si>
  <si>
    <t>MAMPIKONY13</t>
  </si>
  <si>
    <t>MAMPIKONY I</t>
  </si>
  <si>
    <t>MAMPIKONY14</t>
  </si>
  <si>
    <t>MAMPIKONY II CENTRE</t>
  </si>
  <si>
    <t>MAMPIKONY15</t>
  </si>
  <si>
    <t>MAMPIKONY II NORD</t>
  </si>
  <si>
    <t>MAMPIKONY16</t>
  </si>
  <si>
    <t>MAMPIKONY II SUD</t>
  </si>
  <si>
    <t>MANAKARA1</t>
  </si>
  <si>
    <t>AMBAHATRAZO</t>
  </si>
  <si>
    <t>MANAKARA2</t>
  </si>
  <si>
    <t>AMBAHIVE</t>
  </si>
  <si>
    <t>MANAKARA3</t>
  </si>
  <si>
    <t>AMBALAROKA</t>
  </si>
  <si>
    <t>MANAKARA4</t>
  </si>
  <si>
    <t>AMBALAVERO</t>
  </si>
  <si>
    <t>MANAKARA5</t>
  </si>
  <si>
    <t>AMBANDRIKA</t>
  </si>
  <si>
    <t>MANAKARA6</t>
  </si>
  <si>
    <t>AMBILA</t>
  </si>
  <si>
    <t>MANAKARA7</t>
  </si>
  <si>
    <t>AMBOANJO</t>
  </si>
  <si>
    <t>MANAKARA8</t>
  </si>
  <si>
    <t>AMBOHITROVA</t>
  </si>
  <si>
    <t>MANAKARA9</t>
  </si>
  <si>
    <t>AMBOHITSARA M</t>
  </si>
  <si>
    <t>MANAKARA10</t>
  </si>
  <si>
    <t>AMBORONDRA</t>
  </si>
  <si>
    <t>MANAKARA11</t>
  </si>
  <si>
    <t>AMBOTAKA</t>
  </si>
  <si>
    <t>MANAKARA12</t>
  </si>
  <si>
    <t>AMPASIMANJEVA</t>
  </si>
  <si>
    <t>MANAKARA13</t>
  </si>
  <si>
    <t>AMPASIMBORAKA</t>
  </si>
  <si>
    <t>MANAKARA14</t>
  </si>
  <si>
    <t>AMPASIMPOTSY SUD</t>
  </si>
  <si>
    <t>MANAKARA15</t>
  </si>
  <si>
    <t>ANALAVORY</t>
  </si>
  <si>
    <t>MANAKARA16</t>
  </si>
  <si>
    <t>ANOROMBATO</t>
  </si>
  <si>
    <t>MANAKARA17</t>
  </si>
  <si>
    <t>MANAKARA18</t>
  </si>
  <si>
    <t>ANTEZA</t>
  </si>
  <si>
    <t>MANAKARA19</t>
  </si>
  <si>
    <t>BEKATRA</t>
  </si>
  <si>
    <t>MANAKARA20</t>
  </si>
  <si>
    <t>BETAMPONA</t>
  </si>
  <si>
    <t>MANAKARA21</t>
  </si>
  <si>
    <t>FENOMBY</t>
  </si>
  <si>
    <t>MANAKARA22</t>
  </si>
  <si>
    <t>KIANJANOMBY</t>
  </si>
  <si>
    <t>MANAKARA23</t>
  </si>
  <si>
    <t>LOKOMBY</t>
  </si>
  <si>
    <t>MANAKARA24</t>
  </si>
  <si>
    <t>MAHABAKO</t>
  </si>
  <si>
    <t>MANAKARA25</t>
  </si>
  <si>
    <t>MAHAMAIBE</t>
  </si>
  <si>
    <t>MANAKARA26</t>
  </si>
  <si>
    <t>MANAKARA27</t>
  </si>
  <si>
    <t>MANGATSIOTRA</t>
  </si>
  <si>
    <t>MANAKARA28</t>
  </si>
  <si>
    <t>MANJARIVO</t>
  </si>
  <si>
    <t>MANAKARA29</t>
  </si>
  <si>
    <t>MAROFARIHY</t>
  </si>
  <si>
    <t>MANAKARA30</t>
  </si>
  <si>
    <t>MAVORANO</t>
  </si>
  <si>
    <t>MANAKARA31</t>
  </si>
  <si>
    <t>MITANTY</t>
  </si>
  <si>
    <t>MANAKARA32</t>
  </si>
  <si>
    <t>MIZILO GARE</t>
  </si>
  <si>
    <t>MANAKARA33</t>
  </si>
  <si>
    <t>NIHAONANA</t>
  </si>
  <si>
    <t>MANAKARA34</t>
  </si>
  <si>
    <t>ONILAHY</t>
  </si>
  <si>
    <t>MANAKARA35</t>
  </si>
  <si>
    <t>SAHANAMBOHITRA</t>
  </si>
  <si>
    <t>MANAKARA36</t>
  </si>
  <si>
    <t>SAHAREFO</t>
  </si>
  <si>
    <t>MANAKARA37</t>
  </si>
  <si>
    <t>SAHASINAKA</t>
  </si>
  <si>
    <t>MANAKARA38</t>
  </si>
  <si>
    <t>SAKOANA</t>
  </si>
  <si>
    <t>MANAKARA39</t>
  </si>
  <si>
    <t>SOROMBO</t>
  </si>
  <si>
    <t>MANAKARA40</t>
  </si>
  <si>
    <t>TATAHO</t>
  </si>
  <si>
    <t>MANAKARA41</t>
  </si>
  <si>
    <t>VATANA</t>
  </si>
  <si>
    <t>MANAKARA42</t>
  </si>
  <si>
    <t>VINANITELO</t>
  </si>
  <si>
    <t>MANAKARA43</t>
  </si>
  <si>
    <t>VOHILAVA</t>
  </si>
  <si>
    <t>MANAKARA44</t>
  </si>
  <si>
    <t>VOHIMANITRA</t>
  </si>
  <si>
    <t>MANAKARA45</t>
  </si>
  <si>
    <t>VOHIMASINA NORD</t>
  </si>
  <si>
    <t>MANAKARA46</t>
  </si>
  <si>
    <t>VOHIMASINA SUD</t>
  </si>
  <si>
    <t>MANAKARA47</t>
  </si>
  <si>
    <t>MANANARA-NORD1</t>
  </si>
  <si>
    <t>MANANARA-NORD2</t>
  </si>
  <si>
    <t>MANANARA-NORD3</t>
  </si>
  <si>
    <t>AMBODIVOANIO</t>
  </si>
  <si>
    <t>MANANARA-NORD4</t>
  </si>
  <si>
    <t>ANALANAMPOTSY</t>
  </si>
  <si>
    <t>MANANARA-NORD5</t>
  </si>
  <si>
    <t>MANANARA-NORD6</t>
  </si>
  <si>
    <t>ANTANAMBAOBE</t>
  </si>
  <si>
    <t>MANANARA-NORD7</t>
  </si>
  <si>
    <t>ANTANAMBE I</t>
  </si>
  <si>
    <t>MANANARA-NORD8</t>
  </si>
  <si>
    <t>ANTANAMBE II</t>
  </si>
  <si>
    <t>MANANARA-NORD9</t>
  </si>
  <si>
    <t>ANTANANANIVO</t>
  </si>
  <si>
    <t>MANANARA-NORD10</t>
  </si>
  <si>
    <t>IMORONA</t>
  </si>
  <si>
    <t>MANANARA-NORD11</t>
  </si>
  <si>
    <t>MANANARA-NORD12</t>
  </si>
  <si>
    <t>MANAMBOLOSY</t>
  </si>
  <si>
    <t>MANANARA-NORD13</t>
  </si>
  <si>
    <t>MANANARA I</t>
  </si>
  <si>
    <t>MANANARA-NORD14</t>
  </si>
  <si>
    <t>SANDRAKATSY</t>
  </si>
  <si>
    <t>MANANARA-NORD15</t>
  </si>
  <si>
    <t>SAROMAONA</t>
  </si>
  <si>
    <t>MANANARA-NORD16</t>
  </si>
  <si>
    <t>TANIBE</t>
  </si>
  <si>
    <t>MANANARA-NORD17</t>
  </si>
  <si>
    <t>VANONO</t>
  </si>
  <si>
    <t>MANANDRIANA1</t>
  </si>
  <si>
    <t>AMBATOMARINA</t>
  </si>
  <si>
    <t>MANANDRIANA2</t>
  </si>
  <si>
    <t>AMBOHIMAHAZO</t>
  </si>
  <si>
    <t>MANANDRIANA3</t>
  </si>
  <si>
    <t>AMBOHIMILANJA</t>
  </si>
  <si>
    <t>MANANDRIANA4</t>
  </si>
  <si>
    <t>AMBOHIPO</t>
  </si>
  <si>
    <t>MANANDRIANA5</t>
  </si>
  <si>
    <t>AMBOVOMBE CENTRE I</t>
  </si>
  <si>
    <t>MANANDRIANA6</t>
  </si>
  <si>
    <t>AMBOVOMBE CENTRE II</t>
  </si>
  <si>
    <t>MANANDRIANA7</t>
  </si>
  <si>
    <t>ANDAKATANY</t>
  </si>
  <si>
    <t>MANANDRIANA8</t>
  </si>
  <si>
    <t>ANJOMA NANDIHIZANA</t>
  </si>
  <si>
    <t>MANANDRIANA9</t>
  </si>
  <si>
    <t>ANJOMAN'ANKONA</t>
  </si>
  <si>
    <t>MANANDRIANA10</t>
  </si>
  <si>
    <t>TALATA VOHIMENA</t>
  </si>
  <si>
    <t>MANANDRIANA11</t>
  </si>
  <si>
    <t>VINANY ANDAKATANIKELY</t>
  </si>
  <si>
    <t>MANANJARY1</t>
  </si>
  <si>
    <t xml:space="preserve"> ANTARETRA</t>
  </si>
  <si>
    <t>MANANJARY2</t>
  </si>
  <si>
    <t>AMBODINONOKA I</t>
  </si>
  <si>
    <t>MANANJARY3</t>
  </si>
  <si>
    <t>AMBODINONOKA II</t>
  </si>
  <si>
    <t>MANANJARY4</t>
  </si>
  <si>
    <t>AMBOHIMIARINA II</t>
  </si>
  <si>
    <t>MANANJARY5</t>
  </si>
  <si>
    <t>AMBOHINIHAONANA I</t>
  </si>
  <si>
    <t>MANANJARY6</t>
  </si>
  <si>
    <t>AMBOHINIHAONANA II</t>
  </si>
  <si>
    <t>MANANJARY7</t>
  </si>
  <si>
    <t>AMBOHITSARA EST</t>
  </si>
  <si>
    <t>MANANJARY8</t>
  </si>
  <si>
    <t>ANDONDABE</t>
  </si>
  <si>
    <t>MANANJARY9</t>
  </si>
  <si>
    <t>ANDRANAMBOLAVA</t>
  </si>
  <si>
    <t>MANANJARY10</t>
  </si>
  <si>
    <t>ANDRANOMAVO</t>
  </si>
  <si>
    <t>MANANJARY11</t>
  </si>
  <si>
    <t>ANOSIMPARIHY</t>
  </si>
  <si>
    <t>MANANJARY12</t>
  </si>
  <si>
    <t>ANTSENAVOLO</t>
  </si>
  <si>
    <t>MANANJARY13</t>
  </si>
  <si>
    <t>KIANJAVATO</t>
  </si>
  <si>
    <t>MANANJARY14</t>
  </si>
  <si>
    <t>MAHATSARA SUD</t>
  </si>
  <si>
    <t>MANANJARY15</t>
  </si>
  <si>
    <t>MAHATSARA-IEFAKA</t>
  </si>
  <si>
    <t>MANANJARY16</t>
  </si>
  <si>
    <t>MAHELA</t>
  </si>
  <si>
    <t>MANANJARY17</t>
  </si>
  <si>
    <t>MANAKANA NORD</t>
  </si>
  <si>
    <t>MANANJARY18</t>
  </si>
  <si>
    <t>MANANJARY19</t>
  </si>
  <si>
    <t>MAROFOTOTRA</t>
  </si>
  <si>
    <t>MANANJARY20</t>
  </si>
  <si>
    <t>MAROKARIMA</t>
  </si>
  <si>
    <t>MANANJARY21</t>
  </si>
  <si>
    <t>MAROSANGY</t>
  </si>
  <si>
    <t>MANANJARY22</t>
  </si>
  <si>
    <t>MANANJARY23</t>
  </si>
  <si>
    <t>NAMORONA</t>
  </si>
  <si>
    <t>MANANJARY24</t>
  </si>
  <si>
    <t>SANDROHY</t>
  </si>
  <si>
    <t>MANANJARY25</t>
  </si>
  <si>
    <t>TSARAVARY</t>
  </si>
  <si>
    <t>MANANJARY26</t>
  </si>
  <si>
    <t>TSIATOSIKA I</t>
  </si>
  <si>
    <t>MANANJARY27</t>
  </si>
  <si>
    <t>TSIATOSIKA II</t>
  </si>
  <si>
    <t>MANANJARY28</t>
  </si>
  <si>
    <t>VATOHANDRINA</t>
  </si>
  <si>
    <t>MANANJARY29</t>
  </si>
  <si>
    <t>VOHILAVA I</t>
  </si>
  <si>
    <t>MANANJARY30</t>
  </si>
  <si>
    <t>VOHILAVA II</t>
  </si>
  <si>
    <t>MANDOTO1</t>
  </si>
  <si>
    <t>ANJOMA RAMARTINA</t>
  </si>
  <si>
    <t>MANDOTO2</t>
  </si>
  <si>
    <t>ANKAZOMIRIOTRA</t>
  </si>
  <si>
    <t>MANDOTO3</t>
  </si>
  <si>
    <t>ANTANAMBAO AMBARY</t>
  </si>
  <si>
    <t>MANDOTO4</t>
  </si>
  <si>
    <t>BETSOHANA</t>
  </si>
  <si>
    <t>MANDOTO5</t>
  </si>
  <si>
    <t>FIDIRANA</t>
  </si>
  <si>
    <t>MANDOTO6</t>
  </si>
  <si>
    <t>MANDOTO7</t>
  </si>
  <si>
    <t>MAROMANDRAY</t>
  </si>
  <si>
    <t>MANDOTO8</t>
  </si>
  <si>
    <t>VASIANA</t>
  </si>
  <si>
    <t>MANDOTO9</t>
  </si>
  <si>
    <t>VINANY</t>
  </si>
  <si>
    <t>MANDRITSARA1</t>
  </si>
  <si>
    <t>AMBALAKIRAJY</t>
  </si>
  <si>
    <t>MANDRITSARA2</t>
  </si>
  <si>
    <t>AMBARIKORANO</t>
  </si>
  <si>
    <t>MANDRITSARA3</t>
  </si>
  <si>
    <t>AMBARIPAIKA</t>
  </si>
  <si>
    <t>MANDRITSARA4</t>
  </si>
  <si>
    <t>AMBILOMBE</t>
  </si>
  <si>
    <t>MANDRITSARA5</t>
  </si>
  <si>
    <t>AMBINANIFANGO</t>
  </si>
  <si>
    <t>MANDRITSARA6</t>
  </si>
  <si>
    <t>AMBOABOA</t>
  </si>
  <si>
    <t>MANDRITSARA7</t>
  </si>
  <si>
    <t>AMBODIADABO</t>
  </si>
  <si>
    <t>MANDRITSARA8</t>
  </si>
  <si>
    <t>AMBODIAMOTANA KIANGA</t>
  </si>
  <si>
    <t>MANDRITSARA9</t>
  </si>
  <si>
    <t>AMBOHIMAHAVELONA MAHAFINARITRA</t>
  </si>
  <si>
    <t>MANDRITSARA10</t>
  </si>
  <si>
    <t>AMBOHISOA</t>
  </si>
  <si>
    <t>MANDRITSARA11</t>
  </si>
  <si>
    <t>AMPATAKAMARORENY</t>
  </si>
  <si>
    <t>MANDRITSARA12</t>
  </si>
  <si>
    <t>ANDAMPIHELY</t>
  </si>
  <si>
    <t>MANDRITSARA13</t>
  </si>
  <si>
    <t>ANDOHAJANGO</t>
  </si>
  <si>
    <t>MANDRITSARA14</t>
  </si>
  <si>
    <t>ANDRATAMARINA</t>
  </si>
  <si>
    <t>MANDRITSARA15</t>
  </si>
  <si>
    <t>ANJIABE</t>
  </si>
  <si>
    <t>MANDRITSARA16</t>
  </si>
  <si>
    <t>ANKIABE SALOHY AMBANY</t>
  </si>
  <si>
    <t>MANDRITSARA17</t>
  </si>
  <si>
    <t>ANKIABE SALOHY AMBONY</t>
  </si>
  <si>
    <t>MANDRITSARA18</t>
  </si>
  <si>
    <t>ANKIAKABE FONOKO</t>
  </si>
  <si>
    <t>MANDRITSARA19</t>
  </si>
  <si>
    <t>ANTANAMBAON'AMBERINA</t>
  </si>
  <si>
    <t>MANDRITSARA20</t>
  </si>
  <si>
    <t>ANTANANDAVA</t>
  </si>
  <si>
    <t>MANDRITSARA21</t>
  </si>
  <si>
    <t>ANTSATRAMIDOLA</t>
  </si>
  <si>
    <t>MANDRITSARA22</t>
  </si>
  <si>
    <t>ANTSIATSIAKA</t>
  </si>
  <si>
    <t>MANDRITSARA23</t>
  </si>
  <si>
    <t>ANTSIRABE CENTRE</t>
  </si>
  <si>
    <t>MANDRITSARA24</t>
  </si>
  <si>
    <t>MANDRITSARA25</t>
  </si>
  <si>
    <t>KALANDY</t>
  </si>
  <si>
    <t>MANDRITSARA26</t>
  </si>
  <si>
    <t>MANAMPANEVA</t>
  </si>
  <si>
    <t>MANDRITSARA27</t>
  </si>
  <si>
    <t>MANDRITSARA28</t>
  </si>
  <si>
    <t>MAROABOALY</t>
  </si>
  <si>
    <t>MANDRITSARA29</t>
  </si>
  <si>
    <t>MAROTANDRANO</t>
  </si>
  <si>
    <t>MANDRITSARA30</t>
  </si>
  <si>
    <t>PONT SOFIA</t>
  </si>
  <si>
    <t>MANDRITSARA31</t>
  </si>
  <si>
    <t>TSARAJOMOKA</t>
  </si>
  <si>
    <t>MANDRITSARA32</t>
  </si>
  <si>
    <t>MANJA1</t>
  </si>
  <si>
    <t>ANDRANOPASY</t>
  </si>
  <si>
    <t>MANJA2</t>
  </si>
  <si>
    <t>MANJA3</t>
  </si>
  <si>
    <t>ANONTSIBE</t>
  </si>
  <si>
    <t>MANJA4</t>
  </si>
  <si>
    <t>BEHARONA</t>
  </si>
  <si>
    <t>MANJA5</t>
  </si>
  <si>
    <t>BETSIOKY</t>
  </si>
  <si>
    <t>MANJA6</t>
  </si>
  <si>
    <t>MANJA7</t>
  </si>
  <si>
    <t>MANJAKANDRIANA1</t>
  </si>
  <si>
    <t>ALAROBIA</t>
  </si>
  <si>
    <t>MANJAKANDRIANA2</t>
  </si>
  <si>
    <t>AMBANITSENA</t>
  </si>
  <si>
    <t>MANJAKANDRIANA3</t>
  </si>
  <si>
    <t>AMBATOLAONA</t>
  </si>
  <si>
    <t>MANJAKANDRIANA4</t>
  </si>
  <si>
    <t>MANJAKANDRIANA5</t>
  </si>
  <si>
    <t>MANJAKANDRIANA6</t>
  </si>
  <si>
    <t>AMBOHIBAO SUD</t>
  </si>
  <si>
    <t>MANJAKANDRIANA7</t>
  </si>
  <si>
    <t>MANJAKANDRIANA8</t>
  </si>
  <si>
    <t>AMBOHITRANDRIAMANITRA</t>
  </si>
  <si>
    <t>MANJAKANDRIANA9</t>
  </si>
  <si>
    <t>AMBOHITROLOMAHITSY</t>
  </si>
  <si>
    <t>MANJAKANDRIANA10</t>
  </si>
  <si>
    <t>AMBOHITRONY</t>
  </si>
  <si>
    <t>MANJAKANDRIANA11</t>
  </si>
  <si>
    <t>AMBOHITSEHENO</t>
  </si>
  <si>
    <t>MANJAKANDRIANA12</t>
  </si>
  <si>
    <t>AMPANEVA</t>
  </si>
  <si>
    <t>MANJAKANDRIANA13</t>
  </si>
  <si>
    <t>ANJEPY</t>
  </si>
  <si>
    <t>MANJAKANDRIANA14</t>
  </si>
  <si>
    <t>ANJOMA BETOHO</t>
  </si>
  <si>
    <t>MANJAKANDRIANA15</t>
  </si>
  <si>
    <t>ANKAZONDANDY</t>
  </si>
  <si>
    <t>MANJAKANDRIANA16</t>
  </si>
  <si>
    <t>ANTSAHALALINA</t>
  </si>
  <si>
    <t>MANJAKANDRIANA17</t>
  </si>
  <si>
    <t>MANJAKANDRIANA18</t>
  </si>
  <si>
    <t>MANTASOA</t>
  </si>
  <si>
    <t>MANJAKANDRIANA19</t>
  </si>
  <si>
    <t>MERIKANJAKA</t>
  </si>
  <si>
    <t>MANJAKANDRIANA20</t>
  </si>
  <si>
    <t>MIADANANDRIANA</t>
  </si>
  <si>
    <t>MANJAKANDRIANA21</t>
  </si>
  <si>
    <t>NANDIHIZANA</t>
  </si>
  <si>
    <t>MANJAKANDRIANA22</t>
  </si>
  <si>
    <t>RANOVAO</t>
  </si>
  <si>
    <t>MANJAKANDRIANA23</t>
  </si>
  <si>
    <t>SADABE</t>
  </si>
  <si>
    <t>MANJAKANDRIANA24</t>
  </si>
  <si>
    <t>SAMBAINA</t>
  </si>
  <si>
    <t>MANJAKANDRIANA25</t>
  </si>
  <si>
    <t>MAROANTSETRA1</t>
  </si>
  <si>
    <t>AMBANIZANA</t>
  </si>
  <si>
    <t>MAROANTSETRA2</t>
  </si>
  <si>
    <t>AMBINANITELO I</t>
  </si>
  <si>
    <t>MAROANTSETRA3</t>
  </si>
  <si>
    <t>AMBINANITELO II</t>
  </si>
  <si>
    <t>MAROANTSETRA4</t>
  </si>
  <si>
    <t>AMBODIMANGA</t>
  </si>
  <si>
    <t>MAROANTSETRA5</t>
  </si>
  <si>
    <t>ANANDRIVOLA</t>
  </si>
  <si>
    <t>MAROANTSETRA6</t>
  </si>
  <si>
    <t>ANDRANOFOTSY</t>
  </si>
  <si>
    <t>MAROANTSETRA7</t>
  </si>
  <si>
    <t>ANDRONDRONO  NORD</t>
  </si>
  <si>
    <t>MAROANTSETRA8</t>
  </si>
  <si>
    <t>ANDRONDRONO SUD</t>
  </si>
  <si>
    <t>MAROANTSETRA9</t>
  </si>
  <si>
    <t>ANJAHANA</t>
  </si>
  <si>
    <t>MAROANTSETRA10</t>
  </si>
  <si>
    <t>ANJANAZANA</t>
  </si>
  <si>
    <t>MAROANTSETRA11</t>
  </si>
  <si>
    <t>ANKOFA</t>
  </si>
  <si>
    <t>MAROANTSETRA12</t>
  </si>
  <si>
    <t>ANTAKOTAKO</t>
  </si>
  <si>
    <t>MAROANTSETRA13</t>
  </si>
  <si>
    <t>ANTSIRABE SAHATANY</t>
  </si>
  <si>
    <t>MAROANTSETRA14</t>
  </si>
  <si>
    <t>MAHALEVONA</t>
  </si>
  <si>
    <t>MAROANTSETRA15</t>
  </si>
  <si>
    <t>MANAMBOLO</t>
  </si>
  <si>
    <t>MAROANTSETRA16</t>
  </si>
  <si>
    <t>MAROANTSETRA I</t>
  </si>
  <si>
    <t>MAROANTSETRA17</t>
  </si>
  <si>
    <t>MAROANTSETRA II</t>
  </si>
  <si>
    <t>MAROANTSETRA18</t>
  </si>
  <si>
    <t>MAROANTSETRA19</t>
  </si>
  <si>
    <t>RANTABE</t>
  </si>
  <si>
    <t>MAROANTSETRA20</t>
  </si>
  <si>
    <t>VOLOINA</t>
  </si>
  <si>
    <t>MAROLAMBO1</t>
  </si>
  <si>
    <t>AMBALAPAISO II</t>
  </si>
  <si>
    <t>MAROLAMBO2</t>
  </si>
  <si>
    <t>AMBATOFISAKA II</t>
  </si>
  <si>
    <t>MAROLAMBO3</t>
  </si>
  <si>
    <t>AMBOASARY</t>
  </si>
  <si>
    <t>MAROLAMBO4</t>
  </si>
  <si>
    <t>AMBODINONOKA</t>
  </si>
  <si>
    <t>MAROLAMBO5</t>
  </si>
  <si>
    <t>MAROLAMBO6</t>
  </si>
  <si>
    <t>ANDONABE-SUD</t>
  </si>
  <si>
    <t>MAROLAMBO7</t>
  </si>
  <si>
    <t>MAROLAMBO8</t>
  </si>
  <si>
    <t>ANOSIARIVO I</t>
  </si>
  <si>
    <t>MAROLAMBO9</t>
  </si>
  <si>
    <t>MAROLAMBO10</t>
  </si>
  <si>
    <t>LOHAVANANA</t>
  </si>
  <si>
    <t>MAROLAMBO11</t>
  </si>
  <si>
    <t>MAROLAMBO I</t>
  </si>
  <si>
    <t>MAROLAMBO12</t>
  </si>
  <si>
    <t>MAROLAMBO II</t>
  </si>
  <si>
    <t>MAROLAMBO13</t>
  </si>
  <si>
    <t>MAROMITETY</t>
  </si>
  <si>
    <t>MAROLAMBO14</t>
  </si>
  <si>
    <t>SAHAKEVO</t>
  </si>
  <si>
    <t>MAROLAMBO15</t>
  </si>
  <si>
    <t>TANAMBAO-RABEMANANA</t>
  </si>
  <si>
    <t>MAROVOAY1</t>
  </si>
  <si>
    <t>AMBOLOMOTY</t>
  </si>
  <si>
    <t>MAROVOAY2</t>
  </si>
  <si>
    <t>MAROVOAY3</t>
  </si>
  <si>
    <t>ANKAZOMBORONA EST</t>
  </si>
  <si>
    <t>MAROVOAY4</t>
  </si>
  <si>
    <t>ANKAZOMBORONA OUEST</t>
  </si>
  <si>
    <t>MAROVOAY5</t>
  </si>
  <si>
    <t>ANOSINALAINOLONA</t>
  </si>
  <si>
    <t>MAROVOAY6</t>
  </si>
  <si>
    <t>ANTANAMBAO ANDRANOLAVA</t>
  </si>
  <si>
    <t>MAROVOAY7</t>
  </si>
  <si>
    <t>MAROVOAY8</t>
  </si>
  <si>
    <t>BEMAHARIVO</t>
  </si>
  <si>
    <t>MAROVOAY9</t>
  </si>
  <si>
    <t>MANARATSANDRY</t>
  </si>
  <si>
    <t>MAROVOAY10</t>
  </si>
  <si>
    <t>MAROSAKOA</t>
  </si>
  <si>
    <t>MAROVOAY11</t>
  </si>
  <si>
    <t>MAROVOAY BANLIEUE</t>
  </si>
  <si>
    <t>MAROVOAY12</t>
  </si>
  <si>
    <t>MAROVOAY VILLE</t>
  </si>
  <si>
    <t>MAROVOAY13</t>
  </si>
  <si>
    <t>MIANDRIVAZO1</t>
  </si>
  <si>
    <t xml:space="preserve"> DABOLAVA</t>
  </si>
  <si>
    <t>MIANDRIVAZO2</t>
  </si>
  <si>
    <t>MIANDRIVAZO3</t>
  </si>
  <si>
    <t>ANKAVANDRA</t>
  </si>
  <si>
    <t>MIANDRIVAZO4</t>
  </si>
  <si>
    <t>ANKONDROMENA</t>
  </si>
  <si>
    <t>MIANDRIVAZO5</t>
  </si>
  <si>
    <t>ANKOTROFOTSY</t>
  </si>
  <si>
    <t>MIANDRIVAZO6</t>
  </si>
  <si>
    <t>ANOSIMENA</t>
  </si>
  <si>
    <t>MIANDRIVAZO7</t>
  </si>
  <si>
    <t>ISALO</t>
  </si>
  <si>
    <t>MIANDRIVAZO8</t>
  </si>
  <si>
    <t>MANAMBINA</t>
  </si>
  <si>
    <t>MIANDRIVAZO9</t>
  </si>
  <si>
    <t>MANANDAZA</t>
  </si>
  <si>
    <t>MIANDRIVAZO10</t>
  </si>
  <si>
    <t>MIANDRIVAZO I</t>
  </si>
  <si>
    <t>MIANDRIVAZO11</t>
  </si>
  <si>
    <t>MIANDRIVAZO II</t>
  </si>
  <si>
    <t>MIARINARIVO1</t>
  </si>
  <si>
    <t>ALATSINAINIKELY</t>
  </si>
  <si>
    <t>MIARINARIVO2</t>
  </si>
  <si>
    <t>AMBATOMANJAKA</t>
  </si>
  <si>
    <t>MIARINARIVO3</t>
  </si>
  <si>
    <t>MIARINARIVO4</t>
  </si>
  <si>
    <t>ANDOLOFOTSY</t>
  </si>
  <si>
    <t>MIARINARIVO5</t>
  </si>
  <si>
    <t>ANOSIBE IFANJA</t>
  </si>
  <si>
    <t>MIARINARIVO6</t>
  </si>
  <si>
    <t>ANTOBY EST</t>
  </si>
  <si>
    <t>MIARINARIVO7</t>
  </si>
  <si>
    <t>MANAZARY</t>
  </si>
  <si>
    <t>MIARINARIVO8</t>
  </si>
  <si>
    <t>MANDIAVATO</t>
  </si>
  <si>
    <t>MIARINARIVO9</t>
  </si>
  <si>
    <t>MIARINARIVO I</t>
  </si>
  <si>
    <t>MIARINARIVO10</t>
  </si>
  <si>
    <t>MIARINARIVO II</t>
  </si>
  <si>
    <t>MIARINARIVO11</t>
  </si>
  <si>
    <t>SAROBARATRA</t>
  </si>
  <si>
    <t>MIARINARIVO12</t>
  </si>
  <si>
    <t>SOAMAHAMANINA</t>
  </si>
  <si>
    <t>MIARINARIVO13</t>
  </si>
  <si>
    <t>SOAVIMBAZAHA</t>
  </si>
  <si>
    <t>MIARINARIVO14</t>
  </si>
  <si>
    <t>ZOMA BEALOKA</t>
  </si>
  <si>
    <t>MIDONGY-SUD1</t>
  </si>
  <si>
    <t>ANDRANOLALINA</t>
  </si>
  <si>
    <t>MIDONGY-SUD2</t>
  </si>
  <si>
    <t>ANKAZOVELO</t>
  </si>
  <si>
    <t>MIDONGY-SUD3</t>
  </si>
  <si>
    <t>BEVAHO</t>
  </si>
  <si>
    <t>MIDONGY-SUD4</t>
  </si>
  <si>
    <t>LAVARATY</t>
  </si>
  <si>
    <t>MIDONGY-SUD5</t>
  </si>
  <si>
    <t>MALIORANO</t>
  </si>
  <si>
    <t>MIDONGY-SUD6</t>
  </si>
  <si>
    <t>MIDONGY ATSIMO</t>
  </si>
  <si>
    <t>MIDONGY-SUD7</t>
  </si>
  <si>
    <t>SOAKIBANY</t>
  </si>
  <si>
    <t>MITSINJO1</t>
  </si>
  <si>
    <t>ANTONGOMENA BEVARY</t>
  </si>
  <si>
    <t>MITSINJO2</t>
  </si>
  <si>
    <t>ANTSEZA</t>
  </si>
  <si>
    <t>MITSINJO3</t>
  </si>
  <si>
    <t>BEKIPAY</t>
  </si>
  <si>
    <t>MITSINJO4</t>
  </si>
  <si>
    <t>KATSEPY</t>
  </si>
  <si>
    <t>MITSINJO5</t>
  </si>
  <si>
    <t>MATSAKABANJA</t>
  </si>
  <si>
    <t>MITSINJO6</t>
  </si>
  <si>
    <t>MORAFENOBE1</t>
  </si>
  <si>
    <t>ANDRAMY</t>
  </si>
  <si>
    <t>MORAFENOBE2</t>
  </si>
  <si>
    <t>ANTRANOKOAKY</t>
  </si>
  <si>
    <t>MORAFENOBE3</t>
  </si>
  <si>
    <t>BERAVINA</t>
  </si>
  <si>
    <t>MORAFENOBE4</t>
  </si>
  <si>
    <t>MORAMANGA1</t>
  </si>
  <si>
    <t>AMBATOVOLA</t>
  </si>
  <si>
    <t>MORAMANGA2</t>
  </si>
  <si>
    <t xml:space="preserve">AMBOASARY </t>
  </si>
  <si>
    <t>MORAMANGA3</t>
  </si>
  <si>
    <t>AMBOHIBARY I</t>
  </si>
  <si>
    <t>MORAMANGA4</t>
  </si>
  <si>
    <t>AMBOHIBARY II</t>
  </si>
  <si>
    <t>MORAMANGA5</t>
  </si>
  <si>
    <t>AMBOHIDRONONO</t>
  </si>
  <si>
    <t>MORAMANGA6</t>
  </si>
  <si>
    <t>AMPASIMPOTSY GARA</t>
  </si>
  <si>
    <t>MORAMANGA7</t>
  </si>
  <si>
    <t>AMPASIPOTSY ANTSOROMISY</t>
  </si>
  <si>
    <t>MORAMANGA8</t>
  </si>
  <si>
    <t>ANALASOA</t>
  </si>
  <si>
    <t>MORAMANGA9</t>
  </si>
  <si>
    <t>ANDAINGO</t>
  </si>
  <si>
    <t>MORAMANGA10</t>
  </si>
  <si>
    <t>MORAMANGA11</t>
  </si>
  <si>
    <t>ANOSIBE IFODY</t>
  </si>
  <si>
    <t>MORAMANGA12</t>
  </si>
  <si>
    <t>MORAMANGA13</t>
  </si>
  <si>
    <t>ANTANIDITRA</t>
  </si>
  <si>
    <t>MORAMANGA14</t>
  </si>
  <si>
    <t>BEFORONA I</t>
  </si>
  <si>
    <t>MORAMANGA15</t>
  </si>
  <si>
    <t>BEFORONA II</t>
  </si>
  <si>
    <t>MORAMANGA16</t>
  </si>
  <si>
    <t>BELAVABARY</t>
  </si>
  <si>
    <t>MORAMANGA17</t>
  </si>
  <si>
    <t>BEMBARY</t>
  </si>
  <si>
    <t>MORAMANGA18</t>
  </si>
  <si>
    <t>FIERENANA I</t>
  </si>
  <si>
    <t>MORAMANGA19</t>
  </si>
  <si>
    <t>FIERENANA II</t>
  </si>
  <si>
    <t>MORAMANGA20</t>
  </si>
  <si>
    <t>LAKATO I</t>
  </si>
  <si>
    <t>MORAMANGA21</t>
  </si>
  <si>
    <t>LAKATO II</t>
  </si>
  <si>
    <t>MORAMANGA22</t>
  </si>
  <si>
    <t>MANDIALAZA</t>
  </si>
  <si>
    <t>MORAMANGA23</t>
  </si>
  <si>
    <t>MANGARIVOTRA</t>
  </si>
  <si>
    <t>MORAMANGA24</t>
  </si>
  <si>
    <t>MORAMANGA I</t>
  </si>
  <si>
    <t>MORAMANGA25</t>
  </si>
  <si>
    <t>MORAMANGA II</t>
  </si>
  <si>
    <t>MORAMANGA26</t>
  </si>
  <si>
    <t>MORARANO GARA I</t>
  </si>
  <si>
    <t>MORAMANGA27</t>
  </si>
  <si>
    <t>MORARANO GARA II</t>
  </si>
  <si>
    <t>MORAMANGA28</t>
  </si>
  <si>
    <t>SABOTSY ANJIRO</t>
  </si>
  <si>
    <t>MORAMANGA29</t>
  </si>
  <si>
    <t>VODIRIANA</t>
  </si>
  <si>
    <t>MOROMBE1</t>
  </si>
  <si>
    <t>AMBAHIKILY</t>
  </si>
  <si>
    <t>MOROMBE2</t>
  </si>
  <si>
    <t>ANKATSAKANTSA SUD</t>
  </si>
  <si>
    <t>MOROMBE3</t>
  </si>
  <si>
    <t>ANTANIMIEVA</t>
  </si>
  <si>
    <t>MOROMBE4</t>
  </si>
  <si>
    <t>ANTONGO VAOVAO</t>
  </si>
  <si>
    <t>MOROMBE5</t>
  </si>
  <si>
    <t>BASIBASY</t>
  </si>
  <si>
    <t>MOROMBE6</t>
  </si>
  <si>
    <t>BEFANDEFA</t>
  </si>
  <si>
    <t>MOROMBE7</t>
  </si>
  <si>
    <t>BEFANDRIANA SUD</t>
  </si>
  <si>
    <t>MOROMBE8</t>
  </si>
  <si>
    <t>MOROMBE9</t>
  </si>
  <si>
    <t>TANANDAVA STATION</t>
  </si>
  <si>
    <t>MORONDAVA1</t>
  </si>
  <si>
    <t>ANALAIVA I</t>
  </si>
  <si>
    <t>MORONDAVA2</t>
  </si>
  <si>
    <t>ANALAIVA II</t>
  </si>
  <si>
    <t>MORONDAVA3</t>
  </si>
  <si>
    <t>ANDROVABE</t>
  </si>
  <si>
    <t>MORONDAVA4</t>
  </si>
  <si>
    <t>BEFASY</t>
  </si>
  <si>
    <t>MORONDAVA5</t>
  </si>
  <si>
    <t>BELO/MER</t>
  </si>
  <si>
    <t>MORONDAVA6</t>
  </si>
  <si>
    <t>BEMANONGA I</t>
  </si>
  <si>
    <t>MORONDAVA7</t>
  </si>
  <si>
    <t>BEMANONGA II</t>
  </si>
  <si>
    <t>MORONDAVA8</t>
  </si>
  <si>
    <t>MAROFANDILIA</t>
  </si>
  <si>
    <t>MORONDAVA9</t>
  </si>
  <si>
    <t>MORONDAVA I</t>
  </si>
  <si>
    <t>MORONDAVA10</t>
  </si>
  <si>
    <t>MORONDAVA II</t>
  </si>
  <si>
    <t>MORONDAVA11</t>
  </si>
  <si>
    <t>MORONDAVA III</t>
  </si>
  <si>
    <t>MORONDAVA12</t>
  </si>
  <si>
    <t>MORONDAVA IV</t>
  </si>
  <si>
    <t>NOSY-BE1</t>
  </si>
  <si>
    <t>AMBATOZAVAVY</t>
  </si>
  <si>
    <t>NOSY-BE2</t>
  </si>
  <si>
    <t>AMPANGORINA</t>
  </si>
  <si>
    <t>NOSY-BE3</t>
  </si>
  <si>
    <t>BEMANONDROBE</t>
  </si>
  <si>
    <t>NOSY-BE4</t>
  </si>
  <si>
    <t>DZAMANDZAR</t>
  </si>
  <si>
    <t>NOSY-BE5</t>
  </si>
  <si>
    <t>HELL VILLE</t>
  </si>
  <si>
    <t>NOSY-VARIKA1</t>
  </si>
  <si>
    <t>AMBAHY</t>
  </si>
  <si>
    <t>NOSY-VARIKA2</t>
  </si>
  <si>
    <t>AMBAKOBE</t>
  </si>
  <si>
    <t>NOSY-VARIKA3</t>
  </si>
  <si>
    <t>AMBODIARA</t>
  </si>
  <si>
    <t>NOSY-VARIKA4</t>
  </si>
  <si>
    <t>AMBODILAFA I</t>
  </si>
  <si>
    <t>NOSY-VARIKA5</t>
  </si>
  <si>
    <t>AMBODILAFA II</t>
  </si>
  <si>
    <t>NOSY-VARIKA6</t>
  </si>
  <si>
    <t>AMBODIRIAN' I SAHAFARY</t>
  </si>
  <si>
    <t>NOSY-VARIKA7</t>
  </si>
  <si>
    <t>AMPASINAMBO I</t>
  </si>
  <si>
    <t>NOSY-VARIKA8</t>
  </si>
  <si>
    <t>AMPASINAMBO II</t>
  </si>
  <si>
    <t>NOSY-VARIKA9</t>
  </si>
  <si>
    <t>ANDARA</t>
  </si>
  <si>
    <t>NOSY-VARIKA10</t>
  </si>
  <si>
    <t>NOSY-VARIKA11</t>
  </si>
  <si>
    <t>ANGODONGODONA</t>
  </si>
  <si>
    <t>NOSY-VARIKA12</t>
  </si>
  <si>
    <t>ANTANAMBAO I</t>
  </si>
  <si>
    <t>NOSY-VARIKA13</t>
  </si>
  <si>
    <t>BEFODY</t>
  </si>
  <si>
    <t>NOSY-VARIKA14</t>
  </si>
  <si>
    <t>FANIVELONA</t>
  </si>
  <si>
    <t>NOSY-VARIKA15</t>
  </si>
  <si>
    <t>NOSY-VARIKA16</t>
  </si>
  <si>
    <t>NOSY-VARIKA17</t>
  </si>
  <si>
    <t>SAHAVATO I</t>
  </si>
  <si>
    <t>NOSY-VARIKA18</t>
  </si>
  <si>
    <t>SAHAVATO II</t>
  </si>
  <si>
    <t>NOSY-VARIKA19</t>
  </si>
  <si>
    <t>SOAVINA-EST I</t>
  </si>
  <si>
    <t>NOSY-VARIKA20</t>
  </si>
  <si>
    <t>SOAVINA-EST II</t>
  </si>
  <si>
    <t>NOSY-VARIKA21</t>
  </si>
  <si>
    <t>SOAVINA-EST III</t>
  </si>
  <si>
    <t>NOSY-VARIKA22</t>
  </si>
  <si>
    <t>VOHIDROA</t>
  </si>
  <si>
    <t>NOSY-VARIKA23</t>
  </si>
  <si>
    <t>NOSY-VARIKA24</t>
  </si>
  <si>
    <t>VOHITRANDRIANA I</t>
  </si>
  <si>
    <t>NOSY-VARIKA25</t>
  </si>
  <si>
    <t>VOHITRANDRIANA II</t>
  </si>
  <si>
    <t>PORT-BERGE1</t>
  </si>
  <si>
    <t>AMBANJABE</t>
  </si>
  <si>
    <t>PORT-BERGE2</t>
  </si>
  <si>
    <t>AMBATOMILAHATRANO</t>
  </si>
  <si>
    <t>PORT-BERGE3</t>
  </si>
  <si>
    <t xml:space="preserve">AMBODIMAHABIBO  </t>
  </si>
  <si>
    <t>PORT-BERGE4</t>
  </si>
  <si>
    <t>AMBODISAKOANA</t>
  </si>
  <si>
    <t>PORT-BERGE5</t>
  </si>
  <si>
    <t>AMBODIVONGO</t>
  </si>
  <si>
    <t>PORT-BERGE6</t>
  </si>
  <si>
    <t>AMPARIHY</t>
  </si>
  <si>
    <t>PORT-BERGE7</t>
  </si>
  <si>
    <t>ANDRANOMENA I</t>
  </si>
  <si>
    <t>PORT-BERGE8</t>
  </si>
  <si>
    <t>ANDRANOMEVA</t>
  </si>
  <si>
    <t>PORT-BERGE9</t>
  </si>
  <si>
    <t>IHOBAKA</t>
  </si>
  <si>
    <t>PORT-BERGE10</t>
  </si>
  <si>
    <t>LEANJA EST</t>
  </si>
  <si>
    <t>PORT-BERGE11</t>
  </si>
  <si>
    <t xml:space="preserve"> LEANJA OUEST</t>
  </si>
  <si>
    <t>PORT-BERGE12</t>
  </si>
  <si>
    <t>MAEVARANOHELY</t>
  </si>
  <si>
    <t>PORT-BERGE13</t>
  </si>
  <si>
    <t>MAROVATO I</t>
  </si>
  <si>
    <t>PORT-BERGE14</t>
  </si>
  <si>
    <t>MAROVATO II</t>
  </si>
  <si>
    <t>PORT-BERGE15</t>
  </si>
  <si>
    <t>PORT-BERGE I</t>
  </si>
  <si>
    <t>PORT-BERGE16</t>
  </si>
  <si>
    <t>PORT-BERGE II</t>
  </si>
  <si>
    <t>PORT-BERGE17</t>
  </si>
  <si>
    <t>TSARAHASINA</t>
  </si>
  <si>
    <t>PORT-BERGE18</t>
  </si>
  <si>
    <t>PORT-BERGE19</t>
  </si>
  <si>
    <t>TSININGIA</t>
  </si>
  <si>
    <t>PORT-BERGE20</t>
  </si>
  <si>
    <t>TSINJOMITONDRAKA</t>
  </si>
  <si>
    <t>SAINTE-MARIE1</t>
  </si>
  <si>
    <t>AMBODIFOTATRA</t>
  </si>
  <si>
    <t>SAINTE-MARIE2</t>
  </si>
  <si>
    <t>LOUKINTSY</t>
  </si>
  <si>
    <t>SAKARAHA1</t>
  </si>
  <si>
    <t>AMBINANY</t>
  </si>
  <si>
    <t>SAKARAHA2</t>
  </si>
  <si>
    <t>AMBORONABO</t>
  </si>
  <si>
    <t>SAKARAHA3</t>
  </si>
  <si>
    <t>ANDRANOLAVA</t>
  </si>
  <si>
    <t>SAKARAHA4</t>
  </si>
  <si>
    <t>BEREKETA</t>
  </si>
  <si>
    <t>SAKARAHA5</t>
  </si>
  <si>
    <t>MAHABOBOKA</t>
  </si>
  <si>
    <t>SAKARAHA6</t>
  </si>
  <si>
    <t>MIARY LAMATIHY</t>
  </si>
  <si>
    <t>SAKARAHA7</t>
  </si>
  <si>
    <t>MIARY TAHEZA</t>
  </si>
  <si>
    <t>SAKARAHA8</t>
  </si>
  <si>
    <t>MIHAVATSY</t>
  </si>
  <si>
    <t>SAKARAHA9</t>
  </si>
  <si>
    <t>MIKOBOKA</t>
  </si>
  <si>
    <t>SAKARAHA10</t>
  </si>
  <si>
    <t>SAKARAHA11</t>
  </si>
  <si>
    <t>SAKARAHA12</t>
  </si>
  <si>
    <t>VINETA ANDAMASINY</t>
  </si>
  <si>
    <t>SAMBAVA1</t>
  </si>
  <si>
    <t>AMBATOAFO</t>
  </si>
  <si>
    <t>SAMBAVA2</t>
  </si>
  <si>
    <t>AMBOANGIBE</t>
  </si>
  <si>
    <t>SAMBAVA3</t>
  </si>
  <si>
    <t>SAMBAVA4</t>
  </si>
  <si>
    <t>AMBODIVOARA</t>
  </si>
  <si>
    <t>SAMBAVA5</t>
  </si>
  <si>
    <t>SAMBAVA6</t>
  </si>
  <si>
    <t>AMBOHIMITSINJO</t>
  </si>
  <si>
    <t>SAMBAVA7</t>
  </si>
  <si>
    <t>ANALAMAHO</t>
  </si>
  <si>
    <t>SAMBAVA8</t>
  </si>
  <si>
    <t>ANDAPABE</t>
  </si>
  <si>
    <t>SAMBAVA9</t>
  </si>
  <si>
    <t>ANDRAHANJO</t>
  </si>
  <si>
    <t>SAMBAVA10</t>
  </si>
  <si>
    <t>SAMBAVA11</t>
  </si>
  <si>
    <t>ANDREMBONA</t>
  </si>
  <si>
    <t>SAMBAVA12</t>
  </si>
  <si>
    <t>ANJANGOVERATRA</t>
  </si>
  <si>
    <t>SAMBAVA13</t>
  </si>
  <si>
    <t>ANJIALAVA</t>
  </si>
  <si>
    <t>SAMBAVA14</t>
  </si>
  <si>
    <t>ANJINJAOMBY</t>
  </si>
  <si>
    <t>SAMBAVA15</t>
  </si>
  <si>
    <t>ANTINDRA</t>
  </si>
  <si>
    <t>SAMBAVA16</t>
  </si>
  <si>
    <t>ANTSAHAVARIBE</t>
  </si>
  <si>
    <t>SAMBAVA17</t>
  </si>
  <si>
    <t>ANTSAMBAHARO</t>
  </si>
  <si>
    <t>SAMBAVA18</t>
  </si>
  <si>
    <t>BEMANEVIKA</t>
  </si>
  <si>
    <t>SAMBAVA19</t>
  </si>
  <si>
    <t>BEVONOTRA I</t>
  </si>
  <si>
    <t>SAMBAVA20</t>
  </si>
  <si>
    <t>BEVONOTRA II</t>
  </si>
  <si>
    <t>SAMBAVA21</t>
  </si>
  <si>
    <t>FARAHALANA</t>
  </si>
  <si>
    <t>SAMBAVA22</t>
  </si>
  <si>
    <t>SAMBAVA23</t>
  </si>
  <si>
    <t>MAROAMBIHY</t>
  </si>
  <si>
    <t>SAMBAVA24</t>
  </si>
  <si>
    <t>MAROGAONA</t>
  </si>
  <si>
    <t>SAMBAVA25</t>
  </si>
  <si>
    <t>MAROJALA</t>
  </si>
  <si>
    <t>SAMBAVA26</t>
  </si>
  <si>
    <t>SAMBAVA27</t>
  </si>
  <si>
    <t>NOSIARINA</t>
  </si>
  <si>
    <t>SAMBAVA28</t>
  </si>
  <si>
    <t>SAMBAVA I</t>
  </si>
  <si>
    <t>SAMBAVA29</t>
  </si>
  <si>
    <t>SAMBAVA II</t>
  </si>
  <si>
    <t>SAMBAVA30</t>
  </si>
  <si>
    <t>TANAMBAO DAOUD</t>
  </si>
  <si>
    <t>SOALALA1</t>
  </si>
  <si>
    <t>AMBOHIPAKY</t>
  </si>
  <si>
    <t>SOALALA2</t>
  </si>
  <si>
    <t>ANDRANOMAVO-EST</t>
  </si>
  <si>
    <t>SOALALA3</t>
  </si>
  <si>
    <t>ANDRANOMAVO-OUEST</t>
  </si>
  <si>
    <t>SOALALA4</t>
  </si>
  <si>
    <t>SOALALA-NORD</t>
  </si>
  <si>
    <t>SOALALA5</t>
  </si>
  <si>
    <t>SOALALA-SUD</t>
  </si>
  <si>
    <t>SOANIERANA IVONGO1</t>
  </si>
  <si>
    <t>AMBAHOABE NORD</t>
  </si>
  <si>
    <t>SOANIERANA IVONGO2</t>
  </si>
  <si>
    <t>AMBAHOABE SUD</t>
  </si>
  <si>
    <t>SOANIERANA IVONGO3</t>
  </si>
  <si>
    <t>AMBINANISAKANA</t>
  </si>
  <si>
    <t>SOANIERANA IVONGO4</t>
  </si>
  <si>
    <t>SOANIERANA IVONGO5</t>
  </si>
  <si>
    <t>ANDAPAFITO NORD</t>
  </si>
  <si>
    <t>SOANIERANA IVONGO6</t>
  </si>
  <si>
    <t>ANDAPAFITO SUD</t>
  </si>
  <si>
    <t>SOANIERANA IVONGO7</t>
  </si>
  <si>
    <t>SOANIERANA IVONGO8</t>
  </si>
  <si>
    <t>ANTENINA I</t>
  </si>
  <si>
    <t>SOANIERANA IVONGO9</t>
  </si>
  <si>
    <t>ANTENINA II</t>
  </si>
  <si>
    <t>SOANIERANA IVONGO10</t>
  </si>
  <si>
    <t>FOTSIALANANA</t>
  </si>
  <si>
    <t>SOANIERANA IVONGO11</t>
  </si>
  <si>
    <t>MANOMPANA</t>
  </si>
  <si>
    <t>SOANIERANA IVONGO12</t>
  </si>
  <si>
    <t>SOANIERANA IVONGO I</t>
  </si>
  <si>
    <t>SOANIERANA IVONGO13</t>
  </si>
  <si>
    <t>SOANIERANA IVONGO II</t>
  </si>
  <si>
    <t>SOAVINANDRIANA1</t>
  </si>
  <si>
    <t>AMBATOASANA</t>
  </si>
  <si>
    <t>SOAVINANDRIANA2</t>
  </si>
  <si>
    <t>AMPARAKY AMBEROMANGA</t>
  </si>
  <si>
    <t>SOAVINANDRIANA3</t>
  </si>
  <si>
    <t>AMPARY</t>
  </si>
  <si>
    <t>SOAVINANDRIANA4</t>
  </si>
  <si>
    <t>AMPEFY</t>
  </si>
  <si>
    <t>SOAVINANDRIANA5</t>
  </si>
  <si>
    <t>ANKARANANA</t>
  </si>
  <si>
    <t>SOAVINANDRIANA6</t>
  </si>
  <si>
    <t>ANKISABE</t>
  </si>
  <si>
    <t>SOAVINANDRIANA7</t>
  </si>
  <si>
    <t>ANTANETIBE</t>
  </si>
  <si>
    <t>SOAVINANDRIANA8</t>
  </si>
  <si>
    <t>DONDONA  AMBOHIDANERANA</t>
  </si>
  <si>
    <t>SOAVINANDRIANA9</t>
  </si>
  <si>
    <t>SOAVINANDRIANA10</t>
  </si>
  <si>
    <t>MANANASY</t>
  </si>
  <si>
    <t>SOAVINANDRIANA11</t>
  </si>
  <si>
    <t>MASINDRAY AMPARIBOHITRA</t>
  </si>
  <si>
    <t>SOAVINANDRIANA12</t>
  </si>
  <si>
    <t>SOAVINANDRIANA13</t>
  </si>
  <si>
    <t>TAMPONALA</t>
  </si>
  <si>
    <t>TAOLANARO1</t>
  </si>
  <si>
    <t>AMBATOABO</t>
  </si>
  <si>
    <t>TAOLANARO2</t>
  </si>
  <si>
    <t>AMPASIMENA</t>
  </si>
  <si>
    <t>TAOLANARO3</t>
  </si>
  <si>
    <t>AMPASY NAHAMPOANA</t>
  </si>
  <si>
    <t>TAOLANARO4</t>
  </si>
  <si>
    <t>TAOLANARO5</t>
  </si>
  <si>
    <t>ANALAPATSY</t>
  </si>
  <si>
    <t>TAOLANARO6</t>
  </si>
  <si>
    <t>ANDRANOBORY</t>
  </si>
  <si>
    <t>TAOLANARO7</t>
  </si>
  <si>
    <t>TAOLANARO8</t>
  </si>
  <si>
    <t>ANKARIERA</t>
  </si>
  <si>
    <t>TAOLANARO9</t>
  </si>
  <si>
    <t>TAOLANARO10</t>
  </si>
  <si>
    <t>BEVOAY</t>
  </si>
  <si>
    <t>TAOLANARO11</t>
  </si>
  <si>
    <t>EMAGNOBO</t>
  </si>
  <si>
    <t>TAOLANARO12</t>
  </si>
  <si>
    <t>ENAKARA HAUT</t>
  </si>
  <si>
    <t>TAOLANARO13</t>
  </si>
  <si>
    <t>ENANILIHA</t>
  </si>
  <si>
    <t>TAOLANARO14</t>
  </si>
  <si>
    <t>FENOEVO</t>
  </si>
  <si>
    <t>TAOLANARO15</t>
  </si>
  <si>
    <t>IABOAKOHO</t>
  </si>
  <si>
    <t>TAOLANARO16</t>
  </si>
  <si>
    <t>IFARANTSA</t>
  </si>
  <si>
    <t>TAOLANARO17</t>
  </si>
  <si>
    <t>ISAKA IVONDRO</t>
  </si>
  <si>
    <t>TAOLANARO18</t>
  </si>
  <si>
    <t>MAHATALAKY</t>
  </si>
  <si>
    <t>TAOLANARO19</t>
  </si>
  <si>
    <t>MANAMBARO</t>
  </si>
  <si>
    <t>TAOLANARO20</t>
  </si>
  <si>
    <t>MANANTENINA</t>
  </si>
  <si>
    <t>TAOLANARO21</t>
  </si>
  <si>
    <t>MANDISO</t>
  </si>
  <si>
    <t>TAOLANARO22</t>
  </si>
  <si>
    <t>MANDROMODROMOTRA</t>
  </si>
  <si>
    <t>TAOLANARO23</t>
  </si>
  <si>
    <t>TAOLANARO24</t>
  </si>
  <si>
    <t>RANOPISO</t>
  </si>
  <si>
    <t>TAOLANARO25</t>
  </si>
  <si>
    <t>SARISAMBO</t>
  </si>
  <si>
    <t>TAOLANARO26</t>
  </si>
  <si>
    <t>SOANIERANA</t>
  </si>
  <si>
    <t>TAOLANARO27</t>
  </si>
  <si>
    <t>SOAVARY</t>
  </si>
  <si>
    <t>TAOLANARO28</t>
  </si>
  <si>
    <t>TANANDAVA MADRERE</t>
  </si>
  <si>
    <t>TAOLANARO29</t>
  </si>
  <si>
    <t>TAOLANARO I</t>
  </si>
  <si>
    <t>TAOLANARO30</t>
  </si>
  <si>
    <t>TAOLANARO II</t>
  </si>
  <si>
    <t>TAOLANARO31</t>
  </si>
  <si>
    <t>TAOLANARO III</t>
  </si>
  <si>
    <t>TOAMASINA I1</t>
  </si>
  <si>
    <t>TOAMASINA I2</t>
  </si>
  <si>
    <t>TOAMASINA I3</t>
  </si>
  <si>
    <t>ANKIRIHIRY</t>
  </si>
  <si>
    <t>TOAMASINA I4</t>
  </si>
  <si>
    <t>TOAMASINA I5</t>
  </si>
  <si>
    <t>TANAMBAO V</t>
  </si>
  <si>
    <t>TOAMASINA II1</t>
  </si>
  <si>
    <t>AMBODILAZANA</t>
  </si>
  <si>
    <t>TOAMASINA II2</t>
  </si>
  <si>
    <t>TOAMASINA II3</t>
  </si>
  <si>
    <t>AMBODITANDROHO</t>
  </si>
  <si>
    <t>TOAMASINA II4</t>
  </si>
  <si>
    <t>AMPASIMADINIKA</t>
  </si>
  <si>
    <t>TOAMASINA II5</t>
  </si>
  <si>
    <t>AMPASIMBE-ONIBE I</t>
  </si>
  <si>
    <t>TOAMASINA II6</t>
  </si>
  <si>
    <t>AMPASIMBE-ONIBE II</t>
  </si>
  <si>
    <t>TOAMASINA II7</t>
  </si>
  <si>
    <t>AMPISOKINA</t>
  </si>
  <si>
    <t>TOAMASINA II8</t>
  </si>
  <si>
    <t>TOAMASINA II9</t>
  </si>
  <si>
    <t>TOAMASINA II10</t>
  </si>
  <si>
    <t>ANDRANOBOLAHA</t>
  </si>
  <si>
    <t>TOAMASINA II11</t>
  </si>
  <si>
    <t>ANTENINA</t>
  </si>
  <si>
    <t>TOAMASINA II12</t>
  </si>
  <si>
    <t>ANTETEZAMBARO</t>
  </si>
  <si>
    <t>TOAMASINA II13</t>
  </si>
  <si>
    <t>FANANDRANA</t>
  </si>
  <si>
    <t>TOAMASINA II14</t>
  </si>
  <si>
    <t>FITO</t>
  </si>
  <si>
    <t>TOAMASINA II15</t>
  </si>
  <si>
    <t>FOULPOINTE</t>
  </si>
  <si>
    <t>TOAMASINA II16</t>
  </si>
  <si>
    <t>TOAMASINA II17</t>
  </si>
  <si>
    <t>SAHAMBALA I</t>
  </si>
  <si>
    <t>TOAMASINA II18</t>
  </si>
  <si>
    <t>SAHAMBALA II</t>
  </si>
  <si>
    <t>TOAMASINA II19</t>
  </si>
  <si>
    <t>TOAMASINA AMBANIVOHITRA</t>
  </si>
  <si>
    <t>TOLIARA I1</t>
  </si>
  <si>
    <t>ANKETA</t>
  </si>
  <si>
    <t>TOLIARA I2</t>
  </si>
  <si>
    <t>TOLIARA I3</t>
  </si>
  <si>
    <t>BETANIA</t>
  </si>
  <si>
    <t>TOLIARA I4</t>
  </si>
  <si>
    <t>MAHAVATSE</t>
  </si>
  <si>
    <t>TOLIARA I5</t>
  </si>
  <si>
    <t>TANAMBAO I</t>
  </si>
  <si>
    <t>TOLIARA I6</t>
  </si>
  <si>
    <t>TANAMBAO II TSF NORD</t>
  </si>
  <si>
    <t>TOLIARA II1</t>
  </si>
  <si>
    <t>AMBOHIMAHAVELONA</t>
  </si>
  <si>
    <t>TOLIARA II2</t>
  </si>
  <si>
    <t>AMBOLOFOTY</t>
  </si>
  <si>
    <t>TOLIARA II3</t>
  </si>
  <si>
    <t>ANAKAO</t>
  </si>
  <si>
    <t>TOLIARA II4</t>
  </si>
  <si>
    <t>ANALAMISAMPY</t>
  </si>
  <si>
    <t>TOLIARA II5</t>
  </si>
  <si>
    <t>ANDRANOHINALY</t>
  </si>
  <si>
    <t>TOLIARA II6</t>
  </si>
  <si>
    <t>ANDRANOVORY</t>
  </si>
  <si>
    <t>TOLIARA II7</t>
  </si>
  <si>
    <t>ANKILILOAKA</t>
  </si>
  <si>
    <t>TOLIARA II8</t>
  </si>
  <si>
    <t>ANKILIMALINIKE</t>
  </si>
  <si>
    <t>TOLIARA II9</t>
  </si>
  <si>
    <t>ANTANIMENA/ONILAHY</t>
  </si>
  <si>
    <t>TOLIARA II10</t>
  </si>
  <si>
    <t>BEHELOKE</t>
  </si>
  <si>
    <t>TOLIARA II11</t>
  </si>
  <si>
    <t>BEHOMPY</t>
  </si>
  <si>
    <t>TOLIARA II12</t>
  </si>
  <si>
    <t>BELALANDA</t>
  </si>
  <si>
    <t>TOLIARA II13</t>
  </si>
  <si>
    <t>BETSINJAKA</t>
  </si>
  <si>
    <t>TOLIARA II14</t>
  </si>
  <si>
    <t>EFOETSE</t>
  </si>
  <si>
    <t>TOLIARA II15</t>
  </si>
  <si>
    <t>MANOMBO SUD</t>
  </si>
  <si>
    <t>TOLIARA II16</t>
  </si>
  <si>
    <t>MANOROFIFY</t>
  </si>
  <si>
    <t>TOLIARA II17</t>
  </si>
  <si>
    <t>MAROFOTY</t>
  </si>
  <si>
    <t>TOLIARA II18</t>
  </si>
  <si>
    <t>TOLIARA II19</t>
  </si>
  <si>
    <t>MIARY</t>
  </si>
  <si>
    <t>TOLIARA II20</t>
  </si>
  <si>
    <t>MILENAKA</t>
  </si>
  <si>
    <t>TOLIARA II21</t>
  </si>
  <si>
    <t>MITSINJO BETANIMENA</t>
  </si>
  <si>
    <t>TOLIARA II22</t>
  </si>
  <si>
    <t>SAINT AUGUSTIN</t>
  </si>
  <si>
    <t>TOLIARA II23</t>
  </si>
  <si>
    <t>SOAHAZO</t>
  </si>
  <si>
    <t>TOLIARA II24</t>
  </si>
  <si>
    <t>SOALARA SUD</t>
  </si>
  <si>
    <t>TOLIARA II25</t>
  </si>
  <si>
    <t>TSIANISIHA</t>
  </si>
  <si>
    <t>TOLIARA II26</t>
  </si>
  <si>
    <t>TSIFOTA</t>
  </si>
  <si>
    <t>TSARATANANA1</t>
  </si>
  <si>
    <t>AMBAKIRENY I</t>
  </si>
  <si>
    <t>TSARATANANA2</t>
  </si>
  <si>
    <t>AMBAKIRENY II</t>
  </si>
  <si>
    <t>TSARATANANA3</t>
  </si>
  <si>
    <t>AMPANDRANA</t>
  </si>
  <si>
    <t>TSARATANANA4</t>
  </si>
  <si>
    <t>ANDRIAMENA</t>
  </si>
  <si>
    <t>TSARATANANA5</t>
  </si>
  <si>
    <t>BEKAPAIKA</t>
  </si>
  <si>
    <t>TSARATANANA6</t>
  </si>
  <si>
    <t>BETRANDRAKA</t>
  </si>
  <si>
    <t>TSARATANANA7</t>
  </si>
  <si>
    <t>BRIEVILLE</t>
  </si>
  <si>
    <t>TSARATANANA8</t>
  </si>
  <si>
    <t>ISINKO</t>
  </si>
  <si>
    <t>TSARATANANA9</t>
  </si>
  <si>
    <t>KELILOHA</t>
  </si>
  <si>
    <t>TSARATANANA10</t>
  </si>
  <si>
    <t>TSARATANANA11</t>
  </si>
  <si>
    <t>SAKOAMADINIKA</t>
  </si>
  <si>
    <t>TSARATANANA12</t>
  </si>
  <si>
    <t>TSARATANANA13</t>
  </si>
  <si>
    <t>TSARAROVA</t>
  </si>
  <si>
    <t>TSARATANANA14</t>
  </si>
  <si>
    <t>TSARATANANA15</t>
  </si>
  <si>
    <t>TSIHOMBE1</t>
  </si>
  <si>
    <t>ANJAMPALY</t>
  </si>
  <si>
    <t>TSIHOMBE2</t>
  </si>
  <si>
    <t>TSIHOMBE3</t>
  </si>
  <si>
    <t>ANTARITARIKA NORD</t>
  </si>
  <si>
    <t>TSIHOMBE4</t>
  </si>
  <si>
    <t>ANTARITARIKA SUD</t>
  </si>
  <si>
    <t>TSIHOMBE5</t>
  </si>
  <si>
    <t>BEHAZOMANGA</t>
  </si>
  <si>
    <t>TSIHOMBE6</t>
  </si>
  <si>
    <t>FAUX CAP EST</t>
  </si>
  <si>
    <t>TSIHOMBE7</t>
  </si>
  <si>
    <t>FAUX CAP OUEST</t>
  </si>
  <si>
    <t>TSIHOMBE8</t>
  </si>
  <si>
    <t>IMONGY EST</t>
  </si>
  <si>
    <t>TSIHOMBE9</t>
  </si>
  <si>
    <t>IMONGY OUEST</t>
  </si>
  <si>
    <t>TSIHOMBE10</t>
  </si>
  <si>
    <t>MAROVATO EST</t>
  </si>
  <si>
    <t>TSIHOMBE11</t>
  </si>
  <si>
    <t>MAROVATO OUEST</t>
  </si>
  <si>
    <t>TSIHOMBE12</t>
  </si>
  <si>
    <t>NIKOLY EST</t>
  </si>
  <si>
    <t>TSIHOMBE13</t>
  </si>
  <si>
    <t>NIKOLY OUEST</t>
  </si>
  <si>
    <t>TSIHOMBE14</t>
  </si>
  <si>
    <t>TSIHOMBE- EST</t>
  </si>
  <si>
    <t>TSIHOMBE15</t>
  </si>
  <si>
    <t>TSIHOMBE- OUEST</t>
  </si>
  <si>
    <t>TSIROANOMANDIDY1</t>
  </si>
  <si>
    <t>AMBALANIRANA I</t>
  </si>
  <si>
    <t>TSIROANOMANDIDY2</t>
  </si>
  <si>
    <t>AMBALANIRANA II</t>
  </si>
  <si>
    <t>TSIROANOMANDIDY3</t>
  </si>
  <si>
    <t>AMBARARATABE</t>
  </si>
  <si>
    <t>TSIROANOMANDIDY4</t>
  </si>
  <si>
    <t>TSIROANOMANDIDY5</t>
  </si>
  <si>
    <t>ANKADINONDRY I</t>
  </si>
  <si>
    <t>TSIROANOMANDIDY6</t>
  </si>
  <si>
    <t>ANKADINONDRY II</t>
  </si>
  <si>
    <t>TSIROANOMANDIDY7</t>
  </si>
  <si>
    <t>ANKERANA AVARATRA</t>
  </si>
  <si>
    <t>TSIROANOMANDIDY8</t>
  </si>
  <si>
    <t>TSIROANOMANDIDY9</t>
  </si>
  <si>
    <t>ANTSAHALAVA</t>
  </si>
  <si>
    <t>TSIROANOMANDIDY10</t>
  </si>
  <si>
    <t>TSIROANOMANDIDY11</t>
  </si>
  <si>
    <t>BEMAHATAZANA</t>
  </si>
  <si>
    <t>TSIROANOMANDIDY12</t>
  </si>
  <si>
    <t>BEVATO</t>
  </si>
  <si>
    <t>TSIROANOMANDIDY13</t>
  </si>
  <si>
    <t>FIADANANTSOA</t>
  </si>
  <si>
    <t>TSIROANOMANDIDY14</t>
  </si>
  <si>
    <t>FIERENANA</t>
  </si>
  <si>
    <t>TSIROANOMANDIDY15</t>
  </si>
  <si>
    <t>MAHASOLO</t>
  </si>
  <si>
    <t>TSIROANOMANDIDY16</t>
  </si>
  <si>
    <t>TSIROANOMANDIDY17</t>
  </si>
  <si>
    <t>MAROHARONA</t>
  </si>
  <si>
    <t>TSIROANOMANDIDY18</t>
  </si>
  <si>
    <t>TSIROANOMANDIDY19</t>
  </si>
  <si>
    <t>TSIROANOMANDIDY20</t>
  </si>
  <si>
    <t>TSINJOARIVO IMANGA</t>
  </si>
  <si>
    <t>TSIROANOMANDIDY21</t>
  </si>
  <si>
    <t>TSIROANOMANDIDY FIHAONANA I</t>
  </si>
  <si>
    <t>TSIROANOMANDIDY22</t>
  </si>
  <si>
    <t>TSIROANOMANDIDY FIHAONANA II</t>
  </si>
  <si>
    <t>TSIROANOMANDIDY23</t>
  </si>
  <si>
    <t>TSIROANOMANDIDY VILLE</t>
  </si>
  <si>
    <t>VAGAINDRANO1</t>
  </si>
  <si>
    <t>AMBATOLAVA</t>
  </si>
  <si>
    <t>VAGAINDRANO2</t>
  </si>
  <si>
    <t>AMBONGO</t>
  </si>
  <si>
    <t>VAGAINDRANO3</t>
  </si>
  <si>
    <t>AMPARIHY EST</t>
  </si>
  <si>
    <t>VAGAINDRANO4</t>
  </si>
  <si>
    <t>AMPASIMALEMY</t>
  </si>
  <si>
    <t>VAGAINDRANO5</t>
  </si>
  <si>
    <t>AMPATAKA</t>
  </si>
  <si>
    <t>VAGAINDRANO6</t>
  </si>
  <si>
    <t>AMPITAFA</t>
  </si>
  <si>
    <t>VAGAINDRANO7</t>
  </si>
  <si>
    <t>ANILOBE</t>
  </si>
  <si>
    <t>VAGAINDRANO8</t>
  </si>
  <si>
    <t>BEKARAOKY</t>
  </si>
  <si>
    <t>VAGAINDRANO9</t>
  </si>
  <si>
    <t>BEMA</t>
  </si>
  <si>
    <t>VAGAINDRANO10</t>
  </si>
  <si>
    <t>BEVATA</t>
  </si>
  <si>
    <t>VAGAINDRANO11</t>
  </si>
  <si>
    <t>FENOAMBANY</t>
  </si>
  <si>
    <t>VAGAINDRANO12</t>
  </si>
  <si>
    <t>FONILAZA</t>
  </si>
  <si>
    <t>VAGAINDRANO13</t>
  </si>
  <si>
    <t>IARA</t>
  </si>
  <si>
    <t>VAGAINDRANO14</t>
  </si>
  <si>
    <t>ISAHARA</t>
  </si>
  <si>
    <t>VAGAINDRANO15</t>
  </si>
  <si>
    <t>VAGAINDRANO16</t>
  </si>
  <si>
    <t>LOHAFARY</t>
  </si>
  <si>
    <t>VAGAINDRANO17</t>
  </si>
  <si>
    <t>LOPARY</t>
  </si>
  <si>
    <t>VAGAINDRANO18</t>
  </si>
  <si>
    <t>VAGAINDRANO19</t>
  </si>
  <si>
    <t>VAGAINDRANO20</t>
  </si>
  <si>
    <t>MANAMBONDRO</t>
  </si>
  <si>
    <t>VAGAINDRANO21</t>
  </si>
  <si>
    <t>MAROKIBO</t>
  </si>
  <si>
    <t>VAGAINDRANO22</t>
  </si>
  <si>
    <t>MASIANAKA</t>
  </si>
  <si>
    <t>VAGAINDRANO23</t>
  </si>
  <si>
    <t>MATANGA</t>
  </si>
  <si>
    <t>VAGAINDRANO24</t>
  </si>
  <si>
    <t>RANOMENA</t>
  </si>
  <si>
    <t>VAGAINDRANO25</t>
  </si>
  <si>
    <t>SANDRAVINANY</t>
  </si>
  <si>
    <t>VAGAINDRANO26</t>
  </si>
  <si>
    <t>SOAMANOVA</t>
  </si>
  <si>
    <t>VAGAINDRANO27</t>
  </si>
  <si>
    <t>TSIANOFANA</t>
  </si>
  <si>
    <t>VAGAINDRANO28</t>
  </si>
  <si>
    <t>TSIATELY</t>
  </si>
  <si>
    <t>VAGAINDRANO29</t>
  </si>
  <si>
    <t>VAGAINDRANO30</t>
  </si>
  <si>
    <t>VATANATO</t>
  </si>
  <si>
    <t>VAGAINDRANO31</t>
  </si>
  <si>
    <t>VOHIMALAZA</t>
  </si>
  <si>
    <t>VAGAINDRANO32</t>
  </si>
  <si>
    <t>VOHIPAHO</t>
  </si>
  <si>
    <t>VAGAINDRANO33</t>
  </si>
  <si>
    <t>VOHITRAMBO</t>
  </si>
  <si>
    <t>VATOMANDRY1</t>
  </si>
  <si>
    <t>VATOMANDRY2</t>
  </si>
  <si>
    <t>AMBALAVOLO</t>
  </si>
  <si>
    <t>VATOMANDRY3</t>
  </si>
  <si>
    <t>AMBODINONOKA RANGALANA</t>
  </si>
  <si>
    <t>VATOMANDRY4</t>
  </si>
  <si>
    <t>AMBODITAVOLO</t>
  </si>
  <si>
    <t>VATOMANDRY5</t>
  </si>
  <si>
    <t>VATOMANDRY6</t>
  </si>
  <si>
    <t>AMPASIMAZAVA</t>
  </si>
  <si>
    <t>VATOMANDRY7</t>
  </si>
  <si>
    <t>ANTANAMBAO MAHATSARA</t>
  </si>
  <si>
    <t>VATOMANDRY8</t>
  </si>
  <si>
    <t>IAMBORANO</t>
  </si>
  <si>
    <t>VATOMANDRY9</t>
  </si>
  <si>
    <t>IFASINA I</t>
  </si>
  <si>
    <t>VATOMANDRY10</t>
  </si>
  <si>
    <t>IFASINA II</t>
  </si>
  <si>
    <t>VATOMANDRY11</t>
  </si>
  <si>
    <t>IFASINA III</t>
  </si>
  <si>
    <t>VATOMANDRY12</t>
  </si>
  <si>
    <t>ILAKA ATSINANANA</t>
  </si>
  <si>
    <t>VATOMANDRY13</t>
  </si>
  <si>
    <t>MAINTINANDRY</t>
  </si>
  <si>
    <t>VATOMANDRY14</t>
  </si>
  <si>
    <t>NIAROVANA CAROLINE</t>
  </si>
  <si>
    <t>VATOMANDRY15</t>
  </si>
  <si>
    <t>NIHERENANA</t>
  </si>
  <si>
    <t>VATOMANDRY16</t>
  </si>
  <si>
    <t>SAHAMATEVINA</t>
  </si>
  <si>
    <t>VATOMANDRY17</t>
  </si>
  <si>
    <t>TANAMBAO VAHATRAKAKA</t>
  </si>
  <si>
    <t>VATOMANDRY18</t>
  </si>
  <si>
    <t>TSIVANGIANA</t>
  </si>
  <si>
    <t>VATOMANDRY19</t>
  </si>
  <si>
    <t>VAVATENINA1</t>
  </si>
  <si>
    <t>AMBATOHARANANA I</t>
  </si>
  <si>
    <t>VAVATENINA2</t>
  </si>
  <si>
    <t>AMBODIMANGAVALO EST</t>
  </si>
  <si>
    <t>VAVATENINA3</t>
  </si>
  <si>
    <t>AMBODIMANGAVALO OUEST</t>
  </si>
  <si>
    <t>VAVATENINA4</t>
  </si>
  <si>
    <t>AMBOHIBE NORD</t>
  </si>
  <si>
    <t>VAVATENINA5</t>
  </si>
  <si>
    <t>AMBOHIBE SUD</t>
  </si>
  <si>
    <t>VAVATENINA6</t>
  </si>
  <si>
    <t>VAVATENINA7</t>
  </si>
  <si>
    <t>ANDASIBE NORD</t>
  </si>
  <si>
    <t>VAVATENINA8</t>
  </si>
  <si>
    <t>ANDASIBE SUD</t>
  </si>
  <si>
    <t>VAVATENINA9</t>
  </si>
  <si>
    <t>ANJAHAMBE</t>
  </si>
  <si>
    <t>VAVATENINA10</t>
  </si>
  <si>
    <t>VAVATENINA11</t>
  </si>
  <si>
    <t>VAVATENINA12</t>
  </si>
  <si>
    <t>VAVATENINA13</t>
  </si>
  <si>
    <t>SAHATAVY</t>
  </si>
  <si>
    <t>VAVATENINA14</t>
  </si>
  <si>
    <t>TANAMARINA</t>
  </si>
  <si>
    <t>VAVATENINA15</t>
  </si>
  <si>
    <t>VAVATENINA NORD</t>
  </si>
  <si>
    <t>VAVATENINA16</t>
  </si>
  <si>
    <t>VAVATENINA SUD</t>
  </si>
  <si>
    <t>VOHIBATO1</t>
  </si>
  <si>
    <t>ALAKAMISY ITENINA</t>
  </si>
  <si>
    <t>VOHIBATO2</t>
  </si>
  <si>
    <t>ANDRANOMIDITRA</t>
  </si>
  <si>
    <t>VOHIBATO3</t>
  </si>
  <si>
    <t>ANDRANOVORIVATO</t>
  </si>
  <si>
    <t>VOHIBATO4</t>
  </si>
  <si>
    <t>ANJANOMANANA TSIMIAVAKA</t>
  </si>
  <si>
    <t>VOHIBATO5</t>
  </si>
  <si>
    <t>ANKAROMALAZA MIFANASOA</t>
  </si>
  <si>
    <t>VOHIBATO6</t>
  </si>
  <si>
    <t>IHAZOARA</t>
  </si>
  <si>
    <t>VOHIBATO7</t>
  </si>
  <si>
    <t>LAMOSINA</t>
  </si>
  <si>
    <t>VOHIBATO8</t>
  </si>
  <si>
    <t>MAHADITRA</t>
  </si>
  <si>
    <t>VOHIBATO9</t>
  </si>
  <si>
    <t>MAHASOABE</t>
  </si>
  <si>
    <t>VOHIBATO10</t>
  </si>
  <si>
    <t>MANEVA</t>
  </si>
  <si>
    <t>VOHIBATO11</t>
  </si>
  <si>
    <t>SOAINDRANA</t>
  </si>
  <si>
    <t>VOHIBATO12</t>
  </si>
  <si>
    <t>TALATA AMPANO</t>
  </si>
  <si>
    <t>VOHIBATO13</t>
  </si>
  <si>
    <t>VOHIBATO14</t>
  </si>
  <si>
    <t>VOHIBATO OUEST</t>
  </si>
  <si>
    <t>VOHIBATO15</t>
  </si>
  <si>
    <t>VOHIBATO16</t>
  </si>
  <si>
    <t>VOHITRAFENO</t>
  </si>
  <si>
    <t>VOHIMARINA1</t>
  </si>
  <si>
    <t>AMBALASATRANA</t>
  </si>
  <si>
    <t>VOHIMARINA2</t>
  </si>
  <si>
    <t>AMBINANIN'ANDRAVORY</t>
  </si>
  <si>
    <t>VOHIMARINA3</t>
  </si>
  <si>
    <t>AMBORIALA</t>
  </si>
  <si>
    <t>VOHIMARINA4</t>
  </si>
  <si>
    <t>AMPANEFENA</t>
  </si>
  <si>
    <t>VOHIMARINA5</t>
  </si>
  <si>
    <t>AMPISIKINANA</t>
  </si>
  <si>
    <t>VOHIMARINA6</t>
  </si>
  <si>
    <t>AMPONDRA</t>
  </si>
  <si>
    <t>VOHIMARINA7</t>
  </si>
  <si>
    <t>ANDRAFAINKONA</t>
  </si>
  <si>
    <t>VOHIMARINA8</t>
  </si>
  <si>
    <t>ANDRAVORY</t>
  </si>
  <si>
    <t>VOHIMARINA9</t>
  </si>
  <si>
    <t>VOHIMARINA10</t>
  </si>
  <si>
    <t>ANTSIRABE - NORD</t>
  </si>
  <si>
    <t>VOHIMARINA11</t>
  </si>
  <si>
    <t>BELAMBO</t>
  </si>
  <si>
    <t>VOHIMARINA12</t>
  </si>
  <si>
    <t>BOBAKINDRO</t>
  </si>
  <si>
    <t>VOHIMARINA13</t>
  </si>
  <si>
    <t>DARAINA</t>
  </si>
  <si>
    <t>VOHIMARINA14</t>
  </si>
  <si>
    <t>FANAMBANA</t>
  </si>
  <si>
    <t>VOHIMARINA15</t>
  </si>
  <si>
    <t>MAROMOKOTRA - LOKY</t>
  </si>
  <si>
    <t>VOHIMARINA16</t>
  </si>
  <si>
    <t>MILANOA</t>
  </si>
  <si>
    <t>VOHIMARINA17</t>
  </si>
  <si>
    <t>NOSIBE</t>
  </si>
  <si>
    <t>VOHIMARINA18</t>
  </si>
  <si>
    <t>TSARABARIA</t>
  </si>
  <si>
    <t>VOHIMARINA19</t>
  </si>
  <si>
    <t>VOHEMAR</t>
  </si>
  <si>
    <t>VOHIPENO1</t>
  </si>
  <si>
    <t>ANDEMAKA</t>
  </si>
  <si>
    <t>VOHIPENO2</t>
  </si>
  <si>
    <t>ANKARIMBARY</t>
  </si>
  <si>
    <t>VOHIPENO3</t>
  </si>
  <si>
    <t>ANOLOKA</t>
  </si>
  <si>
    <t>VOHIPENO4</t>
  </si>
  <si>
    <t>ANTANANABO</t>
  </si>
  <si>
    <t>VOHIPENO5</t>
  </si>
  <si>
    <t>IFATSY</t>
  </si>
  <si>
    <t>VOHIPENO6</t>
  </si>
  <si>
    <t>ILAKATRA</t>
  </si>
  <si>
    <t>VOHIPENO7</t>
  </si>
  <si>
    <t>IVATO SAVANA</t>
  </si>
  <si>
    <t>VOHIPENO8</t>
  </si>
  <si>
    <t>LANIVO</t>
  </si>
  <si>
    <t>VOHIPENO9</t>
  </si>
  <si>
    <t>VOHIPENO10</t>
  </si>
  <si>
    <t>VOHIPENO11</t>
  </si>
  <si>
    <t>VOHIPENO12</t>
  </si>
  <si>
    <t>MANATOTSIKORA</t>
  </si>
  <si>
    <t>VOHIPENO13</t>
  </si>
  <si>
    <t>NATO</t>
  </si>
  <si>
    <t>VOHIPENO14</t>
  </si>
  <si>
    <t>ONJATSY</t>
  </si>
  <si>
    <t>VOHIPENO15</t>
  </si>
  <si>
    <t>SAHALAVA</t>
  </si>
  <si>
    <t>VOHIPENO16</t>
  </si>
  <si>
    <t>TAMBOHOLAVA</t>
  </si>
  <si>
    <t>VOHIPENO17</t>
  </si>
  <si>
    <t>VOHINDAVA</t>
  </si>
  <si>
    <t>VOHIPENO18</t>
  </si>
  <si>
    <t>VOHIPENO19</t>
  </si>
  <si>
    <t>VOHITRINDRY</t>
  </si>
  <si>
    <t>VONDROZO1</t>
  </si>
  <si>
    <t>AMBODIRANO</t>
  </si>
  <si>
    <t>VONDROZO2</t>
  </si>
  <si>
    <t>AMBOHIMANA</t>
  </si>
  <si>
    <t>VONDROZO3</t>
  </si>
  <si>
    <t>ANANDRAVY</t>
  </si>
  <si>
    <t>VONDROZO4</t>
  </si>
  <si>
    <t>ANDAKANA</t>
  </si>
  <si>
    <t>VONDROZO5</t>
  </si>
  <si>
    <t>VONDROZO6</t>
  </si>
  <si>
    <t>ANTOKONALA</t>
  </si>
  <si>
    <t>VONDROZO7</t>
  </si>
  <si>
    <t>IAMONTA</t>
  </si>
  <si>
    <t>VONDROZO8</t>
  </si>
  <si>
    <t>VONDROZO9</t>
  </si>
  <si>
    <t>KARIANGA</t>
  </si>
  <si>
    <t>VONDROZO10</t>
  </si>
  <si>
    <t>VONDROZO11</t>
  </si>
  <si>
    <t>VONDROZO12</t>
  </si>
  <si>
    <t>VONDROZO13</t>
  </si>
  <si>
    <t>MANAMBIDALA EST</t>
  </si>
  <si>
    <t>VONDROZO14</t>
  </si>
  <si>
    <t>MANAMBIDALA OUEST</t>
  </si>
  <si>
    <t>VONDROZO15</t>
  </si>
  <si>
    <t>MANATO</t>
  </si>
  <si>
    <t>VONDROZO16</t>
  </si>
  <si>
    <t>MOROTEZA</t>
  </si>
  <si>
    <t>VONDROZO17</t>
  </si>
  <si>
    <t>VOHIBOREKA</t>
  </si>
  <si>
    <t>VONDROZO18</t>
  </si>
  <si>
    <t>VOHIMARY</t>
  </si>
  <si>
    <t>VONDROZO19</t>
  </si>
  <si>
    <t>Ratio élèves/salle</t>
  </si>
  <si>
    <t>Ratio élèves/enseignant</t>
  </si>
  <si>
    <t>PRESCOLAIRE</t>
  </si>
  <si>
    <t>PUBLIC</t>
  </si>
  <si>
    <t>PRIVE</t>
  </si>
  <si>
    <t>PRIMAIRE</t>
  </si>
  <si>
    <t>COLLEGE</t>
  </si>
  <si>
    <t>LYCEE</t>
  </si>
  <si>
    <t>Ratio élèves/place assise</t>
  </si>
  <si>
    <t>Pourcentage des redoublants</t>
  </si>
  <si>
    <t>Pourcentage des enseignants non fonctionnaire</t>
  </si>
  <si>
    <t>Pourcentage des enseignants qualifiés</t>
  </si>
  <si>
    <t>Pourcentage des établissements</t>
  </si>
  <si>
    <t>Pourcentage des élèves</t>
  </si>
  <si>
    <t>Pourcentage des enseignants</t>
  </si>
  <si>
    <t>Taille de l'établissement</t>
  </si>
  <si>
    <t>manuel</t>
  </si>
  <si>
    <t>presco</t>
  </si>
  <si>
    <t>Pourcentage des enseignants payés par l'Etat</t>
  </si>
  <si>
    <t>Ratio élèves/manuel</t>
  </si>
  <si>
    <t>Masculin</t>
  </si>
  <si>
    <t>Féminin</t>
  </si>
  <si>
    <t>Extrait Population par âge (Source : MDG, INSTAT - RGPH2018)</t>
  </si>
  <si>
    <t>Âge</t>
  </si>
  <si>
    <t>Taux Brut de Scolarisation</t>
  </si>
  <si>
    <t>Taux Net de Scolarisation</t>
  </si>
  <si>
    <t>Taux Brut d'Accès</t>
  </si>
  <si>
    <t>Taux d'achèvement</t>
  </si>
  <si>
    <t>total élèves/pop° du gpe d'âge</t>
  </si>
  <si>
    <t>total élèves du gpe d'âge/pop° du gpe d'âge</t>
  </si>
  <si>
    <t>total nvx élèves 1ère année/pop° du 1ère année</t>
  </si>
  <si>
    <t>total nvx élèves fin d'année/pop° du fin d'année</t>
  </si>
  <si>
    <t>TAMA</t>
  </si>
  <si>
    <t>3 a 5</t>
  </si>
  <si>
    <t>primaire</t>
  </si>
  <si>
    <t>6 a 10</t>
  </si>
  <si>
    <t>11 a 14</t>
  </si>
  <si>
    <t>15 a 17</t>
  </si>
  <si>
    <t>college</t>
  </si>
  <si>
    <t>lycee</t>
  </si>
  <si>
    <t>QUELQUES INDICATEURS</t>
  </si>
  <si>
    <t>2020-2021</t>
  </si>
  <si>
    <t>RESULTATS A L' EXAMEN DU BACCALAUREAT SESSION 2020 DES LYCEES PRIVES</t>
  </si>
  <si>
    <t>REPARTITION DES RESULTATS A L'EXAMEN DU BACCALAUREAT SESSION 2020 DES LYCEES PRIVES PAR DREN, PAR MILIEU DE RESIDENCE ET PAR GENRE</t>
  </si>
  <si>
    <t>ANNEE SCOLAIRE 2020-2021</t>
  </si>
  <si>
    <t>ANNEE SCOLAIRE 2019-2020</t>
  </si>
  <si>
    <t>ALAOTRA-MANGORORURAL</t>
  </si>
  <si>
    <t>ALAOTRA-MANGOROURBAIN</t>
  </si>
  <si>
    <t>ALAOTRA-MANGOROTOTAL</t>
  </si>
  <si>
    <t>AMORON'I MANIARURAL</t>
  </si>
  <si>
    <t>AMORON'I MANIAURBAIN</t>
  </si>
  <si>
    <t>AMORON'I MANIATOTAL</t>
  </si>
  <si>
    <t>ANALAMANGARURAL</t>
  </si>
  <si>
    <t>ANALAMANGAURBAIN</t>
  </si>
  <si>
    <t>ANALAMANGATOTAL</t>
  </si>
  <si>
    <t>ANALANJIROFORURAL</t>
  </si>
  <si>
    <t>ANALANJIROFOURBAIN</t>
  </si>
  <si>
    <t>ANALANJIROFOTOTAL</t>
  </si>
  <si>
    <t>ANDROYRURAL</t>
  </si>
  <si>
    <t>ANDROYURBAIN</t>
  </si>
  <si>
    <t>ANDROYTOTAL</t>
  </si>
  <si>
    <t>ANOSYRURAL</t>
  </si>
  <si>
    <t>ANOSYURBAIN</t>
  </si>
  <si>
    <t>ANOSYTOTAL</t>
  </si>
  <si>
    <t>ATSIMO-ANDREFANARURAL</t>
  </si>
  <si>
    <t>ATSIMO-ANDREFANAURBAIN</t>
  </si>
  <si>
    <t>ATSIMO-ANDREFANATOTAL</t>
  </si>
  <si>
    <t>ATSIMO-ATSINANANARURAL</t>
  </si>
  <si>
    <t>ATSIMO-ATSINANANAURBAIN</t>
  </si>
  <si>
    <t>ATSIMO-ATSINANANATOTAL</t>
  </si>
  <si>
    <t>ATSINANANARURAL</t>
  </si>
  <si>
    <t>ATSINANANAURBAIN</t>
  </si>
  <si>
    <t>ATSINANANATOTAL</t>
  </si>
  <si>
    <t>BETSIBOKARURAL</t>
  </si>
  <si>
    <t>BETSIBOKAURBAIN</t>
  </si>
  <si>
    <t>BETSIBOKATOTAL</t>
  </si>
  <si>
    <t>BOENYRURAL</t>
  </si>
  <si>
    <t>BOENYURBAIN</t>
  </si>
  <si>
    <t>BOENYTOTAL</t>
  </si>
  <si>
    <t>DRENMILIEU DE RESIDENCE</t>
  </si>
  <si>
    <t>BONGOLAVARURAL</t>
  </si>
  <si>
    <t>BONGOLAVAURBAIN</t>
  </si>
  <si>
    <t>BONGOLAVATOTAL</t>
  </si>
  <si>
    <t>DIANARURAL</t>
  </si>
  <si>
    <t>DIANAURBAIN</t>
  </si>
  <si>
    <t>DIANATOTAL</t>
  </si>
  <si>
    <t>HAUTE MATSIATRARURAL</t>
  </si>
  <si>
    <t>HAUTE MATSIATRAURBAIN</t>
  </si>
  <si>
    <t>HAUTE MATSIATRATOTAL</t>
  </si>
  <si>
    <t>IHOROMBERURAL</t>
  </si>
  <si>
    <t>IHOROMBEURBAIN</t>
  </si>
  <si>
    <t>IHOROMBETOTAL</t>
  </si>
  <si>
    <t>ITASYRURAL</t>
  </si>
  <si>
    <t>ITASYURBAIN</t>
  </si>
  <si>
    <t>ITASYTOTAL</t>
  </si>
  <si>
    <t>MELAKYRURAL</t>
  </si>
  <si>
    <t>MELAKYURBAIN</t>
  </si>
  <si>
    <t>MELAKYTOTAL</t>
  </si>
  <si>
    <t>MENABERURAL</t>
  </si>
  <si>
    <t>MENABEURBAIN</t>
  </si>
  <si>
    <t>MENABETOTAL</t>
  </si>
  <si>
    <t>SAVARURAL</t>
  </si>
  <si>
    <t>SAVAURBAIN</t>
  </si>
  <si>
    <t>SAVATOTAL</t>
  </si>
  <si>
    <t>SOFIARURAL</t>
  </si>
  <si>
    <t>SOFIAURBAIN</t>
  </si>
  <si>
    <t>SOFIATOTAL</t>
  </si>
  <si>
    <t>VAKINANKARATRARURAL</t>
  </si>
  <si>
    <t>VAKINANKARATRAURBAIN</t>
  </si>
  <si>
    <t>VAKINANKARATRATOTAL</t>
  </si>
  <si>
    <t>VATOVAVY FITOVINANYRURAL</t>
  </si>
  <si>
    <t>VATOVAVY FITOVINANYURBAIN</t>
  </si>
  <si>
    <t>VATOVAVY FITOVINANYTOTAL</t>
  </si>
  <si>
    <t>REPARTITION DES RESULTATS A L'EXAMEN DU BACCALAUREAT SESSION 2020 DES LYCEES PRIVES PAR CISCO, PAR MILIEU DE RESIDENCE ET PAR GENRE</t>
  </si>
  <si>
    <t>CISCOMILIEU DE RESIDENCE</t>
  </si>
  <si>
    <t>AMBATONDRAZAKARURAL</t>
  </si>
  <si>
    <t>AMBATONDRAZAKAURBAIN</t>
  </si>
  <si>
    <t>AMBATONDRAZAKATOTAL</t>
  </si>
  <si>
    <t>AMPARAFARAVOLARURAL</t>
  </si>
  <si>
    <t>AMPARAFARAVOLAURBAIN</t>
  </si>
  <si>
    <t>AMPARAFARAVOLATOTAL</t>
  </si>
  <si>
    <t>ANDILAMENARURAL</t>
  </si>
  <si>
    <t>ANDILAMENAURBAIN</t>
  </si>
  <si>
    <t>ANDILAMENATOTAL</t>
  </si>
  <si>
    <t>ANOSIBE AN'ALARURAL</t>
  </si>
  <si>
    <t>ANOSIBE AN'ALAURBAIN</t>
  </si>
  <si>
    <t>ANOSIBE AN'ALATOTAL</t>
  </si>
  <si>
    <t>MORAMANGARURAL</t>
  </si>
  <si>
    <t>MORAMANGAURBAIN</t>
  </si>
  <si>
    <t>MORAMANGATOTAL</t>
  </si>
  <si>
    <t>AMBATOFINANDRAHANARURAL</t>
  </si>
  <si>
    <t>AMBATOFINANDRAHANAURBAIN</t>
  </si>
  <si>
    <t>AMBATOFINANDRAHANATOTAL</t>
  </si>
  <si>
    <t>AMBOSITRARURAL</t>
  </si>
  <si>
    <t>AMBOSITRAURBAIN</t>
  </si>
  <si>
    <t>AMBOSITRATOTAL</t>
  </si>
  <si>
    <t>FANDRIANARURAL</t>
  </si>
  <si>
    <t>FANDRIANAURBAIN</t>
  </si>
  <si>
    <t>FANDRIANATOTAL</t>
  </si>
  <si>
    <t>MANANDRIANARURAL</t>
  </si>
  <si>
    <t>MANANDRIANAURBAIN</t>
  </si>
  <si>
    <t>MANANDRIANATOTAL</t>
  </si>
  <si>
    <t>AMBOHIDRATRIMORURAL</t>
  </si>
  <si>
    <t>AMBOHIDRATRIMOURBAIN</t>
  </si>
  <si>
    <t>AMBOHIDRATRIMOTOTAL</t>
  </si>
  <si>
    <t>ANDRAMASINARURAL</t>
  </si>
  <si>
    <t>ANDRAMASINAURBAIN</t>
  </si>
  <si>
    <t>ANDRAMASINATOTAL</t>
  </si>
  <si>
    <t>ANJOZOROBERURAL</t>
  </si>
  <si>
    <t>ANJOZOROBEURBAIN</t>
  </si>
  <si>
    <t>ANJOZOROBETOTAL</t>
  </si>
  <si>
    <t>ANKAZOBERURAL</t>
  </si>
  <si>
    <t>ANKAZOBEURBAIN</t>
  </si>
  <si>
    <t>ANKAZOBETOTAL</t>
  </si>
  <si>
    <t>ANTANANARIVO ATSIMONDRANORURAL</t>
  </si>
  <si>
    <t>ANTANANARIVO ATSIMONDRANOURBAIN</t>
  </si>
  <si>
    <t>ANTANANARIVO ATSIMONDRANOTOTAL</t>
  </si>
  <si>
    <t>ANTANANARIVO AVARADRANORURAL</t>
  </si>
  <si>
    <t>ANTANANARIVO AVARADRANOURBAIN</t>
  </si>
  <si>
    <t>ANTANANARIVO AVARADRANOTOTAL</t>
  </si>
  <si>
    <t>ANTANANARIVO RENIVOHITRARURAL</t>
  </si>
  <si>
    <t>ANTANANARIVO RENIVOHITRAURBAIN</t>
  </si>
  <si>
    <t>ANTANANARIVO RENIVOHITRATOTAL</t>
  </si>
  <si>
    <t>MANJAKANDRIANARURAL</t>
  </si>
  <si>
    <t>MANJAKANDRIANAURBAIN</t>
  </si>
  <si>
    <t>MANJAKANDRIANATOTAL</t>
  </si>
  <si>
    <t>FENERIVE-ESTRURAL</t>
  </si>
  <si>
    <t>FENERIVE-ESTURBAIN</t>
  </si>
  <si>
    <t>FENERIVE-ESTTOTAL</t>
  </si>
  <si>
    <t>MANANARA-NORDRURAL</t>
  </si>
  <si>
    <t>MANANARA-NORDURBAIN</t>
  </si>
  <si>
    <t>MANANARA-NORDTOTAL</t>
  </si>
  <si>
    <t>MAROANTSETRARURAL</t>
  </si>
  <si>
    <t>MAROANTSETRAURBAIN</t>
  </si>
  <si>
    <t>MAROANTSETRATOTAL</t>
  </si>
  <si>
    <t>SAINTE-MARIERURAL</t>
  </si>
  <si>
    <t>SAINTE-MARIEURBAIN</t>
  </si>
  <si>
    <t>SAINTE-MARIETOTAL</t>
  </si>
  <si>
    <t>SOANIERANA IVONGORURAL</t>
  </si>
  <si>
    <t>SOANIERANA IVONGOURBAIN</t>
  </si>
  <si>
    <t>SOANIERANA IVONGOTOTAL</t>
  </si>
  <si>
    <t>VAVATENINARURAL</t>
  </si>
  <si>
    <t>VAVATENINAURBAIN</t>
  </si>
  <si>
    <t>VAVATENINATOTAL</t>
  </si>
  <si>
    <t>AMBOVOMBERURAL</t>
  </si>
  <si>
    <t>AMBOVOMBEURBAIN</t>
  </si>
  <si>
    <t>AMBOVOMBETOTAL</t>
  </si>
  <si>
    <t>BEKILYRURAL</t>
  </si>
  <si>
    <t>BEKILYURBAIN</t>
  </si>
  <si>
    <t>BEKILYTOTAL</t>
  </si>
  <si>
    <t>BELOHARURAL</t>
  </si>
  <si>
    <t>BELOHAURBAIN</t>
  </si>
  <si>
    <t>BELOHATOTAL</t>
  </si>
  <si>
    <t>TSIHOMBERURAL</t>
  </si>
  <si>
    <t>TSIHOMBEURBAIN</t>
  </si>
  <si>
    <t>TSIHOMBETOTAL</t>
  </si>
  <si>
    <t>AMBOASARY-SUDRURAL</t>
  </si>
  <si>
    <t>AMBOASARY-SUDURBAIN</t>
  </si>
  <si>
    <t>AMBOASARY-SUDTOTAL</t>
  </si>
  <si>
    <t>BETROKARURAL</t>
  </si>
  <si>
    <t>BETROKAURBAIN</t>
  </si>
  <si>
    <t>BETROKATOTAL</t>
  </si>
  <si>
    <t>TAOLANARORURAL</t>
  </si>
  <si>
    <t>TAOLANAROURBAIN</t>
  </si>
  <si>
    <t>TAOLANAROTOTAL</t>
  </si>
  <si>
    <t>AMPANIHYRURAL</t>
  </si>
  <si>
    <t>AMPANIHYURBAIN</t>
  </si>
  <si>
    <t>AMPANIHYTOTAL</t>
  </si>
  <si>
    <t>ANKAZOABORURAL</t>
  </si>
  <si>
    <t>ANKAZOABOURBAIN</t>
  </si>
  <si>
    <t>ANKAZOABOTOTAL</t>
  </si>
  <si>
    <t>BENENITRARURAL</t>
  </si>
  <si>
    <t>BENENITRAURBAIN</t>
  </si>
  <si>
    <t>BENENITRATOTAL</t>
  </si>
  <si>
    <t>BEROROHARURAL</t>
  </si>
  <si>
    <t>BEROROHAURBAIN</t>
  </si>
  <si>
    <t>BEROROHATOTAL</t>
  </si>
  <si>
    <t>BETIOKYRURAL</t>
  </si>
  <si>
    <t>BETIOKYURBAIN</t>
  </si>
  <si>
    <t>BETIOKYTOTAL</t>
  </si>
  <si>
    <t>MOROMBERURAL</t>
  </si>
  <si>
    <t>MOROMBEURBAIN</t>
  </si>
  <si>
    <t>MOROMBETOTAL</t>
  </si>
  <si>
    <t>SAKARAHARURAL</t>
  </si>
  <si>
    <t>SAKARAHAURBAIN</t>
  </si>
  <si>
    <t>SAKARAHATOTAL</t>
  </si>
  <si>
    <t>TOLIARA IRURAL</t>
  </si>
  <si>
    <t>TOLIARA IURBAIN</t>
  </si>
  <si>
    <t>TOLIARA ITOTAL</t>
  </si>
  <si>
    <t>TOLIARA IIRURAL</t>
  </si>
  <si>
    <t>TOLIARA IIURBAIN</t>
  </si>
  <si>
    <t>TOLIARA IITOTAL</t>
  </si>
  <si>
    <t>BEFOTAKARURAL</t>
  </si>
  <si>
    <t>BEFOTAKAURBAIN</t>
  </si>
  <si>
    <t>BEFOTAKATOTAL</t>
  </si>
  <si>
    <t>FARAFANGANARURAL</t>
  </si>
  <si>
    <t>FARAFANGANAURBAIN</t>
  </si>
  <si>
    <t>FARAFANGANATOTAL</t>
  </si>
  <si>
    <t>MIDONGY-SUDRURAL</t>
  </si>
  <si>
    <t>MIDONGY-SUDURBAIN</t>
  </si>
  <si>
    <t>MIDONGY-SUDTOTAL</t>
  </si>
  <si>
    <t>VAGAINDRANORURAL</t>
  </si>
  <si>
    <t>VAGAINDRANOURBAIN</t>
  </si>
  <si>
    <t>VAGAINDRANOTOTAL</t>
  </si>
  <si>
    <t>VONDROZORURAL</t>
  </si>
  <si>
    <t>VONDROZOURBAIN</t>
  </si>
  <si>
    <t>VONDROZOTOTAL</t>
  </si>
  <si>
    <t>ANTANAMBAO-MANAMPOTSYRURAL</t>
  </si>
  <si>
    <t>ANTANAMBAO-MANAMPOTSYURBAIN</t>
  </si>
  <si>
    <t>ANTANAMBAO-MANAMPOTSYTOTAL</t>
  </si>
  <si>
    <t>BRICKAVILLERURAL</t>
  </si>
  <si>
    <t>BRICKAVILLEURBAIN</t>
  </si>
  <si>
    <t>BRICKAVILLETOTAL</t>
  </si>
  <si>
    <t>MAHANORORURAL</t>
  </si>
  <si>
    <t>MAHANOROURBAIN</t>
  </si>
  <si>
    <t>MAHANOROTOTAL</t>
  </si>
  <si>
    <t>MAROLAMBORURAL</t>
  </si>
  <si>
    <t>MAROLAMBOURBAIN</t>
  </si>
  <si>
    <t>MAROLAMBOTOTAL</t>
  </si>
  <si>
    <t>TOAMASINA IRURAL</t>
  </si>
  <si>
    <t>TOAMASINA IURBAIN</t>
  </si>
  <si>
    <t>TOAMASINA ITOTAL</t>
  </si>
  <si>
    <t>TOAMASINA IIRURAL</t>
  </si>
  <si>
    <t>TOAMASINA IIURBAIN</t>
  </si>
  <si>
    <t>TOAMASINA IITOTAL</t>
  </si>
  <si>
    <t>VATOMANDRYRURAL</t>
  </si>
  <si>
    <t>VATOMANDRYURBAIN</t>
  </si>
  <si>
    <t>VATOMANDRYTOTAL</t>
  </si>
  <si>
    <t>KANDREHORURAL</t>
  </si>
  <si>
    <t>KANDREHOURBAIN</t>
  </si>
  <si>
    <t>KANDREHOTOTAL</t>
  </si>
  <si>
    <t>MAEVATANANARURAL</t>
  </si>
  <si>
    <t>MAEVATANANAURBAIN</t>
  </si>
  <si>
    <t>MAEVATANANATOTAL</t>
  </si>
  <si>
    <t>TSARATANANARURAL</t>
  </si>
  <si>
    <t>TSARATANANAURBAIN</t>
  </si>
  <si>
    <t>TSARATANANATOTAL</t>
  </si>
  <si>
    <t>AMBATOBOENYRURAL</t>
  </si>
  <si>
    <t>AMBATOBOENYURBAIN</t>
  </si>
  <si>
    <t>AMBATOBOENYTOTAL</t>
  </si>
  <si>
    <t>MAHAJANGA IRURAL</t>
  </si>
  <si>
    <t>MAHAJANGA IURBAIN</t>
  </si>
  <si>
    <t>MAHAJANGA ITOTAL</t>
  </si>
  <si>
    <t>MAHAJANGA IIRURAL</t>
  </si>
  <si>
    <t>MAHAJANGA IIURBAIN</t>
  </si>
  <si>
    <t>MAHAJANGA IITOTAL</t>
  </si>
  <si>
    <t>MAROVOAYRURAL</t>
  </si>
  <si>
    <t>MAROVOAYURBAIN</t>
  </si>
  <si>
    <t>MAROVOAYTOTAL</t>
  </si>
  <si>
    <t>MITSINJORURAL</t>
  </si>
  <si>
    <t>MITSINJOURBAIN</t>
  </si>
  <si>
    <t>MITSINJOTOTAL</t>
  </si>
  <si>
    <t>SOALALARURAL</t>
  </si>
  <si>
    <t>SOALALAURBAIN</t>
  </si>
  <si>
    <t>SOALALATOTAL</t>
  </si>
  <si>
    <t>FENOARIVOBERURAL</t>
  </si>
  <si>
    <t>FENOARIVOBEURBAIN</t>
  </si>
  <si>
    <t>FENOARIVOBETOTAL</t>
  </si>
  <si>
    <t>TSIROANOMANDIDYRURAL</t>
  </si>
  <si>
    <t>TSIROANOMANDIDYURBAIN</t>
  </si>
  <si>
    <t>TSIROANOMANDIDYTOTAL</t>
  </si>
  <si>
    <t>AMBANJARURAL</t>
  </si>
  <si>
    <t>AMBANJAURBAIN</t>
  </si>
  <si>
    <t>AMBANJATOTAL</t>
  </si>
  <si>
    <t>AMBILOBERURAL</t>
  </si>
  <si>
    <t>AMBILOBEURBAIN</t>
  </si>
  <si>
    <t>AMBILOBETOTAL</t>
  </si>
  <si>
    <t>ANTSIRANANA IRURAL</t>
  </si>
  <si>
    <t>ANTSIRANANA IURBAIN</t>
  </si>
  <si>
    <t>ANTSIRANANA ITOTAL</t>
  </si>
  <si>
    <t>ANTSIRANANA IIRURAL</t>
  </si>
  <si>
    <t>ANTSIRANANA IIURBAIN</t>
  </si>
  <si>
    <t>ANTSIRANANA IITOTAL</t>
  </si>
  <si>
    <t>NOSY-BERURAL</t>
  </si>
  <si>
    <t>NOSY-BEURBAIN</t>
  </si>
  <si>
    <t>NOSY-BETOTAL</t>
  </si>
  <si>
    <t>AMBALAVAORURAL</t>
  </si>
  <si>
    <t>AMBALAVAOURBAIN</t>
  </si>
  <si>
    <t>AMBALAVAOTOTAL</t>
  </si>
  <si>
    <t>AMBOHIMAHASOARURAL</t>
  </si>
  <si>
    <t>AMBOHIMAHASOAURBAIN</t>
  </si>
  <si>
    <t>AMBOHIMAHASOATOTAL</t>
  </si>
  <si>
    <t>FIANARANTSOA IRURAL</t>
  </si>
  <si>
    <t>FIANARANTSOA IURBAIN</t>
  </si>
  <si>
    <t>FIANARANTSOA ITOTAL</t>
  </si>
  <si>
    <t>IKALAMAVONYRURAL</t>
  </si>
  <si>
    <t>IKALAMAVONYURBAIN</t>
  </si>
  <si>
    <t>IKALAMAVONYTOTAL</t>
  </si>
  <si>
    <t>ISANDRARURAL</t>
  </si>
  <si>
    <t>ISANDRAURBAIN</t>
  </si>
  <si>
    <t>ISANDRATOTAL</t>
  </si>
  <si>
    <t>LALANGINARURAL</t>
  </si>
  <si>
    <t>LALANGINAURBAIN</t>
  </si>
  <si>
    <t>LALANGINATOTAL</t>
  </si>
  <si>
    <t>VOHIBATORURAL</t>
  </si>
  <si>
    <t>VOHIBATOURBAIN</t>
  </si>
  <si>
    <t>VOHIBATOTOTAL</t>
  </si>
  <si>
    <t>IAKORARURAL</t>
  </si>
  <si>
    <t>IAKORAURBAIN</t>
  </si>
  <si>
    <t>IAKORATOTAL</t>
  </si>
  <si>
    <t>IHOSYRURAL</t>
  </si>
  <si>
    <t>IHOSYURBAIN</t>
  </si>
  <si>
    <t>IHOSYTOTAL</t>
  </si>
  <si>
    <t>IVOHIBERURAL</t>
  </si>
  <si>
    <t>IVOHIBEURBAIN</t>
  </si>
  <si>
    <t>IVOHIBETOTAL</t>
  </si>
  <si>
    <t>ARIVONIMAMORURAL</t>
  </si>
  <si>
    <t>ARIVONIMAMOURBAIN</t>
  </si>
  <si>
    <t>ARIVONIMAMOTOTAL</t>
  </si>
  <si>
    <t>MIARINARIVORURAL</t>
  </si>
  <si>
    <t>MIARINARIVOURBAIN</t>
  </si>
  <si>
    <t>MIARINARIVOTOTAL</t>
  </si>
  <si>
    <t>SOAVINANDRIANARURAL</t>
  </si>
  <si>
    <t>SOAVINANDRIANAURBAIN</t>
  </si>
  <si>
    <t>SOAVINANDRIANATOTAL</t>
  </si>
  <si>
    <t>AMBATOMAINTYRURAL</t>
  </si>
  <si>
    <t>AMBATOMAINTYURBAIN</t>
  </si>
  <si>
    <t>AMBATOMAINTYTOTAL</t>
  </si>
  <si>
    <t>ANTSALOVARURAL</t>
  </si>
  <si>
    <t>ANTSALOVAURBAIN</t>
  </si>
  <si>
    <t>ANTSALOVATOTAL</t>
  </si>
  <si>
    <t>BESALAMPYRURAL</t>
  </si>
  <si>
    <t>BESALAMPYURBAIN</t>
  </si>
  <si>
    <t>BESALAMPYTOTAL</t>
  </si>
  <si>
    <t>MAINTIRANORURAL</t>
  </si>
  <si>
    <t>MAINTIRANOURBAIN</t>
  </si>
  <si>
    <t>MAINTIRANOTOTAL</t>
  </si>
  <si>
    <t>MORAFENOBERURAL</t>
  </si>
  <si>
    <t>MORAFENOBEURBAIN</t>
  </si>
  <si>
    <t>MORAFENOBETOTAL</t>
  </si>
  <si>
    <t>BELO SUR TSIRIBIHINARURAL</t>
  </si>
  <si>
    <t>BELO SUR TSIRIBIHINAURBAIN</t>
  </si>
  <si>
    <t>BELO SUR TSIRIBIHINATOTAL</t>
  </si>
  <si>
    <t>MAHABORURAL</t>
  </si>
  <si>
    <t>MAHABOURBAIN</t>
  </si>
  <si>
    <t>MAHABOTOTAL</t>
  </si>
  <si>
    <t>MANJARURAL</t>
  </si>
  <si>
    <t>MANJAURBAIN</t>
  </si>
  <si>
    <t>MANJATOTAL</t>
  </si>
  <si>
    <t>MIANDRIVAZORURAL</t>
  </si>
  <si>
    <t>MIANDRIVAZOURBAIN</t>
  </si>
  <si>
    <t>MIANDRIVAZOTOTAL</t>
  </si>
  <si>
    <t>MORONDAVARURAL</t>
  </si>
  <si>
    <t>MORONDAVAURBAIN</t>
  </si>
  <si>
    <t>MORONDAVATOTAL</t>
  </si>
  <si>
    <t>ANDAPARURAL</t>
  </si>
  <si>
    <t>ANDAPAURBAIN</t>
  </si>
  <si>
    <t>ANDAPATOTAL</t>
  </si>
  <si>
    <t>ANTALAHARURAL</t>
  </si>
  <si>
    <t>ANTALAHAURBAIN</t>
  </si>
  <si>
    <t>ANTALAHATOTAL</t>
  </si>
  <si>
    <t>SAMBAVARURAL</t>
  </si>
  <si>
    <t>SAMBAVAURBAIN</t>
  </si>
  <si>
    <t>SAMBAVATOTAL</t>
  </si>
  <si>
    <t>VOHIMARINARURAL</t>
  </si>
  <si>
    <t>VOHIMARINAURBAIN</t>
  </si>
  <si>
    <t>VOHIMARINATOTAL</t>
  </si>
  <si>
    <t>ANALALAVARURAL</t>
  </si>
  <si>
    <t>ANALALAVAURBAIN</t>
  </si>
  <si>
    <t>ANALALAVATOTAL</t>
  </si>
  <si>
    <t>ANTSOHIHYRURAL</t>
  </si>
  <si>
    <t>ANTSOHIHYURBAIN</t>
  </si>
  <si>
    <t>ANTSOHIHYTOTAL</t>
  </si>
  <si>
    <t>BEALANANARURAL</t>
  </si>
  <si>
    <t>BEALANANAURBAIN</t>
  </si>
  <si>
    <t>BEALANANATOTAL</t>
  </si>
  <si>
    <t>BEFANDRIANA-NORDRURAL</t>
  </si>
  <si>
    <t>BEFANDRIANA-NORDURBAIN</t>
  </si>
  <si>
    <t>BEFANDRIANA-NORDTOTAL</t>
  </si>
  <si>
    <t>MAMPIKONYRURAL</t>
  </si>
  <si>
    <t>MAMPIKONYURBAIN</t>
  </si>
  <si>
    <t>MAMPIKONYTOTAL</t>
  </si>
  <si>
    <t>MANDRITSARARURAL</t>
  </si>
  <si>
    <t>MANDRITSARAURBAIN</t>
  </si>
  <si>
    <t>MANDRITSARATOTAL</t>
  </si>
  <si>
    <t>PORT-BERGERURAL</t>
  </si>
  <si>
    <t>PORT-BERGEURBAIN</t>
  </si>
  <si>
    <t>PORT-BERGETOTAL</t>
  </si>
  <si>
    <t>AMBATOLAMPYRURAL</t>
  </si>
  <si>
    <t>AMBATOLAMPYURBAIN</t>
  </si>
  <si>
    <t>AMBATOLAMPYTOTAL</t>
  </si>
  <si>
    <t>ANTANIFOTSYRURAL</t>
  </si>
  <si>
    <t>ANTANIFOTSYURBAIN</t>
  </si>
  <si>
    <t>ANTANIFOTSYTOTAL</t>
  </si>
  <si>
    <t>ANTSIRABE IRURAL</t>
  </si>
  <si>
    <t>ANTSIRABE IURBAIN</t>
  </si>
  <si>
    <t>ANTSIRABE ITOTAL</t>
  </si>
  <si>
    <t>ANTSIRABE IIRURAL</t>
  </si>
  <si>
    <t>ANTSIRABE IIURBAIN</t>
  </si>
  <si>
    <t>ANTSIRABE IITOTAL</t>
  </si>
  <si>
    <t>BETAFORURAL</t>
  </si>
  <si>
    <t>BETAFOURBAIN</t>
  </si>
  <si>
    <t>BETAFOTOTAL</t>
  </si>
  <si>
    <t>FARATSIHORURAL</t>
  </si>
  <si>
    <t>FARATSIHOURBAIN</t>
  </si>
  <si>
    <t>FARATSIHOTOTAL</t>
  </si>
  <si>
    <t>MANDOTORURAL</t>
  </si>
  <si>
    <t>MANDOTOURBAIN</t>
  </si>
  <si>
    <t>MANDOTOTOTAL</t>
  </si>
  <si>
    <t>IFANADIANARURAL</t>
  </si>
  <si>
    <t>IFANADIANAURBAIN</t>
  </si>
  <si>
    <t>IFANADIANATOTAL</t>
  </si>
  <si>
    <t>IKONGORURAL</t>
  </si>
  <si>
    <t>IKONGOURBAIN</t>
  </si>
  <si>
    <t>IKONGOTOTAL</t>
  </si>
  <si>
    <t>MANAKARARURAL</t>
  </si>
  <si>
    <t>MANAKARAURBAIN</t>
  </si>
  <si>
    <t>MANAKARATOTAL</t>
  </si>
  <si>
    <t>MANANJARYRURAL</t>
  </si>
  <si>
    <t>MANANJARYURBAIN</t>
  </si>
  <si>
    <t>MANANJARYTOTAL</t>
  </si>
  <si>
    <t>NOSY-VARIKARURAL</t>
  </si>
  <si>
    <t>NOSY-VARIKAURBAIN</t>
  </si>
  <si>
    <t>NOSY-VARIKATOTAL</t>
  </si>
  <si>
    <t>VOHIPENORURAL</t>
  </si>
  <si>
    <t>VOHIPENOURBAIN</t>
  </si>
  <si>
    <t>VOHIPENOTOTAL</t>
  </si>
  <si>
    <t>RESULTATS A L' EXAMEN DU BACCALAUREAT SESSION 2020 DES LYCEES PUBLICS</t>
  </si>
  <si>
    <t>REPARTITION DES RESULTATS A L'EXAMEN DU BACCALAUREAT SESSION 2020 DES LYCEES PUBLICS PAR DREN, PAR MILIEU DE RESIDENCE ET PAR GENRE</t>
  </si>
  <si>
    <t>REPARTITION DES RESULTATS A L'EXAMEN DU BACCALAUREAT SESSION 2020 DES LYCEES PUBLICS PAR CISCO, PAR MILIEU DE RESIDENCE ET PAR GENRE</t>
  </si>
  <si>
    <t>RESULTATS A L' EXAMEN BEPC ET AU CONCOURS D'ENTREE EN CLASSE DE 2nde SESSION 2020</t>
  </si>
  <si>
    <t>REPARTITION DES RESULTATS A L' EXAMEN DU BEPC ET AU CONCOURS D'ENTREE EN CLASSE DE 2nde SESSION 2020 DES COLLEGES PUBLICS PAR DREN, PAR MILIEU DE RESIDENCE ET PAR GENRE</t>
  </si>
  <si>
    <t>DRENMILIEU DE
RESIDENCE</t>
  </si>
  <si>
    <t>REPARTITION DES RESULTATS A L' EXAMEN DU BEPC ET AU CONCOURS D'ENTREE EN CLASSE DE 2nde SESSION 2020 DES COLLEGES PUBLICS PAR CISCO, PAR MILIEU DE RESIDENCE ET PAR GENRE</t>
  </si>
  <si>
    <t>CISCOMILIEU DE
RESIDENCE</t>
  </si>
  <si>
    <t>REPARTITION DES RESULTATS A L' EXAMEN DU BEPC ET AU CONCOURS D'ENTREE EN CLASSE DE 2nde SESSION 2020 DES COLLEGES PRIVES PAR DREN, PAR MILIEU DE RESIDENCE ET PAR GENRE</t>
  </si>
  <si>
    <t>REPARTITION DES RESULTATS A L' EXAMEN DU BEPC ET AU CONCOURS D'ENTREE EN CLASSE DE 2nde SESSION 2020 DES COLLEGES PRIVES PAR CISCO, PAR MILIEU DE RESIDENCE ET PAR GENRE</t>
  </si>
  <si>
    <t>RESULTATS A L'EXAMEN CEPE ET AU CONCOURS D'ENTREE EN CLASSE DE 6ème POUR LA SESSION 2019</t>
  </si>
  <si>
    <t>REPARTITION DES RESULTATS A L'EXAMEN CEPE ET AU CONCOURS D'ENTREE EN CLASSE DE 6ème  POUR LA SESSION 2019 DES ECOLES PRIMAIRES PUBLIQUES PAR DREN ET PAR MILIEU DE RESIDENCE</t>
  </si>
  <si>
    <t>REPARTITION DES RESULTATS A L'EXAMEN CEPE ET AU CONCOURS D'ENTREE EN CLASSE DE 6ème  POUR LA SESSION 2019 DES ECOLES PRIMAIRES PUBLIQUES PAR CISCO ET PAR MILIEU DE RESIDENCE</t>
  </si>
  <si>
    <t>REPARTITION DES RESULTATS A L'EXAMEN CEPE ET AU CONCOURS D'ENTREE EN CLASSE DE 6ème  POUR LA SESSION 2019 DES ECOLES PRIMAIRES PRIVEES PAR DREN ET PAR MILIEU DE RESIDENCE</t>
  </si>
  <si>
    <t>REPARTITION DES RESULTATS A L'EXAMEN CEPE ET AU CONCOURS D'ENTREE EN CLASSE DE 6ème  POUR LA SESSION 2019 DES ECOLES PRIMAIRES PRIVEES PAR CISCO ET PAR MILIEU DE RESIDENCE</t>
  </si>
  <si>
    <t>SOMMAIRE</t>
  </si>
  <si>
    <t>SOMMAIRE…....................…...........................................…...........................................…...........................................…...........................................…............................................</t>
  </si>
  <si>
    <t>STATISTIQUES GLOBALES DES PRESCOLAIRES ET PRIMAIRES PUBLICS-PRIVES…....................…...........................................…...........................................…...........................................…...........................................…............................................</t>
  </si>
  <si>
    <t xml:space="preserve"> DONNEES DES ETABLISSEMENTS SCOLAIRES PUBLICS ET PRIVES PAR DREN ET PAR MILIEU DE RESIDENCE…....................…...........................................…...........................................…...........................................…...........................................…............................................</t>
  </si>
  <si>
    <t>STATISTIQUES GLOBALES DES COLLEGES ET LYCEES PUBLICS-PRIVES…....................…...........................................…...........................................…...........................................…...........................................…............................................</t>
  </si>
  <si>
    <t>STATISTIQUES GLOBALES DES PRESCOLAIRES ET PRIMAIRES PUBLICS…....................…...........................................…...........................................…...........................................…...........................................…............................................</t>
  </si>
  <si>
    <t xml:space="preserve"> DONNEES DES ETABLISSEMENTS SCOLAIRES PUBLICS PAR DREN ET PAR MILIEU DE RESIDENCE …....................…...........................................…...........................................…...........................................…...........................................…............................................</t>
  </si>
  <si>
    <t>STATISTIQUES GLOBALES DES COLLEGES ET LYCEES PUBLICS…....................…...........................................…...........................................…...........................................…...........................................…............................................</t>
  </si>
  <si>
    <t>STATISTIQUES GLOBALES DES PRESCOLAIRES ET PRIMAIRES PRIVES…....................…...........................................…...........................................…...........................................…...........................................…............................................</t>
  </si>
  <si>
    <t xml:space="preserve"> DONNEES DES ETABLISSEMENTS SCOLAIRES PRIVES PAR DREN ET PAR MILIEU DE RESIDENCE …....................…...........................................…...........................................…...........................................…...........................................…............................................</t>
  </si>
  <si>
    <t>STATISTIQUES GLOBALES DES COLLEGES ET LYCEES PRIVES…....................…...........................................…...........................................…...........................................…...........................................…............................................</t>
  </si>
  <si>
    <t>EFFECTIFS ET SECTIONS DU PRESCOLAIRE PUBLIC…....................…...........................................…...........................................…...........................................…...........................................…............................................</t>
  </si>
  <si>
    <t xml:space="preserve"> REPARTITION DES ELEVES ET DES SECTIONS DU PRESCOLAIRE PUBLIC PAR DREN, PAR MILIEU DE RESIDENCE ET PAR GENRE…....................…...........................................…...........................................…...........................................…...........................................…............................................</t>
  </si>
  <si>
    <t>SALLES DE CLASSE, PERSONNEL ET ETABLISSEMENTS DU PRESCOLAIRE PUBLIC…....................…...........................................…...........................................…...........................................…...........................................…............................................</t>
  </si>
  <si>
    <t>REPARTITION DES SALLES DE CLASSE, DU PERSONNEL ET DES ETABLISSEMENTS DU PRESCOLAIRE PUBLIC PAR DREN ET PAR MILIEU DE RESIDENCE…....................…...........................................…...........................................…...........................................…...........................................…............................................</t>
  </si>
  <si>
    <t>TABLES-BANCS ET MOBILIERS DU PRESCOLAIRE PUBLIC…....................…...........................................…...........................................…...........................................…...........................................…............................................</t>
  </si>
  <si>
    <t>REPARTITION DES TABLES-BANCS ET MOBILIERS DU PRESCOLAIRE PUBLIC PAR DREN ET PAR MILIEU DE RESIDENCE…....................…...........................................…...........................................…...........................................…...........................................…............................................</t>
  </si>
  <si>
    <t>EFFECTIFS DES ELEVES DES ECOLES PRIMAIRES PUBLIQUES…....................…...........................................…...........................................…...........................................…...........................................…............................................</t>
  </si>
  <si>
    <t xml:space="preserve"> REPARTITION DE L'EFFECTIFS DES ELEVES  DES ECOLES PRIMAIRES PUBLIQUES PAR DREN, PAR MILIEU DE RESIDENCE ET PAR GENRE…....................…...........................................…...........................................…...........................................…...........................................…............................................</t>
  </si>
  <si>
    <t>REDOUBLANTS DES ECOLES PRIMAIRES PUBLIQUES…....................…...........................................…...........................................…...........................................…...........................................…............................................</t>
  </si>
  <si>
    <t>REPARTITION DE L'EFFECTIF  DES REDOUBLANTS DES ECOLES PRIMAIRES PUBLIQUES PAR DREN, PAR MILIEU DE RESIDENCE ET PAR GENRE…....................…...........................................…...........................................…...........................................…...........................................…............................................</t>
  </si>
  <si>
    <t xml:space="preserve">  SECTIONS ET INFRASTRUCTURES DES ECOLES PRIMAIRES PUBLIQUES …....................…...........................................…...........................................…...........................................…...........................................…............................................</t>
  </si>
  <si>
    <t>REPARTITION DU NOMBRE DES  SECTIONS ET INFRASTRUCTURES DES ECOLES PRIMAIRES PUBLIQUES PAR DREN ET PAR MILIEU DE RESIDENCE…....................…...........................................…...........................................…...........................................…...........................................…............................................</t>
  </si>
  <si>
    <t>TABLES-BANCS ET MOBILIERS DES ECOLES PRIMAIRES PUBLIQUES…....................…...........................................…...........................................…...........................................…...........................................…............................................</t>
  </si>
  <si>
    <t>REPARTITION DES TABLES-BANCS ET MOBILIERS DES ECOLES PRIMAIRES PUBLIQUES PAR DREN ET PAR MILIEU DE RESIDENCE…....................…...........................................…...........................................…...........................................…...........................................…............................................</t>
  </si>
  <si>
    <t>RESULTATS A L'EXAMEN CEPE ET AU CONCOURS D'ENTREE EN CLASSE DE 6ème POUR LA SESSION 2019…....................…...........................................…...........................................…...........................................…...........................................…............................................</t>
  </si>
  <si>
    <t>REPARTITION DES RESULTATS A L'EXAMEN CEPE ET AU CONCOURS D'ENTREE EN CLASSE DE 6ème  POUR LA SESSION 2019 DES ECOLES PRIMAIRES PUBLIQUES PAR DREN ET PAR MILIEU DE RESIDENCE…....................…...........................................…...........................................…...........................................…...........................................…............................................</t>
  </si>
  <si>
    <t>PERSONNEL DES ECOLES PRIMAIRES PUBLIQUES …....................…...........................................…...........................................…...........................................…...........................................…............................................</t>
  </si>
  <si>
    <t>REPARTITION DU PERSONNEL DES ECOLES PRIMAIRES PUBLIQUES PUBLICS PAR DREN ET PAR MILIEU DE RESIDENCE …....................…...........................................…...........................................…...........................................…...........................................…............................................</t>
  </si>
  <si>
    <t>MANUELS DOTES PAR L'ETAT ET ENCORE UTILISABLES…....................…...........................................…...........................................…...........................................…...........................................…............................................</t>
  </si>
  <si>
    <t>REPARTITION DES MANUELS DES ECOLES PRIMAIRES PUBLIQUES PAR DREN ET PAR MILIEU DE RESIDENCE…....................…...........................................…...........................................…...........................................…...........................................…............................................</t>
  </si>
  <si>
    <t>EFFECTIFS DES ELEVES DES COLLEGES PUBLICS…....................…...........................................…...........................................…...........................................…...........................................…............................................</t>
  </si>
  <si>
    <t xml:space="preserve"> REPARTITION DES ELEVES DES COLLEGES PUBLICS PAR DREN, PAR MILIEU DE RESIDENCE ET PAR GENRE…....................…...........................................…...........................................…...........................................…...........................................…............................................</t>
  </si>
  <si>
    <t>REDOUBLANTS DES COLLEGES PUBLICS…....................…...........................................…...........................................…...........................................…...........................................…............................................</t>
  </si>
  <si>
    <t>REPARTITION DES REDOUBLANTS DES COLLEGES PUBLICS PAR DREN, PAR MILIEU DE RESIDENCE ET PAR GENRE…....................…...........................................…...........................................…...........................................…...........................................…............................................</t>
  </si>
  <si>
    <t>SECTIONS ET INFRASTRUCTURES DES COLLEGES PUBLICS…....................…...........................................…...........................................…...........................................…...........................................…............................................</t>
  </si>
  <si>
    <t>REPARTITION DES SECTIONS ET INFRASTRUCTURES DES COLLEGES PUBLICS PAR DREN ET PAR MILIEU DE RESIDENCE…....................…...........................................…...........................................…...........................................…...........................................…............................................</t>
  </si>
  <si>
    <t>TABLES-BANCS ET MOBILIERS DES COLLEGES PUBLICS…....................…...........................................…...........................................…...........................................…...........................................…............................................</t>
  </si>
  <si>
    <t>REPARTITION DES TABLES-BANCS ET MOBILIERS DES COLLEGES PUBLICS PAR DREN ET PAR MILIEU DE RESIDENCE…....................…...........................................…...........................................…...........................................…...........................................…............................................</t>
  </si>
  <si>
    <t>RESULTATS A L' EXAMEN BEPC ET AU CONCOURS D'ENTREE EN CLASSE DE 2nde SESSION 2020…....................…...........................................…...........................................…...........................................…...........................................…............................................</t>
  </si>
  <si>
    <t>REPARTITION DES RESULTATS A L' EXAMEN DU BEPC ET AU CONCOURS D'ENTREE EN CLASSE DE 2nde SESSION 2020 DES COLLEGES PUBLICS PAR DREN, PAR MILIEU DE RESIDENCE ET PAR GENRE…....................…...........................................…...........................................…...........................................…...........................................…............................................</t>
  </si>
  <si>
    <t>PERSONNEL DES COLLEGES PUBLICS…....................…...........................................…...........................................…...........................................…...........................................…............................................</t>
  </si>
  <si>
    <t>REPARTITION DU PERSONNEL DES COLLEGES PUBLICS PAR DREN, PAR STATUT ET PAR MILIEU DE RESIDENCE …....................…...........................................…...........................................…...........................................…...........................................…............................................</t>
  </si>
  <si>
    <t>REPARTITION DES MANUELS DES COLLEGES PUBLICS PAR DREN, ET PAR MILIEU DE RESIDENCE…....................…...........................................…...........................................…...........................................…...........................................…............................................</t>
  </si>
  <si>
    <t>EFFECTIFS DES ELEVES DES LYCEES PUBLICS…....................…...........................................…...........................................…...........................................…...........................................…............................................</t>
  </si>
  <si>
    <t xml:space="preserve"> REPARTITION DES ELEVES DES LYCEES PUBLICS PAR DREN, PAR MILIEU DE RESIDENCE ET PAR GENRE…....................…...........................................…...........................................…...........................................…...........................................…............................................</t>
  </si>
  <si>
    <t>REDOUBLANTS DES LYCEES PUBLICS…....................…...........................................…...........................................…...........................................…...........................................…............................................</t>
  </si>
  <si>
    <t xml:space="preserve"> REPARTITION DES REDOUBLANTS DES LYCEES PUBLICS PAR DREN, PAR MILIEU DE RESIDENCE ET PAR GENRE…....................…...........................................…...........................................…...........................................…...........................................…............................................</t>
  </si>
  <si>
    <t>SECTIONS ET INFRASTRUCTURES DES LYCEES PUBLICS…....................…...........................................…...........................................…...........................................…...........................................…............................................</t>
  </si>
  <si>
    <t>REPARTITION DES SECTIONS ET INFRASTRUCTURES DES LYCEES PUBLICS PAR DREN, PAR MILIEU DE RESIDENCE ET PAR GENRE…....................…...........................................…...........................................…...........................................…...........................................…............................................</t>
  </si>
  <si>
    <t>TABLES-BANCS ET MOBILIERS DES LYCEES PUBLICS…....................…...........................................…...........................................…...........................................…...........................................…............................................</t>
  </si>
  <si>
    <t>REPARTITION DES TABLES-BANCS ET MOBILIERS DES LYCEES PUBLICS PAR DREN, PAR MILIEU DE RESIDENCE ET PAR GENRE…....................…...........................................…...........................................…...........................................…...........................................…............................................</t>
  </si>
  <si>
    <t>RESULTATS A L' EXAMEN DU BACCALAUREAT SESSION 2020 DES LYCEES PUBLICS…....................…...........................................…...........................................…...........................................…...........................................…............................................</t>
  </si>
  <si>
    <t>REPARTITION DES RESULTATS A L'EXAMEN DU BACCALAUREAT SESSION 2020 DES LYCEES PUBLICS PAR DREN, PAR MILIEU DE RESIDENCE ET PAR GENRE…....................…...........................................…...........................................…...........................................…...........................................…............................................</t>
  </si>
  <si>
    <t>PERSONNEL DES LYCEES PUBLICS…....................…...........................................…...........................................…...........................................…...........................................…............................................</t>
  </si>
  <si>
    <t>REPARTITION DES PERSONNELS DES LYCEES PUBLICS PAR DREN, PAR STATUT ET PAR MILIEU DE RESIDENCE …....................…...........................................…...........................................…...........................................…...........................................…............................................</t>
  </si>
  <si>
    <t xml:space="preserve"> REPARTITION DES MANUELS DES LYCEES PUBLICS PAR DREN, PAR MILIEU DE RESIDENCE ET PAR GENRE…....................…...........................................…...........................................…...........................................…...........................................…............................................</t>
  </si>
  <si>
    <t>EFFECTIFS ET SECTIONS DU PRESCOLAIRE PRIVE…....................…...........................................…...........................................…...........................................…...........................................…............................................</t>
  </si>
  <si>
    <t xml:space="preserve"> REPARTITION DES ELEVES ET DES SECTIONS DU PRESCOLAIRE PRIVE PAR DREN, PAR MILIEU DE RESIDENCE ET PAR GENRE…....................…...........................................…...........................................…...........................................…...........................................…............................................</t>
  </si>
  <si>
    <t>SALLES DE CLASSE, PERSONNEL ET ETABLISSEMENTS DU PRESCOLAIRE PRIVE…....................…...........................................…...........................................…...........................................…...........................................…............................................</t>
  </si>
  <si>
    <t>REPARTITION DES SALLES DE CLASSE, DU PERSONNEL ET DES ETABLISSEMENTS DU PRESCOLAIRE PRIVE PAR DREN ET PAR MILIEU DE RESIDENCE…....................…...........................................…...........................................…...........................................…...........................................…............................................</t>
  </si>
  <si>
    <t>TABLES-BANCS ET MOBILIERS DU PRESCOLAIRE PRIVE…....................…...........................................…...........................................…...........................................…...........................................…............................................</t>
  </si>
  <si>
    <t>REPARTITION DES TABLES-BANCS ET MOBILIERS DU PRESCOLAIRE PRIVE PAR DREN ET PAR MILIEU DE RESIDENCE…....................…...........................................…...........................................…...........................................…...........................................…............................................</t>
  </si>
  <si>
    <t>EFFECTIFS DES ELEVES DES ECOLES PRIMAIRES PRIVEES…....................…...........................................…...........................................…...........................................…...........................................…............................................</t>
  </si>
  <si>
    <t xml:space="preserve"> REPARTITION DE L'EFFECTIFS DES ELEVES  DES ECOLES PRIMAIRES PRIVEES PAR DREN, PAR MILIEU DE RESIDENCE ET PAR GENRE…....................…...........................................…...........................................…...........................................…...........................................…............................................</t>
  </si>
  <si>
    <t>REDOUBLANTS DES ECOLES PRIMAIRES PRIVEES…....................…...........................................…...........................................…...........................................…...........................................…............................................</t>
  </si>
  <si>
    <t>REPARTITION DE L'EFFECTIF  DES REDOUBLANTS DES ECOLES PRIMAIRES PRIVEES PAR DREN, PAR MILIEU DE RESIDENCE ET PAR GENRE…....................…...........................................…...........................................…...........................................…...........................................…............................................</t>
  </si>
  <si>
    <t xml:space="preserve">  SECTIONS ET INFRASTRUCTURES DES ECOLES PRIMAIRES PRIVEES …....................…...........................................…...........................................…...........................................…...........................................…............................................</t>
  </si>
  <si>
    <t>REPARTITION DU NOMBRE DES  SECTIONS ET INFRASTRUCTURES DES ECOLES PRIMAIRES PRIVEES PAR DREN ET PAR MILIEU DE RESIDENCE…....................…...........................................…...........................................…...........................................…...........................................…............................................</t>
  </si>
  <si>
    <t>TABLES-BANCS ET MOBILIERS DES ECOLES PRIMAIRES PRIVEES…....................…...........................................…...........................................…...........................................…...........................................…............................................</t>
  </si>
  <si>
    <t>REPARTITION DES TABLES-BANCS ET MOBILIERS DES ECOLES PRIMAIRES PRIVEES PAR DREN ET PAR MILIEU DE RESIDENCE…....................…...........................................…...........................................…...........................................…...........................................…............................................</t>
  </si>
  <si>
    <t>REPARTITION DES RESULTATS A L'EXAMEN CEPE ET AU CONCOURS D'ENTREE EN CLASSE DE 6ème  POUR LA SESSION 2019 DES ECOLES PRIMAIRES PRIVEES PAR DREN ET PAR MILIEU DE RESIDENCE…....................…...........................................…...........................................…...........................................…...........................................…............................................</t>
  </si>
  <si>
    <t>PERSONNEL DES ECOLES PRIMAIRES PRIVEES …....................…...........................................…...........................................…...........................................…...........................................…............................................</t>
  </si>
  <si>
    <t>REPARTITION DU PERSONNEL DES ECOLES PRIMAIRES PRIVEES PUBLICS PAR DREN ET PAR MILIEU DE RESIDENCE …....................…...........................................…...........................................…...........................................…...........................................…............................................</t>
  </si>
  <si>
    <t>REPARTITION DES MANUELS DES ECOLES PRIMAIRES PRIVEES PAR DREN ET PAR MILIEU DE RESIDENCE…....................…...........................................…...........................................…...........................................…...........................................…............................................</t>
  </si>
  <si>
    <t>EFFECTIFS DES ELEVES DES COLLEGES PRIVES…....................…...........................................…...........................................…...........................................…...........................................…............................................</t>
  </si>
  <si>
    <t xml:space="preserve"> REPARTITION DES ELEVES DES COLLEGES PRIVES PAR DREN, PAR MILIEU DE RESIDENCE ET PAR GENRE…....................…...........................................…...........................................…...........................................…...........................................…............................................</t>
  </si>
  <si>
    <t>REDOUBLANTS DES COLLEGES PRIVES…....................…...........................................…...........................................…...........................................…...........................................…............................................</t>
  </si>
  <si>
    <t>REPARTITION DES REDOUBLANTS DES COLLEGES PRIVES PAR DREN, PAR MILIEU DE RESIDENCE ET PAR GENRE…....................…...........................................…...........................................…...........................................…...........................................…............................................</t>
  </si>
  <si>
    <t>SECTIONS ET INFRASTRUCTURES DES COLLEGES PRIVES…....................…...........................................…...........................................…...........................................…...........................................…............................................</t>
  </si>
  <si>
    <t>REPARTITION DES SECTIONS ET INFRASTRUCTURES DES COLLEGES PRIVES PAR DREN ET PAR MILIEU DE RESIDENCE…....................…...........................................…...........................................…...........................................…...........................................…............................................</t>
  </si>
  <si>
    <t>TABLES-BANCS ET MOBILIERS DES COLLEGES PRIVES…....................…...........................................…...........................................…...........................................…...........................................…............................................</t>
  </si>
  <si>
    <t>REPARTITION DES TABLES-BANCS ET MOBILIERS DES COLLEGES PRIVES PAR DREN ET PAR MILIEU DE RESIDENCE…....................…...........................................…...........................................…...........................................…...........................................…............................................</t>
  </si>
  <si>
    <t>REPARTITION DES RESULTATS A L' EXAMEN DU BEPC ET AU CONCOURS D'ENTREE EN CLASSE DE 2nde SESSION 2020 DES COLLEGES PRIVES PAR DREN, PAR MILIEU DE RESIDENCE ET PAR GENRE…....................…...........................................…...........................................…...........................................…...........................................…............................................</t>
  </si>
  <si>
    <t>PERSONNEL DES COLLEGES PRIVES…....................…...........................................…...........................................…...........................................…...........................................…............................................</t>
  </si>
  <si>
    <t>REPARTITION DU PERSONNEL DES COLLEGES PRIVES PAR DREN, PAR STATUT ET PAR MILIEU DE RESIDENCE …....................…...........................................…...........................................…...........................................…...........................................…............................................</t>
  </si>
  <si>
    <t>REPARTITION DES MANUELS DES COLLEGES PRIVES PAR DREN, ET PAR MILIEU DE RESIDENCE…....................…...........................................…...........................................…...........................................…...........................................…............................................</t>
  </si>
  <si>
    <t>EFFECTIFS DES ELEVES DES LYCEES PRIVES…....................…...........................................…...........................................…...........................................…...........................................…............................................</t>
  </si>
  <si>
    <t xml:space="preserve"> REPARTITION DES ELEVES DES LYCEES PRIVES PAR DREN, PAR MILIEU DE RESIDENCE ET PAR GENRE…....................…...........................................…...........................................…...........................................…...........................................…............................................</t>
  </si>
  <si>
    <t>REDOUBLANTS DES LYCEES PRIVES…....................…...........................................…...........................................…...........................................…...........................................…............................................</t>
  </si>
  <si>
    <t xml:space="preserve"> REPARTITION DES REDOUBLANTS DES LYCEES PRIVES PAR DREN, PAR MILIEU DE RESIDENCE ET PAR GENRE…....................…...........................................…...........................................…...........................................…...........................................…............................................</t>
  </si>
  <si>
    <t>SECTIONS ET INFRASTRUCTURES DES LYCEES PRIVES…....................…...........................................…...........................................…...........................................…...........................................…............................................</t>
  </si>
  <si>
    <t>REPARTITION DES SECTIONS ET INFRASTRUCTURES DES LYCEES PRIVES PAR DREN, PAR MILIEU DE RESIDENCE ET PAR GENRE…....................…...........................................…...........................................…...........................................…...........................................…............................................</t>
  </si>
  <si>
    <t>TABLES-BANCS ET MOBILIERS DES LYCEES PRIVES…....................…...........................................…...........................................…...........................................…...........................................…............................................</t>
  </si>
  <si>
    <t>REPARTITION DES TABLES-BANCS ET MOBILIERS DES LYCEES PRIVES PAR DREN, PAR MILIEU DE RESIDENCE ET PAR GENRE…....................…...........................................…...........................................…...........................................…...........................................…............................................</t>
  </si>
  <si>
    <t>RESULTATS A L' EXAMEN DU BACCALAUREAT SESSION 2020 DES LYCEES PRIVES…....................…...........................................…...........................................…...........................................…...........................................…............................................</t>
  </si>
  <si>
    <t>REPARTITION DES RESULTATS A L'EXAMEN DU BACCALAUREAT SESSION 2020 DES LYCEES PRIVES PAR DREN, PAR MILIEU DE RESIDENCE ET PAR GENRE…....................…...........................................…...........................................…...........................................…...........................................…............................................</t>
  </si>
  <si>
    <t>PERSONNEL DES LYCEES PRIVES…....................…...........................................…...........................................…...........................................…...........................................…............................................</t>
  </si>
  <si>
    <t>REPARTITION DES PERSONNELS DES LYCEES PRIVES PAR DREN, PAR STATUT ET PAR MILIEU DE RESIDENCE …....................…...........................................…...........................................…...........................................…...........................................…............................................</t>
  </si>
  <si>
    <t xml:space="preserve"> REPARTITION DES MANUELS DES LYCEES PRIVES PAR DREN, PAR MILIEU DE RESIDENCE ET PAR GENRE…....................…...........................................…...........................................…...........................................…...........................................…............................................</t>
  </si>
  <si>
    <t>EFFECTIFS DES ELEVES PAR AGE, PAR SECTION ET PAR GENRE DES PRESCOLAIRES PUBLICS…....................…...........................................…...........................................…...........................................…...........................................…............................................</t>
  </si>
  <si>
    <t>EFFECTIFS DES ELEVES PAR AGE, PAR SECTION ET PAR GENRE DES PRESCOLAIRES PRIVES…....................…...........................................…...........................................…...........................................…...........................................…............................................</t>
  </si>
  <si>
    <t>EFFECTIFS DES ELEVES PAR AGE, PAR SECTION ET PAR GENRE DES PRESCOLAIRES PUBLICS ET PRIVES…....................…...........................................…...........................................…...........................................…...........................................…............................................</t>
  </si>
  <si>
    <t xml:space="preserve"> EFFECTIFS DES ELEVES PAR AGE, PAR SECTION ET PAR GENRE DES PRIMAIRES PUBLICS …....................…...........................................…...........................................…...........................................…...........................................…............................................</t>
  </si>
  <si>
    <t>EFFECTIFS DES ELEVES PAR AGE, PAR SECTION ET PAR GENRE DES PRIMAIRES PRIVES …....................…...........................................…...........................................…...........................................…...........................................…............................................</t>
  </si>
  <si>
    <t>EFFECTIFS DES ELEVES PAR AGE, PAR SECTION ET PAR GENRE DES PRIMAIRES PUBLICS ET PRIVES …....................…...........................................…...........................................…...........................................…...........................................…............................................</t>
  </si>
  <si>
    <t xml:space="preserve"> EFFECTIFS DES ELEVES PAR AGE, PAR SECTION ET PAR GENRE DES COLLEGES PUBLICS …....................…...........................................…...........................................…...........................................…...........................................…............................................</t>
  </si>
  <si>
    <t xml:space="preserve"> EFFECTIFS DES ELEVES PAR AGE, PAR SECTION ET PAR GENRE DES COLLEGES PRIVES …....................…...........................................…...........................................…...........................................…...........................................…............................................</t>
  </si>
  <si>
    <t xml:space="preserve"> EFFECTIFS DES ELEVES PAR AGE, PAR SECTION ET PAR GENRE DES COLLEGES PUBLICS ET PRIVES …....................…...........................................…...........................................…...........................................…...........................................…............................................</t>
  </si>
  <si>
    <t>EFFECTIFS DES ELEVES PAR AGE, PAR SECTION ET PAR GENRE DES LYCEES PUBLICS …....................…...........................................…...........................................…...........................................…...........................................…............................................</t>
  </si>
  <si>
    <t>EFFECTIFS DES ELEVES PAR AGE, PAR SECTION ET PAR GENRE DES LYCEES PRIVES  …....................…...........................................…...........................................…...........................................…...........................................…............................................</t>
  </si>
  <si>
    <t>EFFECTIFS DES ELEVES PAR AGE, PAR SECTION ET PAR GENRE DES LYCEES PUBLICS ET PRIVES  …....................…...........................................…...........................................…...........................................…...........................................…............................................</t>
  </si>
  <si>
    <t xml:space="preserve"> REPARTITION DES ELEVES ET DES SECTIONS DU PRESCOLAIRE PUBLIC PAR CISCO, PAR MILIEU DE RESIDENCE ET PAR GENRE…....................…...........................................…...........................................…...........................................…...........................................…............................................</t>
  </si>
  <si>
    <t>REPARTITION DES SALLES DE CLASSE, DU PERSONNEL ET DES ETABLISSEMENTS DU PRESCOLAIRE PUBLIC PAR CISCO ET PAR MILIEU DE RESIDENCE…....................…...........................................…...........................................…...........................................…...........................................…............................................</t>
  </si>
  <si>
    <t>REPARTITION DES TABLES-BANCS ET MOBILIERS DU PRESCOLAIRE PUBLIC PAR CISCO ET PAR MILIEU DE RESIDENCE…....................…...........................................…...........................................…...........................................…...........................................…............................................</t>
  </si>
  <si>
    <t xml:space="preserve"> REPARTITION DE L'EFFECTIFS DES ELEVES  DES ECOLES PRIMAIRES PUBLIQUES PAR CISCO, PAR MILIEU DE RESIDENCE ET PAR GENRE…....................…...........................................…...........................................…...........................................…...........................................…............................................</t>
  </si>
  <si>
    <t>REPARTITION DE L'EFFECTIF  DES REDOUBLANTS DES ECOLES PRIMAIRES PUBLIQUES PAR CISCO, PAR MILIEU DE RESIDENCE ET PAR GENRE…....................…...........................................…...........................................…...........................................…...........................................…............................................</t>
  </si>
  <si>
    <t>REPARTITION DU NOMBRE DES  SECTIONS ET INFRASTRUCTURES DES ECOLES PRIMAIRES PUBLIQUES PAR CISCO ET PAR MILIEU DE RESIDENCE…....................…...........................................…...........................................…...........................................…...........................................…............................................</t>
  </si>
  <si>
    <t>REPARTITION DES TABLES-BANCS ET MOBILIERS DES ECOLES PRIMAIRES PUBLIQUES PAR CISCO ET PAR MILIEU DE RESIDENCE…....................…...........................................…...........................................…...........................................…...........................................…............................................</t>
  </si>
  <si>
    <t>REPARTITION DES RESULTATS A L'EXAMEN CEPE ET AU CONCOURS D'ENTREE EN CLASSE DE 6ème  POUR LA SESSION 2019 DES ECOLES PRIMAIRES PUBLIQUES PAR CISCO ET PAR MILIEU DE RESIDENCE…....................…...........................................…...........................................…...........................................…...........................................…............................................</t>
  </si>
  <si>
    <t>REPARTITION DU PERSONNEL DES ECOLES PRIMAIRES PUBLIQUES PUBLICS PAR CISCO ET PAR MILIEU DE RESIDENCE …....................…...........................................…...........................................…...........................................…...........................................…............................................</t>
  </si>
  <si>
    <t>REPARTITION DES MANUELS DES ECOLES PRIMAIRES PUBLIQUES PAR CISCO ET PAR MILIEU DE RESIDENCE…....................…...........................................…...........................................…...........................................…...........................................…............................................</t>
  </si>
  <si>
    <t xml:space="preserve"> REPARTITION DES ELEVES DES COLLEGES PUBLICS PAR CISCO, PAR MILIEU DE RESIDENCE ET PAR GENRE…....................…...........................................…...........................................…...........................................…...........................................…............................................</t>
  </si>
  <si>
    <t>REPARTITION DES REDOUBLANTS DES COLLEGES PUBLICS PAR CISCO, PAR MILIEU DE RESIDENCE ET PAR GENRE…....................…...........................................…...........................................…...........................................…...........................................…............................................</t>
  </si>
  <si>
    <t>REPARTITION DES SECTIONS ET INFRASTRUCTURES DES COLLEGES PUBLICS PAR CISCO ET PAR MILIEU DE RESIDENCE…....................…...........................................…...........................................…...........................................…...........................................…............................................</t>
  </si>
  <si>
    <t>REPARTITION DES TABLES-BANCS ET MOBILIERS DES COLLEGES PUBLICS PAR CISCO ET PAR MILIEU DE RESIDENCE…....................…...........................................…...........................................…...........................................…...........................................…............................................</t>
  </si>
  <si>
    <t>REPARTITION DES RESULTATS A L' EXAMEN DU BEPC ET AU CONCOURS D'ENTREE EN CLASSE DE 2nde SESSION 2020 DES COLLEGES PUBLICS PAR CISCO, PAR MILIEU DE RESIDENCE ET PAR GENRE…....................…...........................................…...........................................…...........................................…...........................................…............................................</t>
  </si>
  <si>
    <t>REPARTITION DU PERSONNEL DES COLLEGES PUBLICS PAR CISCO, PAR STATUT ET PAR MILIEU DE RESIDENCE …....................…...........................................…...........................................…...........................................…...........................................…............................................</t>
  </si>
  <si>
    <t>REPARTITION DES MANUELS DES COLLEGES PUBLICS PAR CISCO, ET PAR MILIEU DE RESIDENCE…....................…...........................................…...........................................…...........................................…...........................................…............................................</t>
  </si>
  <si>
    <t xml:space="preserve"> REPARTITION DES ELEVES DES LYCEES PUBLICS PAR CISCO, PAR MILIEU DE RESIDENCE ET PAR GENRE…....................…...........................................…...........................................…...........................................…...........................................…............................................</t>
  </si>
  <si>
    <t xml:space="preserve"> REPARTITION DES REDOUBLANTS DES LYCEES PUBLICS PAR CISCO, PAR MILIEU DE RESIDENCE ET PAR GENRE…....................…...........................................…...........................................…...........................................…...........................................…............................................</t>
  </si>
  <si>
    <t>REPARTITION DES SECTIONS ET INFRASTRUCTURES DES LYCEES PUBLICS PAR CISCO, PAR MILIEU DE RESIDENCE ET PAR GENRE…....................…...........................................…...........................................…...........................................…...........................................…............................................</t>
  </si>
  <si>
    <t>REPARTITION DES TABLES-BANCS ET MOBILIERS DES LYCEES PUBLICS PAR CISCO, PAR MILIEU DE RESIDENCE ET PAR GENRE…....................…...........................................…...........................................…...........................................…...........................................…............................................</t>
  </si>
  <si>
    <t>REPARTITION DES RESULTATS A L'EXAMEN DU BACCALAUREAT SESSION 2020 DES LYCEES PUBLICS PAR CISCO, PAR MILIEU DE RESIDENCE ET PAR GENRE…....................…...........................................…...........................................…...........................................…...........................................…............................................</t>
  </si>
  <si>
    <t>REPARTITION DES PERSONNELS DES LYCEES PUBLICS PAR CISCO, PAR STATUT ET PAR MILIEU DE RESIDENCE …....................…...........................................…...........................................…...........................................…...........................................…............................................</t>
  </si>
  <si>
    <t xml:space="preserve"> REPARTITION DES MANUELS DES LYCEES PUBLICS PAR CISCO, PAR MILIEU DE RESIDENCE ET PAR GENRE…....................…...........................................…...........................................…...........................................…...........................................…............................................</t>
  </si>
  <si>
    <t xml:space="preserve"> REPARTITION DES ELEVES ET DES SECTIONS DU PRESCOLAIRE PRIVE PAR CISCO, PAR MILIEU DE RESIDENCE ET PAR GENRE…....................…...........................................…...........................................…...........................................…...........................................…............................................</t>
  </si>
  <si>
    <t>REPARTITION DES SALLES DE CLASSE, DU PERSONNEL ET DES ETABLISSEMENTS DU PRESCOLAIRE PRIVE PAR CISCO ET PAR MILIEU DE RESIDENCE…....................…...........................................…...........................................…...........................................…...........................................…............................................</t>
  </si>
  <si>
    <t>REPARTITION DES TABLES-BANCS ET MOBILIERS DU PRESCOLAIRE PRIVE PAR CISCO ET PAR MILIEU DE RESIDENCE…....................…...........................................…...........................................…...........................................…...........................................…............................................</t>
  </si>
  <si>
    <t xml:space="preserve"> REPARTITION DE L'EFFECTIFS DES ELEVES  DES ECOLES PRIMAIRES PRIVEES PAR CISCO, PAR MILIEU DE RESIDENCE ET PAR GENRE…....................…...........................................…...........................................…...........................................…...........................................…............................................</t>
  </si>
  <si>
    <t>REPARTITION DE L'EFFECTIF  DES REDOUBLANTS DES ECOLES PRIMAIRES PRIVEES PAR CISCO, PAR MILIEU DE RESIDENCE ET PAR GENRE…....................…...........................................…...........................................…...........................................…...........................................…............................................</t>
  </si>
  <si>
    <t>REPARTITION DU NOMBRE DES  SECTIONS ET INFRASTRUCTURES DES ECOLES PRIMAIRES PRIVEES PAR CISCO ET PAR MILIEU DE RESIDENCE…....................…...........................................…...........................................…...........................................…...........................................…............................................</t>
  </si>
  <si>
    <t>REPARTITION DES TABLES-BANCS ET MOBILIERS DES ECOLES PRIMAIRES PRIVEES PAR CISCO ET PAR MILIEU DE RESIDENCE…....................…...........................................…...........................................…...........................................…...........................................…............................................</t>
  </si>
  <si>
    <t>REPARTITION DES RESULTATS A L'EXAMEN CEPE ET AU CONCOURS D'ENTREE EN CLASSE DE 6ème  POUR LA SESSION 2019 DES ECOLES PRIMAIRES PRIVEES PAR CISCO ET PAR MILIEU DE RESIDENCE…....................…...........................................…...........................................…...........................................…...........................................…............................................</t>
  </si>
  <si>
    <t>REPARTITION DU PERSONNEL DES ECOLES PRIMAIRES PRIVEES PUBLICS PAR CISCO ET PAR MILIEU DE RESIDENCE …....................…...........................................…...........................................…...........................................…...........................................…............................................</t>
  </si>
  <si>
    <t>REPARTITION DES MANUELS DES ECOLES PRIMAIRES PRIVEES PAR CISCO ET PAR MILIEU DE RESIDENCE…....................…...........................................…...........................................…...........................................…...........................................…............................................</t>
  </si>
  <si>
    <t xml:space="preserve"> REPARTITION DES ELEVES DES COLLEGES PRIVES PAR CISCO, PAR MILIEU DE RESIDENCE ET PAR GENRE…....................…...........................................…...........................................…...........................................…...........................................…............................................</t>
  </si>
  <si>
    <t>REPARTITION DES REDOUBLANTS DES COLLEGES PRIVES PAR CISCO, PAR MILIEU DE RESIDENCE ET PAR GENRE…....................…...........................................…...........................................…...........................................…...........................................…............................................</t>
  </si>
  <si>
    <t>REPARTITION DES SECTIONS ET INFRASTRUCTURES DES COLLEGES PRIVES PAR CISCO ET PAR MILIEU DE RESIDENCE…....................…...........................................…...........................................…...........................................…...........................................…............................................</t>
  </si>
  <si>
    <t>REPARTITION DES TABLES-BANCS ET MOBILIERS DES COLLEGES PRIVES PAR CISCO ET PAR MILIEU DE RESIDENCE…....................…...........................................…...........................................…...........................................…...........................................…............................................</t>
  </si>
  <si>
    <t>REPARTITION DES RESULTATS A L' EXAMEN DU BEPC ET AU CONCOURS D'ENTREE EN CLASSE DE 2nde SESSION 2020 DES COLLEGES PRIVES PAR CISCO, PAR MILIEU DE RESIDENCE ET PAR GENRE…....................…...........................................…...........................................…...........................................…...........................................…............................................</t>
  </si>
  <si>
    <t>REPARTITION DU PERSONNEL DES COLLEGES PRIVES PAR CISCO, PAR STATUT ET PAR MILIEU DE RESIDENCE …....................…...........................................…...........................................…...........................................…...........................................…............................................</t>
  </si>
  <si>
    <t>REPARTITION DES MANUELS DES COLLEGES PRIVES PAR CISCO, ET PAR MILIEU DE RESIDENCE…....................…...........................................…...........................................…...........................................…...........................................…............................................</t>
  </si>
  <si>
    <t xml:space="preserve"> REPARTITION DES ELEVES DES LYCEES PRIVES PAR CISCO, PAR MILIEU DE RESIDENCE ET PAR GENRE…....................…...........................................…...........................................…...........................................…...........................................…............................................</t>
  </si>
  <si>
    <t xml:space="preserve"> REPARTITION DES REDOUBLANTS DES LYCEES PRIVES PAR CISCO, PAR MILIEU DE RESIDENCE ET PAR GENRE…....................…...........................................…...........................................…...........................................…...........................................…............................................</t>
  </si>
  <si>
    <t>REPARTITION DES SECTIONS ET INFRASTRUCTURES DES LYCEES PRIVES PAR CISCO, PAR MILIEU DE RESIDENCE ET PAR GENRE…....................…...........................................…...........................................…...........................................…...........................................…............................................</t>
  </si>
  <si>
    <t>REPARTITION DES TABLES-BANCS ET MOBILIERS DES LYCEES PRIVES PAR CISCO, PAR MILIEU DE RESIDENCE ET PAR GENRE…....................…...........................................…...........................................…...........................................…...........................................…............................................</t>
  </si>
  <si>
    <t>REPARTITION DES RESULTATS A L'EXAMEN DU BACCALAUREAT SESSION 2020 DES LYCEES PRIVES PAR CISCO, PAR MILIEU DE RESIDENCE ET PAR GENRE…....................…...........................................…...........................................…...........................................…...........................................…............................................</t>
  </si>
  <si>
    <t>REPARTITION DES PERSONNELS DES LYCEES PRIVES PAR CISCO, PAR STATUT ET PAR MILIEU DE RESIDENCE …....................…...........................................…...........................................…...........................................…...........................................…............................................</t>
  </si>
  <si>
    <t xml:space="preserve"> REPARTITION DES MANUELS DES LYCEES PRIVES PAR CISCO, PAR MILIEU DE RESIDENCE ET PAR GENRE…....................…...........................................…...........................................…...........................................…...........................................…............................................</t>
  </si>
  <si>
    <t>PREFACE…....................…...........................................…...........................................…...........................................…...........................................…............................................</t>
  </si>
  <si>
    <t>PREFACE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</si>
</sst>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 _€_-;\-* #,##0.00\ _€_-;_-* &quot;-&quot;??\ _€_-;_-@_-"/>
    <numFmt numFmtId="165" formatCode="###0"/>
  </numFmts>
  <fonts count="26">
    <font>
      <sz val="11"/>
      <color theme="1"/>
      <name val="Calibri"/>
      <family val="2"/>
      <scheme val="minor"/>
    </font>
    <font>
      <sz val="11"/>
      <color rgb="FF000000"/>
      <name val="Calibri"/>
      <family val="2"/>
    </font>
    <font>
      <sz val="9"/>
      <color theme="1"/>
      <name val="Calibri"/>
      <family val="2"/>
      <scheme val="minor"/>
    </font>
    <font>
      <b/>
      <sz val="9"/>
      <color theme="1"/>
      <name val="Calibri"/>
      <family val="2"/>
      <scheme val="minor"/>
    </font>
    <font>
      <b/>
      <sz val="10"/>
      <name val="Calibri"/>
      <family val="2"/>
      <scheme val="minor"/>
    </font>
    <font>
      <sz val="11"/>
      <color theme="1"/>
      <name val="Calibri"/>
      <family val="2"/>
      <scheme val="minor"/>
    </font>
    <font>
      <sz val="11"/>
      <color rgb="FF000000"/>
      <name val="Calibri"/>
      <family val="2"/>
    </font>
    <font>
      <b/>
      <sz val="16"/>
      <name val="Calibri"/>
      <family val="2"/>
      <scheme val="minor"/>
    </font>
    <font>
      <sz val="11"/>
      <name val="Calibri"/>
      <family val="2"/>
      <scheme val="minor"/>
    </font>
    <font>
      <b/>
      <sz val="9"/>
      <name val="Calibri"/>
      <family val="2"/>
      <scheme val="minor"/>
    </font>
    <font>
      <sz val="9"/>
      <name val="Calibri"/>
      <family val="2"/>
      <scheme val="minor"/>
    </font>
    <font>
      <sz val="8"/>
      <color theme="1"/>
      <name val="Calibri"/>
      <family val="2"/>
      <scheme val="minor"/>
    </font>
    <font>
      <b/>
      <sz val="16"/>
      <color rgb="FF000000"/>
      <name val="Calibri"/>
      <family val="2"/>
    </font>
    <font>
      <b/>
      <sz val="9"/>
      <color rgb="FF000000"/>
      <name val="Calibri"/>
      <family val="2"/>
    </font>
    <font>
      <b/>
      <sz val="16"/>
      <color theme="1"/>
      <name val="Calibri"/>
      <family val="2"/>
      <scheme val="minor"/>
    </font>
    <font>
      <b/>
      <sz val="9"/>
      <name val="Calibri"/>
      <family val="2"/>
    </font>
    <font>
      <sz val="9"/>
      <color rgb="FF000000"/>
      <name val="Calibri"/>
      <family val="2"/>
      <scheme val="minor"/>
    </font>
    <font>
      <b/>
      <sz val="11"/>
      <color theme="1"/>
      <name val="Calibri"/>
      <family val="2"/>
      <scheme val="minor"/>
    </font>
    <font>
      <sz val="8"/>
      <name val="Calibri"/>
      <family val="2"/>
      <scheme val="minor"/>
    </font>
    <font>
      <sz val="10"/>
      <name val="Arial"/>
      <family val="2"/>
    </font>
    <font>
      <b/>
      <sz val="9"/>
      <color indexed="8"/>
      <name val="Arial Bold"/>
    </font>
    <font>
      <sz val="9"/>
      <color indexed="8"/>
      <name val="Arial"/>
      <family val="2"/>
    </font>
    <font>
      <b/>
      <sz val="9"/>
      <color indexed="8"/>
      <name val="Arial"/>
      <family val="2"/>
    </font>
    <font>
      <b/>
      <sz val="9"/>
      <color theme="0"/>
      <name val="Arial"/>
      <family val="2"/>
    </font>
    <font>
      <b/>
      <sz val="18"/>
      <name val="Calibri"/>
      <family val="2"/>
      <scheme val="minor"/>
    </font>
    <font>
      <b/>
      <sz val="14"/>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59999389629810485"/>
        <bgColor theme="4" tint="0.79992065187536243"/>
      </patternFill>
    </fill>
    <fill>
      <patternFill patternType="solid">
        <fgColor theme="0"/>
        <bgColor rgb="FFFF0000"/>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s>
  <cellStyleXfs count="17">
    <xf numFmtId="0" fontId="0" fillId="0" borderId="0"/>
    <xf numFmtId="0" fontId="1"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9" fillId="0" borderId="0"/>
  </cellStyleXfs>
  <cellXfs count="245">
    <xf numFmtId="0" fontId="0" fillId="0" borderId="0" xfId="0"/>
    <xf numFmtId="0" fontId="2" fillId="0" borderId="0" xfId="0" applyFont="1"/>
    <xf numFmtId="0" fontId="2" fillId="0" borderId="1" xfId="0" applyFont="1" applyBorder="1"/>
    <xf numFmtId="0" fontId="10" fillId="6" borderId="1" xfId="0" applyFont="1" applyFill="1" applyBorder="1" applyAlignment="1">
      <alignment horizontal="center" vertical="center"/>
    </xf>
    <xf numFmtId="3" fontId="10" fillId="6" borderId="1" xfId="4" applyNumberFormat="1" applyFont="1" applyFill="1" applyBorder="1" applyAlignment="1">
      <alignment horizontal="center" vertical="center"/>
    </xf>
    <xf numFmtId="3" fontId="10" fillId="6" borderId="1" xfId="3" applyNumberFormat="1" applyFont="1" applyFill="1" applyBorder="1" applyAlignment="1">
      <alignment horizontal="center" vertical="center"/>
    </xf>
    <xf numFmtId="0" fontId="9" fillId="6" borderId="1" xfId="0" applyFont="1" applyFill="1" applyBorder="1"/>
    <xf numFmtId="0" fontId="10" fillId="6" borderId="1" xfId="0" applyFont="1" applyFill="1" applyBorder="1"/>
    <xf numFmtId="3" fontId="10" fillId="6" borderId="1" xfId="0" applyNumberFormat="1" applyFont="1" applyFill="1" applyBorder="1" applyAlignment="1">
      <alignment horizontal="center"/>
    </xf>
    <xf numFmtId="0" fontId="0" fillId="0" borderId="0" xfId="0" applyAlignment="1">
      <alignment horizontal="center" vertical="center" wrapText="1"/>
    </xf>
    <xf numFmtId="3" fontId="9" fillId="7" borderId="1" xfId="0" applyNumberFormat="1" applyFont="1" applyFill="1" applyBorder="1" applyAlignment="1">
      <alignment horizontal="center" vertical="center"/>
    </xf>
    <xf numFmtId="3" fontId="9" fillId="6" borderId="1" xfId="0" applyNumberFormat="1" applyFont="1" applyFill="1" applyBorder="1" applyAlignment="1">
      <alignment horizontal="left" vertical="center"/>
    </xf>
    <xf numFmtId="3" fontId="10" fillId="6" borderId="1" xfId="0" applyNumberFormat="1" applyFont="1" applyFill="1" applyBorder="1" applyAlignment="1">
      <alignment horizontal="center" vertical="center"/>
    </xf>
    <xf numFmtId="3" fontId="10" fillId="6" borderId="1" xfId="0" applyNumberFormat="1" applyFont="1" applyFill="1" applyBorder="1" applyAlignment="1">
      <alignment horizontal="left" vertical="center"/>
    </xf>
    <xf numFmtId="0" fontId="9" fillId="6" borderId="1" xfId="0" applyFont="1" applyFill="1" applyBorder="1" applyAlignment="1">
      <alignment horizontal="center" vertical="center" wrapText="1"/>
    </xf>
    <xf numFmtId="0" fontId="9" fillId="6" borderId="1" xfId="4" applyFont="1" applyFill="1" applyBorder="1" applyAlignment="1">
      <alignment horizontal="center" vertical="center"/>
    </xf>
    <xf numFmtId="0" fontId="9" fillId="6" borderId="1" xfId="0" applyFont="1" applyFill="1" applyBorder="1" applyAlignment="1">
      <alignment horizontal="left" vertical="center"/>
    </xf>
    <xf numFmtId="0" fontId="10" fillId="6" borderId="1" xfId="4" applyFont="1" applyFill="1" applyBorder="1" applyAlignment="1">
      <alignment horizontal="left" vertical="center"/>
    </xf>
    <xf numFmtId="0" fontId="9" fillId="6" borderId="1" xfId="4" applyFont="1" applyFill="1" applyBorder="1" applyAlignment="1">
      <alignment horizontal="left" vertical="center"/>
    </xf>
    <xf numFmtId="3" fontId="9" fillId="6" borderId="1" xfId="0" applyNumberFormat="1" applyFont="1" applyFill="1" applyBorder="1" applyAlignment="1">
      <alignment horizontal="left" vertical="center" wrapText="1"/>
    </xf>
    <xf numFmtId="0" fontId="9" fillId="0" borderId="1" xfId="13" applyFont="1" applyBorder="1" applyAlignment="1">
      <alignment horizontal="center" vertical="center" wrapText="1"/>
    </xf>
    <xf numFmtId="3" fontId="10" fillId="0" borderId="1" xfId="0" applyNumberFormat="1" applyFont="1" applyBorder="1" applyAlignment="1">
      <alignment horizontal="center" vertical="center"/>
    </xf>
    <xf numFmtId="3" fontId="9" fillId="0" borderId="1" xfId="0" applyNumberFormat="1" applyFont="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center" vertical="center"/>
    </xf>
    <xf numFmtId="3" fontId="9" fillId="0" borderId="1" xfId="0" applyNumberFormat="1" applyFont="1" applyBorder="1" applyAlignment="1">
      <alignment horizontal="left" vertical="center"/>
    </xf>
    <xf numFmtId="0" fontId="9" fillId="0" borderId="1" xfId="0" applyFont="1" applyBorder="1" applyAlignment="1">
      <alignment horizontal="left" vertical="center"/>
    </xf>
    <xf numFmtId="0" fontId="10" fillId="0" borderId="1" xfId="4" applyFont="1" applyBorder="1" applyAlignment="1">
      <alignment horizontal="left" vertical="center"/>
    </xf>
    <xf numFmtId="0" fontId="9" fillId="0" borderId="1" xfId="4" applyFont="1" applyBorder="1" applyAlignment="1">
      <alignment horizontal="left" vertical="center"/>
    </xf>
    <xf numFmtId="3" fontId="9" fillId="6" borderId="1" xfId="0" applyNumberFormat="1" applyFont="1" applyFill="1" applyBorder="1" applyAlignment="1">
      <alignment horizontal="center" vertical="center"/>
    </xf>
    <xf numFmtId="0" fontId="10" fillId="6" borderId="1" xfId="0" applyFont="1" applyFill="1" applyBorder="1" applyAlignment="1">
      <alignment horizontal="left" vertical="center"/>
    </xf>
    <xf numFmtId="3"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3" fontId="10" fillId="0" borderId="1" xfId="0" applyNumberFormat="1" applyFont="1" applyBorder="1" applyAlignment="1">
      <alignment horizontal="left" vertical="center"/>
    </xf>
    <xf numFmtId="3" fontId="9" fillId="8" borderId="1" xfId="0" applyNumberFormat="1" applyFont="1" applyFill="1" applyBorder="1" applyAlignment="1">
      <alignment horizontal="left" vertical="center"/>
    </xf>
    <xf numFmtId="3" fontId="9" fillId="8" borderId="1" xfId="0" applyNumberFormat="1" applyFont="1" applyFill="1" applyBorder="1" applyAlignment="1">
      <alignment horizontal="center" vertical="center"/>
    </xf>
    <xf numFmtId="3" fontId="3" fillId="0" borderId="1" xfId="9" applyNumberFormat="1" applyFont="1" applyBorder="1" applyAlignment="1">
      <alignment horizontal="center" vertical="center" wrapText="1"/>
    </xf>
    <xf numFmtId="3" fontId="2" fillId="0" borderId="1" xfId="9" applyNumberFormat="1" applyFont="1" applyBorder="1" applyAlignment="1">
      <alignment horizontal="left" vertical="center" wrapText="1"/>
    </xf>
    <xf numFmtId="0" fontId="2" fillId="0" borderId="1" xfId="9" applyFont="1" applyBorder="1" applyAlignment="1">
      <alignment horizontal="center" vertical="center" wrapText="1"/>
    </xf>
    <xf numFmtId="3" fontId="3" fillId="9" borderId="1" xfId="10" applyNumberFormat="1" applyFont="1" applyFill="1" applyBorder="1" applyAlignment="1">
      <alignment horizontal="center" vertical="center"/>
    </xf>
    <xf numFmtId="3" fontId="3" fillId="7" borderId="1" xfId="10" applyNumberFormat="1" applyFont="1" applyFill="1" applyBorder="1" applyAlignment="1">
      <alignment horizontal="center" vertical="center" wrapText="1"/>
    </xf>
    <xf numFmtId="0" fontId="0" fillId="0" borderId="0" xfId="0" applyAlignment="1">
      <alignment vertical="center"/>
    </xf>
    <xf numFmtId="0" fontId="3" fillId="0" borderId="1" xfId="9" applyFont="1" applyBorder="1" applyAlignment="1">
      <alignment horizontal="center" vertical="center" wrapText="1"/>
    </xf>
    <xf numFmtId="3" fontId="9" fillId="6" borderId="1" xfId="4" applyNumberFormat="1" applyFont="1" applyFill="1" applyBorder="1" applyAlignment="1">
      <alignment horizontal="center" vertical="center" wrapText="1"/>
    </xf>
    <xf numFmtId="3" fontId="3" fillId="6" borderId="1" xfId="4" applyNumberFormat="1" applyFont="1" applyFill="1" applyBorder="1" applyAlignment="1">
      <alignment horizontal="center" vertical="center" wrapText="1"/>
    </xf>
    <xf numFmtId="3" fontId="3" fillId="6" borderId="1" xfId="0" applyNumberFormat="1" applyFont="1" applyFill="1" applyBorder="1" applyAlignment="1">
      <alignment horizontal="center" vertical="center" wrapText="1"/>
    </xf>
    <xf numFmtId="3" fontId="2" fillId="6" borderId="1" xfId="0" applyNumberFormat="1" applyFont="1" applyFill="1" applyBorder="1" applyAlignment="1">
      <alignment horizontal="left" vertical="center"/>
    </xf>
    <xf numFmtId="3" fontId="2" fillId="6" borderId="1" xfId="4" applyNumberFormat="1" applyFont="1" applyFill="1" applyBorder="1" applyAlignment="1">
      <alignment horizontal="center" vertical="center"/>
    </xf>
    <xf numFmtId="3" fontId="3" fillId="6" borderId="1" xfId="4" applyNumberFormat="1" applyFont="1" applyFill="1" applyBorder="1" applyAlignment="1">
      <alignment horizontal="center" vertical="center"/>
    </xf>
    <xf numFmtId="3" fontId="2" fillId="6" borderId="1" xfId="0" applyNumberFormat="1" applyFont="1" applyFill="1" applyBorder="1" applyAlignment="1">
      <alignment horizontal="center" vertical="center"/>
    </xf>
    <xf numFmtId="3" fontId="3" fillId="6" borderId="1" xfId="0" applyNumberFormat="1" applyFont="1" applyFill="1" applyBorder="1" applyAlignment="1">
      <alignment horizontal="center" vertical="center"/>
    </xf>
    <xf numFmtId="3" fontId="3" fillId="6" borderId="1" xfId="0" applyNumberFormat="1" applyFont="1" applyFill="1" applyBorder="1" applyAlignment="1">
      <alignment horizontal="left" vertical="center"/>
    </xf>
    <xf numFmtId="3" fontId="3" fillId="7" borderId="1" xfId="4" applyNumberFormat="1" applyFont="1" applyFill="1" applyBorder="1" applyAlignment="1">
      <alignment horizontal="center" vertical="center"/>
    </xf>
    <xf numFmtId="3" fontId="3" fillId="6" borderId="1" xfId="4" applyNumberFormat="1" applyFont="1" applyFill="1" applyBorder="1" applyAlignment="1">
      <alignment vertical="center"/>
    </xf>
    <xf numFmtId="3" fontId="3" fillId="0" borderId="1" xfId="0" applyNumberFormat="1" applyFont="1" applyBorder="1" applyAlignment="1">
      <alignment horizontal="center" vertical="center" wrapText="1"/>
    </xf>
    <xf numFmtId="3" fontId="2" fillId="0" borderId="1" xfId="0" applyNumberFormat="1" applyFont="1" applyBorder="1" applyAlignment="1">
      <alignment horizontal="left" vertical="center" wrapText="1"/>
    </xf>
    <xf numFmtId="3" fontId="2" fillId="0" borderId="14"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3" fontId="3" fillId="9" borderId="1" xfId="0" applyNumberFormat="1" applyFont="1" applyFill="1" applyBorder="1" applyAlignment="1">
      <alignment horizontal="center" vertical="center"/>
    </xf>
    <xf numFmtId="3" fontId="3" fillId="0" borderId="1" xfId="3" applyNumberFormat="1" applyFont="1" applyBorder="1" applyAlignment="1">
      <alignment horizontal="center" vertical="center" wrapText="1"/>
    </xf>
    <xf numFmtId="3" fontId="2" fillId="0" borderId="1" xfId="3" applyNumberFormat="1" applyFont="1" applyBorder="1" applyAlignment="1">
      <alignment horizontal="left" vertical="center" wrapText="1"/>
    </xf>
    <xf numFmtId="3" fontId="2" fillId="0" borderId="1" xfId="3" applyNumberFormat="1" applyFont="1" applyBorder="1" applyAlignment="1">
      <alignment horizontal="center" vertical="center" wrapText="1"/>
    </xf>
    <xf numFmtId="3" fontId="3" fillId="9" borderId="1" xfId="3" applyNumberFormat="1" applyFont="1" applyFill="1" applyBorder="1" applyAlignment="1">
      <alignment horizontal="center" vertical="center"/>
    </xf>
    <xf numFmtId="3" fontId="3" fillId="8" borderId="1" xfId="4" applyNumberFormat="1" applyFont="1" applyFill="1" applyBorder="1" applyAlignment="1">
      <alignment horizontal="center" vertical="center"/>
    </xf>
    <xf numFmtId="3" fontId="3" fillId="8" borderId="1" xfId="0" applyNumberFormat="1" applyFont="1" applyFill="1" applyBorder="1" applyAlignment="1">
      <alignment horizontal="left" vertical="center"/>
    </xf>
    <xf numFmtId="3" fontId="2" fillId="6" borderId="1" xfId="4" applyNumberFormat="1" applyFont="1" applyFill="1" applyBorder="1" applyAlignment="1">
      <alignment horizontal="left" vertical="center"/>
    </xf>
    <xf numFmtId="3" fontId="10" fillId="6" borderId="1" xfId="0" applyNumberFormat="1" applyFont="1" applyFill="1" applyBorder="1" applyAlignment="1">
      <alignment horizontal="center" vertical="center" wrapText="1"/>
    </xf>
    <xf numFmtId="3" fontId="9" fillId="6" borderId="1" xfId="0" applyNumberFormat="1" applyFont="1" applyFill="1" applyBorder="1" applyAlignment="1">
      <alignment horizontal="center" vertical="center" wrapText="1"/>
    </xf>
    <xf numFmtId="0" fontId="9" fillId="6" borderId="1" xfId="0" applyFont="1" applyFill="1" applyBorder="1" applyAlignment="1">
      <alignment horizontal="center" vertical="center"/>
    </xf>
    <xf numFmtId="3" fontId="9" fillId="6" borderId="1" xfId="3" applyNumberFormat="1" applyFont="1" applyFill="1" applyBorder="1" applyAlignment="1">
      <alignment horizontal="center" vertical="center" wrapText="1"/>
    </xf>
    <xf numFmtId="3" fontId="9" fillId="10" borderId="1" xfId="3" applyNumberFormat="1" applyFont="1" applyFill="1" applyBorder="1" applyAlignment="1">
      <alignment horizontal="center" vertical="center" wrapText="1"/>
    </xf>
    <xf numFmtId="3" fontId="10" fillId="6" borderId="1" xfId="3" applyNumberFormat="1" applyFont="1" applyFill="1" applyBorder="1" applyAlignment="1">
      <alignment horizontal="left" vertical="center"/>
    </xf>
    <xf numFmtId="3" fontId="9" fillId="6" borderId="1" xfId="3" applyNumberFormat="1" applyFont="1" applyFill="1" applyBorder="1" applyAlignment="1">
      <alignment horizontal="center" vertical="center"/>
    </xf>
    <xf numFmtId="3" fontId="9" fillId="6" borderId="1" xfId="3" applyNumberFormat="1" applyFont="1" applyFill="1" applyBorder="1" applyAlignment="1">
      <alignment horizontal="left" vertical="center"/>
    </xf>
    <xf numFmtId="0" fontId="2" fillId="0" borderId="1" xfId="0" applyFont="1" applyBorder="1" applyAlignment="1">
      <alignment horizontal="center"/>
    </xf>
    <xf numFmtId="0" fontId="2" fillId="0" borderId="1" xfId="0" applyFont="1" applyBorder="1" applyAlignment="1">
      <alignment horizontal="center" vertical="center"/>
    </xf>
    <xf numFmtId="0" fontId="3" fillId="0" borderId="1" xfId="0" applyFont="1" applyBorder="1" applyAlignment="1">
      <alignment horizontal="center"/>
    </xf>
    <xf numFmtId="0" fontId="3" fillId="0" borderId="1" xfId="0" applyFont="1" applyBorder="1" applyAlignment="1">
      <alignment horizontal="center" vertical="center"/>
    </xf>
    <xf numFmtId="3" fontId="10" fillId="6" borderId="1" xfId="0" applyNumberFormat="1" applyFont="1" applyFill="1" applyBorder="1" applyAlignment="1">
      <alignment horizontal="left" vertical="center" wrapText="1"/>
    </xf>
    <xf numFmtId="0" fontId="9" fillId="6" borderId="1" xfId="0" applyFont="1" applyFill="1" applyBorder="1" applyAlignment="1">
      <alignment horizontal="left"/>
    </xf>
    <xf numFmtId="0" fontId="2" fillId="0" borderId="1" xfId="0" applyFont="1" applyBorder="1" applyAlignment="1">
      <alignment horizontal="center" vertical="center" wrapText="1"/>
    </xf>
    <xf numFmtId="0" fontId="9" fillId="6" borderId="1" xfId="0" applyFont="1" applyFill="1" applyBorder="1" applyAlignment="1">
      <alignment horizontal="center"/>
    </xf>
    <xf numFmtId="0" fontId="9" fillId="0" borderId="1" xfId="0" applyFont="1" applyBorder="1" applyAlignment="1">
      <alignment horizontal="center"/>
    </xf>
    <xf numFmtId="3" fontId="9" fillId="6" borderId="1" xfId="0" applyNumberFormat="1" applyFont="1" applyFill="1" applyBorder="1" applyAlignment="1">
      <alignment vertical="center" wrapText="1"/>
    </xf>
    <xf numFmtId="0" fontId="10" fillId="6" borderId="1" xfId="0" applyFont="1" applyFill="1" applyBorder="1" applyAlignment="1">
      <alignment horizontal="center"/>
    </xf>
    <xf numFmtId="3" fontId="9" fillId="0" borderId="1" xfId="0" applyNumberFormat="1" applyFont="1" applyBorder="1" applyAlignment="1">
      <alignment vertical="center" wrapText="1"/>
    </xf>
    <xf numFmtId="0" fontId="8" fillId="6" borderId="1" xfId="0" applyFont="1" applyFill="1" applyBorder="1"/>
    <xf numFmtId="0" fontId="10" fillId="6" borderId="1" xfId="0" applyFont="1" applyFill="1" applyBorder="1" applyAlignment="1">
      <alignment horizontal="left"/>
    </xf>
    <xf numFmtId="0" fontId="10" fillId="6" borderId="1" xfId="0" applyFont="1" applyFill="1" applyBorder="1" applyAlignment="1">
      <alignment horizontal="left" indent="1"/>
    </xf>
    <xf numFmtId="0" fontId="8" fillId="6" borderId="1" xfId="0" applyFont="1" applyFill="1" applyBorder="1" applyAlignment="1">
      <alignment horizontal="center" vertical="center"/>
    </xf>
    <xf numFmtId="3" fontId="10" fillId="6" borderId="1" xfId="0" applyNumberFormat="1" applyFont="1" applyFill="1" applyBorder="1" applyAlignment="1">
      <alignment vertical="center" wrapText="1"/>
    </xf>
    <xf numFmtId="3" fontId="9" fillId="0" borderId="1" xfId="3" applyNumberFormat="1" applyFont="1" applyBorder="1" applyAlignment="1">
      <alignment horizontal="center" vertical="center" wrapText="1"/>
    </xf>
    <xf numFmtId="3" fontId="9" fillId="0" borderId="8" xfId="3" applyNumberFormat="1" applyFont="1" applyBorder="1" applyAlignment="1">
      <alignment horizontal="center" vertical="center" wrapText="1"/>
    </xf>
    <xf numFmtId="3" fontId="10" fillId="0" borderId="1" xfId="3" applyNumberFormat="1" applyFont="1" applyBorder="1" applyAlignment="1">
      <alignment horizontal="left" vertical="center" wrapText="1"/>
    </xf>
    <xf numFmtId="3" fontId="10" fillId="0" borderId="1" xfId="3" applyNumberFormat="1" applyFont="1" applyBorder="1" applyAlignment="1">
      <alignment horizontal="center" vertical="center" wrapText="1"/>
    </xf>
    <xf numFmtId="3" fontId="9" fillId="9" borderId="1" xfId="7" applyNumberFormat="1" applyFont="1" applyFill="1" applyBorder="1" applyAlignment="1">
      <alignment horizontal="center" vertical="center"/>
    </xf>
    <xf numFmtId="0" fontId="2" fillId="0" borderId="1" xfId="0" applyFont="1" applyBorder="1" applyAlignment="1">
      <alignment horizontal="left" vertical="center" wrapText="1"/>
    </xf>
    <xf numFmtId="0" fontId="16" fillId="0" borderId="1" xfId="11" applyFont="1" applyBorder="1" applyAlignment="1">
      <alignment horizontal="center" vertical="center"/>
    </xf>
    <xf numFmtId="3" fontId="9" fillId="6" borderId="1" xfId="0" applyNumberFormat="1" applyFont="1" applyFill="1" applyBorder="1" applyAlignment="1">
      <alignment vertical="center"/>
    </xf>
    <xf numFmtId="0" fontId="9" fillId="6" borderId="1" xfId="0" applyFont="1" applyFill="1" applyBorder="1" applyAlignment="1">
      <alignment vertical="center" wrapText="1"/>
    </xf>
    <xf numFmtId="0" fontId="10" fillId="6" borderId="1" xfId="0" applyFont="1" applyFill="1" applyBorder="1" applyAlignment="1">
      <alignment vertical="center"/>
    </xf>
    <xf numFmtId="0" fontId="8" fillId="6" borderId="1" xfId="0" applyFont="1" applyFill="1" applyBorder="1" applyAlignment="1">
      <alignment vertical="center"/>
    </xf>
    <xf numFmtId="0" fontId="3" fillId="0" borderId="1" xfId="0" applyFont="1" applyBorder="1" applyAlignment="1">
      <alignment horizontal="center" vertical="center" wrapText="1"/>
    </xf>
    <xf numFmtId="3" fontId="9" fillId="8" borderId="1" xfId="3" applyNumberFormat="1" applyFont="1" applyFill="1" applyBorder="1" applyAlignment="1">
      <alignment horizontal="left" vertical="center"/>
    </xf>
    <xf numFmtId="0" fontId="17" fillId="0" borderId="0" xfId="0" applyFont="1"/>
    <xf numFmtId="3" fontId="9" fillId="8" borderId="1" xfId="3" applyNumberFormat="1" applyFont="1" applyFill="1" applyBorder="1" applyAlignment="1">
      <alignment horizontal="center" vertical="center"/>
    </xf>
    <xf numFmtId="0" fontId="3" fillId="0" borderId="1" xfId="0" applyFont="1" applyBorder="1"/>
    <xf numFmtId="3" fontId="9" fillId="3" borderId="1" xfId="0" applyNumberFormat="1" applyFont="1" applyFill="1" applyBorder="1" applyAlignment="1">
      <alignment horizontal="center" vertical="center"/>
    </xf>
    <xf numFmtId="0" fontId="9" fillId="7" borderId="1" xfId="0" applyFont="1" applyFill="1" applyBorder="1" applyAlignment="1">
      <alignment vertical="center"/>
    </xf>
    <xf numFmtId="0" fontId="9" fillId="3" borderId="1" xfId="0" applyFont="1" applyFill="1" applyBorder="1" applyAlignment="1">
      <alignment vertical="center"/>
    </xf>
    <xf numFmtId="0" fontId="8" fillId="2" borderId="0" xfId="0" applyFont="1" applyFill="1" applyAlignment="1">
      <alignment vertical="center"/>
    </xf>
    <xf numFmtId="0" fontId="8" fillId="2" borderId="0" xfId="0" applyFont="1" applyFill="1"/>
    <xf numFmtId="0" fontId="8" fillId="0" borderId="0" xfId="0" applyFont="1"/>
    <xf numFmtId="0" fontId="18" fillId="2" borderId="0" xfId="0" applyFont="1" applyFill="1" applyAlignment="1">
      <alignment vertical="center"/>
    </xf>
    <xf numFmtId="0" fontId="18" fillId="2" borderId="0" xfId="0" applyFont="1" applyFill="1"/>
    <xf numFmtId="0" fontId="3" fillId="0" borderId="8" xfId="0" applyFont="1" applyBorder="1" applyAlignment="1">
      <alignment horizontal="center" vertical="center"/>
    </xf>
    <xf numFmtId="0" fontId="2" fillId="0" borderId="0" xfId="0" applyFont="1" applyAlignment="1">
      <alignment vertical="center"/>
    </xf>
    <xf numFmtId="10" fontId="10" fillId="6" borderId="1" xfId="15" applyNumberFormat="1" applyFont="1" applyFill="1" applyBorder="1" applyAlignment="1">
      <alignment horizontal="center" vertical="center"/>
    </xf>
    <xf numFmtId="10" fontId="9" fillId="11" borderId="1" xfId="15" applyNumberFormat="1" applyFont="1" applyFill="1" applyBorder="1" applyAlignment="1">
      <alignment horizontal="left" vertical="center"/>
    </xf>
    <xf numFmtId="3" fontId="2" fillId="0" borderId="0" xfId="0" applyNumberFormat="1" applyFont="1" applyAlignment="1">
      <alignment vertical="center"/>
    </xf>
    <xf numFmtId="10" fontId="2" fillId="0" borderId="0" xfId="0" applyNumberFormat="1" applyFont="1" applyAlignment="1">
      <alignment vertical="center"/>
    </xf>
    <xf numFmtId="0" fontId="21" fillId="0" borderId="0" xfId="16" applyFont="1" applyAlignment="1">
      <alignment vertical="top" wrapText="1"/>
    </xf>
    <xf numFmtId="0" fontId="21" fillId="0" borderId="0" xfId="16" applyFont="1" applyAlignment="1">
      <alignment horizontal="left" vertical="top"/>
    </xf>
    <xf numFmtId="165" fontId="21" fillId="0" borderId="0" xfId="16" applyNumberFormat="1" applyFont="1" applyAlignment="1">
      <alignment horizontal="right" vertical="center"/>
    </xf>
    <xf numFmtId="0" fontId="20" fillId="0" borderId="0" xfId="16" applyFont="1" applyAlignment="1">
      <alignment vertical="center"/>
    </xf>
    <xf numFmtId="3" fontId="21" fillId="14" borderId="1" xfId="16" applyNumberFormat="1" applyFont="1" applyFill="1" applyBorder="1" applyAlignment="1">
      <alignment horizontal="center" vertical="center"/>
    </xf>
    <xf numFmtId="3" fontId="21" fillId="15" borderId="1" xfId="16" applyNumberFormat="1" applyFont="1" applyFill="1" applyBorder="1" applyAlignment="1">
      <alignment horizontal="center" vertical="center"/>
    </xf>
    <xf numFmtId="3" fontId="21" fillId="12" borderId="1" xfId="16" applyNumberFormat="1" applyFont="1" applyFill="1" applyBorder="1" applyAlignment="1">
      <alignment horizontal="center" vertical="center"/>
    </xf>
    <xf numFmtId="3" fontId="21" fillId="13" borderId="1" xfId="16" applyNumberFormat="1" applyFont="1" applyFill="1" applyBorder="1" applyAlignment="1">
      <alignment horizontal="center" vertical="center"/>
    </xf>
    <xf numFmtId="3" fontId="2" fillId="0" borderId="0" xfId="0" applyNumberFormat="1" applyFont="1"/>
    <xf numFmtId="0" fontId="22" fillId="0" borderId="1" xfId="16" applyFont="1" applyBorder="1" applyAlignment="1">
      <alignment horizontal="center" vertical="center"/>
    </xf>
    <xf numFmtId="0" fontId="23" fillId="4" borderId="1" xfId="16" applyFont="1" applyFill="1" applyBorder="1" applyAlignment="1">
      <alignment horizontal="center" vertical="center"/>
    </xf>
    <xf numFmtId="16" fontId="2" fillId="0" borderId="0" xfId="0" applyNumberFormat="1" applyFont="1"/>
    <xf numFmtId="10" fontId="9" fillId="8" borderId="1" xfId="15" applyNumberFormat="1" applyFont="1" applyFill="1" applyBorder="1" applyAlignment="1">
      <alignment horizontal="center" vertical="center"/>
    </xf>
    <xf numFmtId="10" fontId="2" fillId="0" borderId="0" xfId="15" applyNumberFormat="1" applyFont="1" applyAlignment="1">
      <alignment vertical="center"/>
    </xf>
    <xf numFmtId="0" fontId="0" fillId="0" borderId="1" xfId="0" applyBorder="1"/>
    <xf numFmtId="0" fontId="8" fillId="2" borderId="1" xfId="0" applyFont="1" applyFill="1" applyBorder="1"/>
    <xf numFmtId="0" fontId="8" fillId="0" borderId="1" xfId="0" applyFont="1" applyBorder="1"/>
    <xf numFmtId="0" fontId="18" fillId="2" borderId="1" xfId="0" applyFont="1" applyFill="1" applyBorder="1"/>
    <xf numFmtId="0" fontId="18" fillId="2" borderId="1" xfId="0" applyFont="1" applyFill="1" applyBorder="1" applyAlignment="1">
      <alignment vertical="center"/>
    </xf>
    <xf numFmtId="0" fontId="11" fillId="0" borderId="1" xfId="0" applyFont="1" applyBorder="1"/>
    <xf numFmtId="3" fontId="18" fillId="2" borderId="1" xfId="0" applyNumberFormat="1" applyFont="1" applyFill="1" applyBorder="1" applyAlignment="1">
      <alignment vertical="center"/>
    </xf>
    <xf numFmtId="3" fontId="0" fillId="0" borderId="1" xfId="0" applyNumberFormat="1" applyBorder="1"/>
    <xf numFmtId="0" fontId="8" fillId="2" borderId="1" xfId="0" applyFont="1" applyFill="1" applyBorder="1" applyAlignment="1">
      <alignment vertical="center"/>
    </xf>
    <xf numFmtId="3" fontId="9" fillId="0" borderId="0" xfId="0" applyNumberFormat="1" applyFont="1"/>
    <xf numFmtId="0" fontId="2" fillId="0" borderId="0" xfId="0" applyFont="1" applyAlignment="1">
      <alignment vertical="top"/>
    </xf>
    <xf numFmtId="0" fontId="7" fillId="0" borderId="0" xfId="0" applyFont="1"/>
    <xf numFmtId="0" fontId="4" fillId="0" borderId="0" xfId="0" applyFont="1"/>
    <xf numFmtId="3" fontId="9" fillId="0" borderId="0" xfId="4" applyNumberFormat="1" applyFont="1"/>
    <xf numFmtId="3" fontId="3" fillId="0" borderId="0" xfId="4" applyNumberFormat="1" applyFont="1"/>
    <xf numFmtId="3" fontId="9" fillId="0" borderId="0" xfId="3" applyNumberFormat="1" applyFont="1"/>
    <xf numFmtId="0" fontId="4" fillId="0" borderId="0" xfId="0" applyFont="1" applyAlignment="1">
      <alignment vertical="top"/>
    </xf>
    <xf numFmtId="3" fontId="9" fillId="0" borderId="0" xfId="0" applyNumberFormat="1" applyFont="1" applyAlignment="1">
      <alignment vertical="top"/>
    </xf>
    <xf numFmtId="3" fontId="9" fillId="0" borderId="0" xfId="4" applyNumberFormat="1" applyFont="1" applyAlignment="1">
      <alignment vertical="top"/>
    </xf>
    <xf numFmtId="0" fontId="25" fillId="0" borderId="0" xfId="0" applyFont="1" applyAlignment="1">
      <alignment vertical="top"/>
    </xf>
    <xf numFmtId="0" fontId="3" fillId="0" borderId="1" xfId="0" applyFont="1" applyBorder="1" applyAlignment="1">
      <alignment horizontal="center"/>
    </xf>
    <xf numFmtId="0" fontId="3" fillId="5" borderId="1" xfId="0" applyFont="1" applyFill="1" applyBorder="1" applyAlignment="1">
      <alignment horizontal="center"/>
    </xf>
    <xf numFmtId="0" fontId="3" fillId="5" borderId="3" xfId="0" applyFont="1" applyFill="1" applyBorder="1" applyAlignment="1">
      <alignment horizontal="center"/>
    </xf>
    <xf numFmtId="0" fontId="3" fillId="5" borderId="2" xfId="0" applyFont="1" applyFill="1" applyBorder="1" applyAlignment="1">
      <alignment horizontal="center"/>
    </xf>
    <xf numFmtId="0" fontId="24" fillId="0" borderId="0" xfId="0" applyFont="1" applyAlignment="1">
      <alignment horizontal="center"/>
    </xf>
    <xf numFmtId="0" fontId="7" fillId="6" borderId="1" xfId="0" applyFont="1" applyFill="1" applyBorder="1" applyAlignment="1">
      <alignment horizontal="center" vertical="center"/>
    </xf>
    <xf numFmtId="0" fontId="4" fillId="6" borderId="1" xfId="0" applyFont="1" applyFill="1" applyBorder="1" applyAlignment="1">
      <alignment horizontal="center" vertical="center"/>
    </xf>
    <xf numFmtId="3" fontId="10" fillId="6" borderId="1" xfId="0" applyNumberFormat="1" applyFont="1" applyFill="1" applyBorder="1" applyAlignment="1">
      <alignment horizontal="center" vertical="center" wrapText="1"/>
    </xf>
    <xf numFmtId="3" fontId="9" fillId="6" borderId="1" xfId="0" applyNumberFormat="1" applyFont="1" applyFill="1" applyBorder="1" applyAlignment="1">
      <alignment horizontal="center" vertical="center"/>
    </xf>
    <xf numFmtId="3" fontId="9" fillId="6" borderId="1" xfId="0" applyNumberFormat="1" applyFont="1" applyFill="1" applyBorder="1" applyAlignment="1">
      <alignment horizontal="center" vertical="center" wrapText="1"/>
    </xf>
    <xf numFmtId="0" fontId="9" fillId="7" borderId="1" xfId="0" applyFont="1" applyFill="1" applyBorder="1" applyAlignment="1">
      <alignment horizontal="center" vertical="center"/>
    </xf>
    <xf numFmtId="0" fontId="10" fillId="6" borderId="1" xfId="0" applyFont="1" applyFill="1" applyBorder="1" applyAlignment="1">
      <alignment horizontal="center" vertical="center" wrapText="1"/>
    </xf>
    <xf numFmtId="3" fontId="10" fillId="6" borderId="1" xfId="3" applyNumberFormat="1" applyFont="1" applyFill="1" applyBorder="1" applyAlignment="1">
      <alignment horizontal="center" vertical="center" wrapText="1"/>
    </xf>
    <xf numFmtId="0" fontId="9" fillId="7" borderId="1" xfId="0" applyFont="1" applyFill="1" applyBorder="1" applyAlignment="1">
      <alignment horizontal="center" vertical="center" wrapText="1"/>
    </xf>
    <xf numFmtId="10" fontId="9" fillId="8" borderId="3" xfId="15" applyNumberFormat="1" applyFont="1" applyFill="1" applyBorder="1" applyAlignment="1">
      <alignment horizontal="center" vertical="center"/>
    </xf>
    <xf numFmtId="10" fontId="9" fillId="8" borderId="2" xfId="15"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3" fillId="0" borderId="1" xfId="0" applyFont="1" applyBorder="1" applyAlignment="1">
      <alignment horizontal="center" vertical="center"/>
    </xf>
    <xf numFmtId="3" fontId="7" fillId="6" borderId="3" xfId="0" applyNumberFormat="1" applyFont="1" applyFill="1" applyBorder="1" applyAlignment="1">
      <alignment horizontal="center" vertical="center"/>
    </xf>
    <xf numFmtId="3" fontId="7" fillId="6" borderId="11" xfId="0" applyNumberFormat="1" applyFont="1" applyFill="1" applyBorder="1" applyAlignment="1">
      <alignment horizontal="center" vertical="center"/>
    </xf>
    <xf numFmtId="3" fontId="7" fillId="6" borderId="2" xfId="0" applyNumberFormat="1" applyFont="1" applyFill="1" applyBorder="1" applyAlignment="1">
      <alignment horizontal="center" vertical="center"/>
    </xf>
    <xf numFmtId="3" fontId="9" fillId="6" borderId="3" xfId="0" applyNumberFormat="1" applyFont="1" applyFill="1" applyBorder="1" applyAlignment="1">
      <alignment horizontal="center" vertical="center"/>
    </xf>
    <xf numFmtId="3" fontId="9" fillId="6" borderId="11" xfId="0" applyNumberFormat="1" applyFont="1" applyFill="1" applyBorder="1" applyAlignment="1">
      <alignment horizontal="center" vertical="center"/>
    </xf>
    <xf numFmtId="3" fontId="9" fillId="6" borderId="2" xfId="0" applyNumberFormat="1" applyFont="1" applyFill="1" applyBorder="1" applyAlignment="1">
      <alignment horizontal="center" vertical="center"/>
    </xf>
    <xf numFmtId="0" fontId="9" fillId="6" borderId="1" xfId="0" applyFont="1" applyFill="1" applyBorder="1" applyAlignment="1">
      <alignment horizontal="center" vertical="center"/>
    </xf>
    <xf numFmtId="0" fontId="9" fillId="0" borderId="1" xfId="0" applyFont="1" applyBorder="1" applyAlignment="1">
      <alignment horizontal="center" vertical="center"/>
    </xf>
    <xf numFmtId="0" fontId="9" fillId="6" borderId="1" xfId="0" applyFont="1" applyFill="1" applyBorder="1" applyAlignment="1">
      <alignment horizontal="center" vertical="center" wrapText="1"/>
    </xf>
    <xf numFmtId="0" fontId="9" fillId="6" borderId="1" xfId="13" applyFont="1" applyFill="1" applyBorder="1" applyAlignment="1">
      <alignment horizontal="center" vertical="center" shrinkToFit="1"/>
    </xf>
    <xf numFmtId="0" fontId="9" fillId="0" borderId="1" xfId="0" applyFont="1" applyBorder="1" applyAlignment="1">
      <alignment horizontal="center" vertical="center" wrapText="1"/>
    </xf>
    <xf numFmtId="3" fontId="9" fillId="0" borderId="1" xfId="0" applyNumberFormat="1" applyFont="1" applyBorder="1" applyAlignment="1">
      <alignment horizontal="center" vertical="center" wrapText="1"/>
    </xf>
    <xf numFmtId="3" fontId="9" fillId="7" borderId="1" xfId="0" applyNumberFormat="1" applyFont="1" applyFill="1" applyBorder="1" applyAlignment="1">
      <alignment horizontal="left" vertical="center"/>
    </xf>
    <xf numFmtId="3" fontId="7" fillId="6" borderId="1" xfId="0" applyNumberFormat="1" applyFont="1" applyFill="1" applyBorder="1" applyAlignment="1">
      <alignment horizontal="center" vertical="center"/>
    </xf>
    <xf numFmtId="3" fontId="14" fillId="6" borderId="1" xfId="4" applyNumberFormat="1" applyFont="1" applyFill="1" applyBorder="1" applyAlignment="1">
      <alignment horizontal="center" vertical="center"/>
    </xf>
    <xf numFmtId="3" fontId="9" fillId="6" borderId="1" xfId="4" applyNumberFormat="1" applyFont="1" applyFill="1" applyBorder="1" applyAlignment="1">
      <alignment horizontal="center" vertical="center"/>
    </xf>
    <xf numFmtId="3" fontId="3" fillId="6" borderId="1" xfId="4" applyNumberFormat="1" applyFont="1" applyFill="1" applyBorder="1" applyAlignment="1">
      <alignment horizontal="center" vertical="center"/>
    </xf>
    <xf numFmtId="3" fontId="7" fillId="6" borderId="1" xfId="4" applyNumberFormat="1" applyFont="1" applyFill="1" applyBorder="1" applyAlignment="1">
      <alignment horizontal="center" vertical="center"/>
    </xf>
    <xf numFmtId="3" fontId="14" fillId="6" borderId="1" xfId="0" applyNumberFormat="1" applyFont="1" applyFill="1" applyBorder="1" applyAlignment="1">
      <alignment horizontal="center" vertical="center"/>
    </xf>
    <xf numFmtId="3" fontId="9" fillId="6" borderId="1" xfId="4" applyNumberFormat="1" applyFont="1" applyFill="1" applyBorder="1" applyAlignment="1">
      <alignment horizontal="center" vertical="center" wrapText="1"/>
    </xf>
    <xf numFmtId="3" fontId="3" fillId="6" borderId="1" xfId="0" applyNumberFormat="1" applyFont="1" applyFill="1" applyBorder="1" applyAlignment="1">
      <alignment horizontal="center" vertical="center" wrapText="1"/>
    </xf>
    <xf numFmtId="3" fontId="3" fillId="6" borderId="1" xfId="4" applyNumberFormat="1"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3" fontId="3" fillId="7" borderId="1" xfId="0" applyNumberFormat="1" applyFont="1" applyFill="1" applyBorder="1" applyAlignment="1">
      <alignment horizontal="left" vertical="center"/>
    </xf>
    <xf numFmtId="3" fontId="2" fillId="6" borderId="1" xfId="0" applyNumberFormat="1" applyFont="1" applyFill="1" applyBorder="1" applyAlignment="1">
      <alignment horizontal="left" vertical="center"/>
    </xf>
    <xf numFmtId="3" fontId="9" fillId="6" borderId="1" xfId="3" applyNumberFormat="1" applyFont="1" applyFill="1" applyBorder="1" applyAlignment="1">
      <alignment horizontal="center" vertical="center" wrapText="1"/>
    </xf>
    <xf numFmtId="3" fontId="9" fillId="6" borderId="1" xfId="3" applyNumberFormat="1" applyFont="1" applyFill="1" applyBorder="1" applyAlignment="1">
      <alignment horizontal="center" vertical="center"/>
    </xf>
    <xf numFmtId="3" fontId="10" fillId="6" borderId="1" xfId="3" applyNumberFormat="1" applyFont="1" applyFill="1" applyBorder="1" applyAlignment="1">
      <alignment horizontal="center" vertical="center"/>
    </xf>
    <xf numFmtId="3" fontId="9" fillId="7" borderId="1" xfId="3" applyNumberFormat="1" applyFont="1" applyFill="1" applyBorder="1" applyAlignment="1">
      <alignment horizontal="left" vertical="center"/>
    </xf>
    <xf numFmtId="3" fontId="7" fillId="6" borderId="1" xfId="3" applyNumberFormat="1" applyFont="1" applyFill="1" applyBorder="1" applyAlignment="1">
      <alignment horizontal="center" vertical="center"/>
    </xf>
    <xf numFmtId="3" fontId="15" fillId="6" borderId="1" xfId="0" applyNumberFormat="1" applyFont="1" applyFill="1" applyBorder="1" applyAlignment="1">
      <alignment horizontal="center" vertical="center" wrapText="1"/>
    </xf>
    <xf numFmtId="3" fontId="9" fillId="6" borderId="1" xfId="0" applyNumberFormat="1" applyFont="1" applyFill="1" applyBorder="1" applyAlignment="1">
      <alignment horizontal="center"/>
    </xf>
    <xf numFmtId="0" fontId="10" fillId="6" borderId="1" xfId="0" applyFont="1" applyFill="1" applyBorder="1" applyAlignment="1">
      <alignment horizontal="center" vertical="center"/>
    </xf>
    <xf numFmtId="0" fontId="9" fillId="6" borderId="1" xfId="0" applyFont="1" applyFill="1" applyBorder="1" applyAlignment="1">
      <alignment horizontal="center"/>
    </xf>
    <xf numFmtId="0" fontId="10" fillId="6" borderId="1" xfId="0" applyFont="1" applyFill="1" applyBorder="1" applyAlignment="1">
      <alignment horizontal="center"/>
    </xf>
    <xf numFmtId="0" fontId="3" fillId="0" borderId="1" xfId="0" applyFont="1" applyBorder="1" applyAlignment="1">
      <alignment horizontal="center" vertical="center" wrapText="1"/>
    </xf>
    <xf numFmtId="3" fontId="10" fillId="6" borderId="1" xfId="0" applyNumberFormat="1" applyFont="1" applyFill="1" applyBorder="1" applyAlignment="1">
      <alignment horizontal="center" vertical="center"/>
    </xf>
    <xf numFmtId="3" fontId="14" fillId="6" borderId="1" xfId="9" applyNumberFormat="1" applyFont="1" applyFill="1" applyBorder="1" applyAlignment="1">
      <alignment horizontal="center" vertical="center"/>
    </xf>
    <xf numFmtId="0" fontId="12" fillId="6" borderId="1" xfId="11" applyFont="1" applyFill="1" applyBorder="1" applyAlignment="1">
      <alignment horizontal="center" vertical="center"/>
    </xf>
    <xf numFmtId="0" fontId="13" fillId="6" borderId="1" xfId="11" applyFont="1" applyFill="1" applyBorder="1" applyAlignment="1">
      <alignment horizontal="center" vertical="center"/>
    </xf>
    <xf numFmtId="3" fontId="3" fillId="0" borderId="1" xfId="9" applyNumberFormat="1" applyFont="1" applyBorder="1" applyAlignment="1">
      <alignment horizontal="center" vertical="center" wrapText="1"/>
    </xf>
    <xf numFmtId="3" fontId="14" fillId="6" borderId="0" xfId="3" applyNumberFormat="1" applyFont="1" applyFill="1" applyAlignment="1">
      <alignment horizontal="center" vertical="center"/>
    </xf>
    <xf numFmtId="3" fontId="3" fillId="6" borderId="6" xfId="0" applyNumberFormat="1" applyFont="1" applyFill="1" applyBorder="1" applyAlignment="1">
      <alignment horizontal="center" vertical="center"/>
    </xf>
    <xf numFmtId="3" fontId="3" fillId="6" borderId="13" xfId="0" applyNumberFormat="1" applyFont="1" applyFill="1" applyBorder="1" applyAlignment="1">
      <alignment horizontal="center" vertical="center"/>
    </xf>
    <xf numFmtId="3" fontId="3" fillId="0" borderId="8" xfId="3" applyNumberFormat="1" applyFont="1" applyBorder="1" applyAlignment="1">
      <alignment horizontal="center" vertical="center" wrapText="1"/>
    </xf>
    <xf numFmtId="3" fontId="3" fillId="0" borderId="5" xfId="3"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14" fillId="6" borderId="9" xfId="0" applyNumberFormat="1" applyFont="1" applyFill="1" applyBorder="1" applyAlignment="1">
      <alignment horizontal="center" vertical="center"/>
    </xf>
    <xf numFmtId="3" fontId="14" fillId="6" borderId="12" xfId="0" applyNumberFormat="1" applyFont="1" applyFill="1" applyBorder="1" applyAlignment="1">
      <alignment horizontal="center" vertical="center"/>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7" fillId="6" borderId="12" xfId="3" applyNumberFormat="1" applyFont="1" applyFill="1" applyBorder="1" applyAlignment="1">
      <alignment horizontal="center" vertical="center"/>
    </xf>
    <xf numFmtId="3" fontId="9" fillId="6" borderId="13" xfId="3" applyNumberFormat="1" applyFont="1" applyFill="1" applyBorder="1" applyAlignment="1">
      <alignment horizontal="center" vertical="center"/>
    </xf>
    <xf numFmtId="3" fontId="9" fillId="0" borderId="8" xfId="3" applyNumberFormat="1" applyFont="1" applyBorder="1" applyAlignment="1">
      <alignment horizontal="center" vertical="center" wrapText="1"/>
    </xf>
    <xf numFmtId="3" fontId="9" fillId="0" borderId="5" xfId="3" applyNumberFormat="1" applyFont="1" applyBorder="1" applyAlignment="1">
      <alignment horizontal="center" vertical="center" wrapText="1"/>
    </xf>
    <xf numFmtId="3" fontId="9" fillId="0" borderId="3" xfId="3" applyNumberFormat="1" applyFont="1" applyBorder="1" applyAlignment="1">
      <alignment horizontal="center" vertical="center" wrapText="1"/>
    </xf>
    <xf numFmtId="3" fontId="9" fillId="0" borderId="2" xfId="3" applyNumberFormat="1" applyFont="1" applyBorder="1" applyAlignment="1">
      <alignment horizontal="center" vertical="center" wrapText="1"/>
    </xf>
    <xf numFmtId="3" fontId="7" fillId="6" borderId="0" xfId="3" applyNumberFormat="1" applyFont="1" applyFill="1" applyAlignment="1">
      <alignment horizontal="center" vertical="center"/>
    </xf>
    <xf numFmtId="0" fontId="3" fillId="0" borderId="5" xfId="0" applyFont="1" applyBorder="1" applyAlignment="1">
      <alignment horizontal="center" vertical="center" wrapText="1"/>
    </xf>
    <xf numFmtId="3" fontId="7" fillId="6" borderId="9" xfId="0" applyNumberFormat="1" applyFont="1" applyFill="1" applyBorder="1" applyAlignment="1">
      <alignment horizontal="center" vertical="center"/>
    </xf>
    <xf numFmtId="3" fontId="7" fillId="6" borderId="12" xfId="0" applyNumberFormat="1" applyFont="1" applyFill="1" applyBorder="1" applyAlignment="1">
      <alignment horizontal="center" vertical="center"/>
    </xf>
    <xf numFmtId="3" fontId="7" fillId="6" borderId="7" xfId="0" applyNumberFormat="1" applyFont="1" applyFill="1" applyBorder="1" applyAlignment="1">
      <alignment horizontal="center" vertical="center"/>
    </xf>
    <xf numFmtId="3" fontId="9" fillId="6" borderId="6" xfId="0" applyNumberFormat="1" applyFont="1" applyFill="1" applyBorder="1" applyAlignment="1">
      <alignment horizontal="center" vertical="center"/>
    </xf>
    <xf numFmtId="3" fontId="9" fillId="6" borderId="13" xfId="0" applyNumberFormat="1" applyFont="1" applyFill="1" applyBorder="1" applyAlignment="1">
      <alignment horizontal="center" vertical="center"/>
    </xf>
    <xf numFmtId="3" fontId="9" fillId="6" borderId="4" xfId="0" applyNumberFormat="1" applyFont="1" applyFill="1" applyBorder="1" applyAlignment="1">
      <alignment horizontal="center" vertical="center"/>
    </xf>
  </cellXfs>
  <cellStyles count="17">
    <cellStyle name="Milliers 2" xfId="10" xr:uid="{00000000-0005-0000-0000-000000000000}"/>
    <cellStyle name="Milliers 3" xfId="7" xr:uid="{00000000-0005-0000-0000-000001000000}"/>
    <cellStyle name="Milliers 4" xfId="8" xr:uid="{00000000-0005-0000-0000-000002000000}"/>
    <cellStyle name="Milliers 4 2" xfId="14" xr:uid="{00000000-0005-0000-0000-000003000000}"/>
    <cellStyle name="Normal" xfId="0" builtinId="0"/>
    <cellStyle name="Normal 2" xfId="1" xr:uid="{00000000-0005-0000-0000-000005000000}"/>
    <cellStyle name="Normal 2 2" xfId="11" xr:uid="{00000000-0005-0000-0000-000006000000}"/>
    <cellStyle name="Normal 2 3" xfId="9" xr:uid="{00000000-0005-0000-0000-000007000000}"/>
    <cellStyle name="Normal 3" xfId="2" xr:uid="{00000000-0005-0000-0000-000008000000}"/>
    <cellStyle name="Normal 3 2" xfId="3" xr:uid="{00000000-0005-0000-0000-000009000000}"/>
    <cellStyle name="Normal 4" xfId="5" xr:uid="{00000000-0005-0000-0000-00000A000000}"/>
    <cellStyle name="Normal 5 2 2" xfId="4" xr:uid="{00000000-0005-0000-0000-00000B000000}"/>
    <cellStyle name="Normal 6" xfId="12" xr:uid="{00000000-0005-0000-0000-00000C000000}"/>
    <cellStyle name="Normal 8 2" xfId="13" xr:uid="{00000000-0005-0000-0000-00000D000000}"/>
    <cellStyle name="Normal_tab1_pop_age_1" xfId="16" xr:uid="{00000000-0005-0000-0000-00000E000000}"/>
    <cellStyle name="Pourcentage" xfId="15" builtinId="5"/>
    <cellStyle name="Pourcentage 2" xfId="6"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44</xdr:col>
      <xdr:colOff>127000</xdr:colOff>
      <xdr:row>37</xdr:row>
      <xdr:rowOff>63500</xdr:rowOff>
    </xdr:to>
    <xdr:pic>
      <xdr:nvPicPr>
        <xdr:cNvPr id="3" name="Image 2">
          <a:extLst>
            <a:ext uri="{FF2B5EF4-FFF2-40B4-BE49-F238E27FC236}">
              <a16:creationId xmlns:a16="http://schemas.microsoft.com/office/drawing/2014/main" id="{D0F3041E-EFC6-3CD4-0BF2-694A36E9D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06000" cy="711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21167</xdr:colOff>
      <xdr:row>1</xdr:row>
      <xdr:rowOff>10584</xdr:rowOff>
    </xdr:from>
    <xdr:to>
      <xdr:col>1</xdr:col>
      <xdr:colOff>381000</xdr:colOff>
      <xdr:row>34</xdr:row>
      <xdr:rowOff>158750</xdr:rowOff>
    </xdr:to>
    <xdr:sp macro="" textlink="">
      <xdr:nvSpPr>
        <xdr:cNvPr id="2" name="ZoneTexte 1">
          <a:extLst>
            <a:ext uri="{FF2B5EF4-FFF2-40B4-BE49-F238E27FC236}">
              <a16:creationId xmlns:a16="http://schemas.microsoft.com/office/drawing/2014/main" id="{0055803A-7C24-82E1-35B7-079B8E2E0707}"/>
            </a:ext>
          </a:extLst>
        </xdr:cNvPr>
        <xdr:cNvSpPr txBox="1"/>
      </xdr:nvSpPr>
      <xdr:spPr>
        <a:xfrm>
          <a:off x="21167" y="306917"/>
          <a:ext cx="10223500" cy="720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000"/>
            </a:lnSpc>
          </a:pPr>
          <a:r>
            <a:rPr lang="fr-FR" sz="1200">
              <a:solidFill>
                <a:schemeClr val="dk1"/>
              </a:solidFill>
              <a:effectLst/>
              <a:latin typeface="+mn-lt"/>
              <a:ea typeface="+mn-ea"/>
              <a:cs typeface="+mn-cs"/>
            </a:rPr>
            <a:t>	</a:t>
          </a:r>
        </a:p>
        <a:p>
          <a:pPr>
            <a:lnSpc>
              <a:spcPts val="2000"/>
            </a:lnSpc>
          </a:pPr>
          <a:r>
            <a:rPr lang="fr-FR" sz="1200">
              <a:solidFill>
                <a:schemeClr val="dk1"/>
              </a:solidFill>
              <a:effectLst/>
              <a:latin typeface="+mn-lt"/>
              <a:ea typeface="+mn-ea"/>
              <a:cs typeface="+mn-cs"/>
            </a:rPr>
            <a:t>	À Madagascar, comme dans la plupart des pays subsahariens, la statistique imprime de plus en plus sa marque dans le secteur de l’éducation qui est au cœur du développement durable de toute Nation. Comme toute société dispose d’un projet éducatif, tous les acteurs de l’éducation entendent privilégier cet aspect quantifié de l’école pour en apprécier les résultats, mesurer les contraintes et formuler de manière éclairée les stratégies éducatives. Produire des données statistiques de qualité représente donc un enjeu majeur pour le Ministère de l’Education Nationale (MEN) qui aspire au pilotage efficient du système éducatif.</a:t>
          </a:r>
        </a:p>
        <a:p>
          <a:pPr>
            <a:lnSpc>
              <a:spcPts val="2000"/>
            </a:lnSpc>
          </a:pPr>
          <a:r>
            <a:rPr lang="fr-FR" sz="1200">
              <a:solidFill>
                <a:schemeClr val="dk1"/>
              </a:solidFill>
              <a:effectLst/>
              <a:latin typeface="+mn-lt"/>
              <a:ea typeface="+mn-ea"/>
              <a:cs typeface="+mn-cs"/>
            </a:rPr>
            <a:t>	Dans le cadre de la mise en œuvre du Plan Sectoriel de l’Education (PSE), l’Education nationale par l’intermédiaire de la Direction de la Planification de l’Education (DPE) mettra à la disposition de la communauté éducative l’édition 2021 de l’annuaire statistique qui présente un état des chiffres globaux et les variables essentiels du système éducatif Malagasy. De plus, l’étroite collaboration de l’Etat avec les PTF dans le domaine de la statistique de l’éducation a incité la Banque Mondial par l’intermédiaire du Projet d’appui à l’éducation de base (PAEB) au financement de la duplication des Fiches Primaires d’Enquêtes (FPE) en 2020-2021 et à l’appui technique des cadres auprès des services techniques décentralisées (STD) dans l’élaboration et la validation régionale des annuaires statistiques 2020-2021.</a:t>
          </a:r>
        </a:p>
        <a:p>
          <a:pPr>
            <a:lnSpc>
              <a:spcPts val="2000"/>
            </a:lnSpc>
          </a:pPr>
          <a:r>
            <a:rPr lang="fr-FR" sz="1200">
              <a:solidFill>
                <a:schemeClr val="dk1"/>
              </a:solidFill>
              <a:effectLst/>
              <a:latin typeface="+mn-lt"/>
              <a:ea typeface="+mn-ea"/>
              <a:cs typeface="+mn-cs"/>
            </a:rPr>
            <a:t>	Ce document a été également rendu possible, grâce à la contribution de tous les acteurs de la chaine de la production de la statistique au sein du MEN depuis les établissements scolaires en passant par les Zones Administratives et Pédagogiques (ZAP), les Divisions de la planification locale (DPL) des 114 Circonscriptions Scolaires (CISCO) et les Services de la planification régionale (SPR) des 22 Directions Régionales de l’Education Nationale (DREN). Comme la publication des données statistiques est essentielle pour le pilotage du système éducatif, elle marque aussi la fin des travaux de collectes des données statistiques dans toutes les régions de l’île.</a:t>
          </a:r>
        </a:p>
        <a:p>
          <a:pPr>
            <a:lnSpc>
              <a:spcPts val="2000"/>
            </a:lnSpc>
          </a:pPr>
          <a:r>
            <a:rPr lang="fr-FR" sz="1200">
              <a:solidFill>
                <a:schemeClr val="dk1"/>
              </a:solidFill>
              <a:effectLst/>
              <a:latin typeface="+mn-lt"/>
              <a:ea typeface="+mn-ea"/>
              <a:cs typeface="+mn-cs"/>
            </a:rPr>
            <a:t>	Comme les éditions précédentes, celle de 2021 présente des séries de données à tous les niveaux : national, régional et local. Parmi les plus essentielles concernent les répartitions par niveau et par secteur des effectifs et des redoublants selon les âges et les sexes, des sections, des salles de classes, des tables bancs, des mobiliers scolaires, des enseignants avec leurs matières enseignées et classes tenues, des résultats des examens officiels (CEPE/6ème, BEPC/2nde et Baccalauréat).</a:t>
          </a:r>
        </a:p>
        <a:p>
          <a:pPr>
            <a:lnSpc>
              <a:spcPts val="2000"/>
            </a:lnSpc>
          </a:pPr>
          <a:r>
            <a:rPr lang="fr-FR" sz="1200">
              <a:solidFill>
                <a:schemeClr val="dk1"/>
              </a:solidFill>
              <a:effectLst/>
              <a:latin typeface="+mn-lt"/>
              <a:ea typeface="+mn-ea"/>
              <a:cs typeface="+mn-cs"/>
            </a:rPr>
            <a:t>	Pour assurer une diffusion plus large des statistiques à toute la communauté éducative, le MEN a développé ses supports de communication avec notamment la publication sur le site web : </a:t>
          </a:r>
          <a:r>
            <a:rPr lang="fr-FR" sz="1200" b="1">
              <a:solidFill>
                <a:schemeClr val="dk1"/>
              </a:solidFill>
              <a:effectLst/>
              <a:latin typeface="+mn-lt"/>
              <a:ea typeface="+mn-ea"/>
              <a:cs typeface="+mn-cs"/>
            </a:rPr>
            <a:t>http//www.education.gov.mg</a:t>
          </a:r>
          <a:r>
            <a:rPr lang="fr-FR" sz="1200">
              <a:solidFill>
                <a:schemeClr val="dk1"/>
              </a:solidFill>
              <a:effectLst/>
              <a:latin typeface="+mn-lt"/>
              <a:ea typeface="+mn-ea"/>
              <a:cs typeface="+mn-cs"/>
            </a:rPr>
            <a:t>. Le MEN souhaite que ce document réponde aux aspirations des utilisateurs au profit de l’école Malagasy. Ce faisant, leurs éventuelles observations et suggestions subséquentes seraient examinées avec un grand intérêt. Elles peuvent être envoyées à l’adresse mail </a:t>
          </a:r>
          <a:r>
            <a:rPr lang="fr-FR" sz="1200" b="1">
              <a:solidFill>
                <a:schemeClr val="dk1"/>
              </a:solidFill>
              <a:effectLst/>
              <a:latin typeface="+mn-lt"/>
              <a:ea typeface="+mn-ea"/>
              <a:cs typeface="+mn-cs"/>
            </a:rPr>
            <a:t>dpestat@gmail.com</a:t>
          </a:r>
          <a:r>
            <a:rPr lang="fr-FR" sz="1200">
              <a:solidFill>
                <a:schemeClr val="dk1"/>
              </a:solidFill>
              <a:effectLst/>
              <a:latin typeface="+mn-lt"/>
              <a:ea typeface="+mn-ea"/>
              <a:cs typeface="+mn-cs"/>
            </a:rPr>
            <a:t>, ou adressées directement au Service de la Statistique de l’Education auprès de la DPE Anosy. La possibilité pour les acteurs et partenaires de l’école de pouvoir disposer, en tout temps et tout lieu, des données scolaires constitue en soi une valeur ajoutée pour orienter les prises de décisions adéquates. Le MEN ne ménage aucun effort pour maintenir une production régulière des statistiques scolaires.</a:t>
          </a:r>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846"/>
  <sheetViews>
    <sheetView workbookViewId="0">
      <selection activeCell="E2" sqref="E2"/>
    </sheetView>
  </sheetViews>
  <sheetFormatPr baseColWidth="10" defaultColWidth="11.5703125" defaultRowHeight="12"/>
  <cols>
    <col min="1" max="1" width="16.85546875" style="1" bestFit="1" customWidth="1"/>
    <col min="2" max="2" width="15.7109375" style="1" bestFit="1" customWidth="1"/>
    <col min="3" max="4" width="11.5703125" style="1"/>
    <col min="5" max="5" width="12.7109375" style="1" bestFit="1" customWidth="1"/>
    <col min="6" max="6" width="17.42578125" style="1" bestFit="1" customWidth="1"/>
    <col min="7" max="8" width="11.5703125" style="1"/>
    <col min="9" max="9" width="18.28515625" style="1" bestFit="1" customWidth="1"/>
    <col min="10" max="10" width="24.5703125" style="1" bestFit="1" customWidth="1"/>
    <col min="11" max="11" width="11.5703125" style="1"/>
    <col min="12" max="12" width="26.28515625" style="1" bestFit="1" customWidth="1"/>
    <col min="13" max="13" width="40.85546875" style="1" bestFit="1" customWidth="1"/>
    <col min="14" max="14" width="11.5703125" style="1"/>
    <col min="15" max="15" width="3.7109375" style="1" customWidth="1"/>
    <col min="16" max="18" width="9" style="1" customWidth="1"/>
    <col min="19" max="19" width="3.7109375" style="1" customWidth="1"/>
    <col min="20" max="22" width="9" style="1" customWidth="1"/>
    <col min="23" max="23" width="3.7109375" style="1" customWidth="1"/>
    <col min="24" max="26" width="9" style="1" customWidth="1"/>
    <col min="27" max="27" width="3.7109375" style="1" customWidth="1"/>
    <col min="28" max="30" width="9" style="1" customWidth="1"/>
    <col min="31" max="16384" width="11.5703125" style="1"/>
  </cols>
  <sheetData>
    <row r="1" spans="1:30" ht="12" customHeight="1">
      <c r="A1" s="156" t="s">
        <v>103</v>
      </c>
      <c r="B1" s="156"/>
      <c r="E1" s="106" t="s">
        <v>439</v>
      </c>
      <c r="I1" s="1" t="s">
        <v>1</v>
      </c>
      <c r="J1" s="1" t="s">
        <v>2</v>
      </c>
      <c r="L1" s="1" t="s">
        <v>2</v>
      </c>
      <c r="M1" s="1" t="s">
        <v>22</v>
      </c>
      <c r="O1" s="124" t="s">
        <v>4152</v>
      </c>
      <c r="P1" s="124"/>
      <c r="Q1" s="124"/>
      <c r="R1" s="124"/>
      <c r="X1" s="1" t="s">
        <v>4162</v>
      </c>
      <c r="Y1" s="1">
        <v>3.01</v>
      </c>
    </row>
    <row r="2" spans="1:30">
      <c r="A2" s="2" t="s">
        <v>108</v>
      </c>
      <c r="B2" s="2" t="s">
        <v>105</v>
      </c>
      <c r="E2" s="2" t="s">
        <v>4171</v>
      </c>
      <c r="I2" s="1" t="s">
        <v>515</v>
      </c>
      <c r="J2" s="1" t="s">
        <v>181</v>
      </c>
      <c r="L2" s="1" t="s">
        <v>516</v>
      </c>
      <c r="M2" s="1" t="s">
        <v>236</v>
      </c>
      <c r="O2" s="155">
        <v>2018</v>
      </c>
      <c r="P2" s="155"/>
      <c r="Q2" s="155"/>
      <c r="R2" s="155"/>
      <c r="S2" s="155">
        <v>2019</v>
      </c>
      <c r="T2" s="155"/>
      <c r="U2" s="155"/>
      <c r="V2" s="155"/>
      <c r="W2" s="155">
        <v>2020</v>
      </c>
      <c r="X2" s="155"/>
      <c r="Y2" s="155"/>
      <c r="Z2" s="155"/>
      <c r="AA2" s="155">
        <v>2021</v>
      </c>
      <c r="AB2" s="155"/>
      <c r="AC2" s="155"/>
      <c r="AD2" s="155"/>
    </row>
    <row r="3" spans="1:30">
      <c r="A3" s="2" t="s">
        <v>27</v>
      </c>
      <c r="B3" s="2">
        <v>1</v>
      </c>
      <c r="I3" s="1" t="s">
        <v>517</v>
      </c>
      <c r="J3" s="1" t="s">
        <v>182</v>
      </c>
      <c r="L3" s="1" t="s">
        <v>518</v>
      </c>
      <c r="M3" s="1" t="s">
        <v>519</v>
      </c>
      <c r="O3" s="130" t="s">
        <v>4153</v>
      </c>
      <c r="P3" s="130" t="s">
        <v>4150</v>
      </c>
      <c r="Q3" s="130" t="s">
        <v>4151</v>
      </c>
      <c r="R3" s="130" t="s">
        <v>56</v>
      </c>
      <c r="S3" s="130" t="s">
        <v>4153</v>
      </c>
      <c r="T3" s="130" t="s">
        <v>4150</v>
      </c>
      <c r="U3" s="130" t="s">
        <v>4151</v>
      </c>
      <c r="V3" s="130" t="s">
        <v>56</v>
      </c>
      <c r="W3" s="130" t="s">
        <v>4153</v>
      </c>
      <c r="X3" s="130" t="s">
        <v>4150</v>
      </c>
      <c r="Y3" s="130" t="s">
        <v>4151</v>
      </c>
      <c r="Z3" s="130" t="s">
        <v>56</v>
      </c>
      <c r="AA3" s="130" t="s">
        <v>4153</v>
      </c>
      <c r="AB3" s="130" t="s">
        <v>4150</v>
      </c>
      <c r="AC3" s="130" t="s">
        <v>4151</v>
      </c>
      <c r="AD3" s="130" t="s">
        <v>56</v>
      </c>
    </row>
    <row r="4" spans="1:30">
      <c r="A4" s="2" t="s">
        <v>24</v>
      </c>
      <c r="B4" s="2">
        <v>0</v>
      </c>
      <c r="E4" s="106" t="s">
        <v>513</v>
      </c>
      <c r="F4" s="106" t="s">
        <v>514</v>
      </c>
      <c r="I4" s="1" t="s">
        <v>520</v>
      </c>
      <c r="J4" s="1" t="s">
        <v>183</v>
      </c>
      <c r="L4" s="1" t="s">
        <v>521</v>
      </c>
      <c r="M4" s="1" t="s">
        <v>522</v>
      </c>
      <c r="O4" s="131">
        <v>3</v>
      </c>
      <c r="P4" s="127">
        <v>379820</v>
      </c>
      <c r="Q4" s="127">
        <v>384441</v>
      </c>
      <c r="R4" s="127">
        <f>P4+Q4</f>
        <v>764261</v>
      </c>
      <c r="S4" s="131">
        <v>3</v>
      </c>
      <c r="T4" s="127">
        <f t="shared" ref="T4:T18" si="0">P4+tama*P4/100</f>
        <v>391252.58199999999</v>
      </c>
      <c r="U4" s="127">
        <f t="shared" ref="U4:U18" si="1">Q4+tama*Q4/100</f>
        <v>396012.6741</v>
      </c>
      <c r="V4" s="127">
        <f>T4+U4</f>
        <v>787265.2561</v>
      </c>
      <c r="W4" s="131">
        <v>3</v>
      </c>
      <c r="X4" s="127">
        <f t="shared" ref="X4:X18" si="2">T4+tama*T4/100</f>
        <v>403029.28471819998</v>
      </c>
      <c r="Y4" s="127">
        <f t="shared" ref="Y4:Y18" si="3">U4+tama*U4/100</f>
        <v>407932.65559041</v>
      </c>
      <c r="Z4" s="127">
        <f>X4+Y4</f>
        <v>810961.94030860998</v>
      </c>
      <c r="AA4" s="131">
        <v>3</v>
      </c>
      <c r="AB4" s="127">
        <f t="shared" ref="AB4:AB18" si="4">X4+tama*X4/100</f>
        <v>415160.4661882178</v>
      </c>
      <c r="AC4" s="127">
        <f t="shared" ref="AC4:AC18" si="5">Y4+tama*Y4/100</f>
        <v>420211.42852368136</v>
      </c>
      <c r="AD4" s="127">
        <f>AB4+AC4</f>
        <v>835371.89471189911</v>
      </c>
    </row>
    <row r="5" spans="1:30">
      <c r="E5" s="2" t="s">
        <v>1</v>
      </c>
      <c r="F5" s="2" t="s">
        <v>3</v>
      </c>
      <c r="I5" s="1" t="s">
        <v>523</v>
      </c>
      <c r="J5" s="1" t="s">
        <v>184</v>
      </c>
      <c r="L5" s="1" t="s">
        <v>524</v>
      </c>
      <c r="M5" s="1" t="s">
        <v>525</v>
      </c>
      <c r="O5" s="131">
        <v>4</v>
      </c>
      <c r="P5" s="127">
        <v>387342</v>
      </c>
      <c r="Q5" s="127">
        <v>388855</v>
      </c>
      <c r="R5" s="127">
        <f t="shared" ref="R5:R18" si="6">P5+Q5</f>
        <v>776197</v>
      </c>
      <c r="S5" s="131">
        <v>4</v>
      </c>
      <c r="T5" s="127">
        <f t="shared" si="0"/>
        <v>399000.99420000002</v>
      </c>
      <c r="U5" s="127">
        <f t="shared" si="1"/>
        <v>400559.5355</v>
      </c>
      <c r="V5" s="127">
        <f t="shared" ref="V5:V18" si="7">T5+U5</f>
        <v>799560.52970000007</v>
      </c>
      <c r="W5" s="131">
        <v>4</v>
      </c>
      <c r="X5" s="127">
        <f t="shared" si="2"/>
        <v>411010.92412541999</v>
      </c>
      <c r="Y5" s="127">
        <f t="shared" si="3"/>
        <v>412616.37751854997</v>
      </c>
      <c r="Z5" s="127">
        <f t="shared" ref="Z5:Z18" si="8">X5+Y5</f>
        <v>823627.30164396996</v>
      </c>
      <c r="AA5" s="131">
        <v>4</v>
      </c>
      <c r="AB5" s="127">
        <f t="shared" si="4"/>
        <v>423382.35294159513</v>
      </c>
      <c r="AC5" s="127">
        <f t="shared" si="5"/>
        <v>425036.13048185833</v>
      </c>
      <c r="AD5" s="127">
        <f t="shared" ref="AD5:AD18" si="9">AB5+AC5</f>
        <v>848418.48342345352</v>
      </c>
    </row>
    <row r="6" spans="1:30">
      <c r="A6" s="157" t="s">
        <v>104</v>
      </c>
      <c r="B6" s="158"/>
      <c r="I6" s="1" t="s">
        <v>526</v>
      </c>
      <c r="J6" s="1" t="s">
        <v>185</v>
      </c>
      <c r="L6" s="1" t="s">
        <v>527</v>
      </c>
      <c r="M6" s="1" t="s">
        <v>528</v>
      </c>
      <c r="O6" s="131">
        <v>5</v>
      </c>
      <c r="P6" s="127">
        <v>375060</v>
      </c>
      <c r="Q6" s="127">
        <v>367705</v>
      </c>
      <c r="R6" s="127">
        <f t="shared" si="6"/>
        <v>742765</v>
      </c>
      <c r="S6" s="131">
        <v>5</v>
      </c>
      <c r="T6" s="127">
        <f t="shared" si="0"/>
        <v>386349.30599999998</v>
      </c>
      <c r="U6" s="127">
        <f t="shared" si="1"/>
        <v>378772.92050000001</v>
      </c>
      <c r="V6" s="127">
        <f t="shared" si="7"/>
        <v>765122.22649999999</v>
      </c>
      <c r="W6" s="131">
        <v>5</v>
      </c>
      <c r="X6" s="127">
        <f t="shared" si="2"/>
        <v>397978.42011059995</v>
      </c>
      <c r="Y6" s="127">
        <f t="shared" si="3"/>
        <v>390173.98540705</v>
      </c>
      <c r="Z6" s="127">
        <f t="shared" si="8"/>
        <v>788152.40551764995</v>
      </c>
      <c r="AA6" s="131">
        <v>5</v>
      </c>
      <c r="AB6" s="127">
        <f t="shared" si="4"/>
        <v>409957.57055592904</v>
      </c>
      <c r="AC6" s="127">
        <f t="shared" si="5"/>
        <v>401918.22236780223</v>
      </c>
      <c r="AD6" s="127">
        <f t="shared" si="9"/>
        <v>811875.79292373126</v>
      </c>
    </row>
    <row r="7" spans="1:30">
      <c r="A7" s="2" t="s">
        <v>109</v>
      </c>
      <c r="B7" s="2" t="s">
        <v>106</v>
      </c>
      <c r="I7" s="1" t="s">
        <v>529</v>
      </c>
      <c r="J7" s="1" t="s">
        <v>186</v>
      </c>
      <c r="L7" s="1" t="s">
        <v>530</v>
      </c>
      <c r="M7" s="1" t="s">
        <v>531</v>
      </c>
      <c r="O7" s="131">
        <v>6</v>
      </c>
      <c r="P7" s="125">
        <v>377047</v>
      </c>
      <c r="Q7" s="125">
        <v>377298</v>
      </c>
      <c r="R7" s="125">
        <f t="shared" si="6"/>
        <v>754345</v>
      </c>
      <c r="S7" s="131">
        <v>6</v>
      </c>
      <c r="T7" s="125">
        <f t="shared" si="0"/>
        <v>388396.11469999998</v>
      </c>
      <c r="U7" s="125">
        <f t="shared" si="1"/>
        <v>388654.66979999997</v>
      </c>
      <c r="V7" s="125">
        <f t="shared" si="7"/>
        <v>777050.78449999995</v>
      </c>
      <c r="W7" s="131">
        <v>6</v>
      </c>
      <c r="X7" s="125">
        <f t="shared" si="2"/>
        <v>400086.83775246999</v>
      </c>
      <c r="Y7" s="125">
        <f t="shared" si="3"/>
        <v>400353.17536097998</v>
      </c>
      <c r="Z7" s="125">
        <f t="shared" si="8"/>
        <v>800440.01311345003</v>
      </c>
      <c r="AA7" s="131">
        <v>6</v>
      </c>
      <c r="AB7" s="125">
        <f t="shared" si="4"/>
        <v>412129.45156881935</v>
      </c>
      <c r="AC7" s="125">
        <f t="shared" si="5"/>
        <v>412403.80593934545</v>
      </c>
      <c r="AD7" s="125">
        <f t="shared" si="9"/>
        <v>824533.25750816474</v>
      </c>
    </row>
    <row r="8" spans="1:30">
      <c r="A8" s="2" t="s">
        <v>107</v>
      </c>
      <c r="B8" s="2">
        <v>1</v>
      </c>
      <c r="I8" s="1" t="s">
        <v>532</v>
      </c>
      <c r="J8" s="1" t="s">
        <v>187</v>
      </c>
      <c r="L8" s="1" t="s">
        <v>533</v>
      </c>
      <c r="M8" s="1" t="s">
        <v>534</v>
      </c>
      <c r="O8" s="131">
        <v>7</v>
      </c>
      <c r="P8" s="125">
        <v>340226</v>
      </c>
      <c r="Q8" s="125">
        <v>334623</v>
      </c>
      <c r="R8" s="125">
        <f t="shared" si="6"/>
        <v>674849</v>
      </c>
      <c r="S8" s="131">
        <v>7</v>
      </c>
      <c r="T8" s="125">
        <f t="shared" si="0"/>
        <v>350466.8026</v>
      </c>
      <c r="U8" s="125">
        <f t="shared" si="1"/>
        <v>344695.15230000002</v>
      </c>
      <c r="V8" s="125">
        <f t="shared" si="7"/>
        <v>695161.95490000001</v>
      </c>
      <c r="W8" s="131">
        <v>7</v>
      </c>
      <c r="X8" s="125">
        <f t="shared" si="2"/>
        <v>361015.85335826001</v>
      </c>
      <c r="Y8" s="125">
        <f t="shared" si="3"/>
        <v>355070.47638423002</v>
      </c>
      <c r="Z8" s="125">
        <f t="shared" si="8"/>
        <v>716086.32974249008</v>
      </c>
      <c r="AA8" s="131">
        <v>7</v>
      </c>
      <c r="AB8" s="125">
        <f t="shared" si="4"/>
        <v>371882.43054434366</v>
      </c>
      <c r="AC8" s="125">
        <f t="shared" si="5"/>
        <v>365758.09772339533</v>
      </c>
      <c r="AD8" s="125">
        <f t="shared" si="9"/>
        <v>737640.52826773899</v>
      </c>
    </row>
    <row r="9" spans="1:30">
      <c r="A9" s="2" t="s">
        <v>63</v>
      </c>
      <c r="B9" s="2">
        <v>1</v>
      </c>
      <c r="I9" s="1" t="s">
        <v>535</v>
      </c>
      <c r="J9" s="1" t="s">
        <v>188</v>
      </c>
      <c r="L9" s="1" t="s">
        <v>536</v>
      </c>
      <c r="M9" s="1" t="s">
        <v>537</v>
      </c>
      <c r="O9" s="131">
        <v>8</v>
      </c>
      <c r="P9" s="125">
        <v>377635</v>
      </c>
      <c r="Q9" s="125">
        <v>369990</v>
      </c>
      <c r="R9" s="125">
        <f t="shared" si="6"/>
        <v>747625</v>
      </c>
      <c r="S9" s="131">
        <v>8</v>
      </c>
      <c r="T9" s="125">
        <f t="shared" si="0"/>
        <v>389001.81349999999</v>
      </c>
      <c r="U9" s="125">
        <f t="shared" si="1"/>
        <v>381126.69900000002</v>
      </c>
      <c r="V9" s="125">
        <f t="shared" si="7"/>
        <v>770128.51249999995</v>
      </c>
      <c r="W9" s="131">
        <v>8</v>
      </c>
      <c r="X9" s="125">
        <f t="shared" si="2"/>
        <v>400710.76808635</v>
      </c>
      <c r="Y9" s="125">
        <f t="shared" si="3"/>
        <v>392598.61263990001</v>
      </c>
      <c r="Z9" s="125">
        <f t="shared" si="8"/>
        <v>793309.38072625</v>
      </c>
      <c r="AA9" s="131">
        <v>8</v>
      </c>
      <c r="AB9" s="125">
        <f t="shared" si="4"/>
        <v>412772.16220574913</v>
      </c>
      <c r="AC9" s="125">
        <f t="shared" si="5"/>
        <v>404415.83088036097</v>
      </c>
      <c r="AD9" s="125">
        <f t="shared" si="9"/>
        <v>817187.9930861101</v>
      </c>
    </row>
    <row r="10" spans="1:30">
      <c r="A10" s="2" t="s">
        <v>59</v>
      </c>
      <c r="B10" s="2">
        <v>1</v>
      </c>
      <c r="I10" s="1" t="s">
        <v>538</v>
      </c>
      <c r="J10" s="1" t="s">
        <v>189</v>
      </c>
      <c r="L10" s="1" t="s">
        <v>539</v>
      </c>
      <c r="M10" s="1" t="s">
        <v>540</v>
      </c>
      <c r="O10" s="131">
        <v>9</v>
      </c>
      <c r="P10" s="125">
        <v>305613</v>
      </c>
      <c r="Q10" s="125">
        <v>301065</v>
      </c>
      <c r="R10" s="125">
        <f t="shared" si="6"/>
        <v>606678</v>
      </c>
      <c r="S10" s="131">
        <v>9</v>
      </c>
      <c r="T10" s="125">
        <f t="shared" si="0"/>
        <v>314811.95130000002</v>
      </c>
      <c r="U10" s="125">
        <f t="shared" si="1"/>
        <v>310127.05650000001</v>
      </c>
      <c r="V10" s="125">
        <f t="shared" si="7"/>
        <v>624939.00780000002</v>
      </c>
      <c r="W10" s="131">
        <v>9</v>
      </c>
      <c r="X10" s="125">
        <f t="shared" si="2"/>
        <v>324287.79103413003</v>
      </c>
      <c r="Y10" s="125">
        <f t="shared" si="3"/>
        <v>319461.88090064999</v>
      </c>
      <c r="Z10" s="125">
        <f t="shared" si="8"/>
        <v>643749.67193477997</v>
      </c>
      <c r="AA10" s="131">
        <v>9</v>
      </c>
      <c r="AB10" s="125">
        <f t="shared" si="4"/>
        <v>334048.85354425735</v>
      </c>
      <c r="AC10" s="125">
        <f t="shared" si="5"/>
        <v>329077.68351575953</v>
      </c>
      <c r="AD10" s="125">
        <f t="shared" si="9"/>
        <v>663126.53706001688</v>
      </c>
    </row>
    <row r="11" spans="1:30">
      <c r="A11" s="2" t="s">
        <v>61</v>
      </c>
      <c r="B11" s="2">
        <v>0</v>
      </c>
      <c r="I11" s="1" t="s">
        <v>541</v>
      </c>
      <c r="J11" s="1" t="s">
        <v>190</v>
      </c>
      <c r="L11" s="1" t="s">
        <v>542</v>
      </c>
      <c r="M11" s="1" t="s">
        <v>543</v>
      </c>
      <c r="O11" s="131">
        <v>10</v>
      </c>
      <c r="P11" s="125">
        <v>412420</v>
      </c>
      <c r="Q11" s="125">
        <v>397350</v>
      </c>
      <c r="R11" s="125">
        <f t="shared" si="6"/>
        <v>809770</v>
      </c>
      <c r="S11" s="131">
        <v>10</v>
      </c>
      <c r="T11" s="125">
        <f t="shared" si="0"/>
        <v>424833.842</v>
      </c>
      <c r="U11" s="125">
        <f t="shared" si="1"/>
        <v>409310.23499999999</v>
      </c>
      <c r="V11" s="125">
        <f t="shared" si="7"/>
        <v>834144.07700000005</v>
      </c>
      <c r="W11" s="131">
        <v>10</v>
      </c>
      <c r="X11" s="125">
        <f t="shared" si="2"/>
        <v>437621.34064419998</v>
      </c>
      <c r="Y11" s="125">
        <f t="shared" si="3"/>
        <v>421630.47307349998</v>
      </c>
      <c r="Z11" s="125">
        <f t="shared" si="8"/>
        <v>859251.81371769996</v>
      </c>
      <c r="AA11" s="131">
        <v>10</v>
      </c>
      <c r="AB11" s="125">
        <f t="shared" si="4"/>
        <v>450793.74299759039</v>
      </c>
      <c r="AC11" s="125">
        <f t="shared" si="5"/>
        <v>434321.55031301233</v>
      </c>
      <c r="AD11" s="125">
        <f t="shared" si="9"/>
        <v>885115.29331060266</v>
      </c>
    </row>
    <row r="12" spans="1:30">
      <c r="A12" s="2" t="s">
        <v>58</v>
      </c>
      <c r="B12" s="2">
        <v>0</v>
      </c>
      <c r="I12" s="1" t="s">
        <v>544</v>
      </c>
      <c r="J12" s="1" t="s">
        <v>191</v>
      </c>
      <c r="L12" s="1" t="s">
        <v>545</v>
      </c>
      <c r="M12" s="1" t="s">
        <v>546</v>
      </c>
      <c r="O12" s="131">
        <v>11</v>
      </c>
      <c r="P12" s="126">
        <v>295836</v>
      </c>
      <c r="Q12" s="126">
        <v>292542</v>
      </c>
      <c r="R12" s="126">
        <f t="shared" si="6"/>
        <v>588378</v>
      </c>
      <c r="S12" s="131">
        <v>11</v>
      </c>
      <c r="T12" s="126">
        <f t="shared" si="0"/>
        <v>304740.66359999997</v>
      </c>
      <c r="U12" s="126">
        <f t="shared" si="1"/>
        <v>301347.51419999998</v>
      </c>
      <c r="V12" s="126">
        <f t="shared" si="7"/>
        <v>606088.17779999995</v>
      </c>
      <c r="W12" s="131">
        <v>11</v>
      </c>
      <c r="X12" s="126">
        <f t="shared" si="2"/>
        <v>313913.35757435998</v>
      </c>
      <c r="Y12" s="126">
        <f t="shared" si="3"/>
        <v>310418.07437741995</v>
      </c>
      <c r="Z12" s="126">
        <f t="shared" si="8"/>
        <v>624331.43195177987</v>
      </c>
      <c r="AA12" s="131">
        <v>11</v>
      </c>
      <c r="AB12" s="126">
        <f t="shared" si="4"/>
        <v>323362.14963734819</v>
      </c>
      <c r="AC12" s="126">
        <f t="shared" si="5"/>
        <v>319761.65841618029</v>
      </c>
      <c r="AD12" s="126">
        <f t="shared" si="9"/>
        <v>643123.80805352842</v>
      </c>
    </row>
    <row r="13" spans="1:30">
      <c r="A13" s="2" t="s">
        <v>119</v>
      </c>
      <c r="B13" s="2">
        <v>0</v>
      </c>
      <c r="I13" s="1" t="s">
        <v>547</v>
      </c>
      <c r="J13" s="1" t="s">
        <v>192</v>
      </c>
      <c r="L13" s="1" t="s">
        <v>548</v>
      </c>
      <c r="M13" s="1" t="s">
        <v>549</v>
      </c>
      <c r="O13" s="131">
        <v>12</v>
      </c>
      <c r="P13" s="126">
        <v>361510</v>
      </c>
      <c r="Q13" s="126">
        <v>346975</v>
      </c>
      <c r="R13" s="126">
        <f t="shared" si="6"/>
        <v>708485</v>
      </c>
      <c r="S13" s="131">
        <v>12</v>
      </c>
      <c r="T13" s="126">
        <f t="shared" si="0"/>
        <v>372391.451</v>
      </c>
      <c r="U13" s="126">
        <f t="shared" si="1"/>
        <v>357418.94750000001</v>
      </c>
      <c r="V13" s="126">
        <f t="shared" si="7"/>
        <v>729810.39850000001</v>
      </c>
      <c r="W13" s="131">
        <v>12</v>
      </c>
      <c r="X13" s="126">
        <f t="shared" si="2"/>
        <v>383600.43367509998</v>
      </c>
      <c r="Y13" s="126">
        <f t="shared" si="3"/>
        <v>368177.25781975</v>
      </c>
      <c r="Z13" s="126">
        <f t="shared" si="8"/>
        <v>751777.69149484998</v>
      </c>
      <c r="AA13" s="131">
        <v>12</v>
      </c>
      <c r="AB13" s="126">
        <f t="shared" si="4"/>
        <v>395146.80672872049</v>
      </c>
      <c r="AC13" s="126">
        <f t="shared" si="5"/>
        <v>379259.39328012447</v>
      </c>
      <c r="AD13" s="126">
        <f t="shared" si="9"/>
        <v>774406.20000884496</v>
      </c>
    </row>
    <row r="14" spans="1:30">
      <c r="A14" s="2" t="s">
        <v>120</v>
      </c>
      <c r="B14" s="2">
        <v>1</v>
      </c>
      <c r="I14" s="1" t="s">
        <v>550</v>
      </c>
      <c r="J14" s="1" t="s">
        <v>193</v>
      </c>
      <c r="L14" s="1" t="s">
        <v>551</v>
      </c>
      <c r="M14" s="1" t="s">
        <v>552</v>
      </c>
      <c r="O14" s="131">
        <v>13</v>
      </c>
      <c r="P14" s="126">
        <v>310437</v>
      </c>
      <c r="Q14" s="126">
        <v>304950</v>
      </c>
      <c r="R14" s="126">
        <f t="shared" si="6"/>
        <v>615387</v>
      </c>
      <c r="S14" s="131">
        <v>13</v>
      </c>
      <c r="T14" s="126">
        <f t="shared" si="0"/>
        <v>319781.15370000002</v>
      </c>
      <c r="U14" s="126">
        <f t="shared" si="1"/>
        <v>314128.995</v>
      </c>
      <c r="V14" s="126">
        <f t="shared" si="7"/>
        <v>633910.14870000002</v>
      </c>
      <c r="W14" s="131">
        <v>13</v>
      </c>
      <c r="X14" s="126">
        <f t="shared" si="2"/>
        <v>329406.56642637</v>
      </c>
      <c r="Y14" s="126">
        <f t="shared" si="3"/>
        <v>323584.2777495</v>
      </c>
      <c r="Z14" s="126">
        <f t="shared" si="8"/>
        <v>652990.84417587006</v>
      </c>
      <c r="AA14" s="131">
        <v>13</v>
      </c>
      <c r="AB14" s="126">
        <f t="shared" si="4"/>
        <v>339321.70407580375</v>
      </c>
      <c r="AC14" s="126">
        <f t="shared" si="5"/>
        <v>333324.16450975998</v>
      </c>
      <c r="AD14" s="126">
        <f t="shared" si="9"/>
        <v>672645.86858556373</v>
      </c>
    </row>
    <row r="15" spans="1:30">
      <c r="I15" s="1" t="s">
        <v>553</v>
      </c>
      <c r="J15" s="1" t="s">
        <v>194</v>
      </c>
      <c r="L15" s="1" t="s">
        <v>554</v>
      </c>
      <c r="M15" s="1" t="s">
        <v>555</v>
      </c>
      <c r="O15" s="131">
        <v>14</v>
      </c>
      <c r="P15" s="126">
        <v>323636</v>
      </c>
      <c r="Q15" s="126">
        <v>319805</v>
      </c>
      <c r="R15" s="126">
        <f t="shared" si="6"/>
        <v>643441</v>
      </c>
      <c r="S15" s="131">
        <v>14</v>
      </c>
      <c r="T15" s="126">
        <f t="shared" si="0"/>
        <v>333377.4436</v>
      </c>
      <c r="U15" s="126">
        <f t="shared" si="1"/>
        <v>329431.13049999997</v>
      </c>
      <c r="V15" s="126">
        <f t="shared" si="7"/>
        <v>662808.57409999997</v>
      </c>
      <c r="W15" s="131">
        <v>14</v>
      </c>
      <c r="X15" s="126">
        <f t="shared" si="2"/>
        <v>343412.10465236002</v>
      </c>
      <c r="Y15" s="126">
        <f t="shared" si="3"/>
        <v>339347.00752804999</v>
      </c>
      <c r="Z15" s="126">
        <f t="shared" si="8"/>
        <v>682759.11218040995</v>
      </c>
      <c r="AA15" s="131">
        <v>14</v>
      </c>
      <c r="AB15" s="126">
        <f t="shared" si="4"/>
        <v>353748.80900239607</v>
      </c>
      <c r="AC15" s="126">
        <f t="shared" si="5"/>
        <v>349561.35245464428</v>
      </c>
      <c r="AD15" s="126">
        <f t="shared" si="9"/>
        <v>703310.16145704035</v>
      </c>
    </row>
    <row r="16" spans="1:30">
      <c r="I16" s="1" t="s">
        <v>556</v>
      </c>
      <c r="J16" s="1" t="s">
        <v>195</v>
      </c>
      <c r="L16" s="1" t="s">
        <v>557</v>
      </c>
      <c r="M16" s="1" t="s">
        <v>247</v>
      </c>
      <c r="O16" s="131">
        <v>15</v>
      </c>
      <c r="P16" s="128">
        <v>321785</v>
      </c>
      <c r="Q16" s="128">
        <v>320419</v>
      </c>
      <c r="R16" s="128">
        <f t="shared" si="6"/>
        <v>642204</v>
      </c>
      <c r="S16" s="131">
        <v>15</v>
      </c>
      <c r="T16" s="128">
        <f t="shared" si="0"/>
        <v>331470.72850000003</v>
      </c>
      <c r="U16" s="128">
        <f t="shared" si="1"/>
        <v>330063.61190000002</v>
      </c>
      <c r="V16" s="128">
        <f t="shared" si="7"/>
        <v>661534.3404000001</v>
      </c>
      <c r="W16" s="131">
        <v>15</v>
      </c>
      <c r="X16" s="128">
        <f t="shared" si="2"/>
        <v>341447.99742785003</v>
      </c>
      <c r="Y16" s="128">
        <f t="shared" si="3"/>
        <v>339998.52661818999</v>
      </c>
      <c r="Z16" s="128">
        <f t="shared" si="8"/>
        <v>681446.52404604002</v>
      </c>
      <c r="AA16" s="131">
        <v>15</v>
      </c>
      <c r="AB16" s="128">
        <f t="shared" si="4"/>
        <v>351725.58215042832</v>
      </c>
      <c r="AC16" s="128">
        <f t="shared" si="5"/>
        <v>350232.48226939753</v>
      </c>
      <c r="AD16" s="128">
        <f t="shared" si="9"/>
        <v>701958.06441982579</v>
      </c>
    </row>
    <row r="17" spans="1:30">
      <c r="A17" s="157" t="s">
        <v>112</v>
      </c>
      <c r="B17" s="158"/>
      <c r="I17" s="1" t="s">
        <v>558</v>
      </c>
      <c r="J17" s="1" t="s">
        <v>196</v>
      </c>
      <c r="L17" s="1" t="s">
        <v>559</v>
      </c>
      <c r="M17" s="1" t="s">
        <v>560</v>
      </c>
      <c r="O17" s="131">
        <v>16</v>
      </c>
      <c r="P17" s="128">
        <v>295566</v>
      </c>
      <c r="Q17" s="128">
        <v>309960</v>
      </c>
      <c r="R17" s="128">
        <f t="shared" si="6"/>
        <v>605526</v>
      </c>
      <c r="S17" s="131">
        <v>16</v>
      </c>
      <c r="T17" s="128">
        <f t="shared" si="0"/>
        <v>304462.53659999999</v>
      </c>
      <c r="U17" s="128">
        <f t="shared" si="1"/>
        <v>319289.79599999997</v>
      </c>
      <c r="V17" s="128">
        <f t="shared" si="7"/>
        <v>623752.33259999997</v>
      </c>
      <c r="W17" s="131">
        <v>16</v>
      </c>
      <c r="X17" s="128">
        <f t="shared" si="2"/>
        <v>313626.85895165999</v>
      </c>
      <c r="Y17" s="128">
        <f t="shared" si="3"/>
        <v>328900.41885959997</v>
      </c>
      <c r="Z17" s="128">
        <f t="shared" si="8"/>
        <v>642527.27781125996</v>
      </c>
      <c r="AA17" s="131">
        <v>16</v>
      </c>
      <c r="AB17" s="128">
        <f t="shared" si="4"/>
        <v>323067.02740610496</v>
      </c>
      <c r="AC17" s="128">
        <f t="shared" si="5"/>
        <v>338800.32146727393</v>
      </c>
      <c r="AD17" s="128">
        <f t="shared" si="9"/>
        <v>661867.34887337894</v>
      </c>
    </row>
    <row r="18" spans="1:30">
      <c r="A18" s="2" t="s">
        <v>110</v>
      </c>
      <c r="B18" s="2" t="s">
        <v>111</v>
      </c>
      <c r="I18" s="1" t="s">
        <v>561</v>
      </c>
      <c r="J18" s="1" t="s">
        <v>197</v>
      </c>
      <c r="L18" s="1" t="s">
        <v>562</v>
      </c>
      <c r="M18" s="1" t="s">
        <v>563</v>
      </c>
      <c r="O18" s="131">
        <v>17</v>
      </c>
      <c r="P18" s="128">
        <v>290618</v>
      </c>
      <c r="Q18" s="128">
        <v>305908</v>
      </c>
      <c r="R18" s="128">
        <f t="shared" si="6"/>
        <v>596526</v>
      </c>
      <c r="S18" s="131">
        <v>17</v>
      </c>
      <c r="T18" s="128">
        <f t="shared" si="0"/>
        <v>299365.6018</v>
      </c>
      <c r="U18" s="128">
        <f t="shared" si="1"/>
        <v>315115.8308</v>
      </c>
      <c r="V18" s="128">
        <f t="shared" si="7"/>
        <v>614481.43259999994</v>
      </c>
      <c r="W18" s="131">
        <v>17</v>
      </c>
      <c r="X18" s="128">
        <f t="shared" si="2"/>
        <v>308376.50641417998</v>
      </c>
      <c r="Y18" s="128">
        <f t="shared" si="3"/>
        <v>324600.81730707997</v>
      </c>
      <c r="Z18" s="128">
        <f t="shared" si="8"/>
        <v>632977.32372125995</v>
      </c>
      <c r="AA18" s="131">
        <v>17</v>
      </c>
      <c r="AB18" s="128">
        <f t="shared" si="4"/>
        <v>317658.6392572468</v>
      </c>
      <c r="AC18" s="128">
        <f t="shared" si="5"/>
        <v>334371.30190802307</v>
      </c>
      <c r="AD18" s="128">
        <f t="shared" si="9"/>
        <v>652029.94116526982</v>
      </c>
    </row>
    <row r="19" spans="1:30">
      <c r="A19" s="2" t="s">
        <v>26</v>
      </c>
      <c r="B19" s="2">
        <v>1</v>
      </c>
      <c r="I19" s="1" t="s">
        <v>564</v>
      </c>
      <c r="J19" s="1" t="s">
        <v>198</v>
      </c>
      <c r="L19" s="1" t="s">
        <v>565</v>
      </c>
      <c r="M19" s="1" t="s">
        <v>566</v>
      </c>
      <c r="P19" s="129">
        <f>SUM(P4:P18)</f>
        <v>5154551</v>
      </c>
      <c r="Q19" s="129">
        <f t="shared" ref="Q19:AD19" si="10">SUM(Q4:Q18)</f>
        <v>5121886</v>
      </c>
      <c r="R19" s="129">
        <f t="shared" si="10"/>
        <v>10276437</v>
      </c>
      <c r="S19" s="129"/>
      <c r="T19" s="129">
        <f t="shared" si="10"/>
        <v>5309702.9851000011</v>
      </c>
      <c r="U19" s="129">
        <f t="shared" si="10"/>
        <v>5276054.7686000001</v>
      </c>
      <c r="V19" s="129">
        <f t="shared" si="10"/>
        <v>10585757.753699999</v>
      </c>
      <c r="W19" s="129"/>
      <c r="X19" s="129">
        <f t="shared" si="10"/>
        <v>5469525.0449515097</v>
      </c>
      <c r="Y19" s="129">
        <f t="shared" si="10"/>
        <v>5434864.0171348602</v>
      </c>
      <c r="Z19" s="129">
        <f t="shared" si="10"/>
        <v>10904389.062086366</v>
      </c>
      <c r="AA19" s="129"/>
      <c r="AB19" s="129">
        <f t="shared" si="10"/>
        <v>5634157.7488045506</v>
      </c>
      <c r="AC19" s="129">
        <f t="shared" si="10"/>
        <v>5598453.4240506189</v>
      </c>
      <c r="AD19" s="129">
        <f t="shared" si="10"/>
        <v>11232611.17285517</v>
      </c>
    </row>
    <row r="20" spans="1:30">
      <c r="A20" s="2" t="s">
        <v>28</v>
      </c>
      <c r="B20" s="2">
        <v>2</v>
      </c>
      <c r="I20" s="1" t="s">
        <v>567</v>
      </c>
      <c r="J20" s="1" t="s">
        <v>199</v>
      </c>
      <c r="L20" s="1" t="s">
        <v>568</v>
      </c>
      <c r="M20" s="1" t="s">
        <v>569</v>
      </c>
    </row>
    <row r="21" spans="1:30">
      <c r="A21" s="2" t="s">
        <v>23</v>
      </c>
      <c r="B21" s="2">
        <v>3</v>
      </c>
      <c r="I21" s="1" t="s">
        <v>570</v>
      </c>
      <c r="J21" s="1" t="s">
        <v>200</v>
      </c>
      <c r="L21" s="1" t="s">
        <v>571</v>
      </c>
      <c r="M21" s="1" t="s">
        <v>572</v>
      </c>
    </row>
    <row r="22" spans="1:30">
      <c r="A22" s="2" t="s">
        <v>25</v>
      </c>
      <c r="B22" s="2">
        <v>4</v>
      </c>
      <c r="I22" s="1" t="s">
        <v>573</v>
      </c>
      <c r="J22" s="1" t="s">
        <v>201</v>
      </c>
      <c r="L22" s="1" t="s">
        <v>574</v>
      </c>
      <c r="M22" s="1" t="s">
        <v>575</v>
      </c>
      <c r="W22" s="132"/>
    </row>
    <row r="23" spans="1:30">
      <c r="A23" s="2" t="s">
        <v>29</v>
      </c>
      <c r="B23" s="2">
        <v>0</v>
      </c>
      <c r="I23" s="1" t="s">
        <v>576</v>
      </c>
      <c r="J23" s="1" t="s">
        <v>202</v>
      </c>
      <c r="L23" s="1" t="s">
        <v>577</v>
      </c>
      <c r="M23" s="1" t="s">
        <v>231</v>
      </c>
    </row>
    <row r="24" spans="1:30">
      <c r="A24" s="2" t="s">
        <v>512</v>
      </c>
      <c r="B24" s="2">
        <v>0</v>
      </c>
      <c r="I24" s="1" t="s">
        <v>578</v>
      </c>
      <c r="J24" s="1" t="s">
        <v>203</v>
      </c>
      <c r="L24" s="1" t="s">
        <v>579</v>
      </c>
      <c r="M24" s="1" t="s">
        <v>580</v>
      </c>
    </row>
    <row r="25" spans="1:30">
      <c r="A25" s="2" t="s">
        <v>30</v>
      </c>
      <c r="B25" s="2">
        <v>0</v>
      </c>
      <c r="I25" s="1" t="s">
        <v>581</v>
      </c>
      <c r="J25" s="1" t="s">
        <v>204</v>
      </c>
      <c r="L25" s="1" t="s">
        <v>582</v>
      </c>
      <c r="M25" s="1" t="s">
        <v>583</v>
      </c>
    </row>
    <row r="26" spans="1:30">
      <c r="I26" s="1" t="s">
        <v>584</v>
      </c>
      <c r="J26" s="1" t="s">
        <v>7</v>
      </c>
      <c r="L26" s="1" t="s">
        <v>585</v>
      </c>
      <c r="M26" s="1" t="s">
        <v>586</v>
      </c>
    </row>
    <row r="27" spans="1:30">
      <c r="I27" s="1" t="s">
        <v>587</v>
      </c>
      <c r="J27" s="1" t="s">
        <v>205</v>
      </c>
      <c r="L27" s="1" t="s">
        <v>588</v>
      </c>
      <c r="M27" s="1" t="s">
        <v>589</v>
      </c>
    </row>
    <row r="28" spans="1:30">
      <c r="I28" s="1" t="s">
        <v>590</v>
      </c>
      <c r="J28" s="1" t="s">
        <v>206</v>
      </c>
      <c r="L28" s="1" t="s">
        <v>591</v>
      </c>
      <c r="M28" s="1" t="s">
        <v>592</v>
      </c>
      <c r="O28" s="122"/>
      <c r="P28" s="123"/>
      <c r="Q28" s="123"/>
      <c r="R28" s="123"/>
    </row>
    <row r="29" spans="1:30">
      <c r="I29" s="1" t="s">
        <v>593</v>
      </c>
      <c r="J29" s="1" t="s">
        <v>207</v>
      </c>
      <c r="L29" s="1" t="s">
        <v>594</v>
      </c>
      <c r="M29" s="1" t="s">
        <v>595</v>
      </c>
      <c r="O29" s="122"/>
      <c r="P29" s="123"/>
      <c r="Q29" s="123"/>
      <c r="R29" s="123"/>
    </row>
    <row r="30" spans="1:30">
      <c r="I30" s="1" t="s">
        <v>596</v>
      </c>
      <c r="J30" s="1" t="s">
        <v>208</v>
      </c>
      <c r="L30" s="1" t="s">
        <v>597</v>
      </c>
      <c r="M30" s="1" t="s">
        <v>598</v>
      </c>
      <c r="O30" s="122"/>
      <c r="P30" s="123"/>
      <c r="Q30" s="123"/>
      <c r="R30" s="123"/>
    </row>
    <row r="31" spans="1:30">
      <c r="I31" s="1" t="s">
        <v>599</v>
      </c>
      <c r="J31" s="1" t="s">
        <v>209</v>
      </c>
      <c r="L31" s="1" t="s">
        <v>600</v>
      </c>
      <c r="M31" s="1" t="s">
        <v>601</v>
      </c>
      <c r="O31" s="122"/>
      <c r="P31" s="123"/>
      <c r="Q31" s="123"/>
      <c r="R31" s="123"/>
    </row>
    <row r="32" spans="1:30">
      <c r="I32" s="1" t="s">
        <v>602</v>
      </c>
      <c r="J32" s="1" t="s">
        <v>10</v>
      </c>
      <c r="L32" s="1" t="s">
        <v>603</v>
      </c>
      <c r="M32" s="1" t="s">
        <v>604</v>
      </c>
      <c r="O32" s="122"/>
      <c r="P32" s="123"/>
      <c r="Q32" s="123"/>
      <c r="R32" s="123"/>
    </row>
    <row r="33" spans="9:18">
      <c r="I33" s="1" t="s">
        <v>605</v>
      </c>
      <c r="J33" s="1" t="s">
        <v>11</v>
      </c>
      <c r="L33" s="1" t="s">
        <v>606</v>
      </c>
      <c r="M33" s="1" t="s">
        <v>607</v>
      </c>
      <c r="O33" s="122"/>
      <c r="P33" s="123"/>
      <c r="Q33" s="123"/>
      <c r="R33" s="123"/>
    </row>
    <row r="34" spans="9:18">
      <c r="I34" s="1" t="s">
        <v>608</v>
      </c>
      <c r="J34" s="1" t="s">
        <v>12</v>
      </c>
      <c r="L34" s="1" t="s">
        <v>609</v>
      </c>
      <c r="M34" s="1" t="s">
        <v>610</v>
      </c>
      <c r="O34" s="122"/>
      <c r="P34" s="123"/>
      <c r="Q34" s="123"/>
      <c r="R34" s="123"/>
    </row>
    <row r="35" spans="9:18">
      <c r="I35" s="1" t="s">
        <v>611</v>
      </c>
      <c r="J35" s="1" t="s">
        <v>13</v>
      </c>
      <c r="L35" s="1" t="s">
        <v>612</v>
      </c>
      <c r="M35" s="1" t="s">
        <v>613</v>
      </c>
      <c r="O35" s="122"/>
      <c r="P35" s="123"/>
      <c r="Q35" s="123"/>
      <c r="R35" s="123"/>
    </row>
    <row r="36" spans="9:18">
      <c r="I36" s="1" t="s">
        <v>614</v>
      </c>
      <c r="J36" s="1" t="s">
        <v>14</v>
      </c>
      <c r="L36" s="1" t="s">
        <v>615</v>
      </c>
      <c r="M36" s="1" t="s">
        <v>616</v>
      </c>
      <c r="O36" s="122"/>
      <c r="P36" s="123"/>
      <c r="Q36" s="123"/>
      <c r="R36" s="123"/>
    </row>
    <row r="37" spans="9:18">
      <c r="I37" s="1" t="s">
        <v>617</v>
      </c>
      <c r="J37" s="1" t="s">
        <v>15</v>
      </c>
      <c r="L37" s="1" t="s">
        <v>618</v>
      </c>
      <c r="M37" s="1" t="s">
        <v>619</v>
      </c>
      <c r="O37" s="122"/>
      <c r="P37" s="123"/>
      <c r="Q37" s="123"/>
      <c r="R37" s="123"/>
    </row>
    <row r="38" spans="9:18">
      <c r="I38" s="1" t="s">
        <v>620</v>
      </c>
      <c r="J38" s="1" t="s">
        <v>16</v>
      </c>
      <c r="L38" s="1" t="s">
        <v>621</v>
      </c>
      <c r="M38" s="1" t="s">
        <v>622</v>
      </c>
      <c r="O38" s="122"/>
      <c r="P38" s="123"/>
      <c r="Q38" s="123"/>
      <c r="R38" s="123"/>
    </row>
    <row r="39" spans="9:18">
      <c r="I39" s="1" t="s">
        <v>623</v>
      </c>
      <c r="J39" s="1" t="s">
        <v>8</v>
      </c>
      <c r="L39" s="1" t="s">
        <v>624</v>
      </c>
      <c r="M39" s="1" t="s">
        <v>625</v>
      </c>
      <c r="O39" s="122"/>
      <c r="P39" s="123"/>
      <c r="Q39" s="123"/>
      <c r="R39" s="123"/>
    </row>
    <row r="40" spans="9:18">
      <c r="I40" s="1" t="s">
        <v>626</v>
      </c>
      <c r="J40" s="1" t="s">
        <v>9</v>
      </c>
      <c r="L40" s="1" t="s">
        <v>627</v>
      </c>
      <c r="M40" s="1" t="s">
        <v>628</v>
      </c>
      <c r="O40" s="122"/>
      <c r="P40" s="123"/>
      <c r="Q40" s="123"/>
      <c r="R40" s="123"/>
    </row>
    <row r="41" spans="9:18">
      <c r="I41" s="1" t="s">
        <v>629</v>
      </c>
      <c r="J41" s="1" t="s">
        <v>18</v>
      </c>
      <c r="L41" s="1" t="s">
        <v>630</v>
      </c>
      <c r="M41" s="1" t="s">
        <v>222</v>
      </c>
      <c r="O41" s="122"/>
      <c r="P41" s="123"/>
      <c r="Q41" s="123"/>
      <c r="R41" s="123"/>
    </row>
    <row r="42" spans="9:18">
      <c r="I42" s="1" t="s">
        <v>631</v>
      </c>
      <c r="J42" s="1" t="s">
        <v>210</v>
      </c>
      <c r="L42" s="1" t="s">
        <v>632</v>
      </c>
      <c r="M42" s="1" t="s">
        <v>633</v>
      </c>
      <c r="O42" s="122"/>
      <c r="P42" s="123"/>
      <c r="Q42" s="123"/>
      <c r="R42" s="123"/>
    </row>
    <row r="43" spans="9:18">
      <c r="I43" s="1" t="s">
        <v>634</v>
      </c>
      <c r="J43" s="1" t="s">
        <v>211</v>
      </c>
      <c r="L43" s="1" t="s">
        <v>635</v>
      </c>
      <c r="M43" s="1" t="s">
        <v>636</v>
      </c>
      <c r="O43" s="122"/>
      <c r="P43" s="123"/>
      <c r="Q43" s="123"/>
      <c r="R43" s="123"/>
    </row>
    <row r="44" spans="9:18">
      <c r="I44" s="1" t="s">
        <v>637</v>
      </c>
      <c r="J44" s="1" t="s">
        <v>638</v>
      </c>
      <c r="L44" s="1" t="s">
        <v>639</v>
      </c>
      <c r="M44" s="1" t="s">
        <v>640</v>
      </c>
      <c r="O44" s="122"/>
      <c r="P44" s="123"/>
      <c r="Q44" s="123"/>
      <c r="R44" s="123"/>
    </row>
    <row r="45" spans="9:18">
      <c r="I45" s="1" t="s">
        <v>641</v>
      </c>
      <c r="J45" s="1" t="s">
        <v>213</v>
      </c>
      <c r="L45" s="1" t="s">
        <v>642</v>
      </c>
      <c r="M45" s="1" t="s">
        <v>643</v>
      </c>
      <c r="O45" s="122"/>
      <c r="P45" s="123"/>
      <c r="Q45" s="123"/>
      <c r="R45" s="123"/>
    </row>
    <row r="46" spans="9:18">
      <c r="I46" s="1" t="s">
        <v>644</v>
      </c>
      <c r="J46" s="1" t="s">
        <v>214</v>
      </c>
      <c r="L46" s="1" t="s">
        <v>645</v>
      </c>
      <c r="M46" s="1" t="s">
        <v>224</v>
      </c>
      <c r="O46" s="122"/>
      <c r="P46" s="123"/>
      <c r="Q46" s="123"/>
      <c r="R46" s="123"/>
    </row>
    <row r="47" spans="9:18">
      <c r="I47" s="1" t="s">
        <v>646</v>
      </c>
      <c r="J47" s="1" t="s">
        <v>215</v>
      </c>
      <c r="L47" s="1" t="s">
        <v>647</v>
      </c>
      <c r="M47" s="1" t="s">
        <v>648</v>
      </c>
      <c r="O47" s="122"/>
      <c r="P47" s="123"/>
      <c r="Q47" s="123"/>
      <c r="R47" s="123"/>
    </row>
    <row r="48" spans="9:18">
      <c r="I48" s="1" t="s">
        <v>649</v>
      </c>
      <c r="J48" s="1" t="s">
        <v>216</v>
      </c>
      <c r="L48" s="1" t="s">
        <v>650</v>
      </c>
      <c r="M48" s="1" t="s">
        <v>651</v>
      </c>
      <c r="O48" s="122"/>
      <c r="P48" s="123"/>
      <c r="Q48" s="123"/>
      <c r="R48" s="123"/>
    </row>
    <row r="49" spans="9:18">
      <c r="I49" s="1" t="s">
        <v>652</v>
      </c>
      <c r="J49" s="1" t="s">
        <v>217</v>
      </c>
      <c r="L49" s="1" t="s">
        <v>653</v>
      </c>
      <c r="M49" s="1" t="s">
        <v>654</v>
      </c>
      <c r="O49" s="122"/>
      <c r="P49" s="123"/>
      <c r="Q49" s="123"/>
      <c r="R49" s="123"/>
    </row>
    <row r="50" spans="9:18">
      <c r="I50" s="1" t="s">
        <v>655</v>
      </c>
      <c r="J50" s="1" t="s">
        <v>218</v>
      </c>
      <c r="L50" s="1" t="s">
        <v>656</v>
      </c>
      <c r="M50" s="1" t="s">
        <v>657</v>
      </c>
      <c r="O50" s="122"/>
      <c r="P50" s="123"/>
      <c r="Q50" s="123"/>
      <c r="R50" s="123"/>
    </row>
    <row r="51" spans="9:18">
      <c r="I51" s="1" t="s">
        <v>658</v>
      </c>
      <c r="J51" s="1" t="s">
        <v>219</v>
      </c>
      <c r="L51" s="1" t="s">
        <v>659</v>
      </c>
      <c r="M51" s="1" t="s">
        <v>660</v>
      </c>
      <c r="O51" s="122"/>
      <c r="P51" s="123"/>
      <c r="Q51" s="123"/>
      <c r="R51" s="123"/>
    </row>
    <row r="52" spans="9:18">
      <c r="I52" s="1" t="s">
        <v>661</v>
      </c>
      <c r="J52" s="1" t="s">
        <v>220</v>
      </c>
      <c r="L52" s="1" t="s">
        <v>662</v>
      </c>
      <c r="M52" s="1" t="s">
        <v>663</v>
      </c>
      <c r="O52" s="122"/>
      <c r="P52" s="123"/>
      <c r="Q52" s="123"/>
      <c r="R52" s="123"/>
    </row>
    <row r="53" spans="9:18">
      <c r="I53" s="1" t="s">
        <v>664</v>
      </c>
      <c r="J53" s="1" t="s">
        <v>221</v>
      </c>
      <c r="L53" s="1" t="s">
        <v>665</v>
      </c>
      <c r="M53" s="1" t="s">
        <v>666</v>
      </c>
      <c r="O53" s="122"/>
      <c r="P53" s="123"/>
      <c r="Q53" s="123"/>
      <c r="R53" s="123"/>
    </row>
    <row r="54" spans="9:18">
      <c r="I54" s="1" t="s">
        <v>667</v>
      </c>
      <c r="J54" s="1" t="s">
        <v>222</v>
      </c>
      <c r="L54" s="1" t="s">
        <v>668</v>
      </c>
      <c r="M54" s="1" t="s">
        <v>669</v>
      </c>
      <c r="O54" s="122"/>
      <c r="P54" s="123"/>
      <c r="Q54" s="123"/>
      <c r="R54" s="123"/>
    </row>
    <row r="55" spans="9:18">
      <c r="I55" s="1" t="s">
        <v>670</v>
      </c>
      <c r="J55" s="1" t="s">
        <v>223</v>
      </c>
      <c r="L55" s="1" t="s">
        <v>671</v>
      </c>
      <c r="M55" s="1" t="s">
        <v>672</v>
      </c>
      <c r="O55" s="122"/>
      <c r="P55" s="123"/>
      <c r="Q55" s="123"/>
      <c r="R55" s="123"/>
    </row>
    <row r="56" spans="9:18">
      <c r="I56" s="1" t="s">
        <v>673</v>
      </c>
      <c r="J56" s="1" t="s">
        <v>224</v>
      </c>
      <c r="L56" s="1" t="s">
        <v>674</v>
      </c>
      <c r="M56" s="1" t="s">
        <v>675</v>
      </c>
      <c r="O56" s="122"/>
      <c r="P56" s="123"/>
      <c r="Q56" s="123"/>
      <c r="R56" s="123"/>
    </row>
    <row r="57" spans="9:18">
      <c r="I57" s="1" t="s">
        <v>676</v>
      </c>
      <c r="J57" s="1" t="s">
        <v>225</v>
      </c>
      <c r="L57" s="1" t="s">
        <v>677</v>
      </c>
      <c r="M57" s="1" t="s">
        <v>678</v>
      </c>
      <c r="O57" s="122"/>
      <c r="P57" s="123"/>
      <c r="Q57" s="123"/>
      <c r="R57" s="123"/>
    </row>
    <row r="58" spans="9:18">
      <c r="I58" s="1" t="s">
        <v>679</v>
      </c>
      <c r="J58" s="1" t="s">
        <v>226</v>
      </c>
      <c r="L58" s="1" t="s">
        <v>680</v>
      </c>
      <c r="M58" s="1" t="s">
        <v>681</v>
      </c>
      <c r="O58" s="122"/>
      <c r="P58" s="123"/>
      <c r="Q58" s="123"/>
      <c r="R58" s="123"/>
    </row>
    <row r="59" spans="9:18">
      <c r="I59" s="1" t="s">
        <v>682</v>
      </c>
      <c r="J59" s="1" t="s">
        <v>227</v>
      </c>
      <c r="L59" s="1" t="s">
        <v>683</v>
      </c>
      <c r="M59" s="1" t="s">
        <v>684</v>
      </c>
      <c r="O59" s="122"/>
      <c r="P59" s="123"/>
      <c r="Q59" s="123"/>
      <c r="R59" s="123"/>
    </row>
    <row r="60" spans="9:18">
      <c r="I60" s="1" t="s">
        <v>685</v>
      </c>
      <c r="J60" s="1" t="s">
        <v>4</v>
      </c>
      <c r="L60" s="1" t="s">
        <v>686</v>
      </c>
      <c r="M60" s="1" t="s">
        <v>687</v>
      </c>
      <c r="O60" s="122"/>
      <c r="P60" s="123"/>
      <c r="Q60" s="123"/>
      <c r="R60" s="123"/>
    </row>
    <row r="61" spans="9:18">
      <c r="I61" s="1" t="s">
        <v>688</v>
      </c>
      <c r="J61" s="1" t="s">
        <v>228</v>
      </c>
      <c r="L61" s="1" t="s">
        <v>689</v>
      </c>
      <c r="M61" s="1" t="s">
        <v>690</v>
      </c>
      <c r="O61" s="122"/>
      <c r="P61" s="123"/>
      <c r="Q61" s="123"/>
      <c r="R61" s="123"/>
    </row>
    <row r="62" spans="9:18">
      <c r="I62" s="1" t="s">
        <v>691</v>
      </c>
      <c r="J62" s="1" t="s">
        <v>229</v>
      </c>
      <c r="L62" s="1" t="s">
        <v>692</v>
      </c>
      <c r="M62" s="1" t="s">
        <v>693</v>
      </c>
      <c r="O62" s="122"/>
      <c r="P62" s="123"/>
      <c r="Q62" s="123"/>
      <c r="R62" s="123"/>
    </row>
    <row r="63" spans="9:18">
      <c r="I63" s="1" t="s">
        <v>694</v>
      </c>
      <c r="J63" s="1" t="s">
        <v>230</v>
      </c>
      <c r="L63" s="1" t="s">
        <v>695</v>
      </c>
      <c r="M63" s="1" t="s">
        <v>696</v>
      </c>
      <c r="O63" s="122"/>
      <c r="P63" s="123"/>
      <c r="Q63" s="123"/>
      <c r="R63" s="123"/>
    </row>
    <row r="64" spans="9:18">
      <c r="I64" s="1" t="s">
        <v>697</v>
      </c>
      <c r="J64" s="1" t="s">
        <v>231</v>
      </c>
      <c r="L64" s="1" t="s">
        <v>698</v>
      </c>
      <c r="M64" s="1" t="s">
        <v>699</v>
      </c>
      <c r="O64" s="122"/>
      <c r="P64" s="123"/>
      <c r="Q64" s="123"/>
      <c r="R64" s="123"/>
    </row>
    <row r="65" spans="9:18">
      <c r="I65" s="1" t="s">
        <v>700</v>
      </c>
      <c r="J65" s="1" t="s">
        <v>232</v>
      </c>
      <c r="L65" s="1" t="s">
        <v>701</v>
      </c>
      <c r="M65" s="1" t="s">
        <v>702</v>
      </c>
      <c r="O65" s="122"/>
      <c r="P65" s="123"/>
      <c r="Q65" s="123"/>
      <c r="R65" s="123"/>
    </row>
    <row r="66" spans="9:18">
      <c r="I66" s="1" t="s">
        <v>703</v>
      </c>
      <c r="J66" s="1" t="s">
        <v>233</v>
      </c>
      <c r="L66" s="1" t="s">
        <v>704</v>
      </c>
      <c r="M66" s="1" t="s">
        <v>705</v>
      </c>
      <c r="O66" s="122"/>
      <c r="P66" s="123"/>
      <c r="Q66" s="123"/>
      <c r="R66" s="123"/>
    </row>
    <row r="67" spans="9:18">
      <c r="I67" s="1" t="s">
        <v>706</v>
      </c>
      <c r="J67" s="1" t="s">
        <v>234</v>
      </c>
      <c r="L67" s="1" t="s">
        <v>707</v>
      </c>
      <c r="M67" s="1" t="s">
        <v>708</v>
      </c>
      <c r="O67" s="122"/>
      <c r="P67" s="123"/>
      <c r="Q67" s="123"/>
      <c r="R67" s="123"/>
    </row>
    <row r="68" spans="9:18">
      <c r="I68" s="1" t="s">
        <v>709</v>
      </c>
      <c r="J68" s="1" t="s">
        <v>235</v>
      </c>
      <c r="L68" s="1" t="s">
        <v>710</v>
      </c>
      <c r="M68" s="1" t="s">
        <v>711</v>
      </c>
      <c r="O68" s="122"/>
      <c r="P68" s="123"/>
      <c r="Q68" s="123"/>
      <c r="R68" s="123"/>
    </row>
    <row r="69" spans="9:18">
      <c r="I69" s="1" t="s">
        <v>712</v>
      </c>
      <c r="J69" s="1" t="s">
        <v>236</v>
      </c>
      <c r="L69" s="1" t="s">
        <v>713</v>
      </c>
      <c r="M69" s="1" t="s">
        <v>714</v>
      </c>
      <c r="O69" s="122"/>
      <c r="P69" s="123"/>
      <c r="Q69" s="123"/>
      <c r="R69" s="123"/>
    </row>
    <row r="70" spans="9:18">
      <c r="I70" s="1" t="s">
        <v>715</v>
      </c>
      <c r="J70" s="1" t="s">
        <v>237</v>
      </c>
      <c r="L70" s="1" t="s">
        <v>716</v>
      </c>
      <c r="M70" s="1" t="s">
        <v>717</v>
      </c>
      <c r="O70" s="122"/>
      <c r="P70" s="123"/>
      <c r="Q70" s="123"/>
      <c r="R70" s="123"/>
    </row>
    <row r="71" spans="9:18">
      <c r="I71" s="1" t="s">
        <v>718</v>
      </c>
      <c r="J71" s="1" t="s">
        <v>238</v>
      </c>
      <c r="L71" s="1" t="s">
        <v>719</v>
      </c>
      <c r="M71" s="1" t="s">
        <v>720</v>
      </c>
      <c r="O71" s="122"/>
      <c r="P71" s="123"/>
      <c r="Q71" s="123"/>
      <c r="R71" s="123"/>
    </row>
    <row r="72" spans="9:18">
      <c r="I72" s="1" t="s">
        <v>721</v>
      </c>
      <c r="J72" s="1" t="s">
        <v>239</v>
      </c>
      <c r="L72" s="1" t="s">
        <v>722</v>
      </c>
      <c r="M72" s="1" t="s">
        <v>723</v>
      </c>
      <c r="O72" s="122"/>
      <c r="P72" s="123"/>
      <c r="Q72" s="123"/>
      <c r="R72" s="123"/>
    </row>
    <row r="73" spans="9:18">
      <c r="I73" s="1" t="s">
        <v>724</v>
      </c>
      <c r="J73" s="1" t="s">
        <v>240</v>
      </c>
      <c r="L73" s="1" t="s">
        <v>725</v>
      </c>
      <c r="M73" s="1" t="s">
        <v>726</v>
      </c>
      <c r="O73" s="122"/>
      <c r="P73" s="123"/>
      <c r="Q73" s="123"/>
      <c r="R73" s="123"/>
    </row>
    <row r="74" spans="9:18">
      <c r="I74" s="1" t="s">
        <v>727</v>
      </c>
      <c r="J74" s="1" t="s">
        <v>241</v>
      </c>
      <c r="L74" s="1" t="s">
        <v>728</v>
      </c>
      <c r="M74" s="1" t="s">
        <v>729</v>
      </c>
      <c r="O74" s="122"/>
      <c r="P74" s="123"/>
      <c r="Q74" s="123"/>
      <c r="R74" s="123"/>
    </row>
    <row r="75" spans="9:18">
      <c r="I75" s="1" t="s">
        <v>730</v>
      </c>
      <c r="J75" s="1" t="s">
        <v>242</v>
      </c>
      <c r="L75" s="1" t="s">
        <v>731</v>
      </c>
      <c r="M75" s="1" t="s">
        <v>732</v>
      </c>
      <c r="O75" s="122"/>
      <c r="P75" s="123"/>
      <c r="Q75" s="123"/>
      <c r="R75" s="123"/>
    </row>
    <row r="76" spans="9:18">
      <c r="I76" s="1" t="s">
        <v>733</v>
      </c>
      <c r="J76" s="1" t="s">
        <v>243</v>
      </c>
      <c r="L76" s="1" t="s">
        <v>734</v>
      </c>
      <c r="M76" s="1" t="s">
        <v>735</v>
      </c>
      <c r="O76" s="122"/>
      <c r="P76" s="123"/>
      <c r="Q76" s="123"/>
      <c r="R76" s="123"/>
    </row>
    <row r="77" spans="9:18">
      <c r="I77" s="1" t="s">
        <v>736</v>
      </c>
      <c r="J77" s="1" t="s">
        <v>244</v>
      </c>
      <c r="L77" s="1" t="s">
        <v>737</v>
      </c>
      <c r="M77" s="1" t="s">
        <v>738</v>
      </c>
      <c r="O77" s="122"/>
      <c r="P77" s="123"/>
      <c r="Q77" s="123"/>
      <c r="R77" s="123"/>
    </row>
    <row r="78" spans="9:18">
      <c r="I78" s="1" t="s">
        <v>739</v>
      </c>
      <c r="J78" s="1" t="s">
        <v>245</v>
      </c>
      <c r="L78" s="1" t="s">
        <v>740</v>
      </c>
      <c r="M78" s="1" t="s">
        <v>741</v>
      </c>
      <c r="O78" s="122"/>
      <c r="P78" s="123"/>
      <c r="Q78" s="123"/>
      <c r="R78" s="123"/>
    </row>
    <row r="79" spans="9:18">
      <c r="I79" s="1" t="s">
        <v>742</v>
      </c>
      <c r="J79" s="1" t="s">
        <v>246</v>
      </c>
      <c r="L79" s="1" t="s">
        <v>743</v>
      </c>
      <c r="M79" s="1" t="s">
        <v>744</v>
      </c>
      <c r="O79" s="122"/>
      <c r="P79" s="123"/>
      <c r="Q79" s="123"/>
      <c r="R79" s="123"/>
    </row>
    <row r="80" spans="9:18">
      <c r="I80" s="1" t="s">
        <v>745</v>
      </c>
      <c r="J80" s="1" t="s">
        <v>247</v>
      </c>
      <c r="L80" s="1" t="s">
        <v>746</v>
      </c>
      <c r="M80" s="1" t="s">
        <v>747</v>
      </c>
      <c r="O80" s="122"/>
      <c r="P80" s="123"/>
      <c r="Q80" s="123"/>
      <c r="R80" s="123"/>
    </row>
    <row r="81" spans="9:18">
      <c r="I81" s="1" t="s">
        <v>748</v>
      </c>
      <c r="J81" s="1" t="s">
        <v>248</v>
      </c>
      <c r="L81" s="1" t="s">
        <v>749</v>
      </c>
      <c r="M81" s="1" t="s">
        <v>750</v>
      </c>
      <c r="O81" s="122"/>
      <c r="P81" s="123"/>
      <c r="Q81" s="123"/>
      <c r="R81" s="123"/>
    </row>
    <row r="82" spans="9:18">
      <c r="I82" s="1" t="s">
        <v>751</v>
      </c>
      <c r="J82" s="1" t="s">
        <v>19</v>
      </c>
      <c r="L82" s="1" t="s">
        <v>752</v>
      </c>
      <c r="M82" s="1" t="s">
        <v>753</v>
      </c>
      <c r="O82" s="122"/>
      <c r="P82" s="123"/>
      <c r="Q82" s="123"/>
      <c r="R82" s="123"/>
    </row>
    <row r="83" spans="9:18">
      <c r="I83" s="1" t="s">
        <v>754</v>
      </c>
      <c r="J83" s="1" t="s">
        <v>249</v>
      </c>
      <c r="L83" s="1" t="s">
        <v>755</v>
      </c>
      <c r="M83" s="1" t="s">
        <v>756</v>
      </c>
      <c r="O83" s="122"/>
      <c r="P83" s="123"/>
      <c r="Q83" s="123"/>
      <c r="R83" s="123"/>
    </row>
    <row r="84" spans="9:18">
      <c r="I84" s="1" t="s">
        <v>757</v>
      </c>
      <c r="J84" s="1" t="s">
        <v>20</v>
      </c>
      <c r="L84" s="1" t="s">
        <v>758</v>
      </c>
      <c r="M84" s="1" t="s">
        <v>759</v>
      </c>
      <c r="O84" s="122"/>
      <c r="P84" s="123"/>
      <c r="Q84" s="123"/>
      <c r="R84" s="123"/>
    </row>
    <row r="85" spans="9:18">
      <c r="I85" s="1" t="s">
        <v>760</v>
      </c>
      <c r="J85" s="1" t="s">
        <v>250</v>
      </c>
      <c r="L85" s="1" t="s">
        <v>761</v>
      </c>
      <c r="M85" s="1" t="s">
        <v>762</v>
      </c>
      <c r="O85" s="122"/>
      <c r="P85" s="123"/>
      <c r="Q85" s="123"/>
      <c r="R85" s="123"/>
    </row>
    <row r="86" spans="9:18">
      <c r="I86" s="1" t="s">
        <v>763</v>
      </c>
      <c r="J86" s="1" t="s">
        <v>21</v>
      </c>
      <c r="L86" s="1" t="s">
        <v>764</v>
      </c>
      <c r="M86" s="1" t="s">
        <v>765</v>
      </c>
      <c r="O86" s="122"/>
      <c r="P86" s="123"/>
      <c r="Q86" s="123"/>
      <c r="R86" s="123"/>
    </row>
    <row r="87" spans="9:18">
      <c r="I87" s="1" t="s">
        <v>766</v>
      </c>
      <c r="J87" s="1" t="s">
        <v>251</v>
      </c>
      <c r="L87" s="1" t="s">
        <v>767</v>
      </c>
      <c r="M87" s="1" t="s">
        <v>768</v>
      </c>
      <c r="O87" s="122"/>
      <c r="P87" s="123"/>
      <c r="Q87" s="123"/>
      <c r="R87" s="123"/>
    </row>
    <row r="88" spans="9:18">
      <c r="I88" s="1" t="s">
        <v>769</v>
      </c>
      <c r="J88" s="1" t="s">
        <v>17</v>
      </c>
      <c r="L88" s="1" t="s">
        <v>770</v>
      </c>
      <c r="M88" s="1" t="s">
        <v>19</v>
      </c>
      <c r="O88" s="122"/>
      <c r="P88" s="123"/>
      <c r="Q88" s="123"/>
      <c r="R88" s="123"/>
    </row>
    <row r="89" spans="9:18">
      <c r="I89" s="1" t="s">
        <v>771</v>
      </c>
      <c r="J89" s="1" t="s">
        <v>252</v>
      </c>
      <c r="L89" s="1" t="s">
        <v>772</v>
      </c>
      <c r="M89" s="1" t="s">
        <v>773</v>
      </c>
      <c r="O89" s="122"/>
      <c r="P89" s="123"/>
      <c r="Q89" s="123"/>
      <c r="R89" s="123"/>
    </row>
    <row r="90" spans="9:18">
      <c r="I90" s="1" t="s">
        <v>774</v>
      </c>
      <c r="J90" s="1" t="s">
        <v>253</v>
      </c>
      <c r="L90" s="1" t="s">
        <v>775</v>
      </c>
      <c r="M90" s="1" t="s">
        <v>776</v>
      </c>
      <c r="O90" s="122"/>
      <c r="P90" s="123"/>
      <c r="Q90" s="123"/>
      <c r="R90" s="123"/>
    </row>
    <row r="91" spans="9:18">
      <c r="I91" s="1" t="s">
        <v>777</v>
      </c>
      <c r="J91" s="1" t="s">
        <v>254</v>
      </c>
      <c r="L91" s="1" t="s">
        <v>778</v>
      </c>
      <c r="M91" s="1" t="s">
        <v>779</v>
      </c>
      <c r="O91" s="122"/>
      <c r="P91" s="123"/>
      <c r="Q91" s="123"/>
      <c r="R91" s="123"/>
    </row>
    <row r="92" spans="9:18">
      <c r="I92" s="1" t="s">
        <v>780</v>
      </c>
      <c r="J92" s="1" t="s">
        <v>255</v>
      </c>
      <c r="L92" s="1" t="s">
        <v>781</v>
      </c>
      <c r="M92" s="1" t="s">
        <v>782</v>
      </c>
      <c r="O92" s="122"/>
      <c r="P92" s="123"/>
      <c r="Q92" s="123"/>
      <c r="R92" s="123"/>
    </row>
    <row r="93" spans="9:18">
      <c r="I93" s="1" t="s">
        <v>783</v>
      </c>
      <c r="J93" s="1" t="s">
        <v>256</v>
      </c>
      <c r="L93" s="1" t="s">
        <v>784</v>
      </c>
      <c r="M93" s="1" t="s">
        <v>785</v>
      </c>
      <c r="O93" s="122"/>
      <c r="P93" s="123"/>
      <c r="Q93" s="123"/>
      <c r="R93" s="123"/>
    </row>
    <row r="94" spans="9:18">
      <c r="I94" s="1" t="s">
        <v>786</v>
      </c>
      <c r="J94" s="1" t="s">
        <v>257</v>
      </c>
      <c r="L94" s="1" t="s">
        <v>787</v>
      </c>
      <c r="M94" s="1" t="s">
        <v>788</v>
      </c>
      <c r="O94" s="122"/>
      <c r="P94" s="123"/>
      <c r="Q94" s="123"/>
      <c r="R94" s="123"/>
    </row>
    <row r="95" spans="9:18">
      <c r="I95" s="1" t="s">
        <v>789</v>
      </c>
      <c r="J95" s="1" t="s">
        <v>258</v>
      </c>
      <c r="L95" s="1" t="s">
        <v>790</v>
      </c>
      <c r="M95" s="1" t="s">
        <v>791</v>
      </c>
      <c r="O95" s="122"/>
      <c r="P95" s="123"/>
      <c r="Q95" s="123"/>
      <c r="R95" s="123"/>
    </row>
    <row r="96" spans="9:18">
      <c r="I96" s="1" t="s">
        <v>792</v>
      </c>
      <c r="J96" s="1" t="s">
        <v>259</v>
      </c>
      <c r="L96" s="1" t="s">
        <v>793</v>
      </c>
      <c r="M96" s="1" t="s">
        <v>794</v>
      </c>
      <c r="O96" s="122"/>
      <c r="P96" s="123"/>
      <c r="Q96" s="123"/>
      <c r="R96" s="123"/>
    </row>
    <row r="97" spans="9:18">
      <c r="I97" s="1" t="s">
        <v>795</v>
      </c>
      <c r="J97" s="1" t="s">
        <v>260</v>
      </c>
      <c r="L97" s="1" t="s">
        <v>796</v>
      </c>
      <c r="M97" s="1" t="s">
        <v>797</v>
      </c>
      <c r="O97" s="122"/>
      <c r="P97" s="123"/>
      <c r="Q97" s="123"/>
      <c r="R97" s="123"/>
    </row>
    <row r="98" spans="9:18">
      <c r="I98" s="1" t="s">
        <v>798</v>
      </c>
      <c r="J98" s="1" t="s">
        <v>261</v>
      </c>
      <c r="L98" s="1" t="s">
        <v>799</v>
      </c>
      <c r="M98" s="1" t="s">
        <v>800</v>
      </c>
      <c r="O98" s="122"/>
      <c r="P98" s="123"/>
      <c r="Q98" s="123"/>
      <c r="R98" s="123"/>
    </row>
    <row r="99" spans="9:18">
      <c r="I99" s="1" t="s">
        <v>801</v>
      </c>
      <c r="J99" s="1" t="s">
        <v>262</v>
      </c>
      <c r="L99" s="1" t="s">
        <v>802</v>
      </c>
      <c r="M99" s="1" t="s">
        <v>803</v>
      </c>
      <c r="O99" s="122"/>
      <c r="P99" s="123"/>
      <c r="Q99" s="123"/>
      <c r="R99" s="123"/>
    </row>
    <row r="100" spans="9:18">
      <c r="I100" s="1" t="s">
        <v>804</v>
      </c>
      <c r="J100" s="1" t="s">
        <v>263</v>
      </c>
      <c r="L100" s="1" t="s">
        <v>805</v>
      </c>
      <c r="M100" s="1" t="s">
        <v>806</v>
      </c>
      <c r="O100" s="122"/>
      <c r="P100" s="123"/>
      <c r="Q100" s="123"/>
      <c r="R100" s="123"/>
    </row>
    <row r="101" spans="9:18">
      <c r="I101" s="1" t="s">
        <v>807</v>
      </c>
      <c r="J101" s="1" t="s">
        <v>264</v>
      </c>
      <c r="L101" s="1" t="s">
        <v>808</v>
      </c>
      <c r="M101" s="1" t="s">
        <v>809</v>
      </c>
      <c r="O101" s="122"/>
      <c r="P101" s="123"/>
      <c r="Q101" s="123"/>
      <c r="R101" s="123"/>
    </row>
    <row r="102" spans="9:18">
      <c r="I102" s="1" t="s">
        <v>810</v>
      </c>
      <c r="J102" s="1" t="s">
        <v>265</v>
      </c>
      <c r="L102" s="1" t="s">
        <v>811</v>
      </c>
      <c r="M102" s="1" t="s">
        <v>812</v>
      </c>
    </row>
    <row r="103" spans="9:18" ht="12" customHeight="1">
      <c r="I103" s="1" t="s">
        <v>813</v>
      </c>
      <c r="J103" s="1" t="s">
        <v>5</v>
      </c>
      <c r="L103" s="1" t="s">
        <v>814</v>
      </c>
      <c r="M103" s="1" t="s">
        <v>815</v>
      </c>
      <c r="O103" s="121"/>
      <c r="P103" s="121"/>
      <c r="Q103" s="121"/>
      <c r="R103" s="121"/>
    </row>
    <row r="104" spans="9:18">
      <c r="I104" s="1" t="s">
        <v>816</v>
      </c>
      <c r="J104" s="1" t="s">
        <v>267</v>
      </c>
      <c r="L104" s="1" t="s">
        <v>817</v>
      </c>
      <c r="M104" s="1" t="s">
        <v>818</v>
      </c>
    </row>
    <row r="105" spans="9:18">
      <c r="I105" s="1" t="s">
        <v>819</v>
      </c>
      <c r="J105" s="1" t="s">
        <v>268</v>
      </c>
      <c r="L105" s="1" t="s">
        <v>820</v>
      </c>
      <c r="M105" s="1" t="s">
        <v>821</v>
      </c>
    </row>
    <row r="106" spans="9:18">
      <c r="I106" s="1" t="s">
        <v>822</v>
      </c>
      <c r="J106" s="1" t="s">
        <v>269</v>
      </c>
      <c r="L106" s="1" t="s">
        <v>823</v>
      </c>
      <c r="M106" s="1" t="s">
        <v>824</v>
      </c>
    </row>
    <row r="107" spans="9:18">
      <c r="I107" s="1" t="s">
        <v>825</v>
      </c>
      <c r="J107" s="1" t="s">
        <v>270</v>
      </c>
      <c r="L107" s="1" t="s">
        <v>826</v>
      </c>
      <c r="M107" s="1" t="s">
        <v>827</v>
      </c>
    </row>
    <row r="108" spans="9:18">
      <c r="I108" s="1" t="s">
        <v>828</v>
      </c>
      <c r="J108" s="1" t="s">
        <v>271</v>
      </c>
      <c r="L108" s="1" t="s">
        <v>829</v>
      </c>
      <c r="M108" s="1" t="s">
        <v>830</v>
      </c>
    </row>
    <row r="109" spans="9:18">
      <c r="I109" s="1" t="s">
        <v>831</v>
      </c>
      <c r="J109" s="1" t="s">
        <v>272</v>
      </c>
      <c r="L109" s="1" t="s">
        <v>832</v>
      </c>
      <c r="M109" s="1" t="s">
        <v>833</v>
      </c>
    </row>
    <row r="110" spans="9:18">
      <c r="I110" s="1" t="s">
        <v>834</v>
      </c>
      <c r="J110" s="1" t="s">
        <v>273</v>
      </c>
      <c r="L110" s="1" t="s">
        <v>835</v>
      </c>
      <c r="M110" s="1" t="s">
        <v>836</v>
      </c>
    </row>
    <row r="111" spans="9:18">
      <c r="I111" s="1" t="s">
        <v>837</v>
      </c>
      <c r="J111" s="1" t="s">
        <v>274</v>
      </c>
      <c r="L111" s="1" t="s">
        <v>838</v>
      </c>
      <c r="M111" s="1" t="s">
        <v>839</v>
      </c>
    </row>
    <row r="112" spans="9:18">
      <c r="I112" s="1" t="s">
        <v>840</v>
      </c>
      <c r="J112" s="1" t="s">
        <v>275</v>
      </c>
      <c r="L112" s="1" t="s">
        <v>841</v>
      </c>
      <c r="M112" s="1" t="s">
        <v>842</v>
      </c>
    </row>
    <row r="113" spans="9:13">
      <c r="I113" s="1" t="s">
        <v>843</v>
      </c>
      <c r="J113" s="1" t="s">
        <v>276</v>
      </c>
      <c r="L113" s="1" t="s">
        <v>844</v>
      </c>
      <c r="M113" s="1" t="s">
        <v>845</v>
      </c>
    </row>
    <row r="114" spans="9:13">
      <c r="I114" s="1" t="s">
        <v>846</v>
      </c>
      <c r="J114" s="1" t="s">
        <v>277</v>
      </c>
      <c r="L114" s="1" t="s">
        <v>847</v>
      </c>
      <c r="M114" s="1" t="s">
        <v>848</v>
      </c>
    </row>
    <row r="115" spans="9:13">
      <c r="I115" s="1" t="s">
        <v>849</v>
      </c>
      <c r="J115" s="1" t="s">
        <v>278</v>
      </c>
      <c r="L115" s="1" t="s">
        <v>850</v>
      </c>
      <c r="M115" s="1" t="s">
        <v>851</v>
      </c>
    </row>
    <row r="116" spans="9:13">
      <c r="L116" s="1" t="s">
        <v>852</v>
      </c>
      <c r="M116" s="1" t="s">
        <v>853</v>
      </c>
    </row>
    <row r="117" spans="9:13">
      <c r="L117" s="1" t="s">
        <v>854</v>
      </c>
      <c r="M117" s="1" t="s">
        <v>232</v>
      </c>
    </row>
    <row r="118" spans="9:13">
      <c r="L118" s="1" t="s">
        <v>855</v>
      </c>
      <c r="M118" s="1" t="s">
        <v>856</v>
      </c>
    </row>
    <row r="119" spans="9:13">
      <c r="L119" s="1" t="s">
        <v>857</v>
      </c>
      <c r="M119" s="1" t="s">
        <v>858</v>
      </c>
    </row>
    <row r="120" spans="9:13">
      <c r="L120" s="1" t="s">
        <v>859</v>
      </c>
      <c r="M120" s="1" t="s">
        <v>860</v>
      </c>
    </row>
    <row r="121" spans="9:13">
      <c r="L121" s="1" t="s">
        <v>861</v>
      </c>
      <c r="M121" s="1" t="s">
        <v>862</v>
      </c>
    </row>
    <row r="122" spans="9:13">
      <c r="L122" s="1" t="s">
        <v>863</v>
      </c>
      <c r="M122" s="1" t="s">
        <v>864</v>
      </c>
    </row>
    <row r="123" spans="9:13">
      <c r="L123" s="1" t="s">
        <v>865</v>
      </c>
      <c r="M123" s="1" t="s">
        <v>866</v>
      </c>
    </row>
    <row r="124" spans="9:13">
      <c r="L124" s="1" t="s">
        <v>867</v>
      </c>
      <c r="M124" s="1" t="s">
        <v>868</v>
      </c>
    </row>
    <row r="125" spans="9:13">
      <c r="L125" s="1" t="s">
        <v>869</v>
      </c>
      <c r="M125" s="1" t="s">
        <v>870</v>
      </c>
    </row>
    <row r="126" spans="9:13">
      <c r="L126" s="1" t="s">
        <v>871</v>
      </c>
      <c r="M126" s="1" t="s">
        <v>872</v>
      </c>
    </row>
    <row r="127" spans="9:13">
      <c r="L127" s="1" t="s">
        <v>873</v>
      </c>
      <c r="M127" s="1" t="s">
        <v>874</v>
      </c>
    </row>
    <row r="128" spans="9:13">
      <c r="L128" s="1" t="s">
        <v>875</v>
      </c>
      <c r="M128" s="1" t="s">
        <v>876</v>
      </c>
    </row>
    <row r="129" spans="12:13">
      <c r="L129" s="1" t="s">
        <v>877</v>
      </c>
      <c r="M129" s="1" t="s">
        <v>878</v>
      </c>
    </row>
    <row r="130" spans="12:13">
      <c r="L130" s="1" t="s">
        <v>879</v>
      </c>
      <c r="M130" s="1" t="s">
        <v>880</v>
      </c>
    </row>
    <row r="131" spans="12:13">
      <c r="L131" s="1" t="s">
        <v>881</v>
      </c>
      <c r="M131" s="1" t="s">
        <v>882</v>
      </c>
    </row>
    <row r="132" spans="12:13">
      <c r="L132" s="1" t="s">
        <v>883</v>
      </c>
      <c r="M132" s="1" t="s">
        <v>884</v>
      </c>
    </row>
    <row r="133" spans="12:13">
      <c r="L133" s="1" t="s">
        <v>885</v>
      </c>
      <c r="M133" s="1" t="s">
        <v>886</v>
      </c>
    </row>
    <row r="134" spans="12:13">
      <c r="L134" s="1" t="s">
        <v>887</v>
      </c>
      <c r="M134" s="1" t="s">
        <v>888</v>
      </c>
    </row>
    <row r="135" spans="12:13">
      <c r="L135" s="1" t="s">
        <v>889</v>
      </c>
      <c r="M135" s="1" t="s">
        <v>890</v>
      </c>
    </row>
    <row r="136" spans="12:13">
      <c r="L136" s="1" t="s">
        <v>891</v>
      </c>
      <c r="M136" s="1" t="s">
        <v>892</v>
      </c>
    </row>
    <row r="137" spans="12:13">
      <c r="L137" s="1" t="s">
        <v>893</v>
      </c>
      <c r="M137" s="1" t="s">
        <v>894</v>
      </c>
    </row>
    <row r="138" spans="12:13">
      <c r="L138" s="1" t="s">
        <v>895</v>
      </c>
      <c r="M138" s="1" t="s">
        <v>896</v>
      </c>
    </row>
    <row r="139" spans="12:13">
      <c r="L139" s="1" t="s">
        <v>897</v>
      </c>
      <c r="M139" s="1" t="s">
        <v>898</v>
      </c>
    </row>
    <row r="140" spans="12:13">
      <c r="L140" s="1" t="s">
        <v>899</v>
      </c>
      <c r="M140" s="1" t="s">
        <v>900</v>
      </c>
    </row>
    <row r="141" spans="12:13">
      <c r="L141" s="1" t="s">
        <v>901</v>
      </c>
      <c r="M141" s="1" t="s">
        <v>902</v>
      </c>
    </row>
    <row r="142" spans="12:13">
      <c r="L142" s="1" t="s">
        <v>903</v>
      </c>
      <c r="M142" s="1" t="s">
        <v>904</v>
      </c>
    </row>
    <row r="143" spans="12:13">
      <c r="L143" s="1" t="s">
        <v>905</v>
      </c>
      <c r="M143" s="1" t="s">
        <v>17</v>
      </c>
    </row>
    <row r="144" spans="12:13">
      <c r="L144" s="1" t="s">
        <v>906</v>
      </c>
      <c r="M144" s="1" t="s">
        <v>907</v>
      </c>
    </row>
    <row r="145" spans="12:13">
      <c r="L145" s="1" t="s">
        <v>908</v>
      </c>
      <c r="M145" s="1" t="s">
        <v>909</v>
      </c>
    </row>
    <row r="146" spans="12:13">
      <c r="L146" s="1" t="s">
        <v>910</v>
      </c>
      <c r="M146" s="1" t="s">
        <v>911</v>
      </c>
    </row>
    <row r="147" spans="12:13">
      <c r="L147" s="1" t="s">
        <v>912</v>
      </c>
      <c r="M147" s="1" t="s">
        <v>913</v>
      </c>
    </row>
    <row r="148" spans="12:13">
      <c r="L148" s="1" t="s">
        <v>914</v>
      </c>
      <c r="M148" s="1" t="s">
        <v>915</v>
      </c>
    </row>
    <row r="149" spans="12:13">
      <c r="L149" s="1" t="s">
        <v>916</v>
      </c>
      <c r="M149" s="1" t="s">
        <v>917</v>
      </c>
    </row>
    <row r="150" spans="12:13">
      <c r="L150" s="1" t="s">
        <v>918</v>
      </c>
      <c r="M150" s="1" t="s">
        <v>919</v>
      </c>
    </row>
    <row r="151" spans="12:13">
      <c r="L151" s="1" t="s">
        <v>920</v>
      </c>
      <c r="M151" s="1" t="s">
        <v>921</v>
      </c>
    </row>
    <row r="152" spans="12:13">
      <c r="L152" s="1" t="s">
        <v>922</v>
      </c>
      <c r="M152" s="1" t="s">
        <v>923</v>
      </c>
    </row>
    <row r="153" spans="12:13">
      <c r="L153" s="1" t="s">
        <v>924</v>
      </c>
      <c r="M153" s="1" t="s">
        <v>925</v>
      </c>
    </row>
    <row r="154" spans="12:13">
      <c r="L154" s="1" t="s">
        <v>926</v>
      </c>
      <c r="M154" s="1" t="s">
        <v>927</v>
      </c>
    </row>
    <row r="155" spans="12:13">
      <c r="L155" s="1" t="s">
        <v>928</v>
      </c>
      <c r="M155" s="1" t="s">
        <v>929</v>
      </c>
    </row>
    <row r="156" spans="12:13">
      <c r="L156" s="1" t="s">
        <v>930</v>
      </c>
      <c r="M156" s="1" t="s">
        <v>190</v>
      </c>
    </row>
    <row r="157" spans="12:13">
      <c r="L157" s="1" t="s">
        <v>931</v>
      </c>
      <c r="M157" s="1" t="s">
        <v>932</v>
      </c>
    </row>
    <row r="158" spans="12:13">
      <c r="L158" s="1" t="s">
        <v>933</v>
      </c>
      <c r="M158" s="1" t="s">
        <v>726</v>
      </c>
    </row>
    <row r="159" spans="12:13">
      <c r="L159" s="1" t="s">
        <v>934</v>
      </c>
      <c r="M159" s="1" t="s">
        <v>935</v>
      </c>
    </row>
    <row r="160" spans="12:13">
      <c r="L160" s="1" t="s">
        <v>936</v>
      </c>
      <c r="M160" s="1" t="s">
        <v>937</v>
      </c>
    </row>
    <row r="161" spans="12:13">
      <c r="L161" s="1" t="s">
        <v>938</v>
      </c>
      <c r="M161" s="1" t="s">
        <v>939</v>
      </c>
    </row>
    <row r="162" spans="12:13">
      <c r="L162" s="1" t="s">
        <v>940</v>
      </c>
      <c r="M162" s="1" t="s">
        <v>941</v>
      </c>
    </row>
    <row r="163" spans="12:13">
      <c r="L163" s="1" t="s">
        <v>942</v>
      </c>
      <c r="M163" s="1" t="s">
        <v>943</v>
      </c>
    </row>
    <row r="164" spans="12:13">
      <c r="L164" s="1" t="s">
        <v>944</v>
      </c>
      <c r="M164" s="1" t="s">
        <v>945</v>
      </c>
    </row>
    <row r="165" spans="12:13">
      <c r="L165" s="1" t="s">
        <v>946</v>
      </c>
      <c r="M165" s="1" t="s">
        <v>947</v>
      </c>
    </row>
    <row r="166" spans="12:13">
      <c r="L166" s="1" t="s">
        <v>948</v>
      </c>
      <c r="M166" s="1" t="s">
        <v>949</v>
      </c>
    </row>
    <row r="167" spans="12:13">
      <c r="L167" s="1" t="s">
        <v>950</v>
      </c>
      <c r="M167" s="1" t="s">
        <v>951</v>
      </c>
    </row>
    <row r="168" spans="12:13">
      <c r="L168" s="1" t="s">
        <v>952</v>
      </c>
      <c r="M168" s="1" t="s">
        <v>953</v>
      </c>
    </row>
    <row r="169" spans="12:13">
      <c r="L169" s="1" t="s">
        <v>954</v>
      </c>
      <c r="M169" s="1" t="s">
        <v>955</v>
      </c>
    </row>
    <row r="170" spans="12:13">
      <c r="L170" s="1" t="s">
        <v>956</v>
      </c>
      <c r="M170" s="1" t="s">
        <v>17</v>
      </c>
    </row>
    <row r="171" spans="12:13">
      <c r="L171" s="1" t="s">
        <v>957</v>
      </c>
      <c r="M171" s="1" t="s">
        <v>958</v>
      </c>
    </row>
    <row r="172" spans="12:13">
      <c r="L172" s="1" t="s">
        <v>959</v>
      </c>
      <c r="M172" s="1" t="s">
        <v>960</v>
      </c>
    </row>
    <row r="173" spans="12:13">
      <c r="L173" s="1" t="s">
        <v>961</v>
      </c>
      <c r="M173" s="1" t="s">
        <v>962</v>
      </c>
    </row>
    <row r="174" spans="12:13">
      <c r="L174" s="1" t="s">
        <v>963</v>
      </c>
      <c r="M174" s="1" t="s">
        <v>964</v>
      </c>
    </row>
    <row r="175" spans="12:13">
      <c r="L175" s="1" t="s">
        <v>965</v>
      </c>
      <c r="M175" s="1" t="s">
        <v>966</v>
      </c>
    </row>
    <row r="176" spans="12:13">
      <c r="L176" s="1" t="s">
        <v>967</v>
      </c>
      <c r="M176" s="1" t="s">
        <v>968</v>
      </c>
    </row>
    <row r="177" spans="12:13">
      <c r="L177" s="1" t="s">
        <v>969</v>
      </c>
      <c r="M177" s="1" t="s">
        <v>970</v>
      </c>
    </row>
    <row r="178" spans="12:13">
      <c r="L178" s="1" t="s">
        <v>971</v>
      </c>
      <c r="M178" s="1" t="s">
        <v>972</v>
      </c>
    </row>
    <row r="179" spans="12:13">
      <c r="L179" s="1" t="s">
        <v>973</v>
      </c>
      <c r="M179" s="1" t="s">
        <v>237</v>
      </c>
    </row>
    <row r="180" spans="12:13">
      <c r="L180" s="1" t="s">
        <v>974</v>
      </c>
      <c r="M180" s="1" t="s">
        <v>975</v>
      </c>
    </row>
    <row r="181" spans="12:13">
      <c r="L181" s="1" t="s">
        <v>976</v>
      </c>
      <c r="M181" s="1" t="s">
        <v>977</v>
      </c>
    </row>
    <row r="182" spans="12:13">
      <c r="L182" s="1" t="s">
        <v>978</v>
      </c>
      <c r="M182" s="1" t="s">
        <v>979</v>
      </c>
    </row>
    <row r="183" spans="12:13">
      <c r="L183" s="1" t="s">
        <v>980</v>
      </c>
      <c r="M183" s="1" t="s">
        <v>981</v>
      </c>
    </row>
    <row r="184" spans="12:13">
      <c r="L184" s="1" t="s">
        <v>982</v>
      </c>
      <c r="M184" s="1" t="s">
        <v>983</v>
      </c>
    </row>
    <row r="185" spans="12:13">
      <c r="L185" s="1" t="s">
        <v>984</v>
      </c>
      <c r="M185" s="1" t="s">
        <v>985</v>
      </c>
    </row>
    <row r="186" spans="12:13">
      <c r="L186" s="1" t="s">
        <v>986</v>
      </c>
      <c r="M186" s="1" t="s">
        <v>951</v>
      </c>
    </row>
    <row r="187" spans="12:13">
      <c r="L187" s="1" t="s">
        <v>987</v>
      </c>
      <c r="M187" s="1" t="s">
        <v>988</v>
      </c>
    </row>
    <row r="188" spans="12:13">
      <c r="L188" s="1" t="s">
        <v>989</v>
      </c>
      <c r="M188" s="1" t="s">
        <v>990</v>
      </c>
    </row>
    <row r="189" spans="12:13">
      <c r="L189" s="1" t="s">
        <v>991</v>
      </c>
      <c r="M189" s="1" t="s">
        <v>992</v>
      </c>
    </row>
    <row r="190" spans="12:13">
      <c r="L190" s="1" t="s">
        <v>993</v>
      </c>
      <c r="M190" s="1" t="s">
        <v>994</v>
      </c>
    </row>
    <row r="191" spans="12:13">
      <c r="L191" s="1" t="s">
        <v>995</v>
      </c>
      <c r="M191" s="1" t="s">
        <v>996</v>
      </c>
    </row>
    <row r="192" spans="12:13">
      <c r="L192" s="1" t="s">
        <v>997</v>
      </c>
      <c r="M192" s="1" t="s">
        <v>998</v>
      </c>
    </row>
    <row r="193" spans="12:13">
      <c r="L193" s="1" t="s">
        <v>999</v>
      </c>
      <c r="M193" s="1" t="s">
        <v>1000</v>
      </c>
    </row>
    <row r="194" spans="12:13">
      <c r="L194" s="1" t="s">
        <v>1001</v>
      </c>
      <c r="M194" s="1" t="s">
        <v>1002</v>
      </c>
    </row>
    <row r="195" spans="12:13">
      <c r="L195" s="1" t="s">
        <v>1003</v>
      </c>
      <c r="M195" s="1" t="s">
        <v>1004</v>
      </c>
    </row>
    <row r="196" spans="12:13">
      <c r="L196" s="1" t="s">
        <v>1005</v>
      </c>
      <c r="M196" s="1" t="s">
        <v>1006</v>
      </c>
    </row>
    <row r="197" spans="12:13">
      <c r="L197" s="1" t="s">
        <v>1007</v>
      </c>
      <c r="M197" s="1" t="s">
        <v>1008</v>
      </c>
    </row>
    <row r="198" spans="12:13">
      <c r="L198" s="1" t="s">
        <v>1009</v>
      </c>
      <c r="M198" s="1" t="s">
        <v>1010</v>
      </c>
    </row>
    <row r="199" spans="12:13">
      <c r="L199" s="1" t="s">
        <v>1011</v>
      </c>
      <c r="M199" s="1" t="s">
        <v>1012</v>
      </c>
    </row>
    <row r="200" spans="12:13">
      <c r="L200" s="1" t="s">
        <v>1013</v>
      </c>
      <c r="M200" s="1" t="s">
        <v>932</v>
      </c>
    </row>
    <row r="201" spans="12:13">
      <c r="L201" s="1" t="s">
        <v>1014</v>
      </c>
      <c r="M201" s="1" t="s">
        <v>1015</v>
      </c>
    </row>
    <row r="202" spans="12:13">
      <c r="L202" s="1" t="s">
        <v>1016</v>
      </c>
      <c r="M202" s="1" t="s">
        <v>1017</v>
      </c>
    </row>
    <row r="203" spans="12:13">
      <c r="L203" s="1" t="s">
        <v>1018</v>
      </c>
      <c r="M203" s="1" t="s">
        <v>1019</v>
      </c>
    </row>
    <row r="204" spans="12:13">
      <c r="L204" s="1" t="s">
        <v>1020</v>
      </c>
      <c r="M204" s="1" t="s">
        <v>1021</v>
      </c>
    </row>
    <row r="205" spans="12:13">
      <c r="L205" s="1" t="s">
        <v>1022</v>
      </c>
      <c r="M205" s="1" t="s">
        <v>1023</v>
      </c>
    </row>
    <row r="206" spans="12:13">
      <c r="L206" s="1" t="s">
        <v>1024</v>
      </c>
      <c r="M206" s="1" t="s">
        <v>1025</v>
      </c>
    </row>
    <row r="207" spans="12:13">
      <c r="L207" s="1" t="s">
        <v>1026</v>
      </c>
      <c r="M207" s="1" t="s">
        <v>1027</v>
      </c>
    </row>
    <row r="208" spans="12:13">
      <c r="L208" s="1" t="s">
        <v>1028</v>
      </c>
      <c r="M208" s="1" t="s">
        <v>1029</v>
      </c>
    </row>
    <row r="209" spans="12:13">
      <c r="L209" s="1" t="s">
        <v>1030</v>
      </c>
      <c r="M209" s="1" t="s">
        <v>1031</v>
      </c>
    </row>
    <row r="210" spans="12:13">
      <c r="L210" s="1" t="s">
        <v>1032</v>
      </c>
      <c r="M210" s="1" t="s">
        <v>1033</v>
      </c>
    </row>
    <row r="211" spans="12:13">
      <c r="L211" s="1" t="s">
        <v>1034</v>
      </c>
      <c r="M211" s="1" t="s">
        <v>1035</v>
      </c>
    </row>
    <row r="212" spans="12:13">
      <c r="L212" s="1" t="s">
        <v>1036</v>
      </c>
      <c r="M212" s="1" t="s">
        <v>1037</v>
      </c>
    </row>
    <row r="213" spans="12:13">
      <c r="L213" s="1" t="s">
        <v>1038</v>
      </c>
      <c r="M213" s="1" t="s">
        <v>1039</v>
      </c>
    </row>
    <row r="214" spans="12:13">
      <c r="L214" s="1" t="s">
        <v>1040</v>
      </c>
      <c r="M214" s="1" t="s">
        <v>1041</v>
      </c>
    </row>
    <row r="215" spans="12:13">
      <c r="L215" s="1" t="s">
        <v>1042</v>
      </c>
      <c r="M215" s="1" t="s">
        <v>1043</v>
      </c>
    </row>
    <row r="216" spans="12:13">
      <c r="L216" s="1" t="s">
        <v>1044</v>
      </c>
      <c r="M216" s="1" t="s">
        <v>1045</v>
      </c>
    </row>
    <row r="217" spans="12:13">
      <c r="L217" s="1" t="s">
        <v>1046</v>
      </c>
      <c r="M217" s="1" t="s">
        <v>1047</v>
      </c>
    </row>
    <row r="218" spans="12:13">
      <c r="L218" s="1" t="s">
        <v>1048</v>
      </c>
      <c r="M218" s="1" t="s">
        <v>1049</v>
      </c>
    </row>
    <row r="219" spans="12:13">
      <c r="L219" s="1" t="s">
        <v>1050</v>
      </c>
      <c r="M219" s="1" t="s">
        <v>1051</v>
      </c>
    </row>
    <row r="220" spans="12:13">
      <c r="L220" s="1" t="s">
        <v>1052</v>
      </c>
      <c r="M220" s="1" t="s">
        <v>1053</v>
      </c>
    </row>
    <row r="221" spans="12:13">
      <c r="L221" s="1" t="s">
        <v>1054</v>
      </c>
      <c r="M221" s="1" t="s">
        <v>1055</v>
      </c>
    </row>
    <row r="222" spans="12:13">
      <c r="L222" s="1" t="s">
        <v>1056</v>
      </c>
      <c r="M222" s="1" t="s">
        <v>1057</v>
      </c>
    </row>
    <row r="223" spans="12:13">
      <c r="L223" s="1" t="s">
        <v>1058</v>
      </c>
      <c r="M223" s="1" t="s">
        <v>1059</v>
      </c>
    </row>
    <row r="224" spans="12:13">
      <c r="L224" s="1" t="s">
        <v>1060</v>
      </c>
      <c r="M224" s="1" t="s">
        <v>1061</v>
      </c>
    </row>
    <row r="225" spans="12:13">
      <c r="L225" s="1" t="s">
        <v>1062</v>
      </c>
      <c r="M225" s="1" t="s">
        <v>1063</v>
      </c>
    </row>
    <row r="226" spans="12:13">
      <c r="L226" s="1" t="s">
        <v>1064</v>
      </c>
      <c r="M226" s="1" t="s">
        <v>1065</v>
      </c>
    </row>
    <row r="227" spans="12:13">
      <c r="L227" s="1" t="s">
        <v>1066</v>
      </c>
      <c r="M227" s="1" t="s">
        <v>1067</v>
      </c>
    </row>
    <row r="228" spans="12:13">
      <c r="L228" s="1" t="s">
        <v>1068</v>
      </c>
      <c r="M228" s="1" t="s">
        <v>1069</v>
      </c>
    </row>
    <row r="229" spans="12:13">
      <c r="L229" s="1" t="s">
        <v>1070</v>
      </c>
      <c r="M229" s="1" t="s">
        <v>1071</v>
      </c>
    </row>
    <row r="230" spans="12:13">
      <c r="L230" s="1" t="s">
        <v>1072</v>
      </c>
      <c r="M230" s="1" t="s">
        <v>1073</v>
      </c>
    </row>
    <row r="231" spans="12:13">
      <c r="L231" s="1" t="s">
        <v>1074</v>
      </c>
      <c r="M231" s="1" t="s">
        <v>1075</v>
      </c>
    </row>
    <row r="232" spans="12:13">
      <c r="L232" s="1" t="s">
        <v>1076</v>
      </c>
      <c r="M232" s="1" t="s">
        <v>1077</v>
      </c>
    </row>
    <row r="233" spans="12:13">
      <c r="L233" s="1" t="s">
        <v>1078</v>
      </c>
      <c r="M233" s="1" t="s">
        <v>1079</v>
      </c>
    </row>
    <row r="234" spans="12:13">
      <c r="L234" s="1" t="s">
        <v>1080</v>
      </c>
      <c r="M234" s="1" t="s">
        <v>1081</v>
      </c>
    </row>
    <row r="235" spans="12:13">
      <c r="L235" s="1" t="s">
        <v>1082</v>
      </c>
      <c r="M235" s="1" t="s">
        <v>1083</v>
      </c>
    </row>
    <row r="236" spans="12:13">
      <c r="L236" s="1" t="s">
        <v>1084</v>
      </c>
      <c r="M236" s="1" t="s">
        <v>1085</v>
      </c>
    </row>
    <row r="237" spans="12:13">
      <c r="L237" s="1" t="s">
        <v>1086</v>
      </c>
      <c r="M237" s="1" t="s">
        <v>1087</v>
      </c>
    </row>
    <row r="238" spans="12:13">
      <c r="L238" s="1" t="s">
        <v>1088</v>
      </c>
      <c r="M238" s="1" t="s">
        <v>1089</v>
      </c>
    </row>
    <row r="239" spans="12:13">
      <c r="L239" s="1" t="s">
        <v>1090</v>
      </c>
      <c r="M239" s="1" t="s">
        <v>1091</v>
      </c>
    </row>
    <row r="240" spans="12:13">
      <c r="L240" s="1" t="s">
        <v>1092</v>
      </c>
      <c r="M240" s="1" t="s">
        <v>1093</v>
      </c>
    </row>
    <row r="241" spans="12:13">
      <c r="L241" s="1" t="s">
        <v>1094</v>
      </c>
      <c r="M241" s="1" t="s">
        <v>1095</v>
      </c>
    </row>
    <row r="242" spans="12:13">
      <c r="L242" s="1" t="s">
        <v>1096</v>
      </c>
      <c r="M242" s="1" t="s">
        <v>1097</v>
      </c>
    </row>
    <row r="243" spans="12:13">
      <c r="L243" s="1" t="s">
        <v>1098</v>
      </c>
      <c r="M243" s="1" t="s">
        <v>1099</v>
      </c>
    </row>
    <row r="244" spans="12:13">
      <c r="L244" s="1" t="s">
        <v>1100</v>
      </c>
      <c r="M244" s="1" t="s">
        <v>1101</v>
      </c>
    </row>
    <row r="245" spans="12:13">
      <c r="L245" s="1" t="s">
        <v>1102</v>
      </c>
      <c r="M245" s="1" t="s">
        <v>1103</v>
      </c>
    </row>
    <row r="246" spans="12:13">
      <c r="L246" s="1" t="s">
        <v>1104</v>
      </c>
      <c r="M246" s="1" t="s">
        <v>1105</v>
      </c>
    </row>
    <row r="247" spans="12:13">
      <c r="L247" s="1" t="s">
        <v>1106</v>
      </c>
      <c r="M247" s="1" t="s">
        <v>690</v>
      </c>
    </row>
    <row r="248" spans="12:13">
      <c r="L248" s="1" t="s">
        <v>1107</v>
      </c>
      <c r="M248" s="1" t="s">
        <v>1108</v>
      </c>
    </row>
    <row r="249" spans="12:13">
      <c r="L249" s="1" t="s">
        <v>1109</v>
      </c>
      <c r="M249" s="1" t="s">
        <v>1110</v>
      </c>
    </row>
    <row r="250" spans="12:13">
      <c r="L250" s="1" t="s">
        <v>1111</v>
      </c>
      <c r="M250" s="1" t="s">
        <v>1112</v>
      </c>
    </row>
    <row r="251" spans="12:13">
      <c r="L251" s="1" t="s">
        <v>1113</v>
      </c>
      <c r="M251" s="1" t="s">
        <v>1114</v>
      </c>
    </row>
    <row r="252" spans="12:13">
      <c r="L252" s="1" t="s">
        <v>1115</v>
      </c>
      <c r="M252" s="1" t="s">
        <v>1116</v>
      </c>
    </row>
    <row r="253" spans="12:13">
      <c r="L253" s="1" t="s">
        <v>1117</v>
      </c>
      <c r="M253" s="1" t="s">
        <v>1118</v>
      </c>
    </row>
    <row r="254" spans="12:13">
      <c r="L254" s="1" t="s">
        <v>1119</v>
      </c>
      <c r="M254" s="1" t="s">
        <v>1120</v>
      </c>
    </row>
    <row r="255" spans="12:13">
      <c r="L255" s="1" t="s">
        <v>1121</v>
      </c>
      <c r="M255" s="1" t="s">
        <v>1122</v>
      </c>
    </row>
    <row r="256" spans="12:13">
      <c r="L256" s="1" t="s">
        <v>1123</v>
      </c>
      <c r="M256" s="1" t="s">
        <v>1124</v>
      </c>
    </row>
    <row r="257" spans="12:13">
      <c r="L257" s="1" t="s">
        <v>1125</v>
      </c>
      <c r="M257" s="1" t="s">
        <v>1126</v>
      </c>
    </row>
    <row r="258" spans="12:13">
      <c r="L258" s="1" t="s">
        <v>1127</v>
      </c>
      <c r="M258" s="1" t="s">
        <v>1128</v>
      </c>
    </row>
    <row r="259" spans="12:13">
      <c r="L259" s="1" t="s">
        <v>1129</v>
      </c>
      <c r="M259" s="1" t="s">
        <v>1130</v>
      </c>
    </row>
    <row r="260" spans="12:13">
      <c r="L260" s="1" t="s">
        <v>1131</v>
      </c>
      <c r="M260" s="1" t="s">
        <v>1132</v>
      </c>
    </row>
    <row r="261" spans="12:13">
      <c r="L261" s="1" t="s">
        <v>1133</v>
      </c>
      <c r="M261" s="1" t="s">
        <v>1134</v>
      </c>
    </row>
    <row r="262" spans="12:13">
      <c r="L262" s="1" t="s">
        <v>1135</v>
      </c>
      <c r="M262" s="1" t="s">
        <v>1136</v>
      </c>
    </row>
    <row r="263" spans="12:13">
      <c r="L263" s="1" t="s">
        <v>1137</v>
      </c>
      <c r="M263" s="1" t="s">
        <v>1138</v>
      </c>
    </row>
    <row r="264" spans="12:13">
      <c r="L264" s="1" t="s">
        <v>1139</v>
      </c>
      <c r="M264" s="1" t="s">
        <v>1140</v>
      </c>
    </row>
    <row r="265" spans="12:13">
      <c r="L265" s="1" t="s">
        <v>1141</v>
      </c>
      <c r="M265" s="1" t="s">
        <v>1142</v>
      </c>
    </row>
    <row r="266" spans="12:13">
      <c r="L266" s="1" t="s">
        <v>1143</v>
      </c>
      <c r="M266" s="1" t="s">
        <v>19</v>
      </c>
    </row>
    <row r="267" spans="12:13">
      <c r="L267" s="1" t="s">
        <v>1144</v>
      </c>
      <c r="M267" s="1" t="s">
        <v>1145</v>
      </c>
    </row>
    <row r="268" spans="12:13">
      <c r="L268" s="1" t="s">
        <v>1146</v>
      </c>
      <c r="M268" s="1" t="s">
        <v>1147</v>
      </c>
    </row>
    <row r="269" spans="12:13">
      <c r="L269" s="1" t="s">
        <v>1148</v>
      </c>
      <c r="M269" s="1" t="s">
        <v>1149</v>
      </c>
    </row>
    <row r="270" spans="12:13">
      <c r="L270" s="1" t="s">
        <v>1150</v>
      </c>
      <c r="M270" s="1" t="s">
        <v>1151</v>
      </c>
    </row>
    <row r="271" spans="12:13">
      <c r="L271" s="1" t="s">
        <v>1152</v>
      </c>
      <c r="M271" s="1" t="s">
        <v>1153</v>
      </c>
    </row>
    <row r="272" spans="12:13">
      <c r="L272" s="1" t="s">
        <v>1154</v>
      </c>
      <c r="M272" s="1" t="s">
        <v>1155</v>
      </c>
    </row>
    <row r="273" spans="12:13">
      <c r="L273" s="1" t="s">
        <v>1156</v>
      </c>
      <c r="M273" s="1" t="s">
        <v>1157</v>
      </c>
    </row>
    <row r="274" spans="12:13">
      <c r="L274" s="1" t="s">
        <v>1158</v>
      </c>
      <c r="M274" s="1" t="s">
        <v>1159</v>
      </c>
    </row>
    <row r="275" spans="12:13">
      <c r="L275" s="1" t="s">
        <v>1160</v>
      </c>
      <c r="M275" s="1" t="s">
        <v>1161</v>
      </c>
    </row>
    <row r="276" spans="12:13">
      <c r="L276" s="1" t="s">
        <v>1162</v>
      </c>
      <c r="M276" s="1" t="s">
        <v>1163</v>
      </c>
    </row>
    <row r="277" spans="12:13">
      <c r="L277" s="1" t="s">
        <v>1164</v>
      </c>
      <c r="M277" s="1" t="s">
        <v>1165</v>
      </c>
    </row>
    <row r="278" spans="12:13">
      <c r="L278" s="1" t="s">
        <v>1166</v>
      </c>
      <c r="M278" s="1" t="s">
        <v>1167</v>
      </c>
    </row>
    <row r="279" spans="12:13">
      <c r="L279" s="1" t="s">
        <v>1168</v>
      </c>
      <c r="M279" s="1" t="s">
        <v>1169</v>
      </c>
    </row>
    <row r="280" spans="12:13">
      <c r="L280" s="1" t="s">
        <v>1170</v>
      </c>
      <c r="M280" s="1" t="s">
        <v>1171</v>
      </c>
    </row>
    <row r="281" spans="12:13">
      <c r="L281" s="1" t="s">
        <v>1172</v>
      </c>
      <c r="M281" s="1" t="s">
        <v>1173</v>
      </c>
    </row>
    <row r="282" spans="12:13">
      <c r="L282" s="1" t="s">
        <v>1174</v>
      </c>
      <c r="M282" s="1" t="s">
        <v>1175</v>
      </c>
    </row>
    <row r="283" spans="12:13">
      <c r="L283" s="1" t="s">
        <v>1176</v>
      </c>
      <c r="M283" s="1" t="s">
        <v>1177</v>
      </c>
    </row>
    <row r="284" spans="12:13">
      <c r="L284" s="1" t="s">
        <v>1178</v>
      </c>
      <c r="M284" s="1" t="s">
        <v>1179</v>
      </c>
    </row>
    <row r="285" spans="12:13">
      <c r="L285" s="1" t="s">
        <v>1180</v>
      </c>
      <c r="M285" s="1" t="s">
        <v>1181</v>
      </c>
    </row>
    <row r="286" spans="12:13">
      <c r="L286" s="1" t="s">
        <v>1182</v>
      </c>
      <c r="M286" s="1" t="s">
        <v>1183</v>
      </c>
    </row>
    <row r="287" spans="12:13">
      <c r="L287" s="1" t="s">
        <v>1184</v>
      </c>
      <c r="M287" s="1" t="s">
        <v>1185</v>
      </c>
    </row>
    <row r="288" spans="12:13">
      <c r="L288" s="1" t="s">
        <v>1186</v>
      </c>
      <c r="M288" s="1" t="s">
        <v>1187</v>
      </c>
    </row>
    <row r="289" spans="12:13">
      <c r="L289" s="1" t="s">
        <v>1188</v>
      </c>
      <c r="M289" s="1" t="s">
        <v>1189</v>
      </c>
    </row>
    <row r="290" spans="12:13">
      <c r="L290" s="1" t="s">
        <v>1190</v>
      </c>
      <c r="M290" s="1" t="s">
        <v>1191</v>
      </c>
    </row>
    <row r="291" spans="12:13">
      <c r="L291" s="1" t="s">
        <v>1192</v>
      </c>
      <c r="M291" s="1" t="s">
        <v>575</v>
      </c>
    </row>
    <row r="292" spans="12:13">
      <c r="L292" s="1" t="s">
        <v>1193</v>
      </c>
      <c r="M292" s="1" t="s">
        <v>1194</v>
      </c>
    </row>
    <row r="293" spans="12:13">
      <c r="L293" s="1" t="s">
        <v>1195</v>
      </c>
      <c r="M293" s="1" t="s">
        <v>1196</v>
      </c>
    </row>
    <row r="294" spans="12:13">
      <c r="L294" s="1" t="s">
        <v>1197</v>
      </c>
      <c r="M294" s="1" t="s">
        <v>1198</v>
      </c>
    </row>
    <row r="295" spans="12:13">
      <c r="L295" s="1" t="s">
        <v>1199</v>
      </c>
      <c r="M295" s="1" t="s">
        <v>1200</v>
      </c>
    </row>
    <row r="296" spans="12:13">
      <c r="L296" s="1" t="s">
        <v>1201</v>
      </c>
      <c r="M296" s="1" t="s">
        <v>1202</v>
      </c>
    </row>
    <row r="297" spans="12:13">
      <c r="L297" s="1" t="s">
        <v>1203</v>
      </c>
      <c r="M297" s="1" t="s">
        <v>1204</v>
      </c>
    </row>
    <row r="298" spans="12:13">
      <c r="L298" s="1" t="s">
        <v>1205</v>
      </c>
      <c r="M298" s="1" t="s">
        <v>1206</v>
      </c>
    </row>
    <row r="299" spans="12:13">
      <c r="L299" s="1" t="s">
        <v>1207</v>
      </c>
      <c r="M299" s="1" t="s">
        <v>1208</v>
      </c>
    </row>
    <row r="300" spans="12:13">
      <c r="L300" s="1" t="s">
        <v>1209</v>
      </c>
      <c r="M300" s="1" t="s">
        <v>1210</v>
      </c>
    </row>
    <row r="301" spans="12:13">
      <c r="L301" s="1" t="s">
        <v>1211</v>
      </c>
      <c r="M301" s="1" t="s">
        <v>1212</v>
      </c>
    </row>
    <row r="302" spans="12:13">
      <c r="L302" s="1" t="s">
        <v>1213</v>
      </c>
      <c r="M302" s="1" t="s">
        <v>1214</v>
      </c>
    </row>
    <row r="303" spans="12:13">
      <c r="L303" s="1" t="s">
        <v>1215</v>
      </c>
      <c r="M303" s="1" t="s">
        <v>1216</v>
      </c>
    </row>
    <row r="304" spans="12:13">
      <c r="L304" s="1" t="s">
        <v>1217</v>
      </c>
      <c r="M304" s="1" t="s">
        <v>1218</v>
      </c>
    </row>
    <row r="305" spans="12:13">
      <c r="L305" s="1" t="s">
        <v>1219</v>
      </c>
      <c r="M305" s="1" t="s">
        <v>1220</v>
      </c>
    </row>
    <row r="306" spans="12:13">
      <c r="L306" s="1" t="s">
        <v>1221</v>
      </c>
      <c r="M306" s="1" t="s">
        <v>1222</v>
      </c>
    </row>
    <row r="307" spans="12:13">
      <c r="L307" s="1" t="s">
        <v>1223</v>
      </c>
      <c r="M307" s="1" t="s">
        <v>1224</v>
      </c>
    </row>
    <row r="308" spans="12:13">
      <c r="L308" s="1" t="s">
        <v>1225</v>
      </c>
      <c r="M308" s="1" t="s">
        <v>1226</v>
      </c>
    </row>
    <row r="309" spans="12:13">
      <c r="L309" s="1" t="s">
        <v>1227</v>
      </c>
      <c r="M309" s="1" t="s">
        <v>1228</v>
      </c>
    </row>
    <row r="310" spans="12:13">
      <c r="L310" s="1" t="s">
        <v>1229</v>
      </c>
      <c r="M310" s="1" t="s">
        <v>1230</v>
      </c>
    </row>
    <row r="311" spans="12:13">
      <c r="L311" s="1" t="s">
        <v>1231</v>
      </c>
      <c r="M311" s="1" t="s">
        <v>1232</v>
      </c>
    </row>
    <row r="312" spans="12:13">
      <c r="L312" s="1" t="s">
        <v>1233</v>
      </c>
      <c r="M312" s="1" t="s">
        <v>1234</v>
      </c>
    </row>
    <row r="313" spans="12:13">
      <c r="L313" s="1" t="s">
        <v>1235</v>
      </c>
      <c r="M313" s="1" t="s">
        <v>1236</v>
      </c>
    </row>
    <row r="314" spans="12:13">
      <c r="L314" s="1" t="s">
        <v>1237</v>
      </c>
      <c r="M314" s="1" t="s">
        <v>1238</v>
      </c>
    </row>
    <row r="315" spans="12:13">
      <c r="L315" s="1" t="s">
        <v>1239</v>
      </c>
      <c r="M315" s="1" t="s">
        <v>1240</v>
      </c>
    </row>
    <row r="316" spans="12:13">
      <c r="L316" s="1" t="s">
        <v>1241</v>
      </c>
      <c r="M316" s="1" t="s">
        <v>1242</v>
      </c>
    </row>
    <row r="317" spans="12:13">
      <c r="L317" s="1" t="s">
        <v>1243</v>
      </c>
      <c r="M317" s="1" t="s">
        <v>1244</v>
      </c>
    </row>
    <row r="318" spans="12:13">
      <c r="L318" s="1" t="s">
        <v>1245</v>
      </c>
      <c r="M318" s="1" t="s">
        <v>1246</v>
      </c>
    </row>
    <row r="319" spans="12:13">
      <c r="L319" s="1" t="s">
        <v>1247</v>
      </c>
      <c r="M319" s="1" t="s">
        <v>1248</v>
      </c>
    </row>
    <row r="320" spans="12:13">
      <c r="L320" s="1" t="s">
        <v>1249</v>
      </c>
      <c r="M320" s="1" t="s">
        <v>1250</v>
      </c>
    </row>
    <row r="321" spans="12:13">
      <c r="L321" s="1" t="s">
        <v>1251</v>
      </c>
      <c r="M321" s="1" t="s">
        <v>1252</v>
      </c>
    </row>
    <row r="322" spans="12:13">
      <c r="L322" s="1" t="s">
        <v>1253</v>
      </c>
      <c r="M322" s="1" t="s">
        <v>1254</v>
      </c>
    </row>
    <row r="323" spans="12:13">
      <c r="L323" s="1" t="s">
        <v>1255</v>
      </c>
      <c r="M323" s="1" t="s">
        <v>1256</v>
      </c>
    </row>
    <row r="324" spans="12:13">
      <c r="L324" s="1" t="s">
        <v>1257</v>
      </c>
      <c r="M324" s="1" t="s">
        <v>1258</v>
      </c>
    </row>
    <row r="325" spans="12:13">
      <c r="L325" s="1" t="s">
        <v>1259</v>
      </c>
      <c r="M325" s="1" t="s">
        <v>1260</v>
      </c>
    </row>
    <row r="326" spans="12:13">
      <c r="L326" s="1" t="s">
        <v>1261</v>
      </c>
      <c r="M326" s="1" t="s">
        <v>1262</v>
      </c>
    </row>
    <row r="327" spans="12:13">
      <c r="L327" s="1" t="s">
        <v>1263</v>
      </c>
      <c r="M327" s="1" t="s">
        <v>1264</v>
      </c>
    </row>
    <row r="328" spans="12:13">
      <c r="L328" s="1" t="s">
        <v>1265</v>
      </c>
      <c r="M328" s="1" t="s">
        <v>1266</v>
      </c>
    </row>
    <row r="329" spans="12:13">
      <c r="L329" s="1" t="s">
        <v>1267</v>
      </c>
      <c r="M329" s="1" t="s">
        <v>1268</v>
      </c>
    </row>
    <row r="330" spans="12:13">
      <c r="L330" s="1" t="s">
        <v>1269</v>
      </c>
      <c r="M330" s="1" t="s">
        <v>640</v>
      </c>
    </row>
    <row r="331" spans="12:13">
      <c r="L331" s="1" t="s">
        <v>1270</v>
      </c>
      <c r="M331" s="1" t="s">
        <v>1271</v>
      </c>
    </row>
    <row r="332" spans="12:13">
      <c r="L332" s="1" t="s">
        <v>1272</v>
      </c>
      <c r="M332" s="1" t="s">
        <v>1273</v>
      </c>
    </row>
    <row r="333" spans="12:13">
      <c r="L333" s="1" t="s">
        <v>1274</v>
      </c>
      <c r="M333" s="1" t="s">
        <v>1275</v>
      </c>
    </row>
    <row r="334" spans="12:13">
      <c r="L334" s="1" t="s">
        <v>1276</v>
      </c>
      <c r="M334" s="1" t="s">
        <v>1277</v>
      </c>
    </row>
    <row r="335" spans="12:13">
      <c r="L335" s="1" t="s">
        <v>1278</v>
      </c>
      <c r="M335" s="1" t="s">
        <v>1279</v>
      </c>
    </row>
    <row r="336" spans="12:13">
      <c r="L336" s="1" t="s">
        <v>1280</v>
      </c>
      <c r="M336" s="1" t="s">
        <v>1281</v>
      </c>
    </row>
    <row r="337" spans="12:13">
      <c r="L337" s="1" t="s">
        <v>1282</v>
      </c>
      <c r="M337" s="1" t="s">
        <v>1283</v>
      </c>
    </row>
    <row r="338" spans="12:13">
      <c r="L338" s="1" t="s">
        <v>1284</v>
      </c>
      <c r="M338" s="1" t="s">
        <v>1285</v>
      </c>
    </row>
    <row r="339" spans="12:13">
      <c r="L339" s="1" t="s">
        <v>1286</v>
      </c>
      <c r="M339" s="1" t="s">
        <v>1287</v>
      </c>
    </row>
    <row r="340" spans="12:13">
      <c r="L340" s="1" t="s">
        <v>1288</v>
      </c>
      <c r="M340" s="1" t="s">
        <v>640</v>
      </c>
    </row>
    <row r="341" spans="12:13">
      <c r="L341" s="1" t="s">
        <v>1289</v>
      </c>
      <c r="M341" s="1" t="s">
        <v>1290</v>
      </c>
    </row>
    <row r="342" spans="12:13">
      <c r="L342" s="1" t="s">
        <v>1291</v>
      </c>
      <c r="M342" s="1" t="s">
        <v>1292</v>
      </c>
    </row>
    <row r="343" spans="12:13">
      <c r="L343" s="1" t="s">
        <v>1293</v>
      </c>
      <c r="M343" s="1" t="s">
        <v>1294</v>
      </c>
    </row>
    <row r="344" spans="12:13">
      <c r="L344" s="1" t="s">
        <v>1295</v>
      </c>
      <c r="M344" s="1" t="s">
        <v>1296</v>
      </c>
    </row>
    <row r="345" spans="12:13">
      <c r="L345" s="1" t="s">
        <v>1297</v>
      </c>
      <c r="M345" s="1" t="s">
        <v>1298</v>
      </c>
    </row>
    <row r="346" spans="12:13">
      <c r="L346" s="1" t="s">
        <v>1299</v>
      </c>
      <c r="M346" s="1" t="s">
        <v>1300</v>
      </c>
    </row>
    <row r="347" spans="12:13">
      <c r="L347" s="1" t="s">
        <v>1301</v>
      </c>
      <c r="M347" s="1" t="s">
        <v>191</v>
      </c>
    </row>
    <row r="348" spans="12:13">
      <c r="L348" s="1" t="s">
        <v>1302</v>
      </c>
      <c r="M348" s="1" t="s">
        <v>1303</v>
      </c>
    </row>
    <row r="349" spans="12:13">
      <c r="L349" s="1" t="s">
        <v>1304</v>
      </c>
      <c r="M349" s="1" t="s">
        <v>1305</v>
      </c>
    </row>
    <row r="350" spans="12:13">
      <c r="L350" s="1" t="s">
        <v>1306</v>
      </c>
      <c r="M350" s="1" t="s">
        <v>1307</v>
      </c>
    </row>
    <row r="351" spans="12:13">
      <c r="L351" s="1" t="s">
        <v>1308</v>
      </c>
      <c r="M351" s="1" t="s">
        <v>1309</v>
      </c>
    </row>
    <row r="352" spans="12:13">
      <c r="L352" s="1" t="s">
        <v>1310</v>
      </c>
      <c r="M352" s="1" t="s">
        <v>1311</v>
      </c>
    </row>
    <row r="353" spans="12:13">
      <c r="L353" s="1" t="s">
        <v>1312</v>
      </c>
      <c r="M353" s="1" t="s">
        <v>1313</v>
      </c>
    </row>
    <row r="354" spans="12:13">
      <c r="L354" s="1" t="s">
        <v>1314</v>
      </c>
      <c r="M354" s="1" t="s">
        <v>1315</v>
      </c>
    </row>
    <row r="355" spans="12:13">
      <c r="L355" s="1" t="s">
        <v>1316</v>
      </c>
      <c r="M355" s="1" t="s">
        <v>1317</v>
      </c>
    </row>
    <row r="356" spans="12:13">
      <c r="L356" s="1" t="s">
        <v>1318</v>
      </c>
      <c r="M356" s="1" t="s">
        <v>1319</v>
      </c>
    </row>
    <row r="357" spans="12:13">
      <c r="L357" s="1" t="s">
        <v>1320</v>
      </c>
      <c r="M357" s="1" t="s">
        <v>1321</v>
      </c>
    </row>
    <row r="358" spans="12:13">
      <c r="L358" s="1" t="s">
        <v>1322</v>
      </c>
      <c r="M358" s="1" t="s">
        <v>1323</v>
      </c>
    </row>
    <row r="359" spans="12:13">
      <c r="L359" s="1" t="s">
        <v>1324</v>
      </c>
      <c r="M359" s="1" t="s">
        <v>1325</v>
      </c>
    </row>
    <row r="360" spans="12:13">
      <c r="L360" s="1" t="s">
        <v>1326</v>
      </c>
      <c r="M360" s="1" t="s">
        <v>1327</v>
      </c>
    </row>
    <row r="361" spans="12:13">
      <c r="L361" s="1" t="s">
        <v>1328</v>
      </c>
      <c r="M361" s="1" t="s">
        <v>1329</v>
      </c>
    </row>
    <row r="362" spans="12:13">
      <c r="L362" s="1" t="s">
        <v>1330</v>
      </c>
      <c r="M362" s="1" t="s">
        <v>1331</v>
      </c>
    </row>
    <row r="363" spans="12:13">
      <c r="L363" s="1" t="s">
        <v>1332</v>
      </c>
      <c r="M363" s="1" t="s">
        <v>1333</v>
      </c>
    </row>
    <row r="364" spans="12:13">
      <c r="L364" s="1" t="s">
        <v>1334</v>
      </c>
      <c r="M364" s="1" t="s">
        <v>1335</v>
      </c>
    </row>
    <row r="365" spans="12:13">
      <c r="L365" s="1" t="s">
        <v>1336</v>
      </c>
      <c r="M365" s="1" t="s">
        <v>1337</v>
      </c>
    </row>
    <row r="366" spans="12:13">
      <c r="L366" s="1" t="s">
        <v>1338</v>
      </c>
      <c r="M366" s="1" t="s">
        <v>1339</v>
      </c>
    </row>
    <row r="367" spans="12:13">
      <c r="L367" s="1" t="s">
        <v>1340</v>
      </c>
      <c r="M367" s="1" t="s">
        <v>1341</v>
      </c>
    </row>
    <row r="368" spans="12:13">
      <c r="L368" s="1" t="s">
        <v>1342</v>
      </c>
      <c r="M368" s="1" t="s">
        <v>1343</v>
      </c>
    </row>
    <row r="369" spans="12:13">
      <c r="L369" s="1" t="s">
        <v>1344</v>
      </c>
      <c r="M369" s="1" t="s">
        <v>1345</v>
      </c>
    </row>
    <row r="370" spans="12:13">
      <c r="L370" s="1" t="s">
        <v>1346</v>
      </c>
      <c r="M370" s="1" t="s">
        <v>1347</v>
      </c>
    </row>
    <row r="371" spans="12:13">
      <c r="L371" s="1" t="s">
        <v>1348</v>
      </c>
      <c r="M371" s="1" t="s">
        <v>1349</v>
      </c>
    </row>
    <row r="372" spans="12:13">
      <c r="L372" s="1" t="s">
        <v>1350</v>
      </c>
      <c r="M372" s="1" t="s">
        <v>1351</v>
      </c>
    </row>
    <row r="373" spans="12:13">
      <c r="L373" s="1" t="s">
        <v>1352</v>
      </c>
      <c r="M373" s="1" t="s">
        <v>1353</v>
      </c>
    </row>
    <row r="374" spans="12:13">
      <c r="L374" s="1" t="s">
        <v>1354</v>
      </c>
      <c r="M374" s="1" t="s">
        <v>1355</v>
      </c>
    </row>
    <row r="375" spans="12:13">
      <c r="L375" s="1" t="s">
        <v>1356</v>
      </c>
      <c r="M375" s="1" t="s">
        <v>1357</v>
      </c>
    </row>
    <row r="376" spans="12:13">
      <c r="L376" s="1" t="s">
        <v>1358</v>
      </c>
      <c r="M376" s="1" t="s">
        <v>1359</v>
      </c>
    </row>
    <row r="377" spans="12:13">
      <c r="L377" s="1" t="s">
        <v>1360</v>
      </c>
      <c r="M377" s="1" t="s">
        <v>1361</v>
      </c>
    </row>
    <row r="378" spans="12:13">
      <c r="L378" s="1" t="s">
        <v>1362</v>
      </c>
      <c r="M378" s="1" t="s">
        <v>1363</v>
      </c>
    </row>
    <row r="379" spans="12:13">
      <c r="L379" s="1" t="s">
        <v>1364</v>
      </c>
      <c r="M379" s="1" t="s">
        <v>1365</v>
      </c>
    </row>
    <row r="380" spans="12:13">
      <c r="L380" s="1" t="s">
        <v>1366</v>
      </c>
      <c r="M380" s="1" t="s">
        <v>1367</v>
      </c>
    </row>
    <row r="381" spans="12:13">
      <c r="L381" s="1" t="s">
        <v>1368</v>
      </c>
      <c r="M381" s="1" t="s">
        <v>1369</v>
      </c>
    </row>
    <row r="382" spans="12:13">
      <c r="L382" s="1" t="s">
        <v>1370</v>
      </c>
      <c r="M382" s="1" t="s">
        <v>1371</v>
      </c>
    </row>
    <row r="383" spans="12:13">
      <c r="L383" s="1" t="s">
        <v>1372</v>
      </c>
      <c r="M383" s="1" t="s">
        <v>1373</v>
      </c>
    </row>
    <row r="384" spans="12:13">
      <c r="L384" s="1" t="s">
        <v>1374</v>
      </c>
      <c r="M384" s="1" t="s">
        <v>1375</v>
      </c>
    </row>
    <row r="385" spans="12:13">
      <c r="L385" s="1" t="s">
        <v>1376</v>
      </c>
      <c r="M385" s="1" t="s">
        <v>1377</v>
      </c>
    </row>
    <row r="386" spans="12:13">
      <c r="L386" s="1" t="s">
        <v>1378</v>
      </c>
      <c r="M386" s="1" t="s">
        <v>1379</v>
      </c>
    </row>
    <row r="387" spans="12:13">
      <c r="L387" s="1" t="s">
        <v>1380</v>
      </c>
      <c r="M387" s="1" t="s">
        <v>1381</v>
      </c>
    </row>
    <row r="388" spans="12:13">
      <c r="L388" s="1" t="s">
        <v>1382</v>
      </c>
      <c r="M388" s="1" t="s">
        <v>1383</v>
      </c>
    </row>
    <row r="389" spans="12:13">
      <c r="L389" s="1" t="s">
        <v>1384</v>
      </c>
      <c r="M389" s="1" t="s">
        <v>1385</v>
      </c>
    </row>
    <row r="390" spans="12:13">
      <c r="L390" s="1" t="s">
        <v>1386</v>
      </c>
      <c r="M390" s="1" t="s">
        <v>193</v>
      </c>
    </row>
    <row r="391" spans="12:13">
      <c r="L391" s="1" t="s">
        <v>1387</v>
      </c>
      <c r="M391" s="1" t="s">
        <v>1388</v>
      </c>
    </row>
    <row r="392" spans="12:13">
      <c r="L392" s="1" t="s">
        <v>1389</v>
      </c>
      <c r="M392" s="1" t="s">
        <v>1307</v>
      </c>
    </row>
    <row r="393" spans="12:13">
      <c r="L393" s="1" t="s">
        <v>1390</v>
      </c>
      <c r="M393" s="1" t="s">
        <v>951</v>
      </c>
    </row>
    <row r="394" spans="12:13">
      <c r="L394" s="1" t="s">
        <v>1391</v>
      </c>
      <c r="M394" s="1" t="s">
        <v>1392</v>
      </c>
    </row>
    <row r="395" spans="12:13">
      <c r="L395" s="1" t="s">
        <v>1393</v>
      </c>
      <c r="M395" s="1" t="s">
        <v>1394</v>
      </c>
    </row>
    <row r="396" spans="12:13">
      <c r="L396" s="1" t="s">
        <v>1395</v>
      </c>
      <c r="M396" s="1" t="s">
        <v>1396</v>
      </c>
    </row>
    <row r="397" spans="12:13">
      <c r="L397" s="1" t="s">
        <v>1397</v>
      </c>
      <c r="M397" s="1" t="s">
        <v>1398</v>
      </c>
    </row>
    <row r="398" spans="12:13">
      <c r="L398" s="1" t="s">
        <v>1399</v>
      </c>
      <c r="M398" s="1" t="s">
        <v>1400</v>
      </c>
    </row>
    <row r="399" spans="12:13">
      <c r="L399" s="1" t="s">
        <v>1401</v>
      </c>
      <c r="M399" s="1" t="s">
        <v>1402</v>
      </c>
    </row>
    <row r="400" spans="12:13">
      <c r="L400" s="1" t="s">
        <v>1403</v>
      </c>
      <c r="M400" s="1" t="s">
        <v>1404</v>
      </c>
    </row>
    <row r="401" spans="12:13">
      <c r="L401" s="1" t="s">
        <v>1405</v>
      </c>
      <c r="M401" s="1" t="s">
        <v>1406</v>
      </c>
    </row>
    <row r="402" spans="12:13">
      <c r="L402" s="1" t="s">
        <v>1407</v>
      </c>
      <c r="M402" s="1" t="s">
        <v>853</v>
      </c>
    </row>
    <row r="403" spans="12:13">
      <c r="L403" s="1" t="s">
        <v>1408</v>
      </c>
      <c r="M403" s="1" t="s">
        <v>1409</v>
      </c>
    </row>
    <row r="404" spans="12:13">
      <c r="L404" s="1" t="s">
        <v>1410</v>
      </c>
      <c r="M404" s="1" t="s">
        <v>1411</v>
      </c>
    </row>
    <row r="405" spans="12:13">
      <c r="L405" s="1" t="s">
        <v>1412</v>
      </c>
      <c r="M405" s="1" t="s">
        <v>1413</v>
      </c>
    </row>
    <row r="406" spans="12:13">
      <c r="L406" s="1" t="s">
        <v>1414</v>
      </c>
      <c r="M406" s="1" t="s">
        <v>1415</v>
      </c>
    </row>
    <row r="407" spans="12:13">
      <c r="L407" s="1" t="s">
        <v>1416</v>
      </c>
      <c r="M407" s="1" t="s">
        <v>1417</v>
      </c>
    </row>
    <row r="408" spans="12:13">
      <c r="L408" s="1" t="s">
        <v>1418</v>
      </c>
      <c r="M408" s="1" t="s">
        <v>543</v>
      </c>
    </row>
    <row r="409" spans="12:13">
      <c r="L409" s="1" t="s">
        <v>1419</v>
      </c>
      <c r="M409" s="1" t="s">
        <v>1420</v>
      </c>
    </row>
    <row r="410" spans="12:13">
      <c r="L410" s="1" t="s">
        <v>1421</v>
      </c>
      <c r="M410" s="1" t="s">
        <v>1422</v>
      </c>
    </row>
    <row r="411" spans="12:13">
      <c r="L411" s="1" t="s">
        <v>1423</v>
      </c>
      <c r="M411" s="1" t="s">
        <v>1424</v>
      </c>
    </row>
    <row r="412" spans="12:13">
      <c r="L412" s="1" t="s">
        <v>1425</v>
      </c>
      <c r="M412" s="1" t="s">
        <v>1426</v>
      </c>
    </row>
    <row r="413" spans="12:13">
      <c r="L413" s="1" t="s">
        <v>1427</v>
      </c>
      <c r="M413" s="1" t="s">
        <v>1428</v>
      </c>
    </row>
    <row r="414" spans="12:13">
      <c r="L414" s="1" t="s">
        <v>1429</v>
      </c>
      <c r="M414" s="1" t="s">
        <v>1430</v>
      </c>
    </row>
    <row r="415" spans="12:13">
      <c r="L415" s="1" t="s">
        <v>1431</v>
      </c>
      <c r="M415" s="1" t="s">
        <v>1432</v>
      </c>
    </row>
    <row r="416" spans="12:13">
      <c r="L416" s="1" t="s">
        <v>1433</v>
      </c>
      <c r="M416" s="1" t="s">
        <v>1434</v>
      </c>
    </row>
    <row r="417" spans="12:13">
      <c r="L417" s="1" t="s">
        <v>1435</v>
      </c>
      <c r="M417" s="1" t="s">
        <v>1436</v>
      </c>
    </row>
    <row r="418" spans="12:13">
      <c r="L418" s="1" t="s">
        <v>1437</v>
      </c>
      <c r="M418" s="1" t="s">
        <v>1438</v>
      </c>
    </row>
    <row r="419" spans="12:13">
      <c r="L419" s="1" t="s">
        <v>1439</v>
      </c>
      <c r="M419" s="1" t="s">
        <v>1440</v>
      </c>
    </row>
    <row r="420" spans="12:13">
      <c r="L420" s="1" t="s">
        <v>1441</v>
      </c>
      <c r="M420" s="1" t="s">
        <v>1442</v>
      </c>
    </row>
    <row r="421" spans="12:13">
      <c r="L421" s="1" t="s">
        <v>1443</v>
      </c>
      <c r="M421" s="1" t="s">
        <v>1444</v>
      </c>
    </row>
    <row r="422" spans="12:13">
      <c r="L422" s="1" t="s">
        <v>1445</v>
      </c>
      <c r="M422" s="1" t="s">
        <v>1446</v>
      </c>
    </row>
    <row r="423" spans="12:13">
      <c r="L423" s="1" t="s">
        <v>1447</v>
      </c>
      <c r="M423" s="1" t="s">
        <v>1448</v>
      </c>
    </row>
    <row r="424" spans="12:13">
      <c r="L424" s="1" t="s">
        <v>1449</v>
      </c>
      <c r="M424" s="1" t="s">
        <v>1450</v>
      </c>
    </row>
    <row r="425" spans="12:13">
      <c r="L425" s="1" t="s">
        <v>1451</v>
      </c>
      <c r="M425" s="1" t="s">
        <v>1452</v>
      </c>
    </row>
    <row r="426" spans="12:13">
      <c r="L426" s="1" t="s">
        <v>1453</v>
      </c>
      <c r="M426" s="1" t="s">
        <v>1454</v>
      </c>
    </row>
    <row r="427" spans="12:13">
      <c r="L427" s="1" t="s">
        <v>1455</v>
      </c>
      <c r="M427" s="1" t="s">
        <v>1456</v>
      </c>
    </row>
    <row r="428" spans="12:13">
      <c r="L428" s="1" t="s">
        <v>1457</v>
      </c>
      <c r="M428" s="1" t="s">
        <v>1458</v>
      </c>
    </row>
    <row r="429" spans="12:13">
      <c r="L429" s="1" t="s">
        <v>1459</v>
      </c>
      <c r="M429" s="1" t="s">
        <v>1460</v>
      </c>
    </row>
    <row r="430" spans="12:13">
      <c r="L430" s="1" t="s">
        <v>1461</v>
      </c>
      <c r="M430" s="1" t="s">
        <v>1462</v>
      </c>
    </row>
    <row r="431" spans="12:13">
      <c r="L431" s="1" t="s">
        <v>1463</v>
      </c>
      <c r="M431" s="1" t="s">
        <v>1464</v>
      </c>
    </row>
    <row r="432" spans="12:13">
      <c r="L432" s="1" t="s">
        <v>1465</v>
      </c>
      <c r="M432" s="1" t="s">
        <v>1466</v>
      </c>
    </row>
    <row r="433" spans="12:13">
      <c r="L433" s="1" t="s">
        <v>1467</v>
      </c>
      <c r="M433" s="1" t="s">
        <v>1468</v>
      </c>
    </row>
    <row r="434" spans="12:13">
      <c r="L434" s="1" t="s">
        <v>1469</v>
      </c>
      <c r="M434" s="1" t="s">
        <v>223</v>
      </c>
    </row>
    <row r="435" spans="12:13">
      <c r="L435" s="1" t="s">
        <v>1470</v>
      </c>
      <c r="M435" s="1" t="s">
        <v>1471</v>
      </c>
    </row>
    <row r="436" spans="12:13">
      <c r="L436" s="1" t="s">
        <v>1472</v>
      </c>
      <c r="M436" s="1" t="s">
        <v>1473</v>
      </c>
    </row>
    <row r="437" spans="12:13">
      <c r="L437" s="1" t="s">
        <v>1474</v>
      </c>
      <c r="M437" s="1" t="s">
        <v>1475</v>
      </c>
    </row>
    <row r="438" spans="12:13">
      <c r="L438" s="1" t="s">
        <v>1476</v>
      </c>
      <c r="M438" s="1" t="s">
        <v>1477</v>
      </c>
    </row>
    <row r="439" spans="12:13">
      <c r="L439" s="1" t="s">
        <v>1478</v>
      </c>
      <c r="M439" s="1" t="s">
        <v>1479</v>
      </c>
    </row>
    <row r="440" spans="12:13">
      <c r="L440" s="1" t="s">
        <v>1480</v>
      </c>
      <c r="M440" s="1" t="s">
        <v>1481</v>
      </c>
    </row>
    <row r="441" spans="12:13">
      <c r="L441" s="1" t="s">
        <v>1482</v>
      </c>
      <c r="M441" s="1" t="s">
        <v>1483</v>
      </c>
    </row>
    <row r="442" spans="12:13">
      <c r="L442" s="1" t="s">
        <v>1484</v>
      </c>
      <c r="M442" s="1" t="s">
        <v>1485</v>
      </c>
    </row>
    <row r="443" spans="12:13">
      <c r="L443" s="1" t="s">
        <v>1486</v>
      </c>
      <c r="M443" s="1" t="s">
        <v>236</v>
      </c>
    </row>
    <row r="444" spans="12:13">
      <c r="L444" s="1" t="s">
        <v>1487</v>
      </c>
      <c r="M444" s="1" t="s">
        <v>1488</v>
      </c>
    </row>
    <row r="445" spans="12:13">
      <c r="L445" s="1" t="s">
        <v>1489</v>
      </c>
      <c r="M445" s="1" t="s">
        <v>1490</v>
      </c>
    </row>
    <row r="446" spans="12:13">
      <c r="L446" s="1" t="s">
        <v>1491</v>
      </c>
      <c r="M446" s="1" t="s">
        <v>1492</v>
      </c>
    </row>
    <row r="447" spans="12:13">
      <c r="L447" s="1" t="s">
        <v>1493</v>
      </c>
      <c r="M447" s="1" t="s">
        <v>1494</v>
      </c>
    </row>
    <row r="448" spans="12:13">
      <c r="L448" s="1" t="s">
        <v>1495</v>
      </c>
      <c r="M448" s="1" t="s">
        <v>1496</v>
      </c>
    </row>
    <row r="449" spans="12:13">
      <c r="L449" s="1" t="s">
        <v>1497</v>
      </c>
      <c r="M449" s="1" t="s">
        <v>1498</v>
      </c>
    </row>
    <row r="450" spans="12:13">
      <c r="L450" s="1" t="s">
        <v>1499</v>
      </c>
      <c r="M450" s="1" t="s">
        <v>1500</v>
      </c>
    </row>
    <row r="451" spans="12:13">
      <c r="L451" s="1" t="s">
        <v>1501</v>
      </c>
      <c r="M451" s="1" t="s">
        <v>1502</v>
      </c>
    </row>
    <row r="452" spans="12:13">
      <c r="L452" s="1" t="s">
        <v>1503</v>
      </c>
      <c r="M452" s="1" t="s">
        <v>1504</v>
      </c>
    </row>
    <row r="453" spans="12:13">
      <c r="L453" s="1" t="s">
        <v>1505</v>
      </c>
      <c r="M453" s="1" t="s">
        <v>1506</v>
      </c>
    </row>
    <row r="454" spans="12:13">
      <c r="L454" s="1" t="s">
        <v>1507</v>
      </c>
      <c r="M454" s="1" t="s">
        <v>1508</v>
      </c>
    </row>
    <row r="455" spans="12:13">
      <c r="L455" s="1" t="s">
        <v>1509</v>
      </c>
      <c r="M455" s="1" t="s">
        <v>1510</v>
      </c>
    </row>
    <row r="456" spans="12:13">
      <c r="L456" s="1" t="s">
        <v>1511</v>
      </c>
      <c r="M456" s="1" t="s">
        <v>1512</v>
      </c>
    </row>
    <row r="457" spans="12:13">
      <c r="L457" s="1" t="s">
        <v>1513</v>
      </c>
      <c r="M457" s="1" t="s">
        <v>543</v>
      </c>
    </row>
    <row r="458" spans="12:13">
      <c r="L458" s="1" t="s">
        <v>1514</v>
      </c>
      <c r="M458" s="1" t="s">
        <v>1515</v>
      </c>
    </row>
    <row r="459" spans="12:13">
      <c r="L459" s="1" t="s">
        <v>1516</v>
      </c>
      <c r="M459" s="1" t="s">
        <v>1517</v>
      </c>
    </row>
    <row r="460" spans="12:13">
      <c r="L460" s="1" t="s">
        <v>1518</v>
      </c>
      <c r="M460" s="1" t="s">
        <v>1519</v>
      </c>
    </row>
    <row r="461" spans="12:13">
      <c r="L461" s="1" t="s">
        <v>1520</v>
      </c>
      <c r="M461" s="1" t="s">
        <v>1521</v>
      </c>
    </row>
    <row r="462" spans="12:13">
      <c r="L462" s="1" t="s">
        <v>1522</v>
      </c>
      <c r="M462" s="1" t="s">
        <v>1523</v>
      </c>
    </row>
    <row r="463" spans="12:13">
      <c r="L463" s="1" t="s">
        <v>1524</v>
      </c>
      <c r="M463" s="1" t="s">
        <v>1525</v>
      </c>
    </row>
    <row r="464" spans="12:13">
      <c r="L464" s="1" t="s">
        <v>1526</v>
      </c>
      <c r="M464" s="1" t="s">
        <v>1527</v>
      </c>
    </row>
    <row r="465" spans="12:13">
      <c r="L465" s="1" t="s">
        <v>1528</v>
      </c>
      <c r="M465" s="1" t="s">
        <v>1063</v>
      </c>
    </row>
    <row r="466" spans="12:13">
      <c r="L466" s="1" t="s">
        <v>1529</v>
      </c>
      <c r="M466" s="1" t="s">
        <v>1530</v>
      </c>
    </row>
    <row r="467" spans="12:13">
      <c r="L467" s="1" t="s">
        <v>1531</v>
      </c>
      <c r="M467" s="1" t="s">
        <v>1532</v>
      </c>
    </row>
    <row r="468" spans="12:13">
      <c r="L468" s="1" t="s">
        <v>1533</v>
      </c>
      <c r="M468" s="1" t="s">
        <v>1534</v>
      </c>
    </row>
    <row r="469" spans="12:13">
      <c r="L469" s="1" t="s">
        <v>1535</v>
      </c>
      <c r="M469" s="1" t="s">
        <v>729</v>
      </c>
    </row>
    <row r="470" spans="12:13">
      <c r="L470" s="1" t="s">
        <v>1536</v>
      </c>
      <c r="M470" s="1" t="s">
        <v>1537</v>
      </c>
    </row>
    <row r="471" spans="12:13">
      <c r="L471" s="1" t="s">
        <v>1538</v>
      </c>
      <c r="M471" s="1" t="s">
        <v>1539</v>
      </c>
    </row>
    <row r="472" spans="12:13">
      <c r="L472" s="1" t="s">
        <v>1540</v>
      </c>
      <c r="M472" s="1" t="s">
        <v>1541</v>
      </c>
    </row>
    <row r="473" spans="12:13">
      <c r="L473" s="1" t="s">
        <v>1542</v>
      </c>
      <c r="M473" s="1" t="s">
        <v>1543</v>
      </c>
    </row>
    <row r="474" spans="12:13">
      <c r="L474" s="1" t="s">
        <v>1544</v>
      </c>
      <c r="M474" s="1" t="s">
        <v>1545</v>
      </c>
    </row>
    <row r="475" spans="12:13">
      <c r="L475" s="1" t="s">
        <v>1546</v>
      </c>
      <c r="M475" s="1" t="s">
        <v>1547</v>
      </c>
    </row>
    <row r="476" spans="12:13">
      <c r="L476" s="1" t="s">
        <v>1548</v>
      </c>
      <c r="M476" s="1" t="s">
        <v>1549</v>
      </c>
    </row>
    <row r="477" spans="12:13">
      <c r="L477" s="1" t="s">
        <v>1550</v>
      </c>
      <c r="M477" s="1" t="s">
        <v>1551</v>
      </c>
    </row>
    <row r="478" spans="12:13">
      <c r="L478" s="1" t="s">
        <v>1552</v>
      </c>
      <c r="M478" s="1" t="s">
        <v>1553</v>
      </c>
    </row>
    <row r="479" spans="12:13">
      <c r="L479" s="1" t="s">
        <v>1554</v>
      </c>
      <c r="M479" s="1" t="s">
        <v>189</v>
      </c>
    </row>
    <row r="480" spans="12:13">
      <c r="L480" s="1" t="s">
        <v>1555</v>
      </c>
      <c r="M480" s="1" t="s">
        <v>1556</v>
      </c>
    </row>
    <row r="481" spans="12:13">
      <c r="L481" s="1" t="s">
        <v>1557</v>
      </c>
      <c r="M481" s="1" t="s">
        <v>1558</v>
      </c>
    </row>
    <row r="482" spans="12:13">
      <c r="L482" s="1" t="s">
        <v>1559</v>
      </c>
      <c r="M482" s="1" t="s">
        <v>1560</v>
      </c>
    </row>
    <row r="483" spans="12:13">
      <c r="L483" s="1" t="s">
        <v>1561</v>
      </c>
      <c r="M483" s="1" t="s">
        <v>1562</v>
      </c>
    </row>
    <row r="484" spans="12:13">
      <c r="L484" s="1" t="s">
        <v>1563</v>
      </c>
      <c r="M484" s="1" t="s">
        <v>1564</v>
      </c>
    </row>
    <row r="485" spans="12:13">
      <c r="L485" s="1" t="s">
        <v>1565</v>
      </c>
      <c r="M485" s="1" t="s">
        <v>1566</v>
      </c>
    </row>
    <row r="486" spans="12:13">
      <c r="L486" s="1" t="s">
        <v>1567</v>
      </c>
      <c r="M486" s="1" t="s">
        <v>1568</v>
      </c>
    </row>
    <row r="487" spans="12:13">
      <c r="L487" s="1" t="s">
        <v>1569</v>
      </c>
      <c r="M487" s="1" t="s">
        <v>1570</v>
      </c>
    </row>
    <row r="488" spans="12:13">
      <c r="L488" s="1" t="s">
        <v>1571</v>
      </c>
      <c r="M488" s="1" t="s">
        <v>1572</v>
      </c>
    </row>
    <row r="489" spans="12:13">
      <c r="L489" s="1" t="s">
        <v>1573</v>
      </c>
      <c r="M489" s="1" t="s">
        <v>1574</v>
      </c>
    </row>
    <row r="490" spans="12:13">
      <c r="L490" s="1" t="s">
        <v>1575</v>
      </c>
      <c r="M490" s="1" t="s">
        <v>1576</v>
      </c>
    </row>
    <row r="491" spans="12:13">
      <c r="L491" s="1" t="s">
        <v>1577</v>
      </c>
      <c r="M491" s="1" t="s">
        <v>1359</v>
      </c>
    </row>
    <row r="492" spans="12:13">
      <c r="L492" s="1" t="s">
        <v>1578</v>
      </c>
      <c r="M492" s="1" t="s">
        <v>1579</v>
      </c>
    </row>
    <row r="493" spans="12:13">
      <c r="L493" s="1" t="s">
        <v>1580</v>
      </c>
      <c r="M493" s="1" t="s">
        <v>1581</v>
      </c>
    </row>
    <row r="494" spans="12:13">
      <c r="L494" s="1" t="s">
        <v>1582</v>
      </c>
      <c r="M494" s="1" t="s">
        <v>1583</v>
      </c>
    </row>
    <row r="495" spans="12:13">
      <c r="L495" s="1" t="s">
        <v>1584</v>
      </c>
      <c r="M495" s="1" t="s">
        <v>1585</v>
      </c>
    </row>
    <row r="496" spans="12:13">
      <c r="L496" s="1" t="s">
        <v>1586</v>
      </c>
      <c r="M496" s="1" t="s">
        <v>1587</v>
      </c>
    </row>
    <row r="497" spans="12:13">
      <c r="L497" s="1" t="s">
        <v>1588</v>
      </c>
      <c r="M497" s="1" t="s">
        <v>1153</v>
      </c>
    </row>
    <row r="498" spans="12:13">
      <c r="L498" s="1" t="s">
        <v>1589</v>
      </c>
      <c r="M498" s="1" t="s">
        <v>1590</v>
      </c>
    </row>
    <row r="499" spans="12:13">
      <c r="L499" s="1" t="s">
        <v>1591</v>
      </c>
      <c r="M499" s="1" t="s">
        <v>1592</v>
      </c>
    </row>
    <row r="500" spans="12:13">
      <c r="L500" s="1" t="s">
        <v>1593</v>
      </c>
      <c r="M500" s="1" t="s">
        <v>1594</v>
      </c>
    </row>
    <row r="501" spans="12:13">
      <c r="L501" s="1" t="s">
        <v>1595</v>
      </c>
      <c r="M501" s="1" t="s">
        <v>1596</v>
      </c>
    </row>
    <row r="502" spans="12:13">
      <c r="L502" s="1" t="s">
        <v>1597</v>
      </c>
      <c r="M502" s="1" t="s">
        <v>1598</v>
      </c>
    </row>
    <row r="503" spans="12:13">
      <c r="L503" s="1" t="s">
        <v>1599</v>
      </c>
      <c r="M503" s="1" t="s">
        <v>1600</v>
      </c>
    </row>
    <row r="504" spans="12:13">
      <c r="L504" s="1" t="s">
        <v>1601</v>
      </c>
      <c r="M504" s="1" t="s">
        <v>1602</v>
      </c>
    </row>
    <row r="505" spans="12:13">
      <c r="L505" s="1" t="s">
        <v>1603</v>
      </c>
      <c r="M505" s="1" t="s">
        <v>1604</v>
      </c>
    </row>
    <row r="506" spans="12:13">
      <c r="L506" s="1" t="s">
        <v>1605</v>
      </c>
      <c r="M506" s="1" t="s">
        <v>1606</v>
      </c>
    </row>
    <row r="507" spans="12:13">
      <c r="L507" s="1" t="s">
        <v>1607</v>
      </c>
      <c r="M507" s="1" t="s">
        <v>1608</v>
      </c>
    </row>
    <row r="508" spans="12:13">
      <c r="L508" s="1" t="s">
        <v>1609</v>
      </c>
      <c r="M508" s="1" t="s">
        <v>1610</v>
      </c>
    </row>
    <row r="509" spans="12:13">
      <c r="L509" s="1" t="s">
        <v>1611</v>
      </c>
      <c r="M509" s="1" t="s">
        <v>1612</v>
      </c>
    </row>
    <row r="510" spans="12:13">
      <c r="L510" s="1" t="s">
        <v>1613</v>
      </c>
      <c r="M510" s="1" t="s">
        <v>1614</v>
      </c>
    </row>
    <row r="511" spans="12:13">
      <c r="L511" s="1" t="s">
        <v>1615</v>
      </c>
      <c r="M511" s="1" t="s">
        <v>1616</v>
      </c>
    </row>
    <row r="512" spans="12:13">
      <c r="L512" s="1" t="s">
        <v>1617</v>
      </c>
      <c r="M512" s="1" t="s">
        <v>1618</v>
      </c>
    </row>
    <row r="513" spans="12:13">
      <c r="L513" s="1" t="s">
        <v>1619</v>
      </c>
      <c r="M513" s="1" t="s">
        <v>1620</v>
      </c>
    </row>
    <row r="514" spans="12:13">
      <c r="L514" s="1" t="s">
        <v>1621</v>
      </c>
      <c r="M514" s="1" t="s">
        <v>1622</v>
      </c>
    </row>
    <row r="515" spans="12:13">
      <c r="L515" s="1" t="s">
        <v>1623</v>
      </c>
      <c r="M515" s="1" t="s">
        <v>249</v>
      </c>
    </row>
    <row r="516" spans="12:13">
      <c r="L516" s="1" t="s">
        <v>1624</v>
      </c>
      <c r="M516" s="1" t="s">
        <v>1625</v>
      </c>
    </row>
    <row r="517" spans="12:13">
      <c r="L517" s="1" t="s">
        <v>1626</v>
      </c>
      <c r="M517" s="1" t="s">
        <v>1627</v>
      </c>
    </row>
    <row r="518" spans="12:13">
      <c r="L518" s="1" t="s">
        <v>1628</v>
      </c>
      <c r="M518" s="1" t="s">
        <v>1629</v>
      </c>
    </row>
    <row r="519" spans="12:13">
      <c r="L519" s="1" t="s">
        <v>1630</v>
      </c>
      <c r="M519" s="1" t="s">
        <v>1631</v>
      </c>
    </row>
    <row r="520" spans="12:13">
      <c r="L520" s="1" t="s">
        <v>1632</v>
      </c>
      <c r="M520" s="1" t="s">
        <v>1633</v>
      </c>
    </row>
    <row r="521" spans="12:13">
      <c r="L521" s="1" t="s">
        <v>1634</v>
      </c>
      <c r="M521" s="1" t="s">
        <v>1635</v>
      </c>
    </row>
    <row r="522" spans="12:13">
      <c r="L522" s="1" t="s">
        <v>1636</v>
      </c>
      <c r="M522" s="1" t="s">
        <v>1637</v>
      </c>
    </row>
    <row r="523" spans="12:13">
      <c r="L523" s="1" t="s">
        <v>1638</v>
      </c>
      <c r="M523" s="1" t="s">
        <v>1639</v>
      </c>
    </row>
    <row r="524" spans="12:13">
      <c r="L524" s="1" t="s">
        <v>1640</v>
      </c>
      <c r="M524" s="1" t="s">
        <v>1641</v>
      </c>
    </row>
    <row r="525" spans="12:13">
      <c r="L525" s="1" t="s">
        <v>1642</v>
      </c>
      <c r="M525" s="1" t="s">
        <v>1643</v>
      </c>
    </row>
    <row r="526" spans="12:13">
      <c r="L526" s="1" t="s">
        <v>1644</v>
      </c>
      <c r="M526" s="1" t="s">
        <v>1645</v>
      </c>
    </row>
    <row r="527" spans="12:13">
      <c r="L527" s="1" t="s">
        <v>1646</v>
      </c>
      <c r="M527" s="1" t="s">
        <v>1647</v>
      </c>
    </row>
    <row r="528" spans="12:13">
      <c r="L528" s="1" t="s">
        <v>1648</v>
      </c>
      <c r="M528" s="1" t="s">
        <v>1649</v>
      </c>
    </row>
    <row r="529" spans="12:13">
      <c r="L529" s="1" t="s">
        <v>1650</v>
      </c>
      <c r="M529" s="1" t="s">
        <v>1651</v>
      </c>
    </row>
    <row r="530" spans="12:13">
      <c r="L530" s="1" t="s">
        <v>1652</v>
      </c>
      <c r="M530" s="1" t="s">
        <v>1653</v>
      </c>
    </row>
    <row r="531" spans="12:13">
      <c r="L531" s="1" t="s">
        <v>1654</v>
      </c>
      <c r="M531" s="1" t="s">
        <v>1655</v>
      </c>
    </row>
    <row r="532" spans="12:13">
      <c r="L532" s="1" t="s">
        <v>1656</v>
      </c>
      <c r="M532" s="1" t="s">
        <v>1657</v>
      </c>
    </row>
    <row r="533" spans="12:13">
      <c r="L533" s="1" t="s">
        <v>1658</v>
      </c>
      <c r="M533" s="1" t="s">
        <v>1659</v>
      </c>
    </row>
    <row r="534" spans="12:13">
      <c r="L534" s="1" t="s">
        <v>1660</v>
      </c>
      <c r="M534" s="1" t="s">
        <v>1661</v>
      </c>
    </row>
    <row r="535" spans="12:13">
      <c r="L535" s="1" t="s">
        <v>1662</v>
      </c>
      <c r="M535" s="1" t="s">
        <v>1663</v>
      </c>
    </row>
    <row r="536" spans="12:13">
      <c r="L536" s="1" t="s">
        <v>1664</v>
      </c>
      <c r="M536" s="1" t="s">
        <v>1665</v>
      </c>
    </row>
    <row r="537" spans="12:13">
      <c r="L537" s="1" t="s">
        <v>1666</v>
      </c>
      <c r="M537" s="1" t="s">
        <v>1667</v>
      </c>
    </row>
    <row r="538" spans="12:13">
      <c r="L538" s="1" t="s">
        <v>1668</v>
      </c>
      <c r="M538" s="1" t="s">
        <v>1669</v>
      </c>
    </row>
    <row r="539" spans="12:13">
      <c r="L539" s="1" t="s">
        <v>1670</v>
      </c>
      <c r="M539" s="1" t="s">
        <v>1671</v>
      </c>
    </row>
    <row r="540" spans="12:13">
      <c r="L540" s="1" t="s">
        <v>1672</v>
      </c>
      <c r="M540" s="1" t="s">
        <v>1673</v>
      </c>
    </row>
    <row r="541" spans="12:13">
      <c r="L541" s="1" t="s">
        <v>1674</v>
      </c>
      <c r="M541" s="1" t="s">
        <v>1675</v>
      </c>
    </row>
    <row r="542" spans="12:13">
      <c r="L542" s="1" t="s">
        <v>1676</v>
      </c>
      <c r="M542" s="1" t="s">
        <v>1677</v>
      </c>
    </row>
    <row r="543" spans="12:13">
      <c r="L543" s="1" t="s">
        <v>1678</v>
      </c>
      <c r="M543" s="1" t="s">
        <v>1679</v>
      </c>
    </row>
    <row r="544" spans="12:13">
      <c r="L544" s="1" t="s">
        <v>1680</v>
      </c>
      <c r="M544" s="1" t="s">
        <v>1681</v>
      </c>
    </row>
    <row r="545" spans="12:13">
      <c r="L545" s="1" t="s">
        <v>1682</v>
      </c>
      <c r="M545" s="1" t="s">
        <v>1683</v>
      </c>
    </row>
    <row r="546" spans="12:13">
      <c r="L546" s="1" t="s">
        <v>1684</v>
      </c>
      <c r="M546" s="1" t="s">
        <v>1685</v>
      </c>
    </row>
    <row r="547" spans="12:13">
      <c r="L547" s="1" t="s">
        <v>1686</v>
      </c>
      <c r="M547" s="1" t="s">
        <v>1687</v>
      </c>
    </row>
    <row r="548" spans="12:13">
      <c r="L548" s="1" t="s">
        <v>1688</v>
      </c>
      <c r="M548" s="1" t="s">
        <v>1689</v>
      </c>
    </row>
    <row r="549" spans="12:13">
      <c r="L549" s="1" t="s">
        <v>1690</v>
      </c>
      <c r="M549" s="1" t="s">
        <v>1691</v>
      </c>
    </row>
    <row r="550" spans="12:13">
      <c r="L550" s="1" t="s">
        <v>1692</v>
      </c>
      <c r="M550" s="1" t="s">
        <v>1693</v>
      </c>
    </row>
    <row r="551" spans="12:13">
      <c r="L551" s="1" t="s">
        <v>1694</v>
      </c>
      <c r="M551" s="1" t="s">
        <v>1695</v>
      </c>
    </row>
    <row r="552" spans="12:13">
      <c r="L552" s="1" t="s">
        <v>1696</v>
      </c>
      <c r="M552" s="1" t="s">
        <v>1697</v>
      </c>
    </row>
    <row r="553" spans="12:13">
      <c r="L553" s="1" t="s">
        <v>1698</v>
      </c>
      <c r="M553" s="1" t="s">
        <v>1699</v>
      </c>
    </row>
    <row r="554" spans="12:13">
      <c r="L554" s="1" t="s">
        <v>1700</v>
      </c>
      <c r="M554" s="1" t="s">
        <v>1701</v>
      </c>
    </row>
    <row r="555" spans="12:13">
      <c r="L555" s="1" t="s">
        <v>1702</v>
      </c>
      <c r="M555" s="1" t="s">
        <v>1703</v>
      </c>
    </row>
    <row r="556" spans="12:13">
      <c r="L556" s="1" t="s">
        <v>1704</v>
      </c>
      <c r="M556" s="1" t="s">
        <v>1705</v>
      </c>
    </row>
    <row r="557" spans="12:13">
      <c r="L557" s="1" t="s">
        <v>1706</v>
      </c>
      <c r="M557" s="1" t="s">
        <v>1707</v>
      </c>
    </row>
    <row r="558" spans="12:13">
      <c r="L558" s="1" t="s">
        <v>1708</v>
      </c>
      <c r="M558" s="1" t="s">
        <v>1709</v>
      </c>
    </row>
    <row r="559" spans="12:13">
      <c r="L559" s="1" t="s">
        <v>1710</v>
      </c>
      <c r="M559" s="1" t="s">
        <v>1711</v>
      </c>
    </row>
    <row r="560" spans="12:13">
      <c r="L560" s="1" t="s">
        <v>1712</v>
      </c>
      <c r="M560" s="1" t="s">
        <v>1713</v>
      </c>
    </row>
    <row r="561" spans="12:13">
      <c r="L561" s="1" t="s">
        <v>1714</v>
      </c>
      <c r="M561" s="1" t="s">
        <v>1715</v>
      </c>
    </row>
    <row r="562" spans="12:13">
      <c r="L562" s="1" t="s">
        <v>1716</v>
      </c>
      <c r="M562" s="1" t="s">
        <v>1717</v>
      </c>
    </row>
    <row r="563" spans="12:13">
      <c r="L563" s="1" t="s">
        <v>1718</v>
      </c>
      <c r="M563" s="1" t="s">
        <v>1719</v>
      </c>
    </row>
    <row r="564" spans="12:13">
      <c r="L564" s="1" t="s">
        <v>1720</v>
      </c>
      <c r="M564" s="1" t="s">
        <v>1721</v>
      </c>
    </row>
    <row r="565" spans="12:13">
      <c r="L565" s="1" t="s">
        <v>1722</v>
      </c>
      <c r="M565" s="1" t="s">
        <v>1723</v>
      </c>
    </row>
    <row r="566" spans="12:13">
      <c r="L566" s="1" t="s">
        <v>1724</v>
      </c>
      <c r="M566" s="1" t="s">
        <v>1725</v>
      </c>
    </row>
    <row r="567" spans="12:13">
      <c r="L567" s="1" t="s">
        <v>1726</v>
      </c>
      <c r="M567" s="1" t="s">
        <v>1727</v>
      </c>
    </row>
    <row r="568" spans="12:13">
      <c r="L568" s="1" t="s">
        <v>1728</v>
      </c>
      <c r="M568" s="1" t="s">
        <v>1729</v>
      </c>
    </row>
    <row r="569" spans="12:13">
      <c r="L569" s="1" t="s">
        <v>1730</v>
      </c>
      <c r="M569" s="1" t="s">
        <v>1731</v>
      </c>
    </row>
    <row r="570" spans="12:13">
      <c r="L570" s="1" t="s">
        <v>1732</v>
      </c>
      <c r="M570" s="1" t="s">
        <v>1733</v>
      </c>
    </row>
    <row r="571" spans="12:13">
      <c r="L571" s="1" t="s">
        <v>1734</v>
      </c>
      <c r="M571" s="1" t="s">
        <v>1735</v>
      </c>
    </row>
    <row r="572" spans="12:13">
      <c r="L572" s="1" t="s">
        <v>1736</v>
      </c>
      <c r="M572" s="1" t="s">
        <v>1737</v>
      </c>
    </row>
    <row r="573" spans="12:13">
      <c r="L573" s="1" t="s">
        <v>1738</v>
      </c>
      <c r="M573" s="1" t="s">
        <v>1739</v>
      </c>
    </row>
    <row r="574" spans="12:13">
      <c r="L574" s="1" t="s">
        <v>1740</v>
      </c>
      <c r="M574" s="1" t="s">
        <v>1741</v>
      </c>
    </row>
    <row r="575" spans="12:13">
      <c r="L575" s="1" t="s">
        <v>1742</v>
      </c>
      <c r="M575" s="1" t="s">
        <v>1743</v>
      </c>
    </row>
    <row r="576" spans="12:13">
      <c r="L576" s="1" t="s">
        <v>1744</v>
      </c>
      <c r="M576" s="1" t="s">
        <v>1745</v>
      </c>
    </row>
    <row r="577" spans="12:13">
      <c r="L577" s="1" t="s">
        <v>1746</v>
      </c>
      <c r="M577" s="1" t="s">
        <v>1747</v>
      </c>
    </row>
    <row r="578" spans="12:13">
      <c r="L578" s="1" t="s">
        <v>1748</v>
      </c>
      <c r="M578" s="1" t="s">
        <v>1749</v>
      </c>
    </row>
    <row r="579" spans="12:13">
      <c r="L579" s="1" t="s">
        <v>1750</v>
      </c>
      <c r="M579" s="1" t="s">
        <v>1751</v>
      </c>
    </row>
    <row r="580" spans="12:13">
      <c r="L580" s="1" t="s">
        <v>1752</v>
      </c>
      <c r="M580" s="1" t="s">
        <v>1753</v>
      </c>
    </row>
    <row r="581" spans="12:13">
      <c r="L581" s="1" t="s">
        <v>1754</v>
      </c>
      <c r="M581" s="1" t="s">
        <v>1755</v>
      </c>
    </row>
    <row r="582" spans="12:13">
      <c r="L582" s="1" t="s">
        <v>1756</v>
      </c>
      <c r="M582" s="1" t="s">
        <v>1757</v>
      </c>
    </row>
    <row r="583" spans="12:13">
      <c r="L583" s="1" t="s">
        <v>1758</v>
      </c>
      <c r="M583" s="1" t="s">
        <v>1759</v>
      </c>
    </row>
    <row r="584" spans="12:13">
      <c r="L584" s="1" t="s">
        <v>1760</v>
      </c>
      <c r="M584" s="1" t="s">
        <v>1761</v>
      </c>
    </row>
    <row r="585" spans="12:13">
      <c r="L585" s="1" t="s">
        <v>1762</v>
      </c>
      <c r="M585" s="1" t="s">
        <v>1763</v>
      </c>
    </row>
    <row r="586" spans="12:13">
      <c r="L586" s="1" t="s">
        <v>1764</v>
      </c>
      <c r="M586" s="1" t="s">
        <v>260</v>
      </c>
    </row>
    <row r="587" spans="12:13">
      <c r="L587" s="1" t="s">
        <v>1765</v>
      </c>
      <c r="M587" s="1" t="s">
        <v>1766</v>
      </c>
    </row>
    <row r="588" spans="12:13">
      <c r="L588" s="1" t="s">
        <v>1767</v>
      </c>
      <c r="M588" s="1" t="s">
        <v>1768</v>
      </c>
    </row>
    <row r="589" spans="12:13">
      <c r="L589" s="1" t="s">
        <v>1769</v>
      </c>
      <c r="M589" s="1" t="s">
        <v>1770</v>
      </c>
    </row>
    <row r="590" spans="12:13">
      <c r="L590" s="1" t="s">
        <v>1771</v>
      </c>
      <c r="M590" s="1" t="s">
        <v>1772</v>
      </c>
    </row>
    <row r="591" spans="12:13">
      <c r="L591" s="1" t="s">
        <v>1773</v>
      </c>
      <c r="M591" s="1" t="s">
        <v>1774</v>
      </c>
    </row>
    <row r="592" spans="12:13">
      <c r="L592" s="1" t="s">
        <v>1775</v>
      </c>
      <c r="M592" s="1" t="s">
        <v>1776</v>
      </c>
    </row>
    <row r="593" spans="12:13">
      <c r="L593" s="1" t="s">
        <v>1777</v>
      </c>
      <c r="M593" s="1" t="s">
        <v>1778</v>
      </c>
    </row>
    <row r="594" spans="12:13">
      <c r="L594" s="1" t="s">
        <v>1779</v>
      </c>
      <c r="M594" s="1" t="s">
        <v>1780</v>
      </c>
    </row>
    <row r="595" spans="12:13">
      <c r="L595" s="1" t="s">
        <v>1781</v>
      </c>
      <c r="M595" s="1" t="s">
        <v>1782</v>
      </c>
    </row>
    <row r="596" spans="12:13">
      <c r="L596" s="1" t="s">
        <v>1783</v>
      </c>
      <c r="M596" s="1" t="s">
        <v>1784</v>
      </c>
    </row>
    <row r="597" spans="12:13">
      <c r="L597" s="1" t="s">
        <v>1785</v>
      </c>
      <c r="M597" s="1" t="s">
        <v>1786</v>
      </c>
    </row>
    <row r="598" spans="12:13">
      <c r="L598" s="1" t="s">
        <v>1787</v>
      </c>
      <c r="M598" s="1" t="s">
        <v>1788</v>
      </c>
    </row>
    <row r="599" spans="12:13">
      <c r="L599" s="1" t="s">
        <v>1789</v>
      </c>
      <c r="M599" s="1" t="s">
        <v>1790</v>
      </c>
    </row>
    <row r="600" spans="12:13">
      <c r="L600" s="1" t="s">
        <v>1791</v>
      </c>
      <c r="M600" s="1" t="s">
        <v>1792</v>
      </c>
    </row>
    <row r="601" spans="12:13">
      <c r="L601" s="1" t="s">
        <v>1793</v>
      </c>
      <c r="M601" s="1" t="s">
        <v>1794</v>
      </c>
    </row>
    <row r="602" spans="12:13">
      <c r="L602" s="1" t="s">
        <v>1795</v>
      </c>
      <c r="M602" s="1" t="s">
        <v>1796</v>
      </c>
    </row>
    <row r="603" spans="12:13">
      <c r="L603" s="1" t="s">
        <v>1797</v>
      </c>
      <c r="M603" s="1" t="s">
        <v>1798</v>
      </c>
    </row>
    <row r="604" spans="12:13">
      <c r="L604" s="1" t="s">
        <v>1799</v>
      </c>
      <c r="M604" s="1" t="s">
        <v>1800</v>
      </c>
    </row>
    <row r="605" spans="12:13">
      <c r="L605" s="1" t="s">
        <v>1801</v>
      </c>
      <c r="M605" s="1" t="s">
        <v>1802</v>
      </c>
    </row>
    <row r="606" spans="12:13">
      <c r="L606" s="1" t="s">
        <v>1803</v>
      </c>
      <c r="M606" s="1" t="s">
        <v>994</v>
      </c>
    </row>
    <row r="607" spans="12:13">
      <c r="L607" s="1" t="s">
        <v>1804</v>
      </c>
      <c r="M607" s="1" t="s">
        <v>1805</v>
      </c>
    </row>
    <row r="608" spans="12:13">
      <c r="L608" s="1" t="s">
        <v>1806</v>
      </c>
      <c r="M608" s="1" t="s">
        <v>1807</v>
      </c>
    </row>
    <row r="609" spans="12:13">
      <c r="L609" s="1" t="s">
        <v>1808</v>
      </c>
      <c r="M609" s="1" t="s">
        <v>1809</v>
      </c>
    </row>
    <row r="610" spans="12:13">
      <c r="L610" s="1" t="s">
        <v>1810</v>
      </c>
      <c r="M610" s="1" t="s">
        <v>1811</v>
      </c>
    </row>
    <row r="611" spans="12:13">
      <c r="L611" s="1" t="s">
        <v>1812</v>
      </c>
      <c r="M611" s="1" t="s">
        <v>1813</v>
      </c>
    </row>
    <row r="612" spans="12:13">
      <c r="L612" s="1" t="s">
        <v>1814</v>
      </c>
      <c r="M612" s="1" t="s">
        <v>1815</v>
      </c>
    </row>
    <row r="613" spans="12:13">
      <c r="L613" s="1" t="s">
        <v>1816</v>
      </c>
      <c r="M613" s="1" t="s">
        <v>1817</v>
      </c>
    </row>
    <row r="614" spans="12:13">
      <c r="L614" s="1" t="s">
        <v>1818</v>
      </c>
      <c r="M614" s="1" t="s">
        <v>1819</v>
      </c>
    </row>
    <row r="615" spans="12:13">
      <c r="L615" s="1" t="s">
        <v>1820</v>
      </c>
      <c r="M615" s="1" t="s">
        <v>1821</v>
      </c>
    </row>
    <row r="616" spans="12:13">
      <c r="L616" s="1" t="s">
        <v>1822</v>
      </c>
      <c r="M616" s="1" t="s">
        <v>1823</v>
      </c>
    </row>
    <row r="617" spans="12:13">
      <c r="L617" s="1" t="s">
        <v>1824</v>
      </c>
      <c r="M617" s="1" t="s">
        <v>1825</v>
      </c>
    </row>
    <row r="618" spans="12:13">
      <c r="L618" s="1" t="s">
        <v>1826</v>
      </c>
      <c r="M618" s="1" t="s">
        <v>1827</v>
      </c>
    </row>
    <row r="619" spans="12:13">
      <c r="L619" s="1" t="s">
        <v>1828</v>
      </c>
      <c r="M619" s="1" t="s">
        <v>1829</v>
      </c>
    </row>
    <row r="620" spans="12:13">
      <c r="L620" s="1" t="s">
        <v>1830</v>
      </c>
      <c r="M620" s="1" t="s">
        <v>1831</v>
      </c>
    </row>
    <row r="621" spans="12:13">
      <c r="L621" s="1" t="s">
        <v>1832</v>
      </c>
      <c r="M621" s="1" t="s">
        <v>1833</v>
      </c>
    </row>
    <row r="622" spans="12:13">
      <c r="L622" s="1" t="s">
        <v>1834</v>
      </c>
      <c r="M622" s="1" t="s">
        <v>1835</v>
      </c>
    </row>
    <row r="623" spans="12:13">
      <c r="L623" s="1" t="s">
        <v>1836</v>
      </c>
      <c r="M623" s="1" t="s">
        <v>1837</v>
      </c>
    </row>
    <row r="624" spans="12:13">
      <c r="L624" s="1" t="s">
        <v>1838</v>
      </c>
      <c r="M624" s="1" t="s">
        <v>1839</v>
      </c>
    </row>
    <row r="625" spans="12:13">
      <c r="L625" s="1" t="s">
        <v>1840</v>
      </c>
      <c r="M625" s="1" t="s">
        <v>1841</v>
      </c>
    </row>
    <row r="626" spans="12:13">
      <c r="L626" s="1" t="s">
        <v>1842</v>
      </c>
      <c r="M626" s="1" t="s">
        <v>1843</v>
      </c>
    </row>
    <row r="627" spans="12:13">
      <c r="L627" s="1" t="s">
        <v>1844</v>
      </c>
      <c r="M627" s="1" t="s">
        <v>1845</v>
      </c>
    </row>
    <row r="628" spans="12:13">
      <c r="L628" s="1" t="s">
        <v>1846</v>
      </c>
      <c r="M628" s="1" t="s">
        <v>1847</v>
      </c>
    </row>
    <row r="629" spans="12:13">
      <c r="L629" s="1" t="s">
        <v>1848</v>
      </c>
      <c r="M629" s="1" t="s">
        <v>1849</v>
      </c>
    </row>
    <row r="630" spans="12:13">
      <c r="L630" s="1" t="s">
        <v>1850</v>
      </c>
      <c r="M630" s="1" t="s">
        <v>1851</v>
      </c>
    </row>
    <row r="631" spans="12:13">
      <c r="L631" s="1" t="s">
        <v>1852</v>
      </c>
      <c r="M631" s="1" t="s">
        <v>1853</v>
      </c>
    </row>
    <row r="632" spans="12:13">
      <c r="L632" s="1" t="s">
        <v>1854</v>
      </c>
      <c r="M632" s="1" t="s">
        <v>1855</v>
      </c>
    </row>
    <row r="633" spans="12:13">
      <c r="L633" s="1" t="s">
        <v>1856</v>
      </c>
      <c r="M633" s="1" t="s">
        <v>1857</v>
      </c>
    </row>
    <row r="634" spans="12:13">
      <c r="L634" s="1" t="s">
        <v>1858</v>
      </c>
      <c r="M634" s="1" t="s">
        <v>848</v>
      </c>
    </row>
    <row r="635" spans="12:13">
      <c r="L635" s="1" t="s">
        <v>1859</v>
      </c>
      <c r="M635" s="1" t="s">
        <v>1860</v>
      </c>
    </row>
    <row r="636" spans="12:13">
      <c r="L636" s="1" t="s">
        <v>1861</v>
      </c>
      <c r="M636" s="1" t="s">
        <v>1862</v>
      </c>
    </row>
    <row r="637" spans="12:13">
      <c r="L637" s="1" t="s">
        <v>1863</v>
      </c>
      <c r="M637" s="1" t="s">
        <v>1864</v>
      </c>
    </row>
    <row r="638" spans="12:13">
      <c r="L638" s="1" t="s">
        <v>1865</v>
      </c>
      <c r="M638" s="1" t="s">
        <v>1866</v>
      </c>
    </row>
    <row r="639" spans="12:13">
      <c r="L639" s="1" t="s">
        <v>1867</v>
      </c>
      <c r="M639" s="1" t="s">
        <v>1868</v>
      </c>
    </row>
    <row r="640" spans="12:13">
      <c r="L640" s="1" t="s">
        <v>1869</v>
      </c>
      <c r="M640" s="1" t="s">
        <v>1870</v>
      </c>
    </row>
    <row r="641" spans="12:13">
      <c r="L641" s="1" t="s">
        <v>1871</v>
      </c>
      <c r="M641" s="1" t="s">
        <v>1872</v>
      </c>
    </row>
    <row r="642" spans="12:13">
      <c r="L642" s="1" t="s">
        <v>1873</v>
      </c>
      <c r="M642" s="1" t="s">
        <v>1874</v>
      </c>
    </row>
    <row r="643" spans="12:13">
      <c r="L643" s="1" t="s">
        <v>1875</v>
      </c>
      <c r="M643" s="1" t="s">
        <v>1876</v>
      </c>
    </row>
    <row r="644" spans="12:13">
      <c r="L644" s="1" t="s">
        <v>1877</v>
      </c>
      <c r="M644" s="1" t="s">
        <v>1878</v>
      </c>
    </row>
    <row r="645" spans="12:13">
      <c r="L645" s="1" t="s">
        <v>1879</v>
      </c>
      <c r="M645" s="1" t="s">
        <v>1880</v>
      </c>
    </row>
    <row r="646" spans="12:13">
      <c r="L646" s="1" t="s">
        <v>1881</v>
      </c>
      <c r="M646" s="1" t="s">
        <v>1882</v>
      </c>
    </row>
    <row r="647" spans="12:13">
      <c r="L647" s="1" t="s">
        <v>1883</v>
      </c>
      <c r="M647" s="1" t="s">
        <v>1884</v>
      </c>
    </row>
    <row r="648" spans="12:13">
      <c r="L648" s="1" t="s">
        <v>1885</v>
      </c>
      <c r="M648" s="1" t="s">
        <v>1886</v>
      </c>
    </row>
    <row r="649" spans="12:13">
      <c r="L649" s="1" t="s">
        <v>1887</v>
      </c>
      <c r="M649" s="1" t="s">
        <v>1888</v>
      </c>
    </row>
    <row r="650" spans="12:13">
      <c r="L650" s="1" t="s">
        <v>1889</v>
      </c>
      <c r="M650" s="1" t="s">
        <v>1422</v>
      </c>
    </row>
    <row r="651" spans="12:13">
      <c r="L651" s="1" t="s">
        <v>1890</v>
      </c>
      <c r="M651" s="1" t="s">
        <v>1891</v>
      </c>
    </row>
    <row r="652" spans="12:13">
      <c r="L652" s="1" t="s">
        <v>1892</v>
      </c>
      <c r="M652" s="1" t="s">
        <v>1893</v>
      </c>
    </row>
    <row r="653" spans="12:13">
      <c r="L653" s="1" t="s">
        <v>1894</v>
      </c>
      <c r="M653" s="1" t="s">
        <v>1895</v>
      </c>
    </row>
    <row r="654" spans="12:13">
      <c r="L654" s="1" t="s">
        <v>1896</v>
      </c>
      <c r="M654" s="1" t="s">
        <v>1897</v>
      </c>
    </row>
    <row r="655" spans="12:13">
      <c r="L655" s="1" t="s">
        <v>1898</v>
      </c>
      <c r="M655" s="1" t="s">
        <v>1899</v>
      </c>
    </row>
    <row r="656" spans="12:13">
      <c r="L656" s="1" t="s">
        <v>1900</v>
      </c>
      <c r="M656" s="1" t="s">
        <v>1901</v>
      </c>
    </row>
    <row r="657" spans="12:13">
      <c r="L657" s="1" t="s">
        <v>1902</v>
      </c>
      <c r="M657" s="1" t="s">
        <v>1903</v>
      </c>
    </row>
    <row r="658" spans="12:13">
      <c r="L658" s="1" t="s">
        <v>1904</v>
      </c>
      <c r="M658" s="1" t="s">
        <v>1905</v>
      </c>
    </row>
    <row r="659" spans="12:13">
      <c r="L659" s="1" t="s">
        <v>1906</v>
      </c>
      <c r="M659" s="1" t="s">
        <v>1907</v>
      </c>
    </row>
    <row r="660" spans="12:13">
      <c r="L660" s="1" t="s">
        <v>1908</v>
      </c>
      <c r="M660" s="1" t="s">
        <v>1909</v>
      </c>
    </row>
    <row r="661" spans="12:13">
      <c r="L661" s="1" t="s">
        <v>1910</v>
      </c>
      <c r="M661" s="1" t="s">
        <v>1911</v>
      </c>
    </row>
    <row r="662" spans="12:13">
      <c r="L662" s="1" t="s">
        <v>1912</v>
      </c>
      <c r="M662" s="1" t="s">
        <v>1913</v>
      </c>
    </row>
    <row r="663" spans="12:13">
      <c r="L663" s="1" t="s">
        <v>1914</v>
      </c>
      <c r="M663" s="1" t="s">
        <v>1915</v>
      </c>
    </row>
    <row r="664" spans="12:13">
      <c r="L664" s="1" t="s">
        <v>1916</v>
      </c>
      <c r="M664" s="1" t="s">
        <v>1917</v>
      </c>
    </row>
    <row r="665" spans="12:13">
      <c r="L665" s="1" t="s">
        <v>1918</v>
      </c>
      <c r="M665" s="1" t="s">
        <v>1919</v>
      </c>
    </row>
    <row r="666" spans="12:13">
      <c r="L666" s="1" t="s">
        <v>1920</v>
      </c>
      <c r="M666" s="1" t="s">
        <v>1921</v>
      </c>
    </row>
    <row r="667" spans="12:13">
      <c r="L667" s="1" t="s">
        <v>1922</v>
      </c>
      <c r="M667" s="1" t="s">
        <v>1923</v>
      </c>
    </row>
    <row r="668" spans="12:13">
      <c r="L668" s="1" t="s">
        <v>1924</v>
      </c>
      <c r="M668" s="1" t="s">
        <v>1925</v>
      </c>
    </row>
    <row r="669" spans="12:13">
      <c r="L669" s="1" t="s">
        <v>1926</v>
      </c>
      <c r="M669" s="1" t="s">
        <v>1927</v>
      </c>
    </row>
    <row r="670" spans="12:13">
      <c r="L670" s="1" t="s">
        <v>1928</v>
      </c>
      <c r="M670" s="1" t="s">
        <v>1929</v>
      </c>
    </row>
    <row r="671" spans="12:13">
      <c r="L671" s="1" t="s">
        <v>1930</v>
      </c>
      <c r="M671" s="1" t="s">
        <v>1931</v>
      </c>
    </row>
    <row r="672" spans="12:13">
      <c r="L672" s="1" t="s">
        <v>1932</v>
      </c>
      <c r="M672" s="1" t="s">
        <v>1933</v>
      </c>
    </row>
    <row r="673" spans="12:13">
      <c r="L673" s="1" t="s">
        <v>1934</v>
      </c>
      <c r="M673" s="1" t="s">
        <v>1935</v>
      </c>
    </row>
    <row r="674" spans="12:13">
      <c r="L674" s="1" t="s">
        <v>1936</v>
      </c>
      <c r="M674" s="1" t="s">
        <v>1937</v>
      </c>
    </row>
    <row r="675" spans="12:13">
      <c r="L675" s="1" t="s">
        <v>1938</v>
      </c>
      <c r="M675" s="1" t="s">
        <v>1939</v>
      </c>
    </row>
    <row r="676" spans="12:13">
      <c r="L676" s="1" t="s">
        <v>1940</v>
      </c>
      <c r="M676" s="1" t="s">
        <v>1941</v>
      </c>
    </row>
    <row r="677" spans="12:13">
      <c r="L677" s="1" t="s">
        <v>1942</v>
      </c>
      <c r="M677" s="1" t="s">
        <v>1943</v>
      </c>
    </row>
    <row r="678" spans="12:13">
      <c r="L678" s="1" t="s">
        <v>1944</v>
      </c>
      <c r="M678" s="1" t="s">
        <v>1945</v>
      </c>
    </row>
    <row r="679" spans="12:13">
      <c r="L679" s="1" t="s">
        <v>1946</v>
      </c>
      <c r="M679" s="1" t="s">
        <v>1947</v>
      </c>
    </row>
    <row r="680" spans="12:13">
      <c r="L680" s="1" t="s">
        <v>1948</v>
      </c>
      <c r="M680" s="1" t="s">
        <v>1949</v>
      </c>
    </row>
    <row r="681" spans="12:13">
      <c r="L681" s="1" t="s">
        <v>1950</v>
      </c>
      <c r="M681" s="1" t="s">
        <v>1951</v>
      </c>
    </row>
    <row r="682" spans="12:13">
      <c r="L682" s="1" t="s">
        <v>1952</v>
      </c>
      <c r="M682" s="1" t="s">
        <v>1953</v>
      </c>
    </row>
    <row r="683" spans="12:13">
      <c r="L683" s="1" t="s">
        <v>1954</v>
      </c>
      <c r="M683" s="1" t="s">
        <v>1955</v>
      </c>
    </row>
    <row r="684" spans="12:13">
      <c r="L684" s="1" t="s">
        <v>1956</v>
      </c>
      <c r="M684" s="1" t="s">
        <v>1957</v>
      </c>
    </row>
    <row r="685" spans="12:13">
      <c r="L685" s="1" t="s">
        <v>1958</v>
      </c>
      <c r="M685" s="1" t="s">
        <v>1959</v>
      </c>
    </row>
    <row r="686" spans="12:13">
      <c r="L686" s="1" t="s">
        <v>1960</v>
      </c>
      <c r="M686" s="1" t="s">
        <v>1961</v>
      </c>
    </row>
    <row r="687" spans="12:13">
      <c r="L687" s="1" t="s">
        <v>1962</v>
      </c>
      <c r="M687" s="1" t="s">
        <v>1963</v>
      </c>
    </row>
    <row r="688" spans="12:13">
      <c r="L688" s="1" t="s">
        <v>1964</v>
      </c>
      <c r="M688" s="1" t="s">
        <v>1965</v>
      </c>
    </row>
    <row r="689" spans="12:13">
      <c r="L689" s="1" t="s">
        <v>1966</v>
      </c>
      <c r="M689" s="1" t="s">
        <v>1629</v>
      </c>
    </row>
    <row r="690" spans="12:13">
      <c r="L690" s="1" t="s">
        <v>1967</v>
      </c>
      <c r="M690" s="1" t="s">
        <v>1968</v>
      </c>
    </row>
    <row r="691" spans="12:13">
      <c r="L691" s="1" t="s">
        <v>1969</v>
      </c>
      <c r="M691" s="1" t="s">
        <v>1970</v>
      </c>
    </row>
    <row r="692" spans="12:13">
      <c r="L692" s="1" t="s">
        <v>1971</v>
      </c>
      <c r="M692" s="1" t="s">
        <v>1972</v>
      </c>
    </row>
    <row r="693" spans="12:13">
      <c r="L693" s="1" t="s">
        <v>1973</v>
      </c>
      <c r="M693" s="1" t="s">
        <v>1974</v>
      </c>
    </row>
    <row r="694" spans="12:13">
      <c r="L694" s="1" t="s">
        <v>1975</v>
      </c>
      <c r="M694" s="1" t="s">
        <v>1976</v>
      </c>
    </row>
    <row r="695" spans="12:13">
      <c r="L695" s="1" t="s">
        <v>1977</v>
      </c>
      <c r="M695" s="1" t="s">
        <v>1978</v>
      </c>
    </row>
    <row r="696" spans="12:13">
      <c r="L696" s="1" t="s">
        <v>1979</v>
      </c>
      <c r="M696" s="1" t="s">
        <v>205</v>
      </c>
    </row>
    <row r="697" spans="12:13">
      <c r="L697" s="1" t="s">
        <v>1980</v>
      </c>
      <c r="M697" s="1" t="s">
        <v>1981</v>
      </c>
    </row>
    <row r="698" spans="12:13">
      <c r="L698" s="1" t="s">
        <v>1982</v>
      </c>
      <c r="M698" s="1" t="s">
        <v>1983</v>
      </c>
    </row>
    <row r="699" spans="12:13">
      <c r="L699" s="1" t="s">
        <v>1984</v>
      </c>
      <c r="M699" s="1" t="s">
        <v>1985</v>
      </c>
    </row>
    <row r="700" spans="12:13">
      <c r="L700" s="1" t="s">
        <v>1986</v>
      </c>
      <c r="M700" s="1" t="s">
        <v>1987</v>
      </c>
    </row>
    <row r="701" spans="12:13">
      <c r="L701" s="1" t="s">
        <v>1988</v>
      </c>
      <c r="M701" s="1" t="s">
        <v>1989</v>
      </c>
    </row>
    <row r="702" spans="12:13">
      <c r="L702" s="1" t="s">
        <v>1990</v>
      </c>
      <c r="M702" s="1" t="s">
        <v>1991</v>
      </c>
    </row>
    <row r="703" spans="12:13">
      <c r="L703" s="1" t="s">
        <v>1992</v>
      </c>
      <c r="M703" s="1" t="s">
        <v>12</v>
      </c>
    </row>
    <row r="704" spans="12:13">
      <c r="L704" s="1" t="s">
        <v>1993</v>
      </c>
      <c r="M704" s="1" t="s">
        <v>1994</v>
      </c>
    </row>
    <row r="705" spans="12:13">
      <c r="L705" s="1" t="s">
        <v>1995</v>
      </c>
      <c r="M705" s="1" t="s">
        <v>1996</v>
      </c>
    </row>
    <row r="706" spans="12:13">
      <c r="L706" s="1" t="s">
        <v>1997</v>
      </c>
      <c r="M706" s="1" t="s">
        <v>1998</v>
      </c>
    </row>
    <row r="707" spans="12:13">
      <c r="L707" s="1" t="s">
        <v>1999</v>
      </c>
      <c r="M707" s="1" t="s">
        <v>2000</v>
      </c>
    </row>
    <row r="708" spans="12:13">
      <c r="L708" s="1" t="s">
        <v>2001</v>
      </c>
      <c r="M708" s="1" t="s">
        <v>2002</v>
      </c>
    </row>
    <row r="709" spans="12:13">
      <c r="L709" s="1" t="s">
        <v>2003</v>
      </c>
      <c r="M709" s="1" t="s">
        <v>2004</v>
      </c>
    </row>
    <row r="710" spans="12:13">
      <c r="L710" s="1" t="s">
        <v>2005</v>
      </c>
      <c r="M710" s="1" t="s">
        <v>2006</v>
      </c>
    </row>
    <row r="711" spans="12:13">
      <c r="L711" s="1" t="s">
        <v>2007</v>
      </c>
      <c r="M711" s="1" t="s">
        <v>2008</v>
      </c>
    </row>
    <row r="712" spans="12:13">
      <c r="L712" s="1" t="s">
        <v>2009</v>
      </c>
      <c r="M712" s="1" t="s">
        <v>2010</v>
      </c>
    </row>
    <row r="713" spans="12:13">
      <c r="L713" s="1" t="s">
        <v>2011</v>
      </c>
      <c r="M713" s="1" t="s">
        <v>2012</v>
      </c>
    </row>
    <row r="714" spans="12:13">
      <c r="L714" s="1" t="s">
        <v>2013</v>
      </c>
      <c r="M714" s="1" t="s">
        <v>2014</v>
      </c>
    </row>
    <row r="715" spans="12:13">
      <c r="L715" s="1" t="s">
        <v>2015</v>
      </c>
      <c r="M715" s="1" t="s">
        <v>2016</v>
      </c>
    </row>
    <row r="716" spans="12:13">
      <c r="L716" s="1" t="s">
        <v>2017</v>
      </c>
      <c r="M716" s="1" t="s">
        <v>2018</v>
      </c>
    </row>
    <row r="717" spans="12:13">
      <c r="L717" s="1" t="s">
        <v>2019</v>
      </c>
      <c r="M717" s="1" t="s">
        <v>1951</v>
      </c>
    </row>
    <row r="718" spans="12:13">
      <c r="L718" s="1" t="s">
        <v>2020</v>
      </c>
      <c r="M718" s="1" t="s">
        <v>2021</v>
      </c>
    </row>
    <row r="719" spans="12:13">
      <c r="L719" s="1" t="s">
        <v>2022</v>
      </c>
      <c r="M719" s="1" t="s">
        <v>2023</v>
      </c>
    </row>
    <row r="720" spans="12:13">
      <c r="L720" s="1" t="s">
        <v>2024</v>
      </c>
      <c r="M720" s="1" t="s">
        <v>2025</v>
      </c>
    </row>
    <row r="721" spans="12:13">
      <c r="L721" s="1" t="s">
        <v>2026</v>
      </c>
      <c r="M721" s="1" t="s">
        <v>2027</v>
      </c>
    </row>
    <row r="722" spans="12:13">
      <c r="L722" s="1" t="s">
        <v>2028</v>
      </c>
      <c r="M722" s="1" t="s">
        <v>2029</v>
      </c>
    </row>
    <row r="723" spans="12:13">
      <c r="L723" s="1" t="s">
        <v>2030</v>
      </c>
      <c r="M723" s="1" t="s">
        <v>20</v>
      </c>
    </row>
    <row r="724" spans="12:13">
      <c r="L724" s="1" t="s">
        <v>2031</v>
      </c>
      <c r="M724" s="1" t="s">
        <v>2032</v>
      </c>
    </row>
    <row r="725" spans="12:13">
      <c r="L725" s="1" t="s">
        <v>2033</v>
      </c>
      <c r="M725" s="1" t="s">
        <v>2034</v>
      </c>
    </row>
    <row r="726" spans="12:13">
      <c r="L726" s="1" t="s">
        <v>2035</v>
      </c>
      <c r="M726" s="1" t="s">
        <v>2036</v>
      </c>
    </row>
    <row r="727" spans="12:13">
      <c r="L727" s="1" t="s">
        <v>2037</v>
      </c>
      <c r="M727" s="1" t="s">
        <v>2038</v>
      </c>
    </row>
    <row r="728" spans="12:13">
      <c r="L728" s="1" t="s">
        <v>2039</v>
      </c>
      <c r="M728" s="1" t="s">
        <v>2040</v>
      </c>
    </row>
    <row r="729" spans="12:13">
      <c r="L729" s="1" t="s">
        <v>2041</v>
      </c>
      <c r="M729" s="1" t="s">
        <v>2042</v>
      </c>
    </row>
    <row r="730" spans="12:13">
      <c r="L730" s="1" t="s">
        <v>2043</v>
      </c>
      <c r="M730" s="1" t="s">
        <v>2044</v>
      </c>
    </row>
    <row r="731" spans="12:13">
      <c r="L731" s="1" t="s">
        <v>2045</v>
      </c>
      <c r="M731" s="1" t="s">
        <v>1530</v>
      </c>
    </row>
    <row r="732" spans="12:13">
      <c r="L732" s="1" t="s">
        <v>2046</v>
      </c>
      <c r="M732" s="1" t="s">
        <v>1778</v>
      </c>
    </row>
    <row r="733" spans="12:13">
      <c r="L733" s="1" t="s">
        <v>2047</v>
      </c>
      <c r="M733" s="1" t="s">
        <v>1361</v>
      </c>
    </row>
    <row r="734" spans="12:13">
      <c r="L734" s="1" t="s">
        <v>2048</v>
      </c>
      <c r="M734" s="1" t="s">
        <v>2049</v>
      </c>
    </row>
    <row r="735" spans="12:13">
      <c r="L735" s="1" t="s">
        <v>2050</v>
      </c>
      <c r="M735" s="1" t="s">
        <v>2051</v>
      </c>
    </row>
    <row r="736" spans="12:13">
      <c r="L736" s="1" t="s">
        <v>2052</v>
      </c>
      <c r="M736" s="1" t="s">
        <v>2053</v>
      </c>
    </row>
    <row r="737" spans="12:13">
      <c r="L737" s="1" t="s">
        <v>2054</v>
      </c>
      <c r="M737" s="1" t="s">
        <v>2055</v>
      </c>
    </row>
    <row r="738" spans="12:13">
      <c r="L738" s="1" t="s">
        <v>2056</v>
      </c>
      <c r="M738" s="1" t="s">
        <v>270</v>
      </c>
    </row>
    <row r="739" spans="12:13">
      <c r="L739" s="1" t="s">
        <v>2057</v>
      </c>
      <c r="M739" s="1" t="s">
        <v>2058</v>
      </c>
    </row>
    <row r="740" spans="12:13">
      <c r="L740" s="1" t="s">
        <v>2059</v>
      </c>
      <c r="M740" s="1" t="s">
        <v>2060</v>
      </c>
    </row>
    <row r="741" spans="12:13">
      <c r="L741" s="1" t="s">
        <v>2061</v>
      </c>
      <c r="M741" s="1" t="s">
        <v>264</v>
      </c>
    </row>
    <row r="742" spans="12:13">
      <c r="L742" s="1" t="s">
        <v>2062</v>
      </c>
      <c r="M742" s="1" t="s">
        <v>2063</v>
      </c>
    </row>
    <row r="743" spans="12:13">
      <c r="L743" s="1" t="s">
        <v>2064</v>
      </c>
      <c r="M743" s="1" t="s">
        <v>1519</v>
      </c>
    </row>
    <row r="744" spans="12:13">
      <c r="L744" s="1" t="s">
        <v>2065</v>
      </c>
      <c r="M744" s="1" t="s">
        <v>2066</v>
      </c>
    </row>
    <row r="745" spans="12:13">
      <c r="L745" s="1" t="s">
        <v>2067</v>
      </c>
      <c r="M745" s="1" t="s">
        <v>2068</v>
      </c>
    </row>
    <row r="746" spans="12:13">
      <c r="L746" s="1" t="s">
        <v>2069</v>
      </c>
      <c r="M746" s="1" t="s">
        <v>2070</v>
      </c>
    </row>
    <row r="747" spans="12:13">
      <c r="L747" s="1" t="s">
        <v>2071</v>
      </c>
      <c r="M747" s="1" t="s">
        <v>2072</v>
      </c>
    </row>
    <row r="748" spans="12:13">
      <c r="L748" s="1" t="s">
        <v>2073</v>
      </c>
      <c r="M748" s="1" t="s">
        <v>2074</v>
      </c>
    </row>
    <row r="749" spans="12:13">
      <c r="L749" s="1" t="s">
        <v>2075</v>
      </c>
      <c r="M749" s="1" t="s">
        <v>2076</v>
      </c>
    </row>
    <row r="750" spans="12:13">
      <c r="L750" s="1" t="s">
        <v>2077</v>
      </c>
      <c r="M750" s="1" t="s">
        <v>2078</v>
      </c>
    </row>
    <row r="751" spans="12:13">
      <c r="L751" s="1" t="s">
        <v>2079</v>
      </c>
      <c r="M751" s="1" t="s">
        <v>2080</v>
      </c>
    </row>
    <row r="752" spans="12:13">
      <c r="L752" s="1" t="s">
        <v>2081</v>
      </c>
      <c r="M752" s="1" t="s">
        <v>2082</v>
      </c>
    </row>
    <row r="753" spans="12:13">
      <c r="L753" s="1" t="s">
        <v>2083</v>
      </c>
      <c r="M753" s="1" t="s">
        <v>2084</v>
      </c>
    </row>
    <row r="754" spans="12:13">
      <c r="L754" s="1" t="s">
        <v>2085</v>
      </c>
      <c r="M754" s="1" t="s">
        <v>2086</v>
      </c>
    </row>
    <row r="755" spans="12:13">
      <c r="L755" s="1" t="s">
        <v>2087</v>
      </c>
      <c r="M755" s="1" t="s">
        <v>2088</v>
      </c>
    </row>
    <row r="756" spans="12:13">
      <c r="L756" s="1" t="s">
        <v>2089</v>
      </c>
      <c r="M756" s="1" t="s">
        <v>2090</v>
      </c>
    </row>
    <row r="757" spans="12:13">
      <c r="L757" s="1" t="s">
        <v>2091</v>
      </c>
      <c r="M757" s="1" t="s">
        <v>2092</v>
      </c>
    </row>
    <row r="758" spans="12:13">
      <c r="L758" s="1" t="s">
        <v>2093</v>
      </c>
      <c r="M758" s="1" t="s">
        <v>2094</v>
      </c>
    </row>
    <row r="759" spans="12:13">
      <c r="L759" s="1" t="s">
        <v>2095</v>
      </c>
      <c r="M759" s="1" t="s">
        <v>2096</v>
      </c>
    </row>
    <row r="760" spans="12:13">
      <c r="L760" s="1" t="s">
        <v>2097</v>
      </c>
      <c r="M760" s="1" t="s">
        <v>2098</v>
      </c>
    </row>
    <row r="761" spans="12:13">
      <c r="L761" s="1" t="s">
        <v>2099</v>
      </c>
      <c r="M761" s="1" t="s">
        <v>2100</v>
      </c>
    </row>
    <row r="762" spans="12:13">
      <c r="L762" s="1" t="s">
        <v>2101</v>
      </c>
      <c r="M762" s="1" t="s">
        <v>2102</v>
      </c>
    </row>
    <row r="763" spans="12:13">
      <c r="L763" s="1" t="s">
        <v>2103</v>
      </c>
      <c r="M763" s="1" t="s">
        <v>2104</v>
      </c>
    </row>
    <row r="764" spans="12:13">
      <c r="L764" s="1" t="s">
        <v>2105</v>
      </c>
      <c r="M764" s="1" t="s">
        <v>2106</v>
      </c>
    </row>
    <row r="765" spans="12:13">
      <c r="L765" s="1" t="s">
        <v>2107</v>
      </c>
      <c r="M765" s="1" t="s">
        <v>2108</v>
      </c>
    </row>
    <row r="766" spans="12:13">
      <c r="L766" s="1" t="s">
        <v>2109</v>
      </c>
      <c r="M766" s="1" t="s">
        <v>2110</v>
      </c>
    </row>
    <row r="767" spans="12:13">
      <c r="L767" s="1" t="s">
        <v>2111</v>
      </c>
      <c r="M767" s="1" t="s">
        <v>2112</v>
      </c>
    </row>
    <row r="768" spans="12:13">
      <c r="L768" s="1" t="s">
        <v>2113</v>
      </c>
      <c r="M768" s="1" t="s">
        <v>2114</v>
      </c>
    </row>
    <row r="769" spans="12:13">
      <c r="L769" s="1" t="s">
        <v>2115</v>
      </c>
      <c r="M769" s="1" t="s">
        <v>1970</v>
      </c>
    </row>
    <row r="770" spans="12:13">
      <c r="L770" s="1" t="s">
        <v>2116</v>
      </c>
      <c r="M770" s="1" t="s">
        <v>2117</v>
      </c>
    </row>
    <row r="771" spans="12:13">
      <c r="L771" s="1" t="s">
        <v>2118</v>
      </c>
      <c r="M771" s="1" t="s">
        <v>2119</v>
      </c>
    </row>
    <row r="772" spans="12:13">
      <c r="L772" s="1" t="s">
        <v>2120</v>
      </c>
      <c r="M772" s="1" t="s">
        <v>2121</v>
      </c>
    </row>
    <row r="773" spans="12:13">
      <c r="L773" s="1" t="s">
        <v>2122</v>
      </c>
      <c r="M773" s="1" t="s">
        <v>2123</v>
      </c>
    </row>
    <row r="774" spans="12:13">
      <c r="L774" s="1" t="s">
        <v>2124</v>
      </c>
      <c r="M774" s="1" t="s">
        <v>2125</v>
      </c>
    </row>
    <row r="775" spans="12:13">
      <c r="L775" s="1" t="s">
        <v>2126</v>
      </c>
      <c r="M775" s="1" t="s">
        <v>2127</v>
      </c>
    </row>
    <row r="776" spans="12:13">
      <c r="L776" s="1" t="s">
        <v>2128</v>
      </c>
      <c r="M776" s="1" t="s">
        <v>1075</v>
      </c>
    </row>
    <row r="777" spans="12:13">
      <c r="L777" s="1" t="s">
        <v>2129</v>
      </c>
      <c r="M777" s="1" t="s">
        <v>2130</v>
      </c>
    </row>
    <row r="778" spans="12:13">
      <c r="L778" s="1" t="s">
        <v>2131</v>
      </c>
      <c r="M778" s="1" t="s">
        <v>2132</v>
      </c>
    </row>
    <row r="779" spans="12:13">
      <c r="L779" s="1" t="s">
        <v>2133</v>
      </c>
      <c r="M779" s="1" t="s">
        <v>2134</v>
      </c>
    </row>
    <row r="780" spans="12:13">
      <c r="L780" s="1" t="s">
        <v>2135</v>
      </c>
      <c r="M780" s="1" t="s">
        <v>2136</v>
      </c>
    </row>
    <row r="781" spans="12:13">
      <c r="L781" s="1" t="s">
        <v>2137</v>
      </c>
      <c r="M781" s="1" t="s">
        <v>2138</v>
      </c>
    </row>
    <row r="782" spans="12:13">
      <c r="L782" s="1" t="s">
        <v>2139</v>
      </c>
      <c r="M782" s="1" t="s">
        <v>208</v>
      </c>
    </row>
    <row r="783" spans="12:13">
      <c r="L783" s="1" t="s">
        <v>2140</v>
      </c>
      <c r="M783" s="1" t="s">
        <v>2141</v>
      </c>
    </row>
    <row r="784" spans="12:13">
      <c r="L784" s="1" t="s">
        <v>2142</v>
      </c>
      <c r="M784" s="1" t="s">
        <v>2143</v>
      </c>
    </row>
    <row r="785" spans="12:13">
      <c r="L785" s="1" t="s">
        <v>2144</v>
      </c>
      <c r="M785" s="1" t="s">
        <v>2145</v>
      </c>
    </row>
    <row r="786" spans="12:13">
      <c r="L786" s="1" t="s">
        <v>2146</v>
      </c>
      <c r="M786" s="1" t="s">
        <v>2147</v>
      </c>
    </row>
    <row r="787" spans="12:13">
      <c r="L787" s="1" t="s">
        <v>2148</v>
      </c>
      <c r="M787" s="1" t="s">
        <v>2149</v>
      </c>
    </row>
    <row r="788" spans="12:13">
      <c r="L788" s="1" t="s">
        <v>2150</v>
      </c>
      <c r="M788" s="1" t="s">
        <v>2151</v>
      </c>
    </row>
    <row r="789" spans="12:13">
      <c r="L789" s="1" t="s">
        <v>2152</v>
      </c>
      <c r="M789" s="1" t="s">
        <v>2153</v>
      </c>
    </row>
    <row r="790" spans="12:13">
      <c r="L790" s="1" t="s">
        <v>2154</v>
      </c>
      <c r="M790" s="1" t="s">
        <v>17</v>
      </c>
    </row>
    <row r="791" spans="12:13">
      <c r="L791" s="1" t="s">
        <v>2155</v>
      </c>
      <c r="M791" s="1" t="s">
        <v>2156</v>
      </c>
    </row>
    <row r="792" spans="12:13">
      <c r="L792" s="1" t="s">
        <v>2157</v>
      </c>
      <c r="M792" s="1" t="s">
        <v>2158</v>
      </c>
    </row>
    <row r="793" spans="12:13">
      <c r="L793" s="1" t="s">
        <v>2159</v>
      </c>
      <c r="M793" s="1" t="s">
        <v>2160</v>
      </c>
    </row>
    <row r="794" spans="12:13">
      <c r="L794" s="1" t="s">
        <v>2161</v>
      </c>
      <c r="M794" s="1" t="s">
        <v>2162</v>
      </c>
    </row>
    <row r="795" spans="12:13">
      <c r="L795" s="1" t="s">
        <v>2163</v>
      </c>
      <c r="M795" s="1" t="s">
        <v>2164</v>
      </c>
    </row>
    <row r="796" spans="12:13">
      <c r="L796" s="1" t="s">
        <v>2165</v>
      </c>
      <c r="M796" s="1" t="s">
        <v>2166</v>
      </c>
    </row>
    <row r="797" spans="12:13">
      <c r="L797" s="1" t="s">
        <v>2167</v>
      </c>
      <c r="M797" s="1" t="s">
        <v>2168</v>
      </c>
    </row>
    <row r="798" spans="12:13">
      <c r="L798" s="1" t="s">
        <v>2169</v>
      </c>
      <c r="M798" s="1" t="s">
        <v>2170</v>
      </c>
    </row>
    <row r="799" spans="12:13">
      <c r="L799" s="1" t="s">
        <v>2171</v>
      </c>
      <c r="M799" s="1" t="s">
        <v>2172</v>
      </c>
    </row>
    <row r="800" spans="12:13">
      <c r="L800" s="1" t="s">
        <v>2173</v>
      </c>
      <c r="M800" s="1" t="s">
        <v>2174</v>
      </c>
    </row>
    <row r="801" spans="12:13">
      <c r="L801" s="1" t="s">
        <v>2175</v>
      </c>
      <c r="M801" s="1" t="s">
        <v>2176</v>
      </c>
    </row>
    <row r="802" spans="12:13">
      <c r="L802" s="1" t="s">
        <v>2177</v>
      </c>
      <c r="M802" s="1" t="s">
        <v>2178</v>
      </c>
    </row>
    <row r="803" spans="12:13">
      <c r="L803" s="1" t="s">
        <v>2179</v>
      </c>
      <c r="M803" s="1" t="s">
        <v>2180</v>
      </c>
    </row>
    <row r="804" spans="12:13">
      <c r="L804" s="1" t="s">
        <v>2181</v>
      </c>
      <c r="M804" s="1" t="s">
        <v>2182</v>
      </c>
    </row>
    <row r="805" spans="12:13">
      <c r="L805" s="1" t="s">
        <v>2183</v>
      </c>
      <c r="M805" s="1" t="s">
        <v>215</v>
      </c>
    </row>
    <row r="806" spans="12:13">
      <c r="L806" s="1" t="s">
        <v>2184</v>
      </c>
      <c r="M806" s="1" t="s">
        <v>2185</v>
      </c>
    </row>
    <row r="807" spans="12:13">
      <c r="L807" s="1" t="s">
        <v>2186</v>
      </c>
      <c r="M807" s="1" t="s">
        <v>2187</v>
      </c>
    </row>
    <row r="808" spans="12:13">
      <c r="L808" s="1" t="s">
        <v>2188</v>
      </c>
      <c r="M808" s="1" t="s">
        <v>2189</v>
      </c>
    </row>
    <row r="809" spans="12:13">
      <c r="L809" s="1" t="s">
        <v>2190</v>
      </c>
      <c r="M809" s="1" t="s">
        <v>2191</v>
      </c>
    </row>
    <row r="810" spans="12:13">
      <c r="L810" s="1" t="s">
        <v>2192</v>
      </c>
      <c r="M810" s="1" t="s">
        <v>2193</v>
      </c>
    </row>
    <row r="811" spans="12:13">
      <c r="L811" s="1" t="s">
        <v>2194</v>
      </c>
      <c r="M811" s="1" t="s">
        <v>2195</v>
      </c>
    </row>
    <row r="812" spans="12:13">
      <c r="L812" s="1" t="s">
        <v>2196</v>
      </c>
      <c r="M812" s="1" t="s">
        <v>2197</v>
      </c>
    </row>
    <row r="813" spans="12:13">
      <c r="L813" s="1" t="s">
        <v>2198</v>
      </c>
      <c r="M813" s="1" t="s">
        <v>2199</v>
      </c>
    </row>
    <row r="814" spans="12:13">
      <c r="L814" s="1" t="s">
        <v>2200</v>
      </c>
      <c r="M814" s="1" t="s">
        <v>2201</v>
      </c>
    </row>
    <row r="815" spans="12:13">
      <c r="L815" s="1" t="s">
        <v>2202</v>
      </c>
      <c r="M815" s="1" t="s">
        <v>2203</v>
      </c>
    </row>
    <row r="816" spans="12:13">
      <c r="L816" s="1" t="s">
        <v>2204</v>
      </c>
      <c r="M816" s="1" t="s">
        <v>2205</v>
      </c>
    </row>
    <row r="817" spans="12:13">
      <c r="L817" s="1" t="s">
        <v>2206</v>
      </c>
      <c r="M817" s="1" t="s">
        <v>2207</v>
      </c>
    </row>
    <row r="818" spans="12:13">
      <c r="L818" s="1" t="s">
        <v>2208</v>
      </c>
      <c r="M818" s="1" t="s">
        <v>2209</v>
      </c>
    </row>
    <row r="819" spans="12:13">
      <c r="L819" s="1" t="s">
        <v>2210</v>
      </c>
      <c r="M819" s="1" t="s">
        <v>2211</v>
      </c>
    </row>
    <row r="820" spans="12:13">
      <c r="L820" s="1" t="s">
        <v>2212</v>
      </c>
      <c r="M820" s="1" t="s">
        <v>2213</v>
      </c>
    </row>
    <row r="821" spans="12:13">
      <c r="L821" s="1" t="s">
        <v>2214</v>
      </c>
      <c r="M821" s="1" t="s">
        <v>2215</v>
      </c>
    </row>
    <row r="822" spans="12:13">
      <c r="L822" s="1" t="s">
        <v>2216</v>
      </c>
      <c r="M822" s="1" t="s">
        <v>2217</v>
      </c>
    </row>
    <row r="823" spans="12:13">
      <c r="L823" s="1" t="s">
        <v>2218</v>
      </c>
      <c r="M823" s="1" t="s">
        <v>2219</v>
      </c>
    </row>
    <row r="824" spans="12:13">
      <c r="L824" s="1" t="s">
        <v>2220</v>
      </c>
      <c r="M824" s="1" t="s">
        <v>2221</v>
      </c>
    </row>
    <row r="825" spans="12:13">
      <c r="L825" s="1" t="s">
        <v>2222</v>
      </c>
      <c r="M825" s="1" t="s">
        <v>2223</v>
      </c>
    </row>
    <row r="826" spans="12:13">
      <c r="L826" s="1" t="s">
        <v>2224</v>
      </c>
      <c r="M826" s="1" t="s">
        <v>2225</v>
      </c>
    </row>
    <row r="827" spans="12:13">
      <c r="L827" s="1" t="s">
        <v>2226</v>
      </c>
      <c r="M827" s="1" t="s">
        <v>2227</v>
      </c>
    </row>
    <row r="828" spans="12:13">
      <c r="L828" s="1" t="s">
        <v>2228</v>
      </c>
      <c r="M828" s="1" t="s">
        <v>2229</v>
      </c>
    </row>
    <row r="829" spans="12:13">
      <c r="L829" s="1" t="s">
        <v>2230</v>
      </c>
      <c r="M829" s="1" t="s">
        <v>2231</v>
      </c>
    </row>
    <row r="830" spans="12:13">
      <c r="L830" s="1" t="s">
        <v>2232</v>
      </c>
      <c r="M830" s="1" t="s">
        <v>2233</v>
      </c>
    </row>
    <row r="831" spans="12:13">
      <c r="L831" s="1" t="s">
        <v>2234</v>
      </c>
      <c r="M831" s="1" t="s">
        <v>2235</v>
      </c>
    </row>
    <row r="832" spans="12:13">
      <c r="L832" s="1" t="s">
        <v>2236</v>
      </c>
      <c r="M832" s="1" t="s">
        <v>2237</v>
      </c>
    </row>
    <row r="833" spans="12:13">
      <c r="L833" s="1" t="s">
        <v>2238</v>
      </c>
      <c r="M833" s="1" t="s">
        <v>2239</v>
      </c>
    </row>
    <row r="834" spans="12:13">
      <c r="L834" s="1" t="s">
        <v>2240</v>
      </c>
      <c r="M834" s="1" t="s">
        <v>2241</v>
      </c>
    </row>
    <row r="835" spans="12:13">
      <c r="L835" s="1" t="s">
        <v>2242</v>
      </c>
      <c r="M835" s="1" t="s">
        <v>2243</v>
      </c>
    </row>
    <row r="836" spans="12:13">
      <c r="L836" s="1" t="s">
        <v>2244</v>
      </c>
      <c r="M836" s="1" t="s">
        <v>2245</v>
      </c>
    </row>
    <row r="837" spans="12:13">
      <c r="L837" s="1" t="s">
        <v>2246</v>
      </c>
      <c r="M837" s="1" t="s">
        <v>2247</v>
      </c>
    </row>
    <row r="838" spans="12:13">
      <c r="L838" s="1" t="s">
        <v>2248</v>
      </c>
      <c r="M838" s="1" t="s">
        <v>2249</v>
      </c>
    </row>
    <row r="839" spans="12:13">
      <c r="L839" s="1" t="s">
        <v>2250</v>
      </c>
      <c r="M839" s="1" t="s">
        <v>2251</v>
      </c>
    </row>
    <row r="840" spans="12:13">
      <c r="L840" s="1" t="s">
        <v>2252</v>
      </c>
      <c r="M840" s="1" t="s">
        <v>2253</v>
      </c>
    </row>
    <row r="841" spans="12:13">
      <c r="L841" s="1" t="s">
        <v>2254</v>
      </c>
      <c r="M841" s="1" t="s">
        <v>2255</v>
      </c>
    </row>
    <row r="842" spans="12:13">
      <c r="L842" s="1" t="s">
        <v>2256</v>
      </c>
      <c r="M842" s="1" t="s">
        <v>2257</v>
      </c>
    </row>
    <row r="843" spans="12:13">
      <c r="L843" s="1" t="s">
        <v>2258</v>
      </c>
      <c r="M843" s="1" t="s">
        <v>2259</v>
      </c>
    </row>
    <row r="844" spans="12:13">
      <c r="L844" s="1" t="s">
        <v>2260</v>
      </c>
      <c r="M844" s="1" t="s">
        <v>2261</v>
      </c>
    </row>
    <row r="845" spans="12:13">
      <c r="L845" s="1" t="s">
        <v>2262</v>
      </c>
      <c r="M845" s="1" t="s">
        <v>2263</v>
      </c>
    </row>
    <row r="846" spans="12:13">
      <c r="L846" s="1" t="s">
        <v>2264</v>
      </c>
      <c r="M846" s="1" t="s">
        <v>5</v>
      </c>
    </row>
    <row r="847" spans="12:13">
      <c r="L847" s="1" t="s">
        <v>2265</v>
      </c>
      <c r="M847" s="1" t="s">
        <v>2266</v>
      </c>
    </row>
    <row r="848" spans="12:13">
      <c r="L848" s="1" t="s">
        <v>2267</v>
      </c>
      <c r="M848" s="1" t="s">
        <v>528</v>
      </c>
    </row>
    <row r="849" spans="12:13">
      <c r="L849" s="1" t="s">
        <v>2268</v>
      </c>
      <c r="M849" s="1" t="s">
        <v>2269</v>
      </c>
    </row>
    <row r="850" spans="12:13">
      <c r="L850" s="1" t="s">
        <v>2270</v>
      </c>
      <c r="M850" s="1" t="s">
        <v>2271</v>
      </c>
    </row>
    <row r="851" spans="12:13">
      <c r="L851" s="1" t="s">
        <v>2272</v>
      </c>
      <c r="M851" s="1" t="s">
        <v>2273</v>
      </c>
    </row>
    <row r="852" spans="12:13">
      <c r="L852" s="1" t="s">
        <v>2274</v>
      </c>
      <c r="M852" s="1" t="s">
        <v>2275</v>
      </c>
    </row>
    <row r="853" spans="12:13">
      <c r="L853" s="1" t="s">
        <v>2276</v>
      </c>
      <c r="M853" s="1" t="s">
        <v>2277</v>
      </c>
    </row>
    <row r="854" spans="12:13">
      <c r="L854" s="1" t="s">
        <v>2278</v>
      </c>
      <c r="M854" s="1" t="s">
        <v>2279</v>
      </c>
    </row>
    <row r="855" spans="12:13">
      <c r="L855" s="1" t="s">
        <v>2280</v>
      </c>
      <c r="M855" s="1" t="s">
        <v>2281</v>
      </c>
    </row>
    <row r="856" spans="12:13">
      <c r="L856" s="1" t="s">
        <v>2282</v>
      </c>
      <c r="M856" s="1" t="s">
        <v>2283</v>
      </c>
    </row>
    <row r="857" spans="12:13">
      <c r="L857" s="1" t="s">
        <v>2284</v>
      </c>
      <c r="M857" s="1" t="s">
        <v>2285</v>
      </c>
    </row>
    <row r="858" spans="12:13">
      <c r="L858" s="1" t="s">
        <v>2286</v>
      </c>
      <c r="M858" s="1" t="s">
        <v>210</v>
      </c>
    </row>
    <row r="859" spans="12:13">
      <c r="L859" s="1" t="s">
        <v>2287</v>
      </c>
      <c r="M859" s="1" t="s">
        <v>543</v>
      </c>
    </row>
    <row r="860" spans="12:13">
      <c r="L860" s="1" t="s">
        <v>2288</v>
      </c>
      <c r="M860" s="1" t="s">
        <v>2289</v>
      </c>
    </row>
    <row r="861" spans="12:13">
      <c r="L861" s="1" t="s">
        <v>2290</v>
      </c>
      <c r="M861" s="1" t="s">
        <v>138</v>
      </c>
    </row>
    <row r="862" spans="12:13">
      <c r="L862" s="1" t="s">
        <v>2291</v>
      </c>
      <c r="M862" s="1" t="s">
        <v>2292</v>
      </c>
    </row>
    <row r="863" spans="12:13">
      <c r="L863" s="1" t="s">
        <v>2293</v>
      </c>
      <c r="M863" s="1" t="s">
        <v>2294</v>
      </c>
    </row>
    <row r="864" spans="12:13">
      <c r="L864" s="1" t="s">
        <v>2295</v>
      </c>
      <c r="M864" s="1" t="s">
        <v>2296</v>
      </c>
    </row>
    <row r="865" spans="12:13">
      <c r="L865" s="1" t="s">
        <v>2297</v>
      </c>
      <c r="M865" s="1" t="s">
        <v>2298</v>
      </c>
    </row>
    <row r="866" spans="12:13">
      <c r="L866" s="1" t="s">
        <v>2299</v>
      </c>
      <c r="M866" s="1" t="s">
        <v>2300</v>
      </c>
    </row>
    <row r="867" spans="12:13">
      <c r="L867" s="1" t="s">
        <v>2301</v>
      </c>
      <c r="M867" s="1" t="s">
        <v>2302</v>
      </c>
    </row>
    <row r="868" spans="12:13">
      <c r="L868" s="1" t="s">
        <v>2303</v>
      </c>
      <c r="M868" s="1" t="s">
        <v>2304</v>
      </c>
    </row>
    <row r="869" spans="12:13">
      <c r="L869" s="1" t="s">
        <v>2305</v>
      </c>
      <c r="M869" s="1" t="s">
        <v>2306</v>
      </c>
    </row>
    <row r="870" spans="12:13">
      <c r="L870" s="1" t="s">
        <v>2307</v>
      </c>
      <c r="M870" s="1" t="s">
        <v>2308</v>
      </c>
    </row>
    <row r="871" spans="12:13">
      <c r="L871" s="1" t="s">
        <v>2309</v>
      </c>
      <c r="M871" s="1" t="s">
        <v>2310</v>
      </c>
    </row>
    <row r="872" spans="12:13">
      <c r="L872" s="1" t="s">
        <v>2311</v>
      </c>
      <c r="M872" s="1" t="s">
        <v>2312</v>
      </c>
    </row>
    <row r="873" spans="12:13">
      <c r="L873" s="1" t="s">
        <v>2313</v>
      </c>
      <c r="M873" s="1" t="s">
        <v>2314</v>
      </c>
    </row>
    <row r="874" spans="12:13">
      <c r="L874" s="1" t="s">
        <v>2315</v>
      </c>
      <c r="M874" s="1" t="s">
        <v>2316</v>
      </c>
    </row>
    <row r="875" spans="12:13">
      <c r="L875" s="1" t="s">
        <v>2317</v>
      </c>
      <c r="M875" s="1" t="s">
        <v>2318</v>
      </c>
    </row>
    <row r="876" spans="12:13">
      <c r="L876" s="1" t="s">
        <v>2319</v>
      </c>
      <c r="M876" s="1" t="s">
        <v>2320</v>
      </c>
    </row>
    <row r="877" spans="12:13">
      <c r="L877" s="1" t="s">
        <v>2321</v>
      </c>
      <c r="M877" s="1" t="s">
        <v>2322</v>
      </c>
    </row>
    <row r="878" spans="12:13">
      <c r="L878" s="1" t="s">
        <v>2323</v>
      </c>
      <c r="M878" s="1" t="s">
        <v>2324</v>
      </c>
    </row>
    <row r="879" spans="12:13">
      <c r="L879" s="1" t="s">
        <v>2325</v>
      </c>
      <c r="M879" s="1" t="s">
        <v>2326</v>
      </c>
    </row>
    <row r="880" spans="12:13">
      <c r="L880" s="1" t="s">
        <v>2327</v>
      </c>
      <c r="M880" s="1" t="s">
        <v>2328</v>
      </c>
    </row>
    <row r="881" spans="12:13">
      <c r="L881" s="1" t="s">
        <v>2329</v>
      </c>
      <c r="M881" s="1" t="s">
        <v>2330</v>
      </c>
    </row>
    <row r="882" spans="12:13">
      <c r="L882" s="1" t="s">
        <v>2331</v>
      </c>
      <c r="M882" s="1" t="s">
        <v>2332</v>
      </c>
    </row>
    <row r="883" spans="12:13">
      <c r="L883" s="1" t="s">
        <v>2333</v>
      </c>
      <c r="M883" s="1" t="s">
        <v>271</v>
      </c>
    </row>
    <row r="884" spans="12:13">
      <c r="L884" s="1" t="s">
        <v>2334</v>
      </c>
      <c r="M884" s="1" t="s">
        <v>2335</v>
      </c>
    </row>
    <row r="885" spans="12:13">
      <c r="L885" s="1" t="s">
        <v>2336</v>
      </c>
      <c r="M885" s="1" t="s">
        <v>2337</v>
      </c>
    </row>
    <row r="886" spans="12:13">
      <c r="L886" s="1" t="s">
        <v>2338</v>
      </c>
      <c r="M886" s="1" t="s">
        <v>2339</v>
      </c>
    </row>
    <row r="887" spans="12:13">
      <c r="L887" s="1" t="s">
        <v>2340</v>
      </c>
      <c r="M887" s="1" t="s">
        <v>2341</v>
      </c>
    </row>
    <row r="888" spans="12:13">
      <c r="L888" s="1" t="s">
        <v>2342</v>
      </c>
      <c r="M888" s="1" t="s">
        <v>2343</v>
      </c>
    </row>
    <row r="889" spans="12:13">
      <c r="L889" s="1" t="s">
        <v>2344</v>
      </c>
      <c r="M889" s="1" t="s">
        <v>2345</v>
      </c>
    </row>
    <row r="890" spans="12:13">
      <c r="L890" s="1" t="s">
        <v>2346</v>
      </c>
      <c r="M890" s="1" t="s">
        <v>2347</v>
      </c>
    </row>
    <row r="891" spans="12:13">
      <c r="L891" s="1" t="s">
        <v>2348</v>
      </c>
      <c r="M891" s="1" t="s">
        <v>853</v>
      </c>
    </row>
    <row r="892" spans="12:13">
      <c r="L892" s="1" t="s">
        <v>2349</v>
      </c>
      <c r="M892" s="1" t="s">
        <v>2350</v>
      </c>
    </row>
    <row r="893" spans="12:13">
      <c r="L893" s="1" t="s">
        <v>2351</v>
      </c>
      <c r="M893" s="1" t="s">
        <v>2352</v>
      </c>
    </row>
    <row r="894" spans="12:13">
      <c r="L894" s="1" t="s">
        <v>2353</v>
      </c>
      <c r="M894" s="1" t="s">
        <v>2354</v>
      </c>
    </row>
    <row r="895" spans="12:13">
      <c r="L895" s="1" t="s">
        <v>2355</v>
      </c>
      <c r="M895" s="1" t="s">
        <v>2356</v>
      </c>
    </row>
    <row r="896" spans="12:13">
      <c r="L896" s="1" t="s">
        <v>2357</v>
      </c>
      <c r="M896" s="1" t="s">
        <v>2358</v>
      </c>
    </row>
    <row r="897" spans="12:13">
      <c r="L897" s="1" t="s">
        <v>2359</v>
      </c>
      <c r="M897" s="1" t="s">
        <v>2360</v>
      </c>
    </row>
    <row r="898" spans="12:13">
      <c r="L898" s="1" t="s">
        <v>2361</v>
      </c>
      <c r="M898" s="1" t="s">
        <v>2362</v>
      </c>
    </row>
    <row r="899" spans="12:13">
      <c r="L899" s="1" t="s">
        <v>2363</v>
      </c>
      <c r="M899" s="1" t="s">
        <v>2364</v>
      </c>
    </row>
    <row r="900" spans="12:13">
      <c r="L900" s="1" t="s">
        <v>2365</v>
      </c>
      <c r="M900" s="1" t="s">
        <v>2366</v>
      </c>
    </row>
    <row r="901" spans="12:13">
      <c r="L901" s="1" t="s">
        <v>2367</v>
      </c>
      <c r="M901" s="1" t="s">
        <v>2368</v>
      </c>
    </row>
    <row r="902" spans="12:13">
      <c r="L902" s="1" t="s">
        <v>2369</v>
      </c>
      <c r="M902" s="1" t="s">
        <v>216</v>
      </c>
    </row>
    <row r="903" spans="12:13">
      <c r="L903" s="1" t="s">
        <v>2370</v>
      </c>
      <c r="M903" s="1" t="s">
        <v>2371</v>
      </c>
    </row>
    <row r="904" spans="12:13">
      <c r="L904" s="1" t="s">
        <v>2372</v>
      </c>
      <c r="M904" s="1" t="s">
        <v>2373</v>
      </c>
    </row>
    <row r="905" spans="12:13">
      <c r="L905" s="1" t="s">
        <v>2374</v>
      </c>
      <c r="M905" s="1" t="s">
        <v>2375</v>
      </c>
    </row>
    <row r="906" spans="12:13">
      <c r="L906" s="1" t="s">
        <v>2376</v>
      </c>
      <c r="M906" s="1" t="s">
        <v>2377</v>
      </c>
    </row>
    <row r="907" spans="12:13">
      <c r="L907" s="1" t="s">
        <v>2378</v>
      </c>
      <c r="M907" s="1" t="s">
        <v>2379</v>
      </c>
    </row>
    <row r="908" spans="12:13">
      <c r="L908" s="1" t="s">
        <v>2380</v>
      </c>
      <c r="M908" s="1" t="s">
        <v>2381</v>
      </c>
    </row>
    <row r="909" spans="12:13">
      <c r="L909" s="1" t="s">
        <v>2382</v>
      </c>
      <c r="M909" s="1" t="s">
        <v>2383</v>
      </c>
    </row>
    <row r="910" spans="12:13">
      <c r="L910" s="1" t="s">
        <v>2384</v>
      </c>
      <c r="M910" s="1" t="s">
        <v>2385</v>
      </c>
    </row>
    <row r="911" spans="12:13">
      <c r="L911" s="1" t="s">
        <v>2386</v>
      </c>
      <c r="M911" s="1" t="s">
        <v>1383</v>
      </c>
    </row>
    <row r="912" spans="12:13">
      <c r="L912" s="1" t="s">
        <v>2387</v>
      </c>
      <c r="M912" s="1" t="s">
        <v>2388</v>
      </c>
    </row>
    <row r="913" spans="12:13">
      <c r="L913" s="1" t="s">
        <v>2389</v>
      </c>
      <c r="M913" s="1" t="s">
        <v>229</v>
      </c>
    </row>
    <row r="914" spans="12:13">
      <c r="L914" s="1" t="s">
        <v>2390</v>
      </c>
      <c r="M914" s="1" t="s">
        <v>2391</v>
      </c>
    </row>
    <row r="915" spans="12:13">
      <c r="L915" s="1" t="s">
        <v>2392</v>
      </c>
      <c r="M915" s="1" t="s">
        <v>2393</v>
      </c>
    </row>
    <row r="916" spans="12:13">
      <c r="L916" s="1" t="s">
        <v>2394</v>
      </c>
      <c r="M916" s="1" t="s">
        <v>2395</v>
      </c>
    </row>
    <row r="917" spans="12:13">
      <c r="L917" s="1" t="s">
        <v>2396</v>
      </c>
      <c r="M917" s="1" t="s">
        <v>2397</v>
      </c>
    </row>
    <row r="918" spans="12:13">
      <c r="L918" s="1" t="s">
        <v>2398</v>
      </c>
      <c r="M918" s="1" t="s">
        <v>768</v>
      </c>
    </row>
    <row r="919" spans="12:13">
      <c r="L919" s="1" t="s">
        <v>2399</v>
      </c>
      <c r="M919" s="1" t="s">
        <v>2400</v>
      </c>
    </row>
    <row r="920" spans="12:13">
      <c r="L920" s="1" t="s">
        <v>2401</v>
      </c>
      <c r="M920" s="1" t="s">
        <v>2402</v>
      </c>
    </row>
    <row r="921" spans="12:13">
      <c r="L921" s="1" t="s">
        <v>2403</v>
      </c>
      <c r="M921" s="1" t="s">
        <v>2404</v>
      </c>
    </row>
    <row r="922" spans="12:13">
      <c r="L922" s="1" t="s">
        <v>2405</v>
      </c>
      <c r="M922" s="1" t="s">
        <v>2406</v>
      </c>
    </row>
    <row r="923" spans="12:13">
      <c r="L923" s="1" t="s">
        <v>2407</v>
      </c>
      <c r="M923" s="1" t="s">
        <v>2408</v>
      </c>
    </row>
    <row r="924" spans="12:13">
      <c r="L924" s="1" t="s">
        <v>2409</v>
      </c>
      <c r="M924" s="1" t="s">
        <v>2410</v>
      </c>
    </row>
    <row r="925" spans="12:13">
      <c r="L925" s="1" t="s">
        <v>2411</v>
      </c>
      <c r="M925" s="1" t="s">
        <v>2412</v>
      </c>
    </row>
    <row r="926" spans="12:13">
      <c r="L926" s="1" t="s">
        <v>2413</v>
      </c>
      <c r="M926" s="1" t="s">
        <v>2414</v>
      </c>
    </row>
    <row r="927" spans="12:13">
      <c r="L927" s="1" t="s">
        <v>2415</v>
      </c>
      <c r="M927" s="1" t="s">
        <v>2416</v>
      </c>
    </row>
    <row r="928" spans="12:13">
      <c r="L928" s="1" t="s">
        <v>2417</v>
      </c>
      <c r="M928" s="1" t="s">
        <v>243</v>
      </c>
    </row>
    <row r="929" spans="12:13">
      <c r="L929" s="1" t="s">
        <v>2418</v>
      </c>
      <c r="M929" s="1" t="s">
        <v>2419</v>
      </c>
    </row>
    <row r="930" spans="12:13">
      <c r="L930" s="1" t="s">
        <v>2420</v>
      </c>
      <c r="M930" s="1" t="s">
        <v>2421</v>
      </c>
    </row>
    <row r="931" spans="12:13">
      <c r="L931" s="1" t="s">
        <v>2422</v>
      </c>
      <c r="M931" s="1" t="s">
        <v>2423</v>
      </c>
    </row>
    <row r="932" spans="12:13">
      <c r="L932" s="1" t="s">
        <v>2424</v>
      </c>
      <c r="M932" s="1" t="s">
        <v>2425</v>
      </c>
    </row>
    <row r="933" spans="12:13">
      <c r="L933" s="1" t="s">
        <v>2426</v>
      </c>
      <c r="M933" s="1" t="s">
        <v>2427</v>
      </c>
    </row>
    <row r="934" spans="12:13">
      <c r="L934" s="1" t="s">
        <v>2428</v>
      </c>
      <c r="M934" s="1" t="s">
        <v>2429</v>
      </c>
    </row>
    <row r="935" spans="12:13">
      <c r="L935" s="1" t="s">
        <v>2430</v>
      </c>
      <c r="M935" s="1" t="s">
        <v>2431</v>
      </c>
    </row>
    <row r="936" spans="12:13">
      <c r="L936" s="1" t="s">
        <v>2432</v>
      </c>
      <c r="M936" s="1" t="s">
        <v>2433</v>
      </c>
    </row>
    <row r="937" spans="12:13">
      <c r="L937" s="1" t="s">
        <v>2434</v>
      </c>
      <c r="M937" s="1" t="s">
        <v>2435</v>
      </c>
    </row>
    <row r="938" spans="12:13">
      <c r="L938" s="1" t="s">
        <v>2436</v>
      </c>
      <c r="M938" s="1" t="s">
        <v>2437</v>
      </c>
    </row>
    <row r="939" spans="12:13">
      <c r="L939" s="1" t="s">
        <v>2438</v>
      </c>
      <c r="M939" s="1" t="s">
        <v>2439</v>
      </c>
    </row>
    <row r="940" spans="12:13">
      <c r="L940" s="1" t="s">
        <v>2440</v>
      </c>
      <c r="M940" s="1" t="s">
        <v>273</v>
      </c>
    </row>
    <row r="941" spans="12:13">
      <c r="L941" s="1" t="s">
        <v>2441</v>
      </c>
      <c r="M941" s="1" t="s">
        <v>2442</v>
      </c>
    </row>
    <row r="942" spans="12:13">
      <c r="L942" s="1" t="s">
        <v>2443</v>
      </c>
      <c r="M942" s="1" t="s">
        <v>2444</v>
      </c>
    </row>
    <row r="943" spans="12:13">
      <c r="L943" s="1" t="s">
        <v>2445</v>
      </c>
      <c r="M943" s="1" t="s">
        <v>2446</v>
      </c>
    </row>
    <row r="944" spans="12:13">
      <c r="L944" s="1" t="s">
        <v>2447</v>
      </c>
      <c r="M944" s="1" t="s">
        <v>2448</v>
      </c>
    </row>
    <row r="945" spans="12:13">
      <c r="L945" s="1" t="s">
        <v>2449</v>
      </c>
      <c r="M945" s="1" t="s">
        <v>2450</v>
      </c>
    </row>
    <row r="946" spans="12:13">
      <c r="L946" s="1" t="s">
        <v>2451</v>
      </c>
      <c r="M946" s="1" t="s">
        <v>2452</v>
      </c>
    </row>
    <row r="947" spans="12:13">
      <c r="L947" s="1" t="s">
        <v>2453</v>
      </c>
      <c r="M947" s="1" t="s">
        <v>2454</v>
      </c>
    </row>
    <row r="948" spans="12:13">
      <c r="L948" s="1" t="s">
        <v>2455</v>
      </c>
      <c r="M948" s="1" t="s">
        <v>2456</v>
      </c>
    </row>
    <row r="949" spans="12:13">
      <c r="L949" s="1" t="s">
        <v>2457</v>
      </c>
      <c r="M949" s="1" t="s">
        <v>1359</v>
      </c>
    </row>
    <row r="950" spans="12:13">
      <c r="L950" s="1" t="s">
        <v>2458</v>
      </c>
      <c r="M950" s="1" t="s">
        <v>2459</v>
      </c>
    </row>
    <row r="951" spans="12:13">
      <c r="L951" s="1" t="s">
        <v>2460</v>
      </c>
      <c r="M951" s="1" t="s">
        <v>2461</v>
      </c>
    </row>
    <row r="952" spans="12:13">
      <c r="L952" s="1" t="s">
        <v>2462</v>
      </c>
      <c r="M952" s="1" t="s">
        <v>2463</v>
      </c>
    </row>
    <row r="953" spans="12:13">
      <c r="L953" s="1" t="s">
        <v>2464</v>
      </c>
      <c r="M953" s="1" t="s">
        <v>2465</v>
      </c>
    </row>
    <row r="954" spans="12:13">
      <c r="L954" s="1" t="s">
        <v>2466</v>
      </c>
      <c r="M954" s="1" t="s">
        <v>2467</v>
      </c>
    </row>
    <row r="955" spans="12:13">
      <c r="L955" s="1" t="s">
        <v>2468</v>
      </c>
      <c r="M955" s="1" t="s">
        <v>2469</v>
      </c>
    </row>
    <row r="956" spans="12:13">
      <c r="L956" s="1" t="s">
        <v>2470</v>
      </c>
      <c r="M956" s="1" t="s">
        <v>1713</v>
      </c>
    </row>
    <row r="957" spans="12:13">
      <c r="L957" s="1" t="s">
        <v>2471</v>
      </c>
      <c r="M957" s="1" t="s">
        <v>244</v>
      </c>
    </row>
    <row r="958" spans="12:13">
      <c r="L958" s="1" t="s">
        <v>2472</v>
      </c>
      <c r="M958" s="1" t="s">
        <v>2473</v>
      </c>
    </row>
    <row r="959" spans="12:13">
      <c r="L959" s="1" t="s">
        <v>2474</v>
      </c>
      <c r="M959" s="1" t="s">
        <v>2475</v>
      </c>
    </row>
    <row r="960" spans="12:13">
      <c r="L960" s="1" t="s">
        <v>2476</v>
      </c>
      <c r="M960" s="1" t="s">
        <v>2477</v>
      </c>
    </row>
    <row r="961" spans="12:13">
      <c r="L961" s="1" t="s">
        <v>2478</v>
      </c>
      <c r="M961" s="1" t="s">
        <v>2479</v>
      </c>
    </row>
    <row r="962" spans="12:13">
      <c r="L962" s="1" t="s">
        <v>2480</v>
      </c>
      <c r="M962" s="1" t="s">
        <v>2481</v>
      </c>
    </row>
    <row r="963" spans="12:13">
      <c r="L963" s="1" t="s">
        <v>2482</v>
      </c>
      <c r="M963" s="1" t="s">
        <v>2483</v>
      </c>
    </row>
    <row r="964" spans="12:13">
      <c r="L964" s="1" t="s">
        <v>2484</v>
      </c>
      <c r="M964" s="1" t="s">
        <v>2485</v>
      </c>
    </row>
    <row r="965" spans="12:13">
      <c r="L965" s="1" t="s">
        <v>2486</v>
      </c>
      <c r="M965" s="1" t="s">
        <v>2487</v>
      </c>
    </row>
    <row r="966" spans="12:13">
      <c r="L966" s="1" t="s">
        <v>2488</v>
      </c>
      <c r="M966" s="1" t="s">
        <v>2489</v>
      </c>
    </row>
    <row r="967" spans="12:13">
      <c r="L967" s="1" t="s">
        <v>2490</v>
      </c>
      <c r="M967" s="1" t="s">
        <v>2491</v>
      </c>
    </row>
    <row r="968" spans="12:13">
      <c r="L968" s="1" t="s">
        <v>2492</v>
      </c>
      <c r="M968" s="1" t="s">
        <v>19</v>
      </c>
    </row>
    <row r="969" spans="12:13">
      <c r="L969" s="1" t="s">
        <v>2493</v>
      </c>
      <c r="M969" s="1" t="s">
        <v>2494</v>
      </c>
    </row>
    <row r="970" spans="12:13">
      <c r="L970" s="1" t="s">
        <v>2495</v>
      </c>
      <c r="M970" s="1" t="s">
        <v>239</v>
      </c>
    </row>
    <row r="971" spans="12:13">
      <c r="L971" s="1" t="s">
        <v>2496</v>
      </c>
      <c r="M971" s="1" t="s">
        <v>2497</v>
      </c>
    </row>
    <row r="972" spans="12:13">
      <c r="L972" s="1" t="s">
        <v>2498</v>
      </c>
      <c r="M972" s="1" t="s">
        <v>2499</v>
      </c>
    </row>
    <row r="973" spans="12:13">
      <c r="L973" s="1" t="s">
        <v>2500</v>
      </c>
      <c r="M973" s="1" t="s">
        <v>2501</v>
      </c>
    </row>
    <row r="974" spans="12:13">
      <c r="L974" s="1" t="s">
        <v>2502</v>
      </c>
      <c r="M974" s="1" t="s">
        <v>2503</v>
      </c>
    </row>
    <row r="975" spans="12:13">
      <c r="L975" s="1" t="s">
        <v>2504</v>
      </c>
      <c r="M975" s="1" t="s">
        <v>2505</v>
      </c>
    </row>
    <row r="976" spans="12:13">
      <c r="L976" s="1" t="s">
        <v>2506</v>
      </c>
      <c r="M976" s="1" t="s">
        <v>2328</v>
      </c>
    </row>
    <row r="977" spans="12:13">
      <c r="L977" s="1" t="s">
        <v>2507</v>
      </c>
      <c r="M977" s="1" t="s">
        <v>2508</v>
      </c>
    </row>
    <row r="978" spans="12:13">
      <c r="L978" s="1" t="s">
        <v>2509</v>
      </c>
      <c r="M978" s="1" t="s">
        <v>2510</v>
      </c>
    </row>
    <row r="979" spans="12:13">
      <c r="L979" s="1" t="s">
        <v>2511</v>
      </c>
      <c r="M979" s="1" t="s">
        <v>2512</v>
      </c>
    </row>
    <row r="980" spans="12:13">
      <c r="L980" s="1" t="s">
        <v>2513</v>
      </c>
      <c r="M980" s="1" t="s">
        <v>2514</v>
      </c>
    </row>
    <row r="981" spans="12:13">
      <c r="L981" s="1" t="s">
        <v>2515</v>
      </c>
      <c r="M981" s="1" t="s">
        <v>2516</v>
      </c>
    </row>
    <row r="982" spans="12:13">
      <c r="L982" s="1" t="s">
        <v>2517</v>
      </c>
      <c r="M982" s="1" t="s">
        <v>2518</v>
      </c>
    </row>
    <row r="983" spans="12:13">
      <c r="L983" s="1" t="s">
        <v>2519</v>
      </c>
      <c r="M983" s="1" t="s">
        <v>2520</v>
      </c>
    </row>
    <row r="984" spans="12:13">
      <c r="L984" s="1" t="s">
        <v>2521</v>
      </c>
      <c r="M984" s="1" t="s">
        <v>2522</v>
      </c>
    </row>
    <row r="985" spans="12:13">
      <c r="L985" s="1" t="s">
        <v>2523</v>
      </c>
      <c r="M985" s="1" t="s">
        <v>2524</v>
      </c>
    </row>
    <row r="986" spans="12:13">
      <c r="L986" s="1" t="s">
        <v>2525</v>
      </c>
      <c r="M986" s="1" t="s">
        <v>2526</v>
      </c>
    </row>
    <row r="987" spans="12:13">
      <c r="L987" s="1" t="s">
        <v>2527</v>
      </c>
      <c r="M987" s="1" t="s">
        <v>2528</v>
      </c>
    </row>
    <row r="988" spans="12:13">
      <c r="L988" s="1" t="s">
        <v>2529</v>
      </c>
      <c r="M988" s="1" t="s">
        <v>2530</v>
      </c>
    </row>
    <row r="989" spans="12:13">
      <c r="L989" s="1" t="s">
        <v>2531</v>
      </c>
      <c r="M989" s="1" t="s">
        <v>2532</v>
      </c>
    </row>
    <row r="990" spans="12:13">
      <c r="L990" s="1" t="s">
        <v>2533</v>
      </c>
      <c r="M990" s="1" t="s">
        <v>2534</v>
      </c>
    </row>
    <row r="991" spans="12:13">
      <c r="L991" s="1" t="s">
        <v>2535</v>
      </c>
      <c r="M991" s="1" t="s">
        <v>2536</v>
      </c>
    </row>
    <row r="992" spans="12:13">
      <c r="L992" s="1" t="s">
        <v>2537</v>
      </c>
      <c r="M992" s="1" t="s">
        <v>2538</v>
      </c>
    </row>
    <row r="993" spans="12:13">
      <c r="L993" s="1" t="s">
        <v>2539</v>
      </c>
      <c r="M993" s="1" t="s">
        <v>2170</v>
      </c>
    </row>
    <row r="994" spans="12:13">
      <c r="L994" s="1" t="s">
        <v>2540</v>
      </c>
      <c r="M994" s="1" t="s">
        <v>1693</v>
      </c>
    </row>
    <row r="995" spans="12:13">
      <c r="L995" s="1" t="s">
        <v>2541</v>
      </c>
      <c r="M995" s="1" t="s">
        <v>2542</v>
      </c>
    </row>
    <row r="996" spans="12:13">
      <c r="L996" s="1" t="s">
        <v>2543</v>
      </c>
      <c r="M996" s="1" t="s">
        <v>2544</v>
      </c>
    </row>
    <row r="997" spans="12:13">
      <c r="L997" s="1" t="s">
        <v>2545</v>
      </c>
      <c r="M997" s="1" t="s">
        <v>2546</v>
      </c>
    </row>
    <row r="998" spans="12:13">
      <c r="L998" s="1" t="s">
        <v>2547</v>
      </c>
      <c r="M998" s="1" t="s">
        <v>2548</v>
      </c>
    </row>
    <row r="999" spans="12:13">
      <c r="L999" s="1" t="s">
        <v>2549</v>
      </c>
      <c r="M999" s="1" t="s">
        <v>2008</v>
      </c>
    </row>
    <row r="1000" spans="12:13">
      <c r="L1000" s="1" t="s">
        <v>2550</v>
      </c>
      <c r="M1000" s="1" t="s">
        <v>2551</v>
      </c>
    </row>
    <row r="1001" spans="12:13">
      <c r="L1001" s="1" t="s">
        <v>2552</v>
      </c>
      <c r="M1001" s="1" t="s">
        <v>2553</v>
      </c>
    </row>
    <row r="1002" spans="12:13">
      <c r="L1002" s="1" t="s">
        <v>2554</v>
      </c>
      <c r="M1002" s="1" t="s">
        <v>2302</v>
      </c>
    </row>
    <row r="1003" spans="12:13">
      <c r="L1003" s="1" t="s">
        <v>2555</v>
      </c>
      <c r="M1003" s="1" t="s">
        <v>2556</v>
      </c>
    </row>
    <row r="1004" spans="12:13">
      <c r="L1004" s="1" t="s">
        <v>2557</v>
      </c>
      <c r="M1004" s="1" t="s">
        <v>2558</v>
      </c>
    </row>
    <row r="1005" spans="12:13">
      <c r="L1005" s="1" t="s">
        <v>2559</v>
      </c>
      <c r="M1005" s="1" t="s">
        <v>2560</v>
      </c>
    </row>
    <row r="1006" spans="12:13">
      <c r="L1006" s="1" t="s">
        <v>2561</v>
      </c>
      <c r="M1006" s="1" t="s">
        <v>2562</v>
      </c>
    </row>
    <row r="1007" spans="12:13">
      <c r="L1007" s="1" t="s">
        <v>2563</v>
      </c>
      <c r="M1007" s="1" t="s">
        <v>245</v>
      </c>
    </row>
    <row r="1008" spans="12:13">
      <c r="L1008" s="1" t="s">
        <v>2564</v>
      </c>
      <c r="M1008" s="1" t="s">
        <v>2565</v>
      </c>
    </row>
    <row r="1009" spans="12:13">
      <c r="L1009" s="1" t="s">
        <v>2566</v>
      </c>
      <c r="M1009" s="1" t="s">
        <v>2567</v>
      </c>
    </row>
    <row r="1010" spans="12:13">
      <c r="L1010" s="1" t="s">
        <v>2568</v>
      </c>
      <c r="M1010" s="1" t="s">
        <v>2569</v>
      </c>
    </row>
    <row r="1011" spans="12:13">
      <c r="L1011" s="1" t="s">
        <v>2570</v>
      </c>
      <c r="M1011" s="1" t="s">
        <v>575</v>
      </c>
    </row>
    <row r="1012" spans="12:13">
      <c r="L1012" s="1" t="s">
        <v>2571</v>
      </c>
      <c r="M1012" s="1" t="s">
        <v>2572</v>
      </c>
    </row>
    <row r="1013" spans="12:13">
      <c r="L1013" s="1" t="s">
        <v>2573</v>
      </c>
      <c r="M1013" s="1" t="s">
        <v>2574</v>
      </c>
    </row>
    <row r="1014" spans="12:13">
      <c r="L1014" s="1" t="s">
        <v>2575</v>
      </c>
      <c r="M1014" s="1" t="s">
        <v>2576</v>
      </c>
    </row>
    <row r="1015" spans="12:13">
      <c r="L1015" s="1" t="s">
        <v>2577</v>
      </c>
      <c r="M1015" s="1" t="s">
        <v>2578</v>
      </c>
    </row>
    <row r="1016" spans="12:13">
      <c r="L1016" s="1" t="s">
        <v>2579</v>
      </c>
      <c r="M1016" s="1" t="s">
        <v>221</v>
      </c>
    </row>
    <row r="1017" spans="12:13">
      <c r="L1017" s="1" t="s">
        <v>2580</v>
      </c>
      <c r="M1017" s="1" t="s">
        <v>2581</v>
      </c>
    </row>
    <row r="1018" spans="12:13">
      <c r="L1018" s="1" t="s">
        <v>2582</v>
      </c>
      <c r="M1018" s="1" t="s">
        <v>2583</v>
      </c>
    </row>
    <row r="1019" spans="12:13">
      <c r="L1019" s="1" t="s">
        <v>2584</v>
      </c>
      <c r="M1019" s="1" t="s">
        <v>2585</v>
      </c>
    </row>
    <row r="1020" spans="12:13">
      <c r="L1020" s="1" t="s">
        <v>2586</v>
      </c>
      <c r="M1020" s="1" t="s">
        <v>2587</v>
      </c>
    </row>
    <row r="1021" spans="12:13">
      <c r="L1021" s="1" t="s">
        <v>2588</v>
      </c>
      <c r="M1021" s="1" t="s">
        <v>2589</v>
      </c>
    </row>
    <row r="1022" spans="12:13">
      <c r="L1022" s="1" t="s">
        <v>2590</v>
      </c>
      <c r="M1022" s="1" t="s">
        <v>2591</v>
      </c>
    </row>
    <row r="1023" spans="12:13">
      <c r="L1023" s="1" t="s">
        <v>2592</v>
      </c>
      <c r="M1023" s="1" t="s">
        <v>128</v>
      </c>
    </row>
    <row r="1024" spans="12:13">
      <c r="L1024" s="1" t="s">
        <v>2593</v>
      </c>
      <c r="M1024" s="1" t="s">
        <v>2594</v>
      </c>
    </row>
    <row r="1025" spans="12:13">
      <c r="L1025" s="1" t="s">
        <v>2595</v>
      </c>
      <c r="M1025" s="1" t="s">
        <v>2596</v>
      </c>
    </row>
    <row r="1026" spans="12:13">
      <c r="L1026" s="1" t="s">
        <v>2597</v>
      </c>
      <c r="M1026" s="1" t="s">
        <v>2598</v>
      </c>
    </row>
    <row r="1027" spans="12:13">
      <c r="L1027" s="1" t="s">
        <v>2599</v>
      </c>
      <c r="M1027" s="1" t="s">
        <v>2600</v>
      </c>
    </row>
    <row r="1028" spans="12:13">
      <c r="L1028" s="1" t="s">
        <v>2601</v>
      </c>
      <c r="M1028" s="1" t="s">
        <v>2602</v>
      </c>
    </row>
    <row r="1029" spans="12:13">
      <c r="L1029" s="1" t="s">
        <v>2603</v>
      </c>
      <c r="M1029" s="1" t="s">
        <v>2604</v>
      </c>
    </row>
    <row r="1030" spans="12:13">
      <c r="L1030" s="1" t="s">
        <v>2605</v>
      </c>
      <c r="M1030" s="1" t="s">
        <v>2606</v>
      </c>
    </row>
    <row r="1031" spans="12:13">
      <c r="L1031" s="1" t="s">
        <v>2607</v>
      </c>
      <c r="M1031" s="1" t="s">
        <v>2608</v>
      </c>
    </row>
    <row r="1032" spans="12:13">
      <c r="L1032" s="1" t="s">
        <v>2609</v>
      </c>
      <c r="M1032" s="1" t="s">
        <v>2610</v>
      </c>
    </row>
    <row r="1033" spans="12:13">
      <c r="L1033" s="1" t="s">
        <v>2611</v>
      </c>
      <c r="M1033" s="1" t="s">
        <v>2612</v>
      </c>
    </row>
    <row r="1034" spans="12:13">
      <c r="L1034" s="1" t="s">
        <v>2613</v>
      </c>
      <c r="M1034" s="1" t="s">
        <v>2614</v>
      </c>
    </row>
    <row r="1035" spans="12:13">
      <c r="L1035" s="1" t="s">
        <v>2615</v>
      </c>
      <c r="M1035" s="1" t="s">
        <v>2616</v>
      </c>
    </row>
    <row r="1036" spans="12:13">
      <c r="L1036" s="1" t="s">
        <v>2617</v>
      </c>
      <c r="M1036" s="1" t="s">
        <v>2618</v>
      </c>
    </row>
    <row r="1037" spans="12:13">
      <c r="L1037" s="1" t="s">
        <v>2619</v>
      </c>
      <c r="M1037" s="1" t="s">
        <v>2620</v>
      </c>
    </row>
    <row r="1038" spans="12:13">
      <c r="L1038" s="1" t="s">
        <v>2621</v>
      </c>
      <c r="M1038" s="1" t="s">
        <v>1171</v>
      </c>
    </row>
    <row r="1039" spans="12:13">
      <c r="L1039" s="1" t="s">
        <v>2622</v>
      </c>
      <c r="M1039" s="1" t="s">
        <v>2623</v>
      </c>
    </row>
    <row r="1040" spans="12:13">
      <c r="L1040" s="1" t="s">
        <v>2624</v>
      </c>
      <c r="M1040" s="1" t="s">
        <v>2625</v>
      </c>
    </row>
    <row r="1041" spans="12:13">
      <c r="L1041" s="1" t="s">
        <v>2626</v>
      </c>
      <c r="M1041" s="1" t="s">
        <v>2627</v>
      </c>
    </row>
    <row r="1042" spans="12:13">
      <c r="L1042" s="1" t="s">
        <v>2628</v>
      </c>
      <c r="M1042" s="1" t="s">
        <v>2629</v>
      </c>
    </row>
    <row r="1043" spans="12:13">
      <c r="L1043" s="1" t="s">
        <v>2630</v>
      </c>
      <c r="M1043" s="1" t="s">
        <v>2631</v>
      </c>
    </row>
    <row r="1044" spans="12:13">
      <c r="L1044" s="1" t="s">
        <v>2632</v>
      </c>
      <c r="M1044" s="1" t="s">
        <v>2633</v>
      </c>
    </row>
    <row r="1045" spans="12:13">
      <c r="L1045" s="1" t="s">
        <v>2634</v>
      </c>
      <c r="M1045" s="1" t="s">
        <v>2635</v>
      </c>
    </row>
    <row r="1046" spans="12:13">
      <c r="L1046" s="1" t="s">
        <v>2636</v>
      </c>
      <c r="M1046" s="1" t="s">
        <v>2637</v>
      </c>
    </row>
    <row r="1047" spans="12:13">
      <c r="L1047" s="1" t="s">
        <v>2638</v>
      </c>
      <c r="M1047" s="1" t="s">
        <v>2639</v>
      </c>
    </row>
    <row r="1048" spans="12:13">
      <c r="L1048" s="1" t="s">
        <v>2640</v>
      </c>
      <c r="M1048" s="1" t="s">
        <v>2641</v>
      </c>
    </row>
    <row r="1049" spans="12:13">
      <c r="L1049" s="1" t="s">
        <v>2642</v>
      </c>
      <c r="M1049" s="1" t="s">
        <v>994</v>
      </c>
    </row>
    <row r="1050" spans="12:13">
      <c r="L1050" s="1" t="s">
        <v>2643</v>
      </c>
      <c r="M1050" s="1" t="s">
        <v>2644</v>
      </c>
    </row>
    <row r="1051" spans="12:13">
      <c r="L1051" s="1" t="s">
        <v>2645</v>
      </c>
      <c r="M1051" s="1" t="s">
        <v>10</v>
      </c>
    </row>
    <row r="1052" spans="12:13">
      <c r="L1052" s="1" t="s">
        <v>2646</v>
      </c>
      <c r="M1052" s="1" t="s">
        <v>2647</v>
      </c>
    </row>
    <row r="1053" spans="12:13">
      <c r="L1053" s="1" t="s">
        <v>2648</v>
      </c>
      <c r="M1053" s="1" t="s">
        <v>2649</v>
      </c>
    </row>
    <row r="1054" spans="12:13">
      <c r="L1054" s="1" t="s">
        <v>2650</v>
      </c>
      <c r="M1054" s="1" t="s">
        <v>2651</v>
      </c>
    </row>
    <row r="1055" spans="12:13">
      <c r="L1055" s="1" t="s">
        <v>2652</v>
      </c>
      <c r="M1055" s="1" t="s">
        <v>1118</v>
      </c>
    </row>
    <row r="1056" spans="12:13">
      <c r="L1056" s="1" t="s">
        <v>2653</v>
      </c>
      <c r="M1056" s="1" t="s">
        <v>2654</v>
      </c>
    </row>
    <row r="1057" spans="12:13">
      <c r="L1057" s="1" t="s">
        <v>2655</v>
      </c>
      <c r="M1057" s="1" t="s">
        <v>17</v>
      </c>
    </row>
    <row r="1058" spans="12:13">
      <c r="L1058" s="1" t="s">
        <v>2656</v>
      </c>
      <c r="M1058" s="1" t="s">
        <v>2657</v>
      </c>
    </row>
    <row r="1059" spans="12:13">
      <c r="L1059" s="1" t="s">
        <v>2658</v>
      </c>
      <c r="M1059" s="1" t="s">
        <v>2659</v>
      </c>
    </row>
    <row r="1060" spans="12:13">
      <c r="L1060" s="1" t="s">
        <v>2660</v>
      </c>
      <c r="M1060" s="1" t="s">
        <v>2661</v>
      </c>
    </row>
    <row r="1061" spans="12:13">
      <c r="L1061" s="1" t="s">
        <v>2662</v>
      </c>
      <c r="M1061" s="1" t="s">
        <v>2663</v>
      </c>
    </row>
    <row r="1062" spans="12:13">
      <c r="L1062" s="1" t="s">
        <v>2664</v>
      </c>
      <c r="M1062" s="1" t="s">
        <v>2665</v>
      </c>
    </row>
    <row r="1063" spans="12:13">
      <c r="L1063" s="1" t="s">
        <v>2666</v>
      </c>
      <c r="M1063" s="1" t="s">
        <v>2667</v>
      </c>
    </row>
    <row r="1064" spans="12:13">
      <c r="L1064" s="1" t="s">
        <v>2668</v>
      </c>
      <c r="M1064" s="1" t="s">
        <v>2669</v>
      </c>
    </row>
    <row r="1065" spans="12:13">
      <c r="L1065" s="1" t="s">
        <v>2670</v>
      </c>
      <c r="M1065" s="1" t="s">
        <v>2671</v>
      </c>
    </row>
    <row r="1066" spans="12:13">
      <c r="L1066" s="1" t="s">
        <v>2672</v>
      </c>
      <c r="M1066" s="1" t="s">
        <v>2673</v>
      </c>
    </row>
    <row r="1067" spans="12:13">
      <c r="L1067" s="1" t="s">
        <v>2674</v>
      </c>
      <c r="M1067" s="1" t="s">
        <v>2675</v>
      </c>
    </row>
    <row r="1068" spans="12:13">
      <c r="L1068" s="1" t="s">
        <v>2676</v>
      </c>
      <c r="M1068" s="1" t="s">
        <v>2677</v>
      </c>
    </row>
    <row r="1069" spans="12:13">
      <c r="L1069" s="1" t="s">
        <v>2678</v>
      </c>
      <c r="M1069" s="1" t="s">
        <v>2679</v>
      </c>
    </row>
    <row r="1070" spans="12:13">
      <c r="L1070" s="1" t="s">
        <v>2680</v>
      </c>
      <c r="M1070" s="1" t="s">
        <v>2681</v>
      </c>
    </row>
    <row r="1071" spans="12:13">
      <c r="L1071" s="1" t="s">
        <v>2682</v>
      </c>
      <c r="M1071" s="1" t="s">
        <v>2683</v>
      </c>
    </row>
    <row r="1072" spans="12:13">
      <c r="L1072" s="1" t="s">
        <v>2684</v>
      </c>
      <c r="M1072" s="1" t="s">
        <v>2685</v>
      </c>
    </row>
    <row r="1073" spans="12:13">
      <c r="L1073" s="1" t="s">
        <v>2686</v>
      </c>
      <c r="M1073" s="1" t="s">
        <v>2687</v>
      </c>
    </row>
    <row r="1074" spans="12:13">
      <c r="L1074" s="1" t="s">
        <v>2688</v>
      </c>
      <c r="M1074" s="1" t="s">
        <v>2689</v>
      </c>
    </row>
    <row r="1075" spans="12:13">
      <c r="L1075" s="1" t="s">
        <v>2690</v>
      </c>
      <c r="M1075" s="1" t="s">
        <v>2691</v>
      </c>
    </row>
    <row r="1076" spans="12:13">
      <c r="L1076" s="1" t="s">
        <v>2692</v>
      </c>
      <c r="M1076" s="1" t="s">
        <v>1010</v>
      </c>
    </row>
    <row r="1077" spans="12:13">
      <c r="L1077" s="1" t="s">
        <v>2693</v>
      </c>
      <c r="M1077" s="1" t="s">
        <v>1012</v>
      </c>
    </row>
    <row r="1078" spans="12:13">
      <c r="L1078" s="1" t="s">
        <v>2694</v>
      </c>
      <c r="M1078" s="1" t="s">
        <v>856</v>
      </c>
    </row>
    <row r="1079" spans="12:13">
      <c r="L1079" s="1" t="s">
        <v>2695</v>
      </c>
      <c r="M1079" s="1" t="s">
        <v>2696</v>
      </c>
    </row>
    <row r="1080" spans="12:13">
      <c r="L1080" s="1" t="s">
        <v>2697</v>
      </c>
      <c r="M1080" s="1" t="s">
        <v>2698</v>
      </c>
    </row>
    <row r="1081" spans="12:13">
      <c r="L1081" s="1" t="s">
        <v>2699</v>
      </c>
      <c r="M1081" s="1" t="s">
        <v>2700</v>
      </c>
    </row>
    <row r="1082" spans="12:13">
      <c r="L1082" s="1" t="s">
        <v>2701</v>
      </c>
      <c r="M1082" s="1" t="s">
        <v>2702</v>
      </c>
    </row>
    <row r="1083" spans="12:13">
      <c r="L1083" s="1" t="s">
        <v>2703</v>
      </c>
      <c r="M1083" s="1" t="s">
        <v>2704</v>
      </c>
    </row>
    <row r="1084" spans="12:13">
      <c r="L1084" s="1" t="s">
        <v>2705</v>
      </c>
      <c r="M1084" s="1" t="s">
        <v>2706</v>
      </c>
    </row>
    <row r="1085" spans="12:13">
      <c r="L1085" s="1" t="s">
        <v>2707</v>
      </c>
      <c r="M1085" s="1" t="s">
        <v>2708</v>
      </c>
    </row>
    <row r="1086" spans="12:13">
      <c r="L1086" s="1" t="s">
        <v>2709</v>
      </c>
      <c r="M1086" s="1" t="s">
        <v>197</v>
      </c>
    </row>
    <row r="1087" spans="12:13">
      <c r="L1087" s="1" t="s">
        <v>2710</v>
      </c>
      <c r="M1087" s="1" t="s">
        <v>2711</v>
      </c>
    </row>
    <row r="1088" spans="12:13">
      <c r="L1088" s="1" t="s">
        <v>2712</v>
      </c>
      <c r="M1088" s="1" t="s">
        <v>2713</v>
      </c>
    </row>
    <row r="1089" spans="12:13">
      <c r="L1089" s="1" t="s">
        <v>2714</v>
      </c>
      <c r="M1089" s="1" t="s">
        <v>2715</v>
      </c>
    </row>
    <row r="1090" spans="12:13">
      <c r="L1090" s="1" t="s">
        <v>2716</v>
      </c>
      <c r="M1090" s="1" t="s">
        <v>2717</v>
      </c>
    </row>
    <row r="1091" spans="12:13">
      <c r="L1091" s="1" t="s">
        <v>2718</v>
      </c>
      <c r="M1091" s="1" t="s">
        <v>2719</v>
      </c>
    </row>
    <row r="1092" spans="12:13">
      <c r="L1092" s="1" t="s">
        <v>2720</v>
      </c>
      <c r="M1092" s="1" t="s">
        <v>2721</v>
      </c>
    </row>
    <row r="1093" spans="12:13">
      <c r="L1093" s="1" t="s">
        <v>2722</v>
      </c>
      <c r="M1093" s="1" t="s">
        <v>2723</v>
      </c>
    </row>
    <row r="1094" spans="12:13">
      <c r="L1094" s="1" t="s">
        <v>2724</v>
      </c>
      <c r="M1094" s="1" t="s">
        <v>2725</v>
      </c>
    </row>
    <row r="1095" spans="12:13">
      <c r="L1095" s="1" t="s">
        <v>2726</v>
      </c>
      <c r="M1095" s="1" t="s">
        <v>2727</v>
      </c>
    </row>
    <row r="1096" spans="12:13">
      <c r="L1096" s="1" t="s">
        <v>2728</v>
      </c>
      <c r="M1096" s="1" t="s">
        <v>2729</v>
      </c>
    </row>
    <row r="1097" spans="12:13">
      <c r="L1097" s="1" t="s">
        <v>2730</v>
      </c>
      <c r="M1097" s="1" t="s">
        <v>2731</v>
      </c>
    </row>
    <row r="1098" spans="12:13">
      <c r="L1098" s="1" t="s">
        <v>2732</v>
      </c>
      <c r="M1098" s="1" t="s">
        <v>2733</v>
      </c>
    </row>
    <row r="1099" spans="12:13">
      <c r="L1099" s="1" t="s">
        <v>2734</v>
      </c>
      <c r="M1099" s="1" t="s">
        <v>2735</v>
      </c>
    </row>
    <row r="1100" spans="12:13">
      <c r="L1100" s="1" t="s">
        <v>2736</v>
      </c>
      <c r="M1100" s="1" t="s">
        <v>2737</v>
      </c>
    </row>
    <row r="1101" spans="12:13">
      <c r="L1101" s="1" t="s">
        <v>2738</v>
      </c>
      <c r="M1101" s="1" t="s">
        <v>2739</v>
      </c>
    </row>
    <row r="1102" spans="12:13">
      <c r="L1102" s="1" t="s">
        <v>2740</v>
      </c>
      <c r="M1102" s="1" t="s">
        <v>250</v>
      </c>
    </row>
    <row r="1103" spans="12:13">
      <c r="L1103" s="1" t="s">
        <v>2741</v>
      </c>
      <c r="M1103" s="1" t="s">
        <v>2742</v>
      </c>
    </row>
    <row r="1104" spans="12:13">
      <c r="L1104" s="1" t="s">
        <v>2743</v>
      </c>
      <c r="M1104" s="1" t="s">
        <v>2744</v>
      </c>
    </row>
    <row r="1105" spans="12:13">
      <c r="L1105" s="1" t="s">
        <v>2745</v>
      </c>
      <c r="M1105" s="1" t="s">
        <v>2746</v>
      </c>
    </row>
    <row r="1106" spans="12:13">
      <c r="L1106" s="1" t="s">
        <v>2747</v>
      </c>
      <c r="M1106" s="1" t="s">
        <v>2748</v>
      </c>
    </row>
    <row r="1107" spans="12:13">
      <c r="L1107" s="1" t="s">
        <v>2749</v>
      </c>
      <c r="M1107" s="1" t="s">
        <v>2750</v>
      </c>
    </row>
    <row r="1108" spans="12:13">
      <c r="L1108" s="1" t="s">
        <v>2751</v>
      </c>
      <c r="M1108" s="1" t="s">
        <v>2752</v>
      </c>
    </row>
    <row r="1109" spans="12:13">
      <c r="L1109" s="1" t="s">
        <v>2753</v>
      </c>
      <c r="M1109" s="1" t="s">
        <v>2754</v>
      </c>
    </row>
    <row r="1110" spans="12:13">
      <c r="L1110" s="1" t="s">
        <v>2755</v>
      </c>
      <c r="M1110" s="1" t="s">
        <v>2756</v>
      </c>
    </row>
    <row r="1111" spans="12:13">
      <c r="L1111" s="1" t="s">
        <v>2757</v>
      </c>
      <c r="M1111" s="1" t="s">
        <v>2758</v>
      </c>
    </row>
    <row r="1112" spans="12:13">
      <c r="L1112" s="1" t="s">
        <v>2759</v>
      </c>
      <c r="M1112" s="1" t="s">
        <v>2760</v>
      </c>
    </row>
    <row r="1113" spans="12:13">
      <c r="L1113" s="1" t="s">
        <v>2761</v>
      </c>
      <c r="M1113" s="1" t="s">
        <v>2762</v>
      </c>
    </row>
    <row r="1114" spans="12:13">
      <c r="L1114" s="1" t="s">
        <v>2763</v>
      </c>
      <c r="M1114" s="1" t="s">
        <v>2764</v>
      </c>
    </row>
    <row r="1115" spans="12:13">
      <c r="L1115" s="1" t="s">
        <v>2765</v>
      </c>
      <c r="M1115" s="1" t="s">
        <v>2766</v>
      </c>
    </row>
    <row r="1116" spans="12:13">
      <c r="L1116" s="1" t="s">
        <v>2767</v>
      </c>
      <c r="M1116" s="1" t="s">
        <v>2768</v>
      </c>
    </row>
    <row r="1117" spans="12:13">
      <c r="L1117" s="1" t="s">
        <v>2769</v>
      </c>
      <c r="M1117" s="1" t="s">
        <v>2770</v>
      </c>
    </row>
    <row r="1118" spans="12:13">
      <c r="L1118" s="1" t="s">
        <v>2771</v>
      </c>
      <c r="M1118" s="1" t="s">
        <v>2772</v>
      </c>
    </row>
    <row r="1119" spans="12:13">
      <c r="L1119" s="1" t="s">
        <v>2773</v>
      </c>
      <c r="M1119" s="1" t="s">
        <v>2774</v>
      </c>
    </row>
    <row r="1120" spans="12:13">
      <c r="L1120" s="1" t="s">
        <v>2775</v>
      </c>
      <c r="M1120" s="1" t="s">
        <v>2776</v>
      </c>
    </row>
    <row r="1121" spans="12:13">
      <c r="L1121" s="1" t="s">
        <v>2777</v>
      </c>
      <c r="M1121" s="1" t="s">
        <v>2778</v>
      </c>
    </row>
    <row r="1122" spans="12:13">
      <c r="L1122" s="1" t="s">
        <v>2779</v>
      </c>
      <c r="M1122" s="1" t="s">
        <v>2780</v>
      </c>
    </row>
    <row r="1123" spans="12:13">
      <c r="L1123" s="1" t="s">
        <v>2781</v>
      </c>
      <c r="M1123" s="1" t="s">
        <v>2782</v>
      </c>
    </row>
    <row r="1124" spans="12:13">
      <c r="L1124" s="1" t="s">
        <v>2783</v>
      </c>
      <c r="M1124" s="1" t="s">
        <v>2784</v>
      </c>
    </row>
    <row r="1125" spans="12:13">
      <c r="L1125" s="1" t="s">
        <v>2785</v>
      </c>
      <c r="M1125" s="1" t="s">
        <v>2786</v>
      </c>
    </row>
    <row r="1126" spans="12:13">
      <c r="L1126" s="1" t="s">
        <v>2787</v>
      </c>
      <c r="M1126" s="1" t="s">
        <v>2788</v>
      </c>
    </row>
    <row r="1127" spans="12:13">
      <c r="L1127" s="1" t="s">
        <v>2789</v>
      </c>
      <c r="M1127" s="1" t="s">
        <v>2790</v>
      </c>
    </row>
    <row r="1128" spans="12:13">
      <c r="L1128" s="1" t="s">
        <v>2791</v>
      </c>
      <c r="M1128" s="1" t="s">
        <v>2792</v>
      </c>
    </row>
    <row r="1129" spans="12:13">
      <c r="L1129" s="1" t="s">
        <v>2793</v>
      </c>
      <c r="M1129" s="1" t="s">
        <v>2794</v>
      </c>
    </row>
    <row r="1130" spans="12:13">
      <c r="L1130" s="1" t="s">
        <v>2795</v>
      </c>
      <c r="M1130" s="1" t="s">
        <v>2796</v>
      </c>
    </row>
    <row r="1131" spans="12:13">
      <c r="L1131" s="1" t="s">
        <v>2797</v>
      </c>
      <c r="M1131" s="1" t="s">
        <v>2798</v>
      </c>
    </row>
    <row r="1132" spans="12:13">
      <c r="L1132" s="1" t="s">
        <v>2799</v>
      </c>
      <c r="M1132" s="1" t="s">
        <v>2800</v>
      </c>
    </row>
    <row r="1133" spans="12:13">
      <c r="L1133" s="1" t="s">
        <v>2801</v>
      </c>
      <c r="M1133" s="1" t="s">
        <v>2802</v>
      </c>
    </row>
    <row r="1134" spans="12:13">
      <c r="L1134" s="1" t="s">
        <v>2803</v>
      </c>
      <c r="M1134" s="1" t="s">
        <v>2804</v>
      </c>
    </row>
    <row r="1135" spans="12:13">
      <c r="L1135" s="1" t="s">
        <v>2805</v>
      </c>
      <c r="M1135" s="1" t="s">
        <v>2806</v>
      </c>
    </row>
    <row r="1136" spans="12:13">
      <c r="L1136" s="1" t="s">
        <v>2807</v>
      </c>
      <c r="M1136" s="1" t="s">
        <v>2808</v>
      </c>
    </row>
    <row r="1137" spans="12:13">
      <c r="L1137" s="1" t="s">
        <v>2809</v>
      </c>
      <c r="M1137" s="1" t="s">
        <v>2810</v>
      </c>
    </row>
    <row r="1138" spans="12:13">
      <c r="L1138" s="1" t="s">
        <v>2811</v>
      </c>
      <c r="M1138" s="1" t="s">
        <v>2812</v>
      </c>
    </row>
    <row r="1139" spans="12:13">
      <c r="L1139" s="1" t="s">
        <v>2813</v>
      </c>
      <c r="M1139" s="1" t="s">
        <v>943</v>
      </c>
    </row>
    <row r="1140" spans="12:13">
      <c r="L1140" s="1" t="s">
        <v>2814</v>
      </c>
      <c r="M1140" s="1" t="s">
        <v>2815</v>
      </c>
    </row>
    <row r="1141" spans="12:13">
      <c r="L1141" s="1" t="s">
        <v>2816</v>
      </c>
      <c r="M1141" s="1" t="s">
        <v>2817</v>
      </c>
    </row>
    <row r="1142" spans="12:13">
      <c r="L1142" s="1" t="s">
        <v>2818</v>
      </c>
      <c r="M1142" s="1" t="s">
        <v>2819</v>
      </c>
    </row>
    <row r="1143" spans="12:13">
      <c r="L1143" s="1" t="s">
        <v>2820</v>
      </c>
      <c r="M1143" s="1" t="s">
        <v>2821</v>
      </c>
    </row>
    <row r="1144" spans="12:13">
      <c r="L1144" s="1" t="s">
        <v>2822</v>
      </c>
      <c r="M1144" s="1" t="s">
        <v>2823</v>
      </c>
    </row>
    <row r="1145" spans="12:13">
      <c r="L1145" s="1" t="s">
        <v>2824</v>
      </c>
      <c r="M1145" s="1" t="s">
        <v>2825</v>
      </c>
    </row>
    <row r="1146" spans="12:13">
      <c r="L1146" s="1" t="s">
        <v>2826</v>
      </c>
      <c r="M1146" s="1" t="s">
        <v>2827</v>
      </c>
    </row>
    <row r="1147" spans="12:13">
      <c r="L1147" s="1" t="s">
        <v>2828</v>
      </c>
      <c r="M1147" s="1" t="s">
        <v>2829</v>
      </c>
    </row>
    <row r="1148" spans="12:13">
      <c r="L1148" s="1" t="s">
        <v>2830</v>
      </c>
      <c r="M1148" s="1" t="s">
        <v>275</v>
      </c>
    </row>
    <row r="1149" spans="12:13">
      <c r="L1149" s="1" t="s">
        <v>2831</v>
      </c>
      <c r="M1149" s="1" t="s">
        <v>2832</v>
      </c>
    </row>
    <row r="1150" spans="12:13">
      <c r="L1150" s="1" t="s">
        <v>2833</v>
      </c>
      <c r="M1150" s="1" t="s">
        <v>2834</v>
      </c>
    </row>
    <row r="1151" spans="12:13">
      <c r="L1151" s="1" t="s">
        <v>2835</v>
      </c>
      <c r="M1151" s="1" t="s">
        <v>2836</v>
      </c>
    </row>
    <row r="1152" spans="12:13">
      <c r="L1152" s="1" t="s">
        <v>2837</v>
      </c>
      <c r="M1152" s="1" t="s">
        <v>2838</v>
      </c>
    </row>
    <row r="1153" spans="12:13">
      <c r="L1153" s="1" t="s">
        <v>2839</v>
      </c>
      <c r="M1153" s="1" t="s">
        <v>2840</v>
      </c>
    </row>
    <row r="1154" spans="12:13">
      <c r="L1154" s="1" t="s">
        <v>2841</v>
      </c>
      <c r="M1154" s="1" t="s">
        <v>2842</v>
      </c>
    </row>
    <row r="1155" spans="12:13">
      <c r="L1155" s="1" t="s">
        <v>2843</v>
      </c>
      <c r="M1155" s="1" t="s">
        <v>2844</v>
      </c>
    </row>
    <row r="1156" spans="12:13">
      <c r="L1156" s="1" t="s">
        <v>2845</v>
      </c>
      <c r="M1156" s="1" t="s">
        <v>2846</v>
      </c>
    </row>
    <row r="1157" spans="12:13">
      <c r="L1157" s="1" t="s">
        <v>2847</v>
      </c>
      <c r="M1157" s="1" t="s">
        <v>2848</v>
      </c>
    </row>
    <row r="1158" spans="12:13">
      <c r="L1158" s="1" t="s">
        <v>2849</v>
      </c>
      <c r="M1158" s="1" t="s">
        <v>2850</v>
      </c>
    </row>
    <row r="1159" spans="12:13">
      <c r="L1159" s="1" t="s">
        <v>2851</v>
      </c>
      <c r="M1159" s="1" t="s">
        <v>2852</v>
      </c>
    </row>
    <row r="1160" spans="12:13">
      <c r="L1160" s="1" t="s">
        <v>2853</v>
      </c>
      <c r="M1160" s="1" t="s">
        <v>2854</v>
      </c>
    </row>
    <row r="1161" spans="12:13">
      <c r="L1161" s="1" t="s">
        <v>2855</v>
      </c>
      <c r="M1161" s="1" t="s">
        <v>2856</v>
      </c>
    </row>
    <row r="1162" spans="12:13">
      <c r="L1162" s="1" t="s">
        <v>2857</v>
      </c>
      <c r="M1162" s="1" t="s">
        <v>2858</v>
      </c>
    </row>
    <row r="1163" spans="12:13">
      <c r="L1163" s="1" t="s">
        <v>2859</v>
      </c>
      <c r="M1163" s="1" t="s">
        <v>2860</v>
      </c>
    </row>
    <row r="1164" spans="12:13">
      <c r="L1164" s="1" t="s">
        <v>2861</v>
      </c>
      <c r="M1164" s="1" t="s">
        <v>2862</v>
      </c>
    </row>
    <row r="1165" spans="12:13">
      <c r="L1165" s="1" t="s">
        <v>2863</v>
      </c>
      <c r="M1165" s="1" t="s">
        <v>2864</v>
      </c>
    </row>
    <row r="1166" spans="12:13">
      <c r="L1166" s="1" t="s">
        <v>2865</v>
      </c>
      <c r="M1166" s="1" t="s">
        <v>2866</v>
      </c>
    </row>
    <row r="1167" spans="12:13">
      <c r="L1167" s="1" t="s">
        <v>2867</v>
      </c>
      <c r="M1167" s="1" t="s">
        <v>2868</v>
      </c>
    </row>
    <row r="1168" spans="12:13">
      <c r="L1168" s="1" t="s">
        <v>2869</v>
      </c>
      <c r="M1168" s="1" t="s">
        <v>2870</v>
      </c>
    </row>
    <row r="1169" spans="12:13">
      <c r="L1169" s="1" t="s">
        <v>2871</v>
      </c>
      <c r="M1169" s="1" t="s">
        <v>2324</v>
      </c>
    </row>
    <row r="1170" spans="12:13">
      <c r="L1170" s="1" t="s">
        <v>2872</v>
      </c>
      <c r="M1170" s="1" t="s">
        <v>853</v>
      </c>
    </row>
    <row r="1171" spans="12:13">
      <c r="L1171" s="1" t="s">
        <v>2873</v>
      </c>
      <c r="M1171" s="1" t="s">
        <v>1821</v>
      </c>
    </row>
    <row r="1172" spans="12:13">
      <c r="L1172" s="1" t="s">
        <v>2874</v>
      </c>
      <c r="M1172" s="1" t="s">
        <v>2875</v>
      </c>
    </row>
    <row r="1173" spans="12:13">
      <c r="L1173" s="1" t="s">
        <v>2876</v>
      </c>
      <c r="M1173" s="1" t="s">
        <v>2877</v>
      </c>
    </row>
    <row r="1174" spans="12:13">
      <c r="L1174" s="1" t="s">
        <v>2878</v>
      </c>
      <c r="M1174" s="1" t="s">
        <v>2572</v>
      </c>
    </row>
    <row r="1175" spans="12:13">
      <c r="L1175" s="1" t="s">
        <v>2879</v>
      </c>
      <c r="M1175" s="1" t="s">
        <v>2880</v>
      </c>
    </row>
    <row r="1176" spans="12:13">
      <c r="L1176" s="1" t="s">
        <v>2881</v>
      </c>
      <c r="M1176" s="1" t="s">
        <v>2882</v>
      </c>
    </row>
    <row r="1177" spans="12:13">
      <c r="L1177" s="1" t="s">
        <v>2883</v>
      </c>
      <c r="M1177" s="1" t="s">
        <v>2884</v>
      </c>
    </row>
    <row r="1178" spans="12:13">
      <c r="L1178" s="1" t="s">
        <v>2885</v>
      </c>
      <c r="M1178" s="1" t="s">
        <v>2886</v>
      </c>
    </row>
    <row r="1179" spans="12:13">
      <c r="L1179" s="1" t="s">
        <v>2887</v>
      </c>
      <c r="M1179" s="1" t="s">
        <v>2888</v>
      </c>
    </row>
    <row r="1180" spans="12:13">
      <c r="L1180" s="1" t="s">
        <v>2889</v>
      </c>
      <c r="M1180" s="1" t="s">
        <v>216</v>
      </c>
    </row>
    <row r="1181" spans="12:13">
      <c r="L1181" s="1" t="s">
        <v>2890</v>
      </c>
      <c r="M1181" s="1" t="s">
        <v>2891</v>
      </c>
    </row>
    <row r="1182" spans="12:13">
      <c r="L1182" s="1" t="s">
        <v>2892</v>
      </c>
      <c r="M1182" s="1" t="s">
        <v>2893</v>
      </c>
    </row>
    <row r="1183" spans="12:13">
      <c r="L1183" s="1" t="s">
        <v>2894</v>
      </c>
      <c r="M1183" s="1" t="s">
        <v>2895</v>
      </c>
    </row>
    <row r="1184" spans="12:13">
      <c r="L1184" s="1" t="s">
        <v>2896</v>
      </c>
      <c r="M1184" s="1" t="s">
        <v>2897</v>
      </c>
    </row>
    <row r="1185" spans="12:13">
      <c r="L1185" s="1" t="s">
        <v>2898</v>
      </c>
      <c r="M1185" s="1" t="s">
        <v>2899</v>
      </c>
    </row>
    <row r="1186" spans="12:13">
      <c r="L1186" s="1" t="s">
        <v>2900</v>
      </c>
      <c r="M1186" s="1" t="s">
        <v>2901</v>
      </c>
    </row>
    <row r="1187" spans="12:13">
      <c r="L1187" s="1" t="s">
        <v>2902</v>
      </c>
      <c r="M1187" s="1" t="s">
        <v>2903</v>
      </c>
    </row>
    <row r="1188" spans="12:13">
      <c r="L1188" s="1" t="s">
        <v>2904</v>
      </c>
      <c r="M1188" s="1" t="s">
        <v>2905</v>
      </c>
    </row>
    <row r="1189" spans="12:13">
      <c r="L1189" s="1" t="s">
        <v>2906</v>
      </c>
      <c r="M1189" s="1" t="s">
        <v>2907</v>
      </c>
    </row>
    <row r="1190" spans="12:13">
      <c r="L1190" s="1" t="s">
        <v>2908</v>
      </c>
      <c r="M1190" s="1" t="s">
        <v>2909</v>
      </c>
    </row>
    <row r="1191" spans="12:13">
      <c r="L1191" s="1" t="s">
        <v>2910</v>
      </c>
      <c r="M1191" s="1" t="s">
        <v>2911</v>
      </c>
    </row>
    <row r="1192" spans="12:13">
      <c r="L1192" s="1" t="s">
        <v>2912</v>
      </c>
      <c r="M1192" s="1" t="s">
        <v>2913</v>
      </c>
    </row>
    <row r="1193" spans="12:13">
      <c r="L1193" s="1" t="s">
        <v>2914</v>
      </c>
      <c r="M1193" s="1" t="s">
        <v>2915</v>
      </c>
    </row>
    <row r="1194" spans="12:13">
      <c r="L1194" s="1" t="s">
        <v>2916</v>
      </c>
      <c r="M1194" s="1" t="s">
        <v>2917</v>
      </c>
    </row>
    <row r="1195" spans="12:13">
      <c r="L1195" s="1" t="s">
        <v>2918</v>
      </c>
      <c r="M1195" s="1" t="s">
        <v>2919</v>
      </c>
    </row>
    <row r="1196" spans="12:13">
      <c r="L1196" s="1" t="s">
        <v>2920</v>
      </c>
      <c r="M1196" s="1" t="s">
        <v>2921</v>
      </c>
    </row>
    <row r="1197" spans="12:13">
      <c r="L1197" s="1" t="s">
        <v>2922</v>
      </c>
      <c r="M1197" s="1" t="s">
        <v>2923</v>
      </c>
    </row>
    <row r="1198" spans="12:13">
      <c r="L1198" s="1" t="s">
        <v>2924</v>
      </c>
      <c r="M1198" s="1" t="s">
        <v>2925</v>
      </c>
    </row>
    <row r="1199" spans="12:13">
      <c r="L1199" s="1" t="s">
        <v>2926</v>
      </c>
      <c r="M1199" s="1" t="s">
        <v>2927</v>
      </c>
    </row>
    <row r="1200" spans="12:13">
      <c r="L1200" s="1" t="s">
        <v>2928</v>
      </c>
      <c r="M1200" s="1" t="s">
        <v>2929</v>
      </c>
    </row>
    <row r="1201" spans="12:13">
      <c r="L1201" s="1" t="s">
        <v>2930</v>
      </c>
      <c r="M1201" s="1" t="s">
        <v>2931</v>
      </c>
    </row>
    <row r="1202" spans="12:13">
      <c r="L1202" s="1" t="s">
        <v>2932</v>
      </c>
      <c r="M1202" s="1" t="s">
        <v>2933</v>
      </c>
    </row>
    <row r="1203" spans="12:13">
      <c r="L1203" s="1" t="s">
        <v>2934</v>
      </c>
      <c r="M1203" s="1" t="s">
        <v>2935</v>
      </c>
    </row>
    <row r="1204" spans="12:13">
      <c r="L1204" s="1" t="s">
        <v>2936</v>
      </c>
      <c r="M1204" s="1" t="s">
        <v>2937</v>
      </c>
    </row>
    <row r="1205" spans="12:13">
      <c r="L1205" s="1" t="s">
        <v>2938</v>
      </c>
      <c r="M1205" s="1" t="s">
        <v>2939</v>
      </c>
    </row>
    <row r="1206" spans="12:13">
      <c r="L1206" s="1" t="s">
        <v>2940</v>
      </c>
      <c r="M1206" s="1" t="s">
        <v>2941</v>
      </c>
    </row>
    <row r="1207" spans="12:13">
      <c r="L1207" s="1" t="s">
        <v>2942</v>
      </c>
      <c r="M1207" s="1" t="s">
        <v>2943</v>
      </c>
    </row>
    <row r="1208" spans="12:13">
      <c r="L1208" s="1" t="s">
        <v>2944</v>
      </c>
      <c r="M1208" s="1" t="s">
        <v>2945</v>
      </c>
    </row>
    <row r="1209" spans="12:13">
      <c r="L1209" s="1" t="s">
        <v>2946</v>
      </c>
      <c r="M1209" s="1" t="s">
        <v>2947</v>
      </c>
    </row>
    <row r="1210" spans="12:13">
      <c r="L1210" s="1" t="s">
        <v>2948</v>
      </c>
      <c r="M1210" s="1" t="s">
        <v>2949</v>
      </c>
    </row>
    <row r="1211" spans="12:13">
      <c r="L1211" s="1" t="s">
        <v>2950</v>
      </c>
      <c r="M1211" s="1" t="s">
        <v>2951</v>
      </c>
    </row>
    <row r="1212" spans="12:13">
      <c r="L1212" s="1" t="s">
        <v>2952</v>
      </c>
      <c r="M1212" s="1" t="s">
        <v>2953</v>
      </c>
    </row>
    <row r="1213" spans="12:13">
      <c r="L1213" s="1" t="s">
        <v>2954</v>
      </c>
      <c r="M1213" s="1" t="s">
        <v>2955</v>
      </c>
    </row>
    <row r="1214" spans="12:13">
      <c r="L1214" s="1" t="s">
        <v>2956</v>
      </c>
      <c r="M1214" s="1" t="s">
        <v>2957</v>
      </c>
    </row>
    <row r="1215" spans="12:13">
      <c r="L1215" s="1" t="s">
        <v>2958</v>
      </c>
      <c r="M1215" s="1" t="s">
        <v>276</v>
      </c>
    </row>
    <row r="1216" spans="12:13">
      <c r="L1216" s="1" t="s">
        <v>2959</v>
      </c>
      <c r="M1216" s="1" t="s">
        <v>2960</v>
      </c>
    </row>
    <row r="1217" spans="12:13">
      <c r="L1217" s="1" t="s">
        <v>2961</v>
      </c>
      <c r="M1217" s="1" t="s">
        <v>2962</v>
      </c>
    </row>
    <row r="1218" spans="12:13">
      <c r="L1218" s="1" t="s">
        <v>2963</v>
      </c>
      <c r="M1218" s="1" t="s">
        <v>2964</v>
      </c>
    </row>
    <row r="1219" spans="12:13">
      <c r="L1219" s="1" t="s">
        <v>2965</v>
      </c>
      <c r="M1219" s="1" t="s">
        <v>994</v>
      </c>
    </row>
    <row r="1220" spans="12:13">
      <c r="L1220" s="1" t="s">
        <v>2966</v>
      </c>
      <c r="M1220" s="1" t="s">
        <v>2967</v>
      </c>
    </row>
    <row r="1221" spans="12:13">
      <c r="L1221" s="1" t="s">
        <v>2968</v>
      </c>
      <c r="M1221" s="1" t="s">
        <v>2969</v>
      </c>
    </row>
    <row r="1222" spans="12:13">
      <c r="L1222" s="1" t="s">
        <v>2970</v>
      </c>
      <c r="M1222" s="1" t="s">
        <v>2971</v>
      </c>
    </row>
    <row r="1223" spans="12:13">
      <c r="L1223" s="1" t="s">
        <v>2972</v>
      </c>
      <c r="M1223" s="1" t="s">
        <v>2973</v>
      </c>
    </row>
    <row r="1224" spans="12:13">
      <c r="L1224" s="1" t="s">
        <v>2974</v>
      </c>
      <c r="M1224" s="1" t="s">
        <v>2975</v>
      </c>
    </row>
    <row r="1225" spans="12:13">
      <c r="L1225" s="1" t="s">
        <v>2976</v>
      </c>
      <c r="M1225" s="1" t="s">
        <v>2977</v>
      </c>
    </row>
    <row r="1226" spans="12:13">
      <c r="L1226" s="1" t="s">
        <v>2978</v>
      </c>
      <c r="M1226" s="1" t="s">
        <v>2979</v>
      </c>
    </row>
    <row r="1227" spans="12:13">
      <c r="L1227" s="1" t="s">
        <v>2980</v>
      </c>
      <c r="M1227" s="1" t="s">
        <v>2981</v>
      </c>
    </row>
    <row r="1228" spans="12:13">
      <c r="L1228" s="1" t="s">
        <v>2982</v>
      </c>
      <c r="M1228" s="1" t="s">
        <v>2983</v>
      </c>
    </row>
    <row r="1229" spans="12:13">
      <c r="L1229" s="1" t="s">
        <v>2984</v>
      </c>
      <c r="M1229" s="1" t="s">
        <v>2985</v>
      </c>
    </row>
    <row r="1230" spans="12:13">
      <c r="L1230" s="1" t="s">
        <v>2986</v>
      </c>
      <c r="M1230" s="1" t="s">
        <v>2987</v>
      </c>
    </row>
    <row r="1231" spans="12:13">
      <c r="L1231" s="1" t="s">
        <v>2988</v>
      </c>
      <c r="M1231" s="1" t="s">
        <v>2989</v>
      </c>
    </row>
    <row r="1232" spans="12:13">
      <c r="L1232" s="1" t="s">
        <v>2990</v>
      </c>
      <c r="M1232" s="1" t="s">
        <v>2991</v>
      </c>
    </row>
    <row r="1233" spans="12:13">
      <c r="L1233" s="1" t="s">
        <v>2992</v>
      </c>
      <c r="M1233" s="1" t="s">
        <v>272</v>
      </c>
    </row>
    <row r="1234" spans="12:13">
      <c r="L1234" s="1" t="s">
        <v>2993</v>
      </c>
      <c r="M1234" s="1" t="s">
        <v>2994</v>
      </c>
    </row>
    <row r="1235" spans="12:13">
      <c r="L1235" s="1" t="s">
        <v>2995</v>
      </c>
      <c r="M1235" s="1" t="s">
        <v>2996</v>
      </c>
    </row>
    <row r="1236" spans="12:13">
      <c r="L1236" s="1" t="s">
        <v>2997</v>
      </c>
      <c r="M1236" s="1" t="s">
        <v>2998</v>
      </c>
    </row>
    <row r="1237" spans="12:13">
      <c r="L1237" s="1" t="s">
        <v>2999</v>
      </c>
      <c r="M1237" s="1" t="s">
        <v>3000</v>
      </c>
    </row>
    <row r="1238" spans="12:13">
      <c r="L1238" s="1" t="s">
        <v>3001</v>
      </c>
      <c r="M1238" s="1" t="s">
        <v>3002</v>
      </c>
    </row>
    <row r="1239" spans="12:13">
      <c r="L1239" s="1" t="s">
        <v>3003</v>
      </c>
      <c r="M1239" s="1" t="s">
        <v>3004</v>
      </c>
    </row>
    <row r="1240" spans="12:13">
      <c r="L1240" s="1" t="s">
        <v>3005</v>
      </c>
      <c r="M1240" s="1" t="s">
        <v>3006</v>
      </c>
    </row>
    <row r="1241" spans="12:13">
      <c r="L1241" s="1" t="s">
        <v>3007</v>
      </c>
      <c r="M1241" s="1" t="s">
        <v>3008</v>
      </c>
    </row>
    <row r="1242" spans="12:13">
      <c r="L1242" s="1" t="s">
        <v>3009</v>
      </c>
      <c r="M1242" s="1" t="s">
        <v>3010</v>
      </c>
    </row>
    <row r="1243" spans="12:13">
      <c r="L1243" s="1" t="s">
        <v>3011</v>
      </c>
      <c r="M1243" s="1" t="s">
        <v>3012</v>
      </c>
    </row>
    <row r="1244" spans="12:13">
      <c r="L1244" s="1" t="s">
        <v>3013</v>
      </c>
      <c r="M1244" s="1" t="s">
        <v>3014</v>
      </c>
    </row>
    <row r="1245" spans="12:13">
      <c r="L1245" s="1" t="s">
        <v>3015</v>
      </c>
      <c r="M1245" s="1" t="s">
        <v>3016</v>
      </c>
    </row>
    <row r="1246" spans="12:13">
      <c r="L1246" s="1" t="s">
        <v>3017</v>
      </c>
      <c r="M1246" s="1" t="s">
        <v>3018</v>
      </c>
    </row>
    <row r="1247" spans="12:13">
      <c r="L1247" s="1" t="s">
        <v>3019</v>
      </c>
      <c r="M1247" s="1" t="s">
        <v>3020</v>
      </c>
    </row>
    <row r="1248" spans="12:13">
      <c r="L1248" s="1" t="s">
        <v>3021</v>
      </c>
      <c r="M1248" s="1" t="s">
        <v>3022</v>
      </c>
    </row>
    <row r="1249" spans="12:13">
      <c r="L1249" s="1" t="s">
        <v>3023</v>
      </c>
      <c r="M1249" s="1" t="s">
        <v>3024</v>
      </c>
    </row>
    <row r="1250" spans="12:13">
      <c r="L1250" s="1" t="s">
        <v>3025</v>
      </c>
      <c r="M1250" s="1" t="s">
        <v>3026</v>
      </c>
    </row>
    <row r="1251" spans="12:13">
      <c r="L1251" s="1" t="s">
        <v>3027</v>
      </c>
      <c r="M1251" s="1" t="s">
        <v>3028</v>
      </c>
    </row>
    <row r="1252" spans="12:13">
      <c r="L1252" s="1" t="s">
        <v>3029</v>
      </c>
      <c r="M1252" s="1" t="s">
        <v>3030</v>
      </c>
    </row>
    <row r="1253" spans="12:13">
      <c r="L1253" s="1" t="s">
        <v>3031</v>
      </c>
      <c r="M1253" s="1" t="s">
        <v>3032</v>
      </c>
    </row>
    <row r="1254" spans="12:13">
      <c r="L1254" s="1" t="s">
        <v>3033</v>
      </c>
      <c r="M1254" s="1" t="s">
        <v>3034</v>
      </c>
    </row>
    <row r="1255" spans="12:13">
      <c r="L1255" s="1" t="s">
        <v>3035</v>
      </c>
      <c r="M1255" s="1" t="s">
        <v>3036</v>
      </c>
    </row>
    <row r="1256" spans="12:13">
      <c r="L1256" s="1" t="s">
        <v>3037</v>
      </c>
      <c r="M1256" s="1" t="s">
        <v>3038</v>
      </c>
    </row>
    <row r="1257" spans="12:13">
      <c r="L1257" s="1" t="s">
        <v>3039</v>
      </c>
      <c r="M1257" s="1" t="s">
        <v>3040</v>
      </c>
    </row>
    <row r="1258" spans="12:13">
      <c r="L1258" s="1" t="s">
        <v>3041</v>
      </c>
      <c r="M1258" s="1" t="s">
        <v>3042</v>
      </c>
    </row>
    <row r="1259" spans="12:13">
      <c r="L1259" s="1" t="s">
        <v>3043</v>
      </c>
      <c r="M1259" s="1" t="s">
        <v>3044</v>
      </c>
    </row>
    <row r="1260" spans="12:13">
      <c r="L1260" s="1" t="s">
        <v>3045</v>
      </c>
      <c r="M1260" s="1" t="s">
        <v>1713</v>
      </c>
    </row>
    <row r="1261" spans="12:13">
      <c r="L1261" s="1" t="s">
        <v>3046</v>
      </c>
      <c r="M1261" s="1" t="s">
        <v>3047</v>
      </c>
    </row>
    <row r="1262" spans="12:13">
      <c r="L1262" s="1" t="s">
        <v>3048</v>
      </c>
      <c r="M1262" s="1" t="s">
        <v>3049</v>
      </c>
    </row>
    <row r="1263" spans="12:13">
      <c r="L1263" s="1" t="s">
        <v>3050</v>
      </c>
      <c r="M1263" s="1" t="s">
        <v>264</v>
      </c>
    </row>
    <row r="1264" spans="12:13">
      <c r="L1264" s="1" t="s">
        <v>3051</v>
      </c>
      <c r="M1264" s="1" t="s">
        <v>3052</v>
      </c>
    </row>
    <row r="1265" spans="12:13">
      <c r="L1265" s="1" t="s">
        <v>3053</v>
      </c>
      <c r="M1265" s="1" t="s">
        <v>3054</v>
      </c>
    </row>
    <row r="1266" spans="12:13">
      <c r="L1266" s="1" t="s">
        <v>3055</v>
      </c>
      <c r="M1266" s="1" t="s">
        <v>3056</v>
      </c>
    </row>
    <row r="1267" spans="12:13">
      <c r="L1267" s="1" t="s">
        <v>3057</v>
      </c>
      <c r="M1267" s="1" t="s">
        <v>3058</v>
      </c>
    </row>
    <row r="1268" spans="12:13">
      <c r="L1268" s="1" t="s">
        <v>3059</v>
      </c>
      <c r="M1268" s="1" t="s">
        <v>223</v>
      </c>
    </row>
    <row r="1269" spans="12:13">
      <c r="L1269" s="1" t="s">
        <v>3060</v>
      </c>
      <c r="M1269" s="1" t="s">
        <v>3061</v>
      </c>
    </row>
    <row r="1270" spans="12:13">
      <c r="L1270" s="1" t="s">
        <v>3062</v>
      </c>
      <c r="M1270" s="1" t="s">
        <v>1114</v>
      </c>
    </row>
    <row r="1271" spans="12:13">
      <c r="L1271" s="1" t="s">
        <v>3063</v>
      </c>
      <c r="M1271" s="1" t="s">
        <v>3064</v>
      </c>
    </row>
    <row r="1272" spans="12:13">
      <c r="L1272" s="1" t="s">
        <v>3065</v>
      </c>
      <c r="M1272" s="1" t="s">
        <v>3066</v>
      </c>
    </row>
    <row r="1273" spans="12:13">
      <c r="L1273" s="1" t="s">
        <v>3067</v>
      </c>
      <c r="M1273" s="1" t="s">
        <v>3068</v>
      </c>
    </row>
    <row r="1274" spans="12:13">
      <c r="L1274" s="1" t="s">
        <v>3069</v>
      </c>
      <c r="M1274" s="1" t="s">
        <v>252</v>
      </c>
    </row>
    <row r="1275" spans="12:13">
      <c r="L1275" s="1" t="s">
        <v>3070</v>
      </c>
      <c r="M1275" s="1" t="s">
        <v>1970</v>
      </c>
    </row>
    <row r="1276" spans="12:13">
      <c r="L1276" s="1" t="s">
        <v>3071</v>
      </c>
      <c r="M1276" s="1" t="s">
        <v>3072</v>
      </c>
    </row>
    <row r="1277" spans="12:13">
      <c r="L1277" s="1" t="s">
        <v>3073</v>
      </c>
      <c r="M1277" s="1" t="s">
        <v>3074</v>
      </c>
    </row>
    <row r="1278" spans="12:13">
      <c r="L1278" s="1" t="s">
        <v>3075</v>
      </c>
      <c r="M1278" s="1" t="s">
        <v>3076</v>
      </c>
    </row>
    <row r="1279" spans="12:13">
      <c r="L1279" s="1" t="s">
        <v>3077</v>
      </c>
      <c r="M1279" s="1" t="s">
        <v>1770</v>
      </c>
    </row>
    <row r="1280" spans="12:13">
      <c r="L1280" s="1" t="s">
        <v>3078</v>
      </c>
      <c r="M1280" s="1" t="s">
        <v>1653</v>
      </c>
    </row>
    <row r="1281" spans="12:13">
      <c r="L1281" s="1" t="s">
        <v>3079</v>
      </c>
      <c r="M1281" s="1" t="s">
        <v>3080</v>
      </c>
    </row>
    <row r="1282" spans="12:13">
      <c r="L1282" s="1" t="s">
        <v>3081</v>
      </c>
      <c r="M1282" s="1" t="s">
        <v>1655</v>
      </c>
    </row>
    <row r="1283" spans="12:13">
      <c r="L1283" s="1" t="s">
        <v>3082</v>
      </c>
      <c r="M1283" s="1" t="s">
        <v>3083</v>
      </c>
    </row>
    <row r="1284" spans="12:13">
      <c r="L1284" s="1" t="s">
        <v>3084</v>
      </c>
      <c r="M1284" s="1" t="s">
        <v>3085</v>
      </c>
    </row>
    <row r="1285" spans="12:13">
      <c r="L1285" s="1" t="s">
        <v>3086</v>
      </c>
      <c r="M1285" s="1" t="s">
        <v>3087</v>
      </c>
    </row>
    <row r="1286" spans="12:13">
      <c r="L1286" s="1" t="s">
        <v>3088</v>
      </c>
      <c r="M1286" s="1" t="s">
        <v>3089</v>
      </c>
    </row>
    <row r="1287" spans="12:13">
      <c r="L1287" s="1" t="s">
        <v>3090</v>
      </c>
      <c r="M1287" s="1" t="s">
        <v>3091</v>
      </c>
    </row>
    <row r="1288" spans="12:13">
      <c r="L1288" s="1" t="s">
        <v>3092</v>
      </c>
      <c r="M1288" s="1" t="s">
        <v>3093</v>
      </c>
    </row>
    <row r="1289" spans="12:13">
      <c r="L1289" s="1" t="s">
        <v>3094</v>
      </c>
      <c r="M1289" s="1" t="s">
        <v>3095</v>
      </c>
    </row>
    <row r="1290" spans="12:13">
      <c r="L1290" s="1" t="s">
        <v>3096</v>
      </c>
      <c r="M1290" s="1" t="s">
        <v>3097</v>
      </c>
    </row>
    <row r="1291" spans="12:13">
      <c r="L1291" s="1" t="s">
        <v>3098</v>
      </c>
      <c r="M1291" s="1" t="s">
        <v>3099</v>
      </c>
    </row>
    <row r="1292" spans="12:13">
      <c r="L1292" s="1" t="s">
        <v>3100</v>
      </c>
      <c r="M1292" s="1" t="s">
        <v>197</v>
      </c>
    </row>
    <row r="1293" spans="12:13">
      <c r="L1293" s="1" t="s">
        <v>3101</v>
      </c>
      <c r="M1293" s="1" t="s">
        <v>3102</v>
      </c>
    </row>
    <row r="1294" spans="12:13">
      <c r="L1294" s="1" t="s">
        <v>3103</v>
      </c>
      <c r="M1294" s="1" t="s">
        <v>3104</v>
      </c>
    </row>
    <row r="1295" spans="12:13">
      <c r="L1295" s="1" t="s">
        <v>3105</v>
      </c>
      <c r="M1295" s="1" t="s">
        <v>3106</v>
      </c>
    </row>
    <row r="1296" spans="12:13">
      <c r="L1296" s="1" t="s">
        <v>3107</v>
      </c>
      <c r="M1296" s="1" t="s">
        <v>3108</v>
      </c>
    </row>
    <row r="1297" spans="12:13">
      <c r="L1297" s="1" t="s">
        <v>3109</v>
      </c>
      <c r="M1297" s="1" t="s">
        <v>3110</v>
      </c>
    </row>
    <row r="1298" spans="12:13">
      <c r="L1298" s="1" t="s">
        <v>3111</v>
      </c>
      <c r="M1298" s="1" t="s">
        <v>3112</v>
      </c>
    </row>
    <row r="1299" spans="12:13">
      <c r="L1299" s="1" t="s">
        <v>3113</v>
      </c>
      <c r="M1299" s="1" t="s">
        <v>3114</v>
      </c>
    </row>
    <row r="1300" spans="12:13">
      <c r="L1300" s="1" t="s">
        <v>3115</v>
      </c>
      <c r="M1300" s="1" t="s">
        <v>248</v>
      </c>
    </row>
    <row r="1301" spans="12:13">
      <c r="L1301" s="1" t="s">
        <v>3116</v>
      </c>
      <c r="M1301" s="1" t="s">
        <v>3117</v>
      </c>
    </row>
    <row r="1302" spans="12:13">
      <c r="L1302" s="1" t="s">
        <v>3118</v>
      </c>
      <c r="M1302" s="1" t="s">
        <v>3119</v>
      </c>
    </row>
    <row r="1303" spans="12:13">
      <c r="L1303" s="1" t="s">
        <v>3120</v>
      </c>
      <c r="M1303" s="1" t="s">
        <v>3121</v>
      </c>
    </row>
    <row r="1304" spans="12:13">
      <c r="L1304" s="1" t="s">
        <v>3122</v>
      </c>
      <c r="M1304" s="1" t="s">
        <v>3123</v>
      </c>
    </row>
    <row r="1305" spans="12:13">
      <c r="L1305" s="1" t="s">
        <v>3124</v>
      </c>
      <c r="M1305" s="1" t="s">
        <v>3125</v>
      </c>
    </row>
    <row r="1306" spans="12:13">
      <c r="L1306" s="1" t="s">
        <v>3126</v>
      </c>
      <c r="M1306" s="1" t="s">
        <v>3127</v>
      </c>
    </row>
    <row r="1307" spans="12:13">
      <c r="L1307" s="1" t="s">
        <v>3128</v>
      </c>
      <c r="M1307" s="1" t="s">
        <v>3129</v>
      </c>
    </row>
    <row r="1308" spans="12:13">
      <c r="L1308" s="1" t="s">
        <v>3130</v>
      </c>
      <c r="M1308" s="1" t="s">
        <v>3131</v>
      </c>
    </row>
    <row r="1309" spans="12:13">
      <c r="L1309" s="1" t="s">
        <v>3132</v>
      </c>
      <c r="M1309" s="1" t="s">
        <v>3133</v>
      </c>
    </row>
    <row r="1310" spans="12:13">
      <c r="L1310" s="1" t="s">
        <v>3134</v>
      </c>
      <c r="M1310" s="1" t="s">
        <v>3135</v>
      </c>
    </row>
    <row r="1311" spans="12:13">
      <c r="L1311" s="1" t="s">
        <v>3136</v>
      </c>
      <c r="M1311" s="1" t="s">
        <v>3137</v>
      </c>
    </row>
    <row r="1312" spans="12:13">
      <c r="L1312" s="1" t="s">
        <v>3138</v>
      </c>
      <c r="M1312" s="1" t="s">
        <v>3139</v>
      </c>
    </row>
    <row r="1313" spans="12:13">
      <c r="L1313" s="1" t="s">
        <v>3140</v>
      </c>
      <c r="M1313" s="1" t="s">
        <v>3141</v>
      </c>
    </row>
    <row r="1314" spans="12:13">
      <c r="L1314" s="1" t="s">
        <v>3142</v>
      </c>
      <c r="M1314" s="1" t="s">
        <v>3143</v>
      </c>
    </row>
    <row r="1315" spans="12:13">
      <c r="L1315" s="1" t="s">
        <v>3144</v>
      </c>
      <c r="M1315" s="1" t="s">
        <v>3145</v>
      </c>
    </row>
    <row r="1316" spans="12:13">
      <c r="L1316" s="1" t="s">
        <v>3146</v>
      </c>
      <c r="M1316" s="1" t="s">
        <v>3147</v>
      </c>
    </row>
    <row r="1317" spans="12:13">
      <c r="L1317" s="1" t="s">
        <v>3148</v>
      </c>
      <c r="M1317" s="1" t="s">
        <v>3149</v>
      </c>
    </row>
    <row r="1318" spans="12:13">
      <c r="L1318" s="1" t="s">
        <v>3150</v>
      </c>
      <c r="M1318" s="1" t="s">
        <v>994</v>
      </c>
    </row>
    <row r="1319" spans="12:13">
      <c r="L1319" s="1" t="s">
        <v>3151</v>
      </c>
      <c r="M1319" s="1" t="s">
        <v>3152</v>
      </c>
    </row>
    <row r="1320" spans="12:13">
      <c r="L1320" s="1" t="s">
        <v>3153</v>
      </c>
      <c r="M1320" s="1" t="s">
        <v>3154</v>
      </c>
    </row>
    <row r="1321" spans="12:13">
      <c r="L1321" s="1" t="s">
        <v>3155</v>
      </c>
      <c r="M1321" s="1" t="s">
        <v>3156</v>
      </c>
    </row>
    <row r="1322" spans="12:13">
      <c r="L1322" s="1" t="s">
        <v>3157</v>
      </c>
      <c r="M1322" s="1" t="s">
        <v>3158</v>
      </c>
    </row>
    <row r="1323" spans="12:13">
      <c r="L1323" s="1" t="s">
        <v>3159</v>
      </c>
      <c r="M1323" s="1" t="s">
        <v>3160</v>
      </c>
    </row>
    <row r="1324" spans="12:13">
      <c r="L1324" s="1" t="s">
        <v>3161</v>
      </c>
      <c r="M1324" s="1" t="s">
        <v>3162</v>
      </c>
    </row>
    <row r="1325" spans="12:13">
      <c r="L1325" s="1" t="s">
        <v>3163</v>
      </c>
      <c r="M1325" s="1" t="s">
        <v>2907</v>
      </c>
    </row>
    <row r="1326" spans="12:13">
      <c r="L1326" s="1" t="s">
        <v>3164</v>
      </c>
      <c r="M1326" s="1" t="s">
        <v>3165</v>
      </c>
    </row>
    <row r="1327" spans="12:13">
      <c r="L1327" s="1" t="s">
        <v>3166</v>
      </c>
      <c r="M1327" s="1" t="s">
        <v>2431</v>
      </c>
    </row>
    <row r="1328" spans="12:13">
      <c r="L1328" s="1" t="s">
        <v>3167</v>
      </c>
      <c r="M1328" s="1" t="s">
        <v>3168</v>
      </c>
    </row>
    <row r="1329" spans="12:13">
      <c r="L1329" s="1" t="s">
        <v>3169</v>
      </c>
      <c r="M1329" s="1" t="s">
        <v>2819</v>
      </c>
    </row>
    <row r="1330" spans="12:13">
      <c r="L1330" s="1" t="s">
        <v>3170</v>
      </c>
      <c r="M1330" s="1" t="s">
        <v>3171</v>
      </c>
    </row>
    <row r="1331" spans="12:13">
      <c r="L1331" s="1" t="s">
        <v>3172</v>
      </c>
      <c r="M1331" s="1" t="s">
        <v>3173</v>
      </c>
    </row>
    <row r="1332" spans="12:13">
      <c r="L1332" s="1" t="s">
        <v>3174</v>
      </c>
      <c r="M1332" s="1" t="s">
        <v>3175</v>
      </c>
    </row>
    <row r="1333" spans="12:13">
      <c r="L1333" s="1" t="s">
        <v>3176</v>
      </c>
      <c r="M1333" s="1" t="s">
        <v>3177</v>
      </c>
    </row>
    <row r="1334" spans="12:13">
      <c r="L1334" s="1" t="s">
        <v>3178</v>
      </c>
      <c r="M1334" s="1" t="s">
        <v>3179</v>
      </c>
    </row>
    <row r="1335" spans="12:13">
      <c r="L1335" s="1" t="s">
        <v>3180</v>
      </c>
      <c r="M1335" s="1" t="s">
        <v>3181</v>
      </c>
    </row>
    <row r="1336" spans="12:13">
      <c r="L1336" s="1" t="s">
        <v>3182</v>
      </c>
      <c r="M1336" s="1" t="s">
        <v>3183</v>
      </c>
    </row>
    <row r="1337" spans="12:13">
      <c r="L1337" s="1" t="s">
        <v>3184</v>
      </c>
      <c r="M1337" s="1" t="s">
        <v>1510</v>
      </c>
    </row>
    <row r="1338" spans="12:13">
      <c r="L1338" s="1" t="s">
        <v>3185</v>
      </c>
      <c r="M1338" s="1" t="s">
        <v>3186</v>
      </c>
    </row>
    <row r="1339" spans="12:13">
      <c r="L1339" s="1" t="s">
        <v>3187</v>
      </c>
      <c r="M1339" s="1" t="s">
        <v>3188</v>
      </c>
    </row>
    <row r="1340" spans="12:13">
      <c r="L1340" s="1" t="s">
        <v>3189</v>
      </c>
      <c r="M1340" s="1" t="s">
        <v>3190</v>
      </c>
    </row>
    <row r="1341" spans="12:13">
      <c r="L1341" s="1" t="s">
        <v>3191</v>
      </c>
      <c r="M1341" s="1" t="s">
        <v>3192</v>
      </c>
    </row>
    <row r="1342" spans="12:13">
      <c r="L1342" s="1" t="s">
        <v>3193</v>
      </c>
      <c r="M1342" s="1" t="s">
        <v>744</v>
      </c>
    </row>
    <row r="1343" spans="12:13">
      <c r="L1343" s="1" t="s">
        <v>3194</v>
      </c>
      <c r="M1343" s="1" t="s">
        <v>3195</v>
      </c>
    </row>
    <row r="1344" spans="12:13">
      <c r="L1344" s="1" t="s">
        <v>3196</v>
      </c>
      <c r="M1344" s="1" t="s">
        <v>3197</v>
      </c>
    </row>
    <row r="1345" spans="12:13">
      <c r="L1345" s="1" t="s">
        <v>3198</v>
      </c>
      <c r="M1345" s="1" t="s">
        <v>3199</v>
      </c>
    </row>
    <row r="1346" spans="12:13">
      <c r="L1346" s="1" t="s">
        <v>3200</v>
      </c>
      <c r="M1346" s="1" t="s">
        <v>3201</v>
      </c>
    </row>
    <row r="1347" spans="12:13">
      <c r="L1347" s="1" t="s">
        <v>3202</v>
      </c>
      <c r="M1347" s="1" t="s">
        <v>3203</v>
      </c>
    </row>
    <row r="1348" spans="12:13">
      <c r="L1348" s="1" t="s">
        <v>3204</v>
      </c>
      <c r="M1348" s="1" t="s">
        <v>2644</v>
      </c>
    </row>
    <row r="1349" spans="12:13">
      <c r="L1349" s="1" t="s">
        <v>3205</v>
      </c>
      <c r="M1349" s="1" t="s">
        <v>3206</v>
      </c>
    </row>
    <row r="1350" spans="12:13">
      <c r="L1350" s="1" t="s">
        <v>3207</v>
      </c>
      <c r="M1350" s="1" t="s">
        <v>1359</v>
      </c>
    </row>
    <row r="1351" spans="12:13">
      <c r="L1351" s="1" t="s">
        <v>3208</v>
      </c>
      <c r="M1351" s="1" t="s">
        <v>3209</v>
      </c>
    </row>
    <row r="1352" spans="12:13">
      <c r="L1352" s="1" t="s">
        <v>3210</v>
      </c>
      <c r="M1352" s="1" t="s">
        <v>3211</v>
      </c>
    </row>
    <row r="1353" spans="12:13">
      <c r="L1353" s="1" t="s">
        <v>3212</v>
      </c>
      <c r="M1353" s="1" t="s">
        <v>3213</v>
      </c>
    </row>
    <row r="1354" spans="12:13">
      <c r="L1354" s="1" t="s">
        <v>3214</v>
      </c>
      <c r="M1354" s="1" t="s">
        <v>3215</v>
      </c>
    </row>
    <row r="1355" spans="12:13">
      <c r="L1355" s="1" t="s">
        <v>3216</v>
      </c>
      <c r="M1355" s="1" t="s">
        <v>3217</v>
      </c>
    </row>
    <row r="1356" spans="12:13">
      <c r="L1356" s="1" t="s">
        <v>3218</v>
      </c>
      <c r="M1356" s="1" t="s">
        <v>3219</v>
      </c>
    </row>
    <row r="1357" spans="12:13">
      <c r="L1357" s="1" t="s">
        <v>3220</v>
      </c>
      <c r="M1357" s="1" t="s">
        <v>3221</v>
      </c>
    </row>
    <row r="1358" spans="12:13">
      <c r="L1358" s="1" t="s">
        <v>3222</v>
      </c>
      <c r="M1358" s="1" t="s">
        <v>3223</v>
      </c>
    </row>
    <row r="1359" spans="12:13">
      <c r="L1359" s="1" t="s">
        <v>3224</v>
      </c>
      <c r="M1359" s="1" t="s">
        <v>3225</v>
      </c>
    </row>
    <row r="1360" spans="12:13">
      <c r="L1360" s="1" t="s">
        <v>3226</v>
      </c>
      <c r="M1360" s="1" t="s">
        <v>3227</v>
      </c>
    </row>
    <row r="1361" spans="12:13">
      <c r="L1361" s="1" t="s">
        <v>3228</v>
      </c>
      <c r="M1361" s="1" t="s">
        <v>3229</v>
      </c>
    </row>
    <row r="1362" spans="12:13">
      <c r="L1362" s="1" t="s">
        <v>3230</v>
      </c>
      <c r="M1362" s="1" t="s">
        <v>2810</v>
      </c>
    </row>
    <row r="1363" spans="12:13">
      <c r="L1363" s="1" t="s">
        <v>3231</v>
      </c>
      <c r="M1363" s="1" t="s">
        <v>3232</v>
      </c>
    </row>
    <row r="1364" spans="12:13">
      <c r="L1364" s="1" t="s">
        <v>3233</v>
      </c>
      <c r="M1364" s="1" t="s">
        <v>3234</v>
      </c>
    </row>
    <row r="1365" spans="12:13">
      <c r="L1365" s="1" t="s">
        <v>3235</v>
      </c>
      <c r="M1365" s="1" t="s">
        <v>3236</v>
      </c>
    </row>
    <row r="1366" spans="12:13">
      <c r="L1366" s="1" t="s">
        <v>3237</v>
      </c>
      <c r="M1366" s="1" t="s">
        <v>3238</v>
      </c>
    </row>
    <row r="1367" spans="12:13">
      <c r="L1367" s="1" t="s">
        <v>3239</v>
      </c>
      <c r="M1367" s="1" t="s">
        <v>3240</v>
      </c>
    </row>
    <row r="1368" spans="12:13">
      <c r="L1368" s="1" t="s">
        <v>3241</v>
      </c>
      <c r="M1368" s="1" t="s">
        <v>3242</v>
      </c>
    </row>
    <row r="1369" spans="12:13">
      <c r="L1369" s="1" t="s">
        <v>3243</v>
      </c>
      <c r="M1369" s="1" t="s">
        <v>3244</v>
      </c>
    </row>
    <row r="1370" spans="12:13">
      <c r="L1370" s="1" t="s">
        <v>3245</v>
      </c>
      <c r="M1370" s="1" t="s">
        <v>3246</v>
      </c>
    </row>
    <row r="1371" spans="12:13">
      <c r="L1371" s="1" t="s">
        <v>3247</v>
      </c>
      <c r="M1371" s="1" t="s">
        <v>3248</v>
      </c>
    </row>
    <row r="1372" spans="12:13">
      <c r="L1372" s="1" t="s">
        <v>3249</v>
      </c>
      <c r="M1372" s="1" t="s">
        <v>3250</v>
      </c>
    </row>
    <row r="1373" spans="12:13">
      <c r="L1373" s="1" t="s">
        <v>3251</v>
      </c>
      <c r="M1373" s="1" t="s">
        <v>3252</v>
      </c>
    </row>
    <row r="1374" spans="12:13">
      <c r="L1374" s="1" t="s">
        <v>3253</v>
      </c>
      <c r="M1374" s="1" t="s">
        <v>3254</v>
      </c>
    </row>
    <row r="1375" spans="12:13">
      <c r="L1375" s="1" t="s">
        <v>3255</v>
      </c>
      <c r="M1375" s="1" t="s">
        <v>3256</v>
      </c>
    </row>
    <row r="1376" spans="12:13">
      <c r="L1376" s="1" t="s">
        <v>3257</v>
      </c>
      <c r="M1376" s="1" t="s">
        <v>3258</v>
      </c>
    </row>
    <row r="1377" spans="12:13">
      <c r="L1377" s="1" t="s">
        <v>3259</v>
      </c>
      <c r="M1377" s="1" t="s">
        <v>3260</v>
      </c>
    </row>
    <row r="1378" spans="12:13">
      <c r="L1378" s="1" t="s">
        <v>3261</v>
      </c>
      <c r="M1378" s="1" t="s">
        <v>3262</v>
      </c>
    </row>
    <row r="1379" spans="12:13">
      <c r="L1379" s="1" t="s">
        <v>3263</v>
      </c>
      <c r="M1379" s="1" t="s">
        <v>3264</v>
      </c>
    </row>
    <row r="1380" spans="12:13">
      <c r="L1380" s="1" t="s">
        <v>3265</v>
      </c>
      <c r="M1380" s="1" t="s">
        <v>3266</v>
      </c>
    </row>
    <row r="1381" spans="12:13">
      <c r="L1381" s="1" t="s">
        <v>3267</v>
      </c>
      <c r="M1381" s="1" t="s">
        <v>3268</v>
      </c>
    </row>
    <row r="1382" spans="12:13">
      <c r="L1382" s="1" t="s">
        <v>3269</v>
      </c>
      <c r="M1382" s="1" t="s">
        <v>3270</v>
      </c>
    </row>
    <row r="1383" spans="12:13">
      <c r="L1383" s="1" t="s">
        <v>3271</v>
      </c>
      <c r="M1383" s="1" t="s">
        <v>3272</v>
      </c>
    </row>
    <row r="1384" spans="12:13">
      <c r="L1384" s="1" t="s">
        <v>3273</v>
      </c>
      <c r="M1384" s="1" t="s">
        <v>3274</v>
      </c>
    </row>
    <row r="1385" spans="12:13">
      <c r="L1385" s="1" t="s">
        <v>3275</v>
      </c>
      <c r="M1385" s="1" t="s">
        <v>3276</v>
      </c>
    </row>
    <row r="1386" spans="12:13">
      <c r="L1386" s="1" t="s">
        <v>3277</v>
      </c>
      <c r="M1386" s="1" t="s">
        <v>4</v>
      </c>
    </row>
    <row r="1387" spans="12:13">
      <c r="L1387" s="1" t="s">
        <v>3278</v>
      </c>
      <c r="M1387" s="1" t="s">
        <v>3279</v>
      </c>
    </row>
    <row r="1388" spans="12:13">
      <c r="L1388" s="1" t="s">
        <v>3280</v>
      </c>
      <c r="M1388" s="1" t="s">
        <v>3281</v>
      </c>
    </row>
    <row r="1389" spans="12:13">
      <c r="L1389" s="1" t="s">
        <v>3282</v>
      </c>
      <c r="M1389" s="1" t="s">
        <v>3283</v>
      </c>
    </row>
    <row r="1390" spans="12:13">
      <c r="L1390" s="1" t="s">
        <v>3284</v>
      </c>
      <c r="M1390" s="1" t="s">
        <v>21</v>
      </c>
    </row>
    <row r="1391" spans="12:13">
      <c r="L1391" s="1" t="s">
        <v>3285</v>
      </c>
      <c r="M1391" s="1" t="s">
        <v>3286</v>
      </c>
    </row>
    <row r="1392" spans="12:13">
      <c r="L1392" s="1" t="s">
        <v>3287</v>
      </c>
      <c r="M1392" s="1" t="s">
        <v>3288</v>
      </c>
    </row>
    <row r="1393" spans="12:13">
      <c r="L1393" s="1" t="s">
        <v>3289</v>
      </c>
      <c r="M1393" s="1" t="s">
        <v>3290</v>
      </c>
    </row>
    <row r="1394" spans="12:13">
      <c r="L1394" s="1" t="s">
        <v>3291</v>
      </c>
      <c r="M1394" s="1" t="s">
        <v>3292</v>
      </c>
    </row>
    <row r="1395" spans="12:13">
      <c r="L1395" s="1" t="s">
        <v>3293</v>
      </c>
      <c r="M1395" s="1" t="s">
        <v>3294</v>
      </c>
    </row>
    <row r="1396" spans="12:13">
      <c r="L1396" s="1" t="s">
        <v>3295</v>
      </c>
      <c r="M1396" s="1" t="s">
        <v>3296</v>
      </c>
    </row>
    <row r="1397" spans="12:13">
      <c r="L1397" s="1" t="s">
        <v>3297</v>
      </c>
      <c r="M1397" s="1" t="s">
        <v>3298</v>
      </c>
    </row>
    <row r="1398" spans="12:13">
      <c r="L1398" s="1" t="s">
        <v>3299</v>
      </c>
      <c r="M1398" s="1" t="s">
        <v>3300</v>
      </c>
    </row>
    <row r="1399" spans="12:13">
      <c r="L1399" s="1" t="s">
        <v>3301</v>
      </c>
      <c r="M1399" s="1" t="s">
        <v>3302</v>
      </c>
    </row>
    <row r="1400" spans="12:13">
      <c r="L1400" s="1" t="s">
        <v>3303</v>
      </c>
      <c r="M1400" s="1" t="s">
        <v>2572</v>
      </c>
    </row>
    <row r="1401" spans="12:13">
      <c r="L1401" s="1" t="s">
        <v>3304</v>
      </c>
      <c r="M1401" s="1" t="s">
        <v>3305</v>
      </c>
    </row>
    <row r="1402" spans="12:13">
      <c r="L1402" s="1" t="s">
        <v>3306</v>
      </c>
      <c r="M1402" s="1" t="s">
        <v>3038</v>
      </c>
    </row>
    <row r="1403" spans="12:13">
      <c r="L1403" s="1" t="s">
        <v>3307</v>
      </c>
      <c r="M1403" s="1" t="s">
        <v>3308</v>
      </c>
    </row>
    <row r="1404" spans="12:13">
      <c r="L1404" s="1" t="s">
        <v>3309</v>
      </c>
      <c r="M1404" s="1" t="s">
        <v>3310</v>
      </c>
    </row>
    <row r="1405" spans="12:13">
      <c r="L1405" s="1" t="s">
        <v>3311</v>
      </c>
      <c r="M1405" s="1" t="s">
        <v>3312</v>
      </c>
    </row>
    <row r="1406" spans="12:13">
      <c r="L1406" s="1" t="s">
        <v>3313</v>
      </c>
      <c r="M1406" s="1" t="s">
        <v>3314</v>
      </c>
    </row>
    <row r="1407" spans="12:13">
      <c r="L1407" s="1" t="s">
        <v>3315</v>
      </c>
      <c r="M1407" s="1" t="s">
        <v>3316</v>
      </c>
    </row>
    <row r="1408" spans="12:13">
      <c r="L1408" s="1" t="s">
        <v>3317</v>
      </c>
      <c r="M1408" s="1" t="s">
        <v>3318</v>
      </c>
    </row>
    <row r="1409" spans="12:13">
      <c r="L1409" s="1" t="s">
        <v>3319</v>
      </c>
      <c r="M1409" s="1" t="s">
        <v>3320</v>
      </c>
    </row>
    <row r="1410" spans="12:13">
      <c r="L1410" s="1" t="s">
        <v>3321</v>
      </c>
      <c r="M1410" s="1" t="s">
        <v>3322</v>
      </c>
    </row>
    <row r="1411" spans="12:13">
      <c r="L1411" s="1" t="s">
        <v>3323</v>
      </c>
      <c r="M1411" s="1" t="s">
        <v>3324</v>
      </c>
    </row>
    <row r="1412" spans="12:13">
      <c r="L1412" s="1" t="s">
        <v>3325</v>
      </c>
      <c r="M1412" s="1" t="s">
        <v>3326</v>
      </c>
    </row>
    <row r="1413" spans="12:13">
      <c r="L1413" s="1" t="s">
        <v>3327</v>
      </c>
      <c r="M1413" s="1" t="s">
        <v>3328</v>
      </c>
    </row>
    <row r="1414" spans="12:13">
      <c r="L1414" s="1" t="s">
        <v>3329</v>
      </c>
      <c r="M1414" s="1" t="s">
        <v>3330</v>
      </c>
    </row>
    <row r="1415" spans="12:13">
      <c r="L1415" s="1" t="s">
        <v>3331</v>
      </c>
      <c r="M1415" s="1" t="s">
        <v>3332</v>
      </c>
    </row>
    <row r="1416" spans="12:13">
      <c r="L1416" s="1" t="s">
        <v>3333</v>
      </c>
      <c r="M1416" s="1" t="s">
        <v>3334</v>
      </c>
    </row>
    <row r="1417" spans="12:13">
      <c r="L1417" s="1" t="s">
        <v>3335</v>
      </c>
      <c r="M1417" s="1" t="s">
        <v>3336</v>
      </c>
    </row>
    <row r="1418" spans="12:13">
      <c r="L1418" s="1" t="s">
        <v>3337</v>
      </c>
      <c r="M1418" s="1" t="s">
        <v>3338</v>
      </c>
    </row>
    <row r="1419" spans="12:13">
      <c r="L1419" s="1" t="s">
        <v>3339</v>
      </c>
      <c r="M1419" s="1" t="s">
        <v>3340</v>
      </c>
    </row>
    <row r="1420" spans="12:13">
      <c r="L1420" s="1" t="s">
        <v>3341</v>
      </c>
      <c r="M1420" s="1" t="s">
        <v>3342</v>
      </c>
    </row>
    <row r="1421" spans="12:13">
      <c r="L1421" s="1" t="s">
        <v>3343</v>
      </c>
      <c r="M1421" s="1" t="s">
        <v>3344</v>
      </c>
    </row>
    <row r="1422" spans="12:13">
      <c r="L1422" s="1" t="s">
        <v>3345</v>
      </c>
      <c r="M1422" s="1" t="s">
        <v>3346</v>
      </c>
    </row>
    <row r="1423" spans="12:13">
      <c r="L1423" s="1" t="s">
        <v>3347</v>
      </c>
      <c r="M1423" s="1" t="s">
        <v>3348</v>
      </c>
    </row>
    <row r="1424" spans="12:13">
      <c r="L1424" s="1" t="s">
        <v>3349</v>
      </c>
      <c r="M1424" s="1" t="s">
        <v>3350</v>
      </c>
    </row>
    <row r="1425" spans="12:13">
      <c r="L1425" s="1" t="s">
        <v>3351</v>
      </c>
      <c r="M1425" s="1" t="s">
        <v>3352</v>
      </c>
    </row>
    <row r="1426" spans="12:13">
      <c r="L1426" s="1" t="s">
        <v>3353</v>
      </c>
      <c r="M1426" s="1" t="s">
        <v>3354</v>
      </c>
    </row>
    <row r="1427" spans="12:13">
      <c r="L1427" s="1" t="s">
        <v>3355</v>
      </c>
      <c r="M1427" s="1" t="s">
        <v>15</v>
      </c>
    </row>
    <row r="1428" spans="12:13">
      <c r="L1428" s="1" t="s">
        <v>3356</v>
      </c>
      <c r="M1428" s="1" t="s">
        <v>3357</v>
      </c>
    </row>
    <row r="1429" spans="12:13">
      <c r="L1429" s="1" t="s">
        <v>3358</v>
      </c>
      <c r="M1429" s="1" t="s">
        <v>3359</v>
      </c>
    </row>
    <row r="1430" spans="12:13">
      <c r="L1430" s="1" t="s">
        <v>3360</v>
      </c>
      <c r="M1430" s="1" t="s">
        <v>3361</v>
      </c>
    </row>
    <row r="1431" spans="12:13">
      <c r="L1431" s="1" t="s">
        <v>3362</v>
      </c>
      <c r="M1431" s="1" t="s">
        <v>3363</v>
      </c>
    </row>
    <row r="1432" spans="12:13">
      <c r="L1432" s="1" t="s">
        <v>3364</v>
      </c>
      <c r="M1432" s="1" t="s">
        <v>3365</v>
      </c>
    </row>
    <row r="1433" spans="12:13">
      <c r="L1433" s="1" t="s">
        <v>3366</v>
      </c>
      <c r="M1433" s="1" t="s">
        <v>3367</v>
      </c>
    </row>
    <row r="1434" spans="12:13">
      <c r="L1434" s="1" t="s">
        <v>3368</v>
      </c>
      <c r="M1434" s="1" t="s">
        <v>3369</v>
      </c>
    </row>
    <row r="1435" spans="12:13">
      <c r="L1435" s="1" t="s">
        <v>3370</v>
      </c>
      <c r="M1435" s="1" t="s">
        <v>3371</v>
      </c>
    </row>
    <row r="1436" spans="12:13">
      <c r="L1436" s="1" t="s">
        <v>3372</v>
      </c>
      <c r="M1436" s="1" t="s">
        <v>3373</v>
      </c>
    </row>
    <row r="1437" spans="12:13">
      <c r="L1437" s="1" t="s">
        <v>3374</v>
      </c>
      <c r="M1437" s="1" t="s">
        <v>3375</v>
      </c>
    </row>
    <row r="1438" spans="12:13">
      <c r="L1438" s="1" t="s">
        <v>3376</v>
      </c>
      <c r="M1438" s="1" t="s">
        <v>3377</v>
      </c>
    </row>
    <row r="1439" spans="12:13">
      <c r="L1439" s="1" t="s">
        <v>3378</v>
      </c>
      <c r="M1439" s="1" t="s">
        <v>3379</v>
      </c>
    </row>
    <row r="1440" spans="12:13">
      <c r="L1440" s="1" t="s">
        <v>3380</v>
      </c>
      <c r="M1440" s="1" t="s">
        <v>3381</v>
      </c>
    </row>
    <row r="1441" spans="12:13">
      <c r="L1441" s="1" t="s">
        <v>3382</v>
      </c>
      <c r="M1441" s="1" t="s">
        <v>3383</v>
      </c>
    </row>
    <row r="1442" spans="12:13">
      <c r="L1442" s="1" t="s">
        <v>3384</v>
      </c>
      <c r="M1442" s="1" t="s">
        <v>3385</v>
      </c>
    </row>
    <row r="1443" spans="12:13">
      <c r="L1443" s="1" t="s">
        <v>3386</v>
      </c>
      <c r="M1443" s="1" t="s">
        <v>3387</v>
      </c>
    </row>
    <row r="1444" spans="12:13">
      <c r="L1444" s="1" t="s">
        <v>3388</v>
      </c>
      <c r="M1444" s="1" t="s">
        <v>3389</v>
      </c>
    </row>
    <row r="1445" spans="12:13">
      <c r="L1445" s="1" t="s">
        <v>3390</v>
      </c>
      <c r="M1445" s="1" t="s">
        <v>3391</v>
      </c>
    </row>
    <row r="1446" spans="12:13">
      <c r="L1446" s="1" t="s">
        <v>3392</v>
      </c>
      <c r="M1446" s="1" t="s">
        <v>3393</v>
      </c>
    </row>
    <row r="1447" spans="12:13">
      <c r="L1447" s="1" t="s">
        <v>3394</v>
      </c>
      <c r="M1447" s="1" t="s">
        <v>3395</v>
      </c>
    </row>
    <row r="1448" spans="12:13">
      <c r="L1448" s="1" t="s">
        <v>3396</v>
      </c>
      <c r="M1448" s="1" t="s">
        <v>3397</v>
      </c>
    </row>
    <row r="1449" spans="12:13">
      <c r="L1449" s="1" t="s">
        <v>3398</v>
      </c>
      <c r="M1449" s="1" t="s">
        <v>3399</v>
      </c>
    </row>
    <row r="1450" spans="12:13">
      <c r="L1450" s="1" t="s">
        <v>3400</v>
      </c>
      <c r="M1450" s="1" t="s">
        <v>3401</v>
      </c>
    </row>
    <row r="1451" spans="12:13">
      <c r="L1451" s="1" t="s">
        <v>3402</v>
      </c>
      <c r="M1451" s="1" t="s">
        <v>3403</v>
      </c>
    </row>
    <row r="1452" spans="12:13">
      <c r="L1452" s="1" t="s">
        <v>3404</v>
      </c>
      <c r="M1452" s="1" t="s">
        <v>3405</v>
      </c>
    </row>
    <row r="1453" spans="12:13">
      <c r="L1453" s="1" t="s">
        <v>3406</v>
      </c>
      <c r="M1453" s="1" t="s">
        <v>3407</v>
      </c>
    </row>
    <row r="1454" spans="12:13">
      <c r="L1454" s="1" t="s">
        <v>3408</v>
      </c>
      <c r="M1454" s="1" t="s">
        <v>3409</v>
      </c>
    </row>
    <row r="1455" spans="12:13">
      <c r="L1455" s="1" t="s">
        <v>3410</v>
      </c>
      <c r="M1455" s="1" t="s">
        <v>2431</v>
      </c>
    </row>
    <row r="1456" spans="12:13">
      <c r="L1456" s="1" t="s">
        <v>3411</v>
      </c>
      <c r="M1456" s="1" t="s">
        <v>3412</v>
      </c>
    </row>
    <row r="1457" spans="12:13">
      <c r="L1457" s="1" t="s">
        <v>3413</v>
      </c>
      <c r="M1457" s="1" t="s">
        <v>3414</v>
      </c>
    </row>
    <row r="1458" spans="12:13">
      <c r="L1458" s="1" t="s">
        <v>3415</v>
      </c>
      <c r="M1458" s="1" t="s">
        <v>3416</v>
      </c>
    </row>
    <row r="1459" spans="12:13">
      <c r="L1459" s="1" t="s">
        <v>3417</v>
      </c>
      <c r="M1459" s="1" t="s">
        <v>3418</v>
      </c>
    </row>
    <row r="1460" spans="12:13">
      <c r="L1460" s="1" t="s">
        <v>3419</v>
      </c>
      <c r="M1460" s="1" t="s">
        <v>951</v>
      </c>
    </row>
    <row r="1461" spans="12:13">
      <c r="L1461" s="1" t="s">
        <v>3420</v>
      </c>
      <c r="M1461" s="1" t="s">
        <v>277</v>
      </c>
    </row>
    <row r="1462" spans="12:13">
      <c r="L1462" s="1" t="s">
        <v>3421</v>
      </c>
      <c r="M1462" s="1" t="s">
        <v>3422</v>
      </c>
    </row>
    <row r="1463" spans="12:13">
      <c r="L1463" s="1" t="s">
        <v>3423</v>
      </c>
      <c r="M1463" s="1" t="s">
        <v>3424</v>
      </c>
    </row>
    <row r="1464" spans="12:13">
      <c r="L1464" s="1" t="s">
        <v>3425</v>
      </c>
      <c r="M1464" s="1" t="s">
        <v>3426</v>
      </c>
    </row>
    <row r="1465" spans="12:13">
      <c r="L1465" s="1" t="s">
        <v>3427</v>
      </c>
      <c r="M1465" s="1" t="s">
        <v>3428</v>
      </c>
    </row>
    <row r="1466" spans="12:13">
      <c r="L1466" s="1" t="s">
        <v>3429</v>
      </c>
      <c r="M1466" s="1" t="s">
        <v>3430</v>
      </c>
    </row>
    <row r="1467" spans="12:13">
      <c r="L1467" s="1" t="s">
        <v>3431</v>
      </c>
      <c r="M1467" s="1" t="s">
        <v>3432</v>
      </c>
    </row>
    <row r="1468" spans="12:13">
      <c r="L1468" s="1" t="s">
        <v>3433</v>
      </c>
      <c r="M1468" s="1" t="s">
        <v>2864</v>
      </c>
    </row>
    <row r="1469" spans="12:13">
      <c r="L1469" s="1" t="s">
        <v>3434</v>
      </c>
      <c r="M1469" s="1" t="s">
        <v>3435</v>
      </c>
    </row>
    <row r="1470" spans="12:13">
      <c r="L1470" s="1" t="s">
        <v>3436</v>
      </c>
      <c r="M1470" s="1" t="s">
        <v>3437</v>
      </c>
    </row>
    <row r="1471" spans="12:13">
      <c r="L1471" s="1" t="s">
        <v>3438</v>
      </c>
      <c r="M1471" s="1" t="s">
        <v>3439</v>
      </c>
    </row>
    <row r="1472" spans="12:13">
      <c r="L1472" s="1" t="s">
        <v>3440</v>
      </c>
      <c r="M1472" s="1" t="s">
        <v>3441</v>
      </c>
    </row>
    <row r="1473" spans="12:13">
      <c r="L1473" s="1" t="s">
        <v>3442</v>
      </c>
      <c r="M1473" s="1" t="s">
        <v>3443</v>
      </c>
    </row>
    <row r="1474" spans="12:13">
      <c r="L1474" s="1" t="s">
        <v>3444</v>
      </c>
      <c r="M1474" s="1" t="s">
        <v>3445</v>
      </c>
    </row>
    <row r="1475" spans="12:13">
      <c r="L1475" s="1" t="s">
        <v>3446</v>
      </c>
      <c r="M1475" s="1" t="s">
        <v>3447</v>
      </c>
    </row>
    <row r="1476" spans="12:13">
      <c r="L1476" s="1" t="s">
        <v>3448</v>
      </c>
      <c r="M1476" s="1" t="s">
        <v>3449</v>
      </c>
    </row>
    <row r="1477" spans="12:13">
      <c r="L1477" s="1" t="s">
        <v>3450</v>
      </c>
      <c r="M1477" s="1" t="s">
        <v>3451</v>
      </c>
    </row>
    <row r="1478" spans="12:13">
      <c r="L1478" s="1" t="s">
        <v>3452</v>
      </c>
      <c r="M1478" s="1" t="s">
        <v>3453</v>
      </c>
    </row>
    <row r="1479" spans="12:13">
      <c r="L1479" s="1" t="s">
        <v>3454</v>
      </c>
      <c r="M1479" s="1" t="s">
        <v>3455</v>
      </c>
    </row>
    <row r="1480" spans="12:13">
      <c r="L1480" s="1" t="s">
        <v>3456</v>
      </c>
      <c r="M1480" s="1" t="s">
        <v>3457</v>
      </c>
    </row>
    <row r="1481" spans="12:13">
      <c r="L1481" s="1" t="s">
        <v>3458</v>
      </c>
      <c r="M1481" s="1" t="s">
        <v>3459</v>
      </c>
    </row>
    <row r="1482" spans="12:13">
      <c r="L1482" s="1" t="s">
        <v>3460</v>
      </c>
      <c r="M1482" s="1" t="s">
        <v>3461</v>
      </c>
    </row>
    <row r="1483" spans="12:13">
      <c r="L1483" s="1" t="s">
        <v>3462</v>
      </c>
      <c r="M1483" s="1" t="s">
        <v>3463</v>
      </c>
    </row>
    <row r="1484" spans="12:13">
      <c r="L1484" s="1" t="s">
        <v>3464</v>
      </c>
      <c r="M1484" s="1" t="s">
        <v>3465</v>
      </c>
    </row>
    <row r="1485" spans="12:13">
      <c r="L1485" s="1" t="s">
        <v>3466</v>
      </c>
      <c r="M1485" s="1" t="s">
        <v>3467</v>
      </c>
    </row>
    <row r="1486" spans="12:13">
      <c r="L1486" s="1" t="s">
        <v>3468</v>
      </c>
      <c r="M1486" s="1" t="s">
        <v>3469</v>
      </c>
    </row>
    <row r="1487" spans="12:13">
      <c r="L1487" s="1" t="s">
        <v>3470</v>
      </c>
      <c r="M1487" s="1" t="s">
        <v>3471</v>
      </c>
    </row>
    <row r="1488" spans="12:13">
      <c r="L1488" s="1" t="s">
        <v>3472</v>
      </c>
      <c r="M1488" s="1" t="s">
        <v>2454</v>
      </c>
    </row>
    <row r="1489" spans="12:13">
      <c r="L1489" s="1" t="s">
        <v>3473</v>
      </c>
      <c r="M1489" s="1" t="s">
        <v>3474</v>
      </c>
    </row>
    <row r="1490" spans="12:13">
      <c r="L1490" s="1" t="s">
        <v>3475</v>
      </c>
      <c r="M1490" s="1" t="s">
        <v>3476</v>
      </c>
    </row>
    <row r="1491" spans="12:13">
      <c r="L1491" s="1" t="s">
        <v>3477</v>
      </c>
      <c r="M1491" s="1" t="s">
        <v>3478</v>
      </c>
    </row>
    <row r="1492" spans="12:13">
      <c r="L1492" s="1" t="s">
        <v>3479</v>
      </c>
      <c r="M1492" s="1" t="s">
        <v>3480</v>
      </c>
    </row>
    <row r="1493" spans="12:13">
      <c r="L1493" s="1" t="s">
        <v>3481</v>
      </c>
      <c r="M1493" s="1" t="s">
        <v>3482</v>
      </c>
    </row>
    <row r="1494" spans="12:13">
      <c r="L1494" s="1" t="s">
        <v>3483</v>
      </c>
      <c r="M1494" s="1" t="s">
        <v>3484</v>
      </c>
    </row>
    <row r="1495" spans="12:13">
      <c r="L1495" s="1" t="s">
        <v>3485</v>
      </c>
      <c r="M1495" s="1" t="s">
        <v>3486</v>
      </c>
    </row>
    <row r="1496" spans="12:13">
      <c r="L1496" s="1" t="s">
        <v>3487</v>
      </c>
      <c r="M1496" s="1" t="s">
        <v>3488</v>
      </c>
    </row>
    <row r="1497" spans="12:13">
      <c r="L1497" s="1" t="s">
        <v>3489</v>
      </c>
      <c r="M1497" s="1" t="s">
        <v>3490</v>
      </c>
    </row>
    <row r="1498" spans="12:13">
      <c r="L1498" s="1" t="s">
        <v>3491</v>
      </c>
      <c r="M1498" s="1" t="s">
        <v>3492</v>
      </c>
    </row>
    <row r="1499" spans="12:13">
      <c r="L1499" s="1" t="s">
        <v>3493</v>
      </c>
      <c r="M1499" s="1" t="s">
        <v>3494</v>
      </c>
    </row>
    <row r="1500" spans="12:13">
      <c r="L1500" s="1" t="s">
        <v>3495</v>
      </c>
      <c r="M1500" s="1" t="s">
        <v>3496</v>
      </c>
    </row>
    <row r="1501" spans="12:13">
      <c r="L1501" s="1" t="s">
        <v>3497</v>
      </c>
      <c r="M1501" s="1" t="s">
        <v>3498</v>
      </c>
    </row>
    <row r="1502" spans="12:13">
      <c r="L1502" s="1" t="s">
        <v>3499</v>
      </c>
      <c r="M1502" s="1" t="s">
        <v>4</v>
      </c>
    </row>
    <row r="1503" spans="12:13">
      <c r="L1503" s="1" t="s">
        <v>3500</v>
      </c>
      <c r="M1503" s="1" t="s">
        <v>16</v>
      </c>
    </row>
    <row r="1504" spans="12:13">
      <c r="L1504" s="1" t="s">
        <v>3501</v>
      </c>
      <c r="M1504" s="1" t="s">
        <v>3502</v>
      </c>
    </row>
    <row r="1505" spans="12:13">
      <c r="L1505" s="1" t="s">
        <v>3503</v>
      </c>
      <c r="M1505" s="1" t="s">
        <v>3504</v>
      </c>
    </row>
    <row r="1506" spans="12:13">
      <c r="L1506" s="1" t="s">
        <v>3505</v>
      </c>
      <c r="M1506" s="1" t="s">
        <v>3506</v>
      </c>
    </row>
    <row r="1507" spans="12:13">
      <c r="L1507" s="1" t="s">
        <v>3507</v>
      </c>
      <c r="M1507" s="1" t="s">
        <v>1821</v>
      </c>
    </row>
    <row r="1508" spans="12:13">
      <c r="L1508" s="1" t="s">
        <v>3508</v>
      </c>
      <c r="M1508" s="1" t="s">
        <v>3509</v>
      </c>
    </row>
    <row r="1509" spans="12:13">
      <c r="L1509" s="1" t="s">
        <v>3510</v>
      </c>
      <c r="M1509" s="1" t="s">
        <v>1063</v>
      </c>
    </row>
    <row r="1510" spans="12:13">
      <c r="L1510" s="1" t="s">
        <v>3511</v>
      </c>
      <c r="M1510" s="1" t="s">
        <v>3512</v>
      </c>
    </row>
    <row r="1511" spans="12:13">
      <c r="L1511" s="1" t="s">
        <v>3513</v>
      </c>
      <c r="M1511" s="1" t="s">
        <v>3514</v>
      </c>
    </row>
    <row r="1512" spans="12:13">
      <c r="L1512" s="1" t="s">
        <v>3515</v>
      </c>
      <c r="M1512" s="1" t="s">
        <v>3516</v>
      </c>
    </row>
    <row r="1513" spans="12:13">
      <c r="L1513" s="1" t="s">
        <v>3517</v>
      </c>
      <c r="M1513" s="1" t="s">
        <v>3518</v>
      </c>
    </row>
    <row r="1514" spans="12:13">
      <c r="L1514" s="1" t="s">
        <v>3519</v>
      </c>
      <c r="M1514" s="1" t="s">
        <v>3026</v>
      </c>
    </row>
    <row r="1515" spans="12:13">
      <c r="L1515" s="1" t="s">
        <v>3520</v>
      </c>
      <c r="M1515" s="1" t="s">
        <v>3521</v>
      </c>
    </row>
    <row r="1516" spans="12:13">
      <c r="L1516" s="1" t="s">
        <v>3522</v>
      </c>
      <c r="M1516" s="1" t="s">
        <v>3523</v>
      </c>
    </row>
    <row r="1517" spans="12:13">
      <c r="L1517" s="1" t="s">
        <v>3524</v>
      </c>
      <c r="M1517" s="1" t="s">
        <v>3525</v>
      </c>
    </row>
    <row r="1518" spans="12:13">
      <c r="L1518" s="1" t="s">
        <v>3526</v>
      </c>
      <c r="M1518" s="1" t="s">
        <v>3527</v>
      </c>
    </row>
    <row r="1519" spans="12:13">
      <c r="L1519" s="1" t="s">
        <v>3528</v>
      </c>
      <c r="M1519" s="1" t="s">
        <v>3529</v>
      </c>
    </row>
    <row r="1520" spans="12:13">
      <c r="L1520" s="1" t="s">
        <v>3530</v>
      </c>
      <c r="M1520" s="1" t="s">
        <v>3531</v>
      </c>
    </row>
    <row r="1521" spans="12:13">
      <c r="L1521" s="1" t="s">
        <v>3532</v>
      </c>
      <c r="M1521" s="1" t="s">
        <v>3533</v>
      </c>
    </row>
    <row r="1522" spans="12:13">
      <c r="L1522" s="1" t="s">
        <v>3534</v>
      </c>
      <c r="M1522" s="1" t="s">
        <v>3535</v>
      </c>
    </row>
    <row r="1523" spans="12:13">
      <c r="L1523" s="1" t="s">
        <v>3536</v>
      </c>
      <c r="M1523" s="1" t="s">
        <v>3537</v>
      </c>
    </row>
    <row r="1524" spans="12:13">
      <c r="L1524" s="1" t="s">
        <v>3538</v>
      </c>
      <c r="M1524" s="1" t="s">
        <v>3539</v>
      </c>
    </row>
    <row r="1525" spans="12:13">
      <c r="L1525" s="1" t="s">
        <v>3540</v>
      </c>
      <c r="M1525" s="1" t="s">
        <v>3541</v>
      </c>
    </row>
    <row r="1526" spans="12:13">
      <c r="L1526" s="1" t="s">
        <v>3542</v>
      </c>
      <c r="M1526" s="1" t="s">
        <v>2477</v>
      </c>
    </row>
    <row r="1527" spans="12:13">
      <c r="L1527" s="1" t="s">
        <v>3543</v>
      </c>
      <c r="M1527" s="1" t="s">
        <v>3544</v>
      </c>
    </row>
    <row r="1528" spans="12:13">
      <c r="L1528" s="1" t="s">
        <v>3545</v>
      </c>
      <c r="M1528" s="1" t="s">
        <v>3546</v>
      </c>
    </row>
    <row r="1529" spans="12:13">
      <c r="L1529" s="1" t="s">
        <v>3547</v>
      </c>
      <c r="M1529" s="1" t="s">
        <v>3548</v>
      </c>
    </row>
    <row r="1530" spans="12:13">
      <c r="L1530" s="1" t="s">
        <v>3549</v>
      </c>
      <c r="M1530" s="1" t="s">
        <v>994</v>
      </c>
    </row>
    <row r="1531" spans="12:13">
      <c r="L1531" s="1" t="s">
        <v>3550</v>
      </c>
      <c r="M1531" s="1" t="s">
        <v>3551</v>
      </c>
    </row>
    <row r="1532" spans="12:13">
      <c r="L1532" s="1" t="s">
        <v>3552</v>
      </c>
      <c r="M1532" s="1" t="s">
        <v>3553</v>
      </c>
    </row>
    <row r="1533" spans="12:13">
      <c r="L1533" s="1" t="s">
        <v>3554</v>
      </c>
      <c r="M1533" s="1" t="s">
        <v>3555</v>
      </c>
    </row>
    <row r="1534" spans="12:13">
      <c r="L1534" s="1" t="s">
        <v>3556</v>
      </c>
      <c r="M1534" s="1" t="s">
        <v>3557</v>
      </c>
    </row>
    <row r="1535" spans="12:13">
      <c r="L1535" s="1" t="s">
        <v>3558</v>
      </c>
      <c r="M1535" s="1" t="s">
        <v>3559</v>
      </c>
    </row>
    <row r="1536" spans="12:13">
      <c r="L1536" s="1" t="s">
        <v>3560</v>
      </c>
      <c r="M1536" s="1" t="s">
        <v>3561</v>
      </c>
    </row>
    <row r="1537" spans="12:13">
      <c r="L1537" s="1" t="s">
        <v>3562</v>
      </c>
      <c r="M1537" s="1" t="s">
        <v>3563</v>
      </c>
    </row>
    <row r="1538" spans="12:13">
      <c r="L1538" s="1" t="s">
        <v>3564</v>
      </c>
      <c r="M1538" s="1" t="s">
        <v>3565</v>
      </c>
    </row>
    <row r="1539" spans="12:13">
      <c r="L1539" s="1" t="s">
        <v>3566</v>
      </c>
      <c r="M1539" s="1" t="s">
        <v>3567</v>
      </c>
    </row>
    <row r="1540" spans="12:13">
      <c r="L1540" s="1" t="s">
        <v>3568</v>
      </c>
      <c r="M1540" s="1" t="s">
        <v>3569</v>
      </c>
    </row>
    <row r="1541" spans="12:13">
      <c r="L1541" s="1" t="s">
        <v>3570</v>
      </c>
      <c r="M1541" s="1" t="s">
        <v>3571</v>
      </c>
    </row>
    <row r="1542" spans="12:13">
      <c r="L1542" s="1" t="s">
        <v>3572</v>
      </c>
      <c r="M1542" s="1" t="s">
        <v>3573</v>
      </c>
    </row>
    <row r="1543" spans="12:13">
      <c r="L1543" s="1" t="s">
        <v>3574</v>
      </c>
      <c r="M1543" s="1" t="s">
        <v>1821</v>
      </c>
    </row>
    <row r="1544" spans="12:13">
      <c r="L1544" s="1" t="s">
        <v>3575</v>
      </c>
      <c r="M1544" s="1" t="s">
        <v>3576</v>
      </c>
    </row>
    <row r="1545" spans="12:13">
      <c r="L1545" s="1" t="s">
        <v>3577</v>
      </c>
      <c r="M1545" s="1" t="s">
        <v>3578</v>
      </c>
    </row>
    <row r="1546" spans="12:13">
      <c r="L1546" s="1" t="s">
        <v>3579</v>
      </c>
      <c r="M1546" s="1" t="s">
        <v>267</v>
      </c>
    </row>
    <row r="1547" spans="12:13">
      <c r="L1547" s="1" t="s">
        <v>3580</v>
      </c>
      <c r="M1547" s="1" t="s">
        <v>3581</v>
      </c>
    </row>
    <row r="1548" spans="12:13">
      <c r="L1548" s="1" t="s">
        <v>3582</v>
      </c>
      <c r="M1548" s="1" t="s">
        <v>3583</v>
      </c>
    </row>
    <row r="1549" spans="12:13">
      <c r="L1549" s="1" t="s">
        <v>3584</v>
      </c>
      <c r="M1549" s="1" t="s">
        <v>3585</v>
      </c>
    </row>
    <row r="1550" spans="12:13">
      <c r="L1550" s="1" t="s">
        <v>3586</v>
      </c>
      <c r="M1550" s="1" t="s">
        <v>3587</v>
      </c>
    </row>
    <row r="1551" spans="12:13">
      <c r="L1551" s="1" t="s">
        <v>3588</v>
      </c>
      <c r="M1551" s="1" t="s">
        <v>3589</v>
      </c>
    </row>
    <row r="1552" spans="12:13">
      <c r="L1552" s="1" t="s">
        <v>3590</v>
      </c>
      <c r="M1552" s="1" t="s">
        <v>3591</v>
      </c>
    </row>
    <row r="1553" spans="12:13">
      <c r="L1553" s="1" t="s">
        <v>3592</v>
      </c>
      <c r="M1553" s="1" t="s">
        <v>3593</v>
      </c>
    </row>
    <row r="1554" spans="12:13">
      <c r="L1554" s="1" t="s">
        <v>3594</v>
      </c>
      <c r="M1554" s="1" t="s">
        <v>3595</v>
      </c>
    </row>
    <row r="1555" spans="12:13">
      <c r="L1555" s="1" t="s">
        <v>3596</v>
      </c>
      <c r="M1555" s="1" t="s">
        <v>3597</v>
      </c>
    </row>
    <row r="1556" spans="12:13">
      <c r="L1556" s="1" t="s">
        <v>3598</v>
      </c>
      <c r="M1556" s="1" t="s">
        <v>3599</v>
      </c>
    </row>
    <row r="1557" spans="12:13">
      <c r="L1557" s="1" t="s">
        <v>3600</v>
      </c>
      <c r="M1557" s="1" t="s">
        <v>3601</v>
      </c>
    </row>
    <row r="1558" spans="12:13">
      <c r="L1558" s="1" t="s">
        <v>3602</v>
      </c>
      <c r="M1558" s="1" t="s">
        <v>3603</v>
      </c>
    </row>
    <row r="1559" spans="12:13">
      <c r="L1559" s="1" t="s">
        <v>3604</v>
      </c>
      <c r="M1559" s="1" t="s">
        <v>3605</v>
      </c>
    </row>
    <row r="1560" spans="12:13">
      <c r="L1560" s="1" t="s">
        <v>3606</v>
      </c>
      <c r="M1560" s="1" t="s">
        <v>3607</v>
      </c>
    </row>
    <row r="1561" spans="12:13">
      <c r="L1561" s="1" t="s">
        <v>3608</v>
      </c>
      <c r="M1561" s="1" t="s">
        <v>1396</v>
      </c>
    </row>
    <row r="1562" spans="12:13">
      <c r="L1562" s="1" t="s">
        <v>3609</v>
      </c>
      <c r="M1562" s="1" t="s">
        <v>3610</v>
      </c>
    </row>
    <row r="1563" spans="12:13">
      <c r="L1563" s="1" t="s">
        <v>3611</v>
      </c>
      <c r="M1563" s="1" t="s">
        <v>3612</v>
      </c>
    </row>
    <row r="1564" spans="12:13">
      <c r="L1564" s="1" t="s">
        <v>3613</v>
      </c>
      <c r="M1564" s="1" t="s">
        <v>248</v>
      </c>
    </row>
    <row r="1565" spans="12:13">
      <c r="L1565" s="1" t="s">
        <v>3614</v>
      </c>
      <c r="M1565" s="1" t="s">
        <v>3615</v>
      </c>
    </row>
    <row r="1566" spans="12:13">
      <c r="L1566" s="1" t="s">
        <v>3616</v>
      </c>
      <c r="M1566" s="1" t="s">
        <v>3617</v>
      </c>
    </row>
    <row r="1567" spans="12:13">
      <c r="L1567" s="1" t="s">
        <v>3618</v>
      </c>
      <c r="M1567" s="1" t="s">
        <v>3619</v>
      </c>
    </row>
    <row r="1568" spans="12:13">
      <c r="L1568" s="1" t="s">
        <v>3620</v>
      </c>
      <c r="M1568" s="1" t="s">
        <v>3621</v>
      </c>
    </row>
    <row r="1569" spans="12:13">
      <c r="L1569" s="1" t="s">
        <v>3622</v>
      </c>
      <c r="M1569" s="1" t="s">
        <v>1075</v>
      </c>
    </row>
    <row r="1570" spans="12:13">
      <c r="L1570" s="1" t="s">
        <v>3623</v>
      </c>
      <c r="M1570" s="1" t="s">
        <v>3624</v>
      </c>
    </row>
    <row r="1571" spans="12:13">
      <c r="L1571" s="1" t="s">
        <v>3625</v>
      </c>
      <c r="M1571" s="1" t="s">
        <v>3626</v>
      </c>
    </row>
    <row r="1572" spans="12:13">
      <c r="L1572" s="1" t="s">
        <v>3627</v>
      </c>
      <c r="M1572" s="1" t="s">
        <v>537</v>
      </c>
    </row>
    <row r="1573" spans="12:13">
      <c r="L1573" s="1" t="s">
        <v>3628</v>
      </c>
      <c r="M1573" s="1" t="s">
        <v>3629</v>
      </c>
    </row>
    <row r="1574" spans="12:13">
      <c r="L1574" s="1" t="s">
        <v>3630</v>
      </c>
      <c r="M1574" s="1" t="s">
        <v>2074</v>
      </c>
    </row>
    <row r="1575" spans="12:13">
      <c r="L1575" s="1" t="s">
        <v>3631</v>
      </c>
      <c r="M1575" s="1" t="s">
        <v>3632</v>
      </c>
    </row>
    <row r="1576" spans="12:13">
      <c r="L1576" s="1" t="s">
        <v>3633</v>
      </c>
      <c r="M1576" s="1" t="s">
        <v>3634</v>
      </c>
    </row>
    <row r="1577" spans="12:13">
      <c r="L1577" s="1" t="s">
        <v>3635</v>
      </c>
      <c r="M1577" s="1" t="s">
        <v>3636</v>
      </c>
    </row>
    <row r="1578" spans="12:13">
      <c r="L1578" s="1" t="s">
        <v>3637</v>
      </c>
      <c r="M1578" s="1" t="s">
        <v>3638</v>
      </c>
    </row>
    <row r="1579" spans="12:13">
      <c r="L1579" s="1" t="s">
        <v>3639</v>
      </c>
      <c r="M1579" s="1" t="s">
        <v>3640</v>
      </c>
    </row>
    <row r="1580" spans="12:13">
      <c r="L1580" s="1" t="s">
        <v>3641</v>
      </c>
      <c r="M1580" s="1" t="s">
        <v>3642</v>
      </c>
    </row>
    <row r="1581" spans="12:13">
      <c r="L1581" s="1" t="s">
        <v>3643</v>
      </c>
      <c r="M1581" s="1" t="s">
        <v>3644</v>
      </c>
    </row>
    <row r="1582" spans="12:13">
      <c r="L1582" s="1" t="s">
        <v>3645</v>
      </c>
      <c r="M1582" s="1" t="s">
        <v>3646</v>
      </c>
    </row>
    <row r="1583" spans="12:13">
      <c r="L1583" s="1" t="s">
        <v>3647</v>
      </c>
      <c r="M1583" s="1" t="s">
        <v>3648</v>
      </c>
    </row>
    <row r="1584" spans="12:13">
      <c r="L1584" s="1" t="s">
        <v>3649</v>
      </c>
      <c r="M1584" s="1" t="s">
        <v>3650</v>
      </c>
    </row>
    <row r="1585" spans="12:13">
      <c r="L1585" s="1" t="s">
        <v>3651</v>
      </c>
      <c r="M1585" s="1" t="s">
        <v>3652</v>
      </c>
    </row>
    <row r="1586" spans="12:13">
      <c r="L1586" s="1" t="s">
        <v>3653</v>
      </c>
      <c r="M1586" s="1" t="s">
        <v>3654</v>
      </c>
    </row>
    <row r="1587" spans="12:13">
      <c r="L1587" s="1" t="s">
        <v>3655</v>
      </c>
      <c r="M1587" s="1" t="s">
        <v>3656</v>
      </c>
    </row>
    <row r="1588" spans="12:13">
      <c r="L1588" s="1" t="s">
        <v>3657</v>
      </c>
      <c r="M1588" s="1" t="s">
        <v>2452</v>
      </c>
    </row>
    <row r="1589" spans="12:13">
      <c r="L1589" s="1" t="s">
        <v>3658</v>
      </c>
      <c r="M1589" s="1" t="s">
        <v>3659</v>
      </c>
    </row>
    <row r="1590" spans="12:13">
      <c r="L1590" s="1" t="s">
        <v>3660</v>
      </c>
      <c r="M1590" s="1" t="s">
        <v>3661</v>
      </c>
    </row>
    <row r="1591" spans="12:13">
      <c r="L1591" s="1" t="s">
        <v>3662</v>
      </c>
      <c r="M1591" s="1" t="s">
        <v>3663</v>
      </c>
    </row>
    <row r="1592" spans="12:13">
      <c r="L1592" s="1" t="s">
        <v>3664</v>
      </c>
      <c r="M1592" s="1" t="s">
        <v>3665</v>
      </c>
    </row>
    <row r="1593" spans="12:13">
      <c r="L1593" s="1" t="s">
        <v>3666</v>
      </c>
      <c r="M1593" s="1" t="s">
        <v>3667</v>
      </c>
    </row>
    <row r="1594" spans="12:13">
      <c r="L1594" s="1" t="s">
        <v>3668</v>
      </c>
      <c r="M1594" s="1" t="s">
        <v>3669</v>
      </c>
    </row>
    <row r="1595" spans="12:13">
      <c r="L1595" s="1" t="s">
        <v>3670</v>
      </c>
      <c r="M1595" s="1" t="s">
        <v>3671</v>
      </c>
    </row>
    <row r="1596" spans="12:13">
      <c r="L1596" s="1" t="s">
        <v>3672</v>
      </c>
      <c r="M1596" s="1" t="s">
        <v>3673</v>
      </c>
    </row>
    <row r="1597" spans="12:13">
      <c r="L1597" s="1" t="s">
        <v>3674</v>
      </c>
      <c r="M1597" s="1" t="s">
        <v>3123</v>
      </c>
    </row>
    <row r="1598" spans="12:13">
      <c r="L1598" s="1" t="s">
        <v>3675</v>
      </c>
      <c r="M1598" s="1" t="s">
        <v>534</v>
      </c>
    </row>
    <row r="1599" spans="12:13">
      <c r="L1599" s="1" t="s">
        <v>3676</v>
      </c>
      <c r="M1599" s="1" t="s">
        <v>3677</v>
      </c>
    </row>
    <row r="1600" spans="12:13">
      <c r="L1600" s="1" t="s">
        <v>3678</v>
      </c>
      <c r="M1600" s="1" t="s">
        <v>759</v>
      </c>
    </row>
    <row r="1601" spans="12:13">
      <c r="L1601" s="1" t="s">
        <v>3679</v>
      </c>
      <c r="M1601" s="1" t="s">
        <v>3680</v>
      </c>
    </row>
    <row r="1602" spans="12:13">
      <c r="L1602" s="1" t="s">
        <v>3681</v>
      </c>
      <c r="M1602" s="1" t="s">
        <v>3682</v>
      </c>
    </row>
    <row r="1603" spans="12:13">
      <c r="L1603" s="1" t="s">
        <v>3683</v>
      </c>
      <c r="M1603" s="1" t="s">
        <v>1587</v>
      </c>
    </row>
    <row r="1604" spans="12:13">
      <c r="L1604" s="1" t="s">
        <v>3684</v>
      </c>
      <c r="M1604" s="1" t="s">
        <v>3685</v>
      </c>
    </row>
    <row r="1605" spans="12:13">
      <c r="L1605" s="1" t="s">
        <v>3686</v>
      </c>
      <c r="M1605" s="1" t="s">
        <v>3687</v>
      </c>
    </row>
    <row r="1606" spans="12:13">
      <c r="L1606" s="1" t="s">
        <v>3688</v>
      </c>
      <c r="M1606" s="1" t="s">
        <v>3689</v>
      </c>
    </row>
    <row r="1607" spans="12:13">
      <c r="L1607" s="1" t="s">
        <v>3690</v>
      </c>
      <c r="M1607" s="1" t="s">
        <v>3691</v>
      </c>
    </row>
    <row r="1608" spans="12:13">
      <c r="L1608" s="1" t="s">
        <v>3692</v>
      </c>
      <c r="M1608" s="1" t="s">
        <v>3693</v>
      </c>
    </row>
    <row r="1609" spans="12:13">
      <c r="L1609" s="1" t="s">
        <v>3694</v>
      </c>
      <c r="M1609" s="1" t="s">
        <v>2269</v>
      </c>
    </row>
    <row r="1610" spans="12:13">
      <c r="L1610" s="1" t="s">
        <v>3695</v>
      </c>
      <c r="M1610" s="1" t="s">
        <v>2939</v>
      </c>
    </row>
    <row r="1611" spans="12:13">
      <c r="L1611" s="1" t="s">
        <v>3696</v>
      </c>
      <c r="M1611" s="1" t="s">
        <v>3697</v>
      </c>
    </row>
    <row r="1612" spans="12:13">
      <c r="L1612" s="1" t="s">
        <v>3698</v>
      </c>
      <c r="M1612" s="1" t="s">
        <v>3699</v>
      </c>
    </row>
    <row r="1613" spans="12:13">
      <c r="L1613" s="1" t="s">
        <v>3700</v>
      </c>
      <c r="M1613" s="1" t="s">
        <v>3701</v>
      </c>
    </row>
    <row r="1614" spans="12:13">
      <c r="L1614" s="1" t="s">
        <v>3702</v>
      </c>
      <c r="M1614" s="1" t="s">
        <v>3703</v>
      </c>
    </row>
    <row r="1615" spans="12:13">
      <c r="L1615" s="1" t="s">
        <v>3704</v>
      </c>
      <c r="M1615" s="1" t="s">
        <v>3705</v>
      </c>
    </row>
    <row r="1616" spans="12:13">
      <c r="L1616" s="1" t="s">
        <v>3706</v>
      </c>
      <c r="M1616" s="1" t="s">
        <v>3707</v>
      </c>
    </row>
    <row r="1617" spans="12:13">
      <c r="L1617" s="1" t="s">
        <v>3708</v>
      </c>
      <c r="M1617" s="1" t="s">
        <v>2637</v>
      </c>
    </row>
    <row r="1618" spans="12:13">
      <c r="L1618" s="1" t="s">
        <v>3709</v>
      </c>
      <c r="M1618" s="1" t="s">
        <v>3710</v>
      </c>
    </row>
    <row r="1619" spans="12:13">
      <c r="L1619" s="1" t="s">
        <v>3711</v>
      </c>
      <c r="M1619" s="1" t="s">
        <v>3712</v>
      </c>
    </row>
    <row r="1620" spans="12:13">
      <c r="L1620" s="1" t="s">
        <v>3713</v>
      </c>
      <c r="M1620" s="1" t="s">
        <v>3714</v>
      </c>
    </row>
    <row r="1621" spans="12:13">
      <c r="L1621" s="1" t="s">
        <v>3715</v>
      </c>
      <c r="M1621" s="1" t="s">
        <v>3716</v>
      </c>
    </row>
    <row r="1622" spans="12:13">
      <c r="L1622" s="1" t="s">
        <v>3717</v>
      </c>
      <c r="M1622" s="1" t="s">
        <v>1937</v>
      </c>
    </row>
    <row r="1623" spans="12:13">
      <c r="L1623" s="1" t="s">
        <v>3718</v>
      </c>
      <c r="M1623" s="1" t="s">
        <v>3719</v>
      </c>
    </row>
    <row r="1624" spans="12:13">
      <c r="L1624" s="1" t="s">
        <v>3720</v>
      </c>
      <c r="M1624" s="1" t="s">
        <v>3721</v>
      </c>
    </row>
    <row r="1625" spans="12:13">
      <c r="L1625" s="1" t="s">
        <v>3722</v>
      </c>
      <c r="M1625" s="1" t="s">
        <v>3723</v>
      </c>
    </row>
    <row r="1626" spans="12:13">
      <c r="L1626" s="1" t="s">
        <v>3724</v>
      </c>
      <c r="M1626" s="1" t="s">
        <v>3725</v>
      </c>
    </row>
    <row r="1627" spans="12:13">
      <c r="L1627" s="1" t="s">
        <v>3726</v>
      </c>
      <c r="M1627" s="1" t="s">
        <v>3727</v>
      </c>
    </row>
    <row r="1628" spans="12:13">
      <c r="L1628" s="1" t="s">
        <v>3728</v>
      </c>
      <c r="M1628" s="1" t="s">
        <v>3729</v>
      </c>
    </row>
    <row r="1629" spans="12:13">
      <c r="L1629" s="1" t="s">
        <v>3730</v>
      </c>
      <c r="M1629" s="1" t="s">
        <v>3731</v>
      </c>
    </row>
    <row r="1630" spans="12:13">
      <c r="L1630" s="1" t="s">
        <v>3732</v>
      </c>
      <c r="M1630" s="1" t="s">
        <v>3733</v>
      </c>
    </row>
    <row r="1631" spans="12:13">
      <c r="L1631" s="1" t="s">
        <v>3734</v>
      </c>
      <c r="M1631" s="1" t="s">
        <v>3735</v>
      </c>
    </row>
    <row r="1632" spans="12:13">
      <c r="L1632" s="1" t="s">
        <v>3736</v>
      </c>
      <c r="M1632" s="1" t="s">
        <v>3737</v>
      </c>
    </row>
    <row r="1633" spans="12:13">
      <c r="L1633" s="1" t="s">
        <v>3738</v>
      </c>
      <c r="M1633" s="1" t="s">
        <v>3739</v>
      </c>
    </row>
    <row r="1634" spans="12:13">
      <c r="L1634" s="1" t="s">
        <v>3740</v>
      </c>
      <c r="M1634" s="1" t="s">
        <v>3741</v>
      </c>
    </row>
    <row r="1635" spans="12:13">
      <c r="L1635" s="1" t="s">
        <v>3742</v>
      </c>
      <c r="M1635" s="1" t="s">
        <v>3743</v>
      </c>
    </row>
    <row r="1636" spans="12:13">
      <c r="L1636" s="1" t="s">
        <v>3744</v>
      </c>
      <c r="M1636" s="1" t="s">
        <v>3745</v>
      </c>
    </row>
    <row r="1637" spans="12:13">
      <c r="L1637" s="1" t="s">
        <v>3746</v>
      </c>
      <c r="M1637" s="1" t="s">
        <v>3747</v>
      </c>
    </row>
    <row r="1638" spans="12:13">
      <c r="L1638" s="1" t="s">
        <v>3748</v>
      </c>
      <c r="M1638" s="1" t="s">
        <v>3749</v>
      </c>
    </row>
    <row r="1639" spans="12:13">
      <c r="L1639" s="1" t="s">
        <v>3750</v>
      </c>
      <c r="M1639" s="1" t="s">
        <v>3751</v>
      </c>
    </row>
    <row r="1640" spans="12:13">
      <c r="L1640" s="1" t="s">
        <v>3752</v>
      </c>
      <c r="M1640" s="1" t="s">
        <v>3753</v>
      </c>
    </row>
    <row r="1641" spans="12:13">
      <c r="L1641" s="1" t="s">
        <v>3754</v>
      </c>
      <c r="M1641" s="1" t="s">
        <v>3755</v>
      </c>
    </row>
    <row r="1642" spans="12:13">
      <c r="L1642" s="1" t="s">
        <v>3756</v>
      </c>
      <c r="M1642" s="1" t="s">
        <v>3757</v>
      </c>
    </row>
    <row r="1643" spans="12:13">
      <c r="L1643" s="1" t="s">
        <v>3758</v>
      </c>
      <c r="M1643" s="1" t="s">
        <v>3759</v>
      </c>
    </row>
    <row r="1644" spans="12:13">
      <c r="L1644" s="1" t="s">
        <v>3760</v>
      </c>
      <c r="M1644" s="1" t="s">
        <v>2530</v>
      </c>
    </row>
    <row r="1645" spans="12:13">
      <c r="L1645" s="1" t="s">
        <v>3761</v>
      </c>
      <c r="M1645" s="1" t="s">
        <v>3762</v>
      </c>
    </row>
    <row r="1646" spans="12:13">
      <c r="L1646" s="1" t="s">
        <v>3763</v>
      </c>
      <c r="M1646" s="1" t="s">
        <v>3764</v>
      </c>
    </row>
    <row r="1647" spans="12:13">
      <c r="L1647" s="1" t="s">
        <v>3765</v>
      </c>
      <c r="M1647" s="1" t="s">
        <v>3766</v>
      </c>
    </row>
    <row r="1648" spans="12:13">
      <c r="L1648" s="1" t="s">
        <v>3767</v>
      </c>
      <c r="M1648" s="1" t="s">
        <v>3768</v>
      </c>
    </row>
    <row r="1649" spans="12:13">
      <c r="L1649" s="1" t="s">
        <v>3769</v>
      </c>
      <c r="M1649" s="1" t="s">
        <v>3770</v>
      </c>
    </row>
    <row r="1650" spans="12:13">
      <c r="L1650" s="1" t="s">
        <v>3771</v>
      </c>
      <c r="M1650" s="1" t="s">
        <v>3772</v>
      </c>
    </row>
    <row r="1651" spans="12:13">
      <c r="L1651" s="1" t="s">
        <v>3773</v>
      </c>
      <c r="M1651" s="1" t="s">
        <v>3774</v>
      </c>
    </row>
    <row r="1652" spans="12:13">
      <c r="L1652" s="1" t="s">
        <v>3775</v>
      </c>
      <c r="M1652" s="1" t="s">
        <v>3776</v>
      </c>
    </row>
    <row r="1653" spans="12:13">
      <c r="L1653" s="1" t="s">
        <v>3777</v>
      </c>
      <c r="M1653" s="1" t="s">
        <v>3778</v>
      </c>
    </row>
    <row r="1654" spans="12:13">
      <c r="L1654" s="1" t="s">
        <v>3779</v>
      </c>
      <c r="M1654" s="1" t="s">
        <v>3780</v>
      </c>
    </row>
    <row r="1655" spans="12:13">
      <c r="L1655" s="1" t="s">
        <v>3781</v>
      </c>
      <c r="M1655" s="1" t="s">
        <v>3782</v>
      </c>
    </row>
    <row r="1656" spans="12:13">
      <c r="L1656" s="1" t="s">
        <v>3783</v>
      </c>
      <c r="M1656" s="1" t="s">
        <v>3784</v>
      </c>
    </row>
    <row r="1657" spans="12:13">
      <c r="L1657" s="1" t="s">
        <v>3785</v>
      </c>
      <c r="M1657" s="1" t="s">
        <v>3786</v>
      </c>
    </row>
    <row r="1658" spans="12:13">
      <c r="L1658" s="1" t="s">
        <v>3787</v>
      </c>
      <c r="M1658" s="1" t="s">
        <v>3788</v>
      </c>
    </row>
    <row r="1659" spans="12:13">
      <c r="L1659" s="1" t="s">
        <v>3789</v>
      </c>
      <c r="M1659" s="1" t="s">
        <v>3790</v>
      </c>
    </row>
    <row r="1660" spans="12:13">
      <c r="L1660" s="1" t="s">
        <v>3791</v>
      </c>
      <c r="M1660" s="1" t="s">
        <v>3792</v>
      </c>
    </row>
    <row r="1661" spans="12:13">
      <c r="L1661" s="1" t="s">
        <v>3793</v>
      </c>
      <c r="M1661" s="1" t="s">
        <v>3794</v>
      </c>
    </row>
    <row r="1662" spans="12:13">
      <c r="L1662" s="1" t="s">
        <v>3795</v>
      </c>
      <c r="M1662" s="1" t="s">
        <v>1481</v>
      </c>
    </row>
    <row r="1663" spans="12:13">
      <c r="L1663" s="1" t="s">
        <v>3796</v>
      </c>
      <c r="M1663" s="1" t="s">
        <v>3797</v>
      </c>
    </row>
    <row r="1664" spans="12:13">
      <c r="L1664" s="1" t="s">
        <v>3798</v>
      </c>
      <c r="M1664" s="1" t="s">
        <v>3246</v>
      </c>
    </row>
    <row r="1665" spans="12:13">
      <c r="L1665" s="1" t="s">
        <v>3799</v>
      </c>
      <c r="M1665" s="1" t="s">
        <v>3800</v>
      </c>
    </row>
    <row r="1666" spans="12:13">
      <c r="L1666" s="1" t="s">
        <v>3801</v>
      </c>
      <c r="M1666" s="1" t="s">
        <v>2454</v>
      </c>
    </row>
    <row r="1667" spans="12:13">
      <c r="L1667" s="1" t="s">
        <v>3802</v>
      </c>
      <c r="M1667" s="1" t="s">
        <v>2456</v>
      </c>
    </row>
    <row r="1668" spans="12:13">
      <c r="L1668" s="1" t="s">
        <v>3803</v>
      </c>
      <c r="M1668" s="1" t="s">
        <v>3804</v>
      </c>
    </row>
    <row r="1669" spans="12:13">
      <c r="L1669" s="1" t="s">
        <v>3805</v>
      </c>
      <c r="M1669" s="1" t="s">
        <v>2074</v>
      </c>
    </row>
    <row r="1670" spans="12:13">
      <c r="L1670" s="1" t="s">
        <v>3806</v>
      </c>
      <c r="M1670" s="1" t="s">
        <v>3807</v>
      </c>
    </row>
    <row r="1671" spans="12:13">
      <c r="L1671" s="1" t="s">
        <v>3808</v>
      </c>
      <c r="M1671" s="1" t="s">
        <v>3809</v>
      </c>
    </row>
    <row r="1672" spans="12:13">
      <c r="L1672" s="1" t="s">
        <v>3810</v>
      </c>
      <c r="M1672" s="1" t="s">
        <v>3811</v>
      </c>
    </row>
    <row r="1673" spans="12:13">
      <c r="L1673" s="1" t="s">
        <v>3812</v>
      </c>
      <c r="M1673" s="1" t="s">
        <v>3813</v>
      </c>
    </row>
    <row r="1674" spans="12:13">
      <c r="L1674" s="1" t="s">
        <v>3814</v>
      </c>
      <c r="M1674" s="1" t="s">
        <v>3815</v>
      </c>
    </row>
    <row r="1675" spans="12:13">
      <c r="L1675" s="1" t="s">
        <v>3816</v>
      </c>
      <c r="M1675" s="1" t="s">
        <v>3817</v>
      </c>
    </row>
    <row r="1676" spans="12:13">
      <c r="L1676" s="1" t="s">
        <v>3818</v>
      </c>
      <c r="M1676" s="1" t="s">
        <v>3819</v>
      </c>
    </row>
    <row r="1677" spans="12:13">
      <c r="L1677" s="1" t="s">
        <v>3820</v>
      </c>
      <c r="M1677" s="1" t="s">
        <v>3821</v>
      </c>
    </row>
    <row r="1678" spans="12:13">
      <c r="L1678" s="1" t="s">
        <v>3822</v>
      </c>
      <c r="M1678" s="1" t="s">
        <v>3823</v>
      </c>
    </row>
    <row r="1679" spans="12:13">
      <c r="L1679" s="1" t="s">
        <v>3824</v>
      </c>
      <c r="M1679" s="1" t="s">
        <v>3825</v>
      </c>
    </row>
    <row r="1680" spans="12:13">
      <c r="L1680" s="1" t="s">
        <v>3826</v>
      </c>
      <c r="M1680" s="1" t="s">
        <v>3827</v>
      </c>
    </row>
    <row r="1681" spans="12:13">
      <c r="L1681" s="1" t="s">
        <v>3828</v>
      </c>
      <c r="M1681" s="1" t="s">
        <v>3829</v>
      </c>
    </row>
    <row r="1682" spans="12:13">
      <c r="L1682" s="1" t="s">
        <v>3830</v>
      </c>
      <c r="M1682" s="1" t="s">
        <v>3831</v>
      </c>
    </row>
    <row r="1683" spans="12:13">
      <c r="L1683" s="1" t="s">
        <v>3832</v>
      </c>
      <c r="M1683" s="1" t="s">
        <v>3833</v>
      </c>
    </row>
    <row r="1684" spans="12:13">
      <c r="L1684" s="1" t="s">
        <v>3834</v>
      </c>
      <c r="M1684" s="1" t="s">
        <v>3835</v>
      </c>
    </row>
    <row r="1685" spans="12:13">
      <c r="L1685" s="1" t="s">
        <v>3836</v>
      </c>
      <c r="M1685" s="1" t="s">
        <v>3837</v>
      </c>
    </row>
    <row r="1686" spans="12:13">
      <c r="L1686" s="1" t="s">
        <v>3838</v>
      </c>
      <c r="M1686" s="1" t="s">
        <v>5</v>
      </c>
    </row>
    <row r="1687" spans="12:13">
      <c r="L1687" s="1" t="s">
        <v>3839</v>
      </c>
      <c r="M1687" s="1" t="s">
        <v>3840</v>
      </c>
    </row>
    <row r="1688" spans="12:13">
      <c r="L1688" s="1" t="s">
        <v>3841</v>
      </c>
      <c r="M1688" s="1" t="s">
        <v>3842</v>
      </c>
    </row>
    <row r="1689" spans="12:13">
      <c r="L1689" s="1" t="s">
        <v>3843</v>
      </c>
      <c r="M1689" s="1" t="s">
        <v>3844</v>
      </c>
    </row>
    <row r="1690" spans="12:13">
      <c r="L1690" s="1" t="s">
        <v>3845</v>
      </c>
      <c r="M1690" s="1" t="s">
        <v>6</v>
      </c>
    </row>
    <row r="1691" spans="12:13">
      <c r="L1691" s="1" t="s">
        <v>3846</v>
      </c>
      <c r="M1691" s="1" t="s">
        <v>3847</v>
      </c>
    </row>
    <row r="1692" spans="12:13">
      <c r="L1692" s="1" t="s">
        <v>3848</v>
      </c>
      <c r="M1692" s="1" t="s">
        <v>2677</v>
      </c>
    </row>
    <row r="1693" spans="12:13">
      <c r="L1693" s="1" t="s">
        <v>3849</v>
      </c>
      <c r="M1693" s="1" t="s">
        <v>3850</v>
      </c>
    </row>
    <row r="1694" spans="12:13">
      <c r="L1694" s="1" t="s">
        <v>3851</v>
      </c>
      <c r="M1694" s="1" t="s">
        <v>3852</v>
      </c>
    </row>
    <row r="1695" spans="12:13">
      <c r="L1695" s="1" t="s">
        <v>3853</v>
      </c>
      <c r="M1695" s="1" t="s">
        <v>3854</v>
      </c>
    </row>
    <row r="1696" spans="12:13">
      <c r="L1696" s="1" t="s">
        <v>3855</v>
      </c>
      <c r="M1696" s="1" t="s">
        <v>3856</v>
      </c>
    </row>
    <row r="1697" spans="12:13">
      <c r="L1697" s="1" t="s">
        <v>3857</v>
      </c>
      <c r="M1697" s="1" t="s">
        <v>3858</v>
      </c>
    </row>
    <row r="1698" spans="12:13">
      <c r="L1698" s="1" t="s">
        <v>3859</v>
      </c>
      <c r="M1698" s="1" t="s">
        <v>2397</v>
      </c>
    </row>
    <row r="1699" spans="12:13">
      <c r="L1699" s="1" t="s">
        <v>3860</v>
      </c>
      <c r="M1699" s="1" t="s">
        <v>3861</v>
      </c>
    </row>
    <row r="1700" spans="12:13">
      <c r="L1700" s="1" t="s">
        <v>3862</v>
      </c>
      <c r="M1700" s="1" t="s">
        <v>2337</v>
      </c>
    </row>
    <row r="1701" spans="12:13">
      <c r="L1701" s="1" t="s">
        <v>3863</v>
      </c>
      <c r="M1701" s="1" t="s">
        <v>3663</v>
      </c>
    </row>
    <row r="1702" spans="12:13">
      <c r="L1702" s="1" t="s">
        <v>3864</v>
      </c>
      <c r="M1702" s="1" t="s">
        <v>3865</v>
      </c>
    </row>
    <row r="1703" spans="12:13">
      <c r="L1703" s="1" t="s">
        <v>3866</v>
      </c>
      <c r="M1703" s="1" t="s">
        <v>3867</v>
      </c>
    </row>
    <row r="1704" spans="12:13">
      <c r="L1704" s="1" t="s">
        <v>3868</v>
      </c>
      <c r="M1704" s="1" t="s">
        <v>3869</v>
      </c>
    </row>
    <row r="1705" spans="12:13">
      <c r="L1705" s="1" t="s">
        <v>3870</v>
      </c>
      <c r="M1705" s="1" t="s">
        <v>3871</v>
      </c>
    </row>
    <row r="1706" spans="12:13">
      <c r="L1706" s="1" t="s">
        <v>3872</v>
      </c>
      <c r="M1706" s="1" t="s">
        <v>3873</v>
      </c>
    </row>
    <row r="1707" spans="12:13">
      <c r="L1707" s="1" t="s">
        <v>3874</v>
      </c>
      <c r="M1707" s="1" t="s">
        <v>3875</v>
      </c>
    </row>
    <row r="1708" spans="12:13">
      <c r="L1708" s="1" t="s">
        <v>3876</v>
      </c>
      <c r="M1708" s="1" t="s">
        <v>3877</v>
      </c>
    </row>
    <row r="1709" spans="12:13">
      <c r="L1709" s="1" t="s">
        <v>3878</v>
      </c>
      <c r="M1709" s="1" t="s">
        <v>3879</v>
      </c>
    </row>
    <row r="1710" spans="12:13">
      <c r="L1710" s="1" t="s">
        <v>3880</v>
      </c>
      <c r="M1710" s="1" t="s">
        <v>3881</v>
      </c>
    </row>
    <row r="1711" spans="12:13">
      <c r="L1711" s="1" t="s">
        <v>3882</v>
      </c>
      <c r="M1711" s="1" t="s">
        <v>3883</v>
      </c>
    </row>
    <row r="1712" spans="12:13">
      <c r="L1712" s="1" t="s">
        <v>3884</v>
      </c>
      <c r="M1712" s="1" t="s">
        <v>3885</v>
      </c>
    </row>
    <row r="1713" spans="12:13">
      <c r="L1713" s="1" t="s">
        <v>3886</v>
      </c>
      <c r="M1713" s="1" t="s">
        <v>3887</v>
      </c>
    </row>
    <row r="1714" spans="12:13">
      <c r="L1714" s="1" t="s">
        <v>3888</v>
      </c>
      <c r="M1714" s="1" t="s">
        <v>3889</v>
      </c>
    </row>
    <row r="1715" spans="12:13">
      <c r="L1715" s="1" t="s">
        <v>3890</v>
      </c>
      <c r="M1715" s="1" t="s">
        <v>3891</v>
      </c>
    </row>
    <row r="1716" spans="12:13">
      <c r="L1716" s="1" t="s">
        <v>3892</v>
      </c>
      <c r="M1716" s="1" t="s">
        <v>3893</v>
      </c>
    </row>
    <row r="1717" spans="12:13">
      <c r="L1717" s="1" t="s">
        <v>3894</v>
      </c>
      <c r="M1717" s="1" t="s">
        <v>3895</v>
      </c>
    </row>
    <row r="1718" spans="12:13">
      <c r="L1718" s="1" t="s">
        <v>3896</v>
      </c>
      <c r="M1718" s="1" t="s">
        <v>3897</v>
      </c>
    </row>
    <row r="1719" spans="12:13">
      <c r="L1719" s="1" t="s">
        <v>3898</v>
      </c>
      <c r="M1719" s="1" t="s">
        <v>3899</v>
      </c>
    </row>
    <row r="1720" spans="12:13">
      <c r="L1720" s="1" t="s">
        <v>3900</v>
      </c>
      <c r="M1720" s="1" t="s">
        <v>2294</v>
      </c>
    </row>
    <row r="1721" spans="12:13">
      <c r="L1721" s="1" t="s">
        <v>3901</v>
      </c>
      <c r="M1721" s="1" t="s">
        <v>3902</v>
      </c>
    </row>
    <row r="1722" spans="12:13">
      <c r="L1722" s="1" t="s">
        <v>3903</v>
      </c>
      <c r="M1722" s="1" t="s">
        <v>3904</v>
      </c>
    </row>
    <row r="1723" spans="12:13">
      <c r="L1723" s="1" t="s">
        <v>3905</v>
      </c>
      <c r="M1723" s="1" t="s">
        <v>2032</v>
      </c>
    </row>
    <row r="1724" spans="12:13">
      <c r="L1724" s="1" t="s">
        <v>3906</v>
      </c>
      <c r="M1724" s="1" t="s">
        <v>1175</v>
      </c>
    </row>
    <row r="1725" spans="12:13">
      <c r="L1725" s="1" t="s">
        <v>3907</v>
      </c>
      <c r="M1725" s="1" t="s">
        <v>3908</v>
      </c>
    </row>
    <row r="1726" spans="12:13">
      <c r="L1726" s="1" t="s">
        <v>3909</v>
      </c>
      <c r="M1726" s="1" t="s">
        <v>3910</v>
      </c>
    </row>
    <row r="1727" spans="12:13">
      <c r="L1727" s="1" t="s">
        <v>3911</v>
      </c>
      <c r="M1727" s="1" t="s">
        <v>3912</v>
      </c>
    </row>
    <row r="1728" spans="12:13">
      <c r="L1728" s="1" t="s">
        <v>3913</v>
      </c>
      <c r="M1728" s="1" t="s">
        <v>3914</v>
      </c>
    </row>
    <row r="1729" spans="12:13">
      <c r="L1729" s="1" t="s">
        <v>3915</v>
      </c>
      <c r="M1729" s="1" t="s">
        <v>3916</v>
      </c>
    </row>
    <row r="1730" spans="12:13">
      <c r="L1730" s="1" t="s">
        <v>3917</v>
      </c>
      <c r="M1730" s="1" t="s">
        <v>3918</v>
      </c>
    </row>
    <row r="1731" spans="12:13">
      <c r="L1731" s="1" t="s">
        <v>3919</v>
      </c>
      <c r="M1731" s="1" t="s">
        <v>3920</v>
      </c>
    </row>
    <row r="1732" spans="12:13">
      <c r="L1732" s="1" t="s">
        <v>3921</v>
      </c>
      <c r="M1732" s="1" t="s">
        <v>3922</v>
      </c>
    </row>
    <row r="1733" spans="12:13">
      <c r="L1733" s="1" t="s">
        <v>3923</v>
      </c>
      <c r="M1733" s="1" t="s">
        <v>3924</v>
      </c>
    </row>
    <row r="1734" spans="12:13">
      <c r="L1734" s="1" t="s">
        <v>3925</v>
      </c>
      <c r="M1734" s="1" t="s">
        <v>212</v>
      </c>
    </row>
    <row r="1735" spans="12:13">
      <c r="L1735" s="1" t="s">
        <v>3926</v>
      </c>
      <c r="M1735" s="1" t="s">
        <v>3927</v>
      </c>
    </row>
    <row r="1736" spans="12:13">
      <c r="L1736" s="1" t="s">
        <v>3928</v>
      </c>
      <c r="M1736" s="1" t="s">
        <v>3929</v>
      </c>
    </row>
    <row r="1737" spans="12:13">
      <c r="L1737" s="1" t="s">
        <v>3930</v>
      </c>
      <c r="M1737" s="1" t="s">
        <v>3931</v>
      </c>
    </row>
    <row r="1738" spans="12:13">
      <c r="L1738" s="1" t="s">
        <v>3932</v>
      </c>
      <c r="M1738" s="1" t="s">
        <v>3933</v>
      </c>
    </row>
    <row r="1739" spans="12:13">
      <c r="L1739" s="1" t="s">
        <v>3934</v>
      </c>
      <c r="M1739" s="1" t="s">
        <v>1432</v>
      </c>
    </row>
    <row r="1740" spans="12:13">
      <c r="L1740" s="1" t="s">
        <v>3935</v>
      </c>
      <c r="M1740" s="1" t="s">
        <v>3936</v>
      </c>
    </row>
    <row r="1741" spans="12:13">
      <c r="L1741" s="1" t="s">
        <v>3937</v>
      </c>
      <c r="M1741" s="1" t="s">
        <v>3938</v>
      </c>
    </row>
    <row r="1742" spans="12:13">
      <c r="L1742" s="1" t="s">
        <v>3939</v>
      </c>
      <c r="M1742" s="1" t="s">
        <v>3940</v>
      </c>
    </row>
    <row r="1743" spans="12:13">
      <c r="L1743" s="1" t="s">
        <v>3941</v>
      </c>
      <c r="M1743" s="1" t="s">
        <v>3687</v>
      </c>
    </row>
    <row r="1744" spans="12:13">
      <c r="L1744" s="1" t="s">
        <v>3942</v>
      </c>
      <c r="M1744" s="1" t="s">
        <v>3943</v>
      </c>
    </row>
    <row r="1745" spans="12:13">
      <c r="L1745" s="1" t="s">
        <v>3944</v>
      </c>
      <c r="M1745" s="1" t="s">
        <v>3945</v>
      </c>
    </row>
    <row r="1746" spans="12:13">
      <c r="L1746" s="1" t="s">
        <v>3946</v>
      </c>
      <c r="M1746" s="1" t="s">
        <v>3947</v>
      </c>
    </row>
    <row r="1747" spans="12:13">
      <c r="L1747" s="1" t="s">
        <v>3948</v>
      </c>
      <c r="M1747" s="1" t="s">
        <v>3949</v>
      </c>
    </row>
    <row r="1748" spans="12:13">
      <c r="L1748" s="1" t="s">
        <v>3950</v>
      </c>
      <c r="M1748" s="1" t="s">
        <v>3951</v>
      </c>
    </row>
    <row r="1749" spans="12:13">
      <c r="L1749" s="1" t="s">
        <v>3952</v>
      </c>
      <c r="M1749" s="1" t="s">
        <v>3953</v>
      </c>
    </row>
    <row r="1750" spans="12:13">
      <c r="L1750" s="1" t="s">
        <v>3954</v>
      </c>
      <c r="M1750" s="1" t="s">
        <v>3955</v>
      </c>
    </row>
    <row r="1751" spans="12:13">
      <c r="L1751" s="1" t="s">
        <v>3956</v>
      </c>
      <c r="M1751" s="1" t="s">
        <v>3957</v>
      </c>
    </row>
    <row r="1752" spans="12:13">
      <c r="L1752" s="1" t="s">
        <v>3958</v>
      </c>
      <c r="M1752" s="1" t="s">
        <v>3959</v>
      </c>
    </row>
    <row r="1753" spans="12:13">
      <c r="L1753" s="1" t="s">
        <v>3960</v>
      </c>
      <c r="M1753" s="1" t="s">
        <v>3961</v>
      </c>
    </row>
    <row r="1754" spans="12:13">
      <c r="L1754" s="1" t="s">
        <v>3962</v>
      </c>
      <c r="M1754" s="1" t="s">
        <v>3963</v>
      </c>
    </row>
    <row r="1755" spans="12:13">
      <c r="L1755" s="1" t="s">
        <v>3964</v>
      </c>
      <c r="M1755" s="1" t="s">
        <v>3965</v>
      </c>
    </row>
    <row r="1756" spans="12:13">
      <c r="L1756" s="1" t="s">
        <v>3966</v>
      </c>
      <c r="M1756" s="1" t="s">
        <v>3967</v>
      </c>
    </row>
    <row r="1757" spans="12:13">
      <c r="L1757" s="1" t="s">
        <v>3968</v>
      </c>
      <c r="M1757" s="1" t="s">
        <v>220</v>
      </c>
    </row>
    <row r="1758" spans="12:13">
      <c r="L1758" s="1" t="s">
        <v>3969</v>
      </c>
      <c r="M1758" s="1" t="s">
        <v>3970</v>
      </c>
    </row>
    <row r="1759" spans="12:13">
      <c r="L1759" s="1" t="s">
        <v>3971</v>
      </c>
      <c r="M1759" s="1" t="s">
        <v>3972</v>
      </c>
    </row>
    <row r="1760" spans="12:13">
      <c r="L1760" s="1" t="s">
        <v>3973</v>
      </c>
      <c r="M1760" s="1" t="s">
        <v>3974</v>
      </c>
    </row>
    <row r="1761" spans="12:13">
      <c r="L1761" s="1" t="s">
        <v>3975</v>
      </c>
      <c r="M1761" s="1" t="s">
        <v>3976</v>
      </c>
    </row>
    <row r="1762" spans="12:13">
      <c r="L1762" s="1" t="s">
        <v>3977</v>
      </c>
      <c r="M1762" s="1" t="s">
        <v>3978</v>
      </c>
    </row>
    <row r="1763" spans="12:13">
      <c r="L1763" s="1" t="s">
        <v>3979</v>
      </c>
      <c r="M1763" s="1" t="s">
        <v>3943</v>
      </c>
    </row>
    <row r="1764" spans="12:13">
      <c r="L1764" s="1" t="s">
        <v>3980</v>
      </c>
      <c r="M1764" s="1" t="s">
        <v>3981</v>
      </c>
    </row>
    <row r="1765" spans="12:13">
      <c r="L1765" s="1" t="s">
        <v>3982</v>
      </c>
      <c r="M1765" s="1" t="s">
        <v>3983</v>
      </c>
    </row>
    <row r="1766" spans="12:13">
      <c r="L1766" s="1" t="s">
        <v>3984</v>
      </c>
      <c r="M1766" s="1" t="s">
        <v>3985</v>
      </c>
    </row>
    <row r="1767" spans="12:13">
      <c r="L1767" s="1" t="s">
        <v>3986</v>
      </c>
      <c r="M1767" s="1" t="s">
        <v>3177</v>
      </c>
    </row>
    <row r="1768" spans="12:13">
      <c r="L1768" s="1" t="s">
        <v>3987</v>
      </c>
      <c r="M1768" s="1" t="s">
        <v>1290</v>
      </c>
    </row>
    <row r="1769" spans="12:13">
      <c r="L1769" s="1" t="s">
        <v>3988</v>
      </c>
      <c r="M1769" s="1" t="s">
        <v>1292</v>
      </c>
    </row>
    <row r="1770" spans="12:13">
      <c r="L1770" s="1" t="s">
        <v>3989</v>
      </c>
      <c r="M1770" s="1" t="s">
        <v>3990</v>
      </c>
    </row>
    <row r="1771" spans="12:13">
      <c r="L1771" s="1" t="s">
        <v>3991</v>
      </c>
      <c r="M1771" s="1" t="s">
        <v>3992</v>
      </c>
    </row>
    <row r="1772" spans="12:13">
      <c r="L1772" s="1" t="s">
        <v>3993</v>
      </c>
      <c r="M1772" s="1" t="s">
        <v>3994</v>
      </c>
    </row>
    <row r="1773" spans="12:13">
      <c r="L1773" s="1" t="s">
        <v>3995</v>
      </c>
      <c r="M1773" s="1" t="s">
        <v>3996</v>
      </c>
    </row>
    <row r="1774" spans="12:13">
      <c r="L1774" s="1" t="s">
        <v>3997</v>
      </c>
      <c r="M1774" s="1" t="s">
        <v>3998</v>
      </c>
    </row>
    <row r="1775" spans="12:13">
      <c r="L1775" s="1" t="s">
        <v>3999</v>
      </c>
      <c r="M1775" s="1" t="s">
        <v>4000</v>
      </c>
    </row>
    <row r="1776" spans="12:13">
      <c r="L1776" s="1" t="s">
        <v>4001</v>
      </c>
      <c r="M1776" s="1" t="s">
        <v>4002</v>
      </c>
    </row>
    <row r="1777" spans="12:13">
      <c r="L1777" s="1" t="s">
        <v>4003</v>
      </c>
      <c r="M1777" s="1" t="s">
        <v>4004</v>
      </c>
    </row>
    <row r="1778" spans="12:13">
      <c r="L1778" s="1" t="s">
        <v>4005</v>
      </c>
      <c r="M1778" s="1" t="s">
        <v>4006</v>
      </c>
    </row>
    <row r="1779" spans="12:13">
      <c r="L1779" s="1" t="s">
        <v>4007</v>
      </c>
      <c r="M1779" s="1" t="s">
        <v>4008</v>
      </c>
    </row>
    <row r="1780" spans="12:13">
      <c r="L1780" s="1" t="s">
        <v>4009</v>
      </c>
      <c r="M1780" s="1" t="s">
        <v>4010</v>
      </c>
    </row>
    <row r="1781" spans="12:13">
      <c r="L1781" s="1" t="s">
        <v>4011</v>
      </c>
      <c r="M1781" s="1" t="s">
        <v>4012</v>
      </c>
    </row>
    <row r="1782" spans="12:13">
      <c r="L1782" s="1" t="s">
        <v>4013</v>
      </c>
      <c r="M1782" s="1" t="s">
        <v>4014</v>
      </c>
    </row>
    <row r="1783" spans="12:13">
      <c r="L1783" s="1" t="s">
        <v>4015</v>
      </c>
      <c r="M1783" s="1" t="s">
        <v>4016</v>
      </c>
    </row>
    <row r="1784" spans="12:13">
      <c r="L1784" s="1" t="s">
        <v>4017</v>
      </c>
      <c r="M1784" s="1" t="s">
        <v>4018</v>
      </c>
    </row>
    <row r="1785" spans="12:13">
      <c r="L1785" s="1" t="s">
        <v>4019</v>
      </c>
      <c r="M1785" s="1" t="s">
        <v>4020</v>
      </c>
    </row>
    <row r="1786" spans="12:13">
      <c r="L1786" s="1" t="s">
        <v>4021</v>
      </c>
      <c r="M1786" s="1" t="s">
        <v>2862</v>
      </c>
    </row>
    <row r="1787" spans="12:13">
      <c r="L1787" s="1" t="s">
        <v>4022</v>
      </c>
      <c r="M1787" s="1" t="s">
        <v>4023</v>
      </c>
    </row>
    <row r="1788" spans="12:13">
      <c r="L1788" s="1" t="s">
        <v>4024</v>
      </c>
      <c r="M1788" s="1" t="s">
        <v>258</v>
      </c>
    </row>
    <row r="1789" spans="12:13">
      <c r="L1789" s="1" t="s">
        <v>4025</v>
      </c>
      <c r="M1789" s="1" t="s">
        <v>4026</v>
      </c>
    </row>
    <row r="1790" spans="12:13">
      <c r="L1790" s="1" t="s">
        <v>4027</v>
      </c>
      <c r="M1790" s="1" t="s">
        <v>4028</v>
      </c>
    </row>
    <row r="1791" spans="12:13">
      <c r="L1791" s="1" t="s">
        <v>4029</v>
      </c>
      <c r="M1791" s="1" t="s">
        <v>4030</v>
      </c>
    </row>
    <row r="1792" spans="12:13">
      <c r="L1792" s="1" t="s">
        <v>4031</v>
      </c>
      <c r="M1792" s="1" t="s">
        <v>4032</v>
      </c>
    </row>
    <row r="1793" spans="12:13">
      <c r="L1793" s="1" t="s">
        <v>4033</v>
      </c>
      <c r="M1793" s="1" t="s">
        <v>4034</v>
      </c>
    </row>
    <row r="1794" spans="12:13">
      <c r="L1794" s="1" t="s">
        <v>4035</v>
      </c>
      <c r="M1794" s="1" t="s">
        <v>4036</v>
      </c>
    </row>
    <row r="1795" spans="12:13">
      <c r="L1795" s="1" t="s">
        <v>4037</v>
      </c>
      <c r="M1795" s="1" t="s">
        <v>4038</v>
      </c>
    </row>
    <row r="1796" spans="12:13">
      <c r="L1796" s="1" t="s">
        <v>4039</v>
      </c>
      <c r="M1796" s="1" t="s">
        <v>4040</v>
      </c>
    </row>
    <row r="1797" spans="12:13">
      <c r="L1797" s="1" t="s">
        <v>4041</v>
      </c>
      <c r="M1797" s="1" t="s">
        <v>4042</v>
      </c>
    </row>
    <row r="1798" spans="12:13">
      <c r="L1798" s="1" t="s">
        <v>4043</v>
      </c>
      <c r="M1798" s="1" t="s">
        <v>3531</v>
      </c>
    </row>
    <row r="1799" spans="12:13">
      <c r="L1799" s="1" t="s">
        <v>4044</v>
      </c>
      <c r="M1799" s="1" t="s">
        <v>4045</v>
      </c>
    </row>
    <row r="1800" spans="12:13">
      <c r="L1800" s="1" t="s">
        <v>4046</v>
      </c>
      <c r="M1800" s="1" t="s">
        <v>4047</v>
      </c>
    </row>
    <row r="1801" spans="12:13">
      <c r="L1801" s="1" t="s">
        <v>4048</v>
      </c>
      <c r="M1801" s="1" t="s">
        <v>4049</v>
      </c>
    </row>
    <row r="1802" spans="12:13">
      <c r="L1802" s="1" t="s">
        <v>4050</v>
      </c>
      <c r="M1802" s="1" t="s">
        <v>4051</v>
      </c>
    </row>
    <row r="1803" spans="12:13">
      <c r="L1803" s="1" t="s">
        <v>4052</v>
      </c>
      <c r="M1803" s="1" t="s">
        <v>4053</v>
      </c>
    </row>
    <row r="1804" spans="12:13">
      <c r="L1804" s="1" t="s">
        <v>4054</v>
      </c>
      <c r="M1804" s="1" t="s">
        <v>4055</v>
      </c>
    </row>
    <row r="1805" spans="12:13">
      <c r="L1805" s="1" t="s">
        <v>4056</v>
      </c>
      <c r="M1805" s="1" t="s">
        <v>4057</v>
      </c>
    </row>
    <row r="1806" spans="12:13">
      <c r="L1806" s="1" t="s">
        <v>4058</v>
      </c>
      <c r="M1806" s="1" t="s">
        <v>4059</v>
      </c>
    </row>
    <row r="1807" spans="12:13">
      <c r="L1807" s="1" t="s">
        <v>4060</v>
      </c>
      <c r="M1807" s="1" t="s">
        <v>4061</v>
      </c>
    </row>
    <row r="1808" spans="12:13">
      <c r="L1808" s="1" t="s">
        <v>4062</v>
      </c>
      <c r="M1808" s="1" t="s">
        <v>4063</v>
      </c>
    </row>
    <row r="1809" spans="12:13">
      <c r="L1809" s="1" t="s">
        <v>4064</v>
      </c>
      <c r="M1809" s="1" t="s">
        <v>4065</v>
      </c>
    </row>
    <row r="1810" spans="12:13">
      <c r="L1810" s="1" t="s">
        <v>4066</v>
      </c>
      <c r="M1810" s="1" t="s">
        <v>4067</v>
      </c>
    </row>
    <row r="1811" spans="12:13">
      <c r="L1811" s="1" t="s">
        <v>4068</v>
      </c>
      <c r="M1811" s="1" t="s">
        <v>4069</v>
      </c>
    </row>
    <row r="1812" spans="12:13">
      <c r="L1812" s="1" t="s">
        <v>4070</v>
      </c>
      <c r="M1812" s="1" t="s">
        <v>4071</v>
      </c>
    </row>
    <row r="1813" spans="12:13">
      <c r="L1813" s="1" t="s">
        <v>4072</v>
      </c>
      <c r="M1813" s="1" t="s">
        <v>4073</v>
      </c>
    </row>
    <row r="1814" spans="12:13">
      <c r="L1814" s="1" t="s">
        <v>4074</v>
      </c>
      <c r="M1814" s="1" t="s">
        <v>4075</v>
      </c>
    </row>
    <row r="1815" spans="12:13">
      <c r="L1815" s="1" t="s">
        <v>4076</v>
      </c>
      <c r="M1815" s="1" t="s">
        <v>4077</v>
      </c>
    </row>
    <row r="1816" spans="12:13">
      <c r="L1816" s="1" t="s">
        <v>4078</v>
      </c>
      <c r="M1816" s="1" t="s">
        <v>4079</v>
      </c>
    </row>
    <row r="1817" spans="12:13">
      <c r="L1817" s="1" t="s">
        <v>4080</v>
      </c>
      <c r="M1817" s="1" t="s">
        <v>17</v>
      </c>
    </row>
    <row r="1818" spans="12:13">
      <c r="L1818" s="1" t="s">
        <v>4081</v>
      </c>
      <c r="M1818" s="1" t="s">
        <v>4014</v>
      </c>
    </row>
    <row r="1819" spans="12:13">
      <c r="L1819" s="1" t="s">
        <v>4082</v>
      </c>
      <c r="M1819" s="1" t="s">
        <v>2302</v>
      </c>
    </row>
    <row r="1820" spans="12:13">
      <c r="L1820" s="1" t="s">
        <v>4083</v>
      </c>
      <c r="M1820" s="1" t="s">
        <v>4084</v>
      </c>
    </row>
    <row r="1821" spans="12:13">
      <c r="L1821" s="1" t="s">
        <v>4085</v>
      </c>
      <c r="M1821" s="1" t="s">
        <v>4086</v>
      </c>
    </row>
    <row r="1822" spans="12:13">
      <c r="L1822" s="1" t="s">
        <v>4087</v>
      </c>
      <c r="M1822" s="1" t="s">
        <v>4088</v>
      </c>
    </row>
    <row r="1823" spans="12:13">
      <c r="L1823" s="1" t="s">
        <v>4089</v>
      </c>
      <c r="M1823" s="1" t="s">
        <v>4090</v>
      </c>
    </row>
    <row r="1824" spans="12:13">
      <c r="L1824" s="1" t="s">
        <v>4091</v>
      </c>
      <c r="M1824" s="1" t="s">
        <v>4092</v>
      </c>
    </row>
    <row r="1825" spans="12:13">
      <c r="L1825" s="1" t="s">
        <v>4093</v>
      </c>
      <c r="M1825" s="1" t="s">
        <v>4094</v>
      </c>
    </row>
    <row r="1826" spans="12:13">
      <c r="L1826" s="1" t="s">
        <v>4095</v>
      </c>
      <c r="M1826" s="1" t="s">
        <v>278</v>
      </c>
    </row>
    <row r="1827" spans="12:13">
      <c r="L1827" s="1" t="s">
        <v>4096</v>
      </c>
      <c r="M1827" s="1" t="s">
        <v>4097</v>
      </c>
    </row>
    <row r="1828" spans="12:13">
      <c r="L1828" s="1" t="s">
        <v>4098</v>
      </c>
      <c r="M1828" s="1" t="s">
        <v>4099</v>
      </c>
    </row>
    <row r="1829" spans="12:13">
      <c r="L1829" s="1" t="s">
        <v>4100</v>
      </c>
      <c r="M1829" s="1" t="s">
        <v>4101</v>
      </c>
    </row>
    <row r="1830" spans="12:13">
      <c r="L1830" s="1" t="s">
        <v>4102</v>
      </c>
      <c r="M1830" s="1" t="s">
        <v>4103</v>
      </c>
    </row>
    <row r="1831" spans="12:13">
      <c r="L1831" s="1" t="s">
        <v>4104</v>
      </c>
      <c r="M1831" s="1" t="s">
        <v>4105</v>
      </c>
    </row>
    <row r="1832" spans="12:13">
      <c r="L1832" s="1" t="s">
        <v>4106</v>
      </c>
      <c r="M1832" s="1" t="s">
        <v>1079</v>
      </c>
    </row>
    <row r="1833" spans="12:13">
      <c r="L1833" s="1" t="s">
        <v>4107</v>
      </c>
      <c r="M1833" s="1" t="s">
        <v>4108</v>
      </c>
    </row>
    <row r="1834" spans="12:13">
      <c r="L1834" s="1" t="s">
        <v>4109</v>
      </c>
      <c r="M1834" s="1" t="s">
        <v>4110</v>
      </c>
    </row>
    <row r="1835" spans="12:13">
      <c r="L1835" s="1" t="s">
        <v>4111</v>
      </c>
      <c r="M1835" s="1" t="s">
        <v>955</v>
      </c>
    </row>
    <row r="1836" spans="12:13">
      <c r="L1836" s="1" t="s">
        <v>4112</v>
      </c>
      <c r="M1836" s="1" t="s">
        <v>4113</v>
      </c>
    </row>
    <row r="1837" spans="12:13">
      <c r="L1837" s="1" t="s">
        <v>4114</v>
      </c>
      <c r="M1837" s="1" t="s">
        <v>1175</v>
      </c>
    </row>
    <row r="1838" spans="12:13">
      <c r="L1838" s="1" t="s">
        <v>4115</v>
      </c>
      <c r="M1838" s="1" t="s">
        <v>2300</v>
      </c>
    </row>
    <row r="1839" spans="12:13">
      <c r="L1839" s="1" t="s">
        <v>4116</v>
      </c>
      <c r="M1839" s="1" t="s">
        <v>2302</v>
      </c>
    </row>
    <row r="1840" spans="12:13">
      <c r="L1840" s="1" t="s">
        <v>4117</v>
      </c>
      <c r="M1840" s="1" t="s">
        <v>4118</v>
      </c>
    </row>
    <row r="1841" spans="12:13">
      <c r="L1841" s="1" t="s">
        <v>4119</v>
      </c>
      <c r="M1841" s="1" t="s">
        <v>4120</v>
      </c>
    </row>
    <row r="1842" spans="12:13">
      <c r="L1842" s="1" t="s">
        <v>4121</v>
      </c>
      <c r="M1842" s="1" t="s">
        <v>4122</v>
      </c>
    </row>
    <row r="1843" spans="12:13">
      <c r="L1843" s="1" t="s">
        <v>4123</v>
      </c>
      <c r="M1843" s="1" t="s">
        <v>4124</v>
      </c>
    </row>
    <row r="1844" spans="12:13">
      <c r="L1844" s="1" t="s">
        <v>4125</v>
      </c>
      <c r="M1844" s="1" t="s">
        <v>4126</v>
      </c>
    </row>
    <row r="1845" spans="12:13">
      <c r="L1845" s="1" t="s">
        <v>4127</v>
      </c>
      <c r="M1845" s="1" t="s">
        <v>4128</v>
      </c>
    </row>
    <row r="1846" spans="12:13">
      <c r="L1846" s="1" t="s">
        <v>4129</v>
      </c>
      <c r="M1846" s="1" t="s">
        <v>213</v>
      </c>
    </row>
  </sheetData>
  <sheetProtection password="80C0" sheet="1" objects="1" scenarios="1"/>
  <mergeCells count="7">
    <mergeCell ref="AA2:AD2"/>
    <mergeCell ref="A1:B1"/>
    <mergeCell ref="A6:B6"/>
    <mergeCell ref="A17:B17"/>
    <mergeCell ref="O2:R2"/>
    <mergeCell ref="S2:V2"/>
    <mergeCell ref="W2:Z2"/>
  </mergeCells>
  <dataValidations count="3">
    <dataValidation type="list" allowBlank="1" showInputMessage="1" showErrorMessage="1" sqref="E2" xr:uid="{00000000-0002-0000-0000-000000000000}">
      <formula1>"2019-2020,2020-2021"</formula1>
    </dataValidation>
    <dataValidation type="list" allowBlank="1" showInputMessage="1" showErrorMessage="1" sqref="E5" xr:uid="{00000000-0002-0000-0000-000001000000}">
      <formula1>"DREN,CISCO"</formula1>
    </dataValidation>
    <dataValidation type="list" allowBlank="1" showInputMessage="1" showErrorMessage="1" sqref="F5" xr:uid="{00000000-0002-0000-0000-000002000000}">
      <formula1>"ALAOTRA-MANGORO,AMORON'I MANIA,ANALAMANGA,ANALANJIROFO,ANDROY,ANOSY,ATSIMO-ANDREFANA,ATSIMO-ATSINANANA,ATSINANANA,BETSIBOKA,BOENY,BONGOLAVA,DIANA,HAUTE MATSIATRA,IHOROMBE,ITASY,MELAKY,MENABE,SAVA,SOFIA,VAKINANKARATRA,VATOVAVY FITOVINANY"</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CO488"/>
  <sheetViews>
    <sheetView view="pageBreakPreview" zoomScale="90" zoomScaleNormal="100" zoomScaleSheetLayoutView="90" workbookViewId="0">
      <selection sqref="A1:L1"/>
    </sheetView>
  </sheetViews>
  <sheetFormatPr baseColWidth="10" defaultRowHeight="15"/>
  <cols>
    <col min="1" max="1" width="14.5703125" customWidth="1"/>
    <col min="2" max="2" width="8.85546875" customWidth="1"/>
    <col min="3" max="12" width="12.7109375" customWidth="1"/>
    <col min="13" max="13" width="14.5703125" customWidth="1"/>
    <col min="14" max="14" width="8.85546875" customWidth="1"/>
    <col min="15" max="24" width="12.7109375" customWidth="1"/>
    <col min="25" max="25" width="14.5703125" customWidth="1"/>
    <col min="26" max="26" width="8.85546875" customWidth="1"/>
    <col min="27" max="36" width="12.5703125" customWidth="1"/>
    <col min="37" max="37" width="14.5703125" customWidth="1"/>
    <col min="38" max="38" width="8.85546875" customWidth="1"/>
    <col min="39" max="47" width="13.7109375" customWidth="1"/>
    <col min="48" max="48" width="14.5703125" customWidth="1"/>
    <col min="49" max="49" width="8.85546875" customWidth="1"/>
    <col min="50" max="61" width="11.140625" customWidth="1"/>
    <col min="62" max="62" width="14.5703125" customWidth="1"/>
    <col min="63" max="63" width="8.85546875" customWidth="1"/>
    <col min="64" max="73" width="12.42578125" customWidth="1"/>
    <col min="74" max="74" width="14.5703125" customWidth="1"/>
    <col min="75" max="75" width="8.85546875" customWidth="1"/>
    <col min="76" max="88" width="10.28515625" customWidth="1"/>
    <col min="90" max="90" width="11.5703125" style="111"/>
    <col min="91" max="92" width="11.5703125" style="112"/>
    <col min="93" max="93" width="5.7109375" bestFit="1" customWidth="1"/>
  </cols>
  <sheetData>
    <row r="1" spans="1:93" ht="21">
      <c r="A1" s="208" t="s">
        <v>352</v>
      </c>
      <c r="B1" s="208"/>
      <c r="C1" s="208"/>
      <c r="D1" s="208"/>
      <c r="E1" s="208"/>
      <c r="F1" s="208"/>
      <c r="G1" s="208"/>
      <c r="H1" s="208"/>
      <c r="I1" s="208"/>
      <c r="J1" s="208"/>
      <c r="K1" s="208"/>
      <c r="L1" s="208"/>
      <c r="M1" s="208" t="s">
        <v>353</v>
      </c>
      <c r="N1" s="208"/>
      <c r="O1" s="208"/>
      <c r="P1" s="208"/>
      <c r="Q1" s="208"/>
      <c r="R1" s="208"/>
      <c r="S1" s="208"/>
      <c r="T1" s="208"/>
      <c r="U1" s="208"/>
      <c r="V1" s="208"/>
      <c r="W1" s="208"/>
      <c r="X1" s="208"/>
      <c r="Y1" s="208" t="s">
        <v>354</v>
      </c>
      <c r="Z1" s="208"/>
      <c r="AA1" s="208"/>
      <c r="AB1" s="208"/>
      <c r="AC1" s="208"/>
      <c r="AD1" s="208"/>
      <c r="AE1" s="208"/>
      <c r="AF1" s="208"/>
      <c r="AG1" s="208"/>
      <c r="AH1" s="208"/>
      <c r="AI1" s="208"/>
      <c r="AJ1" s="208"/>
      <c r="AK1" s="208" t="s">
        <v>355</v>
      </c>
      <c r="AL1" s="208"/>
      <c r="AM1" s="208"/>
      <c r="AN1" s="208"/>
      <c r="AO1" s="208"/>
      <c r="AP1" s="208"/>
      <c r="AQ1" s="208"/>
      <c r="AR1" s="208"/>
      <c r="AS1" s="208"/>
      <c r="AT1" s="208"/>
      <c r="AU1" s="208"/>
      <c r="AV1" s="208" t="s">
        <v>4590</v>
      </c>
      <c r="AW1" s="208"/>
      <c r="AX1" s="208"/>
      <c r="AY1" s="208"/>
      <c r="AZ1" s="208"/>
      <c r="BA1" s="208"/>
      <c r="BB1" s="208"/>
      <c r="BC1" s="208"/>
      <c r="BD1" s="208"/>
      <c r="BE1" s="208"/>
      <c r="BF1" s="208"/>
      <c r="BG1" s="208"/>
      <c r="BH1" s="208"/>
      <c r="BI1" s="208"/>
      <c r="BJ1" s="208" t="s">
        <v>356</v>
      </c>
      <c r="BK1" s="208"/>
      <c r="BL1" s="208"/>
      <c r="BM1" s="208"/>
      <c r="BN1" s="208"/>
      <c r="BO1" s="208"/>
      <c r="BP1" s="208"/>
      <c r="BQ1" s="208"/>
      <c r="BR1" s="208"/>
      <c r="BS1" s="208"/>
      <c r="BT1" s="208"/>
      <c r="BU1" s="208"/>
      <c r="BV1" s="208" t="s">
        <v>295</v>
      </c>
      <c r="BW1" s="208"/>
      <c r="BX1" s="208"/>
      <c r="BY1" s="208"/>
      <c r="BZ1" s="208"/>
      <c r="CA1" s="208"/>
      <c r="CB1" s="208"/>
      <c r="CC1" s="208"/>
      <c r="CD1" s="208"/>
      <c r="CE1" s="208"/>
      <c r="CF1" s="208"/>
      <c r="CG1" s="208"/>
      <c r="CH1" s="208"/>
      <c r="CI1" s="208"/>
      <c r="CJ1" s="208"/>
      <c r="CK1" s="135"/>
      <c r="CL1" s="136"/>
      <c r="CM1" s="137"/>
      <c r="CN1" s="137"/>
      <c r="CO1" s="135"/>
    </row>
    <row r="2" spans="1:93">
      <c r="A2" s="205" t="s">
        <v>357</v>
      </c>
      <c r="B2" s="205"/>
      <c r="C2" s="205"/>
      <c r="D2" s="205"/>
      <c r="E2" s="205"/>
      <c r="F2" s="205"/>
      <c r="G2" s="205"/>
      <c r="H2" s="205"/>
      <c r="I2" s="205"/>
      <c r="J2" s="205"/>
      <c r="K2" s="205"/>
      <c r="L2" s="205"/>
      <c r="M2" s="205" t="s">
        <v>358</v>
      </c>
      <c r="N2" s="205"/>
      <c r="O2" s="205"/>
      <c r="P2" s="205"/>
      <c r="Q2" s="205"/>
      <c r="R2" s="205"/>
      <c r="S2" s="205"/>
      <c r="T2" s="205"/>
      <c r="U2" s="205"/>
      <c r="V2" s="205"/>
      <c r="W2" s="205"/>
      <c r="X2" s="205"/>
      <c r="Y2" s="205" t="s">
        <v>359</v>
      </c>
      <c r="Z2" s="205"/>
      <c r="AA2" s="205"/>
      <c r="AB2" s="205"/>
      <c r="AC2" s="205"/>
      <c r="AD2" s="205"/>
      <c r="AE2" s="205"/>
      <c r="AF2" s="205"/>
      <c r="AG2" s="205"/>
      <c r="AH2" s="205"/>
      <c r="AI2" s="205"/>
      <c r="AJ2" s="205"/>
      <c r="AK2" s="205" t="s">
        <v>360</v>
      </c>
      <c r="AL2" s="205"/>
      <c r="AM2" s="205"/>
      <c r="AN2" s="205"/>
      <c r="AO2" s="205"/>
      <c r="AP2" s="205"/>
      <c r="AQ2" s="205"/>
      <c r="AR2" s="205"/>
      <c r="AS2" s="205"/>
      <c r="AT2" s="205"/>
      <c r="AU2" s="205"/>
      <c r="AV2" s="205" t="s">
        <v>4591</v>
      </c>
      <c r="AW2" s="205"/>
      <c r="AX2" s="205"/>
      <c r="AY2" s="205"/>
      <c r="AZ2" s="205"/>
      <c r="BA2" s="205"/>
      <c r="BB2" s="205"/>
      <c r="BC2" s="205"/>
      <c r="BD2" s="205"/>
      <c r="BE2" s="205"/>
      <c r="BF2" s="205"/>
      <c r="BG2" s="205"/>
      <c r="BH2" s="205"/>
      <c r="BI2" s="205"/>
      <c r="BJ2" s="205" t="s">
        <v>361</v>
      </c>
      <c r="BK2" s="205"/>
      <c r="BL2" s="205"/>
      <c r="BM2" s="205"/>
      <c r="BN2" s="205"/>
      <c r="BO2" s="205"/>
      <c r="BP2" s="205"/>
      <c r="BQ2" s="205"/>
      <c r="BR2" s="205"/>
      <c r="BS2" s="205"/>
      <c r="BT2" s="205"/>
      <c r="BU2" s="205"/>
      <c r="BV2" s="205" t="s">
        <v>362</v>
      </c>
      <c r="BW2" s="205"/>
      <c r="BX2" s="205"/>
      <c r="BY2" s="205"/>
      <c r="BZ2" s="205"/>
      <c r="CA2" s="205"/>
      <c r="CB2" s="205"/>
      <c r="CC2" s="205"/>
      <c r="CD2" s="205"/>
      <c r="CE2" s="205"/>
      <c r="CF2" s="205"/>
      <c r="CG2" s="205"/>
      <c r="CH2" s="205"/>
      <c r="CI2" s="205"/>
      <c r="CJ2" s="205"/>
      <c r="CK2" s="135"/>
      <c r="CL2" s="136"/>
      <c r="CM2" s="137"/>
      <c r="CN2" s="137"/>
      <c r="CO2" s="135"/>
    </row>
    <row r="3" spans="1:93">
      <c r="A3" s="205" t="s">
        <v>4174</v>
      </c>
      <c r="B3" s="205"/>
      <c r="C3" s="205"/>
      <c r="D3" s="205"/>
      <c r="E3" s="205"/>
      <c r="F3" s="205"/>
      <c r="G3" s="205"/>
      <c r="H3" s="205"/>
      <c r="I3" s="205"/>
      <c r="J3" s="205"/>
      <c r="K3" s="205"/>
      <c r="L3" s="205"/>
      <c r="M3" s="205" t="s">
        <v>4174</v>
      </c>
      <c r="N3" s="205"/>
      <c r="O3" s="205"/>
      <c r="P3" s="205"/>
      <c r="Q3" s="205"/>
      <c r="R3" s="205"/>
      <c r="S3" s="205"/>
      <c r="T3" s="205"/>
      <c r="U3" s="205"/>
      <c r="V3" s="205"/>
      <c r="W3" s="205"/>
      <c r="X3" s="205"/>
      <c r="Y3" s="205" t="s">
        <v>4174</v>
      </c>
      <c r="Z3" s="205"/>
      <c r="AA3" s="205"/>
      <c r="AB3" s="205"/>
      <c r="AC3" s="205"/>
      <c r="AD3" s="205"/>
      <c r="AE3" s="205"/>
      <c r="AF3" s="205"/>
      <c r="AG3" s="205"/>
      <c r="AH3" s="205"/>
      <c r="AI3" s="205"/>
      <c r="AJ3" s="205"/>
      <c r="AK3" s="205" t="s">
        <v>4174</v>
      </c>
      <c r="AL3" s="205"/>
      <c r="AM3" s="205"/>
      <c r="AN3" s="205"/>
      <c r="AO3" s="205"/>
      <c r="AP3" s="205"/>
      <c r="AQ3" s="205"/>
      <c r="AR3" s="205"/>
      <c r="AS3" s="205"/>
      <c r="AT3" s="205"/>
      <c r="AU3" s="205"/>
      <c r="AV3" s="205" t="s">
        <v>4175</v>
      </c>
      <c r="AW3" s="205"/>
      <c r="AX3" s="205"/>
      <c r="AY3" s="205"/>
      <c r="AZ3" s="205"/>
      <c r="BA3" s="205"/>
      <c r="BB3" s="205"/>
      <c r="BC3" s="205"/>
      <c r="BD3" s="205"/>
      <c r="BE3" s="205"/>
      <c r="BF3" s="205"/>
      <c r="BG3" s="205"/>
      <c r="BH3" s="205"/>
      <c r="BI3" s="205"/>
      <c r="BJ3" s="205" t="s">
        <v>4174</v>
      </c>
      <c r="BK3" s="205"/>
      <c r="BL3" s="205"/>
      <c r="BM3" s="205"/>
      <c r="BN3" s="205"/>
      <c r="BO3" s="205"/>
      <c r="BP3" s="205"/>
      <c r="BQ3" s="205"/>
      <c r="BR3" s="205"/>
      <c r="BS3" s="205"/>
      <c r="BT3" s="205"/>
      <c r="BU3" s="205"/>
      <c r="BV3" s="205" t="s">
        <v>4174</v>
      </c>
      <c r="BW3" s="205"/>
      <c r="BX3" s="205"/>
      <c r="BY3" s="205"/>
      <c r="BZ3" s="205"/>
      <c r="CA3" s="205"/>
      <c r="CB3" s="205"/>
      <c r="CC3" s="205"/>
      <c r="CD3" s="205"/>
      <c r="CE3" s="205"/>
      <c r="CF3" s="205"/>
      <c r="CG3" s="205"/>
      <c r="CH3" s="205"/>
      <c r="CI3" s="205"/>
      <c r="CJ3" s="205"/>
      <c r="CK3" s="135"/>
      <c r="CL3" s="136"/>
      <c r="CM3" s="137"/>
      <c r="CN3" s="137"/>
      <c r="CO3" s="135"/>
    </row>
    <row r="4" spans="1:93" ht="23.45" customHeight="1">
      <c r="A4" s="204" t="s">
        <v>1</v>
      </c>
      <c r="B4" s="199" t="s">
        <v>335</v>
      </c>
      <c r="C4" s="205" t="s">
        <v>423</v>
      </c>
      <c r="D4" s="205"/>
      <c r="E4" s="205" t="s">
        <v>424</v>
      </c>
      <c r="F4" s="205"/>
      <c r="G4" s="205" t="s">
        <v>425</v>
      </c>
      <c r="H4" s="205"/>
      <c r="I4" s="205" t="s">
        <v>426</v>
      </c>
      <c r="J4" s="205"/>
      <c r="K4" s="205" t="s">
        <v>102</v>
      </c>
      <c r="L4" s="205"/>
      <c r="M4" s="204" t="s">
        <v>1</v>
      </c>
      <c r="N4" s="204" t="s">
        <v>113</v>
      </c>
      <c r="O4" s="205" t="s">
        <v>423</v>
      </c>
      <c r="P4" s="205"/>
      <c r="Q4" s="205" t="s">
        <v>424</v>
      </c>
      <c r="R4" s="205"/>
      <c r="S4" s="205" t="s">
        <v>425</v>
      </c>
      <c r="T4" s="205"/>
      <c r="U4" s="205" t="s">
        <v>426</v>
      </c>
      <c r="V4" s="205"/>
      <c r="W4" s="205" t="s">
        <v>102</v>
      </c>
      <c r="X4" s="205"/>
      <c r="Y4" s="204" t="s">
        <v>1</v>
      </c>
      <c r="Z4" s="204" t="s">
        <v>113</v>
      </c>
      <c r="AA4" s="205" t="s">
        <v>363</v>
      </c>
      <c r="AB4" s="205"/>
      <c r="AC4" s="205"/>
      <c r="AD4" s="205"/>
      <c r="AE4" s="205"/>
      <c r="AF4" s="205" t="s">
        <v>165</v>
      </c>
      <c r="AG4" s="205"/>
      <c r="AH4" s="205"/>
      <c r="AI4" s="205"/>
      <c r="AJ4" s="204" t="s">
        <v>364</v>
      </c>
      <c r="AK4" s="204" t="s">
        <v>1</v>
      </c>
      <c r="AL4" s="204" t="s">
        <v>113</v>
      </c>
      <c r="AM4" s="205" t="s">
        <v>365</v>
      </c>
      <c r="AN4" s="205"/>
      <c r="AO4" s="205"/>
      <c r="AP4" s="205"/>
      <c r="AQ4" s="205"/>
      <c r="AR4" s="205"/>
      <c r="AS4" s="205"/>
      <c r="AT4" s="205"/>
      <c r="AU4" s="205"/>
      <c r="AV4" s="205" t="s">
        <v>1</v>
      </c>
      <c r="AW4" s="204" t="s">
        <v>113</v>
      </c>
      <c r="AX4" s="205" t="s">
        <v>366</v>
      </c>
      <c r="AY4" s="205"/>
      <c r="AZ4" s="205" t="s">
        <v>367</v>
      </c>
      <c r="BA4" s="205"/>
      <c r="BB4" s="205" t="s">
        <v>89</v>
      </c>
      <c r="BC4" s="205"/>
      <c r="BD4" s="205" t="s">
        <v>368</v>
      </c>
      <c r="BE4" s="205"/>
      <c r="BF4" s="205" t="s">
        <v>369</v>
      </c>
      <c r="BG4" s="205"/>
      <c r="BH4" s="204" t="s">
        <v>370</v>
      </c>
      <c r="BI4" s="204"/>
      <c r="BJ4" s="204" t="s">
        <v>1</v>
      </c>
      <c r="BK4" s="204" t="s">
        <v>113</v>
      </c>
      <c r="BL4" s="205" t="s">
        <v>166</v>
      </c>
      <c r="BM4" s="205"/>
      <c r="BN4" s="205"/>
      <c r="BO4" s="205"/>
      <c r="BP4" s="205"/>
      <c r="BQ4" s="205"/>
      <c r="BR4" s="205"/>
      <c r="BS4" s="205"/>
      <c r="BT4" s="204" t="s">
        <v>167</v>
      </c>
      <c r="BU4" s="204"/>
      <c r="BV4" s="204" t="s">
        <v>1</v>
      </c>
      <c r="BW4" s="204" t="s">
        <v>113</v>
      </c>
      <c r="BX4" s="205" t="s">
        <v>371</v>
      </c>
      <c r="BY4" s="205"/>
      <c r="BZ4" s="205"/>
      <c r="CA4" s="205"/>
      <c r="CB4" s="205"/>
      <c r="CC4" s="205"/>
      <c r="CD4" s="205"/>
      <c r="CE4" s="205"/>
      <c r="CF4" s="205"/>
      <c r="CG4" s="205"/>
      <c r="CH4" s="205"/>
      <c r="CI4" s="205"/>
      <c r="CJ4" s="205"/>
      <c r="CK4" s="135"/>
      <c r="CL4" s="136"/>
      <c r="CM4" s="137"/>
      <c r="CN4" s="137"/>
      <c r="CO4" s="135"/>
    </row>
    <row r="5" spans="1:93" ht="36">
      <c r="A5" s="204"/>
      <c r="B5" s="199"/>
      <c r="C5" s="69" t="s">
        <v>170</v>
      </c>
      <c r="D5" s="69" t="s">
        <v>57</v>
      </c>
      <c r="E5" s="69" t="s">
        <v>170</v>
      </c>
      <c r="F5" s="69" t="s">
        <v>57</v>
      </c>
      <c r="G5" s="69" t="s">
        <v>170</v>
      </c>
      <c r="H5" s="69" t="s">
        <v>57</v>
      </c>
      <c r="I5" s="69" t="s">
        <v>170</v>
      </c>
      <c r="J5" s="69" t="s">
        <v>57</v>
      </c>
      <c r="K5" s="69" t="s">
        <v>170</v>
      </c>
      <c r="L5" s="69" t="s">
        <v>57</v>
      </c>
      <c r="M5" s="204"/>
      <c r="N5" s="204"/>
      <c r="O5" s="69" t="s">
        <v>170</v>
      </c>
      <c r="P5" s="69" t="s">
        <v>57</v>
      </c>
      <c r="Q5" s="69" t="s">
        <v>170</v>
      </c>
      <c r="R5" s="69" t="s">
        <v>57</v>
      </c>
      <c r="S5" s="69" t="s">
        <v>170</v>
      </c>
      <c r="T5" s="69" t="s">
        <v>57</v>
      </c>
      <c r="U5" s="69" t="s">
        <v>170</v>
      </c>
      <c r="V5" s="69" t="s">
        <v>57</v>
      </c>
      <c r="W5" s="69" t="s">
        <v>170</v>
      </c>
      <c r="X5" s="69" t="s">
        <v>57</v>
      </c>
      <c r="Y5" s="204"/>
      <c r="Z5" s="204"/>
      <c r="AA5" s="69" t="s">
        <v>427</v>
      </c>
      <c r="AB5" s="69" t="s">
        <v>428</v>
      </c>
      <c r="AC5" s="69" t="s">
        <v>429</v>
      </c>
      <c r="AD5" s="69" t="s">
        <v>430</v>
      </c>
      <c r="AE5" s="69" t="s">
        <v>102</v>
      </c>
      <c r="AF5" s="69" t="s">
        <v>372</v>
      </c>
      <c r="AG5" s="31" t="s">
        <v>279</v>
      </c>
      <c r="AH5" s="31" t="s">
        <v>172</v>
      </c>
      <c r="AI5" s="31" t="s">
        <v>173</v>
      </c>
      <c r="AJ5" s="204"/>
      <c r="AK5" s="204"/>
      <c r="AL5" s="204"/>
      <c r="AM5" s="44" t="s">
        <v>434</v>
      </c>
      <c r="AN5" s="44" t="s">
        <v>344</v>
      </c>
      <c r="AO5" s="44" t="s">
        <v>435</v>
      </c>
      <c r="AP5" s="44" t="s">
        <v>436</v>
      </c>
      <c r="AQ5" s="44" t="s">
        <v>437</v>
      </c>
      <c r="AR5" s="14" t="s">
        <v>175</v>
      </c>
      <c r="AS5" s="14" t="s">
        <v>176</v>
      </c>
      <c r="AT5" s="44" t="s">
        <v>69</v>
      </c>
      <c r="AU5" s="44" t="s">
        <v>70</v>
      </c>
      <c r="AV5" s="205"/>
      <c r="AW5" s="204"/>
      <c r="AX5" s="69" t="s">
        <v>170</v>
      </c>
      <c r="AY5" s="69" t="s">
        <v>57</v>
      </c>
      <c r="AZ5" s="69" t="s">
        <v>170</v>
      </c>
      <c r="BA5" s="69" t="s">
        <v>57</v>
      </c>
      <c r="BB5" s="69" t="s">
        <v>170</v>
      </c>
      <c r="BC5" s="69" t="s">
        <v>57</v>
      </c>
      <c r="BD5" s="69" t="s">
        <v>170</v>
      </c>
      <c r="BE5" s="69" t="s">
        <v>57</v>
      </c>
      <c r="BF5" s="69" t="s">
        <v>170</v>
      </c>
      <c r="BG5" s="69" t="s">
        <v>57</v>
      </c>
      <c r="BH5" s="69" t="s">
        <v>170</v>
      </c>
      <c r="BI5" s="69" t="s">
        <v>57</v>
      </c>
      <c r="BJ5" s="204"/>
      <c r="BK5" s="204"/>
      <c r="BL5" s="32" t="s">
        <v>338</v>
      </c>
      <c r="BM5" s="32" t="s">
        <v>341</v>
      </c>
      <c r="BN5" s="32" t="s">
        <v>339</v>
      </c>
      <c r="BO5" s="32" t="s">
        <v>340</v>
      </c>
      <c r="BP5" s="45" t="s">
        <v>342</v>
      </c>
      <c r="BQ5" s="45" t="s">
        <v>66</v>
      </c>
      <c r="BR5" s="45" t="s">
        <v>174</v>
      </c>
      <c r="BS5" s="45" t="s">
        <v>280</v>
      </c>
      <c r="BT5" s="69" t="s">
        <v>66</v>
      </c>
      <c r="BU5" s="69" t="s">
        <v>174</v>
      </c>
      <c r="BV5" s="204"/>
      <c r="BW5" s="204"/>
      <c r="BX5" s="69" t="s">
        <v>80</v>
      </c>
      <c r="BY5" s="69" t="s">
        <v>81</v>
      </c>
      <c r="BZ5" s="69" t="s">
        <v>82</v>
      </c>
      <c r="CA5" s="69" t="s">
        <v>421</v>
      </c>
      <c r="CB5" s="69" t="s">
        <v>431</v>
      </c>
      <c r="CC5" s="69" t="s">
        <v>432</v>
      </c>
      <c r="CD5" s="69" t="s">
        <v>420</v>
      </c>
      <c r="CE5" s="69" t="s">
        <v>84</v>
      </c>
      <c r="CF5" s="69" t="s">
        <v>85</v>
      </c>
      <c r="CG5" s="69" t="s">
        <v>86</v>
      </c>
      <c r="CH5" s="69" t="s">
        <v>87</v>
      </c>
      <c r="CI5" s="69" t="s">
        <v>88</v>
      </c>
      <c r="CJ5" s="70" t="s">
        <v>0</v>
      </c>
      <c r="CK5" s="135"/>
      <c r="CL5" s="136"/>
      <c r="CM5" s="137"/>
      <c r="CN5" s="139" t="s">
        <v>507</v>
      </c>
      <c r="CO5" s="139" t="s">
        <v>4146</v>
      </c>
    </row>
    <row r="6" spans="1:93" ht="14.45" customHeight="1">
      <c r="A6" s="167" t="s">
        <v>124</v>
      </c>
      <c r="B6" s="71" t="s">
        <v>119</v>
      </c>
      <c r="C6" s="5">
        <v>10660</v>
      </c>
      <c r="D6" s="5">
        <v>5641</v>
      </c>
      <c r="E6" s="5">
        <v>10778</v>
      </c>
      <c r="F6" s="5">
        <v>5641</v>
      </c>
      <c r="G6" s="5">
        <v>8658</v>
      </c>
      <c r="H6" s="5">
        <v>4656</v>
      </c>
      <c r="I6" s="5">
        <v>10490</v>
      </c>
      <c r="J6" s="5">
        <v>5749</v>
      </c>
      <c r="K6" s="72">
        <v>40586</v>
      </c>
      <c r="L6" s="72">
        <v>21687</v>
      </c>
      <c r="M6" s="167" t="s">
        <v>124</v>
      </c>
      <c r="N6" s="71" t="s">
        <v>119</v>
      </c>
      <c r="O6" s="5">
        <v>724</v>
      </c>
      <c r="P6" s="5">
        <v>347</v>
      </c>
      <c r="Q6" s="5">
        <v>345</v>
      </c>
      <c r="R6" s="5">
        <v>193</v>
      </c>
      <c r="S6" s="5">
        <v>353</v>
      </c>
      <c r="T6" s="5">
        <v>188</v>
      </c>
      <c r="U6" s="5">
        <v>2467</v>
      </c>
      <c r="V6" s="5">
        <v>1353</v>
      </c>
      <c r="W6" s="72">
        <v>3889</v>
      </c>
      <c r="X6" s="72">
        <v>2081</v>
      </c>
      <c r="Y6" s="167" t="s">
        <v>124</v>
      </c>
      <c r="Z6" s="71" t="s">
        <v>119</v>
      </c>
      <c r="AA6" s="5">
        <v>261</v>
      </c>
      <c r="AB6" s="5">
        <v>261</v>
      </c>
      <c r="AC6" s="5">
        <v>238</v>
      </c>
      <c r="AD6" s="5">
        <v>260</v>
      </c>
      <c r="AE6" s="72">
        <v>1020</v>
      </c>
      <c r="AF6" s="72">
        <v>955</v>
      </c>
      <c r="AG6" s="5">
        <v>569</v>
      </c>
      <c r="AH6" s="5">
        <v>52</v>
      </c>
      <c r="AI6" s="5">
        <v>80</v>
      </c>
      <c r="AJ6" s="5">
        <v>182</v>
      </c>
      <c r="AK6" s="167" t="s">
        <v>124</v>
      </c>
      <c r="AL6" s="71" t="s">
        <v>119</v>
      </c>
      <c r="AM6" s="5">
        <v>58</v>
      </c>
      <c r="AN6" s="5">
        <v>13281</v>
      </c>
      <c r="AO6" s="5">
        <v>1690</v>
      </c>
      <c r="AP6" s="5">
        <v>407</v>
      </c>
      <c r="AQ6" s="5">
        <v>60</v>
      </c>
      <c r="AR6" s="5">
        <v>383</v>
      </c>
      <c r="AS6" s="5">
        <v>986</v>
      </c>
      <c r="AT6" s="5">
        <v>829</v>
      </c>
      <c r="AU6" s="5">
        <v>787</v>
      </c>
      <c r="AV6" s="167" t="s">
        <v>124</v>
      </c>
      <c r="AW6" s="71" t="s">
        <v>119</v>
      </c>
      <c r="AX6" s="5">
        <v>8721</v>
      </c>
      <c r="AY6" s="5">
        <v>4672</v>
      </c>
      <c r="AZ6" s="5">
        <v>8335</v>
      </c>
      <c r="BA6" s="5">
        <v>4499</v>
      </c>
      <c r="BB6" s="5">
        <v>3250</v>
      </c>
      <c r="BC6" s="5">
        <v>1729</v>
      </c>
      <c r="BD6" s="5">
        <v>8667</v>
      </c>
      <c r="BE6" s="5">
        <v>4658</v>
      </c>
      <c r="BF6" s="5">
        <v>8282</v>
      </c>
      <c r="BG6" s="5">
        <v>4486</v>
      </c>
      <c r="BH6" s="5">
        <v>2805</v>
      </c>
      <c r="BI6" s="5">
        <v>1487</v>
      </c>
      <c r="BJ6" s="167" t="s">
        <v>124</v>
      </c>
      <c r="BK6" s="71" t="s">
        <v>119</v>
      </c>
      <c r="BL6" s="5">
        <v>580</v>
      </c>
      <c r="BM6" s="5">
        <v>375</v>
      </c>
      <c r="BN6" s="5">
        <v>58</v>
      </c>
      <c r="BO6" s="5">
        <v>823</v>
      </c>
      <c r="BP6" s="5">
        <v>0</v>
      </c>
      <c r="BQ6" s="72">
        <v>1836</v>
      </c>
      <c r="BR6" s="5">
        <v>898</v>
      </c>
      <c r="BS6" s="5">
        <v>612</v>
      </c>
      <c r="BT6" s="72">
        <v>222</v>
      </c>
      <c r="BU6" s="5">
        <v>89</v>
      </c>
      <c r="BV6" s="167" t="s">
        <v>124</v>
      </c>
      <c r="BW6" s="71" t="s">
        <v>119</v>
      </c>
      <c r="BX6" s="5">
        <v>10005</v>
      </c>
      <c r="BY6" s="5">
        <v>12064</v>
      </c>
      <c r="BZ6" s="5">
        <v>2351</v>
      </c>
      <c r="CA6" s="5">
        <v>1275</v>
      </c>
      <c r="CB6" s="5">
        <v>9243</v>
      </c>
      <c r="CC6" s="5">
        <v>1174</v>
      </c>
      <c r="CD6" s="5">
        <v>1286</v>
      </c>
      <c r="CE6" s="5">
        <v>26</v>
      </c>
      <c r="CF6" s="5">
        <v>11</v>
      </c>
      <c r="CG6" s="5">
        <v>1560</v>
      </c>
      <c r="CH6" s="5">
        <v>61</v>
      </c>
      <c r="CI6" s="5">
        <v>776</v>
      </c>
      <c r="CJ6" s="5">
        <v>15332</v>
      </c>
      <c r="CK6" s="140"/>
      <c r="CL6" s="138" t="s">
        <v>124</v>
      </c>
      <c r="CM6" s="138" t="s">
        <v>4176</v>
      </c>
      <c r="CN6" s="139">
        <v>33618</v>
      </c>
      <c r="CO6" s="141">
        <v>39056</v>
      </c>
    </row>
    <row r="7" spans="1:93">
      <c r="A7" s="167"/>
      <c r="B7" s="71" t="s">
        <v>120</v>
      </c>
      <c r="C7" s="5">
        <v>2338</v>
      </c>
      <c r="D7" s="5">
        <v>1217</v>
      </c>
      <c r="E7" s="5">
        <v>2748</v>
      </c>
      <c r="F7" s="5">
        <v>1475</v>
      </c>
      <c r="G7" s="5">
        <v>2122</v>
      </c>
      <c r="H7" s="5">
        <v>1110</v>
      </c>
      <c r="I7" s="5">
        <v>2930</v>
      </c>
      <c r="J7" s="5">
        <v>1521</v>
      </c>
      <c r="K7" s="72">
        <v>10138</v>
      </c>
      <c r="L7" s="72">
        <v>5323</v>
      </c>
      <c r="M7" s="167"/>
      <c r="N7" s="71" t="s">
        <v>120</v>
      </c>
      <c r="O7" s="5">
        <v>178</v>
      </c>
      <c r="P7" s="5">
        <v>81</v>
      </c>
      <c r="Q7" s="5">
        <v>146</v>
      </c>
      <c r="R7" s="5">
        <v>60</v>
      </c>
      <c r="S7" s="5">
        <v>98</v>
      </c>
      <c r="T7" s="5">
        <v>36</v>
      </c>
      <c r="U7" s="5">
        <v>673</v>
      </c>
      <c r="V7" s="5">
        <v>372</v>
      </c>
      <c r="W7" s="72">
        <v>1095</v>
      </c>
      <c r="X7" s="72">
        <v>549</v>
      </c>
      <c r="Y7" s="167"/>
      <c r="Z7" s="71" t="s">
        <v>120</v>
      </c>
      <c r="AA7" s="5">
        <v>45</v>
      </c>
      <c r="AB7" s="5">
        <v>49</v>
      </c>
      <c r="AC7" s="5">
        <v>41</v>
      </c>
      <c r="AD7" s="5">
        <v>49</v>
      </c>
      <c r="AE7" s="72">
        <v>184</v>
      </c>
      <c r="AF7" s="72">
        <v>153</v>
      </c>
      <c r="AG7" s="5">
        <v>97</v>
      </c>
      <c r="AH7" s="5">
        <v>96</v>
      </c>
      <c r="AI7" s="5">
        <v>19</v>
      </c>
      <c r="AJ7" s="5">
        <v>15</v>
      </c>
      <c r="AK7" s="167"/>
      <c r="AL7" s="71" t="s">
        <v>120</v>
      </c>
      <c r="AM7" s="5">
        <v>1</v>
      </c>
      <c r="AN7" s="5">
        <v>3155</v>
      </c>
      <c r="AO7" s="5">
        <v>287</v>
      </c>
      <c r="AP7" s="5">
        <v>159</v>
      </c>
      <c r="AQ7" s="5">
        <v>0</v>
      </c>
      <c r="AR7" s="5">
        <v>56</v>
      </c>
      <c r="AS7" s="5">
        <v>163</v>
      </c>
      <c r="AT7" s="5">
        <v>189</v>
      </c>
      <c r="AU7" s="5">
        <v>158</v>
      </c>
      <c r="AV7" s="167"/>
      <c r="AW7" s="71" t="s">
        <v>120</v>
      </c>
      <c r="AX7" s="5">
        <v>2336</v>
      </c>
      <c r="AY7" s="5">
        <v>1290</v>
      </c>
      <c r="AZ7" s="5">
        <v>2258</v>
      </c>
      <c r="BA7" s="5">
        <v>1248</v>
      </c>
      <c r="BB7" s="5">
        <v>805</v>
      </c>
      <c r="BC7" s="5">
        <v>465</v>
      </c>
      <c r="BD7" s="5">
        <v>2326</v>
      </c>
      <c r="BE7" s="5">
        <v>1286</v>
      </c>
      <c r="BF7" s="5">
        <v>2249</v>
      </c>
      <c r="BG7" s="5">
        <v>1245</v>
      </c>
      <c r="BH7" s="5">
        <v>668</v>
      </c>
      <c r="BI7" s="5">
        <v>382</v>
      </c>
      <c r="BJ7" s="167"/>
      <c r="BK7" s="71" t="s">
        <v>120</v>
      </c>
      <c r="BL7" s="5">
        <v>213</v>
      </c>
      <c r="BM7" s="5">
        <v>65</v>
      </c>
      <c r="BN7" s="5">
        <v>11</v>
      </c>
      <c r="BO7" s="5">
        <v>60</v>
      </c>
      <c r="BP7" s="5">
        <v>0</v>
      </c>
      <c r="BQ7" s="72">
        <v>349</v>
      </c>
      <c r="BR7" s="5">
        <v>252</v>
      </c>
      <c r="BS7" s="5">
        <v>206</v>
      </c>
      <c r="BT7" s="72">
        <v>120</v>
      </c>
      <c r="BU7" s="5">
        <v>77</v>
      </c>
      <c r="BV7" s="167"/>
      <c r="BW7" s="71" t="s">
        <v>120</v>
      </c>
      <c r="BX7" s="5">
        <v>3692</v>
      </c>
      <c r="BY7" s="5">
        <v>7496</v>
      </c>
      <c r="BZ7" s="5">
        <v>2358</v>
      </c>
      <c r="CA7" s="5">
        <v>1236</v>
      </c>
      <c r="CB7" s="5">
        <v>5895</v>
      </c>
      <c r="CC7" s="5">
        <v>502</v>
      </c>
      <c r="CD7" s="5">
        <v>1058</v>
      </c>
      <c r="CE7" s="5">
        <v>0</v>
      </c>
      <c r="CF7" s="5">
        <v>18</v>
      </c>
      <c r="CG7" s="5">
        <v>116</v>
      </c>
      <c r="CH7" s="5">
        <v>0</v>
      </c>
      <c r="CI7" s="5">
        <v>231</v>
      </c>
      <c r="CJ7" s="5">
        <v>10272</v>
      </c>
      <c r="CK7" s="140"/>
      <c r="CL7" s="138" t="s">
        <v>124</v>
      </c>
      <c r="CM7" s="138" t="s">
        <v>4177</v>
      </c>
      <c r="CN7" s="139">
        <v>7808</v>
      </c>
      <c r="CO7" s="141">
        <v>22371</v>
      </c>
    </row>
    <row r="8" spans="1:93">
      <c r="A8" s="167"/>
      <c r="B8" s="103" t="s">
        <v>102</v>
      </c>
      <c r="C8" s="105">
        <v>12998</v>
      </c>
      <c r="D8" s="105">
        <v>6858</v>
      </c>
      <c r="E8" s="105">
        <v>13526</v>
      </c>
      <c r="F8" s="105">
        <v>7116</v>
      </c>
      <c r="G8" s="105">
        <v>10780</v>
      </c>
      <c r="H8" s="105">
        <v>5766</v>
      </c>
      <c r="I8" s="105">
        <v>13420</v>
      </c>
      <c r="J8" s="105">
        <v>7270</v>
      </c>
      <c r="K8" s="105">
        <v>50724</v>
      </c>
      <c r="L8" s="105">
        <v>27010</v>
      </c>
      <c r="M8" s="167"/>
      <c r="N8" s="103" t="s">
        <v>102</v>
      </c>
      <c r="O8" s="105">
        <v>902</v>
      </c>
      <c r="P8" s="105">
        <v>428</v>
      </c>
      <c r="Q8" s="105">
        <v>491</v>
      </c>
      <c r="R8" s="105">
        <v>253</v>
      </c>
      <c r="S8" s="105">
        <v>451</v>
      </c>
      <c r="T8" s="105">
        <v>224</v>
      </c>
      <c r="U8" s="105">
        <v>3140</v>
      </c>
      <c r="V8" s="105">
        <v>1725</v>
      </c>
      <c r="W8" s="105">
        <v>4984</v>
      </c>
      <c r="X8" s="105">
        <v>2630</v>
      </c>
      <c r="Y8" s="167"/>
      <c r="Z8" s="103" t="s">
        <v>102</v>
      </c>
      <c r="AA8" s="105">
        <v>306</v>
      </c>
      <c r="AB8" s="105">
        <v>310</v>
      </c>
      <c r="AC8" s="105">
        <v>279</v>
      </c>
      <c r="AD8" s="105">
        <v>309</v>
      </c>
      <c r="AE8" s="105">
        <v>1204</v>
      </c>
      <c r="AF8" s="105">
        <v>1108</v>
      </c>
      <c r="AG8" s="105">
        <v>666</v>
      </c>
      <c r="AH8" s="105">
        <v>148</v>
      </c>
      <c r="AI8" s="105">
        <v>99</v>
      </c>
      <c r="AJ8" s="105">
        <v>197</v>
      </c>
      <c r="AK8" s="167"/>
      <c r="AL8" s="103" t="s">
        <v>102</v>
      </c>
      <c r="AM8" s="105">
        <v>59</v>
      </c>
      <c r="AN8" s="105">
        <v>16436</v>
      </c>
      <c r="AO8" s="105">
        <v>1977</v>
      </c>
      <c r="AP8" s="105">
        <v>566</v>
      </c>
      <c r="AQ8" s="105">
        <v>60</v>
      </c>
      <c r="AR8" s="105">
        <v>439</v>
      </c>
      <c r="AS8" s="105">
        <v>1149</v>
      </c>
      <c r="AT8" s="105">
        <v>1018</v>
      </c>
      <c r="AU8" s="105">
        <v>945</v>
      </c>
      <c r="AV8" s="167"/>
      <c r="AW8" s="103" t="s">
        <v>102</v>
      </c>
      <c r="AX8" s="105">
        <v>11057</v>
      </c>
      <c r="AY8" s="105">
        <v>5962</v>
      </c>
      <c r="AZ8" s="105">
        <v>10593</v>
      </c>
      <c r="BA8" s="105">
        <v>5747</v>
      </c>
      <c r="BB8" s="105">
        <v>4055</v>
      </c>
      <c r="BC8" s="105">
        <v>2194</v>
      </c>
      <c r="BD8" s="105">
        <v>10993</v>
      </c>
      <c r="BE8" s="105">
        <v>5944</v>
      </c>
      <c r="BF8" s="105">
        <v>10531</v>
      </c>
      <c r="BG8" s="105">
        <v>5731</v>
      </c>
      <c r="BH8" s="105">
        <v>3473</v>
      </c>
      <c r="BI8" s="105">
        <v>1869</v>
      </c>
      <c r="BJ8" s="167"/>
      <c r="BK8" s="103" t="s">
        <v>102</v>
      </c>
      <c r="BL8" s="105">
        <v>793</v>
      </c>
      <c r="BM8" s="105">
        <v>440</v>
      </c>
      <c r="BN8" s="105">
        <v>69</v>
      </c>
      <c r="BO8" s="105">
        <v>883</v>
      </c>
      <c r="BP8" s="105">
        <v>0</v>
      </c>
      <c r="BQ8" s="105">
        <v>2185</v>
      </c>
      <c r="BR8" s="105">
        <v>1150</v>
      </c>
      <c r="BS8" s="105">
        <v>818</v>
      </c>
      <c r="BT8" s="105">
        <v>342</v>
      </c>
      <c r="BU8" s="105">
        <v>166</v>
      </c>
      <c r="BV8" s="167"/>
      <c r="BW8" s="103" t="s">
        <v>102</v>
      </c>
      <c r="BX8" s="105">
        <v>13697</v>
      </c>
      <c r="BY8" s="105">
        <v>19560</v>
      </c>
      <c r="BZ8" s="105">
        <v>4709</v>
      </c>
      <c r="CA8" s="105">
        <v>2511</v>
      </c>
      <c r="CB8" s="105">
        <v>15138</v>
      </c>
      <c r="CC8" s="105">
        <v>1676</v>
      </c>
      <c r="CD8" s="105">
        <v>2344</v>
      </c>
      <c r="CE8" s="105">
        <v>26</v>
      </c>
      <c r="CF8" s="105">
        <v>29</v>
      </c>
      <c r="CG8" s="105">
        <v>1676</v>
      </c>
      <c r="CH8" s="105">
        <v>61</v>
      </c>
      <c r="CI8" s="105">
        <v>1007</v>
      </c>
      <c r="CJ8" s="105">
        <v>25604</v>
      </c>
      <c r="CK8" s="140"/>
      <c r="CL8" s="138" t="s">
        <v>124</v>
      </c>
      <c r="CM8" s="138" t="s">
        <v>4178</v>
      </c>
      <c r="CN8" s="139">
        <v>41426</v>
      </c>
      <c r="CO8" s="141">
        <v>61427</v>
      </c>
    </row>
    <row r="9" spans="1:93" ht="14.45" customHeight="1">
      <c r="A9" s="167" t="s">
        <v>125</v>
      </c>
      <c r="B9" s="71" t="s">
        <v>119</v>
      </c>
      <c r="C9" s="5">
        <v>7384</v>
      </c>
      <c r="D9" s="5">
        <v>3794</v>
      </c>
      <c r="E9" s="5">
        <v>6683</v>
      </c>
      <c r="F9" s="5">
        <v>3499</v>
      </c>
      <c r="G9" s="5">
        <v>5119</v>
      </c>
      <c r="H9" s="5">
        <v>2676</v>
      </c>
      <c r="I9" s="5">
        <v>5559</v>
      </c>
      <c r="J9" s="5">
        <v>2951</v>
      </c>
      <c r="K9" s="72">
        <v>24745</v>
      </c>
      <c r="L9" s="72">
        <v>12920</v>
      </c>
      <c r="M9" s="167" t="s">
        <v>125</v>
      </c>
      <c r="N9" s="71" t="s">
        <v>119</v>
      </c>
      <c r="O9" s="5">
        <v>904</v>
      </c>
      <c r="P9" s="5">
        <v>419</v>
      </c>
      <c r="Q9" s="5">
        <v>458</v>
      </c>
      <c r="R9" s="5">
        <v>225</v>
      </c>
      <c r="S9" s="5">
        <v>496</v>
      </c>
      <c r="T9" s="5">
        <v>269</v>
      </c>
      <c r="U9" s="5">
        <v>1462</v>
      </c>
      <c r="V9" s="5">
        <v>820</v>
      </c>
      <c r="W9" s="72">
        <v>3320</v>
      </c>
      <c r="X9" s="72">
        <v>1733</v>
      </c>
      <c r="Y9" s="167" t="s">
        <v>125</v>
      </c>
      <c r="Z9" s="71" t="s">
        <v>119</v>
      </c>
      <c r="AA9" s="5">
        <v>218</v>
      </c>
      <c r="AB9" s="5">
        <v>207</v>
      </c>
      <c r="AC9" s="5">
        <v>187</v>
      </c>
      <c r="AD9" s="5">
        <v>188</v>
      </c>
      <c r="AE9" s="72">
        <v>800</v>
      </c>
      <c r="AF9" s="72">
        <v>773</v>
      </c>
      <c r="AG9" s="5">
        <v>310</v>
      </c>
      <c r="AH9" s="5">
        <v>9</v>
      </c>
      <c r="AI9" s="5">
        <v>32</v>
      </c>
      <c r="AJ9" s="5">
        <v>153</v>
      </c>
      <c r="AK9" s="167" t="s">
        <v>125</v>
      </c>
      <c r="AL9" s="71" t="s">
        <v>119</v>
      </c>
      <c r="AM9" s="5">
        <v>10</v>
      </c>
      <c r="AN9" s="5">
        <v>7145</v>
      </c>
      <c r="AO9" s="5">
        <v>2078</v>
      </c>
      <c r="AP9" s="5">
        <v>247</v>
      </c>
      <c r="AQ9" s="5">
        <v>0</v>
      </c>
      <c r="AR9" s="5">
        <v>270</v>
      </c>
      <c r="AS9" s="5">
        <v>788</v>
      </c>
      <c r="AT9" s="5">
        <v>631</v>
      </c>
      <c r="AU9" s="5">
        <v>546</v>
      </c>
      <c r="AV9" s="167" t="s">
        <v>125</v>
      </c>
      <c r="AW9" s="71" t="s">
        <v>119</v>
      </c>
      <c r="AX9" s="5">
        <v>5227</v>
      </c>
      <c r="AY9" s="5">
        <v>2874</v>
      </c>
      <c r="AZ9" s="5">
        <v>4980</v>
      </c>
      <c r="BA9" s="5">
        <v>2705</v>
      </c>
      <c r="BB9" s="5">
        <v>1879</v>
      </c>
      <c r="BC9" s="5">
        <v>1001</v>
      </c>
      <c r="BD9" s="5">
        <v>5006</v>
      </c>
      <c r="BE9" s="5">
        <v>2775</v>
      </c>
      <c r="BF9" s="5">
        <v>4815</v>
      </c>
      <c r="BG9" s="5">
        <v>2655</v>
      </c>
      <c r="BH9" s="5">
        <v>1711</v>
      </c>
      <c r="BI9" s="5">
        <v>930</v>
      </c>
      <c r="BJ9" s="167" t="s">
        <v>125</v>
      </c>
      <c r="BK9" s="71" t="s">
        <v>119</v>
      </c>
      <c r="BL9" s="5">
        <v>396</v>
      </c>
      <c r="BM9" s="5">
        <v>381</v>
      </c>
      <c r="BN9" s="5">
        <v>59</v>
      </c>
      <c r="BO9" s="5">
        <v>540</v>
      </c>
      <c r="BP9" s="5">
        <v>51</v>
      </c>
      <c r="BQ9" s="72">
        <v>1427</v>
      </c>
      <c r="BR9" s="5">
        <v>684</v>
      </c>
      <c r="BS9" s="5">
        <v>437</v>
      </c>
      <c r="BT9" s="72">
        <v>98</v>
      </c>
      <c r="BU9" s="5">
        <v>46</v>
      </c>
      <c r="BV9" s="167" t="s">
        <v>125</v>
      </c>
      <c r="BW9" s="71" t="s">
        <v>119</v>
      </c>
      <c r="BX9" s="5">
        <v>11262</v>
      </c>
      <c r="BY9" s="5">
        <v>9213</v>
      </c>
      <c r="BZ9" s="5">
        <v>5084</v>
      </c>
      <c r="CA9" s="5">
        <v>1294</v>
      </c>
      <c r="CB9" s="5">
        <v>9951</v>
      </c>
      <c r="CC9" s="5">
        <v>901</v>
      </c>
      <c r="CD9" s="5">
        <v>626</v>
      </c>
      <c r="CE9" s="5">
        <v>46</v>
      </c>
      <c r="CF9" s="5">
        <v>57</v>
      </c>
      <c r="CG9" s="5">
        <v>286</v>
      </c>
      <c r="CH9" s="5">
        <v>28</v>
      </c>
      <c r="CI9" s="5">
        <v>285</v>
      </c>
      <c r="CJ9" s="5">
        <v>5104</v>
      </c>
      <c r="CK9" s="140"/>
      <c r="CL9" s="138" t="s">
        <v>125</v>
      </c>
      <c r="CM9" s="138" t="s">
        <v>4179</v>
      </c>
      <c r="CN9" s="139">
        <v>21522</v>
      </c>
      <c r="CO9" s="141">
        <v>38748</v>
      </c>
    </row>
    <row r="10" spans="1:93">
      <c r="A10" s="167"/>
      <c r="B10" s="71" t="s">
        <v>120</v>
      </c>
      <c r="C10" s="5">
        <v>1402</v>
      </c>
      <c r="D10" s="5">
        <v>765</v>
      </c>
      <c r="E10" s="5">
        <v>1203</v>
      </c>
      <c r="F10" s="5">
        <v>644</v>
      </c>
      <c r="G10" s="5">
        <v>1137</v>
      </c>
      <c r="H10" s="5">
        <v>634</v>
      </c>
      <c r="I10" s="5">
        <v>1255</v>
      </c>
      <c r="J10" s="5">
        <v>727</v>
      </c>
      <c r="K10" s="72">
        <v>4997</v>
      </c>
      <c r="L10" s="72">
        <v>2770</v>
      </c>
      <c r="M10" s="167"/>
      <c r="N10" s="71" t="s">
        <v>120</v>
      </c>
      <c r="O10" s="5">
        <v>186</v>
      </c>
      <c r="P10" s="5">
        <v>97</v>
      </c>
      <c r="Q10" s="5">
        <v>101</v>
      </c>
      <c r="R10" s="5">
        <v>53</v>
      </c>
      <c r="S10" s="5">
        <v>124</v>
      </c>
      <c r="T10" s="5">
        <v>71</v>
      </c>
      <c r="U10" s="5">
        <v>239</v>
      </c>
      <c r="V10" s="5">
        <v>158</v>
      </c>
      <c r="W10" s="72">
        <v>650</v>
      </c>
      <c r="X10" s="72">
        <v>379</v>
      </c>
      <c r="Y10" s="167"/>
      <c r="Z10" s="71" t="s">
        <v>120</v>
      </c>
      <c r="AA10" s="5">
        <v>36</v>
      </c>
      <c r="AB10" s="5">
        <v>32</v>
      </c>
      <c r="AC10" s="5">
        <v>31</v>
      </c>
      <c r="AD10" s="5">
        <v>31</v>
      </c>
      <c r="AE10" s="72">
        <v>130</v>
      </c>
      <c r="AF10" s="72">
        <v>129</v>
      </c>
      <c r="AG10" s="5">
        <v>72</v>
      </c>
      <c r="AH10" s="5">
        <v>29</v>
      </c>
      <c r="AI10" s="5">
        <v>9</v>
      </c>
      <c r="AJ10" s="5">
        <v>15</v>
      </c>
      <c r="AK10" s="167"/>
      <c r="AL10" s="71" t="s">
        <v>120</v>
      </c>
      <c r="AM10" s="5">
        <v>3</v>
      </c>
      <c r="AN10" s="5">
        <v>1739</v>
      </c>
      <c r="AO10" s="5">
        <v>121</v>
      </c>
      <c r="AP10" s="5">
        <v>32</v>
      </c>
      <c r="AQ10" s="5">
        <v>0</v>
      </c>
      <c r="AR10" s="5">
        <v>54</v>
      </c>
      <c r="AS10" s="5">
        <v>136</v>
      </c>
      <c r="AT10" s="5">
        <v>114</v>
      </c>
      <c r="AU10" s="5">
        <v>115</v>
      </c>
      <c r="AV10" s="167"/>
      <c r="AW10" s="71" t="s">
        <v>120</v>
      </c>
      <c r="AX10" s="5">
        <v>1025</v>
      </c>
      <c r="AY10" s="5">
        <v>610</v>
      </c>
      <c r="AZ10" s="5">
        <v>989</v>
      </c>
      <c r="BA10" s="5">
        <v>583</v>
      </c>
      <c r="BB10" s="5">
        <v>515</v>
      </c>
      <c r="BC10" s="5">
        <v>299</v>
      </c>
      <c r="BD10" s="5">
        <v>1007</v>
      </c>
      <c r="BE10" s="5">
        <v>601</v>
      </c>
      <c r="BF10" s="5">
        <v>971</v>
      </c>
      <c r="BG10" s="5">
        <v>574</v>
      </c>
      <c r="BH10" s="5">
        <v>498</v>
      </c>
      <c r="BI10" s="5">
        <v>292</v>
      </c>
      <c r="BJ10" s="167"/>
      <c r="BK10" s="71" t="s">
        <v>120</v>
      </c>
      <c r="BL10" s="5">
        <v>163</v>
      </c>
      <c r="BM10" s="5">
        <v>45</v>
      </c>
      <c r="BN10" s="5">
        <v>13</v>
      </c>
      <c r="BO10" s="5">
        <v>36</v>
      </c>
      <c r="BP10" s="5">
        <v>3</v>
      </c>
      <c r="BQ10" s="72">
        <v>260</v>
      </c>
      <c r="BR10" s="5">
        <v>182</v>
      </c>
      <c r="BS10" s="5">
        <v>165</v>
      </c>
      <c r="BT10" s="72">
        <v>62</v>
      </c>
      <c r="BU10" s="5">
        <v>41</v>
      </c>
      <c r="BV10" s="167"/>
      <c r="BW10" s="71" t="s">
        <v>120</v>
      </c>
      <c r="BX10" s="5">
        <v>1839</v>
      </c>
      <c r="BY10" s="5">
        <v>4377</v>
      </c>
      <c r="BZ10" s="5">
        <v>3430</v>
      </c>
      <c r="CA10" s="5">
        <v>975</v>
      </c>
      <c r="CB10" s="5">
        <v>3597</v>
      </c>
      <c r="CC10" s="5">
        <v>786</v>
      </c>
      <c r="CD10" s="5">
        <v>910</v>
      </c>
      <c r="CE10" s="5">
        <v>132</v>
      </c>
      <c r="CF10" s="5">
        <v>0</v>
      </c>
      <c r="CG10" s="5">
        <v>537</v>
      </c>
      <c r="CH10" s="5">
        <v>0</v>
      </c>
      <c r="CI10" s="5">
        <v>26</v>
      </c>
      <c r="CJ10" s="5">
        <v>1003</v>
      </c>
      <c r="CK10" s="140"/>
      <c r="CL10" s="138" t="s">
        <v>125</v>
      </c>
      <c r="CM10" s="138" t="s">
        <v>4180</v>
      </c>
      <c r="CN10" s="139">
        <v>3972</v>
      </c>
      <c r="CO10" s="141">
        <v>16583</v>
      </c>
    </row>
    <row r="11" spans="1:93">
      <c r="A11" s="167"/>
      <c r="B11" s="103" t="s">
        <v>102</v>
      </c>
      <c r="C11" s="105">
        <v>8786</v>
      </c>
      <c r="D11" s="105">
        <v>4559</v>
      </c>
      <c r="E11" s="105">
        <v>7886</v>
      </c>
      <c r="F11" s="105">
        <v>4143</v>
      </c>
      <c r="G11" s="105">
        <v>6256</v>
      </c>
      <c r="H11" s="105">
        <v>3310</v>
      </c>
      <c r="I11" s="105">
        <v>6814</v>
      </c>
      <c r="J11" s="105">
        <v>3678</v>
      </c>
      <c r="K11" s="105">
        <v>29742</v>
      </c>
      <c r="L11" s="105">
        <v>15690</v>
      </c>
      <c r="M11" s="167"/>
      <c r="N11" s="103" t="s">
        <v>102</v>
      </c>
      <c r="O11" s="105">
        <v>1090</v>
      </c>
      <c r="P11" s="105">
        <v>516</v>
      </c>
      <c r="Q11" s="105">
        <v>559</v>
      </c>
      <c r="R11" s="105">
        <v>278</v>
      </c>
      <c r="S11" s="105">
        <v>620</v>
      </c>
      <c r="T11" s="105">
        <v>340</v>
      </c>
      <c r="U11" s="105">
        <v>1701</v>
      </c>
      <c r="V11" s="105">
        <v>978</v>
      </c>
      <c r="W11" s="105">
        <v>3970</v>
      </c>
      <c r="X11" s="105">
        <v>2112</v>
      </c>
      <c r="Y11" s="167"/>
      <c r="Z11" s="103" t="s">
        <v>102</v>
      </c>
      <c r="AA11" s="105">
        <v>254</v>
      </c>
      <c r="AB11" s="105">
        <v>239</v>
      </c>
      <c r="AC11" s="105">
        <v>218</v>
      </c>
      <c r="AD11" s="105">
        <v>219</v>
      </c>
      <c r="AE11" s="105">
        <v>930</v>
      </c>
      <c r="AF11" s="105">
        <v>902</v>
      </c>
      <c r="AG11" s="105">
        <v>382</v>
      </c>
      <c r="AH11" s="105">
        <v>38</v>
      </c>
      <c r="AI11" s="105">
        <v>41</v>
      </c>
      <c r="AJ11" s="105">
        <v>168</v>
      </c>
      <c r="AK11" s="167"/>
      <c r="AL11" s="103" t="s">
        <v>102</v>
      </c>
      <c r="AM11" s="105">
        <v>13</v>
      </c>
      <c r="AN11" s="105">
        <v>8884</v>
      </c>
      <c r="AO11" s="105">
        <v>2199</v>
      </c>
      <c r="AP11" s="105">
        <v>279</v>
      </c>
      <c r="AQ11" s="105">
        <v>0</v>
      </c>
      <c r="AR11" s="105">
        <v>324</v>
      </c>
      <c r="AS11" s="105">
        <v>924</v>
      </c>
      <c r="AT11" s="105">
        <v>745</v>
      </c>
      <c r="AU11" s="105">
        <v>661</v>
      </c>
      <c r="AV11" s="167"/>
      <c r="AW11" s="103" t="s">
        <v>102</v>
      </c>
      <c r="AX11" s="105">
        <v>6252</v>
      </c>
      <c r="AY11" s="105">
        <v>3484</v>
      </c>
      <c r="AZ11" s="105">
        <v>5969</v>
      </c>
      <c r="BA11" s="105">
        <v>3288</v>
      </c>
      <c r="BB11" s="105">
        <v>2394</v>
      </c>
      <c r="BC11" s="105">
        <v>1300</v>
      </c>
      <c r="BD11" s="105">
        <v>6013</v>
      </c>
      <c r="BE11" s="105">
        <v>3376</v>
      </c>
      <c r="BF11" s="105">
        <v>5786</v>
      </c>
      <c r="BG11" s="105">
        <v>3229</v>
      </c>
      <c r="BH11" s="105">
        <v>2209</v>
      </c>
      <c r="BI11" s="105">
        <v>1222</v>
      </c>
      <c r="BJ11" s="167"/>
      <c r="BK11" s="103" t="s">
        <v>102</v>
      </c>
      <c r="BL11" s="105">
        <v>559</v>
      </c>
      <c r="BM11" s="105">
        <v>426</v>
      </c>
      <c r="BN11" s="105">
        <v>72</v>
      </c>
      <c r="BO11" s="105">
        <v>576</v>
      </c>
      <c r="BP11" s="105">
        <v>54</v>
      </c>
      <c r="BQ11" s="105">
        <v>1687</v>
      </c>
      <c r="BR11" s="105">
        <v>866</v>
      </c>
      <c r="BS11" s="105">
        <v>602</v>
      </c>
      <c r="BT11" s="105">
        <v>160</v>
      </c>
      <c r="BU11" s="105">
        <v>87</v>
      </c>
      <c r="BV11" s="167"/>
      <c r="BW11" s="103" t="s">
        <v>102</v>
      </c>
      <c r="BX11" s="105">
        <v>13101</v>
      </c>
      <c r="BY11" s="105">
        <v>13590</v>
      </c>
      <c r="BZ11" s="105">
        <v>8514</v>
      </c>
      <c r="CA11" s="105">
        <v>2269</v>
      </c>
      <c r="CB11" s="105">
        <v>13548</v>
      </c>
      <c r="CC11" s="105">
        <v>1687</v>
      </c>
      <c r="CD11" s="105">
        <v>1536</v>
      </c>
      <c r="CE11" s="105">
        <v>178</v>
      </c>
      <c r="CF11" s="105">
        <v>57</v>
      </c>
      <c r="CG11" s="105">
        <v>823</v>
      </c>
      <c r="CH11" s="105">
        <v>28</v>
      </c>
      <c r="CI11" s="105">
        <v>311</v>
      </c>
      <c r="CJ11" s="105">
        <v>6107</v>
      </c>
      <c r="CK11" s="140"/>
      <c r="CL11" s="138" t="s">
        <v>125</v>
      </c>
      <c r="CM11" s="138" t="s">
        <v>4181</v>
      </c>
      <c r="CN11" s="139">
        <v>25494</v>
      </c>
      <c r="CO11" s="141">
        <v>55331</v>
      </c>
    </row>
    <row r="12" spans="1:93" ht="14.45" customHeight="1">
      <c r="A12" s="167" t="s">
        <v>126</v>
      </c>
      <c r="B12" s="71" t="s">
        <v>119</v>
      </c>
      <c r="C12" s="5">
        <v>20988</v>
      </c>
      <c r="D12" s="5">
        <v>11032</v>
      </c>
      <c r="E12" s="5">
        <v>19178</v>
      </c>
      <c r="F12" s="5">
        <v>10074</v>
      </c>
      <c r="G12" s="5">
        <v>16899</v>
      </c>
      <c r="H12" s="5">
        <v>9279</v>
      </c>
      <c r="I12" s="5">
        <v>14259</v>
      </c>
      <c r="J12" s="5">
        <v>7768</v>
      </c>
      <c r="K12" s="72">
        <v>71324</v>
      </c>
      <c r="L12" s="72">
        <v>38153</v>
      </c>
      <c r="M12" s="167" t="s">
        <v>126</v>
      </c>
      <c r="N12" s="71" t="s">
        <v>119</v>
      </c>
      <c r="O12" s="5">
        <v>842</v>
      </c>
      <c r="P12" s="5">
        <v>354</v>
      </c>
      <c r="Q12" s="5">
        <v>659</v>
      </c>
      <c r="R12" s="5">
        <v>308</v>
      </c>
      <c r="S12" s="5">
        <v>434</v>
      </c>
      <c r="T12" s="5">
        <v>220</v>
      </c>
      <c r="U12" s="5">
        <v>2581</v>
      </c>
      <c r="V12" s="5">
        <v>1432</v>
      </c>
      <c r="W12" s="72">
        <v>4516</v>
      </c>
      <c r="X12" s="72">
        <v>2314</v>
      </c>
      <c r="Y12" s="167" t="s">
        <v>126</v>
      </c>
      <c r="Z12" s="71" t="s">
        <v>119</v>
      </c>
      <c r="AA12" s="5">
        <v>474</v>
      </c>
      <c r="AB12" s="5">
        <v>439</v>
      </c>
      <c r="AC12" s="5">
        <v>419</v>
      </c>
      <c r="AD12" s="5">
        <v>394</v>
      </c>
      <c r="AE12" s="72">
        <v>1726</v>
      </c>
      <c r="AF12" s="72">
        <v>1608</v>
      </c>
      <c r="AG12" s="5">
        <v>1041</v>
      </c>
      <c r="AH12" s="5">
        <v>302</v>
      </c>
      <c r="AI12" s="5">
        <v>37</v>
      </c>
      <c r="AJ12" s="5">
        <v>235</v>
      </c>
      <c r="AK12" s="167" t="s">
        <v>126</v>
      </c>
      <c r="AL12" s="71" t="s">
        <v>119</v>
      </c>
      <c r="AM12" s="5">
        <v>44</v>
      </c>
      <c r="AN12" s="5">
        <v>23443</v>
      </c>
      <c r="AO12" s="5">
        <v>2768</v>
      </c>
      <c r="AP12" s="5">
        <v>549</v>
      </c>
      <c r="AQ12" s="5">
        <v>70</v>
      </c>
      <c r="AR12" s="5">
        <v>593</v>
      </c>
      <c r="AS12" s="5">
        <v>1640</v>
      </c>
      <c r="AT12" s="5">
        <v>1458</v>
      </c>
      <c r="AU12" s="5">
        <v>1366</v>
      </c>
      <c r="AV12" s="167" t="s">
        <v>126</v>
      </c>
      <c r="AW12" s="71" t="s">
        <v>119</v>
      </c>
      <c r="AX12" s="5">
        <v>14099</v>
      </c>
      <c r="AY12" s="5">
        <v>8093</v>
      </c>
      <c r="AZ12" s="5">
        <v>13283</v>
      </c>
      <c r="BA12" s="5">
        <v>7486</v>
      </c>
      <c r="BB12" s="5">
        <v>7291</v>
      </c>
      <c r="BC12" s="5">
        <v>4249</v>
      </c>
      <c r="BD12" s="5">
        <v>13827</v>
      </c>
      <c r="BE12" s="5">
        <v>7929</v>
      </c>
      <c r="BF12" s="5">
        <v>13020</v>
      </c>
      <c r="BG12" s="5">
        <v>7325</v>
      </c>
      <c r="BH12" s="5">
        <v>5193</v>
      </c>
      <c r="BI12" s="5">
        <v>3049</v>
      </c>
      <c r="BJ12" s="167" t="s">
        <v>126</v>
      </c>
      <c r="BK12" s="71" t="s">
        <v>119</v>
      </c>
      <c r="BL12" s="5">
        <v>697</v>
      </c>
      <c r="BM12" s="5">
        <v>1481</v>
      </c>
      <c r="BN12" s="5">
        <v>49</v>
      </c>
      <c r="BO12" s="5">
        <v>949</v>
      </c>
      <c r="BP12" s="5">
        <v>13</v>
      </c>
      <c r="BQ12" s="72">
        <v>3189</v>
      </c>
      <c r="BR12" s="5">
        <v>1893</v>
      </c>
      <c r="BS12" s="5">
        <v>1195</v>
      </c>
      <c r="BT12" s="72">
        <v>777</v>
      </c>
      <c r="BU12" s="5">
        <v>425</v>
      </c>
      <c r="BV12" s="167" t="s">
        <v>126</v>
      </c>
      <c r="BW12" s="71" t="s">
        <v>119</v>
      </c>
      <c r="BX12" s="5">
        <v>18011</v>
      </c>
      <c r="BY12" s="5">
        <v>29437</v>
      </c>
      <c r="BZ12" s="5">
        <v>8742</v>
      </c>
      <c r="CA12" s="5">
        <v>4279</v>
      </c>
      <c r="CB12" s="5">
        <v>24742</v>
      </c>
      <c r="CC12" s="5">
        <v>3475</v>
      </c>
      <c r="CD12" s="5">
        <v>4231</v>
      </c>
      <c r="CE12" s="5">
        <v>35</v>
      </c>
      <c r="CF12" s="5">
        <v>986</v>
      </c>
      <c r="CG12" s="5">
        <v>927</v>
      </c>
      <c r="CH12" s="5">
        <v>138</v>
      </c>
      <c r="CI12" s="5">
        <v>557</v>
      </c>
      <c r="CJ12" s="5">
        <v>27151</v>
      </c>
      <c r="CK12" s="140"/>
      <c r="CL12" s="138" t="s">
        <v>126</v>
      </c>
      <c r="CM12" s="138" t="s">
        <v>4182</v>
      </c>
      <c r="CN12" s="139">
        <v>57780</v>
      </c>
      <c r="CO12" s="141">
        <v>95003</v>
      </c>
    </row>
    <row r="13" spans="1:93">
      <c r="A13" s="167"/>
      <c r="B13" s="71" t="s">
        <v>120</v>
      </c>
      <c r="C13" s="5">
        <v>7513</v>
      </c>
      <c r="D13" s="5">
        <v>3892</v>
      </c>
      <c r="E13" s="5">
        <v>6682</v>
      </c>
      <c r="F13" s="5">
        <v>3423</v>
      </c>
      <c r="G13" s="5">
        <v>6336</v>
      </c>
      <c r="H13" s="5">
        <v>3424</v>
      </c>
      <c r="I13" s="5">
        <v>6254</v>
      </c>
      <c r="J13" s="5">
        <v>3360</v>
      </c>
      <c r="K13" s="72">
        <v>26785</v>
      </c>
      <c r="L13" s="72">
        <v>14099</v>
      </c>
      <c r="M13" s="167"/>
      <c r="N13" s="71" t="s">
        <v>120</v>
      </c>
      <c r="O13" s="5">
        <v>559</v>
      </c>
      <c r="P13" s="5">
        <v>255</v>
      </c>
      <c r="Q13" s="5">
        <v>277</v>
      </c>
      <c r="R13" s="5">
        <v>146</v>
      </c>
      <c r="S13" s="5">
        <v>283</v>
      </c>
      <c r="T13" s="5">
        <v>164</v>
      </c>
      <c r="U13" s="5">
        <v>1194</v>
      </c>
      <c r="V13" s="5">
        <v>696</v>
      </c>
      <c r="W13" s="72">
        <v>2313</v>
      </c>
      <c r="X13" s="72">
        <v>1261</v>
      </c>
      <c r="Y13" s="167"/>
      <c r="Z13" s="71" t="s">
        <v>120</v>
      </c>
      <c r="AA13" s="5">
        <v>139</v>
      </c>
      <c r="AB13" s="5">
        <v>129</v>
      </c>
      <c r="AC13" s="5">
        <v>122</v>
      </c>
      <c r="AD13" s="5">
        <v>126</v>
      </c>
      <c r="AE13" s="72">
        <v>516</v>
      </c>
      <c r="AF13" s="72">
        <v>420</v>
      </c>
      <c r="AG13" s="5">
        <v>294</v>
      </c>
      <c r="AH13" s="5">
        <v>342</v>
      </c>
      <c r="AI13" s="5">
        <v>1</v>
      </c>
      <c r="AJ13" s="5">
        <v>32</v>
      </c>
      <c r="AK13" s="167"/>
      <c r="AL13" s="71" t="s">
        <v>120</v>
      </c>
      <c r="AM13" s="5">
        <v>423</v>
      </c>
      <c r="AN13" s="5">
        <v>8956</v>
      </c>
      <c r="AO13" s="5">
        <v>574</v>
      </c>
      <c r="AP13" s="5">
        <v>25</v>
      </c>
      <c r="AQ13" s="5">
        <v>0</v>
      </c>
      <c r="AR13" s="5">
        <v>213</v>
      </c>
      <c r="AS13" s="5">
        <v>375</v>
      </c>
      <c r="AT13" s="5">
        <v>414</v>
      </c>
      <c r="AU13" s="5">
        <v>407</v>
      </c>
      <c r="AV13" s="167"/>
      <c r="AW13" s="71" t="s">
        <v>120</v>
      </c>
      <c r="AX13" s="5">
        <v>6638</v>
      </c>
      <c r="AY13" s="5">
        <v>3078</v>
      </c>
      <c r="AZ13" s="5">
        <v>5564</v>
      </c>
      <c r="BA13" s="5">
        <v>3040</v>
      </c>
      <c r="BB13" s="5">
        <v>3022</v>
      </c>
      <c r="BC13" s="5">
        <v>1662</v>
      </c>
      <c r="BD13" s="5">
        <v>6625</v>
      </c>
      <c r="BE13" s="5">
        <v>3074</v>
      </c>
      <c r="BF13" s="5">
        <v>5550</v>
      </c>
      <c r="BG13" s="5">
        <v>3035</v>
      </c>
      <c r="BH13" s="5">
        <v>1266</v>
      </c>
      <c r="BI13" s="5">
        <v>674</v>
      </c>
      <c r="BJ13" s="167"/>
      <c r="BK13" s="71" t="s">
        <v>120</v>
      </c>
      <c r="BL13" s="5">
        <v>284</v>
      </c>
      <c r="BM13" s="5">
        <v>414</v>
      </c>
      <c r="BN13" s="5">
        <v>13</v>
      </c>
      <c r="BO13" s="5">
        <v>191</v>
      </c>
      <c r="BP13" s="5">
        <v>1</v>
      </c>
      <c r="BQ13" s="72">
        <v>903</v>
      </c>
      <c r="BR13" s="5">
        <v>641</v>
      </c>
      <c r="BS13" s="5">
        <v>398</v>
      </c>
      <c r="BT13" s="72">
        <v>432</v>
      </c>
      <c r="BU13" s="5">
        <v>279</v>
      </c>
      <c r="BV13" s="167"/>
      <c r="BW13" s="71" t="s">
        <v>120</v>
      </c>
      <c r="BX13" s="5">
        <v>6532</v>
      </c>
      <c r="BY13" s="5">
        <v>21034</v>
      </c>
      <c r="BZ13" s="5">
        <v>7938</v>
      </c>
      <c r="CA13" s="5">
        <v>5542</v>
      </c>
      <c r="CB13" s="5">
        <v>16464</v>
      </c>
      <c r="CC13" s="5">
        <v>3714</v>
      </c>
      <c r="CD13" s="5">
        <v>4735</v>
      </c>
      <c r="CE13" s="5">
        <v>190</v>
      </c>
      <c r="CF13" s="5">
        <v>79</v>
      </c>
      <c r="CG13" s="5">
        <v>2609</v>
      </c>
      <c r="CH13" s="5">
        <v>107</v>
      </c>
      <c r="CI13" s="5">
        <v>2080</v>
      </c>
      <c r="CJ13" s="5">
        <v>5228</v>
      </c>
      <c r="CK13" s="140"/>
      <c r="CL13" s="138" t="s">
        <v>126</v>
      </c>
      <c r="CM13" s="138" t="s">
        <v>4183</v>
      </c>
      <c r="CN13" s="139">
        <v>20157</v>
      </c>
      <c r="CO13" s="141">
        <v>68944</v>
      </c>
    </row>
    <row r="14" spans="1:93">
      <c r="A14" s="167"/>
      <c r="B14" s="103" t="s">
        <v>102</v>
      </c>
      <c r="C14" s="105">
        <v>28501</v>
      </c>
      <c r="D14" s="105">
        <v>14924</v>
      </c>
      <c r="E14" s="105">
        <v>25860</v>
      </c>
      <c r="F14" s="105">
        <v>13497</v>
      </c>
      <c r="G14" s="105">
        <v>23235</v>
      </c>
      <c r="H14" s="105">
        <v>12703</v>
      </c>
      <c r="I14" s="105">
        <v>20513</v>
      </c>
      <c r="J14" s="105">
        <v>11128</v>
      </c>
      <c r="K14" s="105">
        <v>98109</v>
      </c>
      <c r="L14" s="105">
        <v>52252</v>
      </c>
      <c r="M14" s="167"/>
      <c r="N14" s="103" t="s">
        <v>102</v>
      </c>
      <c r="O14" s="105">
        <v>1401</v>
      </c>
      <c r="P14" s="105">
        <v>609</v>
      </c>
      <c r="Q14" s="105">
        <v>936</v>
      </c>
      <c r="R14" s="105">
        <v>454</v>
      </c>
      <c r="S14" s="105">
        <v>717</v>
      </c>
      <c r="T14" s="105">
        <v>384</v>
      </c>
      <c r="U14" s="105">
        <v>3775</v>
      </c>
      <c r="V14" s="105">
        <v>2128</v>
      </c>
      <c r="W14" s="105">
        <v>6829</v>
      </c>
      <c r="X14" s="105">
        <v>3575</v>
      </c>
      <c r="Y14" s="167"/>
      <c r="Z14" s="103" t="s">
        <v>102</v>
      </c>
      <c r="AA14" s="105">
        <v>613</v>
      </c>
      <c r="AB14" s="105">
        <v>568</v>
      </c>
      <c r="AC14" s="105">
        <v>541</v>
      </c>
      <c r="AD14" s="105">
        <v>520</v>
      </c>
      <c r="AE14" s="105">
        <v>2242</v>
      </c>
      <c r="AF14" s="105">
        <v>2028</v>
      </c>
      <c r="AG14" s="105">
        <v>1335</v>
      </c>
      <c r="AH14" s="105">
        <v>644</v>
      </c>
      <c r="AI14" s="105">
        <v>38</v>
      </c>
      <c r="AJ14" s="105">
        <v>267</v>
      </c>
      <c r="AK14" s="167"/>
      <c r="AL14" s="103" t="s">
        <v>102</v>
      </c>
      <c r="AM14" s="105">
        <v>467</v>
      </c>
      <c r="AN14" s="105">
        <v>32399</v>
      </c>
      <c r="AO14" s="105">
        <v>3342</v>
      </c>
      <c r="AP14" s="105">
        <v>574</v>
      </c>
      <c r="AQ14" s="105">
        <v>70</v>
      </c>
      <c r="AR14" s="105">
        <v>806</v>
      </c>
      <c r="AS14" s="105">
        <v>2015</v>
      </c>
      <c r="AT14" s="105">
        <v>1872</v>
      </c>
      <c r="AU14" s="105">
        <v>1773</v>
      </c>
      <c r="AV14" s="167"/>
      <c r="AW14" s="103" t="s">
        <v>102</v>
      </c>
      <c r="AX14" s="105">
        <v>20737</v>
      </c>
      <c r="AY14" s="105">
        <v>11171</v>
      </c>
      <c r="AZ14" s="105">
        <v>18847</v>
      </c>
      <c r="BA14" s="105">
        <v>10526</v>
      </c>
      <c r="BB14" s="105">
        <v>10313</v>
      </c>
      <c r="BC14" s="105">
        <v>5911</v>
      </c>
      <c r="BD14" s="105">
        <v>20452</v>
      </c>
      <c r="BE14" s="105">
        <v>11003</v>
      </c>
      <c r="BF14" s="105">
        <v>18570</v>
      </c>
      <c r="BG14" s="105">
        <v>10360</v>
      </c>
      <c r="BH14" s="105">
        <v>6459</v>
      </c>
      <c r="BI14" s="105">
        <v>3723</v>
      </c>
      <c r="BJ14" s="167"/>
      <c r="BK14" s="103" t="s">
        <v>102</v>
      </c>
      <c r="BL14" s="105">
        <v>981</v>
      </c>
      <c r="BM14" s="105">
        <v>1895</v>
      </c>
      <c r="BN14" s="105">
        <v>62</v>
      </c>
      <c r="BO14" s="105">
        <v>1140</v>
      </c>
      <c r="BP14" s="105">
        <v>14</v>
      </c>
      <c r="BQ14" s="105">
        <v>4092</v>
      </c>
      <c r="BR14" s="105">
        <v>2534</v>
      </c>
      <c r="BS14" s="105">
        <v>1593</v>
      </c>
      <c r="BT14" s="105">
        <v>1209</v>
      </c>
      <c r="BU14" s="105">
        <v>704</v>
      </c>
      <c r="BV14" s="167"/>
      <c r="BW14" s="103" t="s">
        <v>102</v>
      </c>
      <c r="BX14" s="105">
        <v>24543</v>
      </c>
      <c r="BY14" s="105">
        <v>50471</v>
      </c>
      <c r="BZ14" s="105">
        <v>16680</v>
      </c>
      <c r="CA14" s="105">
        <v>9821</v>
      </c>
      <c r="CB14" s="105">
        <v>41206</v>
      </c>
      <c r="CC14" s="105">
        <v>7189</v>
      </c>
      <c r="CD14" s="105">
        <v>8966</v>
      </c>
      <c r="CE14" s="105">
        <v>225</v>
      </c>
      <c r="CF14" s="105">
        <v>1065</v>
      </c>
      <c r="CG14" s="105">
        <v>3536</v>
      </c>
      <c r="CH14" s="105">
        <v>245</v>
      </c>
      <c r="CI14" s="105">
        <v>2637</v>
      </c>
      <c r="CJ14" s="105">
        <v>32379</v>
      </c>
      <c r="CK14" s="140"/>
      <c r="CL14" s="138" t="s">
        <v>126</v>
      </c>
      <c r="CM14" s="138" t="s">
        <v>4184</v>
      </c>
      <c r="CN14" s="139">
        <v>77937</v>
      </c>
      <c r="CO14" s="141">
        <v>163947</v>
      </c>
    </row>
    <row r="15" spans="1:93" ht="14.45" customHeight="1">
      <c r="A15" s="167" t="s">
        <v>127</v>
      </c>
      <c r="B15" s="71" t="s">
        <v>119</v>
      </c>
      <c r="C15" s="5">
        <v>11508</v>
      </c>
      <c r="D15" s="5">
        <v>5783</v>
      </c>
      <c r="E15" s="5">
        <v>9102</v>
      </c>
      <c r="F15" s="5">
        <v>4314</v>
      </c>
      <c r="G15" s="5">
        <v>8394</v>
      </c>
      <c r="H15" s="5">
        <v>3985</v>
      </c>
      <c r="I15" s="5">
        <v>9698</v>
      </c>
      <c r="J15" s="5">
        <v>4455</v>
      </c>
      <c r="K15" s="72">
        <v>38702</v>
      </c>
      <c r="L15" s="72">
        <v>18537</v>
      </c>
      <c r="M15" s="167" t="s">
        <v>127</v>
      </c>
      <c r="N15" s="71" t="s">
        <v>119</v>
      </c>
      <c r="O15" s="5">
        <v>735</v>
      </c>
      <c r="P15" s="5">
        <v>350</v>
      </c>
      <c r="Q15" s="5">
        <v>546</v>
      </c>
      <c r="R15" s="5">
        <v>252</v>
      </c>
      <c r="S15" s="5">
        <v>587</v>
      </c>
      <c r="T15" s="5">
        <v>290</v>
      </c>
      <c r="U15" s="5">
        <v>2031</v>
      </c>
      <c r="V15" s="5">
        <v>887</v>
      </c>
      <c r="W15" s="72">
        <v>3899</v>
      </c>
      <c r="X15" s="72">
        <v>1779</v>
      </c>
      <c r="Y15" s="167" t="s">
        <v>127</v>
      </c>
      <c r="Z15" s="71" t="s">
        <v>119</v>
      </c>
      <c r="AA15" s="5">
        <v>261</v>
      </c>
      <c r="AB15" s="5">
        <v>239</v>
      </c>
      <c r="AC15" s="5">
        <v>225</v>
      </c>
      <c r="AD15" s="5">
        <v>247</v>
      </c>
      <c r="AE15" s="72">
        <v>972</v>
      </c>
      <c r="AF15" s="72">
        <v>893</v>
      </c>
      <c r="AG15" s="5">
        <v>317</v>
      </c>
      <c r="AH15" s="5">
        <v>51</v>
      </c>
      <c r="AI15" s="5">
        <v>79</v>
      </c>
      <c r="AJ15" s="5">
        <v>163</v>
      </c>
      <c r="AK15" s="167" t="s">
        <v>127</v>
      </c>
      <c r="AL15" s="71" t="s">
        <v>119</v>
      </c>
      <c r="AM15" s="5">
        <v>338</v>
      </c>
      <c r="AN15" s="5">
        <v>13145</v>
      </c>
      <c r="AO15" s="5">
        <v>1608</v>
      </c>
      <c r="AP15" s="5">
        <v>314</v>
      </c>
      <c r="AQ15" s="5">
        <v>30</v>
      </c>
      <c r="AR15" s="5">
        <v>229</v>
      </c>
      <c r="AS15" s="5">
        <v>1040</v>
      </c>
      <c r="AT15" s="5">
        <v>579</v>
      </c>
      <c r="AU15" s="5">
        <v>494</v>
      </c>
      <c r="AV15" s="167" t="s">
        <v>127</v>
      </c>
      <c r="AW15" s="71" t="s">
        <v>119</v>
      </c>
      <c r="AX15" s="5">
        <v>7941</v>
      </c>
      <c r="AY15" s="5">
        <v>3676</v>
      </c>
      <c r="AZ15" s="5">
        <v>7275</v>
      </c>
      <c r="BA15" s="5">
        <v>3352</v>
      </c>
      <c r="BB15" s="5">
        <v>3139</v>
      </c>
      <c r="BC15" s="5">
        <v>1398</v>
      </c>
      <c r="BD15" s="5">
        <v>7755</v>
      </c>
      <c r="BE15" s="5">
        <v>3623</v>
      </c>
      <c r="BF15" s="5">
        <v>7111</v>
      </c>
      <c r="BG15" s="5">
        <v>3305</v>
      </c>
      <c r="BH15" s="5">
        <v>2370</v>
      </c>
      <c r="BI15" s="5">
        <v>1054</v>
      </c>
      <c r="BJ15" s="167" t="s">
        <v>127</v>
      </c>
      <c r="BK15" s="71" t="s">
        <v>119</v>
      </c>
      <c r="BL15" s="5">
        <v>230</v>
      </c>
      <c r="BM15" s="5">
        <v>555</v>
      </c>
      <c r="BN15" s="5">
        <v>164</v>
      </c>
      <c r="BO15" s="5">
        <v>890</v>
      </c>
      <c r="BP15" s="5">
        <v>3</v>
      </c>
      <c r="BQ15" s="72">
        <v>1842</v>
      </c>
      <c r="BR15" s="5">
        <v>453</v>
      </c>
      <c r="BS15" s="5">
        <v>436</v>
      </c>
      <c r="BT15" s="72">
        <v>177</v>
      </c>
      <c r="BU15" s="5">
        <v>35</v>
      </c>
      <c r="BV15" s="167" t="s">
        <v>127</v>
      </c>
      <c r="BW15" s="71" t="s">
        <v>119</v>
      </c>
      <c r="BX15" s="5">
        <v>11196</v>
      </c>
      <c r="BY15" s="5">
        <v>11079</v>
      </c>
      <c r="BZ15" s="5">
        <v>2628</v>
      </c>
      <c r="CA15" s="5">
        <v>3410</v>
      </c>
      <c r="CB15" s="5">
        <v>10166</v>
      </c>
      <c r="CC15" s="5">
        <v>2542</v>
      </c>
      <c r="CD15" s="5">
        <v>2114</v>
      </c>
      <c r="CE15" s="5">
        <v>657</v>
      </c>
      <c r="CF15" s="5">
        <v>79</v>
      </c>
      <c r="CG15" s="5">
        <v>702</v>
      </c>
      <c r="CH15" s="5">
        <v>201</v>
      </c>
      <c r="CI15" s="5">
        <v>4561</v>
      </c>
      <c r="CJ15" s="5">
        <v>11074</v>
      </c>
      <c r="CK15" s="140"/>
      <c r="CL15" s="138" t="s">
        <v>127</v>
      </c>
      <c r="CM15" s="138" t="s">
        <v>4185</v>
      </c>
      <c r="CN15" s="139">
        <v>32858</v>
      </c>
      <c r="CO15" s="141">
        <v>44774</v>
      </c>
    </row>
    <row r="16" spans="1:93">
      <c r="A16" s="167"/>
      <c r="B16" s="71" t="s">
        <v>120</v>
      </c>
      <c r="C16" s="5">
        <v>3083</v>
      </c>
      <c r="D16" s="5">
        <v>1656</v>
      </c>
      <c r="E16" s="5">
        <v>2175</v>
      </c>
      <c r="F16" s="5">
        <v>1181</v>
      </c>
      <c r="G16" s="5">
        <v>2665</v>
      </c>
      <c r="H16" s="5">
        <v>1436</v>
      </c>
      <c r="I16" s="5">
        <v>3709</v>
      </c>
      <c r="J16" s="5">
        <v>2059</v>
      </c>
      <c r="K16" s="72">
        <v>11632</v>
      </c>
      <c r="L16" s="72">
        <v>6332</v>
      </c>
      <c r="M16" s="167"/>
      <c r="N16" s="71" t="s">
        <v>120</v>
      </c>
      <c r="O16" s="5">
        <v>394</v>
      </c>
      <c r="P16" s="5">
        <v>219</v>
      </c>
      <c r="Q16" s="5">
        <v>245</v>
      </c>
      <c r="R16" s="5">
        <v>137</v>
      </c>
      <c r="S16" s="5">
        <v>297</v>
      </c>
      <c r="T16" s="5">
        <v>174</v>
      </c>
      <c r="U16" s="5">
        <v>1175</v>
      </c>
      <c r="V16" s="5">
        <v>647</v>
      </c>
      <c r="W16" s="72">
        <v>2111</v>
      </c>
      <c r="X16" s="72">
        <v>1177</v>
      </c>
      <c r="Y16" s="167"/>
      <c r="Z16" s="71" t="s">
        <v>120</v>
      </c>
      <c r="AA16" s="5">
        <v>62</v>
      </c>
      <c r="AB16" s="5">
        <v>48</v>
      </c>
      <c r="AC16" s="5">
        <v>57</v>
      </c>
      <c r="AD16" s="5">
        <v>73</v>
      </c>
      <c r="AE16" s="72">
        <v>240</v>
      </c>
      <c r="AF16" s="72">
        <v>220</v>
      </c>
      <c r="AG16" s="5">
        <v>78</v>
      </c>
      <c r="AH16" s="5">
        <v>56</v>
      </c>
      <c r="AI16" s="5">
        <v>4</v>
      </c>
      <c r="AJ16" s="5">
        <v>20</v>
      </c>
      <c r="AK16" s="167"/>
      <c r="AL16" s="71" t="s">
        <v>120</v>
      </c>
      <c r="AM16" s="5">
        <v>0</v>
      </c>
      <c r="AN16" s="5">
        <v>3242</v>
      </c>
      <c r="AO16" s="5">
        <v>530</v>
      </c>
      <c r="AP16" s="5">
        <v>54</v>
      </c>
      <c r="AQ16" s="5">
        <v>0</v>
      </c>
      <c r="AR16" s="5">
        <v>74</v>
      </c>
      <c r="AS16" s="5">
        <v>240</v>
      </c>
      <c r="AT16" s="5">
        <v>151</v>
      </c>
      <c r="AU16" s="5">
        <v>156</v>
      </c>
      <c r="AV16" s="167"/>
      <c r="AW16" s="71" t="s">
        <v>120</v>
      </c>
      <c r="AX16" s="5">
        <v>2858</v>
      </c>
      <c r="AY16" s="5">
        <v>1562</v>
      </c>
      <c r="AZ16" s="5">
        <v>2738</v>
      </c>
      <c r="BA16" s="5">
        <v>1503</v>
      </c>
      <c r="BB16" s="5">
        <v>1090</v>
      </c>
      <c r="BC16" s="5">
        <v>572</v>
      </c>
      <c r="BD16" s="5">
        <v>2760</v>
      </c>
      <c r="BE16" s="5">
        <v>1525</v>
      </c>
      <c r="BF16" s="5">
        <v>2659</v>
      </c>
      <c r="BG16" s="5">
        <v>1473</v>
      </c>
      <c r="BH16" s="5">
        <v>508</v>
      </c>
      <c r="BI16" s="5">
        <v>240</v>
      </c>
      <c r="BJ16" s="167"/>
      <c r="BK16" s="71" t="s">
        <v>120</v>
      </c>
      <c r="BL16" s="5">
        <v>194</v>
      </c>
      <c r="BM16" s="5">
        <v>164</v>
      </c>
      <c r="BN16" s="5">
        <v>32</v>
      </c>
      <c r="BO16" s="5">
        <v>102</v>
      </c>
      <c r="BP16" s="5">
        <v>0</v>
      </c>
      <c r="BQ16" s="72">
        <v>492</v>
      </c>
      <c r="BR16" s="5">
        <v>224</v>
      </c>
      <c r="BS16" s="5">
        <v>250</v>
      </c>
      <c r="BT16" s="72">
        <v>93</v>
      </c>
      <c r="BU16" s="5">
        <v>42</v>
      </c>
      <c r="BV16" s="167"/>
      <c r="BW16" s="71" t="s">
        <v>120</v>
      </c>
      <c r="BX16" s="5">
        <v>2413</v>
      </c>
      <c r="BY16" s="5">
        <v>3394</v>
      </c>
      <c r="BZ16" s="5">
        <v>1715</v>
      </c>
      <c r="CA16" s="5">
        <v>506</v>
      </c>
      <c r="CB16" s="5">
        <v>3585</v>
      </c>
      <c r="CC16" s="5">
        <v>558</v>
      </c>
      <c r="CD16" s="5">
        <v>604</v>
      </c>
      <c r="CE16" s="5">
        <v>41</v>
      </c>
      <c r="CF16" s="5">
        <v>0</v>
      </c>
      <c r="CG16" s="5">
        <v>252</v>
      </c>
      <c r="CH16" s="5">
        <v>107</v>
      </c>
      <c r="CI16" s="5">
        <v>711</v>
      </c>
      <c r="CJ16" s="5">
        <v>2966</v>
      </c>
      <c r="CK16" s="140"/>
      <c r="CL16" s="138" t="s">
        <v>127</v>
      </c>
      <c r="CM16" s="138" t="s">
        <v>4186</v>
      </c>
      <c r="CN16" s="139">
        <v>8290</v>
      </c>
      <c r="CO16" s="141">
        <v>13175</v>
      </c>
    </row>
    <row r="17" spans="1:93">
      <c r="A17" s="167"/>
      <c r="B17" s="103" t="s">
        <v>102</v>
      </c>
      <c r="C17" s="105">
        <v>14591</v>
      </c>
      <c r="D17" s="105">
        <v>7439</v>
      </c>
      <c r="E17" s="105">
        <v>11277</v>
      </c>
      <c r="F17" s="105">
        <v>5495</v>
      </c>
      <c r="G17" s="105">
        <v>11059</v>
      </c>
      <c r="H17" s="105">
        <v>5421</v>
      </c>
      <c r="I17" s="105">
        <v>13407</v>
      </c>
      <c r="J17" s="105">
        <v>6514</v>
      </c>
      <c r="K17" s="105">
        <v>50334</v>
      </c>
      <c r="L17" s="105">
        <v>24869</v>
      </c>
      <c r="M17" s="167"/>
      <c r="N17" s="103" t="s">
        <v>102</v>
      </c>
      <c r="O17" s="105">
        <v>1129</v>
      </c>
      <c r="P17" s="105">
        <v>569</v>
      </c>
      <c r="Q17" s="105">
        <v>791</v>
      </c>
      <c r="R17" s="105">
        <v>389</v>
      </c>
      <c r="S17" s="105">
        <v>884</v>
      </c>
      <c r="T17" s="105">
        <v>464</v>
      </c>
      <c r="U17" s="105">
        <v>3206</v>
      </c>
      <c r="V17" s="105">
        <v>1534</v>
      </c>
      <c r="W17" s="105">
        <v>6010</v>
      </c>
      <c r="X17" s="105">
        <v>2956</v>
      </c>
      <c r="Y17" s="167"/>
      <c r="Z17" s="103" t="s">
        <v>102</v>
      </c>
      <c r="AA17" s="105">
        <v>323</v>
      </c>
      <c r="AB17" s="105">
        <v>287</v>
      </c>
      <c r="AC17" s="105">
        <v>282</v>
      </c>
      <c r="AD17" s="105">
        <v>320</v>
      </c>
      <c r="AE17" s="105">
        <v>1212</v>
      </c>
      <c r="AF17" s="105">
        <v>1113</v>
      </c>
      <c r="AG17" s="105">
        <v>395</v>
      </c>
      <c r="AH17" s="105">
        <v>107</v>
      </c>
      <c r="AI17" s="105">
        <v>83</v>
      </c>
      <c r="AJ17" s="105">
        <v>183</v>
      </c>
      <c r="AK17" s="167"/>
      <c r="AL17" s="103" t="s">
        <v>102</v>
      </c>
      <c r="AM17" s="105">
        <v>338</v>
      </c>
      <c r="AN17" s="105">
        <v>16387</v>
      </c>
      <c r="AO17" s="105">
        <v>2138</v>
      </c>
      <c r="AP17" s="105">
        <v>368</v>
      </c>
      <c r="AQ17" s="105">
        <v>30</v>
      </c>
      <c r="AR17" s="105">
        <v>303</v>
      </c>
      <c r="AS17" s="105">
        <v>1280</v>
      </c>
      <c r="AT17" s="105">
        <v>730</v>
      </c>
      <c r="AU17" s="105">
        <v>650</v>
      </c>
      <c r="AV17" s="167"/>
      <c r="AW17" s="103" t="s">
        <v>102</v>
      </c>
      <c r="AX17" s="105">
        <v>10799</v>
      </c>
      <c r="AY17" s="105">
        <v>5238</v>
      </c>
      <c r="AZ17" s="105">
        <v>10013</v>
      </c>
      <c r="BA17" s="105">
        <v>4855</v>
      </c>
      <c r="BB17" s="105">
        <v>4229</v>
      </c>
      <c r="BC17" s="105">
        <v>1970</v>
      </c>
      <c r="BD17" s="105">
        <v>10515</v>
      </c>
      <c r="BE17" s="105">
        <v>5148</v>
      </c>
      <c r="BF17" s="105">
        <v>9770</v>
      </c>
      <c r="BG17" s="105">
        <v>4778</v>
      </c>
      <c r="BH17" s="105">
        <v>2878</v>
      </c>
      <c r="BI17" s="105">
        <v>1294</v>
      </c>
      <c r="BJ17" s="167"/>
      <c r="BK17" s="103" t="s">
        <v>102</v>
      </c>
      <c r="BL17" s="105">
        <v>424</v>
      </c>
      <c r="BM17" s="105">
        <v>719</v>
      </c>
      <c r="BN17" s="105">
        <v>196</v>
      </c>
      <c r="BO17" s="105">
        <v>992</v>
      </c>
      <c r="BP17" s="105">
        <v>3</v>
      </c>
      <c r="BQ17" s="105">
        <v>2334</v>
      </c>
      <c r="BR17" s="105">
        <v>677</v>
      </c>
      <c r="BS17" s="105">
        <v>686</v>
      </c>
      <c r="BT17" s="105">
        <v>270</v>
      </c>
      <c r="BU17" s="105">
        <v>77</v>
      </c>
      <c r="BV17" s="167"/>
      <c r="BW17" s="103" t="s">
        <v>102</v>
      </c>
      <c r="BX17" s="105">
        <v>13609</v>
      </c>
      <c r="BY17" s="105">
        <v>14473</v>
      </c>
      <c r="BZ17" s="105">
        <v>4343</v>
      </c>
      <c r="CA17" s="105">
        <v>3916</v>
      </c>
      <c r="CB17" s="105">
        <v>13751</v>
      </c>
      <c r="CC17" s="105">
        <v>3100</v>
      </c>
      <c r="CD17" s="105">
        <v>2718</v>
      </c>
      <c r="CE17" s="105">
        <v>698</v>
      </c>
      <c r="CF17" s="105">
        <v>79</v>
      </c>
      <c r="CG17" s="105">
        <v>954</v>
      </c>
      <c r="CH17" s="105">
        <v>308</v>
      </c>
      <c r="CI17" s="105">
        <v>5272</v>
      </c>
      <c r="CJ17" s="105">
        <v>14040</v>
      </c>
      <c r="CK17" s="140"/>
      <c r="CL17" s="138" t="s">
        <v>127</v>
      </c>
      <c r="CM17" s="138" t="s">
        <v>4187</v>
      </c>
      <c r="CN17" s="139">
        <v>41148</v>
      </c>
      <c r="CO17" s="141">
        <v>57949</v>
      </c>
    </row>
    <row r="18" spans="1:93" ht="14.45" customHeight="1">
      <c r="A18" s="167" t="s">
        <v>128</v>
      </c>
      <c r="B18" s="71" t="s">
        <v>119</v>
      </c>
      <c r="C18" s="5">
        <v>5540</v>
      </c>
      <c r="D18" s="5">
        <v>3217</v>
      </c>
      <c r="E18" s="5">
        <v>3643</v>
      </c>
      <c r="F18" s="5">
        <v>2077</v>
      </c>
      <c r="G18" s="5">
        <v>3064</v>
      </c>
      <c r="H18" s="5">
        <v>1742</v>
      </c>
      <c r="I18" s="5">
        <v>3645</v>
      </c>
      <c r="J18" s="5">
        <v>1977</v>
      </c>
      <c r="K18" s="72">
        <v>15892</v>
      </c>
      <c r="L18" s="72">
        <v>9013</v>
      </c>
      <c r="M18" s="167" t="s">
        <v>128</v>
      </c>
      <c r="N18" s="71" t="s">
        <v>119</v>
      </c>
      <c r="O18" s="5">
        <v>520</v>
      </c>
      <c r="P18" s="5">
        <v>289</v>
      </c>
      <c r="Q18" s="5">
        <v>212</v>
      </c>
      <c r="R18" s="5">
        <v>110</v>
      </c>
      <c r="S18" s="5">
        <v>242</v>
      </c>
      <c r="T18" s="5">
        <v>134</v>
      </c>
      <c r="U18" s="5">
        <v>778</v>
      </c>
      <c r="V18" s="5">
        <v>443</v>
      </c>
      <c r="W18" s="72">
        <v>1752</v>
      </c>
      <c r="X18" s="72">
        <v>976</v>
      </c>
      <c r="Y18" s="167" t="s">
        <v>128</v>
      </c>
      <c r="Z18" s="71" t="s">
        <v>119</v>
      </c>
      <c r="AA18" s="5">
        <v>94</v>
      </c>
      <c r="AB18" s="5">
        <v>78</v>
      </c>
      <c r="AC18" s="5">
        <v>69</v>
      </c>
      <c r="AD18" s="5">
        <v>69</v>
      </c>
      <c r="AE18" s="72">
        <v>310</v>
      </c>
      <c r="AF18" s="72">
        <v>223</v>
      </c>
      <c r="AG18" s="5">
        <v>135</v>
      </c>
      <c r="AH18" s="5">
        <v>0</v>
      </c>
      <c r="AI18" s="5">
        <v>9</v>
      </c>
      <c r="AJ18" s="5">
        <v>66</v>
      </c>
      <c r="AK18" s="167" t="s">
        <v>128</v>
      </c>
      <c r="AL18" s="71" t="s">
        <v>119</v>
      </c>
      <c r="AM18" s="5">
        <v>19</v>
      </c>
      <c r="AN18" s="5">
        <v>2601</v>
      </c>
      <c r="AO18" s="5">
        <v>323</v>
      </c>
      <c r="AP18" s="5">
        <v>39</v>
      </c>
      <c r="AQ18" s="5">
        <v>21</v>
      </c>
      <c r="AR18" s="5">
        <v>68</v>
      </c>
      <c r="AS18" s="5">
        <v>243</v>
      </c>
      <c r="AT18" s="5">
        <v>184</v>
      </c>
      <c r="AU18" s="5">
        <v>175</v>
      </c>
      <c r="AV18" s="167" t="s">
        <v>128</v>
      </c>
      <c r="AW18" s="71" t="s">
        <v>119</v>
      </c>
      <c r="AX18" s="5">
        <v>2981</v>
      </c>
      <c r="AY18" s="5">
        <v>1610</v>
      </c>
      <c r="AZ18" s="5">
        <v>2865</v>
      </c>
      <c r="BA18" s="5">
        <v>1551</v>
      </c>
      <c r="BB18" s="5">
        <v>1705</v>
      </c>
      <c r="BC18" s="5">
        <v>941</v>
      </c>
      <c r="BD18" s="5">
        <v>2819</v>
      </c>
      <c r="BE18" s="5">
        <v>1528</v>
      </c>
      <c r="BF18" s="5">
        <v>2711</v>
      </c>
      <c r="BG18" s="5">
        <v>1473</v>
      </c>
      <c r="BH18" s="5">
        <v>1575</v>
      </c>
      <c r="BI18" s="5">
        <v>874</v>
      </c>
      <c r="BJ18" s="167" t="s">
        <v>128</v>
      </c>
      <c r="BK18" s="71" t="s">
        <v>119</v>
      </c>
      <c r="BL18" s="5">
        <v>38</v>
      </c>
      <c r="BM18" s="5">
        <v>158</v>
      </c>
      <c r="BN18" s="5">
        <v>48</v>
      </c>
      <c r="BO18" s="5">
        <v>680</v>
      </c>
      <c r="BP18" s="5">
        <v>0</v>
      </c>
      <c r="BQ18" s="72">
        <v>924</v>
      </c>
      <c r="BR18" s="5">
        <v>293</v>
      </c>
      <c r="BS18" s="5">
        <v>47</v>
      </c>
      <c r="BT18" s="72">
        <v>130</v>
      </c>
      <c r="BU18" s="5">
        <v>54</v>
      </c>
      <c r="BV18" s="167" t="s">
        <v>128</v>
      </c>
      <c r="BW18" s="71" t="s">
        <v>119</v>
      </c>
      <c r="BX18" s="5">
        <v>2139</v>
      </c>
      <c r="BY18" s="5">
        <v>2139</v>
      </c>
      <c r="BZ18" s="5">
        <v>202</v>
      </c>
      <c r="CA18" s="5">
        <v>187</v>
      </c>
      <c r="CB18" s="5">
        <v>2007</v>
      </c>
      <c r="CC18" s="5">
        <v>148</v>
      </c>
      <c r="CD18" s="5">
        <v>110</v>
      </c>
      <c r="CE18" s="5">
        <v>1</v>
      </c>
      <c r="CF18" s="5">
        <v>0</v>
      </c>
      <c r="CG18" s="5">
        <v>77</v>
      </c>
      <c r="CH18" s="5">
        <v>1</v>
      </c>
      <c r="CI18" s="5">
        <v>1000</v>
      </c>
      <c r="CJ18" s="5">
        <v>1464</v>
      </c>
      <c r="CK18" s="140"/>
      <c r="CL18" s="138" t="s">
        <v>128</v>
      </c>
      <c r="CM18" s="138" t="s">
        <v>4188</v>
      </c>
      <c r="CN18" s="139">
        <v>6451</v>
      </c>
      <c r="CO18" s="141">
        <v>7011</v>
      </c>
    </row>
    <row r="19" spans="1:93">
      <c r="A19" s="167"/>
      <c r="B19" s="71" t="s">
        <v>120</v>
      </c>
      <c r="C19" s="5">
        <v>1280</v>
      </c>
      <c r="D19" s="5">
        <v>642</v>
      </c>
      <c r="E19" s="5">
        <v>1364</v>
      </c>
      <c r="F19" s="5">
        <v>662</v>
      </c>
      <c r="G19" s="5">
        <v>940</v>
      </c>
      <c r="H19" s="5">
        <v>479</v>
      </c>
      <c r="I19" s="5">
        <v>1581</v>
      </c>
      <c r="J19" s="5">
        <v>719</v>
      </c>
      <c r="K19" s="72">
        <v>5165</v>
      </c>
      <c r="L19" s="72">
        <v>2502</v>
      </c>
      <c r="M19" s="167"/>
      <c r="N19" s="71" t="s">
        <v>120</v>
      </c>
      <c r="O19" s="5">
        <v>138</v>
      </c>
      <c r="P19" s="5">
        <v>70</v>
      </c>
      <c r="Q19" s="5">
        <v>114</v>
      </c>
      <c r="R19" s="5">
        <v>64</v>
      </c>
      <c r="S19" s="5">
        <v>68</v>
      </c>
      <c r="T19" s="5">
        <v>28</v>
      </c>
      <c r="U19" s="5">
        <v>367</v>
      </c>
      <c r="V19" s="5">
        <v>116</v>
      </c>
      <c r="W19" s="72">
        <v>687</v>
      </c>
      <c r="X19" s="72">
        <v>278</v>
      </c>
      <c r="Y19" s="167"/>
      <c r="Z19" s="71" t="s">
        <v>120</v>
      </c>
      <c r="AA19" s="5">
        <v>14</v>
      </c>
      <c r="AB19" s="5">
        <v>15</v>
      </c>
      <c r="AC19" s="5">
        <v>12</v>
      </c>
      <c r="AD19" s="5">
        <v>15</v>
      </c>
      <c r="AE19" s="72">
        <v>56</v>
      </c>
      <c r="AF19" s="72">
        <v>44</v>
      </c>
      <c r="AG19" s="5">
        <v>18</v>
      </c>
      <c r="AH19" s="5">
        <v>4</v>
      </c>
      <c r="AI19" s="5">
        <v>0</v>
      </c>
      <c r="AJ19" s="5">
        <v>4</v>
      </c>
      <c r="AK19" s="167"/>
      <c r="AL19" s="71" t="s">
        <v>120</v>
      </c>
      <c r="AM19" s="5">
        <v>24</v>
      </c>
      <c r="AN19" s="5">
        <v>860</v>
      </c>
      <c r="AO19" s="5">
        <v>196</v>
      </c>
      <c r="AP19" s="5">
        <v>0</v>
      </c>
      <c r="AQ19" s="5">
        <v>0</v>
      </c>
      <c r="AR19" s="5">
        <v>25</v>
      </c>
      <c r="AS19" s="5">
        <v>45</v>
      </c>
      <c r="AT19" s="5">
        <v>37</v>
      </c>
      <c r="AU19" s="5">
        <v>37</v>
      </c>
      <c r="AV19" s="167"/>
      <c r="AW19" s="71" t="s">
        <v>120</v>
      </c>
      <c r="AX19" s="5">
        <v>954</v>
      </c>
      <c r="AY19" s="5">
        <v>468</v>
      </c>
      <c r="AZ19" s="5">
        <v>935</v>
      </c>
      <c r="BA19" s="5">
        <v>460</v>
      </c>
      <c r="BB19" s="5">
        <v>391</v>
      </c>
      <c r="BC19" s="5">
        <v>207</v>
      </c>
      <c r="BD19" s="5">
        <v>857</v>
      </c>
      <c r="BE19" s="5">
        <v>434</v>
      </c>
      <c r="BF19" s="5">
        <v>841</v>
      </c>
      <c r="BG19" s="5">
        <v>427</v>
      </c>
      <c r="BH19" s="5">
        <v>331</v>
      </c>
      <c r="BI19" s="5">
        <v>184</v>
      </c>
      <c r="BJ19" s="167"/>
      <c r="BK19" s="71" t="s">
        <v>120</v>
      </c>
      <c r="BL19" s="5">
        <v>26</v>
      </c>
      <c r="BM19" s="5">
        <v>37</v>
      </c>
      <c r="BN19" s="5">
        <v>9</v>
      </c>
      <c r="BO19" s="5">
        <v>50</v>
      </c>
      <c r="BP19" s="5">
        <v>2</v>
      </c>
      <c r="BQ19" s="72">
        <v>124</v>
      </c>
      <c r="BR19" s="5">
        <v>65</v>
      </c>
      <c r="BS19" s="5">
        <v>24</v>
      </c>
      <c r="BT19" s="72">
        <v>34</v>
      </c>
      <c r="BU19" s="5">
        <v>17</v>
      </c>
      <c r="BV19" s="167"/>
      <c r="BW19" s="71" t="s">
        <v>120</v>
      </c>
      <c r="BX19" s="5">
        <v>509</v>
      </c>
      <c r="BY19" s="5">
        <v>961</v>
      </c>
      <c r="BZ19" s="5">
        <v>131</v>
      </c>
      <c r="CA19" s="5">
        <v>0</v>
      </c>
      <c r="CB19" s="5">
        <v>809</v>
      </c>
      <c r="CC19" s="5">
        <v>0</v>
      </c>
      <c r="CD19" s="5">
        <v>0</v>
      </c>
      <c r="CE19" s="5">
        <v>0</v>
      </c>
      <c r="CF19" s="5">
        <v>0</v>
      </c>
      <c r="CG19" s="5">
        <v>0</v>
      </c>
      <c r="CH19" s="5">
        <v>0</v>
      </c>
      <c r="CI19" s="5">
        <v>59</v>
      </c>
      <c r="CJ19" s="5">
        <v>1058</v>
      </c>
      <c r="CK19" s="140"/>
      <c r="CL19" s="138" t="s">
        <v>128</v>
      </c>
      <c r="CM19" s="138" t="s">
        <v>4189</v>
      </c>
      <c r="CN19" s="139">
        <v>2332</v>
      </c>
      <c r="CO19" s="141">
        <v>2410</v>
      </c>
    </row>
    <row r="20" spans="1:93">
      <c r="A20" s="167"/>
      <c r="B20" s="103" t="s">
        <v>102</v>
      </c>
      <c r="C20" s="105">
        <v>6820</v>
      </c>
      <c r="D20" s="105">
        <v>3859</v>
      </c>
      <c r="E20" s="105">
        <v>5007</v>
      </c>
      <c r="F20" s="105">
        <v>2739</v>
      </c>
      <c r="G20" s="105">
        <v>4004</v>
      </c>
      <c r="H20" s="105">
        <v>2221</v>
      </c>
      <c r="I20" s="105">
        <v>5226</v>
      </c>
      <c r="J20" s="105">
        <v>2696</v>
      </c>
      <c r="K20" s="105">
        <v>21057</v>
      </c>
      <c r="L20" s="105">
        <v>11515</v>
      </c>
      <c r="M20" s="167"/>
      <c r="N20" s="103" t="s">
        <v>102</v>
      </c>
      <c r="O20" s="105">
        <v>658</v>
      </c>
      <c r="P20" s="105">
        <v>359</v>
      </c>
      <c r="Q20" s="105">
        <v>326</v>
      </c>
      <c r="R20" s="105">
        <v>174</v>
      </c>
      <c r="S20" s="105">
        <v>310</v>
      </c>
      <c r="T20" s="105">
        <v>162</v>
      </c>
      <c r="U20" s="105">
        <v>1145</v>
      </c>
      <c r="V20" s="105">
        <v>559</v>
      </c>
      <c r="W20" s="105">
        <v>2439</v>
      </c>
      <c r="X20" s="105">
        <v>1254</v>
      </c>
      <c r="Y20" s="167"/>
      <c r="Z20" s="103" t="s">
        <v>102</v>
      </c>
      <c r="AA20" s="105">
        <v>108</v>
      </c>
      <c r="AB20" s="105">
        <v>93</v>
      </c>
      <c r="AC20" s="105">
        <v>81</v>
      </c>
      <c r="AD20" s="105">
        <v>84</v>
      </c>
      <c r="AE20" s="105">
        <v>366</v>
      </c>
      <c r="AF20" s="105">
        <v>267</v>
      </c>
      <c r="AG20" s="105">
        <v>153</v>
      </c>
      <c r="AH20" s="105">
        <v>4</v>
      </c>
      <c r="AI20" s="105">
        <v>9</v>
      </c>
      <c r="AJ20" s="105">
        <v>70</v>
      </c>
      <c r="AK20" s="167"/>
      <c r="AL20" s="103" t="s">
        <v>102</v>
      </c>
      <c r="AM20" s="105">
        <v>43</v>
      </c>
      <c r="AN20" s="105">
        <v>3461</v>
      </c>
      <c r="AO20" s="105">
        <v>519</v>
      </c>
      <c r="AP20" s="105">
        <v>39</v>
      </c>
      <c r="AQ20" s="105">
        <v>21</v>
      </c>
      <c r="AR20" s="105">
        <v>93</v>
      </c>
      <c r="AS20" s="105">
        <v>288</v>
      </c>
      <c r="AT20" s="105">
        <v>221</v>
      </c>
      <c r="AU20" s="105">
        <v>212</v>
      </c>
      <c r="AV20" s="167"/>
      <c r="AW20" s="103" t="s">
        <v>102</v>
      </c>
      <c r="AX20" s="105">
        <v>3935</v>
      </c>
      <c r="AY20" s="105">
        <v>2078</v>
      </c>
      <c r="AZ20" s="105">
        <v>3800</v>
      </c>
      <c r="BA20" s="105">
        <v>2011</v>
      </c>
      <c r="BB20" s="105">
        <v>2096</v>
      </c>
      <c r="BC20" s="105">
        <v>1148</v>
      </c>
      <c r="BD20" s="105">
        <v>3676</v>
      </c>
      <c r="BE20" s="105">
        <v>1962</v>
      </c>
      <c r="BF20" s="105">
        <v>3552</v>
      </c>
      <c r="BG20" s="105">
        <v>1900</v>
      </c>
      <c r="BH20" s="105">
        <v>1906</v>
      </c>
      <c r="BI20" s="105">
        <v>1058</v>
      </c>
      <c r="BJ20" s="167"/>
      <c r="BK20" s="103" t="s">
        <v>102</v>
      </c>
      <c r="BL20" s="105">
        <v>64</v>
      </c>
      <c r="BM20" s="105">
        <v>195</v>
      </c>
      <c r="BN20" s="105">
        <v>57</v>
      </c>
      <c r="BO20" s="105">
        <v>730</v>
      </c>
      <c r="BP20" s="105">
        <v>2</v>
      </c>
      <c r="BQ20" s="105">
        <v>1048</v>
      </c>
      <c r="BR20" s="105">
        <v>358</v>
      </c>
      <c r="BS20" s="105">
        <v>71</v>
      </c>
      <c r="BT20" s="105">
        <v>164</v>
      </c>
      <c r="BU20" s="105">
        <v>71</v>
      </c>
      <c r="BV20" s="167"/>
      <c r="BW20" s="103" t="s">
        <v>102</v>
      </c>
      <c r="BX20" s="105">
        <v>2648</v>
      </c>
      <c r="BY20" s="105">
        <v>3100</v>
      </c>
      <c r="BZ20" s="105">
        <v>333</v>
      </c>
      <c r="CA20" s="105">
        <v>187</v>
      </c>
      <c r="CB20" s="105">
        <v>2816</v>
      </c>
      <c r="CC20" s="105">
        <v>148</v>
      </c>
      <c r="CD20" s="105">
        <v>110</v>
      </c>
      <c r="CE20" s="105">
        <v>1</v>
      </c>
      <c r="CF20" s="105">
        <v>0</v>
      </c>
      <c r="CG20" s="105">
        <v>77</v>
      </c>
      <c r="CH20" s="105">
        <v>1</v>
      </c>
      <c r="CI20" s="105">
        <v>1059</v>
      </c>
      <c r="CJ20" s="105">
        <v>2522</v>
      </c>
      <c r="CK20" s="135"/>
      <c r="CL20" s="138" t="s">
        <v>128</v>
      </c>
      <c r="CM20" s="138" t="s">
        <v>4190</v>
      </c>
      <c r="CN20" s="139">
        <v>8783</v>
      </c>
      <c r="CO20" s="141">
        <v>9421</v>
      </c>
    </row>
    <row r="21" spans="1:93" ht="14.45" customHeight="1">
      <c r="A21" s="167" t="s">
        <v>6</v>
      </c>
      <c r="B21" s="71" t="s">
        <v>119</v>
      </c>
      <c r="C21" s="5">
        <v>3207</v>
      </c>
      <c r="D21" s="5">
        <v>1573</v>
      </c>
      <c r="E21" s="5">
        <v>3640</v>
      </c>
      <c r="F21" s="5">
        <v>1782</v>
      </c>
      <c r="G21" s="5">
        <v>2887</v>
      </c>
      <c r="H21" s="5">
        <v>1327</v>
      </c>
      <c r="I21" s="5">
        <v>3376</v>
      </c>
      <c r="J21" s="5">
        <v>1508</v>
      </c>
      <c r="K21" s="72">
        <v>13110</v>
      </c>
      <c r="L21" s="72">
        <v>6190</v>
      </c>
      <c r="M21" s="167" t="s">
        <v>6</v>
      </c>
      <c r="N21" s="71" t="s">
        <v>119</v>
      </c>
      <c r="O21" s="5">
        <v>270</v>
      </c>
      <c r="P21" s="5">
        <v>115</v>
      </c>
      <c r="Q21" s="5">
        <v>121</v>
      </c>
      <c r="R21" s="5">
        <v>62</v>
      </c>
      <c r="S21" s="5">
        <v>104</v>
      </c>
      <c r="T21" s="5">
        <v>49</v>
      </c>
      <c r="U21" s="5">
        <v>784</v>
      </c>
      <c r="V21" s="5">
        <v>365</v>
      </c>
      <c r="W21" s="72">
        <v>1279</v>
      </c>
      <c r="X21" s="72">
        <v>591</v>
      </c>
      <c r="Y21" s="167" t="s">
        <v>6</v>
      </c>
      <c r="Z21" s="71" t="s">
        <v>119</v>
      </c>
      <c r="AA21" s="5">
        <v>73</v>
      </c>
      <c r="AB21" s="5">
        <v>78</v>
      </c>
      <c r="AC21" s="5">
        <v>71</v>
      </c>
      <c r="AD21" s="5">
        <v>73</v>
      </c>
      <c r="AE21" s="72">
        <v>295</v>
      </c>
      <c r="AF21" s="72">
        <v>234</v>
      </c>
      <c r="AG21" s="5">
        <v>130</v>
      </c>
      <c r="AH21" s="5">
        <v>0</v>
      </c>
      <c r="AI21" s="5">
        <v>20</v>
      </c>
      <c r="AJ21" s="5">
        <v>63</v>
      </c>
      <c r="AK21" s="167" t="s">
        <v>6</v>
      </c>
      <c r="AL21" s="71" t="s">
        <v>119</v>
      </c>
      <c r="AM21" s="5">
        <v>25</v>
      </c>
      <c r="AN21" s="5">
        <v>2923</v>
      </c>
      <c r="AO21" s="5">
        <v>317</v>
      </c>
      <c r="AP21" s="5">
        <v>221</v>
      </c>
      <c r="AQ21" s="5">
        <v>0</v>
      </c>
      <c r="AR21" s="5">
        <v>101</v>
      </c>
      <c r="AS21" s="5">
        <v>233</v>
      </c>
      <c r="AT21" s="5">
        <v>184</v>
      </c>
      <c r="AU21" s="5">
        <v>176</v>
      </c>
      <c r="AV21" s="167" t="s">
        <v>6</v>
      </c>
      <c r="AW21" s="71" t="s">
        <v>119</v>
      </c>
      <c r="AX21" s="5">
        <v>2410</v>
      </c>
      <c r="AY21" s="5">
        <v>1086</v>
      </c>
      <c r="AZ21" s="5">
        <v>2138</v>
      </c>
      <c r="BA21" s="5">
        <v>922</v>
      </c>
      <c r="BB21" s="5">
        <v>623</v>
      </c>
      <c r="BC21" s="5">
        <v>267</v>
      </c>
      <c r="BD21" s="5">
        <v>2307</v>
      </c>
      <c r="BE21" s="5">
        <v>1050</v>
      </c>
      <c r="BF21" s="5">
        <v>2039</v>
      </c>
      <c r="BG21" s="5">
        <v>889</v>
      </c>
      <c r="BH21" s="5">
        <v>613</v>
      </c>
      <c r="BI21" s="5">
        <v>265</v>
      </c>
      <c r="BJ21" s="167" t="s">
        <v>6</v>
      </c>
      <c r="BK21" s="71" t="s">
        <v>119</v>
      </c>
      <c r="BL21" s="5">
        <v>42</v>
      </c>
      <c r="BM21" s="5">
        <v>152</v>
      </c>
      <c r="BN21" s="5">
        <v>24</v>
      </c>
      <c r="BO21" s="5">
        <v>624</v>
      </c>
      <c r="BP21" s="5">
        <v>0</v>
      </c>
      <c r="BQ21" s="72">
        <v>842</v>
      </c>
      <c r="BR21" s="5">
        <v>233</v>
      </c>
      <c r="BS21" s="5">
        <v>54</v>
      </c>
      <c r="BT21" s="72">
        <v>99</v>
      </c>
      <c r="BU21" s="5">
        <v>37</v>
      </c>
      <c r="BV21" s="167" t="s">
        <v>6</v>
      </c>
      <c r="BW21" s="71" t="s">
        <v>119</v>
      </c>
      <c r="BX21" s="5">
        <v>2837</v>
      </c>
      <c r="BY21" s="5">
        <v>3186</v>
      </c>
      <c r="BZ21" s="5">
        <v>1300</v>
      </c>
      <c r="CA21" s="5">
        <v>1363</v>
      </c>
      <c r="CB21" s="5">
        <v>2872</v>
      </c>
      <c r="CC21" s="5">
        <v>1253</v>
      </c>
      <c r="CD21" s="5">
        <v>1071</v>
      </c>
      <c r="CE21" s="5">
        <v>406</v>
      </c>
      <c r="CF21" s="5">
        <v>14</v>
      </c>
      <c r="CG21" s="5">
        <v>167</v>
      </c>
      <c r="CH21" s="5">
        <v>13</v>
      </c>
      <c r="CI21" s="5">
        <v>821</v>
      </c>
      <c r="CJ21" s="5">
        <v>2136</v>
      </c>
      <c r="CK21" s="135"/>
      <c r="CL21" s="138" t="s">
        <v>6</v>
      </c>
      <c r="CM21" s="138" t="s">
        <v>4191</v>
      </c>
      <c r="CN21" s="139">
        <v>7706</v>
      </c>
      <c r="CO21" s="141">
        <v>14482</v>
      </c>
    </row>
    <row r="22" spans="1:93">
      <c r="A22" s="167"/>
      <c r="B22" s="71" t="s">
        <v>120</v>
      </c>
      <c r="C22" s="5">
        <v>1367</v>
      </c>
      <c r="D22" s="5">
        <v>717</v>
      </c>
      <c r="E22" s="5">
        <v>1702</v>
      </c>
      <c r="F22" s="5">
        <v>857</v>
      </c>
      <c r="G22" s="5">
        <v>1505</v>
      </c>
      <c r="H22" s="5">
        <v>775</v>
      </c>
      <c r="I22" s="5">
        <v>1921</v>
      </c>
      <c r="J22" s="5">
        <v>987</v>
      </c>
      <c r="K22" s="72">
        <v>6495</v>
      </c>
      <c r="L22" s="72">
        <v>3336</v>
      </c>
      <c r="M22" s="167"/>
      <c r="N22" s="71" t="s">
        <v>120</v>
      </c>
      <c r="O22" s="5">
        <v>37</v>
      </c>
      <c r="P22" s="5">
        <v>24</v>
      </c>
      <c r="Q22" s="5">
        <v>28</v>
      </c>
      <c r="R22" s="5">
        <v>12</v>
      </c>
      <c r="S22" s="5">
        <v>26</v>
      </c>
      <c r="T22" s="5">
        <v>19</v>
      </c>
      <c r="U22" s="5">
        <v>404</v>
      </c>
      <c r="V22" s="5">
        <v>225</v>
      </c>
      <c r="W22" s="72">
        <v>495</v>
      </c>
      <c r="X22" s="72">
        <v>280</v>
      </c>
      <c r="Y22" s="167"/>
      <c r="Z22" s="71" t="s">
        <v>120</v>
      </c>
      <c r="AA22" s="5">
        <v>19</v>
      </c>
      <c r="AB22" s="5">
        <v>23</v>
      </c>
      <c r="AC22" s="5">
        <v>18</v>
      </c>
      <c r="AD22" s="5">
        <v>21</v>
      </c>
      <c r="AE22" s="72">
        <v>81</v>
      </c>
      <c r="AF22" s="72">
        <v>71</v>
      </c>
      <c r="AG22" s="5">
        <v>53</v>
      </c>
      <c r="AH22" s="5">
        <v>12</v>
      </c>
      <c r="AI22" s="5">
        <v>1</v>
      </c>
      <c r="AJ22" s="5">
        <v>7</v>
      </c>
      <c r="AK22" s="167"/>
      <c r="AL22" s="71" t="s">
        <v>120</v>
      </c>
      <c r="AM22" s="5">
        <v>8</v>
      </c>
      <c r="AN22" s="5">
        <v>1704</v>
      </c>
      <c r="AO22" s="5">
        <v>40</v>
      </c>
      <c r="AP22" s="5">
        <v>93</v>
      </c>
      <c r="AQ22" s="5">
        <v>0</v>
      </c>
      <c r="AR22" s="5">
        <v>40</v>
      </c>
      <c r="AS22" s="5">
        <v>76</v>
      </c>
      <c r="AT22" s="5">
        <v>68</v>
      </c>
      <c r="AU22" s="5">
        <v>64</v>
      </c>
      <c r="AV22" s="167"/>
      <c r="AW22" s="71" t="s">
        <v>120</v>
      </c>
      <c r="AX22" s="5">
        <v>1298</v>
      </c>
      <c r="AY22" s="5">
        <v>636</v>
      </c>
      <c r="AZ22" s="5">
        <v>1266</v>
      </c>
      <c r="BA22" s="5">
        <v>619</v>
      </c>
      <c r="BB22" s="5">
        <v>414</v>
      </c>
      <c r="BC22" s="5">
        <v>199</v>
      </c>
      <c r="BD22" s="5">
        <v>1273</v>
      </c>
      <c r="BE22" s="5">
        <v>624</v>
      </c>
      <c r="BF22" s="5">
        <v>1246</v>
      </c>
      <c r="BG22" s="5">
        <v>609</v>
      </c>
      <c r="BH22" s="5">
        <v>412</v>
      </c>
      <c r="BI22" s="5">
        <v>198</v>
      </c>
      <c r="BJ22" s="167"/>
      <c r="BK22" s="71" t="s">
        <v>120</v>
      </c>
      <c r="BL22" s="5">
        <v>65</v>
      </c>
      <c r="BM22" s="5">
        <v>57</v>
      </c>
      <c r="BN22" s="5">
        <v>22</v>
      </c>
      <c r="BO22" s="5">
        <v>112</v>
      </c>
      <c r="BP22" s="5">
        <v>0</v>
      </c>
      <c r="BQ22" s="72">
        <v>256</v>
      </c>
      <c r="BR22" s="5">
        <v>145</v>
      </c>
      <c r="BS22" s="5">
        <v>76</v>
      </c>
      <c r="BT22" s="72">
        <v>65</v>
      </c>
      <c r="BU22" s="5">
        <v>40</v>
      </c>
      <c r="BV22" s="167"/>
      <c r="BW22" s="71" t="s">
        <v>120</v>
      </c>
      <c r="BX22" s="5">
        <v>1682</v>
      </c>
      <c r="BY22" s="5">
        <v>2141</v>
      </c>
      <c r="BZ22" s="5">
        <v>515</v>
      </c>
      <c r="CA22" s="5">
        <v>129</v>
      </c>
      <c r="CB22" s="5">
        <v>2183</v>
      </c>
      <c r="CC22" s="5">
        <v>178</v>
      </c>
      <c r="CD22" s="5">
        <v>60</v>
      </c>
      <c r="CE22" s="5">
        <v>18</v>
      </c>
      <c r="CF22" s="5">
        <v>0</v>
      </c>
      <c r="CG22" s="5">
        <v>28</v>
      </c>
      <c r="CH22" s="5">
        <v>0</v>
      </c>
      <c r="CI22" s="5">
        <v>110</v>
      </c>
      <c r="CJ22" s="5">
        <v>16</v>
      </c>
      <c r="CK22" s="135"/>
      <c r="CL22" s="138" t="s">
        <v>6</v>
      </c>
      <c r="CM22" s="138" t="s">
        <v>4192</v>
      </c>
      <c r="CN22" s="139">
        <v>3908</v>
      </c>
      <c r="CO22" s="141">
        <v>6934</v>
      </c>
    </row>
    <row r="23" spans="1:93">
      <c r="A23" s="167"/>
      <c r="B23" s="103" t="s">
        <v>102</v>
      </c>
      <c r="C23" s="105">
        <v>4574</v>
      </c>
      <c r="D23" s="105">
        <v>2290</v>
      </c>
      <c r="E23" s="105">
        <v>5342</v>
      </c>
      <c r="F23" s="105">
        <v>2639</v>
      </c>
      <c r="G23" s="105">
        <v>4392</v>
      </c>
      <c r="H23" s="105">
        <v>2102</v>
      </c>
      <c r="I23" s="105">
        <v>5297</v>
      </c>
      <c r="J23" s="105">
        <v>2495</v>
      </c>
      <c r="K23" s="105">
        <v>19605</v>
      </c>
      <c r="L23" s="105">
        <v>9526</v>
      </c>
      <c r="M23" s="167"/>
      <c r="N23" s="103" t="s">
        <v>102</v>
      </c>
      <c r="O23" s="105">
        <v>307</v>
      </c>
      <c r="P23" s="105">
        <v>139</v>
      </c>
      <c r="Q23" s="105">
        <v>149</v>
      </c>
      <c r="R23" s="105">
        <v>74</v>
      </c>
      <c r="S23" s="105">
        <v>130</v>
      </c>
      <c r="T23" s="105">
        <v>68</v>
      </c>
      <c r="U23" s="105">
        <v>1188</v>
      </c>
      <c r="V23" s="105">
        <v>590</v>
      </c>
      <c r="W23" s="105">
        <v>1774</v>
      </c>
      <c r="X23" s="105">
        <v>871</v>
      </c>
      <c r="Y23" s="167"/>
      <c r="Z23" s="103" t="s">
        <v>102</v>
      </c>
      <c r="AA23" s="105">
        <v>92</v>
      </c>
      <c r="AB23" s="105">
        <v>101</v>
      </c>
      <c r="AC23" s="105">
        <v>89</v>
      </c>
      <c r="AD23" s="105">
        <v>94</v>
      </c>
      <c r="AE23" s="105">
        <v>376</v>
      </c>
      <c r="AF23" s="105">
        <v>305</v>
      </c>
      <c r="AG23" s="105">
        <v>183</v>
      </c>
      <c r="AH23" s="105">
        <v>12</v>
      </c>
      <c r="AI23" s="105">
        <v>21</v>
      </c>
      <c r="AJ23" s="105">
        <v>70</v>
      </c>
      <c r="AK23" s="167"/>
      <c r="AL23" s="103" t="s">
        <v>102</v>
      </c>
      <c r="AM23" s="105">
        <v>33</v>
      </c>
      <c r="AN23" s="105">
        <v>4627</v>
      </c>
      <c r="AO23" s="105">
        <v>357</v>
      </c>
      <c r="AP23" s="105">
        <v>314</v>
      </c>
      <c r="AQ23" s="105">
        <v>0</v>
      </c>
      <c r="AR23" s="105">
        <v>141</v>
      </c>
      <c r="AS23" s="105">
        <v>309</v>
      </c>
      <c r="AT23" s="105">
        <v>252</v>
      </c>
      <c r="AU23" s="105">
        <v>240</v>
      </c>
      <c r="AV23" s="167"/>
      <c r="AW23" s="103" t="s">
        <v>102</v>
      </c>
      <c r="AX23" s="105">
        <v>3708</v>
      </c>
      <c r="AY23" s="105">
        <v>1722</v>
      </c>
      <c r="AZ23" s="105">
        <v>3404</v>
      </c>
      <c r="BA23" s="105">
        <v>1541</v>
      </c>
      <c r="BB23" s="105">
        <v>1037</v>
      </c>
      <c r="BC23" s="105">
        <v>466</v>
      </c>
      <c r="BD23" s="105">
        <v>3580</v>
      </c>
      <c r="BE23" s="105">
        <v>1674</v>
      </c>
      <c r="BF23" s="105">
        <v>3285</v>
      </c>
      <c r="BG23" s="105">
        <v>1498</v>
      </c>
      <c r="BH23" s="105">
        <v>1025</v>
      </c>
      <c r="BI23" s="105">
        <v>463</v>
      </c>
      <c r="BJ23" s="167"/>
      <c r="BK23" s="103" t="s">
        <v>102</v>
      </c>
      <c r="BL23" s="105">
        <v>107</v>
      </c>
      <c r="BM23" s="105">
        <v>209</v>
      </c>
      <c r="BN23" s="105">
        <v>46</v>
      </c>
      <c r="BO23" s="105">
        <v>736</v>
      </c>
      <c r="BP23" s="105">
        <v>0</v>
      </c>
      <c r="BQ23" s="105">
        <v>1098</v>
      </c>
      <c r="BR23" s="105">
        <v>378</v>
      </c>
      <c r="BS23" s="105">
        <v>130</v>
      </c>
      <c r="BT23" s="105">
        <v>164</v>
      </c>
      <c r="BU23" s="105">
        <v>77</v>
      </c>
      <c r="BV23" s="167"/>
      <c r="BW23" s="103" t="s">
        <v>102</v>
      </c>
      <c r="BX23" s="105">
        <v>4519</v>
      </c>
      <c r="BY23" s="105">
        <v>5327</v>
      </c>
      <c r="BZ23" s="105">
        <v>1815</v>
      </c>
      <c r="CA23" s="105">
        <v>1492</v>
      </c>
      <c r="CB23" s="105">
        <v>5055</v>
      </c>
      <c r="CC23" s="105">
        <v>1431</v>
      </c>
      <c r="CD23" s="105">
        <v>1131</v>
      </c>
      <c r="CE23" s="105">
        <v>424</v>
      </c>
      <c r="CF23" s="105">
        <v>14</v>
      </c>
      <c r="CG23" s="105">
        <v>195</v>
      </c>
      <c r="CH23" s="105">
        <v>13</v>
      </c>
      <c r="CI23" s="105">
        <v>931</v>
      </c>
      <c r="CJ23" s="105">
        <v>2152</v>
      </c>
      <c r="CK23" s="135"/>
      <c r="CL23" s="138" t="s">
        <v>6</v>
      </c>
      <c r="CM23" s="138" t="s">
        <v>4193</v>
      </c>
      <c r="CN23" s="139">
        <v>11614</v>
      </c>
      <c r="CO23" s="141">
        <v>21416</v>
      </c>
    </row>
    <row r="24" spans="1:93" ht="14.45" customHeight="1">
      <c r="A24" s="167" t="s">
        <v>3</v>
      </c>
      <c r="B24" s="71" t="s">
        <v>119</v>
      </c>
      <c r="C24" s="5">
        <v>8537</v>
      </c>
      <c r="D24" s="5">
        <v>4700</v>
      </c>
      <c r="E24" s="5">
        <v>7015</v>
      </c>
      <c r="F24" s="5">
        <v>3795</v>
      </c>
      <c r="G24" s="5">
        <v>5456</v>
      </c>
      <c r="H24" s="5">
        <v>2889</v>
      </c>
      <c r="I24" s="5">
        <v>7336</v>
      </c>
      <c r="J24" s="5">
        <v>3580</v>
      </c>
      <c r="K24" s="72">
        <v>28344</v>
      </c>
      <c r="L24" s="72">
        <v>14964</v>
      </c>
      <c r="M24" s="167" t="s">
        <v>3</v>
      </c>
      <c r="N24" s="71" t="s">
        <v>119</v>
      </c>
      <c r="O24" s="5">
        <v>414</v>
      </c>
      <c r="P24" s="5">
        <v>219</v>
      </c>
      <c r="Q24" s="5">
        <v>360</v>
      </c>
      <c r="R24" s="5">
        <v>181</v>
      </c>
      <c r="S24" s="5">
        <v>241</v>
      </c>
      <c r="T24" s="5">
        <v>119</v>
      </c>
      <c r="U24" s="5">
        <v>1594</v>
      </c>
      <c r="V24" s="5">
        <v>669</v>
      </c>
      <c r="W24" s="72">
        <v>2609</v>
      </c>
      <c r="X24" s="72">
        <v>1188</v>
      </c>
      <c r="Y24" s="167" t="s">
        <v>3</v>
      </c>
      <c r="Z24" s="71" t="s">
        <v>119</v>
      </c>
      <c r="AA24" s="5">
        <v>153</v>
      </c>
      <c r="AB24" s="5">
        <v>140</v>
      </c>
      <c r="AC24" s="5">
        <v>126</v>
      </c>
      <c r="AD24" s="5">
        <v>126</v>
      </c>
      <c r="AE24" s="72">
        <v>545</v>
      </c>
      <c r="AF24" s="72">
        <v>431</v>
      </c>
      <c r="AG24" s="5">
        <v>244</v>
      </c>
      <c r="AH24" s="5">
        <v>6</v>
      </c>
      <c r="AI24" s="5">
        <v>13</v>
      </c>
      <c r="AJ24" s="5">
        <v>108</v>
      </c>
      <c r="AK24" s="167" t="s">
        <v>3</v>
      </c>
      <c r="AL24" s="71" t="s">
        <v>119</v>
      </c>
      <c r="AM24" s="5">
        <v>8</v>
      </c>
      <c r="AN24" s="5">
        <v>5709</v>
      </c>
      <c r="AO24" s="5">
        <v>683</v>
      </c>
      <c r="AP24" s="5">
        <v>22</v>
      </c>
      <c r="AQ24" s="5">
        <v>16</v>
      </c>
      <c r="AR24" s="5">
        <v>152</v>
      </c>
      <c r="AS24" s="5">
        <v>448</v>
      </c>
      <c r="AT24" s="5">
        <v>325</v>
      </c>
      <c r="AU24" s="5">
        <v>262</v>
      </c>
      <c r="AV24" s="167" t="s">
        <v>3</v>
      </c>
      <c r="AW24" s="71" t="s">
        <v>119</v>
      </c>
      <c r="AX24" s="5">
        <v>6486</v>
      </c>
      <c r="AY24" s="5">
        <v>3254</v>
      </c>
      <c r="AZ24" s="5">
        <v>6251</v>
      </c>
      <c r="BA24" s="5">
        <v>3141</v>
      </c>
      <c r="BB24" s="5">
        <v>3428</v>
      </c>
      <c r="BC24" s="5">
        <v>1690</v>
      </c>
      <c r="BD24" s="5">
        <v>6453</v>
      </c>
      <c r="BE24" s="5">
        <v>3241</v>
      </c>
      <c r="BF24" s="5">
        <v>6224</v>
      </c>
      <c r="BG24" s="5">
        <v>3132</v>
      </c>
      <c r="BH24" s="5">
        <v>3427</v>
      </c>
      <c r="BI24" s="5">
        <v>1696</v>
      </c>
      <c r="BJ24" s="167" t="s">
        <v>3</v>
      </c>
      <c r="BK24" s="71" t="s">
        <v>119</v>
      </c>
      <c r="BL24" s="5">
        <v>184</v>
      </c>
      <c r="BM24" s="5">
        <v>347</v>
      </c>
      <c r="BN24" s="5">
        <v>11</v>
      </c>
      <c r="BO24" s="5">
        <v>893</v>
      </c>
      <c r="BP24" s="5">
        <v>82</v>
      </c>
      <c r="BQ24" s="72">
        <v>1517</v>
      </c>
      <c r="BR24" s="5">
        <v>476</v>
      </c>
      <c r="BS24" s="5">
        <v>199</v>
      </c>
      <c r="BT24" s="72">
        <v>238</v>
      </c>
      <c r="BU24" s="5">
        <v>85</v>
      </c>
      <c r="BV24" s="167" t="s">
        <v>3</v>
      </c>
      <c r="BW24" s="71" t="s">
        <v>119</v>
      </c>
      <c r="BX24" s="5">
        <v>4727</v>
      </c>
      <c r="BY24" s="5">
        <v>4693</v>
      </c>
      <c r="BZ24" s="5">
        <v>1940</v>
      </c>
      <c r="CA24" s="5">
        <v>2175</v>
      </c>
      <c r="CB24" s="5">
        <v>4573</v>
      </c>
      <c r="CC24" s="5">
        <v>1774</v>
      </c>
      <c r="CD24" s="5">
        <v>1536</v>
      </c>
      <c r="CE24" s="5">
        <v>200</v>
      </c>
      <c r="CF24" s="5">
        <v>121</v>
      </c>
      <c r="CG24" s="5">
        <v>488</v>
      </c>
      <c r="CH24" s="5">
        <v>120</v>
      </c>
      <c r="CI24" s="5">
        <v>1764</v>
      </c>
      <c r="CJ24" s="5">
        <v>1741</v>
      </c>
      <c r="CK24" s="135"/>
      <c r="CL24" s="138" t="s">
        <v>3</v>
      </c>
      <c r="CM24" s="138" t="s">
        <v>4194</v>
      </c>
      <c r="CN24" s="139">
        <v>13643</v>
      </c>
      <c r="CO24" s="141">
        <v>22347</v>
      </c>
    </row>
    <row r="25" spans="1:93">
      <c r="A25" s="167"/>
      <c r="B25" s="71" t="s">
        <v>120</v>
      </c>
      <c r="C25" s="5">
        <v>2507</v>
      </c>
      <c r="D25" s="5">
        <v>1346</v>
      </c>
      <c r="E25" s="5">
        <v>2291</v>
      </c>
      <c r="F25" s="5">
        <v>1291</v>
      </c>
      <c r="G25" s="5">
        <v>2048</v>
      </c>
      <c r="H25" s="5">
        <v>1094</v>
      </c>
      <c r="I25" s="5">
        <v>2274</v>
      </c>
      <c r="J25" s="5">
        <v>1234</v>
      </c>
      <c r="K25" s="72">
        <v>9120</v>
      </c>
      <c r="L25" s="72">
        <v>4965</v>
      </c>
      <c r="M25" s="167"/>
      <c r="N25" s="71" t="s">
        <v>120</v>
      </c>
      <c r="O25" s="5">
        <v>171</v>
      </c>
      <c r="P25" s="5">
        <v>100</v>
      </c>
      <c r="Q25" s="5">
        <v>169</v>
      </c>
      <c r="R25" s="5">
        <v>95</v>
      </c>
      <c r="S25" s="5">
        <v>182</v>
      </c>
      <c r="T25" s="5">
        <v>101</v>
      </c>
      <c r="U25" s="5">
        <v>537</v>
      </c>
      <c r="V25" s="5">
        <v>277</v>
      </c>
      <c r="W25" s="72">
        <v>1059</v>
      </c>
      <c r="X25" s="72">
        <v>573</v>
      </c>
      <c r="Y25" s="167"/>
      <c r="Z25" s="71" t="s">
        <v>120</v>
      </c>
      <c r="AA25" s="5">
        <v>36</v>
      </c>
      <c r="AB25" s="5">
        <v>33</v>
      </c>
      <c r="AC25" s="5">
        <v>30</v>
      </c>
      <c r="AD25" s="5">
        <v>31</v>
      </c>
      <c r="AE25" s="72">
        <v>130</v>
      </c>
      <c r="AF25" s="72">
        <v>109</v>
      </c>
      <c r="AG25" s="5">
        <v>89</v>
      </c>
      <c r="AH25" s="5">
        <v>27</v>
      </c>
      <c r="AI25" s="5">
        <v>14</v>
      </c>
      <c r="AJ25" s="5">
        <v>14</v>
      </c>
      <c r="AK25" s="167"/>
      <c r="AL25" s="71" t="s">
        <v>120</v>
      </c>
      <c r="AM25" s="5">
        <v>23</v>
      </c>
      <c r="AN25" s="5">
        <v>1169</v>
      </c>
      <c r="AO25" s="5">
        <v>330</v>
      </c>
      <c r="AP25" s="5">
        <v>147</v>
      </c>
      <c r="AQ25" s="5">
        <v>20</v>
      </c>
      <c r="AR25" s="5">
        <v>51</v>
      </c>
      <c r="AS25" s="5">
        <v>99</v>
      </c>
      <c r="AT25" s="5">
        <v>75</v>
      </c>
      <c r="AU25" s="5">
        <v>77</v>
      </c>
      <c r="AV25" s="167"/>
      <c r="AW25" s="71" t="s">
        <v>120</v>
      </c>
      <c r="AX25" s="5">
        <v>2197</v>
      </c>
      <c r="AY25" s="5">
        <v>1198</v>
      </c>
      <c r="AZ25" s="5">
        <v>2117</v>
      </c>
      <c r="BA25" s="5">
        <v>1159</v>
      </c>
      <c r="BB25" s="5">
        <v>655</v>
      </c>
      <c r="BC25" s="5">
        <v>366</v>
      </c>
      <c r="BD25" s="5">
        <v>2181</v>
      </c>
      <c r="BE25" s="5">
        <v>1191</v>
      </c>
      <c r="BF25" s="5">
        <v>2101</v>
      </c>
      <c r="BG25" s="5">
        <v>1152</v>
      </c>
      <c r="BH25" s="5">
        <v>646</v>
      </c>
      <c r="BI25" s="5">
        <v>365</v>
      </c>
      <c r="BJ25" s="167"/>
      <c r="BK25" s="71" t="s">
        <v>120</v>
      </c>
      <c r="BL25" s="5">
        <v>181</v>
      </c>
      <c r="BM25" s="5">
        <v>124</v>
      </c>
      <c r="BN25" s="5">
        <v>3</v>
      </c>
      <c r="BO25" s="5">
        <v>128</v>
      </c>
      <c r="BP25" s="5">
        <v>10</v>
      </c>
      <c r="BQ25" s="72">
        <v>446</v>
      </c>
      <c r="BR25" s="5">
        <v>253</v>
      </c>
      <c r="BS25" s="5">
        <v>168</v>
      </c>
      <c r="BT25" s="72">
        <v>115</v>
      </c>
      <c r="BU25" s="5">
        <v>72</v>
      </c>
      <c r="BV25" s="167"/>
      <c r="BW25" s="71" t="s">
        <v>120</v>
      </c>
      <c r="BX25" s="5">
        <v>1175</v>
      </c>
      <c r="BY25" s="5">
        <v>2626</v>
      </c>
      <c r="BZ25" s="5">
        <v>362</v>
      </c>
      <c r="CA25" s="5">
        <v>510</v>
      </c>
      <c r="CB25" s="5">
        <v>1782</v>
      </c>
      <c r="CC25" s="5">
        <v>484</v>
      </c>
      <c r="CD25" s="5">
        <v>524</v>
      </c>
      <c r="CE25" s="5">
        <v>85</v>
      </c>
      <c r="CF25" s="5">
        <v>0</v>
      </c>
      <c r="CG25" s="5">
        <v>30</v>
      </c>
      <c r="CH25" s="5">
        <v>14</v>
      </c>
      <c r="CI25" s="5">
        <v>262</v>
      </c>
      <c r="CJ25" s="5">
        <v>544</v>
      </c>
      <c r="CK25" s="135"/>
      <c r="CL25" s="138" t="s">
        <v>3</v>
      </c>
      <c r="CM25" s="138" t="s">
        <v>4195</v>
      </c>
      <c r="CN25" s="139">
        <v>4039</v>
      </c>
      <c r="CO25" s="141">
        <v>7592</v>
      </c>
    </row>
    <row r="26" spans="1:93">
      <c r="A26" s="167"/>
      <c r="B26" s="103" t="s">
        <v>102</v>
      </c>
      <c r="C26" s="105">
        <v>11044</v>
      </c>
      <c r="D26" s="105">
        <v>6046</v>
      </c>
      <c r="E26" s="105">
        <v>9306</v>
      </c>
      <c r="F26" s="105">
        <v>5086</v>
      </c>
      <c r="G26" s="105">
        <v>7504</v>
      </c>
      <c r="H26" s="105">
        <v>3983</v>
      </c>
      <c r="I26" s="105">
        <v>9610</v>
      </c>
      <c r="J26" s="105">
        <v>4814</v>
      </c>
      <c r="K26" s="105">
        <v>37464</v>
      </c>
      <c r="L26" s="105">
        <v>19929</v>
      </c>
      <c r="M26" s="167"/>
      <c r="N26" s="103" t="s">
        <v>102</v>
      </c>
      <c r="O26" s="105">
        <v>585</v>
      </c>
      <c r="P26" s="105">
        <v>319</v>
      </c>
      <c r="Q26" s="105">
        <v>529</v>
      </c>
      <c r="R26" s="105">
        <v>276</v>
      </c>
      <c r="S26" s="105">
        <v>423</v>
      </c>
      <c r="T26" s="105">
        <v>220</v>
      </c>
      <c r="U26" s="105">
        <v>2131</v>
      </c>
      <c r="V26" s="105">
        <v>946</v>
      </c>
      <c r="W26" s="105">
        <v>3668</v>
      </c>
      <c r="X26" s="105">
        <v>1761</v>
      </c>
      <c r="Y26" s="167"/>
      <c r="Z26" s="103" t="s">
        <v>102</v>
      </c>
      <c r="AA26" s="105">
        <v>189</v>
      </c>
      <c r="AB26" s="105">
        <v>173</v>
      </c>
      <c r="AC26" s="105">
        <v>156</v>
      </c>
      <c r="AD26" s="105">
        <v>157</v>
      </c>
      <c r="AE26" s="105">
        <v>675</v>
      </c>
      <c r="AF26" s="105">
        <v>540</v>
      </c>
      <c r="AG26" s="105">
        <v>333</v>
      </c>
      <c r="AH26" s="105">
        <v>33</v>
      </c>
      <c r="AI26" s="105">
        <v>27</v>
      </c>
      <c r="AJ26" s="105">
        <v>122</v>
      </c>
      <c r="AK26" s="167"/>
      <c r="AL26" s="103" t="s">
        <v>102</v>
      </c>
      <c r="AM26" s="105">
        <v>31</v>
      </c>
      <c r="AN26" s="105">
        <v>6878</v>
      </c>
      <c r="AO26" s="105">
        <v>1013</v>
      </c>
      <c r="AP26" s="105">
        <v>169</v>
      </c>
      <c r="AQ26" s="105">
        <v>36</v>
      </c>
      <c r="AR26" s="105">
        <v>203</v>
      </c>
      <c r="AS26" s="105">
        <v>547</v>
      </c>
      <c r="AT26" s="105">
        <v>400</v>
      </c>
      <c r="AU26" s="105">
        <v>339</v>
      </c>
      <c r="AV26" s="167"/>
      <c r="AW26" s="103" t="s">
        <v>102</v>
      </c>
      <c r="AX26" s="105">
        <v>8683</v>
      </c>
      <c r="AY26" s="105">
        <v>4452</v>
      </c>
      <c r="AZ26" s="105">
        <v>8368</v>
      </c>
      <c r="BA26" s="105">
        <v>4300</v>
      </c>
      <c r="BB26" s="105">
        <v>4083</v>
      </c>
      <c r="BC26" s="105">
        <v>2056</v>
      </c>
      <c r="BD26" s="105">
        <v>8634</v>
      </c>
      <c r="BE26" s="105">
        <v>4432</v>
      </c>
      <c r="BF26" s="105">
        <v>8325</v>
      </c>
      <c r="BG26" s="105">
        <v>4284</v>
      </c>
      <c r="BH26" s="105">
        <v>4073</v>
      </c>
      <c r="BI26" s="105">
        <v>2061</v>
      </c>
      <c r="BJ26" s="167"/>
      <c r="BK26" s="103" t="s">
        <v>102</v>
      </c>
      <c r="BL26" s="105">
        <v>365</v>
      </c>
      <c r="BM26" s="105">
        <v>471</v>
      </c>
      <c r="BN26" s="105">
        <v>14</v>
      </c>
      <c r="BO26" s="105">
        <v>1021</v>
      </c>
      <c r="BP26" s="105">
        <v>92</v>
      </c>
      <c r="BQ26" s="105">
        <v>1963</v>
      </c>
      <c r="BR26" s="105">
        <v>729</v>
      </c>
      <c r="BS26" s="105">
        <v>367</v>
      </c>
      <c r="BT26" s="105">
        <v>353</v>
      </c>
      <c r="BU26" s="105">
        <v>157</v>
      </c>
      <c r="BV26" s="167"/>
      <c r="BW26" s="103" t="s">
        <v>102</v>
      </c>
      <c r="BX26" s="105">
        <v>5902</v>
      </c>
      <c r="BY26" s="105">
        <v>7319</v>
      </c>
      <c r="BZ26" s="105">
        <v>2302</v>
      </c>
      <c r="CA26" s="105">
        <v>2685</v>
      </c>
      <c r="CB26" s="105">
        <v>6355</v>
      </c>
      <c r="CC26" s="105">
        <v>2258</v>
      </c>
      <c r="CD26" s="105">
        <v>2060</v>
      </c>
      <c r="CE26" s="105">
        <v>285</v>
      </c>
      <c r="CF26" s="105">
        <v>121</v>
      </c>
      <c r="CG26" s="105">
        <v>518</v>
      </c>
      <c r="CH26" s="105">
        <v>134</v>
      </c>
      <c r="CI26" s="105">
        <v>2026</v>
      </c>
      <c r="CJ26" s="105">
        <v>2285</v>
      </c>
      <c r="CK26" s="135"/>
      <c r="CL26" s="138" t="s">
        <v>3</v>
      </c>
      <c r="CM26" s="138" t="s">
        <v>4196</v>
      </c>
      <c r="CN26" s="139">
        <v>17682</v>
      </c>
      <c r="CO26" s="141">
        <v>29939</v>
      </c>
    </row>
    <row r="27" spans="1:93" ht="14.45" customHeight="1">
      <c r="A27" s="167" t="s">
        <v>129</v>
      </c>
      <c r="B27" s="71" t="s">
        <v>119</v>
      </c>
      <c r="C27" s="5">
        <v>9909</v>
      </c>
      <c r="D27" s="5">
        <v>4254</v>
      </c>
      <c r="E27" s="5">
        <v>7291</v>
      </c>
      <c r="F27" s="5">
        <v>2946</v>
      </c>
      <c r="G27" s="5">
        <v>5602</v>
      </c>
      <c r="H27" s="5">
        <v>2133</v>
      </c>
      <c r="I27" s="5">
        <v>7943</v>
      </c>
      <c r="J27" s="5">
        <v>2710</v>
      </c>
      <c r="K27" s="72">
        <v>30745</v>
      </c>
      <c r="L27" s="72">
        <v>12043</v>
      </c>
      <c r="M27" s="167" t="s">
        <v>129</v>
      </c>
      <c r="N27" s="71" t="s">
        <v>119</v>
      </c>
      <c r="O27" s="5">
        <v>949</v>
      </c>
      <c r="P27" s="5">
        <v>415</v>
      </c>
      <c r="Q27" s="5">
        <v>571</v>
      </c>
      <c r="R27" s="5">
        <v>226</v>
      </c>
      <c r="S27" s="5">
        <v>554</v>
      </c>
      <c r="T27" s="5">
        <v>180</v>
      </c>
      <c r="U27" s="5">
        <v>2573</v>
      </c>
      <c r="V27" s="5">
        <v>800</v>
      </c>
      <c r="W27" s="72">
        <v>4647</v>
      </c>
      <c r="X27" s="72">
        <v>1621</v>
      </c>
      <c r="Y27" s="167" t="s">
        <v>129</v>
      </c>
      <c r="Z27" s="71" t="s">
        <v>119</v>
      </c>
      <c r="AA27" s="5">
        <v>217</v>
      </c>
      <c r="AB27" s="5">
        <v>182</v>
      </c>
      <c r="AC27" s="5">
        <v>165</v>
      </c>
      <c r="AD27" s="5">
        <v>186</v>
      </c>
      <c r="AE27" s="72">
        <v>750</v>
      </c>
      <c r="AF27" s="72">
        <v>682</v>
      </c>
      <c r="AG27" s="5">
        <v>288</v>
      </c>
      <c r="AH27" s="5">
        <v>0</v>
      </c>
      <c r="AI27" s="5">
        <v>43</v>
      </c>
      <c r="AJ27" s="5">
        <v>147</v>
      </c>
      <c r="AK27" s="167" t="s">
        <v>129</v>
      </c>
      <c r="AL27" s="71" t="s">
        <v>119</v>
      </c>
      <c r="AM27" s="5">
        <v>138</v>
      </c>
      <c r="AN27" s="5">
        <v>7000</v>
      </c>
      <c r="AO27" s="5">
        <v>1287</v>
      </c>
      <c r="AP27" s="5">
        <v>176</v>
      </c>
      <c r="AQ27" s="5">
        <v>6</v>
      </c>
      <c r="AR27" s="5">
        <v>135</v>
      </c>
      <c r="AS27" s="5">
        <v>675</v>
      </c>
      <c r="AT27" s="5">
        <v>297</v>
      </c>
      <c r="AU27" s="5">
        <v>277</v>
      </c>
      <c r="AV27" s="167" t="s">
        <v>129</v>
      </c>
      <c r="AW27" s="71" t="s">
        <v>119</v>
      </c>
      <c r="AX27" s="5">
        <v>7262</v>
      </c>
      <c r="AY27" s="5">
        <v>2536</v>
      </c>
      <c r="AZ27" s="5">
        <v>6665</v>
      </c>
      <c r="BA27" s="5">
        <v>2330</v>
      </c>
      <c r="BB27" s="5">
        <v>2395</v>
      </c>
      <c r="BC27" s="5">
        <v>792</v>
      </c>
      <c r="BD27" s="5">
        <v>6514</v>
      </c>
      <c r="BE27" s="5">
        <v>2309</v>
      </c>
      <c r="BF27" s="5">
        <v>6005</v>
      </c>
      <c r="BG27" s="5">
        <v>2128</v>
      </c>
      <c r="BH27" s="5">
        <v>1976</v>
      </c>
      <c r="BI27" s="5">
        <v>647</v>
      </c>
      <c r="BJ27" s="167" t="s">
        <v>129</v>
      </c>
      <c r="BK27" s="71" t="s">
        <v>119</v>
      </c>
      <c r="BL27" s="5">
        <v>115</v>
      </c>
      <c r="BM27" s="5">
        <v>337</v>
      </c>
      <c r="BN27" s="5">
        <v>145</v>
      </c>
      <c r="BO27" s="5">
        <v>953</v>
      </c>
      <c r="BP27" s="5">
        <v>0</v>
      </c>
      <c r="BQ27" s="72">
        <v>1550</v>
      </c>
      <c r="BR27" s="5">
        <v>362</v>
      </c>
      <c r="BS27" s="5">
        <v>144</v>
      </c>
      <c r="BT27" s="72">
        <v>169</v>
      </c>
      <c r="BU27" s="5">
        <v>45</v>
      </c>
      <c r="BV27" s="167" t="s">
        <v>129</v>
      </c>
      <c r="BW27" s="71" t="s">
        <v>119</v>
      </c>
      <c r="BX27" s="5">
        <v>6912</v>
      </c>
      <c r="BY27" s="5">
        <v>7240</v>
      </c>
      <c r="BZ27" s="5">
        <v>1305</v>
      </c>
      <c r="CA27" s="5">
        <v>1024</v>
      </c>
      <c r="CB27" s="5">
        <v>7147</v>
      </c>
      <c r="CC27" s="5">
        <v>851</v>
      </c>
      <c r="CD27" s="5">
        <v>577</v>
      </c>
      <c r="CE27" s="5">
        <v>193</v>
      </c>
      <c r="CF27" s="5">
        <v>9</v>
      </c>
      <c r="CG27" s="5">
        <v>218</v>
      </c>
      <c r="CH27" s="5">
        <v>81</v>
      </c>
      <c r="CI27" s="5">
        <v>2447</v>
      </c>
      <c r="CJ27" s="5">
        <v>2427</v>
      </c>
      <c r="CK27" s="135"/>
      <c r="CL27" s="138" t="s">
        <v>129</v>
      </c>
      <c r="CM27" s="138" t="s">
        <v>4197</v>
      </c>
      <c r="CN27" s="139">
        <v>18733</v>
      </c>
      <c r="CO27" s="141">
        <v>25557</v>
      </c>
    </row>
    <row r="28" spans="1:93">
      <c r="A28" s="167"/>
      <c r="B28" s="71" t="s">
        <v>120</v>
      </c>
      <c r="C28" s="5">
        <v>803</v>
      </c>
      <c r="D28" s="5">
        <v>394</v>
      </c>
      <c r="E28" s="5">
        <v>908</v>
      </c>
      <c r="F28" s="5">
        <v>420</v>
      </c>
      <c r="G28" s="5">
        <v>680</v>
      </c>
      <c r="H28" s="5">
        <v>323</v>
      </c>
      <c r="I28" s="5">
        <v>1177</v>
      </c>
      <c r="J28" s="5">
        <v>514</v>
      </c>
      <c r="K28" s="72">
        <v>3568</v>
      </c>
      <c r="L28" s="72">
        <v>1651</v>
      </c>
      <c r="M28" s="167"/>
      <c r="N28" s="71" t="s">
        <v>120</v>
      </c>
      <c r="O28" s="5">
        <v>177</v>
      </c>
      <c r="P28" s="5">
        <v>100</v>
      </c>
      <c r="Q28" s="5">
        <v>121</v>
      </c>
      <c r="R28" s="5">
        <v>60</v>
      </c>
      <c r="S28" s="5">
        <v>74</v>
      </c>
      <c r="T28" s="5">
        <v>45</v>
      </c>
      <c r="U28" s="5">
        <v>477</v>
      </c>
      <c r="V28" s="5">
        <v>205</v>
      </c>
      <c r="W28" s="72">
        <v>849</v>
      </c>
      <c r="X28" s="72">
        <v>410</v>
      </c>
      <c r="Y28" s="167"/>
      <c r="Z28" s="71" t="s">
        <v>120</v>
      </c>
      <c r="AA28" s="5">
        <v>14</v>
      </c>
      <c r="AB28" s="5">
        <v>15</v>
      </c>
      <c r="AC28" s="5">
        <v>14</v>
      </c>
      <c r="AD28" s="5">
        <v>19</v>
      </c>
      <c r="AE28" s="72">
        <v>62</v>
      </c>
      <c r="AF28" s="72">
        <v>67</v>
      </c>
      <c r="AG28" s="5">
        <v>42</v>
      </c>
      <c r="AH28" s="5">
        <v>4</v>
      </c>
      <c r="AI28" s="5">
        <v>1</v>
      </c>
      <c r="AJ28" s="5">
        <v>6</v>
      </c>
      <c r="AK28" s="167"/>
      <c r="AL28" s="71" t="s">
        <v>120</v>
      </c>
      <c r="AM28" s="5">
        <v>10</v>
      </c>
      <c r="AN28" s="5">
        <v>1224</v>
      </c>
      <c r="AO28" s="5">
        <v>120</v>
      </c>
      <c r="AP28" s="5">
        <v>3</v>
      </c>
      <c r="AQ28" s="5">
        <v>0</v>
      </c>
      <c r="AR28" s="5">
        <v>41</v>
      </c>
      <c r="AS28" s="5">
        <v>70</v>
      </c>
      <c r="AT28" s="5">
        <v>84</v>
      </c>
      <c r="AU28" s="5">
        <v>74</v>
      </c>
      <c r="AV28" s="167"/>
      <c r="AW28" s="71" t="s">
        <v>120</v>
      </c>
      <c r="AX28" s="5">
        <v>1049</v>
      </c>
      <c r="AY28" s="5">
        <v>481</v>
      </c>
      <c r="AZ28" s="5">
        <v>1030</v>
      </c>
      <c r="BA28" s="5">
        <v>471</v>
      </c>
      <c r="BB28" s="5">
        <v>325</v>
      </c>
      <c r="BC28" s="5">
        <v>134</v>
      </c>
      <c r="BD28" s="5">
        <v>928</v>
      </c>
      <c r="BE28" s="5">
        <v>445</v>
      </c>
      <c r="BF28" s="5">
        <v>911</v>
      </c>
      <c r="BG28" s="5">
        <v>436</v>
      </c>
      <c r="BH28" s="5">
        <v>187</v>
      </c>
      <c r="BI28" s="5">
        <v>88</v>
      </c>
      <c r="BJ28" s="167"/>
      <c r="BK28" s="71" t="s">
        <v>120</v>
      </c>
      <c r="BL28" s="5">
        <v>71</v>
      </c>
      <c r="BM28" s="5">
        <v>51</v>
      </c>
      <c r="BN28" s="5">
        <v>9</v>
      </c>
      <c r="BO28" s="5">
        <v>21</v>
      </c>
      <c r="BP28" s="5">
        <v>0</v>
      </c>
      <c r="BQ28" s="72">
        <v>152</v>
      </c>
      <c r="BR28" s="5">
        <v>84</v>
      </c>
      <c r="BS28" s="5">
        <v>80</v>
      </c>
      <c r="BT28" s="72">
        <v>52</v>
      </c>
      <c r="BU28" s="5">
        <v>30</v>
      </c>
      <c r="BV28" s="167"/>
      <c r="BW28" s="71" t="s">
        <v>120</v>
      </c>
      <c r="BX28" s="5">
        <v>856</v>
      </c>
      <c r="BY28" s="5">
        <v>1193</v>
      </c>
      <c r="BZ28" s="5">
        <v>314</v>
      </c>
      <c r="CA28" s="5">
        <v>265</v>
      </c>
      <c r="CB28" s="5">
        <v>1583</v>
      </c>
      <c r="CC28" s="5">
        <v>255</v>
      </c>
      <c r="CD28" s="5">
        <v>237</v>
      </c>
      <c r="CE28" s="5">
        <v>14</v>
      </c>
      <c r="CF28" s="5">
        <v>4</v>
      </c>
      <c r="CG28" s="5">
        <v>38</v>
      </c>
      <c r="CH28" s="5">
        <v>0</v>
      </c>
      <c r="CI28" s="5">
        <v>364</v>
      </c>
      <c r="CJ28" s="5">
        <v>1271</v>
      </c>
      <c r="CK28" s="135"/>
      <c r="CL28" s="138" t="s">
        <v>129</v>
      </c>
      <c r="CM28" s="138" t="s">
        <v>4198</v>
      </c>
      <c r="CN28" s="139">
        <v>2830</v>
      </c>
      <c r="CO28" s="141">
        <v>4759</v>
      </c>
    </row>
    <row r="29" spans="1:93">
      <c r="A29" s="167"/>
      <c r="B29" s="103" t="s">
        <v>102</v>
      </c>
      <c r="C29" s="105">
        <v>10712</v>
      </c>
      <c r="D29" s="105">
        <v>4648</v>
      </c>
      <c r="E29" s="105">
        <v>8199</v>
      </c>
      <c r="F29" s="105">
        <v>3366</v>
      </c>
      <c r="G29" s="105">
        <v>6282</v>
      </c>
      <c r="H29" s="105">
        <v>2456</v>
      </c>
      <c r="I29" s="105">
        <v>9120</v>
      </c>
      <c r="J29" s="105">
        <v>3224</v>
      </c>
      <c r="K29" s="105">
        <v>34313</v>
      </c>
      <c r="L29" s="105">
        <v>13694</v>
      </c>
      <c r="M29" s="167"/>
      <c r="N29" s="103" t="s">
        <v>102</v>
      </c>
      <c r="O29" s="105">
        <v>1126</v>
      </c>
      <c r="P29" s="105">
        <v>515</v>
      </c>
      <c r="Q29" s="105">
        <v>692</v>
      </c>
      <c r="R29" s="105">
        <v>286</v>
      </c>
      <c r="S29" s="105">
        <v>628</v>
      </c>
      <c r="T29" s="105">
        <v>225</v>
      </c>
      <c r="U29" s="105">
        <v>3050</v>
      </c>
      <c r="V29" s="105">
        <v>1005</v>
      </c>
      <c r="W29" s="105">
        <v>5496</v>
      </c>
      <c r="X29" s="105">
        <v>2031</v>
      </c>
      <c r="Y29" s="167"/>
      <c r="Z29" s="103" t="s">
        <v>102</v>
      </c>
      <c r="AA29" s="105">
        <v>231</v>
      </c>
      <c r="AB29" s="105">
        <v>197</v>
      </c>
      <c r="AC29" s="105">
        <v>179</v>
      </c>
      <c r="AD29" s="105">
        <v>205</v>
      </c>
      <c r="AE29" s="105">
        <v>812</v>
      </c>
      <c r="AF29" s="105">
        <v>749</v>
      </c>
      <c r="AG29" s="105">
        <v>330</v>
      </c>
      <c r="AH29" s="105">
        <v>4</v>
      </c>
      <c r="AI29" s="105">
        <v>44</v>
      </c>
      <c r="AJ29" s="105">
        <v>153</v>
      </c>
      <c r="AK29" s="167"/>
      <c r="AL29" s="103" t="s">
        <v>102</v>
      </c>
      <c r="AM29" s="105">
        <v>148</v>
      </c>
      <c r="AN29" s="105">
        <v>8224</v>
      </c>
      <c r="AO29" s="105">
        <v>1407</v>
      </c>
      <c r="AP29" s="105">
        <v>179</v>
      </c>
      <c r="AQ29" s="105">
        <v>6</v>
      </c>
      <c r="AR29" s="105">
        <v>176</v>
      </c>
      <c r="AS29" s="105">
        <v>745</v>
      </c>
      <c r="AT29" s="105">
        <v>381</v>
      </c>
      <c r="AU29" s="105">
        <v>351</v>
      </c>
      <c r="AV29" s="167"/>
      <c r="AW29" s="103" t="s">
        <v>102</v>
      </c>
      <c r="AX29" s="105">
        <v>8311</v>
      </c>
      <c r="AY29" s="105">
        <v>3017</v>
      </c>
      <c r="AZ29" s="105">
        <v>7695</v>
      </c>
      <c r="BA29" s="105">
        <v>2801</v>
      </c>
      <c r="BB29" s="105">
        <v>2720</v>
      </c>
      <c r="BC29" s="105">
        <v>926</v>
      </c>
      <c r="BD29" s="105">
        <v>7442</v>
      </c>
      <c r="BE29" s="105">
        <v>2754</v>
      </c>
      <c r="BF29" s="105">
        <v>6916</v>
      </c>
      <c r="BG29" s="105">
        <v>2564</v>
      </c>
      <c r="BH29" s="105">
        <v>2163</v>
      </c>
      <c r="BI29" s="105">
        <v>735</v>
      </c>
      <c r="BJ29" s="167"/>
      <c r="BK29" s="103" t="s">
        <v>102</v>
      </c>
      <c r="BL29" s="105">
        <v>186</v>
      </c>
      <c r="BM29" s="105">
        <v>388</v>
      </c>
      <c r="BN29" s="105">
        <v>154</v>
      </c>
      <c r="BO29" s="105">
        <v>974</v>
      </c>
      <c r="BP29" s="105">
        <v>0</v>
      </c>
      <c r="BQ29" s="105">
        <v>1702</v>
      </c>
      <c r="BR29" s="105">
        <v>446</v>
      </c>
      <c r="BS29" s="105">
        <v>224</v>
      </c>
      <c r="BT29" s="105">
        <v>221</v>
      </c>
      <c r="BU29" s="105">
        <v>75</v>
      </c>
      <c r="BV29" s="167"/>
      <c r="BW29" s="103" t="s">
        <v>102</v>
      </c>
      <c r="BX29" s="105">
        <v>7768</v>
      </c>
      <c r="BY29" s="105">
        <v>8433</v>
      </c>
      <c r="BZ29" s="105">
        <v>1619</v>
      </c>
      <c r="CA29" s="105">
        <v>1289</v>
      </c>
      <c r="CB29" s="105">
        <v>8730</v>
      </c>
      <c r="CC29" s="105">
        <v>1106</v>
      </c>
      <c r="CD29" s="105">
        <v>814</v>
      </c>
      <c r="CE29" s="105">
        <v>207</v>
      </c>
      <c r="CF29" s="105">
        <v>13</v>
      </c>
      <c r="CG29" s="105">
        <v>256</v>
      </c>
      <c r="CH29" s="105">
        <v>81</v>
      </c>
      <c r="CI29" s="105">
        <v>2811</v>
      </c>
      <c r="CJ29" s="105">
        <v>3698</v>
      </c>
      <c r="CK29" s="135"/>
      <c r="CL29" s="138" t="s">
        <v>129</v>
      </c>
      <c r="CM29" s="138" t="s">
        <v>4199</v>
      </c>
      <c r="CN29" s="139">
        <v>21563</v>
      </c>
      <c r="CO29" s="141">
        <v>30316</v>
      </c>
    </row>
    <row r="30" spans="1:93" ht="14.45" customHeight="1">
      <c r="A30" s="167" t="s">
        <v>130</v>
      </c>
      <c r="B30" s="71" t="s">
        <v>119</v>
      </c>
      <c r="C30" s="5">
        <v>7514</v>
      </c>
      <c r="D30" s="5">
        <v>4013</v>
      </c>
      <c r="E30" s="5">
        <v>6295</v>
      </c>
      <c r="F30" s="5">
        <v>3267</v>
      </c>
      <c r="G30" s="5">
        <v>5481</v>
      </c>
      <c r="H30" s="5">
        <v>2848</v>
      </c>
      <c r="I30" s="5">
        <v>6051</v>
      </c>
      <c r="J30" s="5">
        <v>3066</v>
      </c>
      <c r="K30" s="72">
        <v>25341</v>
      </c>
      <c r="L30" s="72">
        <v>13194</v>
      </c>
      <c r="M30" s="167" t="s">
        <v>130</v>
      </c>
      <c r="N30" s="71" t="s">
        <v>119</v>
      </c>
      <c r="O30" s="5">
        <v>902</v>
      </c>
      <c r="P30" s="5">
        <v>439</v>
      </c>
      <c r="Q30" s="5">
        <v>586</v>
      </c>
      <c r="R30" s="5">
        <v>257</v>
      </c>
      <c r="S30" s="5">
        <v>527</v>
      </c>
      <c r="T30" s="5">
        <v>241</v>
      </c>
      <c r="U30" s="5">
        <v>1725</v>
      </c>
      <c r="V30" s="5">
        <v>843</v>
      </c>
      <c r="W30" s="72">
        <v>3740</v>
      </c>
      <c r="X30" s="72">
        <v>1780</v>
      </c>
      <c r="Y30" s="167" t="s">
        <v>130</v>
      </c>
      <c r="Z30" s="71" t="s">
        <v>119</v>
      </c>
      <c r="AA30" s="5">
        <v>185</v>
      </c>
      <c r="AB30" s="5">
        <v>170</v>
      </c>
      <c r="AC30" s="5">
        <v>162</v>
      </c>
      <c r="AD30" s="5">
        <v>161</v>
      </c>
      <c r="AE30" s="72">
        <v>678</v>
      </c>
      <c r="AF30" s="72">
        <v>625</v>
      </c>
      <c r="AG30" s="5">
        <v>294</v>
      </c>
      <c r="AH30" s="5">
        <v>15</v>
      </c>
      <c r="AI30" s="5">
        <v>41</v>
      </c>
      <c r="AJ30" s="5">
        <v>136</v>
      </c>
      <c r="AK30" s="167" t="s">
        <v>130</v>
      </c>
      <c r="AL30" s="71" t="s">
        <v>119</v>
      </c>
      <c r="AM30" s="5">
        <v>23</v>
      </c>
      <c r="AN30" s="5">
        <v>9398</v>
      </c>
      <c r="AO30" s="5">
        <v>701</v>
      </c>
      <c r="AP30" s="5">
        <v>53</v>
      </c>
      <c r="AQ30" s="5">
        <v>9</v>
      </c>
      <c r="AR30" s="5">
        <v>208</v>
      </c>
      <c r="AS30" s="5">
        <v>703</v>
      </c>
      <c r="AT30" s="5">
        <v>614</v>
      </c>
      <c r="AU30" s="5">
        <v>517</v>
      </c>
      <c r="AV30" s="167" t="s">
        <v>130</v>
      </c>
      <c r="AW30" s="71" t="s">
        <v>119</v>
      </c>
      <c r="AX30" s="5">
        <v>5254</v>
      </c>
      <c r="AY30" s="5">
        <v>2566</v>
      </c>
      <c r="AZ30" s="5">
        <v>4983</v>
      </c>
      <c r="BA30" s="5">
        <v>2436</v>
      </c>
      <c r="BB30" s="5">
        <v>1507</v>
      </c>
      <c r="BC30" s="5">
        <v>758</v>
      </c>
      <c r="BD30" s="5">
        <v>4468</v>
      </c>
      <c r="BE30" s="5">
        <v>2242</v>
      </c>
      <c r="BF30" s="5">
        <v>4238</v>
      </c>
      <c r="BG30" s="5">
        <v>2127</v>
      </c>
      <c r="BH30" s="5">
        <v>1097</v>
      </c>
      <c r="BI30" s="5">
        <v>566</v>
      </c>
      <c r="BJ30" s="167" t="s">
        <v>130</v>
      </c>
      <c r="BK30" s="71" t="s">
        <v>119</v>
      </c>
      <c r="BL30" s="5">
        <v>226</v>
      </c>
      <c r="BM30" s="5">
        <v>451</v>
      </c>
      <c r="BN30" s="5">
        <v>33</v>
      </c>
      <c r="BO30" s="5">
        <v>578</v>
      </c>
      <c r="BP30" s="5">
        <v>8</v>
      </c>
      <c r="BQ30" s="72">
        <v>1296</v>
      </c>
      <c r="BR30" s="5">
        <v>473</v>
      </c>
      <c r="BS30" s="5">
        <v>390</v>
      </c>
      <c r="BT30" s="72">
        <v>154</v>
      </c>
      <c r="BU30" s="5">
        <v>63</v>
      </c>
      <c r="BV30" s="167" t="s">
        <v>130</v>
      </c>
      <c r="BW30" s="71" t="s">
        <v>119</v>
      </c>
      <c r="BX30" s="5">
        <v>5955</v>
      </c>
      <c r="BY30" s="5">
        <v>6267</v>
      </c>
      <c r="BZ30" s="5">
        <v>1057</v>
      </c>
      <c r="CA30" s="5">
        <v>957</v>
      </c>
      <c r="CB30" s="5">
        <v>6239</v>
      </c>
      <c r="CC30" s="5">
        <v>654</v>
      </c>
      <c r="CD30" s="5">
        <v>855</v>
      </c>
      <c r="CE30" s="5">
        <v>86</v>
      </c>
      <c r="CF30" s="5">
        <v>17</v>
      </c>
      <c r="CG30" s="5">
        <v>76</v>
      </c>
      <c r="CH30" s="5">
        <v>16</v>
      </c>
      <c r="CI30" s="5">
        <v>477</v>
      </c>
      <c r="CJ30" s="5">
        <v>8414</v>
      </c>
      <c r="CK30" s="135"/>
      <c r="CL30" s="138" t="s">
        <v>130</v>
      </c>
      <c r="CM30" s="138" t="s">
        <v>4200</v>
      </c>
      <c r="CN30" s="139">
        <v>21179</v>
      </c>
      <c r="CO30" s="141">
        <v>22179</v>
      </c>
    </row>
    <row r="31" spans="1:93">
      <c r="A31" s="167"/>
      <c r="B31" s="71" t="s">
        <v>120</v>
      </c>
      <c r="C31" s="5">
        <v>4632</v>
      </c>
      <c r="D31" s="5">
        <v>2431</v>
      </c>
      <c r="E31" s="5">
        <v>4431</v>
      </c>
      <c r="F31" s="5">
        <v>2361</v>
      </c>
      <c r="G31" s="5">
        <v>4041</v>
      </c>
      <c r="H31" s="5">
        <v>2134</v>
      </c>
      <c r="I31" s="5">
        <v>5298</v>
      </c>
      <c r="J31" s="5">
        <v>2912</v>
      </c>
      <c r="K31" s="72">
        <v>18402</v>
      </c>
      <c r="L31" s="72">
        <v>9838</v>
      </c>
      <c r="M31" s="167"/>
      <c r="N31" s="71" t="s">
        <v>120</v>
      </c>
      <c r="O31" s="5">
        <v>464</v>
      </c>
      <c r="P31" s="5">
        <v>247</v>
      </c>
      <c r="Q31" s="5">
        <v>361</v>
      </c>
      <c r="R31" s="5">
        <v>220</v>
      </c>
      <c r="S31" s="5">
        <v>226</v>
      </c>
      <c r="T31" s="5">
        <v>102</v>
      </c>
      <c r="U31" s="5">
        <v>1370</v>
      </c>
      <c r="V31" s="5">
        <v>820</v>
      </c>
      <c r="W31" s="72">
        <v>2421</v>
      </c>
      <c r="X31" s="72">
        <v>1389</v>
      </c>
      <c r="Y31" s="167"/>
      <c r="Z31" s="71" t="s">
        <v>120</v>
      </c>
      <c r="AA31" s="5">
        <v>72</v>
      </c>
      <c r="AB31" s="5">
        <v>72</v>
      </c>
      <c r="AC31" s="5">
        <v>66</v>
      </c>
      <c r="AD31" s="5">
        <v>77</v>
      </c>
      <c r="AE31" s="72">
        <v>287</v>
      </c>
      <c r="AF31" s="72">
        <v>221</v>
      </c>
      <c r="AG31" s="5">
        <v>145</v>
      </c>
      <c r="AH31" s="5">
        <v>105</v>
      </c>
      <c r="AI31" s="5">
        <v>7</v>
      </c>
      <c r="AJ31" s="5">
        <v>17</v>
      </c>
      <c r="AK31" s="167"/>
      <c r="AL31" s="71" t="s">
        <v>120</v>
      </c>
      <c r="AM31" s="5">
        <v>24</v>
      </c>
      <c r="AN31" s="5">
        <v>5273</v>
      </c>
      <c r="AO31" s="5">
        <v>316</v>
      </c>
      <c r="AP31" s="5">
        <v>8</v>
      </c>
      <c r="AQ31" s="5">
        <v>0</v>
      </c>
      <c r="AR31" s="5">
        <v>107</v>
      </c>
      <c r="AS31" s="5">
        <v>230</v>
      </c>
      <c r="AT31" s="5">
        <v>229</v>
      </c>
      <c r="AU31" s="5">
        <v>222</v>
      </c>
      <c r="AV31" s="167"/>
      <c r="AW31" s="71" t="s">
        <v>120</v>
      </c>
      <c r="AX31" s="5">
        <v>4463</v>
      </c>
      <c r="AY31" s="5">
        <v>2414</v>
      </c>
      <c r="AZ31" s="5">
        <v>4358</v>
      </c>
      <c r="BA31" s="5">
        <v>2364</v>
      </c>
      <c r="BB31" s="5">
        <v>1679</v>
      </c>
      <c r="BC31" s="5">
        <v>925</v>
      </c>
      <c r="BD31" s="5">
        <v>4424</v>
      </c>
      <c r="BE31" s="5">
        <v>2397</v>
      </c>
      <c r="BF31" s="5">
        <v>4320</v>
      </c>
      <c r="BG31" s="5">
        <v>2347</v>
      </c>
      <c r="BH31" s="5">
        <v>1265</v>
      </c>
      <c r="BI31" s="5">
        <v>717</v>
      </c>
      <c r="BJ31" s="167"/>
      <c r="BK31" s="71" t="s">
        <v>120</v>
      </c>
      <c r="BL31" s="5">
        <v>262</v>
      </c>
      <c r="BM31" s="5">
        <v>289</v>
      </c>
      <c r="BN31" s="5">
        <v>5</v>
      </c>
      <c r="BO31" s="5">
        <v>124</v>
      </c>
      <c r="BP31" s="5">
        <v>1</v>
      </c>
      <c r="BQ31" s="72">
        <v>681</v>
      </c>
      <c r="BR31" s="5">
        <v>445</v>
      </c>
      <c r="BS31" s="5">
        <v>400</v>
      </c>
      <c r="BT31" s="72">
        <v>196</v>
      </c>
      <c r="BU31" s="5">
        <v>130</v>
      </c>
      <c r="BV31" s="167"/>
      <c r="BW31" s="71" t="s">
        <v>120</v>
      </c>
      <c r="BX31" s="5">
        <v>3205</v>
      </c>
      <c r="BY31" s="5">
        <v>6584</v>
      </c>
      <c r="BZ31" s="5">
        <v>1702</v>
      </c>
      <c r="CA31" s="5">
        <v>1284</v>
      </c>
      <c r="CB31" s="5">
        <v>4330</v>
      </c>
      <c r="CC31" s="5">
        <v>694</v>
      </c>
      <c r="CD31" s="5">
        <v>1013</v>
      </c>
      <c r="CE31" s="5">
        <v>38</v>
      </c>
      <c r="CF31" s="5">
        <v>0</v>
      </c>
      <c r="CG31" s="5">
        <v>139</v>
      </c>
      <c r="CH31" s="5">
        <v>146</v>
      </c>
      <c r="CI31" s="5">
        <v>88</v>
      </c>
      <c r="CJ31" s="5">
        <v>14191</v>
      </c>
      <c r="CK31" s="135"/>
      <c r="CL31" s="138" t="s">
        <v>130</v>
      </c>
      <c r="CM31" s="138" t="s">
        <v>4201</v>
      </c>
      <c r="CN31" s="139">
        <v>11550</v>
      </c>
      <c r="CO31" s="141">
        <v>19135</v>
      </c>
    </row>
    <row r="32" spans="1:93">
      <c r="A32" s="167"/>
      <c r="B32" s="103" t="s">
        <v>102</v>
      </c>
      <c r="C32" s="105">
        <v>12146</v>
      </c>
      <c r="D32" s="105">
        <v>6444</v>
      </c>
      <c r="E32" s="105">
        <v>10726</v>
      </c>
      <c r="F32" s="105">
        <v>5628</v>
      </c>
      <c r="G32" s="105">
        <v>9522</v>
      </c>
      <c r="H32" s="105">
        <v>4982</v>
      </c>
      <c r="I32" s="105">
        <v>11349</v>
      </c>
      <c r="J32" s="105">
        <v>5978</v>
      </c>
      <c r="K32" s="105">
        <v>43743</v>
      </c>
      <c r="L32" s="105">
        <v>23032</v>
      </c>
      <c r="M32" s="167"/>
      <c r="N32" s="103" t="s">
        <v>102</v>
      </c>
      <c r="O32" s="105">
        <v>1366</v>
      </c>
      <c r="P32" s="105">
        <v>686</v>
      </c>
      <c r="Q32" s="105">
        <v>947</v>
      </c>
      <c r="R32" s="105">
        <v>477</v>
      </c>
      <c r="S32" s="105">
        <v>753</v>
      </c>
      <c r="T32" s="105">
        <v>343</v>
      </c>
      <c r="U32" s="105">
        <v>3095</v>
      </c>
      <c r="V32" s="105">
        <v>1663</v>
      </c>
      <c r="W32" s="105">
        <v>6161</v>
      </c>
      <c r="X32" s="105">
        <v>3169</v>
      </c>
      <c r="Y32" s="167"/>
      <c r="Z32" s="103" t="s">
        <v>102</v>
      </c>
      <c r="AA32" s="105">
        <v>257</v>
      </c>
      <c r="AB32" s="105">
        <v>242</v>
      </c>
      <c r="AC32" s="105">
        <v>228</v>
      </c>
      <c r="AD32" s="105">
        <v>238</v>
      </c>
      <c r="AE32" s="105">
        <v>965</v>
      </c>
      <c r="AF32" s="105">
        <v>846</v>
      </c>
      <c r="AG32" s="105">
        <v>439</v>
      </c>
      <c r="AH32" s="105">
        <v>120</v>
      </c>
      <c r="AI32" s="105">
        <v>48</v>
      </c>
      <c r="AJ32" s="105">
        <v>153</v>
      </c>
      <c r="AK32" s="167"/>
      <c r="AL32" s="103" t="s">
        <v>102</v>
      </c>
      <c r="AM32" s="105">
        <v>47</v>
      </c>
      <c r="AN32" s="105">
        <v>14671</v>
      </c>
      <c r="AO32" s="105">
        <v>1017</v>
      </c>
      <c r="AP32" s="105">
        <v>61</v>
      </c>
      <c r="AQ32" s="105">
        <v>9</v>
      </c>
      <c r="AR32" s="105">
        <v>315</v>
      </c>
      <c r="AS32" s="105">
        <v>933</v>
      </c>
      <c r="AT32" s="105">
        <v>843</v>
      </c>
      <c r="AU32" s="105">
        <v>739</v>
      </c>
      <c r="AV32" s="167"/>
      <c r="AW32" s="103" t="s">
        <v>102</v>
      </c>
      <c r="AX32" s="105">
        <v>9717</v>
      </c>
      <c r="AY32" s="105">
        <v>4980</v>
      </c>
      <c r="AZ32" s="105">
        <v>9341</v>
      </c>
      <c r="BA32" s="105">
        <v>4800</v>
      </c>
      <c r="BB32" s="105">
        <v>3186</v>
      </c>
      <c r="BC32" s="105">
        <v>1683</v>
      </c>
      <c r="BD32" s="105">
        <v>8892</v>
      </c>
      <c r="BE32" s="105">
        <v>4639</v>
      </c>
      <c r="BF32" s="105">
        <v>8558</v>
      </c>
      <c r="BG32" s="105">
        <v>4474</v>
      </c>
      <c r="BH32" s="105">
        <v>2362</v>
      </c>
      <c r="BI32" s="105">
        <v>1283</v>
      </c>
      <c r="BJ32" s="167"/>
      <c r="BK32" s="103" t="s">
        <v>102</v>
      </c>
      <c r="BL32" s="105">
        <v>488</v>
      </c>
      <c r="BM32" s="105">
        <v>740</v>
      </c>
      <c r="BN32" s="105">
        <v>38</v>
      </c>
      <c r="BO32" s="105">
        <v>702</v>
      </c>
      <c r="BP32" s="105">
        <v>9</v>
      </c>
      <c r="BQ32" s="105">
        <v>1977</v>
      </c>
      <c r="BR32" s="105">
        <v>918</v>
      </c>
      <c r="BS32" s="105">
        <v>790</v>
      </c>
      <c r="BT32" s="105">
        <v>350</v>
      </c>
      <c r="BU32" s="105">
        <v>193</v>
      </c>
      <c r="BV32" s="167"/>
      <c r="BW32" s="103" t="s">
        <v>102</v>
      </c>
      <c r="BX32" s="105">
        <v>9160</v>
      </c>
      <c r="BY32" s="105">
        <v>12851</v>
      </c>
      <c r="BZ32" s="105">
        <v>2759</v>
      </c>
      <c r="CA32" s="105">
        <v>2241</v>
      </c>
      <c r="CB32" s="105">
        <v>10569</v>
      </c>
      <c r="CC32" s="105">
        <v>1348</v>
      </c>
      <c r="CD32" s="105">
        <v>1868</v>
      </c>
      <c r="CE32" s="105">
        <v>124</v>
      </c>
      <c r="CF32" s="105">
        <v>17</v>
      </c>
      <c r="CG32" s="105">
        <v>215</v>
      </c>
      <c r="CH32" s="105">
        <v>162</v>
      </c>
      <c r="CI32" s="105">
        <v>565</v>
      </c>
      <c r="CJ32" s="105">
        <v>22605</v>
      </c>
      <c r="CK32" s="135"/>
      <c r="CL32" s="138" t="s">
        <v>130</v>
      </c>
      <c r="CM32" s="138" t="s">
        <v>4202</v>
      </c>
      <c r="CN32" s="139">
        <v>32729</v>
      </c>
      <c r="CO32" s="141">
        <v>41314</v>
      </c>
    </row>
    <row r="33" spans="1:93" ht="14.45" customHeight="1">
      <c r="A33" s="167" t="s">
        <v>131</v>
      </c>
      <c r="B33" s="71" t="s">
        <v>119</v>
      </c>
      <c r="C33" s="5">
        <v>2488</v>
      </c>
      <c r="D33" s="5">
        <v>1338</v>
      </c>
      <c r="E33" s="5">
        <v>2341</v>
      </c>
      <c r="F33" s="5">
        <v>1155</v>
      </c>
      <c r="G33" s="5">
        <v>1489</v>
      </c>
      <c r="H33" s="5">
        <v>706</v>
      </c>
      <c r="I33" s="5">
        <v>1330</v>
      </c>
      <c r="J33" s="5">
        <v>635</v>
      </c>
      <c r="K33" s="72">
        <v>7648</v>
      </c>
      <c r="L33" s="72">
        <v>3834</v>
      </c>
      <c r="M33" s="167" t="s">
        <v>131</v>
      </c>
      <c r="N33" s="71" t="s">
        <v>119</v>
      </c>
      <c r="O33" s="5">
        <v>177</v>
      </c>
      <c r="P33" s="5">
        <v>95</v>
      </c>
      <c r="Q33" s="5">
        <v>63</v>
      </c>
      <c r="R33" s="5">
        <v>43</v>
      </c>
      <c r="S33" s="5">
        <v>74</v>
      </c>
      <c r="T33" s="5">
        <v>29</v>
      </c>
      <c r="U33" s="5">
        <v>120</v>
      </c>
      <c r="V33" s="5">
        <v>71</v>
      </c>
      <c r="W33" s="72">
        <v>434</v>
      </c>
      <c r="X33" s="72">
        <v>238</v>
      </c>
      <c r="Y33" s="167" t="s">
        <v>131</v>
      </c>
      <c r="Z33" s="71" t="s">
        <v>119</v>
      </c>
      <c r="AA33" s="5">
        <v>64</v>
      </c>
      <c r="AB33" s="5">
        <v>65</v>
      </c>
      <c r="AC33" s="5">
        <v>53</v>
      </c>
      <c r="AD33" s="5">
        <v>44</v>
      </c>
      <c r="AE33" s="72">
        <v>226</v>
      </c>
      <c r="AF33" s="72">
        <v>183</v>
      </c>
      <c r="AG33" s="5">
        <v>125</v>
      </c>
      <c r="AH33" s="5">
        <v>0</v>
      </c>
      <c r="AI33" s="5">
        <v>9</v>
      </c>
      <c r="AJ33" s="5">
        <v>43</v>
      </c>
      <c r="AK33" s="167" t="s">
        <v>131</v>
      </c>
      <c r="AL33" s="71" t="s">
        <v>119</v>
      </c>
      <c r="AM33" s="5">
        <v>12</v>
      </c>
      <c r="AN33" s="5">
        <v>2363</v>
      </c>
      <c r="AO33" s="5">
        <v>282</v>
      </c>
      <c r="AP33" s="5">
        <v>112</v>
      </c>
      <c r="AQ33" s="5">
        <v>20</v>
      </c>
      <c r="AR33" s="5">
        <v>47</v>
      </c>
      <c r="AS33" s="5">
        <v>182</v>
      </c>
      <c r="AT33" s="5">
        <v>137</v>
      </c>
      <c r="AU33" s="5">
        <v>135</v>
      </c>
      <c r="AV33" s="167" t="s">
        <v>131</v>
      </c>
      <c r="AW33" s="71" t="s">
        <v>119</v>
      </c>
      <c r="AX33" s="5">
        <v>984</v>
      </c>
      <c r="AY33" s="5">
        <v>473</v>
      </c>
      <c r="AZ33" s="5">
        <v>925</v>
      </c>
      <c r="BA33" s="5">
        <v>446</v>
      </c>
      <c r="BB33" s="5">
        <v>651</v>
      </c>
      <c r="BC33" s="5">
        <v>319</v>
      </c>
      <c r="BD33" s="5">
        <v>978</v>
      </c>
      <c r="BE33" s="5">
        <v>469</v>
      </c>
      <c r="BF33" s="5">
        <v>919</v>
      </c>
      <c r="BG33" s="5">
        <v>442</v>
      </c>
      <c r="BH33" s="5">
        <v>617</v>
      </c>
      <c r="BI33" s="5">
        <v>298</v>
      </c>
      <c r="BJ33" s="167" t="s">
        <v>131</v>
      </c>
      <c r="BK33" s="71" t="s">
        <v>119</v>
      </c>
      <c r="BL33" s="5">
        <v>41</v>
      </c>
      <c r="BM33" s="5">
        <v>185</v>
      </c>
      <c r="BN33" s="5">
        <v>2</v>
      </c>
      <c r="BO33" s="5">
        <v>149</v>
      </c>
      <c r="BP33" s="5">
        <v>16</v>
      </c>
      <c r="BQ33" s="72">
        <v>393</v>
      </c>
      <c r="BR33" s="5">
        <v>151</v>
      </c>
      <c r="BS33" s="5">
        <v>108</v>
      </c>
      <c r="BT33" s="72">
        <v>43</v>
      </c>
      <c r="BU33" s="5">
        <v>14</v>
      </c>
      <c r="BV33" s="167" t="s">
        <v>131</v>
      </c>
      <c r="BW33" s="71" t="s">
        <v>119</v>
      </c>
      <c r="BX33" s="5">
        <v>1150</v>
      </c>
      <c r="BY33" s="5">
        <v>1196</v>
      </c>
      <c r="BZ33" s="5">
        <v>357</v>
      </c>
      <c r="CA33" s="5">
        <v>364</v>
      </c>
      <c r="CB33" s="5">
        <v>1250</v>
      </c>
      <c r="CC33" s="5">
        <v>117</v>
      </c>
      <c r="CD33" s="5">
        <v>254</v>
      </c>
      <c r="CE33" s="5">
        <v>19</v>
      </c>
      <c r="CF33" s="5">
        <v>0</v>
      </c>
      <c r="CG33" s="5">
        <v>36</v>
      </c>
      <c r="CH33" s="5">
        <v>5</v>
      </c>
      <c r="CI33" s="5">
        <v>105</v>
      </c>
      <c r="CJ33" s="5">
        <v>2983</v>
      </c>
      <c r="CK33" s="135"/>
      <c r="CL33" s="138" t="s">
        <v>131</v>
      </c>
      <c r="CM33" s="138" t="s">
        <v>4203</v>
      </c>
      <c r="CN33" s="139">
        <v>6132</v>
      </c>
      <c r="CO33" s="141">
        <v>4748</v>
      </c>
    </row>
    <row r="34" spans="1:93">
      <c r="A34" s="167"/>
      <c r="B34" s="71" t="s">
        <v>120</v>
      </c>
      <c r="C34" s="5">
        <v>700</v>
      </c>
      <c r="D34" s="5">
        <v>357</v>
      </c>
      <c r="E34" s="5">
        <v>707</v>
      </c>
      <c r="F34" s="5">
        <v>356</v>
      </c>
      <c r="G34" s="5">
        <v>501</v>
      </c>
      <c r="H34" s="5">
        <v>253</v>
      </c>
      <c r="I34" s="5">
        <v>597</v>
      </c>
      <c r="J34" s="5">
        <v>313</v>
      </c>
      <c r="K34" s="72">
        <v>2505</v>
      </c>
      <c r="L34" s="72">
        <v>1279</v>
      </c>
      <c r="M34" s="167"/>
      <c r="N34" s="71" t="s">
        <v>120</v>
      </c>
      <c r="O34" s="5">
        <v>203</v>
      </c>
      <c r="P34" s="5">
        <v>83</v>
      </c>
      <c r="Q34" s="5">
        <v>22</v>
      </c>
      <c r="R34" s="5">
        <v>19</v>
      </c>
      <c r="S34" s="5">
        <v>96</v>
      </c>
      <c r="T34" s="5">
        <v>44</v>
      </c>
      <c r="U34" s="5">
        <v>55</v>
      </c>
      <c r="V34" s="5">
        <v>26</v>
      </c>
      <c r="W34" s="72">
        <v>376</v>
      </c>
      <c r="X34" s="72">
        <v>172</v>
      </c>
      <c r="Y34" s="167"/>
      <c r="Z34" s="71" t="s">
        <v>120</v>
      </c>
      <c r="AA34" s="5">
        <v>12</v>
      </c>
      <c r="AB34" s="5">
        <v>12</v>
      </c>
      <c r="AC34" s="5">
        <v>10</v>
      </c>
      <c r="AD34" s="5">
        <v>13</v>
      </c>
      <c r="AE34" s="72">
        <v>47</v>
      </c>
      <c r="AF34" s="72">
        <v>42</v>
      </c>
      <c r="AG34" s="5">
        <v>31</v>
      </c>
      <c r="AH34" s="5">
        <v>12</v>
      </c>
      <c r="AI34" s="5">
        <v>0</v>
      </c>
      <c r="AJ34" s="5">
        <v>3</v>
      </c>
      <c r="AK34" s="167"/>
      <c r="AL34" s="71" t="s">
        <v>120</v>
      </c>
      <c r="AM34" s="5">
        <v>0</v>
      </c>
      <c r="AN34" s="5">
        <v>719</v>
      </c>
      <c r="AO34" s="5">
        <v>70</v>
      </c>
      <c r="AP34" s="5">
        <v>0</v>
      </c>
      <c r="AQ34" s="5">
        <v>0</v>
      </c>
      <c r="AR34" s="5">
        <v>13</v>
      </c>
      <c r="AS34" s="5">
        <v>42</v>
      </c>
      <c r="AT34" s="5">
        <v>42</v>
      </c>
      <c r="AU34" s="5">
        <v>40</v>
      </c>
      <c r="AV34" s="167"/>
      <c r="AW34" s="71" t="s">
        <v>120</v>
      </c>
      <c r="AX34" s="5">
        <v>449</v>
      </c>
      <c r="AY34" s="5">
        <v>235</v>
      </c>
      <c r="AZ34" s="5">
        <v>439</v>
      </c>
      <c r="BA34" s="5">
        <v>231</v>
      </c>
      <c r="BB34" s="5">
        <v>234</v>
      </c>
      <c r="BC34" s="5">
        <v>122</v>
      </c>
      <c r="BD34" s="5">
        <v>423</v>
      </c>
      <c r="BE34" s="5">
        <v>224</v>
      </c>
      <c r="BF34" s="5">
        <v>413</v>
      </c>
      <c r="BG34" s="5">
        <v>220</v>
      </c>
      <c r="BH34" s="5">
        <v>197</v>
      </c>
      <c r="BI34" s="5">
        <v>96</v>
      </c>
      <c r="BJ34" s="167"/>
      <c r="BK34" s="71" t="s">
        <v>120</v>
      </c>
      <c r="BL34" s="5">
        <v>32</v>
      </c>
      <c r="BM34" s="5">
        <v>47</v>
      </c>
      <c r="BN34" s="5">
        <v>0</v>
      </c>
      <c r="BO34" s="5">
        <v>6</v>
      </c>
      <c r="BP34" s="5">
        <v>1</v>
      </c>
      <c r="BQ34" s="72">
        <v>86</v>
      </c>
      <c r="BR34" s="5">
        <v>50</v>
      </c>
      <c r="BS34" s="5">
        <v>51</v>
      </c>
      <c r="BT34" s="72">
        <v>28</v>
      </c>
      <c r="BU34" s="5">
        <v>17</v>
      </c>
      <c r="BV34" s="167"/>
      <c r="BW34" s="71" t="s">
        <v>120</v>
      </c>
      <c r="BX34" s="5">
        <v>1000</v>
      </c>
      <c r="BY34" s="5">
        <v>753</v>
      </c>
      <c r="BZ34" s="5">
        <v>230</v>
      </c>
      <c r="CA34" s="5">
        <v>406</v>
      </c>
      <c r="CB34" s="5">
        <v>564</v>
      </c>
      <c r="CC34" s="5">
        <v>13</v>
      </c>
      <c r="CD34" s="5">
        <v>188</v>
      </c>
      <c r="CE34" s="5">
        <v>0</v>
      </c>
      <c r="CF34" s="5">
        <v>0</v>
      </c>
      <c r="CG34" s="5">
        <v>2</v>
      </c>
      <c r="CH34" s="5">
        <v>0</v>
      </c>
      <c r="CI34" s="5">
        <v>9</v>
      </c>
      <c r="CJ34" s="5">
        <v>1367</v>
      </c>
      <c r="CK34" s="135"/>
      <c r="CL34" s="138" t="s">
        <v>131</v>
      </c>
      <c r="CM34" s="138" t="s">
        <v>4204</v>
      </c>
      <c r="CN34" s="139">
        <v>1648</v>
      </c>
      <c r="CO34" s="141">
        <v>3156</v>
      </c>
    </row>
    <row r="35" spans="1:93">
      <c r="A35" s="167"/>
      <c r="B35" s="103" t="s">
        <v>102</v>
      </c>
      <c r="C35" s="105">
        <v>3188</v>
      </c>
      <c r="D35" s="105">
        <v>1695</v>
      </c>
      <c r="E35" s="105">
        <v>3048</v>
      </c>
      <c r="F35" s="105">
        <v>1511</v>
      </c>
      <c r="G35" s="105">
        <v>1990</v>
      </c>
      <c r="H35" s="105">
        <v>959</v>
      </c>
      <c r="I35" s="105">
        <v>1927</v>
      </c>
      <c r="J35" s="105">
        <v>948</v>
      </c>
      <c r="K35" s="105">
        <v>10153</v>
      </c>
      <c r="L35" s="105">
        <v>5113</v>
      </c>
      <c r="M35" s="167"/>
      <c r="N35" s="103" t="s">
        <v>102</v>
      </c>
      <c r="O35" s="105">
        <v>380</v>
      </c>
      <c r="P35" s="105">
        <v>178</v>
      </c>
      <c r="Q35" s="105">
        <v>85</v>
      </c>
      <c r="R35" s="105">
        <v>62</v>
      </c>
      <c r="S35" s="105">
        <v>170</v>
      </c>
      <c r="T35" s="105">
        <v>73</v>
      </c>
      <c r="U35" s="105">
        <v>175</v>
      </c>
      <c r="V35" s="105">
        <v>97</v>
      </c>
      <c r="W35" s="105">
        <v>810</v>
      </c>
      <c r="X35" s="105">
        <v>410</v>
      </c>
      <c r="Y35" s="167"/>
      <c r="Z35" s="103" t="s">
        <v>102</v>
      </c>
      <c r="AA35" s="105">
        <v>76</v>
      </c>
      <c r="AB35" s="105">
        <v>77</v>
      </c>
      <c r="AC35" s="105">
        <v>63</v>
      </c>
      <c r="AD35" s="105">
        <v>57</v>
      </c>
      <c r="AE35" s="105">
        <v>273</v>
      </c>
      <c r="AF35" s="105">
        <v>225</v>
      </c>
      <c r="AG35" s="105">
        <v>156</v>
      </c>
      <c r="AH35" s="105">
        <v>12</v>
      </c>
      <c r="AI35" s="105">
        <v>9</v>
      </c>
      <c r="AJ35" s="105">
        <v>46</v>
      </c>
      <c r="AK35" s="167"/>
      <c r="AL35" s="103" t="s">
        <v>102</v>
      </c>
      <c r="AM35" s="105">
        <v>12</v>
      </c>
      <c r="AN35" s="105">
        <v>3082</v>
      </c>
      <c r="AO35" s="105">
        <v>352</v>
      </c>
      <c r="AP35" s="105">
        <v>112</v>
      </c>
      <c r="AQ35" s="105">
        <v>20</v>
      </c>
      <c r="AR35" s="105">
        <v>60</v>
      </c>
      <c r="AS35" s="105">
        <v>224</v>
      </c>
      <c r="AT35" s="105">
        <v>179</v>
      </c>
      <c r="AU35" s="105">
        <v>175</v>
      </c>
      <c r="AV35" s="167"/>
      <c r="AW35" s="103" t="s">
        <v>102</v>
      </c>
      <c r="AX35" s="105">
        <v>1433</v>
      </c>
      <c r="AY35" s="105">
        <v>708</v>
      </c>
      <c r="AZ35" s="105">
        <v>1364</v>
      </c>
      <c r="BA35" s="105">
        <v>677</v>
      </c>
      <c r="BB35" s="105">
        <v>885</v>
      </c>
      <c r="BC35" s="105">
        <v>441</v>
      </c>
      <c r="BD35" s="105">
        <v>1401</v>
      </c>
      <c r="BE35" s="105">
        <v>693</v>
      </c>
      <c r="BF35" s="105">
        <v>1332</v>
      </c>
      <c r="BG35" s="105">
        <v>662</v>
      </c>
      <c r="BH35" s="105">
        <v>814</v>
      </c>
      <c r="BI35" s="105">
        <v>394</v>
      </c>
      <c r="BJ35" s="167"/>
      <c r="BK35" s="103" t="s">
        <v>102</v>
      </c>
      <c r="BL35" s="105">
        <v>73</v>
      </c>
      <c r="BM35" s="105">
        <v>232</v>
      </c>
      <c r="BN35" s="105">
        <v>2</v>
      </c>
      <c r="BO35" s="105">
        <v>155</v>
      </c>
      <c r="BP35" s="105">
        <v>17</v>
      </c>
      <c r="BQ35" s="105">
        <v>479</v>
      </c>
      <c r="BR35" s="105">
        <v>201</v>
      </c>
      <c r="BS35" s="105">
        <v>159</v>
      </c>
      <c r="BT35" s="105">
        <v>71</v>
      </c>
      <c r="BU35" s="105">
        <v>31</v>
      </c>
      <c r="BV35" s="167"/>
      <c r="BW35" s="103" t="s">
        <v>102</v>
      </c>
      <c r="BX35" s="105">
        <v>2150</v>
      </c>
      <c r="BY35" s="105">
        <v>1949</v>
      </c>
      <c r="BZ35" s="105">
        <v>587</v>
      </c>
      <c r="CA35" s="105">
        <v>770</v>
      </c>
      <c r="CB35" s="105">
        <v>1814</v>
      </c>
      <c r="CC35" s="105">
        <v>130</v>
      </c>
      <c r="CD35" s="105">
        <v>442</v>
      </c>
      <c r="CE35" s="105">
        <v>19</v>
      </c>
      <c r="CF35" s="105">
        <v>0</v>
      </c>
      <c r="CG35" s="105">
        <v>38</v>
      </c>
      <c r="CH35" s="105">
        <v>5</v>
      </c>
      <c r="CI35" s="105">
        <v>114</v>
      </c>
      <c r="CJ35" s="105">
        <v>4350</v>
      </c>
      <c r="CK35" s="135"/>
      <c r="CL35" s="138" t="s">
        <v>131</v>
      </c>
      <c r="CM35" s="138" t="s">
        <v>4205</v>
      </c>
      <c r="CN35" s="139">
        <v>7780</v>
      </c>
      <c r="CO35" s="141">
        <v>7904</v>
      </c>
    </row>
    <row r="36" spans="1:93" ht="14.45" customHeight="1">
      <c r="A36" s="167" t="s">
        <v>132</v>
      </c>
      <c r="B36" s="71" t="s">
        <v>119</v>
      </c>
      <c r="C36" s="5">
        <v>3280</v>
      </c>
      <c r="D36" s="5">
        <v>1602</v>
      </c>
      <c r="E36" s="5">
        <v>3492</v>
      </c>
      <c r="F36" s="5">
        <v>1675</v>
      </c>
      <c r="G36" s="5">
        <v>2178</v>
      </c>
      <c r="H36" s="5">
        <v>1044</v>
      </c>
      <c r="I36" s="5">
        <v>2476</v>
      </c>
      <c r="J36" s="5">
        <v>1153</v>
      </c>
      <c r="K36" s="72">
        <v>11426</v>
      </c>
      <c r="L36" s="72">
        <v>5474</v>
      </c>
      <c r="M36" s="167" t="s">
        <v>132</v>
      </c>
      <c r="N36" s="71" t="s">
        <v>119</v>
      </c>
      <c r="O36" s="5">
        <v>419</v>
      </c>
      <c r="P36" s="5">
        <v>205</v>
      </c>
      <c r="Q36" s="5">
        <v>105</v>
      </c>
      <c r="R36" s="5">
        <v>35</v>
      </c>
      <c r="S36" s="5">
        <v>154</v>
      </c>
      <c r="T36" s="5">
        <v>70</v>
      </c>
      <c r="U36" s="5">
        <v>400</v>
      </c>
      <c r="V36" s="5">
        <v>190</v>
      </c>
      <c r="W36" s="72">
        <v>1078</v>
      </c>
      <c r="X36" s="72">
        <v>500</v>
      </c>
      <c r="Y36" s="167" t="s">
        <v>132</v>
      </c>
      <c r="Z36" s="71" t="s">
        <v>119</v>
      </c>
      <c r="AA36" s="5">
        <v>71</v>
      </c>
      <c r="AB36" s="5">
        <v>73</v>
      </c>
      <c r="AC36" s="5">
        <v>55</v>
      </c>
      <c r="AD36" s="5">
        <v>61</v>
      </c>
      <c r="AE36" s="72">
        <v>260</v>
      </c>
      <c r="AF36" s="72">
        <v>196</v>
      </c>
      <c r="AG36" s="5">
        <v>102</v>
      </c>
      <c r="AH36" s="5">
        <v>6</v>
      </c>
      <c r="AI36" s="5">
        <v>21</v>
      </c>
      <c r="AJ36" s="5">
        <v>43</v>
      </c>
      <c r="AK36" s="167" t="s">
        <v>132</v>
      </c>
      <c r="AL36" s="71" t="s">
        <v>119</v>
      </c>
      <c r="AM36" s="5">
        <v>37</v>
      </c>
      <c r="AN36" s="5">
        <v>3481</v>
      </c>
      <c r="AO36" s="5">
        <v>149</v>
      </c>
      <c r="AP36" s="5">
        <v>5</v>
      </c>
      <c r="AQ36" s="5">
        <v>7</v>
      </c>
      <c r="AR36" s="5">
        <v>70</v>
      </c>
      <c r="AS36" s="5">
        <v>216</v>
      </c>
      <c r="AT36" s="5">
        <v>171</v>
      </c>
      <c r="AU36" s="5">
        <v>171</v>
      </c>
      <c r="AV36" s="167" t="s">
        <v>132</v>
      </c>
      <c r="AW36" s="71" t="s">
        <v>119</v>
      </c>
      <c r="AX36" s="5">
        <v>1865</v>
      </c>
      <c r="AY36" s="5">
        <v>865</v>
      </c>
      <c r="AZ36" s="5">
        <v>1781</v>
      </c>
      <c r="BA36" s="5">
        <v>824</v>
      </c>
      <c r="BB36" s="5">
        <v>845</v>
      </c>
      <c r="BC36" s="5">
        <v>359</v>
      </c>
      <c r="BD36" s="5">
        <v>1706</v>
      </c>
      <c r="BE36" s="5">
        <v>805</v>
      </c>
      <c r="BF36" s="5">
        <v>1634</v>
      </c>
      <c r="BG36" s="5">
        <v>770</v>
      </c>
      <c r="BH36" s="5">
        <v>681</v>
      </c>
      <c r="BI36" s="5">
        <v>303</v>
      </c>
      <c r="BJ36" s="167" t="s">
        <v>132</v>
      </c>
      <c r="BK36" s="71" t="s">
        <v>119</v>
      </c>
      <c r="BL36" s="5">
        <v>95</v>
      </c>
      <c r="BM36" s="5">
        <v>217</v>
      </c>
      <c r="BN36" s="5">
        <v>2</v>
      </c>
      <c r="BO36" s="5">
        <v>186</v>
      </c>
      <c r="BP36" s="5">
        <v>0</v>
      </c>
      <c r="BQ36" s="72">
        <v>500</v>
      </c>
      <c r="BR36" s="5">
        <v>191</v>
      </c>
      <c r="BS36" s="5">
        <v>164</v>
      </c>
      <c r="BT36" s="72">
        <v>89</v>
      </c>
      <c r="BU36" s="5">
        <v>28</v>
      </c>
      <c r="BV36" s="167" t="s">
        <v>132</v>
      </c>
      <c r="BW36" s="71" t="s">
        <v>119</v>
      </c>
      <c r="BX36" s="5">
        <v>2366</v>
      </c>
      <c r="BY36" s="5">
        <v>3197</v>
      </c>
      <c r="BZ36" s="5">
        <v>906</v>
      </c>
      <c r="CA36" s="5">
        <v>690</v>
      </c>
      <c r="CB36" s="5">
        <v>3051</v>
      </c>
      <c r="CC36" s="5">
        <v>591</v>
      </c>
      <c r="CD36" s="5">
        <v>644</v>
      </c>
      <c r="CE36" s="5">
        <v>55</v>
      </c>
      <c r="CF36" s="5">
        <v>13</v>
      </c>
      <c r="CG36" s="5">
        <v>581</v>
      </c>
      <c r="CH36" s="5">
        <v>39</v>
      </c>
      <c r="CI36" s="5">
        <v>1741</v>
      </c>
      <c r="CJ36" s="5">
        <v>1416</v>
      </c>
      <c r="CK36" s="135"/>
      <c r="CL36" s="138" t="s">
        <v>132</v>
      </c>
      <c r="CM36" s="138" t="s">
        <v>4206</v>
      </c>
      <c r="CN36" s="139">
        <v>7501</v>
      </c>
      <c r="CO36" s="141">
        <v>12133</v>
      </c>
    </row>
    <row r="37" spans="1:93">
      <c r="A37" s="167"/>
      <c r="B37" s="71" t="s">
        <v>120</v>
      </c>
      <c r="C37" s="5">
        <v>2951</v>
      </c>
      <c r="D37" s="5">
        <v>1582</v>
      </c>
      <c r="E37" s="5">
        <v>3382</v>
      </c>
      <c r="F37" s="5">
        <v>1854</v>
      </c>
      <c r="G37" s="5">
        <v>2321</v>
      </c>
      <c r="H37" s="5">
        <v>1215</v>
      </c>
      <c r="I37" s="5">
        <v>3275</v>
      </c>
      <c r="J37" s="5">
        <v>1852</v>
      </c>
      <c r="K37" s="72">
        <v>11929</v>
      </c>
      <c r="L37" s="72">
        <v>6503</v>
      </c>
      <c r="M37" s="167"/>
      <c r="N37" s="71" t="s">
        <v>120</v>
      </c>
      <c r="O37" s="5">
        <v>542</v>
      </c>
      <c r="P37" s="5">
        <v>259</v>
      </c>
      <c r="Q37" s="5">
        <v>326</v>
      </c>
      <c r="R37" s="5">
        <v>146</v>
      </c>
      <c r="S37" s="5">
        <v>289</v>
      </c>
      <c r="T37" s="5">
        <v>179</v>
      </c>
      <c r="U37" s="5">
        <v>666</v>
      </c>
      <c r="V37" s="5">
        <v>360</v>
      </c>
      <c r="W37" s="72">
        <v>1823</v>
      </c>
      <c r="X37" s="72">
        <v>944</v>
      </c>
      <c r="Y37" s="167"/>
      <c r="Z37" s="71" t="s">
        <v>120</v>
      </c>
      <c r="AA37" s="5">
        <v>50</v>
      </c>
      <c r="AB37" s="5">
        <v>51</v>
      </c>
      <c r="AC37" s="5">
        <v>42</v>
      </c>
      <c r="AD37" s="5">
        <v>50</v>
      </c>
      <c r="AE37" s="72">
        <v>193</v>
      </c>
      <c r="AF37" s="72">
        <v>128</v>
      </c>
      <c r="AG37" s="5">
        <v>79</v>
      </c>
      <c r="AH37" s="5">
        <v>92</v>
      </c>
      <c r="AI37" s="5">
        <v>5</v>
      </c>
      <c r="AJ37" s="5">
        <v>12</v>
      </c>
      <c r="AK37" s="167"/>
      <c r="AL37" s="71" t="s">
        <v>120</v>
      </c>
      <c r="AM37" s="5">
        <v>24</v>
      </c>
      <c r="AN37" s="5">
        <v>2875</v>
      </c>
      <c r="AO37" s="5">
        <v>179</v>
      </c>
      <c r="AP37" s="5">
        <v>9</v>
      </c>
      <c r="AQ37" s="5">
        <v>0</v>
      </c>
      <c r="AR37" s="5">
        <v>45</v>
      </c>
      <c r="AS37" s="5">
        <v>132</v>
      </c>
      <c r="AT37" s="5">
        <v>143</v>
      </c>
      <c r="AU37" s="5">
        <v>123</v>
      </c>
      <c r="AV37" s="167"/>
      <c r="AW37" s="71" t="s">
        <v>120</v>
      </c>
      <c r="AX37" s="5">
        <v>2817</v>
      </c>
      <c r="AY37" s="5">
        <v>1569</v>
      </c>
      <c r="AZ37" s="5">
        <v>2700</v>
      </c>
      <c r="BA37" s="5">
        <v>1501</v>
      </c>
      <c r="BB37" s="5">
        <v>853</v>
      </c>
      <c r="BC37" s="5">
        <v>500</v>
      </c>
      <c r="BD37" s="5">
        <v>2751</v>
      </c>
      <c r="BE37" s="5">
        <v>1545</v>
      </c>
      <c r="BF37" s="5">
        <v>2640</v>
      </c>
      <c r="BG37" s="5">
        <v>1482</v>
      </c>
      <c r="BH37" s="5">
        <v>693</v>
      </c>
      <c r="BI37" s="5">
        <v>380</v>
      </c>
      <c r="BJ37" s="167"/>
      <c r="BK37" s="71" t="s">
        <v>120</v>
      </c>
      <c r="BL37" s="5">
        <v>137</v>
      </c>
      <c r="BM37" s="5">
        <v>136</v>
      </c>
      <c r="BN37" s="5">
        <v>1</v>
      </c>
      <c r="BO37" s="5">
        <v>92</v>
      </c>
      <c r="BP37" s="5">
        <v>0</v>
      </c>
      <c r="BQ37" s="72">
        <v>366</v>
      </c>
      <c r="BR37" s="5">
        <v>236</v>
      </c>
      <c r="BS37" s="5">
        <v>203</v>
      </c>
      <c r="BT37" s="72">
        <v>139</v>
      </c>
      <c r="BU37" s="5">
        <v>77</v>
      </c>
      <c r="BV37" s="167"/>
      <c r="BW37" s="71" t="s">
        <v>120</v>
      </c>
      <c r="BX37" s="5">
        <v>2416</v>
      </c>
      <c r="BY37" s="5">
        <v>5699</v>
      </c>
      <c r="BZ37" s="5">
        <v>3380</v>
      </c>
      <c r="CA37" s="5">
        <v>1799</v>
      </c>
      <c r="CB37" s="5">
        <v>5431</v>
      </c>
      <c r="CC37" s="5">
        <v>1385</v>
      </c>
      <c r="CD37" s="5">
        <v>1254</v>
      </c>
      <c r="CE37" s="5">
        <v>9</v>
      </c>
      <c r="CF37" s="5">
        <v>0</v>
      </c>
      <c r="CG37" s="5">
        <v>752</v>
      </c>
      <c r="CH37" s="5">
        <v>110</v>
      </c>
      <c r="CI37" s="5">
        <v>1042</v>
      </c>
      <c r="CJ37" s="5">
        <v>3427</v>
      </c>
      <c r="CK37" s="135"/>
      <c r="CL37" s="138" t="s">
        <v>132</v>
      </c>
      <c r="CM37" s="138" t="s">
        <v>4207</v>
      </c>
      <c r="CN37" s="139">
        <v>6347</v>
      </c>
      <c r="CO37" s="141">
        <v>22235</v>
      </c>
    </row>
    <row r="38" spans="1:93">
      <c r="A38" s="167"/>
      <c r="B38" s="103" t="s">
        <v>102</v>
      </c>
      <c r="C38" s="105">
        <v>6231</v>
      </c>
      <c r="D38" s="105">
        <v>3184</v>
      </c>
      <c r="E38" s="105">
        <v>6874</v>
      </c>
      <c r="F38" s="105">
        <v>3529</v>
      </c>
      <c r="G38" s="105">
        <v>4499</v>
      </c>
      <c r="H38" s="105">
        <v>2259</v>
      </c>
      <c r="I38" s="105">
        <v>5751</v>
      </c>
      <c r="J38" s="105">
        <v>3005</v>
      </c>
      <c r="K38" s="105">
        <v>23355</v>
      </c>
      <c r="L38" s="105">
        <v>11977</v>
      </c>
      <c r="M38" s="167"/>
      <c r="N38" s="103" t="s">
        <v>102</v>
      </c>
      <c r="O38" s="105">
        <v>961</v>
      </c>
      <c r="P38" s="105">
        <v>464</v>
      </c>
      <c r="Q38" s="105">
        <v>431</v>
      </c>
      <c r="R38" s="105">
        <v>181</v>
      </c>
      <c r="S38" s="105">
        <v>443</v>
      </c>
      <c r="T38" s="105">
        <v>249</v>
      </c>
      <c r="U38" s="105">
        <v>1066</v>
      </c>
      <c r="V38" s="105">
        <v>550</v>
      </c>
      <c r="W38" s="105">
        <v>2901</v>
      </c>
      <c r="X38" s="105">
        <v>1444</v>
      </c>
      <c r="Y38" s="167"/>
      <c r="Z38" s="103" t="s">
        <v>102</v>
      </c>
      <c r="AA38" s="105">
        <v>121</v>
      </c>
      <c r="AB38" s="105">
        <v>124</v>
      </c>
      <c r="AC38" s="105">
        <v>97</v>
      </c>
      <c r="AD38" s="105">
        <v>111</v>
      </c>
      <c r="AE38" s="105">
        <v>453</v>
      </c>
      <c r="AF38" s="105">
        <v>324</v>
      </c>
      <c r="AG38" s="105">
        <v>181</v>
      </c>
      <c r="AH38" s="105">
        <v>98</v>
      </c>
      <c r="AI38" s="105">
        <v>26</v>
      </c>
      <c r="AJ38" s="105">
        <v>55</v>
      </c>
      <c r="AK38" s="167"/>
      <c r="AL38" s="103" t="s">
        <v>102</v>
      </c>
      <c r="AM38" s="105">
        <v>61</v>
      </c>
      <c r="AN38" s="105">
        <v>6356</v>
      </c>
      <c r="AO38" s="105">
        <v>328</v>
      </c>
      <c r="AP38" s="105">
        <v>14</v>
      </c>
      <c r="AQ38" s="105">
        <v>7</v>
      </c>
      <c r="AR38" s="105">
        <v>115</v>
      </c>
      <c r="AS38" s="105">
        <v>348</v>
      </c>
      <c r="AT38" s="105">
        <v>314</v>
      </c>
      <c r="AU38" s="105">
        <v>294</v>
      </c>
      <c r="AV38" s="167"/>
      <c r="AW38" s="103" t="s">
        <v>102</v>
      </c>
      <c r="AX38" s="105">
        <v>4682</v>
      </c>
      <c r="AY38" s="105">
        <v>2434</v>
      </c>
      <c r="AZ38" s="105">
        <v>4481</v>
      </c>
      <c r="BA38" s="105">
        <v>2325</v>
      </c>
      <c r="BB38" s="105">
        <v>1698</v>
      </c>
      <c r="BC38" s="105">
        <v>859</v>
      </c>
      <c r="BD38" s="105">
        <v>4457</v>
      </c>
      <c r="BE38" s="105">
        <v>2350</v>
      </c>
      <c r="BF38" s="105">
        <v>4274</v>
      </c>
      <c r="BG38" s="105">
        <v>2252</v>
      </c>
      <c r="BH38" s="105">
        <v>1374</v>
      </c>
      <c r="BI38" s="105">
        <v>683</v>
      </c>
      <c r="BJ38" s="167"/>
      <c r="BK38" s="103" t="s">
        <v>102</v>
      </c>
      <c r="BL38" s="105">
        <v>232</v>
      </c>
      <c r="BM38" s="105">
        <v>353</v>
      </c>
      <c r="BN38" s="105">
        <v>3</v>
      </c>
      <c r="BO38" s="105">
        <v>278</v>
      </c>
      <c r="BP38" s="105">
        <v>0</v>
      </c>
      <c r="BQ38" s="105">
        <v>866</v>
      </c>
      <c r="BR38" s="105">
        <v>427</v>
      </c>
      <c r="BS38" s="105">
        <v>367</v>
      </c>
      <c r="BT38" s="105">
        <v>228</v>
      </c>
      <c r="BU38" s="105">
        <v>105</v>
      </c>
      <c r="BV38" s="167"/>
      <c r="BW38" s="103" t="s">
        <v>102</v>
      </c>
      <c r="BX38" s="105">
        <v>4782</v>
      </c>
      <c r="BY38" s="105">
        <v>8896</v>
      </c>
      <c r="BZ38" s="105">
        <v>4286</v>
      </c>
      <c r="CA38" s="105">
        <v>2489</v>
      </c>
      <c r="CB38" s="105">
        <v>8482</v>
      </c>
      <c r="CC38" s="105">
        <v>1976</v>
      </c>
      <c r="CD38" s="105">
        <v>1898</v>
      </c>
      <c r="CE38" s="105">
        <v>64</v>
      </c>
      <c r="CF38" s="105">
        <v>13</v>
      </c>
      <c r="CG38" s="105">
        <v>1333</v>
      </c>
      <c r="CH38" s="105">
        <v>149</v>
      </c>
      <c r="CI38" s="105">
        <v>2783</v>
      </c>
      <c r="CJ38" s="105">
        <v>4843</v>
      </c>
      <c r="CK38" s="135"/>
      <c r="CL38" s="138" t="s">
        <v>132</v>
      </c>
      <c r="CM38" s="138" t="s">
        <v>4208</v>
      </c>
      <c r="CN38" s="139">
        <v>13848</v>
      </c>
      <c r="CO38" s="141">
        <v>34368</v>
      </c>
    </row>
    <row r="39" spans="1:93">
      <c r="A39" s="205" t="s">
        <v>357</v>
      </c>
      <c r="B39" s="205"/>
      <c r="C39" s="205"/>
      <c r="D39" s="205"/>
      <c r="E39" s="205"/>
      <c r="F39" s="205"/>
      <c r="G39" s="205"/>
      <c r="H39" s="205"/>
      <c r="I39" s="205"/>
      <c r="J39" s="205"/>
      <c r="K39" s="205"/>
      <c r="L39" s="205"/>
      <c r="M39" s="205" t="s">
        <v>358</v>
      </c>
      <c r="N39" s="205"/>
      <c r="O39" s="205"/>
      <c r="P39" s="205"/>
      <c r="Q39" s="205"/>
      <c r="R39" s="205"/>
      <c r="S39" s="205"/>
      <c r="T39" s="205"/>
      <c r="U39" s="205"/>
      <c r="V39" s="205"/>
      <c r="W39" s="205"/>
      <c r="X39" s="205"/>
      <c r="Y39" s="205" t="s">
        <v>359</v>
      </c>
      <c r="Z39" s="205"/>
      <c r="AA39" s="205"/>
      <c r="AB39" s="205"/>
      <c r="AC39" s="205"/>
      <c r="AD39" s="205"/>
      <c r="AE39" s="205"/>
      <c r="AF39" s="205"/>
      <c r="AG39" s="205"/>
      <c r="AH39" s="205"/>
      <c r="AI39" s="205"/>
      <c r="AJ39" s="205"/>
      <c r="AK39" s="205" t="s">
        <v>360</v>
      </c>
      <c r="AL39" s="205"/>
      <c r="AM39" s="205"/>
      <c r="AN39" s="205"/>
      <c r="AO39" s="205"/>
      <c r="AP39" s="205"/>
      <c r="AQ39" s="205"/>
      <c r="AR39" s="205"/>
      <c r="AS39" s="205"/>
      <c r="AT39" s="205"/>
      <c r="AU39" s="205"/>
      <c r="AV39" s="205" t="s">
        <v>4591</v>
      </c>
      <c r="AW39" s="205"/>
      <c r="AX39" s="205"/>
      <c r="AY39" s="205"/>
      <c r="AZ39" s="205"/>
      <c r="BA39" s="205"/>
      <c r="BB39" s="205"/>
      <c r="BC39" s="205"/>
      <c r="BD39" s="205"/>
      <c r="BE39" s="205"/>
      <c r="BF39" s="205"/>
      <c r="BG39" s="205"/>
      <c r="BH39" s="205"/>
      <c r="BI39" s="205"/>
      <c r="BJ39" s="205" t="s">
        <v>361</v>
      </c>
      <c r="BK39" s="205"/>
      <c r="BL39" s="205"/>
      <c r="BM39" s="205"/>
      <c r="BN39" s="205"/>
      <c r="BO39" s="205"/>
      <c r="BP39" s="205"/>
      <c r="BQ39" s="205"/>
      <c r="BR39" s="205"/>
      <c r="BS39" s="205"/>
      <c r="BT39" s="205"/>
      <c r="BU39" s="205"/>
      <c r="BV39" s="205" t="s">
        <v>362</v>
      </c>
      <c r="BW39" s="205"/>
      <c r="BX39" s="205"/>
      <c r="BY39" s="205"/>
      <c r="BZ39" s="205"/>
      <c r="CA39" s="205"/>
      <c r="CB39" s="205"/>
      <c r="CC39" s="205"/>
      <c r="CD39" s="205"/>
      <c r="CE39" s="205"/>
      <c r="CF39" s="205"/>
      <c r="CG39" s="205"/>
      <c r="CH39" s="205"/>
      <c r="CI39" s="205"/>
      <c r="CJ39" s="205"/>
      <c r="CK39" s="135"/>
      <c r="CL39" s="138" t="s">
        <v>357</v>
      </c>
      <c r="CM39" s="138" t="s">
        <v>357</v>
      </c>
      <c r="CN39" s="139">
        <v>0</v>
      </c>
      <c r="CO39" s="141">
        <v>0</v>
      </c>
    </row>
    <row r="40" spans="1:93">
      <c r="A40" s="205" t="s">
        <v>4174</v>
      </c>
      <c r="B40" s="205"/>
      <c r="C40" s="205"/>
      <c r="D40" s="205"/>
      <c r="E40" s="205"/>
      <c r="F40" s="205"/>
      <c r="G40" s="205"/>
      <c r="H40" s="205"/>
      <c r="I40" s="205"/>
      <c r="J40" s="205"/>
      <c r="K40" s="205"/>
      <c r="L40" s="205"/>
      <c r="M40" s="205" t="s">
        <v>4174</v>
      </c>
      <c r="N40" s="205"/>
      <c r="O40" s="205"/>
      <c r="P40" s="205"/>
      <c r="Q40" s="205"/>
      <c r="R40" s="205"/>
      <c r="S40" s="205"/>
      <c r="T40" s="205"/>
      <c r="U40" s="205"/>
      <c r="V40" s="205"/>
      <c r="W40" s="205"/>
      <c r="X40" s="205"/>
      <c r="Y40" s="205" t="s">
        <v>4174</v>
      </c>
      <c r="Z40" s="205"/>
      <c r="AA40" s="205"/>
      <c r="AB40" s="205"/>
      <c r="AC40" s="205"/>
      <c r="AD40" s="205"/>
      <c r="AE40" s="205"/>
      <c r="AF40" s="205"/>
      <c r="AG40" s="205"/>
      <c r="AH40" s="205"/>
      <c r="AI40" s="205"/>
      <c r="AJ40" s="205"/>
      <c r="AK40" s="205" t="s">
        <v>4174</v>
      </c>
      <c r="AL40" s="205"/>
      <c r="AM40" s="205"/>
      <c r="AN40" s="205"/>
      <c r="AO40" s="205"/>
      <c r="AP40" s="205"/>
      <c r="AQ40" s="205"/>
      <c r="AR40" s="205"/>
      <c r="AS40" s="205"/>
      <c r="AT40" s="205"/>
      <c r="AU40" s="205"/>
      <c r="AV40" s="205" t="s">
        <v>4175</v>
      </c>
      <c r="AW40" s="205"/>
      <c r="AX40" s="205"/>
      <c r="AY40" s="205"/>
      <c r="AZ40" s="205"/>
      <c r="BA40" s="205"/>
      <c r="BB40" s="205"/>
      <c r="BC40" s="205"/>
      <c r="BD40" s="205"/>
      <c r="BE40" s="205"/>
      <c r="BF40" s="205"/>
      <c r="BG40" s="205"/>
      <c r="BH40" s="205"/>
      <c r="BI40" s="205"/>
      <c r="BJ40" s="205" t="s">
        <v>4174</v>
      </c>
      <c r="BK40" s="205"/>
      <c r="BL40" s="205"/>
      <c r="BM40" s="205"/>
      <c r="BN40" s="205"/>
      <c r="BO40" s="205"/>
      <c r="BP40" s="205"/>
      <c r="BQ40" s="205"/>
      <c r="BR40" s="205"/>
      <c r="BS40" s="205"/>
      <c r="BT40" s="205"/>
      <c r="BU40" s="205"/>
      <c r="BV40" s="205" t="s">
        <v>4174</v>
      </c>
      <c r="BW40" s="205"/>
      <c r="BX40" s="205"/>
      <c r="BY40" s="205"/>
      <c r="BZ40" s="205"/>
      <c r="CA40" s="205"/>
      <c r="CB40" s="205"/>
      <c r="CC40" s="205"/>
      <c r="CD40" s="205"/>
      <c r="CE40" s="205"/>
      <c r="CF40" s="205"/>
      <c r="CG40" s="205"/>
      <c r="CH40" s="205"/>
      <c r="CI40" s="205"/>
      <c r="CJ40" s="205"/>
      <c r="CK40" s="135"/>
      <c r="CL40" s="138" t="s">
        <v>4174</v>
      </c>
      <c r="CM40" s="138" t="s">
        <v>4174</v>
      </c>
      <c r="CN40" s="139">
        <v>0</v>
      </c>
      <c r="CO40" s="141">
        <v>0</v>
      </c>
    </row>
    <row r="41" spans="1:93" ht="23.45" customHeight="1">
      <c r="A41" s="204" t="s">
        <v>1</v>
      </c>
      <c r="B41" s="199" t="s">
        <v>335</v>
      </c>
      <c r="C41" s="205" t="s">
        <v>423</v>
      </c>
      <c r="D41" s="205"/>
      <c r="E41" s="205" t="s">
        <v>424</v>
      </c>
      <c r="F41" s="205"/>
      <c r="G41" s="205" t="s">
        <v>425</v>
      </c>
      <c r="H41" s="205"/>
      <c r="I41" s="205" t="s">
        <v>426</v>
      </c>
      <c r="J41" s="205"/>
      <c r="K41" s="205" t="s">
        <v>102</v>
      </c>
      <c r="L41" s="205"/>
      <c r="M41" s="204" t="s">
        <v>1</v>
      </c>
      <c r="N41" s="204" t="s">
        <v>113</v>
      </c>
      <c r="O41" s="205" t="s">
        <v>423</v>
      </c>
      <c r="P41" s="205"/>
      <c r="Q41" s="205" t="s">
        <v>424</v>
      </c>
      <c r="R41" s="205"/>
      <c r="S41" s="205" t="s">
        <v>425</v>
      </c>
      <c r="T41" s="205"/>
      <c r="U41" s="205" t="s">
        <v>426</v>
      </c>
      <c r="V41" s="205"/>
      <c r="W41" s="205" t="s">
        <v>102</v>
      </c>
      <c r="X41" s="205"/>
      <c r="Y41" s="204" t="s">
        <v>1</v>
      </c>
      <c r="Z41" s="204" t="s">
        <v>113</v>
      </c>
      <c r="AA41" s="205" t="s">
        <v>363</v>
      </c>
      <c r="AB41" s="205"/>
      <c r="AC41" s="205"/>
      <c r="AD41" s="205"/>
      <c r="AE41" s="205"/>
      <c r="AF41" s="205" t="s">
        <v>165</v>
      </c>
      <c r="AG41" s="205"/>
      <c r="AH41" s="205"/>
      <c r="AI41" s="205"/>
      <c r="AJ41" s="204" t="s">
        <v>364</v>
      </c>
      <c r="AK41" s="204" t="s">
        <v>1</v>
      </c>
      <c r="AL41" s="204" t="s">
        <v>113</v>
      </c>
      <c r="AM41" s="205" t="s">
        <v>365</v>
      </c>
      <c r="AN41" s="205"/>
      <c r="AO41" s="205"/>
      <c r="AP41" s="205"/>
      <c r="AQ41" s="205"/>
      <c r="AR41" s="205"/>
      <c r="AS41" s="205"/>
      <c r="AT41" s="205"/>
      <c r="AU41" s="205"/>
      <c r="AV41" s="205" t="s">
        <v>1</v>
      </c>
      <c r="AW41" s="204" t="s">
        <v>113</v>
      </c>
      <c r="AX41" s="205" t="s">
        <v>366</v>
      </c>
      <c r="AY41" s="205"/>
      <c r="AZ41" s="205" t="s">
        <v>367</v>
      </c>
      <c r="BA41" s="205"/>
      <c r="BB41" s="205" t="s">
        <v>89</v>
      </c>
      <c r="BC41" s="205"/>
      <c r="BD41" s="205" t="s">
        <v>368</v>
      </c>
      <c r="BE41" s="205"/>
      <c r="BF41" s="205" t="s">
        <v>369</v>
      </c>
      <c r="BG41" s="205"/>
      <c r="BH41" s="204" t="s">
        <v>370</v>
      </c>
      <c r="BI41" s="204"/>
      <c r="BJ41" s="204" t="s">
        <v>1</v>
      </c>
      <c r="BK41" s="204" t="s">
        <v>113</v>
      </c>
      <c r="BL41" s="205" t="s">
        <v>166</v>
      </c>
      <c r="BM41" s="205"/>
      <c r="BN41" s="205"/>
      <c r="BO41" s="205"/>
      <c r="BP41" s="205"/>
      <c r="BQ41" s="205"/>
      <c r="BR41" s="205"/>
      <c r="BS41" s="205"/>
      <c r="BT41" s="204" t="s">
        <v>167</v>
      </c>
      <c r="BU41" s="204"/>
      <c r="BV41" s="204" t="s">
        <v>1</v>
      </c>
      <c r="BW41" s="204" t="s">
        <v>113</v>
      </c>
      <c r="BX41" s="205" t="s">
        <v>371</v>
      </c>
      <c r="BY41" s="205"/>
      <c r="BZ41" s="205"/>
      <c r="CA41" s="205"/>
      <c r="CB41" s="205"/>
      <c r="CC41" s="205"/>
      <c r="CD41" s="205"/>
      <c r="CE41" s="205"/>
      <c r="CF41" s="205"/>
      <c r="CG41" s="205"/>
      <c r="CH41" s="205"/>
      <c r="CI41" s="205"/>
      <c r="CJ41" s="205"/>
      <c r="CK41" s="135"/>
      <c r="CL41" s="138" t="s">
        <v>1</v>
      </c>
      <c r="CM41" s="138" t="s">
        <v>4592</v>
      </c>
      <c r="CN41" s="139" t="e">
        <v>#VALUE!</v>
      </c>
      <c r="CO41" s="141">
        <v>0</v>
      </c>
    </row>
    <row r="42" spans="1:93" ht="36">
      <c r="A42" s="204"/>
      <c r="B42" s="199"/>
      <c r="C42" s="69" t="s">
        <v>170</v>
      </c>
      <c r="D42" s="69" t="s">
        <v>57</v>
      </c>
      <c r="E42" s="69" t="s">
        <v>170</v>
      </c>
      <c r="F42" s="69" t="s">
        <v>57</v>
      </c>
      <c r="G42" s="69" t="s">
        <v>170</v>
      </c>
      <c r="H42" s="69" t="s">
        <v>57</v>
      </c>
      <c r="I42" s="69" t="s">
        <v>170</v>
      </c>
      <c r="J42" s="69" t="s">
        <v>57</v>
      </c>
      <c r="K42" s="69" t="s">
        <v>170</v>
      </c>
      <c r="L42" s="69" t="s">
        <v>57</v>
      </c>
      <c r="M42" s="204"/>
      <c r="N42" s="204"/>
      <c r="O42" s="69" t="s">
        <v>170</v>
      </c>
      <c r="P42" s="69" t="s">
        <v>57</v>
      </c>
      <c r="Q42" s="69" t="s">
        <v>170</v>
      </c>
      <c r="R42" s="69" t="s">
        <v>57</v>
      </c>
      <c r="S42" s="69" t="s">
        <v>170</v>
      </c>
      <c r="T42" s="69" t="s">
        <v>57</v>
      </c>
      <c r="U42" s="69" t="s">
        <v>170</v>
      </c>
      <c r="V42" s="69" t="s">
        <v>57</v>
      </c>
      <c r="W42" s="69" t="s">
        <v>170</v>
      </c>
      <c r="X42" s="69" t="s">
        <v>57</v>
      </c>
      <c r="Y42" s="204"/>
      <c r="Z42" s="204"/>
      <c r="AA42" s="69" t="s">
        <v>427</v>
      </c>
      <c r="AB42" s="69" t="s">
        <v>428</v>
      </c>
      <c r="AC42" s="69" t="s">
        <v>429</v>
      </c>
      <c r="AD42" s="69" t="s">
        <v>430</v>
      </c>
      <c r="AE42" s="69" t="s">
        <v>102</v>
      </c>
      <c r="AF42" s="69" t="s">
        <v>372</v>
      </c>
      <c r="AG42" s="31" t="s">
        <v>279</v>
      </c>
      <c r="AH42" s="31" t="s">
        <v>172</v>
      </c>
      <c r="AI42" s="31" t="s">
        <v>173</v>
      </c>
      <c r="AJ42" s="204"/>
      <c r="AK42" s="204"/>
      <c r="AL42" s="204"/>
      <c r="AM42" s="44" t="s">
        <v>434</v>
      </c>
      <c r="AN42" s="44" t="s">
        <v>344</v>
      </c>
      <c r="AO42" s="44" t="s">
        <v>435</v>
      </c>
      <c r="AP42" s="44" t="s">
        <v>436</v>
      </c>
      <c r="AQ42" s="44" t="s">
        <v>437</v>
      </c>
      <c r="AR42" s="14" t="s">
        <v>175</v>
      </c>
      <c r="AS42" s="14" t="s">
        <v>176</v>
      </c>
      <c r="AT42" s="44" t="s">
        <v>69</v>
      </c>
      <c r="AU42" s="44" t="s">
        <v>70</v>
      </c>
      <c r="AV42" s="205"/>
      <c r="AW42" s="204"/>
      <c r="AX42" s="69" t="s">
        <v>170</v>
      </c>
      <c r="AY42" s="69" t="s">
        <v>57</v>
      </c>
      <c r="AZ42" s="69" t="s">
        <v>170</v>
      </c>
      <c r="BA42" s="69" t="s">
        <v>57</v>
      </c>
      <c r="BB42" s="69" t="s">
        <v>170</v>
      </c>
      <c r="BC42" s="69" t="s">
        <v>57</v>
      </c>
      <c r="BD42" s="69" t="s">
        <v>170</v>
      </c>
      <c r="BE42" s="69" t="s">
        <v>57</v>
      </c>
      <c r="BF42" s="69" t="s">
        <v>170</v>
      </c>
      <c r="BG42" s="69" t="s">
        <v>57</v>
      </c>
      <c r="BH42" s="69" t="s">
        <v>170</v>
      </c>
      <c r="BI42" s="69" t="s">
        <v>57</v>
      </c>
      <c r="BJ42" s="204"/>
      <c r="BK42" s="204"/>
      <c r="BL42" s="32" t="s">
        <v>338</v>
      </c>
      <c r="BM42" s="32" t="s">
        <v>341</v>
      </c>
      <c r="BN42" s="32" t="s">
        <v>339</v>
      </c>
      <c r="BO42" s="32" t="s">
        <v>340</v>
      </c>
      <c r="BP42" s="45" t="s">
        <v>342</v>
      </c>
      <c r="BQ42" s="45" t="s">
        <v>66</v>
      </c>
      <c r="BR42" s="45" t="s">
        <v>174</v>
      </c>
      <c r="BS42" s="45" t="s">
        <v>280</v>
      </c>
      <c r="BT42" s="69" t="s">
        <v>66</v>
      </c>
      <c r="BU42" s="69" t="s">
        <v>174</v>
      </c>
      <c r="BV42" s="204"/>
      <c r="BW42" s="204"/>
      <c r="BX42" s="69" t="s">
        <v>80</v>
      </c>
      <c r="BY42" s="69" t="s">
        <v>81</v>
      </c>
      <c r="BZ42" s="69" t="s">
        <v>82</v>
      </c>
      <c r="CA42" s="69" t="s">
        <v>421</v>
      </c>
      <c r="CB42" s="69" t="s">
        <v>431</v>
      </c>
      <c r="CC42" s="69" t="s">
        <v>432</v>
      </c>
      <c r="CD42" s="69" t="s">
        <v>420</v>
      </c>
      <c r="CE42" s="69" t="s">
        <v>84</v>
      </c>
      <c r="CF42" s="69" t="s">
        <v>85</v>
      </c>
      <c r="CG42" s="69" t="s">
        <v>86</v>
      </c>
      <c r="CH42" s="69" t="s">
        <v>87</v>
      </c>
      <c r="CI42" s="69" t="s">
        <v>88</v>
      </c>
      <c r="CJ42" s="70" t="s">
        <v>0</v>
      </c>
      <c r="CK42" s="135"/>
      <c r="CL42" s="138" t="s">
        <v>1</v>
      </c>
      <c r="CM42" s="138" t="s">
        <v>1</v>
      </c>
      <c r="CN42" s="139" t="e">
        <v>#VALUE!</v>
      </c>
      <c r="CO42" s="141">
        <v>0</v>
      </c>
    </row>
    <row r="43" spans="1:93" ht="14.45" customHeight="1">
      <c r="A43" s="167" t="s">
        <v>135</v>
      </c>
      <c r="B43" s="71" t="s">
        <v>119</v>
      </c>
      <c r="C43" s="5">
        <v>4487</v>
      </c>
      <c r="D43" s="5">
        <v>2373</v>
      </c>
      <c r="E43" s="5">
        <v>2726</v>
      </c>
      <c r="F43" s="5">
        <v>1400</v>
      </c>
      <c r="G43" s="5">
        <v>2719</v>
      </c>
      <c r="H43" s="5">
        <v>1386</v>
      </c>
      <c r="I43" s="5">
        <v>2127</v>
      </c>
      <c r="J43" s="5">
        <v>1085</v>
      </c>
      <c r="K43" s="72">
        <v>12059</v>
      </c>
      <c r="L43" s="72">
        <v>6244</v>
      </c>
      <c r="M43" s="167" t="s">
        <v>135</v>
      </c>
      <c r="N43" s="71" t="s">
        <v>119</v>
      </c>
      <c r="O43" s="5">
        <v>50</v>
      </c>
      <c r="P43" s="5">
        <v>17</v>
      </c>
      <c r="Q43" s="5">
        <v>69</v>
      </c>
      <c r="R43" s="5">
        <v>35</v>
      </c>
      <c r="S43" s="5">
        <v>61</v>
      </c>
      <c r="T43" s="5">
        <v>28</v>
      </c>
      <c r="U43" s="5">
        <v>344</v>
      </c>
      <c r="V43" s="5">
        <v>168</v>
      </c>
      <c r="W43" s="72">
        <v>524</v>
      </c>
      <c r="X43" s="72">
        <v>248</v>
      </c>
      <c r="Y43" s="167" t="s">
        <v>135</v>
      </c>
      <c r="Z43" s="71" t="s">
        <v>119</v>
      </c>
      <c r="AA43" s="5">
        <v>108</v>
      </c>
      <c r="AB43" s="5">
        <v>90</v>
      </c>
      <c r="AC43" s="5">
        <v>92</v>
      </c>
      <c r="AD43" s="5">
        <v>83</v>
      </c>
      <c r="AE43" s="72">
        <v>373</v>
      </c>
      <c r="AF43" s="72">
        <v>351</v>
      </c>
      <c r="AG43" s="5">
        <v>183</v>
      </c>
      <c r="AH43" s="5">
        <v>0</v>
      </c>
      <c r="AI43" s="5">
        <v>6</v>
      </c>
      <c r="AJ43" s="5">
        <v>74</v>
      </c>
      <c r="AK43" s="167" t="s">
        <v>135</v>
      </c>
      <c r="AL43" s="71" t="s">
        <v>119</v>
      </c>
      <c r="AM43" s="5">
        <v>2</v>
      </c>
      <c r="AN43" s="5">
        <v>2285</v>
      </c>
      <c r="AO43" s="5">
        <v>1084</v>
      </c>
      <c r="AP43" s="5">
        <v>378</v>
      </c>
      <c r="AQ43" s="5">
        <v>12</v>
      </c>
      <c r="AR43" s="5">
        <v>50</v>
      </c>
      <c r="AS43" s="5">
        <v>339</v>
      </c>
      <c r="AT43" s="5">
        <v>264</v>
      </c>
      <c r="AU43" s="5">
        <v>257</v>
      </c>
      <c r="AV43" s="167" t="s">
        <v>135</v>
      </c>
      <c r="AW43" s="71" t="s">
        <v>119</v>
      </c>
      <c r="AX43" s="5">
        <v>1910</v>
      </c>
      <c r="AY43" s="5">
        <v>993</v>
      </c>
      <c r="AZ43" s="5">
        <v>1803</v>
      </c>
      <c r="BA43" s="5">
        <v>933</v>
      </c>
      <c r="BB43" s="5">
        <v>1008</v>
      </c>
      <c r="BC43" s="5">
        <v>534</v>
      </c>
      <c r="BD43" s="5">
        <v>1810</v>
      </c>
      <c r="BE43" s="5">
        <v>932</v>
      </c>
      <c r="BF43" s="5">
        <v>1706</v>
      </c>
      <c r="BG43" s="5">
        <v>873</v>
      </c>
      <c r="BH43" s="5">
        <v>873</v>
      </c>
      <c r="BI43" s="5">
        <v>465</v>
      </c>
      <c r="BJ43" s="167" t="s">
        <v>135</v>
      </c>
      <c r="BK43" s="71" t="s">
        <v>119</v>
      </c>
      <c r="BL43" s="5">
        <v>71</v>
      </c>
      <c r="BM43" s="5">
        <v>221</v>
      </c>
      <c r="BN43" s="5">
        <v>69</v>
      </c>
      <c r="BO43" s="5">
        <v>256</v>
      </c>
      <c r="BP43" s="5">
        <v>3</v>
      </c>
      <c r="BQ43" s="72">
        <v>620</v>
      </c>
      <c r="BR43" s="5">
        <v>254</v>
      </c>
      <c r="BS43" s="5">
        <v>175</v>
      </c>
      <c r="BT43" s="72">
        <v>37</v>
      </c>
      <c r="BU43" s="5">
        <v>16</v>
      </c>
      <c r="BV43" s="167" t="s">
        <v>135</v>
      </c>
      <c r="BW43" s="71" t="s">
        <v>119</v>
      </c>
      <c r="BX43" s="5">
        <v>2031</v>
      </c>
      <c r="BY43" s="5">
        <v>2302</v>
      </c>
      <c r="BZ43" s="5">
        <v>1081</v>
      </c>
      <c r="CA43" s="5">
        <v>419</v>
      </c>
      <c r="CB43" s="5">
        <v>2063</v>
      </c>
      <c r="CC43" s="5">
        <v>286</v>
      </c>
      <c r="CD43" s="5">
        <v>221</v>
      </c>
      <c r="CE43" s="5">
        <v>4</v>
      </c>
      <c r="CF43" s="5">
        <v>0</v>
      </c>
      <c r="CG43" s="5">
        <v>193</v>
      </c>
      <c r="CH43" s="5">
        <v>5</v>
      </c>
      <c r="CI43" s="5">
        <v>89</v>
      </c>
      <c r="CJ43" s="5">
        <v>2957</v>
      </c>
      <c r="CK43" s="135"/>
      <c r="CL43" s="138" t="s">
        <v>135</v>
      </c>
      <c r="CM43" s="138" t="s">
        <v>4210</v>
      </c>
      <c r="CN43" s="139">
        <v>9396</v>
      </c>
      <c r="CO43" s="141">
        <v>8605</v>
      </c>
    </row>
    <row r="44" spans="1:93">
      <c r="A44" s="167"/>
      <c r="B44" s="71" t="s">
        <v>120</v>
      </c>
      <c r="C44" s="5">
        <v>902</v>
      </c>
      <c r="D44" s="5">
        <v>473</v>
      </c>
      <c r="E44" s="5">
        <v>710</v>
      </c>
      <c r="F44" s="5">
        <v>344</v>
      </c>
      <c r="G44" s="5">
        <v>693</v>
      </c>
      <c r="H44" s="5">
        <v>367</v>
      </c>
      <c r="I44" s="5">
        <v>628</v>
      </c>
      <c r="J44" s="5">
        <v>352</v>
      </c>
      <c r="K44" s="72">
        <v>2933</v>
      </c>
      <c r="L44" s="72">
        <v>1536</v>
      </c>
      <c r="M44" s="167"/>
      <c r="N44" s="71" t="s">
        <v>120</v>
      </c>
      <c r="O44" s="5">
        <v>50</v>
      </c>
      <c r="P44" s="5">
        <v>24</v>
      </c>
      <c r="Q44" s="5">
        <v>63</v>
      </c>
      <c r="R44" s="5">
        <v>30</v>
      </c>
      <c r="S44" s="5">
        <v>16</v>
      </c>
      <c r="T44" s="5">
        <v>5</v>
      </c>
      <c r="U44" s="5">
        <v>139</v>
      </c>
      <c r="V44" s="5">
        <v>77</v>
      </c>
      <c r="W44" s="72">
        <v>268</v>
      </c>
      <c r="X44" s="72">
        <v>136</v>
      </c>
      <c r="Y44" s="167"/>
      <c r="Z44" s="71" t="s">
        <v>120</v>
      </c>
      <c r="AA44" s="5">
        <v>12</v>
      </c>
      <c r="AB44" s="5">
        <v>9</v>
      </c>
      <c r="AC44" s="5">
        <v>9</v>
      </c>
      <c r="AD44" s="5">
        <v>8</v>
      </c>
      <c r="AE44" s="72">
        <v>38</v>
      </c>
      <c r="AF44" s="72">
        <v>36</v>
      </c>
      <c r="AG44" s="5">
        <v>32</v>
      </c>
      <c r="AH44" s="5">
        <v>36</v>
      </c>
      <c r="AI44" s="5">
        <v>0</v>
      </c>
      <c r="AJ44" s="5">
        <v>2</v>
      </c>
      <c r="AK44" s="167"/>
      <c r="AL44" s="71" t="s">
        <v>120</v>
      </c>
      <c r="AM44" s="5">
        <v>0</v>
      </c>
      <c r="AN44" s="5">
        <v>773</v>
      </c>
      <c r="AO44" s="5">
        <v>72</v>
      </c>
      <c r="AP44" s="5">
        <v>0</v>
      </c>
      <c r="AQ44" s="5">
        <v>0</v>
      </c>
      <c r="AR44" s="5">
        <v>5</v>
      </c>
      <c r="AS44" s="5">
        <v>35</v>
      </c>
      <c r="AT44" s="5">
        <v>45</v>
      </c>
      <c r="AU44" s="5">
        <v>35</v>
      </c>
      <c r="AV44" s="167"/>
      <c r="AW44" s="71" t="s">
        <v>120</v>
      </c>
      <c r="AX44" s="5">
        <v>617</v>
      </c>
      <c r="AY44" s="5">
        <v>327</v>
      </c>
      <c r="AZ44" s="5">
        <v>581</v>
      </c>
      <c r="BA44" s="5">
        <v>301</v>
      </c>
      <c r="BB44" s="5">
        <v>341</v>
      </c>
      <c r="BC44" s="5">
        <v>199</v>
      </c>
      <c r="BD44" s="5">
        <v>617</v>
      </c>
      <c r="BE44" s="5">
        <v>327</v>
      </c>
      <c r="BF44" s="5">
        <v>581</v>
      </c>
      <c r="BG44" s="5">
        <v>301</v>
      </c>
      <c r="BH44" s="5">
        <v>278</v>
      </c>
      <c r="BI44" s="5">
        <v>147</v>
      </c>
      <c r="BJ44" s="167"/>
      <c r="BK44" s="71" t="s">
        <v>120</v>
      </c>
      <c r="BL44" s="5">
        <v>19</v>
      </c>
      <c r="BM44" s="5">
        <v>19</v>
      </c>
      <c r="BN44" s="5">
        <v>10</v>
      </c>
      <c r="BO44" s="5">
        <v>15</v>
      </c>
      <c r="BP44" s="5">
        <v>0</v>
      </c>
      <c r="BQ44" s="72">
        <v>63</v>
      </c>
      <c r="BR44" s="5">
        <v>45</v>
      </c>
      <c r="BS44" s="5">
        <v>23</v>
      </c>
      <c r="BT44" s="72">
        <v>14</v>
      </c>
      <c r="BU44" s="5">
        <v>8</v>
      </c>
      <c r="BV44" s="167"/>
      <c r="BW44" s="71" t="s">
        <v>120</v>
      </c>
      <c r="BX44" s="5">
        <v>321</v>
      </c>
      <c r="BY44" s="5">
        <v>628</v>
      </c>
      <c r="BZ44" s="5">
        <v>376</v>
      </c>
      <c r="CA44" s="5">
        <v>65</v>
      </c>
      <c r="CB44" s="5">
        <v>498</v>
      </c>
      <c r="CC44" s="5">
        <v>22</v>
      </c>
      <c r="CD44" s="5">
        <v>54</v>
      </c>
      <c r="CE44" s="5">
        <v>0</v>
      </c>
      <c r="CF44" s="5">
        <v>0</v>
      </c>
      <c r="CG44" s="5">
        <v>0</v>
      </c>
      <c r="CH44" s="5">
        <v>0</v>
      </c>
      <c r="CI44" s="5">
        <v>0</v>
      </c>
      <c r="CJ44" s="5">
        <v>380</v>
      </c>
      <c r="CK44" s="135"/>
      <c r="CL44" s="138" t="s">
        <v>135</v>
      </c>
      <c r="CM44" s="138" t="s">
        <v>4211</v>
      </c>
      <c r="CN44" s="139">
        <v>1762</v>
      </c>
      <c r="CO44" s="141">
        <v>1964</v>
      </c>
    </row>
    <row r="45" spans="1:93">
      <c r="A45" s="167"/>
      <c r="B45" s="103" t="s">
        <v>102</v>
      </c>
      <c r="C45" s="105">
        <v>5389</v>
      </c>
      <c r="D45" s="105">
        <v>2846</v>
      </c>
      <c r="E45" s="105">
        <v>3436</v>
      </c>
      <c r="F45" s="105">
        <v>1744</v>
      </c>
      <c r="G45" s="105">
        <v>3412</v>
      </c>
      <c r="H45" s="105">
        <v>1753</v>
      </c>
      <c r="I45" s="105">
        <v>2755</v>
      </c>
      <c r="J45" s="105">
        <v>1437</v>
      </c>
      <c r="K45" s="105">
        <v>14992</v>
      </c>
      <c r="L45" s="105">
        <v>7780</v>
      </c>
      <c r="M45" s="167"/>
      <c r="N45" s="103" t="s">
        <v>102</v>
      </c>
      <c r="O45" s="105">
        <v>100</v>
      </c>
      <c r="P45" s="105">
        <v>41</v>
      </c>
      <c r="Q45" s="105">
        <v>132</v>
      </c>
      <c r="R45" s="105">
        <v>65</v>
      </c>
      <c r="S45" s="105">
        <v>77</v>
      </c>
      <c r="T45" s="105">
        <v>33</v>
      </c>
      <c r="U45" s="105">
        <v>483</v>
      </c>
      <c r="V45" s="105">
        <v>245</v>
      </c>
      <c r="W45" s="105">
        <v>792</v>
      </c>
      <c r="X45" s="105">
        <v>384</v>
      </c>
      <c r="Y45" s="167"/>
      <c r="Z45" s="103" t="s">
        <v>102</v>
      </c>
      <c r="AA45" s="105">
        <v>120</v>
      </c>
      <c r="AB45" s="105">
        <v>99</v>
      </c>
      <c r="AC45" s="105">
        <v>101</v>
      </c>
      <c r="AD45" s="105">
        <v>91</v>
      </c>
      <c r="AE45" s="105">
        <v>411</v>
      </c>
      <c r="AF45" s="105">
        <v>387</v>
      </c>
      <c r="AG45" s="105">
        <v>215</v>
      </c>
      <c r="AH45" s="105">
        <v>36</v>
      </c>
      <c r="AI45" s="105">
        <v>6</v>
      </c>
      <c r="AJ45" s="105">
        <v>76</v>
      </c>
      <c r="AK45" s="167"/>
      <c r="AL45" s="103" t="s">
        <v>102</v>
      </c>
      <c r="AM45" s="105">
        <v>2</v>
      </c>
      <c r="AN45" s="105">
        <v>3058</v>
      </c>
      <c r="AO45" s="105">
        <v>1156</v>
      </c>
      <c r="AP45" s="105">
        <v>378</v>
      </c>
      <c r="AQ45" s="105">
        <v>12</v>
      </c>
      <c r="AR45" s="105">
        <v>55</v>
      </c>
      <c r="AS45" s="105">
        <v>374</v>
      </c>
      <c r="AT45" s="105">
        <v>309</v>
      </c>
      <c r="AU45" s="105">
        <v>292</v>
      </c>
      <c r="AV45" s="167"/>
      <c r="AW45" s="103" t="s">
        <v>102</v>
      </c>
      <c r="AX45" s="105">
        <v>2527</v>
      </c>
      <c r="AY45" s="105">
        <v>1320</v>
      </c>
      <c r="AZ45" s="105">
        <v>2384</v>
      </c>
      <c r="BA45" s="105">
        <v>1234</v>
      </c>
      <c r="BB45" s="105">
        <v>1349</v>
      </c>
      <c r="BC45" s="105">
        <v>733</v>
      </c>
      <c r="BD45" s="105">
        <v>2427</v>
      </c>
      <c r="BE45" s="105">
        <v>1259</v>
      </c>
      <c r="BF45" s="105">
        <v>2287</v>
      </c>
      <c r="BG45" s="105">
        <v>1174</v>
      </c>
      <c r="BH45" s="105">
        <v>1151</v>
      </c>
      <c r="BI45" s="105">
        <v>612</v>
      </c>
      <c r="BJ45" s="167"/>
      <c r="BK45" s="103" t="s">
        <v>102</v>
      </c>
      <c r="BL45" s="105">
        <v>90</v>
      </c>
      <c r="BM45" s="105">
        <v>240</v>
      </c>
      <c r="BN45" s="105">
        <v>79</v>
      </c>
      <c r="BO45" s="105">
        <v>271</v>
      </c>
      <c r="BP45" s="105">
        <v>3</v>
      </c>
      <c r="BQ45" s="105">
        <v>683</v>
      </c>
      <c r="BR45" s="105">
        <v>299</v>
      </c>
      <c r="BS45" s="105">
        <v>198</v>
      </c>
      <c r="BT45" s="105">
        <v>51</v>
      </c>
      <c r="BU45" s="105">
        <v>24</v>
      </c>
      <c r="BV45" s="167"/>
      <c r="BW45" s="103" t="s">
        <v>102</v>
      </c>
      <c r="BX45" s="105">
        <v>2352</v>
      </c>
      <c r="BY45" s="105">
        <v>2930</v>
      </c>
      <c r="BZ45" s="105">
        <v>1457</v>
      </c>
      <c r="CA45" s="105">
        <v>484</v>
      </c>
      <c r="CB45" s="105">
        <v>2561</v>
      </c>
      <c r="CC45" s="105">
        <v>308</v>
      </c>
      <c r="CD45" s="105">
        <v>275</v>
      </c>
      <c r="CE45" s="105">
        <v>4</v>
      </c>
      <c r="CF45" s="105">
        <v>0</v>
      </c>
      <c r="CG45" s="105">
        <v>193</v>
      </c>
      <c r="CH45" s="105">
        <v>5</v>
      </c>
      <c r="CI45" s="105">
        <v>89</v>
      </c>
      <c r="CJ45" s="105">
        <v>3337</v>
      </c>
      <c r="CK45" s="135"/>
      <c r="CL45" s="138" t="s">
        <v>135</v>
      </c>
      <c r="CM45" s="138" t="s">
        <v>4212</v>
      </c>
      <c r="CN45" s="139">
        <v>11158</v>
      </c>
      <c r="CO45" s="141">
        <v>10569</v>
      </c>
    </row>
    <row r="46" spans="1:93" ht="14.45" customHeight="1">
      <c r="A46" s="167" t="s">
        <v>136</v>
      </c>
      <c r="B46" s="71" t="s">
        <v>119</v>
      </c>
      <c r="C46" s="5">
        <v>3896</v>
      </c>
      <c r="D46" s="5">
        <v>2185</v>
      </c>
      <c r="E46" s="5">
        <v>3861</v>
      </c>
      <c r="F46" s="5">
        <v>2100</v>
      </c>
      <c r="G46" s="5">
        <v>2988</v>
      </c>
      <c r="H46" s="5">
        <v>1641</v>
      </c>
      <c r="I46" s="5">
        <v>2860</v>
      </c>
      <c r="J46" s="5">
        <v>1509</v>
      </c>
      <c r="K46" s="72">
        <v>13605</v>
      </c>
      <c r="L46" s="72">
        <v>7435</v>
      </c>
      <c r="M46" s="167" t="s">
        <v>136</v>
      </c>
      <c r="N46" s="71" t="s">
        <v>119</v>
      </c>
      <c r="O46" s="5">
        <v>286</v>
      </c>
      <c r="P46" s="5">
        <v>162</v>
      </c>
      <c r="Q46" s="5">
        <v>149</v>
      </c>
      <c r="R46" s="5">
        <v>86</v>
      </c>
      <c r="S46" s="5">
        <v>141</v>
      </c>
      <c r="T46" s="5">
        <v>68</v>
      </c>
      <c r="U46" s="5">
        <v>498</v>
      </c>
      <c r="V46" s="5">
        <v>236</v>
      </c>
      <c r="W46" s="72">
        <v>1074</v>
      </c>
      <c r="X46" s="72">
        <v>552</v>
      </c>
      <c r="Y46" s="167" t="s">
        <v>136</v>
      </c>
      <c r="Z46" s="71" t="s">
        <v>119</v>
      </c>
      <c r="AA46" s="5">
        <v>96</v>
      </c>
      <c r="AB46" s="5">
        <v>95</v>
      </c>
      <c r="AC46" s="5">
        <v>86</v>
      </c>
      <c r="AD46" s="5">
        <v>85</v>
      </c>
      <c r="AE46" s="72">
        <v>362</v>
      </c>
      <c r="AF46" s="72">
        <v>357</v>
      </c>
      <c r="AG46" s="5">
        <v>181</v>
      </c>
      <c r="AH46" s="5">
        <v>8</v>
      </c>
      <c r="AI46" s="5">
        <v>26</v>
      </c>
      <c r="AJ46" s="5">
        <v>84</v>
      </c>
      <c r="AK46" s="167" t="s">
        <v>136</v>
      </c>
      <c r="AL46" s="71" t="s">
        <v>119</v>
      </c>
      <c r="AM46" s="5">
        <v>9</v>
      </c>
      <c r="AN46" s="5">
        <v>5375</v>
      </c>
      <c r="AO46" s="5">
        <v>222</v>
      </c>
      <c r="AP46" s="5">
        <v>22</v>
      </c>
      <c r="AQ46" s="5">
        <v>0</v>
      </c>
      <c r="AR46" s="5">
        <v>132</v>
      </c>
      <c r="AS46" s="5">
        <v>331</v>
      </c>
      <c r="AT46" s="5">
        <v>187</v>
      </c>
      <c r="AU46" s="5">
        <v>169</v>
      </c>
      <c r="AV46" s="167" t="s">
        <v>136</v>
      </c>
      <c r="AW46" s="71" t="s">
        <v>119</v>
      </c>
      <c r="AX46" s="5">
        <v>2474</v>
      </c>
      <c r="AY46" s="5">
        <v>1299</v>
      </c>
      <c r="AZ46" s="5">
        <v>2268</v>
      </c>
      <c r="BA46" s="5">
        <v>1190</v>
      </c>
      <c r="BB46" s="5">
        <v>1131</v>
      </c>
      <c r="BC46" s="5">
        <v>597</v>
      </c>
      <c r="BD46" s="5">
        <v>2416</v>
      </c>
      <c r="BE46" s="5">
        <v>1280</v>
      </c>
      <c r="BF46" s="5">
        <v>2221</v>
      </c>
      <c r="BG46" s="5">
        <v>1171</v>
      </c>
      <c r="BH46" s="5">
        <v>979</v>
      </c>
      <c r="BI46" s="5">
        <v>529</v>
      </c>
      <c r="BJ46" s="167" t="s">
        <v>136</v>
      </c>
      <c r="BK46" s="71" t="s">
        <v>119</v>
      </c>
      <c r="BL46" s="5">
        <v>169</v>
      </c>
      <c r="BM46" s="5">
        <v>224</v>
      </c>
      <c r="BN46" s="5">
        <v>9</v>
      </c>
      <c r="BO46" s="5">
        <v>327</v>
      </c>
      <c r="BP46" s="5">
        <v>1</v>
      </c>
      <c r="BQ46" s="72">
        <v>730</v>
      </c>
      <c r="BR46" s="5">
        <v>197</v>
      </c>
      <c r="BS46" s="5">
        <v>243</v>
      </c>
      <c r="BT46" s="72">
        <v>38</v>
      </c>
      <c r="BU46" s="5">
        <v>15</v>
      </c>
      <c r="BV46" s="167" t="s">
        <v>136</v>
      </c>
      <c r="BW46" s="71" t="s">
        <v>119</v>
      </c>
      <c r="BX46" s="5">
        <v>2255</v>
      </c>
      <c r="BY46" s="5">
        <v>3023</v>
      </c>
      <c r="BZ46" s="5">
        <v>602</v>
      </c>
      <c r="CA46" s="5">
        <v>170</v>
      </c>
      <c r="CB46" s="5">
        <v>2808</v>
      </c>
      <c r="CC46" s="5">
        <v>194</v>
      </c>
      <c r="CD46" s="5">
        <v>372</v>
      </c>
      <c r="CE46" s="5">
        <v>4</v>
      </c>
      <c r="CF46" s="5">
        <v>0</v>
      </c>
      <c r="CG46" s="5">
        <v>81</v>
      </c>
      <c r="CH46" s="5">
        <v>1</v>
      </c>
      <c r="CI46" s="5">
        <v>403</v>
      </c>
      <c r="CJ46" s="5">
        <v>4786</v>
      </c>
      <c r="CK46" s="135"/>
      <c r="CL46" s="138" t="s">
        <v>136</v>
      </c>
      <c r="CM46" s="138" t="s">
        <v>4213</v>
      </c>
      <c r="CN46" s="139">
        <v>11513</v>
      </c>
      <c r="CO46" s="141">
        <v>9510</v>
      </c>
    </row>
    <row r="47" spans="1:93">
      <c r="A47" s="167"/>
      <c r="B47" s="71" t="s">
        <v>120</v>
      </c>
      <c r="C47" s="5">
        <v>3332</v>
      </c>
      <c r="D47" s="5">
        <v>1841</v>
      </c>
      <c r="E47" s="5">
        <v>3180</v>
      </c>
      <c r="F47" s="5">
        <v>1812</v>
      </c>
      <c r="G47" s="5">
        <v>2711</v>
      </c>
      <c r="H47" s="5">
        <v>1526</v>
      </c>
      <c r="I47" s="5">
        <v>2833</v>
      </c>
      <c r="J47" s="5">
        <v>1618</v>
      </c>
      <c r="K47" s="72">
        <v>12056</v>
      </c>
      <c r="L47" s="72">
        <v>6797</v>
      </c>
      <c r="M47" s="167"/>
      <c r="N47" s="71" t="s">
        <v>120</v>
      </c>
      <c r="O47" s="5">
        <v>400</v>
      </c>
      <c r="P47" s="5">
        <v>198</v>
      </c>
      <c r="Q47" s="5">
        <v>231</v>
      </c>
      <c r="R47" s="5">
        <v>108</v>
      </c>
      <c r="S47" s="5">
        <v>208</v>
      </c>
      <c r="T47" s="5">
        <v>83</v>
      </c>
      <c r="U47" s="5">
        <v>403</v>
      </c>
      <c r="V47" s="5">
        <v>246</v>
      </c>
      <c r="W47" s="72">
        <v>1242</v>
      </c>
      <c r="X47" s="72">
        <v>635</v>
      </c>
      <c r="Y47" s="167"/>
      <c r="Z47" s="71" t="s">
        <v>120</v>
      </c>
      <c r="AA47" s="5">
        <v>57</v>
      </c>
      <c r="AB47" s="5">
        <v>54</v>
      </c>
      <c r="AC47" s="5">
        <v>47</v>
      </c>
      <c r="AD47" s="5">
        <v>49</v>
      </c>
      <c r="AE47" s="72">
        <v>207</v>
      </c>
      <c r="AF47" s="72">
        <v>205</v>
      </c>
      <c r="AG47" s="5">
        <v>121</v>
      </c>
      <c r="AH47" s="5">
        <v>36</v>
      </c>
      <c r="AI47" s="5">
        <v>2</v>
      </c>
      <c r="AJ47" s="5">
        <v>20</v>
      </c>
      <c r="AK47" s="167"/>
      <c r="AL47" s="71" t="s">
        <v>120</v>
      </c>
      <c r="AM47" s="5">
        <v>1</v>
      </c>
      <c r="AN47" s="5">
        <v>3800</v>
      </c>
      <c r="AO47" s="5">
        <v>432</v>
      </c>
      <c r="AP47" s="5">
        <v>0</v>
      </c>
      <c r="AQ47" s="5">
        <v>0</v>
      </c>
      <c r="AR47" s="5">
        <v>89</v>
      </c>
      <c r="AS47" s="5">
        <v>204</v>
      </c>
      <c r="AT47" s="5">
        <v>121</v>
      </c>
      <c r="AU47" s="5">
        <v>111</v>
      </c>
      <c r="AV47" s="167"/>
      <c r="AW47" s="71" t="s">
        <v>120</v>
      </c>
      <c r="AX47" s="5">
        <v>2611</v>
      </c>
      <c r="AY47" s="5">
        <v>1529</v>
      </c>
      <c r="AZ47" s="5">
        <v>2374</v>
      </c>
      <c r="BA47" s="5">
        <v>1393</v>
      </c>
      <c r="BB47" s="5">
        <v>1048</v>
      </c>
      <c r="BC47" s="5">
        <v>629</v>
      </c>
      <c r="BD47" s="5">
        <v>2589</v>
      </c>
      <c r="BE47" s="5">
        <v>1518</v>
      </c>
      <c r="BF47" s="5">
        <v>2354</v>
      </c>
      <c r="BG47" s="5">
        <v>1384</v>
      </c>
      <c r="BH47" s="5">
        <v>869</v>
      </c>
      <c r="BI47" s="5">
        <v>484</v>
      </c>
      <c r="BJ47" s="167"/>
      <c r="BK47" s="71" t="s">
        <v>120</v>
      </c>
      <c r="BL47" s="5">
        <v>204</v>
      </c>
      <c r="BM47" s="5">
        <v>118</v>
      </c>
      <c r="BN47" s="5">
        <v>3</v>
      </c>
      <c r="BO47" s="5">
        <v>71</v>
      </c>
      <c r="BP47" s="5">
        <v>2</v>
      </c>
      <c r="BQ47" s="72">
        <v>398</v>
      </c>
      <c r="BR47" s="5">
        <v>218</v>
      </c>
      <c r="BS47" s="5">
        <v>232</v>
      </c>
      <c r="BT47" s="72">
        <v>82</v>
      </c>
      <c r="BU47" s="5">
        <v>42</v>
      </c>
      <c r="BV47" s="167"/>
      <c r="BW47" s="71" t="s">
        <v>120</v>
      </c>
      <c r="BX47" s="5">
        <v>1471</v>
      </c>
      <c r="BY47" s="5">
        <v>4907</v>
      </c>
      <c r="BZ47" s="5">
        <v>2377</v>
      </c>
      <c r="CA47" s="5">
        <v>1376</v>
      </c>
      <c r="CB47" s="5">
        <v>3705</v>
      </c>
      <c r="CC47" s="5">
        <v>1208</v>
      </c>
      <c r="CD47" s="5">
        <v>2153</v>
      </c>
      <c r="CE47" s="5">
        <v>0</v>
      </c>
      <c r="CF47" s="5">
        <v>0</v>
      </c>
      <c r="CG47" s="5">
        <v>77</v>
      </c>
      <c r="CH47" s="5">
        <v>11</v>
      </c>
      <c r="CI47" s="5">
        <v>76</v>
      </c>
      <c r="CJ47" s="5">
        <v>3445</v>
      </c>
      <c r="CK47" s="135"/>
      <c r="CL47" s="138" t="s">
        <v>136</v>
      </c>
      <c r="CM47" s="138" t="s">
        <v>4214</v>
      </c>
      <c r="CN47" s="139">
        <v>8897</v>
      </c>
      <c r="CO47" s="141">
        <v>17285</v>
      </c>
    </row>
    <row r="48" spans="1:93">
      <c r="A48" s="167"/>
      <c r="B48" s="103" t="s">
        <v>102</v>
      </c>
      <c r="C48" s="105">
        <v>7228</v>
      </c>
      <c r="D48" s="105">
        <v>4026</v>
      </c>
      <c r="E48" s="105">
        <v>7041</v>
      </c>
      <c r="F48" s="105">
        <v>3912</v>
      </c>
      <c r="G48" s="105">
        <v>5699</v>
      </c>
      <c r="H48" s="105">
        <v>3167</v>
      </c>
      <c r="I48" s="105">
        <v>5693</v>
      </c>
      <c r="J48" s="105">
        <v>3127</v>
      </c>
      <c r="K48" s="105">
        <v>25661</v>
      </c>
      <c r="L48" s="105">
        <v>14232</v>
      </c>
      <c r="M48" s="167"/>
      <c r="N48" s="103" t="s">
        <v>102</v>
      </c>
      <c r="O48" s="105">
        <v>686</v>
      </c>
      <c r="P48" s="105">
        <v>360</v>
      </c>
      <c r="Q48" s="105">
        <v>380</v>
      </c>
      <c r="R48" s="105">
        <v>194</v>
      </c>
      <c r="S48" s="105">
        <v>349</v>
      </c>
      <c r="T48" s="105">
        <v>151</v>
      </c>
      <c r="U48" s="105">
        <v>901</v>
      </c>
      <c r="V48" s="105">
        <v>482</v>
      </c>
      <c r="W48" s="105">
        <v>2316</v>
      </c>
      <c r="X48" s="105">
        <v>1187</v>
      </c>
      <c r="Y48" s="167"/>
      <c r="Z48" s="103" t="s">
        <v>102</v>
      </c>
      <c r="AA48" s="105">
        <v>153</v>
      </c>
      <c r="AB48" s="105">
        <v>149</v>
      </c>
      <c r="AC48" s="105">
        <v>133</v>
      </c>
      <c r="AD48" s="105">
        <v>134</v>
      </c>
      <c r="AE48" s="105">
        <v>569</v>
      </c>
      <c r="AF48" s="105">
        <v>562</v>
      </c>
      <c r="AG48" s="105">
        <v>302</v>
      </c>
      <c r="AH48" s="105">
        <v>44</v>
      </c>
      <c r="AI48" s="105">
        <v>28</v>
      </c>
      <c r="AJ48" s="105">
        <v>104</v>
      </c>
      <c r="AK48" s="167"/>
      <c r="AL48" s="103" t="s">
        <v>102</v>
      </c>
      <c r="AM48" s="105">
        <v>10</v>
      </c>
      <c r="AN48" s="105">
        <v>9175</v>
      </c>
      <c r="AO48" s="105">
        <v>654</v>
      </c>
      <c r="AP48" s="105">
        <v>22</v>
      </c>
      <c r="AQ48" s="105">
        <v>0</v>
      </c>
      <c r="AR48" s="105">
        <v>221</v>
      </c>
      <c r="AS48" s="105">
        <v>535</v>
      </c>
      <c r="AT48" s="105">
        <v>308</v>
      </c>
      <c r="AU48" s="105">
        <v>280</v>
      </c>
      <c r="AV48" s="167"/>
      <c r="AW48" s="103" t="s">
        <v>102</v>
      </c>
      <c r="AX48" s="105">
        <v>5085</v>
      </c>
      <c r="AY48" s="105">
        <v>2828</v>
      </c>
      <c r="AZ48" s="105">
        <v>4642</v>
      </c>
      <c r="BA48" s="105">
        <v>2583</v>
      </c>
      <c r="BB48" s="105">
        <v>2179</v>
      </c>
      <c r="BC48" s="105">
        <v>1226</v>
      </c>
      <c r="BD48" s="105">
        <v>5005</v>
      </c>
      <c r="BE48" s="105">
        <v>2798</v>
      </c>
      <c r="BF48" s="105">
        <v>4575</v>
      </c>
      <c r="BG48" s="105">
        <v>2555</v>
      </c>
      <c r="BH48" s="105">
        <v>1848</v>
      </c>
      <c r="BI48" s="105">
        <v>1013</v>
      </c>
      <c r="BJ48" s="167"/>
      <c r="BK48" s="103" t="s">
        <v>102</v>
      </c>
      <c r="BL48" s="105">
        <v>373</v>
      </c>
      <c r="BM48" s="105">
        <v>342</v>
      </c>
      <c r="BN48" s="105">
        <v>12</v>
      </c>
      <c r="BO48" s="105">
        <v>398</v>
      </c>
      <c r="BP48" s="105">
        <v>3</v>
      </c>
      <c r="BQ48" s="105">
        <v>1128</v>
      </c>
      <c r="BR48" s="105">
        <v>415</v>
      </c>
      <c r="BS48" s="105">
        <v>475</v>
      </c>
      <c r="BT48" s="105">
        <v>120</v>
      </c>
      <c r="BU48" s="105">
        <v>57</v>
      </c>
      <c r="BV48" s="167"/>
      <c r="BW48" s="103" t="s">
        <v>102</v>
      </c>
      <c r="BX48" s="105">
        <v>3726</v>
      </c>
      <c r="BY48" s="105">
        <v>7930</v>
      </c>
      <c r="BZ48" s="105">
        <v>2979</v>
      </c>
      <c r="CA48" s="105">
        <v>1546</v>
      </c>
      <c r="CB48" s="105">
        <v>6513</v>
      </c>
      <c r="CC48" s="105">
        <v>1402</v>
      </c>
      <c r="CD48" s="105">
        <v>2525</v>
      </c>
      <c r="CE48" s="105">
        <v>4</v>
      </c>
      <c r="CF48" s="105">
        <v>0</v>
      </c>
      <c r="CG48" s="105">
        <v>158</v>
      </c>
      <c r="CH48" s="105">
        <v>12</v>
      </c>
      <c r="CI48" s="105">
        <v>479</v>
      </c>
      <c r="CJ48" s="105">
        <v>8231</v>
      </c>
      <c r="CK48" s="135"/>
      <c r="CL48" s="138" t="s">
        <v>136</v>
      </c>
      <c r="CM48" s="138" t="s">
        <v>4215</v>
      </c>
      <c r="CN48" s="139">
        <v>20410</v>
      </c>
      <c r="CO48" s="141">
        <v>26795</v>
      </c>
    </row>
    <row r="49" spans="1:93" ht="14.45" customHeight="1">
      <c r="A49" s="167" t="s">
        <v>137</v>
      </c>
      <c r="B49" s="71" t="s">
        <v>119</v>
      </c>
      <c r="C49" s="5">
        <v>11100</v>
      </c>
      <c r="D49" s="5">
        <v>6111</v>
      </c>
      <c r="E49" s="5">
        <v>10423</v>
      </c>
      <c r="F49" s="5">
        <v>5835</v>
      </c>
      <c r="G49" s="5">
        <v>7500</v>
      </c>
      <c r="H49" s="5">
        <v>4304</v>
      </c>
      <c r="I49" s="5">
        <v>8208</v>
      </c>
      <c r="J49" s="5">
        <v>4704</v>
      </c>
      <c r="K49" s="72">
        <v>37231</v>
      </c>
      <c r="L49" s="72">
        <v>20954</v>
      </c>
      <c r="M49" s="167" t="s">
        <v>137</v>
      </c>
      <c r="N49" s="71" t="s">
        <v>119</v>
      </c>
      <c r="O49" s="5">
        <v>930</v>
      </c>
      <c r="P49" s="5">
        <v>512</v>
      </c>
      <c r="Q49" s="5">
        <v>511</v>
      </c>
      <c r="R49" s="5">
        <v>337</v>
      </c>
      <c r="S49" s="5">
        <v>579</v>
      </c>
      <c r="T49" s="5">
        <v>346</v>
      </c>
      <c r="U49" s="5">
        <v>2023</v>
      </c>
      <c r="V49" s="5">
        <v>1128</v>
      </c>
      <c r="W49" s="72">
        <v>4043</v>
      </c>
      <c r="X49" s="72">
        <v>2323</v>
      </c>
      <c r="Y49" s="167" t="s">
        <v>137</v>
      </c>
      <c r="Z49" s="71" t="s">
        <v>119</v>
      </c>
      <c r="AA49" s="5">
        <v>286</v>
      </c>
      <c r="AB49" s="5">
        <v>265</v>
      </c>
      <c r="AC49" s="5">
        <v>223</v>
      </c>
      <c r="AD49" s="5">
        <v>237</v>
      </c>
      <c r="AE49" s="72">
        <v>1011</v>
      </c>
      <c r="AF49" s="72">
        <v>1037</v>
      </c>
      <c r="AG49" s="5">
        <v>428</v>
      </c>
      <c r="AH49" s="5">
        <v>20</v>
      </c>
      <c r="AI49" s="5">
        <v>29</v>
      </c>
      <c r="AJ49" s="5">
        <v>179</v>
      </c>
      <c r="AK49" s="167" t="s">
        <v>137</v>
      </c>
      <c r="AL49" s="71" t="s">
        <v>119</v>
      </c>
      <c r="AM49" s="5">
        <v>0</v>
      </c>
      <c r="AN49" s="5">
        <v>10641</v>
      </c>
      <c r="AO49" s="5">
        <v>1541</v>
      </c>
      <c r="AP49" s="5">
        <v>442</v>
      </c>
      <c r="AQ49" s="5">
        <v>47</v>
      </c>
      <c r="AR49" s="5">
        <v>350</v>
      </c>
      <c r="AS49" s="5">
        <v>978</v>
      </c>
      <c r="AT49" s="5">
        <v>738</v>
      </c>
      <c r="AU49" s="5">
        <v>675</v>
      </c>
      <c r="AV49" s="167" t="s">
        <v>137</v>
      </c>
      <c r="AW49" s="71" t="s">
        <v>119</v>
      </c>
      <c r="AX49" s="5">
        <v>7851</v>
      </c>
      <c r="AY49" s="5">
        <v>4556</v>
      </c>
      <c r="AZ49" s="5">
        <v>7532</v>
      </c>
      <c r="BA49" s="5">
        <v>4368</v>
      </c>
      <c r="BB49" s="5">
        <v>3712</v>
      </c>
      <c r="BC49" s="5">
        <v>2137</v>
      </c>
      <c r="BD49" s="5">
        <v>7609</v>
      </c>
      <c r="BE49" s="5">
        <v>4466</v>
      </c>
      <c r="BF49" s="5">
        <v>7309</v>
      </c>
      <c r="BG49" s="5">
        <v>4290</v>
      </c>
      <c r="BH49" s="5">
        <v>3298</v>
      </c>
      <c r="BI49" s="5">
        <v>1917</v>
      </c>
      <c r="BJ49" s="167" t="s">
        <v>137</v>
      </c>
      <c r="BK49" s="71" t="s">
        <v>119</v>
      </c>
      <c r="BL49" s="5">
        <v>368</v>
      </c>
      <c r="BM49" s="5">
        <v>542</v>
      </c>
      <c r="BN49" s="5">
        <v>318</v>
      </c>
      <c r="BO49" s="5">
        <v>633</v>
      </c>
      <c r="BP49" s="5">
        <v>120</v>
      </c>
      <c r="BQ49" s="72">
        <v>1981</v>
      </c>
      <c r="BR49" s="5">
        <v>965</v>
      </c>
      <c r="BS49" s="5">
        <v>489</v>
      </c>
      <c r="BT49" s="72">
        <v>201</v>
      </c>
      <c r="BU49" s="5">
        <v>77</v>
      </c>
      <c r="BV49" s="167" t="s">
        <v>137</v>
      </c>
      <c r="BW49" s="71" t="s">
        <v>119</v>
      </c>
      <c r="BX49" s="5">
        <v>11215</v>
      </c>
      <c r="BY49" s="5">
        <v>11314</v>
      </c>
      <c r="BZ49" s="5">
        <v>3457</v>
      </c>
      <c r="CA49" s="5">
        <v>1792</v>
      </c>
      <c r="CB49" s="5">
        <v>11142</v>
      </c>
      <c r="CC49" s="5">
        <v>746</v>
      </c>
      <c r="CD49" s="5">
        <v>1119</v>
      </c>
      <c r="CE49" s="5">
        <v>36</v>
      </c>
      <c r="CF49" s="5">
        <v>1</v>
      </c>
      <c r="CG49" s="5">
        <v>1405</v>
      </c>
      <c r="CH49" s="5">
        <v>15</v>
      </c>
      <c r="CI49" s="5">
        <v>932</v>
      </c>
      <c r="CJ49" s="5">
        <v>12664</v>
      </c>
      <c r="CK49" s="135"/>
      <c r="CL49" s="138" t="s">
        <v>137</v>
      </c>
      <c r="CM49" s="138" t="s">
        <v>4216</v>
      </c>
      <c r="CN49" s="139">
        <v>27908</v>
      </c>
      <c r="CO49" s="141">
        <v>42242</v>
      </c>
    </row>
    <row r="50" spans="1:93">
      <c r="A50" s="167"/>
      <c r="B50" s="71" t="s">
        <v>120</v>
      </c>
      <c r="C50" s="5">
        <v>2698</v>
      </c>
      <c r="D50" s="5">
        <v>1483</v>
      </c>
      <c r="E50" s="5">
        <v>2281</v>
      </c>
      <c r="F50" s="5">
        <v>1145</v>
      </c>
      <c r="G50" s="5">
        <v>2227</v>
      </c>
      <c r="H50" s="5">
        <v>1265</v>
      </c>
      <c r="I50" s="5">
        <v>2279</v>
      </c>
      <c r="J50" s="5">
        <v>1292</v>
      </c>
      <c r="K50" s="72">
        <v>9485</v>
      </c>
      <c r="L50" s="72">
        <v>5185</v>
      </c>
      <c r="M50" s="167"/>
      <c r="N50" s="71" t="s">
        <v>120</v>
      </c>
      <c r="O50" s="5">
        <v>584</v>
      </c>
      <c r="P50" s="5">
        <v>302</v>
      </c>
      <c r="Q50" s="5">
        <v>194</v>
      </c>
      <c r="R50" s="5">
        <v>111</v>
      </c>
      <c r="S50" s="5">
        <v>213</v>
      </c>
      <c r="T50" s="5">
        <v>90</v>
      </c>
      <c r="U50" s="5">
        <v>607</v>
      </c>
      <c r="V50" s="5">
        <v>370</v>
      </c>
      <c r="W50" s="72">
        <v>1598</v>
      </c>
      <c r="X50" s="72">
        <v>873</v>
      </c>
      <c r="Y50" s="167"/>
      <c r="Z50" s="71" t="s">
        <v>120</v>
      </c>
      <c r="AA50" s="5">
        <v>43</v>
      </c>
      <c r="AB50" s="5">
        <v>39</v>
      </c>
      <c r="AC50" s="5">
        <v>36</v>
      </c>
      <c r="AD50" s="5">
        <v>39</v>
      </c>
      <c r="AE50" s="72">
        <v>157</v>
      </c>
      <c r="AF50" s="72">
        <v>167</v>
      </c>
      <c r="AG50" s="5">
        <v>126</v>
      </c>
      <c r="AH50" s="5">
        <v>69</v>
      </c>
      <c r="AI50" s="5">
        <v>5</v>
      </c>
      <c r="AJ50" s="5">
        <v>11</v>
      </c>
      <c r="AK50" s="167"/>
      <c r="AL50" s="71" t="s">
        <v>120</v>
      </c>
      <c r="AM50" s="5">
        <v>36</v>
      </c>
      <c r="AN50" s="5">
        <v>2928</v>
      </c>
      <c r="AO50" s="5">
        <v>29</v>
      </c>
      <c r="AP50" s="5">
        <v>35</v>
      </c>
      <c r="AQ50" s="5">
        <v>19</v>
      </c>
      <c r="AR50" s="5">
        <v>84</v>
      </c>
      <c r="AS50" s="5">
        <v>155</v>
      </c>
      <c r="AT50" s="5">
        <v>224</v>
      </c>
      <c r="AU50" s="5">
        <v>161</v>
      </c>
      <c r="AV50" s="167"/>
      <c r="AW50" s="71" t="s">
        <v>120</v>
      </c>
      <c r="AX50" s="5">
        <v>2302</v>
      </c>
      <c r="AY50" s="5">
        <v>1324</v>
      </c>
      <c r="AZ50" s="5">
        <v>2255</v>
      </c>
      <c r="BA50" s="5">
        <v>1304</v>
      </c>
      <c r="BB50" s="5">
        <v>889</v>
      </c>
      <c r="BC50" s="5">
        <v>514</v>
      </c>
      <c r="BD50" s="5">
        <v>2266</v>
      </c>
      <c r="BE50" s="5">
        <v>1307</v>
      </c>
      <c r="BF50" s="5">
        <v>2228</v>
      </c>
      <c r="BG50" s="5">
        <v>1290</v>
      </c>
      <c r="BH50" s="5">
        <v>351</v>
      </c>
      <c r="BI50" s="5">
        <v>197</v>
      </c>
      <c r="BJ50" s="167"/>
      <c r="BK50" s="71" t="s">
        <v>120</v>
      </c>
      <c r="BL50" s="5">
        <v>213</v>
      </c>
      <c r="BM50" s="5">
        <v>137</v>
      </c>
      <c r="BN50" s="5">
        <v>3</v>
      </c>
      <c r="BO50" s="5">
        <v>11</v>
      </c>
      <c r="BP50" s="5">
        <v>5</v>
      </c>
      <c r="BQ50" s="72">
        <v>369</v>
      </c>
      <c r="BR50" s="5">
        <v>289</v>
      </c>
      <c r="BS50" s="5">
        <v>248</v>
      </c>
      <c r="BT50" s="72">
        <v>126</v>
      </c>
      <c r="BU50" s="5">
        <v>73</v>
      </c>
      <c r="BV50" s="167"/>
      <c r="BW50" s="71" t="s">
        <v>120</v>
      </c>
      <c r="BX50" s="5">
        <v>6397</v>
      </c>
      <c r="BY50" s="5">
        <v>6899</v>
      </c>
      <c r="BZ50" s="5">
        <v>2404</v>
      </c>
      <c r="CA50" s="5">
        <v>787</v>
      </c>
      <c r="CB50" s="5">
        <v>5297</v>
      </c>
      <c r="CC50" s="5">
        <v>161</v>
      </c>
      <c r="CD50" s="5">
        <v>88</v>
      </c>
      <c r="CE50" s="5">
        <v>0</v>
      </c>
      <c r="CF50" s="5">
        <v>0</v>
      </c>
      <c r="CG50" s="5">
        <v>425</v>
      </c>
      <c r="CH50" s="5">
        <v>143</v>
      </c>
      <c r="CI50" s="5">
        <v>238</v>
      </c>
      <c r="CJ50" s="5">
        <v>3868</v>
      </c>
      <c r="CK50" s="135"/>
      <c r="CL50" s="138" t="s">
        <v>137</v>
      </c>
      <c r="CM50" s="138" t="s">
        <v>4217</v>
      </c>
      <c r="CN50" s="139">
        <v>6214</v>
      </c>
      <c r="CO50" s="141">
        <v>22601</v>
      </c>
    </row>
    <row r="51" spans="1:93">
      <c r="A51" s="167"/>
      <c r="B51" s="103" t="s">
        <v>102</v>
      </c>
      <c r="C51" s="105">
        <v>13798</v>
      </c>
      <c r="D51" s="105">
        <v>7594</v>
      </c>
      <c r="E51" s="105">
        <v>12704</v>
      </c>
      <c r="F51" s="105">
        <v>6980</v>
      </c>
      <c r="G51" s="105">
        <v>9727</v>
      </c>
      <c r="H51" s="105">
        <v>5569</v>
      </c>
      <c r="I51" s="105">
        <v>10487</v>
      </c>
      <c r="J51" s="105">
        <v>5996</v>
      </c>
      <c r="K51" s="105">
        <v>46716</v>
      </c>
      <c r="L51" s="105">
        <v>26139</v>
      </c>
      <c r="M51" s="167"/>
      <c r="N51" s="103" t="s">
        <v>102</v>
      </c>
      <c r="O51" s="105">
        <v>1514</v>
      </c>
      <c r="P51" s="105">
        <v>814</v>
      </c>
      <c r="Q51" s="105">
        <v>705</v>
      </c>
      <c r="R51" s="105">
        <v>448</v>
      </c>
      <c r="S51" s="105">
        <v>792</v>
      </c>
      <c r="T51" s="105">
        <v>436</v>
      </c>
      <c r="U51" s="105">
        <v>2630</v>
      </c>
      <c r="V51" s="105">
        <v>1498</v>
      </c>
      <c r="W51" s="105">
        <v>5641</v>
      </c>
      <c r="X51" s="105">
        <v>3196</v>
      </c>
      <c r="Y51" s="167"/>
      <c r="Z51" s="103" t="s">
        <v>102</v>
      </c>
      <c r="AA51" s="105">
        <v>329</v>
      </c>
      <c r="AB51" s="105">
        <v>304</v>
      </c>
      <c r="AC51" s="105">
        <v>259</v>
      </c>
      <c r="AD51" s="105">
        <v>276</v>
      </c>
      <c r="AE51" s="105">
        <v>1168</v>
      </c>
      <c r="AF51" s="105">
        <v>1204</v>
      </c>
      <c r="AG51" s="105">
        <v>554</v>
      </c>
      <c r="AH51" s="105">
        <v>89</v>
      </c>
      <c r="AI51" s="105">
        <v>34</v>
      </c>
      <c r="AJ51" s="105">
        <v>190</v>
      </c>
      <c r="AK51" s="167"/>
      <c r="AL51" s="103" t="s">
        <v>102</v>
      </c>
      <c r="AM51" s="105">
        <v>36</v>
      </c>
      <c r="AN51" s="105">
        <v>13569</v>
      </c>
      <c r="AO51" s="105">
        <v>1570</v>
      </c>
      <c r="AP51" s="105">
        <v>477</v>
      </c>
      <c r="AQ51" s="105">
        <v>66</v>
      </c>
      <c r="AR51" s="105">
        <v>434</v>
      </c>
      <c r="AS51" s="105">
        <v>1133</v>
      </c>
      <c r="AT51" s="105">
        <v>962</v>
      </c>
      <c r="AU51" s="105">
        <v>836</v>
      </c>
      <c r="AV51" s="167"/>
      <c r="AW51" s="103" t="s">
        <v>102</v>
      </c>
      <c r="AX51" s="105">
        <v>10153</v>
      </c>
      <c r="AY51" s="105">
        <v>5880</v>
      </c>
      <c r="AZ51" s="105">
        <v>9787</v>
      </c>
      <c r="BA51" s="105">
        <v>5672</v>
      </c>
      <c r="BB51" s="105">
        <v>4601</v>
      </c>
      <c r="BC51" s="105">
        <v>2651</v>
      </c>
      <c r="BD51" s="105">
        <v>9875</v>
      </c>
      <c r="BE51" s="105">
        <v>5773</v>
      </c>
      <c r="BF51" s="105">
        <v>9537</v>
      </c>
      <c r="BG51" s="105">
        <v>5580</v>
      </c>
      <c r="BH51" s="105">
        <v>3649</v>
      </c>
      <c r="BI51" s="105">
        <v>2114</v>
      </c>
      <c r="BJ51" s="167"/>
      <c r="BK51" s="103" t="s">
        <v>102</v>
      </c>
      <c r="BL51" s="105">
        <v>581</v>
      </c>
      <c r="BM51" s="105">
        <v>679</v>
      </c>
      <c r="BN51" s="105">
        <v>321</v>
      </c>
      <c r="BO51" s="105">
        <v>644</v>
      </c>
      <c r="BP51" s="105">
        <v>125</v>
      </c>
      <c r="BQ51" s="105">
        <v>2350</v>
      </c>
      <c r="BR51" s="105">
        <v>1254</v>
      </c>
      <c r="BS51" s="105">
        <v>737</v>
      </c>
      <c r="BT51" s="105">
        <v>327</v>
      </c>
      <c r="BU51" s="105">
        <v>150</v>
      </c>
      <c r="BV51" s="167"/>
      <c r="BW51" s="103" t="s">
        <v>102</v>
      </c>
      <c r="BX51" s="105">
        <v>17612</v>
      </c>
      <c r="BY51" s="105">
        <v>18213</v>
      </c>
      <c r="BZ51" s="105">
        <v>5861</v>
      </c>
      <c r="CA51" s="105">
        <v>2579</v>
      </c>
      <c r="CB51" s="105">
        <v>16439</v>
      </c>
      <c r="CC51" s="105">
        <v>907</v>
      </c>
      <c r="CD51" s="105">
        <v>1207</v>
      </c>
      <c r="CE51" s="105">
        <v>36</v>
      </c>
      <c r="CF51" s="105">
        <v>1</v>
      </c>
      <c r="CG51" s="105">
        <v>1830</v>
      </c>
      <c r="CH51" s="105">
        <v>158</v>
      </c>
      <c r="CI51" s="105">
        <v>1170</v>
      </c>
      <c r="CJ51" s="105">
        <v>16532</v>
      </c>
      <c r="CK51" s="135"/>
      <c r="CL51" s="138" t="s">
        <v>137</v>
      </c>
      <c r="CM51" s="138" t="s">
        <v>4218</v>
      </c>
      <c r="CN51" s="139">
        <v>34122</v>
      </c>
      <c r="CO51" s="141">
        <v>64843</v>
      </c>
    </row>
    <row r="52" spans="1:93" ht="14.45" customHeight="1">
      <c r="A52" s="167" t="s">
        <v>138</v>
      </c>
      <c r="B52" s="71" t="s">
        <v>119</v>
      </c>
      <c r="C52" s="5">
        <v>1206</v>
      </c>
      <c r="D52" s="5">
        <v>587</v>
      </c>
      <c r="E52" s="5">
        <v>1174</v>
      </c>
      <c r="F52" s="5">
        <v>552</v>
      </c>
      <c r="G52" s="5">
        <v>863</v>
      </c>
      <c r="H52" s="5">
        <v>377</v>
      </c>
      <c r="I52" s="5">
        <v>1217</v>
      </c>
      <c r="J52" s="5">
        <v>556</v>
      </c>
      <c r="K52" s="72">
        <v>4460</v>
      </c>
      <c r="L52" s="72">
        <v>2072</v>
      </c>
      <c r="M52" s="167" t="s">
        <v>138</v>
      </c>
      <c r="N52" s="71" t="s">
        <v>119</v>
      </c>
      <c r="O52" s="5">
        <v>36</v>
      </c>
      <c r="P52" s="5">
        <v>18</v>
      </c>
      <c r="Q52" s="5">
        <v>11</v>
      </c>
      <c r="R52" s="5">
        <v>6</v>
      </c>
      <c r="S52" s="5">
        <v>17</v>
      </c>
      <c r="T52" s="5">
        <v>6</v>
      </c>
      <c r="U52" s="5">
        <v>340</v>
      </c>
      <c r="V52" s="5">
        <v>156</v>
      </c>
      <c r="W52" s="72">
        <v>404</v>
      </c>
      <c r="X52" s="72">
        <v>186</v>
      </c>
      <c r="Y52" s="167" t="s">
        <v>138</v>
      </c>
      <c r="Z52" s="71" t="s">
        <v>119</v>
      </c>
      <c r="AA52" s="5">
        <v>30</v>
      </c>
      <c r="AB52" s="5">
        <v>31</v>
      </c>
      <c r="AC52" s="5">
        <v>27</v>
      </c>
      <c r="AD52" s="5">
        <v>31</v>
      </c>
      <c r="AE52" s="72">
        <v>119</v>
      </c>
      <c r="AF52" s="72">
        <v>115</v>
      </c>
      <c r="AG52" s="5">
        <v>76</v>
      </c>
      <c r="AH52" s="5">
        <v>0</v>
      </c>
      <c r="AI52" s="5">
        <v>6</v>
      </c>
      <c r="AJ52" s="5">
        <v>25</v>
      </c>
      <c r="AK52" s="167" t="s">
        <v>138</v>
      </c>
      <c r="AL52" s="71" t="s">
        <v>119</v>
      </c>
      <c r="AM52" s="5">
        <v>30</v>
      </c>
      <c r="AN52" s="5">
        <v>1574</v>
      </c>
      <c r="AO52" s="5">
        <v>159</v>
      </c>
      <c r="AP52" s="5">
        <v>6</v>
      </c>
      <c r="AQ52" s="5">
        <v>0</v>
      </c>
      <c r="AR52" s="5">
        <v>53</v>
      </c>
      <c r="AS52" s="5">
        <v>113</v>
      </c>
      <c r="AT52" s="5">
        <v>102</v>
      </c>
      <c r="AU52" s="5">
        <v>93</v>
      </c>
      <c r="AV52" s="167" t="s">
        <v>138</v>
      </c>
      <c r="AW52" s="71" t="s">
        <v>119</v>
      </c>
      <c r="AX52" s="5">
        <v>887</v>
      </c>
      <c r="AY52" s="5">
        <v>399</v>
      </c>
      <c r="AZ52" s="5">
        <v>838</v>
      </c>
      <c r="BA52" s="5">
        <v>374</v>
      </c>
      <c r="BB52" s="5">
        <v>305</v>
      </c>
      <c r="BC52" s="5">
        <v>133</v>
      </c>
      <c r="BD52" s="5">
        <v>823</v>
      </c>
      <c r="BE52" s="5">
        <v>381</v>
      </c>
      <c r="BF52" s="5">
        <v>777</v>
      </c>
      <c r="BG52" s="5">
        <v>356</v>
      </c>
      <c r="BH52" s="5">
        <v>225</v>
      </c>
      <c r="BI52" s="5">
        <v>99</v>
      </c>
      <c r="BJ52" s="167" t="s">
        <v>138</v>
      </c>
      <c r="BK52" s="71" t="s">
        <v>119</v>
      </c>
      <c r="BL52" s="5">
        <v>48</v>
      </c>
      <c r="BM52" s="5">
        <v>115</v>
      </c>
      <c r="BN52" s="5">
        <v>1</v>
      </c>
      <c r="BO52" s="5">
        <v>63</v>
      </c>
      <c r="BP52" s="5">
        <v>0</v>
      </c>
      <c r="BQ52" s="72">
        <v>227</v>
      </c>
      <c r="BR52" s="5">
        <v>118</v>
      </c>
      <c r="BS52" s="5">
        <v>89</v>
      </c>
      <c r="BT52" s="72">
        <v>45</v>
      </c>
      <c r="BU52" s="5">
        <v>19</v>
      </c>
      <c r="BV52" s="167" t="s">
        <v>138</v>
      </c>
      <c r="BW52" s="71" t="s">
        <v>119</v>
      </c>
      <c r="BX52" s="5">
        <v>778</v>
      </c>
      <c r="BY52" s="5">
        <v>924</v>
      </c>
      <c r="BZ52" s="5">
        <v>314</v>
      </c>
      <c r="CA52" s="5">
        <v>176</v>
      </c>
      <c r="CB52" s="5">
        <v>959</v>
      </c>
      <c r="CC52" s="5">
        <v>108</v>
      </c>
      <c r="CD52" s="5">
        <v>78</v>
      </c>
      <c r="CE52" s="5">
        <v>2</v>
      </c>
      <c r="CF52" s="5">
        <v>0</v>
      </c>
      <c r="CG52" s="5">
        <v>45</v>
      </c>
      <c r="CH52" s="5">
        <v>8</v>
      </c>
      <c r="CI52" s="5">
        <v>53</v>
      </c>
      <c r="CJ52" s="5">
        <v>2111</v>
      </c>
      <c r="CK52" s="135"/>
      <c r="CL52" s="138" t="s">
        <v>138</v>
      </c>
      <c r="CM52" s="138" t="s">
        <v>4219</v>
      </c>
      <c r="CN52" s="139">
        <v>3679</v>
      </c>
      <c r="CO52" s="141">
        <v>3392</v>
      </c>
    </row>
    <row r="53" spans="1:93">
      <c r="A53" s="167"/>
      <c r="B53" s="71" t="s">
        <v>120</v>
      </c>
      <c r="C53" s="5">
        <v>541</v>
      </c>
      <c r="D53" s="5">
        <v>283</v>
      </c>
      <c r="E53" s="5">
        <v>670</v>
      </c>
      <c r="F53" s="5">
        <v>364</v>
      </c>
      <c r="G53" s="5">
        <v>386</v>
      </c>
      <c r="H53" s="5">
        <v>224</v>
      </c>
      <c r="I53" s="5">
        <v>303</v>
      </c>
      <c r="J53" s="5">
        <v>167</v>
      </c>
      <c r="K53" s="72">
        <v>1900</v>
      </c>
      <c r="L53" s="72">
        <v>1038</v>
      </c>
      <c r="M53" s="167"/>
      <c r="N53" s="71" t="s">
        <v>120</v>
      </c>
      <c r="O53" s="5">
        <v>43</v>
      </c>
      <c r="P53" s="5">
        <v>13</v>
      </c>
      <c r="Q53" s="5">
        <v>190</v>
      </c>
      <c r="R53" s="5">
        <v>93</v>
      </c>
      <c r="S53" s="5">
        <v>63</v>
      </c>
      <c r="T53" s="5">
        <v>46</v>
      </c>
      <c r="U53" s="5">
        <v>48</v>
      </c>
      <c r="V53" s="5">
        <v>25</v>
      </c>
      <c r="W53" s="72">
        <v>344</v>
      </c>
      <c r="X53" s="72">
        <v>177</v>
      </c>
      <c r="Y53" s="167"/>
      <c r="Z53" s="71" t="s">
        <v>120</v>
      </c>
      <c r="AA53" s="5">
        <v>6</v>
      </c>
      <c r="AB53" s="5">
        <v>6</v>
      </c>
      <c r="AC53" s="5">
        <v>6</v>
      </c>
      <c r="AD53" s="5">
        <v>6</v>
      </c>
      <c r="AE53" s="72">
        <v>24</v>
      </c>
      <c r="AF53" s="72">
        <v>19</v>
      </c>
      <c r="AG53" s="5">
        <v>13</v>
      </c>
      <c r="AH53" s="5">
        <v>0</v>
      </c>
      <c r="AI53" s="5">
        <v>0</v>
      </c>
      <c r="AJ53" s="5">
        <v>1</v>
      </c>
      <c r="AK53" s="167"/>
      <c r="AL53" s="71" t="s">
        <v>120</v>
      </c>
      <c r="AM53" s="5">
        <v>0</v>
      </c>
      <c r="AN53" s="5">
        <v>387</v>
      </c>
      <c r="AO53" s="5">
        <v>0</v>
      </c>
      <c r="AP53" s="5">
        <v>0</v>
      </c>
      <c r="AQ53" s="5">
        <v>0</v>
      </c>
      <c r="AR53" s="5">
        <v>18</v>
      </c>
      <c r="AS53" s="5">
        <v>16</v>
      </c>
      <c r="AT53" s="5">
        <v>44</v>
      </c>
      <c r="AU53" s="5">
        <v>21</v>
      </c>
      <c r="AV53" s="167"/>
      <c r="AW53" s="71" t="s">
        <v>120</v>
      </c>
      <c r="AX53" s="5">
        <v>276</v>
      </c>
      <c r="AY53" s="5">
        <v>153</v>
      </c>
      <c r="AZ53" s="5">
        <v>241</v>
      </c>
      <c r="BA53" s="5">
        <v>138</v>
      </c>
      <c r="BB53" s="5">
        <v>106</v>
      </c>
      <c r="BC53" s="5">
        <v>59</v>
      </c>
      <c r="BD53" s="5">
        <v>255</v>
      </c>
      <c r="BE53" s="5">
        <v>145</v>
      </c>
      <c r="BF53" s="5">
        <v>220</v>
      </c>
      <c r="BG53" s="5">
        <v>130</v>
      </c>
      <c r="BH53" s="5">
        <v>106</v>
      </c>
      <c r="BI53" s="5">
        <v>59</v>
      </c>
      <c r="BJ53" s="167"/>
      <c r="BK53" s="71" t="s">
        <v>120</v>
      </c>
      <c r="BL53" s="5">
        <v>16</v>
      </c>
      <c r="BM53" s="5">
        <v>14</v>
      </c>
      <c r="BN53" s="5">
        <v>1</v>
      </c>
      <c r="BO53" s="5">
        <v>15</v>
      </c>
      <c r="BP53" s="5">
        <v>0</v>
      </c>
      <c r="BQ53" s="72">
        <v>46</v>
      </c>
      <c r="BR53" s="5">
        <v>34</v>
      </c>
      <c r="BS53" s="5">
        <v>25</v>
      </c>
      <c r="BT53" s="72">
        <v>9</v>
      </c>
      <c r="BU53" s="5">
        <v>4</v>
      </c>
      <c r="BV53" s="167"/>
      <c r="BW53" s="71" t="s">
        <v>120</v>
      </c>
      <c r="BX53" s="5">
        <v>279</v>
      </c>
      <c r="BY53" s="5">
        <v>537</v>
      </c>
      <c r="BZ53" s="5">
        <v>207</v>
      </c>
      <c r="CA53" s="5">
        <v>66</v>
      </c>
      <c r="CB53" s="5">
        <v>915</v>
      </c>
      <c r="CC53" s="5">
        <v>121</v>
      </c>
      <c r="CD53" s="5">
        <v>452</v>
      </c>
      <c r="CE53" s="5">
        <v>0</v>
      </c>
      <c r="CF53" s="5">
        <v>0</v>
      </c>
      <c r="CG53" s="5">
        <v>0</v>
      </c>
      <c r="CH53" s="5">
        <v>0</v>
      </c>
      <c r="CI53" s="5">
        <v>0</v>
      </c>
      <c r="CJ53" s="5">
        <v>861</v>
      </c>
      <c r="CK53" s="135"/>
      <c r="CL53" s="138" t="s">
        <v>138</v>
      </c>
      <c r="CM53" s="138" t="s">
        <v>4220</v>
      </c>
      <c r="CN53" s="139">
        <v>774</v>
      </c>
      <c r="CO53" s="141">
        <v>2577</v>
      </c>
    </row>
    <row r="54" spans="1:93">
      <c r="A54" s="167"/>
      <c r="B54" s="103" t="s">
        <v>102</v>
      </c>
      <c r="C54" s="105">
        <v>1747</v>
      </c>
      <c r="D54" s="105">
        <v>870</v>
      </c>
      <c r="E54" s="105">
        <v>1844</v>
      </c>
      <c r="F54" s="105">
        <v>916</v>
      </c>
      <c r="G54" s="105">
        <v>1249</v>
      </c>
      <c r="H54" s="105">
        <v>601</v>
      </c>
      <c r="I54" s="105">
        <v>1520</v>
      </c>
      <c r="J54" s="105">
        <v>723</v>
      </c>
      <c r="K54" s="105">
        <v>6360</v>
      </c>
      <c r="L54" s="105">
        <v>3110</v>
      </c>
      <c r="M54" s="167"/>
      <c r="N54" s="103" t="s">
        <v>102</v>
      </c>
      <c r="O54" s="105">
        <v>79</v>
      </c>
      <c r="P54" s="105">
        <v>31</v>
      </c>
      <c r="Q54" s="105">
        <v>201</v>
      </c>
      <c r="R54" s="105">
        <v>99</v>
      </c>
      <c r="S54" s="105">
        <v>80</v>
      </c>
      <c r="T54" s="105">
        <v>52</v>
      </c>
      <c r="U54" s="105">
        <v>388</v>
      </c>
      <c r="V54" s="105">
        <v>181</v>
      </c>
      <c r="W54" s="105">
        <v>748</v>
      </c>
      <c r="X54" s="105">
        <v>363</v>
      </c>
      <c r="Y54" s="167"/>
      <c r="Z54" s="103" t="s">
        <v>102</v>
      </c>
      <c r="AA54" s="105">
        <v>36</v>
      </c>
      <c r="AB54" s="105">
        <v>37</v>
      </c>
      <c r="AC54" s="105">
        <v>33</v>
      </c>
      <c r="AD54" s="105">
        <v>37</v>
      </c>
      <c r="AE54" s="105">
        <v>143</v>
      </c>
      <c r="AF54" s="105">
        <v>134</v>
      </c>
      <c r="AG54" s="105">
        <v>89</v>
      </c>
      <c r="AH54" s="105">
        <v>0</v>
      </c>
      <c r="AI54" s="105">
        <v>6</v>
      </c>
      <c r="AJ54" s="105">
        <v>26</v>
      </c>
      <c r="AK54" s="167"/>
      <c r="AL54" s="103" t="s">
        <v>102</v>
      </c>
      <c r="AM54" s="105">
        <v>30</v>
      </c>
      <c r="AN54" s="105">
        <v>1961</v>
      </c>
      <c r="AO54" s="105">
        <v>159</v>
      </c>
      <c r="AP54" s="105">
        <v>6</v>
      </c>
      <c r="AQ54" s="105">
        <v>0</v>
      </c>
      <c r="AR54" s="105">
        <v>71</v>
      </c>
      <c r="AS54" s="105">
        <v>129</v>
      </c>
      <c r="AT54" s="105">
        <v>146</v>
      </c>
      <c r="AU54" s="105">
        <v>114</v>
      </c>
      <c r="AV54" s="167"/>
      <c r="AW54" s="103" t="s">
        <v>102</v>
      </c>
      <c r="AX54" s="105">
        <v>1163</v>
      </c>
      <c r="AY54" s="105">
        <v>552</v>
      </c>
      <c r="AZ54" s="105">
        <v>1079</v>
      </c>
      <c r="BA54" s="105">
        <v>512</v>
      </c>
      <c r="BB54" s="105">
        <v>411</v>
      </c>
      <c r="BC54" s="105">
        <v>192</v>
      </c>
      <c r="BD54" s="105">
        <v>1078</v>
      </c>
      <c r="BE54" s="105">
        <v>526</v>
      </c>
      <c r="BF54" s="105">
        <v>997</v>
      </c>
      <c r="BG54" s="105">
        <v>486</v>
      </c>
      <c r="BH54" s="105">
        <v>331</v>
      </c>
      <c r="BI54" s="105">
        <v>158</v>
      </c>
      <c r="BJ54" s="167"/>
      <c r="BK54" s="103" t="s">
        <v>102</v>
      </c>
      <c r="BL54" s="105">
        <v>64</v>
      </c>
      <c r="BM54" s="105">
        <v>129</v>
      </c>
      <c r="BN54" s="105">
        <v>2</v>
      </c>
      <c r="BO54" s="105">
        <v>78</v>
      </c>
      <c r="BP54" s="105">
        <v>0</v>
      </c>
      <c r="BQ54" s="105">
        <v>273</v>
      </c>
      <c r="BR54" s="105">
        <v>152</v>
      </c>
      <c r="BS54" s="105">
        <v>114</v>
      </c>
      <c r="BT54" s="105">
        <v>54</v>
      </c>
      <c r="BU54" s="105">
        <v>23</v>
      </c>
      <c r="BV54" s="167"/>
      <c r="BW54" s="103" t="s">
        <v>102</v>
      </c>
      <c r="BX54" s="105">
        <v>1057</v>
      </c>
      <c r="BY54" s="105">
        <v>1461</v>
      </c>
      <c r="BZ54" s="105">
        <v>521</v>
      </c>
      <c r="CA54" s="105">
        <v>242</v>
      </c>
      <c r="CB54" s="105">
        <v>1874</v>
      </c>
      <c r="CC54" s="105">
        <v>229</v>
      </c>
      <c r="CD54" s="105">
        <v>530</v>
      </c>
      <c r="CE54" s="105">
        <v>2</v>
      </c>
      <c r="CF54" s="105">
        <v>0</v>
      </c>
      <c r="CG54" s="105">
        <v>45</v>
      </c>
      <c r="CH54" s="105">
        <v>8</v>
      </c>
      <c r="CI54" s="105">
        <v>53</v>
      </c>
      <c r="CJ54" s="105">
        <v>2972</v>
      </c>
      <c r="CK54" s="135"/>
      <c r="CL54" s="138" t="s">
        <v>138</v>
      </c>
      <c r="CM54" s="138" t="s">
        <v>4221</v>
      </c>
      <c r="CN54" s="139">
        <v>4453</v>
      </c>
      <c r="CO54" s="141">
        <v>5969</v>
      </c>
    </row>
    <row r="55" spans="1:93" ht="14.45" customHeight="1">
      <c r="A55" s="167" t="s">
        <v>139</v>
      </c>
      <c r="B55" s="71" t="s">
        <v>119</v>
      </c>
      <c r="C55" s="5">
        <v>5918</v>
      </c>
      <c r="D55" s="5">
        <v>3122</v>
      </c>
      <c r="E55" s="5">
        <v>5252</v>
      </c>
      <c r="F55" s="5">
        <v>2776</v>
      </c>
      <c r="G55" s="5">
        <v>4371</v>
      </c>
      <c r="H55" s="5">
        <v>2421</v>
      </c>
      <c r="I55" s="5">
        <v>3731</v>
      </c>
      <c r="J55" s="5">
        <v>2029</v>
      </c>
      <c r="K55" s="72">
        <v>19272</v>
      </c>
      <c r="L55" s="72">
        <v>10348</v>
      </c>
      <c r="M55" s="167" t="s">
        <v>139</v>
      </c>
      <c r="N55" s="71" t="s">
        <v>119</v>
      </c>
      <c r="O55" s="5">
        <v>253</v>
      </c>
      <c r="P55" s="5">
        <v>132</v>
      </c>
      <c r="Q55" s="5">
        <v>113</v>
      </c>
      <c r="R55" s="5">
        <v>57</v>
      </c>
      <c r="S55" s="5">
        <v>150</v>
      </c>
      <c r="T55" s="5">
        <v>85</v>
      </c>
      <c r="U55" s="5">
        <v>768</v>
      </c>
      <c r="V55" s="5">
        <v>419</v>
      </c>
      <c r="W55" s="72">
        <v>1284</v>
      </c>
      <c r="X55" s="72">
        <v>693</v>
      </c>
      <c r="Y55" s="167" t="s">
        <v>139</v>
      </c>
      <c r="Z55" s="71" t="s">
        <v>119</v>
      </c>
      <c r="AA55" s="5">
        <v>141</v>
      </c>
      <c r="AB55" s="5">
        <v>131</v>
      </c>
      <c r="AC55" s="5">
        <v>119</v>
      </c>
      <c r="AD55" s="5">
        <v>111</v>
      </c>
      <c r="AE55" s="72">
        <v>502</v>
      </c>
      <c r="AF55" s="72">
        <v>487</v>
      </c>
      <c r="AG55" s="5">
        <v>263</v>
      </c>
      <c r="AH55" s="5">
        <v>70</v>
      </c>
      <c r="AI55" s="5">
        <v>21</v>
      </c>
      <c r="AJ55" s="5">
        <v>89</v>
      </c>
      <c r="AK55" s="167" t="s">
        <v>139</v>
      </c>
      <c r="AL55" s="71" t="s">
        <v>119</v>
      </c>
      <c r="AM55" s="5">
        <v>50</v>
      </c>
      <c r="AN55" s="5">
        <v>5172</v>
      </c>
      <c r="AO55" s="5">
        <v>1467</v>
      </c>
      <c r="AP55" s="5">
        <v>232</v>
      </c>
      <c r="AQ55" s="5">
        <v>65</v>
      </c>
      <c r="AR55" s="5">
        <v>166</v>
      </c>
      <c r="AS55" s="5">
        <v>484</v>
      </c>
      <c r="AT55" s="5">
        <v>426</v>
      </c>
      <c r="AU55" s="5">
        <v>411</v>
      </c>
      <c r="AV55" s="167" t="s">
        <v>139</v>
      </c>
      <c r="AW55" s="71" t="s">
        <v>119</v>
      </c>
      <c r="AX55" s="5">
        <v>3386</v>
      </c>
      <c r="AY55" s="5">
        <v>1852</v>
      </c>
      <c r="AZ55" s="5">
        <v>3268</v>
      </c>
      <c r="BA55" s="5">
        <v>1799</v>
      </c>
      <c r="BB55" s="5">
        <v>1393</v>
      </c>
      <c r="BC55" s="5">
        <v>735</v>
      </c>
      <c r="BD55" s="5">
        <v>3324</v>
      </c>
      <c r="BE55" s="5">
        <v>1825</v>
      </c>
      <c r="BF55" s="5">
        <v>3206</v>
      </c>
      <c r="BG55" s="5">
        <v>1772</v>
      </c>
      <c r="BH55" s="5">
        <v>984</v>
      </c>
      <c r="BI55" s="5">
        <v>492</v>
      </c>
      <c r="BJ55" s="167" t="s">
        <v>139</v>
      </c>
      <c r="BK55" s="71" t="s">
        <v>119</v>
      </c>
      <c r="BL55" s="5">
        <v>262</v>
      </c>
      <c r="BM55" s="5">
        <v>318</v>
      </c>
      <c r="BN55" s="5">
        <v>6</v>
      </c>
      <c r="BO55" s="5">
        <v>401</v>
      </c>
      <c r="BP55" s="5">
        <v>4</v>
      </c>
      <c r="BQ55" s="72">
        <v>991</v>
      </c>
      <c r="BR55" s="5">
        <v>487</v>
      </c>
      <c r="BS55" s="5">
        <v>311</v>
      </c>
      <c r="BT55" s="72">
        <v>108</v>
      </c>
      <c r="BU55" s="5">
        <v>50</v>
      </c>
      <c r="BV55" s="167" t="s">
        <v>139</v>
      </c>
      <c r="BW55" s="71" t="s">
        <v>119</v>
      </c>
      <c r="BX55" s="5">
        <v>4203</v>
      </c>
      <c r="BY55" s="5">
        <v>5426</v>
      </c>
      <c r="BZ55" s="5">
        <v>1774</v>
      </c>
      <c r="CA55" s="5">
        <v>502</v>
      </c>
      <c r="CB55" s="5">
        <v>4840</v>
      </c>
      <c r="CC55" s="5">
        <v>386</v>
      </c>
      <c r="CD55" s="5">
        <v>290</v>
      </c>
      <c r="CE55" s="5">
        <v>33</v>
      </c>
      <c r="CF55" s="5">
        <v>0</v>
      </c>
      <c r="CG55" s="5">
        <v>398</v>
      </c>
      <c r="CH55" s="5">
        <v>0</v>
      </c>
      <c r="CI55" s="5">
        <v>266</v>
      </c>
      <c r="CJ55" s="5">
        <v>5503</v>
      </c>
      <c r="CK55" s="135"/>
      <c r="CL55" s="138" t="s">
        <v>139</v>
      </c>
      <c r="CM55" s="138" t="s">
        <v>4222</v>
      </c>
      <c r="CN55" s="139">
        <v>16048</v>
      </c>
      <c r="CO55" s="141">
        <v>17852</v>
      </c>
    </row>
    <row r="56" spans="1:93">
      <c r="A56" s="167"/>
      <c r="B56" s="71" t="s">
        <v>120</v>
      </c>
      <c r="C56" s="5">
        <v>1029</v>
      </c>
      <c r="D56" s="5">
        <v>556</v>
      </c>
      <c r="E56" s="5">
        <v>926</v>
      </c>
      <c r="F56" s="5">
        <v>491</v>
      </c>
      <c r="G56" s="5">
        <v>884</v>
      </c>
      <c r="H56" s="5">
        <v>527</v>
      </c>
      <c r="I56" s="5">
        <v>878</v>
      </c>
      <c r="J56" s="5">
        <v>484</v>
      </c>
      <c r="K56" s="72">
        <v>3717</v>
      </c>
      <c r="L56" s="72">
        <v>2058</v>
      </c>
      <c r="M56" s="167"/>
      <c r="N56" s="71" t="s">
        <v>120</v>
      </c>
      <c r="O56" s="5">
        <v>64</v>
      </c>
      <c r="P56" s="5">
        <v>33</v>
      </c>
      <c r="Q56" s="5">
        <v>43</v>
      </c>
      <c r="R56" s="5">
        <v>17</v>
      </c>
      <c r="S56" s="5">
        <v>24</v>
      </c>
      <c r="T56" s="5">
        <v>12</v>
      </c>
      <c r="U56" s="5">
        <v>250</v>
      </c>
      <c r="V56" s="5">
        <v>146</v>
      </c>
      <c r="W56" s="72">
        <v>381</v>
      </c>
      <c r="X56" s="72">
        <v>208</v>
      </c>
      <c r="Y56" s="167"/>
      <c r="Z56" s="71" t="s">
        <v>120</v>
      </c>
      <c r="AA56" s="5">
        <v>20</v>
      </c>
      <c r="AB56" s="5">
        <v>19</v>
      </c>
      <c r="AC56" s="5">
        <v>19</v>
      </c>
      <c r="AD56" s="5">
        <v>18</v>
      </c>
      <c r="AE56" s="72">
        <v>76</v>
      </c>
      <c r="AF56" s="72">
        <v>76</v>
      </c>
      <c r="AG56" s="5">
        <v>63</v>
      </c>
      <c r="AH56" s="5">
        <v>19</v>
      </c>
      <c r="AI56" s="5">
        <v>1</v>
      </c>
      <c r="AJ56" s="5">
        <v>7</v>
      </c>
      <c r="AK56" s="167"/>
      <c r="AL56" s="71" t="s">
        <v>120</v>
      </c>
      <c r="AM56" s="5">
        <v>0</v>
      </c>
      <c r="AN56" s="5">
        <v>1097</v>
      </c>
      <c r="AO56" s="5">
        <v>251</v>
      </c>
      <c r="AP56" s="5">
        <v>26</v>
      </c>
      <c r="AQ56" s="5">
        <v>0</v>
      </c>
      <c r="AR56" s="5">
        <v>48</v>
      </c>
      <c r="AS56" s="5">
        <v>77</v>
      </c>
      <c r="AT56" s="5">
        <v>76</v>
      </c>
      <c r="AU56" s="5">
        <v>74</v>
      </c>
      <c r="AV56" s="167"/>
      <c r="AW56" s="71" t="s">
        <v>120</v>
      </c>
      <c r="AX56" s="5">
        <v>929</v>
      </c>
      <c r="AY56" s="5">
        <v>520</v>
      </c>
      <c r="AZ56" s="5">
        <v>907</v>
      </c>
      <c r="BA56" s="5">
        <v>507</v>
      </c>
      <c r="BB56" s="5">
        <v>446</v>
      </c>
      <c r="BC56" s="5">
        <v>251</v>
      </c>
      <c r="BD56" s="5">
        <v>926</v>
      </c>
      <c r="BE56" s="5">
        <v>519</v>
      </c>
      <c r="BF56" s="5">
        <v>904</v>
      </c>
      <c r="BG56" s="5">
        <v>506</v>
      </c>
      <c r="BH56" s="5">
        <v>226</v>
      </c>
      <c r="BI56" s="5">
        <v>120</v>
      </c>
      <c r="BJ56" s="167"/>
      <c r="BK56" s="71" t="s">
        <v>120</v>
      </c>
      <c r="BL56" s="5">
        <v>60</v>
      </c>
      <c r="BM56" s="5">
        <v>69</v>
      </c>
      <c r="BN56" s="5">
        <v>0</v>
      </c>
      <c r="BO56" s="5">
        <v>34</v>
      </c>
      <c r="BP56" s="5">
        <v>0</v>
      </c>
      <c r="BQ56" s="72">
        <v>163</v>
      </c>
      <c r="BR56" s="5">
        <v>114</v>
      </c>
      <c r="BS56" s="5">
        <v>78</v>
      </c>
      <c r="BT56" s="72">
        <v>52</v>
      </c>
      <c r="BU56" s="5">
        <v>30</v>
      </c>
      <c r="BV56" s="167"/>
      <c r="BW56" s="71" t="s">
        <v>120</v>
      </c>
      <c r="BX56" s="5">
        <v>1110</v>
      </c>
      <c r="BY56" s="5">
        <v>1808</v>
      </c>
      <c r="BZ56" s="5">
        <v>1589</v>
      </c>
      <c r="CA56" s="5">
        <v>193</v>
      </c>
      <c r="CB56" s="5">
        <v>1534</v>
      </c>
      <c r="CC56" s="5">
        <v>89</v>
      </c>
      <c r="CD56" s="5">
        <v>556</v>
      </c>
      <c r="CE56" s="5">
        <v>2</v>
      </c>
      <c r="CF56" s="5">
        <v>0</v>
      </c>
      <c r="CG56" s="5">
        <v>544</v>
      </c>
      <c r="CH56" s="5">
        <v>0</v>
      </c>
      <c r="CI56" s="5">
        <v>7</v>
      </c>
      <c r="CJ56" s="5">
        <v>1788</v>
      </c>
      <c r="CK56" s="135"/>
      <c r="CL56" s="138" t="s">
        <v>139</v>
      </c>
      <c r="CM56" s="138" t="s">
        <v>4223</v>
      </c>
      <c r="CN56" s="139">
        <v>3051</v>
      </c>
      <c r="CO56" s="141">
        <v>7425</v>
      </c>
    </row>
    <row r="57" spans="1:93">
      <c r="A57" s="167"/>
      <c r="B57" s="103" t="s">
        <v>102</v>
      </c>
      <c r="C57" s="105">
        <v>6947</v>
      </c>
      <c r="D57" s="105">
        <v>3678</v>
      </c>
      <c r="E57" s="105">
        <v>6178</v>
      </c>
      <c r="F57" s="105">
        <v>3267</v>
      </c>
      <c r="G57" s="105">
        <v>5255</v>
      </c>
      <c r="H57" s="105">
        <v>2948</v>
      </c>
      <c r="I57" s="105">
        <v>4609</v>
      </c>
      <c r="J57" s="105">
        <v>2513</v>
      </c>
      <c r="K57" s="105">
        <v>22989</v>
      </c>
      <c r="L57" s="105">
        <v>12406</v>
      </c>
      <c r="M57" s="167"/>
      <c r="N57" s="103" t="s">
        <v>102</v>
      </c>
      <c r="O57" s="105">
        <v>317</v>
      </c>
      <c r="P57" s="105">
        <v>165</v>
      </c>
      <c r="Q57" s="105">
        <v>156</v>
      </c>
      <c r="R57" s="105">
        <v>74</v>
      </c>
      <c r="S57" s="105">
        <v>174</v>
      </c>
      <c r="T57" s="105">
        <v>97</v>
      </c>
      <c r="U57" s="105">
        <v>1018</v>
      </c>
      <c r="V57" s="105">
        <v>565</v>
      </c>
      <c r="W57" s="105">
        <v>1665</v>
      </c>
      <c r="X57" s="105">
        <v>901</v>
      </c>
      <c r="Y57" s="167"/>
      <c r="Z57" s="103" t="s">
        <v>102</v>
      </c>
      <c r="AA57" s="105">
        <v>161</v>
      </c>
      <c r="AB57" s="105">
        <v>150</v>
      </c>
      <c r="AC57" s="105">
        <v>138</v>
      </c>
      <c r="AD57" s="105">
        <v>129</v>
      </c>
      <c r="AE57" s="105">
        <v>578</v>
      </c>
      <c r="AF57" s="105">
        <v>563</v>
      </c>
      <c r="AG57" s="105">
        <v>326</v>
      </c>
      <c r="AH57" s="105">
        <v>89</v>
      </c>
      <c r="AI57" s="105">
        <v>22</v>
      </c>
      <c r="AJ57" s="105">
        <v>96</v>
      </c>
      <c r="AK57" s="167"/>
      <c r="AL57" s="103" t="s">
        <v>102</v>
      </c>
      <c r="AM57" s="105">
        <v>50</v>
      </c>
      <c r="AN57" s="105">
        <v>6269</v>
      </c>
      <c r="AO57" s="105">
        <v>1718</v>
      </c>
      <c r="AP57" s="105">
        <v>258</v>
      </c>
      <c r="AQ57" s="105">
        <v>65</v>
      </c>
      <c r="AR57" s="105">
        <v>214</v>
      </c>
      <c r="AS57" s="105">
        <v>561</v>
      </c>
      <c r="AT57" s="105">
        <v>502</v>
      </c>
      <c r="AU57" s="105">
        <v>485</v>
      </c>
      <c r="AV57" s="167"/>
      <c r="AW57" s="103" t="s">
        <v>102</v>
      </c>
      <c r="AX57" s="105">
        <v>4315</v>
      </c>
      <c r="AY57" s="105">
        <v>2372</v>
      </c>
      <c r="AZ57" s="105">
        <v>4175</v>
      </c>
      <c r="BA57" s="105">
        <v>2306</v>
      </c>
      <c r="BB57" s="105">
        <v>1839</v>
      </c>
      <c r="BC57" s="105">
        <v>986</v>
      </c>
      <c r="BD57" s="105">
        <v>4250</v>
      </c>
      <c r="BE57" s="105">
        <v>2344</v>
      </c>
      <c r="BF57" s="105">
        <v>4110</v>
      </c>
      <c r="BG57" s="105">
        <v>2278</v>
      </c>
      <c r="BH57" s="105">
        <v>1210</v>
      </c>
      <c r="BI57" s="105">
        <v>612</v>
      </c>
      <c r="BJ57" s="167"/>
      <c r="BK57" s="103" t="s">
        <v>102</v>
      </c>
      <c r="BL57" s="105">
        <v>322</v>
      </c>
      <c r="BM57" s="105">
        <v>387</v>
      </c>
      <c r="BN57" s="105">
        <v>6</v>
      </c>
      <c r="BO57" s="105">
        <v>435</v>
      </c>
      <c r="BP57" s="105">
        <v>4</v>
      </c>
      <c r="BQ57" s="105">
        <v>1154</v>
      </c>
      <c r="BR57" s="105">
        <v>601</v>
      </c>
      <c r="BS57" s="105">
        <v>389</v>
      </c>
      <c r="BT57" s="105">
        <v>160</v>
      </c>
      <c r="BU57" s="105">
        <v>80</v>
      </c>
      <c r="BV57" s="167"/>
      <c r="BW57" s="103" t="s">
        <v>102</v>
      </c>
      <c r="BX57" s="105">
        <v>5313</v>
      </c>
      <c r="BY57" s="105">
        <v>7234</v>
      </c>
      <c r="BZ57" s="105">
        <v>3363</v>
      </c>
      <c r="CA57" s="105">
        <v>695</v>
      </c>
      <c r="CB57" s="105">
        <v>6374</v>
      </c>
      <c r="CC57" s="105">
        <v>475</v>
      </c>
      <c r="CD57" s="105">
        <v>846</v>
      </c>
      <c r="CE57" s="105">
        <v>35</v>
      </c>
      <c r="CF57" s="105">
        <v>0</v>
      </c>
      <c r="CG57" s="105">
        <v>942</v>
      </c>
      <c r="CH57" s="105">
        <v>0</v>
      </c>
      <c r="CI57" s="105">
        <v>273</v>
      </c>
      <c r="CJ57" s="105">
        <v>7291</v>
      </c>
      <c r="CK57" s="135"/>
      <c r="CL57" s="138" t="s">
        <v>139</v>
      </c>
      <c r="CM57" s="138" t="s">
        <v>4224</v>
      </c>
      <c r="CN57" s="139">
        <v>19099</v>
      </c>
      <c r="CO57" s="141">
        <v>25277</v>
      </c>
    </row>
    <row r="58" spans="1:93" ht="14.45" customHeight="1">
      <c r="A58" s="167" t="s">
        <v>140</v>
      </c>
      <c r="B58" s="71" t="s">
        <v>119</v>
      </c>
      <c r="C58" s="5">
        <v>1289</v>
      </c>
      <c r="D58" s="5">
        <v>610</v>
      </c>
      <c r="E58" s="5">
        <v>1005</v>
      </c>
      <c r="F58" s="5">
        <v>427</v>
      </c>
      <c r="G58" s="5">
        <v>610</v>
      </c>
      <c r="H58" s="5">
        <v>290</v>
      </c>
      <c r="I58" s="5">
        <v>782</v>
      </c>
      <c r="J58" s="5">
        <v>326</v>
      </c>
      <c r="K58" s="72">
        <v>3686</v>
      </c>
      <c r="L58" s="72">
        <v>1653</v>
      </c>
      <c r="M58" s="167" t="s">
        <v>140</v>
      </c>
      <c r="N58" s="71" t="s">
        <v>119</v>
      </c>
      <c r="O58" s="5">
        <v>144</v>
      </c>
      <c r="P58" s="5">
        <v>68</v>
      </c>
      <c r="Q58" s="5">
        <v>75</v>
      </c>
      <c r="R58" s="5">
        <v>32</v>
      </c>
      <c r="S58" s="5">
        <v>31</v>
      </c>
      <c r="T58" s="5">
        <v>18</v>
      </c>
      <c r="U58" s="5">
        <v>139</v>
      </c>
      <c r="V58" s="5">
        <v>54</v>
      </c>
      <c r="W58" s="72">
        <v>389</v>
      </c>
      <c r="X58" s="72">
        <v>172</v>
      </c>
      <c r="Y58" s="167" t="s">
        <v>140</v>
      </c>
      <c r="Z58" s="71" t="s">
        <v>119</v>
      </c>
      <c r="AA58" s="5">
        <v>26</v>
      </c>
      <c r="AB58" s="5">
        <v>20</v>
      </c>
      <c r="AC58" s="5">
        <v>16</v>
      </c>
      <c r="AD58" s="5">
        <v>17</v>
      </c>
      <c r="AE58" s="72">
        <v>79</v>
      </c>
      <c r="AF58" s="72">
        <v>71</v>
      </c>
      <c r="AG58" s="5">
        <v>54</v>
      </c>
      <c r="AH58" s="5">
        <v>5</v>
      </c>
      <c r="AI58" s="5">
        <v>3</v>
      </c>
      <c r="AJ58" s="5">
        <v>16</v>
      </c>
      <c r="AK58" s="167" t="s">
        <v>140</v>
      </c>
      <c r="AL58" s="71" t="s">
        <v>119</v>
      </c>
      <c r="AM58" s="5">
        <v>123</v>
      </c>
      <c r="AN58" s="5">
        <v>1060</v>
      </c>
      <c r="AO58" s="5">
        <v>30</v>
      </c>
      <c r="AP58" s="5">
        <v>13</v>
      </c>
      <c r="AQ58" s="5">
        <v>0</v>
      </c>
      <c r="AR58" s="5">
        <v>26</v>
      </c>
      <c r="AS58" s="5">
        <v>71</v>
      </c>
      <c r="AT58" s="5">
        <v>60</v>
      </c>
      <c r="AU58" s="5">
        <v>58</v>
      </c>
      <c r="AV58" s="167" t="s">
        <v>140</v>
      </c>
      <c r="AW58" s="71" t="s">
        <v>119</v>
      </c>
      <c r="AX58" s="5">
        <v>638</v>
      </c>
      <c r="AY58" s="5">
        <v>274</v>
      </c>
      <c r="AZ58" s="5">
        <v>606</v>
      </c>
      <c r="BA58" s="5">
        <v>255</v>
      </c>
      <c r="BB58" s="5">
        <v>369</v>
      </c>
      <c r="BC58" s="5">
        <v>166</v>
      </c>
      <c r="BD58" s="5">
        <v>608</v>
      </c>
      <c r="BE58" s="5">
        <v>269</v>
      </c>
      <c r="BF58" s="5">
        <v>578</v>
      </c>
      <c r="BG58" s="5">
        <v>250</v>
      </c>
      <c r="BH58" s="5">
        <v>276</v>
      </c>
      <c r="BI58" s="5">
        <v>131</v>
      </c>
      <c r="BJ58" s="167" t="s">
        <v>140</v>
      </c>
      <c r="BK58" s="71" t="s">
        <v>119</v>
      </c>
      <c r="BL58" s="5">
        <v>15</v>
      </c>
      <c r="BM58" s="5">
        <v>69</v>
      </c>
      <c r="BN58" s="5">
        <v>0</v>
      </c>
      <c r="BO58" s="5">
        <v>83</v>
      </c>
      <c r="BP58" s="5">
        <v>1</v>
      </c>
      <c r="BQ58" s="72">
        <v>168</v>
      </c>
      <c r="BR58" s="5">
        <v>49</v>
      </c>
      <c r="BS58" s="5">
        <v>28</v>
      </c>
      <c r="BT58" s="72">
        <v>28</v>
      </c>
      <c r="BU58" s="5">
        <v>9</v>
      </c>
      <c r="BV58" s="167" t="s">
        <v>140</v>
      </c>
      <c r="BW58" s="71" t="s">
        <v>119</v>
      </c>
      <c r="BX58" s="5">
        <v>1372</v>
      </c>
      <c r="BY58" s="5">
        <v>596</v>
      </c>
      <c r="BZ58" s="5">
        <v>171</v>
      </c>
      <c r="CA58" s="5">
        <v>16</v>
      </c>
      <c r="CB58" s="5">
        <v>1095</v>
      </c>
      <c r="CC58" s="5">
        <v>33</v>
      </c>
      <c r="CD58" s="5">
        <v>74</v>
      </c>
      <c r="CE58" s="5">
        <v>1</v>
      </c>
      <c r="CF58" s="5">
        <v>0</v>
      </c>
      <c r="CG58" s="5">
        <v>10</v>
      </c>
      <c r="CH58" s="5">
        <v>0</v>
      </c>
      <c r="CI58" s="5">
        <v>95</v>
      </c>
      <c r="CJ58" s="5">
        <v>793</v>
      </c>
      <c r="CK58" s="135"/>
      <c r="CL58" s="138" t="s">
        <v>140</v>
      </c>
      <c r="CM58" s="138" t="s">
        <v>4225</v>
      </c>
      <c r="CN58" s="139">
        <v>2385</v>
      </c>
      <c r="CO58" s="141">
        <v>3368</v>
      </c>
    </row>
    <row r="59" spans="1:93">
      <c r="A59" s="167"/>
      <c r="B59" s="71" t="s">
        <v>120</v>
      </c>
      <c r="C59" s="5">
        <v>564</v>
      </c>
      <c r="D59" s="5">
        <v>259</v>
      </c>
      <c r="E59" s="5">
        <v>649</v>
      </c>
      <c r="F59" s="5">
        <v>332</v>
      </c>
      <c r="G59" s="5">
        <v>430</v>
      </c>
      <c r="H59" s="5">
        <v>212</v>
      </c>
      <c r="I59" s="5">
        <v>622</v>
      </c>
      <c r="J59" s="5">
        <v>291</v>
      </c>
      <c r="K59" s="72">
        <v>2265</v>
      </c>
      <c r="L59" s="72">
        <v>1094</v>
      </c>
      <c r="M59" s="167"/>
      <c r="N59" s="71" t="s">
        <v>120</v>
      </c>
      <c r="O59" s="5">
        <v>66</v>
      </c>
      <c r="P59" s="5">
        <v>30</v>
      </c>
      <c r="Q59" s="5">
        <v>33</v>
      </c>
      <c r="R59" s="5">
        <v>15</v>
      </c>
      <c r="S59" s="5">
        <v>47</v>
      </c>
      <c r="T59" s="5">
        <v>16</v>
      </c>
      <c r="U59" s="5">
        <v>93</v>
      </c>
      <c r="V59" s="5">
        <v>42</v>
      </c>
      <c r="W59" s="72">
        <v>239</v>
      </c>
      <c r="X59" s="72">
        <v>103</v>
      </c>
      <c r="Y59" s="167"/>
      <c r="Z59" s="71" t="s">
        <v>120</v>
      </c>
      <c r="AA59" s="5">
        <v>9</v>
      </c>
      <c r="AB59" s="5">
        <v>10</v>
      </c>
      <c r="AC59" s="5">
        <v>8</v>
      </c>
      <c r="AD59" s="5">
        <v>11</v>
      </c>
      <c r="AE59" s="72">
        <v>38</v>
      </c>
      <c r="AF59" s="72">
        <v>37</v>
      </c>
      <c r="AG59" s="5">
        <v>29</v>
      </c>
      <c r="AH59" s="5">
        <v>6</v>
      </c>
      <c r="AI59" s="5">
        <v>0</v>
      </c>
      <c r="AJ59" s="5">
        <v>3</v>
      </c>
      <c r="AK59" s="167"/>
      <c r="AL59" s="71" t="s">
        <v>120</v>
      </c>
      <c r="AM59" s="5">
        <v>20</v>
      </c>
      <c r="AN59" s="5">
        <v>768</v>
      </c>
      <c r="AO59" s="5">
        <v>0</v>
      </c>
      <c r="AP59" s="5">
        <v>0</v>
      </c>
      <c r="AQ59" s="5">
        <v>0</v>
      </c>
      <c r="AR59" s="5">
        <v>11</v>
      </c>
      <c r="AS59" s="5">
        <v>27</v>
      </c>
      <c r="AT59" s="5">
        <v>35</v>
      </c>
      <c r="AU59" s="5">
        <v>37</v>
      </c>
      <c r="AV59" s="167"/>
      <c r="AW59" s="71" t="s">
        <v>120</v>
      </c>
      <c r="AX59" s="5">
        <v>532</v>
      </c>
      <c r="AY59" s="5">
        <v>270</v>
      </c>
      <c r="AZ59" s="5">
        <v>523</v>
      </c>
      <c r="BA59" s="5">
        <v>261</v>
      </c>
      <c r="BB59" s="5">
        <v>274</v>
      </c>
      <c r="BC59" s="5">
        <v>143</v>
      </c>
      <c r="BD59" s="5">
        <v>483</v>
      </c>
      <c r="BE59" s="5">
        <v>252</v>
      </c>
      <c r="BF59" s="5">
        <v>474</v>
      </c>
      <c r="BG59" s="5">
        <v>243</v>
      </c>
      <c r="BH59" s="5">
        <v>206</v>
      </c>
      <c r="BI59" s="5">
        <v>105</v>
      </c>
      <c r="BJ59" s="167"/>
      <c r="BK59" s="71" t="s">
        <v>120</v>
      </c>
      <c r="BL59" s="5">
        <v>23</v>
      </c>
      <c r="BM59" s="5">
        <v>34</v>
      </c>
      <c r="BN59" s="5">
        <v>0</v>
      </c>
      <c r="BO59" s="5">
        <v>16</v>
      </c>
      <c r="BP59" s="5">
        <v>0</v>
      </c>
      <c r="BQ59" s="72">
        <v>73</v>
      </c>
      <c r="BR59" s="5">
        <v>38</v>
      </c>
      <c r="BS59" s="5">
        <v>36</v>
      </c>
      <c r="BT59" s="72">
        <v>24</v>
      </c>
      <c r="BU59" s="5">
        <v>15</v>
      </c>
      <c r="BV59" s="167"/>
      <c r="BW59" s="71" t="s">
        <v>120</v>
      </c>
      <c r="BX59" s="5">
        <v>663</v>
      </c>
      <c r="BY59" s="5">
        <v>933</v>
      </c>
      <c r="BZ59" s="5">
        <v>606</v>
      </c>
      <c r="CA59" s="5">
        <v>122</v>
      </c>
      <c r="CB59" s="5">
        <v>1315</v>
      </c>
      <c r="CC59" s="5">
        <v>86</v>
      </c>
      <c r="CD59" s="5">
        <v>20</v>
      </c>
      <c r="CE59" s="5">
        <v>39</v>
      </c>
      <c r="CF59" s="5">
        <v>0</v>
      </c>
      <c r="CG59" s="5">
        <v>52</v>
      </c>
      <c r="CH59" s="5">
        <v>0</v>
      </c>
      <c r="CI59" s="5">
        <v>33</v>
      </c>
      <c r="CJ59" s="5">
        <v>733</v>
      </c>
      <c r="CK59" s="135"/>
      <c r="CL59" s="138" t="s">
        <v>140</v>
      </c>
      <c r="CM59" s="138" t="s">
        <v>4226</v>
      </c>
      <c r="CN59" s="139">
        <v>1556</v>
      </c>
      <c r="CO59" s="141">
        <v>3836</v>
      </c>
    </row>
    <row r="60" spans="1:93">
      <c r="A60" s="167"/>
      <c r="B60" s="103" t="s">
        <v>102</v>
      </c>
      <c r="C60" s="105">
        <v>1853</v>
      </c>
      <c r="D60" s="105">
        <v>869</v>
      </c>
      <c r="E60" s="105">
        <v>1654</v>
      </c>
      <c r="F60" s="105">
        <v>759</v>
      </c>
      <c r="G60" s="105">
        <v>1040</v>
      </c>
      <c r="H60" s="105">
        <v>502</v>
      </c>
      <c r="I60" s="105">
        <v>1404</v>
      </c>
      <c r="J60" s="105">
        <v>617</v>
      </c>
      <c r="K60" s="105">
        <v>5951</v>
      </c>
      <c r="L60" s="105">
        <v>2747</v>
      </c>
      <c r="M60" s="167"/>
      <c r="N60" s="103" t="s">
        <v>102</v>
      </c>
      <c r="O60" s="105">
        <v>210</v>
      </c>
      <c r="P60" s="105">
        <v>98</v>
      </c>
      <c r="Q60" s="105">
        <v>108</v>
      </c>
      <c r="R60" s="105">
        <v>47</v>
      </c>
      <c r="S60" s="105">
        <v>78</v>
      </c>
      <c r="T60" s="105">
        <v>34</v>
      </c>
      <c r="U60" s="105">
        <v>232</v>
      </c>
      <c r="V60" s="105">
        <v>96</v>
      </c>
      <c r="W60" s="105">
        <v>628</v>
      </c>
      <c r="X60" s="105">
        <v>275</v>
      </c>
      <c r="Y60" s="167"/>
      <c r="Z60" s="103" t="s">
        <v>102</v>
      </c>
      <c r="AA60" s="105">
        <v>35</v>
      </c>
      <c r="AB60" s="105">
        <v>30</v>
      </c>
      <c r="AC60" s="105">
        <v>24</v>
      </c>
      <c r="AD60" s="105">
        <v>28</v>
      </c>
      <c r="AE60" s="105">
        <v>117</v>
      </c>
      <c r="AF60" s="105">
        <v>108</v>
      </c>
      <c r="AG60" s="105">
        <v>83</v>
      </c>
      <c r="AH60" s="105">
        <v>11</v>
      </c>
      <c r="AI60" s="105">
        <v>3</v>
      </c>
      <c r="AJ60" s="105">
        <v>19</v>
      </c>
      <c r="AK60" s="167"/>
      <c r="AL60" s="103" t="s">
        <v>102</v>
      </c>
      <c r="AM60" s="105">
        <v>143</v>
      </c>
      <c r="AN60" s="105">
        <v>1828</v>
      </c>
      <c r="AO60" s="105">
        <v>30</v>
      </c>
      <c r="AP60" s="105">
        <v>13</v>
      </c>
      <c r="AQ60" s="105">
        <v>0</v>
      </c>
      <c r="AR60" s="105">
        <v>37</v>
      </c>
      <c r="AS60" s="105">
        <v>98</v>
      </c>
      <c r="AT60" s="105">
        <v>95</v>
      </c>
      <c r="AU60" s="105">
        <v>95</v>
      </c>
      <c r="AV60" s="167"/>
      <c r="AW60" s="103" t="s">
        <v>102</v>
      </c>
      <c r="AX60" s="105">
        <v>1170</v>
      </c>
      <c r="AY60" s="105">
        <v>544</v>
      </c>
      <c r="AZ60" s="105">
        <v>1129</v>
      </c>
      <c r="BA60" s="105">
        <v>516</v>
      </c>
      <c r="BB60" s="105">
        <v>643</v>
      </c>
      <c r="BC60" s="105">
        <v>309</v>
      </c>
      <c r="BD60" s="105">
        <v>1091</v>
      </c>
      <c r="BE60" s="105">
        <v>521</v>
      </c>
      <c r="BF60" s="105">
        <v>1052</v>
      </c>
      <c r="BG60" s="105">
        <v>493</v>
      </c>
      <c r="BH60" s="105">
        <v>482</v>
      </c>
      <c r="BI60" s="105">
        <v>236</v>
      </c>
      <c r="BJ60" s="167"/>
      <c r="BK60" s="103" t="s">
        <v>102</v>
      </c>
      <c r="BL60" s="105">
        <v>38</v>
      </c>
      <c r="BM60" s="105">
        <v>103</v>
      </c>
      <c r="BN60" s="105">
        <v>0</v>
      </c>
      <c r="BO60" s="105">
        <v>99</v>
      </c>
      <c r="BP60" s="105">
        <v>1</v>
      </c>
      <c r="BQ60" s="105">
        <v>241</v>
      </c>
      <c r="BR60" s="105">
        <v>87</v>
      </c>
      <c r="BS60" s="105">
        <v>64</v>
      </c>
      <c r="BT60" s="105">
        <v>52</v>
      </c>
      <c r="BU60" s="105">
        <v>24</v>
      </c>
      <c r="BV60" s="167"/>
      <c r="BW60" s="103" t="s">
        <v>102</v>
      </c>
      <c r="BX60" s="105">
        <v>2035</v>
      </c>
      <c r="BY60" s="105">
        <v>1529</v>
      </c>
      <c r="BZ60" s="105">
        <v>777</v>
      </c>
      <c r="CA60" s="105">
        <v>138</v>
      </c>
      <c r="CB60" s="105">
        <v>2410</v>
      </c>
      <c r="CC60" s="105">
        <v>119</v>
      </c>
      <c r="CD60" s="105">
        <v>94</v>
      </c>
      <c r="CE60" s="105">
        <v>40</v>
      </c>
      <c r="CF60" s="105">
        <v>0</v>
      </c>
      <c r="CG60" s="105">
        <v>62</v>
      </c>
      <c r="CH60" s="105">
        <v>0</v>
      </c>
      <c r="CI60" s="105">
        <v>128</v>
      </c>
      <c r="CJ60" s="105">
        <v>1526</v>
      </c>
      <c r="CK60" s="135"/>
      <c r="CL60" s="138" t="s">
        <v>140</v>
      </c>
      <c r="CM60" s="138" t="s">
        <v>4227</v>
      </c>
      <c r="CN60" s="139">
        <v>3941</v>
      </c>
      <c r="CO60" s="141">
        <v>7204</v>
      </c>
    </row>
    <row r="61" spans="1:93" ht="14.45" customHeight="1">
      <c r="A61" s="167" t="s">
        <v>141</v>
      </c>
      <c r="B61" s="71" t="s">
        <v>119</v>
      </c>
      <c r="C61" s="5">
        <v>2236</v>
      </c>
      <c r="D61" s="5">
        <v>1117</v>
      </c>
      <c r="E61" s="5">
        <v>2199</v>
      </c>
      <c r="F61" s="5">
        <v>1052</v>
      </c>
      <c r="G61" s="5">
        <v>1760</v>
      </c>
      <c r="H61" s="5">
        <v>835</v>
      </c>
      <c r="I61" s="5">
        <v>1967</v>
      </c>
      <c r="J61" s="5">
        <v>910</v>
      </c>
      <c r="K61" s="72">
        <v>8162</v>
      </c>
      <c r="L61" s="72">
        <v>3914</v>
      </c>
      <c r="M61" s="167" t="s">
        <v>141</v>
      </c>
      <c r="N61" s="71" t="s">
        <v>119</v>
      </c>
      <c r="O61" s="5">
        <v>338</v>
      </c>
      <c r="P61" s="5">
        <v>186</v>
      </c>
      <c r="Q61" s="5">
        <v>108</v>
      </c>
      <c r="R61" s="5">
        <v>43</v>
      </c>
      <c r="S61" s="5">
        <v>129</v>
      </c>
      <c r="T61" s="5">
        <v>71</v>
      </c>
      <c r="U61" s="5">
        <v>476</v>
      </c>
      <c r="V61" s="5">
        <v>221</v>
      </c>
      <c r="W61" s="72">
        <v>1051</v>
      </c>
      <c r="X61" s="72">
        <v>521</v>
      </c>
      <c r="Y61" s="167" t="s">
        <v>141</v>
      </c>
      <c r="Z61" s="71" t="s">
        <v>119</v>
      </c>
      <c r="AA61" s="5">
        <v>55</v>
      </c>
      <c r="AB61" s="5">
        <v>53</v>
      </c>
      <c r="AC61" s="5">
        <v>51</v>
      </c>
      <c r="AD61" s="5">
        <v>48</v>
      </c>
      <c r="AE61" s="72">
        <v>207</v>
      </c>
      <c r="AF61" s="72">
        <v>144</v>
      </c>
      <c r="AG61" s="5">
        <v>83</v>
      </c>
      <c r="AH61" s="5">
        <v>0</v>
      </c>
      <c r="AI61" s="5">
        <v>9</v>
      </c>
      <c r="AJ61" s="5">
        <v>36</v>
      </c>
      <c r="AK61" s="167" t="s">
        <v>141</v>
      </c>
      <c r="AL61" s="71" t="s">
        <v>119</v>
      </c>
      <c r="AM61" s="5">
        <v>3</v>
      </c>
      <c r="AN61" s="5">
        <v>2560</v>
      </c>
      <c r="AO61" s="5">
        <v>100</v>
      </c>
      <c r="AP61" s="5">
        <v>0</v>
      </c>
      <c r="AQ61" s="5">
        <v>0</v>
      </c>
      <c r="AR61" s="5">
        <v>59</v>
      </c>
      <c r="AS61" s="5">
        <v>159</v>
      </c>
      <c r="AT61" s="5">
        <v>123</v>
      </c>
      <c r="AU61" s="5">
        <v>104</v>
      </c>
      <c r="AV61" s="167" t="s">
        <v>141</v>
      </c>
      <c r="AW61" s="71" t="s">
        <v>119</v>
      </c>
      <c r="AX61" s="5">
        <v>1519</v>
      </c>
      <c r="AY61" s="5">
        <v>725</v>
      </c>
      <c r="AZ61" s="5">
        <v>1466</v>
      </c>
      <c r="BA61" s="5">
        <v>702</v>
      </c>
      <c r="BB61" s="5">
        <v>614</v>
      </c>
      <c r="BC61" s="5">
        <v>270</v>
      </c>
      <c r="BD61" s="5">
        <v>1516</v>
      </c>
      <c r="BE61" s="5">
        <v>724</v>
      </c>
      <c r="BF61" s="5">
        <v>1464</v>
      </c>
      <c r="BG61" s="5">
        <v>702</v>
      </c>
      <c r="BH61" s="5">
        <v>614</v>
      </c>
      <c r="BI61" s="5">
        <v>270</v>
      </c>
      <c r="BJ61" s="167" t="s">
        <v>141</v>
      </c>
      <c r="BK61" s="71" t="s">
        <v>119</v>
      </c>
      <c r="BL61" s="5">
        <v>89</v>
      </c>
      <c r="BM61" s="5">
        <v>151</v>
      </c>
      <c r="BN61" s="5">
        <v>8</v>
      </c>
      <c r="BO61" s="5">
        <v>201</v>
      </c>
      <c r="BP61" s="5">
        <v>0</v>
      </c>
      <c r="BQ61" s="72">
        <v>449</v>
      </c>
      <c r="BR61" s="5">
        <v>170</v>
      </c>
      <c r="BS61" s="5">
        <v>110</v>
      </c>
      <c r="BT61" s="72">
        <v>93</v>
      </c>
      <c r="BU61" s="5">
        <v>33</v>
      </c>
      <c r="BV61" s="167" t="s">
        <v>141</v>
      </c>
      <c r="BW61" s="71" t="s">
        <v>119</v>
      </c>
      <c r="BX61" s="5">
        <v>1697</v>
      </c>
      <c r="BY61" s="5">
        <v>2199</v>
      </c>
      <c r="BZ61" s="5">
        <v>626</v>
      </c>
      <c r="CA61" s="5">
        <v>113</v>
      </c>
      <c r="CB61" s="5">
        <v>2216</v>
      </c>
      <c r="CC61" s="5">
        <v>224</v>
      </c>
      <c r="CD61" s="5">
        <v>125</v>
      </c>
      <c r="CE61" s="5">
        <v>6</v>
      </c>
      <c r="CF61" s="5">
        <v>0</v>
      </c>
      <c r="CG61" s="5">
        <v>30</v>
      </c>
      <c r="CH61" s="5">
        <v>0</v>
      </c>
      <c r="CI61" s="5">
        <v>121</v>
      </c>
      <c r="CJ61" s="5">
        <v>1849</v>
      </c>
      <c r="CK61" s="135"/>
      <c r="CL61" s="138" t="s">
        <v>141</v>
      </c>
      <c r="CM61" s="138" t="s">
        <v>4228</v>
      </c>
      <c r="CN61" s="139">
        <v>5423</v>
      </c>
      <c r="CO61" s="141">
        <v>7236</v>
      </c>
    </row>
    <row r="62" spans="1:93">
      <c r="A62" s="167"/>
      <c r="B62" s="71" t="s">
        <v>120</v>
      </c>
      <c r="C62" s="5">
        <v>1038</v>
      </c>
      <c r="D62" s="5">
        <v>548</v>
      </c>
      <c r="E62" s="5">
        <v>1212</v>
      </c>
      <c r="F62" s="5">
        <v>571</v>
      </c>
      <c r="G62" s="5">
        <v>963</v>
      </c>
      <c r="H62" s="5">
        <v>476</v>
      </c>
      <c r="I62" s="5">
        <v>1270</v>
      </c>
      <c r="J62" s="5">
        <v>640</v>
      </c>
      <c r="K62" s="72">
        <v>4483</v>
      </c>
      <c r="L62" s="72">
        <v>2235</v>
      </c>
      <c r="M62" s="167"/>
      <c r="N62" s="71" t="s">
        <v>120</v>
      </c>
      <c r="O62" s="5">
        <v>144</v>
      </c>
      <c r="P62" s="5">
        <v>83</v>
      </c>
      <c r="Q62" s="5">
        <v>49</v>
      </c>
      <c r="R62" s="5">
        <v>14</v>
      </c>
      <c r="S62" s="5">
        <v>34</v>
      </c>
      <c r="T62" s="5">
        <v>16</v>
      </c>
      <c r="U62" s="5">
        <v>306</v>
      </c>
      <c r="V62" s="5">
        <v>195</v>
      </c>
      <c r="W62" s="72">
        <v>533</v>
      </c>
      <c r="X62" s="72">
        <v>308</v>
      </c>
      <c r="Y62" s="167"/>
      <c r="Z62" s="71" t="s">
        <v>120</v>
      </c>
      <c r="AA62" s="5">
        <v>18</v>
      </c>
      <c r="AB62" s="5">
        <v>21</v>
      </c>
      <c r="AC62" s="5">
        <v>19</v>
      </c>
      <c r="AD62" s="5">
        <v>25</v>
      </c>
      <c r="AE62" s="72">
        <v>83</v>
      </c>
      <c r="AF62" s="72">
        <v>75</v>
      </c>
      <c r="AG62" s="5">
        <v>35</v>
      </c>
      <c r="AH62" s="5">
        <v>9</v>
      </c>
      <c r="AI62" s="5">
        <v>6</v>
      </c>
      <c r="AJ62" s="5">
        <v>6</v>
      </c>
      <c r="AK62" s="167"/>
      <c r="AL62" s="71" t="s">
        <v>120</v>
      </c>
      <c r="AM62" s="5">
        <v>0</v>
      </c>
      <c r="AN62" s="5">
        <v>1401</v>
      </c>
      <c r="AO62" s="5">
        <v>10</v>
      </c>
      <c r="AP62" s="5">
        <v>0</v>
      </c>
      <c r="AQ62" s="5">
        <v>0</v>
      </c>
      <c r="AR62" s="5">
        <v>28</v>
      </c>
      <c r="AS62" s="5">
        <v>80</v>
      </c>
      <c r="AT62" s="5">
        <v>85</v>
      </c>
      <c r="AU62" s="5">
        <v>72</v>
      </c>
      <c r="AV62" s="167"/>
      <c r="AW62" s="71" t="s">
        <v>120</v>
      </c>
      <c r="AX62" s="5">
        <v>893</v>
      </c>
      <c r="AY62" s="5">
        <v>450</v>
      </c>
      <c r="AZ62" s="5">
        <v>827</v>
      </c>
      <c r="BA62" s="5">
        <v>397</v>
      </c>
      <c r="BB62" s="5">
        <v>276</v>
      </c>
      <c r="BC62" s="5">
        <v>122</v>
      </c>
      <c r="BD62" s="5">
        <v>875</v>
      </c>
      <c r="BE62" s="5">
        <v>443</v>
      </c>
      <c r="BF62" s="5">
        <v>809</v>
      </c>
      <c r="BG62" s="5">
        <v>390</v>
      </c>
      <c r="BH62" s="5">
        <v>224</v>
      </c>
      <c r="BI62" s="5">
        <v>101</v>
      </c>
      <c r="BJ62" s="167"/>
      <c r="BK62" s="71" t="s">
        <v>120</v>
      </c>
      <c r="BL62" s="5">
        <v>50</v>
      </c>
      <c r="BM62" s="5">
        <v>64</v>
      </c>
      <c r="BN62" s="5">
        <v>1</v>
      </c>
      <c r="BO62" s="5">
        <v>49</v>
      </c>
      <c r="BP62" s="5">
        <v>0</v>
      </c>
      <c r="BQ62" s="72">
        <v>164</v>
      </c>
      <c r="BR62" s="5">
        <v>99</v>
      </c>
      <c r="BS62" s="5">
        <v>74</v>
      </c>
      <c r="BT62" s="72">
        <v>77</v>
      </c>
      <c r="BU62" s="5">
        <v>50</v>
      </c>
      <c r="BV62" s="167"/>
      <c r="BW62" s="71" t="s">
        <v>120</v>
      </c>
      <c r="BX62" s="5">
        <v>1068</v>
      </c>
      <c r="BY62" s="5">
        <v>2302</v>
      </c>
      <c r="BZ62" s="5">
        <v>1550</v>
      </c>
      <c r="CA62" s="5">
        <v>978</v>
      </c>
      <c r="CB62" s="5">
        <v>2850</v>
      </c>
      <c r="CC62" s="5">
        <v>733</v>
      </c>
      <c r="CD62" s="5">
        <v>541</v>
      </c>
      <c r="CE62" s="5">
        <v>11</v>
      </c>
      <c r="CF62" s="5">
        <v>0</v>
      </c>
      <c r="CG62" s="5">
        <v>35</v>
      </c>
      <c r="CH62" s="5">
        <v>194</v>
      </c>
      <c r="CI62" s="5">
        <v>17</v>
      </c>
      <c r="CJ62" s="5">
        <v>700</v>
      </c>
      <c r="CK62" s="135"/>
      <c r="CL62" s="138" t="s">
        <v>141</v>
      </c>
      <c r="CM62" s="138" t="s">
        <v>4229</v>
      </c>
      <c r="CN62" s="139">
        <v>2832</v>
      </c>
      <c r="CO62" s="141">
        <v>10262</v>
      </c>
    </row>
    <row r="63" spans="1:93">
      <c r="A63" s="167"/>
      <c r="B63" s="103" t="s">
        <v>102</v>
      </c>
      <c r="C63" s="105">
        <v>3274</v>
      </c>
      <c r="D63" s="105">
        <v>1665</v>
      </c>
      <c r="E63" s="105">
        <v>3411</v>
      </c>
      <c r="F63" s="105">
        <v>1623</v>
      </c>
      <c r="G63" s="105">
        <v>2723</v>
      </c>
      <c r="H63" s="105">
        <v>1311</v>
      </c>
      <c r="I63" s="105">
        <v>3237</v>
      </c>
      <c r="J63" s="105">
        <v>1550</v>
      </c>
      <c r="K63" s="105">
        <v>12645</v>
      </c>
      <c r="L63" s="105">
        <v>6149</v>
      </c>
      <c r="M63" s="167"/>
      <c r="N63" s="103" t="s">
        <v>102</v>
      </c>
      <c r="O63" s="105">
        <v>482</v>
      </c>
      <c r="P63" s="105">
        <v>269</v>
      </c>
      <c r="Q63" s="105">
        <v>157</v>
      </c>
      <c r="R63" s="105">
        <v>57</v>
      </c>
      <c r="S63" s="105">
        <v>163</v>
      </c>
      <c r="T63" s="105">
        <v>87</v>
      </c>
      <c r="U63" s="105">
        <v>782</v>
      </c>
      <c r="V63" s="105">
        <v>416</v>
      </c>
      <c r="W63" s="105">
        <v>1584</v>
      </c>
      <c r="X63" s="105">
        <v>829</v>
      </c>
      <c r="Y63" s="167"/>
      <c r="Z63" s="103" t="s">
        <v>102</v>
      </c>
      <c r="AA63" s="105">
        <v>73</v>
      </c>
      <c r="AB63" s="105">
        <v>74</v>
      </c>
      <c r="AC63" s="105">
        <v>70</v>
      </c>
      <c r="AD63" s="105">
        <v>73</v>
      </c>
      <c r="AE63" s="105">
        <v>290</v>
      </c>
      <c r="AF63" s="105">
        <v>219</v>
      </c>
      <c r="AG63" s="105">
        <v>118</v>
      </c>
      <c r="AH63" s="105">
        <v>9</v>
      </c>
      <c r="AI63" s="105">
        <v>15</v>
      </c>
      <c r="AJ63" s="105">
        <v>42</v>
      </c>
      <c r="AK63" s="167"/>
      <c r="AL63" s="103" t="s">
        <v>102</v>
      </c>
      <c r="AM63" s="105">
        <v>3</v>
      </c>
      <c r="AN63" s="105">
        <v>3961</v>
      </c>
      <c r="AO63" s="105">
        <v>110</v>
      </c>
      <c r="AP63" s="105">
        <v>0</v>
      </c>
      <c r="AQ63" s="105">
        <v>0</v>
      </c>
      <c r="AR63" s="105">
        <v>87</v>
      </c>
      <c r="AS63" s="105">
        <v>239</v>
      </c>
      <c r="AT63" s="105">
        <v>208</v>
      </c>
      <c r="AU63" s="105">
        <v>176</v>
      </c>
      <c r="AV63" s="167"/>
      <c r="AW63" s="103" t="s">
        <v>102</v>
      </c>
      <c r="AX63" s="105">
        <v>2412</v>
      </c>
      <c r="AY63" s="105">
        <v>1175</v>
      </c>
      <c r="AZ63" s="105">
        <v>2293</v>
      </c>
      <c r="BA63" s="105">
        <v>1099</v>
      </c>
      <c r="BB63" s="105">
        <v>890</v>
      </c>
      <c r="BC63" s="105">
        <v>392</v>
      </c>
      <c r="BD63" s="105">
        <v>2391</v>
      </c>
      <c r="BE63" s="105">
        <v>1167</v>
      </c>
      <c r="BF63" s="105">
        <v>2273</v>
      </c>
      <c r="BG63" s="105">
        <v>1092</v>
      </c>
      <c r="BH63" s="105">
        <v>838</v>
      </c>
      <c r="BI63" s="105">
        <v>371</v>
      </c>
      <c r="BJ63" s="167"/>
      <c r="BK63" s="103" t="s">
        <v>102</v>
      </c>
      <c r="BL63" s="105">
        <v>139</v>
      </c>
      <c r="BM63" s="105">
        <v>215</v>
      </c>
      <c r="BN63" s="105">
        <v>9</v>
      </c>
      <c r="BO63" s="105">
        <v>250</v>
      </c>
      <c r="BP63" s="105">
        <v>0</v>
      </c>
      <c r="BQ63" s="105">
        <v>613</v>
      </c>
      <c r="BR63" s="105">
        <v>269</v>
      </c>
      <c r="BS63" s="105">
        <v>184</v>
      </c>
      <c r="BT63" s="105">
        <v>170</v>
      </c>
      <c r="BU63" s="105">
        <v>83</v>
      </c>
      <c r="BV63" s="167"/>
      <c r="BW63" s="103" t="s">
        <v>102</v>
      </c>
      <c r="BX63" s="105">
        <v>2765</v>
      </c>
      <c r="BY63" s="105">
        <v>4501</v>
      </c>
      <c r="BZ63" s="105">
        <v>2176</v>
      </c>
      <c r="CA63" s="105">
        <v>1091</v>
      </c>
      <c r="CB63" s="105">
        <v>5066</v>
      </c>
      <c r="CC63" s="105">
        <v>957</v>
      </c>
      <c r="CD63" s="105">
        <v>666</v>
      </c>
      <c r="CE63" s="105">
        <v>17</v>
      </c>
      <c r="CF63" s="105">
        <v>0</v>
      </c>
      <c r="CG63" s="105">
        <v>65</v>
      </c>
      <c r="CH63" s="105">
        <v>194</v>
      </c>
      <c r="CI63" s="105">
        <v>138</v>
      </c>
      <c r="CJ63" s="105">
        <v>2549</v>
      </c>
      <c r="CK63" s="135"/>
      <c r="CL63" s="138" t="s">
        <v>141</v>
      </c>
      <c r="CM63" s="138" t="s">
        <v>4230</v>
      </c>
      <c r="CN63" s="139">
        <v>8255</v>
      </c>
      <c r="CO63" s="141">
        <v>17498</v>
      </c>
    </row>
    <row r="64" spans="1:93" ht="14.45" customHeight="1">
      <c r="A64" s="167" t="s">
        <v>142</v>
      </c>
      <c r="B64" s="71" t="s">
        <v>119</v>
      </c>
      <c r="C64" s="5">
        <v>7714</v>
      </c>
      <c r="D64" s="5">
        <v>3817</v>
      </c>
      <c r="E64" s="5">
        <v>7007</v>
      </c>
      <c r="F64" s="5">
        <v>3310</v>
      </c>
      <c r="G64" s="5">
        <v>4767</v>
      </c>
      <c r="H64" s="5">
        <v>2237</v>
      </c>
      <c r="I64" s="5">
        <v>5469</v>
      </c>
      <c r="J64" s="5">
        <v>2320</v>
      </c>
      <c r="K64" s="72">
        <v>24957</v>
      </c>
      <c r="L64" s="72">
        <v>11684</v>
      </c>
      <c r="M64" s="167" t="s">
        <v>142</v>
      </c>
      <c r="N64" s="71" t="s">
        <v>119</v>
      </c>
      <c r="O64" s="5">
        <v>836</v>
      </c>
      <c r="P64" s="5">
        <v>387</v>
      </c>
      <c r="Q64" s="5">
        <v>471</v>
      </c>
      <c r="R64" s="5">
        <v>223</v>
      </c>
      <c r="S64" s="5">
        <v>377</v>
      </c>
      <c r="T64" s="5">
        <v>159</v>
      </c>
      <c r="U64" s="5">
        <v>1096</v>
      </c>
      <c r="V64" s="5">
        <v>447</v>
      </c>
      <c r="W64" s="72">
        <v>2780</v>
      </c>
      <c r="X64" s="72">
        <v>1216</v>
      </c>
      <c r="Y64" s="167" t="s">
        <v>142</v>
      </c>
      <c r="Z64" s="71" t="s">
        <v>119</v>
      </c>
      <c r="AA64" s="5">
        <v>176</v>
      </c>
      <c r="AB64" s="5">
        <v>173</v>
      </c>
      <c r="AC64" s="5">
        <v>145</v>
      </c>
      <c r="AD64" s="5">
        <v>149</v>
      </c>
      <c r="AE64" s="72">
        <v>643</v>
      </c>
      <c r="AF64" s="72">
        <v>629</v>
      </c>
      <c r="AG64" s="5">
        <v>240</v>
      </c>
      <c r="AH64" s="5">
        <v>16</v>
      </c>
      <c r="AI64" s="5">
        <v>13</v>
      </c>
      <c r="AJ64" s="5">
        <v>122</v>
      </c>
      <c r="AK64" s="167" t="s">
        <v>142</v>
      </c>
      <c r="AL64" s="71" t="s">
        <v>119</v>
      </c>
      <c r="AM64" s="5">
        <v>284</v>
      </c>
      <c r="AN64" s="5">
        <v>10505</v>
      </c>
      <c r="AO64" s="5">
        <v>447</v>
      </c>
      <c r="AP64" s="5">
        <v>61</v>
      </c>
      <c r="AQ64" s="5">
        <v>43</v>
      </c>
      <c r="AR64" s="5">
        <v>140</v>
      </c>
      <c r="AS64" s="5">
        <v>719</v>
      </c>
      <c r="AT64" s="5">
        <v>223</v>
      </c>
      <c r="AU64" s="5">
        <v>237</v>
      </c>
      <c r="AV64" s="167" t="s">
        <v>142</v>
      </c>
      <c r="AW64" s="71" t="s">
        <v>119</v>
      </c>
      <c r="AX64" s="5">
        <v>4609</v>
      </c>
      <c r="AY64" s="5">
        <v>1953</v>
      </c>
      <c r="AZ64" s="5">
        <v>4175</v>
      </c>
      <c r="BA64" s="5">
        <v>1738</v>
      </c>
      <c r="BB64" s="5">
        <v>1656</v>
      </c>
      <c r="BC64" s="5">
        <v>680</v>
      </c>
      <c r="BD64" s="5">
        <v>4415</v>
      </c>
      <c r="BE64" s="5">
        <v>1907</v>
      </c>
      <c r="BF64" s="5">
        <v>3998</v>
      </c>
      <c r="BG64" s="5">
        <v>1696</v>
      </c>
      <c r="BH64" s="5">
        <v>1472</v>
      </c>
      <c r="BI64" s="5">
        <v>619</v>
      </c>
      <c r="BJ64" s="167" t="s">
        <v>142</v>
      </c>
      <c r="BK64" s="71" t="s">
        <v>119</v>
      </c>
      <c r="BL64" s="5">
        <v>437</v>
      </c>
      <c r="BM64" s="5">
        <v>424</v>
      </c>
      <c r="BN64" s="5">
        <v>76</v>
      </c>
      <c r="BO64" s="5">
        <v>479</v>
      </c>
      <c r="BP64" s="5">
        <v>0</v>
      </c>
      <c r="BQ64" s="72">
        <v>1416</v>
      </c>
      <c r="BR64" s="5">
        <v>229</v>
      </c>
      <c r="BS64" s="5">
        <v>493</v>
      </c>
      <c r="BT64" s="72">
        <v>104</v>
      </c>
      <c r="BU64" s="5">
        <v>19</v>
      </c>
      <c r="BV64" s="167" t="s">
        <v>142</v>
      </c>
      <c r="BW64" s="71" t="s">
        <v>119</v>
      </c>
      <c r="BX64" s="5">
        <v>5367</v>
      </c>
      <c r="BY64" s="5">
        <v>5379</v>
      </c>
      <c r="BZ64" s="5">
        <v>1142</v>
      </c>
      <c r="CA64" s="5">
        <v>752</v>
      </c>
      <c r="CB64" s="5">
        <v>5662</v>
      </c>
      <c r="CC64" s="5">
        <v>626</v>
      </c>
      <c r="CD64" s="5">
        <v>754</v>
      </c>
      <c r="CE64" s="5">
        <v>21</v>
      </c>
      <c r="CF64" s="5">
        <v>0</v>
      </c>
      <c r="CG64" s="5">
        <v>105</v>
      </c>
      <c r="CH64" s="5">
        <v>9</v>
      </c>
      <c r="CI64" s="5">
        <v>239</v>
      </c>
      <c r="CJ64" s="5">
        <v>5700</v>
      </c>
      <c r="CK64" s="135"/>
      <c r="CL64" s="138" t="s">
        <v>142</v>
      </c>
      <c r="CM64" s="138" t="s">
        <v>4231</v>
      </c>
      <c r="CN64" s="139">
        <v>23094</v>
      </c>
      <c r="CO64" s="141">
        <v>19817</v>
      </c>
    </row>
    <row r="65" spans="1:93">
      <c r="A65" s="167"/>
      <c r="B65" s="71" t="s">
        <v>120</v>
      </c>
      <c r="C65" s="5">
        <v>3015</v>
      </c>
      <c r="D65" s="5">
        <v>1567</v>
      </c>
      <c r="E65" s="5">
        <v>3238</v>
      </c>
      <c r="F65" s="5">
        <v>1658</v>
      </c>
      <c r="G65" s="5">
        <v>2009</v>
      </c>
      <c r="H65" s="5">
        <v>1107</v>
      </c>
      <c r="I65" s="5">
        <v>3015</v>
      </c>
      <c r="J65" s="5">
        <v>1515</v>
      </c>
      <c r="K65" s="72">
        <v>11277</v>
      </c>
      <c r="L65" s="72">
        <v>5847</v>
      </c>
      <c r="M65" s="167"/>
      <c r="N65" s="71" t="s">
        <v>120</v>
      </c>
      <c r="O65" s="5">
        <v>556</v>
      </c>
      <c r="P65" s="5">
        <v>286</v>
      </c>
      <c r="Q65" s="5">
        <v>309</v>
      </c>
      <c r="R65" s="5">
        <v>172</v>
      </c>
      <c r="S65" s="5">
        <v>168</v>
      </c>
      <c r="T65" s="5">
        <v>94</v>
      </c>
      <c r="U65" s="5">
        <v>697</v>
      </c>
      <c r="V65" s="5">
        <v>331</v>
      </c>
      <c r="W65" s="72">
        <v>1730</v>
      </c>
      <c r="X65" s="72">
        <v>883</v>
      </c>
      <c r="Y65" s="167"/>
      <c r="Z65" s="71" t="s">
        <v>120</v>
      </c>
      <c r="AA65" s="5">
        <v>52</v>
      </c>
      <c r="AB65" s="5">
        <v>46</v>
      </c>
      <c r="AC65" s="5">
        <v>36</v>
      </c>
      <c r="AD65" s="5">
        <v>47</v>
      </c>
      <c r="AE65" s="72">
        <v>181</v>
      </c>
      <c r="AF65" s="72">
        <v>151</v>
      </c>
      <c r="AG65" s="5">
        <v>76</v>
      </c>
      <c r="AH65" s="5">
        <v>62</v>
      </c>
      <c r="AI65" s="5">
        <v>5</v>
      </c>
      <c r="AJ65" s="5">
        <v>9</v>
      </c>
      <c r="AK65" s="167"/>
      <c r="AL65" s="71" t="s">
        <v>120</v>
      </c>
      <c r="AM65" s="5">
        <v>0</v>
      </c>
      <c r="AN65" s="5">
        <v>3284</v>
      </c>
      <c r="AO65" s="5">
        <v>18</v>
      </c>
      <c r="AP65" s="5">
        <v>30</v>
      </c>
      <c r="AQ65" s="5">
        <v>0</v>
      </c>
      <c r="AR65" s="5">
        <v>71</v>
      </c>
      <c r="AS65" s="5">
        <v>115</v>
      </c>
      <c r="AT65" s="5">
        <v>45</v>
      </c>
      <c r="AU65" s="5">
        <v>45</v>
      </c>
      <c r="AV65" s="167"/>
      <c r="AW65" s="71" t="s">
        <v>120</v>
      </c>
      <c r="AX65" s="5">
        <v>2563</v>
      </c>
      <c r="AY65" s="5">
        <v>1308</v>
      </c>
      <c r="AZ65" s="5">
        <v>2364</v>
      </c>
      <c r="BA65" s="5">
        <v>1220</v>
      </c>
      <c r="BB65" s="5">
        <v>1020</v>
      </c>
      <c r="BC65" s="5">
        <v>517</v>
      </c>
      <c r="BD65" s="5">
        <v>2502</v>
      </c>
      <c r="BE65" s="5">
        <v>1287</v>
      </c>
      <c r="BF65" s="5">
        <v>2325</v>
      </c>
      <c r="BG65" s="5">
        <v>1208</v>
      </c>
      <c r="BH65" s="5">
        <v>993</v>
      </c>
      <c r="BI65" s="5">
        <v>506</v>
      </c>
      <c r="BJ65" s="167"/>
      <c r="BK65" s="71" t="s">
        <v>120</v>
      </c>
      <c r="BL65" s="5">
        <v>201</v>
      </c>
      <c r="BM65" s="5">
        <v>104</v>
      </c>
      <c r="BN65" s="5">
        <v>15</v>
      </c>
      <c r="BO65" s="5">
        <v>62</v>
      </c>
      <c r="BP65" s="5">
        <v>0</v>
      </c>
      <c r="BQ65" s="72">
        <v>382</v>
      </c>
      <c r="BR65" s="5">
        <v>163</v>
      </c>
      <c r="BS65" s="5">
        <v>205</v>
      </c>
      <c r="BT65" s="72">
        <v>61</v>
      </c>
      <c r="BU65" s="5">
        <v>25</v>
      </c>
      <c r="BV65" s="167"/>
      <c r="BW65" s="71" t="s">
        <v>120</v>
      </c>
      <c r="BX65" s="5">
        <v>2098</v>
      </c>
      <c r="BY65" s="5">
        <v>2564</v>
      </c>
      <c r="BZ65" s="5">
        <v>1081</v>
      </c>
      <c r="CA65" s="5">
        <v>623</v>
      </c>
      <c r="CB65" s="5">
        <v>2587</v>
      </c>
      <c r="CC65" s="5">
        <v>191</v>
      </c>
      <c r="CD65" s="5">
        <v>215</v>
      </c>
      <c r="CE65" s="5">
        <v>0</v>
      </c>
      <c r="CF65" s="5">
        <v>0</v>
      </c>
      <c r="CG65" s="5">
        <v>107</v>
      </c>
      <c r="CH65" s="5">
        <v>0</v>
      </c>
      <c r="CI65" s="5">
        <v>17</v>
      </c>
      <c r="CJ65" s="5">
        <v>2853</v>
      </c>
      <c r="CK65" s="135"/>
      <c r="CL65" s="138" t="s">
        <v>142</v>
      </c>
      <c r="CM65" s="138" t="s">
        <v>4232</v>
      </c>
      <c r="CN65" s="139">
        <v>6742</v>
      </c>
      <c r="CO65" s="141">
        <v>9466</v>
      </c>
    </row>
    <row r="66" spans="1:93">
      <c r="A66" s="167"/>
      <c r="B66" s="103" t="s">
        <v>102</v>
      </c>
      <c r="C66" s="105">
        <v>10729</v>
      </c>
      <c r="D66" s="105">
        <v>5384</v>
      </c>
      <c r="E66" s="105">
        <v>10245</v>
      </c>
      <c r="F66" s="105">
        <v>4968</v>
      </c>
      <c r="G66" s="105">
        <v>6776</v>
      </c>
      <c r="H66" s="105">
        <v>3344</v>
      </c>
      <c r="I66" s="105">
        <v>8484</v>
      </c>
      <c r="J66" s="105">
        <v>3835</v>
      </c>
      <c r="K66" s="105">
        <v>36234</v>
      </c>
      <c r="L66" s="105">
        <v>17531</v>
      </c>
      <c r="M66" s="167"/>
      <c r="N66" s="103" t="s">
        <v>102</v>
      </c>
      <c r="O66" s="105">
        <v>1392</v>
      </c>
      <c r="P66" s="105">
        <v>673</v>
      </c>
      <c r="Q66" s="105">
        <v>780</v>
      </c>
      <c r="R66" s="105">
        <v>395</v>
      </c>
      <c r="S66" s="105">
        <v>545</v>
      </c>
      <c r="T66" s="105">
        <v>253</v>
      </c>
      <c r="U66" s="105">
        <v>1793</v>
      </c>
      <c r="V66" s="105">
        <v>778</v>
      </c>
      <c r="W66" s="105">
        <v>4510</v>
      </c>
      <c r="X66" s="105">
        <v>2099</v>
      </c>
      <c r="Y66" s="167"/>
      <c r="Z66" s="103" t="s">
        <v>102</v>
      </c>
      <c r="AA66" s="105">
        <v>228</v>
      </c>
      <c r="AB66" s="105">
        <v>219</v>
      </c>
      <c r="AC66" s="105">
        <v>181</v>
      </c>
      <c r="AD66" s="105">
        <v>196</v>
      </c>
      <c r="AE66" s="105">
        <v>824</v>
      </c>
      <c r="AF66" s="105">
        <v>780</v>
      </c>
      <c r="AG66" s="105">
        <v>316</v>
      </c>
      <c r="AH66" s="105">
        <v>78</v>
      </c>
      <c r="AI66" s="105">
        <v>18</v>
      </c>
      <c r="AJ66" s="105">
        <v>131</v>
      </c>
      <c r="AK66" s="167"/>
      <c r="AL66" s="103" t="s">
        <v>102</v>
      </c>
      <c r="AM66" s="105">
        <v>284</v>
      </c>
      <c r="AN66" s="105">
        <v>13789</v>
      </c>
      <c r="AO66" s="105">
        <v>465</v>
      </c>
      <c r="AP66" s="105">
        <v>91</v>
      </c>
      <c r="AQ66" s="105">
        <v>43</v>
      </c>
      <c r="AR66" s="105">
        <v>211</v>
      </c>
      <c r="AS66" s="105">
        <v>834</v>
      </c>
      <c r="AT66" s="105">
        <v>268</v>
      </c>
      <c r="AU66" s="105">
        <v>282</v>
      </c>
      <c r="AV66" s="167"/>
      <c r="AW66" s="103" t="s">
        <v>102</v>
      </c>
      <c r="AX66" s="105">
        <v>7172</v>
      </c>
      <c r="AY66" s="105">
        <v>3261</v>
      </c>
      <c r="AZ66" s="105">
        <v>6539</v>
      </c>
      <c r="BA66" s="105">
        <v>2958</v>
      </c>
      <c r="BB66" s="105">
        <v>2676</v>
      </c>
      <c r="BC66" s="105">
        <v>1197</v>
      </c>
      <c r="BD66" s="105">
        <v>6917</v>
      </c>
      <c r="BE66" s="105">
        <v>3194</v>
      </c>
      <c r="BF66" s="105">
        <v>6323</v>
      </c>
      <c r="BG66" s="105">
        <v>2904</v>
      </c>
      <c r="BH66" s="105">
        <v>2465</v>
      </c>
      <c r="BI66" s="105">
        <v>1125</v>
      </c>
      <c r="BJ66" s="167"/>
      <c r="BK66" s="103" t="s">
        <v>102</v>
      </c>
      <c r="BL66" s="105">
        <v>638</v>
      </c>
      <c r="BM66" s="105">
        <v>528</v>
      </c>
      <c r="BN66" s="105">
        <v>91</v>
      </c>
      <c r="BO66" s="105">
        <v>541</v>
      </c>
      <c r="BP66" s="105">
        <v>0</v>
      </c>
      <c r="BQ66" s="105">
        <v>1798</v>
      </c>
      <c r="BR66" s="105">
        <v>392</v>
      </c>
      <c r="BS66" s="105">
        <v>698</v>
      </c>
      <c r="BT66" s="105">
        <v>165</v>
      </c>
      <c r="BU66" s="105">
        <v>44</v>
      </c>
      <c r="BV66" s="167"/>
      <c r="BW66" s="103" t="s">
        <v>102</v>
      </c>
      <c r="BX66" s="105">
        <v>7465</v>
      </c>
      <c r="BY66" s="105">
        <v>7943</v>
      </c>
      <c r="BZ66" s="105">
        <v>2223</v>
      </c>
      <c r="CA66" s="105">
        <v>1375</v>
      </c>
      <c r="CB66" s="105">
        <v>8249</v>
      </c>
      <c r="CC66" s="105">
        <v>817</v>
      </c>
      <c r="CD66" s="105">
        <v>969</v>
      </c>
      <c r="CE66" s="105">
        <v>21</v>
      </c>
      <c r="CF66" s="105">
        <v>0</v>
      </c>
      <c r="CG66" s="105">
        <v>212</v>
      </c>
      <c r="CH66" s="105">
        <v>9</v>
      </c>
      <c r="CI66" s="105">
        <v>256</v>
      </c>
      <c r="CJ66" s="105">
        <v>8553</v>
      </c>
      <c r="CK66" s="135"/>
      <c r="CL66" s="138" t="s">
        <v>142</v>
      </c>
      <c r="CM66" s="138" t="s">
        <v>4233</v>
      </c>
      <c r="CN66" s="139">
        <v>29836</v>
      </c>
      <c r="CO66" s="141">
        <v>29283</v>
      </c>
    </row>
    <row r="67" spans="1:93" ht="14.45" customHeight="1">
      <c r="A67" s="167" t="s">
        <v>143</v>
      </c>
      <c r="B67" s="71" t="s">
        <v>119</v>
      </c>
      <c r="C67" s="5">
        <v>14765</v>
      </c>
      <c r="D67" s="5">
        <v>7565</v>
      </c>
      <c r="E67" s="5">
        <v>13347</v>
      </c>
      <c r="F67" s="5">
        <v>6421</v>
      </c>
      <c r="G67" s="5">
        <v>9532</v>
      </c>
      <c r="H67" s="5">
        <v>4346</v>
      </c>
      <c r="I67" s="5">
        <v>8533</v>
      </c>
      <c r="J67" s="5">
        <v>3589</v>
      </c>
      <c r="K67" s="72">
        <v>46177</v>
      </c>
      <c r="L67" s="72">
        <v>21921</v>
      </c>
      <c r="M67" s="167" t="s">
        <v>143</v>
      </c>
      <c r="N67" s="71" t="s">
        <v>119</v>
      </c>
      <c r="O67" s="5">
        <v>767</v>
      </c>
      <c r="P67" s="5">
        <v>391</v>
      </c>
      <c r="Q67" s="5">
        <v>473</v>
      </c>
      <c r="R67" s="5">
        <v>231</v>
      </c>
      <c r="S67" s="5">
        <v>499</v>
      </c>
      <c r="T67" s="5">
        <v>207</v>
      </c>
      <c r="U67" s="5">
        <v>1187</v>
      </c>
      <c r="V67" s="5">
        <v>492</v>
      </c>
      <c r="W67" s="72">
        <v>2926</v>
      </c>
      <c r="X67" s="72">
        <v>1321</v>
      </c>
      <c r="Y67" s="167" t="s">
        <v>143</v>
      </c>
      <c r="Z67" s="71" t="s">
        <v>119</v>
      </c>
      <c r="AA67" s="5">
        <v>350</v>
      </c>
      <c r="AB67" s="5">
        <v>328</v>
      </c>
      <c r="AC67" s="5">
        <v>292</v>
      </c>
      <c r="AD67" s="5">
        <v>273</v>
      </c>
      <c r="AE67" s="72">
        <v>1243</v>
      </c>
      <c r="AF67" s="72">
        <v>1095</v>
      </c>
      <c r="AG67" s="5">
        <v>601</v>
      </c>
      <c r="AH67" s="5">
        <v>24</v>
      </c>
      <c r="AI67" s="5">
        <v>38</v>
      </c>
      <c r="AJ67" s="5">
        <v>270</v>
      </c>
      <c r="AK67" s="167" t="s">
        <v>143</v>
      </c>
      <c r="AL67" s="71" t="s">
        <v>119</v>
      </c>
      <c r="AM67" s="5">
        <v>25</v>
      </c>
      <c r="AN67" s="5">
        <v>12707</v>
      </c>
      <c r="AO67" s="5">
        <v>2898</v>
      </c>
      <c r="AP67" s="5">
        <v>402</v>
      </c>
      <c r="AQ67" s="5">
        <v>97</v>
      </c>
      <c r="AR67" s="5">
        <v>269</v>
      </c>
      <c r="AS67" s="5">
        <v>1079</v>
      </c>
      <c r="AT67" s="5">
        <v>659</v>
      </c>
      <c r="AU67" s="5">
        <v>632</v>
      </c>
      <c r="AV67" s="167" t="s">
        <v>143</v>
      </c>
      <c r="AW67" s="71" t="s">
        <v>119</v>
      </c>
      <c r="AX67" s="5">
        <v>6789</v>
      </c>
      <c r="AY67" s="5">
        <v>2851</v>
      </c>
      <c r="AZ67" s="5">
        <v>6159</v>
      </c>
      <c r="BA67" s="5">
        <v>2576</v>
      </c>
      <c r="BB67" s="5">
        <v>3395</v>
      </c>
      <c r="BC67" s="5">
        <v>1460</v>
      </c>
      <c r="BD67" s="5">
        <v>6291</v>
      </c>
      <c r="BE67" s="5">
        <v>2686</v>
      </c>
      <c r="BF67" s="5">
        <v>5725</v>
      </c>
      <c r="BG67" s="5">
        <v>2441</v>
      </c>
      <c r="BH67" s="5">
        <v>2680</v>
      </c>
      <c r="BI67" s="5">
        <v>1153</v>
      </c>
      <c r="BJ67" s="167" t="s">
        <v>143</v>
      </c>
      <c r="BK67" s="71" t="s">
        <v>119</v>
      </c>
      <c r="BL67" s="5">
        <v>338</v>
      </c>
      <c r="BM67" s="5">
        <v>681</v>
      </c>
      <c r="BN67" s="5">
        <v>63</v>
      </c>
      <c r="BO67" s="5">
        <v>1292</v>
      </c>
      <c r="BP67" s="5">
        <v>163</v>
      </c>
      <c r="BQ67" s="72">
        <v>2537</v>
      </c>
      <c r="BR67" s="5">
        <v>543</v>
      </c>
      <c r="BS67" s="5">
        <v>610</v>
      </c>
      <c r="BT67" s="72">
        <v>215</v>
      </c>
      <c r="BU67" s="5">
        <v>51</v>
      </c>
      <c r="BV67" s="167" t="s">
        <v>143</v>
      </c>
      <c r="BW67" s="71" t="s">
        <v>119</v>
      </c>
      <c r="BX67" s="5">
        <v>9771</v>
      </c>
      <c r="BY67" s="5">
        <v>10164</v>
      </c>
      <c r="BZ67" s="5">
        <v>3198</v>
      </c>
      <c r="CA67" s="5">
        <v>2915</v>
      </c>
      <c r="CB67" s="5">
        <v>10020</v>
      </c>
      <c r="CC67" s="5">
        <v>2149</v>
      </c>
      <c r="CD67" s="5">
        <v>2243</v>
      </c>
      <c r="CE67" s="5">
        <v>157</v>
      </c>
      <c r="CF67" s="5">
        <v>39</v>
      </c>
      <c r="CG67" s="5">
        <v>1281</v>
      </c>
      <c r="CH67" s="5">
        <v>52</v>
      </c>
      <c r="CI67" s="5">
        <v>1178</v>
      </c>
      <c r="CJ67" s="5">
        <v>10488</v>
      </c>
      <c r="CK67" s="135"/>
      <c r="CL67" s="138" t="s">
        <v>143</v>
      </c>
      <c r="CM67" s="138" t="s">
        <v>4234</v>
      </c>
      <c r="CN67" s="139">
        <v>36226</v>
      </c>
      <c r="CO67" s="141">
        <v>41989</v>
      </c>
    </row>
    <row r="68" spans="1:93">
      <c r="A68" s="167"/>
      <c r="B68" s="71" t="s">
        <v>120</v>
      </c>
      <c r="C68" s="5">
        <v>2906</v>
      </c>
      <c r="D68" s="5">
        <v>1382</v>
      </c>
      <c r="E68" s="5">
        <v>2687</v>
      </c>
      <c r="F68" s="5">
        <v>1248</v>
      </c>
      <c r="G68" s="5">
        <v>2377</v>
      </c>
      <c r="H68" s="5">
        <v>1103</v>
      </c>
      <c r="I68" s="5">
        <v>3094</v>
      </c>
      <c r="J68" s="5">
        <v>1488</v>
      </c>
      <c r="K68" s="72">
        <v>11064</v>
      </c>
      <c r="L68" s="72">
        <v>5221</v>
      </c>
      <c r="M68" s="167"/>
      <c r="N68" s="71" t="s">
        <v>120</v>
      </c>
      <c r="O68" s="5">
        <v>431</v>
      </c>
      <c r="P68" s="5">
        <v>154</v>
      </c>
      <c r="Q68" s="5">
        <v>186</v>
      </c>
      <c r="R68" s="5">
        <v>62</v>
      </c>
      <c r="S68" s="5">
        <v>204</v>
      </c>
      <c r="T68" s="5">
        <v>118</v>
      </c>
      <c r="U68" s="5">
        <v>850</v>
      </c>
      <c r="V68" s="5">
        <v>431</v>
      </c>
      <c r="W68" s="72">
        <v>1671</v>
      </c>
      <c r="X68" s="72">
        <v>765</v>
      </c>
      <c r="Y68" s="167"/>
      <c r="Z68" s="71" t="s">
        <v>120</v>
      </c>
      <c r="AA68" s="5">
        <v>47</v>
      </c>
      <c r="AB68" s="5">
        <v>47</v>
      </c>
      <c r="AC68" s="5">
        <v>42</v>
      </c>
      <c r="AD68" s="5">
        <v>51</v>
      </c>
      <c r="AE68" s="72">
        <v>187</v>
      </c>
      <c r="AF68" s="72">
        <v>156</v>
      </c>
      <c r="AG68" s="5">
        <v>123</v>
      </c>
      <c r="AH68" s="5">
        <v>0</v>
      </c>
      <c r="AI68" s="5">
        <v>0</v>
      </c>
      <c r="AJ68" s="5">
        <v>10</v>
      </c>
      <c r="AK68" s="167"/>
      <c r="AL68" s="71" t="s">
        <v>120</v>
      </c>
      <c r="AM68" s="5">
        <v>36</v>
      </c>
      <c r="AN68" s="5">
        <v>1975</v>
      </c>
      <c r="AO68" s="5">
        <v>255</v>
      </c>
      <c r="AP68" s="5">
        <v>471</v>
      </c>
      <c r="AQ68" s="5">
        <v>15</v>
      </c>
      <c r="AR68" s="5">
        <v>40</v>
      </c>
      <c r="AS68" s="5">
        <v>132</v>
      </c>
      <c r="AT68" s="5">
        <v>115</v>
      </c>
      <c r="AU68" s="5">
        <v>95</v>
      </c>
      <c r="AV68" s="167"/>
      <c r="AW68" s="71" t="s">
        <v>120</v>
      </c>
      <c r="AX68" s="5">
        <v>2506</v>
      </c>
      <c r="AY68" s="5">
        <v>1145</v>
      </c>
      <c r="AZ68" s="5">
        <v>2294</v>
      </c>
      <c r="BA68" s="5">
        <v>993</v>
      </c>
      <c r="BB68" s="5">
        <v>1082</v>
      </c>
      <c r="BC68" s="5">
        <v>493</v>
      </c>
      <c r="BD68" s="5">
        <v>2406</v>
      </c>
      <c r="BE68" s="5">
        <v>1105</v>
      </c>
      <c r="BF68" s="5">
        <v>2214</v>
      </c>
      <c r="BG68" s="5">
        <v>960</v>
      </c>
      <c r="BH68" s="5">
        <v>919</v>
      </c>
      <c r="BI68" s="5">
        <v>404</v>
      </c>
      <c r="BJ68" s="167"/>
      <c r="BK68" s="71" t="s">
        <v>120</v>
      </c>
      <c r="BL68" s="5">
        <v>189</v>
      </c>
      <c r="BM68" s="5">
        <v>179</v>
      </c>
      <c r="BN68" s="5">
        <v>2</v>
      </c>
      <c r="BO68" s="5">
        <v>49</v>
      </c>
      <c r="BP68" s="5">
        <v>14</v>
      </c>
      <c r="BQ68" s="72">
        <v>433</v>
      </c>
      <c r="BR68" s="5">
        <v>238</v>
      </c>
      <c r="BS68" s="5">
        <v>270</v>
      </c>
      <c r="BT68" s="72">
        <v>145</v>
      </c>
      <c r="BU68" s="5">
        <v>81</v>
      </c>
      <c r="BV68" s="167"/>
      <c r="BW68" s="71" t="s">
        <v>120</v>
      </c>
      <c r="BX68" s="5">
        <v>3810</v>
      </c>
      <c r="BY68" s="5">
        <v>4330</v>
      </c>
      <c r="BZ68" s="5">
        <v>1653</v>
      </c>
      <c r="CA68" s="5">
        <v>364</v>
      </c>
      <c r="CB68" s="5">
        <v>3885</v>
      </c>
      <c r="CC68" s="5">
        <v>210</v>
      </c>
      <c r="CD68" s="5">
        <v>315</v>
      </c>
      <c r="CE68" s="5">
        <v>92</v>
      </c>
      <c r="CF68" s="5">
        <v>0</v>
      </c>
      <c r="CG68" s="5">
        <v>212</v>
      </c>
      <c r="CH68" s="5">
        <v>18</v>
      </c>
      <c r="CI68" s="5">
        <v>67</v>
      </c>
      <c r="CJ68" s="5">
        <v>2597</v>
      </c>
      <c r="CK68" s="135"/>
      <c r="CL68" s="138" t="s">
        <v>143</v>
      </c>
      <c r="CM68" s="138" t="s">
        <v>4235</v>
      </c>
      <c r="CN68" s="139">
        <v>6710</v>
      </c>
      <c r="CO68" s="141">
        <v>14889</v>
      </c>
    </row>
    <row r="69" spans="1:93">
      <c r="A69" s="167"/>
      <c r="B69" s="103" t="s">
        <v>102</v>
      </c>
      <c r="C69" s="105">
        <v>17671</v>
      </c>
      <c r="D69" s="105">
        <v>8947</v>
      </c>
      <c r="E69" s="105">
        <v>16034</v>
      </c>
      <c r="F69" s="105">
        <v>7669</v>
      </c>
      <c r="G69" s="105">
        <v>11909</v>
      </c>
      <c r="H69" s="105">
        <v>5449</v>
      </c>
      <c r="I69" s="105">
        <v>11627</v>
      </c>
      <c r="J69" s="105">
        <v>5077</v>
      </c>
      <c r="K69" s="105">
        <v>57241</v>
      </c>
      <c r="L69" s="105">
        <v>27142</v>
      </c>
      <c r="M69" s="167"/>
      <c r="N69" s="103" t="s">
        <v>102</v>
      </c>
      <c r="O69" s="105">
        <v>1198</v>
      </c>
      <c r="P69" s="105">
        <v>545</v>
      </c>
      <c r="Q69" s="105">
        <v>659</v>
      </c>
      <c r="R69" s="105">
        <v>293</v>
      </c>
      <c r="S69" s="105">
        <v>703</v>
      </c>
      <c r="T69" s="105">
        <v>325</v>
      </c>
      <c r="U69" s="105">
        <v>2037</v>
      </c>
      <c r="V69" s="105">
        <v>923</v>
      </c>
      <c r="W69" s="105">
        <v>4597</v>
      </c>
      <c r="X69" s="105">
        <v>2086</v>
      </c>
      <c r="Y69" s="167"/>
      <c r="Z69" s="103" t="s">
        <v>102</v>
      </c>
      <c r="AA69" s="105">
        <v>397</v>
      </c>
      <c r="AB69" s="105">
        <v>375</v>
      </c>
      <c r="AC69" s="105">
        <v>334</v>
      </c>
      <c r="AD69" s="105">
        <v>324</v>
      </c>
      <c r="AE69" s="105">
        <v>1430</v>
      </c>
      <c r="AF69" s="105">
        <v>1251</v>
      </c>
      <c r="AG69" s="105">
        <v>724</v>
      </c>
      <c r="AH69" s="105">
        <v>24</v>
      </c>
      <c r="AI69" s="105">
        <v>38</v>
      </c>
      <c r="AJ69" s="105">
        <v>280</v>
      </c>
      <c r="AK69" s="167"/>
      <c r="AL69" s="103" t="s">
        <v>102</v>
      </c>
      <c r="AM69" s="105">
        <v>61</v>
      </c>
      <c r="AN69" s="105">
        <v>14682</v>
      </c>
      <c r="AO69" s="105">
        <v>3153</v>
      </c>
      <c r="AP69" s="105">
        <v>873</v>
      </c>
      <c r="AQ69" s="105">
        <v>112</v>
      </c>
      <c r="AR69" s="105">
        <v>309</v>
      </c>
      <c r="AS69" s="105">
        <v>1211</v>
      </c>
      <c r="AT69" s="105">
        <v>774</v>
      </c>
      <c r="AU69" s="105">
        <v>727</v>
      </c>
      <c r="AV69" s="167"/>
      <c r="AW69" s="103" t="s">
        <v>102</v>
      </c>
      <c r="AX69" s="105">
        <v>9295</v>
      </c>
      <c r="AY69" s="105">
        <v>3996</v>
      </c>
      <c r="AZ69" s="105">
        <v>8453</v>
      </c>
      <c r="BA69" s="105">
        <v>3569</v>
      </c>
      <c r="BB69" s="105">
        <v>4477</v>
      </c>
      <c r="BC69" s="105">
        <v>1953</v>
      </c>
      <c r="BD69" s="105">
        <v>8697</v>
      </c>
      <c r="BE69" s="105">
        <v>3791</v>
      </c>
      <c r="BF69" s="105">
        <v>7939</v>
      </c>
      <c r="BG69" s="105">
        <v>3401</v>
      </c>
      <c r="BH69" s="105">
        <v>3599</v>
      </c>
      <c r="BI69" s="105">
        <v>1557</v>
      </c>
      <c r="BJ69" s="167"/>
      <c r="BK69" s="103" t="s">
        <v>102</v>
      </c>
      <c r="BL69" s="105">
        <v>527</v>
      </c>
      <c r="BM69" s="105">
        <v>860</v>
      </c>
      <c r="BN69" s="105">
        <v>65</v>
      </c>
      <c r="BO69" s="105">
        <v>1341</v>
      </c>
      <c r="BP69" s="105">
        <v>177</v>
      </c>
      <c r="BQ69" s="105">
        <v>2970</v>
      </c>
      <c r="BR69" s="105">
        <v>781</v>
      </c>
      <c r="BS69" s="105">
        <v>880</v>
      </c>
      <c r="BT69" s="105">
        <v>360</v>
      </c>
      <c r="BU69" s="105">
        <v>132</v>
      </c>
      <c r="BV69" s="167"/>
      <c r="BW69" s="103" t="s">
        <v>102</v>
      </c>
      <c r="BX69" s="105">
        <v>13581</v>
      </c>
      <c r="BY69" s="105">
        <v>14494</v>
      </c>
      <c r="BZ69" s="105">
        <v>4851</v>
      </c>
      <c r="CA69" s="105">
        <v>3279</v>
      </c>
      <c r="CB69" s="105">
        <v>13905</v>
      </c>
      <c r="CC69" s="105">
        <v>2359</v>
      </c>
      <c r="CD69" s="105">
        <v>2558</v>
      </c>
      <c r="CE69" s="105">
        <v>249</v>
      </c>
      <c r="CF69" s="105">
        <v>39</v>
      </c>
      <c r="CG69" s="105">
        <v>1493</v>
      </c>
      <c r="CH69" s="105">
        <v>70</v>
      </c>
      <c r="CI69" s="105">
        <v>1245</v>
      </c>
      <c r="CJ69" s="105">
        <v>13085</v>
      </c>
      <c r="CK69" s="135"/>
      <c r="CL69" s="138" t="s">
        <v>143</v>
      </c>
      <c r="CM69" s="138" t="s">
        <v>4236</v>
      </c>
      <c r="CN69" s="139">
        <v>42936</v>
      </c>
      <c r="CO69" s="141">
        <v>56878</v>
      </c>
    </row>
    <row r="70" spans="1:93" ht="14.45" customHeight="1">
      <c r="A70" s="167" t="s">
        <v>144</v>
      </c>
      <c r="B70" s="71" t="s">
        <v>119</v>
      </c>
      <c r="C70" s="5">
        <v>14141</v>
      </c>
      <c r="D70" s="5">
        <v>7344</v>
      </c>
      <c r="E70" s="5">
        <v>11777</v>
      </c>
      <c r="F70" s="5">
        <v>6092</v>
      </c>
      <c r="G70" s="5">
        <v>9269</v>
      </c>
      <c r="H70" s="5">
        <v>4875</v>
      </c>
      <c r="I70" s="5">
        <v>8633</v>
      </c>
      <c r="J70" s="5">
        <v>4631</v>
      </c>
      <c r="K70" s="72">
        <v>43820</v>
      </c>
      <c r="L70" s="72">
        <v>22942</v>
      </c>
      <c r="M70" s="167" t="s">
        <v>144</v>
      </c>
      <c r="N70" s="71" t="s">
        <v>119</v>
      </c>
      <c r="O70" s="5">
        <v>407</v>
      </c>
      <c r="P70" s="5">
        <v>201</v>
      </c>
      <c r="Q70" s="5">
        <v>192</v>
      </c>
      <c r="R70" s="5">
        <v>105</v>
      </c>
      <c r="S70" s="5">
        <v>207</v>
      </c>
      <c r="T70" s="5">
        <v>93</v>
      </c>
      <c r="U70" s="5">
        <v>1732</v>
      </c>
      <c r="V70" s="5">
        <v>935</v>
      </c>
      <c r="W70" s="72">
        <v>2538</v>
      </c>
      <c r="X70" s="72">
        <v>1334</v>
      </c>
      <c r="Y70" s="167" t="s">
        <v>144</v>
      </c>
      <c r="Z70" s="71" t="s">
        <v>119</v>
      </c>
      <c r="AA70" s="5">
        <v>308</v>
      </c>
      <c r="AB70" s="5">
        <v>278</v>
      </c>
      <c r="AC70" s="5">
        <v>255</v>
      </c>
      <c r="AD70" s="5">
        <v>251</v>
      </c>
      <c r="AE70" s="72">
        <v>1092</v>
      </c>
      <c r="AF70" s="72">
        <v>1031</v>
      </c>
      <c r="AG70" s="5">
        <v>645</v>
      </c>
      <c r="AH70" s="5">
        <v>78</v>
      </c>
      <c r="AI70" s="5">
        <v>35</v>
      </c>
      <c r="AJ70" s="5">
        <v>177</v>
      </c>
      <c r="AK70" s="167" t="s">
        <v>144</v>
      </c>
      <c r="AL70" s="71" t="s">
        <v>119</v>
      </c>
      <c r="AM70" s="5">
        <v>110</v>
      </c>
      <c r="AN70" s="5">
        <v>11266</v>
      </c>
      <c r="AO70" s="5">
        <v>3101</v>
      </c>
      <c r="AP70" s="5">
        <v>843</v>
      </c>
      <c r="AQ70" s="5">
        <v>22</v>
      </c>
      <c r="AR70" s="5">
        <v>459</v>
      </c>
      <c r="AS70" s="5">
        <v>1078</v>
      </c>
      <c r="AT70" s="5">
        <v>1004</v>
      </c>
      <c r="AU70" s="5">
        <v>963</v>
      </c>
      <c r="AV70" s="167" t="s">
        <v>144</v>
      </c>
      <c r="AW70" s="71" t="s">
        <v>119</v>
      </c>
      <c r="AX70" s="5">
        <v>7808</v>
      </c>
      <c r="AY70" s="5">
        <v>4253</v>
      </c>
      <c r="AZ70" s="5">
        <v>7556</v>
      </c>
      <c r="BA70" s="5">
        <v>4107</v>
      </c>
      <c r="BB70" s="5">
        <v>3648</v>
      </c>
      <c r="BC70" s="5">
        <v>1986</v>
      </c>
      <c r="BD70" s="5">
        <v>7742</v>
      </c>
      <c r="BE70" s="5">
        <v>4221</v>
      </c>
      <c r="BF70" s="5">
        <v>7491</v>
      </c>
      <c r="BG70" s="5">
        <v>4076</v>
      </c>
      <c r="BH70" s="5">
        <v>2753</v>
      </c>
      <c r="BI70" s="5">
        <v>1515</v>
      </c>
      <c r="BJ70" s="167" t="s">
        <v>144</v>
      </c>
      <c r="BK70" s="71" t="s">
        <v>119</v>
      </c>
      <c r="BL70" s="5">
        <v>573</v>
      </c>
      <c r="BM70" s="5">
        <v>630</v>
      </c>
      <c r="BN70" s="5">
        <v>59</v>
      </c>
      <c r="BO70" s="5">
        <v>723</v>
      </c>
      <c r="BP70" s="5">
        <v>19</v>
      </c>
      <c r="BQ70" s="72">
        <v>2004</v>
      </c>
      <c r="BR70" s="5">
        <v>888</v>
      </c>
      <c r="BS70" s="5">
        <v>717</v>
      </c>
      <c r="BT70" s="72">
        <v>203</v>
      </c>
      <c r="BU70" s="5">
        <v>77</v>
      </c>
      <c r="BV70" s="167" t="s">
        <v>144</v>
      </c>
      <c r="BW70" s="71" t="s">
        <v>119</v>
      </c>
      <c r="BX70" s="5">
        <v>10606</v>
      </c>
      <c r="BY70" s="5">
        <v>13530</v>
      </c>
      <c r="BZ70" s="5">
        <v>5619</v>
      </c>
      <c r="CA70" s="5">
        <v>2403</v>
      </c>
      <c r="CB70" s="5">
        <v>11275</v>
      </c>
      <c r="CC70" s="5">
        <v>1785</v>
      </c>
      <c r="CD70" s="5">
        <v>1287</v>
      </c>
      <c r="CE70" s="5">
        <v>32</v>
      </c>
      <c r="CF70" s="5">
        <v>0</v>
      </c>
      <c r="CG70" s="5">
        <v>631</v>
      </c>
      <c r="CH70" s="5">
        <v>423</v>
      </c>
      <c r="CI70" s="5">
        <v>445</v>
      </c>
      <c r="CJ70" s="5">
        <v>23823</v>
      </c>
      <c r="CK70" s="135"/>
      <c r="CL70" s="138" t="s">
        <v>144</v>
      </c>
      <c r="CM70" s="138" t="s">
        <v>4237</v>
      </c>
      <c r="CN70" s="139">
        <v>35427</v>
      </c>
      <c r="CO70" s="141">
        <v>47591</v>
      </c>
    </row>
    <row r="71" spans="1:93">
      <c r="A71" s="167"/>
      <c r="B71" s="71" t="s">
        <v>120</v>
      </c>
      <c r="C71" s="5">
        <v>2396</v>
      </c>
      <c r="D71" s="5">
        <v>1240</v>
      </c>
      <c r="E71" s="5">
        <v>2139</v>
      </c>
      <c r="F71" s="5">
        <v>1060</v>
      </c>
      <c r="G71" s="5">
        <v>1917</v>
      </c>
      <c r="H71" s="5">
        <v>1053</v>
      </c>
      <c r="I71" s="5">
        <v>2086</v>
      </c>
      <c r="J71" s="5">
        <v>1161</v>
      </c>
      <c r="K71" s="72">
        <v>8538</v>
      </c>
      <c r="L71" s="72">
        <v>4514</v>
      </c>
      <c r="M71" s="167"/>
      <c r="N71" s="71" t="s">
        <v>120</v>
      </c>
      <c r="O71" s="5">
        <v>51</v>
      </c>
      <c r="P71" s="5">
        <v>14</v>
      </c>
      <c r="Q71" s="5">
        <v>39</v>
      </c>
      <c r="R71" s="5">
        <v>14</v>
      </c>
      <c r="S71" s="5">
        <v>62</v>
      </c>
      <c r="T71" s="5">
        <v>28</v>
      </c>
      <c r="U71" s="5">
        <v>427</v>
      </c>
      <c r="V71" s="5">
        <v>243</v>
      </c>
      <c r="W71" s="72">
        <v>579</v>
      </c>
      <c r="X71" s="72">
        <v>299</v>
      </c>
      <c r="Y71" s="167"/>
      <c r="Z71" s="71" t="s">
        <v>120</v>
      </c>
      <c r="AA71" s="5">
        <v>47</v>
      </c>
      <c r="AB71" s="5">
        <v>41</v>
      </c>
      <c r="AC71" s="5">
        <v>38</v>
      </c>
      <c r="AD71" s="5">
        <v>41</v>
      </c>
      <c r="AE71" s="72">
        <v>167</v>
      </c>
      <c r="AF71" s="72">
        <v>133</v>
      </c>
      <c r="AG71" s="5">
        <v>86</v>
      </c>
      <c r="AH71" s="5">
        <v>99</v>
      </c>
      <c r="AI71" s="5">
        <v>1</v>
      </c>
      <c r="AJ71" s="5">
        <v>8</v>
      </c>
      <c r="AK71" s="167"/>
      <c r="AL71" s="71" t="s">
        <v>120</v>
      </c>
      <c r="AM71" s="5">
        <v>98</v>
      </c>
      <c r="AN71" s="5">
        <v>1254</v>
      </c>
      <c r="AO71" s="5">
        <v>820</v>
      </c>
      <c r="AP71" s="5">
        <v>236</v>
      </c>
      <c r="AQ71" s="5">
        <v>21</v>
      </c>
      <c r="AR71" s="5">
        <v>62</v>
      </c>
      <c r="AS71" s="5">
        <v>148</v>
      </c>
      <c r="AT71" s="5">
        <v>135</v>
      </c>
      <c r="AU71" s="5">
        <v>105</v>
      </c>
      <c r="AV71" s="167"/>
      <c r="AW71" s="71" t="s">
        <v>120</v>
      </c>
      <c r="AX71" s="5">
        <v>1714</v>
      </c>
      <c r="AY71" s="5">
        <v>963</v>
      </c>
      <c r="AZ71" s="5">
        <v>1567</v>
      </c>
      <c r="BA71" s="5">
        <v>883</v>
      </c>
      <c r="BB71" s="5">
        <v>884</v>
      </c>
      <c r="BC71" s="5">
        <v>514</v>
      </c>
      <c r="BD71" s="5">
        <v>1713</v>
      </c>
      <c r="BE71" s="5">
        <v>962</v>
      </c>
      <c r="BF71" s="5">
        <v>1566</v>
      </c>
      <c r="BG71" s="5">
        <v>882</v>
      </c>
      <c r="BH71" s="5">
        <v>433</v>
      </c>
      <c r="BI71" s="5">
        <v>259</v>
      </c>
      <c r="BJ71" s="167"/>
      <c r="BK71" s="71" t="s">
        <v>120</v>
      </c>
      <c r="BL71" s="5">
        <v>158</v>
      </c>
      <c r="BM71" s="5">
        <v>121</v>
      </c>
      <c r="BN71" s="5">
        <v>0</v>
      </c>
      <c r="BO71" s="5">
        <v>26</v>
      </c>
      <c r="BP71" s="5">
        <v>0</v>
      </c>
      <c r="BQ71" s="72">
        <v>305</v>
      </c>
      <c r="BR71" s="5">
        <v>224</v>
      </c>
      <c r="BS71" s="5">
        <v>201</v>
      </c>
      <c r="BT71" s="72">
        <v>79</v>
      </c>
      <c r="BU71" s="5">
        <v>46</v>
      </c>
      <c r="BV71" s="167"/>
      <c r="BW71" s="71" t="s">
        <v>120</v>
      </c>
      <c r="BX71" s="5">
        <v>2403</v>
      </c>
      <c r="BY71" s="5">
        <v>5854</v>
      </c>
      <c r="BZ71" s="5">
        <v>2850</v>
      </c>
      <c r="CA71" s="5">
        <v>1916</v>
      </c>
      <c r="CB71" s="5">
        <v>8856</v>
      </c>
      <c r="CC71" s="5">
        <v>700</v>
      </c>
      <c r="CD71" s="5">
        <v>674</v>
      </c>
      <c r="CE71" s="5">
        <v>0</v>
      </c>
      <c r="CF71" s="5">
        <v>0</v>
      </c>
      <c r="CG71" s="5">
        <v>648</v>
      </c>
      <c r="CH71" s="5">
        <v>0</v>
      </c>
      <c r="CI71" s="5">
        <v>65</v>
      </c>
      <c r="CJ71" s="5">
        <v>1474</v>
      </c>
      <c r="CK71" s="135"/>
      <c r="CL71" s="138" t="s">
        <v>144</v>
      </c>
      <c r="CM71" s="138" t="s">
        <v>4238</v>
      </c>
      <c r="CN71" s="139">
        <v>6115</v>
      </c>
      <c r="CO71" s="141">
        <v>23901</v>
      </c>
    </row>
    <row r="72" spans="1:93">
      <c r="A72" s="167"/>
      <c r="B72" s="103" t="s">
        <v>102</v>
      </c>
      <c r="C72" s="105">
        <v>16537</v>
      </c>
      <c r="D72" s="105">
        <v>8584</v>
      </c>
      <c r="E72" s="105">
        <v>13916</v>
      </c>
      <c r="F72" s="105">
        <v>7152</v>
      </c>
      <c r="G72" s="105">
        <v>11186</v>
      </c>
      <c r="H72" s="105">
        <v>5928</v>
      </c>
      <c r="I72" s="105">
        <v>10719</v>
      </c>
      <c r="J72" s="105">
        <v>5792</v>
      </c>
      <c r="K72" s="105">
        <v>52358</v>
      </c>
      <c r="L72" s="105">
        <v>27456</v>
      </c>
      <c r="M72" s="167"/>
      <c r="N72" s="103" t="s">
        <v>102</v>
      </c>
      <c r="O72" s="105">
        <v>458</v>
      </c>
      <c r="P72" s="105">
        <v>215</v>
      </c>
      <c r="Q72" s="105">
        <v>231</v>
      </c>
      <c r="R72" s="105">
        <v>119</v>
      </c>
      <c r="S72" s="105">
        <v>269</v>
      </c>
      <c r="T72" s="105">
        <v>121</v>
      </c>
      <c r="U72" s="105">
        <v>2159</v>
      </c>
      <c r="V72" s="105">
        <v>1178</v>
      </c>
      <c r="W72" s="105">
        <v>3117</v>
      </c>
      <c r="X72" s="105">
        <v>1633</v>
      </c>
      <c r="Y72" s="167"/>
      <c r="Z72" s="103" t="s">
        <v>102</v>
      </c>
      <c r="AA72" s="105">
        <v>355</v>
      </c>
      <c r="AB72" s="105">
        <v>319</v>
      </c>
      <c r="AC72" s="105">
        <v>293</v>
      </c>
      <c r="AD72" s="105">
        <v>292</v>
      </c>
      <c r="AE72" s="105">
        <v>1259</v>
      </c>
      <c r="AF72" s="105">
        <v>1164</v>
      </c>
      <c r="AG72" s="105">
        <v>731</v>
      </c>
      <c r="AH72" s="105">
        <v>177</v>
      </c>
      <c r="AI72" s="105">
        <v>36</v>
      </c>
      <c r="AJ72" s="105">
        <v>185</v>
      </c>
      <c r="AK72" s="167"/>
      <c r="AL72" s="103" t="s">
        <v>102</v>
      </c>
      <c r="AM72" s="105">
        <v>208</v>
      </c>
      <c r="AN72" s="105">
        <v>12520</v>
      </c>
      <c r="AO72" s="105">
        <v>3921</v>
      </c>
      <c r="AP72" s="105">
        <v>1079</v>
      </c>
      <c r="AQ72" s="105">
        <v>43</v>
      </c>
      <c r="AR72" s="105">
        <v>521</v>
      </c>
      <c r="AS72" s="105">
        <v>1226</v>
      </c>
      <c r="AT72" s="105">
        <v>1139</v>
      </c>
      <c r="AU72" s="105">
        <v>1068</v>
      </c>
      <c r="AV72" s="167"/>
      <c r="AW72" s="103" t="s">
        <v>102</v>
      </c>
      <c r="AX72" s="105">
        <v>9522</v>
      </c>
      <c r="AY72" s="105">
        <v>5216</v>
      </c>
      <c r="AZ72" s="105">
        <v>9123</v>
      </c>
      <c r="BA72" s="105">
        <v>4990</v>
      </c>
      <c r="BB72" s="105">
        <v>4532</v>
      </c>
      <c r="BC72" s="105">
        <v>2500</v>
      </c>
      <c r="BD72" s="105">
        <v>9455</v>
      </c>
      <c r="BE72" s="105">
        <v>5183</v>
      </c>
      <c r="BF72" s="105">
        <v>9057</v>
      </c>
      <c r="BG72" s="105">
        <v>4958</v>
      </c>
      <c r="BH72" s="105">
        <v>3186</v>
      </c>
      <c r="BI72" s="105">
        <v>1774</v>
      </c>
      <c r="BJ72" s="167"/>
      <c r="BK72" s="103" t="s">
        <v>102</v>
      </c>
      <c r="BL72" s="105">
        <v>731</v>
      </c>
      <c r="BM72" s="105">
        <v>751</v>
      </c>
      <c r="BN72" s="105">
        <v>59</v>
      </c>
      <c r="BO72" s="105">
        <v>749</v>
      </c>
      <c r="BP72" s="105">
        <v>19</v>
      </c>
      <c r="BQ72" s="105">
        <v>2309</v>
      </c>
      <c r="BR72" s="105">
        <v>1112</v>
      </c>
      <c r="BS72" s="105">
        <v>918</v>
      </c>
      <c r="BT72" s="105">
        <v>282</v>
      </c>
      <c r="BU72" s="105">
        <v>123</v>
      </c>
      <c r="BV72" s="167"/>
      <c r="BW72" s="103" t="s">
        <v>102</v>
      </c>
      <c r="BX72" s="105">
        <v>13009</v>
      </c>
      <c r="BY72" s="105">
        <v>19384</v>
      </c>
      <c r="BZ72" s="105">
        <v>8469</v>
      </c>
      <c r="CA72" s="105">
        <v>4319</v>
      </c>
      <c r="CB72" s="105">
        <v>20131</v>
      </c>
      <c r="CC72" s="105">
        <v>2485</v>
      </c>
      <c r="CD72" s="105">
        <v>1961</v>
      </c>
      <c r="CE72" s="105">
        <v>32</v>
      </c>
      <c r="CF72" s="105">
        <v>0</v>
      </c>
      <c r="CG72" s="105">
        <v>1279</v>
      </c>
      <c r="CH72" s="105">
        <v>423</v>
      </c>
      <c r="CI72" s="105">
        <v>510</v>
      </c>
      <c r="CJ72" s="105">
        <v>25297</v>
      </c>
      <c r="CK72" s="135"/>
      <c r="CL72" s="138" t="s">
        <v>144</v>
      </c>
      <c r="CM72" s="138" t="s">
        <v>4239</v>
      </c>
      <c r="CN72" s="139">
        <v>41542</v>
      </c>
      <c r="CO72" s="141">
        <v>71492</v>
      </c>
    </row>
    <row r="73" spans="1:93" ht="14.45" customHeight="1">
      <c r="A73" s="167" t="s">
        <v>145</v>
      </c>
      <c r="B73" s="71" t="s">
        <v>119</v>
      </c>
      <c r="C73" s="5">
        <v>10007</v>
      </c>
      <c r="D73" s="5">
        <v>4831</v>
      </c>
      <c r="E73" s="5">
        <v>10005</v>
      </c>
      <c r="F73" s="5">
        <v>4732</v>
      </c>
      <c r="G73" s="5">
        <v>7638</v>
      </c>
      <c r="H73" s="5">
        <v>3468</v>
      </c>
      <c r="I73" s="5">
        <v>8801</v>
      </c>
      <c r="J73" s="5">
        <v>3787</v>
      </c>
      <c r="K73" s="72">
        <v>36451</v>
      </c>
      <c r="L73" s="72">
        <v>16818</v>
      </c>
      <c r="M73" s="167" t="s">
        <v>145</v>
      </c>
      <c r="N73" s="71" t="s">
        <v>119</v>
      </c>
      <c r="O73" s="5">
        <v>1167</v>
      </c>
      <c r="P73" s="5">
        <v>561</v>
      </c>
      <c r="Q73" s="5">
        <v>552</v>
      </c>
      <c r="R73" s="5">
        <v>253</v>
      </c>
      <c r="S73" s="5">
        <v>500</v>
      </c>
      <c r="T73" s="5">
        <v>199</v>
      </c>
      <c r="U73" s="5">
        <v>2333</v>
      </c>
      <c r="V73" s="5">
        <v>989</v>
      </c>
      <c r="W73" s="72">
        <v>4552</v>
      </c>
      <c r="X73" s="72">
        <v>2002</v>
      </c>
      <c r="Y73" s="167" t="s">
        <v>145</v>
      </c>
      <c r="Z73" s="71" t="s">
        <v>119</v>
      </c>
      <c r="AA73" s="5">
        <v>265</v>
      </c>
      <c r="AB73" s="5">
        <v>271</v>
      </c>
      <c r="AC73" s="5">
        <v>238</v>
      </c>
      <c r="AD73" s="5">
        <v>254</v>
      </c>
      <c r="AE73" s="72">
        <v>1028</v>
      </c>
      <c r="AF73" s="72">
        <v>976</v>
      </c>
      <c r="AG73" s="5">
        <v>365</v>
      </c>
      <c r="AH73" s="5">
        <v>21</v>
      </c>
      <c r="AI73" s="5">
        <v>33</v>
      </c>
      <c r="AJ73" s="5">
        <v>202</v>
      </c>
      <c r="AK73" s="167" t="s">
        <v>145</v>
      </c>
      <c r="AL73" s="71" t="s">
        <v>119</v>
      </c>
      <c r="AM73" s="5">
        <v>63</v>
      </c>
      <c r="AN73" s="5">
        <v>9730</v>
      </c>
      <c r="AO73" s="5">
        <v>2414</v>
      </c>
      <c r="AP73" s="5">
        <v>320</v>
      </c>
      <c r="AQ73" s="5">
        <v>139</v>
      </c>
      <c r="AR73" s="5">
        <v>267</v>
      </c>
      <c r="AS73" s="5">
        <v>991</v>
      </c>
      <c r="AT73" s="5">
        <v>643</v>
      </c>
      <c r="AU73" s="5">
        <v>582</v>
      </c>
      <c r="AV73" s="167" t="s">
        <v>145</v>
      </c>
      <c r="AW73" s="71" t="s">
        <v>119</v>
      </c>
      <c r="AX73" s="5">
        <v>8422</v>
      </c>
      <c r="AY73" s="5">
        <v>3471</v>
      </c>
      <c r="AZ73" s="5">
        <v>7970</v>
      </c>
      <c r="BA73" s="5">
        <v>3288</v>
      </c>
      <c r="BB73" s="5">
        <v>3933</v>
      </c>
      <c r="BC73" s="5">
        <v>1611</v>
      </c>
      <c r="BD73" s="5">
        <v>7600</v>
      </c>
      <c r="BE73" s="5">
        <v>3203</v>
      </c>
      <c r="BF73" s="5">
        <v>7201</v>
      </c>
      <c r="BG73" s="5">
        <v>3043</v>
      </c>
      <c r="BH73" s="5">
        <v>3601</v>
      </c>
      <c r="BI73" s="5">
        <v>1493</v>
      </c>
      <c r="BJ73" s="167" t="s">
        <v>145</v>
      </c>
      <c r="BK73" s="71" t="s">
        <v>119</v>
      </c>
      <c r="BL73" s="5">
        <v>182</v>
      </c>
      <c r="BM73" s="5">
        <v>567</v>
      </c>
      <c r="BN73" s="5">
        <v>85</v>
      </c>
      <c r="BO73" s="5">
        <v>1151</v>
      </c>
      <c r="BP73" s="5">
        <v>14</v>
      </c>
      <c r="BQ73" s="72">
        <v>1999</v>
      </c>
      <c r="BR73" s="5">
        <v>572</v>
      </c>
      <c r="BS73" s="5">
        <v>296</v>
      </c>
      <c r="BT73" s="72">
        <v>342</v>
      </c>
      <c r="BU73" s="5">
        <v>95</v>
      </c>
      <c r="BV73" s="167" t="s">
        <v>145</v>
      </c>
      <c r="BW73" s="71" t="s">
        <v>119</v>
      </c>
      <c r="BX73" s="5">
        <v>9931</v>
      </c>
      <c r="BY73" s="5">
        <v>9380</v>
      </c>
      <c r="BZ73" s="5">
        <v>2701</v>
      </c>
      <c r="CA73" s="5">
        <v>1926</v>
      </c>
      <c r="CB73" s="5">
        <v>10133</v>
      </c>
      <c r="CC73" s="5">
        <v>1955</v>
      </c>
      <c r="CD73" s="5">
        <v>1752</v>
      </c>
      <c r="CE73" s="5">
        <v>213</v>
      </c>
      <c r="CF73" s="5">
        <v>14</v>
      </c>
      <c r="CG73" s="5">
        <v>839</v>
      </c>
      <c r="CH73" s="5">
        <v>306</v>
      </c>
      <c r="CI73" s="5">
        <v>4280</v>
      </c>
      <c r="CJ73" s="5">
        <v>3315</v>
      </c>
      <c r="CK73" s="135"/>
      <c r="CL73" s="138" t="s">
        <v>145</v>
      </c>
      <c r="CM73" s="138" t="s">
        <v>4240</v>
      </c>
      <c r="CN73" s="139">
        <v>28740</v>
      </c>
      <c r="CO73" s="141">
        <v>39150</v>
      </c>
    </row>
    <row r="74" spans="1:93">
      <c r="A74" s="167"/>
      <c r="B74" s="71" t="s">
        <v>120</v>
      </c>
      <c r="C74" s="5">
        <v>1603</v>
      </c>
      <c r="D74" s="5">
        <v>749</v>
      </c>
      <c r="E74" s="5">
        <v>1552</v>
      </c>
      <c r="F74" s="5">
        <v>780</v>
      </c>
      <c r="G74" s="5">
        <v>1330</v>
      </c>
      <c r="H74" s="5">
        <v>660</v>
      </c>
      <c r="I74" s="5">
        <v>2115</v>
      </c>
      <c r="J74" s="5">
        <v>1023</v>
      </c>
      <c r="K74" s="72">
        <v>6600</v>
      </c>
      <c r="L74" s="72">
        <v>3212</v>
      </c>
      <c r="M74" s="167"/>
      <c r="N74" s="71" t="s">
        <v>120</v>
      </c>
      <c r="O74" s="5">
        <v>109</v>
      </c>
      <c r="P74" s="5">
        <v>52</v>
      </c>
      <c r="Q74" s="5">
        <v>83</v>
      </c>
      <c r="R74" s="5">
        <v>43</v>
      </c>
      <c r="S74" s="5">
        <v>98</v>
      </c>
      <c r="T74" s="5">
        <v>40</v>
      </c>
      <c r="U74" s="5">
        <v>565</v>
      </c>
      <c r="V74" s="5">
        <v>268</v>
      </c>
      <c r="W74" s="72">
        <v>855</v>
      </c>
      <c r="X74" s="72">
        <v>403</v>
      </c>
      <c r="Y74" s="167"/>
      <c r="Z74" s="71" t="s">
        <v>120</v>
      </c>
      <c r="AA74" s="5">
        <v>28</v>
      </c>
      <c r="AB74" s="5">
        <v>28</v>
      </c>
      <c r="AC74" s="5">
        <v>25</v>
      </c>
      <c r="AD74" s="5">
        <v>34</v>
      </c>
      <c r="AE74" s="72">
        <v>115</v>
      </c>
      <c r="AF74" s="72">
        <v>106</v>
      </c>
      <c r="AG74" s="5">
        <v>50</v>
      </c>
      <c r="AH74" s="5">
        <v>19</v>
      </c>
      <c r="AI74" s="5">
        <v>0</v>
      </c>
      <c r="AJ74" s="5">
        <v>11</v>
      </c>
      <c r="AK74" s="167"/>
      <c r="AL74" s="71" t="s">
        <v>120</v>
      </c>
      <c r="AM74" s="5">
        <v>0</v>
      </c>
      <c r="AN74" s="5">
        <v>1689</v>
      </c>
      <c r="AO74" s="5">
        <v>130</v>
      </c>
      <c r="AP74" s="5">
        <v>0</v>
      </c>
      <c r="AQ74" s="5">
        <v>0</v>
      </c>
      <c r="AR74" s="5">
        <v>31</v>
      </c>
      <c r="AS74" s="5">
        <v>85</v>
      </c>
      <c r="AT74" s="5">
        <v>111</v>
      </c>
      <c r="AU74" s="5">
        <v>71</v>
      </c>
      <c r="AV74" s="167"/>
      <c r="AW74" s="71" t="s">
        <v>120</v>
      </c>
      <c r="AX74" s="5">
        <v>1815</v>
      </c>
      <c r="AY74" s="5">
        <v>887</v>
      </c>
      <c r="AZ74" s="5">
        <v>1786</v>
      </c>
      <c r="BA74" s="5">
        <v>871</v>
      </c>
      <c r="BB74" s="5">
        <v>893</v>
      </c>
      <c r="BC74" s="5">
        <v>436</v>
      </c>
      <c r="BD74" s="5">
        <v>1743</v>
      </c>
      <c r="BE74" s="5">
        <v>862</v>
      </c>
      <c r="BF74" s="5">
        <v>1716</v>
      </c>
      <c r="BG74" s="5">
        <v>848</v>
      </c>
      <c r="BH74" s="5">
        <v>873</v>
      </c>
      <c r="BI74" s="5">
        <v>429</v>
      </c>
      <c r="BJ74" s="167"/>
      <c r="BK74" s="71" t="s">
        <v>120</v>
      </c>
      <c r="BL74" s="5">
        <v>75</v>
      </c>
      <c r="BM74" s="5">
        <v>88</v>
      </c>
      <c r="BN74" s="5">
        <v>6</v>
      </c>
      <c r="BO74" s="5">
        <v>75</v>
      </c>
      <c r="BP74" s="5">
        <v>3</v>
      </c>
      <c r="BQ74" s="72">
        <v>247</v>
      </c>
      <c r="BR74" s="5">
        <v>140</v>
      </c>
      <c r="BS74" s="5">
        <v>97</v>
      </c>
      <c r="BT74" s="72">
        <v>93</v>
      </c>
      <c r="BU74" s="5">
        <v>52</v>
      </c>
      <c r="BV74" s="167"/>
      <c r="BW74" s="71" t="s">
        <v>120</v>
      </c>
      <c r="BX74" s="5">
        <v>1387</v>
      </c>
      <c r="BY74" s="5">
        <v>3516</v>
      </c>
      <c r="BZ74" s="5">
        <v>1436</v>
      </c>
      <c r="CA74" s="5">
        <v>850</v>
      </c>
      <c r="CB74" s="5">
        <v>1557</v>
      </c>
      <c r="CC74" s="5">
        <v>705</v>
      </c>
      <c r="CD74" s="5">
        <v>1554</v>
      </c>
      <c r="CE74" s="5">
        <v>30</v>
      </c>
      <c r="CF74" s="5">
        <v>2</v>
      </c>
      <c r="CG74" s="5">
        <v>187</v>
      </c>
      <c r="CH74" s="5">
        <v>79</v>
      </c>
      <c r="CI74" s="5">
        <v>394</v>
      </c>
      <c r="CJ74" s="5">
        <v>1121</v>
      </c>
      <c r="CK74" s="135"/>
      <c r="CL74" s="138" t="s">
        <v>145</v>
      </c>
      <c r="CM74" s="138" t="s">
        <v>4241</v>
      </c>
      <c r="CN74" s="139">
        <v>3768</v>
      </c>
      <c r="CO74" s="141">
        <v>11303</v>
      </c>
    </row>
    <row r="75" spans="1:93">
      <c r="A75" s="167"/>
      <c r="B75" s="103" t="s">
        <v>102</v>
      </c>
      <c r="C75" s="105">
        <v>11610</v>
      </c>
      <c r="D75" s="105">
        <v>5580</v>
      </c>
      <c r="E75" s="105">
        <v>11557</v>
      </c>
      <c r="F75" s="105">
        <v>5512</v>
      </c>
      <c r="G75" s="105">
        <v>8968</v>
      </c>
      <c r="H75" s="105">
        <v>4128</v>
      </c>
      <c r="I75" s="105">
        <v>10916</v>
      </c>
      <c r="J75" s="105">
        <v>4810</v>
      </c>
      <c r="K75" s="105">
        <v>43051</v>
      </c>
      <c r="L75" s="105">
        <v>20030</v>
      </c>
      <c r="M75" s="167"/>
      <c r="N75" s="103" t="s">
        <v>102</v>
      </c>
      <c r="O75" s="105">
        <v>1276</v>
      </c>
      <c r="P75" s="105">
        <v>613</v>
      </c>
      <c r="Q75" s="105">
        <v>635</v>
      </c>
      <c r="R75" s="105">
        <v>296</v>
      </c>
      <c r="S75" s="105">
        <v>598</v>
      </c>
      <c r="T75" s="105">
        <v>239</v>
      </c>
      <c r="U75" s="105">
        <v>2898</v>
      </c>
      <c r="V75" s="105">
        <v>1257</v>
      </c>
      <c r="W75" s="105">
        <v>5407</v>
      </c>
      <c r="X75" s="105">
        <v>2405</v>
      </c>
      <c r="Y75" s="167"/>
      <c r="Z75" s="103" t="s">
        <v>102</v>
      </c>
      <c r="AA75" s="105">
        <v>293</v>
      </c>
      <c r="AB75" s="105">
        <v>299</v>
      </c>
      <c r="AC75" s="105">
        <v>263</v>
      </c>
      <c r="AD75" s="105">
        <v>288</v>
      </c>
      <c r="AE75" s="105">
        <v>1143</v>
      </c>
      <c r="AF75" s="105">
        <v>1082</v>
      </c>
      <c r="AG75" s="105">
        <v>415</v>
      </c>
      <c r="AH75" s="105">
        <v>40</v>
      </c>
      <c r="AI75" s="105">
        <v>33</v>
      </c>
      <c r="AJ75" s="105">
        <v>213</v>
      </c>
      <c r="AK75" s="167"/>
      <c r="AL75" s="103" t="s">
        <v>102</v>
      </c>
      <c r="AM75" s="105">
        <v>63</v>
      </c>
      <c r="AN75" s="105">
        <v>11419</v>
      </c>
      <c r="AO75" s="105">
        <v>2544</v>
      </c>
      <c r="AP75" s="105">
        <v>320</v>
      </c>
      <c r="AQ75" s="105">
        <v>139</v>
      </c>
      <c r="AR75" s="105">
        <v>298</v>
      </c>
      <c r="AS75" s="105">
        <v>1076</v>
      </c>
      <c r="AT75" s="105">
        <v>754</v>
      </c>
      <c r="AU75" s="105">
        <v>653</v>
      </c>
      <c r="AV75" s="167"/>
      <c r="AW75" s="103" t="s">
        <v>102</v>
      </c>
      <c r="AX75" s="105">
        <v>10237</v>
      </c>
      <c r="AY75" s="105">
        <v>4358</v>
      </c>
      <c r="AZ75" s="105">
        <v>9756</v>
      </c>
      <c r="BA75" s="105">
        <v>4159</v>
      </c>
      <c r="BB75" s="105">
        <v>4826</v>
      </c>
      <c r="BC75" s="105">
        <v>2047</v>
      </c>
      <c r="BD75" s="105">
        <v>9343</v>
      </c>
      <c r="BE75" s="105">
        <v>4065</v>
      </c>
      <c r="BF75" s="105">
        <v>8917</v>
      </c>
      <c r="BG75" s="105">
        <v>3891</v>
      </c>
      <c r="BH75" s="105">
        <v>4474</v>
      </c>
      <c r="BI75" s="105">
        <v>1922</v>
      </c>
      <c r="BJ75" s="167"/>
      <c r="BK75" s="103" t="s">
        <v>102</v>
      </c>
      <c r="BL75" s="105">
        <v>257</v>
      </c>
      <c r="BM75" s="105">
        <v>655</v>
      </c>
      <c r="BN75" s="105">
        <v>91</v>
      </c>
      <c r="BO75" s="105">
        <v>1226</v>
      </c>
      <c r="BP75" s="105">
        <v>17</v>
      </c>
      <c r="BQ75" s="105">
        <v>2246</v>
      </c>
      <c r="BR75" s="105">
        <v>712</v>
      </c>
      <c r="BS75" s="105">
        <v>393</v>
      </c>
      <c r="BT75" s="105">
        <v>435</v>
      </c>
      <c r="BU75" s="105">
        <v>147</v>
      </c>
      <c r="BV75" s="167"/>
      <c r="BW75" s="103" t="s">
        <v>102</v>
      </c>
      <c r="BX75" s="105">
        <v>11318</v>
      </c>
      <c r="BY75" s="105">
        <v>12896</v>
      </c>
      <c r="BZ75" s="105">
        <v>4137</v>
      </c>
      <c r="CA75" s="105">
        <v>2776</v>
      </c>
      <c r="CB75" s="105">
        <v>11690</v>
      </c>
      <c r="CC75" s="105">
        <v>2660</v>
      </c>
      <c r="CD75" s="105">
        <v>3306</v>
      </c>
      <c r="CE75" s="105">
        <v>243</v>
      </c>
      <c r="CF75" s="105">
        <v>16</v>
      </c>
      <c r="CG75" s="105">
        <v>1026</v>
      </c>
      <c r="CH75" s="105">
        <v>385</v>
      </c>
      <c r="CI75" s="105">
        <v>4674</v>
      </c>
      <c r="CJ75" s="105">
        <v>4436</v>
      </c>
      <c r="CK75" s="135"/>
      <c r="CL75" s="138" t="s">
        <v>145</v>
      </c>
      <c r="CM75" s="138" t="s">
        <v>4242</v>
      </c>
      <c r="CN75" s="139">
        <v>32508</v>
      </c>
      <c r="CO75" s="141">
        <v>50453</v>
      </c>
    </row>
    <row r="76" spans="1:93">
      <c r="A76" s="207" t="s">
        <v>121</v>
      </c>
      <c r="B76" s="207"/>
      <c r="C76" s="52">
        <v>216374</v>
      </c>
      <c r="D76" s="52">
        <v>111989</v>
      </c>
      <c r="E76" s="52">
        <v>195071</v>
      </c>
      <c r="F76" s="52">
        <v>99251</v>
      </c>
      <c r="G76" s="52">
        <v>157467</v>
      </c>
      <c r="H76" s="52">
        <v>80862</v>
      </c>
      <c r="I76" s="52">
        <v>173885</v>
      </c>
      <c r="J76" s="52">
        <v>87227</v>
      </c>
      <c r="K76" s="52">
        <v>742797</v>
      </c>
      <c r="L76" s="52">
        <v>379329</v>
      </c>
      <c r="M76" s="207" t="s">
        <v>121</v>
      </c>
      <c r="N76" s="207"/>
      <c r="O76" s="52">
        <v>17617</v>
      </c>
      <c r="P76" s="52">
        <v>8606</v>
      </c>
      <c r="Q76" s="52">
        <v>10080</v>
      </c>
      <c r="R76" s="52">
        <v>4991</v>
      </c>
      <c r="S76" s="52">
        <v>9357</v>
      </c>
      <c r="T76" s="52">
        <v>4580</v>
      </c>
      <c r="U76" s="52">
        <v>38993</v>
      </c>
      <c r="V76" s="52">
        <v>19394</v>
      </c>
      <c r="W76" s="52">
        <v>76047</v>
      </c>
      <c r="X76" s="52">
        <v>37571</v>
      </c>
      <c r="Y76" s="207" t="s">
        <v>121</v>
      </c>
      <c r="Z76" s="207"/>
      <c r="AA76" s="52">
        <v>4750</v>
      </c>
      <c r="AB76" s="52">
        <v>4466</v>
      </c>
      <c r="AC76" s="52">
        <v>4042</v>
      </c>
      <c r="AD76" s="52">
        <v>4182</v>
      </c>
      <c r="AE76" s="52">
        <v>17440</v>
      </c>
      <c r="AF76" s="52">
        <v>15861</v>
      </c>
      <c r="AG76" s="52">
        <v>8426</v>
      </c>
      <c r="AH76" s="52">
        <v>1817</v>
      </c>
      <c r="AI76" s="52">
        <v>684</v>
      </c>
      <c r="AJ76" s="52">
        <v>2846</v>
      </c>
      <c r="AK76" s="207" t="s">
        <v>121</v>
      </c>
      <c r="AL76" s="207"/>
      <c r="AM76" s="52">
        <v>2142</v>
      </c>
      <c r="AN76" s="52">
        <v>213636</v>
      </c>
      <c r="AO76" s="52">
        <v>30129</v>
      </c>
      <c r="AP76" s="52">
        <v>6192</v>
      </c>
      <c r="AQ76" s="52">
        <v>739</v>
      </c>
      <c r="AR76" s="52">
        <v>5433</v>
      </c>
      <c r="AS76" s="52">
        <v>16178</v>
      </c>
      <c r="AT76" s="52">
        <v>12420</v>
      </c>
      <c r="AU76" s="52">
        <v>11387</v>
      </c>
      <c r="AV76" s="207" t="s">
        <v>121</v>
      </c>
      <c r="AW76" s="207"/>
      <c r="AX76" s="52">
        <v>152365</v>
      </c>
      <c r="AY76" s="52">
        <v>76748</v>
      </c>
      <c r="AZ76" s="52">
        <v>143235</v>
      </c>
      <c r="BA76" s="52">
        <v>72469</v>
      </c>
      <c r="BB76" s="52">
        <v>65119</v>
      </c>
      <c r="BC76" s="52">
        <v>33140</v>
      </c>
      <c r="BD76" s="52">
        <v>146584</v>
      </c>
      <c r="BE76" s="52">
        <v>74596</v>
      </c>
      <c r="BF76" s="52">
        <v>137966</v>
      </c>
      <c r="BG76" s="52">
        <v>70544</v>
      </c>
      <c r="BH76" s="52">
        <v>51969</v>
      </c>
      <c r="BI76" s="52">
        <v>26279</v>
      </c>
      <c r="BJ76" s="207" t="s">
        <v>121</v>
      </c>
      <c r="BK76" s="207"/>
      <c r="BL76" s="52">
        <v>8032</v>
      </c>
      <c r="BM76" s="52">
        <v>10957</v>
      </c>
      <c r="BN76" s="52">
        <v>1448</v>
      </c>
      <c r="BO76" s="52">
        <v>14219</v>
      </c>
      <c r="BP76" s="52">
        <v>540</v>
      </c>
      <c r="BQ76" s="52">
        <v>35196</v>
      </c>
      <c r="BR76" s="52">
        <v>14758</v>
      </c>
      <c r="BS76" s="52">
        <v>10857</v>
      </c>
      <c r="BT76" s="52">
        <v>5708</v>
      </c>
      <c r="BU76" s="52">
        <v>2630</v>
      </c>
      <c r="BV76" s="207" t="s">
        <v>121</v>
      </c>
      <c r="BW76" s="207"/>
      <c r="BX76" s="52">
        <v>182112</v>
      </c>
      <c r="BY76" s="52">
        <v>244484</v>
      </c>
      <c r="BZ76" s="52">
        <v>84761</v>
      </c>
      <c r="CA76" s="52">
        <v>48194</v>
      </c>
      <c r="CB76" s="52">
        <v>222676</v>
      </c>
      <c r="CC76" s="52">
        <v>34767</v>
      </c>
      <c r="CD76" s="52">
        <v>38824</v>
      </c>
      <c r="CE76" s="52">
        <v>2934</v>
      </c>
      <c r="CF76" s="52">
        <v>1464</v>
      </c>
      <c r="CG76" s="52">
        <v>16926</v>
      </c>
      <c r="CH76" s="52">
        <v>2451</v>
      </c>
      <c r="CI76" s="52">
        <v>28531</v>
      </c>
      <c r="CJ76" s="52">
        <v>214394</v>
      </c>
      <c r="CK76" s="135"/>
      <c r="CL76" s="138" t="s">
        <v>121</v>
      </c>
      <c r="CM76" s="138" t="s">
        <v>121</v>
      </c>
      <c r="CN76" s="139">
        <v>548264</v>
      </c>
      <c r="CO76" s="141">
        <v>879593</v>
      </c>
    </row>
    <row r="77" spans="1:93">
      <c r="A77" s="205" t="s">
        <v>373</v>
      </c>
      <c r="B77" s="205"/>
      <c r="C77" s="205"/>
      <c r="D77" s="205"/>
      <c r="E77" s="205"/>
      <c r="F77" s="205"/>
      <c r="G77" s="205"/>
      <c r="H77" s="205"/>
      <c r="I77" s="205"/>
      <c r="J77" s="205"/>
      <c r="K77" s="205"/>
      <c r="L77" s="205"/>
      <c r="M77" s="205" t="s">
        <v>374</v>
      </c>
      <c r="N77" s="205"/>
      <c r="O77" s="205"/>
      <c r="P77" s="205"/>
      <c r="Q77" s="205"/>
      <c r="R77" s="205"/>
      <c r="S77" s="205"/>
      <c r="T77" s="205"/>
      <c r="U77" s="205"/>
      <c r="V77" s="205"/>
      <c r="W77" s="205"/>
      <c r="X77" s="205"/>
      <c r="Y77" s="205" t="s">
        <v>375</v>
      </c>
      <c r="Z77" s="205"/>
      <c r="AA77" s="205"/>
      <c r="AB77" s="205"/>
      <c r="AC77" s="205"/>
      <c r="AD77" s="205"/>
      <c r="AE77" s="205"/>
      <c r="AF77" s="205"/>
      <c r="AG77" s="205"/>
      <c r="AH77" s="205"/>
      <c r="AI77" s="205"/>
      <c r="AJ77" s="205"/>
      <c r="AK77" s="205" t="s">
        <v>376</v>
      </c>
      <c r="AL77" s="205"/>
      <c r="AM77" s="205"/>
      <c r="AN77" s="205"/>
      <c r="AO77" s="205"/>
      <c r="AP77" s="205"/>
      <c r="AQ77" s="205"/>
      <c r="AR77" s="205"/>
      <c r="AS77" s="205"/>
      <c r="AT77" s="205"/>
      <c r="AU77" s="205"/>
      <c r="AV77" s="205" t="s">
        <v>4593</v>
      </c>
      <c r="AW77" s="205"/>
      <c r="AX77" s="205"/>
      <c r="AY77" s="205"/>
      <c r="AZ77" s="205"/>
      <c r="BA77" s="205"/>
      <c r="BB77" s="205"/>
      <c r="BC77" s="205"/>
      <c r="BD77" s="205"/>
      <c r="BE77" s="205"/>
      <c r="BF77" s="205"/>
      <c r="BG77" s="205"/>
      <c r="BH77" s="205"/>
      <c r="BI77" s="205"/>
      <c r="BJ77" s="205" t="s">
        <v>377</v>
      </c>
      <c r="BK77" s="205"/>
      <c r="BL77" s="205"/>
      <c r="BM77" s="205"/>
      <c r="BN77" s="205"/>
      <c r="BO77" s="205"/>
      <c r="BP77" s="205"/>
      <c r="BQ77" s="205"/>
      <c r="BR77" s="205"/>
      <c r="BS77" s="205"/>
      <c r="BT77" s="205"/>
      <c r="BU77" s="205"/>
      <c r="BV77" s="205" t="s">
        <v>378</v>
      </c>
      <c r="BW77" s="205"/>
      <c r="BX77" s="205"/>
      <c r="BY77" s="205"/>
      <c r="BZ77" s="205"/>
      <c r="CA77" s="205"/>
      <c r="CB77" s="205"/>
      <c r="CC77" s="205"/>
      <c r="CD77" s="205"/>
      <c r="CE77" s="205"/>
      <c r="CF77" s="205"/>
      <c r="CG77" s="205"/>
      <c r="CH77" s="205"/>
      <c r="CI77" s="205"/>
      <c r="CJ77" s="205"/>
      <c r="CK77" s="135"/>
      <c r="CL77" s="138" t="s">
        <v>373</v>
      </c>
      <c r="CM77" s="138" t="s">
        <v>373</v>
      </c>
      <c r="CN77" s="139">
        <v>0</v>
      </c>
      <c r="CO77" s="141">
        <v>0</v>
      </c>
    </row>
    <row r="78" spans="1:93">
      <c r="A78" s="205" t="s">
        <v>4174</v>
      </c>
      <c r="B78" s="205"/>
      <c r="C78" s="205"/>
      <c r="D78" s="205"/>
      <c r="E78" s="205"/>
      <c r="F78" s="205"/>
      <c r="G78" s="205"/>
      <c r="H78" s="205"/>
      <c r="I78" s="205"/>
      <c r="J78" s="205"/>
      <c r="K78" s="205"/>
      <c r="L78" s="205"/>
      <c r="M78" s="205" t="s">
        <v>4174</v>
      </c>
      <c r="N78" s="205"/>
      <c r="O78" s="205"/>
      <c r="P78" s="205"/>
      <c r="Q78" s="205"/>
      <c r="R78" s="205"/>
      <c r="S78" s="205"/>
      <c r="T78" s="205"/>
      <c r="U78" s="205"/>
      <c r="V78" s="205"/>
      <c r="W78" s="205"/>
      <c r="X78" s="205"/>
      <c r="Y78" s="205" t="s">
        <v>4174</v>
      </c>
      <c r="Z78" s="205"/>
      <c r="AA78" s="205"/>
      <c r="AB78" s="205"/>
      <c r="AC78" s="205"/>
      <c r="AD78" s="205"/>
      <c r="AE78" s="205"/>
      <c r="AF78" s="205"/>
      <c r="AG78" s="205"/>
      <c r="AH78" s="205"/>
      <c r="AI78" s="205"/>
      <c r="AJ78" s="205"/>
      <c r="AK78" s="205" t="s">
        <v>4174</v>
      </c>
      <c r="AL78" s="205"/>
      <c r="AM78" s="205"/>
      <c r="AN78" s="205"/>
      <c r="AO78" s="205"/>
      <c r="AP78" s="205"/>
      <c r="AQ78" s="205"/>
      <c r="AR78" s="205"/>
      <c r="AS78" s="205"/>
      <c r="AT78" s="205"/>
      <c r="AU78" s="205"/>
      <c r="AV78" s="205" t="s">
        <v>4175</v>
      </c>
      <c r="AW78" s="205"/>
      <c r="AX78" s="205"/>
      <c r="AY78" s="205"/>
      <c r="AZ78" s="205"/>
      <c r="BA78" s="205"/>
      <c r="BB78" s="205"/>
      <c r="BC78" s="205"/>
      <c r="BD78" s="205"/>
      <c r="BE78" s="205"/>
      <c r="BF78" s="205"/>
      <c r="BG78" s="205"/>
      <c r="BH78" s="205"/>
      <c r="BI78" s="205"/>
      <c r="BJ78" s="205" t="s">
        <v>4174</v>
      </c>
      <c r="BK78" s="205"/>
      <c r="BL78" s="205"/>
      <c r="BM78" s="205"/>
      <c r="BN78" s="205"/>
      <c r="BO78" s="205"/>
      <c r="BP78" s="205"/>
      <c r="BQ78" s="205"/>
      <c r="BR78" s="205"/>
      <c r="BS78" s="205"/>
      <c r="BT78" s="205"/>
      <c r="BU78" s="205"/>
      <c r="BV78" s="205" t="s">
        <v>4174</v>
      </c>
      <c r="BW78" s="205"/>
      <c r="BX78" s="205"/>
      <c r="BY78" s="205"/>
      <c r="BZ78" s="205"/>
      <c r="CA78" s="205"/>
      <c r="CB78" s="205"/>
      <c r="CC78" s="205"/>
      <c r="CD78" s="205"/>
      <c r="CE78" s="205"/>
      <c r="CF78" s="205"/>
      <c r="CG78" s="205"/>
      <c r="CH78" s="205"/>
      <c r="CI78" s="205"/>
      <c r="CJ78" s="205"/>
      <c r="CK78" s="135"/>
      <c r="CL78" s="138" t="s">
        <v>4174</v>
      </c>
      <c r="CM78" s="138" t="s">
        <v>4174</v>
      </c>
      <c r="CN78" s="139">
        <v>0</v>
      </c>
      <c r="CO78" s="141">
        <v>0</v>
      </c>
    </row>
    <row r="79" spans="1:93" ht="23.45" customHeight="1">
      <c r="A79" s="204" t="s">
        <v>2</v>
      </c>
      <c r="B79" s="199" t="s">
        <v>335</v>
      </c>
      <c r="C79" s="205" t="s">
        <v>423</v>
      </c>
      <c r="D79" s="205"/>
      <c r="E79" s="205" t="s">
        <v>424</v>
      </c>
      <c r="F79" s="205"/>
      <c r="G79" s="205" t="s">
        <v>425</v>
      </c>
      <c r="H79" s="205"/>
      <c r="I79" s="205" t="s">
        <v>426</v>
      </c>
      <c r="J79" s="205"/>
      <c r="K79" s="205" t="s">
        <v>102</v>
      </c>
      <c r="L79" s="205"/>
      <c r="M79" s="204" t="s">
        <v>2</v>
      </c>
      <c r="N79" s="204" t="s">
        <v>113</v>
      </c>
      <c r="O79" s="205" t="s">
        <v>423</v>
      </c>
      <c r="P79" s="205"/>
      <c r="Q79" s="205" t="s">
        <v>424</v>
      </c>
      <c r="R79" s="205"/>
      <c r="S79" s="205" t="s">
        <v>425</v>
      </c>
      <c r="T79" s="205"/>
      <c r="U79" s="205" t="s">
        <v>426</v>
      </c>
      <c r="V79" s="205"/>
      <c r="W79" s="205" t="s">
        <v>102</v>
      </c>
      <c r="X79" s="205"/>
      <c r="Y79" s="204" t="s">
        <v>2</v>
      </c>
      <c r="Z79" s="204" t="s">
        <v>113</v>
      </c>
      <c r="AA79" s="205" t="s">
        <v>363</v>
      </c>
      <c r="AB79" s="205"/>
      <c r="AC79" s="205"/>
      <c r="AD79" s="205"/>
      <c r="AE79" s="205"/>
      <c r="AF79" s="205" t="s">
        <v>165</v>
      </c>
      <c r="AG79" s="205"/>
      <c r="AH79" s="205"/>
      <c r="AI79" s="205"/>
      <c r="AJ79" s="204" t="s">
        <v>364</v>
      </c>
      <c r="AK79" s="204" t="s">
        <v>2</v>
      </c>
      <c r="AL79" s="204" t="s">
        <v>113</v>
      </c>
      <c r="AM79" s="205" t="s">
        <v>365</v>
      </c>
      <c r="AN79" s="205"/>
      <c r="AO79" s="205"/>
      <c r="AP79" s="205"/>
      <c r="AQ79" s="205"/>
      <c r="AR79" s="205"/>
      <c r="AS79" s="205"/>
      <c r="AT79" s="205"/>
      <c r="AU79" s="205"/>
      <c r="AV79" s="205" t="s">
        <v>2</v>
      </c>
      <c r="AW79" s="204" t="s">
        <v>113</v>
      </c>
      <c r="AX79" s="205" t="s">
        <v>366</v>
      </c>
      <c r="AY79" s="205"/>
      <c r="AZ79" s="205" t="s">
        <v>367</v>
      </c>
      <c r="BA79" s="205"/>
      <c r="BB79" s="205" t="s">
        <v>89</v>
      </c>
      <c r="BC79" s="205"/>
      <c r="BD79" s="205" t="s">
        <v>368</v>
      </c>
      <c r="BE79" s="205"/>
      <c r="BF79" s="205" t="s">
        <v>369</v>
      </c>
      <c r="BG79" s="205"/>
      <c r="BH79" s="204" t="s">
        <v>370</v>
      </c>
      <c r="BI79" s="204"/>
      <c r="BJ79" s="204" t="s">
        <v>2</v>
      </c>
      <c r="BK79" s="204" t="s">
        <v>113</v>
      </c>
      <c r="BL79" s="205" t="s">
        <v>166</v>
      </c>
      <c r="BM79" s="205"/>
      <c r="BN79" s="205"/>
      <c r="BO79" s="205"/>
      <c r="BP79" s="205"/>
      <c r="BQ79" s="205"/>
      <c r="BR79" s="205"/>
      <c r="BS79" s="205"/>
      <c r="BT79" s="204" t="s">
        <v>167</v>
      </c>
      <c r="BU79" s="204"/>
      <c r="BV79" s="204" t="s">
        <v>2</v>
      </c>
      <c r="BW79" s="204" t="s">
        <v>113</v>
      </c>
      <c r="BX79" s="205" t="s">
        <v>371</v>
      </c>
      <c r="BY79" s="205"/>
      <c r="BZ79" s="205"/>
      <c r="CA79" s="205"/>
      <c r="CB79" s="205"/>
      <c r="CC79" s="205"/>
      <c r="CD79" s="205"/>
      <c r="CE79" s="205"/>
      <c r="CF79" s="205"/>
      <c r="CG79" s="205"/>
      <c r="CH79" s="205"/>
      <c r="CI79" s="205"/>
      <c r="CJ79" s="205"/>
      <c r="CK79" s="135"/>
      <c r="CL79" s="138" t="s">
        <v>2</v>
      </c>
      <c r="CM79" s="138" t="s">
        <v>4594</v>
      </c>
      <c r="CN79" s="139" t="e">
        <v>#VALUE!</v>
      </c>
      <c r="CO79" s="141">
        <v>0</v>
      </c>
    </row>
    <row r="80" spans="1:93" ht="36">
      <c r="A80" s="204"/>
      <c r="B80" s="199"/>
      <c r="C80" s="69" t="s">
        <v>170</v>
      </c>
      <c r="D80" s="69" t="s">
        <v>57</v>
      </c>
      <c r="E80" s="69" t="s">
        <v>170</v>
      </c>
      <c r="F80" s="69" t="s">
        <v>57</v>
      </c>
      <c r="G80" s="69" t="s">
        <v>170</v>
      </c>
      <c r="H80" s="69" t="s">
        <v>57</v>
      </c>
      <c r="I80" s="69" t="s">
        <v>170</v>
      </c>
      <c r="J80" s="69" t="s">
        <v>57</v>
      </c>
      <c r="K80" s="69" t="s">
        <v>170</v>
      </c>
      <c r="L80" s="69" t="s">
        <v>57</v>
      </c>
      <c r="M80" s="204"/>
      <c r="N80" s="204"/>
      <c r="O80" s="69" t="s">
        <v>170</v>
      </c>
      <c r="P80" s="69" t="s">
        <v>57</v>
      </c>
      <c r="Q80" s="69" t="s">
        <v>170</v>
      </c>
      <c r="R80" s="69" t="s">
        <v>57</v>
      </c>
      <c r="S80" s="69" t="s">
        <v>170</v>
      </c>
      <c r="T80" s="69" t="s">
        <v>57</v>
      </c>
      <c r="U80" s="69" t="s">
        <v>170</v>
      </c>
      <c r="V80" s="69" t="s">
        <v>57</v>
      </c>
      <c r="W80" s="69" t="s">
        <v>170</v>
      </c>
      <c r="X80" s="69" t="s">
        <v>57</v>
      </c>
      <c r="Y80" s="204"/>
      <c r="Z80" s="204"/>
      <c r="AA80" s="69" t="s">
        <v>427</v>
      </c>
      <c r="AB80" s="69" t="s">
        <v>428</v>
      </c>
      <c r="AC80" s="69" t="s">
        <v>429</v>
      </c>
      <c r="AD80" s="69" t="s">
        <v>430</v>
      </c>
      <c r="AE80" s="69" t="s">
        <v>102</v>
      </c>
      <c r="AF80" s="69" t="s">
        <v>372</v>
      </c>
      <c r="AG80" s="31" t="s">
        <v>279</v>
      </c>
      <c r="AH80" s="31" t="s">
        <v>172</v>
      </c>
      <c r="AI80" s="31" t="s">
        <v>173</v>
      </c>
      <c r="AJ80" s="204"/>
      <c r="AK80" s="204"/>
      <c r="AL80" s="204"/>
      <c r="AM80" s="44" t="s">
        <v>434</v>
      </c>
      <c r="AN80" s="44" t="s">
        <v>344</v>
      </c>
      <c r="AO80" s="44" t="s">
        <v>435</v>
      </c>
      <c r="AP80" s="44" t="s">
        <v>436</v>
      </c>
      <c r="AQ80" s="44" t="s">
        <v>437</v>
      </c>
      <c r="AR80" s="14" t="s">
        <v>175</v>
      </c>
      <c r="AS80" s="14" t="s">
        <v>176</v>
      </c>
      <c r="AT80" s="44" t="s">
        <v>69</v>
      </c>
      <c r="AU80" s="44" t="s">
        <v>70</v>
      </c>
      <c r="AV80" s="205"/>
      <c r="AW80" s="204"/>
      <c r="AX80" s="69" t="s">
        <v>170</v>
      </c>
      <c r="AY80" s="69" t="s">
        <v>57</v>
      </c>
      <c r="AZ80" s="69" t="s">
        <v>170</v>
      </c>
      <c r="BA80" s="69" t="s">
        <v>57</v>
      </c>
      <c r="BB80" s="69" t="s">
        <v>170</v>
      </c>
      <c r="BC80" s="69" t="s">
        <v>57</v>
      </c>
      <c r="BD80" s="69" t="s">
        <v>170</v>
      </c>
      <c r="BE80" s="69" t="s">
        <v>57</v>
      </c>
      <c r="BF80" s="69" t="s">
        <v>170</v>
      </c>
      <c r="BG80" s="69" t="s">
        <v>57</v>
      </c>
      <c r="BH80" s="69" t="s">
        <v>170</v>
      </c>
      <c r="BI80" s="69" t="s">
        <v>57</v>
      </c>
      <c r="BJ80" s="204"/>
      <c r="BK80" s="204"/>
      <c r="BL80" s="32" t="s">
        <v>338</v>
      </c>
      <c r="BM80" s="32" t="s">
        <v>341</v>
      </c>
      <c r="BN80" s="32" t="s">
        <v>339</v>
      </c>
      <c r="BO80" s="32" t="s">
        <v>340</v>
      </c>
      <c r="BP80" s="45" t="s">
        <v>342</v>
      </c>
      <c r="BQ80" s="45" t="s">
        <v>66</v>
      </c>
      <c r="BR80" s="45" t="s">
        <v>174</v>
      </c>
      <c r="BS80" s="45" t="s">
        <v>280</v>
      </c>
      <c r="BT80" s="69" t="s">
        <v>66</v>
      </c>
      <c r="BU80" s="69" t="s">
        <v>174</v>
      </c>
      <c r="BV80" s="204"/>
      <c r="BW80" s="204"/>
      <c r="BX80" s="69" t="s">
        <v>80</v>
      </c>
      <c r="BY80" s="69" t="s">
        <v>81</v>
      </c>
      <c r="BZ80" s="69" t="s">
        <v>82</v>
      </c>
      <c r="CA80" s="69" t="s">
        <v>421</v>
      </c>
      <c r="CB80" s="69" t="s">
        <v>431</v>
      </c>
      <c r="CC80" s="69" t="s">
        <v>432</v>
      </c>
      <c r="CD80" s="69" t="s">
        <v>420</v>
      </c>
      <c r="CE80" s="69" t="s">
        <v>84</v>
      </c>
      <c r="CF80" s="69" t="s">
        <v>85</v>
      </c>
      <c r="CG80" s="69" t="s">
        <v>86</v>
      </c>
      <c r="CH80" s="69" t="s">
        <v>87</v>
      </c>
      <c r="CI80" s="69" t="s">
        <v>88</v>
      </c>
      <c r="CJ80" s="70" t="s">
        <v>0</v>
      </c>
      <c r="CK80" s="135"/>
      <c r="CL80" s="138" t="s">
        <v>2</v>
      </c>
      <c r="CM80" s="138" t="s">
        <v>2</v>
      </c>
      <c r="CN80" s="139" t="e">
        <v>#VALUE!</v>
      </c>
      <c r="CO80" s="141">
        <v>0</v>
      </c>
    </row>
    <row r="81" spans="1:93">
      <c r="A81" s="73" t="s">
        <v>124</v>
      </c>
      <c r="B81" s="73"/>
      <c r="C81" s="72"/>
      <c r="D81" s="72"/>
      <c r="E81" s="72"/>
      <c r="F81" s="72"/>
      <c r="G81" s="72"/>
      <c r="H81" s="72"/>
      <c r="I81" s="72"/>
      <c r="J81" s="72"/>
      <c r="K81" s="72"/>
      <c r="L81" s="72"/>
      <c r="M81" s="73" t="s">
        <v>124</v>
      </c>
      <c r="N81" s="73"/>
      <c r="O81" s="72"/>
      <c r="P81" s="72"/>
      <c r="Q81" s="72"/>
      <c r="R81" s="72"/>
      <c r="S81" s="72"/>
      <c r="T81" s="72"/>
      <c r="U81" s="72"/>
      <c r="V81" s="72"/>
      <c r="W81" s="72"/>
      <c r="X81" s="72"/>
      <c r="Y81" s="73" t="s">
        <v>124</v>
      </c>
      <c r="Z81" s="73"/>
      <c r="AA81" s="72"/>
      <c r="AB81" s="72"/>
      <c r="AC81" s="72"/>
      <c r="AD81" s="72"/>
      <c r="AE81" s="72"/>
      <c r="AF81" s="72"/>
      <c r="AG81" s="72"/>
      <c r="AH81" s="72"/>
      <c r="AI81" s="72"/>
      <c r="AJ81" s="72"/>
      <c r="AK81" s="73" t="s">
        <v>124</v>
      </c>
      <c r="AL81" s="73"/>
      <c r="AM81" s="72"/>
      <c r="AN81" s="72"/>
      <c r="AO81" s="72"/>
      <c r="AP81" s="72"/>
      <c r="AQ81" s="72"/>
      <c r="AR81" s="72"/>
      <c r="AS81" s="72"/>
      <c r="AT81" s="72"/>
      <c r="AU81" s="72"/>
      <c r="AV81" s="73" t="s">
        <v>124</v>
      </c>
      <c r="AW81" s="73"/>
      <c r="AX81" s="72"/>
      <c r="AY81" s="72"/>
      <c r="AZ81" s="72"/>
      <c r="BA81" s="72"/>
      <c r="BB81" s="72"/>
      <c r="BC81" s="72"/>
      <c r="BD81" s="72"/>
      <c r="BE81" s="72"/>
      <c r="BF81" s="72"/>
      <c r="BG81" s="72"/>
      <c r="BH81" s="72"/>
      <c r="BI81" s="72"/>
      <c r="BJ81" s="73" t="s">
        <v>124</v>
      </c>
      <c r="BK81" s="73"/>
      <c r="BL81" s="72"/>
      <c r="BM81" s="72"/>
      <c r="BN81" s="72"/>
      <c r="BO81" s="72"/>
      <c r="BP81" s="72"/>
      <c r="BQ81" s="72"/>
      <c r="BR81" s="72"/>
      <c r="BS81" s="72"/>
      <c r="BT81" s="72"/>
      <c r="BU81" s="72"/>
      <c r="BV81" s="73" t="s">
        <v>124</v>
      </c>
      <c r="BW81" s="73"/>
      <c r="BX81" s="72"/>
      <c r="BY81" s="72"/>
      <c r="BZ81" s="72"/>
      <c r="CA81" s="72"/>
      <c r="CB81" s="72"/>
      <c r="CC81" s="72"/>
      <c r="CD81" s="72"/>
      <c r="CE81" s="72"/>
      <c r="CF81" s="72"/>
      <c r="CG81" s="72"/>
      <c r="CH81" s="72"/>
      <c r="CI81" s="72"/>
      <c r="CJ81" s="72"/>
      <c r="CK81" s="135"/>
      <c r="CL81" s="138" t="s">
        <v>124</v>
      </c>
      <c r="CM81" s="138" t="s">
        <v>124</v>
      </c>
      <c r="CN81" s="139">
        <v>0</v>
      </c>
      <c r="CO81" s="141">
        <v>0</v>
      </c>
    </row>
    <row r="82" spans="1:93" ht="14.45" customHeight="1">
      <c r="A82" s="167" t="s">
        <v>181</v>
      </c>
      <c r="B82" s="71" t="s">
        <v>119</v>
      </c>
      <c r="C82" s="5">
        <v>2617</v>
      </c>
      <c r="D82" s="5">
        <v>1467</v>
      </c>
      <c r="E82" s="5">
        <v>2906</v>
      </c>
      <c r="F82" s="5">
        <v>1535</v>
      </c>
      <c r="G82" s="5">
        <v>2333</v>
      </c>
      <c r="H82" s="5">
        <v>1276</v>
      </c>
      <c r="I82" s="5">
        <v>2915</v>
      </c>
      <c r="J82" s="5">
        <v>1598</v>
      </c>
      <c r="K82" s="72">
        <v>10771</v>
      </c>
      <c r="L82" s="72">
        <v>5876</v>
      </c>
      <c r="M82" s="167" t="s">
        <v>181</v>
      </c>
      <c r="N82" s="71" t="s">
        <v>119</v>
      </c>
      <c r="O82" s="5">
        <v>40</v>
      </c>
      <c r="P82" s="5">
        <v>17</v>
      </c>
      <c r="Q82" s="5">
        <v>18</v>
      </c>
      <c r="R82" s="5">
        <v>13</v>
      </c>
      <c r="S82" s="5">
        <v>22</v>
      </c>
      <c r="T82" s="5">
        <v>10</v>
      </c>
      <c r="U82" s="5">
        <v>573</v>
      </c>
      <c r="V82" s="5">
        <v>334</v>
      </c>
      <c r="W82" s="72">
        <v>653</v>
      </c>
      <c r="X82" s="72">
        <v>374</v>
      </c>
      <c r="Y82" s="167" t="s">
        <v>181</v>
      </c>
      <c r="Z82" s="71" t="s">
        <v>119</v>
      </c>
      <c r="AA82" s="5">
        <v>67</v>
      </c>
      <c r="AB82" s="5">
        <v>69</v>
      </c>
      <c r="AC82" s="5">
        <v>63</v>
      </c>
      <c r="AD82" s="5">
        <v>72</v>
      </c>
      <c r="AE82" s="72">
        <v>271</v>
      </c>
      <c r="AF82" s="72">
        <v>267</v>
      </c>
      <c r="AG82" s="5">
        <v>168</v>
      </c>
      <c r="AH82" s="5">
        <v>27</v>
      </c>
      <c r="AI82" s="5">
        <v>6</v>
      </c>
      <c r="AJ82" s="5">
        <v>47</v>
      </c>
      <c r="AK82" s="167" t="s">
        <v>181</v>
      </c>
      <c r="AL82" s="71" t="s">
        <v>119</v>
      </c>
      <c r="AM82" s="5">
        <v>23</v>
      </c>
      <c r="AN82" s="5">
        <v>3079</v>
      </c>
      <c r="AO82" s="5">
        <v>696</v>
      </c>
      <c r="AP82" s="5">
        <v>103</v>
      </c>
      <c r="AQ82" s="5">
        <v>29</v>
      </c>
      <c r="AR82" s="5">
        <v>108</v>
      </c>
      <c r="AS82" s="5">
        <v>269</v>
      </c>
      <c r="AT82" s="5">
        <v>219</v>
      </c>
      <c r="AU82" s="5">
        <v>212</v>
      </c>
      <c r="AV82" s="167" t="s">
        <v>181</v>
      </c>
      <c r="AW82" s="71" t="s">
        <v>119</v>
      </c>
      <c r="AX82" s="5">
        <v>2246</v>
      </c>
      <c r="AY82" s="5">
        <v>1205</v>
      </c>
      <c r="AZ82" s="5">
        <v>2167</v>
      </c>
      <c r="BA82" s="5">
        <v>1169</v>
      </c>
      <c r="BB82" s="5">
        <v>799</v>
      </c>
      <c r="BC82" s="5">
        <v>428</v>
      </c>
      <c r="BD82" s="5">
        <v>2240</v>
      </c>
      <c r="BE82" s="5">
        <v>1203</v>
      </c>
      <c r="BF82" s="5">
        <v>2161</v>
      </c>
      <c r="BG82" s="5">
        <v>1167</v>
      </c>
      <c r="BH82" s="5">
        <v>738</v>
      </c>
      <c r="BI82" s="5">
        <v>392</v>
      </c>
      <c r="BJ82" s="167" t="s">
        <v>181</v>
      </c>
      <c r="BK82" s="71" t="s">
        <v>119</v>
      </c>
      <c r="BL82" s="5">
        <v>114</v>
      </c>
      <c r="BM82" s="5">
        <v>87</v>
      </c>
      <c r="BN82" s="5">
        <v>34</v>
      </c>
      <c r="BO82" s="5">
        <v>231</v>
      </c>
      <c r="BP82" s="5">
        <v>0</v>
      </c>
      <c r="BQ82" s="72">
        <v>466</v>
      </c>
      <c r="BR82" s="5">
        <v>219</v>
      </c>
      <c r="BS82" s="5">
        <v>138</v>
      </c>
      <c r="BT82" s="72">
        <v>76</v>
      </c>
      <c r="BU82" s="5">
        <v>31</v>
      </c>
      <c r="BV82" s="167" t="s">
        <v>181</v>
      </c>
      <c r="BW82" s="71" t="s">
        <v>119</v>
      </c>
      <c r="BX82" s="5">
        <v>2145</v>
      </c>
      <c r="BY82" s="5">
        <v>4002</v>
      </c>
      <c r="BZ82" s="5">
        <v>406</v>
      </c>
      <c r="CA82" s="5">
        <v>305</v>
      </c>
      <c r="CB82" s="5">
        <v>2288</v>
      </c>
      <c r="CC82" s="5">
        <v>319</v>
      </c>
      <c r="CD82" s="5">
        <v>298</v>
      </c>
      <c r="CE82" s="5">
        <v>5</v>
      </c>
      <c r="CF82" s="5">
        <v>0</v>
      </c>
      <c r="CG82" s="5">
        <v>171</v>
      </c>
      <c r="CH82" s="5">
        <v>1</v>
      </c>
      <c r="CI82" s="5">
        <v>421</v>
      </c>
      <c r="CJ82" s="5">
        <v>4224</v>
      </c>
      <c r="CK82" s="135"/>
      <c r="CL82" s="138" t="s">
        <v>181</v>
      </c>
      <c r="CM82" s="138" t="s">
        <v>4245</v>
      </c>
      <c r="CN82" s="139">
        <v>8826</v>
      </c>
      <c r="CO82" s="141">
        <v>9940</v>
      </c>
    </row>
    <row r="83" spans="1:93">
      <c r="A83" s="167"/>
      <c r="B83" s="71" t="s">
        <v>120</v>
      </c>
      <c r="C83" s="5">
        <v>765</v>
      </c>
      <c r="D83" s="5">
        <v>426</v>
      </c>
      <c r="E83" s="5">
        <v>913</v>
      </c>
      <c r="F83" s="5">
        <v>489</v>
      </c>
      <c r="G83" s="5">
        <v>759</v>
      </c>
      <c r="H83" s="5">
        <v>407</v>
      </c>
      <c r="I83" s="5">
        <v>1284</v>
      </c>
      <c r="J83" s="5">
        <v>665</v>
      </c>
      <c r="K83" s="72">
        <v>3721</v>
      </c>
      <c r="L83" s="72">
        <v>1987</v>
      </c>
      <c r="M83" s="167"/>
      <c r="N83" s="71" t="s">
        <v>120</v>
      </c>
      <c r="O83" s="5">
        <v>0</v>
      </c>
      <c r="P83" s="5">
        <v>0</v>
      </c>
      <c r="Q83" s="5">
        <v>0</v>
      </c>
      <c r="R83" s="5">
        <v>0</v>
      </c>
      <c r="S83" s="5">
        <v>0</v>
      </c>
      <c r="T83" s="5">
        <v>0</v>
      </c>
      <c r="U83" s="5">
        <v>248</v>
      </c>
      <c r="V83" s="5">
        <v>146</v>
      </c>
      <c r="W83" s="72">
        <v>248</v>
      </c>
      <c r="X83" s="72">
        <v>146</v>
      </c>
      <c r="Y83" s="167"/>
      <c r="Z83" s="71" t="s">
        <v>120</v>
      </c>
      <c r="AA83" s="5">
        <v>12</v>
      </c>
      <c r="AB83" s="5">
        <v>13</v>
      </c>
      <c r="AC83" s="5">
        <v>11</v>
      </c>
      <c r="AD83" s="5">
        <v>14</v>
      </c>
      <c r="AE83" s="72">
        <v>50</v>
      </c>
      <c r="AF83" s="72">
        <v>43</v>
      </c>
      <c r="AG83" s="5">
        <v>38</v>
      </c>
      <c r="AH83" s="5">
        <v>29</v>
      </c>
      <c r="AI83" s="5">
        <v>1</v>
      </c>
      <c r="AJ83" s="5">
        <v>2</v>
      </c>
      <c r="AK83" s="167"/>
      <c r="AL83" s="71" t="s">
        <v>120</v>
      </c>
      <c r="AM83" s="5">
        <v>0</v>
      </c>
      <c r="AN83" s="5">
        <v>1058</v>
      </c>
      <c r="AO83" s="5">
        <v>88</v>
      </c>
      <c r="AP83" s="5">
        <v>23</v>
      </c>
      <c r="AQ83" s="5">
        <v>0</v>
      </c>
      <c r="AR83" s="5">
        <v>15</v>
      </c>
      <c r="AS83" s="5">
        <v>50</v>
      </c>
      <c r="AT83" s="5">
        <v>43</v>
      </c>
      <c r="AU83" s="5">
        <v>43</v>
      </c>
      <c r="AV83" s="167"/>
      <c r="AW83" s="71" t="s">
        <v>120</v>
      </c>
      <c r="AX83" s="5">
        <v>903</v>
      </c>
      <c r="AY83" s="5">
        <v>498</v>
      </c>
      <c r="AZ83" s="5">
        <v>878</v>
      </c>
      <c r="BA83" s="5">
        <v>484</v>
      </c>
      <c r="BB83" s="5">
        <v>320</v>
      </c>
      <c r="BC83" s="5">
        <v>197</v>
      </c>
      <c r="BD83" s="5">
        <v>900</v>
      </c>
      <c r="BE83" s="5">
        <v>496</v>
      </c>
      <c r="BF83" s="5">
        <v>875</v>
      </c>
      <c r="BG83" s="5">
        <v>482</v>
      </c>
      <c r="BH83" s="5">
        <v>320</v>
      </c>
      <c r="BI83" s="5">
        <v>197</v>
      </c>
      <c r="BJ83" s="167"/>
      <c r="BK83" s="71" t="s">
        <v>120</v>
      </c>
      <c r="BL83" s="5">
        <v>55</v>
      </c>
      <c r="BM83" s="5">
        <v>29</v>
      </c>
      <c r="BN83" s="5">
        <v>7</v>
      </c>
      <c r="BO83" s="5">
        <v>14</v>
      </c>
      <c r="BP83" s="5">
        <v>0</v>
      </c>
      <c r="BQ83" s="72">
        <v>105</v>
      </c>
      <c r="BR83" s="5">
        <v>85</v>
      </c>
      <c r="BS83" s="5">
        <v>56</v>
      </c>
      <c r="BT83" s="72">
        <v>50</v>
      </c>
      <c r="BU83" s="5">
        <v>35</v>
      </c>
      <c r="BV83" s="167"/>
      <c r="BW83" s="71" t="s">
        <v>120</v>
      </c>
      <c r="BX83" s="5">
        <v>767</v>
      </c>
      <c r="BY83" s="5">
        <v>3825</v>
      </c>
      <c r="BZ83" s="5">
        <v>835</v>
      </c>
      <c r="CA83" s="5">
        <v>635</v>
      </c>
      <c r="CB83" s="5">
        <v>2074</v>
      </c>
      <c r="CC83" s="5">
        <v>163</v>
      </c>
      <c r="CD83" s="5">
        <v>535</v>
      </c>
      <c r="CE83" s="5">
        <v>0</v>
      </c>
      <c r="CF83" s="5">
        <v>0</v>
      </c>
      <c r="CG83" s="5">
        <v>39</v>
      </c>
      <c r="CH83" s="5">
        <v>0</v>
      </c>
      <c r="CI83" s="5">
        <v>11</v>
      </c>
      <c r="CJ83" s="5">
        <v>7932</v>
      </c>
      <c r="CK83" s="135"/>
      <c r="CL83" s="138" t="s">
        <v>181</v>
      </c>
      <c r="CM83" s="138" t="s">
        <v>4246</v>
      </c>
      <c r="CN83" s="139">
        <v>2472</v>
      </c>
      <c r="CO83" s="141">
        <v>8873</v>
      </c>
    </row>
    <row r="84" spans="1:93">
      <c r="A84" s="167"/>
      <c r="B84" s="103" t="s">
        <v>102</v>
      </c>
      <c r="C84" s="105">
        <v>3382</v>
      </c>
      <c r="D84" s="105">
        <v>1893</v>
      </c>
      <c r="E84" s="105">
        <v>3819</v>
      </c>
      <c r="F84" s="105">
        <v>2024</v>
      </c>
      <c r="G84" s="105">
        <v>3092</v>
      </c>
      <c r="H84" s="105">
        <v>1683</v>
      </c>
      <c r="I84" s="105">
        <v>4199</v>
      </c>
      <c r="J84" s="105">
        <v>2263</v>
      </c>
      <c r="K84" s="105">
        <v>14492</v>
      </c>
      <c r="L84" s="105">
        <v>7863</v>
      </c>
      <c r="M84" s="167"/>
      <c r="N84" s="103" t="s">
        <v>102</v>
      </c>
      <c r="O84" s="105">
        <v>40</v>
      </c>
      <c r="P84" s="105">
        <v>17</v>
      </c>
      <c r="Q84" s="105">
        <v>18</v>
      </c>
      <c r="R84" s="105">
        <v>13</v>
      </c>
      <c r="S84" s="105">
        <v>22</v>
      </c>
      <c r="T84" s="105">
        <v>10</v>
      </c>
      <c r="U84" s="105">
        <v>821</v>
      </c>
      <c r="V84" s="105">
        <v>480</v>
      </c>
      <c r="W84" s="105">
        <v>901</v>
      </c>
      <c r="X84" s="105">
        <v>520</v>
      </c>
      <c r="Y84" s="167"/>
      <c r="Z84" s="103" t="s">
        <v>102</v>
      </c>
      <c r="AA84" s="105">
        <v>79</v>
      </c>
      <c r="AB84" s="105">
        <v>82</v>
      </c>
      <c r="AC84" s="105">
        <v>74</v>
      </c>
      <c r="AD84" s="105">
        <v>86</v>
      </c>
      <c r="AE84" s="105">
        <v>321</v>
      </c>
      <c r="AF84" s="105">
        <v>310</v>
      </c>
      <c r="AG84" s="105">
        <v>206</v>
      </c>
      <c r="AH84" s="105">
        <v>56</v>
      </c>
      <c r="AI84" s="105">
        <v>7</v>
      </c>
      <c r="AJ84" s="105">
        <v>49</v>
      </c>
      <c r="AK84" s="167"/>
      <c r="AL84" s="103" t="s">
        <v>102</v>
      </c>
      <c r="AM84" s="105">
        <v>23</v>
      </c>
      <c r="AN84" s="105">
        <v>4137</v>
      </c>
      <c r="AO84" s="105">
        <v>784</v>
      </c>
      <c r="AP84" s="105">
        <v>126</v>
      </c>
      <c r="AQ84" s="105">
        <v>29</v>
      </c>
      <c r="AR84" s="105">
        <v>123</v>
      </c>
      <c r="AS84" s="105">
        <v>319</v>
      </c>
      <c r="AT84" s="105">
        <v>262</v>
      </c>
      <c r="AU84" s="105">
        <v>255</v>
      </c>
      <c r="AV84" s="167"/>
      <c r="AW84" s="103" t="s">
        <v>102</v>
      </c>
      <c r="AX84" s="105">
        <v>3149</v>
      </c>
      <c r="AY84" s="105">
        <v>1703</v>
      </c>
      <c r="AZ84" s="105">
        <v>3045</v>
      </c>
      <c r="BA84" s="105">
        <v>1653</v>
      </c>
      <c r="BB84" s="105">
        <v>1119</v>
      </c>
      <c r="BC84" s="105">
        <v>625</v>
      </c>
      <c r="BD84" s="105">
        <v>3140</v>
      </c>
      <c r="BE84" s="105">
        <v>1699</v>
      </c>
      <c r="BF84" s="105">
        <v>3036</v>
      </c>
      <c r="BG84" s="105">
        <v>1649</v>
      </c>
      <c r="BH84" s="105">
        <v>1058</v>
      </c>
      <c r="BI84" s="105">
        <v>589</v>
      </c>
      <c r="BJ84" s="167"/>
      <c r="BK84" s="103" t="s">
        <v>102</v>
      </c>
      <c r="BL84" s="105">
        <v>169</v>
      </c>
      <c r="BM84" s="105">
        <v>116</v>
      </c>
      <c r="BN84" s="105">
        <v>41</v>
      </c>
      <c r="BO84" s="105">
        <v>245</v>
      </c>
      <c r="BP84" s="105">
        <v>0</v>
      </c>
      <c r="BQ84" s="105">
        <v>571</v>
      </c>
      <c r="BR84" s="105">
        <v>304</v>
      </c>
      <c r="BS84" s="105">
        <v>194</v>
      </c>
      <c r="BT84" s="105">
        <v>126</v>
      </c>
      <c r="BU84" s="105">
        <v>66</v>
      </c>
      <c r="BV84" s="167"/>
      <c r="BW84" s="103" t="s">
        <v>102</v>
      </c>
      <c r="BX84" s="105">
        <v>2912</v>
      </c>
      <c r="BY84" s="105">
        <v>7827</v>
      </c>
      <c r="BZ84" s="105">
        <v>1241</v>
      </c>
      <c r="CA84" s="105">
        <v>940</v>
      </c>
      <c r="CB84" s="105">
        <v>4362</v>
      </c>
      <c r="CC84" s="105">
        <v>482</v>
      </c>
      <c r="CD84" s="105">
        <v>833</v>
      </c>
      <c r="CE84" s="105">
        <v>5</v>
      </c>
      <c r="CF84" s="105">
        <v>0</v>
      </c>
      <c r="CG84" s="105">
        <v>210</v>
      </c>
      <c r="CH84" s="105">
        <v>1</v>
      </c>
      <c r="CI84" s="105">
        <v>432</v>
      </c>
      <c r="CJ84" s="105">
        <v>12156</v>
      </c>
      <c r="CK84" s="135"/>
      <c r="CL84" s="138" t="s">
        <v>181</v>
      </c>
      <c r="CM84" s="138" t="s">
        <v>4247</v>
      </c>
      <c r="CN84" s="139">
        <v>11298</v>
      </c>
      <c r="CO84" s="141">
        <v>18813</v>
      </c>
    </row>
    <row r="85" spans="1:93" ht="14.45" customHeight="1">
      <c r="A85" s="167" t="s">
        <v>182</v>
      </c>
      <c r="B85" s="71" t="s">
        <v>119</v>
      </c>
      <c r="C85" s="5">
        <v>2499</v>
      </c>
      <c r="D85" s="5">
        <v>1332</v>
      </c>
      <c r="E85" s="5">
        <v>2973</v>
      </c>
      <c r="F85" s="5">
        <v>1511</v>
      </c>
      <c r="G85" s="5">
        <v>2541</v>
      </c>
      <c r="H85" s="5">
        <v>1354</v>
      </c>
      <c r="I85" s="5">
        <v>3272</v>
      </c>
      <c r="J85" s="5">
        <v>1798</v>
      </c>
      <c r="K85" s="72">
        <v>11285</v>
      </c>
      <c r="L85" s="72">
        <v>5995</v>
      </c>
      <c r="M85" s="167" t="s">
        <v>182</v>
      </c>
      <c r="N85" s="71" t="s">
        <v>119</v>
      </c>
      <c r="O85" s="5">
        <v>208</v>
      </c>
      <c r="P85" s="5">
        <v>103</v>
      </c>
      <c r="Q85" s="5">
        <v>73</v>
      </c>
      <c r="R85" s="5">
        <v>38</v>
      </c>
      <c r="S85" s="5">
        <v>114</v>
      </c>
      <c r="T85" s="5">
        <v>70</v>
      </c>
      <c r="U85" s="5">
        <v>877</v>
      </c>
      <c r="V85" s="5">
        <v>517</v>
      </c>
      <c r="W85" s="72">
        <v>1272</v>
      </c>
      <c r="X85" s="72">
        <v>728</v>
      </c>
      <c r="Y85" s="167" t="s">
        <v>182</v>
      </c>
      <c r="Z85" s="71" t="s">
        <v>119</v>
      </c>
      <c r="AA85" s="5">
        <v>59</v>
      </c>
      <c r="AB85" s="5">
        <v>64</v>
      </c>
      <c r="AC85" s="5">
        <v>60</v>
      </c>
      <c r="AD85" s="5">
        <v>65</v>
      </c>
      <c r="AE85" s="72">
        <v>248</v>
      </c>
      <c r="AF85" s="72">
        <v>214</v>
      </c>
      <c r="AG85" s="5">
        <v>140</v>
      </c>
      <c r="AH85" s="5">
        <v>0</v>
      </c>
      <c r="AI85" s="5">
        <v>46</v>
      </c>
      <c r="AJ85" s="5">
        <v>40</v>
      </c>
      <c r="AK85" s="167" t="s">
        <v>182</v>
      </c>
      <c r="AL85" s="71" t="s">
        <v>119</v>
      </c>
      <c r="AM85" s="5">
        <v>22</v>
      </c>
      <c r="AN85" s="5">
        <v>3384</v>
      </c>
      <c r="AO85" s="5">
        <v>537</v>
      </c>
      <c r="AP85" s="5">
        <v>199</v>
      </c>
      <c r="AQ85" s="5">
        <v>29</v>
      </c>
      <c r="AR85" s="5">
        <v>106</v>
      </c>
      <c r="AS85" s="5">
        <v>234</v>
      </c>
      <c r="AT85" s="5">
        <v>238</v>
      </c>
      <c r="AU85" s="5">
        <v>223</v>
      </c>
      <c r="AV85" s="167" t="s">
        <v>182</v>
      </c>
      <c r="AW85" s="71" t="s">
        <v>119</v>
      </c>
      <c r="AX85" s="5">
        <v>2747</v>
      </c>
      <c r="AY85" s="5">
        <v>1487</v>
      </c>
      <c r="AZ85" s="5">
        <v>2605</v>
      </c>
      <c r="BA85" s="5">
        <v>1429</v>
      </c>
      <c r="BB85" s="5">
        <v>851</v>
      </c>
      <c r="BC85" s="5">
        <v>461</v>
      </c>
      <c r="BD85" s="5">
        <v>2741</v>
      </c>
      <c r="BE85" s="5">
        <v>1486</v>
      </c>
      <c r="BF85" s="5">
        <v>2599</v>
      </c>
      <c r="BG85" s="5">
        <v>1428</v>
      </c>
      <c r="BH85" s="5">
        <v>501</v>
      </c>
      <c r="BI85" s="5">
        <v>272</v>
      </c>
      <c r="BJ85" s="167" t="s">
        <v>182</v>
      </c>
      <c r="BK85" s="71" t="s">
        <v>119</v>
      </c>
      <c r="BL85" s="5">
        <v>205</v>
      </c>
      <c r="BM85" s="5">
        <v>81</v>
      </c>
      <c r="BN85" s="5">
        <v>15</v>
      </c>
      <c r="BO85" s="5">
        <v>138</v>
      </c>
      <c r="BP85" s="5">
        <v>0</v>
      </c>
      <c r="BQ85" s="72">
        <v>439</v>
      </c>
      <c r="BR85" s="5">
        <v>217</v>
      </c>
      <c r="BS85" s="5">
        <v>189</v>
      </c>
      <c r="BT85" s="72">
        <v>64</v>
      </c>
      <c r="BU85" s="5">
        <v>29</v>
      </c>
      <c r="BV85" s="167" t="s">
        <v>182</v>
      </c>
      <c r="BW85" s="71" t="s">
        <v>119</v>
      </c>
      <c r="BX85" s="5">
        <v>2035</v>
      </c>
      <c r="BY85" s="5">
        <v>1949</v>
      </c>
      <c r="BZ85" s="5">
        <v>1171</v>
      </c>
      <c r="CA85" s="5">
        <v>359</v>
      </c>
      <c r="CB85" s="5">
        <v>2449</v>
      </c>
      <c r="CC85" s="5">
        <v>367</v>
      </c>
      <c r="CD85" s="5">
        <v>438</v>
      </c>
      <c r="CE85" s="5">
        <v>1</v>
      </c>
      <c r="CF85" s="5">
        <v>11</v>
      </c>
      <c r="CG85" s="5">
        <v>145</v>
      </c>
      <c r="CH85" s="5">
        <v>0</v>
      </c>
      <c r="CI85" s="5">
        <v>74</v>
      </c>
      <c r="CJ85" s="5">
        <v>1184</v>
      </c>
      <c r="CK85" s="135"/>
      <c r="CL85" s="138" t="s">
        <v>182</v>
      </c>
      <c r="CM85" s="138" t="s">
        <v>4248</v>
      </c>
      <c r="CN85" s="139">
        <v>9342</v>
      </c>
      <c r="CO85" s="141">
        <v>8925</v>
      </c>
    </row>
    <row r="86" spans="1:93">
      <c r="A86" s="167"/>
      <c r="B86" s="71" t="s">
        <v>120</v>
      </c>
      <c r="C86" s="5">
        <v>335</v>
      </c>
      <c r="D86" s="5">
        <v>172</v>
      </c>
      <c r="E86" s="5">
        <v>440</v>
      </c>
      <c r="F86" s="5">
        <v>237</v>
      </c>
      <c r="G86" s="5">
        <v>406</v>
      </c>
      <c r="H86" s="5">
        <v>207</v>
      </c>
      <c r="I86" s="5">
        <v>497</v>
      </c>
      <c r="J86" s="5">
        <v>267</v>
      </c>
      <c r="K86" s="72">
        <v>1678</v>
      </c>
      <c r="L86" s="72">
        <v>883</v>
      </c>
      <c r="M86" s="167"/>
      <c r="N86" s="71" t="s">
        <v>120</v>
      </c>
      <c r="O86" s="5">
        <v>59</v>
      </c>
      <c r="P86" s="5">
        <v>17</v>
      </c>
      <c r="Q86" s="5">
        <v>12</v>
      </c>
      <c r="R86" s="5">
        <v>5</v>
      </c>
      <c r="S86" s="5">
        <v>22</v>
      </c>
      <c r="T86" s="5">
        <v>6</v>
      </c>
      <c r="U86" s="5">
        <v>137</v>
      </c>
      <c r="V86" s="5">
        <v>88</v>
      </c>
      <c r="W86" s="72">
        <v>230</v>
      </c>
      <c r="X86" s="72">
        <v>116</v>
      </c>
      <c r="Y86" s="167"/>
      <c r="Z86" s="71" t="s">
        <v>120</v>
      </c>
      <c r="AA86" s="5">
        <v>10</v>
      </c>
      <c r="AB86" s="5">
        <v>11</v>
      </c>
      <c r="AC86" s="5">
        <v>11</v>
      </c>
      <c r="AD86" s="5">
        <v>13</v>
      </c>
      <c r="AE86" s="72">
        <v>45</v>
      </c>
      <c r="AF86" s="72">
        <v>39</v>
      </c>
      <c r="AG86" s="5">
        <v>32</v>
      </c>
      <c r="AH86" s="5">
        <v>16</v>
      </c>
      <c r="AI86" s="5">
        <v>11</v>
      </c>
      <c r="AJ86" s="5">
        <v>7</v>
      </c>
      <c r="AK86" s="167"/>
      <c r="AL86" s="71" t="s">
        <v>120</v>
      </c>
      <c r="AM86" s="5">
        <v>0</v>
      </c>
      <c r="AN86" s="5">
        <v>806</v>
      </c>
      <c r="AO86" s="5">
        <v>23</v>
      </c>
      <c r="AP86" s="5">
        <v>30</v>
      </c>
      <c r="AQ86" s="5">
        <v>0</v>
      </c>
      <c r="AR86" s="5">
        <v>20</v>
      </c>
      <c r="AS86" s="5">
        <v>34</v>
      </c>
      <c r="AT86" s="5">
        <v>38</v>
      </c>
      <c r="AU86" s="5">
        <v>37</v>
      </c>
      <c r="AV86" s="167"/>
      <c r="AW86" s="71" t="s">
        <v>120</v>
      </c>
      <c r="AX86" s="5">
        <v>453</v>
      </c>
      <c r="AY86" s="5">
        <v>260</v>
      </c>
      <c r="AZ86" s="5">
        <v>438</v>
      </c>
      <c r="BA86" s="5">
        <v>248</v>
      </c>
      <c r="BB86" s="5">
        <v>104</v>
      </c>
      <c r="BC86" s="5">
        <v>62</v>
      </c>
      <c r="BD86" s="5">
        <v>449</v>
      </c>
      <c r="BE86" s="5">
        <v>259</v>
      </c>
      <c r="BF86" s="5">
        <v>435</v>
      </c>
      <c r="BG86" s="5">
        <v>248</v>
      </c>
      <c r="BH86" s="5">
        <v>74</v>
      </c>
      <c r="BI86" s="5">
        <v>40</v>
      </c>
      <c r="BJ86" s="167"/>
      <c r="BK86" s="71" t="s">
        <v>120</v>
      </c>
      <c r="BL86" s="5">
        <v>32</v>
      </c>
      <c r="BM86" s="5">
        <v>15</v>
      </c>
      <c r="BN86" s="5">
        <v>4</v>
      </c>
      <c r="BO86" s="5">
        <v>18</v>
      </c>
      <c r="BP86" s="5">
        <v>0</v>
      </c>
      <c r="BQ86" s="72">
        <v>69</v>
      </c>
      <c r="BR86" s="5">
        <v>41</v>
      </c>
      <c r="BS86" s="5">
        <v>34</v>
      </c>
      <c r="BT86" s="72">
        <v>17</v>
      </c>
      <c r="BU86" s="5">
        <v>10</v>
      </c>
      <c r="BV86" s="167"/>
      <c r="BW86" s="71" t="s">
        <v>120</v>
      </c>
      <c r="BX86" s="5">
        <v>429</v>
      </c>
      <c r="BY86" s="5">
        <v>690</v>
      </c>
      <c r="BZ86" s="5">
        <v>523</v>
      </c>
      <c r="CA86" s="5">
        <v>70</v>
      </c>
      <c r="CB86" s="5">
        <v>668</v>
      </c>
      <c r="CC86" s="5">
        <v>93</v>
      </c>
      <c r="CD86" s="5">
        <v>50</v>
      </c>
      <c r="CE86" s="5">
        <v>0</v>
      </c>
      <c r="CF86" s="5">
        <v>0</v>
      </c>
      <c r="CG86" s="5">
        <v>0</v>
      </c>
      <c r="CH86" s="5">
        <v>0</v>
      </c>
      <c r="CI86" s="5">
        <v>56</v>
      </c>
      <c r="CJ86" s="5">
        <v>73</v>
      </c>
      <c r="CK86" s="135"/>
      <c r="CL86" s="138" t="s">
        <v>182</v>
      </c>
      <c r="CM86" s="138" t="s">
        <v>4249</v>
      </c>
      <c r="CN86" s="139">
        <v>1801</v>
      </c>
      <c r="CO86" s="141">
        <v>2523</v>
      </c>
    </row>
    <row r="87" spans="1:93">
      <c r="A87" s="167"/>
      <c r="B87" s="103" t="s">
        <v>102</v>
      </c>
      <c r="C87" s="105">
        <v>2834</v>
      </c>
      <c r="D87" s="105">
        <v>1504</v>
      </c>
      <c r="E87" s="105">
        <v>3413</v>
      </c>
      <c r="F87" s="105">
        <v>1748</v>
      </c>
      <c r="G87" s="105">
        <v>2947</v>
      </c>
      <c r="H87" s="105">
        <v>1561</v>
      </c>
      <c r="I87" s="105">
        <v>3769</v>
      </c>
      <c r="J87" s="105">
        <v>2065</v>
      </c>
      <c r="K87" s="105">
        <v>12963</v>
      </c>
      <c r="L87" s="105">
        <v>6878</v>
      </c>
      <c r="M87" s="167"/>
      <c r="N87" s="103" t="s">
        <v>102</v>
      </c>
      <c r="O87" s="105">
        <v>267</v>
      </c>
      <c r="P87" s="105">
        <v>120</v>
      </c>
      <c r="Q87" s="105">
        <v>85</v>
      </c>
      <c r="R87" s="105">
        <v>43</v>
      </c>
      <c r="S87" s="105">
        <v>136</v>
      </c>
      <c r="T87" s="105">
        <v>76</v>
      </c>
      <c r="U87" s="105">
        <v>1014</v>
      </c>
      <c r="V87" s="105">
        <v>605</v>
      </c>
      <c r="W87" s="105">
        <v>1502</v>
      </c>
      <c r="X87" s="105">
        <v>844</v>
      </c>
      <c r="Y87" s="167"/>
      <c r="Z87" s="103" t="s">
        <v>102</v>
      </c>
      <c r="AA87" s="105">
        <v>69</v>
      </c>
      <c r="AB87" s="105">
        <v>75</v>
      </c>
      <c r="AC87" s="105">
        <v>71</v>
      </c>
      <c r="AD87" s="105">
        <v>78</v>
      </c>
      <c r="AE87" s="105">
        <v>293</v>
      </c>
      <c r="AF87" s="105">
        <v>253</v>
      </c>
      <c r="AG87" s="105">
        <v>172</v>
      </c>
      <c r="AH87" s="105">
        <v>16</v>
      </c>
      <c r="AI87" s="105">
        <v>57</v>
      </c>
      <c r="AJ87" s="105">
        <v>47</v>
      </c>
      <c r="AK87" s="167"/>
      <c r="AL87" s="103" t="s">
        <v>102</v>
      </c>
      <c r="AM87" s="105">
        <v>22</v>
      </c>
      <c r="AN87" s="105">
        <v>4190</v>
      </c>
      <c r="AO87" s="105">
        <v>560</v>
      </c>
      <c r="AP87" s="105">
        <v>229</v>
      </c>
      <c r="AQ87" s="105">
        <v>29</v>
      </c>
      <c r="AR87" s="105">
        <v>126</v>
      </c>
      <c r="AS87" s="105">
        <v>268</v>
      </c>
      <c r="AT87" s="105">
        <v>276</v>
      </c>
      <c r="AU87" s="105">
        <v>260</v>
      </c>
      <c r="AV87" s="167"/>
      <c r="AW87" s="103" t="s">
        <v>102</v>
      </c>
      <c r="AX87" s="105">
        <v>3200</v>
      </c>
      <c r="AY87" s="105">
        <v>1747</v>
      </c>
      <c r="AZ87" s="105">
        <v>3043</v>
      </c>
      <c r="BA87" s="105">
        <v>1677</v>
      </c>
      <c r="BB87" s="105">
        <v>955</v>
      </c>
      <c r="BC87" s="105">
        <v>523</v>
      </c>
      <c r="BD87" s="105">
        <v>3190</v>
      </c>
      <c r="BE87" s="105">
        <v>1745</v>
      </c>
      <c r="BF87" s="105">
        <v>3034</v>
      </c>
      <c r="BG87" s="105">
        <v>1676</v>
      </c>
      <c r="BH87" s="105">
        <v>575</v>
      </c>
      <c r="BI87" s="105">
        <v>312</v>
      </c>
      <c r="BJ87" s="167"/>
      <c r="BK87" s="103" t="s">
        <v>102</v>
      </c>
      <c r="BL87" s="105">
        <v>237</v>
      </c>
      <c r="BM87" s="105">
        <v>96</v>
      </c>
      <c r="BN87" s="105">
        <v>19</v>
      </c>
      <c r="BO87" s="105">
        <v>156</v>
      </c>
      <c r="BP87" s="105">
        <v>0</v>
      </c>
      <c r="BQ87" s="105">
        <v>508</v>
      </c>
      <c r="BR87" s="105">
        <v>258</v>
      </c>
      <c r="BS87" s="105">
        <v>223</v>
      </c>
      <c r="BT87" s="105">
        <v>81</v>
      </c>
      <c r="BU87" s="105">
        <v>39</v>
      </c>
      <c r="BV87" s="167"/>
      <c r="BW87" s="103" t="s">
        <v>102</v>
      </c>
      <c r="BX87" s="105">
        <v>2464</v>
      </c>
      <c r="BY87" s="105">
        <v>2639</v>
      </c>
      <c r="BZ87" s="105">
        <v>1694</v>
      </c>
      <c r="CA87" s="105">
        <v>429</v>
      </c>
      <c r="CB87" s="105">
        <v>3117</v>
      </c>
      <c r="CC87" s="105">
        <v>460</v>
      </c>
      <c r="CD87" s="105">
        <v>488</v>
      </c>
      <c r="CE87" s="105">
        <v>1</v>
      </c>
      <c r="CF87" s="105">
        <v>11</v>
      </c>
      <c r="CG87" s="105">
        <v>145</v>
      </c>
      <c r="CH87" s="105">
        <v>0</v>
      </c>
      <c r="CI87" s="105">
        <v>130</v>
      </c>
      <c r="CJ87" s="105">
        <v>1257</v>
      </c>
      <c r="CK87" s="135"/>
      <c r="CL87" s="138" t="s">
        <v>182</v>
      </c>
      <c r="CM87" s="138" t="s">
        <v>4250</v>
      </c>
      <c r="CN87" s="139">
        <v>11143</v>
      </c>
      <c r="CO87" s="141">
        <v>11448</v>
      </c>
    </row>
    <row r="88" spans="1:93" ht="14.45" customHeight="1">
      <c r="A88" s="167" t="s">
        <v>183</v>
      </c>
      <c r="B88" s="71" t="s">
        <v>119</v>
      </c>
      <c r="C88" s="5">
        <v>768</v>
      </c>
      <c r="D88" s="5">
        <v>346</v>
      </c>
      <c r="E88" s="5">
        <v>631</v>
      </c>
      <c r="F88" s="5">
        <v>271</v>
      </c>
      <c r="G88" s="5">
        <v>415</v>
      </c>
      <c r="H88" s="5">
        <v>196</v>
      </c>
      <c r="I88" s="5">
        <v>501</v>
      </c>
      <c r="J88" s="5">
        <v>228</v>
      </c>
      <c r="K88" s="72">
        <v>2315</v>
      </c>
      <c r="L88" s="72">
        <v>1041</v>
      </c>
      <c r="M88" s="167" t="s">
        <v>183</v>
      </c>
      <c r="N88" s="71" t="s">
        <v>119</v>
      </c>
      <c r="O88" s="5">
        <v>74</v>
      </c>
      <c r="P88" s="5">
        <v>31</v>
      </c>
      <c r="Q88" s="5">
        <v>22</v>
      </c>
      <c r="R88" s="5">
        <v>9</v>
      </c>
      <c r="S88" s="5">
        <v>16</v>
      </c>
      <c r="T88" s="5">
        <v>6</v>
      </c>
      <c r="U88" s="5">
        <v>146</v>
      </c>
      <c r="V88" s="5">
        <v>55</v>
      </c>
      <c r="W88" s="72">
        <v>258</v>
      </c>
      <c r="X88" s="72">
        <v>101</v>
      </c>
      <c r="Y88" s="167" t="s">
        <v>183</v>
      </c>
      <c r="Z88" s="71" t="s">
        <v>119</v>
      </c>
      <c r="AA88" s="5">
        <v>20</v>
      </c>
      <c r="AB88" s="5">
        <v>19</v>
      </c>
      <c r="AC88" s="5">
        <v>17</v>
      </c>
      <c r="AD88" s="5">
        <v>17</v>
      </c>
      <c r="AE88" s="72">
        <v>73</v>
      </c>
      <c r="AF88" s="72">
        <v>64</v>
      </c>
      <c r="AG88" s="5">
        <v>14</v>
      </c>
      <c r="AH88" s="5">
        <v>0</v>
      </c>
      <c r="AI88" s="5">
        <v>7</v>
      </c>
      <c r="AJ88" s="5">
        <v>15</v>
      </c>
      <c r="AK88" s="167" t="s">
        <v>183</v>
      </c>
      <c r="AL88" s="71" t="s">
        <v>119</v>
      </c>
      <c r="AM88" s="5">
        <v>10</v>
      </c>
      <c r="AN88" s="5">
        <v>945</v>
      </c>
      <c r="AO88" s="5">
        <v>65</v>
      </c>
      <c r="AP88" s="5">
        <v>7</v>
      </c>
      <c r="AQ88" s="5">
        <v>0</v>
      </c>
      <c r="AR88" s="5">
        <v>19</v>
      </c>
      <c r="AS88" s="5">
        <v>73</v>
      </c>
      <c r="AT88" s="5">
        <v>54</v>
      </c>
      <c r="AU88" s="5">
        <v>52</v>
      </c>
      <c r="AV88" s="167" t="s">
        <v>183</v>
      </c>
      <c r="AW88" s="71" t="s">
        <v>119</v>
      </c>
      <c r="AX88" s="5">
        <v>437</v>
      </c>
      <c r="AY88" s="5">
        <v>180</v>
      </c>
      <c r="AZ88" s="5">
        <v>407</v>
      </c>
      <c r="BA88" s="5">
        <v>173</v>
      </c>
      <c r="BB88" s="5">
        <v>161</v>
      </c>
      <c r="BC88" s="5">
        <v>54</v>
      </c>
      <c r="BD88" s="5">
        <v>410</v>
      </c>
      <c r="BE88" s="5">
        <v>173</v>
      </c>
      <c r="BF88" s="5">
        <v>381</v>
      </c>
      <c r="BG88" s="5">
        <v>167</v>
      </c>
      <c r="BH88" s="5">
        <v>150</v>
      </c>
      <c r="BI88" s="5">
        <v>51</v>
      </c>
      <c r="BJ88" s="167" t="s">
        <v>183</v>
      </c>
      <c r="BK88" s="71" t="s">
        <v>119</v>
      </c>
      <c r="BL88" s="5">
        <v>19</v>
      </c>
      <c r="BM88" s="5">
        <v>36</v>
      </c>
      <c r="BN88" s="5">
        <v>0</v>
      </c>
      <c r="BO88" s="5">
        <v>61</v>
      </c>
      <c r="BP88" s="5">
        <v>0</v>
      </c>
      <c r="BQ88" s="72">
        <v>116</v>
      </c>
      <c r="BR88" s="5">
        <v>40</v>
      </c>
      <c r="BS88" s="5">
        <v>26</v>
      </c>
      <c r="BT88" s="72">
        <v>8</v>
      </c>
      <c r="BU88" s="5">
        <v>1</v>
      </c>
      <c r="BV88" s="167" t="s">
        <v>183</v>
      </c>
      <c r="BW88" s="71" t="s">
        <v>119</v>
      </c>
      <c r="BX88" s="5">
        <v>547</v>
      </c>
      <c r="BY88" s="5">
        <v>938</v>
      </c>
      <c r="BZ88" s="5">
        <v>45</v>
      </c>
      <c r="CA88" s="5">
        <v>33</v>
      </c>
      <c r="CB88" s="5">
        <v>642</v>
      </c>
      <c r="CC88" s="5">
        <v>64</v>
      </c>
      <c r="CD88" s="5">
        <v>42</v>
      </c>
      <c r="CE88" s="5">
        <v>0</v>
      </c>
      <c r="CF88" s="5">
        <v>0</v>
      </c>
      <c r="CG88" s="5">
        <v>15</v>
      </c>
      <c r="CH88" s="5">
        <v>0</v>
      </c>
      <c r="CI88" s="5">
        <v>70</v>
      </c>
      <c r="CJ88" s="5">
        <v>1958</v>
      </c>
      <c r="CK88" s="135"/>
      <c r="CL88" s="138" t="s">
        <v>183</v>
      </c>
      <c r="CM88" s="138" t="s">
        <v>4251</v>
      </c>
      <c r="CN88" s="139">
        <v>2123</v>
      </c>
      <c r="CO88" s="141">
        <v>2326</v>
      </c>
    </row>
    <row r="89" spans="1:93">
      <c r="A89" s="167"/>
      <c r="B89" s="71" t="s">
        <v>120</v>
      </c>
      <c r="C89" s="5">
        <v>364</v>
      </c>
      <c r="D89" s="5">
        <v>183</v>
      </c>
      <c r="E89" s="5">
        <v>565</v>
      </c>
      <c r="F89" s="5">
        <v>305</v>
      </c>
      <c r="G89" s="5">
        <v>344</v>
      </c>
      <c r="H89" s="5">
        <v>177</v>
      </c>
      <c r="I89" s="5">
        <v>364</v>
      </c>
      <c r="J89" s="5">
        <v>200</v>
      </c>
      <c r="K89" s="72">
        <v>1637</v>
      </c>
      <c r="L89" s="72">
        <v>865</v>
      </c>
      <c r="M89" s="167"/>
      <c r="N89" s="71" t="s">
        <v>120</v>
      </c>
      <c r="O89" s="5">
        <v>65</v>
      </c>
      <c r="P89" s="5">
        <v>30</v>
      </c>
      <c r="Q89" s="5">
        <v>45</v>
      </c>
      <c r="R89" s="5">
        <v>20</v>
      </c>
      <c r="S89" s="5">
        <v>10</v>
      </c>
      <c r="T89" s="5">
        <v>7</v>
      </c>
      <c r="U89" s="5">
        <v>50</v>
      </c>
      <c r="V89" s="5">
        <v>20</v>
      </c>
      <c r="W89" s="72">
        <v>170</v>
      </c>
      <c r="X89" s="72">
        <v>77</v>
      </c>
      <c r="Y89" s="167"/>
      <c r="Z89" s="71" t="s">
        <v>120</v>
      </c>
      <c r="AA89" s="5">
        <v>8</v>
      </c>
      <c r="AB89" s="5">
        <v>11</v>
      </c>
      <c r="AC89" s="5">
        <v>8</v>
      </c>
      <c r="AD89" s="5">
        <v>9</v>
      </c>
      <c r="AE89" s="72">
        <v>36</v>
      </c>
      <c r="AF89" s="72">
        <v>34</v>
      </c>
      <c r="AG89" s="5">
        <v>0</v>
      </c>
      <c r="AH89" s="5">
        <v>22</v>
      </c>
      <c r="AI89" s="5">
        <v>2</v>
      </c>
      <c r="AJ89" s="5">
        <v>4</v>
      </c>
      <c r="AK89" s="167"/>
      <c r="AL89" s="71" t="s">
        <v>120</v>
      </c>
      <c r="AM89" s="5">
        <v>1</v>
      </c>
      <c r="AN89" s="5">
        <v>705</v>
      </c>
      <c r="AO89" s="5">
        <v>1</v>
      </c>
      <c r="AP89" s="5">
        <v>0</v>
      </c>
      <c r="AQ89" s="5">
        <v>0</v>
      </c>
      <c r="AR89" s="5">
        <v>6</v>
      </c>
      <c r="AS89" s="5">
        <v>37</v>
      </c>
      <c r="AT89" s="5">
        <v>34</v>
      </c>
      <c r="AU89" s="5">
        <v>34</v>
      </c>
      <c r="AV89" s="167"/>
      <c r="AW89" s="71" t="s">
        <v>120</v>
      </c>
      <c r="AX89" s="5">
        <v>281</v>
      </c>
      <c r="AY89" s="5">
        <v>154</v>
      </c>
      <c r="AZ89" s="5">
        <v>264</v>
      </c>
      <c r="BA89" s="5">
        <v>144</v>
      </c>
      <c r="BB89" s="5">
        <v>133</v>
      </c>
      <c r="BC89" s="5">
        <v>61</v>
      </c>
      <c r="BD89" s="5">
        <v>281</v>
      </c>
      <c r="BE89" s="5">
        <v>154</v>
      </c>
      <c r="BF89" s="5">
        <v>264</v>
      </c>
      <c r="BG89" s="5">
        <v>144</v>
      </c>
      <c r="BH89" s="5">
        <v>103</v>
      </c>
      <c r="BI89" s="5">
        <v>48</v>
      </c>
      <c r="BJ89" s="167"/>
      <c r="BK89" s="71" t="s">
        <v>120</v>
      </c>
      <c r="BL89" s="5">
        <v>31</v>
      </c>
      <c r="BM89" s="5">
        <v>19</v>
      </c>
      <c r="BN89" s="5">
        <v>0</v>
      </c>
      <c r="BO89" s="5">
        <v>15</v>
      </c>
      <c r="BP89" s="5">
        <v>0</v>
      </c>
      <c r="BQ89" s="72">
        <v>65</v>
      </c>
      <c r="BR89" s="5">
        <v>37</v>
      </c>
      <c r="BS89" s="5">
        <v>24</v>
      </c>
      <c r="BT89" s="72">
        <v>17</v>
      </c>
      <c r="BU89" s="5">
        <v>9</v>
      </c>
      <c r="BV89" s="167"/>
      <c r="BW89" s="71" t="s">
        <v>120</v>
      </c>
      <c r="BX89" s="5">
        <v>1594</v>
      </c>
      <c r="BY89" s="5">
        <v>953</v>
      </c>
      <c r="BZ89" s="5">
        <v>208</v>
      </c>
      <c r="CA89" s="5">
        <v>125</v>
      </c>
      <c r="CB89" s="5">
        <v>1530</v>
      </c>
      <c r="CC89" s="5">
        <v>49</v>
      </c>
      <c r="CD89" s="5">
        <v>60</v>
      </c>
      <c r="CE89" s="5">
        <v>0</v>
      </c>
      <c r="CF89" s="5">
        <v>18</v>
      </c>
      <c r="CG89" s="5">
        <v>19</v>
      </c>
      <c r="CH89" s="5">
        <v>0</v>
      </c>
      <c r="CI89" s="5">
        <v>86</v>
      </c>
      <c r="CJ89" s="5">
        <v>170</v>
      </c>
      <c r="CK89" s="135"/>
      <c r="CL89" s="138" t="s">
        <v>183</v>
      </c>
      <c r="CM89" s="138" t="s">
        <v>4252</v>
      </c>
      <c r="CN89" s="139">
        <v>1414</v>
      </c>
      <c r="CO89" s="141">
        <v>4556</v>
      </c>
    </row>
    <row r="90" spans="1:93">
      <c r="A90" s="167"/>
      <c r="B90" s="103" t="s">
        <v>102</v>
      </c>
      <c r="C90" s="105">
        <v>1132</v>
      </c>
      <c r="D90" s="105">
        <v>529</v>
      </c>
      <c r="E90" s="105">
        <v>1196</v>
      </c>
      <c r="F90" s="105">
        <v>576</v>
      </c>
      <c r="G90" s="105">
        <v>759</v>
      </c>
      <c r="H90" s="105">
        <v>373</v>
      </c>
      <c r="I90" s="105">
        <v>865</v>
      </c>
      <c r="J90" s="105">
        <v>428</v>
      </c>
      <c r="K90" s="105">
        <v>3952</v>
      </c>
      <c r="L90" s="105">
        <v>1906</v>
      </c>
      <c r="M90" s="167"/>
      <c r="N90" s="103" t="s">
        <v>102</v>
      </c>
      <c r="O90" s="105">
        <v>139</v>
      </c>
      <c r="P90" s="105">
        <v>61</v>
      </c>
      <c r="Q90" s="105">
        <v>67</v>
      </c>
      <c r="R90" s="105">
        <v>29</v>
      </c>
      <c r="S90" s="105">
        <v>26</v>
      </c>
      <c r="T90" s="105">
        <v>13</v>
      </c>
      <c r="U90" s="105">
        <v>196</v>
      </c>
      <c r="V90" s="105">
        <v>75</v>
      </c>
      <c r="W90" s="105">
        <v>428</v>
      </c>
      <c r="X90" s="105">
        <v>178</v>
      </c>
      <c r="Y90" s="167"/>
      <c r="Z90" s="103" t="s">
        <v>102</v>
      </c>
      <c r="AA90" s="105">
        <v>28</v>
      </c>
      <c r="AB90" s="105">
        <v>30</v>
      </c>
      <c r="AC90" s="105">
        <v>25</v>
      </c>
      <c r="AD90" s="105">
        <v>26</v>
      </c>
      <c r="AE90" s="105">
        <v>109</v>
      </c>
      <c r="AF90" s="105">
        <v>98</v>
      </c>
      <c r="AG90" s="105">
        <v>14</v>
      </c>
      <c r="AH90" s="105">
        <v>22</v>
      </c>
      <c r="AI90" s="105">
        <v>9</v>
      </c>
      <c r="AJ90" s="105">
        <v>19</v>
      </c>
      <c r="AK90" s="167"/>
      <c r="AL90" s="103" t="s">
        <v>102</v>
      </c>
      <c r="AM90" s="105">
        <v>11</v>
      </c>
      <c r="AN90" s="105">
        <v>1650</v>
      </c>
      <c r="AO90" s="105">
        <v>66</v>
      </c>
      <c r="AP90" s="105">
        <v>7</v>
      </c>
      <c r="AQ90" s="105">
        <v>0</v>
      </c>
      <c r="AR90" s="105">
        <v>25</v>
      </c>
      <c r="AS90" s="105">
        <v>110</v>
      </c>
      <c r="AT90" s="105">
        <v>88</v>
      </c>
      <c r="AU90" s="105">
        <v>86</v>
      </c>
      <c r="AV90" s="167"/>
      <c r="AW90" s="103" t="s">
        <v>102</v>
      </c>
      <c r="AX90" s="105">
        <v>718</v>
      </c>
      <c r="AY90" s="105">
        <v>334</v>
      </c>
      <c r="AZ90" s="105">
        <v>671</v>
      </c>
      <c r="BA90" s="105">
        <v>317</v>
      </c>
      <c r="BB90" s="105">
        <v>294</v>
      </c>
      <c r="BC90" s="105">
        <v>115</v>
      </c>
      <c r="BD90" s="105">
        <v>691</v>
      </c>
      <c r="BE90" s="105">
        <v>327</v>
      </c>
      <c r="BF90" s="105">
        <v>645</v>
      </c>
      <c r="BG90" s="105">
        <v>311</v>
      </c>
      <c r="BH90" s="105">
        <v>253</v>
      </c>
      <c r="BI90" s="105">
        <v>99</v>
      </c>
      <c r="BJ90" s="167"/>
      <c r="BK90" s="103" t="s">
        <v>102</v>
      </c>
      <c r="BL90" s="105">
        <v>50</v>
      </c>
      <c r="BM90" s="105">
        <v>55</v>
      </c>
      <c r="BN90" s="105">
        <v>0</v>
      </c>
      <c r="BO90" s="105">
        <v>76</v>
      </c>
      <c r="BP90" s="105">
        <v>0</v>
      </c>
      <c r="BQ90" s="105">
        <v>181</v>
      </c>
      <c r="BR90" s="105">
        <v>77</v>
      </c>
      <c r="BS90" s="105">
        <v>50</v>
      </c>
      <c r="BT90" s="105">
        <v>25</v>
      </c>
      <c r="BU90" s="105">
        <v>10</v>
      </c>
      <c r="BV90" s="167"/>
      <c r="BW90" s="103" t="s">
        <v>102</v>
      </c>
      <c r="BX90" s="105">
        <v>2141</v>
      </c>
      <c r="BY90" s="105">
        <v>1891</v>
      </c>
      <c r="BZ90" s="105">
        <v>253</v>
      </c>
      <c r="CA90" s="105">
        <v>158</v>
      </c>
      <c r="CB90" s="105">
        <v>2172</v>
      </c>
      <c r="CC90" s="105">
        <v>113</v>
      </c>
      <c r="CD90" s="105">
        <v>102</v>
      </c>
      <c r="CE90" s="105">
        <v>0</v>
      </c>
      <c r="CF90" s="105">
        <v>18</v>
      </c>
      <c r="CG90" s="105">
        <v>34</v>
      </c>
      <c r="CH90" s="105">
        <v>0</v>
      </c>
      <c r="CI90" s="105">
        <v>156</v>
      </c>
      <c r="CJ90" s="105">
        <v>2128</v>
      </c>
      <c r="CK90" s="135"/>
      <c r="CL90" s="138" t="s">
        <v>183</v>
      </c>
      <c r="CM90" s="138" t="s">
        <v>4253</v>
      </c>
      <c r="CN90" s="139">
        <v>3537</v>
      </c>
      <c r="CO90" s="141">
        <v>6882</v>
      </c>
    </row>
    <row r="91" spans="1:93" ht="14.45" customHeight="1">
      <c r="A91" s="167" t="s">
        <v>184</v>
      </c>
      <c r="B91" s="71" t="s">
        <v>119</v>
      </c>
      <c r="C91" s="5">
        <v>830</v>
      </c>
      <c r="D91" s="5">
        <v>379</v>
      </c>
      <c r="E91" s="5">
        <v>856</v>
      </c>
      <c r="F91" s="5">
        <v>402</v>
      </c>
      <c r="G91" s="5">
        <v>676</v>
      </c>
      <c r="H91" s="5">
        <v>319</v>
      </c>
      <c r="I91" s="5">
        <v>731</v>
      </c>
      <c r="J91" s="5">
        <v>371</v>
      </c>
      <c r="K91" s="72">
        <v>3093</v>
      </c>
      <c r="L91" s="72">
        <v>1471</v>
      </c>
      <c r="M91" s="167" t="s">
        <v>184</v>
      </c>
      <c r="N91" s="71" t="s">
        <v>119</v>
      </c>
      <c r="O91" s="5">
        <v>78</v>
      </c>
      <c r="P91" s="5">
        <v>36</v>
      </c>
      <c r="Q91" s="5">
        <v>34</v>
      </c>
      <c r="R91" s="5">
        <v>18</v>
      </c>
      <c r="S91" s="5">
        <v>46</v>
      </c>
      <c r="T91" s="5">
        <v>16</v>
      </c>
      <c r="U91" s="5">
        <v>128</v>
      </c>
      <c r="V91" s="5">
        <v>53</v>
      </c>
      <c r="W91" s="72">
        <v>286</v>
      </c>
      <c r="X91" s="72">
        <v>123</v>
      </c>
      <c r="Y91" s="167" t="s">
        <v>184</v>
      </c>
      <c r="Z91" s="71" t="s">
        <v>119</v>
      </c>
      <c r="AA91" s="5">
        <v>24</v>
      </c>
      <c r="AB91" s="5">
        <v>23</v>
      </c>
      <c r="AC91" s="5">
        <v>22</v>
      </c>
      <c r="AD91" s="5">
        <v>24</v>
      </c>
      <c r="AE91" s="72">
        <v>93</v>
      </c>
      <c r="AF91" s="72">
        <v>94</v>
      </c>
      <c r="AG91" s="5">
        <v>31</v>
      </c>
      <c r="AH91" s="5">
        <v>12</v>
      </c>
      <c r="AI91" s="5">
        <v>4</v>
      </c>
      <c r="AJ91" s="5">
        <v>18</v>
      </c>
      <c r="AK91" s="167" t="s">
        <v>184</v>
      </c>
      <c r="AL91" s="71" t="s">
        <v>119</v>
      </c>
      <c r="AM91" s="5">
        <v>2</v>
      </c>
      <c r="AN91" s="5">
        <v>1106</v>
      </c>
      <c r="AO91" s="5">
        <v>28</v>
      </c>
      <c r="AP91" s="5">
        <v>5</v>
      </c>
      <c r="AQ91" s="5">
        <v>2</v>
      </c>
      <c r="AR91" s="5">
        <v>30</v>
      </c>
      <c r="AS91" s="5">
        <v>100</v>
      </c>
      <c r="AT91" s="5">
        <v>76</v>
      </c>
      <c r="AU91" s="5">
        <v>71</v>
      </c>
      <c r="AV91" s="167" t="s">
        <v>184</v>
      </c>
      <c r="AW91" s="71" t="s">
        <v>119</v>
      </c>
      <c r="AX91" s="5">
        <v>573</v>
      </c>
      <c r="AY91" s="5">
        <v>287</v>
      </c>
      <c r="AZ91" s="5">
        <v>553</v>
      </c>
      <c r="BA91" s="5">
        <v>280</v>
      </c>
      <c r="BB91" s="5">
        <v>165</v>
      </c>
      <c r="BC91" s="5">
        <v>95</v>
      </c>
      <c r="BD91" s="5">
        <v>573</v>
      </c>
      <c r="BE91" s="5">
        <v>287</v>
      </c>
      <c r="BF91" s="5">
        <v>553</v>
      </c>
      <c r="BG91" s="5">
        <v>280</v>
      </c>
      <c r="BH91" s="5">
        <v>165</v>
      </c>
      <c r="BI91" s="5">
        <v>95</v>
      </c>
      <c r="BJ91" s="167" t="s">
        <v>184</v>
      </c>
      <c r="BK91" s="71" t="s">
        <v>119</v>
      </c>
      <c r="BL91" s="5">
        <v>27</v>
      </c>
      <c r="BM91" s="5">
        <v>85</v>
      </c>
      <c r="BN91" s="5">
        <v>1</v>
      </c>
      <c r="BO91" s="5">
        <v>60</v>
      </c>
      <c r="BP91" s="5">
        <v>0</v>
      </c>
      <c r="BQ91" s="72">
        <v>173</v>
      </c>
      <c r="BR91" s="5">
        <v>64</v>
      </c>
      <c r="BS91" s="5">
        <v>43</v>
      </c>
      <c r="BT91" s="72">
        <v>14</v>
      </c>
      <c r="BU91" s="5">
        <v>4</v>
      </c>
      <c r="BV91" s="167" t="s">
        <v>184</v>
      </c>
      <c r="BW91" s="71" t="s">
        <v>119</v>
      </c>
      <c r="BX91" s="5">
        <v>884</v>
      </c>
      <c r="BY91" s="5">
        <v>659</v>
      </c>
      <c r="BZ91" s="5">
        <v>288</v>
      </c>
      <c r="CA91" s="5">
        <v>104</v>
      </c>
      <c r="CB91" s="5">
        <v>675</v>
      </c>
      <c r="CC91" s="5">
        <v>164</v>
      </c>
      <c r="CD91" s="5">
        <v>128</v>
      </c>
      <c r="CE91" s="5">
        <v>16</v>
      </c>
      <c r="CF91" s="5">
        <v>0</v>
      </c>
      <c r="CG91" s="5">
        <v>244</v>
      </c>
      <c r="CH91" s="5">
        <v>60</v>
      </c>
      <c r="CI91" s="5">
        <v>105</v>
      </c>
      <c r="CJ91" s="5">
        <v>846</v>
      </c>
      <c r="CK91" s="135"/>
      <c r="CL91" s="138" t="s">
        <v>184</v>
      </c>
      <c r="CM91" s="138" t="s">
        <v>4254</v>
      </c>
      <c r="CN91" s="139">
        <v>2328</v>
      </c>
      <c r="CO91" s="141">
        <v>3222</v>
      </c>
    </row>
    <row r="92" spans="1:93">
      <c r="A92" s="167"/>
      <c r="B92" s="71" t="s">
        <v>120</v>
      </c>
      <c r="C92" s="5">
        <v>0</v>
      </c>
      <c r="D92" s="5">
        <v>0</v>
      </c>
      <c r="E92" s="5">
        <v>0</v>
      </c>
      <c r="F92" s="5">
        <v>0</v>
      </c>
      <c r="G92" s="5">
        <v>0</v>
      </c>
      <c r="H92" s="5">
        <v>0</v>
      </c>
      <c r="I92" s="5">
        <v>0</v>
      </c>
      <c r="J92" s="5">
        <v>0</v>
      </c>
      <c r="K92" s="72">
        <v>0</v>
      </c>
      <c r="L92" s="72">
        <v>0</v>
      </c>
      <c r="M92" s="167"/>
      <c r="N92" s="71" t="s">
        <v>120</v>
      </c>
      <c r="O92" s="5">
        <v>0</v>
      </c>
      <c r="P92" s="5">
        <v>0</v>
      </c>
      <c r="Q92" s="5">
        <v>0</v>
      </c>
      <c r="R92" s="5">
        <v>0</v>
      </c>
      <c r="S92" s="5">
        <v>0</v>
      </c>
      <c r="T92" s="5">
        <v>0</v>
      </c>
      <c r="U92" s="5">
        <v>0</v>
      </c>
      <c r="V92" s="5">
        <v>0</v>
      </c>
      <c r="W92" s="72">
        <v>0</v>
      </c>
      <c r="X92" s="72">
        <v>0</v>
      </c>
      <c r="Y92" s="167"/>
      <c r="Z92" s="71" t="s">
        <v>120</v>
      </c>
      <c r="AA92" s="5">
        <v>0</v>
      </c>
      <c r="AB92" s="5">
        <v>0</v>
      </c>
      <c r="AC92" s="5">
        <v>0</v>
      </c>
      <c r="AD92" s="5">
        <v>0</v>
      </c>
      <c r="AE92" s="72">
        <v>0</v>
      </c>
      <c r="AF92" s="72">
        <v>0</v>
      </c>
      <c r="AG92" s="5">
        <v>0</v>
      </c>
      <c r="AH92" s="5">
        <v>0</v>
      </c>
      <c r="AI92" s="5">
        <v>0</v>
      </c>
      <c r="AJ92" s="5">
        <v>0</v>
      </c>
      <c r="AK92" s="167"/>
      <c r="AL92" s="71" t="s">
        <v>120</v>
      </c>
      <c r="AM92" s="5">
        <v>0</v>
      </c>
      <c r="AN92" s="5">
        <v>0</v>
      </c>
      <c r="AO92" s="5">
        <v>0</v>
      </c>
      <c r="AP92" s="5">
        <v>0</v>
      </c>
      <c r="AQ92" s="5">
        <v>0</v>
      </c>
      <c r="AR92" s="5">
        <v>0</v>
      </c>
      <c r="AS92" s="5">
        <v>0</v>
      </c>
      <c r="AT92" s="5">
        <v>0</v>
      </c>
      <c r="AU92" s="5">
        <v>0</v>
      </c>
      <c r="AV92" s="167"/>
      <c r="AW92" s="71" t="s">
        <v>120</v>
      </c>
      <c r="AX92" s="5">
        <v>0</v>
      </c>
      <c r="AY92" s="5">
        <v>0</v>
      </c>
      <c r="AZ92" s="5">
        <v>0</v>
      </c>
      <c r="BA92" s="5">
        <v>0</v>
      </c>
      <c r="BB92" s="5">
        <v>0</v>
      </c>
      <c r="BC92" s="5">
        <v>0</v>
      </c>
      <c r="BD92" s="5">
        <v>0</v>
      </c>
      <c r="BE92" s="5">
        <v>0</v>
      </c>
      <c r="BF92" s="5">
        <v>0</v>
      </c>
      <c r="BG92" s="5">
        <v>0</v>
      </c>
      <c r="BH92" s="5">
        <v>0</v>
      </c>
      <c r="BI92" s="5">
        <v>0</v>
      </c>
      <c r="BJ92" s="167"/>
      <c r="BK92" s="71" t="s">
        <v>120</v>
      </c>
      <c r="BL92" s="5">
        <v>0</v>
      </c>
      <c r="BM92" s="5">
        <v>0</v>
      </c>
      <c r="BN92" s="5">
        <v>0</v>
      </c>
      <c r="BO92" s="5">
        <v>0</v>
      </c>
      <c r="BP92" s="5">
        <v>0</v>
      </c>
      <c r="BQ92" s="72">
        <v>0</v>
      </c>
      <c r="BR92" s="5">
        <v>0</v>
      </c>
      <c r="BS92" s="5">
        <v>0</v>
      </c>
      <c r="BT92" s="72">
        <v>0</v>
      </c>
      <c r="BU92" s="5">
        <v>0</v>
      </c>
      <c r="BV92" s="167"/>
      <c r="BW92" s="71" t="s">
        <v>120</v>
      </c>
      <c r="BX92" s="5">
        <v>0</v>
      </c>
      <c r="BY92" s="5">
        <v>0</v>
      </c>
      <c r="BZ92" s="5">
        <v>0</v>
      </c>
      <c r="CA92" s="5">
        <v>0</v>
      </c>
      <c r="CB92" s="5">
        <v>0</v>
      </c>
      <c r="CC92" s="5">
        <v>0</v>
      </c>
      <c r="CD92" s="5">
        <v>0</v>
      </c>
      <c r="CE92" s="5">
        <v>0</v>
      </c>
      <c r="CF92" s="5">
        <v>0</v>
      </c>
      <c r="CG92" s="5">
        <v>0</v>
      </c>
      <c r="CH92" s="5">
        <v>0</v>
      </c>
      <c r="CI92" s="5">
        <v>0</v>
      </c>
      <c r="CJ92" s="5">
        <v>0</v>
      </c>
      <c r="CK92" s="135"/>
      <c r="CL92" s="138" t="s">
        <v>184</v>
      </c>
      <c r="CM92" s="138" t="s">
        <v>4255</v>
      </c>
      <c r="CN92" s="139">
        <v>0</v>
      </c>
      <c r="CO92" s="141">
        <v>0</v>
      </c>
    </row>
    <row r="93" spans="1:93">
      <c r="A93" s="167"/>
      <c r="B93" s="103" t="s">
        <v>102</v>
      </c>
      <c r="C93" s="105">
        <v>830</v>
      </c>
      <c r="D93" s="105">
        <v>379</v>
      </c>
      <c r="E93" s="105">
        <v>856</v>
      </c>
      <c r="F93" s="105">
        <v>402</v>
      </c>
      <c r="G93" s="105">
        <v>676</v>
      </c>
      <c r="H93" s="105">
        <v>319</v>
      </c>
      <c r="I93" s="105">
        <v>731</v>
      </c>
      <c r="J93" s="105">
        <v>371</v>
      </c>
      <c r="K93" s="105">
        <v>3093</v>
      </c>
      <c r="L93" s="105">
        <v>1471</v>
      </c>
      <c r="M93" s="167"/>
      <c r="N93" s="103" t="s">
        <v>102</v>
      </c>
      <c r="O93" s="105">
        <v>78</v>
      </c>
      <c r="P93" s="105">
        <v>36</v>
      </c>
      <c r="Q93" s="105">
        <v>34</v>
      </c>
      <c r="R93" s="105">
        <v>18</v>
      </c>
      <c r="S93" s="105">
        <v>46</v>
      </c>
      <c r="T93" s="105">
        <v>16</v>
      </c>
      <c r="U93" s="105">
        <v>128</v>
      </c>
      <c r="V93" s="105">
        <v>53</v>
      </c>
      <c r="W93" s="105">
        <v>286</v>
      </c>
      <c r="X93" s="105">
        <v>123</v>
      </c>
      <c r="Y93" s="167"/>
      <c r="Z93" s="103" t="s">
        <v>102</v>
      </c>
      <c r="AA93" s="105">
        <v>24</v>
      </c>
      <c r="AB93" s="105">
        <v>23</v>
      </c>
      <c r="AC93" s="105">
        <v>22</v>
      </c>
      <c r="AD93" s="105">
        <v>24</v>
      </c>
      <c r="AE93" s="105">
        <v>93</v>
      </c>
      <c r="AF93" s="105">
        <v>94</v>
      </c>
      <c r="AG93" s="105">
        <v>31</v>
      </c>
      <c r="AH93" s="105">
        <v>12</v>
      </c>
      <c r="AI93" s="105">
        <v>4</v>
      </c>
      <c r="AJ93" s="105">
        <v>18</v>
      </c>
      <c r="AK93" s="167"/>
      <c r="AL93" s="103" t="s">
        <v>102</v>
      </c>
      <c r="AM93" s="105">
        <v>2</v>
      </c>
      <c r="AN93" s="105">
        <v>1106</v>
      </c>
      <c r="AO93" s="105">
        <v>28</v>
      </c>
      <c r="AP93" s="105">
        <v>5</v>
      </c>
      <c r="AQ93" s="105">
        <v>2</v>
      </c>
      <c r="AR93" s="105">
        <v>30</v>
      </c>
      <c r="AS93" s="105">
        <v>100</v>
      </c>
      <c r="AT93" s="105">
        <v>76</v>
      </c>
      <c r="AU93" s="105">
        <v>71</v>
      </c>
      <c r="AV93" s="167"/>
      <c r="AW93" s="103" t="s">
        <v>102</v>
      </c>
      <c r="AX93" s="105">
        <v>573</v>
      </c>
      <c r="AY93" s="105">
        <v>287</v>
      </c>
      <c r="AZ93" s="105">
        <v>553</v>
      </c>
      <c r="BA93" s="105">
        <v>280</v>
      </c>
      <c r="BB93" s="105">
        <v>165</v>
      </c>
      <c r="BC93" s="105">
        <v>95</v>
      </c>
      <c r="BD93" s="105">
        <v>573</v>
      </c>
      <c r="BE93" s="105">
        <v>287</v>
      </c>
      <c r="BF93" s="105">
        <v>553</v>
      </c>
      <c r="BG93" s="105">
        <v>280</v>
      </c>
      <c r="BH93" s="105">
        <v>165</v>
      </c>
      <c r="BI93" s="105">
        <v>95</v>
      </c>
      <c r="BJ93" s="167"/>
      <c r="BK93" s="103" t="s">
        <v>102</v>
      </c>
      <c r="BL93" s="105">
        <v>27</v>
      </c>
      <c r="BM93" s="105">
        <v>85</v>
      </c>
      <c r="BN93" s="105">
        <v>1</v>
      </c>
      <c r="BO93" s="105">
        <v>60</v>
      </c>
      <c r="BP93" s="105">
        <v>0</v>
      </c>
      <c r="BQ93" s="105">
        <v>173</v>
      </c>
      <c r="BR93" s="105">
        <v>64</v>
      </c>
      <c r="BS93" s="105">
        <v>43</v>
      </c>
      <c r="BT93" s="105">
        <v>14</v>
      </c>
      <c r="BU93" s="105">
        <v>4</v>
      </c>
      <c r="BV93" s="167"/>
      <c r="BW93" s="103" t="s">
        <v>102</v>
      </c>
      <c r="BX93" s="105">
        <v>884</v>
      </c>
      <c r="BY93" s="105">
        <v>659</v>
      </c>
      <c r="BZ93" s="105">
        <v>288</v>
      </c>
      <c r="CA93" s="105">
        <v>104</v>
      </c>
      <c r="CB93" s="105">
        <v>675</v>
      </c>
      <c r="CC93" s="105">
        <v>164</v>
      </c>
      <c r="CD93" s="105">
        <v>128</v>
      </c>
      <c r="CE93" s="105">
        <v>16</v>
      </c>
      <c r="CF93" s="105">
        <v>0</v>
      </c>
      <c r="CG93" s="105">
        <v>244</v>
      </c>
      <c r="CH93" s="105">
        <v>60</v>
      </c>
      <c r="CI93" s="105">
        <v>105</v>
      </c>
      <c r="CJ93" s="105">
        <v>846</v>
      </c>
      <c r="CK93" s="135"/>
      <c r="CL93" s="138" t="s">
        <v>184</v>
      </c>
      <c r="CM93" s="138" t="s">
        <v>4256</v>
      </c>
      <c r="CN93" s="139">
        <v>2328</v>
      </c>
      <c r="CO93" s="141">
        <v>3222</v>
      </c>
    </row>
    <row r="94" spans="1:93" ht="14.45" customHeight="1">
      <c r="A94" s="167" t="s">
        <v>185</v>
      </c>
      <c r="B94" s="71" t="s">
        <v>119</v>
      </c>
      <c r="C94" s="5">
        <v>3946</v>
      </c>
      <c r="D94" s="5">
        <v>2117</v>
      </c>
      <c r="E94" s="5">
        <v>3412</v>
      </c>
      <c r="F94" s="5">
        <v>1922</v>
      </c>
      <c r="G94" s="5">
        <v>2693</v>
      </c>
      <c r="H94" s="5">
        <v>1511</v>
      </c>
      <c r="I94" s="5">
        <v>3071</v>
      </c>
      <c r="J94" s="5">
        <v>1754</v>
      </c>
      <c r="K94" s="72">
        <v>13122</v>
      </c>
      <c r="L94" s="72">
        <v>7304</v>
      </c>
      <c r="M94" s="167" t="s">
        <v>185</v>
      </c>
      <c r="N94" s="71" t="s">
        <v>119</v>
      </c>
      <c r="O94" s="5">
        <v>324</v>
      </c>
      <c r="P94" s="5">
        <v>160</v>
      </c>
      <c r="Q94" s="5">
        <v>198</v>
      </c>
      <c r="R94" s="5">
        <v>115</v>
      </c>
      <c r="S94" s="5">
        <v>155</v>
      </c>
      <c r="T94" s="5">
        <v>86</v>
      </c>
      <c r="U94" s="5">
        <v>743</v>
      </c>
      <c r="V94" s="5">
        <v>394</v>
      </c>
      <c r="W94" s="72">
        <v>1420</v>
      </c>
      <c r="X94" s="72">
        <v>755</v>
      </c>
      <c r="Y94" s="167" t="s">
        <v>185</v>
      </c>
      <c r="Z94" s="71" t="s">
        <v>119</v>
      </c>
      <c r="AA94" s="5">
        <v>91</v>
      </c>
      <c r="AB94" s="5">
        <v>86</v>
      </c>
      <c r="AC94" s="5">
        <v>76</v>
      </c>
      <c r="AD94" s="5">
        <v>82</v>
      </c>
      <c r="AE94" s="72">
        <v>335</v>
      </c>
      <c r="AF94" s="72">
        <v>316</v>
      </c>
      <c r="AG94" s="5">
        <v>216</v>
      </c>
      <c r="AH94" s="5">
        <v>13</v>
      </c>
      <c r="AI94" s="5">
        <v>17</v>
      </c>
      <c r="AJ94" s="5">
        <v>62</v>
      </c>
      <c r="AK94" s="167" t="s">
        <v>185</v>
      </c>
      <c r="AL94" s="71" t="s">
        <v>119</v>
      </c>
      <c r="AM94" s="5">
        <v>1</v>
      </c>
      <c r="AN94" s="5">
        <v>4767</v>
      </c>
      <c r="AO94" s="5">
        <v>364</v>
      </c>
      <c r="AP94" s="5">
        <v>93</v>
      </c>
      <c r="AQ94" s="5">
        <v>0</v>
      </c>
      <c r="AR94" s="5">
        <v>120</v>
      </c>
      <c r="AS94" s="5">
        <v>310</v>
      </c>
      <c r="AT94" s="5">
        <v>242</v>
      </c>
      <c r="AU94" s="5">
        <v>229</v>
      </c>
      <c r="AV94" s="167" t="s">
        <v>185</v>
      </c>
      <c r="AW94" s="71" t="s">
        <v>119</v>
      </c>
      <c r="AX94" s="5">
        <v>2718</v>
      </c>
      <c r="AY94" s="5">
        <v>1513</v>
      </c>
      <c r="AZ94" s="5">
        <v>2603</v>
      </c>
      <c r="BA94" s="5">
        <v>1448</v>
      </c>
      <c r="BB94" s="5">
        <v>1274</v>
      </c>
      <c r="BC94" s="5">
        <v>691</v>
      </c>
      <c r="BD94" s="5">
        <v>2703</v>
      </c>
      <c r="BE94" s="5">
        <v>1509</v>
      </c>
      <c r="BF94" s="5">
        <v>2588</v>
      </c>
      <c r="BG94" s="5">
        <v>1444</v>
      </c>
      <c r="BH94" s="5">
        <v>1251</v>
      </c>
      <c r="BI94" s="5">
        <v>677</v>
      </c>
      <c r="BJ94" s="167" t="s">
        <v>185</v>
      </c>
      <c r="BK94" s="71" t="s">
        <v>119</v>
      </c>
      <c r="BL94" s="5">
        <v>215</v>
      </c>
      <c r="BM94" s="5">
        <v>86</v>
      </c>
      <c r="BN94" s="5">
        <v>8</v>
      </c>
      <c r="BO94" s="5">
        <v>333</v>
      </c>
      <c r="BP94" s="5">
        <v>0</v>
      </c>
      <c r="BQ94" s="72">
        <v>642</v>
      </c>
      <c r="BR94" s="5">
        <v>358</v>
      </c>
      <c r="BS94" s="5">
        <v>216</v>
      </c>
      <c r="BT94" s="72">
        <v>60</v>
      </c>
      <c r="BU94" s="5">
        <v>24</v>
      </c>
      <c r="BV94" s="167" t="s">
        <v>185</v>
      </c>
      <c r="BW94" s="71" t="s">
        <v>119</v>
      </c>
      <c r="BX94" s="5">
        <v>4394</v>
      </c>
      <c r="BY94" s="5">
        <v>4516</v>
      </c>
      <c r="BZ94" s="5">
        <v>441</v>
      </c>
      <c r="CA94" s="5">
        <v>474</v>
      </c>
      <c r="CB94" s="5">
        <v>3189</v>
      </c>
      <c r="CC94" s="5">
        <v>260</v>
      </c>
      <c r="CD94" s="5">
        <v>380</v>
      </c>
      <c r="CE94" s="5">
        <v>4</v>
      </c>
      <c r="CF94" s="5">
        <v>0</v>
      </c>
      <c r="CG94" s="5">
        <v>985</v>
      </c>
      <c r="CH94" s="5">
        <v>0</v>
      </c>
      <c r="CI94" s="5">
        <v>106</v>
      </c>
      <c r="CJ94" s="5">
        <v>7120</v>
      </c>
      <c r="CK94" s="135"/>
      <c r="CL94" s="138" t="s">
        <v>185</v>
      </c>
      <c r="CM94" s="138" t="s">
        <v>4257</v>
      </c>
      <c r="CN94" s="139">
        <v>10999</v>
      </c>
      <c r="CO94" s="141">
        <v>14643</v>
      </c>
    </row>
    <row r="95" spans="1:93">
      <c r="A95" s="167"/>
      <c r="B95" s="71" t="s">
        <v>120</v>
      </c>
      <c r="C95" s="5">
        <v>874</v>
      </c>
      <c r="D95" s="5">
        <v>436</v>
      </c>
      <c r="E95" s="5">
        <v>830</v>
      </c>
      <c r="F95" s="5">
        <v>444</v>
      </c>
      <c r="G95" s="5">
        <v>613</v>
      </c>
      <c r="H95" s="5">
        <v>319</v>
      </c>
      <c r="I95" s="5">
        <v>785</v>
      </c>
      <c r="J95" s="5">
        <v>389</v>
      </c>
      <c r="K95" s="72">
        <v>3102</v>
      </c>
      <c r="L95" s="72">
        <v>1588</v>
      </c>
      <c r="M95" s="167"/>
      <c r="N95" s="71" t="s">
        <v>120</v>
      </c>
      <c r="O95" s="5">
        <v>54</v>
      </c>
      <c r="P95" s="5">
        <v>34</v>
      </c>
      <c r="Q95" s="5">
        <v>89</v>
      </c>
      <c r="R95" s="5">
        <v>35</v>
      </c>
      <c r="S95" s="5">
        <v>66</v>
      </c>
      <c r="T95" s="5">
        <v>23</v>
      </c>
      <c r="U95" s="5">
        <v>238</v>
      </c>
      <c r="V95" s="5">
        <v>118</v>
      </c>
      <c r="W95" s="72">
        <v>447</v>
      </c>
      <c r="X95" s="72">
        <v>210</v>
      </c>
      <c r="Y95" s="167"/>
      <c r="Z95" s="71" t="s">
        <v>120</v>
      </c>
      <c r="AA95" s="5">
        <v>15</v>
      </c>
      <c r="AB95" s="5">
        <v>14</v>
      </c>
      <c r="AC95" s="5">
        <v>11</v>
      </c>
      <c r="AD95" s="5">
        <v>13</v>
      </c>
      <c r="AE95" s="72">
        <v>53</v>
      </c>
      <c r="AF95" s="72">
        <v>37</v>
      </c>
      <c r="AG95" s="5">
        <v>27</v>
      </c>
      <c r="AH95" s="5">
        <v>29</v>
      </c>
      <c r="AI95" s="5">
        <v>5</v>
      </c>
      <c r="AJ95" s="5">
        <v>2</v>
      </c>
      <c r="AK95" s="167"/>
      <c r="AL95" s="71" t="s">
        <v>120</v>
      </c>
      <c r="AM95" s="5">
        <v>0</v>
      </c>
      <c r="AN95" s="5">
        <v>586</v>
      </c>
      <c r="AO95" s="5">
        <v>175</v>
      </c>
      <c r="AP95" s="5">
        <v>106</v>
      </c>
      <c r="AQ95" s="5">
        <v>0</v>
      </c>
      <c r="AR95" s="5">
        <v>15</v>
      </c>
      <c r="AS95" s="5">
        <v>42</v>
      </c>
      <c r="AT95" s="5">
        <v>74</v>
      </c>
      <c r="AU95" s="5">
        <v>44</v>
      </c>
      <c r="AV95" s="167"/>
      <c r="AW95" s="71" t="s">
        <v>120</v>
      </c>
      <c r="AX95" s="5">
        <v>699</v>
      </c>
      <c r="AY95" s="5">
        <v>378</v>
      </c>
      <c r="AZ95" s="5">
        <v>678</v>
      </c>
      <c r="BA95" s="5">
        <v>372</v>
      </c>
      <c r="BB95" s="5">
        <v>248</v>
      </c>
      <c r="BC95" s="5">
        <v>145</v>
      </c>
      <c r="BD95" s="5">
        <v>696</v>
      </c>
      <c r="BE95" s="5">
        <v>377</v>
      </c>
      <c r="BF95" s="5">
        <v>675</v>
      </c>
      <c r="BG95" s="5">
        <v>371</v>
      </c>
      <c r="BH95" s="5">
        <v>171</v>
      </c>
      <c r="BI95" s="5">
        <v>97</v>
      </c>
      <c r="BJ95" s="167"/>
      <c r="BK95" s="71" t="s">
        <v>120</v>
      </c>
      <c r="BL95" s="5">
        <v>95</v>
      </c>
      <c r="BM95" s="5">
        <v>2</v>
      </c>
      <c r="BN95" s="5">
        <v>0</v>
      </c>
      <c r="BO95" s="5">
        <v>13</v>
      </c>
      <c r="BP95" s="5">
        <v>0</v>
      </c>
      <c r="BQ95" s="72">
        <v>110</v>
      </c>
      <c r="BR95" s="5">
        <v>89</v>
      </c>
      <c r="BS95" s="5">
        <v>92</v>
      </c>
      <c r="BT95" s="72">
        <v>36</v>
      </c>
      <c r="BU95" s="5">
        <v>23</v>
      </c>
      <c r="BV95" s="167"/>
      <c r="BW95" s="71" t="s">
        <v>120</v>
      </c>
      <c r="BX95" s="5">
        <v>902</v>
      </c>
      <c r="BY95" s="5">
        <v>2028</v>
      </c>
      <c r="BZ95" s="5">
        <v>792</v>
      </c>
      <c r="CA95" s="5">
        <v>406</v>
      </c>
      <c r="CB95" s="5">
        <v>1623</v>
      </c>
      <c r="CC95" s="5">
        <v>197</v>
      </c>
      <c r="CD95" s="5">
        <v>413</v>
      </c>
      <c r="CE95" s="5">
        <v>0</v>
      </c>
      <c r="CF95" s="5">
        <v>0</v>
      </c>
      <c r="CG95" s="5">
        <v>58</v>
      </c>
      <c r="CH95" s="5">
        <v>0</v>
      </c>
      <c r="CI95" s="5">
        <v>78</v>
      </c>
      <c r="CJ95" s="5">
        <v>2097</v>
      </c>
      <c r="CK95" s="135"/>
      <c r="CL95" s="138" t="s">
        <v>185</v>
      </c>
      <c r="CM95" s="138" t="s">
        <v>4258</v>
      </c>
      <c r="CN95" s="139">
        <v>2121</v>
      </c>
      <c r="CO95" s="141">
        <v>6419</v>
      </c>
    </row>
    <row r="96" spans="1:93">
      <c r="A96" s="167"/>
      <c r="B96" s="103" t="s">
        <v>102</v>
      </c>
      <c r="C96" s="105">
        <v>4820</v>
      </c>
      <c r="D96" s="105">
        <v>2553</v>
      </c>
      <c r="E96" s="105">
        <v>4242</v>
      </c>
      <c r="F96" s="105">
        <v>2366</v>
      </c>
      <c r="G96" s="105">
        <v>3306</v>
      </c>
      <c r="H96" s="105">
        <v>1830</v>
      </c>
      <c r="I96" s="105">
        <v>3856</v>
      </c>
      <c r="J96" s="105">
        <v>2143</v>
      </c>
      <c r="K96" s="105">
        <v>16224</v>
      </c>
      <c r="L96" s="105">
        <v>8892</v>
      </c>
      <c r="M96" s="167"/>
      <c r="N96" s="103" t="s">
        <v>102</v>
      </c>
      <c r="O96" s="105">
        <v>378</v>
      </c>
      <c r="P96" s="105">
        <v>194</v>
      </c>
      <c r="Q96" s="105">
        <v>287</v>
      </c>
      <c r="R96" s="105">
        <v>150</v>
      </c>
      <c r="S96" s="105">
        <v>221</v>
      </c>
      <c r="T96" s="105">
        <v>109</v>
      </c>
      <c r="U96" s="105">
        <v>981</v>
      </c>
      <c r="V96" s="105">
        <v>512</v>
      </c>
      <c r="W96" s="105">
        <v>1867</v>
      </c>
      <c r="X96" s="105">
        <v>965</v>
      </c>
      <c r="Y96" s="167"/>
      <c r="Z96" s="103" t="s">
        <v>102</v>
      </c>
      <c r="AA96" s="105">
        <v>106</v>
      </c>
      <c r="AB96" s="105">
        <v>100</v>
      </c>
      <c r="AC96" s="105">
        <v>87</v>
      </c>
      <c r="AD96" s="105">
        <v>95</v>
      </c>
      <c r="AE96" s="105">
        <v>388</v>
      </c>
      <c r="AF96" s="105">
        <v>353</v>
      </c>
      <c r="AG96" s="105">
        <v>243</v>
      </c>
      <c r="AH96" s="105">
        <v>42</v>
      </c>
      <c r="AI96" s="105">
        <v>22</v>
      </c>
      <c r="AJ96" s="105">
        <v>64</v>
      </c>
      <c r="AK96" s="167"/>
      <c r="AL96" s="103" t="s">
        <v>102</v>
      </c>
      <c r="AM96" s="105">
        <v>1</v>
      </c>
      <c r="AN96" s="105">
        <v>5353</v>
      </c>
      <c r="AO96" s="105">
        <v>539</v>
      </c>
      <c r="AP96" s="105">
        <v>199</v>
      </c>
      <c r="AQ96" s="105">
        <v>0</v>
      </c>
      <c r="AR96" s="105">
        <v>135</v>
      </c>
      <c r="AS96" s="105">
        <v>352</v>
      </c>
      <c r="AT96" s="105">
        <v>316</v>
      </c>
      <c r="AU96" s="105">
        <v>273</v>
      </c>
      <c r="AV96" s="167"/>
      <c r="AW96" s="103" t="s">
        <v>102</v>
      </c>
      <c r="AX96" s="105">
        <v>3417</v>
      </c>
      <c r="AY96" s="105">
        <v>1891</v>
      </c>
      <c r="AZ96" s="105">
        <v>3281</v>
      </c>
      <c r="BA96" s="105">
        <v>1820</v>
      </c>
      <c r="BB96" s="105">
        <v>1522</v>
      </c>
      <c r="BC96" s="105">
        <v>836</v>
      </c>
      <c r="BD96" s="105">
        <v>3399</v>
      </c>
      <c r="BE96" s="105">
        <v>1886</v>
      </c>
      <c r="BF96" s="105">
        <v>3263</v>
      </c>
      <c r="BG96" s="105">
        <v>1815</v>
      </c>
      <c r="BH96" s="105">
        <v>1422</v>
      </c>
      <c r="BI96" s="105">
        <v>774</v>
      </c>
      <c r="BJ96" s="167"/>
      <c r="BK96" s="103" t="s">
        <v>102</v>
      </c>
      <c r="BL96" s="105">
        <v>310</v>
      </c>
      <c r="BM96" s="105">
        <v>88</v>
      </c>
      <c r="BN96" s="105">
        <v>8</v>
      </c>
      <c r="BO96" s="105">
        <v>346</v>
      </c>
      <c r="BP96" s="105">
        <v>0</v>
      </c>
      <c r="BQ96" s="105">
        <v>752</v>
      </c>
      <c r="BR96" s="105">
        <v>447</v>
      </c>
      <c r="BS96" s="105">
        <v>308</v>
      </c>
      <c r="BT96" s="105">
        <v>96</v>
      </c>
      <c r="BU96" s="105">
        <v>47</v>
      </c>
      <c r="BV96" s="167"/>
      <c r="BW96" s="103" t="s">
        <v>102</v>
      </c>
      <c r="BX96" s="105">
        <v>5296</v>
      </c>
      <c r="BY96" s="105">
        <v>6544</v>
      </c>
      <c r="BZ96" s="105">
        <v>1233</v>
      </c>
      <c r="CA96" s="105">
        <v>880</v>
      </c>
      <c r="CB96" s="105">
        <v>4812</v>
      </c>
      <c r="CC96" s="105">
        <v>457</v>
      </c>
      <c r="CD96" s="105">
        <v>793</v>
      </c>
      <c r="CE96" s="105">
        <v>4</v>
      </c>
      <c r="CF96" s="105">
        <v>0</v>
      </c>
      <c r="CG96" s="105">
        <v>1043</v>
      </c>
      <c r="CH96" s="105">
        <v>0</v>
      </c>
      <c r="CI96" s="105">
        <v>184</v>
      </c>
      <c r="CJ96" s="105">
        <v>9217</v>
      </c>
      <c r="CK96" s="135"/>
      <c r="CL96" s="138" t="s">
        <v>185</v>
      </c>
      <c r="CM96" s="138" t="s">
        <v>4259</v>
      </c>
      <c r="CN96" s="139">
        <v>13120</v>
      </c>
      <c r="CO96" s="141">
        <v>21062</v>
      </c>
    </row>
    <row r="97" spans="1:93">
      <c r="A97" s="73" t="s">
        <v>125</v>
      </c>
      <c r="B97" s="71"/>
      <c r="C97" s="72"/>
      <c r="D97" s="72"/>
      <c r="E97" s="72"/>
      <c r="F97" s="72"/>
      <c r="G97" s="72"/>
      <c r="H97" s="72"/>
      <c r="I97" s="72"/>
      <c r="J97" s="72"/>
      <c r="K97" s="72"/>
      <c r="L97" s="72"/>
      <c r="M97" s="73" t="s">
        <v>125</v>
      </c>
      <c r="N97" s="71"/>
      <c r="O97" s="72"/>
      <c r="P97" s="72"/>
      <c r="Q97" s="72"/>
      <c r="R97" s="72"/>
      <c r="S97" s="72"/>
      <c r="T97" s="72"/>
      <c r="U97" s="72"/>
      <c r="V97" s="72"/>
      <c r="W97" s="72"/>
      <c r="X97" s="72"/>
      <c r="Y97" s="73" t="s">
        <v>125</v>
      </c>
      <c r="Z97" s="71"/>
      <c r="AA97" s="72"/>
      <c r="AB97" s="72"/>
      <c r="AC97" s="72"/>
      <c r="AD97" s="72"/>
      <c r="AE97" s="72"/>
      <c r="AF97" s="72"/>
      <c r="AG97" s="72"/>
      <c r="AH97" s="72"/>
      <c r="AI97" s="72"/>
      <c r="AJ97" s="72"/>
      <c r="AK97" s="73" t="s">
        <v>125</v>
      </c>
      <c r="AL97" s="71"/>
      <c r="AM97" s="72"/>
      <c r="AN97" s="72"/>
      <c r="AO97" s="72"/>
      <c r="AP97" s="72"/>
      <c r="AQ97" s="72"/>
      <c r="AR97" s="72"/>
      <c r="AS97" s="72"/>
      <c r="AT97" s="72"/>
      <c r="AU97" s="72"/>
      <c r="AV97" s="73" t="s">
        <v>125</v>
      </c>
      <c r="AW97" s="71"/>
      <c r="AX97" s="72"/>
      <c r="AY97" s="72"/>
      <c r="AZ97" s="72"/>
      <c r="BA97" s="72"/>
      <c r="BB97" s="72"/>
      <c r="BC97" s="72"/>
      <c r="BD97" s="72"/>
      <c r="BE97" s="72"/>
      <c r="BF97" s="72"/>
      <c r="BG97" s="72"/>
      <c r="BH97" s="72"/>
      <c r="BI97" s="72"/>
      <c r="BJ97" s="73" t="s">
        <v>125</v>
      </c>
      <c r="BK97" s="71"/>
      <c r="BL97" s="72"/>
      <c r="BM97" s="72"/>
      <c r="BN97" s="72"/>
      <c r="BO97" s="72"/>
      <c r="BP97" s="72"/>
      <c r="BQ97" s="72"/>
      <c r="BR97" s="72"/>
      <c r="BS97" s="72"/>
      <c r="BT97" s="72"/>
      <c r="BU97" s="5"/>
      <c r="BV97" s="73" t="s">
        <v>125</v>
      </c>
      <c r="BW97" s="71"/>
      <c r="BX97" s="72"/>
      <c r="BY97" s="72"/>
      <c r="BZ97" s="72"/>
      <c r="CA97" s="72"/>
      <c r="CB97" s="72"/>
      <c r="CC97" s="72"/>
      <c r="CD97" s="72"/>
      <c r="CE97" s="72"/>
      <c r="CF97" s="72"/>
      <c r="CG97" s="72"/>
      <c r="CH97" s="72"/>
      <c r="CI97" s="72"/>
      <c r="CJ97" s="72"/>
      <c r="CK97" s="135"/>
      <c r="CL97" s="138" t="s">
        <v>125</v>
      </c>
      <c r="CM97" s="138" t="s">
        <v>125</v>
      </c>
      <c r="CN97" s="139">
        <v>0</v>
      </c>
      <c r="CO97" s="141">
        <v>0</v>
      </c>
    </row>
    <row r="98" spans="1:93" ht="14.45" customHeight="1">
      <c r="A98" s="167" t="s">
        <v>186</v>
      </c>
      <c r="B98" s="71" t="s">
        <v>119</v>
      </c>
      <c r="C98" s="5">
        <v>791</v>
      </c>
      <c r="D98" s="5">
        <v>410</v>
      </c>
      <c r="E98" s="5">
        <v>977</v>
      </c>
      <c r="F98" s="5">
        <v>504</v>
      </c>
      <c r="G98" s="5">
        <v>756</v>
      </c>
      <c r="H98" s="5">
        <v>379</v>
      </c>
      <c r="I98" s="5">
        <v>737</v>
      </c>
      <c r="J98" s="5">
        <v>377</v>
      </c>
      <c r="K98" s="72">
        <v>3261</v>
      </c>
      <c r="L98" s="72">
        <v>1670</v>
      </c>
      <c r="M98" s="167" t="s">
        <v>186</v>
      </c>
      <c r="N98" s="71" t="s">
        <v>119</v>
      </c>
      <c r="O98" s="5">
        <v>32</v>
      </c>
      <c r="P98" s="5">
        <v>19</v>
      </c>
      <c r="Q98" s="5">
        <v>50</v>
      </c>
      <c r="R98" s="5">
        <v>25</v>
      </c>
      <c r="S98" s="5">
        <v>61</v>
      </c>
      <c r="T98" s="5">
        <v>27</v>
      </c>
      <c r="U98" s="5">
        <v>198</v>
      </c>
      <c r="V98" s="5">
        <v>109</v>
      </c>
      <c r="W98" s="72">
        <v>341</v>
      </c>
      <c r="X98" s="72">
        <v>180</v>
      </c>
      <c r="Y98" s="167" t="s">
        <v>186</v>
      </c>
      <c r="Z98" s="71" t="s">
        <v>119</v>
      </c>
      <c r="AA98" s="5">
        <v>31</v>
      </c>
      <c r="AB98" s="5">
        <v>33</v>
      </c>
      <c r="AC98" s="5">
        <v>29</v>
      </c>
      <c r="AD98" s="5">
        <v>29</v>
      </c>
      <c r="AE98" s="72">
        <v>122</v>
      </c>
      <c r="AF98" s="72">
        <v>114</v>
      </c>
      <c r="AG98" s="5">
        <v>39</v>
      </c>
      <c r="AH98" s="5">
        <v>4</v>
      </c>
      <c r="AI98" s="5">
        <v>0</v>
      </c>
      <c r="AJ98" s="5">
        <v>24</v>
      </c>
      <c r="AK98" s="167" t="s">
        <v>186</v>
      </c>
      <c r="AL98" s="71" t="s">
        <v>119</v>
      </c>
      <c r="AM98" s="5">
        <v>0</v>
      </c>
      <c r="AN98" s="5">
        <v>740</v>
      </c>
      <c r="AO98" s="5">
        <v>294</v>
      </c>
      <c r="AP98" s="5">
        <v>114</v>
      </c>
      <c r="AQ98" s="5">
        <v>0</v>
      </c>
      <c r="AR98" s="5">
        <v>19</v>
      </c>
      <c r="AS98" s="5">
        <v>116</v>
      </c>
      <c r="AT98" s="5">
        <v>76</v>
      </c>
      <c r="AU98" s="5">
        <v>63</v>
      </c>
      <c r="AV98" s="167" t="s">
        <v>186</v>
      </c>
      <c r="AW98" s="71" t="s">
        <v>119</v>
      </c>
      <c r="AX98" s="5">
        <v>718</v>
      </c>
      <c r="AY98" s="5">
        <v>387</v>
      </c>
      <c r="AZ98" s="5">
        <v>687</v>
      </c>
      <c r="BA98" s="5">
        <v>372</v>
      </c>
      <c r="BB98" s="5">
        <v>254</v>
      </c>
      <c r="BC98" s="5">
        <v>124</v>
      </c>
      <c r="BD98" s="5">
        <v>698</v>
      </c>
      <c r="BE98" s="5">
        <v>380</v>
      </c>
      <c r="BF98" s="5">
        <v>669</v>
      </c>
      <c r="BG98" s="5">
        <v>365</v>
      </c>
      <c r="BH98" s="5">
        <v>251</v>
      </c>
      <c r="BI98" s="5">
        <v>124</v>
      </c>
      <c r="BJ98" s="167" t="s">
        <v>186</v>
      </c>
      <c r="BK98" s="71" t="s">
        <v>119</v>
      </c>
      <c r="BL98" s="5">
        <v>43</v>
      </c>
      <c r="BM98" s="5">
        <v>86</v>
      </c>
      <c r="BN98" s="5">
        <v>13</v>
      </c>
      <c r="BO98" s="5">
        <v>88</v>
      </c>
      <c r="BP98" s="5">
        <v>0</v>
      </c>
      <c r="BQ98" s="72">
        <v>230</v>
      </c>
      <c r="BR98" s="5">
        <v>91</v>
      </c>
      <c r="BS98" s="5">
        <v>62</v>
      </c>
      <c r="BT98" s="72">
        <v>16</v>
      </c>
      <c r="BU98" s="5">
        <v>3</v>
      </c>
      <c r="BV98" s="167" t="s">
        <v>186</v>
      </c>
      <c r="BW98" s="71" t="s">
        <v>119</v>
      </c>
      <c r="BX98" s="5">
        <v>1008</v>
      </c>
      <c r="BY98" s="5">
        <v>788</v>
      </c>
      <c r="BZ98" s="5">
        <v>193</v>
      </c>
      <c r="CA98" s="5">
        <v>28</v>
      </c>
      <c r="CB98" s="5">
        <v>859</v>
      </c>
      <c r="CC98" s="5">
        <v>19</v>
      </c>
      <c r="CD98" s="5">
        <v>13</v>
      </c>
      <c r="CE98" s="5">
        <v>4</v>
      </c>
      <c r="CF98" s="5">
        <v>0</v>
      </c>
      <c r="CG98" s="5">
        <v>2</v>
      </c>
      <c r="CH98" s="5">
        <v>2</v>
      </c>
      <c r="CI98" s="5">
        <v>12</v>
      </c>
      <c r="CJ98" s="5">
        <v>525</v>
      </c>
      <c r="CK98" s="135"/>
      <c r="CL98" s="138" t="s">
        <v>186</v>
      </c>
      <c r="CM98" s="138" t="s">
        <v>4260</v>
      </c>
      <c r="CN98" s="139">
        <v>2818</v>
      </c>
      <c r="CO98" s="141">
        <v>2916</v>
      </c>
    </row>
    <row r="99" spans="1:93">
      <c r="A99" s="167"/>
      <c r="B99" s="71" t="s">
        <v>120</v>
      </c>
      <c r="C99" s="5">
        <v>214</v>
      </c>
      <c r="D99" s="5">
        <v>130</v>
      </c>
      <c r="E99" s="5">
        <v>208</v>
      </c>
      <c r="F99" s="5">
        <v>123</v>
      </c>
      <c r="G99" s="5">
        <v>159</v>
      </c>
      <c r="H99" s="5">
        <v>94</v>
      </c>
      <c r="I99" s="5">
        <v>230</v>
      </c>
      <c r="J99" s="5">
        <v>128</v>
      </c>
      <c r="K99" s="72">
        <v>811</v>
      </c>
      <c r="L99" s="72">
        <v>475</v>
      </c>
      <c r="M99" s="167"/>
      <c r="N99" s="71" t="s">
        <v>120</v>
      </c>
      <c r="O99" s="5">
        <v>24</v>
      </c>
      <c r="P99" s="5">
        <v>20</v>
      </c>
      <c r="Q99" s="5">
        <v>2</v>
      </c>
      <c r="R99" s="5">
        <v>1</v>
      </c>
      <c r="S99" s="5">
        <v>11</v>
      </c>
      <c r="T99" s="5">
        <v>7</v>
      </c>
      <c r="U99" s="5">
        <v>28</v>
      </c>
      <c r="V99" s="5">
        <v>26</v>
      </c>
      <c r="W99" s="72">
        <v>65</v>
      </c>
      <c r="X99" s="72">
        <v>54</v>
      </c>
      <c r="Y99" s="167"/>
      <c r="Z99" s="71" t="s">
        <v>120</v>
      </c>
      <c r="AA99" s="5">
        <v>7</v>
      </c>
      <c r="AB99" s="5">
        <v>6</v>
      </c>
      <c r="AC99" s="5">
        <v>6</v>
      </c>
      <c r="AD99" s="5">
        <v>6</v>
      </c>
      <c r="AE99" s="72">
        <v>25</v>
      </c>
      <c r="AF99" s="72">
        <v>27</v>
      </c>
      <c r="AG99" s="5">
        <v>17</v>
      </c>
      <c r="AH99" s="5">
        <v>0</v>
      </c>
      <c r="AI99" s="5">
        <v>0</v>
      </c>
      <c r="AJ99" s="5">
        <v>4</v>
      </c>
      <c r="AK99" s="167"/>
      <c r="AL99" s="71" t="s">
        <v>120</v>
      </c>
      <c r="AM99" s="5">
        <v>0</v>
      </c>
      <c r="AN99" s="5">
        <v>328</v>
      </c>
      <c r="AO99" s="5">
        <v>2</v>
      </c>
      <c r="AP99" s="5">
        <v>0</v>
      </c>
      <c r="AQ99" s="5">
        <v>0</v>
      </c>
      <c r="AR99" s="5">
        <v>16</v>
      </c>
      <c r="AS99" s="5">
        <v>26</v>
      </c>
      <c r="AT99" s="5">
        <v>21</v>
      </c>
      <c r="AU99" s="5">
        <v>21</v>
      </c>
      <c r="AV99" s="167"/>
      <c r="AW99" s="71" t="s">
        <v>120</v>
      </c>
      <c r="AX99" s="5">
        <v>183</v>
      </c>
      <c r="AY99" s="5">
        <v>104</v>
      </c>
      <c r="AZ99" s="5">
        <v>177</v>
      </c>
      <c r="BA99" s="5">
        <v>100</v>
      </c>
      <c r="BB99" s="5">
        <v>117</v>
      </c>
      <c r="BC99" s="5">
        <v>63</v>
      </c>
      <c r="BD99" s="5">
        <v>177</v>
      </c>
      <c r="BE99" s="5">
        <v>101</v>
      </c>
      <c r="BF99" s="5">
        <v>171</v>
      </c>
      <c r="BG99" s="5">
        <v>97</v>
      </c>
      <c r="BH99" s="5">
        <v>115</v>
      </c>
      <c r="BI99" s="5">
        <v>62</v>
      </c>
      <c r="BJ99" s="167"/>
      <c r="BK99" s="71" t="s">
        <v>120</v>
      </c>
      <c r="BL99" s="5">
        <v>22</v>
      </c>
      <c r="BM99" s="5">
        <v>10</v>
      </c>
      <c r="BN99" s="5">
        <v>5</v>
      </c>
      <c r="BO99" s="5">
        <v>12</v>
      </c>
      <c r="BP99" s="5">
        <v>3</v>
      </c>
      <c r="BQ99" s="72">
        <v>52</v>
      </c>
      <c r="BR99" s="5">
        <v>32</v>
      </c>
      <c r="BS99" s="5">
        <v>24</v>
      </c>
      <c r="BT99" s="72">
        <v>10</v>
      </c>
      <c r="BU99" s="5">
        <v>3</v>
      </c>
      <c r="BV99" s="167"/>
      <c r="BW99" s="71" t="s">
        <v>120</v>
      </c>
      <c r="BX99" s="5">
        <v>19</v>
      </c>
      <c r="BY99" s="5">
        <v>33</v>
      </c>
      <c r="BZ99" s="5">
        <v>2</v>
      </c>
      <c r="CA99" s="5">
        <v>0</v>
      </c>
      <c r="CB99" s="5">
        <v>26</v>
      </c>
      <c r="CC99" s="5">
        <v>2</v>
      </c>
      <c r="CD99" s="5">
        <v>10</v>
      </c>
      <c r="CE99" s="5">
        <v>0</v>
      </c>
      <c r="CF99" s="5">
        <v>0</v>
      </c>
      <c r="CG99" s="5">
        <v>0</v>
      </c>
      <c r="CH99" s="5">
        <v>0</v>
      </c>
      <c r="CI99" s="5">
        <v>3</v>
      </c>
      <c r="CJ99" s="5">
        <v>32</v>
      </c>
      <c r="CK99" s="135"/>
      <c r="CL99" s="138" t="s">
        <v>186</v>
      </c>
      <c r="CM99" s="138" t="s">
        <v>4261</v>
      </c>
      <c r="CN99" s="139">
        <v>662</v>
      </c>
      <c r="CO99" s="141">
        <v>92</v>
      </c>
    </row>
    <row r="100" spans="1:93">
      <c r="A100" s="167"/>
      <c r="B100" s="103" t="s">
        <v>102</v>
      </c>
      <c r="C100" s="105">
        <v>1005</v>
      </c>
      <c r="D100" s="105">
        <v>540</v>
      </c>
      <c r="E100" s="105">
        <v>1185</v>
      </c>
      <c r="F100" s="105">
        <v>627</v>
      </c>
      <c r="G100" s="105">
        <v>915</v>
      </c>
      <c r="H100" s="105">
        <v>473</v>
      </c>
      <c r="I100" s="105">
        <v>967</v>
      </c>
      <c r="J100" s="105">
        <v>505</v>
      </c>
      <c r="K100" s="105">
        <v>4072</v>
      </c>
      <c r="L100" s="105">
        <v>2145</v>
      </c>
      <c r="M100" s="167"/>
      <c r="N100" s="103" t="s">
        <v>102</v>
      </c>
      <c r="O100" s="105">
        <v>56</v>
      </c>
      <c r="P100" s="105">
        <v>39</v>
      </c>
      <c r="Q100" s="105">
        <v>52</v>
      </c>
      <c r="R100" s="105">
        <v>26</v>
      </c>
      <c r="S100" s="105">
        <v>72</v>
      </c>
      <c r="T100" s="105">
        <v>34</v>
      </c>
      <c r="U100" s="105">
        <v>226</v>
      </c>
      <c r="V100" s="105">
        <v>135</v>
      </c>
      <c r="W100" s="105">
        <v>406</v>
      </c>
      <c r="X100" s="105">
        <v>234</v>
      </c>
      <c r="Y100" s="167"/>
      <c r="Z100" s="103" t="s">
        <v>102</v>
      </c>
      <c r="AA100" s="105">
        <v>38</v>
      </c>
      <c r="AB100" s="105">
        <v>39</v>
      </c>
      <c r="AC100" s="105">
        <v>35</v>
      </c>
      <c r="AD100" s="105">
        <v>35</v>
      </c>
      <c r="AE100" s="105">
        <v>147</v>
      </c>
      <c r="AF100" s="105">
        <v>141</v>
      </c>
      <c r="AG100" s="105">
        <v>56</v>
      </c>
      <c r="AH100" s="105">
        <v>4</v>
      </c>
      <c r="AI100" s="105">
        <v>0</v>
      </c>
      <c r="AJ100" s="105">
        <v>28</v>
      </c>
      <c r="AK100" s="167"/>
      <c r="AL100" s="103" t="s">
        <v>102</v>
      </c>
      <c r="AM100" s="105">
        <v>0</v>
      </c>
      <c r="AN100" s="105">
        <v>1068</v>
      </c>
      <c r="AO100" s="105">
        <v>296</v>
      </c>
      <c r="AP100" s="105">
        <v>114</v>
      </c>
      <c r="AQ100" s="105">
        <v>0</v>
      </c>
      <c r="AR100" s="105">
        <v>35</v>
      </c>
      <c r="AS100" s="105">
        <v>142</v>
      </c>
      <c r="AT100" s="105">
        <v>97</v>
      </c>
      <c r="AU100" s="105">
        <v>84</v>
      </c>
      <c r="AV100" s="167"/>
      <c r="AW100" s="103" t="s">
        <v>102</v>
      </c>
      <c r="AX100" s="105">
        <v>901</v>
      </c>
      <c r="AY100" s="105">
        <v>491</v>
      </c>
      <c r="AZ100" s="105">
        <v>864</v>
      </c>
      <c r="BA100" s="105">
        <v>472</v>
      </c>
      <c r="BB100" s="105">
        <v>371</v>
      </c>
      <c r="BC100" s="105">
        <v>187</v>
      </c>
      <c r="BD100" s="105">
        <v>875</v>
      </c>
      <c r="BE100" s="105">
        <v>481</v>
      </c>
      <c r="BF100" s="105">
        <v>840</v>
      </c>
      <c r="BG100" s="105">
        <v>462</v>
      </c>
      <c r="BH100" s="105">
        <v>366</v>
      </c>
      <c r="BI100" s="105">
        <v>186</v>
      </c>
      <c r="BJ100" s="167"/>
      <c r="BK100" s="103" t="s">
        <v>102</v>
      </c>
      <c r="BL100" s="105">
        <v>65</v>
      </c>
      <c r="BM100" s="105">
        <v>96</v>
      </c>
      <c r="BN100" s="105">
        <v>18</v>
      </c>
      <c r="BO100" s="105">
        <v>100</v>
      </c>
      <c r="BP100" s="105">
        <v>3</v>
      </c>
      <c r="BQ100" s="105">
        <v>282</v>
      </c>
      <c r="BR100" s="105">
        <v>123</v>
      </c>
      <c r="BS100" s="105">
        <v>86</v>
      </c>
      <c r="BT100" s="105">
        <v>26</v>
      </c>
      <c r="BU100" s="105">
        <v>6</v>
      </c>
      <c r="BV100" s="167"/>
      <c r="BW100" s="103" t="s">
        <v>102</v>
      </c>
      <c r="BX100" s="105">
        <v>1027</v>
      </c>
      <c r="BY100" s="105">
        <v>821</v>
      </c>
      <c r="BZ100" s="105">
        <v>195</v>
      </c>
      <c r="CA100" s="105">
        <v>28</v>
      </c>
      <c r="CB100" s="105">
        <v>885</v>
      </c>
      <c r="CC100" s="105">
        <v>21</v>
      </c>
      <c r="CD100" s="105">
        <v>23</v>
      </c>
      <c r="CE100" s="105">
        <v>4</v>
      </c>
      <c r="CF100" s="105">
        <v>0</v>
      </c>
      <c r="CG100" s="105">
        <v>2</v>
      </c>
      <c r="CH100" s="105">
        <v>2</v>
      </c>
      <c r="CI100" s="105">
        <v>15</v>
      </c>
      <c r="CJ100" s="105">
        <v>557</v>
      </c>
      <c r="CK100" s="135"/>
      <c r="CL100" s="138" t="s">
        <v>186</v>
      </c>
      <c r="CM100" s="138" t="s">
        <v>4262</v>
      </c>
      <c r="CN100" s="139">
        <v>3480</v>
      </c>
      <c r="CO100" s="141">
        <v>3008</v>
      </c>
    </row>
    <row r="101" spans="1:93" ht="14.45" customHeight="1">
      <c r="A101" s="167" t="s">
        <v>187</v>
      </c>
      <c r="B101" s="71" t="s">
        <v>119</v>
      </c>
      <c r="C101" s="5">
        <v>2431</v>
      </c>
      <c r="D101" s="5">
        <v>1245</v>
      </c>
      <c r="E101" s="5">
        <v>2207</v>
      </c>
      <c r="F101" s="5">
        <v>1144</v>
      </c>
      <c r="G101" s="5">
        <v>1632</v>
      </c>
      <c r="H101" s="5">
        <v>844</v>
      </c>
      <c r="I101" s="5">
        <v>1761</v>
      </c>
      <c r="J101" s="5">
        <v>911</v>
      </c>
      <c r="K101" s="72">
        <v>8031</v>
      </c>
      <c r="L101" s="72">
        <v>4144</v>
      </c>
      <c r="M101" s="167" t="s">
        <v>187</v>
      </c>
      <c r="N101" s="71" t="s">
        <v>119</v>
      </c>
      <c r="O101" s="5">
        <v>195</v>
      </c>
      <c r="P101" s="5">
        <v>83</v>
      </c>
      <c r="Q101" s="5">
        <v>49</v>
      </c>
      <c r="R101" s="5">
        <v>28</v>
      </c>
      <c r="S101" s="5">
        <v>106</v>
      </c>
      <c r="T101" s="5">
        <v>59</v>
      </c>
      <c r="U101" s="5">
        <v>381</v>
      </c>
      <c r="V101" s="5">
        <v>216</v>
      </c>
      <c r="W101" s="72">
        <v>731</v>
      </c>
      <c r="X101" s="72">
        <v>386</v>
      </c>
      <c r="Y101" s="167" t="s">
        <v>187</v>
      </c>
      <c r="Z101" s="71" t="s">
        <v>119</v>
      </c>
      <c r="AA101" s="5">
        <v>71</v>
      </c>
      <c r="AB101" s="5">
        <v>67</v>
      </c>
      <c r="AC101" s="5">
        <v>61</v>
      </c>
      <c r="AD101" s="5">
        <v>64</v>
      </c>
      <c r="AE101" s="72">
        <v>263</v>
      </c>
      <c r="AF101" s="72">
        <v>260</v>
      </c>
      <c r="AG101" s="5">
        <v>45</v>
      </c>
      <c r="AH101" s="5">
        <v>1</v>
      </c>
      <c r="AI101" s="5">
        <v>8</v>
      </c>
      <c r="AJ101" s="5">
        <v>55</v>
      </c>
      <c r="AK101" s="167" t="s">
        <v>187</v>
      </c>
      <c r="AL101" s="71" t="s">
        <v>119</v>
      </c>
      <c r="AM101" s="5">
        <v>10</v>
      </c>
      <c r="AN101" s="5">
        <v>2485</v>
      </c>
      <c r="AO101" s="5">
        <v>530</v>
      </c>
      <c r="AP101" s="5">
        <v>65</v>
      </c>
      <c r="AQ101" s="5">
        <v>0</v>
      </c>
      <c r="AR101" s="5">
        <v>117</v>
      </c>
      <c r="AS101" s="5">
        <v>249</v>
      </c>
      <c r="AT101" s="5">
        <v>220</v>
      </c>
      <c r="AU101" s="5">
        <v>186</v>
      </c>
      <c r="AV101" s="167" t="s">
        <v>187</v>
      </c>
      <c r="AW101" s="71" t="s">
        <v>119</v>
      </c>
      <c r="AX101" s="5">
        <v>1509</v>
      </c>
      <c r="AY101" s="5">
        <v>813</v>
      </c>
      <c r="AZ101" s="5">
        <v>1466</v>
      </c>
      <c r="BA101" s="5">
        <v>789</v>
      </c>
      <c r="BB101" s="5">
        <v>574</v>
      </c>
      <c r="BC101" s="5">
        <v>304</v>
      </c>
      <c r="BD101" s="5">
        <v>1497</v>
      </c>
      <c r="BE101" s="5">
        <v>812</v>
      </c>
      <c r="BF101" s="5">
        <v>1454</v>
      </c>
      <c r="BG101" s="5">
        <v>787</v>
      </c>
      <c r="BH101" s="5">
        <v>490</v>
      </c>
      <c r="BI101" s="5">
        <v>266</v>
      </c>
      <c r="BJ101" s="167" t="s">
        <v>187</v>
      </c>
      <c r="BK101" s="71" t="s">
        <v>119</v>
      </c>
      <c r="BL101" s="5">
        <v>150</v>
      </c>
      <c r="BM101" s="5">
        <v>105</v>
      </c>
      <c r="BN101" s="5">
        <v>4</v>
      </c>
      <c r="BO101" s="5">
        <v>173</v>
      </c>
      <c r="BP101" s="5">
        <v>2</v>
      </c>
      <c r="BQ101" s="72">
        <v>434</v>
      </c>
      <c r="BR101" s="5">
        <v>216</v>
      </c>
      <c r="BS101" s="5">
        <v>146</v>
      </c>
      <c r="BT101" s="72">
        <v>24</v>
      </c>
      <c r="BU101" s="5">
        <v>18</v>
      </c>
      <c r="BV101" s="167" t="s">
        <v>187</v>
      </c>
      <c r="BW101" s="71" t="s">
        <v>119</v>
      </c>
      <c r="BX101" s="5">
        <v>4683</v>
      </c>
      <c r="BY101" s="5">
        <v>3405</v>
      </c>
      <c r="BZ101" s="5">
        <v>2529</v>
      </c>
      <c r="CA101" s="5">
        <v>864</v>
      </c>
      <c r="CB101" s="5">
        <v>3844</v>
      </c>
      <c r="CC101" s="5">
        <v>412</v>
      </c>
      <c r="CD101" s="5">
        <v>219</v>
      </c>
      <c r="CE101" s="5">
        <v>12</v>
      </c>
      <c r="CF101" s="5">
        <v>0</v>
      </c>
      <c r="CG101" s="5">
        <v>100</v>
      </c>
      <c r="CH101" s="5">
        <v>0</v>
      </c>
      <c r="CI101" s="5">
        <v>124</v>
      </c>
      <c r="CJ101" s="5">
        <v>2171</v>
      </c>
      <c r="CK101" s="135"/>
      <c r="CL101" s="138" t="s">
        <v>187</v>
      </c>
      <c r="CM101" s="138" t="s">
        <v>4263</v>
      </c>
      <c r="CN101" s="139">
        <v>6830</v>
      </c>
      <c r="CO101" s="141">
        <v>16068</v>
      </c>
    </row>
    <row r="102" spans="1:93">
      <c r="A102" s="167"/>
      <c r="B102" s="71" t="s">
        <v>120</v>
      </c>
      <c r="C102" s="5">
        <v>609</v>
      </c>
      <c r="D102" s="5">
        <v>331</v>
      </c>
      <c r="E102" s="5">
        <v>618</v>
      </c>
      <c r="F102" s="5">
        <v>330</v>
      </c>
      <c r="G102" s="5">
        <v>613</v>
      </c>
      <c r="H102" s="5">
        <v>344</v>
      </c>
      <c r="I102" s="5">
        <v>622</v>
      </c>
      <c r="J102" s="5">
        <v>361</v>
      </c>
      <c r="K102" s="72">
        <v>2462</v>
      </c>
      <c r="L102" s="72">
        <v>1366</v>
      </c>
      <c r="M102" s="167"/>
      <c r="N102" s="71" t="s">
        <v>120</v>
      </c>
      <c r="O102" s="5">
        <v>125</v>
      </c>
      <c r="P102" s="5">
        <v>63</v>
      </c>
      <c r="Q102" s="5">
        <v>55</v>
      </c>
      <c r="R102" s="5">
        <v>31</v>
      </c>
      <c r="S102" s="5">
        <v>96</v>
      </c>
      <c r="T102" s="5">
        <v>56</v>
      </c>
      <c r="U102" s="5">
        <v>96</v>
      </c>
      <c r="V102" s="5">
        <v>62</v>
      </c>
      <c r="W102" s="72">
        <v>372</v>
      </c>
      <c r="X102" s="72">
        <v>212</v>
      </c>
      <c r="Y102" s="167"/>
      <c r="Z102" s="71" t="s">
        <v>120</v>
      </c>
      <c r="AA102" s="5">
        <v>15</v>
      </c>
      <c r="AB102" s="5">
        <v>14</v>
      </c>
      <c r="AC102" s="5">
        <v>14</v>
      </c>
      <c r="AD102" s="5">
        <v>13</v>
      </c>
      <c r="AE102" s="72">
        <v>56</v>
      </c>
      <c r="AF102" s="72">
        <v>49</v>
      </c>
      <c r="AG102" s="5">
        <v>24</v>
      </c>
      <c r="AH102" s="5">
        <v>29</v>
      </c>
      <c r="AI102" s="5">
        <v>9</v>
      </c>
      <c r="AJ102" s="5">
        <v>4</v>
      </c>
      <c r="AK102" s="167"/>
      <c r="AL102" s="71" t="s">
        <v>120</v>
      </c>
      <c r="AM102" s="5">
        <v>0</v>
      </c>
      <c r="AN102" s="5">
        <v>743</v>
      </c>
      <c r="AO102" s="5">
        <v>38</v>
      </c>
      <c r="AP102" s="5">
        <v>32</v>
      </c>
      <c r="AQ102" s="5">
        <v>0</v>
      </c>
      <c r="AR102" s="5">
        <v>27</v>
      </c>
      <c r="AS102" s="5">
        <v>52</v>
      </c>
      <c r="AT102" s="5">
        <v>54</v>
      </c>
      <c r="AU102" s="5">
        <v>49</v>
      </c>
      <c r="AV102" s="167"/>
      <c r="AW102" s="71" t="s">
        <v>120</v>
      </c>
      <c r="AX102" s="5">
        <v>479</v>
      </c>
      <c r="AY102" s="5">
        <v>284</v>
      </c>
      <c r="AZ102" s="5">
        <v>462</v>
      </c>
      <c r="BA102" s="5">
        <v>271</v>
      </c>
      <c r="BB102" s="5">
        <v>259</v>
      </c>
      <c r="BC102" s="5">
        <v>148</v>
      </c>
      <c r="BD102" s="5">
        <v>469</v>
      </c>
      <c r="BE102" s="5">
        <v>278</v>
      </c>
      <c r="BF102" s="5">
        <v>452</v>
      </c>
      <c r="BG102" s="5">
        <v>265</v>
      </c>
      <c r="BH102" s="5">
        <v>251</v>
      </c>
      <c r="BI102" s="5">
        <v>143</v>
      </c>
      <c r="BJ102" s="167"/>
      <c r="BK102" s="71" t="s">
        <v>120</v>
      </c>
      <c r="BL102" s="5">
        <v>85</v>
      </c>
      <c r="BM102" s="5">
        <v>18</v>
      </c>
      <c r="BN102" s="5">
        <v>0</v>
      </c>
      <c r="BO102" s="5">
        <v>1</v>
      </c>
      <c r="BP102" s="5">
        <v>0</v>
      </c>
      <c r="BQ102" s="72">
        <v>104</v>
      </c>
      <c r="BR102" s="5">
        <v>84</v>
      </c>
      <c r="BS102" s="5">
        <v>86</v>
      </c>
      <c r="BT102" s="72">
        <v>37</v>
      </c>
      <c r="BU102" s="5">
        <v>30</v>
      </c>
      <c r="BV102" s="167"/>
      <c r="BW102" s="71" t="s">
        <v>120</v>
      </c>
      <c r="BX102" s="5">
        <v>752</v>
      </c>
      <c r="BY102" s="5">
        <v>2569</v>
      </c>
      <c r="BZ102" s="5">
        <v>2174</v>
      </c>
      <c r="CA102" s="5">
        <v>367</v>
      </c>
      <c r="CB102" s="5">
        <v>2051</v>
      </c>
      <c r="CC102" s="5">
        <v>710</v>
      </c>
      <c r="CD102" s="5">
        <v>410</v>
      </c>
      <c r="CE102" s="5">
        <v>132</v>
      </c>
      <c r="CF102" s="5">
        <v>0</v>
      </c>
      <c r="CG102" s="5">
        <v>488</v>
      </c>
      <c r="CH102" s="5">
        <v>0</v>
      </c>
      <c r="CI102" s="5">
        <v>14</v>
      </c>
      <c r="CJ102" s="5">
        <v>840</v>
      </c>
      <c r="CK102" s="135"/>
      <c r="CL102" s="138" t="s">
        <v>187</v>
      </c>
      <c r="CM102" s="138" t="s">
        <v>4264</v>
      </c>
      <c r="CN102" s="139">
        <v>1728</v>
      </c>
      <c r="CO102" s="141">
        <v>9653</v>
      </c>
    </row>
    <row r="103" spans="1:93">
      <c r="A103" s="167"/>
      <c r="B103" s="103" t="s">
        <v>102</v>
      </c>
      <c r="C103" s="105">
        <v>3040</v>
      </c>
      <c r="D103" s="105">
        <v>1576</v>
      </c>
      <c r="E103" s="105">
        <v>2825</v>
      </c>
      <c r="F103" s="105">
        <v>1474</v>
      </c>
      <c r="G103" s="105">
        <v>2245</v>
      </c>
      <c r="H103" s="105">
        <v>1188</v>
      </c>
      <c r="I103" s="105">
        <v>2383</v>
      </c>
      <c r="J103" s="105">
        <v>1272</v>
      </c>
      <c r="K103" s="105">
        <v>10493</v>
      </c>
      <c r="L103" s="105">
        <v>5510</v>
      </c>
      <c r="M103" s="167"/>
      <c r="N103" s="103" t="s">
        <v>102</v>
      </c>
      <c r="O103" s="105">
        <v>320</v>
      </c>
      <c r="P103" s="105">
        <v>146</v>
      </c>
      <c r="Q103" s="105">
        <v>104</v>
      </c>
      <c r="R103" s="105">
        <v>59</v>
      </c>
      <c r="S103" s="105">
        <v>202</v>
      </c>
      <c r="T103" s="105">
        <v>115</v>
      </c>
      <c r="U103" s="105">
        <v>477</v>
      </c>
      <c r="V103" s="105">
        <v>278</v>
      </c>
      <c r="W103" s="105">
        <v>1103</v>
      </c>
      <c r="X103" s="105">
        <v>598</v>
      </c>
      <c r="Y103" s="167"/>
      <c r="Z103" s="103" t="s">
        <v>102</v>
      </c>
      <c r="AA103" s="105">
        <v>86</v>
      </c>
      <c r="AB103" s="105">
        <v>81</v>
      </c>
      <c r="AC103" s="105">
        <v>75</v>
      </c>
      <c r="AD103" s="105">
        <v>77</v>
      </c>
      <c r="AE103" s="105">
        <v>319</v>
      </c>
      <c r="AF103" s="105">
        <v>309</v>
      </c>
      <c r="AG103" s="105">
        <v>69</v>
      </c>
      <c r="AH103" s="105">
        <v>30</v>
      </c>
      <c r="AI103" s="105">
        <v>17</v>
      </c>
      <c r="AJ103" s="105">
        <v>59</v>
      </c>
      <c r="AK103" s="167"/>
      <c r="AL103" s="103" t="s">
        <v>102</v>
      </c>
      <c r="AM103" s="105">
        <v>10</v>
      </c>
      <c r="AN103" s="105">
        <v>3228</v>
      </c>
      <c r="AO103" s="105">
        <v>568</v>
      </c>
      <c r="AP103" s="105">
        <v>97</v>
      </c>
      <c r="AQ103" s="105">
        <v>0</v>
      </c>
      <c r="AR103" s="105">
        <v>144</v>
      </c>
      <c r="AS103" s="105">
        <v>301</v>
      </c>
      <c r="AT103" s="105">
        <v>274</v>
      </c>
      <c r="AU103" s="105">
        <v>235</v>
      </c>
      <c r="AV103" s="167"/>
      <c r="AW103" s="103" t="s">
        <v>102</v>
      </c>
      <c r="AX103" s="105">
        <v>1988</v>
      </c>
      <c r="AY103" s="105">
        <v>1097</v>
      </c>
      <c r="AZ103" s="105">
        <v>1928</v>
      </c>
      <c r="BA103" s="105">
        <v>1060</v>
      </c>
      <c r="BB103" s="105">
        <v>833</v>
      </c>
      <c r="BC103" s="105">
        <v>452</v>
      </c>
      <c r="BD103" s="105">
        <v>1966</v>
      </c>
      <c r="BE103" s="105">
        <v>1090</v>
      </c>
      <c r="BF103" s="105">
        <v>1906</v>
      </c>
      <c r="BG103" s="105">
        <v>1052</v>
      </c>
      <c r="BH103" s="105">
        <v>741</v>
      </c>
      <c r="BI103" s="105">
        <v>409</v>
      </c>
      <c r="BJ103" s="167"/>
      <c r="BK103" s="103" t="s">
        <v>102</v>
      </c>
      <c r="BL103" s="105">
        <v>235</v>
      </c>
      <c r="BM103" s="105">
        <v>123</v>
      </c>
      <c r="BN103" s="105">
        <v>4</v>
      </c>
      <c r="BO103" s="105">
        <v>174</v>
      </c>
      <c r="BP103" s="105">
        <v>2</v>
      </c>
      <c r="BQ103" s="105">
        <v>538</v>
      </c>
      <c r="BR103" s="105">
        <v>300</v>
      </c>
      <c r="BS103" s="105">
        <v>232</v>
      </c>
      <c r="BT103" s="105">
        <v>61</v>
      </c>
      <c r="BU103" s="105">
        <v>48</v>
      </c>
      <c r="BV103" s="167"/>
      <c r="BW103" s="103" t="s">
        <v>102</v>
      </c>
      <c r="BX103" s="105">
        <v>5435</v>
      </c>
      <c r="BY103" s="105">
        <v>5974</v>
      </c>
      <c r="BZ103" s="105">
        <v>4703</v>
      </c>
      <c r="CA103" s="105">
        <v>1231</v>
      </c>
      <c r="CB103" s="105">
        <v>5895</v>
      </c>
      <c r="CC103" s="105">
        <v>1122</v>
      </c>
      <c r="CD103" s="105">
        <v>629</v>
      </c>
      <c r="CE103" s="105">
        <v>144</v>
      </c>
      <c r="CF103" s="105">
        <v>0</v>
      </c>
      <c r="CG103" s="105">
        <v>588</v>
      </c>
      <c r="CH103" s="105">
        <v>0</v>
      </c>
      <c r="CI103" s="105">
        <v>138</v>
      </c>
      <c r="CJ103" s="105">
        <v>3011</v>
      </c>
      <c r="CK103" s="135"/>
      <c r="CL103" s="138" t="s">
        <v>187</v>
      </c>
      <c r="CM103" s="138" t="s">
        <v>4265</v>
      </c>
      <c r="CN103" s="139">
        <v>8558</v>
      </c>
      <c r="CO103" s="141">
        <v>25721</v>
      </c>
    </row>
    <row r="104" spans="1:93" ht="14.45" customHeight="1">
      <c r="A104" s="167" t="s">
        <v>188</v>
      </c>
      <c r="B104" s="71" t="s">
        <v>119</v>
      </c>
      <c r="C104" s="5">
        <v>3135</v>
      </c>
      <c r="D104" s="5">
        <v>1571</v>
      </c>
      <c r="E104" s="5">
        <v>2567</v>
      </c>
      <c r="F104" s="5">
        <v>1326</v>
      </c>
      <c r="G104" s="5">
        <v>1974</v>
      </c>
      <c r="H104" s="5">
        <v>1008</v>
      </c>
      <c r="I104" s="5">
        <v>2201</v>
      </c>
      <c r="J104" s="5">
        <v>1178</v>
      </c>
      <c r="K104" s="72">
        <v>9877</v>
      </c>
      <c r="L104" s="72">
        <v>5083</v>
      </c>
      <c r="M104" s="167" t="s">
        <v>188</v>
      </c>
      <c r="N104" s="71" t="s">
        <v>119</v>
      </c>
      <c r="O104" s="5">
        <v>512</v>
      </c>
      <c r="P104" s="5">
        <v>234</v>
      </c>
      <c r="Q104" s="5">
        <v>313</v>
      </c>
      <c r="R104" s="5">
        <v>146</v>
      </c>
      <c r="S104" s="5">
        <v>226</v>
      </c>
      <c r="T104" s="5">
        <v>112</v>
      </c>
      <c r="U104" s="5">
        <v>626</v>
      </c>
      <c r="V104" s="5">
        <v>352</v>
      </c>
      <c r="W104" s="72">
        <v>1677</v>
      </c>
      <c r="X104" s="72">
        <v>844</v>
      </c>
      <c r="Y104" s="167" t="s">
        <v>188</v>
      </c>
      <c r="Z104" s="71" t="s">
        <v>119</v>
      </c>
      <c r="AA104" s="5">
        <v>82</v>
      </c>
      <c r="AB104" s="5">
        <v>75</v>
      </c>
      <c r="AC104" s="5">
        <v>71</v>
      </c>
      <c r="AD104" s="5">
        <v>70</v>
      </c>
      <c r="AE104" s="72">
        <v>298</v>
      </c>
      <c r="AF104" s="72">
        <v>303</v>
      </c>
      <c r="AG104" s="5">
        <v>185</v>
      </c>
      <c r="AH104" s="5">
        <v>0</v>
      </c>
      <c r="AI104" s="5">
        <v>9</v>
      </c>
      <c r="AJ104" s="5">
        <v>54</v>
      </c>
      <c r="AK104" s="167" t="s">
        <v>188</v>
      </c>
      <c r="AL104" s="71" t="s">
        <v>119</v>
      </c>
      <c r="AM104" s="5">
        <v>0</v>
      </c>
      <c r="AN104" s="5">
        <v>2944</v>
      </c>
      <c r="AO104" s="5">
        <v>936</v>
      </c>
      <c r="AP104" s="5">
        <v>51</v>
      </c>
      <c r="AQ104" s="5">
        <v>0</v>
      </c>
      <c r="AR104" s="5">
        <v>94</v>
      </c>
      <c r="AS104" s="5">
        <v>326</v>
      </c>
      <c r="AT104" s="5">
        <v>301</v>
      </c>
      <c r="AU104" s="5">
        <v>269</v>
      </c>
      <c r="AV104" s="167" t="s">
        <v>188</v>
      </c>
      <c r="AW104" s="71" t="s">
        <v>119</v>
      </c>
      <c r="AX104" s="5">
        <v>2189</v>
      </c>
      <c r="AY104" s="5">
        <v>1191</v>
      </c>
      <c r="AZ104" s="5">
        <v>2091</v>
      </c>
      <c r="BA104" s="5">
        <v>1115</v>
      </c>
      <c r="BB104" s="5">
        <v>786</v>
      </c>
      <c r="BC104" s="5">
        <v>423</v>
      </c>
      <c r="BD104" s="5">
        <v>2029</v>
      </c>
      <c r="BE104" s="5">
        <v>1111</v>
      </c>
      <c r="BF104" s="5">
        <v>1982</v>
      </c>
      <c r="BG104" s="5">
        <v>1084</v>
      </c>
      <c r="BH104" s="5">
        <v>723</v>
      </c>
      <c r="BI104" s="5">
        <v>402</v>
      </c>
      <c r="BJ104" s="167" t="s">
        <v>188</v>
      </c>
      <c r="BK104" s="71" t="s">
        <v>119</v>
      </c>
      <c r="BL104" s="5">
        <v>132</v>
      </c>
      <c r="BM104" s="5">
        <v>111</v>
      </c>
      <c r="BN104" s="5">
        <v>41</v>
      </c>
      <c r="BO104" s="5">
        <v>266</v>
      </c>
      <c r="BP104" s="5">
        <v>0</v>
      </c>
      <c r="BQ104" s="72">
        <v>550</v>
      </c>
      <c r="BR104" s="5">
        <v>266</v>
      </c>
      <c r="BS104" s="5">
        <v>151</v>
      </c>
      <c r="BT104" s="72">
        <v>39</v>
      </c>
      <c r="BU104" s="5">
        <v>19</v>
      </c>
      <c r="BV104" s="167" t="s">
        <v>188</v>
      </c>
      <c r="BW104" s="71" t="s">
        <v>119</v>
      </c>
      <c r="BX104" s="5">
        <v>4444</v>
      </c>
      <c r="BY104" s="5">
        <v>3288</v>
      </c>
      <c r="BZ104" s="5">
        <v>1284</v>
      </c>
      <c r="CA104" s="5">
        <v>202</v>
      </c>
      <c r="CB104" s="5">
        <v>3381</v>
      </c>
      <c r="CC104" s="5">
        <v>309</v>
      </c>
      <c r="CD104" s="5">
        <v>165</v>
      </c>
      <c r="CE104" s="5">
        <v>23</v>
      </c>
      <c r="CF104" s="5">
        <v>57</v>
      </c>
      <c r="CG104" s="5">
        <v>169</v>
      </c>
      <c r="CH104" s="5">
        <v>22</v>
      </c>
      <c r="CI104" s="5">
        <v>65</v>
      </c>
      <c r="CJ104" s="5">
        <v>917</v>
      </c>
      <c r="CK104" s="135"/>
      <c r="CL104" s="138" t="s">
        <v>188</v>
      </c>
      <c r="CM104" s="138" t="s">
        <v>4266</v>
      </c>
      <c r="CN104" s="139">
        <v>8900</v>
      </c>
      <c r="CO104" s="141">
        <v>13344</v>
      </c>
    </row>
    <row r="105" spans="1:93">
      <c r="A105" s="167"/>
      <c r="B105" s="71" t="s">
        <v>120</v>
      </c>
      <c r="C105" s="5">
        <v>579</v>
      </c>
      <c r="D105" s="5">
        <v>304</v>
      </c>
      <c r="E105" s="5">
        <v>377</v>
      </c>
      <c r="F105" s="5">
        <v>191</v>
      </c>
      <c r="G105" s="5">
        <v>365</v>
      </c>
      <c r="H105" s="5">
        <v>196</v>
      </c>
      <c r="I105" s="5">
        <v>403</v>
      </c>
      <c r="J105" s="5">
        <v>238</v>
      </c>
      <c r="K105" s="72">
        <v>1724</v>
      </c>
      <c r="L105" s="72">
        <v>929</v>
      </c>
      <c r="M105" s="167"/>
      <c r="N105" s="71" t="s">
        <v>120</v>
      </c>
      <c r="O105" s="5">
        <v>37</v>
      </c>
      <c r="P105" s="5">
        <v>14</v>
      </c>
      <c r="Q105" s="5">
        <v>44</v>
      </c>
      <c r="R105" s="5">
        <v>21</v>
      </c>
      <c r="S105" s="5">
        <v>17</v>
      </c>
      <c r="T105" s="5">
        <v>8</v>
      </c>
      <c r="U105" s="5">
        <v>115</v>
      </c>
      <c r="V105" s="5">
        <v>70</v>
      </c>
      <c r="W105" s="72">
        <v>213</v>
      </c>
      <c r="X105" s="72">
        <v>113</v>
      </c>
      <c r="Y105" s="167"/>
      <c r="Z105" s="71" t="s">
        <v>120</v>
      </c>
      <c r="AA105" s="5">
        <v>14</v>
      </c>
      <c r="AB105" s="5">
        <v>12</v>
      </c>
      <c r="AC105" s="5">
        <v>11</v>
      </c>
      <c r="AD105" s="5">
        <v>12</v>
      </c>
      <c r="AE105" s="72">
        <v>49</v>
      </c>
      <c r="AF105" s="72">
        <v>53</v>
      </c>
      <c r="AG105" s="5">
        <v>31</v>
      </c>
      <c r="AH105" s="5">
        <v>0</v>
      </c>
      <c r="AI105" s="5">
        <v>0</v>
      </c>
      <c r="AJ105" s="5">
        <v>7</v>
      </c>
      <c r="AK105" s="167"/>
      <c r="AL105" s="71" t="s">
        <v>120</v>
      </c>
      <c r="AM105" s="5">
        <v>3</v>
      </c>
      <c r="AN105" s="5">
        <v>668</v>
      </c>
      <c r="AO105" s="5">
        <v>81</v>
      </c>
      <c r="AP105" s="5">
        <v>0</v>
      </c>
      <c r="AQ105" s="5">
        <v>0</v>
      </c>
      <c r="AR105" s="5">
        <v>11</v>
      </c>
      <c r="AS105" s="5">
        <v>58</v>
      </c>
      <c r="AT105" s="5">
        <v>39</v>
      </c>
      <c r="AU105" s="5">
        <v>45</v>
      </c>
      <c r="AV105" s="167"/>
      <c r="AW105" s="71" t="s">
        <v>120</v>
      </c>
      <c r="AX105" s="5">
        <v>363</v>
      </c>
      <c r="AY105" s="5">
        <v>222</v>
      </c>
      <c r="AZ105" s="5">
        <v>350</v>
      </c>
      <c r="BA105" s="5">
        <v>212</v>
      </c>
      <c r="BB105" s="5">
        <v>139</v>
      </c>
      <c r="BC105" s="5">
        <v>88</v>
      </c>
      <c r="BD105" s="5">
        <v>361</v>
      </c>
      <c r="BE105" s="5">
        <v>222</v>
      </c>
      <c r="BF105" s="5">
        <v>348</v>
      </c>
      <c r="BG105" s="5">
        <v>212</v>
      </c>
      <c r="BH105" s="5">
        <v>132</v>
      </c>
      <c r="BI105" s="5">
        <v>87</v>
      </c>
      <c r="BJ105" s="167"/>
      <c r="BK105" s="71" t="s">
        <v>120</v>
      </c>
      <c r="BL105" s="5">
        <v>56</v>
      </c>
      <c r="BM105" s="5">
        <v>17</v>
      </c>
      <c r="BN105" s="5">
        <v>8</v>
      </c>
      <c r="BO105" s="5">
        <v>23</v>
      </c>
      <c r="BP105" s="5">
        <v>0</v>
      </c>
      <c r="BQ105" s="72">
        <v>104</v>
      </c>
      <c r="BR105" s="5">
        <v>66</v>
      </c>
      <c r="BS105" s="5">
        <v>55</v>
      </c>
      <c r="BT105" s="72">
        <v>15</v>
      </c>
      <c r="BU105" s="5">
        <v>8</v>
      </c>
      <c r="BV105" s="167"/>
      <c r="BW105" s="71" t="s">
        <v>120</v>
      </c>
      <c r="BX105" s="5">
        <v>1068</v>
      </c>
      <c r="BY105" s="5">
        <v>1775</v>
      </c>
      <c r="BZ105" s="5">
        <v>1254</v>
      </c>
      <c r="CA105" s="5">
        <v>608</v>
      </c>
      <c r="CB105" s="5">
        <v>1520</v>
      </c>
      <c r="CC105" s="5">
        <v>74</v>
      </c>
      <c r="CD105" s="5">
        <v>490</v>
      </c>
      <c r="CE105" s="5">
        <v>0</v>
      </c>
      <c r="CF105" s="5">
        <v>0</v>
      </c>
      <c r="CG105" s="5">
        <v>49</v>
      </c>
      <c r="CH105" s="5">
        <v>0</v>
      </c>
      <c r="CI105" s="5">
        <v>9</v>
      </c>
      <c r="CJ105" s="5">
        <v>131</v>
      </c>
      <c r="CK105" s="135"/>
      <c r="CL105" s="138" t="s">
        <v>188</v>
      </c>
      <c r="CM105" s="138" t="s">
        <v>4267</v>
      </c>
      <c r="CN105" s="139">
        <v>1582</v>
      </c>
      <c r="CO105" s="141">
        <v>6838</v>
      </c>
    </row>
    <row r="106" spans="1:93">
      <c r="A106" s="167"/>
      <c r="B106" s="103" t="s">
        <v>102</v>
      </c>
      <c r="C106" s="105">
        <v>3714</v>
      </c>
      <c r="D106" s="105">
        <v>1875</v>
      </c>
      <c r="E106" s="105">
        <v>2944</v>
      </c>
      <c r="F106" s="105">
        <v>1517</v>
      </c>
      <c r="G106" s="105">
        <v>2339</v>
      </c>
      <c r="H106" s="105">
        <v>1204</v>
      </c>
      <c r="I106" s="105">
        <v>2604</v>
      </c>
      <c r="J106" s="105">
        <v>1416</v>
      </c>
      <c r="K106" s="105">
        <v>11601</v>
      </c>
      <c r="L106" s="105">
        <v>6012</v>
      </c>
      <c r="M106" s="167"/>
      <c r="N106" s="103" t="s">
        <v>102</v>
      </c>
      <c r="O106" s="105">
        <v>549</v>
      </c>
      <c r="P106" s="105">
        <v>248</v>
      </c>
      <c r="Q106" s="105">
        <v>357</v>
      </c>
      <c r="R106" s="105">
        <v>167</v>
      </c>
      <c r="S106" s="105">
        <v>243</v>
      </c>
      <c r="T106" s="105">
        <v>120</v>
      </c>
      <c r="U106" s="105">
        <v>741</v>
      </c>
      <c r="V106" s="105">
        <v>422</v>
      </c>
      <c r="W106" s="105">
        <v>1890</v>
      </c>
      <c r="X106" s="105">
        <v>957</v>
      </c>
      <c r="Y106" s="167"/>
      <c r="Z106" s="103" t="s">
        <v>102</v>
      </c>
      <c r="AA106" s="105">
        <v>96</v>
      </c>
      <c r="AB106" s="105">
        <v>87</v>
      </c>
      <c r="AC106" s="105">
        <v>82</v>
      </c>
      <c r="AD106" s="105">
        <v>82</v>
      </c>
      <c r="AE106" s="105">
        <v>347</v>
      </c>
      <c r="AF106" s="105">
        <v>356</v>
      </c>
      <c r="AG106" s="105">
        <v>216</v>
      </c>
      <c r="AH106" s="105">
        <v>0</v>
      </c>
      <c r="AI106" s="105">
        <v>9</v>
      </c>
      <c r="AJ106" s="105">
        <v>61</v>
      </c>
      <c r="AK106" s="167"/>
      <c r="AL106" s="103" t="s">
        <v>102</v>
      </c>
      <c r="AM106" s="105">
        <v>3</v>
      </c>
      <c r="AN106" s="105">
        <v>3612</v>
      </c>
      <c r="AO106" s="105">
        <v>1017</v>
      </c>
      <c r="AP106" s="105">
        <v>51</v>
      </c>
      <c r="AQ106" s="105">
        <v>0</v>
      </c>
      <c r="AR106" s="105">
        <v>105</v>
      </c>
      <c r="AS106" s="105">
        <v>384</v>
      </c>
      <c r="AT106" s="105">
        <v>340</v>
      </c>
      <c r="AU106" s="105">
        <v>314</v>
      </c>
      <c r="AV106" s="167"/>
      <c r="AW106" s="103" t="s">
        <v>102</v>
      </c>
      <c r="AX106" s="105">
        <v>2552</v>
      </c>
      <c r="AY106" s="105">
        <v>1413</v>
      </c>
      <c r="AZ106" s="105">
        <v>2441</v>
      </c>
      <c r="BA106" s="105">
        <v>1327</v>
      </c>
      <c r="BB106" s="105">
        <v>925</v>
      </c>
      <c r="BC106" s="105">
        <v>511</v>
      </c>
      <c r="BD106" s="105">
        <v>2390</v>
      </c>
      <c r="BE106" s="105">
        <v>1333</v>
      </c>
      <c r="BF106" s="105">
        <v>2330</v>
      </c>
      <c r="BG106" s="105">
        <v>1296</v>
      </c>
      <c r="BH106" s="105">
        <v>855</v>
      </c>
      <c r="BI106" s="105">
        <v>489</v>
      </c>
      <c r="BJ106" s="167"/>
      <c r="BK106" s="103" t="s">
        <v>102</v>
      </c>
      <c r="BL106" s="105">
        <v>188</v>
      </c>
      <c r="BM106" s="105">
        <v>128</v>
      </c>
      <c r="BN106" s="105">
        <v>49</v>
      </c>
      <c r="BO106" s="105">
        <v>289</v>
      </c>
      <c r="BP106" s="105">
        <v>0</v>
      </c>
      <c r="BQ106" s="105">
        <v>654</v>
      </c>
      <c r="BR106" s="105">
        <v>332</v>
      </c>
      <c r="BS106" s="105">
        <v>206</v>
      </c>
      <c r="BT106" s="105">
        <v>54</v>
      </c>
      <c r="BU106" s="105">
        <v>27</v>
      </c>
      <c r="BV106" s="167"/>
      <c r="BW106" s="103" t="s">
        <v>102</v>
      </c>
      <c r="BX106" s="105">
        <v>5512</v>
      </c>
      <c r="BY106" s="105">
        <v>5063</v>
      </c>
      <c r="BZ106" s="105">
        <v>2538</v>
      </c>
      <c r="CA106" s="105">
        <v>810</v>
      </c>
      <c r="CB106" s="105">
        <v>4901</v>
      </c>
      <c r="CC106" s="105">
        <v>383</v>
      </c>
      <c r="CD106" s="105">
        <v>655</v>
      </c>
      <c r="CE106" s="105">
        <v>23</v>
      </c>
      <c r="CF106" s="105">
        <v>57</v>
      </c>
      <c r="CG106" s="105">
        <v>218</v>
      </c>
      <c r="CH106" s="105">
        <v>22</v>
      </c>
      <c r="CI106" s="105">
        <v>74</v>
      </c>
      <c r="CJ106" s="105">
        <v>1048</v>
      </c>
      <c r="CK106" s="135"/>
      <c r="CL106" s="138" t="s">
        <v>188</v>
      </c>
      <c r="CM106" s="138" t="s">
        <v>4268</v>
      </c>
      <c r="CN106" s="139">
        <v>10482</v>
      </c>
      <c r="CO106" s="141">
        <v>20182</v>
      </c>
    </row>
    <row r="107" spans="1:93" ht="14.45" customHeight="1">
      <c r="A107" s="167" t="s">
        <v>189</v>
      </c>
      <c r="B107" s="71" t="s">
        <v>119</v>
      </c>
      <c r="C107" s="5">
        <v>1027</v>
      </c>
      <c r="D107" s="5">
        <v>568</v>
      </c>
      <c r="E107" s="5">
        <v>932</v>
      </c>
      <c r="F107" s="5">
        <v>525</v>
      </c>
      <c r="G107" s="5">
        <v>757</v>
      </c>
      <c r="H107" s="5">
        <v>445</v>
      </c>
      <c r="I107" s="5">
        <v>860</v>
      </c>
      <c r="J107" s="5">
        <v>485</v>
      </c>
      <c r="K107" s="72">
        <v>3576</v>
      </c>
      <c r="L107" s="72">
        <v>2023</v>
      </c>
      <c r="M107" s="167" t="s">
        <v>189</v>
      </c>
      <c r="N107" s="71" t="s">
        <v>119</v>
      </c>
      <c r="O107" s="5">
        <v>165</v>
      </c>
      <c r="P107" s="5">
        <v>83</v>
      </c>
      <c r="Q107" s="5">
        <v>46</v>
      </c>
      <c r="R107" s="5">
        <v>26</v>
      </c>
      <c r="S107" s="5">
        <v>103</v>
      </c>
      <c r="T107" s="5">
        <v>71</v>
      </c>
      <c r="U107" s="5">
        <v>257</v>
      </c>
      <c r="V107" s="5">
        <v>143</v>
      </c>
      <c r="W107" s="72">
        <v>571</v>
      </c>
      <c r="X107" s="72">
        <v>323</v>
      </c>
      <c r="Y107" s="167" t="s">
        <v>189</v>
      </c>
      <c r="Z107" s="71" t="s">
        <v>119</v>
      </c>
      <c r="AA107" s="5">
        <v>34</v>
      </c>
      <c r="AB107" s="5">
        <v>32</v>
      </c>
      <c r="AC107" s="5">
        <v>26</v>
      </c>
      <c r="AD107" s="5">
        <v>25</v>
      </c>
      <c r="AE107" s="72">
        <v>117</v>
      </c>
      <c r="AF107" s="72">
        <v>96</v>
      </c>
      <c r="AG107" s="5">
        <v>41</v>
      </c>
      <c r="AH107" s="5">
        <v>4</v>
      </c>
      <c r="AI107" s="5">
        <v>15</v>
      </c>
      <c r="AJ107" s="5">
        <v>20</v>
      </c>
      <c r="AK107" s="167" t="s">
        <v>189</v>
      </c>
      <c r="AL107" s="71" t="s">
        <v>119</v>
      </c>
      <c r="AM107" s="5">
        <v>0</v>
      </c>
      <c r="AN107" s="5">
        <v>976</v>
      </c>
      <c r="AO107" s="5">
        <v>318</v>
      </c>
      <c r="AP107" s="5">
        <v>17</v>
      </c>
      <c r="AQ107" s="5">
        <v>0</v>
      </c>
      <c r="AR107" s="5">
        <v>40</v>
      </c>
      <c r="AS107" s="5">
        <v>97</v>
      </c>
      <c r="AT107" s="5">
        <v>34</v>
      </c>
      <c r="AU107" s="5">
        <v>28</v>
      </c>
      <c r="AV107" s="167" t="s">
        <v>189</v>
      </c>
      <c r="AW107" s="71" t="s">
        <v>119</v>
      </c>
      <c r="AX107" s="5">
        <v>811</v>
      </c>
      <c r="AY107" s="5">
        <v>483</v>
      </c>
      <c r="AZ107" s="5">
        <v>736</v>
      </c>
      <c r="BA107" s="5">
        <v>429</v>
      </c>
      <c r="BB107" s="5">
        <v>265</v>
      </c>
      <c r="BC107" s="5">
        <v>150</v>
      </c>
      <c r="BD107" s="5">
        <v>782</v>
      </c>
      <c r="BE107" s="5">
        <v>472</v>
      </c>
      <c r="BF107" s="5">
        <v>710</v>
      </c>
      <c r="BG107" s="5">
        <v>419</v>
      </c>
      <c r="BH107" s="5">
        <v>247</v>
      </c>
      <c r="BI107" s="5">
        <v>138</v>
      </c>
      <c r="BJ107" s="167" t="s">
        <v>189</v>
      </c>
      <c r="BK107" s="71" t="s">
        <v>119</v>
      </c>
      <c r="BL107" s="5">
        <v>71</v>
      </c>
      <c r="BM107" s="5">
        <v>79</v>
      </c>
      <c r="BN107" s="5">
        <v>1</v>
      </c>
      <c r="BO107" s="5">
        <v>13</v>
      </c>
      <c r="BP107" s="5">
        <v>49</v>
      </c>
      <c r="BQ107" s="72">
        <v>213</v>
      </c>
      <c r="BR107" s="5">
        <v>111</v>
      </c>
      <c r="BS107" s="5">
        <v>78</v>
      </c>
      <c r="BT107" s="72">
        <v>19</v>
      </c>
      <c r="BU107" s="5">
        <v>6</v>
      </c>
      <c r="BV107" s="167" t="s">
        <v>189</v>
      </c>
      <c r="BW107" s="71" t="s">
        <v>119</v>
      </c>
      <c r="BX107" s="5">
        <v>1127</v>
      </c>
      <c r="BY107" s="5">
        <v>1732</v>
      </c>
      <c r="BZ107" s="5">
        <v>1078</v>
      </c>
      <c r="CA107" s="5">
        <v>200</v>
      </c>
      <c r="CB107" s="5">
        <v>1867</v>
      </c>
      <c r="CC107" s="5">
        <v>161</v>
      </c>
      <c r="CD107" s="5">
        <v>229</v>
      </c>
      <c r="CE107" s="5">
        <v>7</v>
      </c>
      <c r="CF107" s="5">
        <v>0</v>
      </c>
      <c r="CG107" s="5">
        <v>15</v>
      </c>
      <c r="CH107" s="5">
        <v>4</v>
      </c>
      <c r="CI107" s="5">
        <v>84</v>
      </c>
      <c r="CJ107" s="5">
        <v>1491</v>
      </c>
      <c r="CK107" s="135"/>
      <c r="CL107" s="138" t="s">
        <v>189</v>
      </c>
      <c r="CM107" s="138" t="s">
        <v>4269</v>
      </c>
      <c r="CN107" s="139">
        <v>2974</v>
      </c>
      <c r="CO107" s="141">
        <v>6420</v>
      </c>
    </row>
    <row r="108" spans="1:93">
      <c r="A108" s="167"/>
      <c r="B108" s="71" t="s">
        <v>120</v>
      </c>
      <c r="C108" s="5">
        <v>0</v>
      </c>
      <c r="D108" s="5">
        <v>0</v>
      </c>
      <c r="E108" s="5">
        <v>0</v>
      </c>
      <c r="F108" s="5">
        <v>0</v>
      </c>
      <c r="G108" s="5">
        <v>0</v>
      </c>
      <c r="H108" s="5">
        <v>0</v>
      </c>
      <c r="I108" s="5">
        <v>0</v>
      </c>
      <c r="J108" s="5">
        <v>0</v>
      </c>
      <c r="K108" s="72">
        <v>0</v>
      </c>
      <c r="L108" s="72">
        <v>0</v>
      </c>
      <c r="M108" s="167"/>
      <c r="N108" s="71" t="s">
        <v>120</v>
      </c>
      <c r="O108" s="5">
        <v>0</v>
      </c>
      <c r="P108" s="5">
        <v>0</v>
      </c>
      <c r="Q108" s="5">
        <v>0</v>
      </c>
      <c r="R108" s="5">
        <v>0</v>
      </c>
      <c r="S108" s="5">
        <v>0</v>
      </c>
      <c r="T108" s="5">
        <v>0</v>
      </c>
      <c r="U108" s="5">
        <v>0</v>
      </c>
      <c r="V108" s="5">
        <v>0</v>
      </c>
      <c r="W108" s="72">
        <v>0</v>
      </c>
      <c r="X108" s="72">
        <v>0</v>
      </c>
      <c r="Y108" s="167"/>
      <c r="Z108" s="71" t="s">
        <v>120</v>
      </c>
      <c r="AA108" s="5">
        <v>0</v>
      </c>
      <c r="AB108" s="5">
        <v>0</v>
      </c>
      <c r="AC108" s="5">
        <v>0</v>
      </c>
      <c r="AD108" s="5">
        <v>0</v>
      </c>
      <c r="AE108" s="72">
        <v>0</v>
      </c>
      <c r="AF108" s="72">
        <v>0</v>
      </c>
      <c r="AG108" s="5">
        <v>0</v>
      </c>
      <c r="AH108" s="5">
        <v>0</v>
      </c>
      <c r="AI108" s="5">
        <v>0</v>
      </c>
      <c r="AJ108" s="5">
        <v>0</v>
      </c>
      <c r="AK108" s="167"/>
      <c r="AL108" s="71" t="s">
        <v>120</v>
      </c>
      <c r="AM108" s="5">
        <v>0</v>
      </c>
      <c r="AN108" s="5">
        <v>0</v>
      </c>
      <c r="AO108" s="5">
        <v>0</v>
      </c>
      <c r="AP108" s="5">
        <v>0</v>
      </c>
      <c r="AQ108" s="5">
        <v>0</v>
      </c>
      <c r="AR108" s="5">
        <v>0</v>
      </c>
      <c r="AS108" s="5">
        <v>0</v>
      </c>
      <c r="AT108" s="5">
        <v>0</v>
      </c>
      <c r="AU108" s="5">
        <v>0</v>
      </c>
      <c r="AV108" s="167"/>
      <c r="AW108" s="71" t="s">
        <v>120</v>
      </c>
      <c r="AX108" s="5">
        <v>0</v>
      </c>
      <c r="AY108" s="5">
        <v>0</v>
      </c>
      <c r="AZ108" s="5">
        <v>0</v>
      </c>
      <c r="BA108" s="5">
        <v>0</v>
      </c>
      <c r="BB108" s="5">
        <v>0</v>
      </c>
      <c r="BC108" s="5">
        <v>0</v>
      </c>
      <c r="BD108" s="5">
        <v>0</v>
      </c>
      <c r="BE108" s="5">
        <v>0</v>
      </c>
      <c r="BF108" s="5">
        <v>0</v>
      </c>
      <c r="BG108" s="5">
        <v>0</v>
      </c>
      <c r="BH108" s="5">
        <v>0</v>
      </c>
      <c r="BI108" s="5">
        <v>0</v>
      </c>
      <c r="BJ108" s="167"/>
      <c r="BK108" s="71" t="s">
        <v>120</v>
      </c>
      <c r="BL108" s="5">
        <v>0</v>
      </c>
      <c r="BM108" s="5">
        <v>0</v>
      </c>
      <c r="BN108" s="5">
        <v>0</v>
      </c>
      <c r="BO108" s="5">
        <v>0</v>
      </c>
      <c r="BP108" s="5">
        <v>0</v>
      </c>
      <c r="BQ108" s="72">
        <v>0</v>
      </c>
      <c r="BR108" s="5">
        <v>0</v>
      </c>
      <c r="BS108" s="5">
        <v>0</v>
      </c>
      <c r="BT108" s="72">
        <v>0</v>
      </c>
      <c r="BU108" s="5">
        <v>0</v>
      </c>
      <c r="BV108" s="167"/>
      <c r="BW108" s="71" t="s">
        <v>120</v>
      </c>
      <c r="BX108" s="5">
        <v>0</v>
      </c>
      <c r="BY108" s="5">
        <v>0</v>
      </c>
      <c r="BZ108" s="5">
        <v>0</v>
      </c>
      <c r="CA108" s="5">
        <v>0</v>
      </c>
      <c r="CB108" s="5">
        <v>0</v>
      </c>
      <c r="CC108" s="5">
        <v>0</v>
      </c>
      <c r="CD108" s="5">
        <v>0</v>
      </c>
      <c r="CE108" s="5">
        <v>0</v>
      </c>
      <c r="CF108" s="5">
        <v>0</v>
      </c>
      <c r="CG108" s="5">
        <v>0</v>
      </c>
      <c r="CH108" s="5">
        <v>0</v>
      </c>
      <c r="CI108" s="5">
        <v>0</v>
      </c>
      <c r="CJ108" s="5">
        <v>0</v>
      </c>
      <c r="CK108" s="135"/>
      <c r="CL108" s="138" t="s">
        <v>189</v>
      </c>
      <c r="CM108" s="138" t="s">
        <v>4270</v>
      </c>
      <c r="CN108" s="139">
        <v>0</v>
      </c>
      <c r="CO108" s="141">
        <v>0</v>
      </c>
    </row>
    <row r="109" spans="1:93">
      <c r="A109" s="167"/>
      <c r="B109" s="103" t="s">
        <v>102</v>
      </c>
      <c r="C109" s="105">
        <v>1027</v>
      </c>
      <c r="D109" s="105">
        <v>568</v>
      </c>
      <c r="E109" s="105">
        <v>932</v>
      </c>
      <c r="F109" s="105">
        <v>525</v>
      </c>
      <c r="G109" s="105">
        <v>757</v>
      </c>
      <c r="H109" s="105">
        <v>445</v>
      </c>
      <c r="I109" s="105">
        <v>860</v>
      </c>
      <c r="J109" s="105">
        <v>485</v>
      </c>
      <c r="K109" s="105">
        <v>3576</v>
      </c>
      <c r="L109" s="105">
        <v>2023</v>
      </c>
      <c r="M109" s="167"/>
      <c r="N109" s="103" t="s">
        <v>102</v>
      </c>
      <c r="O109" s="105">
        <v>165</v>
      </c>
      <c r="P109" s="105">
        <v>83</v>
      </c>
      <c r="Q109" s="105">
        <v>46</v>
      </c>
      <c r="R109" s="105">
        <v>26</v>
      </c>
      <c r="S109" s="105">
        <v>103</v>
      </c>
      <c r="T109" s="105">
        <v>71</v>
      </c>
      <c r="U109" s="105">
        <v>257</v>
      </c>
      <c r="V109" s="105">
        <v>143</v>
      </c>
      <c r="W109" s="105">
        <v>571</v>
      </c>
      <c r="X109" s="105">
        <v>323</v>
      </c>
      <c r="Y109" s="167"/>
      <c r="Z109" s="103" t="s">
        <v>102</v>
      </c>
      <c r="AA109" s="105">
        <v>34</v>
      </c>
      <c r="AB109" s="105">
        <v>32</v>
      </c>
      <c r="AC109" s="105">
        <v>26</v>
      </c>
      <c r="AD109" s="105">
        <v>25</v>
      </c>
      <c r="AE109" s="105">
        <v>117</v>
      </c>
      <c r="AF109" s="105">
        <v>96</v>
      </c>
      <c r="AG109" s="105">
        <v>41</v>
      </c>
      <c r="AH109" s="105">
        <v>4</v>
      </c>
      <c r="AI109" s="105">
        <v>15</v>
      </c>
      <c r="AJ109" s="105">
        <v>20</v>
      </c>
      <c r="AK109" s="167"/>
      <c r="AL109" s="103" t="s">
        <v>102</v>
      </c>
      <c r="AM109" s="105">
        <v>0</v>
      </c>
      <c r="AN109" s="105">
        <v>976</v>
      </c>
      <c r="AO109" s="105">
        <v>318</v>
      </c>
      <c r="AP109" s="105">
        <v>17</v>
      </c>
      <c r="AQ109" s="105">
        <v>0</v>
      </c>
      <c r="AR109" s="105">
        <v>40</v>
      </c>
      <c r="AS109" s="105">
        <v>97</v>
      </c>
      <c r="AT109" s="105">
        <v>34</v>
      </c>
      <c r="AU109" s="105">
        <v>28</v>
      </c>
      <c r="AV109" s="167"/>
      <c r="AW109" s="103" t="s">
        <v>102</v>
      </c>
      <c r="AX109" s="105">
        <v>811</v>
      </c>
      <c r="AY109" s="105">
        <v>483</v>
      </c>
      <c r="AZ109" s="105">
        <v>736</v>
      </c>
      <c r="BA109" s="105">
        <v>429</v>
      </c>
      <c r="BB109" s="105">
        <v>265</v>
      </c>
      <c r="BC109" s="105">
        <v>150</v>
      </c>
      <c r="BD109" s="105">
        <v>782</v>
      </c>
      <c r="BE109" s="105">
        <v>472</v>
      </c>
      <c r="BF109" s="105">
        <v>710</v>
      </c>
      <c r="BG109" s="105">
        <v>419</v>
      </c>
      <c r="BH109" s="105">
        <v>247</v>
      </c>
      <c r="BI109" s="105">
        <v>138</v>
      </c>
      <c r="BJ109" s="167"/>
      <c r="BK109" s="103" t="s">
        <v>102</v>
      </c>
      <c r="BL109" s="105">
        <v>71</v>
      </c>
      <c r="BM109" s="105">
        <v>79</v>
      </c>
      <c r="BN109" s="105">
        <v>1</v>
      </c>
      <c r="BO109" s="105">
        <v>13</v>
      </c>
      <c r="BP109" s="105">
        <v>49</v>
      </c>
      <c r="BQ109" s="105">
        <v>213</v>
      </c>
      <c r="BR109" s="105">
        <v>111</v>
      </c>
      <c r="BS109" s="105">
        <v>78</v>
      </c>
      <c r="BT109" s="105">
        <v>19</v>
      </c>
      <c r="BU109" s="105">
        <v>6</v>
      </c>
      <c r="BV109" s="167"/>
      <c r="BW109" s="103" t="s">
        <v>102</v>
      </c>
      <c r="BX109" s="105">
        <v>1127</v>
      </c>
      <c r="BY109" s="105">
        <v>1732</v>
      </c>
      <c r="BZ109" s="105">
        <v>1078</v>
      </c>
      <c r="CA109" s="105">
        <v>200</v>
      </c>
      <c r="CB109" s="105">
        <v>1867</v>
      </c>
      <c r="CC109" s="105">
        <v>161</v>
      </c>
      <c r="CD109" s="105">
        <v>229</v>
      </c>
      <c r="CE109" s="105">
        <v>7</v>
      </c>
      <c r="CF109" s="105">
        <v>0</v>
      </c>
      <c r="CG109" s="105">
        <v>15</v>
      </c>
      <c r="CH109" s="105">
        <v>4</v>
      </c>
      <c r="CI109" s="105">
        <v>84</v>
      </c>
      <c r="CJ109" s="105">
        <v>1491</v>
      </c>
      <c r="CK109" s="135"/>
      <c r="CL109" s="138" t="s">
        <v>189</v>
      </c>
      <c r="CM109" s="138" t="s">
        <v>4271</v>
      </c>
      <c r="CN109" s="139">
        <v>2974</v>
      </c>
      <c r="CO109" s="141">
        <v>6420</v>
      </c>
    </row>
    <row r="110" spans="1:93">
      <c r="A110" s="205" t="s">
        <v>373</v>
      </c>
      <c r="B110" s="205"/>
      <c r="C110" s="205"/>
      <c r="D110" s="205"/>
      <c r="E110" s="205"/>
      <c r="F110" s="205"/>
      <c r="G110" s="205"/>
      <c r="H110" s="205"/>
      <c r="I110" s="205"/>
      <c r="J110" s="205"/>
      <c r="K110" s="205"/>
      <c r="L110" s="205"/>
      <c r="M110" s="205" t="s">
        <v>374</v>
      </c>
      <c r="N110" s="205"/>
      <c r="O110" s="205"/>
      <c r="P110" s="205"/>
      <c r="Q110" s="205"/>
      <c r="R110" s="205"/>
      <c r="S110" s="205"/>
      <c r="T110" s="205"/>
      <c r="U110" s="205"/>
      <c r="V110" s="205"/>
      <c r="W110" s="205"/>
      <c r="X110" s="205"/>
      <c r="Y110" s="205" t="s">
        <v>375</v>
      </c>
      <c r="Z110" s="205"/>
      <c r="AA110" s="205"/>
      <c r="AB110" s="205"/>
      <c r="AC110" s="205"/>
      <c r="AD110" s="205"/>
      <c r="AE110" s="205"/>
      <c r="AF110" s="205"/>
      <c r="AG110" s="205"/>
      <c r="AH110" s="205"/>
      <c r="AI110" s="205"/>
      <c r="AJ110" s="205"/>
      <c r="AK110" s="205" t="s">
        <v>376</v>
      </c>
      <c r="AL110" s="205"/>
      <c r="AM110" s="205"/>
      <c r="AN110" s="205"/>
      <c r="AO110" s="205"/>
      <c r="AP110" s="205"/>
      <c r="AQ110" s="205"/>
      <c r="AR110" s="205"/>
      <c r="AS110" s="205"/>
      <c r="AT110" s="205"/>
      <c r="AU110" s="205"/>
      <c r="AV110" s="205" t="s">
        <v>4593</v>
      </c>
      <c r="AW110" s="205"/>
      <c r="AX110" s="205"/>
      <c r="AY110" s="205"/>
      <c r="AZ110" s="205"/>
      <c r="BA110" s="205"/>
      <c r="BB110" s="205"/>
      <c r="BC110" s="205"/>
      <c r="BD110" s="205"/>
      <c r="BE110" s="205"/>
      <c r="BF110" s="205"/>
      <c r="BG110" s="205"/>
      <c r="BH110" s="205"/>
      <c r="BI110" s="205"/>
      <c r="BJ110" s="205" t="s">
        <v>377</v>
      </c>
      <c r="BK110" s="205"/>
      <c r="BL110" s="205"/>
      <c r="BM110" s="205"/>
      <c r="BN110" s="205"/>
      <c r="BO110" s="205"/>
      <c r="BP110" s="205"/>
      <c r="BQ110" s="205"/>
      <c r="BR110" s="205"/>
      <c r="BS110" s="205"/>
      <c r="BT110" s="205"/>
      <c r="BU110" s="205"/>
      <c r="BV110" s="205" t="s">
        <v>378</v>
      </c>
      <c r="BW110" s="205"/>
      <c r="BX110" s="205"/>
      <c r="BY110" s="205"/>
      <c r="BZ110" s="205"/>
      <c r="CA110" s="205"/>
      <c r="CB110" s="205"/>
      <c r="CC110" s="205"/>
      <c r="CD110" s="205"/>
      <c r="CE110" s="205"/>
      <c r="CF110" s="205"/>
      <c r="CG110" s="205"/>
      <c r="CH110" s="205"/>
      <c r="CI110" s="205"/>
      <c r="CJ110" s="205"/>
      <c r="CK110" s="135"/>
      <c r="CL110" s="138" t="s">
        <v>373</v>
      </c>
      <c r="CM110" s="138" t="s">
        <v>373</v>
      </c>
      <c r="CN110" s="139">
        <v>0</v>
      </c>
      <c r="CO110" s="141">
        <v>0</v>
      </c>
    </row>
    <row r="111" spans="1:93">
      <c r="A111" s="205" t="s">
        <v>4174</v>
      </c>
      <c r="B111" s="205"/>
      <c r="C111" s="205"/>
      <c r="D111" s="205"/>
      <c r="E111" s="205"/>
      <c r="F111" s="205"/>
      <c r="G111" s="205"/>
      <c r="H111" s="205"/>
      <c r="I111" s="205"/>
      <c r="J111" s="205"/>
      <c r="K111" s="205"/>
      <c r="L111" s="205"/>
      <c r="M111" s="205" t="s">
        <v>4174</v>
      </c>
      <c r="N111" s="205"/>
      <c r="O111" s="205"/>
      <c r="P111" s="205"/>
      <c r="Q111" s="205"/>
      <c r="R111" s="205"/>
      <c r="S111" s="205"/>
      <c r="T111" s="205"/>
      <c r="U111" s="205"/>
      <c r="V111" s="205"/>
      <c r="W111" s="205"/>
      <c r="X111" s="205"/>
      <c r="Y111" s="205" t="s">
        <v>4174</v>
      </c>
      <c r="Z111" s="205"/>
      <c r="AA111" s="205"/>
      <c r="AB111" s="205"/>
      <c r="AC111" s="205"/>
      <c r="AD111" s="205"/>
      <c r="AE111" s="205"/>
      <c r="AF111" s="205"/>
      <c r="AG111" s="205"/>
      <c r="AH111" s="205"/>
      <c r="AI111" s="205"/>
      <c r="AJ111" s="205"/>
      <c r="AK111" s="205" t="s">
        <v>4174</v>
      </c>
      <c r="AL111" s="205"/>
      <c r="AM111" s="205"/>
      <c r="AN111" s="205"/>
      <c r="AO111" s="205"/>
      <c r="AP111" s="205"/>
      <c r="AQ111" s="205"/>
      <c r="AR111" s="205"/>
      <c r="AS111" s="205"/>
      <c r="AT111" s="205"/>
      <c r="AU111" s="205"/>
      <c r="AV111" s="205" t="s">
        <v>4175</v>
      </c>
      <c r="AW111" s="205"/>
      <c r="AX111" s="205"/>
      <c r="AY111" s="205"/>
      <c r="AZ111" s="205"/>
      <c r="BA111" s="205"/>
      <c r="BB111" s="205"/>
      <c r="BC111" s="205"/>
      <c r="BD111" s="205"/>
      <c r="BE111" s="205"/>
      <c r="BF111" s="205"/>
      <c r="BG111" s="205"/>
      <c r="BH111" s="205"/>
      <c r="BI111" s="205"/>
      <c r="BJ111" s="205" t="s">
        <v>4174</v>
      </c>
      <c r="BK111" s="205"/>
      <c r="BL111" s="205"/>
      <c r="BM111" s="205"/>
      <c r="BN111" s="205"/>
      <c r="BO111" s="205"/>
      <c r="BP111" s="205"/>
      <c r="BQ111" s="205"/>
      <c r="BR111" s="205"/>
      <c r="BS111" s="205"/>
      <c r="BT111" s="205"/>
      <c r="BU111" s="205"/>
      <c r="BV111" s="205" t="s">
        <v>4174</v>
      </c>
      <c r="BW111" s="205"/>
      <c r="BX111" s="205"/>
      <c r="BY111" s="205"/>
      <c r="BZ111" s="205"/>
      <c r="CA111" s="205"/>
      <c r="CB111" s="205"/>
      <c r="CC111" s="205"/>
      <c r="CD111" s="205"/>
      <c r="CE111" s="205"/>
      <c r="CF111" s="205"/>
      <c r="CG111" s="205"/>
      <c r="CH111" s="205"/>
      <c r="CI111" s="205"/>
      <c r="CJ111" s="205"/>
      <c r="CK111" s="135"/>
      <c r="CL111" s="138" t="s">
        <v>4174</v>
      </c>
      <c r="CM111" s="138" t="s">
        <v>4174</v>
      </c>
      <c r="CN111" s="139">
        <v>0</v>
      </c>
      <c r="CO111" s="141">
        <v>0</v>
      </c>
    </row>
    <row r="112" spans="1:93" ht="23.45" customHeight="1">
      <c r="A112" s="204" t="s">
        <v>2</v>
      </c>
      <c r="B112" s="199" t="s">
        <v>335</v>
      </c>
      <c r="C112" s="205" t="s">
        <v>423</v>
      </c>
      <c r="D112" s="205"/>
      <c r="E112" s="205" t="s">
        <v>424</v>
      </c>
      <c r="F112" s="205"/>
      <c r="G112" s="205" t="s">
        <v>425</v>
      </c>
      <c r="H112" s="205"/>
      <c r="I112" s="205" t="s">
        <v>426</v>
      </c>
      <c r="J112" s="205"/>
      <c r="K112" s="205" t="s">
        <v>102</v>
      </c>
      <c r="L112" s="205"/>
      <c r="M112" s="204" t="s">
        <v>2</v>
      </c>
      <c r="N112" s="204" t="s">
        <v>113</v>
      </c>
      <c r="O112" s="205" t="s">
        <v>423</v>
      </c>
      <c r="P112" s="205"/>
      <c r="Q112" s="205" t="s">
        <v>424</v>
      </c>
      <c r="R112" s="205"/>
      <c r="S112" s="205" t="s">
        <v>425</v>
      </c>
      <c r="T112" s="205"/>
      <c r="U112" s="205" t="s">
        <v>426</v>
      </c>
      <c r="V112" s="205"/>
      <c r="W112" s="205" t="s">
        <v>102</v>
      </c>
      <c r="X112" s="205"/>
      <c r="Y112" s="204" t="s">
        <v>2</v>
      </c>
      <c r="Z112" s="204" t="s">
        <v>113</v>
      </c>
      <c r="AA112" s="205" t="s">
        <v>363</v>
      </c>
      <c r="AB112" s="205"/>
      <c r="AC112" s="205"/>
      <c r="AD112" s="205"/>
      <c r="AE112" s="205"/>
      <c r="AF112" s="205" t="s">
        <v>165</v>
      </c>
      <c r="AG112" s="205"/>
      <c r="AH112" s="205"/>
      <c r="AI112" s="205"/>
      <c r="AJ112" s="204" t="s">
        <v>364</v>
      </c>
      <c r="AK112" s="204" t="s">
        <v>2</v>
      </c>
      <c r="AL112" s="204" t="s">
        <v>113</v>
      </c>
      <c r="AM112" s="205" t="s">
        <v>365</v>
      </c>
      <c r="AN112" s="205"/>
      <c r="AO112" s="205"/>
      <c r="AP112" s="205"/>
      <c r="AQ112" s="205"/>
      <c r="AR112" s="205"/>
      <c r="AS112" s="205"/>
      <c r="AT112" s="205"/>
      <c r="AU112" s="205"/>
      <c r="AV112" s="205" t="s">
        <v>2</v>
      </c>
      <c r="AW112" s="204" t="s">
        <v>113</v>
      </c>
      <c r="AX112" s="205" t="s">
        <v>366</v>
      </c>
      <c r="AY112" s="205"/>
      <c r="AZ112" s="205" t="s">
        <v>367</v>
      </c>
      <c r="BA112" s="205"/>
      <c r="BB112" s="205" t="s">
        <v>89</v>
      </c>
      <c r="BC112" s="205"/>
      <c r="BD112" s="205" t="s">
        <v>368</v>
      </c>
      <c r="BE112" s="205"/>
      <c r="BF112" s="205" t="s">
        <v>369</v>
      </c>
      <c r="BG112" s="205"/>
      <c r="BH112" s="204" t="s">
        <v>370</v>
      </c>
      <c r="BI112" s="204"/>
      <c r="BJ112" s="204" t="s">
        <v>2</v>
      </c>
      <c r="BK112" s="204" t="s">
        <v>113</v>
      </c>
      <c r="BL112" s="205" t="s">
        <v>166</v>
      </c>
      <c r="BM112" s="205"/>
      <c r="BN112" s="205"/>
      <c r="BO112" s="205"/>
      <c r="BP112" s="205"/>
      <c r="BQ112" s="205"/>
      <c r="BR112" s="205"/>
      <c r="BS112" s="205"/>
      <c r="BT112" s="204" t="s">
        <v>167</v>
      </c>
      <c r="BU112" s="204"/>
      <c r="BV112" s="204" t="s">
        <v>2</v>
      </c>
      <c r="BW112" s="204" t="s">
        <v>113</v>
      </c>
      <c r="BX112" s="205" t="s">
        <v>371</v>
      </c>
      <c r="BY112" s="205"/>
      <c r="BZ112" s="205"/>
      <c r="CA112" s="205"/>
      <c r="CB112" s="205"/>
      <c r="CC112" s="205"/>
      <c r="CD112" s="205"/>
      <c r="CE112" s="205"/>
      <c r="CF112" s="205"/>
      <c r="CG112" s="205"/>
      <c r="CH112" s="205"/>
      <c r="CI112" s="205"/>
      <c r="CJ112" s="205"/>
      <c r="CK112" s="135"/>
      <c r="CL112" s="138" t="s">
        <v>2</v>
      </c>
      <c r="CM112" s="138" t="s">
        <v>4594</v>
      </c>
      <c r="CN112" s="139" t="e">
        <v>#VALUE!</v>
      </c>
      <c r="CO112" s="141">
        <v>0</v>
      </c>
    </row>
    <row r="113" spans="1:93" ht="36">
      <c r="A113" s="204"/>
      <c r="B113" s="199"/>
      <c r="C113" s="69" t="s">
        <v>170</v>
      </c>
      <c r="D113" s="69" t="s">
        <v>57</v>
      </c>
      <c r="E113" s="69" t="s">
        <v>170</v>
      </c>
      <c r="F113" s="69" t="s">
        <v>57</v>
      </c>
      <c r="G113" s="69" t="s">
        <v>170</v>
      </c>
      <c r="H113" s="69" t="s">
        <v>57</v>
      </c>
      <c r="I113" s="69" t="s">
        <v>170</v>
      </c>
      <c r="J113" s="69" t="s">
        <v>57</v>
      </c>
      <c r="K113" s="69" t="s">
        <v>170</v>
      </c>
      <c r="L113" s="69" t="s">
        <v>57</v>
      </c>
      <c r="M113" s="204"/>
      <c r="N113" s="204"/>
      <c r="O113" s="69" t="s">
        <v>170</v>
      </c>
      <c r="P113" s="69" t="s">
        <v>57</v>
      </c>
      <c r="Q113" s="69" t="s">
        <v>170</v>
      </c>
      <c r="R113" s="69" t="s">
        <v>57</v>
      </c>
      <c r="S113" s="69" t="s">
        <v>170</v>
      </c>
      <c r="T113" s="69" t="s">
        <v>57</v>
      </c>
      <c r="U113" s="69" t="s">
        <v>170</v>
      </c>
      <c r="V113" s="69" t="s">
        <v>57</v>
      </c>
      <c r="W113" s="69" t="s">
        <v>170</v>
      </c>
      <c r="X113" s="69" t="s">
        <v>57</v>
      </c>
      <c r="Y113" s="204"/>
      <c r="Z113" s="204"/>
      <c r="AA113" s="69" t="s">
        <v>427</v>
      </c>
      <c r="AB113" s="69" t="s">
        <v>428</v>
      </c>
      <c r="AC113" s="69" t="s">
        <v>429</v>
      </c>
      <c r="AD113" s="69" t="s">
        <v>430</v>
      </c>
      <c r="AE113" s="69" t="s">
        <v>102</v>
      </c>
      <c r="AF113" s="69" t="s">
        <v>372</v>
      </c>
      <c r="AG113" s="31" t="s">
        <v>279</v>
      </c>
      <c r="AH113" s="31" t="s">
        <v>172</v>
      </c>
      <c r="AI113" s="31" t="s">
        <v>173</v>
      </c>
      <c r="AJ113" s="204"/>
      <c r="AK113" s="204"/>
      <c r="AL113" s="204"/>
      <c r="AM113" s="44" t="s">
        <v>434</v>
      </c>
      <c r="AN113" s="44" t="s">
        <v>344</v>
      </c>
      <c r="AO113" s="44" t="s">
        <v>435</v>
      </c>
      <c r="AP113" s="44" t="s">
        <v>436</v>
      </c>
      <c r="AQ113" s="44" t="s">
        <v>437</v>
      </c>
      <c r="AR113" s="14" t="s">
        <v>175</v>
      </c>
      <c r="AS113" s="14" t="s">
        <v>176</v>
      </c>
      <c r="AT113" s="44" t="s">
        <v>69</v>
      </c>
      <c r="AU113" s="44" t="s">
        <v>70</v>
      </c>
      <c r="AV113" s="205"/>
      <c r="AW113" s="204"/>
      <c r="AX113" s="69" t="s">
        <v>170</v>
      </c>
      <c r="AY113" s="69" t="s">
        <v>57</v>
      </c>
      <c r="AZ113" s="69" t="s">
        <v>170</v>
      </c>
      <c r="BA113" s="69" t="s">
        <v>57</v>
      </c>
      <c r="BB113" s="69" t="s">
        <v>170</v>
      </c>
      <c r="BC113" s="69" t="s">
        <v>57</v>
      </c>
      <c r="BD113" s="69" t="s">
        <v>170</v>
      </c>
      <c r="BE113" s="69" t="s">
        <v>57</v>
      </c>
      <c r="BF113" s="69" t="s">
        <v>170</v>
      </c>
      <c r="BG113" s="69" t="s">
        <v>57</v>
      </c>
      <c r="BH113" s="69" t="s">
        <v>170</v>
      </c>
      <c r="BI113" s="69" t="s">
        <v>57</v>
      </c>
      <c r="BJ113" s="204"/>
      <c r="BK113" s="204"/>
      <c r="BL113" s="32" t="s">
        <v>338</v>
      </c>
      <c r="BM113" s="32" t="s">
        <v>341</v>
      </c>
      <c r="BN113" s="32" t="s">
        <v>339</v>
      </c>
      <c r="BO113" s="32" t="s">
        <v>340</v>
      </c>
      <c r="BP113" s="45" t="s">
        <v>342</v>
      </c>
      <c r="BQ113" s="45" t="s">
        <v>66</v>
      </c>
      <c r="BR113" s="45" t="s">
        <v>174</v>
      </c>
      <c r="BS113" s="45" t="s">
        <v>280</v>
      </c>
      <c r="BT113" s="69" t="s">
        <v>66</v>
      </c>
      <c r="BU113" s="69" t="s">
        <v>174</v>
      </c>
      <c r="BV113" s="204"/>
      <c r="BW113" s="204"/>
      <c r="BX113" s="69" t="s">
        <v>80</v>
      </c>
      <c r="BY113" s="69" t="s">
        <v>81</v>
      </c>
      <c r="BZ113" s="69" t="s">
        <v>82</v>
      </c>
      <c r="CA113" s="69" t="s">
        <v>421</v>
      </c>
      <c r="CB113" s="69" t="s">
        <v>431</v>
      </c>
      <c r="CC113" s="69" t="s">
        <v>432</v>
      </c>
      <c r="CD113" s="69" t="s">
        <v>420</v>
      </c>
      <c r="CE113" s="69" t="s">
        <v>84</v>
      </c>
      <c r="CF113" s="69" t="s">
        <v>85</v>
      </c>
      <c r="CG113" s="69" t="s">
        <v>86</v>
      </c>
      <c r="CH113" s="69" t="s">
        <v>87</v>
      </c>
      <c r="CI113" s="69" t="s">
        <v>88</v>
      </c>
      <c r="CJ113" s="70" t="s">
        <v>0</v>
      </c>
      <c r="CK113" s="135"/>
      <c r="CL113" s="138" t="s">
        <v>2</v>
      </c>
      <c r="CM113" s="138" t="s">
        <v>2</v>
      </c>
      <c r="CN113" s="139" t="e">
        <v>#VALUE!</v>
      </c>
      <c r="CO113" s="141">
        <v>0</v>
      </c>
    </row>
    <row r="114" spans="1:93">
      <c r="A114" s="73" t="s">
        <v>126</v>
      </c>
      <c r="B114" s="71"/>
      <c r="C114" s="72"/>
      <c r="D114" s="72"/>
      <c r="E114" s="72"/>
      <c r="F114" s="72"/>
      <c r="G114" s="72"/>
      <c r="H114" s="72"/>
      <c r="I114" s="72"/>
      <c r="J114" s="72"/>
      <c r="K114" s="72"/>
      <c r="L114" s="72"/>
      <c r="M114" s="73" t="s">
        <v>126</v>
      </c>
      <c r="N114" s="71"/>
      <c r="O114" s="72"/>
      <c r="P114" s="72"/>
      <c r="Q114" s="72"/>
      <c r="R114" s="72"/>
      <c r="S114" s="72"/>
      <c r="T114" s="72"/>
      <c r="U114" s="72"/>
      <c r="V114" s="72"/>
      <c r="W114" s="72"/>
      <c r="X114" s="72"/>
      <c r="Y114" s="73" t="s">
        <v>126</v>
      </c>
      <c r="Z114" s="71"/>
      <c r="AA114" s="72"/>
      <c r="AB114" s="72"/>
      <c r="AC114" s="72"/>
      <c r="AD114" s="72"/>
      <c r="AE114" s="72"/>
      <c r="AF114" s="72"/>
      <c r="AG114" s="72"/>
      <c r="AH114" s="72"/>
      <c r="AI114" s="72"/>
      <c r="AJ114" s="72"/>
      <c r="AK114" s="73" t="s">
        <v>126</v>
      </c>
      <c r="AL114" s="71"/>
      <c r="AM114" s="72"/>
      <c r="AN114" s="72"/>
      <c r="AO114" s="72"/>
      <c r="AP114" s="72"/>
      <c r="AQ114" s="72"/>
      <c r="AR114" s="72"/>
      <c r="AS114" s="72"/>
      <c r="AT114" s="72"/>
      <c r="AU114" s="72"/>
      <c r="AV114" s="73" t="s">
        <v>126</v>
      </c>
      <c r="AW114" s="71"/>
      <c r="AX114" s="72"/>
      <c r="AY114" s="72"/>
      <c r="AZ114" s="72"/>
      <c r="BA114" s="72"/>
      <c r="BB114" s="72"/>
      <c r="BC114" s="72"/>
      <c r="BD114" s="72"/>
      <c r="BE114" s="72"/>
      <c r="BF114" s="72"/>
      <c r="BG114" s="72"/>
      <c r="BH114" s="72"/>
      <c r="BI114" s="72"/>
      <c r="BJ114" s="73" t="s">
        <v>126</v>
      </c>
      <c r="BK114" s="71"/>
      <c r="BL114" s="72"/>
      <c r="BM114" s="72"/>
      <c r="BN114" s="72"/>
      <c r="BO114" s="72"/>
      <c r="BP114" s="72"/>
      <c r="BQ114" s="72"/>
      <c r="BR114" s="72"/>
      <c r="BS114" s="72"/>
      <c r="BT114" s="72"/>
      <c r="BU114" s="5"/>
      <c r="BV114" s="73" t="s">
        <v>126</v>
      </c>
      <c r="BW114" s="71"/>
      <c r="BX114" s="72"/>
      <c r="BY114" s="72"/>
      <c r="BZ114" s="72"/>
      <c r="CA114" s="72"/>
      <c r="CB114" s="72"/>
      <c r="CC114" s="72"/>
      <c r="CD114" s="72"/>
      <c r="CE114" s="72"/>
      <c r="CF114" s="72"/>
      <c r="CG114" s="72"/>
      <c r="CH114" s="72"/>
      <c r="CI114" s="72"/>
      <c r="CJ114" s="72"/>
      <c r="CK114" s="135"/>
      <c r="CL114" s="138" t="s">
        <v>126</v>
      </c>
      <c r="CM114" s="138" t="s">
        <v>126</v>
      </c>
      <c r="CN114" s="139">
        <v>0</v>
      </c>
      <c r="CO114" s="141">
        <v>0</v>
      </c>
    </row>
    <row r="115" spans="1:93" ht="14.45" customHeight="1">
      <c r="A115" s="167" t="s">
        <v>190</v>
      </c>
      <c r="B115" s="71" t="s">
        <v>119</v>
      </c>
      <c r="C115" s="5">
        <v>3475</v>
      </c>
      <c r="D115" s="5">
        <v>1836</v>
      </c>
      <c r="E115" s="5">
        <v>2874</v>
      </c>
      <c r="F115" s="5">
        <v>1532</v>
      </c>
      <c r="G115" s="5">
        <v>2828</v>
      </c>
      <c r="H115" s="5">
        <v>1549</v>
      </c>
      <c r="I115" s="5">
        <v>2457</v>
      </c>
      <c r="J115" s="5">
        <v>1355</v>
      </c>
      <c r="K115" s="72">
        <v>11634</v>
      </c>
      <c r="L115" s="72">
        <v>6272</v>
      </c>
      <c r="M115" s="167" t="s">
        <v>190</v>
      </c>
      <c r="N115" s="71" t="s">
        <v>119</v>
      </c>
      <c r="O115" s="5">
        <v>81</v>
      </c>
      <c r="P115" s="5">
        <v>34</v>
      </c>
      <c r="Q115" s="5">
        <v>59</v>
      </c>
      <c r="R115" s="5">
        <v>29</v>
      </c>
      <c r="S115" s="5">
        <v>22</v>
      </c>
      <c r="T115" s="5">
        <v>16</v>
      </c>
      <c r="U115" s="5">
        <v>530</v>
      </c>
      <c r="V115" s="5">
        <v>304</v>
      </c>
      <c r="W115" s="72">
        <v>692</v>
      </c>
      <c r="X115" s="72">
        <v>383</v>
      </c>
      <c r="Y115" s="167" t="s">
        <v>190</v>
      </c>
      <c r="Z115" s="71" t="s">
        <v>119</v>
      </c>
      <c r="AA115" s="5">
        <v>66</v>
      </c>
      <c r="AB115" s="5">
        <v>60</v>
      </c>
      <c r="AC115" s="5">
        <v>57</v>
      </c>
      <c r="AD115" s="5">
        <v>55</v>
      </c>
      <c r="AE115" s="72">
        <v>238</v>
      </c>
      <c r="AF115" s="72">
        <v>227</v>
      </c>
      <c r="AG115" s="5">
        <v>143</v>
      </c>
      <c r="AH115" s="5">
        <v>28</v>
      </c>
      <c r="AI115" s="5">
        <v>1</v>
      </c>
      <c r="AJ115" s="5">
        <v>29</v>
      </c>
      <c r="AK115" s="167" t="s">
        <v>190</v>
      </c>
      <c r="AL115" s="71" t="s">
        <v>119</v>
      </c>
      <c r="AM115" s="5">
        <v>40</v>
      </c>
      <c r="AN115" s="5">
        <v>3803</v>
      </c>
      <c r="AO115" s="5">
        <v>571</v>
      </c>
      <c r="AP115" s="5">
        <v>101</v>
      </c>
      <c r="AQ115" s="5">
        <v>0</v>
      </c>
      <c r="AR115" s="5">
        <v>102</v>
      </c>
      <c r="AS115" s="5">
        <v>229</v>
      </c>
      <c r="AT115" s="5">
        <v>212</v>
      </c>
      <c r="AU115" s="5">
        <v>185</v>
      </c>
      <c r="AV115" s="167" t="s">
        <v>190</v>
      </c>
      <c r="AW115" s="71" t="s">
        <v>119</v>
      </c>
      <c r="AX115" s="5">
        <v>2504</v>
      </c>
      <c r="AY115" s="5">
        <v>1404</v>
      </c>
      <c r="AZ115" s="5">
        <v>2421</v>
      </c>
      <c r="BA115" s="5">
        <v>1366</v>
      </c>
      <c r="BB115" s="5">
        <v>1115</v>
      </c>
      <c r="BC115" s="5">
        <v>669</v>
      </c>
      <c r="BD115" s="5">
        <v>2248</v>
      </c>
      <c r="BE115" s="5">
        <v>1244</v>
      </c>
      <c r="BF115" s="5">
        <v>2168</v>
      </c>
      <c r="BG115" s="5">
        <v>1208</v>
      </c>
      <c r="BH115" s="5">
        <v>772</v>
      </c>
      <c r="BI115" s="5">
        <v>480</v>
      </c>
      <c r="BJ115" s="167" t="s">
        <v>190</v>
      </c>
      <c r="BK115" s="71" t="s">
        <v>119</v>
      </c>
      <c r="BL115" s="5">
        <v>97</v>
      </c>
      <c r="BM115" s="5">
        <v>209</v>
      </c>
      <c r="BN115" s="5">
        <v>1</v>
      </c>
      <c r="BO115" s="5">
        <v>144</v>
      </c>
      <c r="BP115" s="5">
        <v>5</v>
      </c>
      <c r="BQ115" s="72">
        <v>456</v>
      </c>
      <c r="BR115" s="5">
        <v>276</v>
      </c>
      <c r="BS115" s="5">
        <v>186</v>
      </c>
      <c r="BT115" s="72">
        <v>107</v>
      </c>
      <c r="BU115" s="5">
        <v>64</v>
      </c>
      <c r="BV115" s="167" t="s">
        <v>190</v>
      </c>
      <c r="BW115" s="71" t="s">
        <v>119</v>
      </c>
      <c r="BX115" s="5">
        <v>3417</v>
      </c>
      <c r="BY115" s="5">
        <v>5414</v>
      </c>
      <c r="BZ115" s="5">
        <v>1229</v>
      </c>
      <c r="CA115" s="5">
        <v>764</v>
      </c>
      <c r="CB115" s="5">
        <v>4461</v>
      </c>
      <c r="CC115" s="5">
        <v>547</v>
      </c>
      <c r="CD115" s="5">
        <v>1054</v>
      </c>
      <c r="CE115" s="5">
        <v>3</v>
      </c>
      <c r="CF115" s="5">
        <v>0</v>
      </c>
      <c r="CG115" s="5">
        <v>149</v>
      </c>
      <c r="CH115" s="5">
        <v>0</v>
      </c>
      <c r="CI115" s="5">
        <v>84</v>
      </c>
      <c r="CJ115" s="5">
        <v>4750</v>
      </c>
      <c r="CK115" s="135"/>
      <c r="CL115" s="138" t="s">
        <v>190</v>
      </c>
      <c r="CM115" s="138" t="s">
        <v>4272</v>
      </c>
      <c r="CN115" s="139">
        <v>9763</v>
      </c>
      <c r="CO115" s="141">
        <v>17038</v>
      </c>
    </row>
    <row r="116" spans="1:93">
      <c r="A116" s="167"/>
      <c r="B116" s="71" t="s">
        <v>120</v>
      </c>
      <c r="C116" s="5">
        <v>308</v>
      </c>
      <c r="D116" s="5">
        <v>166</v>
      </c>
      <c r="E116" s="5">
        <v>310</v>
      </c>
      <c r="F116" s="5">
        <v>160</v>
      </c>
      <c r="G116" s="5">
        <v>279</v>
      </c>
      <c r="H116" s="5">
        <v>159</v>
      </c>
      <c r="I116" s="5">
        <v>230</v>
      </c>
      <c r="J116" s="5">
        <v>103</v>
      </c>
      <c r="K116" s="72">
        <v>1127</v>
      </c>
      <c r="L116" s="72">
        <v>588</v>
      </c>
      <c r="M116" s="167"/>
      <c r="N116" s="71" t="s">
        <v>120</v>
      </c>
      <c r="O116" s="5">
        <v>0</v>
      </c>
      <c r="P116" s="5">
        <v>0</v>
      </c>
      <c r="Q116" s="5">
        <v>0</v>
      </c>
      <c r="R116" s="5">
        <v>0</v>
      </c>
      <c r="S116" s="5">
        <v>0</v>
      </c>
      <c r="T116" s="5">
        <v>0</v>
      </c>
      <c r="U116" s="5">
        <v>44</v>
      </c>
      <c r="V116" s="5">
        <v>22</v>
      </c>
      <c r="W116" s="72">
        <v>44</v>
      </c>
      <c r="X116" s="72">
        <v>22</v>
      </c>
      <c r="Y116" s="167"/>
      <c r="Z116" s="71" t="s">
        <v>120</v>
      </c>
      <c r="AA116" s="5">
        <v>6</v>
      </c>
      <c r="AB116" s="5">
        <v>6</v>
      </c>
      <c r="AC116" s="5">
        <v>5</v>
      </c>
      <c r="AD116" s="5">
        <v>4</v>
      </c>
      <c r="AE116" s="72">
        <v>21</v>
      </c>
      <c r="AF116" s="72">
        <v>17</v>
      </c>
      <c r="AG116" s="5">
        <v>17</v>
      </c>
      <c r="AH116" s="5">
        <v>17</v>
      </c>
      <c r="AI116" s="5">
        <v>0</v>
      </c>
      <c r="AJ116" s="5">
        <v>1</v>
      </c>
      <c r="AK116" s="167"/>
      <c r="AL116" s="71" t="s">
        <v>120</v>
      </c>
      <c r="AM116" s="5">
        <v>0</v>
      </c>
      <c r="AN116" s="5">
        <v>270</v>
      </c>
      <c r="AO116" s="5">
        <v>100</v>
      </c>
      <c r="AP116" s="5">
        <v>0</v>
      </c>
      <c r="AQ116" s="5">
        <v>0</v>
      </c>
      <c r="AR116" s="5">
        <v>0</v>
      </c>
      <c r="AS116" s="5">
        <v>17</v>
      </c>
      <c r="AT116" s="5">
        <v>17</v>
      </c>
      <c r="AU116" s="5">
        <v>17</v>
      </c>
      <c r="AV116" s="167"/>
      <c r="AW116" s="71" t="s">
        <v>120</v>
      </c>
      <c r="AX116" s="5">
        <v>1254</v>
      </c>
      <c r="AY116" s="5">
        <v>138</v>
      </c>
      <c r="AZ116" s="5">
        <v>249</v>
      </c>
      <c r="BA116" s="5">
        <v>138</v>
      </c>
      <c r="BB116" s="5">
        <v>142</v>
      </c>
      <c r="BC116" s="5">
        <v>85</v>
      </c>
      <c r="BD116" s="5">
        <v>1254</v>
      </c>
      <c r="BE116" s="5">
        <v>138</v>
      </c>
      <c r="BF116" s="5">
        <v>249</v>
      </c>
      <c r="BG116" s="5">
        <v>138</v>
      </c>
      <c r="BH116" s="5">
        <v>93</v>
      </c>
      <c r="BI116" s="5">
        <v>51</v>
      </c>
      <c r="BJ116" s="167"/>
      <c r="BK116" s="71" t="s">
        <v>120</v>
      </c>
      <c r="BL116" s="5">
        <v>9</v>
      </c>
      <c r="BM116" s="5">
        <v>13</v>
      </c>
      <c r="BN116" s="5">
        <v>1</v>
      </c>
      <c r="BO116" s="5">
        <v>12</v>
      </c>
      <c r="BP116" s="5">
        <v>1</v>
      </c>
      <c r="BQ116" s="72">
        <v>36</v>
      </c>
      <c r="BR116" s="5">
        <v>25</v>
      </c>
      <c r="BS116" s="5">
        <v>18</v>
      </c>
      <c r="BT116" s="72">
        <v>14</v>
      </c>
      <c r="BU116" s="5">
        <v>8</v>
      </c>
      <c r="BV116" s="167"/>
      <c r="BW116" s="71" t="s">
        <v>120</v>
      </c>
      <c r="BX116" s="5">
        <v>339</v>
      </c>
      <c r="BY116" s="5">
        <v>962</v>
      </c>
      <c r="BZ116" s="5">
        <v>197</v>
      </c>
      <c r="CA116" s="5">
        <v>48</v>
      </c>
      <c r="CB116" s="5">
        <v>831</v>
      </c>
      <c r="CC116" s="5">
        <v>34</v>
      </c>
      <c r="CD116" s="5">
        <v>106</v>
      </c>
      <c r="CE116" s="5">
        <v>0</v>
      </c>
      <c r="CF116" s="5">
        <v>0</v>
      </c>
      <c r="CG116" s="5">
        <v>45</v>
      </c>
      <c r="CH116" s="5">
        <v>0</v>
      </c>
      <c r="CI116" s="5">
        <v>7</v>
      </c>
      <c r="CJ116" s="5">
        <v>805</v>
      </c>
      <c r="CK116" s="135"/>
      <c r="CL116" s="138" t="s">
        <v>190</v>
      </c>
      <c r="CM116" s="138" t="s">
        <v>4273</v>
      </c>
      <c r="CN116" s="139">
        <v>840</v>
      </c>
      <c r="CO116" s="141">
        <v>2562</v>
      </c>
    </row>
    <row r="117" spans="1:93">
      <c r="A117" s="167"/>
      <c r="B117" s="103" t="s">
        <v>102</v>
      </c>
      <c r="C117" s="105">
        <v>3783</v>
      </c>
      <c r="D117" s="105">
        <v>2002</v>
      </c>
      <c r="E117" s="105">
        <v>3184</v>
      </c>
      <c r="F117" s="105">
        <v>1692</v>
      </c>
      <c r="G117" s="105">
        <v>3107</v>
      </c>
      <c r="H117" s="105">
        <v>1708</v>
      </c>
      <c r="I117" s="105">
        <v>2687</v>
      </c>
      <c r="J117" s="105">
        <v>1458</v>
      </c>
      <c r="K117" s="105">
        <v>12761</v>
      </c>
      <c r="L117" s="105">
        <v>6860</v>
      </c>
      <c r="M117" s="167"/>
      <c r="N117" s="103" t="s">
        <v>102</v>
      </c>
      <c r="O117" s="105">
        <v>81</v>
      </c>
      <c r="P117" s="105">
        <v>34</v>
      </c>
      <c r="Q117" s="105">
        <v>59</v>
      </c>
      <c r="R117" s="105">
        <v>29</v>
      </c>
      <c r="S117" s="105">
        <v>22</v>
      </c>
      <c r="T117" s="105">
        <v>16</v>
      </c>
      <c r="U117" s="105">
        <v>574</v>
      </c>
      <c r="V117" s="105">
        <v>326</v>
      </c>
      <c r="W117" s="105">
        <v>736</v>
      </c>
      <c r="X117" s="105">
        <v>405</v>
      </c>
      <c r="Y117" s="167"/>
      <c r="Z117" s="103" t="s">
        <v>102</v>
      </c>
      <c r="AA117" s="105">
        <v>72</v>
      </c>
      <c r="AB117" s="105">
        <v>66</v>
      </c>
      <c r="AC117" s="105">
        <v>62</v>
      </c>
      <c r="AD117" s="105">
        <v>59</v>
      </c>
      <c r="AE117" s="105">
        <v>259</v>
      </c>
      <c r="AF117" s="105">
        <v>244</v>
      </c>
      <c r="AG117" s="105">
        <v>160</v>
      </c>
      <c r="AH117" s="105">
        <v>45</v>
      </c>
      <c r="AI117" s="105">
        <v>1</v>
      </c>
      <c r="AJ117" s="105">
        <v>30</v>
      </c>
      <c r="AK117" s="167"/>
      <c r="AL117" s="103" t="s">
        <v>102</v>
      </c>
      <c r="AM117" s="105">
        <v>40</v>
      </c>
      <c r="AN117" s="105">
        <v>4073</v>
      </c>
      <c r="AO117" s="105">
        <v>671</v>
      </c>
      <c r="AP117" s="105">
        <v>101</v>
      </c>
      <c r="AQ117" s="105">
        <v>0</v>
      </c>
      <c r="AR117" s="105">
        <v>102</v>
      </c>
      <c r="AS117" s="105">
        <v>246</v>
      </c>
      <c r="AT117" s="105">
        <v>229</v>
      </c>
      <c r="AU117" s="105">
        <v>202</v>
      </c>
      <c r="AV117" s="167"/>
      <c r="AW117" s="103" t="s">
        <v>102</v>
      </c>
      <c r="AX117" s="105">
        <v>3758</v>
      </c>
      <c r="AY117" s="105">
        <v>1542</v>
      </c>
      <c r="AZ117" s="105">
        <v>2670</v>
      </c>
      <c r="BA117" s="105">
        <v>1504</v>
      </c>
      <c r="BB117" s="105">
        <v>1257</v>
      </c>
      <c r="BC117" s="105">
        <v>754</v>
      </c>
      <c r="BD117" s="105">
        <v>3502</v>
      </c>
      <c r="BE117" s="105">
        <v>1382</v>
      </c>
      <c r="BF117" s="105">
        <v>2417</v>
      </c>
      <c r="BG117" s="105">
        <v>1346</v>
      </c>
      <c r="BH117" s="105">
        <v>865</v>
      </c>
      <c r="BI117" s="105">
        <v>531</v>
      </c>
      <c r="BJ117" s="167"/>
      <c r="BK117" s="103" t="s">
        <v>102</v>
      </c>
      <c r="BL117" s="105">
        <v>106</v>
      </c>
      <c r="BM117" s="105">
        <v>222</v>
      </c>
      <c r="BN117" s="105">
        <v>2</v>
      </c>
      <c r="BO117" s="105">
        <v>156</v>
      </c>
      <c r="BP117" s="105">
        <v>6</v>
      </c>
      <c r="BQ117" s="105">
        <v>492</v>
      </c>
      <c r="BR117" s="105">
        <v>301</v>
      </c>
      <c r="BS117" s="105">
        <v>204</v>
      </c>
      <c r="BT117" s="105">
        <v>121</v>
      </c>
      <c r="BU117" s="105">
        <v>72</v>
      </c>
      <c r="BV117" s="167"/>
      <c r="BW117" s="103" t="s">
        <v>102</v>
      </c>
      <c r="BX117" s="105">
        <v>3756</v>
      </c>
      <c r="BY117" s="105">
        <v>6376</v>
      </c>
      <c r="BZ117" s="105">
        <v>1426</v>
      </c>
      <c r="CA117" s="105">
        <v>812</v>
      </c>
      <c r="CB117" s="105">
        <v>5292</v>
      </c>
      <c r="CC117" s="105">
        <v>581</v>
      </c>
      <c r="CD117" s="105">
        <v>1160</v>
      </c>
      <c r="CE117" s="105">
        <v>3</v>
      </c>
      <c r="CF117" s="105">
        <v>0</v>
      </c>
      <c r="CG117" s="105">
        <v>194</v>
      </c>
      <c r="CH117" s="105">
        <v>0</v>
      </c>
      <c r="CI117" s="105">
        <v>91</v>
      </c>
      <c r="CJ117" s="105">
        <v>5555</v>
      </c>
      <c r="CK117" s="135"/>
      <c r="CL117" s="138" t="s">
        <v>190</v>
      </c>
      <c r="CM117" s="138" t="s">
        <v>4274</v>
      </c>
      <c r="CN117" s="139">
        <v>10603</v>
      </c>
      <c r="CO117" s="141">
        <v>19600</v>
      </c>
    </row>
    <row r="118" spans="1:93" ht="14.45" customHeight="1">
      <c r="A118" s="167" t="s">
        <v>191</v>
      </c>
      <c r="B118" s="71" t="s">
        <v>119</v>
      </c>
      <c r="C118" s="5">
        <v>1728</v>
      </c>
      <c r="D118" s="5">
        <v>927</v>
      </c>
      <c r="E118" s="5">
        <v>1501</v>
      </c>
      <c r="F118" s="5">
        <v>797</v>
      </c>
      <c r="G118" s="5">
        <v>1332</v>
      </c>
      <c r="H118" s="5">
        <v>729</v>
      </c>
      <c r="I118" s="5">
        <v>1010</v>
      </c>
      <c r="J118" s="5">
        <v>575</v>
      </c>
      <c r="K118" s="72">
        <v>5571</v>
      </c>
      <c r="L118" s="72">
        <v>3028</v>
      </c>
      <c r="M118" s="167" t="s">
        <v>191</v>
      </c>
      <c r="N118" s="71" t="s">
        <v>119</v>
      </c>
      <c r="O118" s="5">
        <v>48</v>
      </c>
      <c r="P118" s="5">
        <v>18</v>
      </c>
      <c r="Q118" s="5">
        <v>47</v>
      </c>
      <c r="R118" s="5">
        <v>21</v>
      </c>
      <c r="S118" s="5">
        <v>28</v>
      </c>
      <c r="T118" s="5">
        <v>9</v>
      </c>
      <c r="U118" s="5">
        <v>219</v>
      </c>
      <c r="V118" s="5">
        <v>133</v>
      </c>
      <c r="W118" s="72">
        <v>342</v>
      </c>
      <c r="X118" s="72">
        <v>181</v>
      </c>
      <c r="Y118" s="167" t="s">
        <v>191</v>
      </c>
      <c r="Z118" s="71" t="s">
        <v>119</v>
      </c>
      <c r="AA118" s="5">
        <v>48</v>
      </c>
      <c r="AB118" s="5">
        <v>46</v>
      </c>
      <c r="AC118" s="5">
        <v>46</v>
      </c>
      <c r="AD118" s="5">
        <v>45</v>
      </c>
      <c r="AE118" s="72">
        <v>185</v>
      </c>
      <c r="AF118" s="72">
        <v>177</v>
      </c>
      <c r="AG118" s="5">
        <v>114</v>
      </c>
      <c r="AH118" s="5">
        <v>5</v>
      </c>
      <c r="AI118" s="5">
        <v>9</v>
      </c>
      <c r="AJ118" s="5">
        <v>37</v>
      </c>
      <c r="AK118" s="167" t="s">
        <v>191</v>
      </c>
      <c r="AL118" s="71" t="s">
        <v>119</v>
      </c>
      <c r="AM118" s="5">
        <v>0</v>
      </c>
      <c r="AN118" s="5">
        <v>2202</v>
      </c>
      <c r="AO118" s="5">
        <v>410</v>
      </c>
      <c r="AP118" s="5">
        <v>102</v>
      </c>
      <c r="AQ118" s="5">
        <v>0</v>
      </c>
      <c r="AR118" s="5">
        <v>58</v>
      </c>
      <c r="AS118" s="5">
        <v>184</v>
      </c>
      <c r="AT118" s="5">
        <v>149</v>
      </c>
      <c r="AU118" s="5">
        <v>155</v>
      </c>
      <c r="AV118" s="167" t="s">
        <v>191</v>
      </c>
      <c r="AW118" s="71" t="s">
        <v>119</v>
      </c>
      <c r="AX118" s="5">
        <v>1092</v>
      </c>
      <c r="AY118" s="5">
        <v>663</v>
      </c>
      <c r="AZ118" s="5">
        <v>1052</v>
      </c>
      <c r="BA118" s="5">
        <v>635</v>
      </c>
      <c r="BB118" s="5">
        <v>611</v>
      </c>
      <c r="BC118" s="5">
        <v>383</v>
      </c>
      <c r="BD118" s="5">
        <v>1091</v>
      </c>
      <c r="BE118" s="5">
        <v>663</v>
      </c>
      <c r="BF118" s="5">
        <v>1051</v>
      </c>
      <c r="BG118" s="5">
        <v>635</v>
      </c>
      <c r="BH118" s="5">
        <v>552</v>
      </c>
      <c r="BI118" s="5">
        <v>343</v>
      </c>
      <c r="BJ118" s="167" t="s">
        <v>191</v>
      </c>
      <c r="BK118" s="71" t="s">
        <v>119</v>
      </c>
      <c r="BL118" s="5">
        <v>73</v>
      </c>
      <c r="BM118" s="5">
        <v>117</v>
      </c>
      <c r="BN118" s="5">
        <v>18</v>
      </c>
      <c r="BO118" s="5">
        <v>96</v>
      </c>
      <c r="BP118" s="5">
        <v>0</v>
      </c>
      <c r="BQ118" s="72">
        <v>304</v>
      </c>
      <c r="BR118" s="5">
        <v>150</v>
      </c>
      <c r="BS118" s="5">
        <v>113</v>
      </c>
      <c r="BT118" s="72">
        <v>30</v>
      </c>
      <c r="BU118" s="5">
        <v>7</v>
      </c>
      <c r="BV118" s="167" t="s">
        <v>191</v>
      </c>
      <c r="BW118" s="71" t="s">
        <v>119</v>
      </c>
      <c r="BX118" s="5">
        <v>1335</v>
      </c>
      <c r="BY118" s="5">
        <v>1874</v>
      </c>
      <c r="BZ118" s="5">
        <v>287</v>
      </c>
      <c r="CA118" s="5">
        <v>236</v>
      </c>
      <c r="CB118" s="5">
        <v>1909</v>
      </c>
      <c r="CC118" s="5">
        <v>216</v>
      </c>
      <c r="CD118" s="5">
        <v>128</v>
      </c>
      <c r="CE118" s="5">
        <v>0</v>
      </c>
      <c r="CF118" s="5">
        <v>0</v>
      </c>
      <c r="CG118" s="5">
        <v>71</v>
      </c>
      <c r="CH118" s="5">
        <v>2</v>
      </c>
      <c r="CI118" s="5">
        <v>56</v>
      </c>
      <c r="CJ118" s="5">
        <v>3738</v>
      </c>
      <c r="CK118" s="135"/>
      <c r="CL118" s="138" t="s">
        <v>191</v>
      </c>
      <c r="CM118" s="138" t="s">
        <v>4275</v>
      </c>
      <c r="CN118" s="139">
        <v>6042</v>
      </c>
      <c r="CO118" s="141">
        <v>6058</v>
      </c>
    </row>
    <row r="119" spans="1:93">
      <c r="A119" s="167"/>
      <c r="B119" s="71" t="s">
        <v>120</v>
      </c>
      <c r="C119" s="5">
        <v>0</v>
      </c>
      <c r="D119" s="5">
        <v>0</v>
      </c>
      <c r="E119" s="5">
        <v>0</v>
      </c>
      <c r="F119" s="5">
        <v>0</v>
      </c>
      <c r="G119" s="5">
        <v>0</v>
      </c>
      <c r="H119" s="5">
        <v>0</v>
      </c>
      <c r="I119" s="5">
        <v>0</v>
      </c>
      <c r="J119" s="5">
        <v>0</v>
      </c>
      <c r="K119" s="72">
        <v>0</v>
      </c>
      <c r="L119" s="72">
        <v>0</v>
      </c>
      <c r="M119" s="167"/>
      <c r="N119" s="71" t="s">
        <v>120</v>
      </c>
      <c r="O119" s="5">
        <v>0</v>
      </c>
      <c r="P119" s="5">
        <v>0</v>
      </c>
      <c r="Q119" s="5">
        <v>0</v>
      </c>
      <c r="R119" s="5">
        <v>0</v>
      </c>
      <c r="S119" s="5">
        <v>0</v>
      </c>
      <c r="T119" s="5">
        <v>0</v>
      </c>
      <c r="U119" s="5">
        <v>0</v>
      </c>
      <c r="V119" s="5">
        <v>0</v>
      </c>
      <c r="W119" s="72">
        <v>0</v>
      </c>
      <c r="X119" s="72">
        <v>0</v>
      </c>
      <c r="Y119" s="167"/>
      <c r="Z119" s="71" t="s">
        <v>120</v>
      </c>
      <c r="AA119" s="5">
        <v>0</v>
      </c>
      <c r="AB119" s="5">
        <v>0</v>
      </c>
      <c r="AC119" s="5">
        <v>0</v>
      </c>
      <c r="AD119" s="5">
        <v>0</v>
      </c>
      <c r="AE119" s="72">
        <v>0</v>
      </c>
      <c r="AF119" s="72">
        <v>0</v>
      </c>
      <c r="AG119" s="5">
        <v>0</v>
      </c>
      <c r="AH119" s="5">
        <v>0</v>
      </c>
      <c r="AI119" s="5">
        <v>0</v>
      </c>
      <c r="AJ119" s="5">
        <v>0</v>
      </c>
      <c r="AK119" s="167"/>
      <c r="AL119" s="71" t="s">
        <v>120</v>
      </c>
      <c r="AM119" s="5">
        <v>0</v>
      </c>
      <c r="AN119" s="5">
        <v>0</v>
      </c>
      <c r="AO119" s="5">
        <v>0</v>
      </c>
      <c r="AP119" s="5">
        <v>0</v>
      </c>
      <c r="AQ119" s="5">
        <v>0</v>
      </c>
      <c r="AR119" s="5">
        <v>0</v>
      </c>
      <c r="AS119" s="5">
        <v>0</v>
      </c>
      <c r="AT119" s="5">
        <v>0</v>
      </c>
      <c r="AU119" s="5">
        <v>0</v>
      </c>
      <c r="AV119" s="167"/>
      <c r="AW119" s="71" t="s">
        <v>120</v>
      </c>
      <c r="AX119" s="5">
        <v>0</v>
      </c>
      <c r="AY119" s="5">
        <v>0</v>
      </c>
      <c r="AZ119" s="5">
        <v>0</v>
      </c>
      <c r="BA119" s="5">
        <v>0</v>
      </c>
      <c r="BB119" s="5">
        <v>0</v>
      </c>
      <c r="BC119" s="5">
        <v>0</v>
      </c>
      <c r="BD119" s="5">
        <v>0</v>
      </c>
      <c r="BE119" s="5">
        <v>0</v>
      </c>
      <c r="BF119" s="5">
        <v>0</v>
      </c>
      <c r="BG119" s="5">
        <v>0</v>
      </c>
      <c r="BH119" s="5">
        <v>0</v>
      </c>
      <c r="BI119" s="5">
        <v>0</v>
      </c>
      <c r="BJ119" s="167"/>
      <c r="BK119" s="71" t="s">
        <v>120</v>
      </c>
      <c r="BL119" s="5">
        <v>0</v>
      </c>
      <c r="BM119" s="5">
        <v>0</v>
      </c>
      <c r="BN119" s="5">
        <v>0</v>
      </c>
      <c r="BO119" s="5">
        <v>0</v>
      </c>
      <c r="BP119" s="5">
        <v>0</v>
      </c>
      <c r="BQ119" s="72">
        <v>0</v>
      </c>
      <c r="BR119" s="5">
        <v>0</v>
      </c>
      <c r="BS119" s="5">
        <v>0</v>
      </c>
      <c r="BT119" s="72">
        <v>0</v>
      </c>
      <c r="BU119" s="5">
        <v>0</v>
      </c>
      <c r="BV119" s="167"/>
      <c r="BW119" s="71" t="s">
        <v>120</v>
      </c>
      <c r="BX119" s="5">
        <v>0</v>
      </c>
      <c r="BY119" s="5">
        <v>0</v>
      </c>
      <c r="BZ119" s="5">
        <v>0</v>
      </c>
      <c r="CA119" s="5">
        <v>0</v>
      </c>
      <c r="CB119" s="5">
        <v>0</v>
      </c>
      <c r="CC119" s="5">
        <v>0</v>
      </c>
      <c r="CD119" s="5">
        <v>0</v>
      </c>
      <c r="CE119" s="5">
        <v>0</v>
      </c>
      <c r="CF119" s="5">
        <v>0</v>
      </c>
      <c r="CG119" s="5">
        <v>0</v>
      </c>
      <c r="CH119" s="5">
        <v>0</v>
      </c>
      <c r="CI119" s="5">
        <v>0</v>
      </c>
      <c r="CJ119" s="5">
        <v>0</v>
      </c>
      <c r="CK119" s="135"/>
      <c r="CL119" s="138" t="s">
        <v>191</v>
      </c>
      <c r="CM119" s="138" t="s">
        <v>4276</v>
      </c>
      <c r="CN119" s="139">
        <v>0</v>
      </c>
      <c r="CO119" s="141">
        <v>0</v>
      </c>
    </row>
    <row r="120" spans="1:93">
      <c r="A120" s="167"/>
      <c r="B120" s="103" t="s">
        <v>102</v>
      </c>
      <c r="C120" s="105">
        <v>1728</v>
      </c>
      <c r="D120" s="105">
        <v>927</v>
      </c>
      <c r="E120" s="105">
        <v>1501</v>
      </c>
      <c r="F120" s="105">
        <v>797</v>
      </c>
      <c r="G120" s="105">
        <v>1332</v>
      </c>
      <c r="H120" s="105">
        <v>729</v>
      </c>
      <c r="I120" s="105">
        <v>1010</v>
      </c>
      <c r="J120" s="105">
        <v>575</v>
      </c>
      <c r="K120" s="105">
        <v>5571</v>
      </c>
      <c r="L120" s="105">
        <v>3028</v>
      </c>
      <c r="M120" s="167"/>
      <c r="N120" s="103" t="s">
        <v>102</v>
      </c>
      <c r="O120" s="105">
        <v>48</v>
      </c>
      <c r="P120" s="105">
        <v>18</v>
      </c>
      <c r="Q120" s="105">
        <v>47</v>
      </c>
      <c r="R120" s="105">
        <v>21</v>
      </c>
      <c r="S120" s="105">
        <v>28</v>
      </c>
      <c r="T120" s="105">
        <v>9</v>
      </c>
      <c r="U120" s="105">
        <v>219</v>
      </c>
      <c r="V120" s="105">
        <v>133</v>
      </c>
      <c r="W120" s="105">
        <v>342</v>
      </c>
      <c r="X120" s="105">
        <v>181</v>
      </c>
      <c r="Y120" s="167"/>
      <c r="Z120" s="103" t="s">
        <v>102</v>
      </c>
      <c r="AA120" s="105">
        <v>48</v>
      </c>
      <c r="AB120" s="105">
        <v>46</v>
      </c>
      <c r="AC120" s="105">
        <v>46</v>
      </c>
      <c r="AD120" s="105">
        <v>45</v>
      </c>
      <c r="AE120" s="105">
        <v>185</v>
      </c>
      <c r="AF120" s="105">
        <v>177</v>
      </c>
      <c r="AG120" s="105">
        <v>114</v>
      </c>
      <c r="AH120" s="105">
        <v>5</v>
      </c>
      <c r="AI120" s="105">
        <v>9</v>
      </c>
      <c r="AJ120" s="105">
        <v>37</v>
      </c>
      <c r="AK120" s="167"/>
      <c r="AL120" s="103" t="s">
        <v>102</v>
      </c>
      <c r="AM120" s="105">
        <v>0</v>
      </c>
      <c r="AN120" s="105">
        <v>2202</v>
      </c>
      <c r="AO120" s="105">
        <v>410</v>
      </c>
      <c r="AP120" s="105">
        <v>102</v>
      </c>
      <c r="AQ120" s="105">
        <v>0</v>
      </c>
      <c r="AR120" s="105">
        <v>58</v>
      </c>
      <c r="AS120" s="105">
        <v>184</v>
      </c>
      <c r="AT120" s="105">
        <v>149</v>
      </c>
      <c r="AU120" s="105">
        <v>155</v>
      </c>
      <c r="AV120" s="167"/>
      <c r="AW120" s="103" t="s">
        <v>102</v>
      </c>
      <c r="AX120" s="105">
        <v>1092</v>
      </c>
      <c r="AY120" s="105">
        <v>663</v>
      </c>
      <c r="AZ120" s="105">
        <v>1052</v>
      </c>
      <c r="BA120" s="105">
        <v>635</v>
      </c>
      <c r="BB120" s="105">
        <v>611</v>
      </c>
      <c r="BC120" s="105">
        <v>383</v>
      </c>
      <c r="BD120" s="105">
        <v>1091</v>
      </c>
      <c r="BE120" s="105">
        <v>663</v>
      </c>
      <c r="BF120" s="105">
        <v>1051</v>
      </c>
      <c r="BG120" s="105">
        <v>635</v>
      </c>
      <c r="BH120" s="105">
        <v>552</v>
      </c>
      <c r="BI120" s="105">
        <v>343</v>
      </c>
      <c r="BJ120" s="167"/>
      <c r="BK120" s="103" t="s">
        <v>102</v>
      </c>
      <c r="BL120" s="105">
        <v>73</v>
      </c>
      <c r="BM120" s="105">
        <v>117</v>
      </c>
      <c r="BN120" s="105">
        <v>18</v>
      </c>
      <c r="BO120" s="105">
        <v>96</v>
      </c>
      <c r="BP120" s="105">
        <v>0</v>
      </c>
      <c r="BQ120" s="105">
        <v>304</v>
      </c>
      <c r="BR120" s="105">
        <v>150</v>
      </c>
      <c r="BS120" s="105">
        <v>113</v>
      </c>
      <c r="BT120" s="105">
        <v>30</v>
      </c>
      <c r="BU120" s="105">
        <v>7</v>
      </c>
      <c r="BV120" s="167"/>
      <c r="BW120" s="103" t="s">
        <v>102</v>
      </c>
      <c r="BX120" s="105">
        <v>1335</v>
      </c>
      <c r="BY120" s="105">
        <v>1874</v>
      </c>
      <c r="BZ120" s="105">
        <v>287</v>
      </c>
      <c r="CA120" s="105">
        <v>236</v>
      </c>
      <c r="CB120" s="105">
        <v>1909</v>
      </c>
      <c r="CC120" s="105">
        <v>216</v>
      </c>
      <c r="CD120" s="105">
        <v>128</v>
      </c>
      <c r="CE120" s="105">
        <v>0</v>
      </c>
      <c r="CF120" s="105">
        <v>0</v>
      </c>
      <c r="CG120" s="105">
        <v>71</v>
      </c>
      <c r="CH120" s="105">
        <v>2</v>
      </c>
      <c r="CI120" s="105">
        <v>56</v>
      </c>
      <c r="CJ120" s="105">
        <v>3738</v>
      </c>
      <c r="CK120" s="135"/>
      <c r="CL120" s="138" t="s">
        <v>191</v>
      </c>
      <c r="CM120" s="138" t="s">
        <v>4277</v>
      </c>
      <c r="CN120" s="139">
        <v>6042</v>
      </c>
      <c r="CO120" s="141">
        <v>6058</v>
      </c>
    </row>
    <row r="121" spans="1:93" ht="14.45" customHeight="1">
      <c r="A121" s="167" t="s">
        <v>192</v>
      </c>
      <c r="B121" s="71" t="s">
        <v>119</v>
      </c>
      <c r="C121" s="5">
        <v>2161</v>
      </c>
      <c r="D121" s="5">
        <v>1123</v>
      </c>
      <c r="E121" s="5">
        <v>1934</v>
      </c>
      <c r="F121" s="5">
        <v>1055</v>
      </c>
      <c r="G121" s="5">
        <v>1598</v>
      </c>
      <c r="H121" s="5">
        <v>858</v>
      </c>
      <c r="I121" s="5">
        <v>1093</v>
      </c>
      <c r="J121" s="5">
        <v>623</v>
      </c>
      <c r="K121" s="72">
        <v>6786</v>
      </c>
      <c r="L121" s="72">
        <v>3659</v>
      </c>
      <c r="M121" s="167" t="s">
        <v>192</v>
      </c>
      <c r="N121" s="71" t="s">
        <v>119</v>
      </c>
      <c r="O121" s="5">
        <v>52</v>
      </c>
      <c r="P121" s="5">
        <v>23</v>
      </c>
      <c r="Q121" s="5">
        <v>15</v>
      </c>
      <c r="R121" s="5">
        <v>6</v>
      </c>
      <c r="S121" s="5">
        <v>5</v>
      </c>
      <c r="T121" s="5">
        <v>2</v>
      </c>
      <c r="U121" s="5">
        <v>157</v>
      </c>
      <c r="V121" s="5">
        <v>74</v>
      </c>
      <c r="W121" s="72">
        <v>229</v>
      </c>
      <c r="X121" s="72">
        <v>105</v>
      </c>
      <c r="Y121" s="167" t="s">
        <v>192</v>
      </c>
      <c r="Z121" s="71" t="s">
        <v>119</v>
      </c>
      <c r="AA121" s="5">
        <v>61</v>
      </c>
      <c r="AB121" s="5">
        <v>55</v>
      </c>
      <c r="AC121" s="5">
        <v>52</v>
      </c>
      <c r="AD121" s="5">
        <v>46</v>
      </c>
      <c r="AE121" s="72">
        <v>214</v>
      </c>
      <c r="AF121" s="72">
        <v>212</v>
      </c>
      <c r="AG121" s="5">
        <v>142</v>
      </c>
      <c r="AH121" s="5">
        <v>9</v>
      </c>
      <c r="AI121" s="5">
        <v>4</v>
      </c>
      <c r="AJ121" s="5">
        <v>40</v>
      </c>
      <c r="AK121" s="167" t="s">
        <v>192</v>
      </c>
      <c r="AL121" s="71" t="s">
        <v>119</v>
      </c>
      <c r="AM121" s="5">
        <v>4</v>
      </c>
      <c r="AN121" s="5">
        <v>2311</v>
      </c>
      <c r="AO121" s="5">
        <v>528</v>
      </c>
      <c r="AP121" s="5">
        <v>23</v>
      </c>
      <c r="AQ121" s="5">
        <v>0</v>
      </c>
      <c r="AR121" s="5">
        <v>56</v>
      </c>
      <c r="AS121" s="5">
        <v>212</v>
      </c>
      <c r="AT121" s="5">
        <v>190</v>
      </c>
      <c r="AU121" s="5">
        <v>174</v>
      </c>
      <c r="AV121" s="167" t="s">
        <v>192</v>
      </c>
      <c r="AW121" s="71" t="s">
        <v>119</v>
      </c>
      <c r="AX121" s="5">
        <v>1070</v>
      </c>
      <c r="AY121" s="5">
        <v>591</v>
      </c>
      <c r="AZ121" s="5">
        <v>1015</v>
      </c>
      <c r="BA121" s="5">
        <v>559</v>
      </c>
      <c r="BB121" s="5">
        <v>646</v>
      </c>
      <c r="BC121" s="5">
        <v>362</v>
      </c>
      <c r="BD121" s="5">
        <v>1069</v>
      </c>
      <c r="BE121" s="5">
        <v>590</v>
      </c>
      <c r="BF121" s="5">
        <v>1014</v>
      </c>
      <c r="BG121" s="5">
        <v>558</v>
      </c>
      <c r="BH121" s="5">
        <v>645</v>
      </c>
      <c r="BI121" s="5">
        <v>362</v>
      </c>
      <c r="BJ121" s="167" t="s">
        <v>192</v>
      </c>
      <c r="BK121" s="71" t="s">
        <v>119</v>
      </c>
      <c r="BL121" s="5">
        <v>56</v>
      </c>
      <c r="BM121" s="5">
        <v>144</v>
      </c>
      <c r="BN121" s="5">
        <v>25</v>
      </c>
      <c r="BO121" s="5">
        <v>160</v>
      </c>
      <c r="BP121" s="5">
        <v>0</v>
      </c>
      <c r="BQ121" s="72">
        <v>385</v>
      </c>
      <c r="BR121" s="5">
        <v>182</v>
      </c>
      <c r="BS121" s="5">
        <v>112</v>
      </c>
      <c r="BT121" s="72">
        <v>42</v>
      </c>
      <c r="BU121" s="5">
        <v>11</v>
      </c>
      <c r="BV121" s="167" t="s">
        <v>192</v>
      </c>
      <c r="BW121" s="71" t="s">
        <v>119</v>
      </c>
      <c r="BX121" s="5">
        <v>1072</v>
      </c>
      <c r="BY121" s="5">
        <v>1728</v>
      </c>
      <c r="BZ121" s="5">
        <v>668</v>
      </c>
      <c r="CA121" s="5">
        <v>84</v>
      </c>
      <c r="CB121" s="5">
        <v>1301</v>
      </c>
      <c r="CC121" s="5">
        <v>265</v>
      </c>
      <c r="CD121" s="5">
        <v>239</v>
      </c>
      <c r="CE121" s="5">
        <v>5</v>
      </c>
      <c r="CF121" s="5">
        <v>2</v>
      </c>
      <c r="CG121" s="5">
        <v>18</v>
      </c>
      <c r="CH121" s="5">
        <v>0</v>
      </c>
      <c r="CI121" s="5">
        <v>89</v>
      </c>
      <c r="CJ121" s="5">
        <v>2952</v>
      </c>
      <c r="CK121" s="135"/>
      <c r="CL121" s="138" t="s">
        <v>192</v>
      </c>
      <c r="CM121" s="138" t="s">
        <v>4278</v>
      </c>
      <c r="CN121" s="139">
        <v>6302</v>
      </c>
      <c r="CO121" s="141">
        <v>5382</v>
      </c>
    </row>
    <row r="122" spans="1:93">
      <c r="A122" s="167"/>
      <c r="B122" s="71" t="s">
        <v>120</v>
      </c>
      <c r="C122" s="5">
        <v>459</v>
      </c>
      <c r="D122" s="5">
        <v>250</v>
      </c>
      <c r="E122" s="5">
        <v>358</v>
      </c>
      <c r="F122" s="5">
        <v>190</v>
      </c>
      <c r="G122" s="5">
        <v>328</v>
      </c>
      <c r="H122" s="5">
        <v>187</v>
      </c>
      <c r="I122" s="5">
        <v>280</v>
      </c>
      <c r="J122" s="5">
        <v>154</v>
      </c>
      <c r="K122" s="72">
        <v>1425</v>
      </c>
      <c r="L122" s="72">
        <v>781</v>
      </c>
      <c r="M122" s="167"/>
      <c r="N122" s="71" t="s">
        <v>120</v>
      </c>
      <c r="O122" s="5">
        <v>2</v>
      </c>
      <c r="P122" s="5">
        <v>1</v>
      </c>
      <c r="Q122" s="5">
        <v>2</v>
      </c>
      <c r="R122" s="5">
        <v>2</v>
      </c>
      <c r="S122" s="5">
        <v>4</v>
      </c>
      <c r="T122" s="5">
        <v>4</v>
      </c>
      <c r="U122" s="5">
        <v>78</v>
      </c>
      <c r="V122" s="5">
        <v>47</v>
      </c>
      <c r="W122" s="72">
        <v>86</v>
      </c>
      <c r="X122" s="72">
        <v>54</v>
      </c>
      <c r="Y122" s="167"/>
      <c r="Z122" s="71" t="s">
        <v>120</v>
      </c>
      <c r="AA122" s="5">
        <v>12</v>
      </c>
      <c r="AB122" s="5">
        <v>10</v>
      </c>
      <c r="AC122" s="5">
        <v>9</v>
      </c>
      <c r="AD122" s="5">
        <v>9</v>
      </c>
      <c r="AE122" s="72">
        <v>40</v>
      </c>
      <c r="AF122" s="72">
        <v>39</v>
      </c>
      <c r="AG122" s="5">
        <v>14</v>
      </c>
      <c r="AH122" s="5">
        <v>1</v>
      </c>
      <c r="AI122" s="5">
        <v>0</v>
      </c>
      <c r="AJ122" s="5">
        <v>6</v>
      </c>
      <c r="AK122" s="167"/>
      <c r="AL122" s="71" t="s">
        <v>120</v>
      </c>
      <c r="AM122" s="5">
        <v>0</v>
      </c>
      <c r="AN122" s="5">
        <v>461</v>
      </c>
      <c r="AO122" s="5">
        <v>63</v>
      </c>
      <c r="AP122" s="5">
        <v>5</v>
      </c>
      <c r="AQ122" s="5">
        <v>0</v>
      </c>
      <c r="AR122" s="5">
        <v>15</v>
      </c>
      <c r="AS122" s="5">
        <v>37</v>
      </c>
      <c r="AT122" s="5">
        <v>43</v>
      </c>
      <c r="AU122" s="5">
        <v>37</v>
      </c>
      <c r="AV122" s="167"/>
      <c r="AW122" s="71" t="s">
        <v>120</v>
      </c>
      <c r="AX122" s="5">
        <v>306</v>
      </c>
      <c r="AY122" s="5">
        <v>169</v>
      </c>
      <c r="AZ122" s="5">
        <v>300</v>
      </c>
      <c r="BA122" s="5">
        <v>164</v>
      </c>
      <c r="BB122" s="5">
        <v>140</v>
      </c>
      <c r="BC122" s="5">
        <v>81</v>
      </c>
      <c r="BD122" s="5">
        <v>309</v>
      </c>
      <c r="BE122" s="5">
        <v>170</v>
      </c>
      <c r="BF122" s="5">
        <v>303</v>
      </c>
      <c r="BG122" s="5">
        <v>165</v>
      </c>
      <c r="BH122" s="5">
        <v>132</v>
      </c>
      <c r="BI122" s="5">
        <v>76</v>
      </c>
      <c r="BJ122" s="167"/>
      <c r="BK122" s="71" t="s">
        <v>120</v>
      </c>
      <c r="BL122" s="5">
        <v>16</v>
      </c>
      <c r="BM122" s="5">
        <v>35</v>
      </c>
      <c r="BN122" s="5">
        <v>1</v>
      </c>
      <c r="BO122" s="5">
        <v>21</v>
      </c>
      <c r="BP122" s="5">
        <v>0</v>
      </c>
      <c r="BQ122" s="72">
        <v>73</v>
      </c>
      <c r="BR122" s="5">
        <v>49</v>
      </c>
      <c r="BS122" s="5">
        <v>44</v>
      </c>
      <c r="BT122" s="72">
        <v>15</v>
      </c>
      <c r="BU122" s="5">
        <v>6</v>
      </c>
      <c r="BV122" s="167"/>
      <c r="BW122" s="71" t="s">
        <v>120</v>
      </c>
      <c r="BX122" s="5">
        <v>255</v>
      </c>
      <c r="BY122" s="5">
        <v>308</v>
      </c>
      <c r="BZ122" s="5">
        <v>108</v>
      </c>
      <c r="CA122" s="5">
        <v>2</v>
      </c>
      <c r="CB122" s="5">
        <v>393</v>
      </c>
      <c r="CC122" s="5">
        <v>81</v>
      </c>
      <c r="CD122" s="5">
        <v>20</v>
      </c>
      <c r="CE122" s="5">
        <v>0</v>
      </c>
      <c r="CF122" s="5">
        <v>0</v>
      </c>
      <c r="CG122" s="5">
        <v>0</v>
      </c>
      <c r="CH122" s="5">
        <v>0</v>
      </c>
      <c r="CI122" s="5">
        <v>5</v>
      </c>
      <c r="CJ122" s="5">
        <v>810</v>
      </c>
      <c r="CK122" s="135"/>
      <c r="CL122" s="138" t="s">
        <v>192</v>
      </c>
      <c r="CM122" s="138" t="s">
        <v>4279</v>
      </c>
      <c r="CN122" s="139">
        <v>1131</v>
      </c>
      <c r="CO122" s="141">
        <v>1167</v>
      </c>
    </row>
    <row r="123" spans="1:93">
      <c r="A123" s="167"/>
      <c r="B123" s="103" t="s">
        <v>102</v>
      </c>
      <c r="C123" s="105">
        <v>2620</v>
      </c>
      <c r="D123" s="105">
        <v>1373</v>
      </c>
      <c r="E123" s="105">
        <v>2292</v>
      </c>
      <c r="F123" s="105">
        <v>1245</v>
      </c>
      <c r="G123" s="105">
        <v>1926</v>
      </c>
      <c r="H123" s="105">
        <v>1045</v>
      </c>
      <c r="I123" s="105">
        <v>1373</v>
      </c>
      <c r="J123" s="105">
        <v>777</v>
      </c>
      <c r="K123" s="105">
        <v>8211</v>
      </c>
      <c r="L123" s="105">
        <v>4440</v>
      </c>
      <c r="M123" s="167"/>
      <c r="N123" s="103" t="s">
        <v>102</v>
      </c>
      <c r="O123" s="105">
        <v>54</v>
      </c>
      <c r="P123" s="105">
        <v>24</v>
      </c>
      <c r="Q123" s="105">
        <v>17</v>
      </c>
      <c r="R123" s="105">
        <v>8</v>
      </c>
      <c r="S123" s="105">
        <v>9</v>
      </c>
      <c r="T123" s="105">
        <v>6</v>
      </c>
      <c r="U123" s="105">
        <v>235</v>
      </c>
      <c r="V123" s="105">
        <v>121</v>
      </c>
      <c r="W123" s="105">
        <v>315</v>
      </c>
      <c r="X123" s="105">
        <v>159</v>
      </c>
      <c r="Y123" s="167"/>
      <c r="Z123" s="103" t="s">
        <v>102</v>
      </c>
      <c r="AA123" s="105">
        <v>73</v>
      </c>
      <c r="AB123" s="105">
        <v>65</v>
      </c>
      <c r="AC123" s="105">
        <v>61</v>
      </c>
      <c r="AD123" s="105">
        <v>55</v>
      </c>
      <c r="AE123" s="105">
        <v>254</v>
      </c>
      <c r="AF123" s="105">
        <v>251</v>
      </c>
      <c r="AG123" s="105">
        <v>156</v>
      </c>
      <c r="AH123" s="105">
        <v>10</v>
      </c>
      <c r="AI123" s="105">
        <v>4</v>
      </c>
      <c r="AJ123" s="105">
        <v>46</v>
      </c>
      <c r="AK123" s="167"/>
      <c r="AL123" s="103" t="s">
        <v>102</v>
      </c>
      <c r="AM123" s="105">
        <v>4</v>
      </c>
      <c r="AN123" s="105">
        <v>2772</v>
      </c>
      <c r="AO123" s="105">
        <v>591</v>
      </c>
      <c r="AP123" s="105">
        <v>28</v>
      </c>
      <c r="AQ123" s="105">
        <v>0</v>
      </c>
      <c r="AR123" s="105">
        <v>71</v>
      </c>
      <c r="AS123" s="105">
        <v>249</v>
      </c>
      <c r="AT123" s="105">
        <v>233</v>
      </c>
      <c r="AU123" s="105">
        <v>211</v>
      </c>
      <c r="AV123" s="167"/>
      <c r="AW123" s="103" t="s">
        <v>102</v>
      </c>
      <c r="AX123" s="105">
        <v>1376</v>
      </c>
      <c r="AY123" s="105">
        <v>760</v>
      </c>
      <c r="AZ123" s="105">
        <v>1315</v>
      </c>
      <c r="BA123" s="105">
        <v>723</v>
      </c>
      <c r="BB123" s="105">
        <v>786</v>
      </c>
      <c r="BC123" s="105">
        <v>443</v>
      </c>
      <c r="BD123" s="105">
        <v>1378</v>
      </c>
      <c r="BE123" s="105">
        <v>760</v>
      </c>
      <c r="BF123" s="105">
        <v>1317</v>
      </c>
      <c r="BG123" s="105">
        <v>723</v>
      </c>
      <c r="BH123" s="105">
        <v>777</v>
      </c>
      <c r="BI123" s="105">
        <v>438</v>
      </c>
      <c r="BJ123" s="167"/>
      <c r="BK123" s="103" t="s">
        <v>102</v>
      </c>
      <c r="BL123" s="105">
        <v>72</v>
      </c>
      <c r="BM123" s="105">
        <v>179</v>
      </c>
      <c r="BN123" s="105">
        <v>26</v>
      </c>
      <c r="BO123" s="105">
        <v>181</v>
      </c>
      <c r="BP123" s="105">
        <v>0</v>
      </c>
      <c r="BQ123" s="105">
        <v>458</v>
      </c>
      <c r="BR123" s="105">
        <v>231</v>
      </c>
      <c r="BS123" s="105">
        <v>156</v>
      </c>
      <c r="BT123" s="105">
        <v>57</v>
      </c>
      <c r="BU123" s="105">
        <v>17</v>
      </c>
      <c r="BV123" s="167"/>
      <c r="BW123" s="103" t="s">
        <v>102</v>
      </c>
      <c r="BX123" s="105">
        <v>1327</v>
      </c>
      <c r="BY123" s="105">
        <v>2036</v>
      </c>
      <c r="BZ123" s="105">
        <v>776</v>
      </c>
      <c r="CA123" s="105">
        <v>86</v>
      </c>
      <c r="CB123" s="105">
        <v>1694</v>
      </c>
      <c r="CC123" s="105">
        <v>346</v>
      </c>
      <c r="CD123" s="105">
        <v>259</v>
      </c>
      <c r="CE123" s="105">
        <v>5</v>
      </c>
      <c r="CF123" s="105">
        <v>2</v>
      </c>
      <c r="CG123" s="105">
        <v>18</v>
      </c>
      <c r="CH123" s="105">
        <v>0</v>
      </c>
      <c r="CI123" s="105">
        <v>94</v>
      </c>
      <c r="CJ123" s="105">
        <v>3762</v>
      </c>
      <c r="CK123" s="135"/>
      <c r="CL123" s="138" t="s">
        <v>192</v>
      </c>
      <c r="CM123" s="138" t="s">
        <v>4280</v>
      </c>
      <c r="CN123" s="139">
        <v>7433</v>
      </c>
      <c r="CO123" s="141">
        <v>6549</v>
      </c>
    </row>
    <row r="124" spans="1:93" ht="14.45" customHeight="1">
      <c r="A124" s="167" t="s">
        <v>193</v>
      </c>
      <c r="B124" s="71" t="s">
        <v>119</v>
      </c>
      <c r="C124" s="5">
        <v>1349</v>
      </c>
      <c r="D124" s="5">
        <v>718</v>
      </c>
      <c r="E124" s="5">
        <v>1332</v>
      </c>
      <c r="F124" s="5">
        <v>703</v>
      </c>
      <c r="G124" s="5">
        <v>950</v>
      </c>
      <c r="H124" s="5">
        <v>489</v>
      </c>
      <c r="I124" s="5">
        <v>771</v>
      </c>
      <c r="J124" s="5">
        <v>410</v>
      </c>
      <c r="K124" s="72">
        <v>4402</v>
      </c>
      <c r="L124" s="72">
        <v>2320</v>
      </c>
      <c r="M124" s="167" t="s">
        <v>193</v>
      </c>
      <c r="N124" s="71" t="s">
        <v>119</v>
      </c>
      <c r="O124" s="5">
        <v>66</v>
      </c>
      <c r="P124" s="5">
        <v>36</v>
      </c>
      <c r="Q124" s="5">
        <v>48</v>
      </c>
      <c r="R124" s="5">
        <v>28</v>
      </c>
      <c r="S124" s="5">
        <v>51</v>
      </c>
      <c r="T124" s="5">
        <v>27</v>
      </c>
      <c r="U124" s="5">
        <v>151</v>
      </c>
      <c r="V124" s="5">
        <v>83</v>
      </c>
      <c r="W124" s="72">
        <v>316</v>
      </c>
      <c r="X124" s="72">
        <v>174</v>
      </c>
      <c r="Y124" s="167" t="s">
        <v>193</v>
      </c>
      <c r="Z124" s="71" t="s">
        <v>119</v>
      </c>
      <c r="AA124" s="5">
        <v>46</v>
      </c>
      <c r="AB124" s="5">
        <v>44</v>
      </c>
      <c r="AC124" s="5">
        <v>41</v>
      </c>
      <c r="AD124" s="5">
        <v>41</v>
      </c>
      <c r="AE124" s="72">
        <v>172</v>
      </c>
      <c r="AF124" s="72">
        <v>176</v>
      </c>
      <c r="AG124" s="5">
        <v>122</v>
      </c>
      <c r="AH124" s="5">
        <v>2</v>
      </c>
      <c r="AI124" s="5">
        <v>12</v>
      </c>
      <c r="AJ124" s="5">
        <v>39</v>
      </c>
      <c r="AK124" s="167" t="s">
        <v>193</v>
      </c>
      <c r="AL124" s="71" t="s">
        <v>119</v>
      </c>
      <c r="AM124" s="5">
        <v>0</v>
      </c>
      <c r="AN124" s="5">
        <v>1454</v>
      </c>
      <c r="AO124" s="5">
        <v>235</v>
      </c>
      <c r="AP124" s="5">
        <v>73</v>
      </c>
      <c r="AQ124" s="5">
        <v>20</v>
      </c>
      <c r="AR124" s="5">
        <v>42</v>
      </c>
      <c r="AS124" s="5">
        <v>168</v>
      </c>
      <c r="AT124" s="5">
        <v>135</v>
      </c>
      <c r="AU124" s="5">
        <v>121</v>
      </c>
      <c r="AV124" s="167" t="s">
        <v>193</v>
      </c>
      <c r="AW124" s="71" t="s">
        <v>119</v>
      </c>
      <c r="AX124" s="5">
        <v>1040</v>
      </c>
      <c r="AY124" s="5">
        <v>713</v>
      </c>
      <c r="AZ124" s="5">
        <v>642</v>
      </c>
      <c r="BA124" s="5">
        <v>329</v>
      </c>
      <c r="BB124" s="5">
        <v>370</v>
      </c>
      <c r="BC124" s="5">
        <v>198</v>
      </c>
      <c r="BD124" s="5">
        <v>1038</v>
      </c>
      <c r="BE124" s="5">
        <v>713</v>
      </c>
      <c r="BF124" s="5">
        <v>640</v>
      </c>
      <c r="BG124" s="5">
        <v>329</v>
      </c>
      <c r="BH124" s="5">
        <v>343</v>
      </c>
      <c r="BI124" s="5">
        <v>187</v>
      </c>
      <c r="BJ124" s="167" t="s">
        <v>193</v>
      </c>
      <c r="BK124" s="71" t="s">
        <v>119</v>
      </c>
      <c r="BL124" s="5">
        <v>55</v>
      </c>
      <c r="BM124" s="5">
        <v>105</v>
      </c>
      <c r="BN124" s="5">
        <v>0</v>
      </c>
      <c r="BO124" s="5">
        <v>143</v>
      </c>
      <c r="BP124" s="5">
        <v>0</v>
      </c>
      <c r="BQ124" s="72">
        <v>303</v>
      </c>
      <c r="BR124" s="5">
        <v>132</v>
      </c>
      <c r="BS124" s="5">
        <v>83</v>
      </c>
      <c r="BT124" s="72">
        <v>11</v>
      </c>
      <c r="BU124" s="5">
        <v>4</v>
      </c>
      <c r="BV124" s="167" t="s">
        <v>193</v>
      </c>
      <c r="BW124" s="71" t="s">
        <v>119</v>
      </c>
      <c r="BX124" s="5">
        <v>1358</v>
      </c>
      <c r="BY124" s="5">
        <v>1212</v>
      </c>
      <c r="BZ124" s="5">
        <v>639</v>
      </c>
      <c r="CA124" s="5">
        <v>140</v>
      </c>
      <c r="CB124" s="5">
        <v>1177</v>
      </c>
      <c r="CC124" s="5">
        <v>87</v>
      </c>
      <c r="CD124" s="5">
        <v>209</v>
      </c>
      <c r="CE124" s="5">
        <v>3</v>
      </c>
      <c r="CF124" s="5">
        <v>0</v>
      </c>
      <c r="CG124" s="5">
        <v>72</v>
      </c>
      <c r="CH124" s="5">
        <v>76</v>
      </c>
      <c r="CI124" s="5">
        <v>74</v>
      </c>
      <c r="CJ124" s="5">
        <v>1326</v>
      </c>
      <c r="CK124" s="135"/>
      <c r="CL124" s="138" t="s">
        <v>193</v>
      </c>
      <c r="CM124" s="138" t="s">
        <v>4281</v>
      </c>
      <c r="CN124" s="139">
        <v>4005</v>
      </c>
      <c r="CO124" s="141">
        <v>4973</v>
      </c>
    </row>
    <row r="125" spans="1:93">
      <c r="A125" s="167"/>
      <c r="B125" s="71" t="s">
        <v>120</v>
      </c>
      <c r="C125" s="5">
        <v>328</v>
      </c>
      <c r="D125" s="5">
        <v>166</v>
      </c>
      <c r="E125" s="5">
        <v>331</v>
      </c>
      <c r="F125" s="5">
        <v>201</v>
      </c>
      <c r="G125" s="5">
        <v>212</v>
      </c>
      <c r="H125" s="5">
        <v>115</v>
      </c>
      <c r="I125" s="5">
        <v>221</v>
      </c>
      <c r="J125" s="5">
        <v>117</v>
      </c>
      <c r="K125" s="72">
        <v>1092</v>
      </c>
      <c r="L125" s="72">
        <v>599</v>
      </c>
      <c r="M125" s="167"/>
      <c r="N125" s="71" t="s">
        <v>120</v>
      </c>
      <c r="O125" s="5">
        <v>18</v>
      </c>
      <c r="P125" s="5">
        <v>4</v>
      </c>
      <c r="Q125" s="5">
        <v>7</v>
      </c>
      <c r="R125" s="5">
        <v>4</v>
      </c>
      <c r="S125" s="5">
        <v>42</v>
      </c>
      <c r="T125" s="5">
        <v>25</v>
      </c>
      <c r="U125" s="5">
        <v>16</v>
      </c>
      <c r="V125" s="5">
        <v>15</v>
      </c>
      <c r="W125" s="72">
        <v>83</v>
      </c>
      <c r="X125" s="72">
        <v>48</v>
      </c>
      <c r="Y125" s="167"/>
      <c r="Z125" s="71" t="s">
        <v>120</v>
      </c>
      <c r="AA125" s="5">
        <v>7</v>
      </c>
      <c r="AB125" s="5">
        <v>7</v>
      </c>
      <c r="AC125" s="5">
        <v>6</v>
      </c>
      <c r="AD125" s="5">
        <v>6</v>
      </c>
      <c r="AE125" s="72">
        <v>26</v>
      </c>
      <c r="AF125" s="72">
        <v>22</v>
      </c>
      <c r="AG125" s="5">
        <v>18</v>
      </c>
      <c r="AH125" s="5">
        <v>12</v>
      </c>
      <c r="AI125" s="5">
        <v>0</v>
      </c>
      <c r="AJ125" s="5">
        <v>4</v>
      </c>
      <c r="AK125" s="167"/>
      <c r="AL125" s="71" t="s">
        <v>120</v>
      </c>
      <c r="AM125" s="5">
        <v>16</v>
      </c>
      <c r="AN125" s="5">
        <v>321</v>
      </c>
      <c r="AO125" s="5">
        <v>25</v>
      </c>
      <c r="AP125" s="5">
        <v>20</v>
      </c>
      <c r="AQ125" s="5">
        <v>0</v>
      </c>
      <c r="AR125" s="5">
        <v>5</v>
      </c>
      <c r="AS125" s="5">
        <v>27</v>
      </c>
      <c r="AT125" s="5">
        <v>24</v>
      </c>
      <c r="AU125" s="5">
        <v>23</v>
      </c>
      <c r="AV125" s="167"/>
      <c r="AW125" s="71" t="s">
        <v>120</v>
      </c>
      <c r="AX125" s="5">
        <v>171</v>
      </c>
      <c r="AY125" s="5">
        <v>84</v>
      </c>
      <c r="AZ125" s="5">
        <v>160</v>
      </c>
      <c r="BA125" s="5">
        <v>77</v>
      </c>
      <c r="BB125" s="5">
        <v>96</v>
      </c>
      <c r="BC125" s="5">
        <v>55</v>
      </c>
      <c r="BD125" s="5">
        <v>169</v>
      </c>
      <c r="BE125" s="5">
        <v>83</v>
      </c>
      <c r="BF125" s="5">
        <v>160</v>
      </c>
      <c r="BG125" s="5">
        <v>77</v>
      </c>
      <c r="BH125" s="5">
        <v>47</v>
      </c>
      <c r="BI125" s="5">
        <v>26</v>
      </c>
      <c r="BJ125" s="167"/>
      <c r="BK125" s="71" t="s">
        <v>120</v>
      </c>
      <c r="BL125" s="5">
        <v>21</v>
      </c>
      <c r="BM125" s="5">
        <v>24</v>
      </c>
      <c r="BN125" s="5">
        <v>0</v>
      </c>
      <c r="BO125" s="5">
        <v>8</v>
      </c>
      <c r="BP125" s="5">
        <v>0</v>
      </c>
      <c r="BQ125" s="72">
        <v>53</v>
      </c>
      <c r="BR125" s="5">
        <v>38</v>
      </c>
      <c r="BS125" s="5">
        <v>36</v>
      </c>
      <c r="BT125" s="72">
        <v>7</v>
      </c>
      <c r="BU125" s="5">
        <v>4</v>
      </c>
      <c r="BV125" s="167"/>
      <c r="BW125" s="71" t="s">
        <v>120</v>
      </c>
      <c r="BX125" s="5">
        <v>930</v>
      </c>
      <c r="BY125" s="5">
        <v>1041</v>
      </c>
      <c r="BZ125" s="5">
        <v>851</v>
      </c>
      <c r="CA125" s="5">
        <v>348</v>
      </c>
      <c r="CB125" s="5">
        <v>1302</v>
      </c>
      <c r="CC125" s="5">
        <v>56</v>
      </c>
      <c r="CD125" s="5">
        <v>503</v>
      </c>
      <c r="CE125" s="5">
        <v>1</v>
      </c>
      <c r="CF125" s="5">
        <v>0</v>
      </c>
      <c r="CG125" s="5">
        <v>0</v>
      </c>
      <c r="CH125" s="5">
        <v>0</v>
      </c>
      <c r="CI125" s="5">
        <v>40</v>
      </c>
      <c r="CJ125" s="5">
        <v>161</v>
      </c>
      <c r="CK125" s="135"/>
      <c r="CL125" s="138" t="s">
        <v>193</v>
      </c>
      <c r="CM125" s="138" t="s">
        <v>4282</v>
      </c>
      <c r="CN125" s="139">
        <v>813</v>
      </c>
      <c r="CO125" s="141">
        <v>5032</v>
      </c>
    </row>
    <row r="126" spans="1:93">
      <c r="A126" s="167"/>
      <c r="B126" s="103" t="s">
        <v>102</v>
      </c>
      <c r="C126" s="105">
        <v>1677</v>
      </c>
      <c r="D126" s="105">
        <v>884</v>
      </c>
      <c r="E126" s="105">
        <v>1663</v>
      </c>
      <c r="F126" s="105">
        <v>904</v>
      </c>
      <c r="G126" s="105">
        <v>1162</v>
      </c>
      <c r="H126" s="105">
        <v>604</v>
      </c>
      <c r="I126" s="105">
        <v>992</v>
      </c>
      <c r="J126" s="105">
        <v>527</v>
      </c>
      <c r="K126" s="105">
        <v>5494</v>
      </c>
      <c r="L126" s="105">
        <v>2919</v>
      </c>
      <c r="M126" s="167"/>
      <c r="N126" s="103" t="s">
        <v>102</v>
      </c>
      <c r="O126" s="105">
        <v>84</v>
      </c>
      <c r="P126" s="105">
        <v>40</v>
      </c>
      <c r="Q126" s="105">
        <v>55</v>
      </c>
      <c r="R126" s="105">
        <v>32</v>
      </c>
      <c r="S126" s="105">
        <v>93</v>
      </c>
      <c r="T126" s="105">
        <v>52</v>
      </c>
      <c r="U126" s="105">
        <v>167</v>
      </c>
      <c r="V126" s="105">
        <v>98</v>
      </c>
      <c r="W126" s="105">
        <v>399</v>
      </c>
      <c r="X126" s="105">
        <v>222</v>
      </c>
      <c r="Y126" s="167"/>
      <c r="Z126" s="103" t="s">
        <v>102</v>
      </c>
      <c r="AA126" s="105">
        <v>53</v>
      </c>
      <c r="AB126" s="105">
        <v>51</v>
      </c>
      <c r="AC126" s="105">
        <v>47</v>
      </c>
      <c r="AD126" s="105">
        <v>47</v>
      </c>
      <c r="AE126" s="105">
        <v>198</v>
      </c>
      <c r="AF126" s="105">
        <v>198</v>
      </c>
      <c r="AG126" s="105">
        <v>140</v>
      </c>
      <c r="AH126" s="105">
        <v>14</v>
      </c>
      <c r="AI126" s="105">
        <v>12</v>
      </c>
      <c r="AJ126" s="105">
        <v>43</v>
      </c>
      <c r="AK126" s="167"/>
      <c r="AL126" s="103" t="s">
        <v>102</v>
      </c>
      <c r="AM126" s="105">
        <v>16</v>
      </c>
      <c r="AN126" s="105">
        <v>1775</v>
      </c>
      <c r="AO126" s="105">
        <v>260</v>
      </c>
      <c r="AP126" s="105">
        <v>93</v>
      </c>
      <c r="AQ126" s="105">
        <v>20</v>
      </c>
      <c r="AR126" s="105">
        <v>47</v>
      </c>
      <c r="AS126" s="105">
        <v>195</v>
      </c>
      <c r="AT126" s="105">
        <v>159</v>
      </c>
      <c r="AU126" s="105">
        <v>144</v>
      </c>
      <c r="AV126" s="167"/>
      <c r="AW126" s="103" t="s">
        <v>102</v>
      </c>
      <c r="AX126" s="105">
        <v>1211</v>
      </c>
      <c r="AY126" s="105">
        <v>797</v>
      </c>
      <c r="AZ126" s="105">
        <v>802</v>
      </c>
      <c r="BA126" s="105">
        <v>406</v>
      </c>
      <c r="BB126" s="105">
        <v>466</v>
      </c>
      <c r="BC126" s="105">
        <v>253</v>
      </c>
      <c r="BD126" s="105">
        <v>1207</v>
      </c>
      <c r="BE126" s="105">
        <v>796</v>
      </c>
      <c r="BF126" s="105">
        <v>800</v>
      </c>
      <c r="BG126" s="105">
        <v>406</v>
      </c>
      <c r="BH126" s="105">
        <v>390</v>
      </c>
      <c r="BI126" s="105">
        <v>213</v>
      </c>
      <c r="BJ126" s="167"/>
      <c r="BK126" s="103" t="s">
        <v>102</v>
      </c>
      <c r="BL126" s="105">
        <v>76</v>
      </c>
      <c r="BM126" s="105">
        <v>129</v>
      </c>
      <c r="BN126" s="105">
        <v>0</v>
      </c>
      <c r="BO126" s="105">
        <v>151</v>
      </c>
      <c r="BP126" s="105">
        <v>0</v>
      </c>
      <c r="BQ126" s="105">
        <v>356</v>
      </c>
      <c r="BR126" s="105">
        <v>170</v>
      </c>
      <c r="BS126" s="105">
        <v>119</v>
      </c>
      <c r="BT126" s="105">
        <v>18</v>
      </c>
      <c r="BU126" s="105">
        <v>8</v>
      </c>
      <c r="BV126" s="167"/>
      <c r="BW126" s="103" t="s">
        <v>102</v>
      </c>
      <c r="BX126" s="105">
        <v>2288</v>
      </c>
      <c r="BY126" s="105">
        <v>2253</v>
      </c>
      <c r="BZ126" s="105">
        <v>1490</v>
      </c>
      <c r="CA126" s="105">
        <v>488</v>
      </c>
      <c r="CB126" s="105">
        <v>2479</v>
      </c>
      <c r="CC126" s="105">
        <v>143</v>
      </c>
      <c r="CD126" s="105">
        <v>712</v>
      </c>
      <c r="CE126" s="105">
        <v>4</v>
      </c>
      <c r="CF126" s="105">
        <v>0</v>
      </c>
      <c r="CG126" s="105">
        <v>72</v>
      </c>
      <c r="CH126" s="105">
        <v>76</v>
      </c>
      <c r="CI126" s="105">
        <v>114</v>
      </c>
      <c r="CJ126" s="105">
        <v>1487</v>
      </c>
      <c r="CK126" s="135"/>
      <c r="CL126" s="138" t="s">
        <v>193</v>
      </c>
      <c r="CM126" s="138" t="s">
        <v>4283</v>
      </c>
      <c r="CN126" s="139">
        <v>4818</v>
      </c>
      <c r="CO126" s="141">
        <v>10005</v>
      </c>
    </row>
    <row r="127" spans="1:93" ht="14.45" customHeight="1">
      <c r="A127" s="167" t="s">
        <v>194</v>
      </c>
      <c r="B127" s="71" t="s">
        <v>119</v>
      </c>
      <c r="C127" s="5">
        <v>4898</v>
      </c>
      <c r="D127" s="5">
        <v>2593</v>
      </c>
      <c r="E127" s="5">
        <v>4545</v>
      </c>
      <c r="F127" s="5">
        <v>2412</v>
      </c>
      <c r="G127" s="5">
        <v>3708</v>
      </c>
      <c r="H127" s="5">
        <v>1957</v>
      </c>
      <c r="I127" s="5">
        <v>3566</v>
      </c>
      <c r="J127" s="5">
        <v>1894</v>
      </c>
      <c r="K127" s="72">
        <v>16717</v>
      </c>
      <c r="L127" s="72">
        <v>8856</v>
      </c>
      <c r="M127" s="167" t="s">
        <v>194</v>
      </c>
      <c r="N127" s="71" t="s">
        <v>119</v>
      </c>
      <c r="O127" s="5">
        <v>306</v>
      </c>
      <c r="P127" s="5">
        <v>121</v>
      </c>
      <c r="Q127" s="5">
        <v>229</v>
      </c>
      <c r="R127" s="5">
        <v>105</v>
      </c>
      <c r="S127" s="5">
        <v>192</v>
      </c>
      <c r="T127" s="5">
        <v>97</v>
      </c>
      <c r="U127" s="5">
        <v>640</v>
      </c>
      <c r="V127" s="5">
        <v>326</v>
      </c>
      <c r="W127" s="72">
        <v>1367</v>
      </c>
      <c r="X127" s="72">
        <v>649</v>
      </c>
      <c r="Y127" s="167" t="s">
        <v>194</v>
      </c>
      <c r="Z127" s="71" t="s">
        <v>119</v>
      </c>
      <c r="AA127" s="5">
        <v>92</v>
      </c>
      <c r="AB127" s="5">
        <v>82</v>
      </c>
      <c r="AC127" s="5">
        <v>73</v>
      </c>
      <c r="AD127" s="5">
        <v>69</v>
      </c>
      <c r="AE127" s="72">
        <v>316</v>
      </c>
      <c r="AF127" s="72">
        <v>273</v>
      </c>
      <c r="AG127" s="5">
        <v>168</v>
      </c>
      <c r="AH127" s="5">
        <v>81</v>
      </c>
      <c r="AI127" s="5">
        <v>1</v>
      </c>
      <c r="AJ127" s="5">
        <v>26</v>
      </c>
      <c r="AK127" s="167" t="s">
        <v>194</v>
      </c>
      <c r="AL127" s="71" t="s">
        <v>119</v>
      </c>
      <c r="AM127" s="5">
        <v>0</v>
      </c>
      <c r="AN127" s="5">
        <v>5027</v>
      </c>
      <c r="AO127" s="5">
        <v>356</v>
      </c>
      <c r="AP127" s="5">
        <v>109</v>
      </c>
      <c r="AQ127" s="5">
        <v>48</v>
      </c>
      <c r="AR127" s="5">
        <v>123</v>
      </c>
      <c r="AS127" s="5">
        <v>284</v>
      </c>
      <c r="AT127" s="5">
        <v>271</v>
      </c>
      <c r="AU127" s="5">
        <v>256</v>
      </c>
      <c r="AV127" s="167" t="s">
        <v>194</v>
      </c>
      <c r="AW127" s="71" t="s">
        <v>119</v>
      </c>
      <c r="AX127" s="5">
        <v>3231</v>
      </c>
      <c r="AY127" s="5">
        <v>1773</v>
      </c>
      <c r="AZ127" s="5">
        <v>3153</v>
      </c>
      <c r="BA127" s="5">
        <v>1737</v>
      </c>
      <c r="BB127" s="5">
        <v>1724</v>
      </c>
      <c r="BC127" s="5">
        <v>987</v>
      </c>
      <c r="BD127" s="5">
        <v>3229</v>
      </c>
      <c r="BE127" s="5">
        <v>1772</v>
      </c>
      <c r="BF127" s="5">
        <v>3153</v>
      </c>
      <c r="BG127" s="5">
        <v>1737</v>
      </c>
      <c r="BH127" s="5">
        <v>818</v>
      </c>
      <c r="BI127" s="5">
        <v>464</v>
      </c>
      <c r="BJ127" s="167" t="s">
        <v>194</v>
      </c>
      <c r="BK127" s="71" t="s">
        <v>119</v>
      </c>
      <c r="BL127" s="5">
        <v>187</v>
      </c>
      <c r="BM127" s="5">
        <v>293</v>
      </c>
      <c r="BN127" s="5">
        <v>3</v>
      </c>
      <c r="BO127" s="5">
        <v>144</v>
      </c>
      <c r="BP127" s="5">
        <v>2</v>
      </c>
      <c r="BQ127" s="72">
        <v>629</v>
      </c>
      <c r="BR127" s="5">
        <v>423</v>
      </c>
      <c r="BS127" s="5">
        <v>256</v>
      </c>
      <c r="BT127" s="72">
        <v>278</v>
      </c>
      <c r="BU127" s="5">
        <v>168</v>
      </c>
      <c r="BV127" s="167" t="s">
        <v>194</v>
      </c>
      <c r="BW127" s="71" t="s">
        <v>119</v>
      </c>
      <c r="BX127" s="5">
        <v>4039</v>
      </c>
      <c r="BY127" s="5">
        <v>7415</v>
      </c>
      <c r="BZ127" s="5">
        <v>2917</v>
      </c>
      <c r="CA127" s="5">
        <v>1235</v>
      </c>
      <c r="CB127" s="5">
        <v>6028</v>
      </c>
      <c r="CC127" s="5">
        <v>1189</v>
      </c>
      <c r="CD127" s="5">
        <v>1399</v>
      </c>
      <c r="CE127" s="5">
        <v>12</v>
      </c>
      <c r="CF127" s="5">
        <v>932</v>
      </c>
      <c r="CG127" s="5">
        <v>338</v>
      </c>
      <c r="CH127" s="5">
        <v>11</v>
      </c>
      <c r="CI127" s="5">
        <v>69</v>
      </c>
      <c r="CJ127" s="5">
        <v>3747</v>
      </c>
      <c r="CK127" s="135"/>
      <c r="CL127" s="138" t="s">
        <v>194</v>
      </c>
      <c r="CM127" s="138" t="s">
        <v>4284</v>
      </c>
      <c r="CN127" s="139">
        <v>11798</v>
      </c>
      <c r="CO127" s="141">
        <v>25515</v>
      </c>
    </row>
    <row r="128" spans="1:93">
      <c r="A128" s="167"/>
      <c r="B128" s="71" t="s">
        <v>120</v>
      </c>
      <c r="C128" s="5">
        <v>0</v>
      </c>
      <c r="D128" s="5">
        <v>0</v>
      </c>
      <c r="E128" s="5">
        <v>0</v>
      </c>
      <c r="F128" s="5">
        <v>0</v>
      </c>
      <c r="G128" s="5">
        <v>0</v>
      </c>
      <c r="H128" s="5">
        <v>0</v>
      </c>
      <c r="I128" s="5">
        <v>0</v>
      </c>
      <c r="J128" s="5">
        <v>0</v>
      </c>
      <c r="K128" s="72">
        <v>0</v>
      </c>
      <c r="L128" s="72">
        <v>0</v>
      </c>
      <c r="M128" s="167"/>
      <c r="N128" s="71" t="s">
        <v>120</v>
      </c>
      <c r="O128" s="5">
        <v>0</v>
      </c>
      <c r="P128" s="5">
        <v>0</v>
      </c>
      <c r="Q128" s="5">
        <v>0</v>
      </c>
      <c r="R128" s="5">
        <v>0</v>
      </c>
      <c r="S128" s="5">
        <v>0</v>
      </c>
      <c r="T128" s="5">
        <v>0</v>
      </c>
      <c r="U128" s="5">
        <v>0</v>
      </c>
      <c r="V128" s="5">
        <v>0</v>
      </c>
      <c r="W128" s="72">
        <v>0</v>
      </c>
      <c r="X128" s="72">
        <v>0</v>
      </c>
      <c r="Y128" s="167"/>
      <c r="Z128" s="71" t="s">
        <v>120</v>
      </c>
      <c r="AA128" s="5">
        <v>0</v>
      </c>
      <c r="AB128" s="5">
        <v>0</v>
      </c>
      <c r="AC128" s="5">
        <v>0</v>
      </c>
      <c r="AD128" s="5">
        <v>0</v>
      </c>
      <c r="AE128" s="72">
        <v>0</v>
      </c>
      <c r="AF128" s="72">
        <v>0</v>
      </c>
      <c r="AG128" s="5">
        <v>0</v>
      </c>
      <c r="AH128" s="5">
        <v>0</v>
      </c>
      <c r="AI128" s="5">
        <v>0</v>
      </c>
      <c r="AJ128" s="5">
        <v>0</v>
      </c>
      <c r="AK128" s="167"/>
      <c r="AL128" s="71" t="s">
        <v>120</v>
      </c>
      <c r="AM128" s="5">
        <v>0</v>
      </c>
      <c r="AN128" s="5">
        <v>0</v>
      </c>
      <c r="AO128" s="5">
        <v>0</v>
      </c>
      <c r="AP128" s="5">
        <v>0</v>
      </c>
      <c r="AQ128" s="5">
        <v>0</v>
      </c>
      <c r="AR128" s="5">
        <v>0</v>
      </c>
      <c r="AS128" s="5">
        <v>0</v>
      </c>
      <c r="AT128" s="5">
        <v>0</v>
      </c>
      <c r="AU128" s="5">
        <v>0</v>
      </c>
      <c r="AV128" s="167"/>
      <c r="AW128" s="71" t="s">
        <v>120</v>
      </c>
      <c r="AX128" s="5">
        <v>0</v>
      </c>
      <c r="AY128" s="5">
        <v>0</v>
      </c>
      <c r="AZ128" s="5">
        <v>0</v>
      </c>
      <c r="BA128" s="5">
        <v>0</v>
      </c>
      <c r="BB128" s="5">
        <v>0</v>
      </c>
      <c r="BC128" s="5">
        <v>0</v>
      </c>
      <c r="BD128" s="5">
        <v>0</v>
      </c>
      <c r="BE128" s="5">
        <v>0</v>
      </c>
      <c r="BF128" s="5">
        <v>0</v>
      </c>
      <c r="BG128" s="5">
        <v>0</v>
      </c>
      <c r="BH128" s="5">
        <v>0</v>
      </c>
      <c r="BI128" s="5">
        <v>0</v>
      </c>
      <c r="BJ128" s="167"/>
      <c r="BK128" s="71" t="s">
        <v>120</v>
      </c>
      <c r="BL128" s="5">
        <v>0</v>
      </c>
      <c r="BM128" s="5">
        <v>0</v>
      </c>
      <c r="BN128" s="5">
        <v>0</v>
      </c>
      <c r="BO128" s="5">
        <v>0</v>
      </c>
      <c r="BP128" s="5">
        <v>0</v>
      </c>
      <c r="BQ128" s="72">
        <v>0</v>
      </c>
      <c r="BR128" s="5">
        <v>0</v>
      </c>
      <c r="BS128" s="5">
        <v>0</v>
      </c>
      <c r="BT128" s="72">
        <v>0</v>
      </c>
      <c r="BU128" s="5">
        <v>0</v>
      </c>
      <c r="BV128" s="167"/>
      <c r="BW128" s="71" t="s">
        <v>120</v>
      </c>
      <c r="BX128" s="5">
        <v>0</v>
      </c>
      <c r="BY128" s="5">
        <v>0</v>
      </c>
      <c r="BZ128" s="5">
        <v>0</v>
      </c>
      <c r="CA128" s="5">
        <v>0</v>
      </c>
      <c r="CB128" s="5">
        <v>0</v>
      </c>
      <c r="CC128" s="5">
        <v>0</v>
      </c>
      <c r="CD128" s="5">
        <v>0</v>
      </c>
      <c r="CE128" s="5">
        <v>0</v>
      </c>
      <c r="CF128" s="5">
        <v>0</v>
      </c>
      <c r="CG128" s="5">
        <v>0</v>
      </c>
      <c r="CH128" s="5">
        <v>0</v>
      </c>
      <c r="CI128" s="5">
        <v>0</v>
      </c>
      <c r="CJ128" s="5">
        <v>0</v>
      </c>
      <c r="CK128" s="135"/>
      <c r="CL128" s="138" t="s">
        <v>194</v>
      </c>
      <c r="CM128" s="138" t="s">
        <v>4285</v>
      </c>
      <c r="CN128" s="139">
        <v>0</v>
      </c>
      <c r="CO128" s="141">
        <v>0</v>
      </c>
    </row>
    <row r="129" spans="1:93">
      <c r="A129" s="167"/>
      <c r="B129" s="103" t="s">
        <v>102</v>
      </c>
      <c r="C129" s="105">
        <v>4898</v>
      </c>
      <c r="D129" s="105">
        <v>2593</v>
      </c>
      <c r="E129" s="105">
        <v>4545</v>
      </c>
      <c r="F129" s="105">
        <v>2412</v>
      </c>
      <c r="G129" s="105">
        <v>3708</v>
      </c>
      <c r="H129" s="105">
        <v>1957</v>
      </c>
      <c r="I129" s="105">
        <v>3566</v>
      </c>
      <c r="J129" s="105">
        <v>1894</v>
      </c>
      <c r="K129" s="105">
        <v>16717</v>
      </c>
      <c r="L129" s="105">
        <v>8856</v>
      </c>
      <c r="M129" s="167"/>
      <c r="N129" s="103" t="s">
        <v>102</v>
      </c>
      <c r="O129" s="105">
        <v>306</v>
      </c>
      <c r="P129" s="105">
        <v>121</v>
      </c>
      <c r="Q129" s="105">
        <v>229</v>
      </c>
      <c r="R129" s="105">
        <v>105</v>
      </c>
      <c r="S129" s="105">
        <v>192</v>
      </c>
      <c r="T129" s="105">
        <v>97</v>
      </c>
      <c r="U129" s="105">
        <v>640</v>
      </c>
      <c r="V129" s="105">
        <v>326</v>
      </c>
      <c r="W129" s="105">
        <v>1367</v>
      </c>
      <c r="X129" s="105">
        <v>649</v>
      </c>
      <c r="Y129" s="167"/>
      <c r="Z129" s="103" t="s">
        <v>102</v>
      </c>
      <c r="AA129" s="105">
        <v>92</v>
      </c>
      <c r="AB129" s="105">
        <v>82</v>
      </c>
      <c r="AC129" s="105">
        <v>73</v>
      </c>
      <c r="AD129" s="105">
        <v>69</v>
      </c>
      <c r="AE129" s="105">
        <v>316</v>
      </c>
      <c r="AF129" s="105">
        <v>273</v>
      </c>
      <c r="AG129" s="105">
        <v>168</v>
      </c>
      <c r="AH129" s="105">
        <v>81</v>
      </c>
      <c r="AI129" s="105">
        <v>1</v>
      </c>
      <c r="AJ129" s="105">
        <v>26</v>
      </c>
      <c r="AK129" s="167"/>
      <c r="AL129" s="103" t="s">
        <v>102</v>
      </c>
      <c r="AM129" s="105">
        <v>0</v>
      </c>
      <c r="AN129" s="105">
        <v>5027</v>
      </c>
      <c r="AO129" s="105">
        <v>356</v>
      </c>
      <c r="AP129" s="105">
        <v>109</v>
      </c>
      <c r="AQ129" s="105">
        <v>48</v>
      </c>
      <c r="AR129" s="105">
        <v>123</v>
      </c>
      <c r="AS129" s="105">
        <v>284</v>
      </c>
      <c r="AT129" s="105">
        <v>271</v>
      </c>
      <c r="AU129" s="105">
        <v>256</v>
      </c>
      <c r="AV129" s="167"/>
      <c r="AW129" s="103" t="s">
        <v>102</v>
      </c>
      <c r="AX129" s="105">
        <v>3231</v>
      </c>
      <c r="AY129" s="105">
        <v>1773</v>
      </c>
      <c r="AZ129" s="105">
        <v>3153</v>
      </c>
      <c r="BA129" s="105">
        <v>1737</v>
      </c>
      <c r="BB129" s="105">
        <v>1724</v>
      </c>
      <c r="BC129" s="105">
        <v>987</v>
      </c>
      <c r="BD129" s="105">
        <v>3229</v>
      </c>
      <c r="BE129" s="105">
        <v>1772</v>
      </c>
      <c r="BF129" s="105">
        <v>3153</v>
      </c>
      <c r="BG129" s="105">
        <v>1737</v>
      </c>
      <c r="BH129" s="105">
        <v>818</v>
      </c>
      <c r="BI129" s="105">
        <v>464</v>
      </c>
      <c r="BJ129" s="167"/>
      <c r="BK129" s="103" t="s">
        <v>102</v>
      </c>
      <c r="BL129" s="105">
        <v>187</v>
      </c>
      <c r="BM129" s="105">
        <v>293</v>
      </c>
      <c r="BN129" s="105">
        <v>3</v>
      </c>
      <c r="BO129" s="105">
        <v>144</v>
      </c>
      <c r="BP129" s="105">
        <v>2</v>
      </c>
      <c r="BQ129" s="105">
        <v>629</v>
      </c>
      <c r="BR129" s="105">
        <v>423</v>
      </c>
      <c r="BS129" s="105">
        <v>256</v>
      </c>
      <c r="BT129" s="105">
        <v>278</v>
      </c>
      <c r="BU129" s="105">
        <v>168</v>
      </c>
      <c r="BV129" s="167"/>
      <c r="BW129" s="103" t="s">
        <v>102</v>
      </c>
      <c r="BX129" s="105">
        <v>4039</v>
      </c>
      <c r="BY129" s="105">
        <v>7415</v>
      </c>
      <c r="BZ129" s="105">
        <v>2917</v>
      </c>
      <c r="CA129" s="105">
        <v>1235</v>
      </c>
      <c r="CB129" s="105">
        <v>6028</v>
      </c>
      <c r="CC129" s="105">
        <v>1189</v>
      </c>
      <c r="CD129" s="105">
        <v>1399</v>
      </c>
      <c r="CE129" s="105">
        <v>12</v>
      </c>
      <c r="CF129" s="105">
        <v>932</v>
      </c>
      <c r="CG129" s="105">
        <v>338</v>
      </c>
      <c r="CH129" s="105">
        <v>11</v>
      </c>
      <c r="CI129" s="105">
        <v>69</v>
      </c>
      <c r="CJ129" s="105">
        <v>3747</v>
      </c>
      <c r="CK129" s="135"/>
      <c r="CL129" s="138" t="s">
        <v>194</v>
      </c>
      <c r="CM129" s="138" t="s">
        <v>4286</v>
      </c>
      <c r="CN129" s="139">
        <v>11798</v>
      </c>
      <c r="CO129" s="141">
        <v>25515</v>
      </c>
    </row>
    <row r="130" spans="1:93" ht="14.45" customHeight="1">
      <c r="A130" s="167" t="s">
        <v>195</v>
      </c>
      <c r="B130" s="71" t="s">
        <v>119</v>
      </c>
      <c r="C130" s="5">
        <v>4149</v>
      </c>
      <c r="D130" s="5">
        <v>2158</v>
      </c>
      <c r="E130" s="5">
        <v>3995</v>
      </c>
      <c r="F130" s="5">
        <v>2033</v>
      </c>
      <c r="G130" s="5">
        <v>3610</v>
      </c>
      <c r="H130" s="5">
        <v>2046</v>
      </c>
      <c r="I130" s="5">
        <v>3116</v>
      </c>
      <c r="J130" s="5">
        <v>1662</v>
      </c>
      <c r="K130" s="72">
        <v>14870</v>
      </c>
      <c r="L130" s="72">
        <v>7899</v>
      </c>
      <c r="M130" s="167" t="s">
        <v>195</v>
      </c>
      <c r="N130" s="71" t="s">
        <v>119</v>
      </c>
      <c r="O130" s="5">
        <v>150</v>
      </c>
      <c r="P130" s="5">
        <v>52</v>
      </c>
      <c r="Q130" s="5">
        <v>179</v>
      </c>
      <c r="R130" s="5">
        <v>85</v>
      </c>
      <c r="S130" s="5">
        <v>76</v>
      </c>
      <c r="T130" s="5">
        <v>49</v>
      </c>
      <c r="U130" s="5">
        <v>465</v>
      </c>
      <c r="V130" s="5">
        <v>269</v>
      </c>
      <c r="W130" s="72">
        <v>870</v>
      </c>
      <c r="X130" s="72">
        <v>455</v>
      </c>
      <c r="Y130" s="167" t="s">
        <v>195</v>
      </c>
      <c r="Z130" s="71" t="s">
        <v>119</v>
      </c>
      <c r="AA130" s="5">
        <v>84</v>
      </c>
      <c r="AB130" s="5">
        <v>79</v>
      </c>
      <c r="AC130" s="5">
        <v>75</v>
      </c>
      <c r="AD130" s="5">
        <v>69</v>
      </c>
      <c r="AE130" s="72">
        <v>307</v>
      </c>
      <c r="AF130" s="72">
        <v>252</v>
      </c>
      <c r="AG130" s="5">
        <v>178</v>
      </c>
      <c r="AH130" s="5">
        <v>141</v>
      </c>
      <c r="AI130" s="5">
        <v>6</v>
      </c>
      <c r="AJ130" s="5">
        <v>27</v>
      </c>
      <c r="AK130" s="167" t="s">
        <v>195</v>
      </c>
      <c r="AL130" s="71" t="s">
        <v>119</v>
      </c>
      <c r="AM130" s="5">
        <v>0</v>
      </c>
      <c r="AN130" s="5">
        <v>4832</v>
      </c>
      <c r="AO130" s="5">
        <v>266</v>
      </c>
      <c r="AP130" s="5">
        <v>57</v>
      </c>
      <c r="AQ130" s="5">
        <v>0</v>
      </c>
      <c r="AR130" s="5">
        <v>123</v>
      </c>
      <c r="AS130" s="5">
        <v>275</v>
      </c>
      <c r="AT130" s="5">
        <v>250</v>
      </c>
      <c r="AU130" s="5">
        <v>236</v>
      </c>
      <c r="AV130" s="167" t="s">
        <v>195</v>
      </c>
      <c r="AW130" s="71" t="s">
        <v>119</v>
      </c>
      <c r="AX130" s="5">
        <v>2924</v>
      </c>
      <c r="AY130" s="5">
        <v>1655</v>
      </c>
      <c r="AZ130" s="5">
        <v>2848</v>
      </c>
      <c r="BA130" s="5">
        <v>1614</v>
      </c>
      <c r="BB130" s="5">
        <v>1761</v>
      </c>
      <c r="BC130" s="5">
        <v>1041</v>
      </c>
      <c r="BD130" s="5">
        <v>2920</v>
      </c>
      <c r="BE130" s="5">
        <v>1653</v>
      </c>
      <c r="BF130" s="5">
        <v>2845</v>
      </c>
      <c r="BG130" s="5">
        <v>1612</v>
      </c>
      <c r="BH130" s="5">
        <v>1056</v>
      </c>
      <c r="BI130" s="5">
        <v>631</v>
      </c>
      <c r="BJ130" s="167" t="s">
        <v>195</v>
      </c>
      <c r="BK130" s="71" t="s">
        <v>119</v>
      </c>
      <c r="BL130" s="5">
        <v>126</v>
      </c>
      <c r="BM130" s="5">
        <v>335</v>
      </c>
      <c r="BN130" s="5">
        <v>0</v>
      </c>
      <c r="BO130" s="5">
        <v>156</v>
      </c>
      <c r="BP130" s="5">
        <v>6</v>
      </c>
      <c r="BQ130" s="72">
        <v>623</v>
      </c>
      <c r="BR130" s="5">
        <v>425</v>
      </c>
      <c r="BS130" s="5">
        <v>257</v>
      </c>
      <c r="BT130" s="72">
        <v>227</v>
      </c>
      <c r="BU130" s="5">
        <v>137</v>
      </c>
      <c r="BV130" s="167" t="s">
        <v>195</v>
      </c>
      <c r="BW130" s="71" t="s">
        <v>119</v>
      </c>
      <c r="BX130" s="5">
        <v>4730</v>
      </c>
      <c r="BY130" s="5">
        <v>7516</v>
      </c>
      <c r="BZ130" s="5">
        <v>1925</v>
      </c>
      <c r="CA130" s="5">
        <v>1407</v>
      </c>
      <c r="CB130" s="5">
        <v>6252</v>
      </c>
      <c r="CC130" s="5">
        <v>813</v>
      </c>
      <c r="CD130" s="5">
        <v>812</v>
      </c>
      <c r="CE130" s="5">
        <v>6</v>
      </c>
      <c r="CF130" s="5">
        <v>50</v>
      </c>
      <c r="CG130" s="5">
        <v>166</v>
      </c>
      <c r="CH130" s="5">
        <v>43</v>
      </c>
      <c r="CI130" s="5">
        <v>80</v>
      </c>
      <c r="CJ130" s="5">
        <v>4364</v>
      </c>
      <c r="CK130" s="135"/>
      <c r="CL130" s="138" t="s">
        <v>195</v>
      </c>
      <c r="CM130" s="138" t="s">
        <v>4287</v>
      </c>
      <c r="CN130" s="139">
        <v>10690</v>
      </c>
      <c r="CO130" s="141">
        <v>23720</v>
      </c>
    </row>
    <row r="131" spans="1:93">
      <c r="A131" s="167"/>
      <c r="B131" s="71" t="s">
        <v>120</v>
      </c>
      <c r="C131" s="5">
        <v>0</v>
      </c>
      <c r="D131" s="5">
        <v>0</v>
      </c>
      <c r="E131" s="5">
        <v>0</v>
      </c>
      <c r="F131" s="5">
        <v>0</v>
      </c>
      <c r="G131" s="5">
        <v>0</v>
      </c>
      <c r="H131" s="5">
        <v>0</v>
      </c>
      <c r="I131" s="5">
        <v>0</v>
      </c>
      <c r="J131" s="5">
        <v>0</v>
      </c>
      <c r="K131" s="72">
        <v>0</v>
      </c>
      <c r="L131" s="72">
        <v>0</v>
      </c>
      <c r="M131" s="167"/>
      <c r="N131" s="71" t="s">
        <v>120</v>
      </c>
      <c r="O131" s="5">
        <v>0</v>
      </c>
      <c r="P131" s="5">
        <v>0</v>
      </c>
      <c r="Q131" s="5">
        <v>0</v>
      </c>
      <c r="R131" s="5">
        <v>0</v>
      </c>
      <c r="S131" s="5">
        <v>0</v>
      </c>
      <c r="T131" s="5">
        <v>0</v>
      </c>
      <c r="U131" s="5">
        <v>0</v>
      </c>
      <c r="V131" s="5">
        <v>0</v>
      </c>
      <c r="W131" s="72">
        <v>0</v>
      </c>
      <c r="X131" s="72">
        <v>0</v>
      </c>
      <c r="Y131" s="167"/>
      <c r="Z131" s="71" t="s">
        <v>120</v>
      </c>
      <c r="AA131" s="5">
        <v>0</v>
      </c>
      <c r="AB131" s="5">
        <v>0</v>
      </c>
      <c r="AC131" s="5">
        <v>0</v>
      </c>
      <c r="AD131" s="5">
        <v>0</v>
      </c>
      <c r="AE131" s="72">
        <v>0</v>
      </c>
      <c r="AF131" s="72">
        <v>0</v>
      </c>
      <c r="AG131" s="5">
        <v>0</v>
      </c>
      <c r="AH131" s="5">
        <v>0</v>
      </c>
      <c r="AI131" s="5">
        <v>0</v>
      </c>
      <c r="AJ131" s="5">
        <v>0</v>
      </c>
      <c r="AK131" s="167"/>
      <c r="AL131" s="71" t="s">
        <v>120</v>
      </c>
      <c r="AM131" s="5">
        <v>0</v>
      </c>
      <c r="AN131" s="5">
        <v>0</v>
      </c>
      <c r="AO131" s="5">
        <v>0</v>
      </c>
      <c r="AP131" s="5">
        <v>0</v>
      </c>
      <c r="AQ131" s="5">
        <v>0</v>
      </c>
      <c r="AR131" s="5">
        <v>0</v>
      </c>
      <c r="AS131" s="5">
        <v>0</v>
      </c>
      <c r="AT131" s="5">
        <v>0</v>
      </c>
      <c r="AU131" s="5">
        <v>0</v>
      </c>
      <c r="AV131" s="167"/>
      <c r="AW131" s="71" t="s">
        <v>120</v>
      </c>
      <c r="AX131" s="5">
        <v>0</v>
      </c>
      <c r="AY131" s="5">
        <v>0</v>
      </c>
      <c r="AZ131" s="5">
        <v>0</v>
      </c>
      <c r="BA131" s="5">
        <v>0</v>
      </c>
      <c r="BB131" s="5">
        <v>0</v>
      </c>
      <c r="BC131" s="5">
        <v>0</v>
      </c>
      <c r="BD131" s="5">
        <v>0</v>
      </c>
      <c r="BE131" s="5">
        <v>0</v>
      </c>
      <c r="BF131" s="5">
        <v>0</v>
      </c>
      <c r="BG131" s="5">
        <v>0</v>
      </c>
      <c r="BH131" s="5">
        <v>0</v>
      </c>
      <c r="BI131" s="5">
        <v>0</v>
      </c>
      <c r="BJ131" s="167"/>
      <c r="BK131" s="71" t="s">
        <v>120</v>
      </c>
      <c r="BL131" s="5">
        <v>0</v>
      </c>
      <c r="BM131" s="5">
        <v>0</v>
      </c>
      <c r="BN131" s="5">
        <v>0</v>
      </c>
      <c r="BO131" s="5">
        <v>0</v>
      </c>
      <c r="BP131" s="5">
        <v>0</v>
      </c>
      <c r="BQ131" s="72">
        <v>0</v>
      </c>
      <c r="BR131" s="5">
        <v>0</v>
      </c>
      <c r="BS131" s="5">
        <v>0</v>
      </c>
      <c r="BT131" s="72">
        <v>0</v>
      </c>
      <c r="BU131" s="5">
        <v>0</v>
      </c>
      <c r="BV131" s="167"/>
      <c r="BW131" s="71" t="s">
        <v>120</v>
      </c>
      <c r="BX131" s="5">
        <v>0</v>
      </c>
      <c r="BY131" s="5">
        <v>0</v>
      </c>
      <c r="BZ131" s="5">
        <v>0</v>
      </c>
      <c r="CA131" s="5">
        <v>0</v>
      </c>
      <c r="CB131" s="5">
        <v>0</v>
      </c>
      <c r="CC131" s="5">
        <v>0</v>
      </c>
      <c r="CD131" s="5">
        <v>0</v>
      </c>
      <c r="CE131" s="5">
        <v>0</v>
      </c>
      <c r="CF131" s="5">
        <v>0</v>
      </c>
      <c r="CG131" s="5">
        <v>0</v>
      </c>
      <c r="CH131" s="5">
        <v>0</v>
      </c>
      <c r="CI131" s="5">
        <v>0</v>
      </c>
      <c r="CJ131" s="5">
        <v>0</v>
      </c>
      <c r="CK131" s="135"/>
      <c r="CL131" s="138" t="s">
        <v>195</v>
      </c>
      <c r="CM131" s="138" t="s">
        <v>4288</v>
      </c>
      <c r="CN131" s="139">
        <v>0</v>
      </c>
      <c r="CO131" s="141">
        <v>0</v>
      </c>
    </row>
    <row r="132" spans="1:93">
      <c r="A132" s="167"/>
      <c r="B132" s="103" t="s">
        <v>102</v>
      </c>
      <c r="C132" s="105">
        <v>4149</v>
      </c>
      <c r="D132" s="105">
        <v>2158</v>
      </c>
      <c r="E132" s="105">
        <v>3995</v>
      </c>
      <c r="F132" s="105">
        <v>2033</v>
      </c>
      <c r="G132" s="105">
        <v>3610</v>
      </c>
      <c r="H132" s="105">
        <v>2046</v>
      </c>
      <c r="I132" s="105">
        <v>3116</v>
      </c>
      <c r="J132" s="105">
        <v>1662</v>
      </c>
      <c r="K132" s="105">
        <v>14870</v>
      </c>
      <c r="L132" s="105">
        <v>7899</v>
      </c>
      <c r="M132" s="167"/>
      <c r="N132" s="103" t="s">
        <v>102</v>
      </c>
      <c r="O132" s="105">
        <v>150</v>
      </c>
      <c r="P132" s="105">
        <v>52</v>
      </c>
      <c r="Q132" s="105">
        <v>179</v>
      </c>
      <c r="R132" s="105">
        <v>85</v>
      </c>
      <c r="S132" s="105">
        <v>76</v>
      </c>
      <c r="T132" s="105">
        <v>49</v>
      </c>
      <c r="U132" s="105">
        <v>465</v>
      </c>
      <c r="V132" s="105">
        <v>269</v>
      </c>
      <c r="W132" s="105">
        <v>870</v>
      </c>
      <c r="X132" s="105">
        <v>455</v>
      </c>
      <c r="Y132" s="167"/>
      <c r="Z132" s="103" t="s">
        <v>102</v>
      </c>
      <c r="AA132" s="105">
        <v>84</v>
      </c>
      <c r="AB132" s="105">
        <v>79</v>
      </c>
      <c r="AC132" s="105">
        <v>75</v>
      </c>
      <c r="AD132" s="105">
        <v>69</v>
      </c>
      <c r="AE132" s="105">
        <v>307</v>
      </c>
      <c r="AF132" s="105">
        <v>252</v>
      </c>
      <c r="AG132" s="105">
        <v>178</v>
      </c>
      <c r="AH132" s="105">
        <v>141</v>
      </c>
      <c r="AI132" s="105">
        <v>6</v>
      </c>
      <c r="AJ132" s="105">
        <v>27</v>
      </c>
      <c r="AK132" s="167"/>
      <c r="AL132" s="103" t="s">
        <v>102</v>
      </c>
      <c r="AM132" s="105">
        <v>0</v>
      </c>
      <c r="AN132" s="105">
        <v>4832</v>
      </c>
      <c r="AO132" s="105">
        <v>266</v>
      </c>
      <c r="AP132" s="105">
        <v>57</v>
      </c>
      <c r="AQ132" s="105">
        <v>0</v>
      </c>
      <c r="AR132" s="105">
        <v>123</v>
      </c>
      <c r="AS132" s="105">
        <v>275</v>
      </c>
      <c r="AT132" s="105">
        <v>250</v>
      </c>
      <c r="AU132" s="105">
        <v>236</v>
      </c>
      <c r="AV132" s="167"/>
      <c r="AW132" s="103" t="s">
        <v>102</v>
      </c>
      <c r="AX132" s="105">
        <v>2924</v>
      </c>
      <c r="AY132" s="105">
        <v>1655</v>
      </c>
      <c r="AZ132" s="105">
        <v>2848</v>
      </c>
      <c r="BA132" s="105">
        <v>1614</v>
      </c>
      <c r="BB132" s="105">
        <v>1761</v>
      </c>
      <c r="BC132" s="105">
        <v>1041</v>
      </c>
      <c r="BD132" s="105">
        <v>2920</v>
      </c>
      <c r="BE132" s="105">
        <v>1653</v>
      </c>
      <c r="BF132" s="105">
        <v>2845</v>
      </c>
      <c r="BG132" s="105">
        <v>1612</v>
      </c>
      <c r="BH132" s="105">
        <v>1056</v>
      </c>
      <c r="BI132" s="105">
        <v>631</v>
      </c>
      <c r="BJ132" s="167"/>
      <c r="BK132" s="103" t="s">
        <v>102</v>
      </c>
      <c r="BL132" s="105">
        <v>126</v>
      </c>
      <c r="BM132" s="105">
        <v>335</v>
      </c>
      <c r="BN132" s="105">
        <v>0</v>
      </c>
      <c r="BO132" s="105">
        <v>156</v>
      </c>
      <c r="BP132" s="105">
        <v>6</v>
      </c>
      <c r="BQ132" s="105">
        <v>623</v>
      </c>
      <c r="BR132" s="105">
        <v>425</v>
      </c>
      <c r="BS132" s="105">
        <v>257</v>
      </c>
      <c r="BT132" s="105">
        <v>227</v>
      </c>
      <c r="BU132" s="105">
        <v>137</v>
      </c>
      <c r="BV132" s="167"/>
      <c r="BW132" s="103" t="s">
        <v>102</v>
      </c>
      <c r="BX132" s="105">
        <v>4730</v>
      </c>
      <c r="BY132" s="105">
        <v>7516</v>
      </c>
      <c r="BZ132" s="105">
        <v>1925</v>
      </c>
      <c r="CA132" s="105">
        <v>1407</v>
      </c>
      <c r="CB132" s="105">
        <v>6252</v>
      </c>
      <c r="CC132" s="105">
        <v>813</v>
      </c>
      <c r="CD132" s="105">
        <v>812</v>
      </c>
      <c r="CE132" s="105">
        <v>6</v>
      </c>
      <c r="CF132" s="105">
        <v>50</v>
      </c>
      <c r="CG132" s="105">
        <v>166</v>
      </c>
      <c r="CH132" s="105">
        <v>43</v>
      </c>
      <c r="CI132" s="105">
        <v>80</v>
      </c>
      <c r="CJ132" s="105">
        <v>4364</v>
      </c>
      <c r="CK132" s="135"/>
      <c r="CL132" s="138" t="s">
        <v>195</v>
      </c>
      <c r="CM132" s="138" t="s">
        <v>4289</v>
      </c>
      <c r="CN132" s="139">
        <v>10690</v>
      </c>
      <c r="CO132" s="141">
        <v>23720</v>
      </c>
    </row>
    <row r="133" spans="1:93" ht="14.45" customHeight="1">
      <c r="A133" s="167" t="s">
        <v>196</v>
      </c>
      <c r="B133" s="71" t="s">
        <v>119</v>
      </c>
      <c r="C133" s="5">
        <v>0</v>
      </c>
      <c r="D133" s="5">
        <v>0</v>
      </c>
      <c r="E133" s="5">
        <v>0</v>
      </c>
      <c r="F133" s="5">
        <v>0</v>
      </c>
      <c r="G133" s="5">
        <v>0</v>
      </c>
      <c r="H133" s="5">
        <v>0</v>
      </c>
      <c r="I133" s="5">
        <v>0</v>
      </c>
      <c r="J133" s="5">
        <v>0</v>
      </c>
      <c r="K133" s="72">
        <v>0</v>
      </c>
      <c r="L133" s="72">
        <v>0</v>
      </c>
      <c r="M133" s="167" t="s">
        <v>196</v>
      </c>
      <c r="N133" s="71" t="s">
        <v>119</v>
      </c>
      <c r="O133" s="5">
        <v>0</v>
      </c>
      <c r="P133" s="5">
        <v>0</v>
      </c>
      <c r="Q133" s="5">
        <v>0</v>
      </c>
      <c r="R133" s="5">
        <v>0</v>
      </c>
      <c r="S133" s="5">
        <v>0</v>
      </c>
      <c r="T133" s="5">
        <v>0</v>
      </c>
      <c r="U133" s="5">
        <v>0</v>
      </c>
      <c r="V133" s="5">
        <v>0</v>
      </c>
      <c r="W133" s="72">
        <v>0</v>
      </c>
      <c r="X133" s="72">
        <v>0</v>
      </c>
      <c r="Y133" s="167" t="s">
        <v>196</v>
      </c>
      <c r="Z133" s="71" t="s">
        <v>119</v>
      </c>
      <c r="AA133" s="5">
        <v>0</v>
      </c>
      <c r="AB133" s="5">
        <v>0</v>
      </c>
      <c r="AC133" s="5">
        <v>0</v>
      </c>
      <c r="AD133" s="5">
        <v>0</v>
      </c>
      <c r="AE133" s="72">
        <v>0</v>
      </c>
      <c r="AF133" s="72">
        <v>0</v>
      </c>
      <c r="AG133" s="5">
        <v>0</v>
      </c>
      <c r="AH133" s="5">
        <v>0</v>
      </c>
      <c r="AI133" s="5">
        <v>0</v>
      </c>
      <c r="AJ133" s="5">
        <v>0</v>
      </c>
      <c r="AK133" s="167" t="s">
        <v>196</v>
      </c>
      <c r="AL133" s="71" t="s">
        <v>119</v>
      </c>
      <c r="AM133" s="5">
        <v>0</v>
      </c>
      <c r="AN133" s="5">
        <v>0</v>
      </c>
      <c r="AO133" s="5">
        <v>0</v>
      </c>
      <c r="AP133" s="5">
        <v>0</v>
      </c>
      <c r="AQ133" s="5">
        <v>0</v>
      </c>
      <c r="AR133" s="5">
        <v>0</v>
      </c>
      <c r="AS133" s="5">
        <v>0</v>
      </c>
      <c r="AT133" s="5">
        <v>0</v>
      </c>
      <c r="AU133" s="5">
        <v>0</v>
      </c>
      <c r="AV133" s="167" t="s">
        <v>196</v>
      </c>
      <c r="AW133" s="71" t="s">
        <v>119</v>
      </c>
      <c r="AX133" s="5">
        <v>0</v>
      </c>
      <c r="AY133" s="5">
        <v>0</v>
      </c>
      <c r="AZ133" s="5">
        <v>0</v>
      </c>
      <c r="BA133" s="5">
        <v>0</v>
      </c>
      <c r="BB133" s="5">
        <v>0</v>
      </c>
      <c r="BC133" s="5">
        <v>0</v>
      </c>
      <c r="BD133" s="5">
        <v>0</v>
      </c>
      <c r="BE133" s="5">
        <v>0</v>
      </c>
      <c r="BF133" s="5">
        <v>0</v>
      </c>
      <c r="BG133" s="5">
        <v>0</v>
      </c>
      <c r="BH133" s="5">
        <v>0</v>
      </c>
      <c r="BI133" s="5">
        <v>0</v>
      </c>
      <c r="BJ133" s="167" t="s">
        <v>196</v>
      </c>
      <c r="BK133" s="71" t="s">
        <v>119</v>
      </c>
      <c r="BL133" s="5">
        <v>0</v>
      </c>
      <c r="BM133" s="5">
        <v>0</v>
      </c>
      <c r="BN133" s="5">
        <v>0</v>
      </c>
      <c r="BO133" s="5">
        <v>0</v>
      </c>
      <c r="BP133" s="5">
        <v>0</v>
      </c>
      <c r="BQ133" s="72">
        <v>0</v>
      </c>
      <c r="BR133" s="5">
        <v>0</v>
      </c>
      <c r="BS133" s="5">
        <v>0</v>
      </c>
      <c r="BT133" s="72">
        <v>0</v>
      </c>
      <c r="BU133" s="5">
        <v>0</v>
      </c>
      <c r="BV133" s="167" t="s">
        <v>196</v>
      </c>
      <c r="BW133" s="71" t="s">
        <v>119</v>
      </c>
      <c r="BX133" s="5">
        <v>0</v>
      </c>
      <c r="BY133" s="5">
        <v>0</v>
      </c>
      <c r="BZ133" s="5">
        <v>0</v>
      </c>
      <c r="CA133" s="5">
        <v>0</v>
      </c>
      <c r="CB133" s="5">
        <v>0</v>
      </c>
      <c r="CC133" s="5">
        <v>0</v>
      </c>
      <c r="CD133" s="5">
        <v>0</v>
      </c>
      <c r="CE133" s="5">
        <v>0</v>
      </c>
      <c r="CF133" s="5">
        <v>0</v>
      </c>
      <c r="CG133" s="5">
        <v>0</v>
      </c>
      <c r="CH133" s="5">
        <v>0</v>
      </c>
      <c r="CI133" s="5">
        <v>0</v>
      </c>
      <c r="CJ133" s="5">
        <v>0</v>
      </c>
      <c r="CK133" s="135"/>
      <c r="CL133" s="138" t="s">
        <v>196</v>
      </c>
      <c r="CM133" s="138" t="s">
        <v>4290</v>
      </c>
      <c r="CN133" s="139">
        <v>0</v>
      </c>
      <c r="CO133" s="141">
        <v>0</v>
      </c>
    </row>
    <row r="134" spans="1:93">
      <c r="A134" s="167"/>
      <c r="B134" s="71" t="s">
        <v>120</v>
      </c>
      <c r="C134" s="5">
        <v>6227</v>
      </c>
      <c r="D134" s="5">
        <v>3211</v>
      </c>
      <c r="E134" s="5">
        <v>5408</v>
      </c>
      <c r="F134" s="5">
        <v>2722</v>
      </c>
      <c r="G134" s="5">
        <v>5265</v>
      </c>
      <c r="H134" s="5">
        <v>2830</v>
      </c>
      <c r="I134" s="5">
        <v>5356</v>
      </c>
      <c r="J134" s="5">
        <v>2895</v>
      </c>
      <c r="K134" s="72">
        <v>22256</v>
      </c>
      <c r="L134" s="72">
        <v>11658</v>
      </c>
      <c r="M134" s="167"/>
      <c r="N134" s="71" t="s">
        <v>120</v>
      </c>
      <c r="O134" s="5">
        <v>539</v>
      </c>
      <c r="P134" s="5">
        <v>250</v>
      </c>
      <c r="Q134" s="5">
        <v>268</v>
      </c>
      <c r="R134" s="5">
        <v>140</v>
      </c>
      <c r="S134" s="5">
        <v>237</v>
      </c>
      <c r="T134" s="5">
        <v>135</v>
      </c>
      <c r="U134" s="5">
        <v>1009</v>
      </c>
      <c r="V134" s="5">
        <v>588</v>
      </c>
      <c r="W134" s="72">
        <v>2053</v>
      </c>
      <c r="X134" s="72">
        <v>1113</v>
      </c>
      <c r="Y134" s="167"/>
      <c r="Z134" s="71" t="s">
        <v>120</v>
      </c>
      <c r="AA134" s="5">
        <v>107</v>
      </c>
      <c r="AB134" s="5">
        <v>98</v>
      </c>
      <c r="AC134" s="5">
        <v>94</v>
      </c>
      <c r="AD134" s="5">
        <v>100</v>
      </c>
      <c r="AE134" s="72">
        <v>399</v>
      </c>
      <c r="AF134" s="72">
        <v>312</v>
      </c>
      <c r="AG134" s="5">
        <v>235</v>
      </c>
      <c r="AH134" s="5">
        <v>312</v>
      </c>
      <c r="AI134" s="5">
        <v>0</v>
      </c>
      <c r="AJ134" s="5">
        <v>16</v>
      </c>
      <c r="AK134" s="167"/>
      <c r="AL134" s="71" t="s">
        <v>120</v>
      </c>
      <c r="AM134" s="5">
        <v>407</v>
      </c>
      <c r="AN134" s="5">
        <v>7448</v>
      </c>
      <c r="AO134" s="5">
        <v>368</v>
      </c>
      <c r="AP134" s="5">
        <v>0</v>
      </c>
      <c r="AQ134" s="5">
        <v>0</v>
      </c>
      <c r="AR134" s="5">
        <v>181</v>
      </c>
      <c r="AS134" s="5">
        <v>262</v>
      </c>
      <c r="AT134" s="5">
        <v>299</v>
      </c>
      <c r="AU134" s="5">
        <v>299</v>
      </c>
      <c r="AV134" s="167"/>
      <c r="AW134" s="71" t="s">
        <v>120</v>
      </c>
      <c r="AX134" s="5">
        <v>4710</v>
      </c>
      <c r="AY134" s="5">
        <v>2578</v>
      </c>
      <c r="AZ134" s="5">
        <v>4664</v>
      </c>
      <c r="BA134" s="5">
        <v>2553</v>
      </c>
      <c r="BB134" s="5">
        <v>2555</v>
      </c>
      <c r="BC134" s="5">
        <v>1388</v>
      </c>
      <c r="BD134" s="5">
        <v>4696</v>
      </c>
      <c r="BE134" s="5">
        <v>2574</v>
      </c>
      <c r="BF134" s="5">
        <v>4647</v>
      </c>
      <c r="BG134" s="5">
        <v>2547</v>
      </c>
      <c r="BH134" s="5">
        <v>949</v>
      </c>
      <c r="BI134" s="5">
        <v>495</v>
      </c>
      <c r="BJ134" s="167"/>
      <c r="BK134" s="71" t="s">
        <v>120</v>
      </c>
      <c r="BL134" s="5">
        <v>223</v>
      </c>
      <c r="BM134" s="5">
        <v>313</v>
      </c>
      <c r="BN134" s="5">
        <v>11</v>
      </c>
      <c r="BO134" s="5">
        <v>135</v>
      </c>
      <c r="BP134" s="5">
        <v>0</v>
      </c>
      <c r="BQ134" s="72">
        <v>682</v>
      </c>
      <c r="BR134" s="5">
        <v>487</v>
      </c>
      <c r="BS134" s="5">
        <v>275</v>
      </c>
      <c r="BT134" s="72">
        <v>380</v>
      </c>
      <c r="BU134" s="5">
        <v>254</v>
      </c>
      <c r="BV134" s="167"/>
      <c r="BW134" s="71" t="s">
        <v>120</v>
      </c>
      <c r="BX134" s="5">
        <v>4808</v>
      </c>
      <c r="BY134" s="5">
        <v>18508</v>
      </c>
      <c r="BZ134" s="5">
        <v>6774</v>
      </c>
      <c r="CA134" s="5">
        <v>5144</v>
      </c>
      <c r="CB134" s="5">
        <v>13740</v>
      </c>
      <c r="CC134" s="5">
        <v>3538</v>
      </c>
      <c r="CD134" s="5">
        <v>4106</v>
      </c>
      <c r="CE134" s="5">
        <v>189</v>
      </c>
      <c r="CF134" s="5">
        <v>79</v>
      </c>
      <c r="CG134" s="5">
        <v>2564</v>
      </c>
      <c r="CH134" s="5">
        <v>107</v>
      </c>
      <c r="CI134" s="5">
        <v>2019</v>
      </c>
      <c r="CJ134" s="5">
        <v>2058</v>
      </c>
      <c r="CK134" s="135"/>
      <c r="CL134" s="138" t="s">
        <v>196</v>
      </c>
      <c r="CM134" s="138" t="s">
        <v>4291</v>
      </c>
      <c r="CN134" s="139">
        <v>16407</v>
      </c>
      <c r="CO134" s="141">
        <v>59557</v>
      </c>
    </row>
    <row r="135" spans="1:93">
      <c r="A135" s="167"/>
      <c r="B135" s="103" t="s">
        <v>102</v>
      </c>
      <c r="C135" s="105">
        <v>6227</v>
      </c>
      <c r="D135" s="105">
        <v>3211</v>
      </c>
      <c r="E135" s="105">
        <v>5408</v>
      </c>
      <c r="F135" s="105">
        <v>2722</v>
      </c>
      <c r="G135" s="105">
        <v>5265</v>
      </c>
      <c r="H135" s="105">
        <v>2830</v>
      </c>
      <c r="I135" s="105">
        <v>5356</v>
      </c>
      <c r="J135" s="105">
        <v>2895</v>
      </c>
      <c r="K135" s="105">
        <v>22256</v>
      </c>
      <c r="L135" s="105">
        <v>11658</v>
      </c>
      <c r="M135" s="167"/>
      <c r="N135" s="103" t="s">
        <v>102</v>
      </c>
      <c r="O135" s="105">
        <v>539</v>
      </c>
      <c r="P135" s="105">
        <v>250</v>
      </c>
      <c r="Q135" s="105">
        <v>268</v>
      </c>
      <c r="R135" s="105">
        <v>140</v>
      </c>
      <c r="S135" s="105">
        <v>237</v>
      </c>
      <c r="T135" s="105">
        <v>135</v>
      </c>
      <c r="U135" s="105">
        <v>1009</v>
      </c>
      <c r="V135" s="105">
        <v>588</v>
      </c>
      <c r="W135" s="105">
        <v>2053</v>
      </c>
      <c r="X135" s="105">
        <v>1113</v>
      </c>
      <c r="Y135" s="167"/>
      <c r="Z135" s="103" t="s">
        <v>102</v>
      </c>
      <c r="AA135" s="105">
        <v>107</v>
      </c>
      <c r="AB135" s="105">
        <v>98</v>
      </c>
      <c r="AC135" s="105">
        <v>94</v>
      </c>
      <c r="AD135" s="105">
        <v>100</v>
      </c>
      <c r="AE135" s="105">
        <v>399</v>
      </c>
      <c r="AF135" s="105">
        <v>312</v>
      </c>
      <c r="AG135" s="105">
        <v>235</v>
      </c>
      <c r="AH135" s="105">
        <v>312</v>
      </c>
      <c r="AI135" s="105">
        <v>0</v>
      </c>
      <c r="AJ135" s="105">
        <v>16</v>
      </c>
      <c r="AK135" s="167"/>
      <c r="AL135" s="103" t="s">
        <v>102</v>
      </c>
      <c r="AM135" s="105">
        <v>407</v>
      </c>
      <c r="AN135" s="105">
        <v>7448</v>
      </c>
      <c r="AO135" s="105">
        <v>368</v>
      </c>
      <c r="AP135" s="105">
        <v>0</v>
      </c>
      <c r="AQ135" s="105">
        <v>0</v>
      </c>
      <c r="AR135" s="105">
        <v>181</v>
      </c>
      <c r="AS135" s="105">
        <v>262</v>
      </c>
      <c r="AT135" s="105">
        <v>299</v>
      </c>
      <c r="AU135" s="105">
        <v>299</v>
      </c>
      <c r="AV135" s="167"/>
      <c r="AW135" s="103" t="s">
        <v>102</v>
      </c>
      <c r="AX135" s="105">
        <v>4710</v>
      </c>
      <c r="AY135" s="105">
        <v>2578</v>
      </c>
      <c r="AZ135" s="105">
        <v>4664</v>
      </c>
      <c r="BA135" s="105">
        <v>2553</v>
      </c>
      <c r="BB135" s="105">
        <v>2555</v>
      </c>
      <c r="BC135" s="105">
        <v>1388</v>
      </c>
      <c r="BD135" s="105">
        <v>4696</v>
      </c>
      <c r="BE135" s="105">
        <v>2574</v>
      </c>
      <c r="BF135" s="105">
        <v>4647</v>
      </c>
      <c r="BG135" s="105">
        <v>2547</v>
      </c>
      <c r="BH135" s="105">
        <v>949</v>
      </c>
      <c r="BI135" s="105">
        <v>495</v>
      </c>
      <c r="BJ135" s="167"/>
      <c r="BK135" s="103" t="s">
        <v>102</v>
      </c>
      <c r="BL135" s="105">
        <v>223</v>
      </c>
      <c r="BM135" s="105">
        <v>313</v>
      </c>
      <c r="BN135" s="105">
        <v>11</v>
      </c>
      <c r="BO135" s="105">
        <v>135</v>
      </c>
      <c r="BP135" s="105">
        <v>0</v>
      </c>
      <c r="BQ135" s="105">
        <v>682</v>
      </c>
      <c r="BR135" s="105">
        <v>487</v>
      </c>
      <c r="BS135" s="105">
        <v>275</v>
      </c>
      <c r="BT135" s="105">
        <v>380</v>
      </c>
      <c r="BU135" s="105">
        <v>254</v>
      </c>
      <c r="BV135" s="167"/>
      <c r="BW135" s="103" t="s">
        <v>102</v>
      </c>
      <c r="BX135" s="105">
        <v>4808</v>
      </c>
      <c r="BY135" s="105">
        <v>18508</v>
      </c>
      <c r="BZ135" s="105">
        <v>6774</v>
      </c>
      <c r="CA135" s="105">
        <v>5144</v>
      </c>
      <c r="CB135" s="105">
        <v>13740</v>
      </c>
      <c r="CC135" s="105">
        <v>3538</v>
      </c>
      <c r="CD135" s="105">
        <v>4106</v>
      </c>
      <c r="CE135" s="105">
        <v>189</v>
      </c>
      <c r="CF135" s="105">
        <v>79</v>
      </c>
      <c r="CG135" s="105">
        <v>2564</v>
      </c>
      <c r="CH135" s="105">
        <v>107</v>
      </c>
      <c r="CI135" s="105">
        <v>2019</v>
      </c>
      <c r="CJ135" s="105">
        <v>2058</v>
      </c>
      <c r="CK135" s="135"/>
      <c r="CL135" s="138" t="s">
        <v>196</v>
      </c>
      <c r="CM135" s="138" t="s">
        <v>4292</v>
      </c>
      <c r="CN135" s="139">
        <v>16407</v>
      </c>
      <c r="CO135" s="141">
        <v>59557</v>
      </c>
    </row>
    <row r="136" spans="1:93" ht="14.45" customHeight="1">
      <c r="A136" s="167" t="s">
        <v>197</v>
      </c>
      <c r="B136" s="71" t="s">
        <v>119</v>
      </c>
      <c r="C136" s="5">
        <v>3228</v>
      </c>
      <c r="D136" s="5">
        <v>1677</v>
      </c>
      <c r="E136" s="5">
        <v>2997</v>
      </c>
      <c r="F136" s="5">
        <v>1542</v>
      </c>
      <c r="G136" s="5">
        <v>2873</v>
      </c>
      <c r="H136" s="5">
        <v>1651</v>
      </c>
      <c r="I136" s="5">
        <v>2246</v>
      </c>
      <c r="J136" s="5">
        <v>1249</v>
      </c>
      <c r="K136" s="72">
        <v>11344</v>
      </c>
      <c r="L136" s="72">
        <v>6119</v>
      </c>
      <c r="M136" s="167" t="s">
        <v>197</v>
      </c>
      <c r="N136" s="71" t="s">
        <v>119</v>
      </c>
      <c r="O136" s="5">
        <v>139</v>
      </c>
      <c r="P136" s="5">
        <v>70</v>
      </c>
      <c r="Q136" s="5">
        <v>82</v>
      </c>
      <c r="R136" s="5">
        <v>34</v>
      </c>
      <c r="S136" s="5">
        <v>60</v>
      </c>
      <c r="T136" s="5">
        <v>20</v>
      </c>
      <c r="U136" s="5">
        <v>419</v>
      </c>
      <c r="V136" s="5">
        <v>243</v>
      </c>
      <c r="W136" s="72">
        <v>700</v>
      </c>
      <c r="X136" s="72">
        <v>367</v>
      </c>
      <c r="Y136" s="167" t="s">
        <v>197</v>
      </c>
      <c r="Z136" s="71" t="s">
        <v>119</v>
      </c>
      <c r="AA136" s="5">
        <v>77</v>
      </c>
      <c r="AB136" s="5">
        <v>73</v>
      </c>
      <c r="AC136" s="5">
        <v>75</v>
      </c>
      <c r="AD136" s="5">
        <v>69</v>
      </c>
      <c r="AE136" s="72">
        <v>294</v>
      </c>
      <c r="AF136" s="72">
        <v>291</v>
      </c>
      <c r="AG136" s="5">
        <v>174</v>
      </c>
      <c r="AH136" s="5">
        <v>36</v>
      </c>
      <c r="AI136" s="5">
        <v>4</v>
      </c>
      <c r="AJ136" s="5">
        <v>37</v>
      </c>
      <c r="AK136" s="167" t="s">
        <v>197</v>
      </c>
      <c r="AL136" s="71" t="s">
        <v>119</v>
      </c>
      <c r="AM136" s="5">
        <v>0</v>
      </c>
      <c r="AN136" s="5">
        <v>3814</v>
      </c>
      <c r="AO136" s="5">
        <v>402</v>
      </c>
      <c r="AP136" s="5">
        <v>84</v>
      </c>
      <c r="AQ136" s="5">
        <v>2</v>
      </c>
      <c r="AR136" s="5">
        <v>89</v>
      </c>
      <c r="AS136" s="5">
        <v>288</v>
      </c>
      <c r="AT136" s="5">
        <v>251</v>
      </c>
      <c r="AU136" s="5">
        <v>239</v>
      </c>
      <c r="AV136" s="167" t="s">
        <v>197</v>
      </c>
      <c r="AW136" s="71" t="s">
        <v>119</v>
      </c>
      <c r="AX136" s="5">
        <v>2238</v>
      </c>
      <c r="AY136" s="5">
        <v>1294</v>
      </c>
      <c r="AZ136" s="5">
        <v>2152</v>
      </c>
      <c r="BA136" s="5">
        <v>1246</v>
      </c>
      <c r="BB136" s="5">
        <v>1064</v>
      </c>
      <c r="BC136" s="5">
        <v>609</v>
      </c>
      <c r="BD136" s="5">
        <v>2232</v>
      </c>
      <c r="BE136" s="5">
        <v>1294</v>
      </c>
      <c r="BF136" s="5">
        <v>2149</v>
      </c>
      <c r="BG136" s="5">
        <v>1246</v>
      </c>
      <c r="BH136" s="5">
        <v>1007</v>
      </c>
      <c r="BI136" s="5">
        <v>582</v>
      </c>
      <c r="BJ136" s="167" t="s">
        <v>197</v>
      </c>
      <c r="BK136" s="71" t="s">
        <v>119</v>
      </c>
      <c r="BL136" s="5">
        <v>103</v>
      </c>
      <c r="BM136" s="5">
        <v>278</v>
      </c>
      <c r="BN136" s="5">
        <v>2</v>
      </c>
      <c r="BO136" s="5">
        <v>106</v>
      </c>
      <c r="BP136" s="5">
        <v>0</v>
      </c>
      <c r="BQ136" s="72">
        <v>489</v>
      </c>
      <c r="BR136" s="5">
        <v>305</v>
      </c>
      <c r="BS136" s="5">
        <v>188</v>
      </c>
      <c r="BT136" s="72">
        <v>82</v>
      </c>
      <c r="BU136" s="5">
        <v>34</v>
      </c>
      <c r="BV136" s="167" t="s">
        <v>197</v>
      </c>
      <c r="BW136" s="71" t="s">
        <v>119</v>
      </c>
      <c r="BX136" s="5">
        <v>2060</v>
      </c>
      <c r="BY136" s="5">
        <v>4278</v>
      </c>
      <c r="BZ136" s="5">
        <v>1077</v>
      </c>
      <c r="CA136" s="5">
        <v>413</v>
      </c>
      <c r="CB136" s="5">
        <v>3614</v>
      </c>
      <c r="CC136" s="5">
        <v>358</v>
      </c>
      <c r="CD136" s="5">
        <v>390</v>
      </c>
      <c r="CE136" s="5">
        <v>6</v>
      </c>
      <c r="CF136" s="5">
        <v>2</v>
      </c>
      <c r="CG136" s="5">
        <v>113</v>
      </c>
      <c r="CH136" s="5">
        <v>6</v>
      </c>
      <c r="CI136" s="5">
        <v>105</v>
      </c>
      <c r="CJ136" s="5">
        <v>6274</v>
      </c>
      <c r="CK136" s="135"/>
      <c r="CL136" s="138" t="s">
        <v>197</v>
      </c>
      <c r="CM136" s="138" t="s">
        <v>4293</v>
      </c>
      <c r="CN136" s="139">
        <v>9180</v>
      </c>
      <c r="CO136" s="141">
        <v>12317</v>
      </c>
    </row>
    <row r="137" spans="1:93">
      <c r="A137" s="167"/>
      <c r="B137" s="71" t="s">
        <v>120</v>
      </c>
      <c r="C137" s="5">
        <v>191</v>
      </c>
      <c r="D137" s="5">
        <v>99</v>
      </c>
      <c r="E137" s="5">
        <v>275</v>
      </c>
      <c r="F137" s="5">
        <v>150</v>
      </c>
      <c r="G137" s="5">
        <v>252</v>
      </c>
      <c r="H137" s="5">
        <v>133</v>
      </c>
      <c r="I137" s="5">
        <v>167</v>
      </c>
      <c r="J137" s="5">
        <v>91</v>
      </c>
      <c r="K137" s="72">
        <v>885</v>
      </c>
      <c r="L137" s="72">
        <v>473</v>
      </c>
      <c r="M137" s="167"/>
      <c r="N137" s="71" t="s">
        <v>120</v>
      </c>
      <c r="O137" s="5">
        <v>0</v>
      </c>
      <c r="P137" s="5">
        <v>0</v>
      </c>
      <c r="Q137" s="5">
        <v>0</v>
      </c>
      <c r="R137" s="5">
        <v>0</v>
      </c>
      <c r="S137" s="5">
        <v>0</v>
      </c>
      <c r="T137" s="5">
        <v>0</v>
      </c>
      <c r="U137" s="5">
        <v>47</v>
      </c>
      <c r="V137" s="5">
        <v>24</v>
      </c>
      <c r="W137" s="72">
        <v>47</v>
      </c>
      <c r="X137" s="72">
        <v>24</v>
      </c>
      <c r="Y137" s="167"/>
      <c r="Z137" s="71" t="s">
        <v>120</v>
      </c>
      <c r="AA137" s="5">
        <v>7</v>
      </c>
      <c r="AB137" s="5">
        <v>8</v>
      </c>
      <c r="AC137" s="5">
        <v>8</v>
      </c>
      <c r="AD137" s="5">
        <v>7</v>
      </c>
      <c r="AE137" s="72">
        <v>30</v>
      </c>
      <c r="AF137" s="72">
        <v>30</v>
      </c>
      <c r="AG137" s="5">
        <v>10</v>
      </c>
      <c r="AH137" s="5">
        <v>0</v>
      </c>
      <c r="AI137" s="5">
        <v>1</v>
      </c>
      <c r="AJ137" s="5">
        <v>5</v>
      </c>
      <c r="AK137" s="167"/>
      <c r="AL137" s="71" t="s">
        <v>120</v>
      </c>
      <c r="AM137" s="5">
        <v>0</v>
      </c>
      <c r="AN137" s="5">
        <v>456</v>
      </c>
      <c r="AO137" s="5">
        <v>18</v>
      </c>
      <c r="AP137" s="5">
        <v>0</v>
      </c>
      <c r="AQ137" s="5">
        <v>0</v>
      </c>
      <c r="AR137" s="5">
        <v>12</v>
      </c>
      <c r="AS137" s="5">
        <v>32</v>
      </c>
      <c r="AT137" s="5">
        <v>31</v>
      </c>
      <c r="AU137" s="5">
        <v>31</v>
      </c>
      <c r="AV137" s="167"/>
      <c r="AW137" s="71" t="s">
        <v>120</v>
      </c>
      <c r="AX137" s="5">
        <v>197</v>
      </c>
      <c r="AY137" s="5">
        <v>109</v>
      </c>
      <c r="AZ137" s="5">
        <v>191</v>
      </c>
      <c r="BA137" s="5">
        <v>108</v>
      </c>
      <c r="BB137" s="5">
        <v>89</v>
      </c>
      <c r="BC137" s="5">
        <v>53</v>
      </c>
      <c r="BD137" s="5">
        <v>197</v>
      </c>
      <c r="BE137" s="5">
        <v>109</v>
      </c>
      <c r="BF137" s="5">
        <v>191</v>
      </c>
      <c r="BG137" s="5">
        <v>108</v>
      </c>
      <c r="BH137" s="5">
        <v>45</v>
      </c>
      <c r="BI137" s="5">
        <v>26</v>
      </c>
      <c r="BJ137" s="167"/>
      <c r="BK137" s="71" t="s">
        <v>120</v>
      </c>
      <c r="BL137" s="5">
        <v>15</v>
      </c>
      <c r="BM137" s="5">
        <v>29</v>
      </c>
      <c r="BN137" s="5">
        <v>0</v>
      </c>
      <c r="BO137" s="5">
        <v>15</v>
      </c>
      <c r="BP137" s="5">
        <v>0</v>
      </c>
      <c r="BQ137" s="72">
        <v>59</v>
      </c>
      <c r="BR137" s="5">
        <v>42</v>
      </c>
      <c r="BS137" s="5">
        <v>25</v>
      </c>
      <c r="BT137" s="72">
        <v>16</v>
      </c>
      <c r="BU137" s="5">
        <v>7</v>
      </c>
      <c r="BV137" s="167"/>
      <c r="BW137" s="71" t="s">
        <v>120</v>
      </c>
      <c r="BX137" s="5">
        <v>200</v>
      </c>
      <c r="BY137" s="5">
        <v>215</v>
      </c>
      <c r="BZ137" s="5">
        <v>8</v>
      </c>
      <c r="CA137" s="5">
        <v>0</v>
      </c>
      <c r="CB137" s="5">
        <v>198</v>
      </c>
      <c r="CC137" s="5">
        <v>5</v>
      </c>
      <c r="CD137" s="5">
        <v>0</v>
      </c>
      <c r="CE137" s="5">
        <v>0</v>
      </c>
      <c r="CF137" s="5">
        <v>0</v>
      </c>
      <c r="CG137" s="5">
        <v>0</v>
      </c>
      <c r="CH137" s="5">
        <v>0</v>
      </c>
      <c r="CI137" s="5">
        <v>9</v>
      </c>
      <c r="CJ137" s="5">
        <v>1394</v>
      </c>
      <c r="CK137" s="135"/>
      <c r="CL137" s="138" t="s">
        <v>197</v>
      </c>
      <c r="CM137" s="138" t="s">
        <v>4294</v>
      </c>
      <c r="CN137" s="139">
        <v>966</v>
      </c>
      <c r="CO137" s="141">
        <v>626</v>
      </c>
    </row>
    <row r="138" spans="1:93">
      <c r="A138" s="167"/>
      <c r="B138" s="103" t="s">
        <v>102</v>
      </c>
      <c r="C138" s="105">
        <v>3419</v>
      </c>
      <c r="D138" s="105">
        <v>1776</v>
      </c>
      <c r="E138" s="105">
        <v>3272</v>
      </c>
      <c r="F138" s="105">
        <v>1692</v>
      </c>
      <c r="G138" s="105">
        <v>3125</v>
      </c>
      <c r="H138" s="105">
        <v>1784</v>
      </c>
      <c r="I138" s="105">
        <v>2413</v>
      </c>
      <c r="J138" s="105">
        <v>1340</v>
      </c>
      <c r="K138" s="105">
        <v>12229</v>
      </c>
      <c r="L138" s="105">
        <v>6592</v>
      </c>
      <c r="M138" s="167"/>
      <c r="N138" s="103" t="s">
        <v>102</v>
      </c>
      <c r="O138" s="105">
        <v>139</v>
      </c>
      <c r="P138" s="105">
        <v>70</v>
      </c>
      <c r="Q138" s="105">
        <v>82</v>
      </c>
      <c r="R138" s="105">
        <v>34</v>
      </c>
      <c r="S138" s="105">
        <v>60</v>
      </c>
      <c r="T138" s="105">
        <v>20</v>
      </c>
      <c r="U138" s="105">
        <v>466</v>
      </c>
      <c r="V138" s="105">
        <v>267</v>
      </c>
      <c r="W138" s="105">
        <v>747</v>
      </c>
      <c r="X138" s="105">
        <v>391</v>
      </c>
      <c r="Y138" s="167"/>
      <c r="Z138" s="103" t="s">
        <v>102</v>
      </c>
      <c r="AA138" s="105">
        <v>84</v>
      </c>
      <c r="AB138" s="105">
        <v>81</v>
      </c>
      <c r="AC138" s="105">
        <v>83</v>
      </c>
      <c r="AD138" s="105">
        <v>76</v>
      </c>
      <c r="AE138" s="105">
        <v>324</v>
      </c>
      <c r="AF138" s="105">
        <v>321</v>
      </c>
      <c r="AG138" s="105">
        <v>184</v>
      </c>
      <c r="AH138" s="105">
        <v>36</v>
      </c>
      <c r="AI138" s="105">
        <v>5</v>
      </c>
      <c r="AJ138" s="105">
        <v>42</v>
      </c>
      <c r="AK138" s="167"/>
      <c r="AL138" s="103" t="s">
        <v>102</v>
      </c>
      <c r="AM138" s="105">
        <v>0</v>
      </c>
      <c r="AN138" s="105">
        <v>4270</v>
      </c>
      <c r="AO138" s="105">
        <v>420</v>
      </c>
      <c r="AP138" s="105">
        <v>84</v>
      </c>
      <c r="AQ138" s="105">
        <v>2</v>
      </c>
      <c r="AR138" s="105">
        <v>101</v>
      </c>
      <c r="AS138" s="105">
        <v>320</v>
      </c>
      <c r="AT138" s="105">
        <v>282</v>
      </c>
      <c r="AU138" s="105">
        <v>270</v>
      </c>
      <c r="AV138" s="167"/>
      <c r="AW138" s="103" t="s">
        <v>102</v>
      </c>
      <c r="AX138" s="105">
        <v>2435</v>
      </c>
      <c r="AY138" s="105">
        <v>1403</v>
      </c>
      <c r="AZ138" s="105">
        <v>2343</v>
      </c>
      <c r="BA138" s="105">
        <v>1354</v>
      </c>
      <c r="BB138" s="105">
        <v>1153</v>
      </c>
      <c r="BC138" s="105">
        <v>662</v>
      </c>
      <c r="BD138" s="105">
        <v>2429</v>
      </c>
      <c r="BE138" s="105">
        <v>1403</v>
      </c>
      <c r="BF138" s="105">
        <v>2340</v>
      </c>
      <c r="BG138" s="105">
        <v>1354</v>
      </c>
      <c r="BH138" s="105">
        <v>1052</v>
      </c>
      <c r="BI138" s="105">
        <v>608</v>
      </c>
      <c r="BJ138" s="167"/>
      <c r="BK138" s="103" t="s">
        <v>102</v>
      </c>
      <c r="BL138" s="105">
        <v>118</v>
      </c>
      <c r="BM138" s="105">
        <v>307</v>
      </c>
      <c r="BN138" s="105">
        <v>2</v>
      </c>
      <c r="BO138" s="105">
        <v>121</v>
      </c>
      <c r="BP138" s="105">
        <v>0</v>
      </c>
      <c r="BQ138" s="105">
        <v>548</v>
      </c>
      <c r="BR138" s="105">
        <v>347</v>
      </c>
      <c r="BS138" s="105">
        <v>213</v>
      </c>
      <c r="BT138" s="105">
        <v>98</v>
      </c>
      <c r="BU138" s="105">
        <v>41</v>
      </c>
      <c r="BV138" s="167"/>
      <c r="BW138" s="103" t="s">
        <v>102</v>
      </c>
      <c r="BX138" s="105">
        <v>2260</v>
      </c>
      <c r="BY138" s="105">
        <v>4493</v>
      </c>
      <c r="BZ138" s="105">
        <v>1085</v>
      </c>
      <c r="CA138" s="105">
        <v>413</v>
      </c>
      <c r="CB138" s="105">
        <v>3812</v>
      </c>
      <c r="CC138" s="105">
        <v>363</v>
      </c>
      <c r="CD138" s="105">
        <v>390</v>
      </c>
      <c r="CE138" s="105">
        <v>6</v>
      </c>
      <c r="CF138" s="105">
        <v>2</v>
      </c>
      <c r="CG138" s="105">
        <v>113</v>
      </c>
      <c r="CH138" s="105">
        <v>6</v>
      </c>
      <c r="CI138" s="105">
        <v>114</v>
      </c>
      <c r="CJ138" s="105">
        <v>7668</v>
      </c>
      <c r="CK138" s="135"/>
      <c r="CL138" s="138" t="s">
        <v>197</v>
      </c>
      <c r="CM138" s="138" t="s">
        <v>4295</v>
      </c>
      <c r="CN138" s="139">
        <v>10146</v>
      </c>
      <c r="CO138" s="141">
        <v>12943</v>
      </c>
    </row>
    <row r="139" spans="1:93">
      <c r="A139" s="205" t="s">
        <v>373</v>
      </c>
      <c r="B139" s="205"/>
      <c r="C139" s="205"/>
      <c r="D139" s="205"/>
      <c r="E139" s="205"/>
      <c r="F139" s="205"/>
      <c r="G139" s="205"/>
      <c r="H139" s="205"/>
      <c r="I139" s="205"/>
      <c r="J139" s="205"/>
      <c r="K139" s="205"/>
      <c r="L139" s="205"/>
      <c r="M139" s="205" t="s">
        <v>374</v>
      </c>
      <c r="N139" s="205"/>
      <c r="O139" s="205"/>
      <c r="P139" s="205"/>
      <c r="Q139" s="205"/>
      <c r="R139" s="205"/>
      <c r="S139" s="205"/>
      <c r="T139" s="205"/>
      <c r="U139" s="205"/>
      <c r="V139" s="205"/>
      <c r="W139" s="205"/>
      <c r="X139" s="205"/>
      <c r="Y139" s="205" t="s">
        <v>375</v>
      </c>
      <c r="Z139" s="205"/>
      <c r="AA139" s="205"/>
      <c r="AB139" s="205"/>
      <c r="AC139" s="205"/>
      <c r="AD139" s="205"/>
      <c r="AE139" s="205"/>
      <c r="AF139" s="205"/>
      <c r="AG139" s="205"/>
      <c r="AH139" s="205"/>
      <c r="AI139" s="205"/>
      <c r="AJ139" s="205"/>
      <c r="AK139" s="205" t="s">
        <v>376</v>
      </c>
      <c r="AL139" s="205"/>
      <c r="AM139" s="205"/>
      <c r="AN139" s="205"/>
      <c r="AO139" s="205"/>
      <c r="AP139" s="205"/>
      <c r="AQ139" s="205"/>
      <c r="AR139" s="205"/>
      <c r="AS139" s="205"/>
      <c r="AT139" s="205"/>
      <c r="AU139" s="205"/>
      <c r="AV139" s="205" t="s">
        <v>4593</v>
      </c>
      <c r="AW139" s="205"/>
      <c r="AX139" s="205"/>
      <c r="AY139" s="205"/>
      <c r="AZ139" s="205"/>
      <c r="BA139" s="205"/>
      <c r="BB139" s="205"/>
      <c r="BC139" s="205"/>
      <c r="BD139" s="205"/>
      <c r="BE139" s="205"/>
      <c r="BF139" s="205"/>
      <c r="BG139" s="205"/>
      <c r="BH139" s="205"/>
      <c r="BI139" s="205"/>
      <c r="BJ139" s="205" t="s">
        <v>377</v>
      </c>
      <c r="BK139" s="205"/>
      <c r="BL139" s="205"/>
      <c r="BM139" s="205"/>
      <c r="BN139" s="205"/>
      <c r="BO139" s="205"/>
      <c r="BP139" s="205"/>
      <c r="BQ139" s="205"/>
      <c r="BR139" s="205"/>
      <c r="BS139" s="205"/>
      <c r="BT139" s="205"/>
      <c r="BU139" s="205"/>
      <c r="BV139" s="205" t="s">
        <v>378</v>
      </c>
      <c r="BW139" s="205"/>
      <c r="BX139" s="205"/>
      <c r="BY139" s="205"/>
      <c r="BZ139" s="205"/>
      <c r="CA139" s="205"/>
      <c r="CB139" s="205"/>
      <c r="CC139" s="205"/>
      <c r="CD139" s="205"/>
      <c r="CE139" s="205"/>
      <c r="CF139" s="205"/>
      <c r="CG139" s="205"/>
      <c r="CH139" s="205"/>
      <c r="CI139" s="205"/>
      <c r="CJ139" s="205"/>
      <c r="CK139" s="135"/>
      <c r="CL139" s="138" t="s">
        <v>373</v>
      </c>
      <c r="CM139" s="138" t="s">
        <v>373</v>
      </c>
      <c r="CN139" s="139">
        <v>0</v>
      </c>
      <c r="CO139" s="141">
        <v>0</v>
      </c>
    </row>
    <row r="140" spans="1:93">
      <c r="A140" s="205" t="s">
        <v>4174</v>
      </c>
      <c r="B140" s="205"/>
      <c r="C140" s="205"/>
      <c r="D140" s="205"/>
      <c r="E140" s="205"/>
      <c r="F140" s="205"/>
      <c r="G140" s="205"/>
      <c r="H140" s="205"/>
      <c r="I140" s="205"/>
      <c r="J140" s="205"/>
      <c r="K140" s="205"/>
      <c r="L140" s="205"/>
      <c r="M140" s="205" t="s">
        <v>4174</v>
      </c>
      <c r="N140" s="205"/>
      <c r="O140" s="205"/>
      <c r="P140" s="205"/>
      <c r="Q140" s="205"/>
      <c r="R140" s="205"/>
      <c r="S140" s="205"/>
      <c r="T140" s="205"/>
      <c r="U140" s="205"/>
      <c r="V140" s="205"/>
      <c r="W140" s="205"/>
      <c r="X140" s="205"/>
      <c r="Y140" s="205" t="s">
        <v>4174</v>
      </c>
      <c r="Z140" s="205"/>
      <c r="AA140" s="205"/>
      <c r="AB140" s="205"/>
      <c r="AC140" s="205"/>
      <c r="AD140" s="205"/>
      <c r="AE140" s="205"/>
      <c r="AF140" s="205"/>
      <c r="AG140" s="205"/>
      <c r="AH140" s="205"/>
      <c r="AI140" s="205"/>
      <c r="AJ140" s="205"/>
      <c r="AK140" s="205" t="s">
        <v>4174</v>
      </c>
      <c r="AL140" s="205"/>
      <c r="AM140" s="205"/>
      <c r="AN140" s="205"/>
      <c r="AO140" s="205"/>
      <c r="AP140" s="205"/>
      <c r="AQ140" s="205"/>
      <c r="AR140" s="205"/>
      <c r="AS140" s="205"/>
      <c r="AT140" s="205"/>
      <c r="AU140" s="205"/>
      <c r="AV140" s="205" t="s">
        <v>4175</v>
      </c>
      <c r="AW140" s="205"/>
      <c r="AX140" s="205"/>
      <c r="AY140" s="205"/>
      <c r="AZ140" s="205"/>
      <c r="BA140" s="205"/>
      <c r="BB140" s="205"/>
      <c r="BC140" s="205"/>
      <c r="BD140" s="205"/>
      <c r="BE140" s="205"/>
      <c r="BF140" s="205"/>
      <c r="BG140" s="205"/>
      <c r="BH140" s="205"/>
      <c r="BI140" s="205"/>
      <c r="BJ140" s="205" t="s">
        <v>4174</v>
      </c>
      <c r="BK140" s="205"/>
      <c r="BL140" s="205"/>
      <c r="BM140" s="205"/>
      <c r="BN140" s="205"/>
      <c r="BO140" s="205"/>
      <c r="BP140" s="205"/>
      <c r="BQ140" s="205"/>
      <c r="BR140" s="205"/>
      <c r="BS140" s="205"/>
      <c r="BT140" s="205"/>
      <c r="BU140" s="205"/>
      <c r="BV140" s="205" t="s">
        <v>4174</v>
      </c>
      <c r="BW140" s="205"/>
      <c r="BX140" s="205"/>
      <c r="BY140" s="205"/>
      <c r="BZ140" s="205"/>
      <c r="CA140" s="205"/>
      <c r="CB140" s="205"/>
      <c r="CC140" s="205"/>
      <c r="CD140" s="205"/>
      <c r="CE140" s="205"/>
      <c r="CF140" s="205"/>
      <c r="CG140" s="205"/>
      <c r="CH140" s="205"/>
      <c r="CI140" s="205"/>
      <c r="CJ140" s="205"/>
      <c r="CK140" s="135"/>
      <c r="CL140" s="138" t="s">
        <v>4174</v>
      </c>
      <c r="CM140" s="138" t="s">
        <v>4174</v>
      </c>
      <c r="CN140" s="139">
        <v>0</v>
      </c>
      <c r="CO140" s="141">
        <v>0</v>
      </c>
    </row>
    <row r="141" spans="1:93" ht="23.45" customHeight="1">
      <c r="A141" s="204" t="s">
        <v>2</v>
      </c>
      <c r="B141" s="199" t="s">
        <v>335</v>
      </c>
      <c r="C141" s="205" t="s">
        <v>423</v>
      </c>
      <c r="D141" s="205"/>
      <c r="E141" s="205" t="s">
        <v>424</v>
      </c>
      <c r="F141" s="205"/>
      <c r="G141" s="205" t="s">
        <v>425</v>
      </c>
      <c r="H141" s="205"/>
      <c r="I141" s="205" t="s">
        <v>426</v>
      </c>
      <c r="J141" s="205"/>
      <c r="K141" s="205" t="s">
        <v>102</v>
      </c>
      <c r="L141" s="205"/>
      <c r="M141" s="204" t="s">
        <v>2</v>
      </c>
      <c r="N141" s="204" t="s">
        <v>113</v>
      </c>
      <c r="O141" s="205" t="s">
        <v>423</v>
      </c>
      <c r="P141" s="205"/>
      <c r="Q141" s="205" t="s">
        <v>424</v>
      </c>
      <c r="R141" s="205"/>
      <c r="S141" s="205" t="s">
        <v>425</v>
      </c>
      <c r="T141" s="205"/>
      <c r="U141" s="205" t="s">
        <v>426</v>
      </c>
      <c r="V141" s="205"/>
      <c r="W141" s="205" t="s">
        <v>102</v>
      </c>
      <c r="X141" s="205"/>
      <c r="Y141" s="204" t="s">
        <v>2</v>
      </c>
      <c r="Z141" s="204" t="s">
        <v>113</v>
      </c>
      <c r="AA141" s="205" t="s">
        <v>363</v>
      </c>
      <c r="AB141" s="205"/>
      <c r="AC141" s="205"/>
      <c r="AD141" s="205"/>
      <c r="AE141" s="205"/>
      <c r="AF141" s="205" t="s">
        <v>165</v>
      </c>
      <c r="AG141" s="205"/>
      <c r="AH141" s="205"/>
      <c r="AI141" s="205"/>
      <c r="AJ141" s="204" t="s">
        <v>364</v>
      </c>
      <c r="AK141" s="204" t="s">
        <v>2</v>
      </c>
      <c r="AL141" s="204" t="s">
        <v>113</v>
      </c>
      <c r="AM141" s="205" t="s">
        <v>365</v>
      </c>
      <c r="AN141" s="205"/>
      <c r="AO141" s="205"/>
      <c r="AP141" s="205"/>
      <c r="AQ141" s="205"/>
      <c r="AR141" s="205"/>
      <c r="AS141" s="205"/>
      <c r="AT141" s="205"/>
      <c r="AU141" s="205"/>
      <c r="AV141" s="205" t="s">
        <v>2</v>
      </c>
      <c r="AW141" s="204" t="s">
        <v>113</v>
      </c>
      <c r="AX141" s="205" t="s">
        <v>366</v>
      </c>
      <c r="AY141" s="205"/>
      <c r="AZ141" s="205" t="s">
        <v>367</v>
      </c>
      <c r="BA141" s="205"/>
      <c r="BB141" s="205" t="s">
        <v>89</v>
      </c>
      <c r="BC141" s="205"/>
      <c r="BD141" s="205" t="s">
        <v>368</v>
      </c>
      <c r="BE141" s="205"/>
      <c r="BF141" s="205" t="s">
        <v>369</v>
      </c>
      <c r="BG141" s="205"/>
      <c r="BH141" s="204" t="s">
        <v>370</v>
      </c>
      <c r="BI141" s="204"/>
      <c r="BJ141" s="204" t="s">
        <v>2</v>
      </c>
      <c r="BK141" s="204" t="s">
        <v>113</v>
      </c>
      <c r="BL141" s="205" t="s">
        <v>166</v>
      </c>
      <c r="BM141" s="205"/>
      <c r="BN141" s="205"/>
      <c r="BO141" s="205"/>
      <c r="BP141" s="205"/>
      <c r="BQ141" s="205"/>
      <c r="BR141" s="205"/>
      <c r="BS141" s="205"/>
      <c r="BT141" s="204" t="s">
        <v>167</v>
      </c>
      <c r="BU141" s="204"/>
      <c r="BV141" s="204" t="s">
        <v>2</v>
      </c>
      <c r="BW141" s="204" t="s">
        <v>113</v>
      </c>
      <c r="BX141" s="205" t="s">
        <v>371</v>
      </c>
      <c r="BY141" s="205"/>
      <c r="BZ141" s="205"/>
      <c r="CA141" s="205"/>
      <c r="CB141" s="205"/>
      <c r="CC141" s="205"/>
      <c r="CD141" s="205"/>
      <c r="CE141" s="205"/>
      <c r="CF141" s="205"/>
      <c r="CG141" s="205"/>
      <c r="CH141" s="205"/>
      <c r="CI141" s="205"/>
      <c r="CJ141" s="205"/>
      <c r="CK141" s="135"/>
      <c r="CL141" s="138" t="s">
        <v>2</v>
      </c>
      <c r="CM141" s="138" t="s">
        <v>4594</v>
      </c>
      <c r="CN141" s="139" t="e">
        <v>#VALUE!</v>
      </c>
      <c r="CO141" s="141">
        <v>0</v>
      </c>
    </row>
    <row r="142" spans="1:93" ht="36">
      <c r="A142" s="204"/>
      <c r="B142" s="199"/>
      <c r="C142" s="69" t="s">
        <v>170</v>
      </c>
      <c r="D142" s="69" t="s">
        <v>57</v>
      </c>
      <c r="E142" s="69" t="s">
        <v>170</v>
      </c>
      <c r="F142" s="69" t="s">
        <v>57</v>
      </c>
      <c r="G142" s="69" t="s">
        <v>170</v>
      </c>
      <c r="H142" s="69" t="s">
        <v>57</v>
      </c>
      <c r="I142" s="69" t="s">
        <v>170</v>
      </c>
      <c r="J142" s="69" t="s">
        <v>57</v>
      </c>
      <c r="K142" s="69" t="s">
        <v>170</v>
      </c>
      <c r="L142" s="69" t="s">
        <v>57</v>
      </c>
      <c r="M142" s="204"/>
      <c r="N142" s="204"/>
      <c r="O142" s="69" t="s">
        <v>170</v>
      </c>
      <c r="P142" s="69" t="s">
        <v>57</v>
      </c>
      <c r="Q142" s="69" t="s">
        <v>170</v>
      </c>
      <c r="R142" s="69" t="s">
        <v>57</v>
      </c>
      <c r="S142" s="69" t="s">
        <v>170</v>
      </c>
      <c r="T142" s="69" t="s">
        <v>57</v>
      </c>
      <c r="U142" s="69" t="s">
        <v>170</v>
      </c>
      <c r="V142" s="69" t="s">
        <v>57</v>
      </c>
      <c r="W142" s="69" t="s">
        <v>170</v>
      </c>
      <c r="X142" s="69" t="s">
        <v>57</v>
      </c>
      <c r="Y142" s="204"/>
      <c r="Z142" s="204"/>
      <c r="AA142" s="69" t="s">
        <v>427</v>
      </c>
      <c r="AB142" s="69" t="s">
        <v>428</v>
      </c>
      <c r="AC142" s="69" t="s">
        <v>429</v>
      </c>
      <c r="AD142" s="69" t="s">
        <v>430</v>
      </c>
      <c r="AE142" s="69" t="s">
        <v>102</v>
      </c>
      <c r="AF142" s="69" t="s">
        <v>372</v>
      </c>
      <c r="AG142" s="31" t="s">
        <v>279</v>
      </c>
      <c r="AH142" s="31" t="s">
        <v>172</v>
      </c>
      <c r="AI142" s="31" t="s">
        <v>173</v>
      </c>
      <c r="AJ142" s="204"/>
      <c r="AK142" s="204"/>
      <c r="AL142" s="204"/>
      <c r="AM142" s="44" t="s">
        <v>434</v>
      </c>
      <c r="AN142" s="44" t="s">
        <v>344</v>
      </c>
      <c r="AO142" s="44" t="s">
        <v>435</v>
      </c>
      <c r="AP142" s="44" t="s">
        <v>436</v>
      </c>
      <c r="AQ142" s="44" t="s">
        <v>437</v>
      </c>
      <c r="AR142" s="14" t="s">
        <v>175</v>
      </c>
      <c r="AS142" s="14" t="s">
        <v>176</v>
      </c>
      <c r="AT142" s="44" t="s">
        <v>69</v>
      </c>
      <c r="AU142" s="44" t="s">
        <v>70</v>
      </c>
      <c r="AV142" s="205"/>
      <c r="AW142" s="204"/>
      <c r="AX142" s="69" t="s">
        <v>170</v>
      </c>
      <c r="AY142" s="69" t="s">
        <v>57</v>
      </c>
      <c r="AZ142" s="69" t="s">
        <v>170</v>
      </c>
      <c r="BA142" s="69" t="s">
        <v>57</v>
      </c>
      <c r="BB142" s="69" t="s">
        <v>170</v>
      </c>
      <c r="BC142" s="69" t="s">
        <v>57</v>
      </c>
      <c r="BD142" s="69" t="s">
        <v>170</v>
      </c>
      <c r="BE142" s="69" t="s">
        <v>57</v>
      </c>
      <c r="BF142" s="69" t="s">
        <v>170</v>
      </c>
      <c r="BG142" s="69" t="s">
        <v>57</v>
      </c>
      <c r="BH142" s="69" t="s">
        <v>170</v>
      </c>
      <c r="BI142" s="69" t="s">
        <v>57</v>
      </c>
      <c r="BJ142" s="204"/>
      <c r="BK142" s="204"/>
      <c r="BL142" s="32" t="s">
        <v>338</v>
      </c>
      <c r="BM142" s="32" t="s">
        <v>341</v>
      </c>
      <c r="BN142" s="32" t="s">
        <v>339</v>
      </c>
      <c r="BO142" s="32" t="s">
        <v>340</v>
      </c>
      <c r="BP142" s="45" t="s">
        <v>342</v>
      </c>
      <c r="BQ142" s="45" t="s">
        <v>66</v>
      </c>
      <c r="BR142" s="45" t="s">
        <v>174</v>
      </c>
      <c r="BS142" s="45" t="s">
        <v>280</v>
      </c>
      <c r="BT142" s="69" t="s">
        <v>66</v>
      </c>
      <c r="BU142" s="69" t="s">
        <v>174</v>
      </c>
      <c r="BV142" s="204"/>
      <c r="BW142" s="204"/>
      <c r="BX142" s="69" t="s">
        <v>80</v>
      </c>
      <c r="BY142" s="69" t="s">
        <v>81</v>
      </c>
      <c r="BZ142" s="69" t="s">
        <v>82</v>
      </c>
      <c r="CA142" s="69" t="s">
        <v>421</v>
      </c>
      <c r="CB142" s="69" t="s">
        <v>431</v>
      </c>
      <c r="CC142" s="69" t="s">
        <v>432</v>
      </c>
      <c r="CD142" s="69" t="s">
        <v>420</v>
      </c>
      <c r="CE142" s="69" t="s">
        <v>84</v>
      </c>
      <c r="CF142" s="69" t="s">
        <v>85</v>
      </c>
      <c r="CG142" s="69" t="s">
        <v>86</v>
      </c>
      <c r="CH142" s="69" t="s">
        <v>87</v>
      </c>
      <c r="CI142" s="69" t="s">
        <v>88</v>
      </c>
      <c r="CJ142" s="70" t="s">
        <v>0</v>
      </c>
      <c r="CK142" s="135"/>
      <c r="CL142" s="138" t="s">
        <v>2</v>
      </c>
      <c r="CM142" s="138" t="s">
        <v>2</v>
      </c>
      <c r="CN142" s="139" t="e">
        <v>#VALUE!</v>
      </c>
      <c r="CO142" s="141">
        <v>0</v>
      </c>
    </row>
    <row r="143" spans="1:93">
      <c r="A143" s="73" t="s">
        <v>127</v>
      </c>
      <c r="B143" s="71"/>
      <c r="C143" s="72"/>
      <c r="D143" s="72"/>
      <c r="E143" s="72"/>
      <c r="F143" s="72"/>
      <c r="G143" s="72"/>
      <c r="H143" s="72"/>
      <c r="I143" s="72"/>
      <c r="J143" s="72"/>
      <c r="K143" s="72"/>
      <c r="L143" s="72"/>
      <c r="M143" s="73" t="s">
        <v>127</v>
      </c>
      <c r="N143" s="71"/>
      <c r="O143" s="72"/>
      <c r="P143" s="72"/>
      <c r="Q143" s="72"/>
      <c r="R143" s="72"/>
      <c r="S143" s="72"/>
      <c r="T143" s="72"/>
      <c r="U143" s="72"/>
      <c r="V143" s="72"/>
      <c r="W143" s="72"/>
      <c r="X143" s="72"/>
      <c r="Y143" s="73" t="s">
        <v>127</v>
      </c>
      <c r="Z143" s="71"/>
      <c r="AA143" s="72"/>
      <c r="AB143" s="72"/>
      <c r="AC143" s="72"/>
      <c r="AD143" s="72"/>
      <c r="AE143" s="72"/>
      <c r="AF143" s="72"/>
      <c r="AG143" s="72"/>
      <c r="AH143" s="72"/>
      <c r="AI143" s="72"/>
      <c r="AJ143" s="72"/>
      <c r="AK143" s="73" t="s">
        <v>127</v>
      </c>
      <c r="AL143" s="71"/>
      <c r="AM143" s="72"/>
      <c r="AN143" s="72"/>
      <c r="AO143" s="72"/>
      <c r="AP143" s="72"/>
      <c r="AQ143" s="72"/>
      <c r="AR143" s="72"/>
      <c r="AS143" s="72"/>
      <c r="AT143" s="72"/>
      <c r="AU143" s="72"/>
      <c r="AV143" s="73" t="s">
        <v>127</v>
      </c>
      <c r="AW143" s="71"/>
      <c r="AX143" s="72"/>
      <c r="AY143" s="72"/>
      <c r="AZ143" s="72"/>
      <c r="BA143" s="72"/>
      <c r="BB143" s="72"/>
      <c r="BC143" s="72"/>
      <c r="BD143" s="72"/>
      <c r="BE143" s="72"/>
      <c r="BF143" s="72"/>
      <c r="BG143" s="72"/>
      <c r="BH143" s="72"/>
      <c r="BI143" s="72"/>
      <c r="BJ143" s="73" t="s">
        <v>127</v>
      </c>
      <c r="BK143" s="71"/>
      <c r="BL143" s="72"/>
      <c r="BM143" s="72"/>
      <c r="BN143" s="72"/>
      <c r="BO143" s="72"/>
      <c r="BP143" s="72"/>
      <c r="BQ143" s="72"/>
      <c r="BR143" s="72"/>
      <c r="BS143" s="72"/>
      <c r="BT143" s="72"/>
      <c r="BU143" s="5"/>
      <c r="BV143" s="73" t="s">
        <v>127</v>
      </c>
      <c r="BW143" s="71"/>
      <c r="BX143" s="72"/>
      <c r="BY143" s="72"/>
      <c r="BZ143" s="72"/>
      <c r="CA143" s="72"/>
      <c r="CB143" s="72"/>
      <c r="CC143" s="72"/>
      <c r="CD143" s="72"/>
      <c r="CE143" s="72"/>
      <c r="CF143" s="72"/>
      <c r="CG143" s="72"/>
      <c r="CH143" s="72"/>
      <c r="CI143" s="72"/>
      <c r="CJ143" s="72"/>
      <c r="CK143" s="135"/>
      <c r="CL143" s="138" t="s">
        <v>127</v>
      </c>
      <c r="CM143" s="138" t="s">
        <v>127</v>
      </c>
      <c r="CN143" s="139">
        <v>0</v>
      </c>
      <c r="CO143" s="141">
        <v>0</v>
      </c>
    </row>
    <row r="144" spans="1:93" ht="14.45" customHeight="1">
      <c r="A144" s="167" t="s">
        <v>198</v>
      </c>
      <c r="B144" s="71" t="s">
        <v>119</v>
      </c>
      <c r="C144" s="5">
        <v>2857</v>
      </c>
      <c r="D144" s="5">
        <v>1386</v>
      </c>
      <c r="E144" s="5">
        <v>2562</v>
      </c>
      <c r="F144" s="5">
        <v>1230</v>
      </c>
      <c r="G144" s="5">
        <v>2334</v>
      </c>
      <c r="H144" s="5">
        <v>1137</v>
      </c>
      <c r="I144" s="5">
        <v>2728</v>
      </c>
      <c r="J144" s="5">
        <v>1324</v>
      </c>
      <c r="K144" s="72">
        <v>10481</v>
      </c>
      <c r="L144" s="72">
        <v>5077</v>
      </c>
      <c r="M144" s="167" t="s">
        <v>198</v>
      </c>
      <c r="N144" s="71" t="s">
        <v>119</v>
      </c>
      <c r="O144" s="5">
        <v>118</v>
      </c>
      <c r="P144" s="5">
        <v>64</v>
      </c>
      <c r="Q144" s="5">
        <v>102</v>
      </c>
      <c r="R144" s="5">
        <v>50</v>
      </c>
      <c r="S144" s="5">
        <v>137</v>
      </c>
      <c r="T144" s="5">
        <v>57</v>
      </c>
      <c r="U144" s="5">
        <v>517</v>
      </c>
      <c r="V144" s="5">
        <v>223</v>
      </c>
      <c r="W144" s="72">
        <v>874</v>
      </c>
      <c r="X144" s="72">
        <v>394</v>
      </c>
      <c r="Y144" s="167" t="s">
        <v>198</v>
      </c>
      <c r="Z144" s="71" t="s">
        <v>119</v>
      </c>
      <c r="AA144" s="5">
        <v>66</v>
      </c>
      <c r="AB144" s="5">
        <v>60</v>
      </c>
      <c r="AC144" s="5">
        <v>56</v>
      </c>
      <c r="AD144" s="5">
        <v>62</v>
      </c>
      <c r="AE144" s="72">
        <v>244</v>
      </c>
      <c r="AF144" s="72">
        <v>216</v>
      </c>
      <c r="AG144" s="5">
        <v>78</v>
      </c>
      <c r="AH144" s="5">
        <v>2</v>
      </c>
      <c r="AI144" s="5">
        <v>22</v>
      </c>
      <c r="AJ144" s="5">
        <v>44</v>
      </c>
      <c r="AK144" s="167" t="s">
        <v>198</v>
      </c>
      <c r="AL144" s="71" t="s">
        <v>119</v>
      </c>
      <c r="AM144" s="5">
        <v>0</v>
      </c>
      <c r="AN144" s="5">
        <v>3441</v>
      </c>
      <c r="AO144" s="5">
        <v>325</v>
      </c>
      <c r="AP144" s="5">
        <v>31</v>
      </c>
      <c r="AQ144" s="5">
        <v>10</v>
      </c>
      <c r="AR144" s="5">
        <v>87</v>
      </c>
      <c r="AS144" s="5">
        <v>232</v>
      </c>
      <c r="AT144" s="5">
        <v>140</v>
      </c>
      <c r="AU144" s="5">
        <v>132</v>
      </c>
      <c r="AV144" s="167" t="s">
        <v>198</v>
      </c>
      <c r="AW144" s="71" t="s">
        <v>119</v>
      </c>
      <c r="AX144" s="5">
        <v>2122</v>
      </c>
      <c r="AY144" s="5">
        <v>990</v>
      </c>
      <c r="AZ144" s="5">
        <v>1890</v>
      </c>
      <c r="BA144" s="5">
        <v>874</v>
      </c>
      <c r="BB144" s="5">
        <v>880</v>
      </c>
      <c r="BC144" s="5">
        <v>393</v>
      </c>
      <c r="BD144" s="5">
        <v>2071</v>
      </c>
      <c r="BE144" s="5">
        <v>972</v>
      </c>
      <c r="BF144" s="5">
        <v>1847</v>
      </c>
      <c r="BG144" s="5">
        <v>858</v>
      </c>
      <c r="BH144" s="5">
        <v>803</v>
      </c>
      <c r="BI144" s="5">
        <v>360</v>
      </c>
      <c r="BJ144" s="167" t="s">
        <v>198</v>
      </c>
      <c r="BK144" s="71" t="s">
        <v>119</v>
      </c>
      <c r="BL144" s="5">
        <v>58</v>
      </c>
      <c r="BM144" s="5">
        <v>159</v>
      </c>
      <c r="BN144" s="5">
        <v>38</v>
      </c>
      <c r="BO144" s="5">
        <v>251</v>
      </c>
      <c r="BP144" s="5">
        <v>0</v>
      </c>
      <c r="BQ144" s="72">
        <v>506</v>
      </c>
      <c r="BR144" s="5">
        <v>137</v>
      </c>
      <c r="BS144" s="5">
        <v>118</v>
      </c>
      <c r="BT144" s="72">
        <v>49</v>
      </c>
      <c r="BU144" s="5">
        <v>13</v>
      </c>
      <c r="BV144" s="167" t="s">
        <v>198</v>
      </c>
      <c r="BW144" s="71" t="s">
        <v>119</v>
      </c>
      <c r="BX144" s="5">
        <v>3725</v>
      </c>
      <c r="BY144" s="5">
        <v>3869</v>
      </c>
      <c r="BZ144" s="5">
        <v>769</v>
      </c>
      <c r="CA144" s="5">
        <v>685</v>
      </c>
      <c r="CB144" s="5">
        <v>3412</v>
      </c>
      <c r="CC144" s="5">
        <v>731</v>
      </c>
      <c r="CD144" s="5">
        <v>513</v>
      </c>
      <c r="CE144" s="5">
        <v>218</v>
      </c>
      <c r="CF144" s="5">
        <v>0</v>
      </c>
      <c r="CG144" s="5">
        <v>201</v>
      </c>
      <c r="CH144" s="5">
        <v>52</v>
      </c>
      <c r="CI144" s="5">
        <v>842</v>
      </c>
      <c r="CJ144" s="5">
        <v>2180</v>
      </c>
      <c r="CK144" s="135"/>
      <c r="CL144" s="138" t="s">
        <v>198</v>
      </c>
      <c r="CM144" s="138" t="s">
        <v>4296</v>
      </c>
      <c r="CN144" s="139">
        <v>8031</v>
      </c>
      <c r="CO144" s="141">
        <v>14175</v>
      </c>
    </row>
    <row r="145" spans="1:93">
      <c r="A145" s="167"/>
      <c r="B145" s="71" t="s">
        <v>120</v>
      </c>
      <c r="C145" s="5">
        <v>115</v>
      </c>
      <c r="D145" s="5">
        <v>64</v>
      </c>
      <c r="E145" s="5">
        <v>82</v>
      </c>
      <c r="F145" s="5">
        <v>47</v>
      </c>
      <c r="G145" s="5">
        <v>851</v>
      </c>
      <c r="H145" s="5">
        <v>446</v>
      </c>
      <c r="I145" s="5">
        <v>1337</v>
      </c>
      <c r="J145" s="5">
        <v>726</v>
      </c>
      <c r="K145" s="72">
        <v>2385</v>
      </c>
      <c r="L145" s="72">
        <v>1283</v>
      </c>
      <c r="M145" s="167"/>
      <c r="N145" s="71" t="s">
        <v>120</v>
      </c>
      <c r="O145" s="5">
        <v>9</v>
      </c>
      <c r="P145" s="5">
        <v>2</v>
      </c>
      <c r="Q145" s="5">
        <v>4</v>
      </c>
      <c r="R145" s="5">
        <v>2</v>
      </c>
      <c r="S145" s="5">
        <v>26</v>
      </c>
      <c r="T145" s="5">
        <v>13</v>
      </c>
      <c r="U145" s="5">
        <v>378</v>
      </c>
      <c r="V145" s="5">
        <v>208</v>
      </c>
      <c r="W145" s="72">
        <v>417</v>
      </c>
      <c r="X145" s="72">
        <v>225</v>
      </c>
      <c r="Y145" s="167"/>
      <c r="Z145" s="71" t="s">
        <v>120</v>
      </c>
      <c r="AA145" s="5">
        <v>3</v>
      </c>
      <c r="AB145" s="5">
        <v>2</v>
      </c>
      <c r="AC145" s="5">
        <v>17</v>
      </c>
      <c r="AD145" s="5">
        <v>23</v>
      </c>
      <c r="AE145" s="72">
        <v>45</v>
      </c>
      <c r="AF145" s="72">
        <v>42</v>
      </c>
      <c r="AG145" s="5">
        <v>22</v>
      </c>
      <c r="AH145" s="5">
        <v>20</v>
      </c>
      <c r="AI145" s="5">
        <v>2</v>
      </c>
      <c r="AJ145" s="5">
        <v>3</v>
      </c>
      <c r="AK145" s="167"/>
      <c r="AL145" s="71" t="s">
        <v>120</v>
      </c>
      <c r="AM145" s="5">
        <v>0</v>
      </c>
      <c r="AN145" s="5">
        <v>910</v>
      </c>
      <c r="AO145" s="5">
        <v>0</v>
      </c>
      <c r="AP145" s="5">
        <v>21</v>
      </c>
      <c r="AQ145" s="5">
        <v>0</v>
      </c>
      <c r="AR145" s="5">
        <v>42</v>
      </c>
      <c r="AS145" s="5">
        <v>46</v>
      </c>
      <c r="AT145" s="5">
        <v>51</v>
      </c>
      <c r="AU145" s="5">
        <v>48</v>
      </c>
      <c r="AV145" s="167"/>
      <c r="AW145" s="71" t="s">
        <v>120</v>
      </c>
      <c r="AX145" s="5">
        <v>1276</v>
      </c>
      <c r="AY145" s="5">
        <v>673</v>
      </c>
      <c r="AZ145" s="5">
        <v>1208</v>
      </c>
      <c r="BA145" s="5">
        <v>643</v>
      </c>
      <c r="BB145" s="5">
        <v>463</v>
      </c>
      <c r="BC145" s="5">
        <v>250</v>
      </c>
      <c r="BD145" s="5">
        <v>1205</v>
      </c>
      <c r="BE145" s="5">
        <v>649</v>
      </c>
      <c r="BF145" s="5">
        <v>1149</v>
      </c>
      <c r="BG145" s="5">
        <v>623</v>
      </c>
      <c r="BH145" s="5">
        <v>263</v>
      </c>
      <c r="BI145" s="5">
        <v>139</v>
      </c>
      <c r="BJ145" s="167"/>
      <c r="BK145" s="71" t="s">
        <v>120</v>
      </c>
      <c r="BL145" s="5">
        <v>61</v>
      </c>
      <c r="BM145" s="5">
        <v>31</v>
      </c>
      <c r="BN145" s="5">
        <v>8</v>
      </c>
      <c r="BO145" s="5">
        <v>15</v>
      </c>
      <c r="BP145" s="5">
        <v>0</v>
      </c>
      <c r="BQ145" s="72">
        <v>115</v>
      </c>
      <c r="BR145" s="5">
        <v>64</v>
      </c>
      <c r="BS145" s="5">
        <v>70</v>
      </c>
      <c r="BT145" s="72">
        <v>37</v>
      </c>
      <c r="BU145" s="5">
        <v>16</v>
      </c>
      <c r="BV145" s="167"/>
      <c r="BW145" s="71" t="s">
        <v>120</v>
      </c>
      <c r="BX145" s="5">
        <v>340</v>
      </c>
      <c r="BY145" s="5">
        <v>348</v>
      </c>
      <c r="BZ145" s="5">
        <v>279</v>
      </c>
      <c r="CA145" s="5">
        <v>153</v>
      </c>
      <c r="CB145" s="5">
        <v>384</v>
      </c>
      <c r="CC145" s="5">
        <v>178</v>
      </c>
      <c r="CD145" s="5">
        <v>92</v>
      </c>
      <c r="CE145" s="5">
        <v>0</v>
      </c>
      <c r="CF145" s="5">
        <v>0</v>
      </c>
      <c r="CG145" s="5">
        <v>108</v>
      </c>
      <c r="CH145" s="5">
        <v>0</v>
      </c>
      <c r="CI145" s="5">
        <v>64</v>
      </c>
      <c r="CJ145" s="5">
        <v>0</v>
      </c>
      <c r="CK145" s="135"/>
      <c r="CL145" s="138" t="s">
        <v>198</v>
      </c>
      <c r="CM145" s="138" t="s">
        <v>4297</v>
      </c>
      <c r="CN145" s="139">
        <v>1904</v>
      </c>
      <c r="CO145" s="141">
        <v>1882</v>
      </c>
    </row>
    <row r="146" spans="1:93">
      <c r="A146" s="167"/>
      <c r="B146" s="103" t="s">
        <v>102</v>
      </c>
      <c r="C146" s="105">
        <v>2972</v>
      </c>
      <c r="D146" s="105">
        <v>1450</v>
      </c>
      <c r="E146" s="105">
        <v>2644</v>
      </c>
      <c r="F146" s="105">
        <v>1277</v>
      </c>
      <c r="G146" s="105">
        <v>3185</v>
      </c>
      <c r="H146" s="105">
        <v>1583</v>
      </c>
      <c r="I146" s="105">
        <v>4065</v>
      </c>
      <c r="J146" s="105">
        <v>2050</v>
      </c>
      <c r="K146" s="105">
        <v>12866</v>
      </c>
      <c r="L146" s="105">
        <v>6360</v>
      </c>
      <c r="M146" s="167"/>
      <c r="N146" s="103" t="s">
        <v>102</v>
      </c>
      <c r="O146" s="105">
        <v>127</v>
      </c>
      <c r="P146" s="105">
        <v>66</v>
      </c>
      <c r="Q146" s="105">
        <v>106</v>
      </c>
      <c r="R146" s="105">
        <v>52</v>
      </c>
      <c r="S146" s="105">
        <v>163</v>
      </c>
      <c r="T146" s="105">
        <v>70</v>
      </c>
      <c r="U146" s="105">
        <v>895</v>
      </c>
      <c r="V146" s="105">
        <v>431</v>
      </c>
      <c r="W146" s="105">
        <v>1291</v>
      </c>
      <c r="X146" s="105">
        <v>619</v>
      </c>
      <c r="Y146" s="167"/>
      <c r="Z146" s="103" t="s">
        <v>102</v>
      </c>
      <c r="AA146" s="105">
        <v>69</v>
      </c>
      <c r="AB146" s="105">
        <v>62</v>
      </c>
      <c r="AC146" s="105">
        <v>73</v>
      </c>
      <c r="AD146" s="105">
        <v>85</v>
      </c>
      <c r="AE146" s="105">
        <v>289</v>
      </c>
      <c r="AF146" s="105">
        <v>258</v>
      </c>
      <c r="AG146" s="105">
        <v>100</v>
      </c>
      <c r="AH146" s="105">
        <v>22</v>
      </c>
      <c r="AI146" s="105">
        <v>24</v>
      </c>
      <c r="AJ146" s="105">
        <v>47</v>
      </c>
      <c r="AK146" s="167"/>
      <c r="AL146" s="103" t="s">
        <v>102</v>
      </c>
      <c r="AM146" s="105">
        <v>0</v>
      </c>
      <c r="AN146" s="105">
        <v>4351</v>
      </c>
      <c r="AO146" s="105">
        <v>325</v>
      </c>
      <c r="AP146" s="105">
        <v>52</v>
      </c>
      <c r="AQ146" s="105">
        <v>10</v>
      </c>
      <c r="AR146" s="105">
        <v>129</v>
      </c>
      <c r="AS146" s="105">
        <v>278</v>
      </c>
      <c r="AT146" s="105">
        <v>191</v>
      </c>
      <c r="AU146" s="105">
        <v>180</v>
      </c>
      <c r="AV146" s="167"/>
      <c r="AW146" s="103" t="s">
        <v>102</v>
      </c>
      <c r="AX146" s="105">
        <v>3398</v>
      </c>
      <c r="AY146" s="105">
        <v>1663</v>
      </c>
      <c r="AZ146" s="105">
        <v>3098</v>
      </c>
      <c r="BA146" s="105">
        <v>1517</v>
      </c>
      <c r="BB146" s="105">
        <v>1343</v>
      </c>
      <c r="BC146" s="105">
        <v>643</v>
      </c>
      <c r="BD146" s="105">
        <v>3276</v>
      </c>
      <c r="BE146" s="105">
        <v>1621</v>
      </c>
      <c r="BF146" s="105">
        <v>2996</v>
      </c>
      <c r="BG146" s="105">
        <v>1481</v>
      </c>
      <c r="BH146" s="105">
        <v>1066</v>
      </c>
      <c r="BI146" s="105">
        <v>499</v>
      </c>
      <c r="BJ146" s="167"/>
      <c r="BK146" s="103" t="s">
        <v>102</v>
      </c>
      <c r="BL146" s="105">
        <v>119</v>
      </c>
      <c r="BM146" s="105">
        <v>190</v>
      </c>
      <c r="BN146" s="105">
        <v>46</v>
      </c>
      <c r="BO146" s="105">
        <v>266</v>
      </c>
      <c r="BP146" s="105">
        <v>0</v>
      </c>
      <c r="BQ146" s="105">
        <v>621</v>
      </c>
      <c r="BR146" s="105">
        <v>201</v>
      </c>
      <c r="BS146" s="105">
        <v>188</v>
      </c>
      <c r="BT146" s="105">
        <v>86</v>
      </c>
      <c r="BU146" s="105">
        <v>29</v>
      </c>
      <c r="BV146" s="167"/>
      <c r="BW146" s="103" t="s">
        <v>102</v>
      </c>
      <c r="BX146" s="105">
        <v>4065</v>
      </c>
      <c r="BY146" s="105">
        <v>4217</v>
      </c>
      <c r="BZ146" s="105">
        <v>1048</v>
      </c>
      <c r="CA146" s="105">
        <v>838</v>
      </c>
      <c r="CB146" s="105">
        <v>3796</v>
      </c>
      <c r="CC146" s="105">
        <v>909</v>
      </c>
      <c r="CD146" s="105">
        <v>605</v>
      </c>
      <c r="CE146" s="105">
        <v>218</v>
      </c>
      <c r="CF146" s="105">
        <v>0</v>
      </c>
      <c r="CG146" s="105">
        <v>309</v>
      </c>
      <c r="CH146" s="105">
        <v>52</v>
      </c>
      <c r="CI146" s="105">
        <v>906</v>
      </c>
      <c r="CJ146" s="105">
        <v>2180</v>
      </c>
      <c r="CK146" s="135"/>
      <c r="CL146" s="138" t="s">
        <v>198</v>
      </c>
      <c r="CM146" s="138" t="s">
        <v>4298</v>
      </c>
      <c r="CN146" s="139">
        <v>9935</v>
      </c>
      <c r="CO146" s="141">
        <v>16057</v>
      </c>
    </row>
    <row r="147" spans="1:93" ht="14.45" customHeight="1">
      <c r="A147" s="167" t="s">
        <v>199</v>
      </c>
      <c r="B147" s="71" t="s">
        <v>119</v>
      </c>
      <c r="C147" s="5">
        <v>2141</v>
      </c>
      <c r="D147" s="5">
        <v>1126</v>
      </c>
      <c r="E147" s="5">
        <v>1689</v>
      </c>
      <c r="F147" s="5">
        <v>846</v>
      </c>
      <c r="G147" s="5">
        <v>1574</v>
      </c>
      <c r="H147" s="5">
        <v>755</v>
      </c>
      <c r="I147" s="5">
        <v>1792</v>
      </c>
      <c r="J147" s="5">
        <v>796</v>
      </c>
      <c r="K147" s="72">
        <v>7196</v>
      </c>
      <c r="L147" s="72">
        <v>3523</v>
      </c>
      <c r="M147" s="167" t="s">
        <v>199</v>
      </c>
      <c r="N147" s="71" t="s">
        <v>119</v>
      </c>
      <c r="O147" s="5">
        <v>134</v>
      </c>
      <c r="P147" s="5">
        <v>67</v>
      </c>
      <c r="Q147" s="5">
        <v>68</v>
      </c>
      <c r="R147" s="5">
        <v>40</v>
      </c>
      <c r="S147" s="5">
        <v>60</v>
      </c>
      <c r="T147" s="5">
        <v>28</v>
      </c>
      <c r="U147" s="5">
        <v>346</v>
      </c>
      <c r="V147" s="5">
        <v>169</v>
      </c>
      <c r="W147" s="72">
        <v>608</v>
      </c>
      <c r="X147" s="72">
        <v>304</v>
      </c>
      <c r="Y147" s="167" t="s">
        <v>199</v>
      </c>
      <c r="Z147" s="71" t="s">
        <v>119</v>
      </c>
      <c r="AA147" s="5">
        <v>50</v>
      </c>
      <c r="AB147" s="5">
        <v>43</v>
      </c>
      <c r="AC147" s="5">
        <v>43</v>
      </c>
      <c r="AD147" s="5">
        <v>49</v>
      </c>
      <c r="AE147" s="72">
        <v>185</v>
      </c>
      <c r="AF147" s="72">
        <v>181</v>
      </c>
      <c r="AG147" s="5">
        <v>45</v>
      </c>
      <c r="AH147" s="5">
        <v>10</v>
      </c>
      <c r="AI147" s="5">
        <v>3</v>
      </c>
      <c r="AJ147" s="5">
        <v>30</v>
      </c>
      <c r="AK147" s="167" t="s">
        <v>199</v>
      </c>
      <c r="AL147" s="71" t="s">
        <v>119</v>
      </c>
      <c r="AM147" s="5">
        <v>65</v>
      </c>
      <c r="AN147" s="5">
        <v>2261</v>
      </c>
      <c r="AO147" s="5">
        <v>574</v>
      </c>
      <c r="AP147" s="5">
        <v>0</v>
      </c>
      <c r="AQ147" s="5">
        <v>0</v>
      </c>
      <c r="AR147" s="5">
        <v>51</v>
      </c>
      <c r="AS147" s="5">
        <v>234</v>
      </c>
      <c r="AT147" s="5">
        <v>133</v>
      </c>
      <c r="AU147" s="5">
        <v>123</v>
      </c>
      <c r="AV147" s="167" t="s">
        <v>199</v>
      </c>
      <c r="AW147" s="71" t="s">
        <v>119</v>
      </c>
      <c r="AX147" s="5">
        <v>1155</v>
      </c>
      <c r="AY147" s="5">
        <v>529</v>
      </c>
      <c r="AZ147" s="5">
        <v>1041</v>
      </c>
      <c r="BA147" s="5">
        <v>469</v>
      </c>
      <c r="BB147" s="5">
        <v>235</v>
      </c>
      <c r="BC147" s="5">
        <v>101</v>
      </c>
      <c r="BD147" s="5">
        <v>1140</v>
      </c>
      <c r="BE147" s="5">
        <v>525</v>
      </c>
      <c r="BF147" s="5">
        <v>1028</v>
      </c>
      <c r="BG147" s="5">
        <v>465</v>
      </c>
      <c r="BH147" s="5">
        <v>163</v>
      </c>
      <c r="BI147" s="5">
        <v>67</v>
      </c>
      <c r="BJ147" s="167" t="s">
        <v>199</v>
      </c>
      <c r="BK147" s="71" t="s">
        <v>119</v>
      </c>
      <c r="BL147" s="5">
        <v>42</v>
      </c>
      <c r="BM147" s="5">
        <v>102</v>
      </c>
      <c r="BN147" s="5">
        <v>4</v>
      </c>
      <c r="BO147" s="5">
        <v>159</v>
      </c>
      <c r="BP147" s="5">
        <v>0</v>
      </c>
      <c r="BQ147" s="72">
        <v>307</v>
      </c>
      <c r="BR147" s="5">
        <v>57</v>
      </c>
      <c r="BS147" s="5">
        <v>72</v>
      </c>
      <c r="BT147" s="72">
        <v>27</v>
      </c>
      <c r="BU147" s="5">
        <v>5</v>
      </c>
      <c r="BV147" s="167" t="s">
        <v>199</v>
      </c>
      <c r="BW147" s="71" t="s">
        <v>119</v>
      </c>
      <c r="BX147" s="5">
        <v>1855</v>
      </c>
      <c r="BY147" s="5">
        <v>1459</v>
      </c>
      <c r="BZ147" s="5">
        <v>304</v>
      </c>
      <c r="CA147" s="5">
        <v>585</v>
      </c>
      <c r="CB147" s="5">
        <v>1269</v>
      </c>
      <c r="CC147" s="5">
        <v>153</v>
      </c>
      <c r="CD147" s="5">
        <v>184</v>
      </c>
      <c r="CE147" s="5">
        <v>100</v>
      </c>
      <c r="CF147" s="5">
        <v>0</v>
      </c>
      <c r="CG147" s="5">
        <v>38</v>
      </c>
      <c r="CH147" s="5">
        <v>4</v>
      </c>
      <c r="CI147" s="5">
        <v>782</v>
      </c>
      <c r="CJ147" s="5">
        <v>2628</v>
      </c>
      <c r="CK147" s="135"/>
      <c r="CL147" s="138" t="s">
        <v>199</v>
      </c>
      <c r="CM147" s="138" t="s">
        <v>4299</v>
      </c>
      <c r="CN147" s="139">
        <v>6309</v>
      </c>
      <c r="CO147" s="141">
        <v>5951</v>
      </c>
    </row>
    <row r="148" spans="1:93">
      <c r="A148" s="167"/>
      <c r="B148" s="71" t="s">
        <v>120</v>
      </c>
      <c r="C148" s="5">
        <v>681</v>
      </c>
      <c r="D148" s="5">
        <v>354</v>
      </c>
      <c r="E148" s="5">
        <v>535</v>
      </c>
      <c r="F148" s="5">
        <v>282</v>
      </c>
      <c r="G148" s="5">
        <v>493</v>
      </c>
      <c r="H148" s="5">
        <v>276</v>
      </c>
      <c r="I148" s="5">
        <v>563</v>
      </c>
      <c r="J148" s="5">
        <v>329</v>
      </c>
      <c r="K148" s="72">
        <v>2272</v>
      </c>
      <c r="L148" s="72">
        <v>1241</v>
      </c>
      <c r="M148" s="167"/>
      <c r="N148" s="71" t="s">
        <v>120</v>
      </c>
      <c r="O148" s="5">
        <v>103</v>
      </c>
      <c r="P148" s="5">
        <v>70</v>
      </c>
      <c r="Q148" s="5">
        <v>51</v>
      </c>
      <c r="R148" s="5">
        <v>23</v>
      </c>
      <c r="S148" s="5">
        <v>64</v>
      </c>
      <c r="T148" s="5">
        <v>41</v>
      </c>
      <c r="U148" s="5">
        <v>185</v>
      </c>
      <c r="V148" s="5">
        <v>107</v>
      </c>
      <c r="W148" s="72">
        <v>403</v>
      </c>
      <c r="X148" s="72">
        <v>241</v>
      </c>
      <c r="Y148" s="167"/>
      <c r="Z148" s="71" t="s">
        <v>120</v>
      </c>
      <c r="AA148" s="5">
        <v>11</v>
      </c>
      <c r="AB148" s="5">
        <v>9</v>
      </c>
      <c r="AC148" s="5">
        <v>8</v>
      </c>
      <c r="AD148" s="5">
        <v>11</v>
      </c>
      <c r="AE148" s="72">
        <v>39</v>
      </c>
      <c r="AF148" s="72">
        <v>31</v>
      </c>
      <c r="AG148" s="5">
        <v>16</v>
      </c>
      <c r="AH148" s="5">
        <v>8</v>
      </c>
      <c r="AI148" s="5">
        <v>0</v>
      </c>
      <c r="AJ148" s="5">
        <v>2</v>
      </c>
      <c r="AK148" s="167"/>
      <c r="AL148" s="71" t="s">
        <v>120</v>
      </c>
      <c r="AM148" s="5">
        <v>0</v>
      </c>
      <c r="AN148" s="5">
        <v>688</v>
      </c>
      <c r="AO148" s="5">
        <v>0</v>
      </c>
      <c r="AP148" s="5">
        <v>0</v>
      </c>
      <c r="AQ148" s="5">
        <v>0</v>
      </c>
      <c r="AR148" s="5">
        <v>5</v>
      </c>
      <c r="AS148" s="5">
        <v>38</v>
      </c>
      <c r="AT148" s="5">
        <v>27</v>
      </c>
      <c r="AU148" s="5">
        <v>38</v>
      </c>
      <c r="AV148" s="167"/>
      <c r="AW148" s="71" t="s">
        <v>120</v>
      </c>
      <c r="AX148" s="5">
        <v>371</v>
      </c>
      <c r="AY148" s="5">
        <v>228</v>
      </c>
      <c r="AZ148" s="5">
        <v>360</v>
      </c>
      <c r="BA148" s="5">
        <v>220</v>
      </c>
      <c r="BB148" s="5">
        <v>107</v>
      </c>
      <c r="BC148" s="5">
        <v>63</v>
      </c>
      <c r="BD148" s="5">
        <v>359</v>
      </c>
      <c r="BE148" s="5">
        <v>221</v>
      </c>
      <c r="BF148" s="5">
        <v>354</v>
      </c>
      <c r="BG148" s="5">
        <v>216</v>
      </c>
      <c r="BH148" s="5">
        <v>46</v>
      </c>
      <c r="BI148" s="5">
        <v>25</v>
      </c>
      <c r="BJ148" s="167"/>
      <c r="BK148" s="71" t="s">
        <v>120</v>
      </c>
      <c r="BL148" s="5">
        <v>29</v>
      </c>
      <c r="BM148" s="5">
        <v>22</v>
      </c>
      <c r="BN148" s="5">
        <v>0</v>
      </c>
      <c r="BO148" s="5">
        <v>13</v>
      </c>
      <c r="BP148" s="5">
        <v>0</v>
      </c>
      <c r="BQ148" s="72">
        <v>64</v>
      </c>
      <c r="BR148" s="5">
        <v>24</v>
      </c>
      <c r="BS148" s="5">
        <v>28</v>
      </c>
      <c r="BT148" s="72">
        <v>9</v>
      </c>
      <c r="BU148" s="5">
        <v>4</v>
      </c>
      <c r="BV148" s="167"/>
      <c r="BW148" s="71" t="s">
        <v>120</v>
      </c>
      <c r="BX148" s="5">
        <v>450</v>
      </c>
      <c r="BY148" s="5">
        <v>1076</v>
      </c>
      <c r="BZ148" s="5">
        <v>850</v>
      </c>
      <c r="CA148" s="5">
        <v>18</v>
      </c>
      <c r="CB148" s="5">
        <v>927</v>
      </c>
      <c r="CC148" s="5">
        <v>62</v>
      </c>
      <c r="CD148" s="5">
        <v>23</v>
      </c>
      <c r="CE148" s="5">
        <v>1</v>
      </c>
      <c r="CF148" s="5">
        <v>0</v>
      </c>
      <c r="CG148" s="5">
        <v>116</v>
      </c>
      <c r="CH148" s="5">
        <v>0</v>
      </c>
      <c r="CI148" s="5">
        <v>68</v>
      </c>
      <c r="CJ148" s="5">
        <v>2356</v>
      </c>
      <c r="CK148" s="135"/>
      <c r="CL148" s="138" t="s">
        <v>199</v>
      </c>
      <c r="CM148" s="138" t="s">
        <v>4300</v>
      </c>
      <c r="CN148" s="139">
        <v>1376</v>
      </c>
      <c r="CO148" s="141">
        <v>3523</v>
      </c>
    </row>
    <row r="149" spans="1:93">
      <c r="A149" s="167"/>
      <c r="B149" s="103" t="s">
        <v>102</v>
      </c>
      <c r="C149" s="105">
        <v>2822</v>
      </c>
      <c r="D149" s="105">
        <v>1480</v>
      </c>
      <c r="E149" s="105">
        <v>2224</v>
      </c>
      <c r="F149" s="105">
        <v>1128</v>
      </c>
      <c r="G149" s="105">
        <v>2067</v>
      </c>
      <c r="H149" s="105">
        <v>1031</v>
      </c>
      <c r="I149" s="105">
        <v>2355</v>
      </c>
      <c r="J149" s="105">
        <v>1125</v>
      </c>
      <c r="K149" s="105">
        <v>9468</v>
      </c>
      <c r="L149" s="105">
        <v>4764</v>
      </c>
      <c r="M149" s="167"/>
      <c r="N149" s="103" t="s">
        <v>102</v>
      </c>
      <c r="O149" s="105">
        <v>237</v>
      </c>
      <c r="P149" s="105">
        <v>137</v>
      </c>
      <c r="Q149" s="105">
        <v>119</v>
      </c>
      <c r="R149" s="105">
        <v>63</v>
      </c>
      <c r="S149" s="105">
        <v>124</v>
      </c>
      <c r="T149" s="105">
        <v>69</v>
      </c>
      <c r="U149" s="105">
        <v>531</v>
      </c>
      <c r="V149" s="105">
        <v>276</v>
      </c>
      <c r="W149" s="105">
        <v>1011</v>
      </c>
      <c r="X149" s="105">
        <v>545</v>
      </c>
      <c r="Y149" s="167"/>
      <c r="Z149" s="103" t="s">
        <v>102</v>
      </c>
      <c r="AA149" s="105">
        <v>61</v>
      </c>
      <c r="AB149" s="105">
        <v>52</v>
      </c>
      <c r="AC149" s="105">
        <v>51</v>
      </c>
      <c r="AD149" s="105">
        <v>60</v>
      </c>
      <c r="AE149" s="105">
        <v>224</v>
      </c>
      <c r="AF149" s="105">
        <v>212</v>
      </c>
      <c r="AG149" s="105">
        <v>61</v>
      </c>
      <c r="AH149" s="105">
        <v>18</v>
      </c>
      <c r="AI149" s="105">
        <v>3</v>
      </c>
      <c r="AJ149" s="105">
        <v>32</v>
      </c>
      <c r="AK149" s="167"/>
      <c r="AL149" s="103" t="s">
        <v>102</v>
      </c>
      <c r="AM149" s="105">
        <v>65</v>
      </c>
      <c r="AN149" s="105">
        <v>2949</v>
      </c>
      <c r="AO149" s="105">
        <v>574</v>
      </c>
      <c r="AP149" s="105">
        <v>0</v>
      </c>
      <c r="AQ149" s="105">
        <v>0</v>
      </c>
      <c r="AR149" s="105">
        <v>56</v>
      </c>
      <c r="AS149" s="105">
        <v>272</v>
      </c>
      <c r="AT149" s="105">
        <v>160</v>
      </c>
      <c r="AU149" s="105">
        <v>161</v>
      </c>
      <c r="AV149" s="167"/>
      <c r="AW149" s="103" t="s">
        <v>102</v>
      </c>
      <c r="AX149" s="105">
        <v>1526</v>
      </c>
      <c r="AY149" s="105">
        <v>757</v>
      </c>
      <c r="AZ149" s="105">
        <v>1401</v>
      </c>
      <c r="BA149" s="105">
        <v>689</v>
      </c>
      <c r="BB149" s="105">
        <v>342</v>
      </c>
      <c r="BC149" s="105">
        <v>164</v>
      </c>
      <c r="BD149" s="105">
        <v>1499</v>
      </c>
      <c r="BE149" s="105">
        <v>746</v>
      </c>
      <c r="BF149" s="105">
        <v>1382</v>
      </c>
      <c r="BG149" s="105">
        <v>681</v>
      </c>
      <c r="BH149" s="105">
        <v>209</v>
      </c>
      <c r="BI149" s="105">
        <v>92</v>
      </c>
      <c r="BJ149" s="167"/>
      <c r="BK149" s="103" t="s">
        <v>102</v>
      </c>
      <c r="BL149" s="105">
        <v>71</v>
      </c>
      <c r="BM149" s="105">
        <v>124</v>
      </c>
      <c r="BN149" s="105">
        <v>4</v>
      </c>
      <c r="BO149" s="105">
        <v>172</v>
      </c>
      <c r="BP149" s="105">
        <v>0</v>
      </c>
      <c r="BQ149" s="105">
        <v>371</v>
      </c>
      <c r="BR149" s="105">
        <v>81</v>
      </c>
      <c r="BS149" s="105">
        <v>100</v>
      </c>
      <c r="BT149" s="105">
        <v>36</v>
      </c>
      <c r="BU149" s="105">
        <v>9</v>
      </c>
      <c r="BV149" s="167"/>
      <c r="BW149" s="103" t="s">
        <v>102</v>
      </c>
      <c r="BX149" s="105">
        <v>2305</v>
      </c>
      <c r="BY149" s="105">
        <v>2535</v>
      </c>
      <c r="BZ149" s="105">
        <v>1154</v>
      </c>
      <c r="CA149" s="105">
        <v>603</v>
      </c>
      <c r="CB149" s="105">
        <v>2196</v>
      </c>
      <c r="CC149" s="105">
        <v>215</v>
      </c>
      <c r="CD149" s="105">
        <v>207</v>
      </c>
      <c r="CE149" s="105">
        <v>101</v>
      </c>
      <c r="CF149" s="105">
        <v>0</v>
      </c>
      <c r="CG149" s="105">
        <v>154</v>
      </c>
      <c r="CH149" s="105">
        <v>4</v>
      </c>
      <c r="CI149" s="105">
        <v>850</v>
      </c>
      <c r="CJ149" s="105">
        <v>4984</v>
      </c>
      <c r="CK149" s="135"/>
      <c r="CL149" s="138" t="s">
        <v>199</v>
      </c>
      <c r="CM149" s="138" t="s">
        <v>4301</v>
      </c>
      <c r="CN149" s="139">
        <v>7685</v>
      </c>
      <c r="CO149" s="141">
        <v>9474</v>
      </c>
    </row>
    <row r="150" spans="1:93" ht="14.45" customHeight="1">
      <c r="A150" s="167" t="s">
        <v>200</v>
      </c>
      <c r="B150" s="71" t="s">
        <v>119</v>
      </c>
      <c r="C150" s="5">
        <v>2709</v>
      </c>
      <c r="D150" s="5">
        <v>1299</v>
      </c>
      <c r="E150" s="5">
        <v>2285</v>
      </c>
      <c r="F150" s="5">
        <v>1043</v>
      </c>
      <c r="G150" s="5">
        <v>2055</v>
      </c>
      <c r="H150" s="5">
        <v>913</v>
      </c>
      <c r="I150" s="5">
        <v>2189</v>
      </c>
      <c r="J150" s="5">
        <v>974</v>
      </c>
      <c r="K150" s="72">
        <v>9238</v>
      </c>
      <c r="L150" s="72">
        <v>4229</v>
      </c>
      <c r="M150" s="167" t="s">
        <v>200</v>
      </c>
      <c r="N150" s="71" t="s">
        <v>119</v>
      </c>
      <c r="O150" s="5">
        <v>285</v>
      </c>
      <c r="P150" s="5">
        <v>130</v>
      </c>
      <c r="Q150" s="5">
        <v>157</v>
      </c>
      <c r="R150" s="5">
        <v>57</v>
      </c>
      <c r="S150" s="5">
        <v>128</v>
      </c>
      <c r="T150" s="5">
        <v>74</v>
      </c>
      <c r="U150" s="5">
        <v>451</v>
      </c>
      <c r="V150" s="5">
        <v>215</v>
      </c>
      <c r="W150" s="72">
        <v>1021</v>
      </c>
      <c r="X150" s="72">
        <v>476</v>
      </c>
      <c r="Y150" s="167" t="s">
        <v>200</v>
      </c>
      <c r="Z150" s="71" t="s">
        <v>119</v>
      </c>
      <c r="AA150" s="5">
        <v>51</v>
      </c>
      <c r="AB150" s="5">
        <v>52</v>
      </c>
      <c r="AC150" s="5">
        <v>45</v>
      </c>
      <c r="AD150" s="5">
        <v>46</v>
      </c>
      <c r="AE150" s="72">
        <v>194</v>
      </c>
      <c r="AF150" s="72">
        <v>164</v>
      </c>
      <c r="AG150" s="5">
        <v>44</v>
      </c>
      <c r="AH150" s="5">
        <v>2</v>
      </c>
      <c r="AI150" s="5">
        <v>42</v>
      </c>
      <c r="AJ150" s="5">
        <v>25</v>
      </c>
      <c r="AK150" s="167" t="s">
        <v>200</v>
      </c>
      <c r="AL150" s="71" t="s">
        <v>119</v>
      </c>
      <c r="AM150" s="5">
        <v>272</v>
      </c>
      <c r="AN150" s="5">
        <v>2478</v>
      </c>
      <c r="AO150" s="5">
        <v>507</v>
      </c>
      <c r="AP150" s="5">
        <v>273</v>
      </c>
      <c r="AQ150" s="5">
        <v>8</v>
      </c>
      <c r="AR150" s="5">
        <v>40</v>
      </c>
      <c r="AS150" s="5">
        <v>191</v>
      </c>
      <c r="AT150" s="5">
        <v>101</v>
      </c>
      <c r="AU150" s="5">
        <v>71</v>
      </c>
      <c r="AV150" s="167" t="s">
        <v>200</v>
      </c>
      <c r="AW150" s="71" t="s">
        <v>119</v>
      </c>
      <c r="AX150" s="5">
        <v>1840</v>
      </c>
      <c r="AY150" s="5">
        <v>824</v>
      </c>
      <c r="AZ150" s="5">
        <v>1749</v>
      </c>
      <c r="BA150" s="5">
        <v>785</v>
      </c>
      <c r="BB150" s="5">
        <v>901</v>
      </c>
      <c r="BC150" s="5">
        <v>392</v>
      </c>
      <c r="BD150" s="5">
        <v>1805</v>
      </c>
      <c r="BE150" s="5">
        <v>819</v>
      </c>
      <c r="BF150" s="5">
        <v>1717</v>
      </c>
      <c r="BG150" s="5">
        <v>781</v>
      </c>
      <c r="BH150" s="5">
        <v>322</v>
      </c>
      <c r="BI150" s="5">
        <v>124</v>
      </c>
      <c r="BJ150" s="167" t="s">
        <v>200</v>
      </c>
      <c r="BK150" s="71" t="s">
        <v>119</v>
      </c>
      <c r="BL150" s="5">
        <v>31</v>
      </c>
      <c r="BM150" s="5">
        <v>142</v>
      </c>
      <c r="BN150" s="5">
        <v>39</v>
      </c>
      <c r="BO150" s="5">
        <v>203</v>
      </c>
      <c r="BP150" s="5">
        <v>0</v>
      </c>
      <c r="BQ150" s="72">
        <v>415</v>
      </c>
      <c r="BR150" s="5">
        <v>98</v>
      </c>
      <c r="BS150" s="5">
        <v>96</v>
      </c>
      <c r="BT150" s="72">
        <v>31</v>
      </c>
      <c r="BU150" s="5">
        <v>6</v>
      </c>
      <c r="BV150" s="167" t="s">
        <v>200</v>
      </c>
      <c r="BW150" s="71" t="s">
        <v>119</v>
      </c>
      <c r="BX150" s="5">
        <v>2078</v>
      </c>
      <c r="BY150" s="5">
        <v>2157</v>
      </c>
      <c r="BZ150" s="5">
        <v>398</v>
      </c>
      <c r="CA150" s="5">
        <v>527</v>
      </c>
      <c r="CB150" s="5">
        <v>1762</v>
      </c>
      <c r="CC150" s="5">
        <v>402</v>
      </c>
      <c r="CD150" s="5">
        <v>340</v>
      </c>
      <c r="CE150" s="5">
        <v>47</v>
      </c>
      <c r="CF150" s="5">
        <v>0</v>
      </c>
      <c r="CG150" s="5">
        <v>209</v>
      </c>
      <c r="CH150" s="5">
        <v>76</v>
      </c>
      <c r="CI150" s="5">
        <v>679</v>
      </c>
      <c r="CJ150" s="5">
        <v>3123</v>
      </c>
      <c r="CK150" s="135"/>
      <c r="CL150" s="138" t="s">
        <v>200</v>
      </c>
      <c r="CM150" s="138" t="s">
        <v>4302</v>
      </c>
      <c r="CN150" s="139">
        <v>7881</v>
      </c>
      <c r="CO150" s="141">
        <v>7996</v>
      </c>
    </row>
    <row r="151" spans="1:93">
      <c r="A151" s="167"/>
      <c r="B151" s="71" t="s">
        <v>120</v>
      </c>
      <c r="C151" s="5">
        <v>872</v>
      </c>
      <c r="D151" s="5">
        <v>456</v>
      </c>
      <c r="E151" s="5">
        <v>613</v>
      </c>
      <c r="F151" s="5">
        <v>340</v>
      </c>
      <c r="G151" s="5">
        <v>537</v>
      </c>
      <c r="H151" s="5">
        <v>269</v>
      </c>
      <c r="I151" s="5">
        <v>746</v>
      </c>
      <c r="J151" s="5">
        <v>403</v>
      </c>
      <c r="K151" s="72">
        <v>2768</v>
      </c>
      <c r="L151" s="72">
        <v>1468</v>
      </c>
      <c r="M151" s="167"/>
      <c r="N151" s="71" t="s">
        <v>120</v>
      </c>
      <c r="O151" s="5">
        <v>73</v>
      </c>
      <c r="P151" s="5">
        <v>52</v>
      </c>
      <c r="Q151" s="5">
        <v>35</v>
      </c>
      <c r="R151" s="5">
        <v>13</v>
      </c>
      <c r="S151" s="5">
        <v>87</v>
      </c>
      <c r="T151" s="5">
        <v>57</v>
      </c>
      <c r="U151" s="5">
        <v>201</v>
      </c>
      <c r="V151" s="5">
        <v>112</v>
      </c>
      <c r="W151" s="72">
        <v>396</v>
      </c>
      <c r="X151" s="72">
        <v>234</v>
      </c>
      <c r="Y151" s="167"/>
      <c r="Z151" s="71" t="s">
        <v>120</v>
      </c>
      <c r="AA151" s="5">
        <v>14</v>
      </c>
      <c r="AB151" s="5">
        <v>10</v>
      </c>
      <c r="AC151" s="5">
        <v>7</v>
      </c>
      <c r="AD151" s="5">
        <v>12</v>
      </c>
      <c r="AE151" s="72">
        <v>43</v>
      </c>
      <c r="AF151" s="72">
        <v>41</v>
      </c>
      <c r="AG151" s="5">
        <v>12</v>
      </c>
      <c r="AH151" s="5">
        <v>0</v>
      </c>
      <c r="AI151" s="5">
        <v>0</v>
      </c>
      <c r="AJ151" s="5">
        <v>2</v>
      </c>
      <c r="AK151" s="167"/>
      <c r="AL151" s="71" t="s">
        <v>120</v>
      </c>
      <c r="AM151" s="5">
        <v>0</v>
      </c>
      <c r="AN151" s="5">
        <v>73</v>
      </c>
      <c r="AO151" s="5">
        <v>406</v>
      </c>
      <c r="AP151" s="5">
        <v>2</v>
      </c>
      <c r="AQ151" s="5">
        <v>0</v>
      </c>
      <c r="AR151" s="5">
        <v>9</v>
      </c>
      <c r="AS151" s="5">
        <v>42</v>
      </c>
      <c r="AT151" s="5">
        <v>13</v>
      </c>
      <c r="AU151" s="5">
        <v>8</v>
      </c>
      <c r="AV151" s="167"/>
      <c r="AW151" s="71" t="s">
        <v>120</v>
      </c>
      <c r="AX151" s="5">
        <v>622</v>
      </c>
      <c r="AY151" s="5">
        <v>358</v>
      </c>
      <c r="AZ151" s="5">
        <v>620</v>
      </c>
      <c r="BA151" s="5">
        <v>357</v>
      </c>
      <c r="BB151" s="5">
        <v>303</v>
      </c>
      <c r="BC151" s="5">
        <v>163</v>
      </c>
      <c r="BD151" s="5">
        <v>621</v>
      </c>
      <c r="BE151" s="5">
        <v>358</v>
      </c>
      <c r="BF151" s="5">
        <v>619</v>
      </c>
      <c r="BG151" s="5">
        <v>357</v>
      </c>
      <c r="BH151" s="5">
        <v>65</v>
      </c>
      <c r="BI151" s="5">
        <v>27</v>
      </c>
      <c r="BJ151" s="167"/>
      <c r="BK151" s="71" t="s">
        <v>120</v>
      </c>
      <c r="BL151" s="5">
        <v>25</v>
      </c>
      <c r="BM151" s="5">
        <v>55</v>
      </c>
      <c r="BN151" s="5">
        <v>4</v>
      </c>
      <c r="BO151" s="5">
        <v>13</v>
      </c>
      <c r="BP151" s="5">
        <v>0</v>
      </c>
      <c r="BQ151" s="72">
        <v>97</v>
      </c>
      <c r="BR151" s="5">
        <v>41</v>
      </c>
      <c r="BS151" s="5">
        <v>67</v>
      </c>
      <c r="BT151" s="72">
        <v>18</v>
      </c>
      <c r="BU151" s="5">
        <v>11</v>
      </c>
      <c r="BV151" s="167"/>
      <c r="BW151" s="71" t="s">
        <v>120</v>
      </c>
      <c r="BX151" s="5">
        <v>593</v>
      </c>
      <c r="BY151" s="5">
        <v>963</v>
      </c>
      <c r="BZ151" s="5">
        <v>357</v>
      </c>
      <c r="CA151" s="5">
        <v>59</v>
      </c>
      <c r="CB151" s="5">
        <v>1255</v>
      </c>
      <c r="CC151" s="5">
        <v>67</v>
      </c>
      <c r="CD151" s="5">
        <v>224</v>
      </c>
      <c r="CE151" s="5">
        <v>0</v>
      </c>
      <c r="CF151" s="5">
        <v>0</v>
      </c>
      <c r="CG151" s="5">
        <v>20</v>
      </c>
      <c r="CH151" s="5">
        <v>0</v>
      </c>
      <c r="CI151" s="5">
        <v>41</v>
      </c>
      <c r="CJ151" s="5">
        <v>0</v>
      </c>
      <c r="CK151" s="135"/>
      <c r="CL151" s="138" t="s">
        <v>200</v>
      </c>
      <c r="CM151" s="138" t="s">
        <v>4303</v>
      </c>
      <c r="CN151" s="139">
        <v>1372</v>
      </c>
      <c r="CO151" s="141">
        <v>3538</v>
      </c>
    </row>
    <row r="152" spans="1:93">
      <c r="A152" s="167"/>
      <c r="B152" s="103" t="s">
        <v>102</v>
      </c>
      <c r="C152" s="105">
        <v>3581</v>
      </c>
      <c r="D152" s="105">
        <v>1755</v>
      </c>
      <c r="E152" s="105">
        <v>2898</v>
      </c>
      <c r="F152" s="105">
        <v>1383</v>
      </c>
      <c r="G152" s="105">
        <v>2592</v>
      </c>
      <c r="H152" s="105">
        <v>1182</v>
      </c>
      <c r="I152" s="105">
        <v>2935</v>
      </c>
      <c r="J152" s="105">
        <v>1377</v>
      </c>
      <c r="K152" s="105">
        <v>12006</v>
      </c>
      <c r="L152" s="105">
        <v>5697</v>
      </c>
      <c r="M152" s="167"/>
      <c r="N152" s="103" t="s">
        <v>102</v>
      </c>
      <c r="O152" s="105">
        <v>358</v>
      </c>
      <c r="P152" s="105">
        <v>182</v>
      </c>
      <c r="Q152" s="105">
        <v>192</v>
      </c>
      <c r="R152" s="105">
        <v>70</v>
      </c>
      <c r="S152" s="105">
        <v>215</v>
      </c>
      <c r="T152" s="105">
        <v>131</v>
      </c>
      <c r="U152" s="105">
        <v>652</v>
      </c>
      <c r="V152" s="105">
        <v>327</v>
      </c>
      <c r="W152" s="105">
        <v>1417</v>
      </c>
      <c r="X152" s="105">
        <v>710</v>
      </c>
      <c r="Y152" s="167"/>
      <c r="Z152" s="103" t="s">
        <v>102</v>
      </c>
      <c r="AA152" s="105">
        <v>65</v>
      </c>
      <c r="AB152" s="105">
        <v>62</v>
      </c>
      <c r="AC152" s="105">
        <v>52</v>
      </c>
      <c r="AD152" s="105">
        <v>58</v>
      </c>
      <c r="AE152" s="105">
        <v>237</v>
      </c>
      <c r="AF152" s="105">
        <v>205</v>
      </c>
      <c r="AG152" s="105">
        <v>56</v>
      </c>
      <c r="AH152" s="105">
        <v>2</v>
      </c>
      <c r="AI152" s="105">
        <v>42</v>
      </c>
      <c r="AJ152" s="105">
        <v>27</v>
      </c>
      <c r="AK152" s="167"/>
      <c r="AL152" s="103" t="s">
        <v>102</v>
      </c>
      <c r="AM152" s="105">
        <v>272</v>
      </c>
      <c r="AN152" s="105">
        <v>2551</v>
      </c>
      <c r="AO152" s="105">
        <v>913</v>
      </c>
      <c r="AP152" s="105">
        <v>275</v>
      </c>
      <c r="AQ152" s="105">
        <v>8</v>
      </c>
      <c r="AR152" s="105">
        <v>49</v>
      </c>
      <c r="AS152" s="105">
        <v>233</v>
      </c>
      <c r="AT152" s="105">
        <v>114</v>
      </c>
      <c r="AU152" s="105">
        <v>79</v>
      </c>
      <c r="AV152" s="167"/>
      <c r="AW152" s="103" t="s">
        <v>102</v>
      </c>
      <c r="AX152" s="105">
        <v>2462</v>
      </c>
      <c r="AY152" s="105">
        <v>1182</v>
      </c>
      <c r="AZ152" s="105">
        <v>2369</v>
      </c>
      <c r="BA152" s="105">
        <v>1142</v>
      </c>
      <c r="BB152" s="105">
        <v>1204</v>
      </c>
      <c r="BC152" s="105">
        <v>555</v>
      </c>
      <c r="BD152" s="105">
        <v>2426</v>
      </c>
      <c r="BE152" s="105">
        <v>1177</v>
      </c>
      <c r="BF152" s="105">
        <v>2336</v>
      </c>
      <c r="BG152" s="105">
        <v>1138</v>
      </c>
      <c r="BH152" s="105">
        <v>387</v>
      </c>
      <c r="BI152" s="105">
        <v>151</v>
      </c>
      <c r="BJ152" s="167"/>
      <c r="BK152" s="103" t="s">
        <v>102</v>
      </c>
      <c r="BL152" s="105">
        <v>56</v>
      </c>
      <c r="BM152" s="105">
        <v>197</v>
      </c>
      <c r="BN152" s="105">
        <v>43</v>
      </c>
      <c r="BO152" s="105">
        <v>216</v>
      </c>
      <c r="BP152" s="105">
        <v>0</v>
      </c>
      <c r="BQ152" s="105">
        <v>512</v>
      </c>
      <c r="BR152" s="105">
        <v>139</v>
      </c>
      <c r="BS152" s="105">
        <v>163</v>
      </c>
      <c r="BT152" s="105">
        <v>49</v>
      </c>
      <c r="BU152" s="105">
        <v>17</v>
      </c>
      <c r="BV152" s="167"/>
      <c r="BW152" s="103" t="s">
        <v>102</v>
      </c>
      <c r="BX152" s="105">
        <v>2671</v>
      </c>
      <c r="BY152" s="105">
        <v>3120</v>
      </c>
      <c r="BZ152" s="105">
        <v>755</v>
      </c>
      <c r="CA152" s="105">
        <v>586</v>
      </c>
      <c r="CB152" s="105">
        <v>3017</v>
      </c>
      <c r="CC152" s="105">
        <v>469</v>
      </c>
      <c r="CD152" s="105">
        <v>564</v>
      </c>
      <c r="CE152" s="105">
        <v>47</v>
      </c>
      <c r="CF152" s="105">
        <v>0</v>
      </c>
      <c r="CG152" s="105">
        <v>229</v>
      </c>
      <c r="CH152" s="105">
        <v>76</v>
      </c>
      <c r="CI152" s="105">
        <v>720</v>
      </c>
      <c r="CJ152" s="105">
        <v>3123</v>
      </c>
      <c r="CK152" s="135"/>
      <c r="CL152" s="138" t="s">
        <v>200</v>
      </c>
      <c r="CM152" s="138" t="s">
        <v>4304</v>
      </c>
      <c r="CN152" s="139">
        <v>9253</v>
      </c>
      <c r="CO152" s="141">
        <v>11534</v>
      </c>
    </row>
    <row r="153" spans="1:93" ht="14.45" customHeight="1">
      <c r="A153" s="167" t="s">
        <v>201</v>
      </c>
      <c r="B153" s="71" t="s">
        <v>119</v>
      </c>
      <c r="C153" s="5">
        <v>0</v>
      </c>
      <c r="D153" s="5">
        <v>0</v>
      </c>
      <c r="E153" s="5">
        <v>0</v>
      </c>
      <c r="F153" s="5">
        <v>0</v>
      </c>
      <c r="G153" s="5">
        <v>0</v>
      </c>
      <c r="H153" s="5">
        <v>0</v>
      </c>
      <c r="I153" s="5">
        <v>0</v>
      </c>
      <c r="J153" s="5">
        <v>0</v>
      </c>
      <c r="K153" s="72">
        <v>0</v>
      </c>
      <c r="L153" s="72">
        <v>0</v>
      </c>
      <c r="M153" s="167" t="s">
        <v>201</v>
      </c>
      <c r="N153" s="71" t="s">
        <v>119</v>
      </c>
      <c r="O153" s="5">
        <v>0</v>
      </c>
      <c r="P153" s="5">
        <v>0</v>
      </c>
      <c r="Q153" s="5">
        <v>0</v>
      </c>
      <c r="R153" s="5">
        <v>0</v>
      </c>
      <c r="S153" s="5">
        <v>0</v>
      </c>
      <c r="T153" s="5">
        <v>0</v>
      </c>
      <c r="U153" s="5">
        <v>0</v>
      </c>
      <c r="V153" s="5">
        <v>0</v>
      </c>
      <c r="W153" s="72">
        <v>0</v>
      </c>
      <c r="X153" s="72">
        <v>0</v>
      </c>
      <c r="Y153" s="167" t="s">
        <v>201</v>
      </c>
      <c r="Z153" s="71" t="s">
        <v>119</v>
      </c>
      <c r="AA153" s="5">
        <v>0</v>
      </c>
      <c r="AB153" s="5">
        <v>0</v>
      </c>
      <c r="AC153" s="5">
        <v>0</v>
      </c>
      <c r="AD153" s="5">
        <v>0</v>
      </c>
      <c r="AE153" s="72">
        <v>0</v>
      </c>
      <c r="AF153" s="72">
        <v>0</v>
      </c>
      <c r="AG153" s="5">
        <v>0</v>
      </c>
      <c r="AH153" s="5">
        <v>0</v>
      </c>
      <c r="AI153" s="5">
        <v>0</v>
      </c>
      <c r="AJ153" s="5">
        <v>0</v>
      </c>
      <c r="AK153" s="167" t="s">
        <v>201</v>
      </c>
      <c r="AL153" s="71" t="s">
        <v>119</v>
      </c>
      <c r="AM153" s="5">
        <v>0</v>
      </c>
      <c r="AN153" s="5">
        <v>0</v>
      </c>
      <c r="AO153" s="5">
        <v>0</v>
      </c>
      <c r="AP153" s="5">
        <v>0</v>
      </c>
      <c r="AQ153" s="5">
        <v>0</v>
      </c>
      <c r="AR153" s="5">
        <v>0</v>
      </c>
      <c r="AS153" s="5">
        <v>0</v>
      </c>
      <c r="AT153" s="5">
        <v>0</v>
      </c>
      <c r="AU153" s="5">
        <v>0</v>
      </c>
      <c r="AV153" s="167" t="s">
        <v>201</v>
      </c>
      <c r="AW153" s="71" t="s">
        <v>119</v>
      </c>
      <c r="AX153" s="5">
        <v>0</v>
      </c>
      <c r="AY153" s="5">
        <v>0</v>
      </c>
      <c r="AZ153" s="5">
        <v>0</v>
      </c>
      <c r="BA153" s="5">
        <v>0</v>
      </c>
      <c r="BB153" s="5">
        <v>0</v>
      </c>
      <c r="BC153" s="5">
        <v>0</v>
      </c>
      <c r="BD153" s="5">
        <v>0</v>
      </c>
      <c r="BE153" s="5">
        <v>0</v>
      </c>
      <c r="BF153" s="5">
        <v>0</v>
      </c>
      <c r="BG153" s="5">
        <v>0</v>
      </c>
      <c r="BH153" s="5">
        <v>0</v>
      </c>
      <c r="BI153" s="5">
        <v>0</v>
      </c>
      <c r="BJ153" s="167" t="s">
        <v>201</v>
      </c>
      <c r="BK153" s="71" t="s">
        <v>119</v>
      </c>
      <c r="BL153" s="5">
        <v>0</v>
      </c>
      <c r="BM153" s="5">
        <v>0</v>
      </c>
      <c r="BN153" s="5">
        <v>0</v>
      </c>
      <c r="BO153" s="5">
        <v>0</v>
      </c>
      <c r="BP153" s="5">
        <v>0</v>
      </c>
      <c r="BQ153" s="72">
        <v>0</v>
      </c>
      <c r="BR153" s="5">
        <v>0</v>
      </c>
      <c r="BS153" s="5">
        <v>0</v>
      </c>
      <c r="BT153" s="72">
        <v>0</v>
      </c>
      <c r="BU153" s="5">
        <v>0</v>
      </c>
      <c r="BV153" s="167" t="s">
        <v>201</v>
      </c>
      <c r="BW153" s="71" t="s">
        <v>119</v>
      </c>
      <c r="BX153" s="5">
        <v>0</v>
      </c>
      <c r="BY153" s="5">
        <v>0</v>
      </c>
      <c r="BZ153" s="5">
        <v>0</v>
      </c>
      <c r="CA153" s="5">
        <v>0</v>
      </c>
      <c r="CB153" s="5">
        <v>0</v>
      </c>
      <c r="CC153" s="5">
        <v>0</v>
      </c>
      <c r="CD153" s="5">
        <v>0</v>
      </c>
      <c r="CE153" s="5">
        <v>0</v>
      </c>
      <c r="CF153" s="5">
        <v>0</v>
      </c>
      <c r="CG153" s="5">
        <v>0</v>
      </c>
      <c r="CH153" s="5">
        <v>0</v>
      </c>
      <c r="CI153" s="5">
        <v>0</v>
      </c>
      <c r="CJ153" s="5">
        <v>0</v>
      </c>
      <c r="CK153" s="135"/>
      <c r="CL153" s="138" t="s">
        <v>201</v>
      </c>
      <c r="CM153" s="138" t="s">
        <v>4305</v>
      </c>
      <c r="CN153" s="139">
        <v>0</v>
      </c>
      <c r="CO153" s="141">
        <v>0</v>
      </c>
    </row>
    <row r="154" spans="1:93">
      <c r="A154" s="167"/>
      <c r="B154" s="71" t="s">
        <v>120</v>
      </c>
      <c r="C154" s="5">
        <v>623</v>
      </c>
      <c r="D154" s="5">
        <v>338</v>
      </c>
      <c r="E154" s="5">
        <v>457</v>
      </c>
      <c r="F154" s="5">
        <v>247</v>
      </c>
      <c r="G154" s="5">
        <v>401</v>
      </c>
      <c r="H154" s="5">
        <v>219</v>
      </c>
      <c r="I154" s="5">
        <v>363</v>
      </c>
      <c r="J154" s="5">
        <v>207</v>
      </c>
      <c r="K154" s="72">
        <v>1844</v>
      </c>
      <c r="L154" s="72">
        <v>1011</v>
      </c>
      <c r="M154" s="167"/>
      <c r="N154" s="71" t="s">
        <v>120</v>
      </c>
      <c r="O154" s="5">
        <v>177</v>
      </c>
      <c r="P154" s="5">
        <v>78</v>
      </c>
      <c r="Q154" s="5">
        <v>88</v>
      </c>
      <c r="R154" s="5">
        <v>58</v>
      </c>
      <c r="S154" s="5">
        <v>87</v>
      </c>
      <c r="T154" s="5">
        <v>51</v>
      </c>
      <c r="U154" s="5">
        <v>139</v>
      </c>
      <c r="V154" s="5">
        <v>81</v>
      </c>
      <c r="W154" s="72">
        <v>491</v>
      </c>
      <c r="X154" s="72">
        <v>268</v>
      </c>
      <c r="Y154" s="167"/>
      <c r="Z154" s="71" t="s">
        <v>120</v>
      </c>
      <c r="AA154" s="5">
        <v>14</v>
      </c>
      <c r="AB154" s="5">
        <v>12</v>
      </c>
      <c r="AC154" s="5">
        <v>11</v>
      </c>
      <c r="AD154" s="5">
        <v>10</v>
      </c>
      <c r="AE154" s="72">
        <v>47</v>
      </c>
      <c r="AF154" s="72">
        <v>43</v>
      </c>
      <c r="AG154" s="5">
        <v>23</v>
      </c>
      <c r="AH154" s="5">
        <v>28</v>
      </c>
      <c r="AI154" s="5">
        <v>2</v>
      </c>
      <c r="AJ154" s="5">
        <v>5</v>
      </c>
      <c r="AK154" s="167"/>
      <c r="AL154" s="71" t="s">
        <v>120</v>
      </c>
      <c r="AM154" s="5">
        <v>0</v>
      </c>
      <c r="AN154" s="5">
        <v>745</v>
      </c>
      <c r="AO154" s="5">
        <v>2</v>
      </c>
      <c r="AP154" s="5">
        <v>0</v>
      </c>
      <c r="AQ154" s="5">
        <v>0</v>
      </c>
      <c r="AR154" s="5">
        <v>10</v>
      </c>
      <c r="AS154" s="5">
        <v>49</v>
      </c>
      <c r="AT154" s="5">
        <v>39</v>
      </c>
      <c r="AU154" s="5">
        <v>35</v>
      </c>
      <c r="AV154" s="167"/>
      <c r="AW154" s="71" t="s">
        <v>120</v>
      </c>
      <c r="AX154" s="5">
        <v>405</v>
      </c>
      <c r="AY154" s="5">
        <v>214</v>
      </c>
      <c r="AZ154" s="5">
        <v>388</v>
      </c>
      <c r="BA154" s="5">
        <v>204</v>
      </c>
      <c r="BB154" s="5">
        <v>168</v>
      </c>
      <c r="BC154" s="5">
        <v>82</v>
      </c>
      <c r="BD154" s="5">
        <v>394</v>
      </c>
      <c r="BE154" s="5">
        <v>209</v>
      </c>
      <c r="BF154" s="5">
        <v>378</v>
      </c>
      <c r="BG154" s="5">
        <v>199</v>
      </c>
      <c r="BH154" s="5">
        <v>86</v>
      </c>
      <c r="BI154" s="5">
        <v>35</v>
      </c>
      <c r="BJ154" s="167"/>
      <c r="BK154" s="71" t="s">
        <v>120</v>
      </c>
      <c r="BL154" s="5">
        <v>31</v>
      </c>
      <c r="BM154" s="5">
        <v>25</v>
      </c>
      <c r="BN154" s="5">
        <v>0</v>
      </c>
      <c r="BO154" s="5">
        <v>18</v>
      </c>
      <c r="BP154" s="5">
        <v>0</v>
      </c>
      <c r="BQ154" s="72">
        <v>74</v>
      </c>
      <c r="BR154" s="5">
        <v>35</v>
      </c>
      <c r="BS154" s="5">
        <v>34</v>
      </c>
      <c r="BT154" s="72">
        <v>8</v>
      </c>
      <c r="BU154" s="5">
        <v>5</v>
      </c>
      <c r="BV154" s="167"/>
      <c r="BW154" s="71" t="s">
        <v>120</v>
      </c>
      <c r="BX154" s="5">
        <v>515</v>
      </c>
      <c r="BY154" s="5">
        <v>505</v>
      </c>
      <c r="BZ154" s="5">
        <v>0</v>
      </c>
      <c r="CA154" s="5">
        <v>0</v>
      </c>
      <c r="CB154" s="5">
        <v>502</v>
      </c>
      <c r="CC154" s="5">
        <v>0</v>
      </c>
      <c r="CD154" s="5">
        <v>0</v>
      </c>
      <c r="CE154" s="5">
        <v>0</v>
      </c>
      <c r="CF154" s="5">
        <v>0</v>
      </c>
      <c r="CG154" s="5">
        <v>0</v>
      </c>
      <c r="CH154" s="5">
        <v>0</v>
      </c>
      <c r="CI154" s="5">
        <v>184</v>
      </c>
      <c r="CJ154" s="5">
        <v>190</v>
      </c>
      <c r="CK154" s="135"/>
      <c r="CL154" s="138" t="s">
        <v>201</v>
      </c>
      <c r="CM154" s="138" t="s">
        <v>4306</v>
      </c>
      <c r="CN154" s="139">
        <v>1496</v>
      </c>
      <c r="CO154" s="141">
        <v>1522</v>
      </c>
    </row>
    <row r="155" spans="1:93">
      <c r="A155" s="167"/>
      <c r="B155" s="103" t="s">
        <v>102</v>
      </c>
      <c r="C155" s="105">
        <v>623</v>
      </c>
      <c r="D155" s="105">
        <v>338</v>
      </c>
      <c r="E155" s="105">
        <v>457</v>
      </c>
      <c r="F155" s="105">
        <v>247</v>
      </c>
      <c r="G155" s="105">
        <v>401</v>
      </c>
      <c r="H155" s="105">
        <v>219</v>
      </c>
      <c r="I155" s="105">
        <v>363</v>
      </c>
      <c r="J155" s="105">
        <v>207</v>
      </c>
      <c r="K155" s="105">
        <v>1844</v>
      </c>
      <c r="L155" s="105">
        <v>1011</v>
      </c>
      <c r="M155" s="167"/>
      <c r="N155" s="103" t="s">
        <v>102</v>
      </c>
      <c r="O155" s="105">
        <v>177</v>
      </c>
      <c r="P155" s="105">
        <v>78</v>
      </c>
      <c r="Q155" s="105">
        <v>88</v>
      </c>
      <c r="R155" s="105">
        <v>58</v>
      </c>
      <c r="S155" s="105">
        <v>87</v>
      </c>
      <c r="T155" s="105">
        <v>51</v>
      </c>
      <c r="U155" s="105">
        <v>139</v>
      </c>
      <c r="V155" s="105">
        <v>81</v>
      </c>
      <c r="W155" s="105">
        <v>491</v>
      </c>
      <c r="X155" s="105">
        <v>268</v>
      </c>
      <c r="Y155" s="167"/>
      <c r="Z155" s="103" t="s">
        <v>102</v>
      </c>
      <c r="AA155" s="105">
        <v>14</v>
      </c>
      <c r="AB155" s="105">
        <v>12</v>
      </c>
      <c r="AC155" s="105">
        <v>11</v>
      </c>
      <c r="AD155" s="105">
        <v>10</v>
      </c>
      <c r="AE155" s="105">
        <v>47</v>
      </c>
      <c r="AF155" s="105">
        <v>43</v>
      </c>
      <c r="AG155" s="105">
        <v>23</v>
      </c>
      <c r="AH155" s="105">
        <v>28</v>
      </c>
      <c r="AI155" s="105">
        <v>2</v>
      </c>
      <c r="AJ155" s="105">
        <v>5</v>
      </c>
      <c r="AK155" s="167"/>
      <c r="AL155" s="103" t="s">
        <v>102</v>
      </c>
      <c r="AM155" s="105">
        <v>0</v>
      </c>
      <c r="AN155" s="105">
        <v>745</v>
      </c>
      <c r="AO155" s="105">
        <v>2</v>
      </c>
      <c r="AP155" s="105">
        <v>0</v>
      </c>
      <c r="AQ155" s="105">
        <v>0</v>
      </c>
      <c r="AR155" s="105">
        <v>10</v>
      </c>
      <c r="AS155" s="105">
        <v>49</v>
      </c>
      <c r="AT155" s="105">
        <v>39</v>
      </c>
      <c r="AU155" s="105">
        <v>35</v>
      </c>
      <c r="AV155" s="167"/>
      <c r="AW155" s="103" t="s">
        <v>102</v>
      </c>
      <c r="AX155" s="105">
        <v>405</v>
      </c>
      <c r="AY155" s="105">
        <v>214</v>
      </c>
      <c r="AZ155" s="105">
        <v>388</v>
      </c>
      <c r="BA155" s="105">
        <v>204</v>
      </c>
      <c r="BB155" s="105">
        <v>168</v>
      </c>
      <c r="BC155" s="105">
        <v>82</v>
      </c>
      <c r="BD155" s="105">
        <v>394</v>
      </c>
      <c r="BE155" s="105">
        <v>209</v>
      </c>
      <c r="BF155" s="105">
        <v>378</v>
      </c>
      <c r="BG155" s="105">
        <v>199</v>
      </c>
      <c r="BH155" s="105">
        <v>86</v>
      </c>
      <c r="BI155" s="105">
        <v>35</v>
      </c>
      <c r="BJ155" s="167"/>
      <c r="BK155" s="103" t="s">
        <v>102</v>
      </c>
      <c r="BL155" s="105">
        <v>31</v>
      </c>
      <c r="BM155" s="105">
        <v>25</v>
      </c>
      <c r="BN155" s="105">
        <v>0</v>
      </c>
      <c r="BO155" s="105">
        <v>18</v>
      </c>
      <c r="BP155" s="105">
        <v>0</v>
      </c>
      <c r="BQ155" s="105">
        <v>74</v>
      </c>
      <c r="BR155" s="105">
        <v>35</v>
      </c>
      <c r="BS155" s="105">
        <v>34</v>
      </c>
      <c r="BT155" s="105">
        <v>8</v>
      </c>
      <c r="BU155" s="105">
        <v>5</v>
      </c>
      <c r="BV155" s="167"/>
      <c r="BW155" s="103" t="s">
        <v>102</v>
      </c>
      <c r="BX155" s="105">
        <v>515</v>
      </c>
      <c r="BY155" s="105">
        <v>505</v>
      </c>
      <c r="BZ155" s="105">
        <v>0</v>
      </c>
      <c r="CA155" s="105">
        <v>0</v>
      </c>
      <c r="CB155" s="105">
        <v>502</v>
      </c>
      <c r="CC155" s="105">
        <v>0</v>
      </c>
      <c r="CD155" s="105">
        <v>0</v>
      </c>
      <c r="CE155" s="105">
        <v>0</v>
      </c>
      <c r="CF155" s="105">
        <v>0</v>
      </c>
      <c r="CG155" s="105">
        <v>0</v>
      </c>
      <c r="CH155" s="105">
        <v>0</v>
      </c>
      <c r="CI155" s="105">
        <v>184</v>
      </c>
      <c r="CJ155" s="105">
        <v>190</v>
      </c>
      <c r="CK155" s="135"/>
      <c r="CL155" s="138" t="s">
        <v>201</v>
      </c>
      <c r="CM155" s="138" t="s">
        <v>4307</v>
      </c>
      <c r="CN155" s="139">
        <v>1496</v>
      </c>
      <c r="CO155" s="141">
        <v>1522</v>
      </c>
    </row>
    <row r="156" spans="1:93" ht="14.45" customHeight="1">
      <c r="A156" s="167" t="s">
        <v>202</v>
      </c>
      <c r="B156" s="71" t="s">
        <v>119</v>
      </c>
      <c r="C156" s="5">
        <v>2102</v>
      </c>
      <c r="D156" s="5">
        <v>1091</v>
      </c>
      <c r="E156" s="5">
        <v>1406</v>
      </c>
      <c r="F156" s="5">
        <v>656</v>
      </c>
      <c r="G156" s="5">
        <v>1535</v>
      </c>
      <c r="H156" s="5">
        <v>739</v>
      </c>
      <c r="I156" s="5">
        <v>1915</v>
      </c>
      <c r="J156" s="5">
        <v>856</v>
      </c>
      <c r="K156" s="72">
        <v>6958</v>
      </c>
      <c r="L156" s="72">
        <v>3342</v>
      </c>
      <c r="M156" s="167" t="s">
        <v>202</v>
      </c>
      <c r="N156" s="71" t="s">
        <v>119</v>
      </c>
      <c r="O156" s="5">
        <v>73</v>
      </c>
      <c r="P156" s="5">
        <v>37</v>
      </c>
      <c r="Q156" s="5">
        <v>132</v>
      </c>
      <c r="R156" s="5">
        <v>62</v>
      </c>
      <c r="S156" s="5">
        <v>183</v>
      </c>
      <c r="T156" s="5">
        <v>90</v>
      </c>
      <c r="U156" s="5">
        <v>467</v>
      </c>
      <c r="V156" s="5">
        <v>166</v>
      </c>
      <c r="W156" s="72">
        <v>855</v>
      </c>
      <c r="X156" s="72">
        <v>355</v>
      </c>
      <c r="Y156" s="167" t="s">
        <v>202</v>
      </c>
      <c r="Z156" s="71" t="s">
        <v>119</v>
      </c>
      <c r="AA156" s="5">
        <v>50</v>
      </c>
      <c r="AB156" s="5">
        <v>46</v>
      </c>
      <c r="AC156" s="5">
        <v>43</v>
      </c>
      <c r="AD156" s="5">
        <v>52</v>
      </c>
      <c r="AE156" s="72">
        <v>191</v>
      </c>
      <c r="AF156" s="72">
        <v>177</v>
      </c>
      <c r="AG156" s="5">
        <v>43</v>
      </c>
      <c r="AH156" s="5">
        <v>31</v>
      </c>
      <c r="AI156" s="5">
        <v>6</v>
      </c>
      <c r="AJ156" s="5">
        <v>31</v>
      </c>
      <c r="AK156" s="167" t="s">
        <v>202</v>
      </c>
      <c r="AL156" s="71" t="s">
        <v>119</v>
      </c>
      <c r="AM156" s="5">
        <v>1</v>
      </c>
      <c r="AN156" s="5">
        <v>3012</v>
      </c>
      <c r="AO156" s="5">
        <v>10</v>
      </c>
      <c r="AP156" s="5">
        <v>0</v>
      </c>
      <c r="AQ156" s="5">
        <v>4</v>
      </c>
      <c r="AR156" s="5">
        <v>28</v>
      </c>
      <c r="AS156" s="5">
        <v>243</v>
      </c>
      <c r="AT156" s="5">
        <v>97</v>
      </c>
      <c r="AU156" s="5">
        <v>87</v>
      </c>
      <c r="AV156" s="167" t="s">
        <v>202</v>
      </c>
      <c r="AW156" s="71" t="s">
        <v>119</v>
      </c>
      <c r="AX156" s="5">
        <v>1851</v>
      </c>
      <c r="AY156" s="5">
        <v>862</v>
      </c>
      <c r="AZ156" s="5">
        <v>1722</v>
      </c>
      <c r="BA156" s="5">
        <v>808</v>
      </c>
      <c r="BB156" s="5">
        <v>788</v>
      </c>
      <c r="BC156" s="5">
        <v>372</v>
      </c>
      <c r="BD156" s="5">
        <v>1780</v>
      </c>
      <c r="BE156" s="5">
        <v>842</v>
      </c>
      <c r="BF156" s="5">
        <v>1660</v>
      </c>
      <c r="BG156" s="5">
        <v>791</v>
      </c>
      <c r="BH156" s="5">
        <v>767</v>
      </c>
      <c r="BI156" s="5">
        <v>367</v>
      </c>
      <c r="BJ156" s="167" t="s">
        <v>202</v>
      </c>
      <c r="BK156" s="71" t="s">
        <v>119</v>
      </c>
      <c r="BL156" s="5">
        <v>50</v>
      </c>
      <c r="BM156" s="5">
        <v>89</v>
      </c>
      <c r="BN156" s="5">
        <v>42</v>
      </c>
      <c r="BO156" s="5">
        <v>120</v>
      </c>
      <c r="BP156" s="5">
        <v>3</v>
      </c>
      <c r="BQ156" s="72">
        <v>304</v>
      </c>
      <c r="BR156" s="5">
        <v>91</v>
      </c>
      <c r="BS156" s="5">
        <v>85</v>
      </c>
      <c r="BT156" s="72">
        <v>41</v>
      </c>
      <c r="BU156" s="5">
        <v>8</v>
      </c>
      <c r="BV156" s="167" t="s">
        <v>202</v>
      </c>
      <c r="BW156" s="71" t="s">
        <v>119</v>
      </c>
      <c r="BX156" s="5">
        <v>1748</v>
      </c>
      <c r="BY156" s="5">
        <v>1976</v>
      </c>
      <c r="BZ156" s="5">
        <v>820</v>
      </c>
      <c r="CA156" s="5">
        <v>1185</v>
      </c>
      <c r="CB156" s="5">
        <v>2030</v>
      </c>
      <c r="CC156" s="5">
        <v>834</v>
      </c>
      <c r="CD156" s="5">
        <v>718</v>
      </c>
      <c r="CE156" s="5">
        <v>164</v>
      </c>
      <c r="CF156" s="5">
        <v>73</v>
      </c>
      <c r="CG156" s="5">
        <v>197</v>
      </c>
      <c r="CH156" s="5">
        <v>66</v>
      </c>
      <c r="CI156" s="5">
        <v>1215</v>
      </c>
      <c r="CJ156" s="5">
        <v>2704</v>
      </c>
      <c r="CK156" s="135"/>
      <c r="CL156" s="138" t="s">
        <v>202</v>
      </c>
      <c r="CM156" s="138" t="s">
        <v>4308</v>
      </c>
      <c r="CN156" s="139">
        <v>6075</v>
      </c>
      <c r="CO156" s="141">
        <v>9811</v>
      </c>
    </row>
    <row r="157" spans="1:93">
      <c r="A157" s="167"/>
      <c r="B157" s="71" t="s">
        <v>120</v>
      </c>
      <c r="C157" s="5">
        <v>0</v>
      </c>
      <c r="D157" s="5">
        <v>0</v>
      </c>
      <c r="E157" s="5">
        <v>0</v>
      </c>
      <c r="F157" s="5">
        <v>0</v>
      </c>
      <c r="G157" s="5">
        <v>0</v>
      </c>
      <c r="H157" s="5">
        <v>0</v>
      </c>
      <c r="I157" s="5">
        <v>0</v>
      </c>
      <c r="J157" s="5">
        <v>0</v>
      </c>
      <c r="K157" s="72">
        <v>0</v>
      </c>
      <c r="L157" s="72">
        <v>0</v>
      </c>
      <c r="M157" s="167"/>
      <c r="N157" s="71" t="s">
        <v>120</v>
      </c>
      <c r="O157" s="5">
        <v>0</v>
      </c>
      <c r="P157" s="5">
        <v>0</v>
      </c>
      <c r="Q157" s="5">
        <v>0</v>
      </c>
      <c r="R157" s="5">
        <v>0</v>
      </c>
      <c r="S157" s="5">
        <v>0</v>
      </c>
      <c r="T157" s="5">
        <v>0</v>
      </c>
      <c r="U157" s="5">
        <v>0</v>
      </c>
      <c r="V157" s="5">
        <v>0</v>
      </c>
      <c r="W157" s="72">
        <v>0</v>
      </c>
      <c r="X157" s="72">
        <v>0</v>
      </c>
      <c r="Y157" s="167"/>
      <c r="Z157" s="71" t="s">
        <v>120</v>
      </c>
      <c r="AA157" s="5">
        <v>0</v>
      </c>
      <c r="AB157" s="5">
        <v>0</v>
      </c>
      <c r="AC157" s="5">
        <v>0</v>
      </c>
      <c r="AD157" s="5">
        <v>0</v>
      </c>
      <c r="AE157" s="72">
        <v>0</v>
      </c>
      <c r="AF157" s="72">
        <v>0</v>
      </c>
      <c r="AG157" s="5">
        <v>0</v>
      </c>
      <c r="AH157" s="5">
        <v>0</v>
      </c>
      <c r="AI157" s="5">
        <v>0</v>
      </c>
      <c r="AJ157" s="5">
        <v>0</v>
      </c>
      <c r="AK157" s="167"/>
      <c r="AL157" s="71" t="s">
        <v>120</v>
      </c>
      <c r="AM157" s="5">
        <v>0</v>
      </c>
      <c r="AN157" s="5">
        <v>0</v>
      </c>
      <c r="AO157" s="5">
        <v>0</v>
      </c>
      <c r="AP157" s="5">
        <v>0</v>
      </c>
      <c r="AQ157" s="5">
        <v>0</v>
      </c>
      <c r="AR157" s="5">
        <v>0</v>
      </c>
      <c r="AS157" s="5">
        <v>0</v>
      </c>
      <c r="AT157" s="5">
        <v>0</v>
      </c>
      <c r="AU157" s="5">
        <v>0</v>
      </c>
      <c r="AV157" s="167"/>
      <c r="AW157" s="71" t="s">
        <v>120</v>
      </c>
      <c r="AX157" s="5">
        <v>0</v>
      </c>
      <c r="AY157" s="5">
        <v>0</v>
      </c>
      <c r="AZ157" s="5">
        <v>0</v>
      </c>
      <c r="BA157" s="5">
        <v>0</v>
      </c>
      <c r="BB157" s="5">
        <v>0</v>
      </c>
      <c r="BC157" s="5">
        <v>0</v>
      </c>
      <c r="BD157" s="5">
        <v>0</v>
      </c>
      <c r="BE157" s="5">
        <v>0</v>
      </c>
      <c r="BF157" s="5">
        <v>0</v>
      </c>
      <c r="BG157" s="5">
        <v>0</v>
      </c>
      <c r="BH157" s="5">
        <v>0</v>
      </c>
      <c r="BI157" s="5">
        <v>0</v>
      </c>
      <c r="BJ157" s="167"/>
      <c r="BK157" s="71" t="s">
        <v>120</v>
      </c>
      <c r="BL157" s="5">
        <v>0</v>
      </c>
      <c r="BM157" s="5">
        <v>0</v>
      </c>
      <c r="BN157" s="5">
        <v>0</v>
      </c>
      <c r="BO157" s="5">
        <v>0</v>
      </c>
      <c r="BP157" s="5">
        <v>0</v>
      </c>
      <c r="BQ157" s="72">
        <v>0</v>
      </c>
      <c r="BR157" s="5">
        <v>0</v>
      </c>
      <c r="BS157" s="5">
        <v>0</v>
      </c>
      <c r="BT157" s="72">
        <v>0</v>
      </c>
      <c r="BU157" s="5">
        <v>0</v>
      </c>
      <c r="BV157" s="167"/>
      <c r="BW157" s="71" t="s">
        <v>120</v>
      </c>
      <c r="BX157" s="5">
        <v>0</v>
      </c>
      <c r="BY157" s="5">
        <v>0</v>
      </c>
      <c r="BZ157" s="5">
        <v>0</v>
      </c>
      <c r="CA157" s="5">
        <v>0</v>
      </c>
      <c r="CB157" s="5">
        <v>0</v>
      </c>
      <c r="CC157" s="5">
        <v>0</v>
      </c>
      <c r="CD157" s="5">
        <v>0</v>
      </c>
      <c r="CE157" s="5">
        <v>0</v>
      </c>
      <c r="CF157" s="5">
        <v>0</v>
      </c>
      <c r="CG157" s="5">
        <v>0</v>
      </c>
      <c r="CH157" s="5">
        <v>0</v>
      </c>
      <c r="CI157" s="5">
        <v>0</v>
      </c>
      <c r="CJ157" s="5">
        <v>0</v>
      </c>
      <c r="CK157" s="135"/>
      <c r="CL157" s="138" t="s">
        <v>202</v>
      </c>
      <c r="CM157" s="138" t="s">
        <v>4309</v>
      </c>
      <c r="CN157" s="139">
        <v>0</v>
      </c>
      <c r="CO157" s="141">
        <v>0</v>
      </c>
    </row>
    <row r="158" spans="1:93">
      <c r="A158" s="167"/>
      <c r="B158" s="103" t="s">
        <v>102</v>
      </c>
      <c r="C158" s="105">
        <v>2102</v>
      </c>
      <c r="D158" s="105">
        <v>1091</v>
      </c>
      <c r="E158" s="105">
        <v>1406</v>
      </c>
      <c r="F158" s="105">
        <v>656</v>
      </c>
      <c r="G158" s="105">
        <v>1535</v>
      </c>
      <c r="H158" s="105">
        <v>739</v>
      </c>
      <c r="I158" s="105">
        <v>1915</v>
      </c>
      <c r="J158" s="105">
        <v>856</v>
      </c>
      <c r="K158" s="105">
        <v>6958</v>
      </c>
      <c r="L158" s="105">
        <v>3342</v>
      </c>
      <c r="M158" s="167"/>
      <c r="N158" s="103" t="s">
        <v>102</v>
      </c>
      <c r="O158" s="105">
        <v>73</v>
      </c>
      <c r="P158" s="105">
        <v>37</v>
      </c>
      <c r="Q158" s="105">
        <v>132</v>
      </c>
      <c r="R158" s="105">
        <v>62</v>
      </c>
      <c r="S158" s="105">
        <v>183</v>
      </c>
      <c r="T158" s="105">
        <v>90</v>
      </c>
      <c r="U158" s="105">
        <v>467</v>
      </c>
      <c r="V158" s="105">
        <v>166</v>
      </c>
      <c r="W158" s="105">
        <v>855</v>
      </c>
      <c r="X158" s="105">
        <v>355</v>
      </c>
      <c r="Y158" s="167"/>
      <c r="Z158" s="103" t="s">
        <v>102</v>
      </c>
      <c r="AA158" s="105">
        <v>50</v>
      </c>
      <c r="AB158" s="105">
        <v>46</v>
      </c>
      <c r="AC158" s="105">
        <v>43</v>
      </c>
      <c r="AD158" s="105">
        <v>52</v>
      </c>
      <c r="AE158" s="105">
        <v>191</v>
      </c>
      <c r="AF158" s="105">
        <v>177</v>
      </c>
      <c r="AG158" s="105">
        <v>43</v>
      </c>
      <c r="AH158" s="105">
        <v>31</v>
      </c>
      <c r="AI158" s="105">
        <v>6</v>
      </c>
      <c r="AJ158" s="105">
        <v>31</v>
      </c>
      <c r="AK158" s="167"/>
      <c r="AL158" s="103" t="s">
        <v>102</v>
      </c>
      <c r="AM158" s="105">
        <v>1</v>
      </c>
      <c r="AN158" s="105">
        <v>3012</v>
      </c>
      <c r="AO158" s="105">
        <v>10</v>
      </c>
      <c r="AP158" s="105">
        <v>0</v>
      </c>
      <c r="AQ158" s="105">
        <v>4</v>
      </c>
      <c r="AR158" s="105">
        <v>28</v>
      </c>
      <c r="AS158" s="105">
        <v>243</v>
      </c>
      <c r="AT158" s="105">
        <v>97</v>
      </c>
      <c r="AU158" s="105">
        <v>87</v>
      </c>
      <c r="AV158" s="167"/>
      <c r="AW158" s="103" t="s">
        <v>102</v>
      </c>
      <c r="AX158" s="105">
        <v>1851</v>
      </c>
      <c r="AY158" s="105">
        <v>862</v>
      </c>
      <c r="AZ158" s="105">
        <v>1722</v>
      </c>
      <c r="BA158" s="105">
        <v>808</v>
      </c>
      <c r="BB158" s="105">
        <v>788</v>
      </c>
      <c r="BC158" s="105">
        <v>372</v>
      </c>
      <c r="BD158" s="105">
        <v>1780</v>
      </c>
      <c r="BE158" s="105">
        <v>842</v>
      </c>
      <c r="BF158" s="105">
        <v>1660</v>
      </c>
      <c r="BG158" s="105">
        <v>791</v>
      </c>
      <c r="BH158" s="105">
        <v>767</v>
      </c>
      <c r="BI158" s="105">
        <v>367</v>
      </c>
      <c r="BJ158" s="167"/>
      <c r="BK158" s="103" t="s">
        <v>102</v>
      </c>
      <c r="BL158" s="105">
        <v>50</v>
      </c>
      <c r="BM158" s="105">
        <v>89</v>
      </c>
      <c r="BN158" s="105">
        <v>42</v>
      </c>
      <c r="BO158" s="105">
        <v>120</v>
      </c>
      <c r="BP158" s="105">
        <v>3</v>
      </c>
      <c r="BQ158" s="105">
        <v>304</v>
      </c>
      <c r="BR158" s="105">
        <v>91</v>
      </c>
      <c r="BS158" s="105">
        <v>85</v>
      </c>
      <c r="BT158" s="105">
        <v>41</v>
      </c>
      <c r="BU158" s="105">
        <v>8</v>
      </c>
      <c r="BV158" s="167"/>
      <c r="BW158" s="103" t="s">
        <v>102</v>
      </c>
      <c r="BX158" s="105">
        <v>1748</v>
      </c>
      <c r="BY158" s="105">
        <v>1976</v>
      </c>
      <c r="BZ158" s="105">
        <v>820</v>
      </c>
      <c r="CA158" s="105">
        <v>1185</v>
      </c>
      <c r="CB158" s="105">
        <v>2030</v>
      </c>
      <c r="CC158" s="105">
        <v>834</v>
      </c>
      <c r="CD158" s="105">
        <v>718</v>
      </c>
      <c r="CE158" s="105">
        <v>164</v>
      </c>
      <c r="CF158" s="105">
        <v>73</v>
      </c>
      <c r="CG158" s="105">
        <v>197</v>
      </c>
      <c r="CH158" s="105">
        <v>66</v>
      </c>
      <c r="CI158" s="105">
        <v>1215</v>
      </c>
      <c r="CJ158" s="105">
        <v>2704</v>
      </c>
      <c r="CK158" s="135"/>
      <c r="CL158" s="138" t="s">
        <v>202</v>
      </c>
      <c r="CM158" s="138" t="s">
        <v>4310</v>
      </c>
      <c r="CN158" s="139">
        <v>6075</v>
      </c>
      <c r="CO158" s="141">
        <v>9811</v>
      </c>
    </row>
    <row r="159" spans="1:93" ht="14.45" customHeight="1">
      <c r="A159" s="167" t="s">
        <v>203</v>
      </c>
      <c r="B159" s="71" t="s">
        <v>119</v>
      </c>
      <c r="C159" s="5">
        <v>1699</v>
      </c>
      <c r="D159" s="5">
        <v>881</v>
      </c>
      <c r="E159" s="5">
        <v>1160</v>
      </c>
      <c r="F159" s="5">
        <v>539</v>
      </c>
      <c r="G159" s="5">
        <v>896</v>
      </c>
      <c r="H159" s="5">
        <v>441</v>
      </c>
      <c r="I159" s="5">
        <v>1074</v>
      </c>
      <c r="J159" s="5">
        <v>505</v>
      </c>
      <c r="K159" s="72">
        <v>4829</v>
      </c>
      <c r="L159" s="72">
        <v>2366</v>
      </c>
      <c r="M159" s="167" t="s">
        <v>203</v>
      </c>
      <c r="N159" s="71" t="s">
        <v>119</v>
      </c>
      <c r="O159" s="5">
        <v>125</v>
      </c>
      <c r="P159" s="5">
        <v>52</v>
      </c>
      <c r="Q159" s="5">
        <v>87</v>
      </c>
      <c r="R159" s="5">
        <v>43</v>
      </c>
      <c r="S159" s="5">
        <v>79</v>
      </c>
      <c r="T159" s="5">
        <v>41</v>
      </c>
      <c r="U159" s="5">
        <v>250</v>
      </c>
      <c r="V159" s="5">
        <v>114</v>
      </c>
      <c r="W159" s="72">
        <v>541</v>
      </c>
      <c r="X159" s="72">
        <v>250</v>
      </c>
      <c r="Y159" s="167" t="s">
        <v>203</v>
      </c>
      <c r="Z159" s="71" t="s">
        <v>119</v>
      </c>
      <c r="AA159" s="5">
        <v>44</v>
      </c>
      <c r="AB159" s="5">
        <v>38</v>
      </c>
      <c r="AC159" s="5">
        <v>38</v>
      </c>
      <c r="AD159" s="5">
        <v>38</v>
      </c>
      <c r="AE159" s="72">
        <v>158</v>
      </c>
      <c r="AF159" s="72">
        <v>155</v>
      </c>
      <c r="AG159" s="5">
        <v>107</v>
      </c>
      <c r="AH159" s="5">
        <v>6</v>
      </c>
      <c r="AI159" s="5">
        <v>6</v>
      </c>
      <c r="AJ159" s="5">
        <v>33</v>
      </c>
      <c r="AK159" s="167" t="s">
        <v>203</v>
      </c>
      <c r="AL159" s="71" t="s">
        <v>119</v>
      </c>
      <c r="AM159" s="5">
        <v>0</v>
      </c>
      <c r="AN159" s="5">
        <v>1953</v>
      </c>
      <c r="AO159" s="5">
        <v>192</v>
      </c>
      <c r="AP159" s="5">
        <v>10</v>
      </c>
      <c r="AQ159" s="5">
        <v>8</v>
      </c>
      <c r="AR159" s="5">
        <v>23</v>
      </c>
      <c r="AS159" s="5">
        <v>140</v>
      </c>
      <c r="AT159" s="5">
        <v>108</v>
      </c>
      <c r="AU159" s="5">
        <v>81</v>
      </c>
      <c r="AV159" s="167" t="s">
        <v>203</v>
      </c>
      <c r="AW159" s="71" t="s">
        <v>119</v>
      </c>
      <c r="AX159" s="5">
        <v>973</v>
      </c>
      <c r="AY159" s="5">
        <v>471</v>
      </c>
      <c r="AZ159" s="5">
        <v>873</v>
      </c>
      <c r="BA159" s="5">
        <v>416</v>
      </c>
      <c r="BB159" s="5">
        <v>335</v>
      </c>
      <c r="BC159" s="5">
        <v>140</v>
      </c>
      <c r="BD159" s="5">
        <v>959</v>
      </c>
      <c r="BE159" s="5">
        <v>465</v>
      </c>
      <c r="BF159" s="5">
        <v>859</v>
      </c>
      <c r="BG159" s="5">
        <v>410</v>
      </c>
      <c r="BH159" s="5">
        <v>315</v>
      </c>
      <c r="BI159" s="5">
        <v>136</v>
      </c>
      <c r="BJ159" s="167" t="s">
        <v>203</v>
      </c>
      <c r="BK159" s="71" t="s">
        <v>119</v>
      </c>
      <c r="BL159" s="5">
        <v>49</v>
      </c>
      <c r="BM159" s="5">
        <v>63</v>
      </c>
      <c r="BN159" s="5">
        <v>41</v>
      </c>
      <c r="BO159" s="5">
        <v>157</v>
      </c>
      <c r="BP159" s="5">
        <v>0</v>
      </c>
      <c r="BQ159" s="72">
        <v>310</v>
      </c>
      <c r="BR159" s="5">
        <v>70</v>
      </c>
      <c r="BS159" s="5">
        <v>65</v>
      </c>
      <c r="BT159" s="72">
        <v>29</v>
      </c>
      <c r="BU159" s="5">
        <v>3</v>
      </c>
      <c r="BV159" s="167" t="s">
        <v>203</v>
      </c>
      <c r="BW159" s="71" t="s">
        <v>119</v>
      </c>
      <c r="BX159" s="5">
        <v>1790</v>
      </c>
      <c r="BY159" s="5">
        <v>1618</v>
      </c>
      <c r="BZ159" s="5">
        <v>337</v>
      </c>
      <c r="CA159" s="5">
        <v>428</v>
      </c>
      <c r="CB159" s="5">
        <v>1693</v>
      </c>
      <c r="CC159" s="5">
        <v>422</v>
      </c>
      <c r="CD159" s="5">
        <v>359</v>
      </c>
      <c r="CE159" s="5">
        <v>128</v>
      </c>
      <c r="CF159" s="5">
        <v>6</v>
      </c>
      <c r="CG159" s="5">
        <v>57</v>
      </c>
      <c r="CH159" s="5">
        <v>3</v>
      </c>
      <c r="CI159" s="5">
        <v>1043</v>
      </c>
      <c r="CJ159" s="5">
        <v>439</v>
      </c>
      <c r="CK159" s="135"/>
      <c r="CL159" s="138" t="s">
        <v>203</v>
      </c>
      <c r="CM159" s="138" t="s">
        <v>4311</v>
      </c>
      <c r="CN159" s="139">
        <v>4562</v>
      </c>
      <c r="CO159" s="141">
        <v>6841</v>
      </c>
    </row>
    <row r="160" spans="1:93">
      <c r="A160" s="167"/>
      <c r="B160" s="71" t="s">
        <v>120</v>
      </c>
      <c r="C160" s="5">
        <v>792</v>
      </c>
      <c r="D160" s="5">
        <v>444</v>
      </c>
      <c r="E160" s="5">
        <v>488</v>
      </c>
      <c r="F160" s="5">
        <v>265</v>
      </c>
      <c r="G160" s="5">
        <v>383</v>
      </c>
      <c r="H160" s="5">
        <v>226</v>
      </c>
      <c r="I160" s="5">
        <v>700</v>
      </c>
      <c r="J160" s="5">
        <v>394</v>
      </c>
      <c r="K160" s="72">
        <v>2363</v>
      </c>
      <c r="L160" s="72">
        <v>1329</v>
      </c>
      <c r="M160" s="167"/>
      <c r="N160" s="71" t="s">
        <v>120</v>
      </c>
      <c r="O160" s="5">
        <v>32</v>
      </c>
      <c r="P160" s="5">
        <v>17</v>
      </c>
      <c r="Q160" s="5">
        <v>67</v>
      </c>
      <c r="R160" s="5">
        <v>41</v>
      </c>
      <c r="S160" s="5">
        <v>33</v>
      </c>
      <c r="T160" s="5">
        <v>12</v>
      </c>
      <c r="U160" s="5">
        <v>272</v>
      </c>
      <c r="V160" s="5">
        <v>139</v>
      </c>
      <c r="W160" s="72">
        <v>404</v>
      </c>
      <c r="X160" s="72">
        <v>209</v>
      </c>
      <c r="Y160" s="167"/>
      <c r="Z160" s="71" t="s">
        <v>120</v>
      </c>
      <c r="AA160" s="5">
        <v>20</v>
      </c>
      <c r="AB160" s="5">
        <v>15</v>
      </c>
      <c r="AC160" s="5">
        <v>14</v>
      </c>
      <c r="AD160" s="5">
        <v>17</v>
      </c>
      <c r="AE160" s="72">
        <v>66</v>
      </c>
      <c r="AF160" s="72">
        <v>63</v>
      </c>
      <c r="AG160" s="5">
        <v>5</v>
      </c>
      <c r="AH160" s="5">
        <v>0</v>
      </c>
      <c r="AI160" s="5">
        <v>0</v>
      </c>
      <c r="AJ160" s="5">
        <v>8</v>
      </c>
      <c r="AK160" s="167"/>
      <c r="AL160" s="71" t="s">
        <v>120</v>
      </c>
      <c r="AM160" s="5">
        <v>0</v>
      </c>
      <c r="AN160" s="5">
        <v>826</v>
      </c>
      <c r="AO160" s="5">
        <v>122</v>
      </c>
      <c r="AP160" s="5">
        <v>31</v>
      </c>
      <c r="AQ160" s="5">
        <v>0</v>
      </c>
      <c r="AR160" s="5">
        <v>8</v>
      </c>
      <c r="AS160" s="5">
        <v>65</v>
      </c>
      <c r="AT160" s="5">
        <v>21</v>
      </c>
      <c r="AU160" s="5">
        <v>27</v>
      </c>
      <c r="AV160" s="167"/>
      <c r="AW160" s="71" t="s">
        <v>120</v>
      </c>
      <c r="AX160" s="5">
        <v>184</v>
      </c>
      <c r="AY160" s="5">
        <v>89</v>
      </c>
      <c r="AZ160" s="5">
        <v>162</v>
      </c>
      <c r="BA160" s="5">
        <v>79</v>
      </c>
      <c r="BB160" s="5">
        <v>49</v>
      </c>
      <c r="BC160" s="5">
        <v>14</v>
      </c>
      <c r="BD160" s="5">
        <v>181</v>
      </c>
      <c r="BE160" s="5">
        <v>88</v>
      </c>
      <c r="BF160" s="5">
        <v>159</v>
      </c>
      <c r="BG160" s="5">
        <v>78</v>
      </c>
      <c r="BH160" s="5">
        <v>48</v>
      </c>
      <c r="BI160" s="5">
        <v>14</v>
      </c>
      <c r="BJ160" s="167"/>
      <c r="BK160" s="71" t="s">
        <v>120</v>
      </c>
      <c r="BL160" s="5">
        <v>48</v>
      </c>
      <c r="BM160" s="5">
        <v>31</v>
      </c>
      <c r="BN160" s="5">
        <v>20</v>
      </c>
      <c r="BO160" s="5">
        <v>43</v>
      </c>
      <c r="BP160" s="5">
        <v>0</v>
      </c>
      <c r="BQ160" s="72">
        <v>142</v>
      </c>
      <c r="BR160" s="5">
        <v>60</v>
      </c>
      <c r="BS160" s="5">
        <v>51</v>
      </c>
      <c r="BT160" s="72">
        <v>21</v>
      </c>
      <c r="BU160" s="5">
        <v>6</v>
      </c>
      <c r="BV160" s="167"/>
      <c r="BW160" s="71" t="s">
        <v>120</v>
      </c>
      <c r="BX160" s="5">
        <v>515</v>
      </c>
      <c r="BY160" s="5">
        <v>502</v>
      </c>
      <c r="BZ160" s="5">
        <v>229</v>
      </c>
      <c r="CA160" s="5">
        <v>276</v>
      </c>
      <c r="CB160" s="5">
        <v>517</v>
      </c>
      <c r="CC160" s="5">
        <v>251</v>
      </c>
      <c r="CD160" s="5">
        <v>265</v>
      </c>
      <c r="CE160" s="5">
        <v>40</v>
      </c>
      <c r="CF160" s="5">
        <v>0</v>
      </c>
      <c r="CG160" s="5">
        <v>8</v>
      </c>
      <c r="CH160" s="5">
        <v>107</v>
      </c>
      <c r="CI160" s="5">
        <v>354</v>
      </c>
      <c r="CJ160" s="5">
        <v>420</v>
      </c>
      <c r="CK160" s="135"/>
      <c r="CL160" s="138" t="s">
        <v>203</v>
      </c>
      <c r="CM160" s="138" t="s">
        <v>4312</v>
      </c>
      <c r="CN160" s="139">
        <v>2142</v>
      </c>
      <c r="CO160" s="141">
        <v>2710</v>
      </c>
    </row>
    <row r="161" spans="1:93">
      <c r="A161" s="167"/>
      <c r="B161" s="103" t="s">
        <v>102</v>
      </c>
      <c r="C161" s="105">
        <v>2491</v>
      </c>
      <c r="D161" s="105">
        <v>1325</v>
      </c>
      <c r="E161" s="105">
        <v>1648</v>
      </c>
      <c r="F161" s="105">
        <v>804</v>
      </c>
      <c r="G161" s="105">
        <v>1279</v>
      </c>
      <c r="H161" s="105">
        <v>667</v>
      </c>
      <c r="I161" s="105">
        <v>1774</v>
      </c>
      <c r="J161" s="105">
        <v>899</v>
      </c>
      <c r="K161" s="105">
        <v>7192</v>
      </c>
      <c r="L161" s="105">
        <v>3695</v>
      </c>
      <c r="M161" s="167"/>
      <c r="N161" s="103" t="s">
        <v>102</v>
      </c>
      <c r="O161" s="105">
        <v>157</v>
      </c>
      <c r="P161" s="105">
        <v>69</v>
      </c>
      <c r="Q161" s="105">
        <v>154</v>
      </c>
      <c r="R161" s="105">
        <v>84</v>
      </c>
      <c r="S161" s="105">
        <v>112</v>
      </c>
      <c r="T161" s="105">
        <v>53</v>
      </c>
      <c r="U161" s="105">
        <v>522</v>
      </c>
      <c r="V161" s="105">
        <v>253</v>
      </c>
      <c r="W161" s="105">
        <v>945</v>
      </c>
      <c r="X161" s="105">
        <v>459</v>
      </c>
      <c r="Y161" s="167"/>
      <c r="Z161" s="103" t="s">
        <v>102</v>
      </c>
      <c r="AA161" s="105">
        <v>64</v>
      </c>
      <c r="AB161" s="105">
        <v>53</v>
      </c>
      <c r="AC161" s="105">
        <v>52</v>
      </c>
      <c r="AD161" s="105">
        <v>55</v>
      </c>
      <c r="AE161" s="105">
        <v>224</v>
      </c>
      <c r="AF161" s="105">
        <v>218</v>
      </c>
      <c r="AG161" s="105">
        <v>112</v>
      </c>
      <c r="AH161" s="105">
        <v>6</v>
      </c>
      <c r="AI161" s="105">
        <v>6</v>
      </c>
      <c r="AJ161" s="105">
        <v>41</v>
      </c>
      <c r="AK161" s="167"/>
      <c r="AL161" s="103" t="s">
        <v>102</v>
      </c>
      <c r="AM161" s="105">
        <v>0</v>
      </c>
      <c r="AN161" s="105">
        <v>2779</v>
      </c>
      <c r="AO161" s="105">
        <v>314</v>
      </c>
      <c r="AP161" s="105">
        <v>41</v>
      </c>
      <c r="AQ161" s="105">
        <v>8</v>
      </c>
      <c r="AR161" s="105">
        <v>31</v>
      </c>
      <c r="AS161" s="105">
        <v>205</v>
      </c>
      <c r="AT161" s="105">
        <v>129</v>
      </c>
      <c r="AU161" s="105">
        <v>108</v>
      </c>
      <c r="AV161" s="167"/>
      <c r="AW161" s="103" t="s">
        <v>102</v>
      </c>
      <c r="AX161" s="105">
        <v>1157</v>
      </c>
      <c r="AY161" s="105">
        <v>560</v>
      </c>
      <c r="AZ161" s="105">
        <v>1035</v>
      </c>
      <c r="BA161" s="105">
        <v>495</v>
      </c>
      <c r="BB161" s="105">
        <v>384</v>
      </c>
      <c r="BC161" s="105">
        <v>154</v>
      </c>
      <c r="BD161" s="105">
        <v>1140</v>
      </c>
      <c r="BE161" s="105">
        <v>553</v>
      </c>
      <c r="BF161" s="105">
        <v>1018</v>
      </c>
      <c r="BG161" s="105">
        <v>488</v>
      </c>
      <c r="BH161" s="105">
        <v>363</v>
      </c>
      <c r="BI161" s="105">
        <v>150</v>
      </c>
      <c r="BJ161" s="167"/>
      <c r="BK161" s="103" t="s">
        <v>102</v>
      </c>
      <c r="BL161" s="105">
        <v>97</v>
      </c>
      <c r="BM161" s="105">
        <v>94</v>
      </c>
      <c r="BN161" s="105">
        <v>61</v>
      </c>
      <c r="BO161" s="105">
        <v>200</v>
      </c>
      <c r="BP161" s="105">
        <v>0</v>
      </c>
      <c r="BQ161" s="105">
        <v>452</v>
      </c>
      <c r="BR161" s="105">
        <v>130</v>
      </c>
      <c r="BS161" s="105">
        <v>116</v>
      </c>
      <c r="BT161" s="105">
        <v>50</v>
      </c>
      <c r="BU161" s="105">
        <v>9</v>
      </c>
      <c r="BV161" s="167"/>
      <c r="BW161" s="103" t="s">
        <v>102</v>
      </c>
      <c r="BX161" s="105">
        <v>2305</v>
      </c>
      <c r="BY161" s="105">
        <v>2120</v>
      </c>
      <c r="BZ161" s="105">
        <v>566</v>
      </c>
      <c r="CA161" s="105">
        <v>704</v>
      </c>
      <c r="CB161" s="105">
        <v>2210</v>
      </c>
      <c r="CC161" s="105">
        <v>673</v>
      </c>
      <c r="CD161" s="105">
        <v>624</v>
      </c>
      <c r="CE161" s="105">
        <v>168</v>
      </c>
      <c r="CF161" s="105">
        <v>6</v>
      </c>
      <c r="CG161" s="105">
        <v>65</v>
      </c>
      <c r="CH161" s="105">
        <v>110</v>
      </c>
      <c r="CI161" s="105">
        <v>1397</v>
      </c>
      <c r="CJ161" s="105">
        <v>859</v>
      </c>
      <c r="CK161" s="135"/>
      <c r="CL161" s="138" t="s">
        <v>203</v>
      </c>
      <c r="CM161" s="138" t="s">
        <v>4313</v>
      </c>
      <c r="CN161" s="139">
        <v>6704</v>
      </c>
      <c r="CO161" s="141">
        <v>9551</v>
      </c>
    </row>
    <row r="162" spans="1:93">
      <c r="A162" s="73" t="s">
        <v>128</v>
      </c>
      <c r="B162" s="71"/>
      <c r="C162" s="72"/>
      <c r="D162" s="72"/>
      <c r="E162" s="72"/>
      <c r="F162" s="72"/>
      <c r="G162" s="72"/>
      <c r="H162" s="72"/>
      <c r="I162" s="72"/>
      <c r="J162" s="72"/>
      <c r="K162" s="72"/>
      <c r="L162" s="72"/>
      <c r="M162" s="73" t="s">
        <v>128</v>
      </c>
      <c r="N162" s="71"/>
      <c r="O162" s="72"/>
      <c r="P162" s="72"/>
      <c r="Q162" s="72"/>
      <c r="R162" s="72"/>
      <c r="S162" s="72"/>
      <c r="T162" s="72"/>
      <c r="U162" s="72"/>
      <c r="V162" s="72"/>
      <c r="W162" s="72"/>
      <c r="X162" s="72"/>
      <c r="Y162" s="73" t="s">
        <v>128</v>
      </c>
      <c r="Z162" s="71"/>
      <c r="AA162" s="72"/>
      <c r="AB162" s="72"/>
      <c r="AC162" s="72"/>
      <c r="AD162" s="72"/>
      <c r="AE162" s="72"/>
      <c r="AF162" s="72"/>
      <c r="AG162" s="72"/>
      <c r="AH162" s="72"/>
      <c r="AI162" s="72"/>
      <c r="AJ162" s="72"/>
      <c r="AK162" s="73" t="s">
        <v>128</v>
      </c>
      <c r="AL162" s="71"/>
      <c r="AM162" s="72"/>
      <c r="AN162" s="72"/>
      <c r="AO162" s="72"/>
      <c r="AP162" s="72"/>
      <c r="AQ162" s="72"/>
      <c r="AR162" s="72"/>
      <c r="AS162" s="72"/>
      <c r="AT162" s="72"/>
      <c r="AU162" s="72"/>
      <c r="AV162" s="73" t="s">
        <v>128</v>
      </c>
      <c r="AW162" s="71"/>
      <c r="AX162" s="72"/>
      <c r="AY162" s="72"/>
      <c r="AZ162" s="72"/>
      <c r="BA162" s="72"/>
      <c r="BB162" s="72"/>
      <c r="BC162" s="72"/>
      <c r="BD162" s="72"/>
      <c r="BE162" s="72"/>
      <c r="BF162" s="72"/>
      <c r="BG162" s="72"/>
      <c r="BH162" s="72"/>
      <c r="BI162" s="72"/>
      <c r="BJ162" s="73" t="s">
        <v>128</v>
      </c>
      <c r="BK162" s="71"/>
      <c r="BL162" s="72"/>
      <c r="BM162" s="72"/>
      <c r="BN162" s="72"/>
      <c r="BO162" s="72"/>
      <c r="BP162" s="72"/>
      <c r="BQ162" s="72"/>
      <c r="BR162" s="72"/>
      <c r="BS162" s="72"/>
      <c r="BT162" s="72"/>
      <c r="BU162" s="5"/>
      <c r="BV162" s="73" t="s">
        <v>128</v>
      </c>
      <c r="BW162" s="71"/>
      <c r="BX162" s="72"/>
      <c r="BY162" s="72"/>
      <c r="BZ162" s="72"/>
      <c r="CA162" s="72"/>
      <c r="CB162" s="72"/>
      <c r="CC162" s="72"/>
      <c r="CD162" s="72"/>
      <c r="CE162" s="72"/>
      <c r="CF162" s="72"/>
      <c r="CG162" s="72"/>
      <c r="CH162" s="72"/>
      <c r="CI162" s="72"/>
      <c r="CJ162" s="72"/>
      <c r="CK162" s="135"/>
      <c r="CL162" s="138" t="s">
        <v>128</v>
      </c>
      <c r="CM162" s="138" t="s">
        <v>128</v>
      </c>
      <c r="CN162" s="139">
        <v>0</v>
      </c>
      <c r="CO162" s="141">
        <v>0</v>
      </c>
    </row>
    <row r="163" spans="1:93" ht="14.45" customHeight="1">
      <c r="A163" s="167" t="s">
        <v>204</v>
      </c>
      <c r="B163" s="71" t="s">
        <v>119</v>
      </c>
      <c r="C163" s="5">
        <v>2463</v>
      </c>
      <c r="D163" s="5">
        <v>1397</v>
      </c>
      <c r="E163" s="5">
        <v>1455</v>
      </c>
      <c r="F163" s="5">
        <v>809</v>
      </c>
      <c r="G163" s="5">
        <v>1314</v>
      </c>
      <c r="H163" s="5">
        <v>714</v>
      </c>
      <c r="I163" s="5">
        <v>1402</v>
      </c>
      <c r="J163" s="5">
        <v>742</v>
      </c>
      <c r="K163" s="72">
        <v>6634</v>
      </c>
      <c r="L163" s="72">
        <v>3662</v>
      </c>
      <c r="M163" s="167" t="s">
        <v>204</v>
      </c>
      <c r="N163" s="71" t="s">
        <v>119</v>
      </c>
      <c r="O163" s="5">
        <v>214</v>
      </c>
      <c r="P163" s="5">
        <v>125</v>
      </c>
      <c r="Q163" s="5">
        <v>111</v>
      </c>
      <c r="R163" s="5">
        <v>55</v>
      </c>
      <c r="S163" s="5">
        <v>103</v>
      </c>
      <c r="T163" s="5">
        <v>54</v>
      </c>
      <c r="U163" s="5">
        <v>268</v>
      </c>
      <c r="V163" s="5">
        <v>150</v>
      </c>
      <c r="W163" s="72">
        <v>696</v>
      </c>
      <c r="X163" s="72">
        <v>384</v>
      </c>
      <c r="Y163" s="167" t="s">
        <v>204</v>
      </c>
      <c r="Z163" s="71" t="s">
        <v>119</v>
      </c>
      <c r="AA163" s="5">
        <v>39</v>
      </c>
      <c r="AB163" s="5">
        <v>31</v>
      </c>
      <c r="AC163" s="5">
        <v>28</v>
      </c>
      <c r="AD163" s="5">
        <v>26</v>
      </c>
      <c r="AE163" s="72">
        <v>124</v>
      </c>
      <c r="AF163" s="72">
        <v>90</v>
      </c>
      <c r="AG163" s="5">
        <v>70</v>
      </c>
      <c r="AH163" s="5">
        <v>0</v>
      </c>
      <c r="AI163" s="5">
        <v>0</v>
      </c>
      <c r="AJ163" s="5">
        <v>30</v>
      </c>
      <c r="AK163" s="167" t="s">
        <v>204</v>
      </c>
      <c r="AL163" s="71" t="s">
        <v>119</v>
      </c>
      <c r="AM163" s="5">
        <v>19</v>
      </c>
      <c r="AN163" s="5">
        <v>875</v>
      </c>
      <c r="AO163" s="5">
        <v>241</v>
      </c>
      <c r="AP163" s="5">
        <v>18</v>
      </c>
      <c r="AQ163" s="5">
        <v>21</v>
      </c>
      <c r="AR163" s="5">
        <v>26</v>
      </c>
      <c r="AS163" s="5">
        <v>91</v>
      </c>
      <c r="AT163" s="5">
        <v>78</v>
      </c>
      <c r="AU163" s="5">
        <v>77</v>
      </c>
      <c r="AV163" s="167" t="s">
        <v>204</v>
      </c>
      <c r="AW163" s="71" t="s">
        <v>119</v>
      </c>
      <c r="AX163" s="5">
        <v>1123</v>
      </c>
      <c r="AY163" s="5">
        <v>582</v>
      </c>
      <c r="AZ163" s="5">
        <v>1070</v>
      </c>
      <c r="BA163" s="5">
        <v>556</v>
      </c>
      <c r="BB163" s="5">
        <v>501</v>
      </c>
      <c r="BC163" s="5">
        <v>238</v>
      </c>
      <c r="BD163" s="5">
        <v>1022</v>
      </c>
      <c r="BE163" s="5">
        <v>527</v>
      </c>
      <c r="BF163" s="5">
        <v>975</v>
      </c>
      <c r="BG163" s="5">
        <v>504</v>
      </c>
      <c r="BH163" s="5">
        <v>429</v>
      </c>
      <c r="BI163" s="5">
        <v>197</v>
      </c>
      <c r="BJ163" s="167" t="s">
        <v>204</v>
      </c>
      <c r="BK163" s="71" t="s">
        <v>119</v>
      </c>
      <c r="BL163" s="5">
        <v>15</v>
      </c>
      <c r="BM163" s="5">
        <v>39</v>
      </c>
      <c r="BN163" s="5">
        <v>31</v>
      </c>
      <c r="BO163" s="5">
        <v>288</v>
      </c>
      <c r="BP163" s="5">
        <v>0</v>
      </c>
      <c r="BQ163" s="72">
        <v>373</v>
      </c>
      <c r="BR163" s="5">
        <v>99</v>
      </c>
      <c r="BS163" s="5">
        <v>17</v>
      </c>
      <c r="BT163" s="72">
        <v>60</v>
      </c>
      <c r="BU163" s="5">
        <v>25</v>
      </c>
      <c r="BV163" s="167" t="s">
        <v>204</v>
      </c>
      <c r="BW163" s="71" t="s">
        <v>119</v>
      </c>
      <c r="BX163" s="5">
        <v>669</v>
      </c>
      <c r="BY163" s="5">
        <v>675</v>
      </c>
      <c r="BZ163" s="5">
        <v>10</v>
      </c>
      <c r="CA163" s="5">
        <v>30</v>
      </c>
      <c r="CB163" s="5">
        <v>596</v>
      </c>
      <c r="CC163" s="5">
        <v>32</v>
      </c>
      <c r="CD163" s="5">
        <v>6</v>
      </c>
      <c r="CE163" s="5">
        <v>1</v>
      </c>
      <c r="CF163" s="5">
        <v>0</v>
      </c>
      <c r="CG163" s="5">
        <v>1</v>
      </c>
      <c r="CH163" s="5">
        <v>1</v>
      </c>
      <c r="CI163" s="5">
        <v>416</v>
      </c>
      <c r="CJ163" s="5">
        <v>280</v>
      </c>
      <c r="CK163" s="135"/>
      <c r="CL163" s="138" t="s">
        <v>204</v>
      </c>
      <c r="CM163" s="138" t="s">
        <v>4314</v>
      </c>
      <c r="CN163" s="139">
        <v>2669</v>
      </c>
      <c r="CO163" s="141">
        <v>2021</v>
      </c>
    </row>
    <row r="164" spans="1:93">
      <c r="A164" s="167"/>
      <c r="B164" s="71" t="s">
        <v>120</v>
      </c>
      <c r="C164" s="5">
        <v>862</v>
      </c>
      <c r="D164" s="5">
        <v>445</v>
      </c>
      <c r="E164" s="5">
        <v>1007</v>
      </c>
      <c r="F164" s="5">
        <v>508</v>
      </c>
      <c r="G164" s="5">
        <v>623</v>
      </c>
      <c r="H164" s="5">
        <v>339</v>
      </c>
      <c r="I164" s="5">
        <v>997</v>
      </c>
      <c r="J164" s="5">
        <v>478</v>
      </c>
      <c r="K164" s="72">
        <v>3489</v>
      </c>
      <c r="L164" s="72">
        <v>1770</v>
      </c>
      <c r="M164" s="167"/>
      <c r="N164" s="71" t="s">
        <v>120</v>
      </c>
      <c r="O164" s="5">
        <v>103</v>
      </c>
      <c r="P164" s="5">
        <v>56</v>
      </c>
      <c r="Q164" s="5">
        <v>58</v>
      </c>
      <c r="R164" s="5">
        <v>47</v>
      </c>
      <c r="S164" s="5">
        <v>39</v>
      </c>
      <c r="T164" s="5">
        <v>13</v>
      </c>
      <c r="U164" s="5">
        <v>145</v>
      </c>
      <c r="V164" s="5">
        <v>26</v>
      </c>
      <c r="W164" s="72">
        <v>345</v>
      </c>
      <c r="X164" s="72">
        <v>142</v>
      </c>
      <c r="Y164" s="167"/>
      <c r="Z164" s="71" t="s">
        <v>120</v>
      </c>
      <c r="AA164" s="5">
        <v>10</v>
      </c>
      <c r="AB164" s="5">
        <v>11</v>
      </c>
      <c r="AC164" s="5">
        <v>8</v>
      </c>
      <c r="AD164" s="5">
        <v>11</v>
      </c>
      <c r="AE164" s="72">
        <v>40</v>
      </c>
      <c r="AF164" s="72">
        <v>31</v>
      </c>
      <c r="AG164" s="5">
        <v>16</v>
      </c>
      <c r="AH164" s="5">
        <v>0</v>
      </c>
      <c r="AI164" s="5">
        <v>0</v>
      </c>
      <c r="AJ164" s="5">
        <v>3</v>
      </c>
      <c r="AK164" s="167"/>
      <c r="AL164" s="71" t="s">
        <v>120</v>
      </c>
      <c r="AM164" s="5">
        <v>24</v>
      </c>
      <c r="AN164" s="5">
        <v>476</v>
      </c>
      <c r="AO164" s="5">
        <v>196</v>
      </c>
      <c r="AP164" s="5">
        <v>0</v>
      </c>
      <c r="AQ164" s="5">
        <v>0</v>
      </c>
      <c r="AR164" s="5">
        <v>23</v>
      </c>
      <c r="AS164" s="5">
        <v>32</v>
      </c>
      <c r="AT164" s="5">
        <v>29</v>
      </c>
      <c r="AU164" s="5">
        <v>29</v>
      </c>
      <c r="AV164" s="167"/>
      <c r="AW164" s="71" t="s">
        <v>120</v>
      </c>
      <c r="AX164" s="5">
        <v>700</v>
      </c>
      <c r="AY164" s="5">
        <v>354</v>
      </c>
      <c r="AZ164" s="5">
        <v>695</v>
      </c>
      <c r="BA164" s="5">
        <v>353</v>
      </c>
      <c r="BB164" s="5">
        <v>317</v>
      </c>
      <c r="BC164" s="5">
        <v>174</v>
      </c>
      <c r="BD164" s="5">
        <v>641</v>
      </c>
      <c r="BE164" s="5">
        <v>328</v>
      </c>
      <c r="BF164" s="5">
        <v>637</v>
      </c>
      <c r="BG164" s="5">
        <v>327</v>
      </c>
      <c r="BH164" s="5">
        <v>265</v>
      </c>
      <c r="BI164" s="5">
        <v>152</v>
      </c>
      <c r="BJ164" s="167"/>
      <c r="BK164" s="71" t="s">
        <v>120</v>
      </c>
      <c r="BL164" s="5">
        <v>19</v>
      </c>
      <c r="BM164" s="5">
        <v>25</v>
      </c>
      <c r="BN164" s="5">
        <v>8</v>
      </c>
      <c r="BO164" s="5">
        <v>39</v>
      </c>
      <c r="BP164" s="5">
        <v>0</v>
      </c>
      <c r="BQ164" s="72">
        <v>91</v>
      </c>
      <c r="BR164" s="5">
        <v>47</v>
      </c>
      <c r="BS164" s="5">
        <v>16</v>
      </c>
      <c r="BT164" s="72">
        <v>23</v>
      </c>
      <c r="BU164" s="5">
        <v>14</v>
      </c>
      <c r="BV164" s="167"/>
      <c r="BW164" s="71" t="s">
        <v>120</v>
      </c>
      <c r="BX164" s="5">
        <v>509</v>
      </c>
      <c r="BY164" s="5">
        <v>509</v>
      </c>
      <c r="BZ164" s="5">
        <v>0</v>
      </c>
      <c r="CA164" s="5">
        <v>0</v>
      </c>
      <c r="CB164" s="5">
        <v>509</v>
      </c>
      <c r="CC164" s="5">
        <v>0</v>
      </c>
      <c r="CD164" s="5">
        <v>0</v>
      </c>
      <c r="CE164" s="5">
        <v>0</v>
      </c>
      <c r="CF164" s="5">
        <v>0</v>
      </c>
      <c r="CG164" s="5">
        <v>0</v>
      </c>
      <c r="CH164" s="5">
        <v>0</v>
      </c>
      <c r="CI164" s="5">
        <v>0</v>
      </c>
      <c r="CJ164" s="5">
        <v>0</v>
      </c>
      <c r="CK164" s="135"/>
      <c r="CL164" s="138" t="s">
        <v>204</v>
      </c>
      <c r="CM164" s="138" t="s">
        <v>4315</v>
      </c>
      <c r="CN164" s="139">
        <v>1564</v>
      </c>
      <c r="CO164" s="141">
        <v>1527</v>
      </c>
    </row>
    <row r="165" spans="1:93">
      <c r="A165" s="167"/>
      <c r="B165" s="103" t="s">
        <v>102</v>
      </c>
      <c r="C165" s="105">
        <v>3325</v>
      </c>
      <c r="D165" s="105">
        <v>1842</v>
      </c>
      <c r="E165" s="105">
        <v>2462</v>
      </c>
      <c r="F165" s="105">
        <v>1317</v>
      </c>
      <c r="G165" s="105">
        <v>1937</v>
      </c>
      <c r="H165" s="105">
        <v>1053</v>
      </c>
      <c r="I165" s="105">
        <v>2399</v>
      </c>
      <c r="J165" s="105">
        <v>1220</v>
      </c>
      <c r="K165" s="105">
        <v>10123</v>
      </c>
      <c r="L165" s="105">
        <v>5432</v>
      </c>
      <c r="M165" s="167"/>
      <c r="N165" s="103" t="s">
        <v>102</v>
      </c>
      <c r="O165" s="105">
        <v>317</v>
      </c>
      <c r="P165" s="105">
        <v>181</v>
      </c>
      <c r="Q165" s="105">
        <v>169</v>
      </c>
      <c r="R165" s="105">
        <v>102</v>
      </c>
      <c r="S165" s="105">
        <v>142</v>
      </c>
      <c r="T165" s="105">
        <v>67</v>
      </c>
      <c r="U165" s="105">
        <v>413</v>
      </c>
      <c r="V165" s="105">
        <v>176</v>
      </c>
      <c r="W165" s="105">
        <v>1041</v>
      </c>
      <c r="X165" s="105">
        <v>526</v>
      </c>
      <c r="Y165" s="167"/>
      <c r="Z165" s="103" t="s">
        <v>102</v>
      </c>
      <c r="AA165" s="105">
        <v>49</v>
      </c>
      <c r="AB165" s="105">
        <v>42</v>
      </c>
      <c r="AC165" s="105">
        <v>36</v>
      </c>
      <c r="AD165" s="105">
        <v>37</v>
      </c>
      <c r="AE165" s="105">
        <v>164</v>
      </c>
      <c r="AF165" s="105">
        <v>121</v>
      </c>
      <c r="AG165" s="105">
        <v>86</v>
      </c>
      <c r="AH165" s="105">
        <v>0</v>
      </c>
      <c r="AI165" s="105">
        <v>0</v>
      </c>
      <c r="AJ165" s="105">
        <v>33</v>
      </c>
      <c r="AK165" s="167"/>
      <c r="AL165" s="103" t="s">
        <v>102</v>
      </c>
      <c r="AM165" s="105">
        <v>43</v>
      </c>
      <c r="AN165" s="105">
        <v>1351</v>
      </c>
      <c r="AO165" s="105">
        <v>437</v>
      </c>
      <c r="AP165" s="105">
        <v>18</v>
      </c>
      <c r="AQ165" s="105">
        <v>21</v>
      </c>
      <c r="AR165" s="105">
        <v>49</v>
      </c>
      <c r="AS165" s="105">
        <v>123</v>
      </c>
      <c r="AT165" s="105">
        <v>107</v>
      </c>
      <c r="AU165" s="105">
        <v>106</v>
      </c>
      <c r="AV165" s="167"/>
      <c r="AW165" s="103" t="s">
        <v>102</v>
      </c>
      <c r="AX165" s="105">
        <v>1823</v>
      </c>
      <c r="AY165" s="105">
        <v>936</v>
      </c>
      <c r="AZ165" s="105">
        <v>1765</v>
      </c>
      <c r="BA165" s="105">
        <v>909</v>
      </c>
      <c r="BB165" s="105">
        <v>818</v>
      </c>
      <c r="BC165" s="105">
        <v>412</v>
      </c>
      <c r="BD165" s="105">
        <v>1663</v>
      </c>
      <c r="BE165" s="105">
        <v>855</v>
      </c>
      <c r="BF165" s="105">
        <v>1612</v>
      </c>
      <c r="BG165" s="105">
        <v>831</v>
      </c>
      <c r="BH165" s="105">
        <v>694</v>
      </c>
      <c r="BI165" s="105">
        <v>349</v>
      </c>
      <c r="BJ165" s="167"/>
      <c r="BK165" s="103" t="s">
        <v>102</v>
      </c>
      <c r="BL165" s="105">
        <v>34</v>
      </c>
      <c r="BM165" s="105">
        <v>64</v>
      </c>
      <c r="BN165" s="105">
        <v>39</v>
      </c>
      <c r="BO165" s="105">
        <v>327</v>
      </c>
      <c r="BP165" s="105">
        <v>0</v>
      </c>
      <c r="BQ165" s="105">
        <v>464</v>
      </c>
      <c r="BR165" s="105">
        <v>146</v>
      </c>
      <c r="BS165" s="105">
        <v>33</v>
      </c>
      <c r="BT165" s="105">
        <v>83</v>
      </c>
      <c r="BU165" s="105">
        <v>39</v>
      </c>
      <c r="BV165" s="167"/>
      <c r="BW165" s="103" t="s">
        <v>102</v>
      </c>
      <c r="BX165" s="105">
        <v>1178</v>
      </c>
      <c r="BY165" s="105">
        <v>1184</v>
      </c>
      <c r="BZ165" s="105">
        <v>10</v>
      </c>
      <c r="CA165" s="105">
        <v>30</v>
      </c>
      <c r="CB165" s="105">
        <v>1105</v>
      </c>
      <c r="CC165" s="105">
        <v>32</v>
      </c>
      <c r="CD165" s="105">
        <v>6</v>
      </c>
      <c r="CE165" s="105">
        <v>1</v>
      </c>
      <c r="CF165" s="105">
        <v>0</v>
      </c>
      <c r="CG165" s="105">
        <v>1</v>
      </c>
      <c r="CH165" s="105">
        <v>1</v>
      </c>
      <c r="CI165" s="105">
        <v>416</v>
      </c>
      <c r="CJ165" s="105">
        <v>280</v>
      </c>
      <c r="CK165" s="135"/>
      <c r="CL165" s="138" t="s">
        <v>204</v>
      </c>
      <c r="CM165" s="138" t="s">
        <v>4316</v>
      </c>
      <c r="CN165" s="139">
        <v>4233</v>
      </c>
      <c r="CO165" s="141">
        <v>3548</v>
      </c>
    </row>
    <row r="166" spans="1:93" ht="14.45" customHeight="1">
      <c r="A166" s="167" t="s">
        <v>7</v>
      </c>
      <c r="B166" s="71" t="s">
        <v>119</v>
      </c>
      <c r="C166" s="5">
        <v>427</v>
      </c>
      <c r="D166" s="5">
        <v>210</v>
      </c>
      <c r="E166" s="5">
        <v>418</v>
      </c>
      <c r="F166" s="5">
        <v>195</v>
      </c>
      <c r="G166" s="5">
        <v>295</v>
      </c>
      <c r="H166" s="5">
        <v>132</v>
      </c>
      <c r="I166" s="5">
        <v>317</v>
      </c>
      <c r="J166" s="5">
        <v>122</v>
      </c>
      <c r="K166" s="72">
        <v>1457</v>
      </c>
      <c r="L166" s="72">
        <v>659</v>
      </c>
      <c r="M166" s="167" t="s">
        <v>7</v>
      </c>
      <c r="N166" s="71" t="s">
        <v>119</v>
      </c>
      <c r="O166" s="5">
        <v>57</v>
      </c>
      <c r="P166" s="5">
        <v>32</v>
      </c>
      <c r="Q166" s="5">
        <v>18</v>
      </c>
      <c r="R166" s="5">
        <v>8</v>
      </c>
      <c r="S166" s="5">
        <v>21</v>
      </c>
      <c r="T166" s="5">
        <v>12</v>
      </c>
      <c r="U166" s="5">
        <v>86</v>
      </c>
      <c r="V166" s="5">
        <v>34</v>
      </c>
      <c r="W166" s="72">
        <v>182</v>
      </c>
      <c r="X166" s="72">
        <v>86</v>
      </c>
      <c r="Y166" s="167" t="s">
        <v>7</v>
      </c>
      <c r="Z166" s="71" t="s">
        <v>119</v>
      </c>
      <c r="AA166" s="5">
        <v>13</v>
      </c>
      <c r="AB166" s="5">
        <v>13</v>
      </c>
      <c r="AC166" s="5">
        <v>10</v>
      </c>
      <c r="AD166" s="5">
        <v>10</v>
      </c>
      <c r="AE166" s="72">
        <v>46</v>
      </c>
      <c r="AF166" s="72">
        <v>36</v>
      </c>
      <c r="AG166" s="5">
        <v>16</v>
      </c>
      <c r="AH166" s="5">
        <v>0</v>
      </c>
      <c r="AI166" s="5">
        <v>4</v>
      </c>
      <c r="AJ166" s="5">
        <v>13</v>
      </c>
      <c r="AK166" s="167" t="s">
        <v>7</v>
      </c>
      <c r="AL166" s="71" t="s">
        <v>119</v>
      </c>
      <c r="AM166" s="5">
        <v>0</v>
      </c>
      <c r="AN166" s="5">
        <v>466</v>
      </c>
      <c r="AO166" s="5">
        <v>15</v>
      </c>
      <c r="AP166" s="5">
        <v>0</v>
      </c>
      <c r="AQ166" s="5">
        <v>0</v>
      </c>
      <c r="AR166" s="5">
        <v>16</v>
      </c>
      <c r="AS166" s="5">
        <v>40</v>
      </c>
      <c r="AT166" s="5">
        <v>24</v>
      </c>
      <c r="AU166" s="5">
        <v>21</v>
      </c>
      <c r="AV166" s="167" t="s">
        <v>7</v>
      </c>
      <c r="AW166" s="71" t="s">
        <v>119</v>
      </c>
      <c r="AX166" s="5">
        <v>322</v>
      </c>
      <c r="AY166" s="5">
        <v>136</v>
      </c>
      <c r="AZ166" s="5">
        <v>308</v>
      </c>
      <c r="BA166" s="5">
        <v>131</v>
      </c>
      <c r="BB166" s="5">
        <v>147</v>
      </c>
      <c r="BC166" s="5">
        <v>64</v>
      </c>
      <c r="BD166" s="5">
        <v>288</v>
      </c>
      <c r="BE166" s="5">
        <v>121</v>
      </c>
      <c r="BF166" s="5">
        <v>275</v>
      </c>
      <c r="BG166" s="5">
        <v>117</v>
      </c>
      <c r="BH166" s="5">
        <v>112</v>
      </c>
      <c r="BI166" s="5">
        <v>48</v>
      </c>
      <c r="BJ166" s="167" t="s">
        <v>7</v>
      </c>
      <c r="BK166" s="71" t="s">
        <v>119</v>
      </c>
      <c r="BL166" s="5">
        <v>5</v>
      </c>
      <c r="BM166" s="5">
        <v>19</v>
      </c>
      <c r="BN166" s="5">
        <v>1</v>
      </c>
      <c r="BO166" s="5">
        <v>85</v>
      </c>
      <c r="BP166" s="5">
        <v>0</v>
      </c>
      <c r="BQ166" s="72">
        <v>110</v>
      </c>
      <c r="BR166" s="5">
        <v>33</v>
      </c>
      <c r="BS166" s="5">
        <v>9</v>
      </c>
      <c r="BT166" s="72">
        <v>16</v>
      </c>
      <c r="BU166" s="5">
        <v>6</v>
      </c>
      <c r="BV166" s="167" t="s">
        <v>7</v>
      </c>
      <c r="BW166" s="71" t="s">
        <v>119</v>
      </c>
      <c r="BX166" s="5">
        <v>284</v>
      </c>
      <c r="BY166" s="5">
        <v>336</v>
      </c>
      <c r="BZ166" s="5">
        <v>181</v>
      </c>
      <c r="CA166" s="5">
        <v>124</v>
      </c>
      <c r="CB166" s="5">
        <v>322</v>
      </c>
      <c r="CC166" s="5">
        <v>108</v>
      </c>
      <c r="CD166" s="5">
        <v>93</v>
      </c>
      <c r="CE166" s="5">
        <v>0</v>
      </c>
      <c r="CF166" s="5">
        <v>0</v>
      </c>
      <c r="CG166" s="5">
        <v>68</v>
      </c>
      <c r="CH166" s="5">
        <v>0</v>
      </c>
      <c r="CI166" s="5">
        <v>199</v>
      </c>
      <c r="CJ166" s="5">
        <v>160</v>
      </c>
      <c r="CK166" s="135"/>
      <c r="CL166" s="138" t="s">
        <v>7</v>
      </c>
      <c r="CM166" s="138" t="s">
        <v>4317</v>
      </c>
      <c r="CN166" s="139">
        <v>977</v>
      </c>
      <c r="CO166" s="141">
        <v>1516</v>
      </c>
    </row>
    <row r="167" spans="1:93">
      <c r="A167" s="167"/>
      <c r="B167" s="71" t="s">
        <v>120</v>
      </c>
      <c r="C167" s="5">
        <v>418</v>
      </c>
      <c r="D167" s="5">
        <v>197</v>
      </c>
      <c r="E167" s="5">
        <v>357</v>
      </c>
      <c r="F167" s="5">
        <v>154</v>
      </c>
      <c r="G167" s="5">
        <v>317</v>
      </c>
      <c r="H167" s="5">
        <v>140</v>
      </c>
      <c r="I167" s="5">
        <v>584</v>
      </c>
      <c r="J167" s="5">
        <v>241</v>
      </c>
      <c r="K167" s="72">
        <v>1676</v>
      </c>
      <c r="L167" s="72">
        <v>732</v>
      </c>
      <c r="M167" s="167"/>
      <c r="N167" s="71" t="s">
        <v>120</v>
      </c>
      <c r="O167" s="5">
        <v>35</v>
      </c>
      <c r="P167" s="5">
        <v>14</v>
      </c>
      <c r="Q167" s="5">
        <v>56</v>
      </c>
      <c r="R167" s="5">
        <v>17</v>
      </c>
      <c r="S167" s="5">
        <v>29</v>
      </c>
      <c r="T167" s="5">
        <v>15</v>
      </c>
      <c r="U167" s="5">
        <v>222</v>
      </c>
      <c r="V167" s="5">
        <v>90</v>
      </c>
      <c r="W167" s="72">
        <v>342</v>
      </c>
      <c r="X167" s="72">
        <v>136</v>
      </c>
      <c r="Y167" s="167"/>
      <c r="Z167" s="71" t="s">
        <v>120</v>
      </c>
      <c r="AA167" s="5">
        <v>4</v>
      </c>
      <c r="AB167" s="5">
        <v>4</v>
      </c>
      <c r="AC167" s="5">
        <v>4</v>
      </c>
      <c r="AD167" s="5">
        <v>4</v>
      </c>
      <c r="AE167" s="72">
        <v>16</v>
      </c>
      <c r="AF167" s="72">
        <v>13</v>
      </c>
      <c r="AG167" s="5">
        <v>2</v>
      </c>
      <c r="AH167" s="5">
        <v>4</v>
      </c>
      <c r="AI167" s="5">
        <v>0</v>
      </c>
      <c r="AJ167" s="5">
        <v>1</v>
      </c>
      <c r="AK167" s="167"/>
      <c r="AL167" s="71" t="s">
        <v>120</v>
      </c>
      <c r="AM167" s="5">
        <v>0</v>
      </c>
      <c r="AN167" s="5">
        <v>384</v>
      </c>
      <c r="AO167" s="5">
        <v>0</v>
      </c>
      <c r="AP167" s="5">
        <v>0</v>
      </c>
      <c r="AQ167" s="5">
        <v>0</v>
      </c>
      <c r="AR167" s="5">
        <v>2</v>
      </c>
      <c r="AS167" s="5">
        <v>13</v>
      </c>
      <c r="AT167" s="5">
        <v>8</v>
      </c>
      <c r="AU167" s="5">
        <v>8</v>
      </c>
      <c r="AV167" s="167"/>
      <c r="AW167" s="71" t="s">
        <v>120</v>
      </c>
      <c r="AX167" s="5">
        <v>254</v>
      </c>
      <c r="AY167" s="5">
        <v>114</v>
      </c>
      <c r="AZ167" s="5">
        <v>240</v>
      </c>
      <c r="BA167" s="5">
        <v>107</v>
      </c>
      <c r="BB167" s="5">
        <v>74</v>
      </c>
      <c r="BC167" s="5">
        <v>33</v>
      </c>
      <c r="BD167" s="5">
        <v>216</v>
      </c>
      <c r="BE167" s="5">
        <v>106</v>
      </c>
      <c r="BF167" s="5">
        <v>204</v>
      </c>
      <c r="BG167" s="5">
        <v>100</v>
      </c>
      <c r="BH167" s="5">
        <v>66</v>
      </c>
      <c r="BI167" s="5">
        <v>32</v>
      </c>
      <c r="BJ167" s="167"/>
      <c r="BK167" s="71" t="s">
        <v>120</v>
      </c>
      <c r="BL167" s="5">
        <v>7</v>
      </c>
      <c r="BM167" s="5">
        <v>12</v>
      </c>
      <c r="BN167" s="5">
        <v>1</v>
      </c>
      <c r="BO167" s="5">
        <v>11</v>
      </c>
      <c r="BP167" s="5">
        <v>2</v>
      </c>
      <c r="BQ167" s="72">
        <v>33</v>
      </c>
      <c r="BR167" s="5">
        <v>18</v>
      </c>
      <c r="BS167" s="5">
        <v>8</v>
      </c>
      <c r="BT167" s="72">
        <v>11</v>
      </c>
      <c r="BU167" s="5">
        <v>3</v>
      </c>
      <c r="BV167" s="167"/>
      <c r="BW167" s="71" t="s">
        <v>120</v>
      </c>
      <c r="BX167" s="5">
        <v>0</v>
      </c>
      <c r="BY167" s="5">
        <v>452</v>
      </c>
      <c r="BZ167" s="5">
        <v>131</v>
      </c>
      <c r="CA167" s="5">
        <v>0</v>
      </c>
      <c r="CB167" s="5">
        <v>300</v>
      </c>
      <c r="CC167" s="5">
        <v>0</v>
      </c>
      <c r="CD167" s="5">
        <v>0</v>
      </c>
      <c r="CE167" s="5">
        <v>0</v>
      </c>
      <c r="CF167" s="5">
        <v>0</v>
      </c>
      <c r="CG167" s="5">
        <v>0</v>
      </c>
      <c r="CH167" s="5">
        <v>0</v>
      </c>
      <c r="CI167" s="5">
        <v>59</v>
      </c>
      <c r="CJ167" s="5">
        <v>1058</v>
      </c>
      <c r="CK167" s="135"/>
      <c r="CL167" s="138" t="s">
        <v>7</v>
      </c>
      <c r="CM167" s="138" t="s">
        <v>4318</v>
      </c>
      <c r="CN167" s="139">
        <v>768</v>
      </c>
      <c r="CO167" s="141">
        <v>883</v>
      </c>
    </row>
    <row r="168" spans="1:93">
      <c r="A168" s="167"/>
      <c r="B168" s="103" t="s">
        <v>102</v>
      </c>
      <c r="C168" s="105">
        <v>845</v>
      </c>
      <c r="D168" s="105">
        <v>407</v>
      </c>
      <c r="E168" s="105">
        <v>775</v>
      </c>
      <c r="F168" s="105">
        <v>349</v>
      </c>
      <c r="G168" s="105">
        <v>612</v>
      </c>
      <c r="H168" s="105">
        <v>272</v>
      </c>
      <c r="I168" s="105">
        <v>901</v>
      </c>
      <c r="J168" s="105">
        <v>363</v>
      </c>
      <c r="K168" s="105">
        <v>3133</v>
      </c>
      <c r="L168" s="105">
        <v>1391</v>
      </c>
      <c r="M168" s="167"/>
      <c r="N168" s="103" t="s">
        <v>102</v>
      </c>
      <c r="O168" s="105">
        <v>92</v>
      </c>
      <c r="P168" s="105">
        <v>46</v>
      </c>
      <c r="Q168" s="105">
        <v>74</v>
      </c>
      <c r="R168" s="105">
        <v>25</v>
      </c>
      <c r="S168" s="105">
        <v>50</v>
      </c>
      <c r="T168" s="105">
        <v>27</v>
      </c>
      <c r="U168" s="105">
        <v>308</v>
      </c>
      <c r="V168" s="105">
        <v>124</v>
      </c>
      <c r="W168" s="105">
        <v>524</v>
      </c>
      <c r="X168" s="105">
        <v>222</v>
      </c>
      <c r="Y168" s="167"/>
      <c r="Z168" s="103" t="s">
        <v>102</v>
      </c>
      <c r="AA168" s="105">
        <v>17</v>
      </c>
      <c r="AB168" s="105">
        <v>17</v>
      </c>
      <c r="AC168" s="105">
        <v>14</v>
      </c>
      <c r="AD168" s="105">
        <v>14</v>
      </c>
      <c r="AE168" s="105">
        <v>62</v>
      </c>
      <c r="AF168" s="105">
        <v>49</v>
      </c>
      <c r="AG168" s="105">
        <v>18</v>
      </c>
      <c r="AH168" s="105">
        <v>4</v>
      </c>
      <c r="AI168" s="105">
        <v>4</v>
      </c>
      <c r="AJ168" s="105">
        <v>14</v>
      </c>
      <c r="AK168" s="167"/>
      <c r="AL168" s="103" t="s">
        <v>102</v>
      </c>
      <c r="AM168" s="105">
        <v>0</v>
      </c>
      <c r="AN168" s="105">
        <v>850</v>
      </c>
      <c r="AO168" s="105">
        <v>15</v>
      </c>
      <c r="AP168" s="105">
        <v>0</v>
      </c>
      <c r="AQ168" s="105">
        <v>0</v>
      </c>
      <c r="AR168" s="105">
        <v>18</v>
      </c>
      <c r="AS168" s="105">
        <v>53</v>
      </c>
      <c r="AT168" s="105">
        <v>32</v>
      </c>
      <c r="AU168" s="105">
        <v>29</v>
      </c>
      <c r="AV168" s="167"/>
      <c r="AW168" s="103" t="s">
        <v>102</v>
      </c>
      <c r="AX168" s="105">
        <v>576</v>
      </c>
      <c r="AY168" s="105">
        <v>250</v>
      </c>
      <c r="AZ168" s="105">
        <v>548</v>
      </c>
      <c r="BA168" s="105">
        <v>238</v>
      </c>
      <c r="BB168" s="105">
        <v>221</v>
      </c>
      <c r="BC168" s="105">
        <v>97</v>
      </c>
      <c r="BD168" s="105">
        <v>504</v>
      </c>
      <c r="BE168" s="105">
        <v>227</v>
      </c>
      <c r="BF168" s="105">
        <v>479</v>
      </c>
      <c r="BG168" s="105">
        <v>217</v>
      </c>
      <c r="BH168" s="105">
        <v>178</v>
      </c>
      <c r="BI168" s="105">
        <v>80</v>
      </c>
      <c r="BJ168" s="167"/>
      <c r="BK168" s="103" t="s">
        <v>102</v>
      </c>
      <c r="BL168" s="105">
        <v>12</v>
      </c>
      <c r="BM168" s="105">
        <v>31</v>
      </c>
      <c r="BN168" s="105">
        <v>2</v>
      </c>
      <c r="BO168" s="105">
        <v>96</v>
      </c>
      <c r="BP168" s="105">
        <v>2</v>
      </c>
      <c r="BQ168" s="105">
        <v>143</v>
      </c>
      <c r="BR168" s="105">
        <v>51</v>
      </c>
      <c r="BS168" s="105">
        <v>17</v>
      </c>
      <c r="BT168" s="105">
        <v>27</v>
      </c>
      <c r="BU168" s="105">
        <v>9</v>
      </c>
      <c r="BV168" s="167"/>
      <c r="BW168" s="103" t="s">
        <v>102</v>
      </c>
      <c r="BX168" s="105">
        <v>284</v>
      </c>
      <c r="BY168" s="105">
        <v>788</v>
      </c>
      <c r="BZ168" s="105">
        <v>312</v>
      </c>
      <c r="CA168" s="105">
        <v>124</v>
      </c>
      <c r="CB168" s="105">
        <v>622</v>
      </c>
      <c r="CC168" s="105">
        <v>108</v>
      </c>
      <c r="CD168" s="105">
        <v>93</v>
      </c>
      <c r="CE168" s="105">
        <v>0</v>
      </c>
      <c r="CF168" s="105">
        <v>0</v>
      </c>
      <c r="CG168" s="105">
        <v>68</v>
      </c>
      <c r="CH168" s="105">
        <v>0</v>
      </c>
      <c r="CI168" s="105">
        <v>258</v>
      </c>
      <c r="CJ168" s="105">
        <v>1218</v>
      </c>
      <c r="CK168" s="135"/>
      <c r="CL168" s="138" t="s">
        <v>7</v>
      </c>
      <c r="CM168" s="138" t="s">
        <v>4319</v>
      </c>
      <c r="CN168" s="139">
        <v>1745</v>
      </c>
      <c r="CO168" s="141">
        <v>2399</v>
      </c>
    </row>
    <row r="169" spans="1:93" ht="14.45" customHeight="1">
      <c r="A169" s="167" t="s">
        <v>205</v>
      </c>
      <c r="B169" s="71" t="s">
        <v>119</v>
      </c>
      <c r="C169" s="5">
        <v>813</v>
      </c>
      <c r="D169" s="5">
        <v>501</v>
      </c>
      <c r="E169" s="5">
        <v>632</v>
      </c>
      <c r="F169" s="5">
        <v>386</v>
      </c>
      <c r="G169" s="5">
        <v>431</v>
      </c>
      <c r="H169" s="5">
        <v>282</v>
      </c>
      <c r="I169" s="5">
        <v>529</v>
      </c>
      <c r="J169" s="5">
        <v>286</v>
      </c>
      <c r="K169" s="72">
        <v>2405</v>
      </c>
      <c r="L169" s="72">
        <v>1455</v>
      </c>
      <c r="M169" s="167" t="s">
        <v>205</v>
      </c>
      <c r="N169" s="71" t="s">
        <v>119</v>
      </c>
      <c r="O169" s="5">
        <v>95</v>
      </c>
      <c r="P169" s="5">
        <v>53</v>
      </c>
      <c r="Q169" s="5">
        <v>10</v>
      </c>
      <c r="R169" s="5">
        <v>9</v>
      </c>
      <c r="S169" s="5">
        <v>20</v>
      </c>
      <c r="T169" s="5">
        <v>13</v>
      </c>
      <c r="U169" s="5">
        <v>85</v>
      </c>
      <c r="V169" s="5">
        <v>47</v>
      </c>
      <c r="W169" s="72">
        <v>210</v>
      </c>
      <c r="X169" s="72">
        <v>122</v>
      </c>
      <c r="Y169" s="167" t="s">
        <v>205</v>
      </c>
      <c r="Z169" s="71" t="s">
        <v>119</v>
      </c>
      <c r="AA169" s="5">
        <v>12</v>
      </c>
      <c r="AB169" s="5">
        <v>9</v>
      </c>
      <c r="AC169" s="5">
        <v>8</v>
      </c>
      <c r="AD169" s="5">
        <v>9</v>
      </c>
      <c r="AE169" s="72">
        <v>38</v>
      </c>
      <c r="AF169" s="72">
        <v>25</v>
      </c>
      <c r="AG169" s="5">
        <v>6</v>
      </c>
      <c r="AH169" s="5">
        <v>0</v>
      </c>
      <c r="AI169" s="5">
        <v>5</v>
      </c>
      <c r="AJ169" s="5">
        <v>8</v>
      </c>
      <c r="AK169" s="167" t="s">
        <v>205</v>
      </c>
      <c r="AL169" s="71" t="s">
        <v>119</v>
      </c>
      <c r="AM169" s="5">
        <v>0</v>
      </c>
      <c r="AN169" s="5">
        <v>398</v>
      </c>
      <c r="AO169" s="5">
        <v>20</v>
      </c>
      <c r="AP169" s="5">
        <v>0</v>
      </c>
      <c r="AQ169" s="5">
        <v>0</v>
      </c>
      <c r="AR169" s="5">
        <v>9</v>
      </c>
      <c r="AS169" s="5">
        <v>34</v>
      </c>
      <c r="AT169" s="5">
        <v>27</v>
      </c>
      <c r="AU169" s="5">
        <v>27</v>
      </c>
      <c r="AV169" s="167" t="s">
        <v>205</v>
      </c>
      <c r="AW169" s="71" t="s">
        <v>119</v>
      </c>
      <c r="AX169" s="5">
        <v>415</v>
      </c>
      <c r="AY169" s="5">
        <v>234</v>
      </c>
      <c r="AZ169" s="5">
        <v>386</v>
      </c>
      <c r="BA169" s="5">
        <v>220</v>
      </c>
      <c r="BB169" s="5">
        <v>205</v>
      </c>
      <c r="BC169" s="5">
        <v>126</v>
      </c>
      <c r="BD169" s="5">
        <v>415</v>
      </c>
      <c r="BE169" s="5">
        <v>234</v>
      </c>
      <c r="BF169" s="5">
        <v>386</v>
      </c>
      <c r="BG169" s="5">
        <v>220</v>
      </c>
      <c r="BH169" s="5">
        <v>205</v>
      </c>
      <c r="BI169" s="5">
        <v>126</v>
      </c>
      <c r="BJ169" s="167" t="s">
        <v>205</v>
      </c>
      <c r="BK169" s="71" t="s">
        <v>119</v>
      </c>
      <c r="BL169" s="5">
        <v>7</v>
      </c>
      <c r="BM169" s="5">
        <v>35</v>
      </c>
      <c r="BN169" s="5">
        <v>2</v>
      </c>
      <c r="BO169" s="5">
        <v>79</v>
      </c>
      <c r="BP169" s="5">
        <v>0</v>
      </c>
      <c r="BQ169" s="72">
        <v>123</v>
      </c>
      <c r="BR169" s="5">
        <v>50</v>
      </c>
      <c r="BS169" s="5">
        <v>9</v>
      </c>
      <c r="BT169" s="72">
        <v>10</v>
      </c>
      <c r="BU169" s="5">
        <v>4</v>
      </c>
      <c r="BV169" s="167" t="s">
        <v>205</v>
      </c>
      <c r="BW169" s="71" t="s">
        <v>119</v>
      </c>
      <c r="BX169" s="5">
        <v>311</v>
      </c>
      <c r="BY169" s="5">
        <v>280</v>
      </c>
      <c r="BZ169" s="5">
        <v>11</v>
      </c>
      <c r="CA169" s="5">
        <v>32</v>
      </c>
      <c r="CB169" s="5">
        <v>249</v>
      </c>
      <c r="CC169" s="5">
        <v>8</v>
      </c>
      <c r="CD169" s="5">
        <v>9</v>
      </c>
      <c r="CE169" s="5">
        <v>0</v>
      </c>
      <c r="CF169" s="5">
        <v>0</v>
      </c>
      <c r="CG169" s="5">
        <v>8</v>
      </c>
      <c r="CH169" s="5">
        <v>0</v>
      </c>
      <c r="CI169" s="5">
        <v>240</v>
      </c>
      <c r="CJ169" s="5">
        <v>605</v>
      </c>
      <c r="CK169" s="135"/>
      <c r="CL169" s="138" t="s">
        <v>205</v>
      </c>
      <c r="CM169" s="138" t="s">
        <v>4320</v>
      </c>
      <c r="CN169" s="139">
        <v>856</v>
      </c>
      <c r="CO169" s="141">
        <v>908</v>
      </c>
    </row>
    <row r="170" spans="1:93">
      <c r="A170" s="167"/>
      <c r="B170" s="71" t="s">
        <v>120</v>
      </c>
      <c r="C170" s="5">
        <v>0</v>
      </c>
      <c r="D170" s="5">
        <v>0</v>
      </c>
      <c r="E170" s="5">
        <v>0</v>
      </c>
      <c r="F170" s="5">
        <v>0</v>
      </c>
      <c r="G170" s="5">
        <v>0</v>
      </c>
      <c r="H170" s="5">
        <v>0</v>
      </c>
      <c r="I170" s="5">
        <v>0</v>
      </c>
      <c r="J170" s="5">
        <v>0</v>
      </c>
      <c r="K170" s="72">
        <v>0</v>
      </c>
      <c r="L170" s="72">
        <v>0</v>
      </c>
      <c r="M170" s="167"/>
      <c r="N170" s="71" t="s">
        <v>120</v>
      </c>
      <c r="O170" s="5">
        <v>0</v>
      </c>
      <c r="P170" s="5">
        <v>0</v>
      </c>
      <c r="Q170" s="5">
        <v>0</v>
      </c>
      <c r="R170" s="5">
        <v>0</v>
      </c>
      <c r="S170" s="5">
        <v>0</v>
      </c>
      <c r="T170" s="5">
        <v>0</v>
      </c>
      <c r="U170" s="5">
        <v>0</v>
      </c>
      <c r="V170" s="5">
        <v>0</v>
      </c>
      <c r="W170" s="72">
        <v>0</v>
      </c>
      <c r="X170" s="72">
        <v>0</v>
      </c>
      <c r="Y170" s="167"/>
      <c r="Z170" s="71" t="s">
        <v>120</v>
      </c>
      <c r="AA170" s="5">
        <v>0</v>
      </c>
      <c r="AB170" s="5">
        <v>0</v>
      </c>
      <c r="AC170" s="5">
        <v>0</v>
      </c>
      <c r="AD170" s="5">
        <v>0</v>
      </c>
      <c r="AE170" s="72">
        <v>0</v>
      </c>
      <c r="AF170" s="72">
        <v>0</v>
      </c>
      <c r="AG170" s="5">
        <v>0</v>
      </c>
      <c r="AH170" s="5">
        <v>0</v>
      </c>
      <c r="AI170" s="5">
        <v>0</v>
      </c>
      <c r="AJ170" s="5">
        <v>0</v>
      </c>
      <c r="AK170" s="167"/>
      <c r="AL170" s="71" t="s">
        <v>120</v>
      </c>
      <c r="AM170" s="5">
        <v>0</v>
      </c>
      <c r="AN170" s="5">
        <v>0</v>
      </c>
      <c r="AO170" s="5">
        <v>0</v>
      </c>
      <c r="AP170" s="5">
        <v>0</v>
      </c>
      <c r="AQ170" s="5">
        <v>0</v>
      </c>
      <c r="AR170" s="5">
        <v>0</v>
      </c>
      <c r="AS170" s="5">
        <v>0</v>
      </c>
      <c r="AT170" s="5">
        <v>0</v>
      </c>
      <c r="AU170" s="5">
        <v>0</v>
      </c>
      <c r="AV170" s="167"/>
      <c r="AW170" s="71" t="s">
        <v>120</v>
      </c>
      <c r="AX170" s="5">
        <v>0</v>
      </c>
      <c r="AY170" s="5">
        <v>0</v>
      </c>
      <c r="AZ170" s="5">
        <v>0</v>
      </c>
      <c r="BA170" s="5">
        <v>0</v>
      </c>
      <c r="BB170" s="5">
        <v>0</v>
      </c>
      <c r="BC170" s="5">
        <v>0</v>
      </c>
      <c r="BD170" s="5">
        <v>0</v>
      </c>
      <c r="BE170" s="5">
        <v>0</v>
      </c>
      <c r="BF170" s="5">
        <v>0</v>
      </c>
      <c r="BG170" s="5">
        <v>0</v>
      </c>
      <c r="BH170" s="5">
        <v>0</v>
      </c>
      <c r="BI170" s="5">
        <v>0</v>
      </c>
      <c r="BJ170" s="167"/>
      <c r="BK170" s="71" t="s">
        <v>120</v>
      </c>
      <c r="BL170" s="5">
        <v>0</v>
      </c>
      <c r="BM170" s="5">
        <v>0</v>
      </c>
      <c r="BN170" s="5">
        <v>0</v>
      </c>
      <c r="BO170" s="5">
        <v>0</v>
      </c>
      <c r="BP170" s="5">
        <v>0</v>
      </c>
      <c r="BQ170" s="72">
        <v>0</v>
      </c>
      <c r="BR170" s="5">
        <v>0</v>
      </c>
      <c r="BS170" s="5">
        <v>0</v>
      </c>
      <c r="BT170" s="72">
        <v>0</v>
      </c>
      <c r="BU170" s="5">
        <v>0</v>
      </c>
      <c r="BV170" s="167"/>
      <c r="BW170" s="71" t="s">
        <v>120</v>
      </c>
      <c r="BX170" s="5">
        <v>0</v>
      </c>
      <c r="BY170" s="5">
        <v>0</v>
      </c>
      <c r="BZ170" s="5">
        <v>0</v>
      </c>
      <c r="CA170" s="5">
        <v>0</v>
      </c>
      <c r="CB170" s="5">
        <v>0</v>
      </c>
      <c r="CC170" s="5">
        <v>0</v>
      </c>
      <c r="CD170" s="5">
        <v>0</v>
      </c>
      <c r="CE170" s="5">
        <v>0</v>
      </c>
      <c r="CF170" s="5">
        <v>0</v>
      </c>
      <c r="CG170" s="5">
        <v>0</v>
      </c>
      <c r="CH170" s="5">
        <v>0</v>
      </c>
      <c r="CI170" s="5">
        <v>0</v>
      </c>
      <c r="CJ170" s="5">
        <v>0</v>
      </c>
      <c r="CK170" s="135"/>
      <c r="CL170" s="138" t="s">
        <v>205</v>
      </c>
      <c r="CM170" s="138" t="s">
        <v>4321</v>
      </c>
      <c r="CN170" s="139">
        <v>0</v>
      </c>
      <c r="CO170" s="141">
        <v>0</v>
      </c>
    </row>
    <row r="171" spans="1:93">
      <c r="A171" s="167"/>
      <c r="B171" s="103" t="s">
        <v>102</v>
      </c>
      <c r="C171" s="105">
        <v>813</v>
      </c>
      <c r="D171" s="105">
        <v>501</v>
      </c>
      <c r="E171" s="105">
        <v>632</v>
      </c>
      <c r="F171" s="105">
        <v>386</v>
      </c>
      <c r="G171" s="105">
        <v>431</v>
      </c>
      <c r="H171" s="105">
        <v>282</v>
      </c>
      <c r="I171" s="105">
        <v>529</v>
      </c>
      <c r="J171" s="105">
        <v>286</v>
      </c>
      <c r="K171" s="105">
        <v>2405</v>
      </c>
      <c r="L171" s="105">
        <v>1455</v>
      </c>
      <c r="M171" s="167"/>
      <c r="N171" s="103" t="s">
        <v>102</v>
      </c>
      <c r="O171" s="105">
        <v>95</v>
      </c>
      <c r="P171" s="105">
        <v>53</v>
      </c>
      <c r="Q171" s="105">
        <v>10</v>
      </c>
      <c r="R171" s="105">
        <v>9</v>
      </c>
      <c r="S171" s="105">
        <v>20</v>
      </c>
      <c r="T171" s="105">
        <v>13</v>
      </c>
      <c r="U171" s="105">
        <v>85</v>
      </c>
      <c r="V171" s="105">
        <v>47</v>
      </c>
      <c r="W171" s="105">
        <v>210</v>
      </c>
      <c r="X171" s="105">
        <v>122</v>
      </c>
      <c r="Y171" s="167"/>
      <c r="Z171" s="103" t="s">
        <v>102</v>
      </c>
      <c r="AA171" s="105">
        <v>12</v>
      </c>
      <c r="AB171" s="105">
        <v>9</v>
      </c>
      <c r="AC171" s="105">
        <v>8</v>
      </c>
      <c r="AD171" s="105">
        <v>9</v>
      </c>
      <c r="AE171" s="105">
        <v>38</v>
      </c>
      <c r="AF171" s="105">
        <v>25</v>
      </c>
      <c r="AG171" s="105">
        <v>6</v>
      </c>
      <c r="AH171" s="105">
        <v>0</v>
      </c>
      <c r="AI171" s="105">
        <v>5</v>
      </c>
      <c r="AJ171" s="105">
        <v>8</v>
      </c>
      <c r="AK171" s="167"/>
      <c r="AL171" s="103" t="s">
        <v>102</v>
      </c>
      <c r="AM171" s="105">
        <v>0</v>
      </c>
      <c r="AN171" s="105">
        <v>398</v>
      </c>
      <c r="AO171" s="105">
        <v>20</v>
      </c>
      <c r="AP171" s="105">
        <v>0</v>
      </c>
      <c r="AQ171" s="105">
        <v>0</v>
      </c>
      <c r="AR171" s="105">
        <v>9</v>
      </c>
      <c r="AS171" s="105">
        <v>34</v>
      </c>
      <c r="AT171" s="105">
        <v>27</v>
      </c>
      <c r="AU171" s="105">
        <v>27</v>
      </c>
      <c r="AV171" s="167"/>
      <c r="AW171" s="103" t="s">
        <v>102</v>
      </c>
      <c r="AX171" s="105">
        <v>415</v>
      </c>
      <c r="AY171" s="105">
        <v>234</v>
      </c>
      <c r="AZ171" s="105">
        <v>386</v>
      </c>
      <c r="BA171" s="105">
        <v>220</v>
      </c>
      <c r="BB171" s="105">
        <v>205</v>
      </c>
      <c r="BC171" s="105">
        <v>126</v>
      </c>
      <c r="BD171" s="105">
        <v>415</v>
      </c>
      <c r="BE171" s="105">
        <v>234</v>
      </c>
      <c r="BF171" s="105">
        <v>386</v>
      </c>
      <c r="BG171" s="105">
        <v>220</v>
      </c>
      <c r="BH171" s="105">
        <v>205</v>
      </c>
      <c r="BI171" s="105">
        <v>126</v>
      </c>
      <c r="BJ171" s="167"/>
      <c r="BK171" s="103" t="s">
        <v>102</v>
      </c>
      <c r="BL171" s="105">
        <v>7</v>
      </c>
      <c r="BM171" s="105">
        <v>35</v>
      </c>
      <c r="BN171" s="105">
        <v>2</v>
      </c>
      <c r="BO171" s="105">
        <v>79</v>
      </c>
      <c r="BP171" s="105">
        <v>0</v>
      </c>
      <c r="BQ171" s="105">
        <v>123</v>
      </c>
      <c r="BR171" s="105">
        <v>50</v>
      </c>
      <c r="BS171" s="105">
        <v>9</v>
      </c>
      <c r="BT171" s="105">
        <v>10</v>
      </c>
      <c r="BU171" s="105">
        <v>4</v>
      </c>
      <c r="BV171" s="167"/>
      <c r="BW171" s="103" t="s">
        <v>102</v>
      </c>
      <c r="BX171" s="105">
        <v>311</v>
      </c>
      <c r="BY171" s="105">
        <v>280</v>
      </c>
      <c r="BZ171" s="105">
        <v>11</v>
      </c>
      <c r="CA171" s="105">
        <v>32</v>
      </c>
      <c r="CB171" s="105">
        <v>249</v>
      </c>
      <c r="CC171" s="105">
        <v>8</v>
      </c>
      <c r="CD171" s="105">
        <v>9</v>
      </c>
      <c r="CE171" s="105">
        <v>0</v>
      </c>
      <c r="CF171" s="105">
        <v>0</v>
      </c>
      <c r="CG171" s="105">
        <v>8</v>
      </c>
      <c r="CH171" s="105">
        <v>0</v>
      </c>
      <c r="CI171" s="105">
        <v>240</v>
      </c>
      <c r="CJ171" s="105">
        <v>605</v>
      </c>
      <c r="CK171" s="135"/>
      <c r="CL171" s="138" t="s">
        <v>205</v>
      </c>
      <c r="CM171" s="138" t="s">
        <v>4322</v>
      </c>
      <c r="CN171" s="139">
        <v>856</v>
      </c>
      <c r="CO171" s="141">
        <v>908</v>
      </c>
    </row>
    <row r="172" spans="1:93" ht="14.45" customHeight="1">
      <c r="A172" s="167" t="s">
        <v>206</v>
      </c>
      <c r="B172" s="71" t="s">
        <v>119</v>
      </c>
      <c r="C172" s="5">
        <v>1837</v>
      </c>
      <c r="D172" s="5">
        <v>1109</v>
      </c>
      <c r="E172" s="5">
        <v>1138</v>
      </c>
      <c r="F172" s="5">
        <v>687</v>
      </c>
      <c r="G172" s="5">
        <v>1024</v>
      </c>
      <c r="H172" s="5">
        <v>614</v>
      </c>
      <c r="I172" s="5">
        <v>1397</v>
      </c>
      <c r="J172" s="5">
        <v>827</v>
      </c>
      <c r="K172" s="72">
        <v>5396</v>
      </c>
      <c r="L172" s="72">
        <v>3237</v>
      </c>
      <c r="M172" s="167" t="s">
        <v>206</v>
      </c>
      <c r="N172" s="71" t="s">
        <v>119</v>
      </c>
      <c r="O172" s="5">
        <v>154</v>
      </c>
      <c r="P172" s="5">
        <v>79</v>
      </c>
      <c r="Q172" s="5">
        <v>73</v>
      </c>
      <c r="R172" s="5">
        <v>38</v>
      </c>
      <c r="S172" s="5">
        <v>98</v>
      </c>
      <c r="T172" s="5">
        <v>55</v>
      </c>
      <c r="U172" s="5">
        <v>339</v>
      </c>
      <c r="V172" s="5">
        <v>212</v>
      </c>
      <c r="W172" s="72">
        <v>664</v>
      </c>
      <c r="X172" s="72">
        <v>384</v>
      </c>
      <c r="Y172" s="167" t="s">
        <v>206</v>
      </c>
      <c r="Z172" s="71" t="s">
        <v>119</v>
      </c>
      <c r="AA172" s="5">
        <v>30</v>
      </c>
      <c r="AB172" s="5">
        <v>25</v>
      </c>
      <c r="AC172" s="5">
        <v>23</v>
      </c>
      <c r="AD172" s="5">
        <v>24</v>
      </c>
      <c r="AE172" s="72">
        <v>102</v>
      </c>
      <c r="AF172" s="72">
        <v>72</v>
      </c>
      <c r="AG172" s="5">
        <v>43</v>
      </c>
      <c r="AH172" s="5">
        <v>0</v>
      </c>
      <c r="AI172" s="5">
        <v>0</v>
      </c>
      <c r="AJ172" s="5">
        <v>15</v>
      </c>
      <c r="AK172" s="167" t="s">
        <v>206</v>
      </c>
      <c r="AL172" s="71" t="s">
        <v>119</v>
      </c>
      <c r="AM172" s="5">
        <v>0</v>
      </c>
      <c r="AN172" s="5">
        <v>862</v>
      </c>
      <c r="AO172" s="5">
        <v>47</v>
      </c>
      <c r="AP172" s="5">
        <v>21</v>
      </c>
      <c r="AQ172" s="5">
        <v>0</v>
      </c>
      <c r="AR172" s="5">
        <v>17</v>
      </c>
      <c r="AS172" s="5">
        <v>78</v>
      </c>
      <c r="AT172" s="5">
        <v>55</v>
      </c>
      <c r="AU172" s="5">
        <v>50</v>
      </c>
      <c r="AV172" s="167" t="s">
        <v>206</v>
      </c>
      <c r="AW172" s="71" t="s">
        <v>119</v>
      </c>
      <c r="AX172" s="5">
        <v>1121</v>
      </c>
      <c r="AY172" s="5">
        <v>658</v>
      </c>
      <c r="AZ172" s="5">
        <v>1101</v>
      </c>
      <c r="BA172" s="5">
        <v>644</v>
      </c>
      <c r="BB172" s="5">
        <v>852</v>
      </c>
      <c r="BC172" s="5">
        <v>513</v>
      </c>
      <c r="BD172" s="5">
        <v>1094</v>
      </c>
      <c r="BE172" s="5">
        <v>646</v>
      </c>
      <c r="BF172" s="5">
        <v>1075</v>
      </c>
      <c r="BG172" s="5">
        <v>632</v>
      </c>
      <c r="BH172" s="5">
        <v>829</v>
      </c>
      <c r="BI172" s="5">
        <v>503</v>
      </c>
      <c r="BJ172" s="167" t="s">
        <v>206</v>
      </c>
      <c r="BK172" s="71" t="s">
        <v>119</v>
      </c>
      <c r="BL172" s="5">
        <v>11</v>
      </c>
      <c r="BM172" s="5">
        <v>65</v>
      </c>
      <c r="BN172" s="5">
        <v>14</v>
      </c>
      <c r="BO172" s="5">
        <v>228</v>
      </c>
      <c r="BP172" s="5">
        <v>0</v>
      </c>
      <c r="BQ172" s="72">
        <v>318</v>
      </c>
      <c r="BR172" s="5">
        <v>111</v>
      </c>
      <c r="BS172" s="5">
        <v>12</v>
      </c>
      <c r="BT172" s="72">
        <v>44</v>
      </c>
      <c r="BU172" s="5">
        <v>19</v>
      </c>
      <c r="BV172" s="167" t="s">
        <v>206</v>
      </c>
      <c r="BW172" s="71" t="s">
        <v>119</v>
      </c>
      <c r="BX172" s="5">
        <v>875</v>
      </c>
      <c r="BY172" s="5">
        <v>848</v>
      </c>
      <c r="BZ172" s="5">
        <v>0</v>
      </c>
      <c r="CA172" s="5">
        <v>1</v>
      </c>
      <c r="CB172" s="5">
        <v>840</v>
      </c>
      <c r="CC172" s="5">
        <v>0</v>
      </c>
      <c r="CD172" s="5">
        <v>2</v>
      </c>
      <c r="CE172" s="5">
        <v>0</v>
      </c>
      <c r="CF172" s="5">
        <v>0</v>
      </c>
      <c r="CG172" s="5">
        <v>0</v>
      </c>
      <c r="CH172" s="5">
        <v>0</v>
      </c>
      <c r="CI172" s="5">
        <v>145</v>
      </c>
      <c r="CJ172" s="5">
        <v>419</v>
      </c>
      <c r="CK172" s="135"/>
      <c r="CL172" s="138" t="s">
        <v>206</v>
      </c>
      <c r="CM172" s="138" t="s">
        <v>4323</v>
      </c>
      <c r="CN172" s="139">
        <v>1949</v>
      </c>
      <c r="CO172" s="141">
        <v>2566</v>
      </c>
    </row>
    <row r="173" spans="1:93">
      <c r="A173" s="167"/>
      <c r="B173" s="71" t="s">
        <v>120</v>
      </c>
      <c r="C173" s="5">
        <v>0</v>
      </c>
      <c r="D173" s="5">
        <v>0</v>
      </c>
      <c r="E173" s="5">
        <v>0</v>
      </c>
      <c r="F173" s="5">
        <v>0</v>
      </c>
      <c r="G173" s="5">
        <v>0</v>
      </c>
      <c r="H173" s="5">
        <v>0</v>
      </c>
      <c r="I173" s="5">
        <v>0</v>
      </c>
      <c r="J173" s="5">
        <v>0</v>
      </c>
      <c r="K173" s="72">
        <v>0</v>
      </c>
      <c r="L173" s="72">
        <v>0</v>
      </c>
      <c r="M173" s="167"/>
      <c r="N173" s="71" t="s">
        <v>120</v>
      </c>
      <c r="O173" s="5">
        <v>0</v>
      </c>
      <c r="P173" s="5">
        <v>0</v>
      </c>
      <c r="Q173" s="5">
        <v>0</v>
      </c>
      <c r="R173" s="5">
        <v>0</v>
      </c>
      <c r="S173" s="5">
        <v>0</v>
      </c>
      <c r="T173" s="5">
        <v>0</v>
      </c>
      <c r="U173" s="5">
        <v>0</v>
      </c>
      <c r="V173" s="5">
        <v>0</v>
      </c>
      <c r="W173" s="72">
        <v>0</v>
      </c>
      <c r="X173" s="72">
        <v>0</v>
      </c>
      <c r="Y173" s="167"/>
      <c r="Z173" s="71" t="s">
        <v>120</v>
      </c>
      <c r="AA173" s="5">
        <v>0</v>
      </c>
      <c r="AB173" s="5">
        <v>0</v>
      </c>
      <c r="AC173" s="5">
        <v>0</v>
      </c>
      <c r="AD173" s="5">
        <v>0</v>
      </c>
      <c r="AE173" s="72">
        <v>0</v>
      </c>
      <c r="AF173" s="72">
        <v>0</v>
      </c>
      <c r="AG173" s="5">
        <v>0</v>
      </c>
      <c r="AH173" s="5">
        <v>0</v>
      </c>
      <c r="AI173" s="5">
        <v>0</v>
      </c>
      <c r="AJ173" s="5">
        <v>0</v>
      </c>
      <c r="AK173" s="167"/>
      <c r="AL173" s="71" t="s">
        <v>120</v>
      </c>
      <c r="AM173" s="5">
        <v>0</v>
      </c>
      <c r="AN173" s="5">
        <v>0</v>
      </c>
      <c r="AO173" s="5">
        <v>0</v>
      </c>
      <c r="AP173" s="5">
        <v>0</v>
      </c>
      <c r="AQ173" s="5">
        <v>0</v>
      </c>
      <c r="AR173" s="5">
        <v>0</v>
      </c>
      <c r="AS173" s="5">
        <v>0</v>
      </c>
      <c r="AT173" s="5">
        <v>0</v>
      </c>
      <c r="AU173" s="5">
        <v>0</v>
      </c>
      <c r="AV173" s="167"/>
      <c r="AW173" s="71" t="s">
        <v>120</v>
      </c>
      <c r="AX173" s="5">
        <v>0</v>
      </c>
      <c r="AY173" s="5">
        <v>0</v>
      </c>
      <c r="AZ173" s="5">
        <v>0</v>
      </c>
      <c r="BA173" s="5">
        <v>0</v>
      </c>
      <c r="BB173" s="5">
        <v>0</v>
      </c>
      <c r="BC173" s="5">
        <v>0</v>
      </c>
      <c r="BD173" s="5">
        <v>0</v>
      </c>
      <c r="BE173" s="5">
        <v>0</v>
      </c>
      <c r="BF173" s="5">
        <v>0</v>
      </c>
      <c r="BG173" s="5">
        <v>0</v>
      </c>
      <c r="BH173" s="5">
        <v>0</v>
      </c>
      <c r="BI173" s="5">
        <v>0</v>
      </c>
      <c r="BJ173" s="167"/>
      <c r="BK173" s="71" t="s">
        <v>120</v>
      </c>
      <c r="BL173" s="5">
        <v>0</v>
      </c>
      <c r="BM173" s="5">
        <v>0</v>
      </c>
      <c r="BN173" s="5">
        <v>0</v>
      </c>
      <c r="BO173" s="5">
        <v>0</v>
      </c>
      <c r="BP173" s="5">
        <v>0</v>
      </c>
      <c r="BQ173" s="72">
        <v>0</v>
      </c>
      <c r="BR173" s="5">
        <v>0</v>
      </c>
      <c r="BS173" s="5">
        <v>0</v>
      </c>
      <c r="BT173" s="72">
        <v>0</v>
      </c>
      <c r="BU173" s="5">
        <v>0</v>
      </c>
      <c r="BV173" s="167"/>
      <c r="BW173" s="71" t="s">
        <v>120</v>
      </c>
      <c r="BX173" s="5">
        <v>0</v>
      </c>
      <c r="BY173" s="5">
        <v>0</v>
      </c>
      <c r="BZ173" s="5">
        <v>0</v>
      </c>
      <c r="CA173" s="5">
        <v>0</v>
      </c>
      <c r="CB173" s="5">
        <v>0</v>
      </c>
      <c r="CC173" s="5">
        <v>0</v>
      </c>
      <c r="CD173" s="5">
        <v>0</v>
      </c>
      <c r="CE173" s="5">
        <v>0</v>
      </c>
      <c r="CF173" s="5">
        <v>0</v>
      </c>
      <c r="CG173" s="5">
        <v>0</v>
      </c>
      <c r="CH173" s="5">
        <v>0</v>
      </c>
      <c r="CI173" s="5">
        <v>0</v>
      </c>
      <c r="CJ173" s="5">
        <v>0</v>
      </c>
      <c r="CK173" s="135"/>
      <c r="CL173" s="138" t="s">
        <v>206</v>
      </c>
      <c r="CM173" s="138" t="s">
        <v>4324</v>
      </c>
      <c r="CN173" s="139">
        <v>0</v>
      </c>
      <c r="CO173" s="141">
        <v>0</v>
      </c>
    </row>
    <row r="174" spans="1:93">
      <c r="A174" s="167"/>
      <c r="B174" s="103" t="s">
        <v>102</v>
      </c>
      <c r="C174" s="105">
        <v>1837</v>
      </c>
      <c r="D174" s="105">
        <v>1109</v>
      </c>
      <c r="E174" s="105">
        <v>1138</v>
      </c>
      <c r="F174" s="105">
        <v>687</v>
      </c>
      <c r="G174" s="105">
        <v>1024</v>
      </c>
      <c r="H174" s="105">
        <v>614</v>
      </c>
      <c r="I174" s="105">
        <v>1397</v>
      </c>
      <c r="J174" s="105">
        <v>827</v>
      </c>
      <c r="K174" s="105">
        <v>5396</v>
      </c>
      <c r="L174" s="105">
        <v>3237</v>
      </c>
      <c r="M174" s="167"/>
      <c r="N174" s="103" t="s">
        <v>102</v>
      </c>
      <c r="O174" s="105">
        <v>154</v>
      </c>
      <c r="P174" s="105">
        <v>79</v>
      </c>
      <c r="Q174" s="105">
        <v>73</v>
      </c>
      <c r="R174" s="105">
        <v>38</v>
      </c>
      <c r="S174" s="105">
        <v>98</v>
      </c>
      <c r="T174" s="105">
        <v>55</v>
      </c>
      <c r="U174" s="105">
        <v>339</v>
      </c>
      <c r="V174" s="105">
        <v>212</v>
      </c>
      <c r="W174" s="105">
        <v>664</v>
      </c>
      <c r="X174" s="105">
        <v>384</v>
      </c>
      <c r="Y174" s="167"/>
      <c r="Z174" s="103" t="s">
        <v>102</v>
      </c>
      <c r="AA174" s="105">
        <v>30</v>
      </c>
      <c r="AB174" s="105">
        <v>25</v>
      </c>
      <c r="AC174" s="105">
        <v>23</v>
      </c>
      <c r="AD174" s="105">
        <v>24</v>
      </c>
      <c r="AE174" s="105">
        <v>102</v>
      </c>
      <c r="AF174" s="105">
        <v>72</v>
      </c>
      <c r="AG174" s="105">
        <v>43</v>
      </c>
      <c r="AH174" s="105">
        <v>0</v>
      </c>
      <c r="AI174" s="105">
        <v>0</v>
      </c>
      <c r="AJ174" s="105">
        <v>15</v>
      </c>
      <c r="AK174" s="167"/>
      <c r="AL174" s="103" t="s">
        <v>102</v>
      </c>
      <c r="AM174" s="105">
        <v>0</v>
      </c>
      <c r="AN174" s="105">
        <v>862</v>
      </c>
      <c r="AO174" s="105">
        <v>47</v>
      </c>
      <c r="AP174" s="105">
        <v>21</v>
      </c>
      <c r="AQ174" s="105">
        <v>0</v>
      </c>
      <c r="AR174" s="105">
        <v>17</v>
      </c>
      <c r="AS174" s="105">
        <v>78</v>
      </c>
      <c r="AT174" s="105">
        <v>55</v>
      </c>
      <c r="AU174" s="105">
        <v>50</v>
      </c>
      <c r="AV174" s="167"/>
      <c r="AW174" s="103" t="s">
        <v>102</v>
      </c>
      <c r="AX174" s="105">
        <v>1121</v>
      </c>
      <c r="AY174" s="105">
        <v>658</v>
      </c>
      <c r="AZ174" s="105">
        <v>1101</v>
      </c>
      <c r="BA174" s="105">
        <v>644</v>
      </c>
      <c r="BB174" s="105">
        <v>852</v>
      </c>
      <c r="BC174" s="105">
        <v>513</v>
      </c>
      <c r="BD174" s="105">
        <v>1094</v>
      </c>
      <c r="BE174" s="105">
        <v>646</v>
      </c>
      <c r="BF174" s="105">
        <v>1075</v>
      </c>
      <c r="BG174" s="105">
        <v>632</v>
      </c>
      <c r="BH174" s="105">
        <v>829</v>
      </c>
      <c r="BI174" s="105">
        <v>503</v>
      </c>
      <c r="BJ174" s="167"/>
      <c r="BK174" s="103" t="s">
        <v>102</v>
      </c>
      <c r="BL174" s="105">
        <v>11</v>
      </c>
      <c r="BM174" s="105">
        <v>65</v>
      </c>
      <c r="BN174" s="105">
        <v>14</v>
      </c>
      <c r="BO174" s="105">
        <v>228</v>
      </c>
      <c r="BP174" s="105">
        <v>0</v>
      </c>
      <c r="BQ174" s="105">
        <v>318</v>
      </c>
      <c r="BR174" s="105">
        <v>111</v>
      </c>
      <c r="BS174" s="105">
        <v>12</v>
      </c>
      <c r="BT174" s="105">
        <v>44</v>
      </c>
      <c r="BU174" s="105">
        <v>19</v>
      </c>
      <c r="BV174" s="167"/>
      <c r="BW174" s="103" t="s">
        <v>102</v>
      </c>
      <c r="BX174" s="105">
        <v>875</v>
      </c>
      <c r="BY174" s="105">
        <v>848</v>
      </c>
      <c r="BZ174" s="105">
        <v>0</v>
      </c>
      <c r="CA174" s="105">
        <v>1</v>
      </c>
      <c r="CB174" s="105">
        <v>840</v>
      </c>
      <c r="CC174" s="105">
        <v>0</v>
      </c>
      <c r="CD174" s="105">
        <v>2</v>
      </c>
      <c r="CE174" s="105">
        <v>0</v>
      </c>
      <c r="CF174" s="105">
        <v>0</v>
      </c>
      <c r="CG174" s="105">
        <v>0</v>
      </c>
      <c r="CH174" s="105">
        <v>0</v>
      </c>
      <c r="CI174" s="105">
        <v>145</v>
      </c>
      <c r="CJ174" s="105">
        <v>419</v>
      </c>
      <c r="CK174" s="135"/>
      <c r="CL174" s="138" t="s">
        <v>206</v>
      </c>
      <c r="CM174" s="138" t="s">
        <v>4325</v>
      </c>
      <c r="CN174" s="139">
        <v>1949</v>
      </c>
      <c r="CO174" s="141">
        <v>2566</v>
      </c>
    </row>
    <row r="175" spans="1:93">
      <c r="A175" s="205" t="s">
        <v>373</v>
      </c>
      <c r="B175" s="205"/>
      <c r="C175" s="205"/>
      <c r="D175" s="205"/>
      <c r="E175" s="205"/>
      <c r="F175" s="205"/>
      <c r="G175" s="205"/>
      <c r="H175" s="205"/>
      <c r="I175" s="205"/>
      <c r="J175" s="205"/>
      <c r="K175" s="205"/>
      <c r="L175" s="205"/>
      <c r="M175" s="205" t="s">
        <v>374</v>
      </c>
      <c r="N175" s="205"/>
      <c r="O175" s="205"/>
      <c r="P175" s="205"/>
      <c r="Q175" s="205"/>
      <c r="R175" s="205"/>
      <c r="S175" s="205"/>
      <c r="T175" s="205"/>
      <c r="U175" s="205"/>
      <c r="V175" s="205"/>
      <c r="W175" s="205"/>
      <c r="X175" s="205"/>
      <c r="Y175" s="205" t="s">
        <v>375</v>
      </c>
      <c r="Z175" s="205"/>
      <c r="AA175" s="205"/>
      <c r="AB175" s="205"/>
      <c r="AC175" s="205"/>
      <c r="AD175" s="205"/>
      <c r="AE175" s="205"/>
      <c r="AF175" s="205"/>
      <c r="AG175" s="205"/>
      <c r="AH175" s="205"/>
      <c r="AI175" s="205"/>
      <c r="AJ175" s="205"/>
      <c r="AK175" s="205" t="s">
        <v>376</v>
      </c>
      <c r="AL175" s="205"/>
      <c r="AM175" s="205"/>
      <c r="AN175" s="205"/>
      <c r="AO175" s="205"/>
      <c r="AP175" s="205"/>
      <c r="AQ175" s="205"/>
      <c r="AR175" s="205"/>
      <c r="AS175" s="205"/>
      <c r="AT175" s="205"/>
      <c r="AU175" s="205"/>
      <c r="AV175" s="205" t="s">
        <v>4593</v>
      </c>
      <c r="AW175" s="205"/>
      <c r="AX175" s="205"/>
      <c r="AY175" s="205"/>
      <c r="AZ175" s="205"/>
      <c r="BA175" s="205"/>
      <c r="BB175" s="205"/>
      <c r="BC175" s="205"/>
      <c r="BD175" s="205"/>
      <c r="BE175" s="205"/>
      <c r="BF175" s="205"/>
      <c r="BG175" s="205"/>
      <c r="BH175" s="205"/>
      <c r="BI175" s="205"/>
      <c r="BJ175" s="205" t="s">
        <v>377</v>
      </c>
      <c r="BK175" s="205"/>
      <c r="BL175" s="205"/>
      <c r="BM175" s="205"/>
      <c r="BN175" s="205"/>
      <c r="BO175" s="205"/>
      <c r="BP175" s="205"/>
      <c r="BQ175" s="205"/>
      <c r="BR175" s="205"/>
      <c r="BS175" s="205"/>
      <c r="BT175" s="205"/>
      <c r="BU175" s="205"/>
      <c r="BV175" s="205" t="s">
        <v>378</v>
      </c>
      <c r="BW175" s="205"/>
      <c r="BX175" s="205"/>
      <c r="BY175" s="205"/>
      <c r="BZ175" s="205"/>
      <c r="CA175" s="205"/>
      <c r="CB175" s="205"/>
      <c r="CC175" s="205"/>
      <c r="CD175" s="205"/>
      <c r="CE175" s="205"/>
      <c r="CF175" s="205"/>
      <c r="CG175" s="205"/>
      <c r="CH175" s="205"/>
      <c r="CI175" s="205"/>
      <c r="CJ175" s="205"/>
      <c r="CK175" s="135"/>
      <c r="CL175" s="138" t="s">
        <v>373</v>
      </c>
      <c r="CM175" s="138" t="s">
        <v>373</v>
      </c>
      <c r="CN175" s="139">
        <v>0</v>
      </c>
      <c r="CO175" s="141">
        <v>0</v>
      </c>
    </row>
    <row r="176" spans="1:93">
      <c r="A176" s="205" t="s">
        <v>4174</v>
      </c>
      <c r="B176" s="205"/>
      <c r="C176" s="205"/>
      <c r="D176" s="205"/>
      <c r="E176" s="205"/>
      <c r="F176" s="205"/>
      <c r="G176" s="205"/>
      <c r="H176" s="205"/>
      <c r="I176" s="205"/>
      <c r="J176" s="205"/>
      <c r="K176" s="205"/>
      <c r="L176" s="205"/>
      <c r="M176" s="205" t="s">
        <v>4174</v>
      </c>
      <c r="N176" s="205"/>
      <c r="O176" s="205"/>
      <c r="P176" s="205"/>
      <c r="Q176" s="205"/>
      <c r="R176" s="205"/>
      <c r="S176" s="205"/>
      <c r="T176" s="205"/>
      <c r="U176" s="205"/>
      <c r="V176" s="205"/>
      <c r="W176" s="205"/>
      <c r="X176" s="205"/>
      <c r="Y176" s="205" t="s">
        <v>4174</v>
      </c>
      <c r="Z176" s="205"/>
      <c r="AA176" s="205"/>
      <c r="AB176" s="205"/>
      <c r="AC176" s="205"/>
      <c r="AD176" s="205"/>
      <c r="AE176" s="205"/>
      <c r="AF176" s="205"/>
      <c r="AG176" s="205"/>
      <c r="AH176" s="205"/>
      <c r="AI176" s="205"/>
      <c r="AJ176" s="205"/>
      <c r="AK176" s="205" t="s">
        <v>4174</v>
      </c>
      <c r="AL176" s="205"/>
      <c r="AM176" s="205"/>
      <c r="AN176" s="205"/>
      <c r="AO176" s="205"/>
      <c r="AP176" s="205"/>
      <c r="AQ176" s="205"/>
      <c r="AR176" s="205"/>
      <c r="AS176" s="205"/>
      <c r="AT176" s="205"/>
      <c r="AU176" s="205"/>
      <c r="AV176" s="205" t="s">
        <v>4175</v>
      </c>
      <c r="AW176" s="205"/>
      <c r="AX176" s="205"/>
      <c r="AY176" s="205"/>
      <c r="AZ176" s="205"/>
      <c r="BA176" s="205"/>
      <c r="BB176" s="205"/>
      <c r="BC176" s="205"/>
      <c r="BD176" s="205"/>
      <c r="BE176" s="205"/>
      <c r="BF176" s="205"/>
      <c r="BG176" s="205"/>
      <c r="BH176" s="205"/>
      <c r="BI176" s="205"/>
      <c r="BJ176" s="205" t="s">
        <v>4174</v>
      </c>
      <c r="BK176" s="205"/>
      <c r="BL176" s="205"/>
      <c r="BM176" s="205"/>
      <c r="BN176" s="205"/>
      <c r="BO176" s="205"/>
      <c r="BP176" s="205"/>
      <c r="BQ176" s="205"/>
      <c r="BR176" s="205"/>
      <c r="BS176" s="205"/>
      <c r="BT176" s="205"/>
      <c r="BU176" s="205"/>
      <c r="BV176" s="205" t="s">
        <v>4174</v>
      </c>
      <c r="BW176" s="205"/>
      <c r="BX176" s="205"/>
      <c r="BY176" s="205"/>
      <c r="BZ176" s="205"/>
      <c r="CA176" s="205"/>
      <c r="CB176" s="205"/>
      <c r="CC176" s="205"/>
      <c r="CD176" s="205"/>
      <c r="CE176" s="205"/>
      <c r="CF176" s="205"/>
      <c r="CG176" s="205"/>
      <c r="CH176" s="205"/>
      <c r="CI176" s="205"/>
      <c r="CJ176" s="205"/>
      <c r="CK176" s="135"/>
      <c r="CL176" s="138" t="s">
        <v>4174</v>
      </c>
      <c r="CM176" s="138" t="s">
        <v>4174</v>
      </c>
      <c r="CN176" s="139">
        <v>0</v>
      </c>
      <c r="CO176" s="141">
        <v>0</v>
      </c>
    </row>
    <row r="177" spans="1:93" ht="23.45" customHeight="1">
      <c r="A177" s="204" t="s">
        <v>2</v>
      </c>
      <c r="B177" s="199" t="s">
        <v>335</v>
      </c>
      <c r="C177" s="205" t="s">
        <v>423</v>
      </c>
      <c r="D177" s="205"/>
      <c r="E177" s="205" t="s">
        <v>424</v>
      </c>
      <c r="F177" s="205"/>
      <c r="G177" s="205" t="s">
        <v>425</v>
      </c>
      <c r="H177" s="205"/>
      <c r="I177" s="205" t="s">
        <v>426</v>
      </c>
      <c r="J177" s="205"/>
      <c r="K177" s="205" t="s">
        <v>102</v>
      </c>
      <c r="L177" s="205"/>
      <c r="M177" s="204" t="s">
        <v>2</v>
      </c>
      <c r="N177" s="204" t="s">
        <v>113</v>
      </c>
      <c r="O177" s="205" t="s">
        <v>423</v>
      </c>
      <c r="P177" s="205"/>
      <c r="Q177" s="205" t="s">
        <v>424</v>
      </c>
      <c r="R177" s="205"/>
      <c r="S177" s="205" t="s">
        <v>425</v>
      </c>
      <c r="T177" s="205"/>
      <c r="U177" s="205" t="s">
        <v>426</v>
      </c>
      <c r="V177" s="205"/>
      <c r="W177" s="205" t="s">
        <v>102</v>
      </c>
      <c r="X177" s="205"/>
      <c r="Y177" s="204" t="s">
        <v>2</v>
      </c>
      <c r="Z177" s="204" t="s">
        <v>113</v>
      </c>
      <c r="AA177" s="205" t="s">
        <v>363</v>
      </c>
      <c r="AB177" s="205"/>
      <c r="AC177" s="205"/>
      <c r="AD177" s="205"/>
      <c r="AE177" s="205"/>
      <c r="AF177" s="205" t="s">
        <v>165</v>
      </c>
      <c r="AG177" s="205"/>
      <c r="AH177" s="205"/>
      <c r="AI177" s="205"/>
      <c r="AJ177" s="204" t="s">
        <v>364</v>
      </c>
      <c r="AK177" s="204" t="s">
        <v>2</v>
      </c>
      <c r="AL177" s="204" t="s">
        <v>113</v>
      </c>
      <c r="AM177" s="205" t="s">
        <v>365</v>
      </c>
      <c r="AN177" s="205"/>
      <c r="AO177" s="205"/>
      <c r="AP177" s="205"/>
      <c r="AQ177" s="205"/>
      <c r="AR177" s="205"/>
      <c r="AS177" s="205"/>
      <c r="AT177" s="205"/>
      <c r="AU177" s="205"/>
      <c r="AV177" s="205" t="s">
        <v>2</v>
      </c>
      <c r="AW177" s="204" t="s">
        <v>113</v>
      </c>
      <c r="AX177" s="205" t="s">
        <v>366</v>
      </c>
      <c r="AY177" s="205"/>
      <c r="AZ177" s="205" t="s">
        <v>367</v>
      </c>
      <c r="BA177" s="205"/>
      <c r="BB177" s="205" t="s">
        <v>89</v>
      </c>
      <c r="BC177" s="205"/>
      <c r="BD177" s="205" t="s">
        <v>368</v>
      </c>
      <c r="BE177" s="205"/>
      <c r="BF177" s="205" t="s">
        <v>369</v>
      </c>
      <c r="BG177" s="205"/>
      <c r="BH177" s="204" t="s">
        <v>370</v>
      </c>
      <c r="BI177" s="204"/>
      <c r="BJ177" s="204" t="s">
        <v>2</v>
      </c>
      <c r="BK177" s="204" t="s">
        <v>113</v>
      </c>
      <c r="BL177" s="205" t="s">
        <v>166</v>
      </c>
      <c r="BM177" s="205"/>
      <c r="BN177" s="205"/>
      <c r="BO177" s="205"/>
      <c r="BP177" s="205"/>
      <c r="BQ177" s="205"/>
      <c r="BR177" s="205"/>
      <c r="BS177" s="205"/>
      <c r="BT177" s="204" t="s">
        <v>167</v>
      </c>
      <c r="BU177" s="204"/>
      <c r="BV177" s="204" t="s">
        <v>2</v>
      </c>
      <c r="BW177" s="204" t="s">
        <v>113</v>
      </c>
      <c r="BX177" s="205" t="s">
        <v>371</v>
      </c>
      <c r="BY177" s="205"/>
      <c r="BZ177" s="205"/>
      <c r="CA177" s="205"/>
      <c r="CB177" s="205"/>
      <c r="CC177" s="205"/>
      <c r="CD177" s="205"/>
      <c r="CE177" s="205"/>
      <c r="CF177" s="205"/>
      <c r="CG177" s="205"/>
      <c r="CH177" s="205"/>
      <c r="CI177" s="205"/>
      <c r="CJ177" s="205"/>
      <c r="CK177" s="135"/>
      <c r="CL177" s="138" t="s">
        <v>2</v>
      </c>
      <c r="CM177" s="138" t="s">
        <v>4594</v>
      </c>
      <c r="CN177" s="139" t="e">
        <v>#VALUE!</v>
      </c>
      <c r="CO177" s="141">
        <v>0</v>
      </c>
    </row>
    <row r="178" spans="1:93" ht="31.9" customHeight="1">
      <c r="A178" s="204"/>
      <c r="B178" s="199"/>
      <c r="C178" s="69" t="s">
        <v>170</v>
      </c>
      <c r="D178" s="69" t="s">
        <v>57</v>
      </c>
      <c r="E178" s="69" t="s">
        <v>170</v>
      </c>
      <c r="F178" s="69" t="s">
        <v>57</v>
      </c>
      <c r="G178" s="69" t="s">
        <v>170</v>
      </c>
      <c r="H178" s="69" t="s">
        <v>57</v>
      </c>
      <c r="I178" s="69" t="s">
        <v>170</v>
      </c>
      <c r="J178" s="69" t="s">
        <v>57</v>
      </c>
      <c r="K178" s="69" t="s">
        <v>170</v>
      </c>
      <c r="L178" s="69" t="s">
        <v>57</v>
      </c>
      <c r="M178" s="204"/>
      <c r="N178" s="204"/>
      <c r="O178" s="69" t="s">
        <v>170</v>
      </c>
      <c r="P178" s="69" t="s">
        <v>57</v>
      </c>
      <c r="Q178" s="69" t="s">
        <v>170</v>
      </c>
      <c r="R178" s="69" t="s">
        <v>57</v>
      </c>
      <c r="S178" s="69" t="s">
        <v>170</v>
      </c>
      <c r="T178" s="69" t="s">
        <v>57</v>
      </c>
      <c r="U178" s="69" t="s">
        <v>170</v>
      </c>
      <c r="V178" s="69" t="s">
        <v>57</v>
      </c>
      <c r="W178" s="69" t="s">
        <v>170</v>
      </c>
      <c r="X178" s="69" t="s">
        <v>57</v>
      </c>
      <c r="Y178" s="204"/>
      <c r="Z178" s="204"/>
      <c r="AA178" s="69" t="s">
        <v>427</v>
      </c>
      <c r="AB178" s="69" t="s">
        <v>428</v>
      </c>
      <c r="AC178" s="69" t="s">
        <v>429</v>
      </c>
      <c r="AD178" s="69" t="s">
        <v>430</v>
      </c>
      <c r="AE178" s="69" t="s">
        <v>102</v>
      </c>
      <c r="AF178" s="69" t="s">
        <v>372</v>
      </c>
      <c r="AG178" s="31" t="s">
        <v>279</v>
      </c>
      <c r="AH178" s="31" t="s">
        <v>172</v>
      </c>
      <c r="AI178" s="31" t="s">
        <v>173</v>
      </c>
      <c r="AJ178" s="204"/>
      <c r="AK178" s="204"/>
      <c r="AL178" s="204"/>
      <c r="AM178" s="44" t="s">
        <v>434</v>
      </c>
      <c r="AN178" s="44" t="s">
        <v>344</v>
      </c>
      <c r="AO178" s="44" t="s">
        <v>435</v>
      </c>
      <c r="AP178" s="44" t="s">
        <v>436</v>
      </c>
      <c r="AQ178" s="44" t="s">
        <v>437</v>
      </c>
      <c r="AR178" s="14" t="s">
        <v>175</v>
      </c>
      <c r="AS178" s="14" t="s">
        <v>176</v>
      </c>
      <c r="AT178" s="44" t="s">
        <v>69</v>
      </c>
      <c r="AU178" s="44" t="s">
        <v>70</v>
      </c>
      <c r="AV178" s="205"/>
      <c r="AW178" s="204"/>
      <c r="AX178" s="69" t="s">
        <v>170</v>
      </c>
      <c r="AY178" s="69" t="s">
        <v>57</v>
      </c>
      <c r="AZ178" s="69" t="s">
        <v>170</v>
      </c>
      <c r="BA178" s="69" t="s">
        <v>57</v>
      </c>
      <c r="BB178" s="69" t="s">
        <v>170</v>
      </c>
      <c r="BC178" s="69" t="s">
        <v>57</v>
      </c>
      <c r="BD178" s="69" t="s">
        <v>170</v>
      </c>
      <c r="BE178" s="69" t="s">
        <v>57</v>
      </c>
      <c r="BF178" s="69" t="s">
        <v>170</v>
      </c>
      <c r="BG178" s="69" t="s">
        <v>57</v>
      </c>
      <c r="BH178" s="69" t="s">
        <v>170</v>
      </c>
      <c r="BI178" s="69" t="s">
        <v>57</v>
      </c>
      <c r="BJ178" s="204"/>
      <c r="BK178" s="204"/>
      <c r="BL178" s="32" t="s">
        <v>338</v>
      </c>
      <c r="BM178" s="32" t="s">
        <v>341</v>
      </c>
      <c r="BN178" s="32" t="s">
        <v>339</v>
      </c>
      <c r="BO178" s="32" t="s">
        <v>340</v>
      </c>
      <c r="BP178" s="45" t="s">
        <v>342</v>
      </c>
      <c r="BQ178" s="45" t="s">
        <v>66</v>
      </c>
      <c r="BR178" s="45" t="s">
        <v>174</v>
      </c>
      <c r="BS178" s="45" t="s">
        <v>280</v>
      </c>
      <c r="BT178" s="69" t="s">
        <v>66</v>
      </c>
      <c r="BU178" s="69" t="s">
        <v>174</v>
      </c>
      <c r="BV178" s="204"/>
      <c r="BW178" s="204"/>
      <c r="BX178" s="69" t="s">
        <v>80</v>
      </c>
      <c r="BY178" s="69" t="s">
        <v>81</v>
      </c>
      <c r="BZ178" s="69" t="s">
        <v>82</v>
      </c>
      <c r="CA178" s="69" t="s">
        <v>421</v>
      </c>
      <c r="CB178" s="69" t="s">
        <v>431</v>
      </c>
      <c r="CC178" s="69" t="s">
        <v>432</v>
      </c>
      <c r="CD178" s="69" t="s">
        <v>420</v>
      </c>
      <c r="CE178" s="69" t="s">
        <v>84</v>
      </c>
      <c r="CF178" s="69" t="s">
        <v>85</v>
      </c>
      <c r="CG178" s="69" t="s">
        <v>86</v>
      </c>
      <c r="CH178" s="69" t="s">
        <v>87</v>
      </c>
      <c r="CI178" s="69" t="s">
        <v>88</v>
      </c>
      <c r="CJ178" s="70" t="s">
        <v>0</v>
      </c>
      <c r="CK178" s="135"/>
      <c r="CL178" s="138" t="s">
        <v>2</v>
      </c>
      <c r="CM178" s="138" t="s">
        <v>2</v>
      </c>
      <c r="CN178" s="139" t="e">
        <v>#VALUE!</v>
      </c>
      <c r="CO178" s="141">
        <v>0</v>
      </c>
    </row>
    <row r="179" spans="1:93" ht="12" customHeight="1">
      <c r="A179" s="73" t="s">
        <v>6</v>
      </c>
      <c r="B179" s="71"/>
      <c r="C179" s="5"/>
      <c r="D179" s="5"/>
      <c r="E179" s="5"/>
      <c r="F179" s="5"/>
      <c r="G179" s="5"/>
      <c r="H179" s="5"/>
      <c r="I179" s="5"/>
      <c r="J179" s="5"/>
      <c r="K179" s="5"/>
      <c r="L179" s="5"/>
      <c r="M179" s="73" t="s">
        <v>6</v>
      </c>
      <c r="N179" s="71"/>
      <c r="O179" s="5"/>
      <c r="P179" s="5"/>
      <c r="Q179" s="5"/>
      <c r="R179" s="5"/>
      <c r="S179" s="5"/>
      <c r="T179" s="5"/>
      <c r="U179" s="5"/>
      <c r="V179" s="5"/>
      <c r="W179" s="5"/>
      <c r="X179" s="5"/>
      <c r="Y179" s="73" t="s">
        <v>6</v>
      </c>
      <c r="Z179" s="71"/>
      <c r="AA179" s="5"/>
      <c r="AB179" s="5"/>
      <c r="AC179" s="5"/>
      <c r="AD179" s="5"/>
      <c r="AE179" s="5"/>
      <c r="AF179" s="5"/>
      <c r="AG179" s="5"/>
      <c r="AH179" s="5"/>
      <c r="AI179" s="5"/>
      <c r="AJ179" s="72"/>
      <c r="AK179" s="73" t="s">
        <v>6</v>
      </c>
      <c r="AL179" s="71"/>
      <c r="AM179" s="5"/>
      <c r="AN179" s="5"/>
      <c r="AO179" s="5"/>
      <c r="AP179" s="5"/>
      <c r="AQ179" s="5"/>
      <c r="AR179" s="5"/>
      <c r="AS179" s="5"/>
      <c r="AT179" s="5"/>
      <c r="AU179" s="5"/>
      <c r="AV179" s="73" t="s">
        <v>6</v>
      </c>
      <c r="AW179" s="71"/>
      <c r="AX179" s="5"/>
      <c r="AY179" s="5"/>
      <c r="AZ179" s="5"/>
      <c r="BA179" s="5"/>
      <c r="BB179" s="5"/>
      <c r="BC179" s="5"/>
      <c r="BD179" s="5"/>
      <c r="BE179" s="5"/>
      <c r="BF179" s="5"/>
      <c r="BG179" s="5"/>
      <c r="BH179" s="5"/>
      <c r="BI179" s="5"/>
      <c r="BJ179" s="73" t="s">
        <v>6</v>
      </c>
      <c r="BK179" s="71"/>
      <c r="BL179" s="5"/>
      <c r="BM179" s="5"/>
      <c r="BN179" s="5"/>
      <c r="BO179" s="5"/>
      <c r="BP179" s="5"/>
      <c r="BQ179" s="5"/>
      <c r="BR179" s="5"/>
      <c r="BS179" s="5"/>
      <c r="BT179" s="5"/>
      <c r="BU179" s="5"/>
      <c r="BV179" s="73" t="s">
        <v>6</v>
      </c>
      <c r="BW179" s="71"/>
      <c r="BX179" s="5"/>
      <c r="BY179" s="5"/>
      <c r="BZ179" s="5"/>
      <c r="CA179" s="5"/>
      <c r="CB179" s="5"/>
      <c r="CC179" s="5"/>
      <c r="CD179" s="5"/>
      <c r="CE179" s="5"/>
      <c r="CF179" s="5"/>
      <c r="CG179" s="5"/>
      <c r="CH179" s="5"/>
      <c r="CI179" s="5"/>
      <c r="CJ179" s="5"/>
      <c r="CK179" s="135"/>
      <c r="CL179" s="138" t="s">
        <v>6</v>
      </c>
      <c r="CM179" s="138" t="s">
        <v>6</v>
      </c>
      <c r="CN179" s="139">
        <v>0</v>
      </c>
      <c r="CO179" s="141">
        <v>0</v>
      </c>
    </row>
    <row r="180" spans="1:93" ht="13.15" customHeight="1">
      <c r="A180" s="167" t="s">
        <v>207</v>
      </c>
      <c r="B180" s="71" t="s">
        <v>119</v>
      </c>
      <c r="C180" s="5">
        <v>909</v>
      </c>
      <c r="D180" s="5">
        <v>495</v>
      </c>
      <c r="E180" s="5">
        <v>1189</v>
      </c>
      <c r="F180" s="5">
        <v>671</v>
      </c>
      <c r="G180" s="5">
        <v>969</v>
      </c>
      <c r="H180" s="5">
        <v>515</v>
      </c>
      <c r="I180" s="5">
        <v>1106</v>
      </c>
      <c r="J180" s="5">
        <v>583</v>
      </c>
      <c r="K180" s="72">
        <v>4173</v>
      </c>
      <c r="L180" s="72">
        <v>2264</v>
      </c>
      <c r="M180" s="167" t="s">
        <v>207</v>
      </c>
      <c r="N180" s="71" t="s">
        <v>119</v>
      </c>
      <c r="O180" s="5">
        <v>36</v>
      </c>
      <c r="P180" s="5">
        <v>16</v>
      </c>
      <c r="Q180" s="5">
        <v>20</v>
      </c>
      <c r="R180" s="5">
        <v>7</v>
      </c>
      <c r="S180" s="5">
        <v>16</v>
      </c>
      <c r="T180" s="5">
        <v>6</v>
      </c>
      <c r="U180" s="5">
        <v>245</v>
      </c>
      <c r="V180" s="5">
        <v>122</v>
      </c>
      <c r="W180" s="72">
        <v>317</v>
      </c>
      <c r="X180" s="72">
        <v>151</v>
      </c>
      <c r="Y180" s="167" t="s">
        <v>207</v>
      </c>
      <c r="Z180" s="71" t="s">
        <v>119</v>
      </c>
      <c r="AA180" s="5">
        <v>22</v>
      </c>
      <c r="AB180" s="5">
        <v>23</v>
      </c>
      <c r="AC180" s="5">
        <v>22</v>
      </c>
      <c r="AD180" s="5">
        <v>20</v>
      </c>
      <c r="AE180" s="72">
        <v>87</v>
      </c>
      <c r="AF180" s="72">
        <v>71</v>
      </c>
      <c r="AG180" s="5">
        <v>36</v>
      </c>
      <c r="AH180" s="5">
        <v>0</v>
      </c>
      <c r="AI180" s="5">
        <v>9</v>
      </c>
      <c r="AJ180" s="5">
        <v>20</v>
      </c>
      <c r="AK180" s="167" t="s">
        <v>207</v>
      </c>
      <c r="AL180" s="71" t="s">
        <v>119</v>
      </c>
      <c r="AM180" s="5">
        <v>4</v>
      </c>
      <c r="AN180" s="5">
        <v>752</v>
      </c>
      <c r="AO180" s="5">
        <v>123</v>
      </c>
      <c r="AP180" s="5">
        <v>88</v>
      </c>
      <c r="AQ180" s="5">
        <v>0</v>
      </c>
      <c r="AR180" s="5">
        <v>30</v>
      </c>
      <c r="AS180" s="5">
        <v>66</v>
      </c>
      <c r="AT180" s="5">
        <v>43</v>
      </c>
      <c r="AU180" s="5">
        <v>50</v>
      </c>
      <c r="AV180" s="167" t="s">
        <v>207</v>
      </c>
      <c r="AW180" s="71" t="s">
        <v>119</v>
      </c>
      <c r="AX180" s="5">
        <v>780</v>
      </c>
      <c r="AY180" s="5">
        <v>413</v>
      </c>
      <c r="AZ180" s="5">
        <v>576</v>
      </c>
      <c r="BA180" s="5">
        <v>282</v>
      </c>
      <c r="BB180" s="5">
        <v>199</v>
      </c>
      <c r="BC180" s="5">
        <v>101</v>
      </c>
      <c r="BD180" s="5">
        <v>742</v>
      </c>
      <c r="BE180" s="5">
        <v>399</v>
      </c>
      <c r="BF180" s="5">
        <v>541</v>
      </c>
      <c r="BG180" s="5">
        <v>270</v>
      </c>
      <c r="BH180" s="5">
        <v>194</v>
      </c>
      <c r="BI180" s="5">
        <v>99</v>
      </c>
      <c r="BJ180" s="167" t="s">
        <v>207</v>
      </c>
      <c r="BK180" s="71" t="s">
        <v>119</v>
      </c>
      <c r="BL180" s="5">
        <v>11</v>
      </c>
      <c r="BM180" s="5">
        <v>44</v>
      </c>
      <c r="BN180" s="5">
        <v>7</v>
      </c>
      <c r="BO180" s="5">
        <v>253</v>
      </c>
      <c r="BP180" s="5">
        <v>0</v>
      </c>
      <c r="BQ180" s="72">
        <v>315</v>
      </c>
      <c r="BR180" s="5">
        <v>84</v>
      </c>
      <c r="BS180" s="5">
        <v>14</v>
      </c>
      <c r="BT180" s="72">
        <v>45</v>
      </c>
      <c r="BU180" s="5">
        <v>22</v>
      </c>
      <c r="BV180" s="167" t="s">
        <v>207</v>
      </c>
      <c r="BW180" s="71" t="s">
        <v>119</v>
      </c>
      <c r="BX180" s="5">
        <v>835</v>
      </c>
      <c r="BY180" s="5">
        <v>852</v>
      </c>
      <c r="BZ180" s="5">
        <v>321</v>
      </c>
      <c r="CA180" s="5">
        <v>253</v>
      </c>
      <c r="CB180" s="5">
        <v>840</v>
      </c>
      <c r="CC180" s="5">
        <v>265</v>
      </c>
      <c r="CD180" s="5">
        <v>188</v>
      </c>
      <c r="CE180" s="5">
        <v>89</v>
      </c>
      <c r="CF180" s="5">
        <v>0</v>
      </c>
      <c r="CG180" s="5">
        <v>80</v>
      </c>
      <c r="CH180" s="5">
        <v>4</v>
      </c>
      <c r="CI180" s="5">
        <v>386</v>
      </c>
      <c r="CJ180" s="5">
        <v>628</v>
      </c>
      <c r="CK180" s="135"/>
      <c r="CL180" s="138" t="s">
        <v>207</v>
      </c>
      <c r="CM180" s="138" t="s">
        <v>4326</v>
      </c>
      <c r="CN180" s="139">
        <v>2229</v>
      </c>
      <c r="CO180" s="141">
        <v>3727</v>
      </c>
    </row>
    <row r="181" spans="1:93" ht="13.15" customHeight="1">
      <c r="A181" s="167"/>
      <c r="B181" s="71" t="s">
        <v>120</v>
      </c>
      <c r="C181" s="5">
        <v>378</v>
      </c>
      <c r="D181" s="5">
        <v>222</v>
      </c>
      <c r="E181" s="5">
        <v>621</v>
      </c>
      <c r="F181" s="5">
        <v>329</v>
      </c>
      <c r="G181" s="5">
        <v>586</v>
      </c>
      <c r="H181" s="5">
        <v>313</v>
      </c>
      <c r="I181" s="5">
        <v>747</v>
      </c>
      <c r="J181" s="5">
        <v>409</v>
      </c>
      <c r="K181" s="72">
        <v>2332</v>
      </c>
      <c r="L181" s="72">
        <v>1273</v>
      </c>
      <c r="M181" s="167"/>
      <c r="N181" s="71" t="s">
        <v>120</v>
      </c>
      <c r="O181" s="5">
        <v>22</v>
      </c>
      <c r="P181" s="5">
        <v>14</v>
      </c>
      <c r="Q181" s="5">
        <v>14</v>
      </c>
      <c r="R181" s="5">
        <v>6</v>
      </c>
      <c r="S181" s="5">
        <v>13</v>
      </c>
      <c r="T181" s="5">
        <v>11</v>
      </c>
      <c r="U181" s="5">
        <v>69</v>
      </c>
      <c r="V181" s="5">
        <v>37</v>
      </c>
      <c r="W181" s="72">
        <v>118</v>
      </c>
      <c r="X181" s="72">
        <v>68</v>
      </c>
      <c r="Y181" s="167"/>
      <c r="Z181" s="71" t="s">
        <v>120</v>
      </c>
      <c r="AA181" s="5">
        <v>6</v>
      </c>
      <c r="AB181" s="5">
        <v>7</v>
      </c>
      <c r="AC181" s="5">
        <v>6</v>
      </c>
      <c r="AD181" s="5">
        <v>6</v>
      </c>
      <c r="AE181" s="72">
        <v>25</v>
      </c>
      <c r="AF181" s="72">
        <v>22</v>
      </c>
      <c r="AG181" s="5">
        <v>21</v>
      </c>
      <c r="AH181" s="5">
        <v>0</v>
      </c>
      <c r="AI181" s="5">
        <v>0</v>
      </c>
      <c r="AJ181" s="5">
        <v>3</v>
      </c>
      <c r="AK181" s="167"/>
      <c r="AL181" s="71" t="s">
        <v>120</v>
      </c>
      <c r="AM181" s="5">
        <v>0</v>
      </c>
      <c r="AN181" s="5">
        <v>562</v>
      </c>
      <c r="AO181" s="5">
        <v>0</v>
      </c>
      <c r="AP181" s="5">
        <v>93</v>
      </c>
      <c r="AQ181" s="5">
        <v>0</v>
      </c>
      <c r="AR181" s="5">
        <v>12</v>
      </c>
      <c r="AS181" s="5">
        <v>26</v>
      </c>
      <c r="AT181" s="5">
        <v>22</v>
      </c>
      <c r="AU181" s="5">
        <v>18</v>
      </c>
      <c r="AV181" s="167"/>
      <c r="AW181" s="71" t="s">
        <v>120</v>
      </c>
      <c r="AX181" s="5">
        <v>460</v>
      </c>
      <c r="AY181" s="5">
        <v>237</v>
      </c>
      <c r="AZ181" s="5">
        <v>452</v>
      </c>
      <c r="BA181" s="5">
        <v>231</v>
      </c>
      <c r="BB181" s="5">
        <v>113</v>
      </c>
      <c r="BC181" s="5">
        <v>55</v>
      </c>
      <c r="BD181" s="5">
        <v>450</v>
      </c>
      <c r="BE181" s="5">
        <v>232</v>
      </c>
      <c r="BF181" s="5">
        <v>442</v>
      </c>
      <c r="BG181" s="5">
        <v>226</v>
      </c>
      <c r="BH181" s="5">
        <v>113</v>
      </c>
      <c r="BI181" s="5">
        <v>55</v>
      </c>
      <c r="BJ181" s="167"/>
      <c r="BK181" s="71" t="s">
        <v>120</v>
      </c>
      <c r="BL181" s="5">
        <v>17</v>
      </c>
      <c r="BM181" s="5">
        <v>23</v>
      </c>
      <c r="BN181" s="5">
        <v>13</v>
      </c>
      <c r="BO181" s="5">
        <v>66</v>
      </c>
      <c r="BP181" s="5">
        <v>0</v>
      </c>
      <c r="BQ181" s="72">
        <v>119</v>
      </c>
      <c r="BR181" s="5">
        <v>58</v>
      </c>
      <c r="BS181" s="5">
        <v>19</v>
      </c>
      <c r="BT181" s="72">
        <v>23</v>
      </c>
      <c r="BU181" s="5">
        <v>16</v>
      </c>
      <c r="BV181" s="167"/>
      <c r="BW181" s="71" t="s">
        <v>120</v>
      </c>
      <c r="BX181" s="5">
        <v>367</v>
      </c>
      <c r="BY181" s="5">
        <v>459</v>
      </c>
      <c r="BZ181" s="5">
        <v>131</v>
      </c>
      <c r="CA181" s="5">
        <v>20</v>
      </c>
      <c r="CB181" s="5">
        <v>575</v>
      </c>
      <c r="CC181" s="5">
        <v>29</v>
      </c>
      <c r="CD181" s="5">
        <v>43</v>
      </c>
      <c r="CE181" s="5">
        <v>0</v>
      </c>
      <c r="CF181" s="5">
        <v>0</v>
      </c>
      <c r="CG181" s="5">
        <v>24</v>
      </c>
      <c r="CH181" s="5">
        <v>0</v>
      </c>
      <c r="CI181" s="5">
        <v>42</v>
      </c>
      <c r="CJ181" s="5">
        <v>12</v>
      </c>
      <c r="CK181" s="135"/>
      <c r="CL181" s="138" t="s">
        <v>207</v>
      </c>
      <c r="CM181" s="138" t="s">
        <v>4327</v>
      </c>
      <c r="CN181" s="139">
        <v>1496</v>
      </c>
      <c r="CO181" s="141">
        <v>1648</v>
      </c>
    </row>
    <row r="182" spans="1:93" ht="13.15" customHeight="1">
      <c r="A182" s="167"/>
      <c r="B182" s="103" t="s">
        <v>102</v>
      </c>
      <c r="C182" s="105">
        <v>1287</v>
      </c>
      <c r="D182" s="105">
        <v>717</v>
      </c>
      <c r="E182" s="105">
        <v>1810</v>
      </c>
      <c r="F182" s="105">
        <v>1000</v>
      </c>
      <c r="G182" s="105">
        <v>1555</v>
      </c>
      <c r="H182" s="105">
        <v>828</v>
      </c>
      <c r="I182" s="105">
        <v>1853</v>
      </c>
      <c r="J182" s="105">
        <v>992</v>
      </c>
      <c r="K182" s="105">
        <v>6505</v>
      </c>
      <c r="L182" s="105">
        <v>3537</v>
      </c>
      <c r="M182" s="167"/>
      <c r="N182" s="103" t="s">
        <v>102</v>
      </c>
      <c r="O182" s="105">
        <v>58</v>
      </c>
      <c r="P182" s="105">
        <v>30</v>
      </c>
      <c r="Q182" s="105">
        <v>34</v>
      </c>
      <c r="R182" s="105">
        <v>13</v>
      </c>
      <c r="S182" s="105">
        <v>29</v>
      </c>
      <c r="T182" s="105">
        <v>17</v>
      </c>
      <c r="U182" s="105">
        <v>314</v>
      </c>
      <c r="V182" s="105">
        <v>159</v>
      </c>
      <c r="W182" s="105">
        <v>435</v>
      </c>
      <c r="X182" s="105">
        <v>219</v>
      </c>
      <c r="Y182" s="167"/>
      <c r="Z182" s="103" t="s">
        <v>102</v>
      </c>
      <c r="AA182" s="105">
        <v>28</v>
      </c>
      <c r="AB182" s="105">
        <v>30</v>
      </c>
      <c r="AC182" s="105">
        <v>28</v>
      </c>
      <c r="AD182" s="105">
        <v>26</v>
      </c>
      <c r="AE182" s="105">
        <v>112</v>
      </c>
      <c r="AF182" s="105">
        <v>93</v>
      </c>
      <c r="AG182" s="105">
        <v>57</v>
      </c>
      <c r="AH182" s="105">
        <v>0</v>
      </c>
      <c r="AI182" s="105">
        <v>9</v>
      </c>
      <c r="AJ182" s="105">
        <v>23</v>
      </c>
      <c r="AK182" s="167"/>
      <c r="AL182" s="103" t="s">
        <v>102</v>
      </c>
      <c r="AM182" s="105">
        <v>4</v>
      </c>
      <c r="AN182" s="105">
        <v>1314</v>
      </c>
      <c r="AO182" s="105">
        <v>123</v>
      </c>
      <c r="AP182" s="105">
        <v>181</v>
      </c>
      <c r="AQ182" s="105">
        <v>0</v>
      </c>
      <c r="AR182" s="105">
        <v>42</v>
      </c>
      <c r="AS182" s="105">
        <v>92</v>
      </c>
      <c r="AT182" s="105">
        <v>65</v>
      </c>
      <c r="AU182" s="105">
        <v>68</v>
      </c>
      <c r="AV182" s="167"/>
      <c r="AW182" s="103" t="s">
        <v>102</v>
      </c>
      <c r="AX182" s="105">
        <v>1240</v>
      </c>
      <c r="AY182" s="105">
        <v>650</v>
      </c>
      <c r="AZ182" s="105">
        <v>1028</v>
      </c>
      <c r="BA182" s="105">
        <v>513</v>
      </c>
      <c r="BB182" s="105">
        <v>312</v>
      </c>
      <c r="BC182" s="105">
        <v>156</v>
      </c>
      <c r="BD182" s="105">
        <v>1192</v>
      </c>
      <c r="BE182" s="105">
        <v>631</v>
      </c>
      <c r="BF182" s="105">
        <v>983</v>
      </c>
      <c r="BG182" s="105">
        <v>496</v>
      </c>
      <c r="BH182" s="105">
        <v>307</v>
      </c>
      <c r="BI182" s="105">
        <v>154</v>
      </c>
      <c r="BJ182" s="167"/>
      <c r="BK182" s="103" t="s">
        <v>102</v>
      </c>
      <c r="BL182" s="105">
        <v>28</v>
      </c>
      <c r="BM182" s="105">
        <v>67</v>
      </c>
      <c r="BN182" s="105">
        <v>20</v>
      </c>
      <c r="BO182" s="105">
        <v>319</v>
      </c>
      <c r="BP182" s="105">
        <v>0</v>
      </c>
      <c r="BQ182" s="105">
        <v>434</v>
      </c>
      <c r="BR182" s="105">
        <v>142</v>
      </c>
      <c r="BS182" s="105">
        <v>33</v>
      </c>
      <c r="BT182" s="105">
        <v>68</v>
      </c>
      <c r="BU182" s="105">
        <v>38</v>
      </c>
      <c r="BV182" s="167"/>
      <c r="BW182" s="103" t="s">
        <v>102</v>
      </c>
      <c r="BX182" s="105">
        <v>1202</v>
      </c>
      <c r="BY182" s="105">
        <v>1311</v>
      </c>
      <c r="BZ182" s="105">
        <v>452</v>
      </c>
      <c r="CA182" s="105">
        <v>273</v>
      </c>
      <c r="CB182" s="105">
        <v>1415</v>
      </c>
      <c r="CC182" s="105">
        <v>294</v>
      </c>
      <c r="CD182" s="105">
        <v>231</v>
      </c>
      <c r="CE182" s="105">
        <v>89</v>
      </c>
      <c r="CF182" s="105">
        <v>0</v>
      </c>
      <c r="CG182" s="105">
        <v>104</v>
      </c>
      <c r="CH182" s="105">
        <v>4</v>
      </c>
      <c r="CI182" s="105">
        <v>428</v>
      </c>
      <c r="CJ182" s="105">
        <v>640</v>
      </c>
      <c r="CK182" s="135"/>
      <c r="CL182" s="138" t="s">
        <v>207</v>
      </c>
      <c r="CM182" s="138" t="s">
        <v>4328</v>
      </c>
      <c r="CN182" s="139">
        <v>3725</v>
      </c>
      <c r="CO182" s="141">
        <v>5375</v>
      </c>
    </row>
    <row r="183" spans="1:93" ht="13.15" customHeight="1">
      <c r="A183" s="167" t="s">
        <v>208</v>
      </c>
      <c r="B183" s="71" t="s">
        <v>119</v>
      </c>
      <c r="C183" s="5">
        <v>411</v>
      </c>
      <c r="D183" s="5">
        <v>207</v>
      </c>
      <c r="E183" s="5">
        <v>367</v>
      </c>
      <c r="F183" s="5">
        <v>189</v>
      </c>
      <c r="G183" s="5">
        <v>311</v>
      </c>
      <c r="H183" s="5">
        <v>158</v>
      </c>
      <c r="I183" s="5">
        <v>294</v>
      </c>
      <c r="J183" s="5">
        <v>149</v>
      </c>
      <c r="K183" s="72">
        <v>1383</v>
      </c>
      <c r="L183" s="72">
        <v>703</v>
      </c>
      <c r="M183" s="167" t="s">
        <v>208</v>
      </c>
      <c r="N183" s="71" t="s">
        <v>119</v>
      </c>
      <c r="O183" s="5">
        <v>18</v>
      </c>
      <c r="P183" s="5">
        <v>11</v>
      </c>
      <c r="Q183" s="5">
        <v>14</v>
      </c>
      <c r="R183" s="5">
        <v>8</v>
      </c>
      <c r="S183" s="5">
        <v>8</v>
      </c>
      <c r="T183" s="5">
        <v>6</v>
      </c>
      <c r="U183" s="5">
        <v>46</v>
      </c>
      <c r="V183" s="5">
        <v>23</v>
      </c>
      <c r="W183" s="72">
        <v>86</v>
      </c>
      <c r="X183" s="72">
        <v>48</v>
      </c>
      <c r="Y183" s="167" t="s">
        <v>208</v>
      </c>
      <c r="Z183" s="71" t="s">
        <v>119</v>
      </c>
      <c r="AA183" s="5">
        <v>13</v>
      </c>
      <c r="AB183" s="5">
        <v>14</v>
      </c>
      <c r="AC183" s="5">
        <v>12</v>
      </c>
      <c r="AD183" s="5">
        <v>13</v>
      </c>
      <c r="AE183" s="72">
        <v>52</v>
      </c>
      <c r="AF183" s="72">
        <v>37</v>
      </c>
      <c r="AG183" s="5">
        <v>25</v>
      </c>
      <c r="AH183" s="5">
        <v>0</v>
      </c>
      <c r="AI183" s="5">
        <v>7</v>
      </c>
      <c r="AJ183" s="5">
        <v>12</v>
      </c>
      <c r="AK183" s="167" t="s">
        <v>208</v>
      </c>
      <c r="AL183" s="71" t="s">
        <v>119</v>
      </c>
      <c r="AM183" s="5">
        <v>0</v>
      </c>
      <c r="AN183" s="5">
        <v>400</v>
      </c>
      <c r="AO183" s="5">
        <v>5</v>
      </c>
      <c r="AP183" s="5">
        <v>0</v>
      </c>
      <c r="AQ183" s="5">
        <v>0</v>
      </c>
      <c r="AR183" s="5">
        <v>14</v>
      </c>
      <c r="AS183" s="5">
        <v>40</v>
      </c>
      <c r="AT183" s="5">
        <v>23</v>
      </c>
      <c r="AU183" s="5">
        <v>22</v>
      </c>
      <c r="AV183" s="167" t="s">
        <v>208</v>
      </c>
      <c r="AW183" s="71" t="s">
        <v>119</v>
      </c>
      <c r="AX183" s="5">
        <v>267</v>
      </c>
      <c r="AY183" s="5">
        <v>141</v>
      </c>
      <c r="AZ183" s="5">
        <v>228</v>
      </c>
      <c r="BA183" s="5">
        <v>118</v>
      </c>
      <c r="BB183" s="5">
        <v>59</v>
      </c>
      <c r="BC183" s="5">
        <v>30</v>
      </c>
      <c r="BD183" s="5">
        <v>267</v>
      </c>
      <c r="BE183" s="5">
        <v>141</v>
      </c>
      <c r="BF183" s="5">
        <v>228</v>
      </c>
      <c r="BG183" s="5">
        <v>118</v>
      </c>
      <c r="BH183" s="5">
        <v>60</v>
      </c>
      <c r="BI183" s="5">
        <v>30</v>
      </c>
      <c r="BJ183" s="167" t="s">
        <v>208</v>
      </c>
      <c r="BK183" s="71" t="s">
        <v>119</v>
      </c>
      <c r="BL183" s="5">
        <v>14</v>
      </c>
      <c r="BM183" s="5">
        <v>36</v>
      </c>
      <c r="BN183" s="5">
        <v>6</v>
      </c>
      <c r="BO183" s="5">
        <v>57</v>
      </c>
      <c r="BP183" s="5">
        <v>0</v>
      </c>
      <c r="BQ183" s="72">
        <v>113</v>
      </c>
      <c r="BR183" s="5">
        <v>40</v>
      </c>
      <c r="BS183" s="5">
        <v>16</v>
      </c>
      <c r="BT183" s="72">
        <v>19</v>
      </c>
      <c r="BU183" s="5">
        <v>8</v>
      </c>
      <c r="BV183" s="167" t="s">
        <v>208</v>
      </c>
      <c r="BW183" s="71" t="s">
        <v>119</v>
      </c>
      <c r="BX183" s="5">
        <v>486</v>
      </c>
      <c r="BY183" s="5">
        <v>585</v>
      </c>
      <c r="BZ183" s="5">
        <v>261</v>
      </c>
      <c r="CA183" s="5">
        <v>315</v>
      </c>
      <c r="CB183" s="5">
        <v>411</v>
      </c>
      <c r="CC183" s="5">
        <v>232</v>
      </c>
      <c r="CD183" s="5">
        <v>241</v>
      </c>
      <c r="CE183" s="5">
        <v>140</v>
      </c>
      <c r="CF183" s="5">
        <v>0</v>
      </c>
      <c r="CG183" s="5">
        <v>8</v>
      </c>
      <c r="CH183" s="5">
        <v>0</v>
      </c>
      <c r="CI183" s="5">
        <v>284</v>
      </c>
      <c r="CJ183" s="5">
        <v>1483</v>
      </c>
      <c r="CK183" s="135"/>
      <c r="CL183" s="138" t="s">
        <v>208</v>
      </c>
      <c r="CM183" s="138" t="s">
        <v>4329</v>
      </c>
      <c r="CN183" s="139">
        <v>815</v>
      </c>
      <c r="CO183" s="141">
        <v>2679</v>
      </c>
    </row>
    <row r="184" spans="1:93" ht="13.15" customHeight="1">
      <c r="A184" s="167"/>
      <c r="B184" s="71" t="s">
        <v>120</v>
      </c>
      <c r="C184" s="5">
        <v>133</v>
      </c>
      <c r="D184" s="5">
        <v>74</v>
      </c>
      <c r="E184" s="5">
        <v>254</v>
      </c>
      <c r="F184" s="5">
        <v>142</v>
      </c>
      <c r="G184" s="5">
        <v>184</v>
      </c>
      <c r="H184" s="5">
        <v>95</v>
      </c>
      <c r="I184" s="5">
        <v>270</v>
      </c>
      <c r="J184" s="5">
        <v>143</v>
      </c>
      <c r="K184" s="72">
        <v>841</v>
      </c>
      <c r="L184" s="72">
        <v>454</v>
      </c>
      <c r="M184" s="167"/>
      <c r="N184" s="71" t="s">
        <v>120</v>
      </c>
      <c r="O184" s="5">
        <v>0</v>
      </c>
      <c r="P184" s="5">
        <v>0</v>
      </c>
      <c r="Q184" s="5">
        <v>0</v>
      </c>
      <c r="R184" s="5">
        <v>0</v>
      </c>
      <c r="S184" s="5">
        <v>4</v>
      </c>
      <c r="T184" s="5">
        <v>1</v>
      </c>
      <c r="U184" s="5">
        <v>56</v>
      </c>
      <c r="V184" s="5">
        <v>30</v>
      </c>
      <c r="W184" s="72">
        <v>60</v>
      </c>
      <c r="X184" s="72">
        <v>31</v>
      </c>
      <c r="Y184" s="167"/>
      <c r="Z184" s="71" t="s">
        <v>120</v>
      </c>
      <c r="AA184" s="5">
        <v>4</v>
      </c>
      <c r="AB184" s="5">
        <v>6</v>
      </c>
      <c r="AC184" s="5">
        <v>4</v>
      </c>
      <c r="AD184" s="5">
        <v>5</v>
      </c>
      <c r="AE184" s="72">
        <v>19</v>
      </c>
      <c r="AF184" s="72">
        <v>14</v>
      </c>
      <c r="AG184" s="5">
        <v>2</v>
      </c>
      <c r="AH184" s="5">
        <v>2</v>
      </c>
      <c r="AI184" s="5">
        <v>0</v>
      </c>
      <c r="AJ184" s="5">
        <v>1</v>
      </c>
      <c r="AK184" s="167"/>
      <c r="AL184" s="71" t="s">
        <v>120</v>
      </c>
      <c r="AM184" s="5">
        <v>0</v>
      </c>
      <c r="AN184" s="5">
        <v>250</v>
      </c>
      <c r="AO184" s="5">
        <v>0</v>
      </c>
      <c r="AP184" s="5">
        <v>0</v>
      </c>
      <c r="AQ184" s="5">
        <v>0</v>
      </c>
      <c r="AR184" s="5">
        <v>15</v>
      </c>
      <c r="AS184" s="5">
        <v>14</v>
      </c>
      <c r="AT184" s="5">
        <v>17</v>
      </c>
      <c r="AU184" s="5">
        <v>14</v>
      </c>
      <c r="AV184" s="167"/>
      <c r="AW184" s="71" t="s">
        <v>120</v>
      </c>
      <c r="AX184" s="5">
        <v>208</v>
      </c>
      <c r="AY184" s="5">
        <v>97</v>
      </c>
      <c r="AZ184" s="5">
        <v>187</v>
      </c>
      <c r="BA184" s="5">
        <v>87</v>
      </c>
      <c r="BB184" s="5">
        <v>78</v>
      </c>
      <c r="BC184" s="5">
        <v>39</v>
      </c>
      <c r="BD184" s="5">
        <v>195</v>
      </c>
      <c r="BE184" s="5">
        <v>90</v>
      </c>
      <c r="BF184" s="5">
        <v>177</v>
      </c>
      <c r="BG184" s="5">
        <v>82</v>
      </c>
      <c r="BH184" s="5">
        <v>76</v>
      </c>
      <c r="BI184" s="5">
        <v>38</v>
      </c>
      <c r="BJ184" s="167"/>
      <c r="BK184" s="71" t="s">
        <v>120</v>
      </c>
      <c r="BL184" s="5">
        <v>21</v>
      </c>
      <c r="BM184" s="5">
        <v>13</v>
      </c>
      <c r="BN184" s="5">
        <v>0</v>
      </c>
      <c r="BO184" s="5">
        <v>3</v>
      </c>
      <c r="BP184" s="5">
        <v>0</v>
      </c>
      <c r="BQ184" s="72">
        <v>37</v>
      </c>
      <c r="BR184" s="5">
        <v>28</v>
      </c>
      <c r="BS184" s="5">
        <v>24</v>
      </c>
      <c r="BT184" s="72">
        <v>17</v>
      </c>
      <c r="BU184" s="5">
        <v>9</v>
      </c>
      <c r="BV184" s="167"/>
      <c r="BW184" s="71" t="s">
        <v>120</v>
      </c>
      <c r="BX184" s="5">
        <v>20</v>
      </c>
      <c r="BY184" s="5">
        <v>392</v>
      </c>
      <c r="BZ184" s="5">
        <v>272</v>
      </c>
      <c r="CA184" s="5">
        <v>27</v>
      </c>
      <c r="CB184" s="5">
        <v>268</v>
      </c>
      <c r="CC184" s="5">
        <v>67</v>
      </c>
      <c r="CD184" s="5">
        <v>5</v>
      </c>
      <c r="CE184" s="5">
        <v>4</v>
      </c>
      <c r="CF184" s="5">
        <v>0</v>
      </c>
      <c r="CG184" s="5">
        <v>0</v>
      </c>
      <c r="CH184" s="5">
        <v>0</v>
      </c>
      <c r="CI184" s="5">
        <v>20</v>
      </c>
      <c r="CJ184" s="5">
        <v>0</v>
      </c>
      <c r="CK184" s="135"/>
      <c r="CL184" s="138" t="s">
        <v>208</v>
      </c>
      <c r="CM184" s="138" t="s">
        <v>4330</v>
      </c>
      <c r="CN184" s="139">
        <v>500</v>
      </c>
      <c r="CO184" s="141">
        <v>1055</v>
      </c>
    </row>
    <row r="185" spans="1:93" ht="13.15" customHeight="1">
      <c r="A185" s="167"/>
      <c r="B185" s="103" t="s">
        <v>102</v>
      </c>
      <c r="C185" s="105">
        <v>544</v>
      </c>
      <c r="D185" s="105">
        <v>281</v>
      </c>
      <c r="E185" s="105">
        <v>621</v>
      </c>
      <c r="F185" s="105">
        <v>331</v>
      </c>
      <c r="G185" s="105">
        <v>495</v>
      </c>
      <c r="H185" s="105">
        <v>253</v>
      </c>
      <c r="I185" s="105">
        <v>564</v>
      </c>
      <c r="J185" s="105">
        <v>292</v>
      </c>
      <c r="K185" s="105">
        <v>2224</v>
      </c>
      <c r="L185" s="105">
        <v>1157</v>
      </c>
      <c r="M185" s="167"/>
      <c r="N185" s="103" t="s">
        <v>102</v>
      </c>
      <c r="O185" s="105">
        <v>18</v>
      </c>
      <c r="P185" s="105">
        <v>11</v>
      </c>
      <c r="Q185" s="105">
        <v>14</v>
      </c>
      <c r="R185" s="105">
        <v>8</v>
      </c>
      <c r="S185" s="105">
        <v>12</v>
      </c>
      <c r="T185" s="105">
        <v>7</v>
      </c>
      <c r="U185" s="105">
        <v>102</v>
      </c>
      <c r="V185" s="105">
        <v>53</v>
      </c>
      <c r="W185" s="105">
        <v>146</v>
      </c>
      <c r="X185" s="105">
        <v>79</v>
      </c>
      <c r="Y185" s="167"/>
      <c r="Z185" s="103" t="s">
        <v>102</v>
      </c>
      <c r="AA185" s="105">
        <v>17</v>
      </c>
      <c r="AB185" s="105">
        <v>20</v>
      </c>
      <c r="AC185" s="105">
        <v>16</v>
      </c>
      <c r="AD185" s="105">
        <v>18</v>
      </c>
      <c r="AE185" s="105">
        <v>71</v>
      </c>
      <c r="AF185" s="105">
        <v>51</v>
      </c>
      <c r="AG185" s="105">
        <v>27</v>
      </c>
      <c r="AH185" s="105">
        <v>2</v>
      </c>
      <c r="AI185" s="105">
        <v>7</v>
      </c>
      <c r="AJ185" s="105">
        <v>13</v>
      </c>
      <c r="AK185" s="167"/>
      <c r="AL185" s="103" t="s">
        <v>102</v>
      </c>
      <c r="AM185" s="105">
        <v>0</v>
      </c>
      <c r="AN185" s="105">
        <v>650</v>
      </c>
      <c r="AO185" s="105">
        <v>5</v>
      </c>
      <c r="AP185" s="105">
        <v>0</v>
      </c>
      <c r="AQ185" s="105">
        <v>0</v>
      </c>
      <c r="AR185" s="105">
        <v>29</v>
      </c>
      <c r="AS185" s="105">
        <v>54</v>
      </c>
      <c r="AT185" s="105">
        <v>40</v>
      </c>
      <c r="AU185" s="105">
        <v>36</v>
      </c>
      <c r="AV185" s="167"/>
      <c r="AW185" s="103" t="s">
        <v>102</v>
      </c>
      <c r="AX185" s="105">
        <v>475</v>
      </c>
      <c r="AY185" s="105">
        <v>238</v>
      </c>
      <c r="AZ185" s="105">
        <v>415</v>
      </c>
      <c r="BA185" s="105">
        <v>205</v>
      </c>
      <c r="BB185" s="105">
        <v>137</v>
      </c>
      <c r="BC185" s="105">
        <v>69</v>
      </c>
      <c r="BD185" s="105">
        <v>462</v>
      </c>
      <c r="BE185" s="105">
        <v>231</v>
      </c>
      <c r="BF185" s="105">
        <v>405</v>
      </c>
      <c r="BG185" s="105">
        <v>200</v>
      </c>
      <c r="BH185" s="105">
        <v>136</v>
      </c>
      <c r="BI185" s="105">
        <v>68</v>
      </c>
      <c r="BJ185" s="167"/>
      <c r="BK185" s="103" t="s">
        <v>102</v>
      </c>
      <c r="BL185" s="105">
        <v>35</v>
      </c>
      <c r="BM185" s="105">
        <v>49</v>
      </c>
      <c r="BN185" s="105">
        <v>6</v>
      </c>
      <c r="BO185" s="105">
        <v>60</v>
      </c>
      <c r="BP185" s="105">
        <v>0</v>
      </c>
      <c r="BQ185" s="105">
        <v>150</v>
      </c>
      <c r="BR185" s="105">
        <v>68</v>
      </c>
      <c r="BS185" s="105">
        <v>40</v>
      </c>
      <c r="BT185" s="105">
        <v>36</v>
      </c>
      <c r="BU185" s="105">
        <v>17</v>
      </c>
      <c r="BV185" s="167"/>
      <c r="BW185" s="103" t="s">
        <v>102</v>
      </c>
      <c r="BX185" s="105">
        <v>506</v>
      </c>
      <c r="BY185" s="105">
        <v>977</v>
      </c>
      <c r="BZ185" s="105">
        <v>533</v>
      </c>
      <c r="CA185" s="105">
        <v>342</v>
      </c>
      <c r="CB185" s="105">
        <v>679</v>
      </c>
      <c r="CC185" s="105">
        <v>299</v>
      </c>
      <c r="CD185" s="105">
        <v>246</v>
      </c>
      <c r="CE185" s="105">
        <v>144</v>
      </c>
      <c r="CF185" s="105">
        <v>0</v>
      </c>
      <c r="CG185" s="105">
        <v>8</v>
      </c>
      <c r="CH185" s="105">
        <v>0</v>
      </c>
      <c r="CI185" s="105">
        <v>304</v>
      </c>
      <c r="CJ185" s="105">
        <v>1483</v>
      </c>
      <c r="CK185" s="135"/>
      <c r="CL185" s="138" t="s">
        <v>208</v>
      </c>
      <c r="CM185" s="138" t="s">
        <v>4331</v>
      </c>
      <c r="CN185" s="139">
        <v>1315</v>
      </c>
      <c r="CO185" s="141">
        <v>3734</v>
      </c>
    </row>
    <row r="186" spans="1:93" ht="13.15" customHeight="1">
      <c r="A186" s="167" t="s">
        <v>209</v>
      </c>
      <c r="B186" s="71" t="s">
        <v>119</v>
      </c>
      <c r="C186" s="5">
        <v>1887</v>
      </c>
      <c r="D186" s="5">
        <v>871</v>
      </c>
      <c r="E186" s="5">
        <v>2084</v>
      </c>
      <c r="F186" s="5">
        <v>922</v>
      </c>
      <c r="G186" s="5">
        <v>1607</v>
      </c>
      <c r="H186" s="5">
        <v>654</v>
      </c>
      <c r="I186" s="5">
        <v>1976</v>
      </c>
      <c r="J186" s="5">
        <v>776</v>
      </c>
      <c r="K186" s="72">
        <v>7554</v>
      </c>
      <c r="L186" s="72">
        <v>3223</v>
      </c>
      <c r="M186" s="167" t="s">
        <v>209</v>
      </c>
      <c r="N186" s="71" t="s">
        <v>119</v>
      </c>
      <c r="O186" s="5">
        <v>216</v>
      </c>
      <c r="P186" s="5">
        <v>88</v>
      </c>
      <c r="Q186" s="5">
        <v>87</v>
      </c>
      <c r="R186" s="5">
        <v>47</v>
      </c>
      <c r="S186" s="5">
        <v>80</v>
      </c>
      <c r="T186" s="5">
        <v>37</v>
      </c>
      <c r="U186" s="5">
        <v>493</v>
      </c>
      <c r="V186" s="5">
        <v>220</v>
      </c>
      <c r="W186" s="72">
        <v>876</v>
      </c>
      <c r="X186" s="72">
        <v>392</v>
      </c>
      <c r="Y186" s="167" t="s">
        <v>209</v>
      </c>
      <c r="Z186" s="71" t="s">
        <v>119</v>
      </c>
      <c r="AA186" s="5">
        <v>38</v>
      </c>
      <c r="AB186" s="5">
        <v>41</v>
      </c>
      <c r="AC186" s="5">
        <v>37</v>
      </c>
      <c r="AD186" s="5">
        <v>40</v>
      </c>
      <c r="AE186" s="72">
        <v>156</v>
      </c>
      <c r="AF186" s="72">
        <v>126</v>
      </c>
      <c r="AG186" s="5">
        <v>69</v>
      </c>
      <c r="AH186" s="5">
        <v>0</v>
      </c>
      <c r="AI186" s="5">
        <v>4</v>
      </c>
      <c r="AJ186" s="5">
        <v>31</v>
      </c>
      <c r="AK186" s="167" t="s">
        <v>209</v>
      </c>
      <c r="AL186" s="71" t="s">
        <v>119</v>
      </c>
      <c r="AM186" s="5">
        <v>21</v>
      </c>
      <c r="AN186" s="5">
        <v>1771</v>
      </c>
      <c r="AO186" s="5">
        <v>189</v>
      </c>
      <c r="AP186" s="5">
        <v>133</v>
      </c>
      <c r="AQ186" s="5">
        <v>0</v>
      </c>
      <c r="AR186" s="5">
        <v>57</v>
      </c>
      <c r="AS186" s="5">
        <v>127</v>
      </c>
      <c r="AT186" s="5">
        <v>118</v>
      </c>
      <c r="AU186" s="5">
        <v>104</v>
      </c>
      <c r="AV186" s="167" t="s">
        <v>209</v>
      </c>
      <c r="AW186" s="71" t="s">
        <v>119</v>
      </c>
      <c r="AX186" s="5">
        <v>1363</v>
      </c>
      <c r="AY186" s="5">
        <v>532</v>
      </c>
      <c r="AZ186" s="5">
        <v>1334</v>
      </c>
      <c r="BA186" s="5">
        <v>522</v>
      </c>
      <c r="BB186" s="5">
        <v>365</v>
      </c>
      <c r="BC186" s="5">
        <v>136</v>
      </c>
      <c r="BD186" s="5">
        <v>1298</v>
      </c>
      <c r="BE186" s="5">
        <v>510</v>
      </c>
      <c r="BF186" s="5">
        <v>1270</v>
      </c>
      <c r="BG186" s="5">
        <v>501</v>
      </c>
      <c r="BH186" s="5">
        <v>359</v>
      </c>
      <c r="BI186" s="5">
        <v>136</v>
      </c>
      <c r="BJ186" s="167" t="s">
        <v>209</v>
      </c>
      <c r="BK186" s="71" t="s">
        <v>119</v>
      </c>
      <c r="BL186" s="5">
        <v>17</v>
      </c>
      <c r="BM186" s="5">
        <v>72</v>
      </c>
      <c r="BN186" s="5">
        <v>11</v>
      </c>
      <c r="BO186" s="5">
        <v>314</v>
      </c>
      <c r="BP186" s="5">
        <v>0</v>
      </c>
      <c r="BQ186" s="72">
        <v>414</v>
      </c>
      <c r="BR186" s="5">
        <v>109</v>
      </c>
      <c r="BS186" s="5">
        <v>24</v>
      </c>
      <c r="BT186" s="72">
        <v>35</v>
      </c>
      <c r="BU186" s="5">
        <v>7</v>
      </c>
      <c r="BV186" s="167" t="s">
        <v>209</v>
      </c>
      <c r="BW186" s="71" t="s">
        <v>119</v>
      </c>
      <c r="BX186" s="5">
        <v>1516</v>
      </c>
      <c r="BY186" s="5">
        <v>1749</v>
      </c>
      <c r="BZ186" s="5">
        <v>718</v>
      </c>
      <c r="CA186" s="5">
        <v>795</v>
      </c>
      <c r="CB186" s="5">
        <v>1621</v>
      </c>
      <c r="CC186" s="5">
        <v>756</v>
      </c>
      <c r="CD186" s="5">
        <v>642</v>
      </c>
      <c r="CE186" s="5">
        <v>177</v>
      </c>
      <c r="CF186" s="5">
        <v>14</v>
      </c>
      <c r="CG186" s="5">
        <v>79</v>
      </c>
      <c r="CH186" s="5">
        <v>9</v>
      </c>
      <c r="CI186" s="5">
        <v>151</v>
      </c>
      <c r="CJ186" s="5">
        <v>25</v>
      </c>
      <c r="CK186" s="135"/>
      <c r="CL186" s="138" t="s">
        <v>209</v>
      </c>
      <c r="CM186" s="138" t="s">
        <v>4332</v>
      </c>
      <c r="CN186" s="139">
        <v>4662</v>
      </c>
      <c r="CO186" s="141">
        <v>8076</v>
      </c>
    </row>
    <row r="187" spans="1:93" ht="13.15" customHeight="1">
      <c r="A187" s="167"/>
      <c r="B187" s="71" t="s">
        <v>120</v>
      </c>
      <c r="C187" s="5">
        <v>856</v>
      </c>
      <c r="D187" s="5">
        <v>421</v>
      </c>
      <c r="E187" s="5">
        <v>827</v>
      </c>
      <c r="F187" s="5">
        <v>386</v>
      </c>
      <c r="G187" s="5">
        <v>735</v>
      </c>
      <c r="H187" s="5">
        <v>367</v>
      </c>
      <c r="I187" s="5">
        <v>904</v>
      </c>
      <c r="J187" s="5">
        <v>435</v>
      </c>
      <c r="K187" s="72">
        <v>3322</v>
      </c>
      <c r="L187" s="72">
        <v>1609</v>
      </c>
      <c r="M187" s="167"/>
      <c r="N187" s="71" t="s">
        <v>120</v>
      </c>
      <c r="O187" s="5">
        <v>15</v>
      </c>
      <c r="P187" s="5">
        <v>10</v>
      </c>
      <c r="Q187" s="5">
        <v>14</v>
      </c>
      <c r="R187" s="5">
        <v>6</v>
      </c>
      <c r="S187" s="5">
        <v>9</v>
      </c>
      <c r="T187" s="5">
        <v>7</v>
      </c>
      <c r="U187" s="5">
        <v>279</v>
      </c>
      <c r="V187" s="5">
        <v>158</v>
      </c>
      <c r="W187" s="72">
        <v>317</v>
      </c>
      <c r="X187" s="72">
        <v>181</v>
      </c>
      <c r="Y187" s="167"/>
      <c r="Z187" s="71" t="s">
        <v>120</v>
      </c>
      <c r="AA187" s="5">
        <v>9</v>
      </c>
      <c r="AB187" s="5">
        <v>10</v>
      </c>
      <c r="AC187" s="5">
        <v>8</v>
      </c>
      <c r="AD187" s="5">
        <v>10</v>
      </c>
      <c r="AE187" s="72">
        <v>37</v>
      </c>
      <c r="AF187" s="72">
        <v>35</v>
      </c>
      <c r="AG187" s="5">
        <v>30</v>
      </c>
      <c r="AH187" s="5">
        <v>10</v>
      </c>
      <c r="AI187" s="5">
        <v>1</v>
      </c>
      <c r="AJ187" s="5">
        <v>3</v>
      </c>
      <c r="AK187" s="167"/>
      <c r="AL187" s="71" t="s">
        <v>120</v>
      </c>
      <c r="AM187" s="5">
        <v>8</v>
      </c>
      <c r="AN187" s="5">
        <v>892</v>
      </c>
      <c r="AO187" s="5">
        <v>40</v>
      </c>
      <c r="AP187" s="5">
        <v>0</v>
      </c>
      <c r="AQ187" s="5">
        <v>0</v>
      </c>
      <c r="AR187" s="5">
        <v>13</v>
      </c>
      <c r="AS187" s="5">
        <v>36</v>
      </c>
      <c r="AT187" s="5">
        <v>29</v>
      </c>
      <c r="AU187" s="5">
        <v>32</v>
      </c>
      <c r="AV187" s="167"/>
      <c r="AW187" s="71" t="s">
        <v>120</v>
      </c>
      <c r="AX187" s="5">
        <v>630</v>
      </c>
      <c r="AY187" s="5">
        <v>302</v>
      </c>
      <c r="AZ187" s="5">
        <v>627</v>
      </c>
      <c r="BA187" s="5">
        <v>301</v>
      </c>
      <c r="BB187" s="5">
        <v>223</v>
      </c>
      <c r="BC187" s="5">
        <v>105</v>
      </c>
      <c r="BD187" s="5">
        <v>628</v>
      </c>
      <c r="BE187" s="5">
        <v>302</v>
      </c>
      <c r="BF187" s="5">
        <v>627</v>
      </c>
      <c r="BG187" s="5">
        <v>301</v>
      </c>
      <c r="BH187" s="5">
        <v>223</v>
      </c>
      <c r="BI187" s="5">
        <v>105</v>
      </c>
      <c r="BJ187" s="167"/>
      <c r="BK187" s="71" t="s">
        <v>120</v>
      </c>
      <c r="BL187" s="5">
        <v>27</v>
      </c>
      <c r="BM187" s="5">
        <v>21</v>
      </c>
      <c r="BN187" s="5">
        <v>9</v>
      </c>
      <c r="BO187" s="5">
        <v>43</v>
      </c>
      <c r="BP187" s="5">
        <v>0</v>
      </c>
      <c r="BQ187" s="72">
        <v>100</v>
      </c>
      <c r="BR187" s="5">
        <v>59</v>
      </c>
      <c r="BS187" s="5">
        <v>33</v>
      </c>
      <c r="BT187" s="72">
        <v>25</v>
      </c>
      <c r="BU187" s="5">
        <v>15</v>
      </c>
      <c r="BV187" s="167"/>
      <c r="BW187" s="71" t="s">
        <v>120</v>
      </c>
      <c r="BX187" s="5">
        <v>1295</v>
      </c>
      <c r="BY187" s="5">
        <v>1290</v>
      </c>
      <c r="BZ187" s="5">
        <v>112</v>
      </c>
      <c r="CA187" s="5">
        <v>82</v>
      </c>
      <c r="CB187" s="5">
        <v>1340</v>
      </c>
      <c r="CC187" s="5">
        <v>82</v>
      </c>
      <c r="CD187" s="5">
        <v>12</v>
      </c>
      <c r="CE187" s="5">
        <v>14</v>
      </c>
      <c r="CF187" s="5">
        <v>0</v>
      </c>
      <c r="CG187" s="5">
        <v>4</v>
      </c>
      <c r="CH187" s="5">
        <v>0</v>
      </c>
      <c r="CI187" s="5">
        <v>48</v>
      </c>
      <c r="CJ187" s="5">
        <v>4</v>
      </c>
      <c r="CK187" s="135"/>
      <c r="CL187" s="138" t="s">
        <v>209</v>
      </c>
      <c r="CM187" s="138" t="s">
        <v>4333</v>
      </c>
      <c r="CN187" s="139">
        <v>1912</v>
      </c>
      <c r="CO187" s="141">
        <v>4231</v>
      </c>
    </row>
    <row r="188" spans="1:93" ht="13.15" customHeight="1">
      <c r="A188" s="167"/>
      <c r="B188" s="103" t="s">
        <v>102</v>
      </c>
      <c r="C188" s="105">
        <v>2743</v>
      </c>
      <c r="D188" s="105">
        <v>1292</v>
      </c>
      <c r="E188" s="105">
        <v>2911</v>
      </c>
      <c r="F188" s="105">
        <v>1308</v>
      </c>
      <c r="G188" s="105">
        <v>2342</v>
      </c>
      <c r="H188" s="105">
        <v>1021</v>
      </c>
      <c r="I188" s="105">
        <v>2880</v>
      </c>
      <c r="J188" s="105">
        <v>1211</v>
      </c>
      <c r="K188" s="105">
        <v>10876</v>
      </c>
      <c r="L188" s="105">
        <v>4832</v>
      </c>
      <c r="M188" s="167"/>
      <c r="N188" s="103" t="s">
        <v>102</v>
      </c>
      <c r="O188" s="105">
        <v>231</v>
      </c>
      <c r="P188" s="105">
        <v>98</v>
      </c>
      <c r="Q188" s="105">
        <v>101</v>
      </c>
      <c r="R188" s="105">
        <v>53</v>
      </c>
      <c r="S188" s="105">
        <v>89</v>
      </c>
      <c r="T188" s="105">
        <v>44</v>
      </c>
      <c r="U188" s="105">
        <v>772</v>
      </c>
      <c r="V188" s="105">
        <v>378</v>
      </c>
      <c r="W188" s="105">
        <v>1193</v>
      </c>
      <c r="X188" s="105">
        <v>573</v>
      </c>
      <c r="Y188" s="167"/>
      <c r="Z188" s="103" t="s">
        <v>102</v>
      </c>
      <c r="AA188" s="105">
        <v>47</v>
      </c>
      <c r="AB188" s="105">
        <v>51</v>
      </c>
      <c r="AC188" s="105">
        <v>45</v>
      </c>
      <c r="AD188" s="105">
        <v>50</v>
      </c>
      <c r="AE188" s="105">
        <v>193</v>
      </c>
      <c r="AF188" s="105">
        <v>161</v>
      </c>
      <c r="AG188" s="105">
        <v>99</v>
      </c>
      <c r="AH188" s="105">
        <v>10</v>
      </c>
      <c r="AI188" s="105">
        <v>5</v>
      </c>
      <c r="AJ188" s="105">
        <v>34</v>
      </c>
      <c r="AK188" s="167"/>
      <c r="AL188" s="103" t="s">
        <v>102</v>
      </c>
      <c r="AM188" s="105">
        <v>29</v>
      </c>
      <c r="AN188" s="105">
        <v>2663</v>
      </c>
      <c r="AO188" s="105">
        <v>229</v>
      </c>
      <c r="AP188" s="105">
        <v>133</v>
      </c>
      <c r="AQ188" s="105">
        <v>0</v>
      </c>
      <c r="AR188" s="105">
        <v>70</v>
      </c>
      <c r="AS188" s="105">
        <v>163</v>
      </c>
      <c r="AT188" s="105">
        <v>147</v>
      </c>
      <c r="AU188" s="105">
        <v>136</v>
      </c>
      <c r="AV188" s="167"/>
      <c r="AW188" s="103" t="s">
        <v>102</v>
      </c>
      <c r="AX188" s="105">
        <v>1993</v>
      </c>
      <c r="AY188" s="105">
        <v>834</v>
      </c>
      <c r="AZ188" s="105">
        <v>1961</v>
      </c>
      <c r="BA188" s="105">
        <v>823</v>
      </c>
      <c r="BB188" s="105">
        <v>588</v>
      </c>
      <c r="BC188" s="105">
        <v>241</v>
      </c>
      <c r="BD188" s="105">
        <v>1926</v>
      </c>
      <c r="BE188" s="105">
        <v>812</v>
      </c>
      <c r="BF188" s="105">
        <v>1897</v>
      </c>
      <c r="BG188" s="105">
        <v>802</v>
      </c>
      <c r="BH188" s="105">
        <v>582</v>
      </c>
      <c r="BI188" s="105">
        <v>241</v>
      </c>
      <c r="BJ188" s="167"/>
      <c r="BK188" s="103" t="s">
        <v>102</v>
      </c>
      <c r="BL188" s="105">
        <v>44</v>
      </c>
      <c r="BM188" s="105">
        <v>93</v>
      </c>
      <c r="BN188" s="105">
        <v>20</v>
      </c>
      <c r="BO188" s="105">
        <v>357</v>
      </c>
      <c r="BP188" s="105">
        <v>0</v>
      </c>
      <c r="BQ188" s="105">
        <v>514</v>
      </c>
      <c r="BR188" s="105">
        <v>168</v>
      </c>
      <c r="BS188" s="105">
        <v>57</v>
      </c>
      <c r="BT188" s="105">
        <v>60</v>
      </c>
      <c r="BU188" s="105">
        <v>22</v>
      </c>
      <c r="BV188" s="167"/>
      <c r="BW188" s="103" t="s">
        <v>102</v>
      </c>
      <c r="BX188" s="105">
        <v>2811</v>
      </c>
      <c r="BY188" s="105">
        <v>3039</v>
      </c>
      <c r="BZ188" s="105">
        <v>830</v>
      </c>
      <c r="CA188" s="105">
        <v>877</v>
      </c>
      <c r="CB188" s="105">
        <v>2961</v>
      </c>
      <c r="CC188" s="105">
        <v>838</v>
      </c>
      <c r="CD188" s="105">
        <v>654</v>
      </c>
      <c r="CE188" s="105">
        <v>191</v>
      </c>
      <c r="CF188" s="105">
        <v>14</v>
      </c>
      <c r="CG188" s="105">
        <v>83</v>
      </c>
      <c r="CH188" s="105">
        <v>9</v>
      </c>
      <c r="CI188" s="105">
        <v>199</v>
      </c>
      <c r="CJ188" s="105">
        <v>29</v>
      </c>
      <c r="CK188" s="135"/>
      <c r="CL188" s="138" t="s">
        <v>209</v>
      </c>
      <c r="CM188" s="138" t="s">
        <v>4334</v>
      </c>
      <c r="CN188" s="139">
        <v>6574</v>
      </c>
      <c r="CO188" s="141">
        <v>12307</v>
      </c>
    </row>
    <row r="189" spans="1:93" ht="12" customHeight="1">
      <c r="A189" s="73" t="s">
        <v>3</v>
      </c>
      <c r="B189" s="71"/>
      <c r="C189" s="5"/>
      <c r="D189" s="5"/>
      <c r="E189" s="5"/>
      <c r="F189" s="5"/>
      <c r="G189" s="5"/>
      <c r="H189" s="5"/>
      <c r="I189" s="5"/>
      <c r="J189" s="5"/>
      <c r="K189" s="5"/>
      <c r="L189" s="5"/>
      <c r="M189" s="73" t="s">
        <v>3</v>
      </c>
      <c r="N189" s="71"/>
      <c r="O189" s="5"/>
      <c r="P189" s="5"/>
      <c r="Q189" s="5"/>
      <c r="R189" s="5"/>
      <c r="S189" s="5"/>
      <c r="T189" s="5"/>
      <c r="U189" s="5"/>
      <c r="V189" s="5"/>
      <c r="W189" s="5"/>
      <c r="X189" s="5"/>
      <c r="Y189" s="73" t="s">
        <v>3</v>
      </c>
      <c r="Z189" s="71"/>
      <c r="AA189" s="5"/>
      <c r="AB189" s="5"/>
      <c r="AC189" s="5"/>
      <c r="AD189" s="5"/>
      <c r="AE189" s="5"/>
      <c r="AF189" s="5"/>
      <c r="AG189" s="5"/>
      <c r="AH189" s="5"/>
      <c r="AI189" s="5"/>
      <c r="AJ189" s="72"/>
      <c r="AK189" s="73" t="s">
        <v>3</v>
      </c>
      <c r="AL189" s="71"/>
      <c r="AM189" s="5"/>
      <c r="AN189" s="5"/>
      <c r="AO189" s="5"/>
      <c r="AP189" s="5"/>
      <c r="AQ189" s="5"/>
      <c r="AR189" s="5"/>
      <c r="AS189" s="5"/>
      <c r="AT189" s="5"/>
      <c r="AU189" s="5"/>
      <c r="AV189" s="73" t="s">
        <v>3</v>
      </c>
      <c r="AW189" s="71"/>
      <c r="AX189" s="5"/>
      <c r="AY189" s="5"/>
      <c r="AZ189" s="5"/>
      <c r="BA189" s="5"/>
      <c r="BB189" s="5"/>
      <c r="BC189" s="5"/>
      <c r="BD189" s="5"/>
      <c r="BE189" s="5"/>
      <c r="BF189" s="5"/>
      <c r="BG189" s="5"/>
      <c r="BH189" s="5"/>
      <c r="BI189" s="5"/>
      <c r="BJ189" s="73" t="s">
        <v>3</v>
      </c>
      <c r="BK189" s="71"/>
      <c r="BL189" s="5"/>
      <c r="BM189" s="5"/>
      <c r="BN189" s="5"/>
      <c r="BO189" s="5"/>
      <c r="BP189" s="5"/>
      <c r="BQ189" s="5"/>
      <c r="BR189" s="5"/>
      <c r="BS189" s="5"/>
      <c r="BT189" s="5"/>
      <c r="BU189" s="5"/>
      <c r="BV189" s="73" t="s">
        <v>3</v>
      </c>
      <c r="BW189" s="71"/>
      <c r="BX189" s="5"/>
      <c r="BY189" s="5"/>
      <c r="BZ189" s="5"/>
      <c r="CA189" s="5"/>
      <c r="CB189" s="5"/>
      <c r="CC189" s="5"/>
      <c r="CD189" s="5"/>
      <c r="CE189" s="5"/>
      <c r="CF189" s="5"/>
      <c r="CG189" s="5"/>
      <c r="CH189" s="5"/>
      <c r="CI189" s="5"/>
      <c r="CJ189" s="5"/>
      <c r="CK189" s="135"/>
      <c r="CL189" s="138" t="s">
        <v>3</v>
      </c>
      <c r="CM189" s="138" t="s">
        <v>3</v>
      </c>
      <c r="CN189" s="139">
        <v>0</v>
      </c>
      <c r="CO189" s="141">
        <v>0</v>
      </c>
    </row>
    <row r="190" spans="1:93" ht="13.15" customHeight="1">
      <c r="A190" s="167" t="s">
        <v>10</v>
      </c>
      <c r="B190" s="71" t="s">
        <v>119</v>
      </c>
      <c r="C190" s="5">
        <v>1710</v>
      </c>
      <c r="D190" s="5">
        <v>1032</v>
      </c>
      <c r="E190" s="5">
        <v>1262</v>
      </c>
      <c r="F190" s="5">
        <v>688</v>
      </c>
      <c r="G190" s="5">
        <v>873</v>
      </c>
      <c r="H190" s="5">
        <v>490</v>
      </c>
      <c r="I190" s="5">
        <v>964</v>
      </c>
      <c r="J190" s="5">
        <v>506</v>
      </c>
      <c r="K190" s="72">
        <v>4809</v>
      </c>
      <c r="L190" s="72">
        <v>2716</v>
      </c>
      <c r="M190" s="167" t="s">
        <v>10</v>
      </c>
      <c r="N190" s="71" t="s">
        <v>119</v>
      </c>
      <c r="O190" s="5">
        <v>142</v>
      </c>
      <c r="P190" s="5">
        <v>87</v>
      </c>
      <c r="Q190" s="5">
        <v>103</v>
      </c>
      <c r="R190" s="5">
        <v>57</v>
      </c>
      <c r="S190" s="5">
        <v>68</v>
      </c>
      <c r="T190" s="5">
        <v>38</v>
      </c>
      <c r="U190" s="5">
        <v>234</v>
      </c>
      <c r="V190" s="5">
        <v>120</v>
      </c>
      <c r="W190" s="72">
        <v>547</v>
      </c>
      <c r="X190" s="72">
        <v>302</v>
      </c>
      <c r="Y190" s="167" t="s">
        <v>10</v>
      </c>
      <c r="Z190" s="71" t="s">
        <v>119</v>
      </c>
      <c r="AA190" s="5">
        <v>30</v>
      </c>
      <c r="AB190" s="5">
        <v>25</v>
      </c>
      <c r="AC190" s="5">
        <v>22</v>
      </c>
      <c r="AD190" s="5">
        <v>17</v>
      </c>
      <c r="AE190" s="72">
        <v>94</v>
      </c>
      <c r="AF190" s="72">
        <v>63</v>
      </c>
      <c r="AG190" s="5">
        <v>26</v>
      </c>
      <c r="AH190" s="5">
        <v>0</v>
      </c>
      <c r="AI190" s="5">
        <v>2</v>
      </c>
      <c r="AJ190" s="5">
        <v>20</v>
      </c>
      <c r="AK190" s="167" t="s">
        <v>10</v>
      </c>
      <c r="AL190" s="71" t="s">
        <v>119</v>
      </c>
      <c r="AM190" s="5">
        <v>0</v>
      </c>
      <c r="AN190" s="5">
        <v>959</v>
      </c>
      <c r="AO190" s="5">
        <v>117</v>
      </c>
      <c r="AP190" s="5">
        <v>2</v>
      </c>
      <c r="AQ190" s="5">
        <v>0</v>
      </c>
      <c r="AR190" s="5">
        <v>8</v>
      </c>
      <c r="AS190" s="5">
        <v>70</v>
      </c>
      <c r="AT190" s="5">
        <v>41</v>
      </c>
      <c r="AU190" s="5">
        <v>41</v>
      </c>
      <c r="AV190" s="167" t="s">
        <v>10</v>
      </c>
      <c r="AW190" s="71" t="s">
        <v>119</v>
      </c>
      <c r="AX190" s="5">
        <v>1014</v>
      </c>
      <c r="AY190" s="5">
        <v>518</v>
      </c>
      <c r="AZ190" s="5">
        <v>973</v>
      </c>
      <c r="BA190" s="5">
        <v>501</v>
      </c>
      <c r="BB190" s="5">
        <v>619</v>
      </c>
      <c r="BC190" s="5">
        <v>340</v>
      </c>
      <c r="BD190" s="5">
        <v>1014</v>
      </c>
      <c r="BE190" s="5">
        <v>518</v>
      </c>
      <c r="BF190" s="5">
        <v>973</v>
      </c>
      <c r="BG190" s="5">
        <v>501</v>
      </c>
      <c r="BH190" s="5">
        <v>619</v>
      </c>
      <c r="BI190" s="5">
        <v>340</v>
      </c>
      <c r="BJ190" s="167" t="s">
        <v>10</v>
      </c>
      <c r="BK190" s="71" t="s">
        <v>119</v>
      </c>
      <c r="BL190" s="5">
        <v>19</v>
      </c>
      <c r="BM190" s="5">
        <v>52</v>
      </c>
      <c r="BN190" s="5">
        <v>0</v>
      </c>
      <c r="BO190" s="5">
        <v>209</v>
      </c>
      <c r="BP190" s="5">
        <v>0</v>
      </c>
      <c r="BQ190" s="72">
        <v>280</v>
      </c>
      <c r="BR190" s="5">
        <v>94</v>
      </c>
      <c r="BS190" s="5">
        <v>7</v>
      </c>
      <c r="BT190" s="72">
        <v>25</v>
      </c>
      <c r="BU190" s="5">
        <v>5</v>
      </c>
      <c r="BV190" s="167" t="s">
        <v>10</v>
      </c>
      <c r="BW190" s="71" t="s">
        <v>119</v>
      </c>
      <c r="BX190" s="5">
        <v>586</v>
      </c>
      <c r="BY190" s="5">
        <v>546</v>
      </c>
      <c r="BZ190" s="5">
        <v>164</v>
      </c>
      <c r="CA190" s="5">
        <v>328</v>
      </c>
      <c r="CB190" s="5">
        <v>424</v>
      </c>
      <c r="CC190" s="5">
        <v>160</v>
      </c>
      <c r="CD190" s="5">
        <v>154</v>
      </c>
      <c r="CE190" s="5">
        <v>16</v>
      </c>
      <c r="CF190" s="5">
        <v>0</v>
      </c>
      <c r="CG190" s="5">
        <v>116</v>
      </c>
      <c r="CH190" s="5">
        <v>0</v>
      </c>
      <c r="CI190" s="5">
        <v>148</v>
      </c>
      <c r="CJ190" s="5">
        <v>313</v>
      </c>
      <c r="CK190" s="135"/>
      <c r="CL190" s="138" t="s">
        <v>10</v>
      </c>
      <c r="CM190" s="138" t="s">
        <v>4335</v>
      </c>
      <c r="CN190" s="139">
        <v>2277</v>
      </c>
      <c r="CO190" s="141">
        <v>2494</v>
      </c>
    </row>
    <row r="191" spans="1:93" ht="13.15" customHeight="1">
      <c r="A191" s="167"/>
      <c r="B191" s="71" t="s">
        <v>120</v>
      </c>
      <c r="C191" s="5">
        <v>368</v>
      </c>
      <c r="D191" s="5">
        <v>226</v>
      </c>
      <c r="E191" s="5">
        <v>363</v>
      </c>
      <c r="F191" s="5">
        <v>214</v>
      </c>
      <c r="G191" s="5">
        <v>227</v>
      </c>
      <c r="H191" s="5">
        <v>132</v>
      </c>
      <c r="I191" s="5">
        <v>238</v>
      </c>
      <c r="J191" s="5">
        <v>128</v>
      </c>
      <c r="K191" s="72">
        <v>1196</v>
      </c>
      <c r="L191" s="72">
        <v>700</v>
      </c>
      <c r="M191" s="167"/>
      <c r="N191" s="71" t="s">
        <v>120</v>
      </c>
      <c r="O191" s="5">
        <v>56</v>
      </c>
      <c r="P191" s="5">
        <v>32</v>
      </c>
      <c r="Q191" s="5">
        <v>59</v>
      </c>
      <c r="R191" s="5">
        <v>37</v>
      </c>
      <c r="S191" s="5">
        <v>23</v>
      </c>
      <c r="T191" s="5">
        <v>8</v>
      </c>
      <c r="U191" s="5">
        <v>51</v>
      </c>
      <c r="V191" s="5">
        <v>29</v>
      </c>
      <c r="W191" s="72">
        <v>189</v>
      </c>
      <c r="X191" s="72">
        <v>106</v>
      </c>
      <c r="Y191" s="167"/>
      <c r="Z191" s="71" t="s">
        <v>120</v>
      </c>
      <c r="AA191" s="5">
        <v>5</v>
      </c>
      <c r="AB191" s="5">
        <v>4</v>
      </c>
      <c r="AC191" s="5">
        <v>4</v>
      </c>
      <c r="AD191" s="5">
        <v>3</v>
      </c>
      <c r="AE191" s="72">
        <v>16</v>
      </c>
      <c r="AF191" s="72">
        <v>13</v>
      </c>
      <c r="AG191" s="5">
        <v>11</v>
      </c>
      <c r="AH191" s="5">
        <v>0</v>
      </c>
      <c r="AI191" s="5">
        <v>0</v>
      </c>
      <c r="AJ191" s="5">
        <v>2</v>
      </c>
      <c r="AK191" s="167"/>
      <c r="AL191" s="71" t="s">
        <v>120</v>
      </c>
      <c r="AM191" s="5">
        <v>0</v>
      </c>
      <c r="AN191" s="5">
        <v>211</v>
      </c>
      <c r="AO191" s="5">
        <v>0</v>
      </c>
      <c r="AP191" s="5">
        <v>0</v>
      </c>
      <c r="AQ191" s="5">
        <v>0</v>
      </c>
      <c r="AR191" s="5">
        <v>0</v>
      </c>
      <c r="AS191" s="5">
        <v>13</v>
      </c>
      <c r="AT191" s="5">
        <v>12</v>
      </c>
      <c r="AU191" s="5">
        <v>12</v>
      </c>
      <c r="AV191" s="167"/>
      <c r="AW191" s="71" t="s">
        <v>120</v>
      </c>
      <c r="AX191" s="5">
        <v>273</v>
      </c>
      <c r="AY191" s="5">
        <v>192</v>
      </c>
      <c r="AZ191" s="5">
        <v>271</v>
      </c>
      <c r="BA191" s="5">
        <v>192</v>
      </c>
      <c r="BB191" s="5">
        <v>159</v>
      </c>
      <c r="BC191" s="5">
        <v>101</v>
      </c>
      <c r="BD191" s="5">
        <v>273</v>
      </c>
      <c r="BE191" s="5">
        <v>192</v>
      </c>
      <c r="BF191" s="5">
        <v>271</v>
      </c>
      <c r="BG191" s="5">
        <v>192</v>
      </c>
      <c r="BH191" s="5">
        <v>151</v>
      </c>
      <c r="BI191" s="5">
        <v>101</v>
      </c>
      <c r="BJ191" s="167"/>
      <c r="BK191" s="71" t="s">
        <v>120</v>
      </c>
      <c r="BL191" s="5">
        <v>13</v>
      </c>
      <c r="BM191" s="5">
        <v>19</v>
      </c>
      <c r="BN191" s="5">
        <v>1</v>
      </c>
      <c r="BO191" s="5">
        <v>21</v>
      </c>
      <c r="BP191" s="5">
        <v>0</v>
      </c>
      <c r="BQ191" s="72">
        <v>54</v>
      </c>
      <c r="BR191" s="5">
        <v>29</v>
      </c>
      <c r="BS191" s="5">
        <v>11</v>
      </c>
      <c r="BT191" s="72">
        <v>15</v>
      </c>
      <c r="BU191" s="5">
        <v>5</v>
      </c>
      <c r="BV191" s="167"/>
      <c r="BW191" s="71" t="s">
        <v>120</v>
      </c>
      <c r="BX191" s="5">
        <v>22</v>
      </c>
      <c r="BY191" s="5">
        <v>46</v>
      </c>
      <c r="BZ191" s="5">
        <v>35</v>
      </c>
      <c r="CA191" s="5">
        <v>24</v>
      </c>
      <c r="CB191" s="5">
        <v>30</v>
      </c>
      <c r="CC191" s="5">
        <v>33</v>
      </c>
      <c r="CD191" s="5">
        <v>33</v>
      </c>
      <c r="CE191" s="5">
        <v>0</v>
      </c>
      <c r="CF191" s="5">
        <v>0</v>
      </c>
      <c r="CG191" s="5">
        <v>0</v>
      </c>
      <c r="CH191" s="5">
        <v>0</v>
      </c>
      <c r="CI191" s="5">
        <v>0</v>
      </c>
      <c r="CJ191" s="5">
        <v>0</v>
      </c>
      <c r="CK191" s="135"/>
      <c r="CL191" s="138" t="s">
        <v>10</v>
      </c>
      <c r="CM191" s="138" t="s">
        <v>4336</v>
      </c>
      <c r="CN191" s="139">
        <v>422</v>
      </c>
      <c r="CO191" s="141">
        <v>223</v>
      </c>
    </row>
    <row r="192" spans="1:93" ht="13.15" customHeight="1">
      <c r="A192" s="167"/>
      <c r="B192" s="103" t="s">
        <v>102</v>
      </c>
      <c r="C192" s="105">
        <v>2078</v>
      </c>
      <c r="D192" s="105">
        <v>1258</v>
      </c>
      <c r="E192" s="105">
        <v>1625</v>
      </c>
      <c r="F192" s="105">
        <v>902</v>
      </c>
      <c r="G192" s="105">
        <v>1100</v>
      </c>
      <c r="H192" s="105">
        <v>622</v>
      </c>
      <c r="I192" s="105">
        <v>1202</v>
      </c>
      <c r="J192" s="105">
        <v>634</v>
      </c>
      <c r="K192" s="105">
        <v>6005</v>
      </c>
      <c r="L192" s="105">
        <v>3416</v>
      </c>
      <c r="M192" s="167"/>
      <c r="N192" s="103" t="s">
        <v>102</v>
      </c>
      <c r="O192" s="105">
        <v>198</v>
      </c>
      <c r="P192" s="105">
        <v>119</v>
      </c>
      <c r="Q192" s="105">
        <v>162</v>
      </c>
      <c r="R192" s="105">
        <v>94</v>
      </c>
      <c r="S192" s="105">
        <v>91</v>
      </c>
      <c r="T192" s="105">
        <v>46</v>
      </c>
      <c r="U192" s="105">
        <v>285</v>
      </c>
      <c r="V192" s="105">
        <v>149</v>
      </c>
      <c r="W192" s="105">
        <v>736</v>
      </c>
      <c r="X192" s="105">
        <v>408</v>
      </c>
      <c r="Y192" s="167"/>
      <c r="Z192" s="103" t="s">
        <v>102</v>
      </c>
      <c r="AA192" s="105">
        <v>35</v>
      </c>
      <c r="AB192" s="105">
        <v>29</v>
      </c>
      <c r="AC192" s="105">
        <v>26</v>
      </c>
      <c r="AD192" s="105">
        <v>20</v>
      </c>
      <c r="AE192" s="105">
        <v>110</v>
      </c>
      <c r="AF192" s="105">
        <v>76</v>
      </c>
      <c r="AG192" s="105">
        <v>37</v>
      </c>
      <c r="AH192" s="105">
        <v>0</v>
      </c>
      <c r="AI192" s="105">
        <v>2</v>
      </c>
      <c r="AJ192" s="105">
        <v>22</v>
      </c>
      <c r="AK192" s="167"/>
      <c r="AL192" s="103" t="s">
        <v>102</v>
      </c>
      <c r="AM192" s="105">
        <v>0</v>
      </c>
      <c r="AN192" s="105">
        <v>1170</v>
      </c>
      <c r="AO192" s="105">
        <v>117</v>
      </c>
      <c r="AP192" s="105">
        <v>2</v>
      </c>
      <c r="AQ192" s="105">
        <v>0</v>
      </c>
      <c r="AR192" s="105">
        <v>8</v>
      </c>
      <c r="AS192" s="105">
        <v>83</v>
      </c>
      <c r="AT192" s="105">
        <v>53</v>
      </c>
      <c r="AU192" s="105">
        <v>53</v>
      </c>
      <c r="AV192" s="167"/>
      <c r="AW192" s="103" t="s">
        <v>102</v>
      </c>
      <c r="AX192" s="105">
        <v>1287</v>
      </c>
      <c r="AY192" s="105">
        <v>710</v>
      </c>
      <c r="AZ192" s="105">
        <v>1244</v>
      </c>
      <c r="BA192" s="105">
        <v>693</v>
      </c>
      <c r="BB192" s="105">
        <v>778</v>
      </c>
      <c r="BC192" s="105">
        <v>441</v>
      </c>
      <c r="BD192" s="105">
        <v>1287</v>
      </c>
      <c r="BE192" s="105">
        <v>710</v>
      </c>
      <c r="BF192" s="105">
        <v>1244</v>
      </c>
      <c r="BG192" s="105">
        <v>693</v>
      </c>
      <c r="BH192" s="105">
        <v>770</v>
      </c>
      <c r="BI192" s="105">
        <v>441</v>
      </c>
      <c r="BJ192" s="167"/>
      <c r="BK192" s="103" t="s">
        <v>102</v>
      </c>
      <c r="BL192" s="105">
        <v>32</v>
      </c>
      <c r="BM192" s="105">
        <v>71</v>
      </c>
      <c r="BN192" s="105">
        <v>1</v>
      </c>
      <c r="BO192" s="105">
        <v>230</v>
      </c>
      <c r="BP192" s="105">
        <v>0</v>
      </c>
      <c r="BQ192" s="105">
        <v>334</v>
      </c>
      <c r="BR192" s="105">
        <v>123</v>
      </c>
      <c r="BS192" s="105">
        <v>18</v>
      </c>
      <c r="BT192" s="105">
        <v>40</v>
      </c>
      <c r="BU192" s="105">
        <v>10</v>
      </c>
      <c r="BV192" s="167"/>
      <c r="BW192" s="103" t="s">
        <v>102</v>
      </c>
      <c r="BX192" s="105">
        <v>608</v>
      </c>
      <c r="BY192" s="105">
        <v>592</v>
      </c>
      <c r="BZ192" s="105">
        <v>199</v>
      </c>
      <c r="CA192" s="105">
        <v>352</v>
      </c>
      <c r="CB192" s="105">
        <v>454</v>
      </c>
      <c r="CC192" s="105">
        <v>193</v>
      </c>
      <c r="CD192" s="105">
        <v>187</v>
      </c>
      <c r="CE192" s="105">
        <v>16</v>
      </c>
      <c r="CF192" s="105">
        <v>0</v>
      </c>
      <c r="CG192" s="105">
        <v>116</v>
      </c>
      <c r="CH192" s="105">
        <v>0</v>
      </c>
      <c r="CI192" s="105">
        <v>148</v>
      </c>
      <c r="CJ192" s="105">
        <v>313</v>
      </c>
      <c r="CK192" s="135"/>
      <c r="CL192" s="138" t="s">
        <v>10</v>
      </c>
      <c r="CM192" s="138" t="s">
        <v>4337</v>
      </c>
      <c r="CN192" s="139">
        <v>2699</v>
      </c>
      <c r="CO192" s="141">
        <v>2717</v>
      </c>
    </row>
    <row r="193" spans="1:93" ht="13.15" customHeight="1">
      <c r="A193" s="167" t="s">
        <v>11</v>
      </c>
      <c r="B193" s="71" t="s">
        <v>119</v>
      </c>
      <c r="C193" s="5">
        <v>299</v>
      </c>
      <c r="D193" s="5">
        <v>177</v>
      </c>
      <c r="E193" s="5">
        <v>291</v>
      </c>
      <c r="F193" s="5">
        <v>150</v>
      </c>
      <c r="G193" s="5">
        <v>235</v>
      </c>
      <c r="H193" s="5">
        <v>128</v>
      </c>
      <c r="I193" s="5">
        <v>223</v>
      </c>
      <c r="J193" s="5">
        <v>104</v>
      </c>
      <c r="K193" s="72">
        <v>1048</v>
      </c>
      <c r="L193" s="72">
        <v>559</v>
      </c>
      <c r="M193" s="167" t="s">
        <v>11</v>
      </c>
      <c r="N193" s="71" t="s">
        <v>119</v>
      </c>
      <c r="O193" s="5">
        <v>0</v>
      </c>
      <c r="P193" s="5">
        <v>0</v>
      </c>
      <c r="Q193" s="5">
        <v>3</v>
      </c>
      <c r="R193" s="5">
        <v>2</v>
      </c>
      <c r="S193" s="5">
        <v>2</v>
      </c>
      <c r="T193" s="5">
        <v>1</v>
      </c>
      <c r="U193" s="5">
        <v>27</v>
      </c>
      <c r="V193" s="5">
        <v>12</v>
      </c>
      <c r="W193" s="72">
        <v>32</v>
      </c>
      <c r="X193" s="72">
        <v>15</v>
      </c>
      <c r="Y193" s="167" t="s">
        <v>11</v>
      </c>
      <c r="Z193" s="71" t="s">
        <v>119</v>
      </c>
      <c r="AA193" s="5">
        <v>4</v>
      </c>
      <c r="AB193" s="5">
        <v>4</v>
      </c>
      <c r="AC193" s="5">
        <v>4</v>
      </c>
      <c r="AD193" s="5">
        <v>4</v>
      </c>
      <c r="AE193" s="72">
        <v>16</v>
      </c>
      <c r="AF193" s="72">
        <v>14</v>
      </c>
      <c r="AG193" s="5">
        <v>12</v>
      </c>
      <c r="AH193" s="5">
        <v>6</v>
      </c>
      <c r="AI193" s="5">
        <v>0</v>
      </c>
      <c r="AJ193" s="5">
        <v>3</v>
      </c>
      <c r="AK193" s="167" t="s">
        <v>11</v>
      </c>
      <c r="AL193" s="71" t="s">
        <v>119</v>
      </c>
      <c r="AM193" s="5">
        <v>0</v>
      </c>
      <c r="AN193" s="5">
        <v>270</v>
      </c>
      <c r="AO193" s="5">
        <v>0</v>
      </c>
      <c r="AP193" s="5">
        <v>0</v>
      </c>
      <c r="AQ193" s="5">
        <v>0</v>
      </c>
      <c r="AR193" s="5">
        <v>7</v>
      </c>
      <c r="AS193" s="5">
        <v>15</v>
      </c>
      <c r="AT193" s="5">
        <v>19</v>
      </c>
      <c r="AU193" s="5">
        <v>14</v>
      </c>
      <c r="AV193" s="167" t="s">
        <v>11</v>
      </c>
      <c r="AW193" s="71" t="s">
        <v>119</v>
      </c>
      <c r="AX193" s="5">
        <v>170</v>
      </c>
      <c r="AY193" s="5">
        <v>84</v>
      </c>
      <c r="AZ193" s="5">
        <v>170</v>
      </c>
      <c r="BA193" s="5">
        <v>84</v>
      </c>
      <c r="BB193" s="5">
        <v>115</v>
      </c>
      <c r="BC193" s="5">
        <v>59</v>
      </c>
      <c r="BD193" s="5">
        <v>170</v>
      </c>
      <c r="BE193" s="5">
        <v>84</v>
      </c>
      <c r="BF193" s="5">
        <v>170</v>
      </c>
      <c r="BG193" s="5">
        <v>84</v>
      </c>
      <c r="BH193" s="5">
        <v>115</v>
      </c>
      <c r="BI193" s="5">
        <v>59</v>
      </c>
      <c r="BJ193" s="167" t="s">
        <v>11</v>
      </c>
      <c r="BK193" s="71" t="s">
        <v>119</v>
      </c>
      <c r="BL193" s="5">
        <v>8</v>
      </c>
      <c r="BM193" s="5">
        <v>20</v>
      </c>
      <c r="BN193" s="5">
        <v>0</v>
      </c>
      <c r="BO193" s="5">
        <v>0</v>
      </c>
      <c r="BP193" s="5">
        <v>8</v>
      </c>
      <c r="BQ193" s="72">
        <v>36</v>
      </c>
      <c r="BR193" s="5">
        <v>16</v>
      </c>
      <c r="BS193" s="5">
        <v>12</v>
      </c>
      <c r="BT193" s="72">
        <v>11</v>
      </c>
      <c r="BU193" s="5">
        <v>5</v>
      </c>
      <c r="BV193" s="167" t="s">
        <v>11</v>
      </c>
      <c r="BW193" s="71" t="s">
        <v>119</v>
      </c>
      <c r="BX193" s="5">
        <v>219</v>
      </c>
      <c r="BY193" s="5">
        <v>153</v>
      </c>
      <c r="BZ193" s="5">
        <v>55</v>
      </c>
      <c r="CA193" s="5">
        <v>61</v>
      </c>
      <c r="CB193" s="5">
        <v>188</v>
      </c>
      <c r="CC193" s="5">
        <v>49</v>
      </c>
      <c r="CD193" s="5">
        <v>56</v>
      </c>
      <c r="CE193" s="5">
        <v>0</v>
      </c>
      <c r="CF193" s="5">
        <v>0</v>
      </c>
      <c r="CG193" s="5">
        <v>0</v>
      </c>
      <c r="CH193" s="5">
        <v>0</v>
      </c>
      <c r="CI193" s="5">
        <v>236</v>
      </c>
      <c r="CJ193" s="5">
        <v>0</v>
      </c>
      <c r="CK193" s="135"/>
      <c r="CL193" s="138" t="s">
        <v>11</v>
      </c>
      <c r="CM193" s="138" t="s">
        <v>4338</v>
      </c>
      <c r="CN193" s="139">
        <v>540</v>
      </c>
      <c r="CO193" s="141">
        <v>781</v>
      </c>
    </row>
    <row r="194" spans="1:93" ht="13.15" customHeight="1">
      <c r="A194" s="167"/>
      <c r="B194" s="71" t="s">
        <v>120</v>
      </c>
      <c r="C194" s="5">
        <v>0</v>
      </c>
      <c r="D194" s="5">
        <v>0</v>
      </c>
      <c r="E194" s="5">
        <v>0</v>
      </c>
      <c r="F194" s="5">
        <v>0</v>
      </c>
      <c r="G194" s="5">
        <v>0</v>
      </c>
      <c r="H194" s="5">
        <v>0</v>
      </c>
      <c r="I194" s="5">
        <v>0</v>
      </c>
      <c r="J194" s="5">
        <v>0</v>
      </c>
      <c r="K194" s="72">
        <v>0</v>
      </c>
      <c r="L194" s="72">
        <v>0</v>
      </c>
      <c r="M194" s="167"/>
      <c r="N194" s="71" t="s">
        <v>120</v>
      </c>
      <c r="O194" s="5">
        <v>0</v>
      </c>
      <c r="P194" s="5">
        <v>0</v>
      </c>
      <c r="Q194" s="5">
        <v>0</v>
      </c>
      <c r="R194" s="5">
        <v>0</v>
      </c>
      <c r="S194" s="5">
        <v>0</v>
      </c>
      <c r="T194" s="5">
        <v>0</v>
      </c>
      <c r="U194" s="5">
        <v>0</v>
      </c>
      <c r="V194" s="5">
        <v>0</v>
      </c>
      <c r="W194" s="72">
        <v>0</v>
      </c>
      <c r="X194" s="72">
        <v>0</v>
      </c>
      <c r="Y194" s="167"/>
      <c r="Z194" s="71" t="s">
        <v>120</v>
      </c>
      <c r="AA194" s="5">
        <v>0</v>
      </c>
      <c r="AB194" s="5">
        <v>0</v>
      </c>
      <c r="AC194" s="5">
        <v>0</v>
      </c>
      <c r="AD194" s="5">
        <v>0</v>
      </c>
      <c r="AE194" s="72">
        <v>0</v>
      </c>
      <c r="AF194" s="72">
        <v>0</v>
      </c>
      <c r="AG194" s="5">
        <v>0</v>
      </c>
      <c r="AH194" s="5">
        <v>0</v>
      </c>
      <c r="AI194" s="5">
        <v>0</v>
      </c>
      <c r="AJ194" s="5">
        <v>0</v>
      </c>
      <c r="AK194" s="167"/>
      <c r="AL194" s="71" t="s">
        <v>120</v>
      </c>
      <c r="AM194" s="5">
        <v>0</v>
      </c>
      <c r="AN194" s="5">
        <v>0</v>
      </c>
      <c r="AO194" s="5">
        <v>0</v>
      </c>
      <c r="AP194" s="5">
        <v>0</v>
      </c>
      <c r="AQ194" s="5">
        <v>0</v>
      </c>
      <c r="AR194" s="5">
        <v>0</v>
      </c>
      <c r="AS194" s="5">
        <v>0</v>
      </c>
      <c r="AT194" s="5">
        <v>0</v>
      </c>
      <c r="AU194" s="5">
        <v>0</v>
      </c>
      <c r="AV194" s="167"/>
      <c r="AW194" s="71" t="s">
        <v>120</v>
      </c>
      <c r="AX194" s="5">
        <v>0</v>
      </c>
      <c r="AY194" s="5">
        <v>0</v>
      </c>
      <c r="AZ194" s="5">
        <v>0</v>
      </c>
      <c r="BA194" s="5">
        <v>0</v>
      </c>
      <c r="BB194" s="5">
        <v>0</v>
      </c>
      <c r="BC194" s="5">
        <v>0</v>
      </c>
      <c r="BD194" s="5">
        <v>0</v>
      </c>
      <c r="BE194" s="5">
        <v>0</v>
      </c>
      <c r="BF194" s="5">
        <v>0</v>
      </c>
      <c r="BG194" s="5">
        <v>0</v>
      </c>
      <c r="BH194" s="5">
        <v>0</v>
      </c>
      <c r="BI194" s="5">
        <v>0</v>
      </c>
      <c r="BJ194" s="167"/>
      <c r="BK194" s="71" t="s">
        <v>120</v>
      </c>
      <c r="BL194" s="5">
        <v>0</v>
      </c>
      <c r="BM194" s="5">
        <v>0</v>
      </c>
      <c r="BN194" s="5">
        <v>0</v>
      </c>
      <c r="BO194" s="5">
        <v>0</v>
      </c>
      <c r="BP194" s="5">
        <v>0</v>
      </c>
      <c r="BQ194" s="72">
        <v>0</v>
      </c>
      <c r="BR194" s="5">
        <v>0</v>
      </c>
      <c r="BS194" s="5">
        <v>0</v>
      </c>
      <c r="BT194" s="72">
        <v>0</v>
      </c>
      <c r="BU194" s="5">
        <v>0</v>
      </c>
      <c r="BV194" s="167"/>
      <c r="BW194" s="71" t="s">
        <v>120</v>
      </c>
      <c r="BX194" s="5">
        <v>0</v>
      </c>
      <c r="BY194" s="5">
        <v>0</v>
      </c>
      <c r="BZ194" s="5">
        <v>0</v>
      </c>
      <c r="CA194" s="5">
        <v>0</v>
      </c>
      <c r="CB194" s="5">
        <v>0</v>
      </c>
      <c r="CC194" s="5">
        <v>0</v>
      </c>
      <c r="CD194" s="5">
        <v>0</v>
      </c>
      <c r="CE194" s="5">
        <v>0</v>
      </c>
      <c r="CF194" s="5">
        <v>0</v>
      </c>
      <c r="CG194" s="5">
        <v>0</v>
      </c>
      <c r="CH194" s="5">
        <v>0</v>
      </c>
      <c r="CI194" s="5">
        <v>0</v>
      </c>
      <c r="CJ194" s="5">
        <v>0</v>
      </c>
      <c r="CK194" s="135"/>
      <c r="CL194" s="138" t="s">
        <v>11</v>
      </c>
      <c r="CM194" s="138" t="s">
        <v>4339</v>
      </c>
      <c r="CN194" s="139">
        <v>0</v>
      </c>
      <c r="CO194" s="141">
        <v>0</v>
      </c>
    </row>
    <row r="195" spans="1:93" ht="13.15" customHeight="1">
      <c r="A195" s="167"/>
      <c r="B195" s="103" t="s">
        <v>102</v>
      </c>
      <c r="C195" s="105">
        <v>299</v>
      </c>
      <c r="D195" s="105">
        <v>177</v>
      </c>
      <c r="E195" s="105">
        <v>291</v>
      </c>
      <c r="F195" s="105">
        <v>150</v>
      </c>
      <c r="G195" s="105">
        <v>235</v>
      </c>
      <c r="H195" s="105">
        <v>128</v>
      </c>
      <c r="I195" s="105">
        <v>223</v>
      </c>
      <c r="J195" s="105">
        <v>104</v>
      </c>
      <c r="K195" s="105">
        <v>1048</v>
      </c>
      <c r="L195" s="105">
        <v>559</v>
      </c>
      <c r="M195" s="167"/>
      <c r="N195" s="103" t="s">
        <v>102</v>
      </c>
      <c r="O195" s="105">
        <v>0</v>
      </c>
      <c r="P195" s="105">
        <v>0</v>
      </c>
      <c r="Q195" s="105">
        <v>3</v>
      </c>
      <c r="R195" s="105">
        <v>2</v>
      </c>
      <c r="S195" s="105">
        <v>2</v>
      </c>
      <c r="T195" s="105">
        <v>1</v>
      </c>
      <c r="U195" s="105">
        <v>27</v>
      </c>
      <c r="V195" s="105">
        <v>12</v>
      </c>
      <c r="W195" s="105">
        <v>32</v>
      </c>
      <c r="X195" s="105">
        <v>15</v>
      </c>
      <c r="Y195" s="167"/>
      <c r="Z195" s="103" t="s">
        <v>102</v>
      </c>
      <c r="AA195" s="105">
        <v>4</v>
      </c>
      <c r="AB195" s="105">
        <v>4</v>
      </c>
      <c r="AC195" s="105">
        <v>4</v>
      </c>
      <c r="AD195" s="105">
        <v>4</v>
      </c>
      <c r="AE195" s="105">
        <v>16</v>
      </c>
      <c r="AF195" s="105">
        <v>14</v>
      </c>
      <c r="AG195" s="105">
        <v>12</v>
      </c>
      <c r="AH195" s="105">
        <v>6</v>
      </c>
      <c r="AI195" s="105">
        <v>0</v>
      </c>
      <c r="AJ195" s="105">
        <v>3</v>
      </c>
      <c r="AK195" s="167"/>
      <c r="AL195" s="103" t="s">
        <v>102</v>
      </c>
      <c r="AM195" s="105">
        <v>0</v>
      </c>
      <c r="AN195" s="105">
        <v>270</v>
      </c>
      <c r="AO195" s="105">
        <v>0</v>
      </c>
      <c r="AP195" s="105">
        <v>0</v>
      </c>
      <c r="AQ195" s="105">
        <v>0</v>
      </c>
      <c r="AR195" s="105">
        <v>7</v>
      </c>
      <c r="AS195" s="105">
        <v>15</v>
      </c>
      <c r="AT195" s="105">
        <v>19</v>
      </c>
      <c r="AU195" s="105">
        <v>14</v>
      </c>
      <c r="AV195" s="167"/>
      <c r="AW195" s="103" t="s">
        <v>102</v>
      </c>
      <c r="AX195" s="105">
        <v>170</v>
      </c>
      <c r="AY195" s="105">
        <v>84</v>
      </c>
      <c r="AZ195" s="105">
        <v>170</v>
      </c>
      <c r="BA195" s="105">
        <v>84</v>
      </c>
      <c r="BB195" s="105">
        <v>115</v>
      </c>
      <c r="BC195" s="105">
        <v>59</v>
      </c>
      <c r="BD195" s="105">
        <v>170</v>
      </c>
      <c r="BE195" s="105">
        <v>84</v>
      </c>
      <c r="BF195" s="105">
        <v>170</v>
      </c>
      <c r="BG195" s="105">
        <v>84</v>
      </c>
      <c r="BH195" s="105">
        <v>115</v>
      </c>
      <c r="BI195" s="105">
        <v>59</v>
      </c>
      <c r="BJ195" s="167"/>
      <c r="BK195" s="103" t="s">
        <v>102</v>
      </c>
      <c r="BL195" s="105">
        <v>8</v>
      </c>
      <c r="BM195" s="105">
        <v>20</v>
      </c>
      <c r="BN195" s="105">
        <v>0</v>
      </c>
      <c r="BO195" s="105">
        <v>0</v>
      </c>
      <c r="BP195" s="105">
        <v>8</v>
      </c>
      <c r="BQ195" s="105">
        <v>36</v>
      </c>
      <c r="BR195" s="105">
        <v>16</v>
      </c>
      <c r="BS195" s="105">
        <v>12</v>
      </c>
      <c r="BT195" s="105">
        <v>11</v>
      </c>
      <c r="BU195" s="105">
        <v>5</v>
      </c>
      <c r="BV195" s="167"/>
      <c r="BW195" s="103" t="s">
        <v>102</v>
      </c>
      <c r="BX195" s="105">
        <v>219</v>
      </c>
      <c r="BY195" s="105">
        <v>153</v>
      </c>
      <c r="BZ195" s="105">
        <v>55</v>
      </c>
      <c r="CA195" s="105">
        <v>61</v>
      </c>
      <c r="CB195" s="105">
        <v>188</v>
      </c>
      <c r="CC195" s="105">
        <v>49</v>
      </c>
      <c r="CD195" s="105">
        <v>56</v>
      </c>
      <c r="CE195" s="105">
        <v>0</v>
      </c>
      <c r="CF195" s="105">
        <v>0</v>
      </c>
      <c r="CG195" s="105">
        <v>0</v>
      </c>
      <c r="CH195" s="105">
        <v>0</v>
      </c>
      <c r="CI195" s="105">
        <v>236</v>
      </c>
      <c r="CJ195" s="105">
        <v>0</v>
      </c>
      <c r="CK195" s="135"/>
      <c r="CL195" s="138" t="s">
        <v>11</v>
      </c>
      <c r="CM195" s="138" t="s">
        <v>4340</v>
      </c>
      <c r="CN195" s="139">
        <v>540</v>
      </c>
      <c r="CO195" s="141">
        <v>781</v>
      </c>
    </row>
    <row r="196" spans="1:93" ht="13.15" customHeight="1">
      <c r="A196" s="167" t="s">
        <v>12</v>
      </c>
      <c r="B196" s="71" t="s">
        <v>119</v>
      </c>
      <c r="C196" s="5">
        <v>121</v>
      </c>
      <c r="D196" s="5">
        <v>54</v>
      </c>
      <c r="E196" s="5">
        <v>151</v>
      </c>
      <c r="F196" s="5">
        <v>81</v>
      </c>
      <c r="G196" s="5">
        <v>72</v>
      </c>
      <c r="H196" s="5">
        <v>31</v>
      </c>
      <c r="I196" s="5">
        <v>73</v>
      </c>
      <c r="J196" s="5">
        <v>48</v>
      </c>
      <c r="K196" s="72">
        <v>417</v>
      </c>
      <c r="L196" s="72">
        <v>214</v>
      </c>
      <c r="M196" s="167" t="s">
        <v>12</v>
      </c>
      <c r="N196" s="71" t="s">
        <v>119</v>
      </c>
      <c r="O196" s="5">
        <v>4</v>
      </c>
      <c r="P196" s="5">
        <v>0</v>
      </c>
      <c r="Q196" s="5">
        <v>1</v>
      </c>
      <c r="R196" s="5">
        <v>0</v>
      </c>
      <c r="S196" s="5">
        <v>1</v>
      </c>
      <c r="T196" s="5">
        <v>1</v>
      </c>
      <c r="U196" s="5">
        <v>10</v>
      </c>
      <c r="V196" s="5">
        <v>4</v>
      </c>
      <c r="W196" s="72">
        <v>16</v>
      </c>
      <c r="X196" s="72">
        <v>5</v>
      </c>
      <c r="Y196" s="167" t="s">
        <v>12</v>
      </c>
      <c r="Z196" s="71" t="s">
        <v>119</v>
      </c>
      <c r="AA196" s="5">
        <v>4</v>
      </c>
      <c r="AB196" s="5">
        <v>4</v>
      </c>
      <c r="AC196" s="5">
        <v>4</v>
      </c>
      <c r="AD196" s="5">
        <v>3</v>
      </c>
      <c r="AE196" s="72">
        <v>15</v>
      </c>
      <c r="AF196" s="72">
        <v>9</v>
      </c>
      <c r="AG196" s="5">
        <v>4</v>
      </c>
      <c r="AH196" s="5">
        <v>0</v>
      </c>
      <c r="AI196" s="5">
        <v>3</v>
      </c>
      <c r="AJ196" s="5">
        <v>3</v>
      </c>
      <c r="AK196" s="167" t="s">
        <v>12</v>
      </c>
      <c r="AL196" s="71" t="s">
        <v>119</v>
      </c>
      <c r="AM196" s="5">
        <v>0</v>
      </c>
      <c r="AN196" s="5">
        <v>150</v>
      </c>
      <c r="AO196" s="5">
        <v>3</v>
      </c>
      <c r="AP196" s="5">
        <v>0</v>
      </c>
      <c r="AQ196" s="5">
        <v>0</v>
      </c>
      <c r="AR196" s="5">
        <v>2</v>
      </c>
      <c r="AS196" s="5">
        <v>10</v>
      </c>
      <c r="AT196" s="5">
        <v>4</v>
      </c>
      <c r="AU196" s="5">
        <v>4</v>
      </c>
      <c r="AV196" s="167" t="s">
        <v>12</v>
      </c>
      <c r="AW196" s="71" t="s">
        <v>119</v>
      </c>
      <c r="AX196" s="5">
        <v>84</v>
      </c>
      <c r="AY196" s="5">
        <v>40</v>
      </c>
      <c r="AZ196" s="5">
        <v>80</v>
      </c>
      <c r="BA196" s="5">
        <v>38</v>
      </c>
      <c r="BB196" s="5">
        <v>49</v>
      </c>
      <c r="BC196" s="5">
        <v>23</v>
      </c>
      <c r="BD196" s="5">
        <v>84</v>
      </c>
      <c r="BE196" s="5">
        <v>40</v>
      </c>
      <c r="BF196" s="5">
        <v>80</v>
      </c>
      <c r="BG196" s="5">
        <v>38</v>
      </c>
      <c r="BH196" s="5">
        <v>49</v>
      </c>
      <c r="BI196" s="5">
        <v>23</v>
      </c>
      <c r="BJ196" s="167" t="s">
        <v>12</v>
      </c>
      <c r="BK196" s="71" t="s">
        <v>119</v>
      </c>
      <c r="BL196" s="5">
        <v>2</v>
      </c>
      <c r="BM196" s="5">
        <v>7</v>
      </c>
      <c r="BN196" s="5">
        <v>0</v>
      </c>
      <c r="BO196" s="5">
        <v>0</v>
      </c>
      <c r="BP196" s="5">
        <v>27</v>
      </c>
      <c r="BQ196" s="72">
        <v>36</v>
      </c>
      <c r="BR196" s="5">
        <v>12</v>
      </c>
      <c r="BS196" s="5">
        <v>2</v>
      </c>
      <c r="BT196" s="72">
        <v>4</v>
      </c>
      <c r="BU196" s="5">
        <v>2</v>
      </c>
      <c r="BV196" s="167" t="s">
        <v>12</v>
      </c>
      <c r="BW196" s="71" t="s">
        <v>119</v>
      </c>
      <c r="BX196" s="5">
        <v>70</v>
      </c>
      <c r="BY196" s="5">
        <v>95</v>
      </c>
      <c r="BZ196" s="5">
        <v>2</v>
      </c>
      <c r="CA196" s="5">
        <v>0</v>
      </c>
      <c r="CB196" s="5">
        <v>116</v>
      </c>
      <c r="CC196" s="5">
        <v>4</v>
      </c>
      <c r="CD196" s="5">
        <v>3</v>
      </c>
      <c r="CE196" s="5">
        <v>0</v>
      </c>
      <c r="CF196" s="5">
        <v>0</v>
      </c>
      <c r="CG196" s="5">
        <v>0</v>
      </c>
      <c r="CH196" s="5">
        <v>0</v>
      </c>
      <c r="CI196" s="5">
        <v>46</v>
      </c>
      <c r="CJ196" s="5">
        <v>109</v>
      </c>
      <c r="CK196" s="135"/>
      <c r="CL196" s="138" t="s">
        <v>12</v>
      </c>
      <c r="CM196" s="138" t="s">
        <v>4341</v>
      </c>
      <c r="CN196" s="139">
        <v>309</v>
      </c>
      <c r="CO196" s="141">
        <v>290</v>
      </c>
    </row>
    <row r="197" spans="1:93" ht="13.15" customHeight="1">
      <c r="A197" s="167"/>
      <c r="B197" s="71" t="s">
        <v>120</v>
      </c>
      <c r="C197" s="5">
        <v>0</v>
      </c>
      <c r="D197" s="5">
        <v>0</v>
      </c>
      <c r="E197" s="5">
        <v>0</v>
      </c>
      <c r="F197" s="5">
        <v>0</v>
      </c>
      <c r="G197" s="5">
        <v>0</v>
      </c>
      <c r="H197" s="5">
        <v>0</v>
      </c>
      <c r="I197" s="5">
        <v>0</v>
      </c>
      <c r="J197" s="5">
        <v>0</v>
      </c>
      <c r="K197" s="72">
        <v>0</v>
      </c>
      <c r="L197" s="72">
        <v>0</v>
      </c>
      <c r="M197" s="167"/>
      <c r="N197" s="71" t="s">
        <v>120</v>
      </c>
      <c r="O197" s="5">
        <v>0</v>
      </c>
      <c r="P197" s="5">
        <v>0</v>
      </c>
      <c r="Q197" s="5">
        <v>0</v>
      </c>
      <c r="R197" s="5">
        <v>0</v>
      </c>
      <c r="S197" s="5">
        <v>0</v>
      </c>
      <c r="T197" s="5">
        <v>0</v>
      </c>
      <c r="U197" s="5">
        <v>0</v>
      </c>
      <c r="V197" s="5">
        <v>0</v>
      </c>
      <c r="W197" s="72">
        <v>0</v>
      </c>
      <c r="X197" s="72">
        <v>0</v>
      </c>
      <c r="Y197" s="167"/>
      <c r="Z197" s="71" t="s">
        <v>120</v>
      </c>
      <c r="AA197" s="5">
        <v>0</v>
      </c>
      <c r="AB197" s="5">
        <v>0</v>
      </c>
      <c r="AC197" s="5">
        <v>0</v>
      </c>
      <c r="AD197" s="5">
        <v>0</v>
      </c>
      <c r="AE197" s="72">
        <v>0</v>
      </c>
      <c r="AF197" s="72">
        <v>0</v>
      </c>
      <c r="AG197" s="5">
        <v>0</v>
      </c>
      <c r="AH197" s="5">
        <v>0</v>
      </c>
      <c r="AI197" s="5">
        <v>0</v>
      </c>
      <c r="AJ197" s="5">
        <v>0</v>
      </c>
      <c r="AK197" s="167"/>
      <c r="AL197" s="71" t="s">
        <v>120</v>
      </c>
      <c r="AM197" s="5">
        <v>0</v>
      </c>
      <c r="AN197" s="5">
        <v>0</v>
      </c>
      <c r="AO197" s="5">
        <v>0</v>
      </c>
      <c r="AP197" s="5">
        <v>0</v>
      </c>
      <c r="AQ197" s="5">
        <v>0</v>
      </c>
      <c r="AR197" s="5">
        <v>0</v>
      </c>
      <c r="AS197" s="5">
        <v>0</v>
      </c>
      <c r="AT197" s="5">
        <v>0</v>
      </c>
      <c r="AU197" s="5">
        <v>0</v>
      </c>
      <c r="AV197" s="167"/>
      <c r="AW197" s="71" t="s">
        <v>120</v>
      </c>
      <c r="AX197" s="5">
        <v>0</v>
      </c>
      <c r="AY197" s="5">
        <v>0</v>
      </c>
      <c r="AZ197" s="5">
        <v>0</v>
      </c>
      <c r="BA197" s="5">
        <v>0</v>
      </c>
      <c r="BB197" s="5">
        <v>0</v>
      </c>
      <c r="BC197" s="5">
        <v>0</v>
      </c>
      <c r="BD197" s="5">
        <v>0</v>
      </c>
      <c r="BE197" s="5">
        <v>0</v>
      </c>
      <c r="BF197" s="5">
        <v>0</v>
      </c>
      <c r="BG197" s="5">
        <v>0</v>
      </c>
      <c r="BH197" s="5">
        <v>0</v>
      </c>
      <c r="BI197" s="5">
        <v>0</v>
      </c>
      <c r="BJ197" s="167"/>
      <c r="BK197" s="71" t="s">
        <v>120</v>
      </c>
      <c r="BL197" s="5">
        <v>0</v>
      </c>
      <c r="BM197" s="5">
        <v>0</v>
      </c>
      <c r="BN197" s="5">
        <v>0</v>
      </c>
      <c r="BO197" s="5">
        <v>0</v>
      </c>
      <c r="BP197" s="5">
        <v>0</v>
      </c>
      <c r="BQ197" s="72">
        <v>0</v>
      </c>
      <c r="BR197" s="5">
        <v>0</v>
      </c>
      <c r="BS197" s="5">
        <v>0</v>
      </c>
      <c r="BT197" s="72">
        <v>0</v>
      </c>
      <c r="BU197" s="5">
        <v>0</v>
      </c>
      <c r="BV197" s="167"/>
      <c r="BW197" s="71" t="s">
        <v>120</v>
      </c>
      <c r="BX197" s="5">
        <v>0</v>
      </c>
      <c r="BY197" s="5">
        <v>0</v>
      </c>
      <c r="BZ197" s="5">
        <v>0</v>
      </c>
      <c r="CA197" s="5">
        <v>0</v>
      </c>
      <c r="CB197" s="5">
        <v>0</v>
      </c>
      <c r="CC197" s="5">
        <v>0</v>
      </c>
      <c r="CD197" s="5">
        <v>0</v>
      </c>
      <c r="CE197" s="5">
        <v>0</v>
      </c>
      <c r="CF197" s="5">
        <v>0</v>
      </c>
      <c r="CG197" s="5">
        <v>0</v>
      </c>
      <c r="CH197" s="5">
        <v>0</v>
      </c>
      <c r="CI197" s="5">
        <v>0</v>
      </c>
      <c r="CJ197" s="5">
        <v>0</v>
      </c>
      <c r="CK197" s="135"/>
      <c r="CL197" s="138" t="s">
        <v>12</v>
      </c>
      <c r="CM197" s="138" t="s">
        <v>4342</v>
      </c>
      <c r="CN197" s="139">
        <v>0</v>
      </c>
      <c r="CO197" s="141">
        <v>0</v>
      </c>
    </row>
    <row r="198" spans="1:93" ht="13.15" customHeight="1">
      <c r="A198" s="167"/>
      <c r="B198" s="103" t="s">
        <v>102</v>
      </c>
      <c r="C198" s="105">
        <v>121</v>
      </c>
      <c r="D198" s="105">
        <v>54</v>
      </c>
      <c r="E198" s="105">
        <v>151</v>
      </c>
      <c r="F198" s="105">
        <v>81</v>
      </c>
      <c r="G198" s="105">
        <v>72</v>
      </c>
      <c r="H198" s="105">
        <v>31</v>
      </c>
      <c r="I198" s="105">
        <v>73</v>
      </c>
      <c r="J198" s="105">
        <v>48</v>
      </c>
      <c r="K198" s="105">
        <v>417</v>
      </c>
      <c r="L198" s="105">
        <v>214</v>
      </c>
      <c r="M198" s="167"/>
      <c r="N198" s="103" t="s">
        <v>102</v>
      </c>
      <c r="O198" s="105">
        <v>4</v>
      </c>
      <c r="P198" s="105">
        <v>0</v>
      </c>
      <c r="Q198" s="105">
        <v>1</v>
      </c>
      <c r="R198" s="105">
        <v>0</v>
      </c>
      <c r="S198" s="105">
        <v>1</v>
      </c>
      <c r="T198" s="105">
        <v>1</v>
      </c>
      <c r="U198" s="105">
        <v>10</v>
      </c>
      <c r="V198" s="105">
        <v>4</v>
      </c>
      <c r="W198" s="105">
        <v>16</v>
      </c>
      <c r="X198" s="105">
        <v>5</v>
      </c>
      <c r="Y198" s="167"/>
      <c r="Z198" s="103" t="s">
        <v>102</v>
      </c>
      <c r="AA198" s="105">
        <v>4</v>
      </c>
      <c r="AB198" s="105">
        <v>4</v>
      </c>
      <c r="AC198" s="105">
        <v>4</v>
      </c>
      <c r="AD198" s="105">
        <v>3</v>
      </c>
      <c r="AE198" s="105">
        <v>15</v>
      </c>
      <c r="AF198" s="105">
        <v>9</v>
      </c>
      <c r="AG198" s="105">
        <v>4</v>
      </c>
      <c r="AH198" s="105">
        <v>0</v>
      </c>
      <c r="AI198" s="105">
        <v>3</v>
      </c>
      <c r="AJ198" s="105">
        <v>3</v>
      </c>
      <c r="AK198" s="167"/>
      <c r="AL198" s="103" t="s">
        <v>102</v>
      </c>
      <c r="AM198" s="105">
        <v>0</v>
      </c>
      <c r="AN198" s="105">
        <v>150</v>
      </c>
      <c r="AO198" s="105">
        <v>3</v>
      </c>
      <c r="AP198" s="105">
        <v>0</v>
      </c>
      <c r="AQ198" s="105">
        <v>0</v>
      </c>
      <c r="AR198" s="105">
        <v>2</v>
      </c>
      <c r="AS198" s="105">
        <v>10</v>
      </c>
      <c r="AT198" s="105">
        <v>4</v>
      </c>
      <c r="AU198" s="105">
        <v>4</v>
      </c>
      <c r="AV198" s="167"/>
      <c r="AW198" s="103" t="s">
        <v>102</v>
      </c>
      <c r="AX198" s="105">
        <v>84</v>
      </c>
      <c r="AY198" s="105">
        <v>40</v>
      </c>
      <c r="AZ198" s="105">
        <v>80</v>
      </c>
      <c r="BA198" s="105">
        <v>38</v>
      </c>
      <c r="BB198" s="105">
        <v>49</v>
      </c>
      <c r="BC198" s="105">
        <v>23</v>
      </c>
      <c r="BD198" s="105">
        <v>84</v>
      </c>
      <c r="BE198" s="105">
        <v>40</v>
      </c>
      <c r="BF198" s="105">
        <v>80</v>
      </c>
      <c r="BG198" s="105">
        <v>38</v>
      </c>
      <c r="BH198" s="105">
        <v>49</v>
      </c>
      <c r="BI198" s="105">
        <v>23</v>
      </c>
      <c r="BJ198" s="167"/>
      <c r="BK198" s="103" t="s">
        <v>102</v>
      </c>
      <c r="BL198" s="105">
        <v>2</v>
      </c>
      <c r="BM198" s="105">
        <v>7</v>
      </c>
      <c r="BN198" s="105">
        <v>0</v>
      </c>
      <c r="BO198" s="105">
        <v>0</v>
      </c>
      <c r="BP198" s="105">
        <v>27</v>
      </c>
      <c r="BQ198" s="105">
        <v>36</v>
      </c>
      <c r="BR198" s="105">
        <v>12</v>
      </c>
      <c r="BS198" s="105">
        <v>2</v>
      </c>
      <c r="BT198" s="105">
        <v>4</v>
      </c>
      <c r="BU198" s="105">
        <v>2</v>
      </c>
      <c r="BV198" s="167"/>
      <c r="BW198" s="103" t="s">
        <v>102</v>
      </c>
      <c r="BX198" s="105">
        <v>70</v>
      </c>
      <c r="BY198" s="105">
        <v>95</v>
      </c>
      <c r="BZ198" s="105">
        <v>2</v>
      </c>
      <c r="CA198" s="105">
        <v>0</v>
      </c>
      <c r="CB198" s="105">
        <v>116</v>
      </c>
      <c r="CC198" s="105">
        <v>4</v>
      </c>
      <c r="CD198" s="105">
        <v>3</v>
      </c>
      <c r="CE198" s="105">
        <v>0</v>
      </c>
      <c r="CF198" s="105">
        <v>0</v>
      </c>
      <c r="CG198" s="105">
        <v>0</v>
      </c>
      <c r="CH198" s="105">
        <v>0</v>
      </c>
      <c r="CI198" s="105">
        <v>46</v>
      </c>
      <c r="CJ198" s="105">
        <v>109</v>
      </c>
      <c r="CK198" s="135"/>
      <c r="CL198" s="138" t="s">
        <v>12</v>
      </c>
      <c r="CM198" s="138" t="s">
        <v>4343</v>
      </c>
      <c r="CN198" s="139">
        <v>309</v>
      </c>
      <c r="CO198" s="141">
        <v>290</v>
      </c>
    </row>
    <row r="199" spans="1:93" ht="13.15" customHeight="1">
      <c r="A199" s="167" t="s">
        <v>13</v>
      </c>
      <c r="B199" s="71" t="s">
        <v>119</v>
      </c>
      <c r="C199" s="5">
        <v>260</v>
      </c>
      <c r="D199" s="5">
        <v>125</v>
      </c>
      <c r="E199" s="5">
        <v>221</v>
      </c>
      <c r="F199" s="5">
        <v>114</v>
      </c>
      <c r="G199" s="5">
        <v>159</v>
      </c>
      <c r="H199" s="5">
        <v>75</v>
      </c>
      <c r="I199" s="5">
        <v>260</v>
      </c>
      <c r="J199" s="5">
        <v>127</v>
      </c>
      <c r="K199" s="72">
        <v>900</v>
      </c>
      <c r="L199" s="72">
        <v>441</v>
      </c>
      <c r="M199" s="167" t="s">
        <v>13</v>
      </c>
      <c r="N199" s="71" t="s">
        <v>119</v>
      </c>
      <c r="O199" s="5">
        <v>40</v>
      </c>
      <c r="P199" s="5">
        <v>17</v>
      </c>
      <c r="Q199" s="5">
        <v>15</v>
      </c>
      <c r="R199" s="5">
        <v>6</v>
      </c>
      <c r="S199" s="5">
        <v>4</v>
      </c>
      <c r="T199" s="5">
        <v>1</v>
      </c>
      <c r="U199" s="5">
        <v>78</v>
      </c>
      <c r="V199" s="5">
        <v>38</v>
      </c>
      <c r="W199" s="72">
        <v>137</v>
      </c>
      <c r="X199" s="72">
        <v>62</v>
      </c>
      <c r="Y199" s="167" t="s">
        <v>13</v>
      </c>
      <c r="Z199" s="71" t="s">
        <v>119</v>
      </c>
      <c r="AA199" s="5">
        <v>8</v>
      </c>
      <c r="AB199" s="5">
        <v>7</v>
      </c>
      <c r="AC199" s="5">
        <v>5</v>
      </c>
      <c r="AD199" s="5">
        <v>6</v>
      </c>
      <c r="AE199" s="72">
        <v>26</v>
      </c>
      <c r="AF199" s="72">
        <v>22</v>
      </c>
      <c r="AG199" s="5">
        <v>12</v>
      </c>
      <c r="AH199" s="5">
        <v>0</v>
      </c>
      <c r="AI199" s="5">
        <v>1</v>
      </c>
      <c r="AJ199" s="5">
        <v>6</v>
      </c>
      <c r="AK199" s="167" t="s">
        <v>13</v>
      </c>
      <c r="AL199" s="71" t="s">
        <v>119</v>
      </c>
      <c r="AM199" s="5">
        <v>1</v>
      </c>
      <c r="AN199" s="5">
        <v>274</v>
      </c>
      <c r="AO199" s="5">
        <v>23</v>
      </c>
      <c r="AP199" s="5">
        <v>7</v>
      </c>
      <c r="AQ199" s="5">
        <v>0</v>
      </c>
      <c r="AR199" s="5">
        <v>8</v>
      </c>
      <c r="AS199" s="5">
        <v>21</v>
      </c>
      <c r="AT199" s="5">
        <v>14</v>
      </c>
      <c r="AU199" s="5">
        <v>3</v>
      </c>
      <c r="AV199" s="167" t="s">
        <v>13</v>
      </c>
      <c r="AW199" s="71" t="s">
        <v>119</v>
      </c>
      <c r="AX199" s="5">
        <v>230</v>
      </c>
      <c r="AY199" s="5">
        <v>112</v>
      </c>
      <c r="AZ199" s="5">
        <v>224</v>
      </c>
      <c r="BA199" s="5">
        <v>108</v>
      </c>
      <c r="BB199" s="5">
        <v>46</v>
      </c>
      <c r="BC199" s="5">
        <v>15</v>
      </c>
      <c r="BD199" s="5">
        <v>230</v>
      </c>
      <c r="BE199" s="5">
        <v>112</v>
      </c>
      <c r="BF199" s="5">
        <v>224</v>
      </c>
      <c r="BG199" s="5">
        <v>108</v>
      </c>
      <c r="BH199" s="5">
        <v>46</v>
      </c>
      <c r="BI199" s="5">
        <v>15</v>
      </c>
      <c r="BJ199" s="167" t="s">
        <v>13</v>
      </c>
      <c r="BK199" s="71" t="s">
        <v>119</v>
      </c>
      <c r="BL199" s="5">
        <v>7</v>
      </c>
      <c r="BM199" s="5">
        <v>24</v>
      </c>
      <c r="BN199" s="5">
        <v>0</v>
      </c>
      <c r="BO199" s="5">
        <v>1</v>
      </c>
      <c r="BP199" s="5">
        <v>47</v>
      </c>
      <c r="BQ199" s="72">
        <v>79</v>
      </c>
      <c r="BR199" s="5">
        <v>24</v>
      </c>
      <c r="BS199" s="5">
        <v>7</v>
      </c>
      <c r="BT199" s="72">
        <v>10</v>
      </c>
      <c r="BU199" s="5">
        <v>4</v>
      </c>
      <c r="BV199" s="167" t="s">
        <v>13</v>
      </c>
      <c r="BW199" s="71" t="s">
        <v>119</v>
      </c>
      <c r="BX199" s="5">
        <v>445</v>
      </c>
      <c r="BY199" s="5">
        <v>461</v>
      </c>
      <c r="BZ199" s="5">
        <v>101</v>
      </c>
      <c r="CA199" s="5">
        <v>40</v>
      </c>
      <c r="CB199" s="5">
        <v>457</v>
      </c>
      <c r="CC199" s="5">
        <v>50</v>
      </c>
      <c r="CD199" s="5">
        <v>41</v>
      </c>
      <c r="CE199" s="5">
        <v>1</v>
      </c>
      <c r="CF199" s="5">
        <v>11</v>
      </c>
      <c r="CG199" s="5">
        <v>0</v>
      </c>
      <c r="CH199" s="5">
        <v>0</v>
      </c>
      <c r="CI199" s="5">
        <v>21</v>
      </c>
      <c r="CJ199" s="5">
        <v>20</v>
      </c>
      <c r="CK199" s="135"/>
      <c r="CL199" s="138" t="s">
        <v>13</v>
      </c>
      <c r="CM199" s="138" t="s">
        <v>4344</v>
      </c>
      <c r="CN199" s="139">
        <v>646</v>
      </c>
      <c r="CO199" s="141">
        <v>1607</v>
      </c>
    </row>
    <row r="200" spans="1:93" ht="13.15" customHeight="1">
      <c r="A200" s="167"/>
      <c r="B200" s="71" t="s">
        <v>120</v>
      </c>
      <c r="C200" s="5">
        <v>0</v>
      </c>
      <c r="D200" s="5">
        <v>0</v>
      </c>
      <c r="E200" s="5">
        <v>0</v>
      </c>
      <c r="F200" s="5">
        <v>0</v>
      </c>
      <c r="G200" s="5">
        <v>0</v>
      </c>
      <c r="H200" s="5">
        <v>0</v>
      </c>
      <c r="I200" s="5">
        <v>0</v>
      </c>
      <c r="J200" s="5">
        <v>0</v>
      </c>
      <c r="K200" s="72">
        <v>0</v>
      </c>
      <c r="L200" s="72">
        <v>0</v>
      </c>
      <c r="M200" s="167"/>
      <c r="N200" s="71" t="s">
        <v>120</v>
      </c>
      <c r="O200" s="5">
        <v>0</v>
      </c>
      <c r="P200" s="5">
        <v>0</v>
      </c>
      <c r="Q200" s="5">
        <v>0</v>
      </c>
      <c r="R200" s="5">
        <v>0</v>
      </c>
      <c r="S200" s="5">
        <v>0</v>
      </c>
      <c r="T200" s="5">
        <v>0</v>
      </c>
      <c r="U200" s="5">
        <v>0</v>
      </c>
      <c r="V200" s="5">
        <v>0</v>
      </c>
      <c r="W200" s="72">
        <v>0</v>
      </c>
      <c r="X200" s="72">
        <v>0</v>
      </c>
      <c r="Y200" s="167"/>
      <c r="Z200" s="71" t="s">
        <v>120</v>
      </c>
      <c r="AA200" s="5">
        <v>0</v>
      </c>
      <c r="AB200" s="5">
        <v>0</v>
      </c>
      <c r="AC200" s="5">
        <v>0</v>
      </c>
      <c r="AD200" s="5">
        <v>0</v>
      </c>
      <c r="AE200" s="72">
        <v>0</v>
      </c>
      <c r="AF200" s="72">
        <v>0</v>
      </c>
      <c r="AG200" s="5">
        <v>0</v>
      </c>
      <c r="AH200" s="5">
        <v>0</v>
      </c>
      <c r="AI200" s="5">
        <v>0</v>
      </c>
      <c r="AJ200" s="5">
        <v>0</v>
      </c>
      <c r="AK200" s="167"/>
      <c r="AL200" s="71" t="s">
        <v>120</v>
      </c>
      <c r="AM200" s="5">
        <v>0</v>
      </c>
      <c r="AN200" s="5">
        <v>0</v>
      </c>
      <c r="AO200" s="5">
        <v>0</v>
      </c>
      <c r="AP200" s="5">
        <v>0</v>
      </c>
      <c r="AQ200" s="5">
        <v>0</v>
      </c>
      <c r="AR200" s="5">
        <v>0</v>
      </c>
      <c r="AS200" s="5">
        <v>0</v>
      </c>
      <c r="AT200" s="5">
        <v>0</v>
      </c>
      <c r="AU200" s="5">
        <v>0</v>
      </c>
      <c r="AV200" s="167"/>
      <c r="AW200" s="71" t="s">
        <v>120</v>
      </c>
      <c r="AX200" s="5">
        <v>0</v>
      </c>
      <c r="AY200" s="5">
        <v>0</v>
      </c>
      <c r="AZ200" s="5">
        <v>0</v>
      </c>
      <c r="BA200" s="5">
        <v>0</v>
      </c>
      <c r="BB200" s="5">
        <v>0</v>
      </c>
      <c r="BC200" s="5">
        <v>0</v>
      </c>
      <c r="BD200" s="5">
        <v>0</v>
      </c>
      <c r="BE200" s="5">
        <v>0</v>
      </c>
      <c r="BF200" s="5">
        <v>0</v>
      </c>
      <c r="BG200" s="5">
        <v>0</v>
      </c>
      <c r="BH200" s="5">
        <v>0</v>
      </c>
      <c r="BI200" s="5">
        <v>0</v>
      </c>
      <c r="BJ200" s="167"/>
      <c r="BK200" s="71" t="s">
        <v>120</v>
      </c>
      <c r="BL200" s="5">
        <v>0</v>
      </c>
      <c r="BM200" s="5">
        <v>0</v>
      </c>
      <c r="BN200" s="5">
        <v>0</v>
      </c>
      <c r="BO200" s="5">
        <v>0</v>
      </c>
      <c r="BP200" s="5">
        <v>0</v>
      </c>
      <c r="BQ200" s="72">
        <v>0</v>
      </c>
      <c r="BR200" s="5">
        <v>0</v>
      </c>
      <c r="BS200" s="5">
        <v>0</v>
      </c>
      <c r="BT200" s="72">
        <v>0</v>
      </c>
      <c r="BU200" s="5">
        <v>0</v>
      </c>
      <c r="BV200" s="167"/>
      <c r="BW200" s="71" t="s">
        <v>120</v>
      </c>
      <c r="BX200" s="5">
        <v>0</v>
      </c>
      <c r="BY200" s="5">
        <v>0</v>
      </c>
      <c r="BZ200" s="5">
        <v>0</v>
      </c>
      <c r="CA200" s="5">
        <v>0</v>
      </c>
      <c r="CB200" s="5">
        <v>0</v>
      </c>
      <c r="CC200" s="5">
        <v>0</v>
      </c>
      <c r="CD200" s="5">
        <v>0</v>
      </c>
      <c r="CE200" s="5">
        <v>0</v>
      </c>
      <c r="CF200" s="5">
        <v>0</v>
      </c>
      <c r="CG200" s="5">
        <v>0</v>
      </c>
      <c r="CH200" s="5">
        <v>0</v>
      </c>
      <c r="CI200" s="5">
        <v>0</v>
      </c>
      <c r="CJ200" s="5">
        <v>0</v>
      </c>
      <c r="CK200" s="135"/>
      <c r="CL200" s="138" t="s">
        <v>13</v>
      </c>
      <c r="CM200" s="138" t="s">
        <v>4345</v>
      </c>
      <c r="CN200" s="139">
        <v>0</v>
      </c>
      <c r="CO200" s="141">
        <v>0</v>
      </c>
    </row>
    <row r="201" spans="1:93" ht="13.15" customHeight="1">
      <c r="A201" s="167"/>
      <c r="B201" s="103" t="s">
        <v>102</v>
      </c>
      <c r="C201" s="105">
        <v>260</v>
      </c>
      <c r="D201" s="105">
        <v>125</v>
      </c>
      <c r="E201" s="105">
        <v>221</v>
      </c>
      <c r="F201" s="105">
        <v>114</v>
      </c>
      <c r="G201" s="105">
        <v>159</v>
      </c>
      <c r="H201" s="105">
        <v>75</v>
      </c>
      <c r="I201" s="105">
        <v>260</v>
      </c>
      <c r="J201" s="105">
        <v>127</v>
      </c>
      <c r="K201" s="105">
        <v>900</v>
      </c>
      <c r="L201" s="105">
        <v>441</v>
      </c>
      <c r="M201" s="167"/>
      <c r="N201" s="103" t="s">
        <v>102</v>
      </c>
      <c r="O201" s="105">
        <v>40</v>
      </c>
      <c r="P201" s="105">
        <v>17</v>
      </c>
      <c r="Q201" s="105">
        <v>15</v>
      </c>
      <c r="R201" s="105">
        <v>6</v>
      </c>
      <c r="S201" s="105">
        <v>4</v>
      </c>
      <c r="T201" s="105">
        <v>1</v>
      </c>
      <c r="U201" s="105">
        <v>78</v>
      </c>
      <c r="V201" s="105">
        <v>38</v>
      </c>
      <c r="W201" s="105">
        <v>137</v>
      </c>
      <c r="X201" s="105">
        <v>62</v>
      </c>
      <c r="Y201" s="167"/>
      <c r="Z201" s="103" t="s">
        <v>102</v>
      </c>
      <c r="AA201" s="105">
        <v>8</v>
      </c>
      <c r="AB201" s="105">
        <v>7</v>
      </c>
      <c r="AC201" s="105">
        <v>5</v>
      </c>
      <c r="AD201" s="105">
        <v>6</v>
      </c>
      <c r="AE201" s="105">
        <v>26</v>
      </c>
      <c r="AF201" s="105">
        <v>22</v>
      </c>
      <c r="AG201" s="105">
        <v>12</v>
      </c>
      <c r="AH201" s="105">
        <v>0</v>
      </c>
      <c r="AI201" s="105">
        <v>1</v>
      </c>
      <c r="AJ201" s="105">
        <v>6</v>
      </c>
      <c r="AK201" s="167"/>
      <c r="AL201" s="103" t="s">
        <v>102</v>
      </c>
      <c r="AM201" s="105">
        <v>1</v>
      </c>
      <c r="AN201" s="105">
        <v>274</v>
      </c>
      <c r="AO201" s="105">
        <v>23</v>
      </c>
      <c r="AP201" s="105">
        <v>7</v>
      </c>
      <c r="AQ201" s="105">
        <v>0</v>
      </c>
      <c r="AR201" s="105">
        <v>8</v>
      </c>
      <c r="AS201" s="105">
        <v>21</v>
      </c>
      <c r="AT201" s="105">
        <v>14</v>
      </c>
      <c r="AU201" s="105">
        <v>3</v>
      </c>
      <c r="AV201" s="167"/>
      <c r="AW201" s="103" t="s">
        <v>102</v>
      </c>
      <c r="AX201" s="105">
        <v>230</v>
      </c>
      <c r="AY201" s="105">
        <v>112</v>
      </c>
      <c r="AZ201" s="105">
        <v>224</v>
      </c>
      <c r="BA201" s="105">
        <v>108</v>
      </c>
      <c r="BB201" s="105">
        <v>46</v>
      </c>
      <c r="BC201" s="105">
        <v>15</v>
      </c>
      <c r="BD201" s="105">
        <v>230</v>
      </c>
      <c r="BE201" s="105">
        <v>112</v>
      </c>
      <c r="BF201" s="105">
        <v>224</v>
      </c>
      <c r="BG201" s="105">
        <v>108</v>
      </c>
      <c r="BH201" s="105">
        <v>46</v>
      </c>
      <c r="BI201" s="105">
        <v>15</v>
      </c>
      <c r="BJ201" s="167"/>
      <c r="BK201" s="103" t="s">
        <v>102</v>
      </c>
      <c r="BL201" s="105">
        <v>7</v>
      </c>
      <c r="BM201" s="105">
        <v>24</v>
      </c>
      <c r="BN201" s="105">
        <v>0</v>
      </c>
      <c r="BO201" s="105">
        <v>1</v>
      </c>
      <c r="BP201" s="105">
        <v>47</v>
      </c>
      <c r="BQ201" s="105">
        <v>79</v>
      </c>
      <c r="BR201" s="105">
        <v>24</v>
      </c>
      <c r="BS201" s="105">
        <v>7</v>
      </c>
      <c r="BT201" s="105">
        <v>10</v>
      </c>
      <c r="BU201" s="105">
        <v>4</v>
      </c>
      <c r="BV201" s="167"/>
      <c r="BW201" s="103" t="s">
        <v>102</v>
      </c>
      <c r="BX201" s="105">
        <v>445</v>
      </c>
      <c r="BY201" s="105">
        <v>461</v>
      </c>
      <c r="BZ201" s="105">
        <v>101</v>
      </c>
      <c r="CA201" s="105">
        <v>40</v>
      </c>
      <c r="CB201" s="105">
        <v>457</v>
      </c>
      <c r="CC201" s="105">
        <v>50</v>
      </c>
      <c r="CD201" s="105">
        <v>41</v>
      </c>
      <c r="CE201" s="105">
        <v>1</v>
      </c>
      <c r="CF201" s="105">
        <v>11</v>
      </c>
      <c r="CG201" s="105">
        <v>0</v>
      </c>
      <c r="CH201" s="105">
        <v>0</v>
      </c>
      <c r="CI201" s="105">
        <v>21</v>
      </c>
      <c r="CJ201" s="105">
        <v>20</v>
      </c>
      <c r="CK201" s="135"/>
      <c r="CL201" s="138" t="s">
        <v>13</v>
      </c>
      <c r="CM201" s="138" t="s">
        <v>4346</v>
      </c>
      <c r="CN201" s="139">
        <v>646</v>
      </c>
      <c r="CO201" s="141">
        <v>1607</v>
      </c>
    </row>
    <row r="202" spans="1:93" ht="13.15" customHeight="1">
      <c r="A202" s="167" t="s">
        <v>14</v>
      </c>
      <c r="B202" s="71" t="s">
        <v>119</v>
      </c>
      <c r="C202" s="5">
        <v>2050</v>
      </c>
      <c r="D202" s="5">
        <v>1086</v>
      </c>
      <c r="E202" s="5">
        <v>1622</v>
      </c>
      <c r="F202" s="5">
        <v>874</v>
      </c>
      <c r="G202" s="5">
        <v>1316</v>
      </c>
      <c r="H202" s="5">
        <v>669</v>
      </c>
      <c r="I202" s="5">
        <v>1644</v>
      </c>
      <c r="J202" s="5">
        <v>768</v>
      </c>
      <c r="K202" s="72">
        <v>6632</v>
      </c>
      <c r="L202" s="72">
        <v>3397</v>
      </c>
      <c r="M202" s="167" t="s">
        <v>14</v>
      </c>
      <c r="N202" s="71" t="s">
        <v>119</v>
      </c>
      <c r="O202" s="5">
        <v>27</v>
      </c>
      <c r="P202" s="5">
        <v>19</v>
      </c>
      <c r="Q202" s="5">
        <v>91</v>
      </c>
      <c r="R202" s="5">
        <v>49</v>
      </c>
      <c r="S202" s="5">
        <v>44</v>
      </c>
      <c r="T202" s="5">
        <v>18</v>
      </c>
      <c r="U202" s="5">
        <v>346</v>
      </c>
      <c r="V202" s="5">
        <v>163</v>
      </c>
      <c r="W202" s="72">
        <v>508</v>
      </c>
      <c r="X202" s="72">
        <v>249</v>
      </c>
      <c r="Y202" s="167" t="s">
        <v>14</v>
      </c>
      <c r="Z202" s="71" t="s">
        <v>119</v>
      </c>
      <c r="AA202" s="5">
        <v>32</v>
      </c>
      <c r="AB202" s="5">
        <v>30</v>
      </c>
      <c r="AC202" s="5">
        <v>26</v>
      </c>
      <c r="AD202" s="5">
        <v>27</v>
      </c>
      <c r="AE202" s="72">
        <v>115</v>
      </c>
      <c r="AF202" s="72">
        <v>86</v>
      </c>
      <c r="AG202" s="5">
        <v>59</v>
      </c>
      <c r="AH202" s="5">
        <v>0</v>
      </c>
      <c r="AI202" s="5">
        <v>1</v>
      </c>
      <c r="AJ202" s="5">
        <v>24</v>
      </c>
      <c r="AK202" s="167" t="s">
        <v>14</v>
      </c>
      <c r="AL202" s="71" t="s">
        <v>119</v>
      </c>
      <c r="AM202" s="5">
        <v>7</v>
      </c>
      <c r="AN202" s="5">
        <v>949</v>
      </c>
      <c r="AO202" s="5">
        <v>49</v>
      </c>
      <c r="AP202" s="5">
        <v>13</v>
      </c>
      <c r="AQ202" s="5">
        <v>16</v>
      </c>
      <c r="AR202" s="5">
        <v>20</v>
      </c>
      <c r="AS202" s="5">
        <v>85</v>
      </c>
      <c r="AT202" s="5">
        <v>58</v>
      </c>
      <c r="AU202" s="5">
        <v>55</v>
      </c>
      <c r="AV202" s="167" t="s">
        <v>14</v>
      </c>
      <c r="AW202" s="71" t="s">
        <v>119</v>
      </c>
      <c r="AX202" s="5">
        <v>1478</v>
      </c>
      <c r="AY202" s="5">
        <v>701</v>
      </c>
      <c r="AZ202" s="5">
        <v>1414</v>
      </c>
      <c r="BA202" s="5">
        <v>675</v>
      </c>
      <c r="BB202" s="5">
        <v>975</v>
      </c>
      <c r="BC202" s="5">
        <v>447</v>
      </c>
      <c r="BD202" s="5">
        <v>1460</v>
      </c>
      <c r="BE202" s="5">
        <v>695</v>
      </c>
      <c r="BF202" s="5">
        <v>1397</v>
      </c>
      <c r="BG202" s="5">
        <v>670</v>
      </c>
      <c r="BH202" s="5">
        <v>957</v>
      </c>
      <c r="BI202" s="5">
        <v>441</v>
      </c>
      <c r="BJ202" s="167" t="s">
        <v>14</v>
      </c>
      <c r="BK202" s="71" t="s">
        <v>119</v>
      </c>
      <c r="BL202" s="5">
        <v>25</v>
      </c>
      <c r="BM202" s="5">
        <v>65</v>
      </c>
      <c r="BN202" s="5">
        <v>2</v>
      </c>
      <c r="BO202" s="5">
        <v>245</v>
      </c>
      <c r="BP202" s="5">
        <v>0</v>
      </c>
      <c r="BQ202" s="72">
        <v>337</v>
      </c>
      <c r="BR202" s="5">
        <v>73</v>
      </c>
      <c r="BS202" s="5">
        <v>30</v>
      </c>
      <c r="BT202" s="72">
        <v>39</v>
      </c>
      <c r="BU202" s="5">
        <v>11</v>
      </c>
      <c r="BV202" s="167" t="s">
        <v>14</v>
      </c>
      <c r="BW202" s="71" t="s">
        <v>119</v>
      </c>
      <c r="BX202" s="5">
        <v>1713</v>
      </c>
      <c r="BY202" s="5">
        <v>1537</v>
      </c>
      <c r="BZ202" s="5">
        <v>627</v>
      </c>
      <c r="CA202" s="5">
        <v>629</v>
      </c>
      <c r="CB202" s="5">
        <v>1431</v>
      </c>
      <c r="CC202" s="5">
        <v>548</v>
      </c>
      <c r="CD202" s="5">
        <v>608</v>
      </c>
      <c r="CE202" s="5">
        <v>119</v>
      </c>
      <c r="CF202" s="5">
        <v>110</v>
      </c>
      <c r="CG202" s="5">
        <v>60</v>
      </c>
      <c r="CH202" s="5">
        <v>110</v>
      </c>
      <c r="CI202" s="5">
        <v>397</v>
      </c>
      <c r="CJ202" s="5">
        <v>338</v>
      </c>
      <c r="CK202" s="135"/>
      <c r="CL202" s="138" t="s">
        <v>14</v>
      </c>
      <c r="CM202" s="138" t="s">
        <v>4347</v>
      </c>
      <c r="CN202" s="139">
        <v>2184</v>
      </c>
      <c r="CO202" s="141">
        <v>7492</v>
      </c>
    </row>
    <row r="203" spans="1:93" ht="13.15" customHeight="1">
      <c r="A203" s="167"/>
      <c r="B203" s="71" t="s">
        <v>120</v>
      </c>
      <c r="C203" s="5">
        <v>428</v>
      </c>
      <c r="D203" s="5">
        <v>226</v>
      </c>
      <c r="E203" s="5">
        <v>304</v>
      </c>
      <c r="F203" s="5">
        <v>159</v>
      </c>
      <c r="G203" s="5">
        <v>254</v>
      </c>
      <c r="H203" s="5">
        <v>134</v>
      </c>
      <c r="I203" s="5">
        <v>337</v>
      </c>
      <c r="J203" s="5">
        <v>174</v>
      </c>
      <c r="K203" s="72">
        <v>1323</v>
      </c>
      <c r="L203" s="72">
        <v>693</v>
      </c>
      <c r="M203" s="167"/>
      <c r="N203" s="71" t="s">
        <v>120</v>
      </c>
      <c r="O203" s="5">
        <v>40</v>
      </c>
      <c r="P203" s="5">
        <v>31</v>
      </c>
      <c r="Q203" s="5">
        <v>36</v>
      </c>
      <c r="R203" s="5">
        <v>9</v>
      </c>
      <c r="S203" s="5">
        <v>66</v>
      </c>
      <c r="T203" s="5">
        <v>44</v>
      </c>
      <c r="U203" s="5">
        <v>72</v>
      </c>
      <c r="V203" s="5">
        <v>41</v>
      </c>
      <c r="W203" s="72">
        <v>214</v>
      </c>
      <c r="X203" s="72">
        <v>125</v>
      </c>
      <c r="Y203" s="167"/>
      <c r="Z203" s="71" t="s">
        <v>120</v>
      </c>
      <c r="AA203" s="5">
        <v>5</v>
      </c>
      <c r="AB203" s="5">
        <v>4</v>
      </c>
      <c r="AC203" s="5">
        <v>3</v>
      </c>
      <c r="AD203" s="5">
        <v>4</v>
      </c>
      <c r="AE203" s="72">
        <v>16</v>
      </c>
      <c r="AF203" s="72">
        <v>12</v>
      </c>
      <c r="AG203" s="5">
        <v>6</v>
      </c>
      <c r="AH203" s="5">
        <v>0</v>
      </c>
      <c r="AI203" s="5">
        <v>2</v>
      </c>
      <c r="AJ203" s="5">
        <v>2</v>
      </c>
      <c r="AK203" s="167"/>
      <c r="AL203" s="71" t="s">
        <v>120</v>
      </c>
      <c r="AM203" s="5">
        <v>0</v>
      </c>
      <c r="AN203" s="5">
        <v>115</v>
      </c>
      <c r="AO203" s="5">
        <v>0</v>
      </c>
      <c r="AP203" s="5">
        <v>0</v>
      </c>
      <c r="AQ203" s="5">
        <v>0</v>
      </c>
      <c r="AR203" s="5">
        <v>7</v>
      </c>
      <c r="AS203" s="5">
        <v>13</v>
      </c>
      <c r="AT203" s="5">
        <v>10</v>
      </c>
      <c r="AU203" s="5">
        <v>10</v>
      </c>
      <c r="AV203" s="167"/>
      <c r="AW203" s="71" t="s">
        <v>120</v>
      </c>
      <c r="AX203" s="5">
        <v>309</v>
      </c>
      <c r="AY203" s="5">
        <v>171</v>
      </c>
      <c r="AZ203" s="5">
        <v>309</v>
      </c>
      <c r="BA203" s="5">
        <v>171</v>
      </c>
      <c r="BB203" s="5">
        <v>0</v>
      </c>
      <c r="BC203" s="5">
        <v>0</v>
      </c>
      <c r="BD203" s="5">
        <v>309</v>
      </c>
      <c r="BE203" s="5">
        <v>171</v>
      </c>
      <c r="BF203" s="5">
        <v>309</v>
      </c>
      <c r="BG203" s="5">
        <v>171</v>
      </c>
      <c r="BH203" s="5">
        <v>0</v>
      </c>
      <c r="BI203" s="5">
        <v>0</v>
      </c>
      <c r="BJ203" s="167"/>
      <c r="BK203" s="71" t="s">
        <v>120</v>
      </c>
      <c r="BL203" s="5">
        <v>11</v>
      </c>
      <c r="BM203" s="5">
        <v>8</v>
      </c>
      <c r="BN203" s="5">
        <v>0</v>
      </c>
      <c r="BO203" s="5">
        <v>26</v>
      </c>
      <c r="BP203" s="5">
        <v>0</v>
      </c>
      <c r="BQ203" s="72">
        <v>45</v>
      </c>
      <c r="BR203" s="5">
        <v>21</v>
      </c>
      <c r="BS203" s="5">
        <v>8</v>
      </c>
      <c r="BT203" s="72">
        <v>7</v>
      </c>
      <c r="BU203" s="5">
        <v>3</v>
      </c>
      <c r="BV203" s="167"/>
      <c r="BW203" s="71" t="s">
        <v>120</v>
      </c>
      <c r="BX203" s="5">
        <v>0</v>
      </c>
      <c r="BY203" s="5">
        <v>0</v>
      </c>
      <c r="BZ203" s="5">
        <v>0</v>
      </c>
      <c r="CA203" s="5">
        <v>0</v>
      </c>
      <c r="CB203" s="5">
        <v>0</v>
      </c>
      <c r="CC203" s="5">
        <v>0</v>
      </c>
      <c r="CD203" s="5">
        <v>0</v>
      </c>
      <c r="CE203" s="5">
        <v>0</v>
      </c>
      <c r="CF203" s="5">
        <v>0</v>
      </c>
      <c r="CG203" s="5">
        <v>0</v>
      </c>
      <c r="CH203" s="5">
        <v>0</v>
      </c>
      <c r="CI203" s="5">
        <v>28</v>
      </c>
      <c r="CJ203" s="5">
        <v>0</v>
      </c>
      <c r="CK203" s="135"/>
      <c r="CL203" s="138" t="s">
        <v>14</v>
      </c>
      <c r="CM203" s="138" t="s">
        <v>4348</v>
      </c>
      <c r="CN203" s="139">
        <v>230</v>
      </c>
      <c r="CO203" s="141">
        <v>0</v>
      </c>
    </row>
    <row r="204" spans="1:93" ht="13.15" customHeight="1">
      <c r="A204" s="167"/>
      <c r="B204" s="103" t="s">
        <v>102</v>
      </c>
      <c r="C204" s="105">
        <v>2478</v>
      </c>
      <c r="D204" s="105">
        <v>1312</v>
      </c>
      <c r="E204" s="105">
        <v>1926</v>
      </c>
      <c r="F204" s="105">
        <v>1033</v>
      </c>
      <c r="G204" s="105">
        <v>1570</v>
      </c>
      <c r="H204" s="105">
        <v>803</v>
      </c>
      <c r="I204" s="105">
        <v>1981</v>
      </c>
      <c r="J204" s="105">
        <v>942</v>
      </c>
      <c r="K204" s="105">
        <v>7955</v>
      </c>
      <c r="L204" s="105">
        <v>4090</v>
      </c>
      <c r="M204" s="167"/>
      <c r="N204" s="103" t="s">
        <v>102</v>
      </c>
      <c r="O204" s="105">
        <v>67</v>
      </c>
      <c r="P204" s="105">
        <v>50</v>
      </c>
      <c r="Q204" s="105">
        <v>127</v>
      </c>
      <c r="R204" s="105">
        <v>58</v>
      </c>
      <c r="S204" s="105">
        <v>110</v>
      </c>
      <c r="T204" s="105">
        <v>62</v>
      </c>
      <c r="U204" s="105">
        <v>418</v>
      </c>
      <c r="V204" s="105">
        <v>204</v>
      </c>
      <c r="W204" s="105">
        <v>722</v>
      </c>
      <c r="X204" s="105">
        <v>374</v>
      </c>
      <c r="Y204" s="167"/>
      <c r="Z204" s="103" t="s">
        <v>102</v>
      </c>
      <c r="AA204" s="105">
        <v>37</v>
      </c>
      <c r="AB204" s="105">
        <v>34</v>
      </c>
      <c r="AC204" s="105">
        <v>29</v>
      </c>
      <c r="AD204" s="105">
        <v>31</v>
      </c>
      <c r="AE204" s="105">
        <v>131</v>
      </c>
      <c r="AF204" s="105">
        <v>98</v>
      </c>
      <c r="AG204" s="105">
        <v>65</v>
      </c>
      <c r="AH204" s="105">
        <v>0</v>
      </c>
      <c r="AI204" s="105">
        <v>3</v>
      </c>
      <c r="AJ204" s="105">
        <v>26</v>
      </c>
      <c r="AK204" s="167"/>
      <c r="AL204" s="103" t="s">
        <v>102</v>
      </c>
      <c r="AM204" s="105">
        <v>7</v>
      </c>
      <c r="AN204" s="105">
        <v>1064</v>
      </c>
      <c r="AO204" s="105">
        <v>49</v>
      </c>
      <c r="AP204" s="105">
        <v>13</v>
      </c>
      <c r="AQ204" s="105">
        <v>16</v>
      </c>
      <c r="AR204" s="105">
        <v>27</v>
      </c>
      <c r="AS204" s="105">
        <v>98</v>
      </c>
      <c r="AT204" s="105">
        <v>68</v>
      </c>
      <c r="AU204" s="105">
        <v>65</v>
      </c>
      <c r="AV204" s="167"/>
      <c r="AW204" s="103" t="s">
        <v>102</v>
      </c>
      <c r="AX204" s="105">
        <v>1787</v>
      </c>
      <c r="AY204" s="105">
        <v>872</v>
      </c>
      <c r="AZ204" s="105">
        <v>1723</v>
      </c>
      <c r="BA204" s="105">
        <v>846</v>
      </c>
      <c r="BB204" s="105">
        <v>975</v>
      </c>
      <c r="BC204" s="105">
        <v>447</v>
      </c>
      <c r="BD204" s="105">
        <v>1769</v>
      </c>
      <c r="BE204" s="105">
        <v>866</v>
      </c>
      <c r="BF204" s="105">
        <v>1706</v>
      </c>
      <c r="BG204" s="105">
        <v>841</v>
      </c>
      <c r="BH204" s="105">
        <v>957</v>
      </c>
      <c r="BI204" s="105">
        <v>441</v>
      </c>
      <c r="BJ204" s="167"/>
      <c r="BK204" s="103" t="s">
        <v>102</v>
      </c>
      <c r="BL204" s="105">
        <v>36</v>
      </c>
      <c r="BM204" s="105">
        <v>73</v>
      </c>
      <c r="BN204" s="105">
        <v>2</v>
      </c>
      <c r="BO204" s="105">
        <v>271</v>
      </c>
      <c r="BP204" s="105">
        <v>0</v>
      </c>
      <c r="BQ204" s="105">
        <v>382</v>
      </c>
      <c r="BR204" s="105">
        <v>94</v>
      </c>
      <c r="BS204" s="105">
        <v>38</v>
      </c>
      <c r="BT204" s="105">
        <v>46</v>
      </c>
      <c r="BU204" s="105">
        <v>14</v>
      </c>
      <c r="BV204" s="167"/>
      <c r="BW204" s="103" t="s">
        <v>102</v>
      </c>
      <c r="BX204" s="105">
        <v>1713</v>
      </c>
      <c r="BY204" s="105">
        <v>1537</v>
      </c>
      <c r="BZ204" s="105">
        <v>627</v>
      </c>
      <c r="CA204" s="105">
        <v>629</v>
      </c>
      <c r="CB204" s="105">
        <v>1431</v>
      </c>
      <c r="CC204" s="105">
        <v>548</v>
      </c>
      <c r="CD204" s="105">
        <v>608</v>
      </c>
      <c r="CE204" s="105">
        <v>119</v>
      </c>
      <c r="CF204" s="105">
        <v>110</v>
      </c>
      <c r="CG204" s="105">
        <v>60</v>
      </c>
      <c r="CH204" s="105">
        <v>110</v>
      </c>
      <c r="CI204" s="105">
        <v>425</v>
      </c>
      <c r="CJ204" s="105">
        <v>338</v>
      </c>
      <c r="CK204" s="135"/>
      <c r="CL204" s="138" t="s">
        <v>14</v>
      </c>
      <c r="CM204" s="138" t="s">
        <v>4349</v>
      </c>
      <c r="CN204" s="139">
        <v>2414</v>
      </c>
      <c r="CO204" s="141">
        <v>7492</v>
      </c>
    </row>
    <row r="205" spans="1:93" ht="13.15" customHeight="1">
      <c r="A205" s="167" t="s">
        <v>15</v>
      </c>
      <c r="B205" s="71" t="s">
        <v>119</v>
      </c>
      <c r="C205" s="5">
        <v>694</v>
      </c>
      <c r="D205" s="5">
        <v>396</v>
      </c>
      <c r="E205" s="5">
        <v>491</v>
      </c>
      <c r="F205" s="5">
        <v>251</v>
      </c>
      <c r="G205" s="5">
        <v>444</v>
      </c>
      <c r="H205" s="5">
        <v>226</v>
      </c>
      <c r="I205" s="5">
        <v>718</v>
      </c>
      <c r="J205" s="5">
        <v>364</v>
      </c>
      <c r="K205" s="72">
        <v>2347</v>
      </c>
      <c r="L205" s="72">
        <v>1237</v>
      </c>
      <c r="M205" s="167" t="s">
        <v>15</v>
      </c>
      <c r="N205" s="71" t="s">
        <v>119</v>
      </c>
      <c r="O205" s="5">
        <v>10</v>
      </c>
      <c r="P205" s="5">
        <v>4</v>
      </c>
      <c r="Q205" s="5">
        <v>25</v>
      </c>
      <c r="R205" s="5">
        <v>12</v>
      </c>
      <c r="S205" s="5">
        <v>16</v>
      </c>
      <c r="T205" s="5">
        <v>10</v>
      </c>
      <c r="U205" s="5">
        <v>125</v>
      </c>
      <c r="V205" s="5">
        <v>59</v>
      </c>
      <c r="W205" s="72">
        <v>176</v>
      </c>
      <c r="X205" s="72">
        <v>85</v>
      </c>
      <c r="Y205" s="167" t="s">
        <v>15</v>
      </c>
      <c r="Z205" s="71" t="s">
        <v>119</v>
      </c>
      <c r="AA205" s="5">
        <v>13</v>
      </c>
      <c r="AB205" s="5">
        <v>13</v>
      </c>
      <c r="AC205" s="5">
        <v>13</v>
      </c>
      <c r="AD205" s="5">
        <v>13</v>
      </c>
      <c r="AE205" s="72">
        <v>52</v>
      </c>
      <c r="AF205" s="72">
        <v>47</v>
      </c>
      <c r="AG205" s="5">
        <v>18</v>
      </c>
      <c r="AH205" s="5">
        <v>0</v>
      </c>
      <c r="AI205" s="5">
        <v>5</v>
      </c>
      <c r="AJ205" s="5">
        <v>11</v>
      </c>
      <c r="AK205" s="167" t="s">
        <v>15</v>
      </c>
      <c r="AL205" s="71" t="s">
        <v>119</v>
      </c>
      <c r="AM205" s="5">
        <v>0</v>
      </c>
      <c r="AN205" s="5">
        <v>445</v>
      </c>
      <c r="AO205" s="5">
        <v>40</v>
      </c>
      <c r="AP205" s="5">
        <v>0</v>
      </c>
      <c r="AQ205" s="5">
        <v>0</v>
      </c>
      <c r="AR205" s="5">
        <v>11</v>
      </c>
      <c r="AS205" s="5">
        <v>45</v>
      </c>
      <c r="AT205" s="5">
        <v>34</v>
      </c>
      <c r="AU205" s="5">
        <v>30</v>
      </c>
      <c r="AV205" s="167" t="s">
        <v>15</v>
      </c>
      <c r="AW205" s="71" t="s">
        <v>119</v>
      </c>
      <c r="AX205" s="5">
        <v>548</v>
      </c>
      <c r="AY205" s="5">
        <v>278</v>
      </c>
      <c r="AZ205" s="5">
        <v>537</v>
      </c>
      <c r="BA205" s="5">
        <v>274</v>
      </c>
      <c r="BB205" s="5">
        <v>49</v>
      </c>
      <c r="BC205" s="5">
        <v>26</v>
      </c>
      <c r="BD205" s="5">
        <v>545</v>
      </c>
      <c r="BE205" s="5">
        <v>277</v>
      </c>
      <c r="BF205" s="5">
        <v>534</v>
      </c>
      <c r="BG205" s="5">
        <v>273</v>
      </c>
      <c r="BH205" s="5">
        <v>87</v>
      </c>
      <c r="BI205" s="5">
        <v>46</v>
      </c>
      <c r="BJ205" s="167" t="s">
        <v>15</v>
      </c>
      <c r="BK205" s="71" t="s">
        <v>119</v>
      </c>
      <c r="BL205" s="5">
        <v>13</v>
      </c>
      <c r="BM205" s="5">
        <v>36</v>
      </c>
      <c r="BN205" s="5">
        <v>0</v>
      </c>
      <c r="BO205" s="5">
        <v>61</v>
      </c>
      <c r="BP205" s="5">
        <v>0</v>
      </c>
      <c r="BQ205" s="72">
        <v>110</v>
      </c>
      <c r="BR205" s="5">
        <v>41</v>
      </c>
      <c r="BS205" s="5">
        <v>25</v>
      </c>
      <c r="BT205" s="72">
        <v>18</v>
      </c>
      <c r="BU205" s="5">
        <v>5</v>
      </c>
      <c r="BV205" s="167" t="s">
        <v>15</v>
      </c>
      <c r="BW205" s="71" t="s">
        <v>119</v>
      </c>
      <c r="BX205" s="5">
        <v>175</v>
      </c>
      <c r="BY205" s="5">
        <v>440</v>
      </c>
      <c r="BZ205" s="5">
        <v>127</v>
      </c>
      <c r="CA205" s="5">
        <v>84</v>
      </c>
      <c r="CB205" s="5">
        <v>482</v>
      </c>
      <c r="CC205" s="5">
        <v>168</v>
      </c>
      <c r="CD205" s="5">
        <v>149</v>
      </c>
      <c r="CE205" s="5">
        <v>0</v>
      </c>
      <c r="CF205" s="5">
        <v>0</v>
      </c>
      <c r="CG205" s="5">
        <v>12</v>
      </c>
      <c r="CH205" s="5">
        <v>0</v>
      </c>
      <c r="CI205" s="5">
        <v>74</v>
      </c>
      <c r="CJ205" s="5">
        <v>66</v>
      </c>
      <c r="CK205" s="135"/>
      <c r="CL205" s="138" t="s">
        <v>15</v>
      </c>
      <c r="CM205" s="138" t="s">
        <v>4350</v>
      </c>
      <c r="CN205" s="139">
        <v>1010</v>
      </c>
      <c r="CO205" s="141">
        <v>1637</v>
      </c>
    </row>
    <row r="206" spans="1:93" ht="13.15" customHeight="1">
      <c r="A206" s="167"/>
      <c r="B206" s="71" t="s">
        <v>120</v>
      </c>
      <c r="C206" s="5">
        <v>146</v>
      </c>
      <c r="D206" s="5">
        <v>93</v>
      </c>
      <c r="E206" s="5">
        <v>94</v>
      </c>
      <c r="F206" s="5">
        <v>55</v>
      </c>
      <c r="G206" s="5">
        <v>105</v>
      </c>
      <c r="H206" s="5">
        <v>59</v>
      </c>
      <c r="I206" s="5">
        <v>141</v>
      </c>
      <c r="J206" s="5">
        <v>82</v>
      </c>
      <c r="K206" s="72">
        <v>486</v>
      </c>
      <c r="L206" s="72">
        <v>289</v>
      </c>
      <c r="M206" s="167"/>
      <c r="N206" s="71" t="s">
        <v>120</v>
      </c>
      <c r="O206" s="5">
        <v>10</v>
      </c>
      <c r="P206" s="5">
        <v>1</v>
      </c>
      <c r="Q206" s="5">
        <v>4</v>
      </c>
      <c r="R206" s="5">
        <v>4</v>
      </c>
      <c r="S206" s="5">
        <v>36</v>
      </c>
      <c r="T206" s="5">
        <v>18</v>
      </c>
      <c r="U206" s="5">
        <v>53</v>
      </c>
      <c r="V206" s="5">
        <v>32</v>
      </c>
      <c r="W206" s="72">
        <v>103</v>
      </c>
      <c r="X206" s="72">
        <v>55</v>
      </c>
      <c r="Y206" s="167"/>
      <c r="Z206" s="71" t="s">
        <v>120</v>
      </c>
      <c r="AA206" s="5">
        <v>4</v>
      </c>
      <c r="AB206" s="5">
        <v>4</v>
      </c>
      <c r="AC206" s="5">
        <v>4</v>
      </c>
      <c r="AD206" s="5">
        <v>4</v>
      </c>
      <c r="AE206" s="72">
        <v>16</v>
      </c>
      <c r="AF206" s="72">
        <v>13</v>
      </c>
      <c r="AG206" s="5">
        <v>7</v>
      </c>
      <c r="AH206" s="5">
        <v>0</v>
      </c>
      <c r="AI206" s="5">
        <v>4</v>
      </c>
      <c r="AJ206" s="5">
        <v>3</v>
      </c>
      <c r="AK206" s="167"/>
      <c r="AL206" s="71" t="s">
        <v>120</v>
      </c>
      <c r="AM206" s="5">
        <v>0</v>
      </c>
      <c r="AN206" s="5">
        <v>257</v>
      </c>
      <c r="AO206" s="5">
        <v>0</v>
      </c>
      <c r="AP206" s="5">
        <v>2</v>
      </c>
      <c r="AQ206" s="5">
        <v>0</v>
      </c>
      <c r="AR206" s="5">
        <v>7</v>
      </c>
      <c r="AS206" s="5">
        <v>24</v>
      </c>
      <c r="AT206" s="5">
        <v>11</v>
      </c>
      <c r="AU206" s="5">
        <v>12</v>
      </c>
      <c r="AV206" s="167"/>
      <c r="AW206" s="71" t="s">
        <v>120</v>
      </c>
      <c r="AX206" s="5">
        <v>110</v>
      </c>
      <c r="AY206" s="5">
        <v>64</v>
      </c>
      <c r="AZ206" s="5">
        <v>103</v>
      </c>
      <c r="BA206" s="5">
        <v>59</v>
      </c>
      <c r="BB206" s="5">
        <v>14</v>
      </c>
      <c r="BC206" s="5">
        <v>2</v>
      </c>
      <c r="BD206" s="5">
        <v>110</v>
      </c>
      <c r="BE206" s="5">
        <v>64</v>
      </c>
      <c r="BF206" s="5">
        <v>103</v>
      </c>
      <c r="BG206" s="5">
        <v>59</v>
      </c>
      <c r="BH206" s="5">
        <v>14</v>
      </c>
      <c r="BI206" s="5">
        <v>2</v>
      </c>
      <c r="BJ206" s="167"/>
      <c r="BK206" s="71" t="s">
        <v>120</v>
      </c>
      <c r="BL206" s="5">
        <v>3</v>
      </c>
      <c r="BM206" s="5">
        <v>12</v>
      </c>
      <c r="BN206" s="5">
        <v>0</v>
      </c>
      <c r="BO206" s="5">
        <v>16</v>
      </c>
      <c r="BP206" s="5">
        <v>0</v>
      </c>
      <c r="BQ206" s="72">
        <v>31</v>
      </c>
      <c r="BR206" s="5">
        <v>9</v>
      </c>
      <c r="BS206" s="5">
        <v>8</v>
      </c>
      <c r="BT206" s="72">
        <v>6</v>
      </c>
      <c r="BU206" s="5">
        <v>1</v>
      </c>
      <c r="BV206" s="167"/>
      <c r="BW206" s="71" t="s">
        <v>120</v>
      </c>
      <c r="BX206" s="5">
        <v>113</v>
      </c>
      <c r="BY206" s="5">
        <v>193</v>
      </c>
      <c r="BZ206" s="5">
        <v>7</v>
      </c>
      <c r="CA206" s="5">
        <v>42</v>
      </c>
      <c r="CB206" s="5">
        <v>125</v>
      </c>
      <c r="CC206" s="5">
        <v>40</v>
      </c>
      <c r="CD206" s="5">
        <v>13</v>
      </c>
      <c r="CE206" s="5">
        <v>5</v>
      </c>
      <c r="CF206" s="5">
        <v>0</v>
      </c>
      <c r="CG206" s="5">
        <v>0</v>
      </c>
      <c r="CH206" s="5">
        <v>0</v>
      </c>
      <c r="CI206" s="5">
        <v>40</v>
      </c>
      <c r="CJ206" s="5">
        <v>32</v>
      </c>
      <c r="CK206" s="135"/>
      <c r="CL206" s="138" t="s">
        <v>15</v>
      </c>
      <c r="CM206" s="138" t="s">
        <v>4351</v>
      </c>
      <c r="CN206" s="139">
        <v>522</v>
      </c>
      <c r="CO206" s="141">
        <v>538</v>
      </c>
    </row>
    <row r="207" spans="1:93" ht="13.15" customHeight="1">
      <c r="A207" s="167"/>
      <c r="B207" s="103" t="s">
        <v>102</v>
      </c>
      <c r="C207" s="105">
        <v>840</v>
      </c>
      <c r="D207" s="105">
        <v>489</v>
      </c>
      <c r="E207" s="105">
        <v>585</v>
      </c>
      <c r="F207" s="105">
        <v>306</v>
      </c>
      <c r="G207" s="105">
        <v>549</v>
      </c>
      <c r="H207" s="105">
        <v>285</v>
      </c>
      <c r="I207" s="105">
        <v>859</v>
      </c>
      <c r="J207" s="105">
        <v>446</v>
      </c>
      <c r="K207" s="105">
        <v>2833</v>
      </c>
      <c r="L207" s="105">
        <v>1526</v>
      </c>
      <c r="M207" s="167"/>
      <c r="N207" s="103" t="s">
        <v>102</v>
      </c>
      <c r="O207" s="105">
        <v>20</v>
      </c>
      <c r="P207" s="105">
        <v>5</v>
      </c>
      <c r="Q207" s="105">
        <v>29</v>
      </c>
      <c r="R207" s="105">
        <v>16</v>
      </c>
      <c r="S207" s="105">
        <v>52</v>
      </c>
      <c r="T207" s="105">
        <v>28</v>
      </c>
      <c r="U207" s="105">
        <v>178</v>
      </c>
      <c r="V207" s="105">
        <v>91</v>
      </c>
      <c r="W207" s="105">
        <v>279</v>
      </c>
      <c r="X207" s="105">
        <v>140</v>
      </c>
      <c r="Y207" s="167"/>
      <c r="Z207" s="103" t="s">
        <v>102</v>
      </c>
      <c r="AA207" s="105">
        <v>17</v>
      </c>
      <c r="AB207" s="105">
        <v>17</v>
      </c>
      <c r="AC207" s="105">
        <v>17</v>
      </c>
      <c r="AD207" s="105">
        <v>17</v>
      </c>
      <c r="AE207" s="105">
        <v>68</v>
      </c>
      <c r="AF207" s="105">
        <v>60</v>
      </c>
      <c r="AG207" s="105">
        <v>25</v>
      </c>
      <c r="AH207" s="105">
        <v>0</v>
      </c>
      <c r="AI207" s="105">
        <v>9</v>
      </c>
      <c r="AJ207" s="105">
        <v>14</v>
      </c>
      <c r="AK207" s="167"/>
      <c r="AL207" s="103" t="s">
        <v>102</v>
      </c>
      <c r="AM207" s="105">
        <v>0</v>
      </c>
      <c r="AN207" s="105">
        <v>702</v>
      </c>
      <c r="AO207" s="105">
        <v>40</v>
      </c>
      <c r="AP207" s="105">
        <v>2</v>
      </c>
      <c r="AQ207" s="105">
        <v>0</v>
      </c>
      <c r="AR207" s="105">
        <v>18</v>
      </c>
      <c r="AS207" s="105">
        <v>69</v>
      </c>
      <c r="AT207" s="105">
        <v>45</v>
      </c>
      <c r="AU207" s="105">
        <v>42</v>
      </c>
      <c r="AV207" s="167"/>
      <c r="AW207" s="103" t="s">
        <v>102</v>
      </c>
      <c r="AX207" s="105">
        <v>658</v>
      </c>
      <c r="AY207" s="105">
        <v>342</v>
      </c>
      <c r="AZ207" s="105">
        <v>640</v>
      </c>
      <c r="BA207" s="105">
        <v>333</v>
      </c>
      <c r="BB207" s="105">
        <v>63</v>
      </c>
      <c r="BC207" s="105">
        <v>28</v>
      </c>
      <c r="BD207" s="105">
        <v>655</v>
      </c>
      <c r="BE207" s="105">
        <v>341</v>
      </c>
      <c r="BF207" s="105">
        <v>637</v>
      </c>
      <c r="BG207" s="105">
        <v>332</v>
      </c>
      <c r="BH207" s="105">
        <v>101</v>
      </c>
      <c r="BI207" s="105">
        <v>48</v>
      </c>
      <c r="BJ207" s="167"/>
      <c r="BK207" s="103" t="s">
        <v>102</v>
      </c>
      <c r="BL207" s="105">
        <v>16</v>
      </c>
      <c r="BM207" s="105">
        <v>48</v>
      </c>
      <c r="BN207" s="105">
        <v>0</v>
      </c>
      <c r="BO207" s="105">
        <v>77</v>
      </c>
      <c r="BP207" s="105">
        <v>0</v>
      </c>
      <c r="BQ207" s="105">
        <v>141</v>
      </c>
      <c r="BR207" s="105">
        <v>50</v>
      </c>
      <c r="BS207" s="105">
        <v>33</v>
      </c>
      <c r="BT207" s="105">
        <v>24</v>
      </c>
      <c r="BU207" s="105">
        <v>6</v>
      </c>
      <c r="BV207" s="167"/>
      <c r="BW207" s="103" t="s">
        <v>102</v>
      </c>
      <c r="BX207" s="105">
        <v>288</v>
      </c>
      <c r="BY207" s="105">
        <v>633</v>
      </c>
      <c r="BZ207" s="105">
        <v>134</v>
      </c>
      <c r="CA207" s="105">
        <v>126</v>
      </c>
      <c r="CB207" s="105">
        <v>607</v>
      </c>
      <c r="CC207" s="105">
        <v>208</v>
      </c>
      <c r="CD207" s="105">
        <v>162</v>
      </c>
      <c r="CE207" s="105">
        <v>5</v>
      </c>
      <c r="CF207" s="105">
        <v>0</v>
      </c>
      <c r="CG207" s="105">
        <v>12</v>
      </c>
      <c r="CH207" s="105">
        <v>0</v>
      </c>
      <c r="CI207" s="105">
        <v>114</v>
      </c>
      <c r="CJ207" s="105">
        <v>98</v>
      </c>
      <c r="CK207" s="135"/>
      <c r="CL207" s="138" t="s">
        <v>15</v>
      </c>
      <c r="CM207" s="138" t="s">
        <v>4352</v>
      </c>
      <c r="CN207" s="139">
        <v>1532</v>
      </c>
      <c r="CO207" s="141">
        <v>2175</v>
      </c>
    </row>
    <row r="208" spans="1:93" ht="13.15" customHeight="1">
      <c r="A208" s="167" t="s">
        <v>16</v>
      </c>
      <c r="B208" s="71" t="s">
        <v>119</v>
      </c>
      <c r="C208" s="5">
        <v>595</v>
      </c>
      <c r="D208" s="5">
        <v>268</v>
      </c>
      <c r="E208" s="5">
        <v>537</v>
      </c>
      <c r="F208" s="5">
        <v>267</v>
      </c>
      <c r="G208" s="5">
        <v>371</v>
      </c>
      <c r="H208" s="5">
        <v>203</v>
      </c>
      <c r="I208" s="5">
        <v>479</v>
      </c>
      <c r="J208" s="5">
        <v>256</v>
      </c>
      <c r="K208" s="72">
        <v>1982</v>
      </c>
      <c r="L208" s="72">
        <v>994</v>
      </c>
      <c r="M208" s="167" t="s">
        <v>16</v>
      </c>
      <c r="N208" s="71" t="s">
        <v>119</v>
      </c>
      <c r="O208" s="5">
        <v>26</v>
      </c>
      <c r="P208" s="5">
        <v>2</v>
      </c>
      <c r="Q208" s="5">
        <v>25</v>
      </c>
      <c r="R208" s="5">
        <v>12</v>
      </c>
      <c r="S208" s="5">
        <v>33</v>
      </c>
      <c r="T208" s="5">
        <v>14</v>
      </c>
      <c r="U208" s="5">
        <v>77</v>
      </c>
      <c r="V208" s="5">
        <v>38</v>
      </c>
      <c r="W208" s="72">
        <v>161</v>
      </c>
      <c r="X208" s="72">
        <v>66</v>
      </c>
      <c r="Y208" s="167" t="s">
        <v>16</v>
      </c>
      <c r="Z208" s="71" t="s">
        <v>119</v>
      </c>
      <c r="AA208" s="5">
        <v>13</v>
      </c>
      <c r="AB208" s="5">
        <v>12</v>
      </c>
      <c r="AC208" s="5">
        <v>11</v>
      </c>
      <c r="AD208" s="5">
        <v>12</v>
      </c>
      <c r="AE208" s="72">
        <v>48</v>
      </c>
      <c r="AF208" s="72">
        <v>38</v>
      </c>
      <c r="AG208" s="5">
        <v>23</v>
      </c>
      <c r="AH208" s="5">
        <v>0</v>
      </c>
      <c r="AI208" s="5">
        <v>0</v>
      </c>
      <c r="AJ208" s="5">
        <v>10</v>
      </c>
      <c r="AK208" s="167" t="s">
        <v>16</v>
      </c>
      <c r="AL208" s="71" t="s">
        <v>119</v>
      </c>
      <c r="AM208" s="5">
        <v>0</v>
      </c>
      <c r="AN208" s="5">
        <v>651</v>
      </c>
      <c r="AO208" s="5">
        <v>9</v>
      </c>
      <c r="AP208" s="5">
        <v>0</v>
      </c>
      <c r="AQ208" s="5">
        <v>0</v>
      </c>
      <c r="AR208" s="5">
        <v>13</v>
      </c>
      <c r="AS208" s="5">
        <v>34</v>
      </c>
      <c r="AT208" s="5">
        <v>48</v>
      </c>
      <c r="AU208" s="5">
        <v>18</v>
      </c>
      <c r="AV208" s="167" t="s">
        <v>16</v>
      </c>
      <c r="AW208" s="71" t="s">
        <v>119</v>
      </c>
      <c r="AX208" s="5">
        <v>386</v>
      </c>
      <c r="AY208" s="5">
        <v>183</v>
      </c>
      <c r="AZ208" s="5">
        <v>357</v>
      </c>
      <c r="BA208" s="5">
        <v>170</v>
      </c>
      <c r="BB208" s="5">
        <v>136</v>
      </c>
      <c r="BC208" s="5">
        <v>69</v>
      </c>
      <c r="BD208" s="5">
        <v>374</v>
      </c>
      <c r="BE208" s="5">
        <v>177</v>
      </c>
      <c r="BF208" s="5">
        <v>350</v>
      </c>
      <c r="BG208" s="5">
        <v>167</v>
      </c>
      <c r="BH208" s="5">
        <v>131</v>
      </c>
      <c r="BI208" s="5">
        <v>66</v>
      </c>
      <c r="BJ208" s="167" t="s">
        <v>16</v>
      </c>
      <c r="BK208" s="71" t="s">
        <v>119</v>
      </c>
      <c r="BL208" s="5">
        <v>13</v>
      </c>
      <c r="BM208" s="5">
        <v>28</v>
      </c>
      <c r="BN208" s="5">
        <v>0</v>
      </c>
      <c r="BO208" s="5">
        <v>77</v>
      </c>
      <c r="BP208" s="5">
        <v>0</v>
      </c>
      <c r="BQ208" s="72">
        <v>118</v>
      </c>
      <c r="BR208" s="5">
        <v>48</v>
      </c>
      <c r="BS208" s="5">
        <v>21</v>
      </c>
      <c r="BT208" s="72">
        <v>13</v>
      </c>
      <c r="BU208" s="5">
        <v>5</v>
      </c>
      <c r="BV208" s="167" t="s">
        <v>16</v>
      </c>
      <c r="BW208" s="71" t="s">
        <v>119</v>
      </c>
      <c r="BX208" s="5">
        <v>1118</v>
      </c>
      <c r="BY208" s="5">
        <v>534</v>
      </c>
      <c r="BZ208" s="5">
        <v>289</v>
      </c>
      <c r="CA208" s="5">
        <v>632</v>
      </c>
      <c r="CB208" s="5">
        <v>374</v>
      </c>
      <c r="CC208" s="5">
        <v>116</v>
      </c>
      <c r="CD208" s="5">
        <v>73</v>
      </c>
      <c r="CE208" s="5">
        <v>64</v>
      </c>
      <c r="CF208" s="5">
        <v>0</v>
      </c>
      <c r="CG208" s="5">
        <v>0</v>
      </c>
      <c r="CH208" s="5">
        <v>10</v>
      </c>
      <c r="CI208" s="5">
        <v>340</v>
      </c>
      <c r="CJ208" s="5">
        <v>4</v>
      </c>
      <c r="CK208" s="135"/>
      <c r="CL208" s="138" t="s">
        <v>16</v>
      </c>
      <c r="CM208" s="138" t="s">
        <v>4353</v>
      </c>
      <c r="CN208" s="139">
        <v>1329</v>
      </c>
      <c r="CO208" s="141">
        <v>3210</v>
      </c>
    </row>
    <row r="209" spans="1:93" ht="13.15" customHeight="1">
      <c r="A209" s="167"/>
      <c r="B209" s="71" t="s">
        <v>120</v>
      </c>
      <c r="C209" s="5">
        <v>0</v>
      </c>
      <c r="D209" s="5">
        <v>0</v>
      </c>
      <c r="E209" s="5">
        <v>0</v>
      </c>
      <c r="F209" s="5">
        <v>0</v>
      </c>
      <c r="G209" s="5">
        <v>0</v>
      </c>
      <c r="H209" s="5">
        <v>0</v>
      </c>
      <c r="I209" s="5">
        <v>0</v>
      </c>
      <c r="J209" s="5">
        <v>0</v>
      </c>
      <c r="K209" s="72">
        <v>0</v>
      </c>
      <c r="L209" s="72">
        <v>0</v>
      </c>
      <c r="M209" s="167"/>
      <c r="N209" s="71" t="s">
        <v>120</v>
      </c>
      <c r="O209" s="5">
        <v>0</v>
      </c>
      <c r="P209" s="5">
        <v>0</v>
      </c>
      <c r="Q209" s="5">
        <v>0</v>
      </c>
      <c r="R209" s="5">
        <v>0</v>
      </c>
      <c r="S209" s="5">
        <v>0</v>
      </c>
      <c r="T209" s="5">
        <v>0</v>
      </c>
      <c r="U209" s="5">
        <v>0</v>
      </c>
      <c r="V209" s="5">
        <v>0</v>
      </c>
      <c r="W209" s="72">
        <v>0</v>
      </c>
      <c r="X209" s="72">
        <v>0</v>
      </c>
      <c r="Y209" s="167"/>
      <c r="Z209" s="71" t="s">
        <v>120</v>
      </c>
      <c r="AA209" s="5">
        <v>0</v>
      </c>
      <c r="AB209" s="5">
        <v>0</v>
      </c>
      <c r="AC209" s="5">
        <v>0</v>
      </c>
      <c r="AD209" s="5">
        <v>0</v>
      </c>
      <c r="AE209" s="72">
        <v>0</v>
      </c>
      <c r="AF209" s="72">
        <v>0</v>
      </c>
      <c r="AG209" s="5">
        <v>0</v>
      </c>
      <c r="AH209" s="5">
        <v>0</v>
      </c>
      <c r="AI209" s="5">
        <v>0</v>
      </c>
      <c r="AJ209" s="5">
        <v>0</v>
      </c>
      <c r="AK209" s="167"/>
      <c r="AL209" s="71" t="s">
        <v>120</v>
      </c>
      <c r="AM209" s="5">
        <v>0</v>
      </c>
      <c r="AN209" s="5">
        <v>0</v>
      </c>
      <c r="AO209" s="5">
        <v>0</v>
      </c>
      <c r="AP209" s="5">
        <v>0</v>
      </c>
      <c r="AQ209" s="5">
        <v>0</v>
      </c>
      <c r="AR209" s="5">
        <v>0</v>
      </c>
      <c r="AS209" s="5">
        <v>0</v>
      </c>
      <c r="AT209" s="5">
        <v>0</v>
      </c>
      <c r="AU209" s="5">
        <v>0</v>
      </c>
      <c r="AV209" s="167"/>
      <c r="AW209" s="71" t="s">
        <v>120</v>
      </c>
      <c r="AX209" s="5">
        <v>0</v>
      </c>
      <c r="AY209" s="5">
        <v>0</v>
      </c>
      <c r="AZ209" s="5">
        <v>0</v>
      </c>
      <c r="BA209" s="5">
        <v>0</v>
      </c>
      <c r="BB209" s="5">
        <v>0</v>
      </c>
      <c r="BC209" s="5">
        <v>0</v>
      </c>
      <c r="BD209" s="5">
        <v>0</v>
      </c>
      <c r="BE209" s="5">
        <v>0</v>
      </c>
      <c r="BF209" s="5">
        <v>0</v>
      </c>
      <c r="BG209" s="5">
        <v>0</v>
      </c>
      <c r="BH209" s="5">
        <v>0</v>
      </c>
      <c r="BI209" s="5">
        <v>0</v>
      </c>
      <c r="BJ209" s="167"/>
      <c r="BK209" s="71" t="s">
        <v>120</v>
      </c>
      <c r="BL209" s="5">
        <v>0</v>
      </c>
      <c r="BM209" s="5">
        <v>0</v>
      </c>
      <c r="BN209" s="5">
        <v>0</v>
      </c>
      <c r="BO209" s="5">
        <v>0</v>
      </c>
      <c r="BP209" s="5">
        <v>0</v>
      </c>
      <c r="BQ209" s="72">
        <v>0</v>
      </c>
      <c r="BR209" s="5">
        <v>0</v>
      </c>
      <c r="BS209" s="5">
        <v>0</v>
      </c>
      <c r="BT209" s="72">
        <v>0</v>
      </c>
      <c r="BU209" s="5">
        <v>0</v>
      </c>
      <c r="BV209" s="167"/>
      <c r="BW209" s="71" t="s">
        <v>120</v>
      </c>
      <c r="BX209" s="5">
        <v>0</v>
      </c>
      <c r="BY209" s="5">
        <v>0</v>
      </c>
      <c r="BZ209" s="5">
        <v>0</v>
      </c>
      <c r="CA209" s="5">
        <v>0</v>
      </c>
      <c r="CB209" s="5">
        <v>0</v>
      </c>
      <c r="CC209" s="5">
        <v>0</v>
      </c>
      <c r="CD209" s="5">
        <v>0</v>
      </c>
      <c r="CE209" s="5">
        <v>0</v>
      </c>
      <c r="CF209" s="5">
        <v>0</v>
      </c>
      <c r="CG209" s="5">
        <v>0</v>
      </c>
      <c r="CH209" s="5">
        <v>0</v>
      </c>
      <c r="CI209" s="5">
        <v>0</v>
      </c>
      <c r="CJ209" s="5">
        <v>0</v>
      </c>
      <c r="CK209" s="135"/>
      <c r="CL209" s="138" t="s">
        <v>16</v>
      </c>
      <c r="CM209" s="138" t="s">
        <v>4354</v>
      </c>
      <c r="CN209" s="139">
        <v>0</v>
      </c>
      <c r="CO209" s="141">
        <v>0</v>
      </c>
    </row>
    <row r="210" spans="1:93" ht="13.15" customHeight="1">
      <c r="A210" s="167"/>
      <c r="B210" s="103" t="s">
        <v>102</v>
      </c>
      <c r="C210" s="105">
        <v>595</v>
      </c>
      <c r="D210" s="105">
        <v>268</v>
      </c>
      <c r="E210" s="105">
        <v>537</v>
      </c>
      <c r="F210" s="105">
        <v>267</v>
      </c>
      <c r="G210" s="105">
        <v>371</v>
      </c>
      <c r="H210" s="105">
        <v>203</v>
      </c>
      <c r="I210" s="105">
        <v>479</v>
      </c>
      <c r="J210" s="105">
        <v>256</v>
      </c>
      <c r="K210" s="105">
        <v>1982</v>
      </c>
      <c r="L210" s="105">
        <v>994</v>
      </c>
      <c r="M210" s="167"/>
      <c r="N210" s="103" t="s">
        <v>102</v>
      </c>
      <c r="O210" s="105">
        <v>26</v>
      </c>
      <c r="P210" s="105">
        <v>2</v>
      </c>
      <c r="Q210" s="105">
        <v>25</v>
      </c>
      <c r="R210" s="105">
        <v>12</v>
      </c>
      <c r="S210" s="105">
        <v>33</v>
      </c>
      <c r="T210" s="105">
        <v>14</v>
      </c>
      <c r="U210" s="105">
        <v>77</v>
      </c>
      <c r="V210" s="105">
        <v>38</v>
      </c>
      <c r="W210" s="105">
        <v>161</v>
      </c>
      <c r="X210" s="105">
        <v>66</v>
      </c>
      <c r="Y210" s="167"/>
      <c r="Z210" s="103" t="s">
        <v>102</v>
      </c>
      <c r="AA210" s="105">
        <v>13</v>
      </c>
      <c r="AB210" s="105">
        <v>12</v>
      </c>
      <c r="AC210" s="105">
        <v>11</v>
      </c>
      <c r="AD210" s="105">
        <v>12</v>
      </c>
      <c r="AE210" s="105">
        <v>48</v>
      </c>
      <c r="AF210" s="105">
        <v>38</v>
      </c>
      <c r="AG210" s="105">
        <v>23</v>
      </c>
      <c r="AH210" s="105">
        <v>0</v>
      </c>
      <c r="AI210" s="105">
        <v>0</v>
      </c>
      <c r="AJ210" s="105">
        <v>10</v>
      </c>
      <c r="AK210" s="167"/>
      <c r="AL210" s="103" t="s">
        <v>102</v>
      </c>
      <c r="AM210" s="105">
        <v>0</v>
      </c>
      <c r="AN210" s="105">
        <v>651</v>
      </c>
      <c r="AO210" s="105">
        <v>9</v>
      </c>
      <c r="AP210" s="105">
        <v>0</v>
      </c>
      <c r="AQ210" s="105">
        <v>0</v>
      </c>
      <c r="AR210" s="105">
        <v>13</v>
      </c>
      <c r="AS210" s="105">
        <v>34</v>
      </c>
      <c r="AT210" s="105">
        <v>48</v>
      </c>
      <c r="AU210" s="105">
        <v>18</v>
      </c>
      <c r="AV210" s="167"/>
      <c r="AW210" s="103" t="s">
        <v>102</v>
      </c>
      <c r="AX210" s="105">
        <v>386</v>
      </c>
      <c r="AY210" s="105">
        <v>183</v>
      </c>
      <c r="AZ210" s="105">
        <v>357</v>
      </c>
      <c r="BA210" s="105">
        <v>170</v>
      </c>
      <c r="BB210" s="105">
        <v>136</v>
      </c>
      <c r="BC210" s="105">
        <v>69</v>
      </c>
      <c r="BD210" s="105">
        <v>374</v>
      </c>
      <c r="BE210" s="105">
        <v>177</v>
      </c>
      <c r="BF210" s="105">
        <v>350</v>
      </c>
      <c r="BG210" s="105">
        <v>167</v>
      </c>
      <c r="BH210" s="105">
        <v>131</v>
      </c>
      <c r="BI210" s="105">
        <v>66</v>
      </c>
      <c r="BJ210" s="167"/>
      <c r="BK210" s="103" t="s">
        <v>102</v>
      </c>
      <c r="BL210" s="105">
        <v>13</v>
      </c>
      <c r="BM210" s="105">
        <v>28</v>
      </c>
      <c r="BN210" s="105">
        <v>0</v>
      </c>
      <c r="BO210" s="105">
        <v>77</v>
      </c>
      <c r="BP210" s="105">
        <v>0</v>
      </c>
      <c r="BQ210" s="105">
        <v>118</v>
      </c>
      <c r="BR210" s="105">
        <v>48</v>
      </c>
      <c r="BS210" s="105">
        <v>21</v>
      </c>
      <c r="BT210" s="105">
        <v>13</v>
      </c>
      <c r="BU210" s="105">
        <v>5</v>
      </c>
      <c r="BV210" s="167"/>
      <c r="BW210" s="103" t="s">
        <v>102</v>
      </c>
      <c r="BX210" s="105">
        <v>1118</v>
      </c>
      <c r="BY210" s="105">
        <v>534</v>
      </c>
      <c r="BZ210" s="105">
        <v>289</v>
      </c>
      <c r="CA210" s="105">
        <v>632</v>
      </c>
      <c r="CB210" s="105">
        <v>374</v>
      </c>
      <c r="CC210" s="105">
        <v>116</v>
      </c>
      <c r="CD210" s="105">
        <v>73</v>
      </c>
      <c r="CE210" s="105">
        <v>64</v>
      </c>
      <c r="CF210" s="105">
        <v>0</v>
      </c>
      <c r="CG210" s="105">
        <v>0</v>
      </c>
      <c r="CH210" s="105">
        <v>10</v>
      </c>
      <c r="CI210" s="105">
        <v>340</v>
      </c>
      <c r="CJ210" s="105">
        <v>4</v>
      </c>
      <c r="CK210" s="135"/>
      <c r="CL210" s="138" t="s">
        <v>16</v>
      </c>
      <c r="CM210" s="138" t="s">
        <v>4355</v>
      </c>
      <c r="CN210" s="139">
        <v>1329</v>
      </c>
      <c r="CO210" s="141">
        <v>3210</v>
      </c>
    </row>
    <row r="211" spans="1:93" ht="13.15" customHeight="1">
      <c r="A211" s="167" t="s">
        <v>8</v>
      </c>
      <c r="B211" s="71" t="s">
        <v>119</v>
      </c>
      <c r="C211" s="5">
        <v>0</v>
      </c>
      <c r="D211" s="5">
        <v>0</v>
      </c>
      <c r="E211" s="5">
        <v>0</v>
      </c>
      <c r="F211" s="5">
        <v>0</v>
      </c>
      <c r="G211" s="5">
        <v>0</v>
      </c>
      <c r="H211" s="5">
        <v>0</v>
      </c>
      <c r="I211" s="5">
        <v>0</v>
      </c>
      <c r="J211" s="5">
        <v>0</v>
      </c>
      <c r="K211" s="72">
        <v>0</v>
      </c>
      <c r="L211" s="72">
        <v>0</v>
      </c>
      <c r="M211" s="167" t="s">
        <v>8</v>
      </c>
      <c r="N211" s="71" t="s">
        <v>119</v>
      </c>
      <c r="O211" s="5">
        <v>0</v>
      </c>
      <c r="P211" s="5">
        <v>0</v>
      </c>
      <c r="Q211" s="5">
        <v>0</v>
      </c>
      <c r="R211" s="5">
        <v>0</v>
      </c>
      <c r="S211" s="5">
        <v>0</v>
      </c>
      <c r="T211" s="5">
        <v>0</v>
      </c>
      <c r="U211" s="5">
        <v>0</v>
      </c>
      <c r="V211" s="5">
        <v>0</v>
      </c>
      <c r="W211" s="72">
        <v>0</v>
      </c>
      <c r="X211" s="72">
        <v>0</v>
      </c>
      <c r="Y211" s="167" t="s">
        <v>8</v>
      </c>
      <c r="Z211" s="71" t="s">
        <v>119</v>
      </c>
      <c r="AA211" s="5">
        <v>0</v>
      </c>
      <c r="AB211" s="5">
        <v>0</v>
      </c>
      <c r="AC211" s="5">
        <v>0</v>
      </c>
      <c r="AD211" s="5">
        <v>0</v>
      </c>
      <c r="AE211" s="72">
        <v>0</v>
      </c>
      <c r="AF211" s="72">
        <v>0</v>
      </c>
      <c r="AG211" s="5">
        <v>0</v>
      </c>
      <c r="AH211" s="5">
        <v>0</v>
      </c>
      <c r="AI211" s="5">
        <v>0</v>
      </c>
      <c r="AJ211" s="5">
        <v>0</v>
      </c>
      <c r="AK211" s="167" t="s">
        <v>8</v>
      </c>
      <c r="AL211" s="71" t="s">
        <v>119</v>
      </c>
      <c r="AM211" s="5">
        <v>0</v>
      </c>
      <c r="AN211" s="5">
        <v>0</v>
      </c>
      <c r="AO211" s="5">
        <v>0</v>
      </c>
      <c r="AP211" s="5">
        <v>0</v>
      </c>
      <c r="AQ211" s="5">
        <v>0</v>
      </c>
      <c r="AR211" s="5">
        <v>0</v>
      </c>
      <c r="AS211" s="5">
        <v>0</v>
      </c>
      <c r="AT211" s="5">
        <v>0</v>
      </c>
      <c r="AU211" s="5">
        <v>0</v>
      </c>
      <c r="AV211" s="167" t="s">
        <v>8</v>
      </c>
      <c r="AW211" s="71" t="s">
        <v>119</v>
      </c>
      <c r="AX211" s="5">
        <v>0</v>
      </c>
      <c r="AY211" s="5">
        <v>0</v>
      </c>
      <c r="AZ211" s="5">
        <v>0</v>
      </c>
      <c r="BA211" s="5">
        <v>0</v>
      </c>
      <c r="BB211" s="5">
        <v>0</v>
      </c>
      <c r="BC211" s="5">
        <v>0</v>
      </c>
      <c r="BD211" s="5">
        <v>0</v>
      </c>
      <c r="BE211" s="5">
        <v>0</v>
      </c>
      <c r="BF211" s="5">
        <v>0</v>
      </c>
      <c r="BG211" s="5">
        <v>0</v>
      </c>
      <c r="BH211" s="5">
        <v>0</v>
      </c>
      <c r="BI211" s="5">
        <v>0</v>
      </c>
      <c r="BJ211" s="167" t="s">
        <v>8</v>
      </c>
      <c r="BK211" s="71" t="s">
        <v>119</v>
      </c>
      <c r="BL211" s="5">
        <v>0</v>
      </c>
      <c r="BM211" s="5">
        <v>0</v>
      </c>
      <c r="BN211" s="5">
        <v>0</v>
      </c>
      <c r="BO211" s="5">
        <v>0</v>
      </c>
      <c r="BP211" s="5">
        <v>0</v>
      </c>
      <c r="BQ211" s="72">
        <v>0</v>
      </c>
      <c r="BR211" s="5">
        <v>0</v>
      </c>
      <c r="BS211" s="5">
        <v>0</v>
      </c>
      <c r="BT211" s="72">
        <v>0</v>
      </c>
      <c r="BU211" s="5">
        <v>0</v>
      </c>
      <c r="BV211" s="167" t="s">
        <v>8</v>
      </c>
      <c r="BW211" s="71" t="s">
        <v>119</v>
      </c>
      <c r="BX211" s="5">
        <v>0</v>
      </c>
      <c r="BY211" s="5">
        <v>0</v>
      </c>
      <c r="BZ211" s="5">
        <v>0</v>
      </c>
      <c r="CA211" s="5">
        <v>0</v>
      </c>
      <c r="CB211" s="5">
        <v>0</v>
      </c>
      <c r="CC211" s="5">
        <v>0</v>
      </c>
      <c r="CD211" s="5">
        <v>0</v>
      </c>
      <c r="CE211" s="5">
        <v>0</v>
      </c>
      <c r="CF211" s="5">
        <v>0</v>
      </c>
      <c r="CG211" s="5">
        <v>0</v>
      </c>
      <c r="CH211" s="5">
        <v>0</v>
      </c>
      <c r="CI211" s="5">
        <v>0</v>
      </c>
      <c r="CJ211" s="5">
        <v>0</v>
      </c>
      <c r="CK211" s="135"/>
      <c r="CL211" s="138" t="s">
        <v>8</v>
      </c>
      <c r="CM211" s="138" t="s">
        <v>4356</v>
      </c>
      <c r="CN211" s="139">
        <v>0</v>
      </c>
      <c r="CO211" s="141">
        <v>0</v>
      </c>
    </row>
    <row r="212" spans="1:93" ht="13.15" customHeight="1">
      <c r="A212" s="167"/>
      <c r="B212" s="71" t="s">
        <v>120</v>
      </c>
      <c r="C212" s="5">
        <v>1565</v>
      </c>
      <c r="D212" s="5">
        <v>801</v>
      </c>
      <c r="E212" s="5">
        <v>1530</v>
      </c>
      <c r="F212" s="5">
        <v>863</v>
      </c>
      <c r="G212" s="5">
        <v>1462</v>
      </c>
      <c r="H212" s="5">
        <v>769</v>
      </c>
      <c r="I212" s="5">
        <v>1558</v>
      </c>
      <c r="J212" s="5">
        <v>850</v>
      </c>
      <c r="K212" s="72">
        <v>6115</v>
      </c>
      <c r="L212" s="72">
        <v>3283</v>
      </c>
      <c r="M212" s="167"/>
      <c r="N212" s="71" t="s">
        <v>120</v>
      </c>
      <c r="O212" s="5">
        <v>65</v>
      </c>
      <c r="P212" s="5">
        <v>36</v>
      </c>
      <c r="Q212" s="5">
        <v>70</v>
      </c>
      <c r="R212" s="5">
        <v>45</v>
      </c>
      <c r="S212" s="5">
        <v>57</v>
      </c>
      <c r="T212" s="5">
        <v>31</v>
      </c>
      <c r="U212" s="5">
        <v>361</v>
      </c>
      <c r="V212" s="5">
        <v>175</v>
      </c>
      <c r="W212" s="72">
        <v>553</v>
      </c>
      <c r="X212" s="72">
        <v>287</v>
      </c>
      <c r="Y212" s="167"/>
      <c r="Z212" s="71" t="s">
        <v>120</v>
      </c>
      <c r="AA212" s="5">
        <v>22</v>
      </c>
      <c r="AB212" s="5">
        <v>21</v>
      </c>
      <c r="AC212" s="5">
        <v>19</v>
      </c>
      <c r="AD212" s="5">
        <v>20</v>
      </c>
      <c r="AE212" s="72">
        <v>82</v>
      </c>
      <c r="AF212" s="72">
        <v>71</v>
      </c>
      <c r="AG212" s="5">
        <v>65</v>
      </c>
      <c r="AH212" s="5">
        <v>27</v>
      </c>
      <c r="AI212" s="5">
        <v>8</v>
      </c>
      <c r="AJ212" s="5">
        <v>7</v>
      </c>
      <c r="AK212" s="167"/>
      <c r="AL212" s="71" t="s">
        <v>120</v>
      </c>
      <c r="AM212" s="5">
        <v>23</v>
      </c>
      <c r="AN212" s="5">
        <v>586</v>
      </c>
      <c r="AO212" s="5">
        <v>330</v>
      </c>
      <c r="AP212" s="5">
        <v>145</v>
      </c>
      <c r="AQ212" s="5">
        <v>20</v>
      </c>
      <c r="AR212" s="5">
        <v>37</v>
      </c>
      <c r="AS212" s="5">
        <v>49</v>
      </c>
      <c r="AT212" s="5">
        <v>42</v>
      </c>
      <c r="AU212" s="5">
        <v>43</v>
      </c>
      <c r="AV212" s="167"/>
      <c r="AW212" s="71" t="s">
        <v>120</v>
      </c>
      <c r="AX212" s="5">
        <v>1505</v>
      </c>
      <c r="AY212" s="5">
        <v>771</v>
      </c>
      <c r="AZ212" s="5">
        <v>1434</v>
      </c>
      <c r="BA212" s="5">
        <v>737</v>
      </c>
      <c r="BB212" s="5">
        <v>482</v>
      </c>
      <c r="BC212" s="5">
        <v>263</v>
      </c>
      <c r="BD212" s="5">
        <v>1489</v>
      </c>
      <c r="BE212" s="5">
        <v>764</v>
      </c>
      <c r="BF212" s="5">
        <v>1418</v>
      </c>
      <c r="BG212" s="5">
        <v>730</v>
      </c>
      <c r="BH212" s="5">
        <v>481</v>
      </c>
      <c r="BI212" s="5">
        <v>262</v>
      </c>
      <c r="BJ212" s="167"/>
      <c r="BK212" s="71" t="s">
        <v>120</v>
      </c>
      <c r="BL212" s="5">
        <v>154</v>
      </c>
      <c r="BM212" s="5">
        <v>85</v>
      </c>
      <c r="BN212" s="5">
        <v>2</v>
      </c>
      <c r="BO212" s="5">
        <v>65</v>
      </c>
      <c r="BP212" s="5">
        <v>10</v>
      </c>
      <c r="BQ212" s="72">
        <v>316</v>
      </c>
      <c r="BR212" s="5">
        <v>194</v>
      </c>
      <c r="BS212" s="5">
        <v>141</v>
      </c>
      <c r="BT212" s="72">
        <v>87</v>
      </c>
      <c r="BU212" s="5">
        <v>63</v>
      </c>
      <c r="BV212" s="167"/>
      <c r="BW212" s="71" t="s">
        <v>120</v>
      </c>
      <c r="BX212" s="5">
        <v>1040</v>
      </c>
      <c r="BY212" s="5">
        <v>2387</v>
      </c>
      <c r="BZ212" s="5">
        <v>320</v>
      </c>
      <c r="CA212" s="5">
        <v>444</v>
      </c>
      <c r="CB212" s="5">
        <v>1627</v>
      </c>
      <c r="CC212" s="5">
        <v>411</v>
      </c>
      <c r="CD212" s="5">
        <v>478</v>
      </c>
      <c r="CE212" s="5">
        <v>80</v>
      </c>
      <c r="CF212" s="5">
        <v>0</v>
      </c>
      <c r="CG212" s="5">
        <v>30</v>
      </c>
      <c r="CH212" s="5">
        <v>14</v>
      </c>
      <c r="CI212" s="5">
        <v>194</v>
      </c>
      <c r="CJ212" s="5">
        <v>512</v>
      </c>
      <c r="CK212" s="135"/>
      <c r="CL212" s="138" t="s">
        <v>8</v>
      </c>
      <c r="CM212" s="138" t="s">
        <v>4357</v>
      </c>
      <c r="CN212" s="139">
        <v>2865</v>
      </c>
      <c r="CO212" s="141">
        <v>6831</v>
      </c>
    </row>
    <row r="213" spans="1:93" ht="13.15" customHeight="1">
      <c r="A213" s="167"/>
      <c r="B213" s="103" t="s">
        <v>102</v>
      </c>
      <c r="C213" s="105">
        <v>1565</v>
      </c>
      <c r="D213" s="105">
        <v>801</v>
      </c>
      <c r="E213" s="105">
        <v>1530</v>
      </c>
      <c r="F213" s="105">
        <v>863</v>
      </c>
      <c r="G213" s="105">
        <v>1462</v>
      </c>
      <c r="H213" s="105">
        <v>769</v>
      </c>
      <c r="I213" s="105">
        <v>1558</v>
      </c>
      <c r="J213" s="105">
        <v>850</v>
      </c>
      <c r="K213" s="105">
        <v>6115</v>
      </c>
      <c r="L213" s="105">
        <v>3283</v>
      </c>
      <c r="M213" s="167"/>
      <c r="N213" s="103" t="s">
        <v>102</v>
      </c>
      <c r="O213" s="105">
        <v>65</v>
      </c>
      <c r="P213" s="105">
        <v>36</v>
      </c>
      <c r="Q213" s="105">
        <v>70</v>
      </c>
      <c r="R213" s="105">
        <v>45</v>
      </c>
      <c r="S213" s="105">
        <v>57</v>
      </c>
      <c r="T213" s="105">
        <v>31</v>
      </c>
      <c r="U213" s="105">
        <v>361</v>
      </c>
      <c r="V213" s="105">
        <v>175</v>
      </c>
      <c r="W213" s="105">
        <v>553</v>
      </c>
      <c r="X213" s="105">
        <v>287</v>
      </c>
      <c r="Y213" s="167"/>
      <c r="Z213" s="103" t="s">
        <v>102</v>
      </c>
      <c r="AA213" s="105">
        <v>22</v>
      </c>
      <c r="AB213" s="105">
        <v>21</v>
      </c>
      <c r="AC213" s="105">
        <v>19</v>
      </c>
      <c r="AD213" s="105">
        <v>20</v>
      </c>
      <c r="AE213" s="105">
        <v>82</v>
      </c>
      <c r="AF213" s="105">
        <v>71</v>
      </c>
      <c r="AG213" s="105">
        <v>65</v>
      </c>
      <c r="AH213" s="105">
        <v>27</v>
      </c>
      <c r="AI213" s="105">
        <v>8</v>
      </c>
      <c r="AJ213" s="105">
        <v>7</v>
      </c>
      <c r="AK213" s="167"/>
      <c r="AL213" s="103" t="s">
        <v>102</v>
      </c>
      <c r="AM213" s="105">
        <v>23</v>
      </c>
      <c r="AN213" s="105">
        <v>586</v>
      </c>
      <c r="AO213" s="105">
        <v>330</v>
      </c>
      <c r="AP213" s="105">
        <v>145</v>
      </c>
      <c r="AQ213" s="105">
        <v>20</v>
      </c>
      <c r="AR213" s="105">
        <v>37</v>
      </c>
      <c r="AS213" s="105">
        <v>49</v>
      </c>
      <c r="AT213" s="105">
        <v>42</v>
      </c>
      <c r="AU213" s="105">
        <v>43</v>
      </c>
      <c r="AV213" s="167"/>
      <c r="AW213" s="103" t="s">
        <v>102</v>
      </c>
      <c r="AX213" s="105">
        <v>1505</v>
      </c>
      <c r="AY213" s="105">
        <v>771</v>
      </c>
      <c r="AZ213" s="105">
        <v>1434</v>
      </c>
      <c r="BA213" s="105">
        <v>737</v>
      </c>
      <c r="BB213" s="105">
        <v>482</v>
      </c>
      <c r="BC213" s="105">
        <v>263</v>
      </c>
      <c r="BD213" s="105">
        <v>1489</v>
      </c>
      <c r="BE213" s="105">
        <v>764</v>
      </c>
      <c r="BF213" s="105">
        <v>1418</v>
      </c>
      <c r="BG213" s="105">
        <v>730</v>
      </c>
      <c r="BH213" s="105">
        <v>481</v>
      </c>
      <c r="BI213" s="105">
        <v>262</v>
      </c>
      <c r="BJ213" s="167"/>
      <c r="BK213" s="103" t="s">
        <v>102</v>
      </c>
      <c r="BL213" s="105">
        <v>154</v>
      </c>
      <c r="BM213" s="105">
        <v>85</v>
      </c>
      <c r="BN213" s="105">
        <v>2</v>
      </c>
      <c r="BO213" s="105">
        <v>65</v>
      </c>
      <c r="BP213" s="105">
        <v>10</v>
      </c>
      <c r="BQ213" s="105">
        <v>316</v>
      </c>
      <c r="BR213" s="105">
        <v>194</v>
      </c>
      <c r="BS213" s="105">
        <v>141</v>
      </c>
      <c r="BT213" s="105">
        <v>87</v>
      </c>
      <c r="BU213" s="105">
        <v>63</v>
      </c>
      <c r="BV213" s="167"/>
      <c r="BW213" s="103" t="s">
        <v>102</v>
      </c>
      <c r="BX213" s="105">
        <v>1040</v>
      </c>
      <c r="BY213" s="105">
        <v>2387</v>
      </c>
      <c r="BZ213" s="105">
        <v>320</v>
      </c>
      <c r="CA213" s="105">
        <v>444</v>
      </c>
      <c r="CB213" s="105">
        <v>1627</v>
      </c>
      <c r="CC213" s="105">
        <v>411</v>
      </c>
      <c r="CD213" s="105">
        <v>478</v>
      </c>
      <c r="CE213" s="105">
        <v>80</v>
      </c>
      <c r="CF213" s="105">
        <v>0</v>
      </c>
      <c r="CG213" s="105">
        <v>30</v>
      </c>
      <c r="CH213" s="105">
        <v>14</v>
      </c>
      <c r="CI213" s="105">
        <v>194</v>
      </c>
      <c r="CJ213" s="105">
        <v>512</v>
      </c>
      <c r="CK213" s="135"/>
      <c r="CL213" s="138" t="s">
        <v>8</v>
      </c>
      <c r="CM213" s="138" t="s">
        <v>4358</v>
      </c>
      <c r="CN213" s="139">
        <v>2865</v>
      </c>
      <c r="CO213" s="141">
        <v>6831</v>
      </c>
    </row>
    <row r="214" spans="1:93" ht="13.15" customHeight="1">
      <c r="A214" s="167" t="s">
        <v>9</v>
      </c>
      <c r="B214" s="71" t="s">
        <v>119</v>
      </c>
      <c r="C214" s="5">
        <v>2808</v>
      </c>
      <c r="D214" s="5">
        <v>1562</v>
      </c>
      <c r="E214" s="5">
        <v>2440</v>
      </c>
      <c r="F214" s="5">
        <v>1370</v>
      </c>
      <c r="G214" s="5">
        <v>1986</v>
      </c>
      <c r="H214" s="5">
        <v>1067</v>
      </c>
      <c r="I214" s="5">
        <v>2975</v>
      </c>
      <c r="J214" s="5">
        <v>1407</v>
      </c>
      <c r="K214" s="72">
        <v>10209</v>
      </c>
      <c r="L214" s="72">
        <v>5406</v>
      </c>
      <c r="M214" s="167" t="s">
        <v>9</v>
      </c>
      <c r="N214" s="71" t="s">
        <v>119</v>
      </c>
      <c r="O214" s="5">
        <v>165</v>
      </c>
      <c r="P214" s="5">
        <v>90</v>
      </c>
      <c r="Q214" s="5">
        <v>97</v>
      </c>
      <c r="R214" s="5">
        <v>43</v>
      </c>
      <c r="S214" s="5">
        <v>73</v>
      </c>
      <c r="T214" s="5">
        <v>36</v>
      </c>
      <c r="U214" s="5">
        <v>697</v>
      </c>
      <c r="V214" s="5">
        <v>235</v>
      </c>
      <c r="W214" s="72">
        <v>1032</v>
      </c>
      <c r="X214" s="72">
        <v>404</v>
      </c>
      <c r="Y214" s="167" t="s">
        <v>9</v>
      </c>
      <c r="Z214" s="71" t="s">
        <v>119</v>
      </c>
      <c r="AA214" s="5">
        <v>49</v>
      </c>
      <c r="AB214" s="5">
        <v>45</v>
      </c>
      <c r="AC214" s="5">
        <v>41</v>
      </c>
      <c r="AD214" s="5">
        <v>44</v>
      </c>
      <c r="AE214" s="72">
        <v>179</v>
      </c>
      <c r="AF214" s="72">
        <v>152</v>
      </c>
      <c r="AG214" s="5">
        <v>90</v>
      </c>
      <c r="AH214" s="5">
        <v>0</v>
      </c>
      <c r="AI214" s="5">
        <v>1</v>
      </c>
      <c r="AJ214" s="5">
        <v>31</v>
      </c>
      <c r="AK214" s="167" t="s">
        <v>9</v>
      </c>
      <c r="AL214" s="71" t="s">
        <v>119</v>
      </c>
      <c r="AM214" s="5">
        <v>0</v>
      </c>
      <c r="AN214" s="5">
        <v>2011</v>
      </c>
      <c r="AO214" s="5">
        <v>442</v>
      </c>
      <c r="AP214" s="5">
        <v>0</v>
      </c>
      <c r="AQ214" s="5">
        <v>0</v>
      </c>
      <c r="AR214" s="5">
        <v>83</v>
      </c>
      <c r="AS214" s="5">
        <v>168</v>
      </c>
      <c r="AT214" s="5">
        <v>107</v>
      </c>
      <c r="AU214" s="5">
        <v>97</v>
      </c>
      <c r="AV214" s="167" t="s">
        <v>9</v>
      </c>
      <c r="AW214" s="71" t="s">
        <v>119</v>
      </c>
      <c r="AX214" s="5">
        <v>2576</v>
      </c>
      <c r="AY214" s="5">
        <v>1338</v>
      </c>
      <c r="AZ214" s="5">
        <v>2496</v>
      </c>
      <c r="BA214" s="5">
        <v>1291</v>
      </c>
      <c r="BB214" s="5">
        <v>1439</v>
      </c>
      <c r="BC214" s="5">
        <v>711</v>
      </c>
      <c r="BD214" s="5">
        <v>2576</v>
      </c>
      <c r="BE214" s="5">
        <v>1338</v>
      </c>
      <c r="BF214" s="5">
        <v>2496</v>
      </c>
      <c r="BG214" s="5">
        <v>1291</v>
      </c>
      <c r="BH214" s="5">
        <v>1423</v>
      </c>
      <c r="BI214" s="5">
        <v>706</v>
      </c>
      <c r="BJ214" s="167" t="s">
        <v>9</v>
      </c>
      <c r="BK214" s="71" t="s">
        <v>119</v>
      </c>
      <c r="BL214" s="5">
        <v>97</v>
      </c>
      <c r="BM214" s="5">
        <v>115</v>
      </c>
      <c r="BN214" s="5">
        <v>9</v>
      </c>
      <c r="BO214" s="5">
        <v>300</v>
      </c>
      <c r="BP214" s="5">
        <v>0</v>
      </c>
      <c r="BQ214" s="72">
        <v>521</v>
      </c>
      <c r="BR214" s="5">
        <v>168</v>
      </c>
      <c r="BS214" s="5">
        <v>95</v>
      </c>
      <c r="BT214" s="72">
        <v>118</v>
      </c>
      <c r="BU214" s="5">
        <v>48</v>
      </c>
      <c r="BV214" s="167" t="s">
        <v>9</v>
      </c>
      <c r="BW214" s="71" t="s">
        <v>119</v>
      </c>
      <c r="BX214" s="5">
        <v>401</v>
      </c>
      <c r="BY214" s="5">
        <v>927</v>
      </c>
      <c r="BZ214" s="5">
        <v>575</v>
      </c>
      <c r="CA214" s="5">
        <v>401</v>
      </c>
      <c r="CB214" s="5">
        <v>1101</v>
      </c>
      <c r="CC214" s="5">
        <v>679</v>
      </c>
      <c r="CD214" s="5">
        <v>452</v>
      </c>
      <c r="CE214" s="5">
        <v>0</v>
      </c>
      <c r="CF214" s="5">
        <v>0</v>
      </c>
      <c r="CG214" s="5">
        <v>300</v>
      </c>
      <c r="CH214" s="5">
        <v>0</v>
      </c>
      <c r="CI214" s="5">
        <v>502</v>
      </c>
      <c r="CJ214" s="5">
        <v>891</v>
      </c>
      <c r="CK214" s="135"/>
      <c r="CL214" s="138" t="s">
        <v>9</v>
      </c>
      <c r="CM214" s="138" t="s">
        <v>4359</v>
      </c>
      <c r="CN214" s="139">
        <v>5348</v>
      </c>
      <c r="CO214" s="141">
        <v>4836</v>
      </c>
    </row>
    <row r="215" spans="1:93" ht="13.15" customHeight="1">
      <c r="A215" s="167"/>
      <c r="B215" s="71" t="s">
        <v>120</v>
      </c>
      <c r="C215" s="5">
        <v>0</v>
      </c>
      <c r="D215" s="5">
        <v>0</v>
      </c>
      <c r="E215" s="5">
        <v>0</v>
      </c>
      <c r="F215" s="5">
        <v>0</v>
      </c>
      <c r="G215" s="5">
        <v>0</v>
      </c>
      <c r="H215" s="5">
        <v>0</v>
      </c>
      <c r="I215" s="5">
        <v>0</v>
      </c>
      <c r="J215" s="5">
        <v>0</v>
      </c>
      <c r="K215" s="72">
        <v>0</v>
      </c>
      <c r="L215" s="72">
        <v>0</v>
      </c>
      <c r="M215" s="167"/>
      <c r="N215" s="71" t="s">
        <v>120</v>
      </c>
      <c r="O215" s="5">
        <v>0</v>
      </c>
      <c r="P215" s="5">
        <v>0</v>
      </c>
      <c r="Q215" s="5">
        <v>0</v>
      </c>
      <c r="R215" s="5">
        <v>0</v>
      </c>
      <c r="S215" s="5">
        <v>0</v>
      </c>
      <c r="T215" s="5">
        <v>0</v>
      </c>
      <c r="U215" s="5">
        <v>0</v>
      </c>
      <c r="V215" s="5">
        <v>0</v>
      </c>
      <c r="W215" s="72">
        <v>0</v>
      </c>
      <c r="X215" s="72">
        <v>0</v>
      </c>
      <c r="Y215" s="167"/>
      <c r="Z215" s="71" t="s">
        <v>120</v>
      </c>
      <c r="AA215" s="5">
        <v>0</v>
      </c>
      <c r="AB215" s="5">
        <v>0</v>
      </c>
      <c r="AC215" s="5">
        <v>0</v>
      </c>
      <c r="AD215" s="5">
        <v>0</v>
      </c>
      <c r="AE215" s="72">
        <v>0</v>
      </c>
      <c r="AF215" s="72">
        <v>0</v>
      </c>
      <c r="AG215" s="5">
        <v>0</v>
      </c>
      <c r="AH215" s="5">
        <v>0</v>
      </c>
      <c r="AI215" s="5">
        <v>0</v>
      </c>
      <c r="AJ215" s="5">
        <v>0</v>
      </c>
      <c r="AK215" s="167"/>
      <c r="AL215" s="71" t="s">
        <v>120</v>
      </c>
      <c r="AM215" s="5">
        <v>0</v>
      </c>
      <c r="AN215" s="5">
        <v>0</v>
      </c>
      <c r="AO215" s="5">
        <v>0</v>
      </c>
      <c r="AP215" s="5">
        <v>0</v>
      </c>
      <c r="AQ215" s="5">
        <v>0</v>
      </c>
      <c r="AR215" s="5">
        <v>0</v>
      </c>
      <c r="AS215" s="5">
        <v>0</v>
      </c>
      <c r="AT215" s="5">
        <v>0</v>
      </c>
      <c r="AU215" s="5">
        <v>0</v>
      </c>
      <c r="AV215" s="167"/>
      <c r="AW215" s="71" t="s">
        <v>120</v>
      </c>
      <c r="AX215" s="5">
        <v>0</v>
      </c>
      <c r="AY215" s="5">
        <v>0</v>
      </c>
      <c r="AZ215" s="5">
        <v>0</v>
      </c>
      <c r="BA215" s="5">
        <v>0</v>
      </c>
      <c r="BB215" s="5">
        <v>0</v>
      </c>
      <c r="BC215" s="5">
        <v>0</v>
      </c>
      <c r="BD215" s="5">
        <v>0</v>
      </c>
      <c r="BE215" s="5">
        <v>0</v>
      </c>
      <c r="BF215" s="5">
        <v>0</v>
      </c>
      <c r="BG215" s="5">
        <v>0</v>
      </c>
      <c r="BH215" s="5">
        <v>0</v>
      </c>
      <c r="BI215" s="5">
        <v>0</v>
      </c>
      <c r="BJ215" s="167"/>
      <c r="BK215" s="71" t="s">
        <v>120</v>
      </c>
      <c r="BL215" s="5">
        <v>0</v>
      </c>
      <c r="BM215" s="5">
        <v>0</v>
      </c>
      <c r="BN215" s="5">
        <v>0</v>
      </c>
      <c r="BO215" s="5">
        <v>0</v>
      </c>
      <c r="BP215" s="5">
        <v>0</v>
      </c>
      <c r="BQ215" s="72">
        <v>0</v>
      </c>
      <c r="BR215" s="5">
        <v>0</v>
      </c>
      <c r="BS215" s="5">
        <v>0</v>
      </c>
      <c r="BT215" s="72">
        <v>0</v>
      </c>
      <c r="BU215" s="5">
        <v>0</v>
      </c>
      <c r="BV215" s="167"/>
      <c r="BW215" s="71" t="s">
        <v>120</v>
      </c>
      <c r="BX215" s="5">
        <v>0</v>
      </c>
      <c r="BY215" s="5">
        <v>0</v>
      </c>
      <c r="BZ215" s="5">
        <v>0</v>
      </c>
      <c r="CA215" s="5">
        <v>0</v>
      </c>
      <c r="CB215" s="5">
        <v>0</v>
      </c>
      <c r="CC215" s="5">
        <v>0</v>
      </c>
      <c r="CD215" s="5">
        <v>0</v>
      </c>
      <c r="CE215" s="5">
        <v>0</v>
      </c>
      <c r="CF215" s="5">
        <v>0</v>
      </c>
      <c r="CG215" s="5">
        <v>0</v>
      </c>
      <c r="CH215" s="5">
        <v>0</v>
      </c>
      <c r="CI215" s="5">
        <v>0</v>
      </c>
      <c r="CJ215" s="5">
        <v>0</v>
      </c>
      <c r="CK215" s="135"/>
      <c r="CL215" s="138" t="s">
        <v>9</v>
      </c>
      <c r="CM215" s="138" t="s">
        <v>4360</v>
      </c>
      <c r="CN215" s="139">
        <v>0</v>
      </c>
      <c r="CO215" s="141">
        <v>0</v>
      </c>
    </row>
    <row r="216" spans="1:93" ht="13.15" customHeight="1">
      <c r="A216" s="167"/>
      <c r="B216" s="103" t="s">
        <v>102</v>
      </c>
      <c r="C216" s="105">
        <v>2808</v>
      </c>
      <c r="D216" s="105">
        <v>1562</v>
      </c>
      <c r="E216" s="105">
        <v>2440</v>
      </c>
      <c r="F216" s="105">
        <v>1370</v>
      </c>
      <c r="G216" s="105">
        <v>1986</v>
      </c>
      <c r="H216" s="105">
        <v>1067</v>
      </c>
      <c r="I216" s="105">
        <v>2975</v>
      </c>
      <c r="J216" s="105">
        <v>1407</v>
      </c>
      <c r="K216" s="105">
        <v>10209</v>
      </c>
      <c r="L216" s="105">
        <v>5406</v>
      </c>
      <c r="M216" s="167"/>
      <c r="N216" s="103" t="s">
        <v>102</v>
      </c>
      <c r="O216" s="105">
        <v>165</v>
      </c>
      <c r="P216" s="105">
        <v>90</v>
      </c>
      <c r="Q216" s="105">
        <v>97</v>
      </c>
      <c r="R216" s="105">
        <v>43</v>
      </c>
      <c r="S216" s="105">
        <v>73</v>
      </c>
      <c r="T216" s="105">
        <v>36</v>
      </c>
      <c r="U216" s="105">
        <v>697</v>
      </c>
      <c r="V216" s="105">
        <v>235</v>
      </c>
      <c r="W216" s="105">
        <v>1032</v>
      </c>
      <c r="X216" s="105">
        <v>404</v>
      </c>
      <c r="Y216" s="167"/>
      <c r="Z216" s="103" t="s">
        <v>102</v>
      </c>
      <c r="AA216" s="105">
        <v>49</v>
      </c>
      <c r="AB216" s="105">
        <v>45</v>
      </c>
      <c r="AC216" s="105">
        <v>41</v>
      </c>
      <c r="AD216" s="105">
        <v>44</v>
      </c>
      <c r="AE216" s="105">
        <v>179</v>
      </c>
      <c r="AF216" s="105">
        <v>152</v>
      </c>
      <c r="AG216" s="105">
        <v>90</v>
      </c>
      <c r="AH216" s="105">
        <v>0</v>
      </c>
      <c r="AI216" s="105">
        <v>1</v>
      </c>
      <c r="AJ216" s="105">
        <v>31</v>
      </c>
      <c r="AK216" s="167"/>
      <c r="AL216" s="103" t="s">
        <v>102</v>
      </c>
      <c r="AM216" s="105">
        <v>0</v>
      </c>
      <c r="AN216" s="105">
        <v>2011</v>
      </c>
      <c r="AO216" s="105">
        <v>442</v>
      </c>
      <c r="AP216" s="105">
        <v>0</v>
      </c>
      <c r="AQ216" s="105">
        <v>0</v>
      </c>
      <c r="AR216" s="105">
        <v>83</v>
      </c>
      <c r="AS216" s="105">
        <v>168</v>
      </c>
      <c r="AT216" s="105">
        <v>107</v>
      </c>
      <c r="AU216" s="105">
        <v>97</v>
      </c>
      <c r="AV216" s="167"/>
      <c r="AW216" s="103" t="s">
        <v>102</v>
      </c>
      <c r="AX216" s="105">
        <v>2576</v>
      </c>
      <c r="AY216" s="105">
        <v>1338</v>
      </c>
      <c r="AZ216" s="105">
        <v>2496</v>
      </c>
      <c r="BA216" s="105">
        <v>1291</v>
      </c>
      <c r="BB216" s="105">
        <v>1439</v>
      </c>
      <c r="BC216" s="105">
        <v>711</v>
      </c>
      <c r="BD216" s="105">
        <v>2576</v>
      </c>
      <c r="BE216" s="105">
        <v>1338</v>
      </c>
      <c r="BF216" s="105">
        <v>2496</v>
      </c>
      <c r="BG216" s="105">
        <v>1291</v>
      </c>
      <c r="BH216" s="105">
        <v>1423</v>
      </c>
      <c r="BI216" s="105">
        <v>706</v>
      </c>
      <c r="BJ216" s="167"/>
      <c r="BK216" s="103" t="s">
        <v>102</v>
      </c>
      <c r="BL216" s="105">
        <v>97</v>
      </c>
      <c r="BM216" s="105">
        <v>115</v>
      </c>
      <c r="BN216" s="105">
        <v>9</v>
      </c>
      <c r="BO216" s="105">
        <v>300</v>
      </c>
      <c r="BP216" s="105">
        <v>0</v>
      </c>
      <c r="BQ216" s="105">
        <v>521</v>
      </c>
      <c r="BR216" s="105">
        <v>168</v>
      </c>
      <c r="BS216" s="105">
        <v>95</v>
      </c>
      <c r="BT216" s="105">
        <v>118</v>
      </c>
      <c r="BU216" s="105">
        <v>48</v>
      </c>
      <c r="BV216" s="167"/>
      <c r="BW216" s="103" t="s">
        <v>102</v>
      </c>
      <c r="BX216" s="105">
        <v>401</v>
      </c>
      <c r="BY216" s="105">
        <v>927</v>
      </c>
      <c r="BZ216" s="105">
        <v>575</v>
      </c>
      <c r="CA216" s="105">
        <v>401</v>
      </c>
      <c r="CB216" s="105">
        <v>1101</v>
      </c>
      <c r="CC216" s="105">
        <v>679</v>
      </c>
      <c r="CD216" s="105">
        <v>452</v>
      </c>
      <c r="CE216" s="105">
        <v>0</v>
      </c>
      <c r="CF216" s="105">
        <v>0</v>
      </c>
      <c r="CG216" s="105">
        <v>300</v>
      </c>
      <c r="CH216" s="105">
        <v>0</v>
      </c>
      <c r="CI216" s="105">
        <v>502</v>
      </c>
      <c r="CJ216" s="105">
        <v>891</v>
      </c>
      <c r="CK216" s="135"/>
      <c r="CL216" s="138" t="s">
        <v>9</v>
      </c>
      <c r="CM216" s="138" t="s">
        <v>4361</v>
      </c>
      <c r="CN216" s="139">
        <v>5348</v>
      </c>
      <c r="CO216" s="141">
        <v>4836</v>
      </c>
    </row>
    <row r="217" spans="1:93">
      <c r="A217" s="205" t="s">
        <v>373</v>
      </c>
      <c r="B217" s="205"/>
      <c r="C217" s="205"/>
      <c r="D217" s="205"/>
      <c r="E217" s="205"/>
      <c r="F217" s="205"/>
      <c r="G217" s="205"/>
      <c r="H217" s="205"/>
      <c r="I217" s="205"/>
      <c r="J217" s="205"/>
      <c r="K217" s="205"/>
      <c r="L217" s="205"/>
      <c r="M217" s="205" t="s">
        <v>374</v>
      </c>
      <c r="N217" s="205"/>
      <c r="O217" s="205"/>
      <c r="P217" s="205"/>
      <c r="Q217" s="205"/>
      <c r="R217" s="205"/>
      <c r="S217" s="205"/>
      <c r="T217" s="205"/>
      <c r="U217" s="205"/>
      <c r="V217" s="205"/>
      <c r="W217" s="205"/>
      <c r="X217" s="205"/>
      <c r="Y217" s="205" t="s">
        <v>375</v>
      </c>
      <c r="Z217" s="205"/>
      <c r="AA217" s="205"/>
      <c r="AB217" s="205"/>
      <c r="AC217" s="205"/>
      <c r="AD217" s="205"/>
      <c r="AE217" s="205"/>
      <c r="AF217" s="205"/>
      <c r="AG217" s="205"/>
      <c r="AH217" s="205"/>
      <c r="AI217" s="205"/>
      <c r="AJ217" s="205"/>
      <c r="AK217" s="205" t="s">
        <v>376</v>
      </c>
      <c r="AL217" s="205"/>
      <c r="AM217" s="205"/>
      <c r="AN217" s="205"/>
      <c r="AO217" s="205"/>
      <c r="AP217" s="205"/>
      <c r="AQ217" s="205"/>
      <c r="AR217" s="205"/>
      <c r="AS217" s="205"/>
      <c r="AT217" s="205"/>
      <c r="AU217" s="205"/>
      <c r="AV217" s="205" t="s">
        <v>4593</v>
      </c>
      <c r="AW217" s="205"/>
      <c r="AX217" s="205"/>
      <c r="AY217" s="205"/>
      <c r="AZ217" s="205"/>
      <c r="BA217" s="205"/>
      <c r="BB217" s="205"/>
      <c r="BC217" s="205"/>
      <c r="BD217" s="205"/>
      <c r="BE217" s="205"/>
      <c r="BF217" s="205"/>
      <c r="BG217" s="205"/>
      <c r="BH217" s="205"/>
      <c r="BI217" s="205"/>
      <c r="BJ217" s="205" t="s">
        <v>377</v>
      </c>
      <c r="BK217" s="205"/>
      <c r="BL217" s="205"/>
      <c r="BM217" s="205"/>
      <c r="BN217" s="205"/>
      <c r="BO217" s="205"/>
      <c r="BP217" s="205"/>
      <c r="BQ217" s="205"/>
      <c r="BR217" s="205"/>
      <c r="BS217" s="205"/>
      <c r="BT217" s="205"/>
      <c r="BU217" s="205"/>
      <c r="BV217" s="205" t="s">
        <v>378</v>
      </c>
      <c r="BW217" s="205"/>
      <c r="BX217" s="205"/>
      <c r="BY217" s="205"/>
      <c r="BZ217" s="205"/>
      <c r="CA217" s="205"/>
      <c r="CB217" s="205"/>
      <c r="CC217" s="205"/>
      <c r="CD217" s="205"/>
      <c r="CE217" s="205"/>
      <c r="CF217" s="205"/>
      <c r="CG217" s="205"/>
      <c r="CH217" s="205"/>
      <c r="CI217" s="205"/>
      <c r="CJ217" s="205"/>
      <c r="CK217" s="135"/>
      <c r="CL217" s="138" t="s">
        <v>373</v>
      </c>
      <c r="CM217" s="138" t="s">
        <v>373</v>
      </c>
      <c r="CN217" s="139">
        <v>0</v>
      </c>
      <c r="CO217" s="141">
        <v>0</v>
      </c>
    </row>
    <row r="218" spans="1:93">
      <c r="A218" s="205" t="s">
        <v>4174</v>
      </c>
      <c r="B218" s="205"/>
      <c r="C218" s="205"/>
      <c r="D218" s="205"/>
      <c r="E218" s="205"/>
      <c r="F218" s="205"/>
      <c r="G218" s="205"/>
      <c r="H218" s="205"/>
      <c r="I218" s="205"/>
      <c r="J218" s="205"/>
      <c r="K218" s="205"/>
      <c r="L218" s="205"/>
      <c r="M218" s="205" t="s">
        <v>4174</v>
      </c>
      <c r="N218" s="205"/>
      <c r="O218" s="205"/>
      <c r="P218" s="205"/>
      <c r="Q218" s="205"/>
      <c r="R218" s="205"/>
      <c r="S218" s="205"/>
      <c r="T218" s="205"/>
      <c r="U218" s="205"/>
      <c r="V218" s="205"/>
      <c r="W218" s="205"/>
      <c r="X218" s="205"/>
      <c r="Y218" s="205" t="s">
        <v>4174</v>
      </c>
      <c r="Z218" s="205"/>
      <c r="AA218" s="205"/>
      <c r="AB218" s="205"/>
      <c r="AC218" s="205"/>
      <c r="AD218" s="205"/>
      <c r="AE218" s="205"/>
      <c r="AF218" s="205"/>
      <c r="AG218" s="205"/>
      <c r="AH218" s="205"/>
      <c r="AI218" s="205"/>
      <c r="AJ218" s="205"/>
      <c r="AK218" s="205" t="s">
        <v>4174</v>
      </c>
      <c r="AL218" s="205"/>
      <c r="AM218" s="205"/>
      <c r="AN218" s="205"/>
      <c r="AO218" s="205"/>
      <c r="AP218" s="205"/>
      <c r="AQ218" s="205"/>
      <c r="AR218" s="205"/>
      <c r="AS218" s="205"/>
      <c r="AT218" s="205"/>
      <c r="AU218" s="205"/>
      <c r="AV218" s="205" t="s">
        <v>4175</v>
      </c>
      <c r="AW218" s="205"/>
      <c r="AX218" s="205"/>
      <c r="AY218" s="205"/>
      <c r="AZ218" s="205"/>
      <c r="BA218" s="205"/>
      <c r="BB218" s="205"/>
      <c r="BC218" s="205"/>
      <c r="BD218" s="205"/>
      <c r="BE218" s="205"/>
      <c r="BF218" s="205"/>
      <c r="BG218" s="205"/>
      <c r="BH218" s="205"/>
      <c r="BI218" s="205"/>
      <c r="BJ218" s="205" t="s">
        <v>4174</v>
      </c>
      <c r="BK218" s="205"/>
      <c r="BL218" s="205"/>
      <c r="BM218" s="205"/>
      <c r="BN218" s="205"/>
      <c r="BO218" s="205"/>
      <c r="BP218" s="205"/>
      <c r="BQ218" s="205"/>
      <c r="BR218" s="205"/>
      <c r="BS218" s="205"/>
      <c r="BT218" s="205"/>
      <c r="BU218" s="205"/>
      <c r="BV218" s="205" t="s">
        <v>4174</v>
      </c>
      <c r="BW218" s="205"/>
      <c r="BX218" s="205"/>
      <c r="BY218" s="205"/>
      <c r="BZ218" s="205"/>
      <c r="CA218" s="205"/>
      <c r="CB218" s="205"/>
      <c r="CC218" s="205"/>
      <c r="CD218" s="205"/>
      <c r="CE218" s="205"/>
      <c r="CF218" s="205"/>
      <c r="CG218" s="205"/>
      <c r="CH218" s="205"/>
      <c r="CI218" s="205"/>
      <c r="CJ218" s="205"/>
      <c r="CK218" s="135"/>
      <c r="CL218" s="138" t="s">
        <v>4174</v>
      </c>
      <c r="CM218" s="138" t="s">
        <v>4174</v>
      </c>
      <c r="CN218" s="139">
        <v>0</v>
      </c>
      <c r="CO218" s="141">
        <v>0</v>
      </c>
    </row>
    <row r="219" spans="1:93" ht="23.45" customHeight="1">
      <c r="A219" s="204" t="s">
        <v>2</v>
      </c>
      <c r="B219" s="199" t="s">
        <v>335</v>
      </c>
      <c r="C219" s="205" t="s">
        <v>423</v>
      </c>
      <c r="D219" s="205"/>
      <c r="E219" s="205" t="s">
        <v>424</v>
      </c>
      <c r="F219" s="205"/>
      <c r="G219" s="205" t="s">
        <v>425</v>
      </c>
      <c r="H219" s="205"/>
      <c r="I219" s="205" t="s">
        <v>426</v>
      </c>
      <c r="J219" s="205"/>
      <c r="K219" s="205" t="s">
        <v>102</v>
      </c>
      <c r="L219" s="205"/>
      <c r="M219" s="204" t="s">
        <v>2</v>
      </c>
      <c r="N219" s="204" t="s">
        <v>113</v>
      </c>
      <c r="O219" s="205" t="s">
        <v>423</v>
      </c>
      <c r="P219" s="205"/>
      <c r="Q219" s="205" t="s">
        <v>424</v>
      </c>
      <c r="R219" s="205"/>
      <c r="S219" s="205" t="s">
        <v>425</v>
      </c>
      <c r="T219" s="205"/>
      <c r="U219" s="205" t="s">
        <v>426</v>
      </c>
      <c r="V219" s="205"/>
      <c r="W219" s="205" t="s">
        <v>102</v>
      </c>
      <c r="X219" s="205"/>
      <c r="Y219" s="204" t="s">
        <v>2</v>
      </c>
      <c r="Z219" s="204" t="s">
        <v>113</v>
      </c>
      <c r="AA219" s="205" t="s">
        <v>363</v>
      </c>
      <c r="AB219" s="205"/>
      <c r="AC219" s="205"/>
      <c r="AD219" s="205"/>
      <c r="AE219" s="205"/>
      <c r="AF219" s="205" t="s">
        <v>165</v>
      </c>
      <c r="AG219" s="205"/>
      <c r="AH219" s="205"/>
      <c r="AI219" s="205"/>
      <c r="AJ219" s="204" t="s">
        <v>364</v>
      </c>
      <c r="AK219" s="204" t="s">
        <v>2</v>
      </c>
      <c r="AL219" s="204" t="s">
        <v>113</v>
      </c>
      <c r="AM219" s="205" t="s">
        <v>365</v>
      </c>
      <c r="AN219" s="205"/>
      <c r="AO219" s="205"/>
      <c r="AP219" s="205"/>
      <c r="AQ219" s="205"/>
      <c r="AR219" s="205"/>
      <c r="AS219" s="205"/>
      <c r="AT219" s="205"/>
      <c r="AU219" s="205"/>
      <c r="AV219" s="205" t="s">
        <v>2</v>
      </c>
      <c r="AW219" s="204" t="s">
        <v>113</v>
      </c>
      <c r="AX219" s="205" t="s">
        <v>366</v>
      </c>
      <c r="AY219" s="205"/>
      <c r="AZ219" s="205" t="s">
        <v>367</v>
      </c>
      <c r="BA219" s="205"/>
      <c r="BB219" s="205" t="s">
        <v>89</v>
      </c>
      <c r="BC219" s="205"/>
      <c r="BD219" s="205" t="s">
        <v>368</v>
      </c>
      <c r="BE219" s="205"/>
      <c r="BF219" s="205" t="s">
        <v>369</v>
      </c>
      <c r="BG219" s="205"/>
      <c r="BH219" s="204" t="s">
        <v>370</v>
      </c>
      <c r="BI219" s="204"/>
      <c r="BJ219" s="204" t="s">
        <v>2</v>
      </c>
      <c r="BK219" s="204" t="s">
        <v>113</v>
      </c>
      <c r="BL219" s="205" t="s">
        <v>166</v>
      </c>
      <c r="BM219" s="205"/>
      <c r="BN219" s="205"/>
      <c r="BO219" s="205"/>
      <c r="BP219" s="205"/>
      <c r="BQ219" s="205"/>
      <c r="BR219" s="205"/>
      <c r="BS219" s="205"/>
      <c r="BT219" s="204" t="s">
        <v>167</v>
      </c>
      <c r="BU219" s="204"/>
      <c r="BV219" s="204" t="s">
        <v>2</v>
      </c>
      <c r="BW219" s="204" t="s">
        <v>113</v>
      </c>
      <c r="BX219" s="205" t="s">
        <v>371</v>
      </c>
      <c r="BY219" s="205"/>
      <c r="BZ219" s="205"/>
      <c r="CA219" s="205"/>
      <c r="CB219" s="205"/>
      <c r="CC219" s="205"/>
      <c r="CD219" s="205"/>
      <c r="CE219" s="205"/>
      <c r="CF219" s="205"/>
      <c r="CG219" s="205"/>
      <c r="CH219" s="205"/>
      <c r="CI219" s="205"/>
      <c r="CJ219" s="205"/>
      <c r="CK219" s="135"/>
      <c r="CL219" s="138" t="s">
        <v>2</v>
      </c>
      <c r="CM219" s="138" t="s">
        <v>4594</v>
      </c>
      <c r="CN219" s="139" t="e">
        <v>#VALUE!</v>
      </c>
      <c r="CO219" s="141">
        <v>0</v>
      </c>
    </row>
    <row r="220" spans="1:93" ht="31.15" customHeight="1">
      <c r="A220" s="204"/>
      <c r="B220" s="199"/>
      <c r="C220" s="69" t="s">
        <v>170</v>
      </c>
      <c r="D220" s="69" t="s">
        <v>57</v>
      </c>
      <c r="E220" s="69" t="s">
        <v>170</v>
      </c>
      <c r="F220" s="69" t="s">
        <v>57</v>
      </c>
      <c r="G220" s="69" t="s">
        <v>170</v>
      </c>
      <c r="H220" s="69" t="s">
        <v>57</v>
      </c>
      <c r="I220" s="69" t="s">
        <v>170</v>
      </c>
      <c r="J220" s="69" t="s">
        <v>57</v>
      </c>
      <c r="K220" s="69" t="s">
        <v>170</v>
      </c>
      <c r="L220" s="69" t="s">
        <v>57</v>
      </c>
      <c r="M220" s="204"/>
      <c r="N220" s="204"/>
      <c r="O220" s="69" t="s">
        <v>170</v>
      </c>
      <c r="P220" s="69" t="s">
        <v>57</v>
      </c>
      <c r="Q220" s="69" t="s">
        <v>170</v>
      </c>
      <c r="R220" s="69" t="s">
        <v>57</v>
      </c>
      <c r="S220" s="69" t="s">
        <v>170</v>
      </c>
      <c r="T220" s="69" t="s">
        <v>57</v>
      </c>
      <c r="U220" s="69" t="s">
        <v>170</v>
      </c>
      <c r="V220" s="69" t="s">
        <v>57</v>
      </c>
      <c r="W220" s="69" t="s">
        <v>170</v>
      </c>
      <c r="X220" s="69" t="s">
        <v>57</v>
      </c>
      <c r="Y220" s="204"/>
      <c r="Z220" s="204"/>
      <c r="AA220" s="69" t="s">
        <v>427</v>
      </c>
      <c r="AB220" s="69" t="s">
        <v>428</v>
      </c>
      <c r="AC220" s="69" t="s">
        <v>429</v>
      </c>
      <c r="AD220" s="69" t="s">
        <v>430</v>
      </c>
      <c r="AE220" s="69" t="s">
        <v>102</v>
      </c>
      <c r="AF220" s="69" t="s">
        <v>372</v>
      </c>
      <c r="AG220" s="31" t="s">
        <v>279</v>
      </c>
      <c r="AH220" s="31" t="s">
        <v>172</v>
      </c>
      <c r="AI220" s="31" t="s">
        <v>173</v>
      </c>
      <c r="AJ220" s="204"/>
      <c r="AK220" s="204"/>
      <c r="AL220" s="204"/>
      <c r="AM220" s="44" t="s">
        <v>434</v>
      </c>
      <c r="AN220" s="44" t="s">
        <v>344</v>
      </c>
      <c r="AO220" s="44" t="s">
        <v>435</v>
      </c>
      <c r="AP220" s="44" t="s">
        <v>436</v>
      </c>
      <c r="AQ220" s="44" t="s">
        <v>437</v>
      </c>
      <c r="AR220" s="14" t="s">
        <v>175</v>
      </c>
      <c r="AS220" s="14" t="s">
        <v>176</v>
      </c>
      <c r="AT220" s="44" t="s">
        <v>69</v>
      </c>
      <c r="AU220" s="44" t="s">
        <v>70</v>
      </c>
      <c r="AV220" s="205"/>
      <c r="AW220" s="204"/>
      <c r="AX220" s="69" t="s">
        <v>170</v>
      </c>
      <c r="AY220" s="69" t="s">
        <v>57</v>
      </c>
      <c r="AZ220" s="69" t="s">
        <v>170</v>
      </c>
      <c r="BA220" s="69" t="s">
        <v>57</v>
      </c>
      <c r="BB220" s="69" t="s">
        <v>170</v>
      </c>
      <c r="BC220" s="69" t="s">
        <v>57</v>
      </c>
      <c r="BD220" s="69" t="s">
        <v>170</v>
      </c>
      <c r="BE220" s="69" t="s">
        <v>57</v>
      </c>
      <c r="BF220" s="69" t="s">
        <v>170</v>
      </c>
      <c r="BG220" s="69" t="s">
        <v>57</v>
      </c>
      <c r="BH220" s="69" t="s">
        <v>170</v>
      </c>
      <c r="BI220" s="69" t="s">
        <v>57</v>
      </c>
      <c r="BJ220" s="204"/>
      <c r="BK220" s="204"/>
      <c r="BL220" s="32" t="s">
        <v>338</v>
      </c>
      <c r="BM220" s="32" t="s">
        <v>341</v>
      </c>
      <c r="BN220" s="32" t="s">
        <v>339</v>
      </c>
      <c r="BO220" s="32" t="s">
        <v>340</v>
      </c>
      <c r="BP220" s="45" t="s">
        <v>342</v>
      </c>
      <c r="BQ220" s="45" t="s">
        <v>66</v>
      </c>
      <c r="BR220" s="45" t="s">
        <v>174</v>
      </c>
      <c r="BS220" s="45" t="s">
        <v>280</v>
      </c>
      <c r="BT220" s="69" t="s">
        <v>66</v>
      </c>
      <c r="BU220" s="69" t="s">
        <v>174</v>
      </c>
      <c r="BV220" s="204"/>
      <c r="BW220" s="204"/>
      <c r="BX220" s="69" t="s">
        <v>80</v>
      </c>
      <c r="BY220" s="69" t="s">
        <v>81</v>
      </c>
      <c r="BZ220" s="69" t="s">
        <v>82</v>
      </c>
      <c r="CA220" s="69" t="s">
        <v>421</v>
      </c>
      <c r="CB220" s="69" t="s">
        <v>431</v>
      </c>
      <c r="CC220" s="69" t="s">
        <v>432</v>
      </c>
      <c r="CD220" s="69" t="s">
        <v>420</v>
      </c>
      <c r="CE220" s="69" t="s">
        <v>84</v>
      </c>
      <c r="CF220" s="69" t="s">
        <v>85</v>
      </c>
      <c r="CG220" s="69" t="s">
        <v>86</v>
      </c>
      <c r="CH220" s="69" t="s">
        <v>87</v>
      </c>
      <c r="CI220" s="69" t="s">
        <v>88</v>
      </c>
      <c r="CJ220" s="70" t="s">
        <v>0</v>
      </c>
      <c r="CK220" s="135"/>
      <c r="CL220" s="138" t="s">
        <v>2</v>
      </c>
      <c r="CM220" s="138" t="s">
        <v>2</v>
      </c>
      <c r="CN220" s="139" t="e">
        <v>#VALUE!</v>
      </c>
      <c r="CO220" s="141">
        <v>0</v>
      </c>
    </row>
    <row r="221" spans="1:93" ht="12.6" customHeight="1">
      <c r="A221" s="73" t="s">
        <v>129</v>
      </c>
      <c r="B221" s="71"/>
      <c r="C221" s="5"/>
      <c r="D221" s="5"/>
      <c r="E221" s="5"/>
      <c r="F221" s="5"/>
      <c r="G221" s="5"/>
      <c r="H221" s="5"/>
      <c r="I221" s="5"/>
      <c r="J221" s="5"/>
      <c r="K221" s="5"/>
      <c r="L221" s="5"/>
      <c r="M221" s="73" t="s">
        <v>129</v>
      </c>
      <c r="N221" s="71"/>
      <c r="O221" s="5"/>
      <c r="P221" s="5"/>
      <c r="Q221" s="5"/>
      <c r="R221" s="5"/>
      <c r="S221" s="5"/>
      <c r="T221" s="5"/>
      <c r="U221" s="5"/>
      <c r="V221" s="5"/>
      <c r="W221" s="5"/>
      <c r="X221" s="5"/>
      <c r="Y221" s="73" t="s">
        <v>129</v>
      </c>
      <c r="Z221" s="71"/>
      <c r="AA221" s="5"/>
      <c r="AB221" s="5"/>
      <c r="AC221" s="5"/>
      <c r="AD221" s="5"/>
      <c r="AE221" s="5"/>
      <c r="AF221" s="5"/>
      <c r="AG221" s="5"/>
      <c r="AH221" s="5"/>
      <c r="AI221" s="5"/>
      <c r="AJ221" s="72"/>
      <c r="AK221" s="73" t="s">
        <v>129</v>
      </c>
      <c r="AL221" s="71"/>
      <c r="AM221" s="5"/>
      <c r="AN221" s="5"/>
      <c r="AO221" s="5"/>
      <c r="AP221" s="5"/>
      <c r="AQ221" s="5"/>
      <c r="AR221" s="5"/>
      <c r="AS221" s="5"/>
      <c r="AT221" s="5"/>
      <c r="AU221" s="5"/>
      <c r="AV221" s="73" t="s">
        <v>129</v>
      </c>
      <c r="AW221" s="71"/>
      <c r="AX221" s="5"/>
      <c r="AY221" s="5"/>
      <c r="AZ221" s="5"/>
      <c r="BA221" s="5"/>
      <c r="BB221" s="5"/>
      <c r="BC221" s="5"/>
      <c r="BD221" s="5"/>
      <c r="BE221" s="5"/>
      <c r="BF221" s="5"/>
      <c r="BG221" s="5"/>
      <c r="BH221" s="5"/>
      <c r="BI221" s="5"/>
      <c r="BJ221" s="73" t="s">
        <v>129</v>
      </c>
      <c r="BK221" s="71"/>
      <c r="BL221" s="5"/>
      <c r="BM221" s="5"/>
      <c r="BN221" s="5"/>
      <c r="BO221" s="5"/>
      <c r="BP221" s="5"/>
      <c r="BQ221" s="5"/>
      <c r="BR221" s="5"/>
      <c r="BS221" s="5"/>
      <c r="BT221" s="5"/>
      <c r="BU221" s="5"/>
      <c r="BV221" s="73" t="s">
        <v>129</v>
      </c>
      <c r="BW221" s="71"/>
      <c r="BX221" s="5"/>
      <c r="BY221" s="5"/>
      <c r="BZ221" s="5"/>
      <c r="CA221" s="5"/>
      <c r="CB221" s="5"/>
      <c r="CC221" s="5"/>
      <c r="CD221" s="5"/>
      <c r="CE221" s="5"/>
      <c r="CF221" s="5"/>
      <c r="CG221" s="5"/>
      <c r="CH221" s="5"/>
      <c r="CI221" s="5"/>
      <c r="CJ221" s="5"/>
      <c r="CK221" s="135"/>
      <c r="CL221" s="138" t="s">
        <v>129</v>
      </c>
      <c r="CM221" s="138" t="s">
        <v>129</v>
      </c>
      <c r="CN221" s="139">
        <v>0</v>
      </c>
      <c r="CO221" s="141">
        <v>0</v>
      </c>
    </row>
    <row r="222" spans="1:93" ht="13.15" customHeight="1">
      <c r="A222" s="167" t="s">
        <v>18</v>
      </c>
      <c r="B222" s="71" t="s">
        <v>119</v>
      </c>
      <c r="C222" s="5">
        <v>327</v>
      </c>
      <c r="D222" s="5">
        <v>116</v>
      </c>
      <c r="E222" s="5">
        <v>192</v>
      </c>
      <c r="F222" s="5">
        <v>78</v>
      </c>
      <c r="G222" s="5">
        <v>110</v>
      </c>
      <c r="H222" s="5">
        <v>32</v>
      </c>
      <c r="I222" s="5">
        <v>191</v>
      </c>
      <c r="J222" s="5">
        <v>61</v>
      </c>
      <c r="K222" s="72">
        <v>820</v>
      </c>
      <c r="L222" s="72">
        <v>287</v>
      </c>
      <c r="M222" s="167" t="s">
        <v>18</v>
      </c>
      <c r="N222" s="71" t="s">
        <v>119</v>
      </c>
      <c r="O222" s="5">
        <v>11</v>
      </c>
      <c r="P222" s="5">
        <v>1</v>
      </c>
      <c r="Q222" s="5">
        <v>0</v>
      </c>
      <c r="R222" s="5">
        <v>0</v>
      </c>
      <c r="S222" s="5">
        <v>4</v>
      </c>
      <c r="T222" s="5">
        <v>1</v>
      </c>
      <c r="U222" s="5">
        <v>60</v>
      </c>
      <c r="V222" s="5">
        <v>18</v>
      </c>
      <c r="W222" s="72">
        <v>75</v>
      </c>
      <c r="X222" s="72">
        <v>20</v>
      </c>
      <c r="Y222" s="167" t="s">
        <v>18</v>
      </c>
      <c r="Z222" s="71" t="s">
        <v>119</v>
      </c>
      <c r="AA222" s="5">
        <v>10</v>
      </c>
      <c r="AB222" s="5">
        <v>7</v>
      </c>
      <c r="AC222" s="5">
        <v>6</v>
      </c>
      <c r="AD222" s="5">
        <v>7</v>
      </c>
      <c r="AE222" s="72">
        <v>30</v>
      </c>
      <c r="AF222" s="72">
        <v>20</v>
      </c>
      <c r="AG222" s="5">
        <v>7</v>
      </c>
      <c r="AH222" s="5">
        <v>0</v>
      </c>
      <c r="AI222" s="5">
        <v>10</v>
      </c>
      <c r="AJ222" s="5">
        <v>6</v>
      </c>
      <c r="AK222" s="167" t="s">
        <v>18</v>
      </c>
      <c r="AL222" s="71" t="s">
        <v>119</v>
      </c>
      <c r="AM222" s="5">
        <v>4</v>
      </c>
      <c r="AN222" s="5">
        <v>245</v>
      </c>
      <c r="AO222" s="5">
        <v>54</v>
      </c>
      <c r="AP222" s="5">
        <v>0</v>
      </c>
      <c r="AQ222" s="5">
        <v>0</v>
      </c>
      <c r="AR222" s="5">
        <v>2</v>
      </c>
      <c r="AS222" s="5">
        <v>27</v>
      </c>
      <c r="AT222" s="5">
        <v>20</v>
      </c>
      <c r="AU222" s="5">
        <v>11</v>
      </c>
      <c r="AV222" s="167" t="s">
        <v>18</v>
      </c>
      <c r="AW222" s="71" t="s">
        <v>119</v>
      </c>
      <c r="AX222" s="5">
        <v>148</v>
      </c>
      <c r="AY222" s="5">
        <v>58</v>
      </c>
      <c r="AZ222" s="5">
        <v>147</v>
      </c>
      <c r="BA222" s="5">
        <v>57</v>
      </c>
      <c r="BB222" s="5">
        <v>76</v>
      </c>
      <c r="BC222" s="5">
        <v>29</v>
      </c>
      <c r="BD222" s="5">
        <v>127</v>
      </c>
      <c r="BE222" s="5">
        <v>50</v>
      </c>
      <c r="BF222" s="5">
        <v>126</v>
      </c>
      <c r="BG222" s="5">
        <v>49</v>
      </c>
      <c r="BH222" s="5">
        <v>71</v>
      </c>
      <c r="BI222" s="5">
        <v>28</v>
      </c>
      <c r="BJ222" s="167" t="s">
        <v>18</v>
      </c>
      <c r="BK222" s="71" t="s">
        <v>119</v>
      </c>
      <c r="BL222" s="5">
        <v>3</v>
      </c>
      <c r="BM222" s="5">
        <v>21</v>
      </c>
      <c r="BN222" s="5">
        <v>0</v>
      </c>
      <c r="BO222" s="5">
        <v>53</v>
      </c>
      <c r="BP222" s="5">
        <v>0</v>
      </c>
      <c r="BQ222" s="72">
        <v>77</v>
      </c>
      <c r="BR222" s="5">
        <v>20</v>
      </c>
      <c r="BS222" s="5">
        <v>5</v>
      </c>
      <c r="BT222" s="72">
        <v>11</v>
      </c>
      <c r="BU222" s="5">
        <v>3</v>
      </c>
      <c r="BV222" s="167" t="s">
        <v>18</v>
      </c>
      <c r="BW222" s="71" t="s">
        <v>119</v>
      </c>
      <c r="BX222" s="5">
        <v>262</v>
      </c>
      <c r="BY222" s="5">
        <v>263</v>
      </c>
      <c r="BZ222" s="5">
        <v>8</v>
      </c>
      <c r="CA222" s="5">
        <v>8</v>
      </c>
      <c r="CB222" s="5">
        <v>262</v>
      </c>
      <c r="CC222" s="5">
        <v>8</v>
      </c>
      <c r="CD222" s="5">
        <v>8</v>
      </c>
      <c r="CE222" s="5">
        <v>8</v>
      </c>
      <c r="CF222" s="5">
        <v>0</v>
      </c>
      <c r="CG222" s="5">
        <v>0</v>
      </c>
      <c r="CH222" s="5">
        <v>0</v>
      </c>
      <c r="CI222" s="5">
        <v>53</v>
      </c>
      <c r="CJ222" s="5">
        <v>44</v>
      </c>
      <c r="CK222" s="135"/>
      <c r="CL222" s="138" t="s">
        <v>18</v>
      </c>
      <c r="CM222" s="138" t="s">
        <v>4362</v>
      </c>
      <c r="CN222" s="139">
        <v>656</v>
      </c>
      <c r="CO222" s="141">
        <v>827</v>
      </c>
    </row>
    <row r="223" spans="1:93" ht="13.15" customHeight="1">
      <c r="A223" s="167"/>
      <c r="B223" s="71" t="s">
        <v>120</v>
      </c>
      <c r="C223" s="5">
        <v>0</v>
      </c>
      <c r="D223" s="5">
        <v>0</v>
      </c>
      <c r="E223" s="5">
        <v>0</v>
      </c>
      <c r="F223" s="5">
        <v>0</v>
      </c>
      <c r="G223" s="5">
        <v>0</v>
      </c>
      <c r="H223" s="5">
        <v>0</v>
      </c>
      <c r="I223" s="5">
        <v>0</v>
      </c>
      <c r="J223" s="5">
        <v>0</v>
      </c>
      <c r="K223" s="72">
        <v>0</v>
      </c>
      <c r="L223" s="72">
        <v>0</v>
      </c>
      <c r="M223" s="167"/>
      <c r="N223" s="71" t="s">
        <v>120</v>
      </c>
      <c r="O223" s="5">
        <v>0</v>
      </c>
      <c r="P223" s="5">
        <v>0</v>
      </c>
      <c r="Q223" s="5">
        <v>0</v>
      </c>
      <c r="R223" s="5">
        <v>0</v>
      </c>
      <c r="S223" s="5">
        <v>0</v>
      </c>
      <c r="T223" s="5">
        <v>0</v>
      </c>
      <c r="U223" s="5">
        <v>0</v>
      </c>
      <c r="V223" s="5">
        <v>0</v>
      </c>
      <c r="W223" s="72">
        <v>0</v>
      </c>
      <c r="X223" s="72">
        <v>0</v>
      </c>
      <c r="Y223" s="167"/>
      <c r="Z223" s="71" t="s">
        <v>120</v>
      </c>
      <c r="AA223" s="5">
        <v>0</v>
      </c>
      <c r="AB223" s="5">
        <v>0</v>
      </c>
      <c r="AC223" s="5">
        <v>0</v>
      </c>
      <c r="AD223" s="5">
        <v>0</v>
      </c>
      <c r="AE223" s="72">
        <v>0</v>
      </c>
      <c r="AF223" s="72">
        <v>0</v>
      </c>
      <c r="AG223" s="5">
        <v>0</v>
      </c>
      <c r="AH223" s="5">
        <v>0</v>
      </c>
      <c r="AI223" s="5">
        <v>0</v>
      </c>
      <c r="AJ223" s="5">
        <v>0</v>
      </c>
      <c r="AK223" s="167"/>
      <c r="AL223" s="71" t="s">
        <v>120</v>
      </c>
      <c r="AM223" s="5">
        <v>0</v>
      </c>
      <c r="AN223" s="5">
        <v>0</v>
      </c>
      <c r="AO223" s="5">
        <v>0</v>
      </c>
      <c r="AP223" s="5">
        <v>0</v>
      </c>
      <c r="AQ223" s="5">
        <v>0</v>
      </c>
      <c r="AR223" s="5">
        <v>0</v>
      </c>
      <c r="AS223" s="5">
        <v>0</v>
      </c>
      <c r="AT223" s="5">
        <v>0</v>
      </c>
      <c r="AU223" s="5">
        <v>0</v>
      </c>
      <c r="AV223" s="167"/>
      <c r="AW223" s="71" t="s">
        <v>120</v>
      </c>
      <c r="AX223" s="5">
        <v>0</v>
      </c>
      <c r="AY223" s="5">
        <v>0</v>
      </c>
      <c r="AZ223" s="5">
        <v>0</v>
      </c>
      <c r="BA223" s="5">
        <v>0</v>
      </c>
      <c r="BB223" s="5">
        <v>0</v>
      </c>
      <c r="BC223" s="5">
        <v>0</v>
      </c>
      <c r="BD223" s="5">
        <v>0</v>
      </c>
      <c r="BE223" s="5">
        <v>0</v>
      </c>
      <c r="BF223" s="5">
        <v>0</v>
      </c>
      <c r="BG223" s="5">
        <v>0</v>
      </c>
      <c r="BH223" s="5">
        <v>0</v>
      </c>
      <c r="BI223" s="5">
        <v>0</v>
      </c>
      <c r="BJ223" s="167"/>
      <c r="BK223" s="71" t="s">
        <v>120</v>
      </c>
      <c r="BL223" s="5">
        <v>0</v>
      </c>
      <c r="BM223" s="5">
        <v>0</v>
      </c>
      <c r="BN223" s="5">
        <v>0</v>
      </c>
      <c r="BO223" s="5">
        <v>0</v>
      </c>
      <c r="BP223" s="5">
        <v>0</v>
      </c>
      <c r="BQ223" s="72">
        <v>0</v>
      </c>
      <c r="BR223" s="5">
        <v>0</v>
      </c>
      <c r="BS223" s="5">
        <v>0</v>
      </c>
      <c r="BT223" s="72">
        <v>0</v>
      </c>
      <c r="BU223" s="5">
        <v>0</v>
      </c>
      <c r="BV223" s="167"/>
      <c r="BW223" s="71" t="s">
        <v>120</v>
      </c>
      <c r="BX223" s="5">
        <v>0</v>
      </c>
      <c r="BY223" s="5">
        <v>0</v>
      </c>
      <c r="BZ223" s="5">
        <v>0</v>
      </c>
      <c r="CA223" s="5">
        <v>0</v>
      </c>
      <c r="CB223" s="5">
        <v>0</v>
      </c>
      <c r="CC223" s="5">
        <v>0</v>
      </c>
      <c r="CD223" s="5">
        <v>0</v>
      </c>
      <c r="CE223" s="5">
        <v>0</v>
      </c>
      <c r="CF223" s="5">
        <v>0</v>
      </c>
      <c r="CG223" s="5">
        <v>0</v>
      </c>
      <c r="CH223" s="5">
        <v>0</v>
      </c>
      <c r="CI223" s="5">
        <v>0</v>
      </c>
      <c r="CJ223" s="5">
        <v>0</v>
      </c>
      <c r="CK223" s="135"/>
      <c r="CL223" s="138" t="s">
        <v>18</v>
      </c>
      <c r="CM223" s="138" t="s">
        <v>4363</v>
      </c>
      <c r="CN223" s="139">
        <v>0</v>
      </c>
      <c r="CO223" s="141">
        <v>0</v>
      </c>
    </row>
    <row r="224" spans="1:93" ht="13.15" customHeight="1">
      <c r="A224" s="167"/>
      <c r="B224" s="103" t="s">
        <v>102</v>
      </c>
      <c r="C224" s="105">
        <v>327</v>
      </c>
      <c r="D224" s="105">
        <v>116</v>
      </c>
      <c r="E224" s="105">
        <v>192</v>
      </c>
      <c r="F224" s="105">
        <v>78</v>
      </c>
      <c r="G224" s="105">
        <v>110</v>
      </c>
      <c r="H224" s="105">
        <v>32</v>
      </c>
      <c r="I224" s="105">
        <v>191</v>
      </c>
      <c r="J224" s="105">
        <v>61</v>
      </c>
      <c r="K224" s="105">
        <v>820</v>
      </c>
      <c r="L224" s="105">
        <v>287</v>
      </c>
      <c r="M224" s="167"/>
      <c r="N224" s="103" t="s">
        <v>102</v>
      </c>
      <c r="O224" s="105">
        <v>11</v>
      </c>
      <c r="P224" s="105">
        <v>1</v>
      </c>
      <c r="Q224" s="105">
        <v>0</v>
      </c>
      <c r="R224" s="105">
        <v>0</v>
      </c>
      <c r="S224" s="105">
        <v>4</v>
      </c>
      <c r="T224" s="105">
        <v>1</v>
      </c>
      <c r="U224" s="105">
        <v>60</v>
      </c>
      <c r="V224" s="105">
        <v>18</v>
      </c>
      <c r="W224" s="105">
        <v>75</v>
      </c>
      <c r="X224" s="105">
        <v>20</v>
      </c>
      <c r="Y224" s="167"/>
      <c r="Z224" s="103" t="s">
        <v>102</v>
      </c>
      <c r="AA224" s="105">
        <v>10</v>
      </c>
      <c r="AB224" s="105">
        <v>7</v>
      </c>
      <c r="AC224" s="105">
        <v>6</v>
      </c>
      <c r="AD224" s="105">
        <v>7</v>
      </c>
      <c r="AE224" s="105">
        <v>30</v>
      </c>
      <c r="AF224" s="105">
        <v>20</v>
      </c>
      <c r="AG224" s="105">
        <v>7</v>
      </c>
      <c r="AH224" s="105">
        <v>0</v>
      </c>
      <c r="AI224" s="105">
        <v>10</v>
      </c>
      <c r="AJ224" s="105">
        <v>6</v>
      </c>
      <c r="AK224" s="167"/>
      <c r="AL224" s="103" t="s">
        <v>102</v>
      </c>
      <c r="AM224" s="105">
        <v>4</v>
      </c>
      <c r="AN224" s="105">
        <v>245</v>
      </c>
      <c r="AO224" s="105">
        <v>54</v>
      </c>
      <c r="AP224" s="105">
        <v>0</v>
      </c>
      <c r="AQ224" s="105">
        <v>0</v>
      </c>
      <c r="AR224" s="105">
        <v>2</v>
      </c>
      <c r="AS224" s="105">
        <v>27</v>
      </c>
      <c r="AT224" s="105">
        <v>20</v>
      </c>
      <c r="AU224" s="105">
        <v>11</v>
      </c>
      <c r="AV224" s="167"/>
      <c r="AW224" s="103" t="s">
        <v>102</v>
      </c>
      <c r="AX224" s="105">
        <v>148</v>
      </c>
      <c r="AY224" s="105">
        <v>58</v>
      </c>
      <c r="AZ224" s="105">
        <v>147</v>
      </c>
      <c r="BA224" s="105">
        <v>57</v>
      </c>
      <c r="BB224" s="105">
        <v>76</v>
      </c>
      <c r="BC224" s="105">
        <v>29</v>
      </c>
      <c r="BD224" s="105">
        <v>127</v>
      </c>
      <c r="BE224" s="105">
        <v>50</v>
      </c>
      <c r="BF224" s="105">
        <v>126</v>
      </c>
      <c r="BG224" s="105">
        <v>49</v>
      </c>
      <c r="BH224" s="105">
        <v>71</v>
      </c>
      <c r="BI224" s="105">
        <v>28</v>
      </c>
      <c r="BJ224" s="167"/>
      <c r="BK224" s="103" t="s">
        <v>102</v>
      </c>
      <c r="BL224" s="105">
        <v>3</v>
      </c>
      <c r="BM224" s="105">
        <v>21</v>
      </c>
      <c r="BN224" s="105">
        <v>0</v>
      </c>
      <c r="BO224" s="105">
        <v>53</v>
      </c>
      <c r="BP224" s="105">
        <v>0</v>
      </c>
      <c r="BQ224" s="105">
        <v>77</v>
      </c>
      <c r="BR224" s="105">
        <v>20</v>
      </c>
      <c r="BS224" s="105">
        <v>5</v>
      </c>
      <c r="BT224" s="105">
        <v>11</v>
      </c>
      <c r="BU224" s="105">
        <v>3</v>
      </c>
      <c r="BV224" s="167"/>
      <c r="BW224" s="103" t="s">
        <v>102</v>
      </c>
      <c r="BX224" s="105">
        <v>262</v>
      </c>
      <c r="BY224" s="105">
        <v>263</v>
      </c>
      <c r="BZ224" s="105">
        <v>8</v>
      </c>
      <c r="CA224" s="105">
        <v>8</v>
      </c>
      <c r="CB224" s="105">
        <v>262</v>
      </c>
      <c r="CC224" s="105">
        <v>8</v>
      </c>
      <c r="CD224" s="105">
        <v>8</v>
      </c>
      <c r="CE224" s="105">
        <v>8</v>
      </c>
      <c r="CF224" s="105">
        <v>0</v>
      </c>
      <c r="CG224" s="105">
        <v>0</v>
      </c>
      <c r="CH224" s="105">
        <v>0</v>
      </c>
      <c r="CI224" s="105">
        <v>53</v>
      </c>
      <c r="CJ224" s="105">
        <v>44</v>
      </c>
      <c r="CK224" s="135"/>
      <c r="CL224" s="138" t="s">
        <v>18</v>
      </c>
      <c r="CM224" s="138" t="s">
        <v>4364</v>
      </c>
      <c r="CN224" s="139">
        <v>656</v>
      </c>
      <c r="CO224" s="141">
        <v>827</v>
      </c>
    </row>
    <row r="225" spans="1:93" ht="13.15" customHeight="1">
      <c r="A225" s="167" t="s">
        <v>210</v>
      </c>
      <c r="B225" s="71" t="s">
        <v>119</v>
      </c>
      <c r="C225" s="5">
        <v>4494</v>
      </c>
      <c r="D225" s="5">
        <v>2188</v>
      </c>
      <c r="E225" s="5">
        <v>2901</v>
      </c>
      <c r="F225" s="5">
        <v>1328</v>
      </c>
      <c r="G225" s="5">
        <v>2099</v>
      </c>
      <c r="H225" s="5">
        <v>958</v>
      </c>
      <c r="I225" s="5">
        <v>3090</v>
      </c>
      <c r="J225" s="5">
        <v>1252</v>
      </c>
      <c r="K225" s="72">
        <v>12584</v>
      </c>
      <c r="L225" s="72">
        <v>5726</v>
      </c>
      <c r="M225" s="167" t="s">
        <v>210</v>
      </c>
      <c r="N225" s="71" t="s">
        <v>119</v>
      </c>
      <c r="O225" s="5">
        <v>378</v>
      </c>
      <c r="P225" s="5">
        <v>194</v>
      </c>
      <c r="Q225" s="5">
        <v>244</v>
      </c>
      <c r="R225" s="5">
        <v>120</v>
      </c>
      <c r="S225" s="5">
        <v>245</v>
      </c>
      <c r="T225" s="5">
        <v>88</v>
      </c>
      <c r="U225" s="5">
        <v>989</v>
      </c>
      <c r="V225" s="5">
        <v>377</v>
      </c>
      <c r="W225" s="72">
        <v>1856</v>
      </c>
      <c r="X225" s="72">
        <v>779</v>
      </c>
      <c r="Y225" s="167" t="s">
        <v>210</v>
      </c>
      <c r="Z225" s="71" t="s">
        <v>119</v>
      </c>
      <c r="AA225" s="5">
        <v>86</v>
      </c>
      <c r="AB225" s="5">
        <v>66</v>
      </c>
      <c r="AC225" s="5">
        <v>55</v>
      </c>
      <c r="AD225" s="5">
        <v>70</v>
      </c>
      <c r="AE225" s="72">
        <v>277</v>
      </c>
      <c r="AF225" s="72">
        <v>265</v>
      </c>
      <c r="AG225" s="5">
        <v>113</v>
      </c>
      <c r="AH225" s="5">
        <v>0</v>
      </c>
      <c r="AI225" s="5">
        <v>18</v>
      </c>
      <c r="AJ225" s="5">
        <v>52</v>
      </c>
      <c r="AK225" s="167" t="s">
        <v>210</v>
      </c>
      <c r="AL225" s="71" t="s">
        <v>119</v>
      </c>
      <c r="AM225" s="5">
        <v>5</v>
      </c>
      <c r="AN225" s="5">
        <v>3225</v>
      </c>
      <c r="AO225" s="5">
        <v>530</v>
      </c>
      <c r="AP225" s="5">
        <v>51</v>
      </c>
      <c r="AQ225" s="5">
        <v>5</v>
      </c>
      <c r="AR225" s="5">
        <v>39</v>
      </c>
      <c r="AS225" s="5">
        <v>258</v>
      </c>
      <c r="AT225" s="5">
        <v>103</v>
      </c>
      <c r="AU225" s="5">
        <v>109</v>
      </c>
      <c r="AV225" s="167" t="s">
        <v>210</v>
      </c>
      <c r="AW225" s="71" t="s">
        <v>119</v>
      </c>
      <c r="AX225" s="5">
        <v>2869</v>
      </c>
      <c r="AY225" s="5">
        <v>1152</v>
      </c>
      <c r="AZ225" s="5">
        <v>2550</v>
      </c>
      <c r="BA225" s="5">
        <v>1018</v>
      </c>
      <c r="BB225" s="5">
        <v>1155</v>
      </c>
      <c r="BC225" s="5">
        <v>432</v>
      </c>
      <c r="BD225" s="5">
        <v>2469</v>
      </c>
      <c r="BE225" s="5">
        <v>1018</v>
      </c>
      <c r="BF225" s="5">
        <v>2220</v>
      </c>
      <c r="BG225" s="5">
        <v>908</v>
      </c>
      <c r="BH225" s="5">
        <v>1023</v>
      </c>
      <c r="BI225" s="5">
        <v>384</v>
      </c>
      <c r="BJ225" s="167" t="s">
        <v>210</v>
      </c>
      <c r="BK225" s="71" t="s">
        <v>119</v>
      </c>
      <c r="BL225" s="5">
        <v>45</v>
      </c>
      <c r="BM225" s="5">
        <v>106</v>
      </c>
      <c r="BN225" s="5">
        <v>41</v>
      </c>
      <c r="BO225" s="5">
        <v>392</v>
      </c>
      <c r="BP225" s="5">
        <v>0</v>
      </c>
      <c r="BQ225" s="72">
        <v>584</v>
      </c>
      <c r="BR225" s="5">
        <v>143</v>
      </c>
      <c r="BS225" s="5">
        <v>49</v>
      </c>
      <c r="BT225" s="72">
        <v>47</v>
      </c>
      <c r="BU225" s="5">
        <v>14</v>
      </c>
      <c r="BV225" s="167" t="s">
        <v>210</v>
      </c>
      <c r="BW225" s="71" t="s">
        <v>119</v>
      </c>
      <c r="BX225" s="5">
        <v>3345</v>
      </c>
      <c r="BY225" s="5">
        <v>3291</v>
      </c>
      <c r="BZ225" s="5">
        <v>520</v>
      </c>
      <c r="CA225" s="5">
        <v>230</v>
      </c>
      <c r="CB225" s="5">
        <v>3133</v>
      </c>
      <c r="CC225" s="5">
        <v>374</v>
      </c>
      <c r="CD225" s="5">
        <v>256</v>
      </c>
      <c r="CE225" s="5">
        <v>5</v>
      </c>
      <c r="CF225" s="5">
        <v>5</v>
      </c>
      <c r="CG225" s="5">
        <v>57</v>
      </c>
      <c r="CH225" s="5">
        <v>0</v>
      </c>
      <c r="CI225" s="5">
        <v>610</v>
      </c>
      <c r="CJ225" s="5">
        <v>519</v>
      </c>
      <c r="CK225" s="135"/>
      <c r="CL225" s="138" t="s">
        <v>210</v>
      </c>
      <c r="CM225" s="138" t="s">
        <v>4365</v>
      </c>
      <c r="CN225" s="139">
        <v>8274</v>
      </c>
      <c r="CO225" s="141">
        <v>11216</v>
      </c>
    </row>
    <row r="226" spans="1:93" ht="13.15" customHeight="1">
      <c r="A226" s="167"/>
      <c r="B226" s="71" t="s">
        <v>120</v>
      </c>
      <c r="C226" s="5">
        <v>439</v>
      </c>
      <c r="D226" s="5">
        <v>217</v>
      </c>
      <c r="E226" s="5">
        <v>433</v>
      </c>
      <c r="F226" s="5">
        <v>215</v>
      </c>
      <c r="G226" s="5">
        <v>303</v>
      </c>
      <c r="H226" s="5">
        <v>151</v>
      </c>
      <c r="I226" s="5">
        <v>515</v>
      </c>
      <c r="J226" s="5">
        <v>240</v>
      </c>
      <c r="K226" s="72">
        <v>1690</v>
      </c>
      <c r="L226" s="72">
        <v>823</v>
      </c>
      <c r="M226" s="167"/>
      <c r="N226" s="71" t="s">
        <v>120</v>
      </c>
      <c r="O226" s="5">
        <v>113</v>
      </c>
      <c r="P226" s="5">
        <v>72</v>
      </c>
      <c r="Q226" s="5">
        <v>80</v>
      </c>
      <c r="R226" s="5">
        <v>39</v>
      </c>
      <c r="S226" s="5">
        <v>40</v>
      </c>
      <c r="T226" s="5">
        <v>20</v>
      </c>
      <c r="U226" s="5">
        <v>205</v>
      </c>
      <c r="V226" s="5">
        <v>94</v>
      </c>
      <c r="W226" s="72">
        <v>438</v>
      </c>
      <c r="X226" s="72">
        <v>225</v>
      </c>
      <c r="Y226" s="167"/>
      <c r="Z226" s="71" t="s">
        <v>120</v>
      </c>
      <c r="AA226" s="5">
        <v>6</v>
      </c>
      <c r="AB226" s="5">
        <v>7</v>
      </c>
      <c r="AC226" s="5">
        <v>7</v>
      </c>
      <c r="AD226" s="5">
        <v>8</v>
      </c>
      <c r="AE226" s="72">
        <v>28</v>
      </c>
      <c r="AF226" s="72">
        <v>30</v>
      </c>
      <c r="AG226" s="5">
        <v>25</v>
      </c>
      <c r="AH226" s="5">
        <v>0</v>
      </c>
      <c r="AI226" s="5">
        <v>0</v>
      </c>
      <c r="AJ226" s="5">
        <v>2</v>
      </c>
      <c r="AK226" s="167"/>
      <c r="AL226" s="71" t="s">
        <v>120</v>
      </c>
      <c r="AM226" s="5">
        <v>10</v>
      </c>
      <c r="AN226" s="5">
        <v>611</v>
      </c>
      <c r="AO226" s="5">
        <v>48</v>
      </c>
      <c r="AP226" s="5">
        <v>0</v>
      </c>
      <c r="AQ226" s="5">
        <v>0</v>
      </c>
      <c r="AR226" s="5">
        <v>35</v>
      </c>
      <c r="AS226" s="5">
        <v>35</v>
      </c>
      <c r="AT226" s="5">
        <v>52</v>
      </c>
      <c r="AU226" s="5">
        <v>39</v>
      </c>
      <c r="AV226" s="167"/>
      <c r="AW226" s="71" t="s">
        <v>120</v>
      </c>
      <c r="AX226" s="5">
        <v>450</v>
      </c>
      <c r="AY226" s="5">
        <v>233</v>
      </c>
      <c r="AZ226" s="5">
        <v>448</v>
      </c>
      <c r="BA226" s="5">
        <v>232</v>
      </c>
      <c r="BB226" s="5">
        <v>153</v>
      </c>
      <c r="BC226" s="5">
        <v>79</v>
      </c>
      <c r="BD226" s="5">
        <v>434</v>
      </c>
      <c r="BE226" s="5">
        <v>229</v>
      </c>
      <c r="BF226" s="5">
        <v>432</v>
      </c>
      <c r="BG226" s="5">
        <v>228</v>
      </c>
      <c r="BH226" s="5">
        <v>137</v>
      </c>
      <c r="BI226" s="5">
        <v>71</v>
      </c>
      <c r="BJ226" s="167"/>
      <c r="BK226" s="71" t="s">
        <v>120</v>
      </c>
      <c r="BL226" s="5">
        <v>47</v>
      </c>
      <c r="BM226" s="5">
        <v>29</v>
      </c>
      <c r="BN226" s="5">
        <v>3</v>
      </c>
      <c r="BO226" s="5">
        <v>4</v>
      </c>
      <c r="BP226" s="5">
        <v>0</v>
      </c>
      <c r="BQ226" s="72">
        <v>83</v>
      </c>
      <c r="BR226" s="5">
        <v>59</v>
      </c>
      <c r="BS226" s="5">
        <v>47</v>
      </c>
      <c r="BT226" s="72">
        <v>34</v>
      </c>
      <c r="BU226" s="5">
        <v>22</v>
      </c>
      <c r="BV226" s="167"/>
      <c r="BW226" s="71" t="s">
        <v>120</v>
      </c>
      <c r="BX226" s="5">
        <v>1</v>
      </c>
      <c r="BY226" s="5">
        <v>47</v>
      </c>
      <c r="BZ226" s="5">
        <v>4</v>
      </c>
      <c r="CA226" s="5">
        <v>16</v>
      </c>
      <c r="CB226" s="5">
        <v>505</v>
      </c>
      <c r="CC226" s="5">
        <v>32</v>
      </c>
      <c r="CD226" s="5">
        <v>138</v>
      </c>
      <c r="CE226" s="5">
        <v>0</v>
      </c>
      <c r="CF226" s="5">
        <v>4</v>
      </c>
      <c r="CG226" s="5">
        <v>0</v>
      </c>
      <c r="CH226" s="5">
        <v>0</v>
      </c>
      <c r="CI226" s="5">
        <v>60</v>
      </c>
      <c r="CJ226" s="5">
        <v>0</v>
      </c>
      <c r="CK226" s="135"/>
      <c r="CL226" s="138" t="s">
        <v>210</v>
      </c>
      <c r="CM226" s="138" t="s">
        <v>4366</v>
      </c>
      <c r="CN226" s="139">
        <v>1376</v>
      </c>
      <c r="CO226" s="141">
        <v>747</v>
      </c>
    </row>
    <row r="227" spans="1:93" ht="13.15" customHeight="1">
      <c r="A227" s="167"/>
      <c r="B227" s="103" t="s">
        <v>102</v>
      </c>
      <c r="C227" s="105">
        <v>4933</v>
      </c>
      <c r="D227" s="105">
        <v>2405</v>
      </c>
      <c r="E227" s="105">
        <v>3334</v>
      </c>
      <c r="F227" s="105">
        <v>1543</v>
      </c>
      <c r="G227" s="105">
        <v>2402</v>
      </c>
      <c r="H227" s="105">
        <v>1109</v>
      </c>
      <c r="I227" s="105">
        <v>3605</v>
      </c>
      <c r="J227" s="105">
        <v>1492</v>
      </c>
      <c r="K227" s="105">
        <v>14274</v>
      </c>
      <c r="L227" s="105">
        <v>6549</v>
      </c>
      <c r="M227" s="167"/>
      <c r="N227" s="103" t="s">
        <v>102</v>
      </c>
      <c r="O227" s="105">
        <v>491</v>
      </c>
      <c r="P227" s="105">
        <v>266</v>
      </c>
      <c r="Q227" s="105">
        <v>324</v>
      </c>
      <c r="R227" s="105">
        <v>159</v>
      </c>
      <c r="S227" s="105">
        <v>285</v>
      </c>
      <c r="T227" s="105">
        <v>108</v>
      </c>
      <c r="U227" s="105">
        <v>1194</v>
      </c>
      <c r="V227" s="105">
        <v>471</v>
      </c>
      <c r="W227" s="105">
        <v>2294</v>
      </c>
      <c r="X227" s="105">
        <v>1004</v>
      </c>
      <c r="Y227" s="167"/>
      <c r="Z227" s="103" t="s">
        <v>102</v>
      </c>
      <c r="AA227" s="105">
        <v>92</v>
      </c>
      <c r="AB227" s="105">
        <v>73</v>
      </c>
      <c r="AC227" s="105">
        <v>62</v>
      </c>
      <c r="AD227" s="105">
        <v>78</v>
      </c>
      <c r="AE227" s="105">
        <v>305</v>
      </c>
      <c r="AF227" s="105">
        <v>295</v>
      </c>
      <c r="AG227" s="105">
        <v>138</v>
      </c>
      <c r="AH227" s="105">
        <v>0</v>
      </c>
      <c r="AI227" s="105">
        <v>18</v>
      </c>
      <c r="AJ227" s="105">
        <v>54</v>
      </c>
      <c r="AK227" s="167"/>
      <c r="AL227" s="103" t="s">
        <v>102</v>
      </c>
      <c r="AM227" s="105">
        <v>15</v>
      </c>
      <c r="AN227" s="105">
        <v>3836</v>
      </c>
      <c r="AO227" s="105">
        <v>578</v>
      </c>
      <c r="AP227" s="105">
        <v>51</v>
      </c>
      <c r="AQ227" s="105">
        <v>5</v>
      </c>
      <c r="AR227" s="105">
        <v>74</v>
      </c>
      <c r="AS227" s="105">
        <v>293</v>
      </c>
      <c r="AT227" s="105">
        <v>155</v>
      </c>
      <c r="AU227" s="105">
        <v>148</v>
      </c>
      <c r="AV227" s="167"/>
      <c r="AW227" s="103" t="s">
        <v>102</v>
      </c>
      <c r="AX227" s="105">
        <v>3319</v>
      </c>
      <c r="AY227" s="105">
        <v>1385</v>
      </c>
      <c r="AZ227" s="105">
        <v>2998</v>
      </c>
      <c r="BA227" s="105">
        <v>1250</v>
      </c>
      <c r="BB227" s="105">
        <v>1308</v>
      </c>
      <c r="BC227" s="105">
        <v>511</v>
      </c>
      <c r="BD227" s="105">
        <v>2903</v>
      </c>
      <c r="BE227" s="105">
        <v>1247</v>
      </c>
      <c r="BF227" s="105">
        <v>2652</v>
      </c>
      <c r="BG227" s="105">
        <v>1136</v>
      </c>
      <c r="BH227" s="105">
        <v>1160</v>
      </c>
      <c r="BI227" s="105">
        <v>455</v>
      </c>
      <c r="BJ227" s="167"/>
      <c r="BK227" s="103" t="s">
        <v>102</v>
      </c>
      <c r="BL227" s="105">
        <v>92</v>
      </c>
      <c r="BM227" s="105">
        <v>135</v>
      </c>
      <c r="BN227" s="105">
        <v>44</v>
      </c>
      <c r="BO227" s="105">
        <v>396</v>
      </c>
      <c r="BP227" s="105">
        <v>0</v>
      </c>
      <c r="BQ227" s="105">
        <v>667</v>
      </c>
      <c r="BR227" s="105">
        <v>202</v>
      </c>
      <c r="BS227" s="105">
        <v>96</v>
      </c>
      <c r="BT227" s="105">
        <v>81</v>
      </c>
      <c r="BU227" s="105">
        <v>36</v>
      </c>
      <c r="BV227" s="167"/>
      <c r="BW227" s="103" t="s">
        <v>102</v>
      </c>
      <c r="BX227" s="105">
        <v>3346</v>
      </c>
      <c r="BY227" s="105">
        <v>3338</v>
      </c>
      <c r="BZ227" s="105">
        <v>524</v>
      </c>
      <c r="CA227" s="105">
        <v>246</v>
      </c>
      <c r="CB227" s="105">
        <v>3638</v>
      </c>
      <c r="CC227" s="105">
        <v>406</v>
      </c>
      <c r="CD227" s="105">
        <v>394</v>
      </c>
      <c r="CE227" s="105">
        <v>5</v>
      </c>
      <c r="CF227" s="105">
        <v>9</v>
      </c>
      <c r="CG227" s="105">
        <v>57</v>
      </c>
      <c r="CH227" s="105">
        <v>0</v>
      </c>
      <c r="CI227" s="105">
        <v>670</v>
      </c>
      <c r="CJ227" s="105">
        <v>519</v>
      </c>
      <c r="CK227" s="135"/>
      <c r="CL227" s="138" t="s">
        <v>210</v>
      </c>
      <c r="CM227" s="138" t="s">
        <v>4367</v>
      </c>
      <c r="CN227" s="139">
        <v>9650</v>
      </c>
      <c r="CO227" s="141">
        <v>11963</v>
      </c>
    </row>
    <row r="228" spans="1:93" ht="13.15" customHeight="1">
      <c r="A228" s="167" t="s">
        <v>211</v>
      </c>
      <c r="B228" s="71" t="s">
        <v>119</v>
      </c>
      <c r="C228" s="5">
        <v>857</v>
      </c>
      <c r="D228" s="5">
        <v>330</v>
      </c>
      <c r="E228" s="5">
        <v>420</v>
      </c>
      <c r="F228" s="5">
        <v>151</v>
      </c>
      <c r="G228" s="5">
        <v>202</v>
      </c>
      <c r="H228" s="5">
        <v>68</v>
      </c>
      <c r="I228" s="5">
        <v>268</v>
      </c>
      <c r="J228" s="5">
        <v>84</v>
      </c>
      <c r="K228" s="72">
        <v>1747</v>
      </c>
      <c r="L228" s="72">
        <v>633</v>
      </c>
      <c r="M228" s="167" t="s">
        <v>211</v>
      </c>
      <c r="N228" s="71" t="s">
        <v>119</v>
      </c>
      <c r="O228" s="5">
        <v>1</v>
      </c>
      <c r="P228" s="5">
        <v>0</v>
      </c>
      <c r="Q228" s="5">
        <v>8</v>
      </c>
      <c r="R228" s="5">
        <v>3</v>
      </c>
      <c r="S228" s="5">
        <v>17</v>
      </c>
      <c r="T228" s="5">
        <v>4</v>
      </c>
      <c r="U228" s="5">
        <v>74</v>
      </c>
      <c r="V228" s="5">
        <v>25</v>
      </c>
      <c r="W228" s="72">
        <v>100</v>
      </c>
      <c r="X228" s="72">
        <v>32</v>
      </c>
      <c r="Y228" s="167" t="s">
        <v>211</v>
      </c>
      <c r="Z228" s="71" t="s">
        <v>119</v>
      </c>
      <c r="AA228" s="5">
        <v>16</v>
      </c>
      <c r="AB228" s="5">
        <v>11</v>
      </c>
      <c r="AC228" s="5">
        <v>9</v>
      </c>
      <c r="AD228" s="5">
        <v>9</v>
      </c>
      <c r="AE228" s="72">
        <v>45</v>
      </c>
      <c r="AF228" s="72">
        <v>42</v>
      </c>
      <c r="AG228" s="5">
        <v>23</v>
      </c>
      <c r="AH228" s="5">
        <v>0</v>
      </c>
      <c r="AI228" s="5">
        <v>0</v>
      </c>
      <c r="AJ228" s="5">
        <v>9</v>
      </c>
      <c r="AK228" s="167" t="s">
        <v>211</v>
      </c>
      <c r="AL228" s="71" t="s">
        <v>119</v>
      </c>
      <c r="AM228" s="5">
        <v>2</v>
      </c>
      <c r="AN228" s="5">
        <v>437</v>
      </c>
      <c r="AO228" s="5">
        <v>55</v>
      </c>
      <c r="AP228" s="5">
        <v>0</v>
      </c>
      <c r="AQ228" s="5">
        <v>0</v>
      </c>
      <c r="AR228" s="5">
        <v>14</v>
      </c>
      <c r="AS228" s="5">
        <v>30</v>
      </c>
      <c r="AT228" s="5">
        <v>20</v>
      </c>
      <c r="AU228" s="5">
        <v>17</v>
      </c>
      <c r="AV228" s="167" t="s">
        <v>211</v>
      </c>
      <c r="AW228" s="71" t="s">
        <v>119</v>
      </c>
      <c r="AX228" s="5">
        <v>377</v>
      </c>
      <c r="AY228" s="5">
        <v>133</v>
      </c>
      <c r="AZ228" s="5">
        <v>375</v>
      </c>
      <c r="BA228" s="5">
        <v>132</v>
      </c>
      <c r="BB228" s="5">
        <v>253</v>
      </c>
      <c r="BC228" s="5">
        <v>95</v>
      </c>
      <c r="BD228" s="5">
        <v>296</v>
      </c>
      <c r="BE228" s="5">
        <v>110</v>
      </c>
      <c r="BF228" s="5">
        <v>294</v>
      </c>
      <c r="BG228" s="5">
        <v>109</v>
      </c>
      <c r="BH228" s="5">
        <v>197</v>
      </c>
      <c r="BI228" s="5">
        <v>71</v>
      </c>
      <c r="BJ228" s="167" t="s">
        <v>211</v>
      </c>
      <c r="BK228" s="71" t="s">
        <v>119</v>
      </c>
      <c r="BL228" s="5">
        <v>6</v>
      </c>
      <c r="BM228" s="5">
        <v>39</v>
      </c>
      <c r="BN228" s="5">
        <v>1</v>
      </c>
      <c r="BO228" s="5">
        <v>71</v>
      </c>
      <c r="BP228" s="5">
        <v>0</v>
      </c>
      <c r="BQ228" s="72">
        <v>117</v>
      </c>
      <c r="BR228" s="5">
        <v>26</v>
      </c>
      <c r="BS228" s="5">
        <v>7</v>
      </c>
      <c r="BT228" s="72">
        <v>17</v>
      </c>
      <c r="BU228" s="5">
        <v>4</v>
      </c>
      <c r="BV228" s="167" t="s">
        <v>211</v>
      </c>
      <c r="BW228" s="71" t="s">
        <v>119</v>
      </c>
      <c r="BX228" s="5">
        <v>347</v>
      </c>
      <c r="BY228" s="5">
        <v>370</v>
      </c>
      <c r="BZ228" s="5">
        <v>30</v>
      </c>
      <c r="CA228" s="5">
        <v>13</v>
      </c>
      <c r="CB228" s="5">
        <v>372</v>
      </c>
      <c r="CC228" s="5">
        <v>11</v>
      </c>
      <c r="CD228" s="5">
        <v>13</v>
      </c>
      <c r="CE228" s="5">
        <v>9</v>
      </c>
      <c r="CF228" s="5">
        <v>4</v>
      </c>
      <c r="CG228" s="5">
        <v>0</v>
      </c>
      <c r="CH228" s="5">
        <v>38</v>
      </c>
      <c r="CI228" s="5">
        <v>150</v>
      </c>
      <c r="CJ228" s="5">
        <v>26</v>
      </c>
      <c r="CK228" s="135"/>
      <c r="CL228" s="138" t="s">
        <v>211</v>
      </c>
      <c r="CM228" s="138" t="s">
        <v>4368</v>
      </c>
      <c r="CN228" s="139">
        <v>1041</v>
      </c>
      <c r="CO228" s="141">
        <v>1207</v>
      </c>
    </row>
    <row r="229" spans="1:93" ht="13.15" customHeight="1">
      <c r="A229" s="167"/>
      <c r="B229" s="71" t="s">
        <v>120</v>
      </c>
      <c r="C229" s="5">
        <v>0</v>
      </c>
      <c r="D229" s="5">
        <v>0</v>
      </c>
      <c r="E229" s="5">
        <v>0</v>
      </c>
      <c r="F229" s="5">
        <v>0</v>
      </c>
      <c r="G229" s="5">
        <v>0</v>
      </c>
      <c r="H229" s="5">
        <v>0</v>
      </c>
      <c r="I229" s="5">
        <v>0</v>
      </c>
      <c r="J229" s="5">
        <v>0</v>
      </c>
      <c r="K229" s="72">
        <v>0</v>
      </c>
      <c r="L229" s="72">
        <v>0</v>
      </c>
      <c r="M229" s="167"/>
      <c r="N229" s="71" t="s">
        <v>120</v>
      </c>
      <c r="O229" s="5">
        <v>0</v>
      </c>
      <c r="P229" s="5">
        <v>0</v>
      </c>
      <c r="Q229" s="5">
        <v>0</v>
      </c>
      <c r="R229" s="5">
        <v>0</v>
      </c>
      <c r="S229" s="5">
        <v>0</v>
      </c>
      <c r="T229" s="5">
        <v>0</v>
      </c>
      <c r="U229" s="5">
        <v>0</v>
      </c>
      <c r="V229" s="5">
        <v>0</v>
      </c>
      <c r="W229" s="72">
        <v>0</v>
      </c>
      <c r="X229" s="72">
        <v>0</v>
      </c>
      <c r="Y229" s="167"/>
      <c r="Z229" s="71" t="s">
        <v>120</v>
      </c>
      <c r="AA229" s="5">
        <v>0</v>
      </c>
      <c r="AB229" s="5">
        <v>0</v>
      </c>
      <c r="AC229" s="5">
        <v>0</v>
      </c>
      <c r="AD229" s="5">
        <v>0</v>
      </c>
      <c r="AE229" s="72">
        <v>0</v>
      </c>
      <c r="AF229" s="72">
        <v>0</v>
      </c>
      <c r="AG229" s="5">
        <v>0</v>
      </c>
      <c r="AH229" s="5">
        <v>0</v>
      </c>
      <c r="AI229" s="5">
        <v>0</v>
      </c>
      <c r="AJ229" s="5">
        <v>0</v>
      </c>
      <c r="AK229" s="167"/>
      <c r="AL229" s="71" t="s">
        <v>120</v>
      </c>
      <c r="AM229" s="5">
        <v>0</v>
      </c>
      <c r="AN229" s="5">
        <v>0</v>
      </c>
      <c r="AO229" s="5">
        <v>0</v>
      </c>
      <c r="AP229" s="5">
        <v>0</v>
      </c>
      <c r="AQ229" s="5">
        <v>0</v>
      </c>
      <c r="AR229" s="5">
        <v>0</v>
      </c>
      <c r="AS229" s="5">
        <v>0</v>
      </c>
      <c r="AT229" s="5">
        <v>0</v>
      </c>
      <c r="AU229" s="5">
        <v>0</v>
      </c>
      <c r="AV229" s="167"/>
      <c r="AW229" s="71" t="s">
        <v>120</v>
      </c>
      <c r="AX229" s="5">
        <v>0</v>
      </c>
      <c r="AY229" s="5">
        <v>0</v>
      </c>
      <c r="AZ229" s="5">
        <v>0</v>
      </c>
      <c r="BA229" s="5">
        <v>0</v>
      </c>
      <c r="BB229" s="5">
        <v>0</v>
      </c>
      <c r="BC229" s="5">
        <v>0</v>
      </c>
      <c r="BD229" s="5">
        <v>0</v>
      </c>
      <c r="BE229" s="5">
        <v>0</v>
      </c>
      <c r="BF229" s="5">
        <v>0</v>
      </c>
      <c r="BG229" s="5">
        <v>0</v>
      </c>
      <c r="BH229" s="5">
        <v>0</v>
      </c>
      <c r="BI229" s="5">
        <v>0</v>
      </c>
      <c r="BJ229" s="167"/>
      <c r="BK229" s="71" t="s">
        <v>120</v>
      </c>
      <c r="BL229" s="5">
        <v>0</v>
      </c>
      <c r="BM229" s="5">
        <v>0</v>
      </c>
      <c r="BN229" s="5">
        <v>0</v>
      </c>
      <c r="BO229" s="5">
        <v>0</v>
      </c>
      <c r="BP229" s="5">
        <v>0</v>
      </c>
      <c r="BQ229" s="72">
        <v>0</v>
      </c>
      <c r="BR229" s="5">
        <v>0</v>
      </c>
      <c r="BS229" s="5">
        <v>0</v>
      </c>
      <c r="BT229" s="72">
        <v>0</v>
      </c>
      <c r="BU229" s="5">
        <v>0</v>
      </c>
      <c r="BV229" s="167"/>
      <c r="BW229" s="71" t="s">
        <v>120</v>
      </c>
      <c r="BX229" s="5">
        <v>0</v>
      </c>
      <c r="BY229" s="5">
        <v>0</v>
      </c>
      <c r="BZ229" s="5">
        <v>0</v>
      </c>
      <c r="CA229" s="5">
        <v>0</v>
      </c>
      <c r="CB229" s="5">
        <v>0</v>
      </c>
      <c r="CC229" s="5">
        <v>0</v>
      </c>
      <c r="CD229" s="5">
        <v>0</v>
      </c>
      <c r="CE229" s="5">
        <v>0</v>
      </c>
      <c r="CF229" s="5">
        <v>0</v>
      </c>
      <c r="CG229" s="5">
        <v>0</v>
      </c>
      <c r="CH229" s="5">
        <v>0</v>
      </c>
      <c r="CI229" s="5">
        <v>0</v>
      </c>
      <c r="CJ229" s="5">
        <v>0</v>
      </c>
      <c r="CK229" s="135"/>
      <c r="CL229" s="138" t="s">
        <v>211</v>
      </c>
      <c r="CM229" s="138" t="s">
        <v>4369</v>
      </c>
      <c r="CN229" s="139">
        <v>0</v>
      </c>
      <c r="CO229" s="141">
        <v>0</v>
      </c>
    </row>
    <row r="230" spans="1:93" ht="13.15" customHeight="1">
      <c r="A230" s="167"/>
      <c r="B230" s="103" t="s">
        <v>102</v>
      </c>
      <c r="C230" s="105">
        <v>857</v>
      </c>
      <c r="D230" s="105">
        <v>330</v>
      </c>
      <c r="E230" s="105">
        <v>420</v>
      </c>
      <c r="F230" s="105">
        <v>151</v>
      </c>
      <c r="G230" s="105">
        <v>202</v>
      </c>
      <c r="H230" s="105">
        <v>68</v>
      </c>
      <c r="I230" s="105">
        <v>268</v>
      </c>
      <c r="J230" s="105">
        <v>84</v>
      </c>
      <c r="K230" s="105">
        <v>1747</v>
      </c>
      <c r="L230" s="105">
        <v>633</v>
      </c>
      <c r="M230" s="167"/>
      <c r="N230" s="103" t="s">
        <v>102</v>
      </c>
      <c r="O230" s="105">
        <v>1</v>
      </c>
      <c r="P230" s="105">
        <v>0</v>
      </c>
      <c r="Q230" s="105">
        <v>8</v>
      </c>
      <c r="R230" s="105">
        <v>3</v>
      </c>
      <c r="S230" s="105">
        <v>17</v>
      </c>
      <c r="T230" s="105">
        <v>4</v>
      </c>
      <c r="U230" s="105">
        <v>74</v>
      </c>
      <c r="V230" s="105">
        <v>25</v>
      </c>
      <c r="W230" s="105">
        <v>100</v>
      </c>
      <c r="X230" s="105">
        <v>32</v>
      </c>
      <c r="Y230" s="167"/>
      <c r="Z230" s="103" t="s">
        <v>102</v>
      </c>
      <c r="AA230" s="105">
        <v>16</v>
      </c>
      <c r="AB230" s="105">
        <v>11</v>
      </c>
      <c r="AC230" s="105">
        <v>9</v>
      </c>
      <c r="AD230" s="105">
        <v>9</v>
      </c>
      <c r="AE230" s="105">
        <v>45</v>
      </c>
      <c r="AF230" s="105">
        <v>42</v>
      </c>
      <c r="AG230" s="105">
        <v>23</v>
      </c>
      <c r="AH230" s="105">
        <v>0</v>
      </c>
      <c r="AI230" s="105">
        <v>0</v>
      </c>
      <c r="AJ230" s="105">
        <v>9</v>
      </c>
      <c r="AK230" s="167"/>
      <c r="AL230" s="103" t="s">
        <v>102</v>
      </c>
      <c r="AM230" s="105">
        <v>2</v>
      </c>
      <c r="AN230" s="105">
        <v>437</v>
      </c>
      <c r="AO230" s="105">
        <v>55</v>
      </c>
      <c r="AP230" s="105">
        <v>0</v>
      </c>
      <c r="AQ230" s="105">
        <v>0</v>
      </c>
      <c r="AR230" s="105">
        <v>14</v>
      </c>
      <c r="AS230" s="105">
        <v>30</v>
      </c>
      <c r="AT230" s="105">
        <v>20</v>
      </c>
      <c r="AU230" s="105">
        <v>17</v>
      </c>
      <c r="AV230" s="167"/>
      <c r="AW230" s="103" t="s">
        <v>102</v>
      </c>
      <c r="AX230" s="105">
        <v>377</v>
      </c>
      <c r="AY230" s="105">
        <v>133</v>
      </c>
      <c r="AZ230" s="105">
        <v>375</v>
      </c>
      <c r="BA230" s="105">
        <v>132</v>
      </c>
      <c r="BB230" s="105">
        <v>253</v>
      </c>
      <c r="BC230" s="105">
        <v>95</v>
      </c>
      <c r="BD230" s="105">
        <v>296</v>
      </c>
      <c r="BE230" s="105">
        <v>110</v>
      </c>
      <c r="BF230" s="105">
        <v>294</v>
      </c>
      <c r="BG230" s="105">
        <v>109</v>
      </c>
      <c r="BH230" s="105">
        <v>197</v>
      </c>
      <c r="BI230" s="105">
        <v>71</v>
      </c>
      <c r="BJ230" s="167"/>
      <c r="BK230" s="103" t="s">
        <v>102</v>
      </c>
      <c r="BL230" s="105">
        <v>6</v>
      </c>
      <c r="BM230" s="105">
        <v>39</v>
      </c>
      <c r="BN230" s="105">
        <v>1</v>
      </c>
      <c r="BO230" s="105">
        <v>71</v>
      </c>
      <c r="BP230" s="105">
        <v>0</v>
      </c>
      <c r="BQ230" s="105">
        <v>117</v>
      </c>
      <c r="BR230" s="105">
        <v>26</v>
      </c>
      <c r="BS230" s="105">
        <v>7</v>
      </c>
      <c r="BT230" s="105">
        <v>17</v>
      </c>
      <c r="BU230" s="105">
        <v>4</v>
      </c>
      <c r="BV230" s="167"/>
      <c r="BW230" s="103" t="s">
        <v>102</v>
      </c>
      <c r="BX230" s="105">
        <v>347</v>
      </c>
      <c r="BY230" s="105">
        <v>370</v>
      </c>
      <c r="BZ230" s="105">
        <v>30</v>
      </c>
      <c r="CA230" s="105">
        <v>13</v>
      </c>
      <c r="CB230" s="105">
        <v>372</v>
      </c>
      <c r="CC230" s="105">
        <v>11</v>
      </c>
      <c r="CD230" s="105">
        <v>13</v>
      </c>
      <c r="CE230" s="105">
        <v>9</v>
      </c>
      <c r="CF230" s="105">
        <v>4</v>
      </c>
      <c r="CG230" s="105">
        <v>0</v>
      </c>
      <c r="CH230" s="105">
        <v>38</v>
      </c>
      <c r="CI230" s="105">
        <v>150</v>
      </c>
      <c r="CJ230" s="105">
        <v>26</v>
      </c>
      <c r="CK230" s="135"/>
      <c r="CL230" s="138" t="s">
        <v>211</v>
      </c>
      <c r="CM230" s="138" t="s">
        <v>4370</v>
      </c>
      <c r="CN230" s="139">
        <v>1041</v>
      </c>
      <c r="CO230" s="141">
        <v>1207</v>
      </c>
    </row>
    <row r="231" spans="1:93" ht="13.15" customHeight="1">
      <c r="A231" s="167" t="s">
        <v>638</v>
      </c>
      <c r="B231" s="71" t="s">
        <v>119</v>
      </c>
      <c r="C231" s="5">
        <v>2944</v>
      </c>
      <c r="D231" s="5">
        <v>1148</v>
      </c>
      <c r="E231" s="5">
        <v>2851</v>
      </c>
      <c r="F231" s="5">
        <v>1056</v>
      </c>
      <c r="G231" s="5">
        <v>2376</v>
      </c>
      <c r="H231" s="5">
        <v>820</v>
      </c>
      <c r="I231" s="5">
        <v>3300</v>
      </c>
      <c r="J231" s="5">
        <v>980</v>
      </c>
      <c r="K231" s="72">
        <v>11471</v>
      </c>
      <c r="L231" s="72">
        <v>4004</v>
      </c>
      <c r="M231" s="167" t="s">
        <v>638</v>
      </c>
      <c r="N231" s="71" t="s">
        <v>119</v>
      </c>
      <c r="O231" s="5">
        <v>340</v>
      </c>
      <c r="P231" s="5">
        <v>131</v>
      </c>
      <c r="Q231" s="5">
        <v>184</v>
      </c>
      <c r="R231" s="5">
        <v>58</v>
      </c>
      <c r="S231" s="5">
        <v>211</v>
      </c>
      <c r="T231" s="5">
        <v>57</v>
      </c>
      <c r="U231" s="5">
        <v>1050</v>
      </c>
      <c r="V231" s="5">
        <v>281</v>
      </c>
      <c r="W231" s="72">
        <v>1785</v>
      </c>
      <c r="X231" s="72">
        <v>527</v>
      </c>
      <c r="Y231" s="167" t="s">
        <v>638</v>
      </c>
      <c r="Z231" s="71" t="s">
        <v>119</v>
      </c>
      <c r="AA231" s="5">
        <v>73</v>
      </c>
      <c r="AB231" s="5">
        <v>68</v>
      </c>
      <c r="AC231" s="5">
        <v>66</v>
      </c>
      <c r="AD231" s="5">
        <v>72</v>
      </c>
      <c r="AE231" s="72">
        <v>279</v>
      </c>
      <c r="AF231" s="72">
        <v>250</v>
      </c>
      <c r="AG231" s="5">
        <v>100</v>
      </c>
      <c r="AH231" s="5">
        <v>0</v>
      </c>
      <c r="AI231" s="5">
        <v>12</v>
      </c>
      <c r="AJ231" s="5">
        <v>54</v>
      </c>
      <c r="AK231" s="167" t="s">
        <v>638</v>
      </c>
      <c r="AL231" s="71" t="s">
        <v>119</v>
      </c>
      <c r="AM231" s="5">
        <v>97</v>
      </c>
      <c r="AN231" s="5">
        <v>2296</v>
      </c>
      <c r="AO231" s="5">
        <v>447</v>
      </c>
      <c r="AP231" s="5">
        <v>110</v>
      </c>
      <c r="AQ231" s="5">
        <v>1</v>
      </c>
      <c r="AR231" s="5">
        <v>62</v>
      </c>
      <c r="AS231" s="5">
        <v>252</v>
      </c>
      <c r="AT231" s="5">
        <v>104</v>
      </c>
      <c r="AU231" s="5">
        <v>94</v>
      </c>
      <c r="AV231" s="167" t="s">
        <v>638</v>
      </c>
      <c r="AW231" s="71" t="s">
        <v>119</v>
      </c>
      <c r="AX231" s="5">
        <v>2797</v>
      </c>
      <c r="AY231" s="5">
        <v>861</v>
      </c>
      <c r="AZ231" s="5">
        <v>2627</v>
      </c>
      <c r="BA231" s="5">
        <v>806</v>
      </c>
      <c r="BB231" s="5">
        <v>805</v>
      </c>
      <c r="BC231" s="5">
        <v>211</v>
      </c>
      <c r="BD231" s="5">
        <v>2606</v>
      </c>
      <c r="BE231" s="5">
        <v>822</v>
      </c>
      <c r="BF231" s="5">
        <v>2451</v>
      </c>
      <c r="BG231" s="5">
        <v>768</v>
      </c>
      <c r="BH231" s="5">
        <v>591</v>
      </c>
      <c r="BI231" s="5">
        <v>142</v>
      </c>
      <c r="BJ231" s="167" t="s">
        <v>638</v>
      </c>
      <c r="BK231" s="71" t="s">
        <v>119</v>
      </c>
      <c r="BL231" s="5">
        <v>51</v>
      </c>
      <c r="BM231" s="5">
        <v>96</v>
      </c>
      <c r="BN231" s="5">
        <v>94</v>
      </c>
      <c r="BO231" s="5">
        <v>303</v>
      </c>
      <c r="BP231" s="5">
        <v>0</v>
      </c>
      <c r="BQ231" s="72">
        <v>544</v>
      </c>
      <c r="BR231" s="5">
        <v>123</v>
      </c>
      <c r="BS231" s="5">
        <v>68</v>
      </c>
      <c r="BT231" s="72">
        <v>57</v>
      </c>
      <c r="BU231" s="5">
        <v>14</v>
      </c>
      <c r="BV231" s="167" t="s">
        <v>638</v>
      </c>
      <c r="BW231" s="71" t="s">
        <v>119</v>
      </c>
      <c r="BX231" s="5">
        <v>2254</v>
      </c>
      <c r="BY231" s="5">
        <v>2536</v>
      </c>
      <c r="BZ231" s="5">
        <v>463</v>
      </c>
      <c r="CA231" s="5">
        <v>598</v>
      </c>
      <c r="CB231" s="5">
        <v>2666</v>
      </c>
      <c r="CC231" s="5">
        <v>430</v>
      </c>
      <c r="CD231" s="5">
        <v>280</v>
      </c>
      <c r="CE231" s="5">
        <v>171</v>
      </c>
      <c r="CF231" s="5">
        <v>0</v>
      </c>
      <c r="CG231" s="5">
        <v>145</v>
      </c>
      <c r="CH231" s="5">
        <v>43</v>
      </c>
      <c r="CI231" s="5">
        <v>1292</v>
      </c>
      <c r="CJ231" s="5">
        <v>1589</v>
      </c>
      <c r="CK231" s="135"/>
      <c r="CL231" s="138" t="s">
        <v>638</v>
      </c>
      <c r="CM231" s="138" t="s">
        <v>4371</v>
      </c>
      <c r="CN231" s="139">
        <v>6475</v>
      </c>
      <c r="CO231" s="141">
        <v>9586</v>
      </c>
    </row>
    <row r="232" spans="1:93" ht="13.15" customHeight="1">
      <c r="A232" s="167"/>
      <c r="B232" s="71" t="s">
        <v>120</v>
      </c>
      <c r="C232" s="5">
        <v>364</v>
      </c>
      <c r="D232" s="5">
        <v>177</v>
      </c>
      <c r="E232" s="5">
        <v>475</v>
      </c>
      <c r="F232" s="5">
        <v>205</v>
      </c>
      <c r="G232" s="5">
        <v>377</v>
      </c>
      <c r="H232" s="5">
        <v>172</v>
      </c>
      <c r="I232" s="5">
        <v>662</v>
      </c>
      <c r="J232" s="5">
        <v>274</v>
      </c>
      <c r="K232" s="72">
        <v>1878</v>
      </c>
      <c r="L232" s="72">
        <v>828</v>
      </c>
      <c r="M232" s="167"/>
      <c r="N232" s="71" t="s">
        <v>120</v>
      </c>
      <c r="O232" s="5">
        <v>64</v>
      </c>
      <c r="P232" s="5">
        <v>28</v>
      </c>
      <c r="Q232" s="5">
        <v>41</v>
      </c>
      <c r="R232" s="5">
        <v>21</v>
      </c>
      <c r="S232" s="5">
        <v>34</v>
      </c>
      <c r="T232" s="5">
        <v>25</v>
      </c>
      <c r="U232" s="5">
        <v>272</v>
      </c>
      <c r="V232" s="5">
        <v>111</v>
      </c>
      <c r="W232" s="72">
        <v>411</v>
      </c>
      <c r="X232" s="72">
        <v>185</v>
      </c>
      <c r="Y232" s="167"/>
      <c r="Z232" s="71" t="s">
        <v>120</v>
      </c>
      <c r="AA232" s="5">
        <v>8</v>
      </c>
      <c r="AB232" s="5">
        <v>8</v>
      </c>
      <c r="AC232" s="5">
        <v>7</v>
      </c>
      <c r="AD232" s="5">
        <v>11</v>
      </c>
      <c r="AE232" s="72">
        <v>34</v>
      </c>
      <c r="AF232" s="72">
        <v>37</v>
      </c>
      <c r="AG232" s="5">
        <v>17</v>
      </c>
      <c r="AH232" s="5">
        <v>4</v>
      </c>
      <c r="AI232" s="5">
        <v>1</v>
      </c>
      <c r="AJ232" s="5">
        <v>4</v>
      </c>
      <c r="AK232" s="167"/>
      <c r="AL232" s="71" t="s">
        <v>120</v>
      </c>
      <c r="AM232" s="5">
        <v>0</v>
      </c>
      <c r="AN232" s="5">
        <v>613</v>
      </c>
      <c r="AO232" s="5">
        <v>72</v>
      </c>
      <c r="AP232" s="5">
        <v>3</v>
      </c>
      <c r="AQ232" s="5">
        <v>0</v>
      </c>
      <c r="AR232" s="5">
        <v>6</v>
      </c>
      <c r="AS232" s="5">
        <v>35</v>
      </c>
      <c r="AT232" s="5">
        <v>32</v>
      </c>
      <c r="AU232" s="5">
        <v>35</v>
      </c>
      <c r="AV232" s="167"/>
      <c r="AW232" s="71" t="s">
        <v>120</v>
      </c>
      <c r="AX232" s="5">
        <v>599</v>
      </c>
      <c r="AY232" s="5">
        <v>248</v>
      </c>
      <c r="AZ232" s="5">
        <v>582</v>
      </c>
      <c r="BA232" s="5">
        <v>239</v>
      </c>
      <c r="BB232" s="5">
        <v>172</v>
      </c>
      <c r="BC232" s="5">
        <v>55</v>
      </c>
      <c r="BD232" s="5">
        <v>494</v>
      </c>
      <c r="BE232" s="5">
        <v>216</v>
      </c>
      <c r="BF232" s="5">
        <v>479</v>
      </c>
      <c r="BG232" s="5">
        <v>208</v>
      </c>
      <c r="BH232" s="5">
        <v>50</v>
      </c>
      <c r="BI232" s="5">
        <v>17</v>
      </c>
      <c r="BJ232" s="167"/>
      <c r="BK232" s="71" t="s">
        <v>120</v>
      </c>
      <c r="BL232" s="5">
        <v>24</v>
      </c>
      <c r="BM232" s="5">
        <v>22</v>
      </c>
      <c r="BN232" s="5">
        <v>6</v>
      </c>
      <c r="BO232" s="5">
        <v>17</v>
      </c>
      <c r="BP232" s="5">
        <v>0</v>
      </c>
      <c r="BQ232" s="72">
        <v>69</v>
      </c>
      <c r="BR232" s="5">
        <v>25</v>
      </c>
      <c r="BS232" s="5">
        <v>33</v>
      </c>
      <c r="BT232" s="72">
        <v>18</v>
      </c>
      <c r="BU232" s="5">
        <v>8</v>
      </c>
      <c r="BV232" s="167"/>
      <c r="BW232" s="71" t="s">
        <v>120</v>
      </c>
      <c r="BX232" s="5">
        <v>855</v>
      </c>
      <c r="BY232" s="5">
        <v>1146</v>
      </c>
      <c r="BZ232" s="5">
        <v>310</v>
      </c>
      <c r="CA232" s="5">
        <v>249</v>
      </c>
      <c r="CB232" s="5">
        <v>1078</v>
      </c>
      <c r="CC232" s="5">
        <v>223</v>
      </c>
      <c r="CD232" s="5">
        <v>99</v>
      </c>
      <c r="CE232" s="5">
        <v>14</v>
      </c>
      <c r="CF232" s="5">
        <v>0</v>
      </c>
      <c r="CG232" s="5">
        <v>38</v>
      </c>
      <c r="CH232" s="5">
        <v>0</v>
      </c>
      <c r="CI232" s="5">
        <v>304</v>
      </c>
      <c r="CJ232" s="5">
        <v>1271</v>
      </c>
      <c r="CK232" s="135"/>
      <c r="CL232" s="138" t="s">
        <v>638</v>
      </c>
      <c r="CM232" s="138" t="s">
        <v>4372</v>
      </c>
      <c r="CN232" s="139">
        <v>1454</v>
      </c>
      <c r="CO232" s="141">
        <v>4012</v>
      </c>
    </row>
    <row r="233" spans="1:93" ht="13.15" customHeight="1">
      <c r="A233" s="167"/>
      <c r="B233" s="103" t="s">
        <v>102</v>
      </c>
      <c r="C233" s="105">
        <v>3308</v>
      </c>
      <c r="D233" s="105">
        <v>1325</v>
      </c>
      <c r="E233" s="105">
        <v>3326</v>
      </c>
      <c r="F233" s="105">
        <v>1261</v>
      </c>
      <c r="G233" s="105">
        <v>2753</v>
      </c>
      <c r="H233" s="105">
        <v>992</v>
      </c>
      <c r="I233" s="105">
        <v>3962</v>
      </c>
      <c r="J233" s="105">
        <v>1254</v>
      </c>
      <c r="K233" s="105">
        <v>13349</v>
      </c>
      <c r="L233" s="105">
        <v>4832</v>
      </c>
      <c r="M233" s="167"/>
      <c r="N233" s="103" t="s">
        <v>102</v>
      </c>
      <c r="O233" s="105">
        <v>404</v>
      </c>
      <c r="P233" s="105">
        <v>159</v>
      </c>
      <c r="Q233" s="105">
        <v>225</v>
      </c>
      <c r="R233" s="105">
        <v>79</v>
      </c>
      <c r="S233" s="105">
        <v>245</v>
      </c>
      <c r="T233" s="105">
        <v>82</v>
      </c>
      <c r="U233" s="105">
        <v>1322</v>
      </c>
      <c r="V233" s="105">
        <v>392</v>
      </c>
      <c r="W233" s="105">
        <v>2196</v>
      </c>
      <c r="X233" s="105">
        <v>712</v>
      </c>
      <c r="Y233" s="167"/>
      <c r="Z233" s="103" t="s">
        <v>102</v>
      </c>
      <c r="AA233" s="105">
        <v>81</v>
      </c>
      <c r="AB233" s="105">
        <v>76</v>
      </c>
      <c r="AC233" s="105">
        <v>73</v>
      </c>
      <c r="AD233" s="105">
        <v>83</v>
      </c>
      <c r="AE233" s="105">
        <v>313</v>
      </c>
      <c r="AF233" s="105">
        <v>287</v>
      </c>
      <c r="AG233" s="105">
        <v>117</v>
      </c>
      <c r="AH233" s="105">
        <v>4</v>
      </c>
      <c r="AI233" s="105">
        <v>13</v>
      </c>
      <c r="AJ233" s="105">
        <v>58</v>
      </c>
      <c r="AK233" s="167"/>
      <c r="AL233" s="103" t="s">
        <v>102</v>
      </c>
      <c r="AM233" s="105">
        <v>97</v>
      </c>
      <c r="AN233" s="105">
        <v>2909</v>
      </c>
      <c r="AO233" s="105">
        <v>519</v>
      </c>
      <c r="AP233" s="105">
        <v>113</v>
      </c>
      <c r="AQ233" s="105">
        <v>1</v>
      </c>
      <c r="AR233" s="105">
        <v>68</v>
      </c>
      <c r="AS233" s="105">
        <v>287</v>
      </c>
      <c r="AT233" s="105">
        <v>136</v>
      </c>
      <c r="AU233" s="105">
        <v>129</v>
      </c>
      <c r="AV233" s="167"/>
      <c r="AW233" s="103" t="s">
        <v>102</v>
      </c>
      <c r="AX233" s="105">
        <v>3396</v>
      </c>
      <c r="AY233" s="105">
        <v>1109</v>
      </c>
      <c r="AZ233" s="105">
        <v>3209</v>
      </c>
      <c r="BA233" s="105">
        <v>1045</v>
      </c>
      <c r="BB233" s="105">
        <v>977</v>
      </c>
      <c r="BC233" s="105">
        <v>266</v>
      </c>
      <c r="BD233" s="105">
        <v>3100</v>
      </c>
      <c r="BE233" s="105">
        <v>1038</v>
      </c>
      <c r="BF233" s="105">
        <v>2930</v>
      </c>
      <c r="BG233" s="105">
        <v>976</v>
      </c>
      <c r="BH233" s="105">
        <v>641</v>
      </c>
      <c r="BI233" s="105">
        <v>159</v>
      </c>
      <c r="BJ233" s="167"/>
      <c r="BK233" s="103" t="s">
        <v>102</v>
      </c>
      <c r="BL233" s="105">
        <v>75</v>
      </c>
      <c r="BM233" s="105">
        <v>118</v>
      </c>
      <c r="BN233" s="105">
        <v>100</v>
      </c>
      <c r="BO233" s="105">
        <v>320</v>
      </c>
      <c r="BP233" s="105">
        <v>0</v>
      </c>
      <c r="BQ233" s="105">
        <v>613</v>
      </c>
      <c r="BR233" s="105">
        <v>148</v>
      </c>
      <c r="BS233" s="105">
        <v>101</v>
      </c>
      <c r="BT233" s="105">
        <v>75</v>
      </c>
      <c r="BU233" s="105">
        <v>22</v>
      </c>
      <c r="BV233" s="167"/>
      <c r="BW233" s="103" t="s">
        <v>102</v>
      </c>
      <c r="BX233" s="105">
        <v>3109</v>
      </c>
      <c r="BY233" s="105">
        <v>3682</v>
      </c>
      <c r="BZ233" s="105">
        <v>773</v>
      </c>
      <c r="CA233" s="105">
        <v>847</v>
      </c>
      <c r="CB233" s="105">
        <v>3744</v>
      </c>
      <c r="CC233" s="105">
        <v>653</v>
      </c>
      <c r="CD233" s="105">
        <v>379</v>
      </c>
      <c r="CE233" s="105">
        <v>185</v>
      </c>
      <c r="CF233" s="105">
        <v>0</v>
      </c>
      <c r="CG233" s="105">
        <v>183</v>
      </c>
      <c r="CH233" s="105">
        <v>43</v>
      </c>
      <c r="CI233" s="105">
        <v>1596</v>
      </c>
      <c r="CJ233" s="105">
        <v>2860</v>
      </c>
      <c r="CK233" s="135"/>
      <c r="CL233" s="138" t="s">
        <v>638</v>
      </c>
      <c r="CM233" s="138" t="s">
        <v>4373</v>
      </c>
      <c r="CN233" s="139">
        <v>7929</v>
      </c>
      <c r="CO233" s="141">
        <v>13598</v>
      </c>
    </row>
    <row r="234" spans="1:93" ht="13.15" customHeight="1">
      <c r="A234" s="167" t="s">
        <v>213</v>
      </c>
      <c r="B234" s="71" t="s">
        <v>119</v>
      </c>
      <c r="C234" s="5">
        <v>1287</v>
      </c>
      <c r="D234" s="5">
        <v>472</v>
      </c>
      <c r="E234" s="5">
        <v>927</v>
      </c>
      <c r="F234" s="5">
        <v>333</v>
      </c>
      <c r="G234" s="5">
        <v>815</v>
      </c>
      <c r="H234" s="5">
        <v>255</v>
      </c>
      <c r="I234" s="5">
        <v>1094</v>
      </c>
      <c r="J234" s="5">
        <v>333</v>
      </c>
      <c r="K234" s="72">
        <v>4123</v>
      </c>
      <c r="L234" s="72">
        <v>1393</v>
      </c>
      <c r="M234" s="167" t="s">
        <v>213</v>
      </c>
      <c r="N234" s="71" t="s">
        <v>119</v>
      </c>
      <c r="O234" s="5">
        <v>219</v>
      </c>
      <c r="P234" s="5">
        <v>89</v>
      </c>
      <c r="Q234" s="5">
        <v>135</v>
      </c>
      <c r="R234" s="5">
        <v>45</v>
      </c>
      <c r="S234" s="5">
        <v>77</v>
      </c>
      <c r="T234" s="5">
        <v>30</v>
      </c>
      <c r="U234" s="5">
        <v>400</v>
      </c>
      <c r="V234" s="5">
        <v>99</v>
      </c>
      <c r="W234" s="72">
        <v>831</v>
      </c>
      <c r="X234" s="72">
        <v>263</v>
      </c>
      <c r="Y234" s="167" t="s">
        <v>213</v>
      </c>
      <c r="Z234" s="71" t="s">
        <v>119</v>
      </c>
      <c r="AA234" s="5">
        <v>32</v>
      </c>
      <c r="AB234" s="5">
        <v>30</v>
      </c>
      <c r="AC234" s="5">
        <v>29</v>
      </c>
      <c r="AD234" s="5">
        <v>28</v>
      </c>
      <c r="AE234" s="72">
        <v>119</v>
      </c>
      <c r="AF234" s="72">
        <v>105</v>
      </c>
      <c r="AG234" s="5">
        <v>45</v>
      </c>
      <c r="AH234" s="5">
        <v>0</v>
      </c>
      <c r="AI234" s="5">
        <v>3</v>
      </c>
      <c r="AJ234" s="5">
        <v>26</v>
      </c>
      <c r="AK234" s="167" t="s">
        <v>213</v>
      </c>
      <c r="AL234" s="71" t="s">
        <v>119</v>
      </c>
      <c r="AM234" s="5">
        <v>30</v>
      </c>
      <c r="AN234" s="5">
        <v>797</v>
      </c>
      <c r="AO234" s="5">
        <v>201</v>
      </c>
      <c r="AP234" s="5">
        <v>15</v>
      </c>
      <c r="AQ234" s="5">
        <v>0</v>
      </c>
      <c r="AR234" s="5">
        <v>18</v>
      </c>
      <c r="AS234" s="5">
        <v>108</v>
      </c>
      <c r="AT234" s="5">
        <v>50</v>
      </c>
      <c r="AU234" s="5">
        <v>46</v>
      </c>
      <c r="AV234" s="167" t="s">
        <v>213</v>
      </c>
      <c r="AW234" s="71" t="s">
        <v>119</v>
      </c>
      <c r="AX234" s="5">
        <v>1071</v>
      </c>
      <c r="AY234" s="5">
        <v>332</v>
      </c>
      <c r="AZ234" s="5">
        <v>966</v>
      </c>
      <c r="BA234" s="5">
        <v>317</v>
      </c>
      <c r="BB234" s="5">
        <v>106</v>
      </c>
      <c r="BC234" s="5">
        <v>25</v>
      </c>
      <c r="BD234" s="5">
        <v>1016</v>
      </c>
      <c r="BE234" s="5">
        <v>309</v>
      </c>
      <c r="BF234" s="5">
        <v>914</v>
      </c>
      <c r="BG234" s="5">
        <v>294</v>
      </c>
      <c r="BH234" s="5">
        <v>94</v>
      </c>
      <c r="BI234" s="5">
        <v>22</v>
      </c>
      <c r="BJ234" s="167" t="s">
        <v>213</v>
      </c>
      <c r="BK234" s="71" t="s">
        <v>119</v>
      </c>
      <c r="BL234" s="5">
        <v>10</v>
      </c>
      <c r="BM234" s="5">
        <v>75</v>
      </c>
      <c r="BN234" s="5">
        <v>9</v>
      </c>
      <c r="BO234" s="5">
        <v>134</v>
      </c>
      <c r="BP234" s="5">
        <v>0</v>
      </c>
      <c r="BQ234" s="72">
        <v>228</v>
      </c>
      <c r="BR234" s="5">
        <v>50</v>
      </c>
      <c r="BS234" s="5">
        <v>15</v>
      </c>
      <c r="BT234" s="72">
        <v>37</v>
      </c>
      <c r="BU234" s="5">
        <v>10</v>
      </c>
      <c r="BV234" s="167" t="s">
        <v>213</v>
      </c>
      <c r="BW234" s="71" t="s">
        <v>119</v>
      </c>
      <c r="BX234" s="5">
        <v>704</v>
      </c>
      <c r="BY234" s="5">
        <v>780</v>
      </c>
      <c r="BZ234" s="5">
        <v>284</v>
      </c>
      <c r="CA234" s="5">
        <v>175</v>
      </c>
      <c r="CB234" s="5">
        <v>714</v>
      </c>
      <c r="CC234" s="5">
        <v>28</v>
      </c>
      <c r="CD234" s="5">
        <v>20</v>
      </c>
      <c r="CE234" s="5">
        <v>0</v>
      </c>
      <c r="CF234" s="5">
        <v>0</v>
      </c>
      <c r="CG234" s="5">
        <v>16</v>
      </c>
      <c r="CH234" s="5">
        <v>0</v>
      </c>
      <c r="CI234" s="5">
        <v>342</v>
      </c>
      <c r="CJ234" s="5">
        <v>249</v>
      </c>
      <c r="CK234" s="135"/>
      <c r="CL234" s="138" t="s">
        <v>213</v>
      </c>
      <c r="CM234" s="138" t="s">
        <v>4374</v>
      </c>
      <c r="CN234" s="139">
        <v>2287</v>
      </c>
      <c r="CO234" s="141">
        <v>2721</v>
      </c>
    </row>
    <row r="235" spans="1:93" ht="13.15" customHeight="1">
      <c r="A235" s="167"/>
      <c r="B235" s="71" t="s">
        <v>120</v>
      </c>
      <c r="C235" s="5">
        <v>0</v>
      </c>
      <c r="D235" s="5">
        <v>0</v>
      </c>
      <c r="E235" s="5">
        <v>0</v>
      </c>
      <c r="F235" s="5">
        <v>0</v>
      </c>
      <c r="G235" s="5">
        <v>0</v>
      </c>
      <c r="H235" s="5">
        <v>0</v>
      </c>
      <c r="I235" s="5">
        <v>0</v>
      </c>
      <c r="J235" s="5">
        <v>0</v>
      </c>
      <c r="K235" s="72">
        <v>0</v>
      </c>
      <c r="L235" s="72">
        <v>0</v>
      </c>
      <c r="M235" s="167"/>
      <c r="N235" s="71" t="s">
        <v>120</v>
      </c>
      <c r="O235" s="5">
        <v>0</v>
      </c>
      <c r="P235" s="5">
        <v>0</v>
      </c>
      <c r="Q235" s="5">
        <v>0</v>
      </c>
      <c r="R235" s="5">
        <v>0</v>
      </c>
      <c r="S235" s="5">
        <v>0</v>
      </c>
      <c r="T235" s="5">
        <v>0</v>
      </c>
      <c r="U235" s="5">
        <v>0</v>
      </c>
      <c r="V235" s="5">
        <v>0</v>
      </c>
      <c r="W235" s="72">
        <v>0</v>
      </c>
      <c r="X235" s="72">
        <v>0</v>
      </c>
      <c r="Y235" s="167"/>
      <c r="Z235" s="71" t="s">
        <v>120</v>
      </c>
      <c r="AA235" s="5">
        <v>0</v>
      </c>
      <c r="AB235" s="5">
        <v>0</v>
      </c>
      <c r="AC235" s="5">
        <v>0</v>
      </c>
      <c r="AD235" s="5">
        <v>0</v>
      </c>
      <c r="AE235" s="72">
        <v>0</v>
      </c>
      <c r="AF235" s="72">
        <v>0</v>
      </c>
      <c r="AG235" s="5">
        <v>0</v>
      </c>
      <c r="AH235" s="5">
        <v>0</v>
      </c>
      <c r="AI235" s="5">
        <v>0</v>
      </c>
      <c r="AJ235" s="5">
        <v>0</v>
      </c>
      <c r="AK235" s="167"/>
      <c r="AL235" s="71" t="s">
        <v>120</v>
      </c>
      <c r="AM235" s="5">
        <v>0</v>
      </c>
      <c r="AN235" s="5">
        <v>0</v>
      </c>
      <c r="AO235" s="5">
        <v>0</v>
      </c>
      <c r="AP235" s="5">
        <v>0</v>
      </c>
      <c r="AQ235" s="5">
        <v>0</v>
      </c>
      <c r="AR235" s="5">
        <v>0</v>
      </c>
      <c r="AS235" s="5">
        <v>0</v>
      </c>
      <c r="AT235" s="5">
        <v>0</v>
      </c>
      <c r="AU235" s="5">
        <v>0</v>
      </c>
      <c r="AV235" s="167"/>
      <c r="AW235" s="71" t="s">
        <v>120</v>
      </c>
      <c r="AX235" s="5">
        <v>0</v>
      </c>
      <c r="AY235" s="5">
        <v>0</v>
      </c>
      <c r="AZ235" s="5">
        <v>0</v>
      </c>
      <c r="BA235" s="5">
        <v>0</v>
      </c>
      <c r="BB235" s="5">
        <v>0</v>
      </c>
      <c r="BC235" s="5">
        <v>0</v>
      </c>
      <c r="BD235" s="5">
        <v>0</v>
      </c>
      <c r="BE235" s="5">
        <v>0</v>
      </c>
      <c r="BF235" s="5">
        <v>0</v>
      </c>
      <c r="BG235" s="5">
        <v>0</v>
      </c>
      <c r="BH235" s="5">
        <v>0</v>
      </c>
      <c r="BI235" s="5">
        <v>0</v>
      </c>
      <c r="BJ235" s="167"/>
      <c r="BK235" s="71" t="s">
        <v>120</v>
      </c>
      <c r="BL235" s="5">
        <v>0</v>
      </c>
      <c r="BM235" s="5">
        <v>0</v>
      </c>
      <c r="BN235" s="5">
        <v>0</v>
      </c>
      <c r="BO235" s="5">
        <v>0</v>
      </c>
      <c r="BP235" s="5">
        <v>0</v>
      </c>
      <c r="BQ235" s="72">
        <v>0</v>
      </c>
      <c r="BR235" s="5">
        <v>0</v>
      </c>
      <c r="BS235" s="5">
        <v>0</v>
      </c>
      <c r="BT235" s="72">
        <v>0</v>
      </c>
      <c r="BU235" s="5">
        <v>0</v>
      </c>
      <c r="BV235" s="167"/>
      <c r="BW235" s="71" t="s">
        <v>120</v>
      </c>
      <c r="BX235" s="5">
        <v>0</v>
      </c>
      <c r="BY235" s="5">
        <v>0</v>
      </c>
      <c r="BZ235" s="5">
        <v>0</v>
      </c>
      <c r="CA235" s="5">
        <v>0</v>
      </c>
      <c r="CB235" s="5">
        <v>0</v>
      </c>
      <c r="CC235" s="5">
        <v>0</v>
      </c>
      <c r="CD235" s="5">
        <v>0</v>
      </c>
      <c r="CE235" s="5">
        <v>0</v>
      </c>
      <c r="CF235" s="5">
        <v>0</v>
      </c>
      <c r="CG235" s="5">
        <v>0</v>
      </c>
      <c r="CH235" s="5">
        <v>0</v>
      </c>
      <c r="CI235" s="5">
        <v>0</v>
      </c>
      <c r="CJ235" s="5">
        <v>0</v>
      </c>
      <c r="CK235" s="135"/>
      <c r="CL235" s="138" t="s">
        <v>213</v>
      </c>
      <c r="CM235" s="138" t="s">
        <v>4375</v>
      </c>
      <c r="CN235" s="139">
        <v>0</v>
      </c>
      <c r="CO235" s="141">
        <v>0</v>
      </c>
    </row>
    <row r="236" spans="1:93" ht="13.15" customHeight="1">
      <c r="A236" s="167"/>
      <c r="B236" s="103" t="s">
        <v>102</v>
      </c>
      <c r="C236" s="105">
        <v>1287</v>
      </c>
      <c r="D236" s="105">
        <v>472</v>
      </c>
      <c r="E236" s="105">
        <v>927</v>
      </c>
      <c r="F236" s="105">
        <v>333</v>
      </c>
      <c r="G236" s="105">
        <v>815</v>
      </c>
      <c r="H236" s="105">
        <v>255</v>
      </c>
      <c r="I236" s="105">
        <v>1094</v>
      </c>
      <c r="J236" s="105">
        <v>333</v>
      </c>
      <c r="K236" s="105">
        <v>4123</v>
      </c>
      <c r="L236" s="105">
        <v>1393</v>
      </c>
      <c r="M236" s="167"/>
      <c r="N236" s="103" t="s">
        <v>102</v>
      </c>
      <c r="O236" s="105">
        <v>219</v>
      </c>
      <c r="P236" s="105">
        <v>89</v>
      </c>
      <c r="Q236" s="105">
        <v>135</v>
      </c>
      <c r="R236" s="105">
        <v>45</v>
      </c>
      <c r="S236" s="105">
        <v>77</v>
      </c>
      <c r="T236" s="105">
        <v>30</v>
      </c>
      <c r="U236" s="105">
        <v>400</v>
      </c>
      <c r="V236" s="105">
        <v>99</v>
      </c>
      <c r="W236" s="105">
        <v>831</v>
      </c>
      <c r="X236" s="105">
        <v>263</v>
      </c>
      <c r="Y236" s="167"/>
      <c r="Z236" s="103" t="s">
        <v>102</v>
      </c>
      <c r="AA236" s="105">
        <v>32</v>
      </c>
      <c r="AB236" s="105">
        <v>30</v>
      </c>
      <c r="AC236" s="105">
        <v>29</v>
      </c>
      <c r="AD236" s="105">
        <v>28</v>
      </c>
      <c r="AE236" s="105">
        <v>119</v>
      </c>
      <c r="AF236" s="105">
        <v>105</v>
      </c>
      <c r="AG236" s="105">
        <v>45</v>
      </c>
      <c r="AH236" s="105">
        <v>0</v>
      </c>
      <c r="AI236" s="105">
        <v>3</v>
      </c>
      <c r="AJ236" s="105">
        <v>26</v>
      </c>
      <c r="AK236" s="167"/>
      <c r="AL236" s="103" t="s">
        <v>102</v>
      </c>
      <c r="AM236" s="105">
        <v>30</v>
      </c>
      <c r="AN236" s="105">
        <v>797</v>
      </c>
      <c r="AO236" s="105">
        <v>201</v>
      </c>
      <c r="AP236" s="105">
        <v>15</v>
      </c>
      <c r="AQ236" s="105">
        <v>0</v>
      </c>
      <c r="AR236" s="105">
        <v>18</v>
      </c>
      <c r="AS236" s="105">
        <v>108</v>
      </c>
      <c r="AT236" s="105">
        <v>50</v>
      </c>
      <c r="AU236" s="105">
        <v>46</v>
      </c>
      <c r="AV236" s="167"/>
      <c r="AW236" s="103" t="s">
        <v>102</v>
      </c>
      <c r="AX236" s="105">
        <v>1071</v>
      </c>
      <c r="AY236" s="105">
        <v>332</v>
      </c>
      <c r="AZ236" s="105">
        <v>966</v>
      </c>
      <c r="BA236" s="105">
        <v>317</v>
      </c>
      <c r="BB236" s="105">
        <v>106</v>
      </c>
      <c r="BC236" s="105">
        <v>25</v>
      </c>
      <c r="BD236" s="105">
        <v>1016</v>
      </c>
      <c r="BE236" s="105">
        <v>309</v>
      </c>
      <c r="BF236" s="105">
        <v>914</v>
      </c>
      <c r="BG236" s="105">
        <v>294</v>
      </c>
      <c r="BH236" s="105">
        <v>94</v>
      </c>
      <c r="BI236" s="105">
        <v>22</v>
      </c>
      <c r="BJ236" s="167"/>
      <c r="BK236" s="103" t="s">
        <v>102</v>
      </c>
      <c r="BL236" s="105">
        <v>10</v>
      </c>
      <c r="BM236" s="105">
        <v>75</v>
      </c>
      <c r="BN236" s="105">
        <v>9</v>
      </c>
      <c r="BO236" s="105">
        <v>134</v>
      </c>
      <c r="BP236" s="105">
        <v>0</v>
      </c>
      <c r="BQ236" s="105">
        <v>228</v>
      </c>
      <c r="BR236" s="105">
        <v>50</v>
      </c>
      <c r="BS236" s="105">
        <v>15</v>
      </c>
      <c r="BT236" s="105">
        <v>37</v>
      </c>
      <c r="BU236" s="105">
        <v>10</v>
      </c>
      <c r="BV236" s="167"/>
      <c r="BW236" s="103" t="s">
        <v>102</v>
      </c>
      <c r="BX236" s="105">
        <v>704</v>
      </c>
      <c r="BY236" s="105">
        <v>780</v>
      </c>
      <c r="BZ236" s="105">
        <v>284</v>
      </c>
      <c r="CA236" s="105">
        <v>175</v>
      </c>
      <c r="CB236" s="105">
        <v>714</v>
      </c>
      <c r="CC236" s="105">
        <v>28</v>
      </c>
      <c r="CD236" s="105">
        <v>20</v>
      </c>
      <c r="CE236" s="105">
        <v>0</v>
      </c>
      <c r="CF236" s="105">
        <v>0</v>
      </c>
      <c r="CG236" s="105">
        <v>16</v>
      </c>
      <c r="CH236" s="105">
        <v>0</v>
      </c>
      <c r="CI236" s="105">
        <v>342</v>
      </c>
      <c r="CJ236" s="105">
        <v>249</v>
      </c>
      <c r="CK236" s="135"/>
      <c r="CL236" s="138" t="s">
        <v>213</v>
      </c>
      <c r="CM236" s="138" t="s">
        <v>4376</v>
      </c>
      <c r="CN236" s="139">
        <v>2287</v>
      </c>
      <c r="CO236" s="141">
        <v>2721</v>
      </c>
    </row>
    <row r="237" spans="1:93" ht="12.6" customHeight="1">
      <c r="A237" s="73" t="s">
        <v>130</v>
      </c>
      <c r="B237" s="71"/>
      <c r="C237" s="5"/>
      <c r="D237" s="5"/>
      <c r="E237" s="5"/>
      <c r="F237" s="5"/>
      <c r="G237" s="5"/>
      <c r="H237" s="5"/>
      <c r="I237" s="5"/>
      <c r="J237" s="5"/>
      <c r="K237" s="5"/>
      <c r="L237" s="5"/>
      <c r="M237" s="73" t="s">
        <v>130</v>
      </c>
      <c r="N237" s="71"/>
      <c r="O237" s="5"/>
      <c r="P237" s="5"/>
      <c r="Q237" s="5"/>
      <c r="R237" s="5"/>
      <c r="S237" s="5"/>
      <c r="T237" s="5"/>
      <c r="U237" s="5"/>
      <c r="V237" s="5"/>
      <c r="W237" s="5"/>
      <c r="X237" s="5"/>
      <c r="Y237" s="73" t="s">
        <v>130</v>
      </c>
      <c r="Z237" s="71"/>
      <c r="AA237" s="5"/>
      <c r="AB237" s="5"/>
      <c r="AC237" s="5"/>
      <c r="AD237" s="5"/>
      <c r="AE237" s="5"/>
      <c r="AF237" s="5"/>
      <c r="AG237" s="5"/>
      <c r="AH237" s="5"/>
      <c r="AI237" s="5"/>
      <c r="AJ237" s="72"/>
      <c r="AK237" s="73" t="s">
        <v>130</v>
      </c>
      <c r="AL237" s="71"/>
      <c r="AM237" s="5"/>
      <c r="AN237" s="5"/>
      <c r="AO237" s="5"/>
      <c r="AP237" s="5"/>
      <c r="AQ237" s="5"/>
      <c r="AR237" s="5"/>
      <c r="AS237" s="5"/>
      <c r="AT237" s="5"/>
      <c r="AU237" s="5"/>
      <c r="AV237" s="73" t="s">
        <v>130</v>
      </c>
      <c r="AW237" s="71"/>
      <c r="AX237" s="5"/>
      <c r="AY237" s="5"/>
      <c r="AZ237" s="5"/>
      <c r="BA237" s="5"/>
      <c r="BB237" s="5"/>
      <c r="BC237" s="5"/>
      <c r="BD237" s="5"/>
      <c r="BE237" s="5"/>
      <c r="BF237" s="5"/>
      <c r="BG237" s="5"/>
      <c r="BH237" s="5"/>
      <c r="BI237" s="5"/>
      <c r="BJ237" s="73" t="s">
        <v>130</v>
      </c>
      <c r="BK237" s="71"/>
      <c r="BL237" s="5"/>
      <c r="BM237" s="5"/>
      <c r="BN237" s="5"/>
      <c r="BO237" s="5"/>
      <c r="BP237" s="5"/>
      <c r="BQ237" s="5"/>
      <c r="BR237" s="5"/>
      <c r="BS237" s="5"/>
      <c r="BT237" s="5"/>
      <c r="BU237" s="5"/>
      <c r="BV237" s="73" t="s">
        <v>130</v>
      </c>
      <c r="BW237" s="71"/>
      <c r="BX237" s="5"/>
      <c r="BY237" s="5"/>
      <c r="BZ237" s="5"/>
      <c r="CA237" s="5"/>
      <c r="CB237" s="5"/>
      <c r="CC237" s="5"/>
      <c r="CD237" s="5"/>
      <c r="CE237" s="5"/>
      <c r="CF237" s="5"/>
      <c r="CG237" s="5"/>
      <c r="CH237" s="5"/>
      <c r="CI237" s="5"/>
      <c r="CJ237" s="5"/>
      <c r="CK237" s="135"/>
      <c r="CL237" s="138" t="s">
        <v>130</v>
      </c>
      <c r="CM237" s="138" t="s">
        <v>130</v>
      </c>
      <c r="CN237" s="139">
        <v>0</v>
      </c>
      <c r="CO237" s="141">
        <v>0</v>
      </c>
    </row>
    <row r="238" spans="1:93" ht="13.15" customHeight="1">
      <c r="A238" s="167" t="s">
        <v>214</v>
      </c>
      <c r="B238" s="71" t="s">
        <v>119</v>
      </c>
      <c r="C238" s="5">
        <v>415</v>
      </c>
      <c r="D238" s="5">
        <v>221</v>
      </c>
      <c r="E238" s="5">
        <v>331</v>
      </c>
      <c r="F238" s="5">
        <v>174</v>
      </c>
      <c r="G238" s="5">
        <v>307</v>
      </c>
      <c r="H238" s="5">
        <v>164</v>
      </c>
      <c r="I238" s="5">
        <v>376</v>
      </c>
      <c r="J238" s="5">
        <v>172</v>
      </c>
      <c r="K238" s="72">
        <v>1429</v>
      </c>
      <c r="L238" s="72">
        <v>731</v>
      </c>
      <c r="M238" s="167" t="s">
        <v>214</v>
      </c>
      <c r="N238" s="71" t="s">
        <v>119</v>
      </c>
      <c r="O238" s="5">
        <v>15</v>
      </c>
      <c r="P238" s="5">
        <v>9</v>
      </c>
      <c r="Q238" s="5">
        <v>9</v>
      </c>
      <c r="R238" s="5">
        <v>5</v>
      </c>
      <c r="S238" s="5">
        <v>10</v>
      </c>
      <c r="T238" s="5">
        <v>5</v>
      </c>
      <c r="U238" s="5">
        <v>109</v>
      </c>
      <c r="V238" s="5">
        <v>50</v>
      </c>
      <c r="W238" s="72">
        <v>143</v>
      </c>
      <c r="X238" s="72">
        <v>69</v>
      </c>
      <c r="Y238" s="167" t="s">
        <v>214</v>
      </c>
      <c r="Z238" s="71" t="s">
        <v>119</v>
      </c>
      <c r="AA238" s="5">
        <v>10</v>
      </c>
      <c r="AB238" s="5">
        <v>10</v>
      </c>
      <c r="AC238" s="5">
        <v>10</v>
      </c>
      <c r="AD238" s="5">
        <v>10</v>
      </c>
      <c r="AE238" s="72">
        <v>40</v>
      </c>
      <c r="AF238" s="72">
        <v>28</v>
      </c>
      <c r="AG238" s="5">
        <v>17</v>
      </c>
      <c r="AH238" s="5">
        <v>1</v>
      </c>
      <c r="AI238" s="5">
        <v>12</v>
      </c>
      <c r="AJ238" s="5">
        <v>7</v>
      </c>
      <c r="AK238" s="167" t="s">
        <v>214</v>
      </c>
      <c r="AL238" s="71" t="s">
        <v>119</v>
      </c>
      <c r="AM238" s="5">
        <v>1</v>
      </c>
      <c r="AN238" s="5">
        <v>774</v>
      </c>
      <c r="AO238" s="5">
        <v>12</v>
      </c>
      <c r="AP238" s="5">
        <v>0</v>
      </c>
      <c r="AQ238" s="5">
        <v>1</v>
      </c>
      <c r="AR238" s="5">
        <v>13</v>
      </c>
      <c r="AS238" s="5">
        <v>66</v>
      </c>
      <c r="AT238" s="5">
        <v>35</v>
      </c>
      <c r="AU238" s="5">
        <v>29</v>
      </c>
      <c r="AV238" s="167" t="s">
        <v>214</v>
      </c>
      <c r="AW238" s="71" t="s">
        <v>119</v>
      </c>
      <c r="AX238" s="5">
        <v>323</v>
      </c>
      <c r="AY238" s="5">
        <v>146</v>
      </c>
      <c r="AZ238" s="5">
        <v>316</v>
      </c>
      <c r="BA238" s="5">
        <v>144</v>
      </c>
      <c r="BB238" s="5">
        <v>109</v>
      </c>
      <c r="BC238" s="5">
        <v>54</v>
      </c>
      <c r="BD238" s="5">
        <v>256</v>
      </c>
      <c r="BE238" s="5">
        <v>111</v>
      </c>
      <c r="BF238" s="5">
        <v>249</v>
      </c>
      <c r="BG238" s="5">
        <v>109</v>
      </c>
      <c r="BH238" s="5">
        <v>102</v>
      </c>
      <c r="BI238" s="5">
        <v>51</v>
      </c>
      <c r="BJ238" s="167" t="s">
        <v>214</v>
      </c>
      <c r="BK238" s="71" t="s">
        <v>119</v>
      </c>
      <c r="BL238" s="5">
        <v>6</v>
      </c>
      <c r="BM238" s="5">
        <v>42</v>
      </c>
      <c r="BN238" s="5">
        <v>0</v>
      </c>
      <c r="BO238" s="5">
        <v>39</v>
      </c>
      <c r="BP238" s="5">
        <v>0</v>
      </c>
      <c r="BQ238" s="72">
        <v>87</v>
      </c>
      <c r="BR238" s="5">
        <v>38</v>
      </c>
      <c r="BS238" s="5">
        <v>30</v>
      </c>
      <c r="BT238" s="72">
        <v>9</v>
      </c>
      <c r="BU238" s="5">
        <v>5</v>
      </c>
      <c r="BV238" s="167" t="s">
        <v>214</v>
      </c>
      <c r="BW238" s="71" t="s">
        <v>119</v>
      </c>
      <c r="BX238" s="5">
        <v>303</v>
      </c>
      <c r="BY238" s="5">
        <v>384</v>
      </c>
      <c r="BZ238" s="5">
        <v>39</v>
      </c>
      <c r="CA238" s="5">
        <v>102</v>
      </c>
      <c r="CB238" s="5">
        <v>508</v>
      </c>
      <c r="CC238" s="5">
        <v>31</v>
      </c>
      <c r="CD238" s="5">
        <v>37</v>
      </c>
      <c r="CE238" s="5">
        <v>0</v>
      </c>
      <c r="CF238" s="5">
        <v>0</v>
      </c>
      <c r="CG238" s="5">
        <v>2</v>
      </c>
      <c r="CH238" s="5">
        <v>0</v>
      </c>
      <c r="CI238" s="5">
        <v>31</v>
      </c>
      <c r="CJ238" s="5">
        <v>380</v>
      </c>
      <c r="CK238" s="135"/>
      <c r="CL238" s="138" t="s">
        <v>214</v>
      </c>
      <c r="CM238" s="138" t="s">
        <v>4377</v>
      </c>
      <c r="CN238" s="139">
        <v>1590</v>
      </c>
      <c r="CO238" s="141">
        <v>1406</v>
      </c>
    </row>
    <row r="239" spans="1:93" ht="13.15" customHeight="1">
      <c r="A239" s="167"/>
      <c r="B239" s="71" t="s">
        <v>120</v>
      </c>
      <c r="C239" s="5">
        <v>0</v>
      </c>
      <c r="D239" s="5">
        <v>0</v>
      </c>
      <c r="E239" s="5">
        <v>0</v>
      </c>
      <c r="F239" s="5">
        <v>0</v>
      </c>
      <c r="G239" s="5">
        <v>0</v>
      </c>
      <c r="H239" s="5">
        <v>0</v>
      </c>
      <c r="I239" s="5">
        <v>0</v>
      </c>
      <c r="J239" s="5">
        <v>0</v>
      </c>
      <c r="K239" s="72">
        <v>0</v>
      </c>
      <c r="L239" s="72">
        <v>0</v>
      </c>
      <c r="M239" s="167"/>
      <c r="N239" s="71" t="s">
        <v>120</v>
      </c>
      <c r="O239" s="5">
        <v>0</v>
      </c>
      <c r="P239" s="5">
        <v>0</v>
      </c>
      <c r="Q239" s="5">
        <v>0</v>
      </c>
      <c r="R239" s="5">
        <v>0</v>
      </c>
      <c r="S239" s="5">
        <v>0</v>
      </c>
      <c r="T239" s="5">
        <v>0</v>
      </c>
      <c r="U239" s="5">
        <v>0</v>
      </c>
      <c r="V239" s="5">
        <v>0</v>
      </c>
      <c r="W239" s="72">
        <v>0</v>
      </c>
      <c r="X239" s="72">
        <v>0</v>
      </c>
      <c r="Y239" s="167"/>
      <c r="Z239" s="71" t="s">
        <v>120</v>
      </c>
      <c r="AA239" s="5">
        <v>0</v>
      </c>
      <c r="AB239" s="5">
        <v>0</v>
      </c>
      <c r="AC239" s="5">
        <v>0</v>
      </c>
      <c r="AD239" s="5">
        <v>0</v>
      </c>
      <c r="AE239" s="72">
        <v>0</v>
      </c>
      <c r="AF239" s="72">
        <v>0</v>
      </c>
      <c r="AG239" s="5">
        <v>0</v>
      </c>
      <c r="AH239" s="5">
        <v>0</v>
      </c>
      <c r="AI239" s="5">
        <v>0</v>
      </c>
      <c r="AJ239" s="5">
        <v>0</v>
      </c>
      <c r="AK239" s="167"/>
      <c r="AL239" s="71" t="s">
        <v>120</v>
      </c>
      <c r="AM239" s="5">
        <v>0</v>
      </c>
      <c r="AN239" s="5">
        <v>0</v>
      </c>
      <c r="AO239" s="5">
        <v>0</v>
      </c>
      <c r="AP239" s="5">
        <v>0</v>
      </c>
      <c r="AQ239" s="5">
        <v>0</v>
      </c>
      <c r="AR239" s="5">
        <v>0</v>
      </c>
      <c r="AS239" s="5">
        <v>0</v>
      </c>
      <c r="AT239" s="5">
        <v>0</v>
      </c>
      <c r="AU239" s="5">
        <v>0</v>
      </c>
      <c r="AV239" s="167"/>
      <c r="AW239" s="71" t="s">
        <v>120</v>
      </c>
      <c r="AX239" s="5">
        <v>0</v>
      </c>
      <c r="AY239" s="5">
        <v>0</v>
      </c>
      <c r="AZ239" s="5">
        <v>0</v>
      </c>
      <c r="BA239" s="5">
        <v>0</v>
      </c>
      <c r="BB239" s="5">
        <v>0</v>
      </c>
      <c r="BC239" s="5">
        <v>0</v>
      </c>
      <c r="BD239" s="5">
        <v>0</v>
      </c>
      <c r="BE239" s="5">
        <v>0</v>
      </c>
      <c r="BF239" s="5">
        <v>0</v>
      </c>
      <c r="BG239" s="5">
        <v>0</v>
      </c>
      <c r="BH239" s="5">
        <v>0</v>
      </c>
      <c r="BI239" s="5">
        <v>0</v>
      </c>
      <c r="BJ239" s="167"/>
      <c r="BK239" s="71" t="s">
        <v>120</v>
      </c>
      <c r="BL239" s="5">
        <v>0</v>
      </c>
      <c r="BM239" s="5">
        <v>0</v>
      </c>
      <c r="BN239" s="5">
        <v>0</v>
      </c>
      <c r="BO239" s="5">
        <v>0</v>
      </c>
      <c r="BP239" s="5">
        <v>0</v>
      </c>
      <c r="BQ239" s="72">
        <v>0</v>
      </c>
      <c r="BR239" s="5">
        <v>0</v>
      </c>
      <c r="BS239" s="5">
        <v>0</v>
      </c>
      <c r="BT239" s="72">
        <v>0</v>
      </c>
      <c r="BU239" s="5">
        <v>0</v>
      </c>
      <c r="BV239" s="167"/>
      <c r="BW239" s="71" t="s">
        <v>120</v>
      </c>
      <c r="BX239" s="5">
        <v>0</v>
      </c>
      <c r="BY239" s="5">
        <v>0</v>
      </c>
      <c r="BZ239" s="5">
        <v>0</v>
      </c>
      <c r="CA239" s="5">
        <v>0</v>
      </c>
      <c r="CB239" s="5">
        <v>0</v>
      </c>
      <c r="CC239" s="5">
        <v>0</v>
      </c>
      <c r="CD239" s="5">
        <v>0</v>
      </c>
      <c r="CE239" s="5">
        <v>0</v>
      </c>
      <c r="CF239" s="5">
        <v>0</v>
      </c>
      <c r="CG239" s="5">
        <v>0</v>
      </c>
      <c r="CH239" s="5">
        <v>0</v>
      </c>
      <c r="CI239" s="5">
        <v>0</v>
      </c>
      <c r="CJ239" s="5">
        <v>0</v>
      </c>
      <c r="CK239" s="135"/>
      <c r="CL239" s="138" t="s">
        <v>214</v>
      </c>
      <c r="CM239" s="138" t="s">
        <v>4378</v>
      </c>
      <c r="CN239" s="139">
        <v>0</v>
      </c>
      <c r="CO239" s="141">
        <v>0</v>
      </c>
    </row>
    <row r="240" spans="1:93" ht="13.15" customHeight="1">
      <c r="A240" s="167"/>
      <c r="B240" s="103" t="s">
        <v>102</v>
      </c>
      <c r="C240" s="105">
        <v>415</v>
      </c>
      <c r="D240" s="105">
        <v>221</v>
      </c>
      <c r="E240" s="105">
        <v>331</v>
      </c>
      <c r="F240" s="105">
        <v>174</v>
      </c>
      <c r="G240" s="105">
        <v>307</v>
      </c>
      <c r="H240" s="105">
        <v>164</v>
      </c>
      <c r="I240" s="105">
        <v>376</v>
      </c>
      <c r="J240" s="105">
        <v>172</v>
      </c>
      <c r="K240" s="105">
        <v>1429</v>
      </c>
      <c r="L240" s="105">
        <v>731</v>
      </c>
      <c r="M240" s="167"/>
      <c r="N240" s="103" t="s">
        <v>102</v>
      </c>
      <c r="O240" s="105">
        <v>15</v>
      </c>
      <c r="P240" s="105">
        <v>9</v>
      </c>
      <c r="Q240" s="105">
        <v>9</v>
      </c>
      <c r="R240" s="105">
        <v>5</v>
      </c>
      <c r="S240" s="105">
        <v>10</v>
      </c>
      <c r="T240" s="105">
        <v>5</v>
      </c>
      <c r="U240" s="105">
        <v>109</v>
      </c>
      <c r="V240" s="105">
        <v>50</v>
      </c>
      <c r="W240" s="105">
        <v>143</v>
      </c>
      <c r="X240" s="105">
        <v>69</v>
      </c>
      <c r="Y240" s="167"/>
      <c r="Z240" s="103" t="s">
        <v>102</v>
      </c>
      <c r="AA240" s="105">
        <v>10</v>
      </c>
      <c r="AB240" s="105">
        <v>10</v>
      </c>
      <c r="AC240" s="105">
        <v>10</v>
      </c>
      <c r="AD240" s="105">
        <v>10</v>
      </c>
      <c r="AE240" s="105">
        <v>40</v>
      </c>
      <c r="AF240" s="105">
        <v>28</v>
      </c>
      <c r="AG240" s="105">
        <v>17</v>
      </c>
      <c r="AH240" s="105">
        <v>1</v>
      </c>
      <c r="AI240" s="105">
        <v>12</v>
      </c>
      <c r="AJ240" s="105">
        <v>7</v>
      </c>
      <c r="AK240" s="167"/>
      <c r="AL240" s="103" t="s">
        <v>102</v>
      </c>
      <c r="AM240" s="105">
        <v>1</v>
      </c>
      <c r="AN240" s="105">
        <v>774</v>
      </c>
      <c r="AO240" s="105">
        <v>12</v>
      </c>
      <c r="AP240" s="105">
        <v>0</v>
      </c>
      <c r="AQ240" s="105">
        <v>1</v>
      </c>
      <c r="AR240" s="105">
        <v>13</v>
      </c>
      <c r="AS240" s="105">
        <v>66</v>
      </c>
      <c r="AT240" s="105">
        <v>35</v>
      </c>
      <c r="AU240" s="105">
        <v>29</v>
      </c>
      <c r="AV240" s="167"/>
      <c r="AW240" s="103" t="s">
        <v>102</v>
      </c>
      <c r="AX240" s="105">
        <v>323</v>
      </c>
      <c r="AY240" s="105">
        <v>146</v>
      </c>
      <c r="AZ240" s="105">
        <v>316</v>
      </c>
      <c r="BA240" s="105">
        <v>144</v>
      </c>
      <c r="BB240" s="105">
        <v>109</v>
      </c>
      <c r="BC240" s="105">
        <v>54</v>
      </c>
      <c r="BD240" s="105">
        <v>256</v>
      </c>
      <c r="BE240" s="105">
        <v>111</v>
      </c>
      <c r="BF240" s="105">
        <v>249</v>
      </c>
      <c r="BG240" s="105">
        <v>109</v>
      </c>
      <c r="BH240" s="105">
        <v>102</v>
      </c>
      <c r="BI240" s="105">
        <v>51</v>
      </c>
      <c r="BJ240" s="167"/>
      <c r="BK240" s="103" t="s">
        <v>102</v>
      </c>
      <c r="BL240" s="105">
        <v>6</v>
      </c>
      <c r="BM240" s="105">
        <v>42</v>
      </c>
      <c r="BN240" s="105">
        <v>0</v>
      </c>
      <c r="BO240" s="105">
        <v>39</v>
      </c>
      <c r="BP240" s="105">
        <v>0</v>
      </c>
      <c r="BQ240" s="105">
        <v>87</v>
      </c>
      <c r="BR240" s="105">
        <v>38</v>
      </c>
      <c r="BS240" s="105">
        <v>30</v>
      </c>
      <c r="BT240" s="105">
        <v>9</v>
      </c>
      <c r="BU240" s="105">
        <v>5</v>
      </c>
      <c r="BV240" s="167"/>
      <c r="BW240" s="103" t="s">
        <v>102</v>
      </c>
      <c r="BX240" s="105">
        <v>303</v>
      </c>
      <c r="BY240" s="105">
        <v>384</v>
      </c>
      <c r="BZ240" s="105">
        <v>39</v>
      </c>
      <c r="CA240" s="105">
        <v>102</v>
      </c>
      <c r="CB240" s="105">
        <v>508</v>
      </c>
      <c r="CC240" s="105">
        <v>31</v>
      </c>
      <c r="CD240" s="105">
        <v>37</v>
      </c>
      <c r="CE240" s="105">
        <v>0</v>
      </c>
      <c r="CF240" s="105">
        <v>0</v>
      </c>
      <c r="CG240" s="105">
        <v>2</v>
      </c>
      <c r="CH240" s="105">
        <v>0</v>
      </c>
      <c r="CI240" s="105">
        <v>31</v>
      </c>
      <c r="CJ240" s="105">
        <v>380</v>
      </c>
      <c r="CK240" s="135"/>
      <c r="CL240" s="138" t="s">
        <v>214</v>
      </c>
      <c r="CM240" s="138" t="s">
        <v>4379</v>
      </c>
      <c r="CN240" s="139">
        <v>1590</v>
      </c>
      <c r="CO240" s="141">
        <v>1406</v>
      </c>
    </row>
    <row r="241" spans="1:93" ht="13.15" customHeight="1">
      <c r="A241" s="167" t="s">
        <v>215</v>
      </c>
      <c r="B241" s="71" t="s">
        <v>119</v>
      </c>
      <c r="C241" s="5">
        <v>1279</v>
      </c>
      <c r="D241" s="5">
        <v>713</v>
      </c>
      <c r="E241" s="5">
        <v>1116</v>
      </c>
      <c r="F241" s="5">
        <v>574</v>
      </c>
      <c r="G241" s="5">
        <v>1017</v>
      </c>
      <c r="H241" s="5">
        <v>557</v>
      </c>
      <c r="I241" s="5">
        <v>932</v>
      </c>
      <c r="J241" s="5">
        <v>508</v>
      </c>
      <c r="K241" s="72">
        <v>4344</v>
      </c>
      <c r="L241" s="72">
        <v>2352</v>
      </c>
      <c r="M241" s="167" t="s">
        <v>215</v>
      </c>
      <c r="N241" s="71" t="s">
        <v>119</v>
      </c>
      <c r="O241" s="5">
        <v>25</v>
      </c>
      <c r="P241" s="5">
        <v>12</v>
      </c>
      <c r="Q241" s="5">
        <v>54</v>
      </c>
      <c r="R241" s="5">
        <v>24</v>
      </c>
      <c r="S241" s="5">
        <v>39</v>
      </c>
      <c r="T241" s="5">
        <v>24</v>
      </c>
      <c r="U241" s="5">
        <v>165</v>
      </c>
      <c r="V241" s="5">
        <v>78</v>
      </c>
      <c r="W241" s="72">
        <v>283</v>
      </c>
      <c r="X241" s="72">
        <v>138</v>
      </c>
      <c r="Y241" s="167" t="s">
        <v>215</v>
      </c>
      <c r="Z241" s="71" t="s">
        <v>119</v>
      </c>
      <c r="AA241" s="5">
        <v>36</v>
      </c>
      <c r="AB241" s="5">
        <v>36</v>
      </c>
      <c r="AC241" s="5">
        <v>34</v>
      </c>
      <c r="AD241" s="5">
        <v>34</v>
      </c>
      <c r="AE241" s="72">
        <v>140</v>
      </c>
      <c r="AF241" s="72">
        <v>135</v>
      </c>
      <c r="AG241" s="5">
        <v>88</v>
      </c>
      <c r="AH241" s="5">
        <v>6</v>
      </c>
      <c r="AI241" s="5">
        <v>0</v>
      </c>
      <c r="AJ241" s="5">
        <v>28</v>
      </c>
      <c r="AK241" s="167" t="s">
        <v>215</v>
      </c>
      <c r="AL241" s="71" t="s">
        <v>119</v>
      </c>
      <c r="AM241" s="5">
        <v>0</v>
      </c>
      <c r="AN241" s="5">
        <v>1748</v>
      </c>
      <c r="AO241" s="5">
        <v>154</v>
      </c>
      <c r="AP241" s="5">
        <v>0</v>
      </c>
      <c r="AQ241" s="5">
        <v>0</v>
      </c>
      <c r="AR241" s="5">
        <v>46</v>
      </c>
      <c r="AS241" s="5">
        <v>134</v>
      </c>
      <c r="AT241" s="5">
        <v>146</v>
      </c>
      <c r="AU241" s="5">
        <v>120</v>
      </c>
      <c r="AV241" s="167" t="s">
        <v>215</v>
      </c>
      <c r="AW241" s="71" t="s">
        <v>119</v>
      </c>
      <c r="AX241" s="5">
        <v>763</v>
      </c>
      <c r="AY241" s="5">
        <v>426</v>
      </c>
      <c r="AZ241" s="5">
        <v>726</v>
      </c>
      <c r="BA241" s="5">
        <v>410</v>
      </c>
      <c r="BB241" s="5">
        <v>334</v>
      </c>
      <c r="BC241" s="5">
        <v>186</v>
      </c>
      <c r="BD241" s="5">
        <v>744</v>
      </c>
      <c r="BE241" s="5">
        <v>418</v>
      </c>
      <c r="BF241" s="5">
        <v>707</v>
      </c>
      <c r="BG241" s="5">
        <v>402</v>
      </c>
      <c r="BH241" s="5">
        <v>276</v>
      </c>
      <c r="BI241" s="5">
        <v>156</v>
      </c>
      <c r="BJ241" s="167" t="s">
        <v>215</v>
      </c>
      <c r="BK241" s="71" t="s">
        <v>119</v>
      </c>
      <c r="BL241" s="5">
        <v>51</v>
      </c>
      <c r="BM241" s="5">
        <v>94</v>
      </c>
      <c r="BN241" s="5">
        <v>18</v>
      </c>
      <c r="BO241" s="5">
        <v>81</v>
      </c>
      <c r="BP241" s="5">
        <v>0</v>
      </c>
      <c r="BQ241" s="72">
        <v>244</v>
      </c>
      <c r="BR241" s="5">
        <v>95</v>
      </c>
      <c r="BS241" s="5">
        <v>81</v>
      </c>
      <c r="BT241" s="72">
        <v>33</v>
      </c>
      <c r="BU241" s="5">
        <v>21</v>
      </c>
      <c r="BV241" s="167" t="s">
        <v>215</v>
      </c>
      <c r="BW241" s="71" t="s">
        <v>119</v>
      </c>
      <c r="BX241" s="5">
        <v>1122</v>
      </c>
      <c r="BY241" s="5">
        <v>719</v>
      </c>
      <c r="BZ241" s="5">
        <v>40</v>
      </c>
      <c r="CA241" s="5">
        <v>125</v>
      </c>
      <c r="CB241" s="5">
        <v>555</v>
      </c>
      <c r="CC241" s="5">
        <v>66</v>
      </c>
      <c r="CD241" s="5">
        <v>48</v>
      </c>
      <c r="CE241" s="5">
        <v>16</v>
      </c>
      <c r="CF241" s="5">
        <v>0</v>
      </c>
      <c r="CG241" s="5">
        <v>8</v>
      </c>
      <c r="CH241" s="5">
        <v>0</v>
      </c>
      <c r="CI241" s="5">
        <v>87</v>
      </c>
      <c r="CJ241" s="5">
        <v>1893</v>
      </c>
      <c r="CK241" s="135"/>
      <c r="CL241" s="138" t="s">
        <v>215</v>
      </c>
      <c r="CM241" s="138" t="s">
        <v>4380</v>
      </c>
      <c r="CN241" s="139">
        <v>3958</v>
      </c>
      <c r="CO241" s="141">
        <v>2699</v>
      </c>
    </row>
    <row r="242" spans="1:93" ht="13.15" customHeight="1">
      <c r="A242" s="167"/>
      <c r="B242" s="71" t="s">
        <v>120</v>
      </c>
      <c r="C242" s="5">
        <v>468</v>
      </c>
      <c r="D242" s="5">
        <v>258</v>
      </c>
      <c r="E242" s="5">
        <v>462</v>
      </c>
      <c r="F242" s="5">
        <v>235</v>
      </c>
      <c r="G242" s="5">
        <v>465</v>
      </c>
      <c r="H242" s="5">
        <v>226</v>
      </c>
      <c r="I242" s="5">
        <v>563</v>
      </c>
      <c r="J242" s="5">
        <v>325</v>
      </c>
      <c r="K242" s="72">
        <v>1958</v>
      </c>
      <c r="L242" s="72">
        <v>1044</v>
      </c>
      <c r="M242" s="167"/>
      <c r="N242" s="71" t="s">
        <v>120</v>
      </c>
      <c r="O242" s="5">
        <v>0</v>
      </c>
      <c r="P242" s="5">
        <v>0</v>
      </c>
      <c r="Q242" s="5">
        <v>0</v>
      </c>
      <c r="R242" s="5">
        <v>0</v>
      </c>
      <c r="S242" s="5">
        <v>0</v>
      </c>
      <c r="T242" s="5">
        <v>0</v>
      </c>
      <c r="U242" s="5">
        <v>178</v>
      </c>
      <c r="V242" s="5">
        <v>138</v>
      </c>
      <c r="W242" s="72">
        <v>178</v>
      </c>
      <c r="X242" s="72">
        <v>138</v>
      </c>
      <c r="Y242" s="167"/>
      <c r="Z242" s="71" t="s">
        <v>120</v>
      </c>
      <c r="AA242" s="5">
        <v>9</v>
      </c>
      <c r="AB242" s="5">
        <v>10</v>
      </c>
      <c r="AC242" s="5">
        <v>9</v>
      </c>
      <c r="AD242" s="5">
        <v>12</v>
      </c>
      <c r="AE242" s="72">
        <v>40</v>
      </c>
      <c r="AF242" s="72">
        <v>26</v>
      </c>
      <c r="AG242" s="5">
        <v>22</v>
      </c>
      <c r="AH242" s="5">
        <v>7</v>
      </c>
      <c r="AI242" s="5">
        <v>0</v>
      </c>
      <c r="AJ242" s="5">
        <v>2</v>
      </c>
      <c r="AK242" s="167"/>
      <c r="AL242" s="71" t="s">
        <v>120</v>
      </c>
      <c r="AM242" s="5">
        <v>0</v>
      </c>
      <c r="AN242" s="5">
        <v>508</v>
      </c>
      <c r="AO242" s="5">
        <v>0</v>
      </c>
      <c r="AP242" s="5">
        <v>0</v>
      </c>
      <c r="AQ242" s="5">
        <v>0</v>
      </c>
      <c r="AR242" s="5">
        <v>15</v>
      </c>
      <c r="AS242" s="5">
        <v>26</v>
      </c>
      <c r="AT242" s="5">
        <v>23</v>
      </c>
      <c r="AU242" s="5">
        <v>26</v>
      </c>
      <c r="AV242" s="167"/>
      <c r="AW242" s="71" t="s">
        <v>120</v>
      </c>
      <c r="AX242" s="5">
        <v>483</v>
      </c>
      <c r="AY242" s="5">
        <v>308</v>
      </c>
      <c r="AZ242" s="5">
        <v>472</v>
      </c>
      <c r="BA242" s="5">
        <v>301</v>
      </c>
      <c r="BB242" s="5">
        <v>231</v>
      </c>
      <c r="BC242" s="5">
        <v>145</v>
      </c>
      <c r="BD242" s="5">
        <v>476</v>
      </c>
      <c r="BE242" s="5">
        <v>305</v>
      </c>
      <c r="BF242" s="5">
        <v>465</v>
      </c>
      <c r="BG242" s="5">
        <v>298</v>
      </c>
      <c r="BH242" s="5">
        <v>221</v>
      </c>
      <c r="BI242" s="5">
        <v>139</v>
      </c>
      <c r="BJ242" s="167"/>
      <c r="BK242" s="71" t="s">
        <v>120</v>
      </c>
      <c r="BL242" s="5">
        <v>27</v>
      </c>
      <c r="BM242" s="5">
        <v>27</v>
      </c>
      <c r="BN242" s="5">
        <v>0</v>
      </c>
      <c r="BO242" s="5">
        <v>18</v>
      </c>
      <c r="BP242" s="5">
        <v>0</v>
      </c>
      <c r="BQ242" s="72">
        <v>72</v>
      </c>
      <c r="BR242" s="5">
        <v>47</v>
      </c>
      <c r="BS242" s="5">
        <v>36</v>
      </c>
      <c r="BT242" s="72">
        <v>24</v>
      </c>
      <c r="BU242" s="5">
        <v>15</v>
      </c>
      <c r="BV242" s="167"/>
      <c r="BW242" s="71" t="s">
        <v>120</v>
      </c>
      <c r="BX242" s="5">
        <v>465</v>
      </c>
      <c r="BY242" s="5">
        <v>528</v>
      </c>
      <c r="BZ242" s="5">
        <v>283</v>
      </c>
      <c r="CA242" s="5">
        <v>116</v>
      </c>
      <c r="CB242" s="5">
        <v>786</v>
      </c>
      <c r="CC242" s="5">
        <v>77</v>
      </c>
      <c r="CD242" s="5">
        <v>84</v>
      </c>
      <c r="CE242" s="5">
        <v>0</v>
      </c>
      <c r="CF242" s="5">
        <v>0</v>
      </c>
      <c r="CG242" s="5">
        <v>0</v>
      </c>
      <c r="CH242" s="5">
        <v>0</v>
      </c>
      <c r="CI242" s="5">
        <v>13</v>
      </c>
      <c r="CJ242" s="5">
        <v>50</v>
      </c>
      <c r="CK242" s="135"/>
      <c r="CL242" s="138" t="s">
        <v>215</v>
      </c>
      <c r="CM242" s="138" t="s">
        <v>4381</v>
      </c>
      <c r="CN242" s="139">
        <v>1016</v>
      </c>
      <c r="CO242" s="141">
        <v>2339</v>
      </c>
    </row>
    <row r="243" spans="1:93" ht="13.15" customHeight="1">
      <c r="A243" s="167"/>
      <c r="B243" s="103" t="s">
        <v>102</v>
      </c>
      <c r="C243" s="105">
        <v>1747</v>
      </c>
      <c r="D243" s="105">
        <v>971</v>
      </c>
      <c r="E243" s="105">
        <v>1578</v>
      </c>
      <c r="F243" s="105">
        <v>809</v>
      </c>
      <c r="G243" s="105">
        <v>1482</v>
      </c>
      <c r="H243" s="105">
        <v>783</v>
      </c>
      <c r="I243" s="105">
        <v>1495</v>
      </c>
      <c r="J243" s="105">
        <v>833</v>
      </c>
      <c r="K243" s="105">
        <v>6302</v>
      </c>
      <c r="L243" s="105">
        <v>3396</v>
      </c>
      <c r="M243" s="167"/>
      <c r="N243" s="103" t="s">
        <v>102</v>
      </c>
      <c r="O243" s="105">
        <v>25</v>
      </c>
      <c r="P243" s="105">
        <v>12</v>
      </c>
      <c r="Q243" s="105">
        <v>54</v>
      </c>
      <c r="R243" s="105">
        <v>24</v>
      </c>
      <c r="S243" s="105">
        <v>39</v>
      </c>
      <c r="T243" s="105">
        <v>24</v>
      </c>
      <c r="U243" s="105">
        <v>343</v>
      </c>
      <c r="V243" s="105">
        <v>216</v>
      </c>
      <c r="W243" s="105">
        <v>461</v>
      </c>
      <c r="X243" s="105">
        <v>276</v>
      </c>
      <c r="Y243" s="167"/>
      <c r="Z243" s="103" t="s">
        <v>102</v>
      </c>
      <c r="AA243" s="105">
        <v>45</v>
      </c>
      <c r="AB243" s="105">
        <v>46</v>
      </c>
      <c r="AC243" s="105">
        <v>43</v>
      </c>
      <c r="AD243" s="105">
        <v>46</v>
      </c>
      <c r="AE243" s="105">
        <v>180</v>
      </c>
      <c r="AF243" s="105">
        <v>161</v>
      </c>
      <c r="AG243" s="105">
        <v>110</v>
      </c>
      <c r="AH243" s="105">
        <v>13</v>
      </c>
      <c r="AI243" s="105">
        <v>0</v>
      </c>
      <c r="AJ243" s="105">
        <v>30</v>
      </c>
      <c r="AK243" s="167"/>
      <c r="AL243" s="103" t="s">
        <v>102</v>
      </c>
      <c r="AM243" s="105">
        <v>0</v>
      </c>
      <c r="AN243" s="105">
        <v>2256</v>
      </c>
      <c r="AO243" s="105">
        <v>154</v>
      </c>
      <c r="AP243" s="105">
        <v>0</v>
      </c>
      <c r="AQ243" s="105">
        <v>0</v>
      </c>
      <c r="AR243" s="105">
        <v>61</v>
      </c>
      <c r="AS243" s="105">
        <v>160</v>
      </c>
      <c r="AT243" s="105">
        <v>169</v>
      </c>
      <c r="AU243" s="105">
        <v>146</v>
      </c>
      <c r="AV243" s="167"/>
      <c r="AW243" s="103" t="s">
        <v>102</v>
      </c>
      <c r="AX243" s="105">
        <v>1246</v>
      </c>
      <c r="AY243" s="105">
        <v>734</v>
      </c>
      <c r="AZ243" s="105">
        <v>1198</v>
      </c>
      <c r="BA243" s="105">
        <v>711</v>
      </c>
      <c r="BB243" s="105">
        <v>565</v>
      </c>
      <c r="BC243" s="105">
        <v>331</v>
      </c>
      <c r="BD243" s="105">
        <v>1220</v>
      </c>
      <c r="BE243" s="105">
        <v>723</v>
      </c>
      <c r="BF243" s="105">
        <v>1172</v>
      </c>
      <c r="BG243" s="105">
        <v>700</v>
      </c>
      <c r="BH243" s="105">
        <v>497</v>
      </c>
      <c r="BI243" s="105">
        <v>295</v>
      </c>
      <c r="BJ243" s="167"/>
      <c r="BK243" s="103" t="s">
        <v>102</v>
      </c>
      <c r="BL243" s="105">
        <v>78</v>
      </c>
      <c r="BM243" s="105">
        <v>121</v>
      </c>
      <c r="BN243" s="105">
        <v>18</v>
      </c>
      <c r="BO243" s="105">
        <v>99</v>
      </c>
      <c r="BP243" s="105">
        <v>0</v>
      </c>
      <c r="BQ243" s="105">
        <v>316</v>
      </c>
      <c r="BR243" s="105">
        <v>142</v>
      </c>
      <c r="BS243" s="105">
        <v>117</v>
      </c>
      <c r="BT243" s="105">
        <v>57</v>
      </c>
      <c r="BU243" s="105">
        <v>36</v>
      </c>
      <c r="BV243" s="167"/>
      <c r="BW243" s="103" t="s">
        <v>102</v>
      </c>
      <c r="BX243" s="105">
        <v>1587</v>
      </c>
      <c r="BY243" s="105">
        <v>1247</v>
      </c>
      <c r="BZ243" s="105">
        <v>323</v>
      </c>
      <c r="CA243" s="105">
        <v>241</v>
      </c>
      <c r="CB243" s="105">
        <v>1341</v>
      </c>
      <c r="CC243" s="105">
        <v>143</v>
      </c>
      <c r="CD243" s="105">
        <v>132</v>
      </c>
      <c r="CE243" s="105">
        <v>16</v>
      </c>
      <c r="CF243" s="105">
        <v>0</v>
      </c>
      <c r="CG243" s="105">
        <v>8</v>
      </c>
      <c r="CH243" s="105">
        <v>0</v>
      </c>
      <c r="CI243" s="105">
        <v>100</v>
      </c>
      <c r="CJ243" s="105">
        <v>1943</v>
      </c>
      <c r="CK243" s="135"/>
      <c r="CL243" s="138" t="s">
        <v>215</v>
      </c>
      <c r="CM243" s="138" t="s">
        <v>4382</v>
      </c>
      <c r="CN243" s="139">
        <v>4974</v>
      </c>
      <c r="CO243" s="141">
        <v>5038</v>
      </c>
    </row>
    <row r="244" spans="1:93" ht="13.15" customHeight="1">
      <c r="A244" s="167" t="s">
        <v>216</v>
      </c>
      <c r="B244" s="71" t="s">
        <v>119</v>
      </c>
      <c r="C244" s="5">
        <v>1562</v>
      </c>
      <c r="D244" s="5">
        <v>760</v>
      </c>
      <c r="E244" s="5">
        <v>1205</v>
      </c>
      <c r="F244" s="5">
        <v>607</v>
      </c>
      <c r="G244" s="5">
        <v>1103</v>
      </c>
      <c r="H244" s="5">
        <v>537</v>
      </c>
      <c r="I244" s="5">
        <v>1193</v>
      </c>
      <c r="J244" s="5">
        <v>561</v>
      </c>
      <c r="K244" s="72">
        <v>5063</v>
      </c>
      <c r="L244" s="72">
        <v>2465</v>
      </c>
      <c r="M244" s="167" t="s">
        <v>216</v>
      </c>
      <c r="N244" s="71" t="s">
        <v>119</v>
      </c>
      <c r="O244" s="5">
        <v>169</v>
      </c>
      <c r="P244" s="5">
        <v>64</v>
      </c>
      <c r="Q244" s="5">
        <v>159</v>
      </c>
      <c r="R244" s="5">
        <v>65</v>
      </c>
      <c r="S244" s="5">
        <v>149</v>
      </c>
      <c r="T244" s="5">
        <v>69</v>
      </c>
      <c r="U244" s="5">
        <v>349</v>
      </c>
      <c r="V244" s="5">
        <v>141</v>
      </c>
      <c r="W244" s="72">
        <v>826</v>
      </c>
      <c r="X244" s="72">
        <v>339</v>
      </c>
      <c r="Y244" s="167" t="s">
        <v>216</v>
      </c>
      <c r="Z244" s="71" t="s">
        <v>119</v>
      </c>
      <c r="AA244" s="5">
        <v>40</v>
      </c>
      <c r="AB244" s="5">
        <v>37</v>
      </c>
      <c r="AC244" s="5">
        <v>34</v>
      </c>
      <c r="AD244" s="5">
        <v>32</v>
      </c>
      <c r="AE244" s="72">
        <v>143</v>
      </c>
      <c r="AF244" s="72">
        <v>128</v>
      </c>
      <c r="AG244" s="5">
        <v>13</v>
      </c>
      <c r="AH244" s="5">
        <v>0</v>
      </c>
      <c r="AI244" s="5">
        <v>4</v>
      </c>
      <c r="AJ244" s="5">
        <v>33</v>
      </c>
      <c r="AK244" s="167" t="s">
        <v>216</v>
      </c>
      <c r="AL244" s="71" t="s">
        <v>119</v>
      </c>
      <c r="AM244" s="5">
        <v>1</v>
      </c>
      <c r="AN244" s="5">
        <v>1588</v>
      </c>
      <c r="AO244" s="5">
        <v>85</v>
      </c>
      <c r="AP244" s="5">
        <v>8</v>
      </c>
      <c r="AQ244" s="5">
        <v>0</v>
      </c>
      <c r="AR244" s="5">
        <v>29</v>
      </c>
      <c r="AS244" s="5">
        <v>143</v>
      </c>
      <c r="AT244" s="5">
        <v>95</v>
      </c>
      <c r="AU244" s="5">
        <v>80</v>
      </c>
      <c r="AV244" s="167" t="s">
        <v>216</v>
      </c>
      <c r="AW244" s="71" t="s">
        <v>119</v>
      </c>
      <c r="AX244" s="5">
        <v>887</v>
      </c>
      <c r="AY244" s="5">
        <v>377</v>
      </c>
      <c r="AZ244" s="5">
        <v>838</v>
      </c>
      <c r="BA244" s="5">
        <v>353</v>
      </c>
      <c r="BB244" s="5">
        <v>178</v>
      </c>
      <c r="BC244" s="5">
        <v>76</v>
      </c>
      <c r="BD244" s="5">
        <v>719</v>
      </c>
      <c r="BE244" s="5">
        <v>325</v>
      </c>
      <c r="BF244" s="5">
        <v>681</v>
      </c>
      <c r="BG244" s="5">
        <v>306</v>
      </c>
      <c r="BH244" s="5">
        <v>102</v>
      </c>
      <c r="BI244" s="5">
        <v>47</v>
      </c>
      <c r="BJ244" s="167" t="s">
        <v>216</v>
      </c>
      <c r="BK244" s="71" t="s">
        <v>119</v>
      </c>
      <c r="BL244" s="5">
        <v>37</v>
      </c>
      <c r="BM244" s="5">
        <v>81</v>
      </c>
      <c r="BN244" s="5">
        <v>4</v>
      </c>
      <c r="BO244" s="5">
        <v>158</v>
      </c>
      <c r="BP244" s="5">
        <v>0</v>
      </c>
      <c r="BQ244" s="72">
        <v>280</v>
      </c>
      <c r="BR244" s="5">
        <v>92</v>
      </c>
      <c r="BS244" s="5">
        <v>77</v>
      </c>
      <c r="BT244" s="72">
        <v>28</v>
      </c>
      <c r="BU244" s="5">
        <v>8</v>
      </c>
      <c r="BV244" s="167" t="s">
        <v>216</v>
      </c>
      <c r="BW244" s="71" t="s">
        <v>119</v>
      </c>
      <c r="BX244" s="5">
        <v>1198</v>
      </c>
      <c r="BY244" s="5">
        <v>1134</v>
      </c>
      <c r="BZ244" s="5">
        <v>169</v>
      </c>
      <c r="CA244" s="5">
        <v>115</v>
      </c>
      <c r="CB244" s="5">
        <v>957</v>
      </c>
      <c r="CC244" s="5">
        <v>108</v>
      </c>
      <c r="CD244" s="5">
        <v>267</v>
      </c>
      <c r="CE244" s="5">
        <v>17</v>
      </c>
      <c r="CF244" s="5">
        <v>4</v>
      </c>
      <c r="CG244" s="5">
        <v>0</v>
      </c>
      <c r="CH244" s="5">
        <v>4</v>
      </c>
      <c r="CI244" s="5">
        <v>63</v>
      </c>
      <c r="CJ244" s="5">
        <v>774</v>
      </c>
      <c r="CK244" s="135"/>
      <c r="CL244" s="138" t="s">
        <v>216</v>
      </c>
      <c r="CM244" s="138" t="s">
        <v>4383</v>
      </c>
      <c r="CN244" s="139">
        <v>3464</v>
      </c>
      <c r="CO244" s="141">
        <v>3973</v>
      </c>
    </row>
    <row r="245" spans="1:93" ht="13.15" customHeight="1">
      <c r="A245" s="167"/>
      <c r="B245" s="71" t="s">
        <v>120</v>
      </c>
      <c r="C245" s="5">
        <v>380</v>
      </c>
      <c r="D245" s="5">
        <v>194</v>
      </c>
      <c r="E245" s="5">
        <v>426</v>
      </c>
      <c r="F245" s="5">
        <v>227</v>
      </c>
      <c r="G245" s="5">
        <v>464</v>
      </c>
      <c r="H245" s="5">
        <v>251</v>
      </c>
      <c r="I245" s="5">
        <v>864</v>
      </c>
      <c r="J245" s="5">
        <v>478</v>
      </c>
      <c r="K245" s="72">
        <v>2134</v>
      </c>
      <c r="L245" s="72">
        <v>1150</v>
      </c>
      <c r="M245" s="167"/>
      <c r="N245" s="71" t="s">
        <v>120</v>
      </c>
      <c r="O245" s="5">
        <v>46</v>
      </c>
      <c r="P245" s="5">
        <v>21</v>
      </c>
      <c r="Q245" s="5">
        <v>68</v>
      </c>
      <c r="R245" s="5">
        <v>37</v>
      </c>
      <c r="S245" s="5">
        <v>54</v>
      </c>
      <c r="T245" s="5">
        <v>12</v>
      </c>
      <c r="U245" s="5">
        <v>337</v>
      </c>
      <c r="V245" s="5">
        <v>212</v>
      </c>
      <c r="W245" s="72">
        <v>505</v>
      </c>
      <c r="X245" s="72">
        <v>282</v>
      </c>
      <c r="Y245" s="167"/>
      <c r="Z245" s="71" t="s">
        <v>120</v>
      </c>
      <c r="AA245" s="5">
        <v>12</v>
      </c>
      <c r="AB245" s="5">
        <v>12</v>
      </c>
      <c r="AC245" s="5">
        <v>13</v>
      </c>
      <c r="AD245" s="5">
        <v>15</v>
      </c>
      <c r="AE245" s="72">
        <v>52</v>
      </c>
      <c r="AF245" s="72">
        <v>52</v>
      </c>
      <c r="AG245" s="5">
        <v>2</v>
      </c>
      <c r="AH245" s="5">
        <v>12</v>
      </c>
      <c r="AI245" s="5">
        <v>0</v>
      </c>
      <c r="AJ245" s="5">
        <v>6</v>
      </c>
      <c r="AK245" s="167"/>
      <c r="AL245" s="71" t="s">
        <v>120</v>
      </c>
      <c r="AM245" s="5">
        <v>0</v>
      </c>
      <c r="AN245" s="5">
        <v>867</v>
      </c>
      <c r="AO245" s="5">
        <v>2</v>
      </c>
      <c r="AP245" s="5">
        <v>0</v>
      </c>
      <c r="AQ245" s="5">
        <v>0</v>
      </c>
      <c r="AR245" s="5">
        <v>9</v>
      </c>
      <c r="AS245" s="5">
        <v>64</v>
      </c>
      <c r="AT245" s="5">
        <v>58</v>
      </c>
      <c r="AU245" s="5">
        <v>57</v>
      </c>
      <c r="AV245" s="167"/>
      <c r="AW245" s="71" t="s">
        <v>120</v>
      </c>
      <c r="AX245" s="5">
        <v>718</v>
      </c>
      <c r="AY245" s="5">
        <v>403</v>
      </c>
      <c r="AZ245" s="5">
        <v>697</v>
      </c>
      <c r="BA245" s="5">
        <v>390</v>
      </c>
      <c r="BB245" s="5">
        <v>146</v>
      </c>
      <c r="BC245" s="5">
        <v>78</v>
      </c>
      <c r="BD245" s="5">
        <v>718</v>
      </c>
      <c r="BE245" s="5">
        <v>403</v>
      </c>
      <c r="BF245" s="5">
        <v>697</v>
      </c>
      <c r="BG245" s="5">
        <v>390</v>
      </c>
      <c r="BH245" s="5">
        <v>138</v>
      </c>
      <c r="BI245" s="5">
        <v>74</v>
      </c>
      <c r="BJ245" s="167"/>
      <c r="BK245" s="71" t="s">
        <v>120</v>
      </c>
      <c r="BL245" s="5">
        <v>56</v>
      </c>
      <c r="BM245" s="5">
        <v>37</v>
      </c>
      <c r="BN245" s="5">
        <v>4</v>
      </c>
      <c r="BO245" s="5">
        <v>24</v>
      </c>
      <c r="BP245" s="5">
        <v>0</v>
      </c>
      <c r="BQ245" s="72">
        <v>121</v>
      </c>
      <c r="BR245" s="5">
        <v>77</v>
      </c>
      <c r="BS245" s="5">
        <v>79</v>
      </c>
      <c r="BT245" s="72">
        <v>41</v>
      </c>
      <c r="BU245" s="5">
        <v>27</v>
      </c>
      <c r="BV245" s="167"/>
      <c r="BW245" s="71" t="s">
        <v>120</v>
      </c>
      <c r="BX245" s="5">
        <v>1646</v>
      </c>
      <c r="BY245" s="5">
        <v>358</v>
      </c>
      <c r="BZ245" s="5">
        <v>17</v>
      </c>
      <c r="CA245" s="5">
        <v>7</v>
      </c>
      <c r="CB245" s="5">
        <v>356</v>
      </c>
      <c r="CC245" s="5">
        <v>7</v>
      </c>
      <c r="CD245" s="5">
        <v>7</v>
      </c>
      <c r="CE245" s="5">
        <v>0</v>
      </c>
      <c r="CF245" s="5">
        <v>0</v>
      </c>
      <c r="CG245" s="5">
        <v>2</v>
      </c>
      <c r="CH245" s="5">
        <v>0</v>
      </c>
      <c r="CI245" s="5">
        <v>0</v>
      </c>
      <c r="CJ245" s="5">
        <v>435</v>
      </c>
      <c r="CK245" s="135"/>
      <c r="CL245" s="138" t="s">
        <v>216</v>
      </c>
      <c r="CM245" s="138" t="s">
        <v>4384</v>
      </c>
      <c r="CN245" s="139">
        <v>1740</v>
      </c>
      <c r="CO245" s="141">
        <v>2400</v>
      </c>
    </row>
    <row r="246" spans="1:93" ht="13.15" customHeight="1">
      <c r="A246" s="167"/>
      <c r="B246" s="103" t="s">
        <v>102</v>
      </c>
      <c r="C246" s="105">
        <v>1942</v>
      </c>
      <c r="D246" s="105">
        <v>954</v>
      </c>
      <c r="E246" s="105">
        <v>1631</v>
      </c>
      <c r="F246" s="105">
        <v>834</v>
      </c>
      <c r="G246" s="105">
        <v>1567</v>
      </c>
      <c r="H246" s="105">
        <v>788</v>
      </c>
      <c r="I246" s="105">
        <v>2057</v>
      </c>
      <c r="J246" s="105">
        <v>1039</v>
      </c>
      <c r="K246" s="105">
        <v>7197</v>
      </c>
      <c r="L246" s="105">
        <v>3615</v>
      </c>
      <c r="M246" s="167"/>
      <c r="N246" s="103" t="s">
        <v>102</v>
      </c>
      <c r="O246" s="105">
        <v>215</v>
      </c>
      <c r="P246" s="105">
        <v>85</v>
      </c>
      <c r="Q246" s="105">
        <v>227</v>
      </c>
      <c r="R246" s="105">
        <v>102</v>
      </c>
      <c r="S246" s="105">
        <v>203</v>
      </c>
      <c r="T246" s="105">
        <v>81</v>
      </c>
      <c r="U246" s="105">
        <v>686</v>
      </c>
      <c r="V246" s="105">
        <v>353</v>
      </c>
      <c r="W246" s="105">
        <v>1331</v>
      </c>
      <c r="X246" s="105">
        <v>621</v>
      </c>
      <c r="Y246" s="167"/>
      <c r="Z246" s="103" t="s">
        <v>102</v>
      </c>
      <c r="AA246" s="105">
        <v>52</v>
      </c>
      <c r="AB246" s="105">
        <v>49</v>
      </c>
      <c r="AC246" s="105">
        <v>47</v>
      </c>
      <c r="AD246" s="105">
        <v>47</v>
      </c>
      <c r="AE246" s="105">
        <v>195</v>
      </c>
      <c r="AF246" s="105">
        <v>180</v>
      </c>
      <c r="AG246" s="105">
        <v>15</v>
      </c>
      <c r="AH246" s="105">
        <v>12</v>
      </c>
      <c r="AI246" s="105">
        <v>4</v>
      </c>
      <c r="AJ246" s="105">
        <v>39</v>
      </c>
      <c r="AK246" s="167"/>
      <c r="AL246" s="103" t="s">
        <v>102</v>
      </c>
      <c r="AM246" s="105">
        <v>1</v>
      </c>
      <c r="AN246" s="105">
        <v>2455</v>
      </c>
      <c r="AO246" s="105">
        <v>87</v>
      </c>
      <c r="AP246" s="105">
        <v>8</v>
      </c>
      <c r="AQ246" s="105">
        <v>0</v>
      </c>
      <c r="AR246" s="105">
        <v>38</v>
      </c>
      <c r="AS246" s="105">
        <v>207</v>
      </c>
      <c r="AT246" s="105">
        <v>153</v>
      </c>
      <c r="AU246" s="105">
        <v>137</v>
      </c>
      <c r="AV246" s="167"/>
      <c r="AW246" s="103" t="s">
        <v>102</v>
      </c>
      <c r="AX246" s="105">
        <v>1605</v>
      </c>
      <c r="AY246" s="105">
        <v>780</v>
      </c>
      <c r="AZ246" s="105">
        <v>1535</v>
      </c>
      <c r="BA246" s="105">
        <v>743</v>
      </c>
      <c r="BB246" s="105">
        <v>324</v>
      </c>
      <c r="BC246" s="105">
        <v>154</v>
      </c>
      <c r="BD246" s="105">
        <v>1437</v>
      </c>
      <c r="BE246" s="105">
        <v>728</v>
      </c>
      <c r="BF246" s="105">
        <v>1378</v>
      </c>
      <c r="BG246" s="105">
        <v>696</v>
      </c>
      <c r="BH246" s="105">
        <v>240</v>
      </c>
      <c r="BI246" s="105">
        <v>121</v>
      </c>
      <c r="BJ246" s="167"/>
      <c r="BK246" s="103" t="s">
        <v>102</v>
      </c>
      <c r="BL246" s="105">
        <v>93</v>
      </c>
      <c r="BM246" s="105">
        <v>118</v>
      </c>
      <c r="BN246" s="105">
        <v>8</v>
      </c>
      <c r="BO246" s="105">
        <v>182</v>
      </c>
      <c r="BP246" s="105">
        <v>0</v>
      </c>
      <c r="BQ246" s="105">
        <v>401</v>
      </c>
      <c r="BR246" s="105">
        <v>169</v>
      </c>
      <c r="BS246" s="105">
        <v>156</v>
      </c>
      <c r="BT246" s="105">
        <v>69</v>
      </c>
      <c r="BU246" s="105">
        <v>35</v>
      </c>
      <c r="BV246" s="167"/>
      <c r="BW246" s="103" t="s">
        <v>102</v>
      </c>
      <c r="BX246" s="105">
        <v>2844</v>
      </c>
      <c r="BY246" s="105">
        <v>1492</v>
      </c>
      <c r="BZ246" s="105">
        <v>186</v>
      </c>
      <c r="CA246" s="105">
        <v>122</v>
      </c>
      <c r="CB246" s="105">
        <v>1313</v>
      </c>
      <c r="CC246" s="105">
        <v>115</v>
      </c>
      <c r="CD246" s="105">
        <v>274</v>
      </c>
      <c r="CE246" s="105">
        <v>17</v>
      </c>
      <c r="CF246" s="105">
        <v>4</v>
      </c>
      <c r="CG246" s="105">
        <v>2</v>
      </c>
      <c r="CH246" s="105">
        <v>4</v>
      </c>
      <c r="CI246" s="105">
        <v>63</v>
      </c>
      <c r="CJ246" s="105">
        <v>1209</v>
      </c>
      <c r="CK246" s="135"/>
      <c r="CL246" s="138" t="s">
        <v>216</v>
      </c>
      <c r="CM246" s="138" t="s">
        <v>4385</v>
      </c>
      <c r="CN246" s="139">
        <v>5204</v>
      </c>
      <c r="CO246" s="141">
        <v>6373</v>
      </c>
    </row>
    <row r="247" spans="1:93" ht="13.15" customHeight="1">
      <c r="A247" s="167" t="s">
        <v>217</v>
      </c>
      <c r="B247" s="71" t="s">
        <v>119</v>
      </c>
      <c r="C247" s="5">
        <v>1091</v>
      </c>
      <c r="D247" s="5">
        <v>565</v>
      </c>
      <c r="E247" s="5">
        <v>1049</v>
      </c>
      <c r="F247" s="5">
        <v>527</v>
      </c>
      <c r="G247" s="5">
        <v>871</v>
      </c>
      <c r="H247" s="5">
        <v>434</v>
      </c>
      <c r="I247" s="5">
        <v>1149</v>
      </c>
      <c r="J247" s="5">
        <v>504</v>
      </c>
      <c r="K247" s="72">
        <v>4160</v>
      </c>
      <c r="L247" s="72">
        <v>2030</v>
      </c>
      <c r="M247" s="167" t="s">
        <v>217</v>
      </c>
      <c r="N247" s="71" t="s">
        <v>119</v>
      </c>
      <c r="O247" s="5">
        <v>271</v>
      </c>
      <c r="P247" s="5">
        <v>125</v>
      </c>
      <c r="Q247" s="5">
        <v>185</v>
      </c>
      <c r="R247" s="5">
        <v>95</v>
      </c>
      <c r="S247" s="5">
        <v>115</v>
      </c>
      <c r="T247" s="5">
        <v>44</v>
      </c>
      <c r="U247" s="5">
        <v>384</v>
      </c>
      <c r="V247" s="5">
        <v>176</v>
      </c>
      <c r="W247" s="72">
        <v>955</v>
      </c>
      <c r="X247" s="72">
        <v>440</v>
      </c>
      <c r="Y247" s="167" t="s">
        <v>217</v>
      </c>
      <c r="Z247" s="71" t="s">
        <v>119</v>
      </c>
      <c r="AA247" s="5">
        <v>31</v>
      </c>
      <c r="AB247" s="5">
        <v>28</v>
      </c>
      <c r="AC247" s="5">
        <v>27</v>
      </c>
      <c r="AD247" s="5">
        <v>30</v>
      </c>
      <c r="AE247" s="72">
        <v>116</v>
      </c>
      <c r="AF247" s="72">
        <v>109</v>
      </c>
      <c r="AG247" s="5">
        <v>31</v>
      </c>
      <c r="AH247" s="5">
        <v>0</v>
      </c>
      <c r="AI247" s="5">
        <v>12</v>
      </c>
      <c r="AJ247" s="5">
        <v>24</v>
      </c>
      <c r="AK247" s="167" t="s">
        <v>217</v>
      </c>
      <c r="AL247" s="71" t="s">
        <v>119</v>
      </c>
      <c r="AM247" s="5">
        <v>13</v>
      </c>
      <c r="AN247" s="5">
        <v>1645</v>
      </c>
      <c r="AO247" s="5">
        <v>203</v>
      </c>
      <c r="AP247" s="5">
        <v>6</v>
      </c>
      <c r="AQ247" s="5">
        <v>0</v>
      </c>
      <c r="AR247" s="5">
        <v>33</v>
      </c>
      <c r="AS247" s="5">
        <v>114</v>
      </c>
      <c r="AT247" s="5">
        <v>100</v>
      </c>
      <c r="AU247" s="5">
        <v>96</v>
      </c>
      <c r="AV247" s="167" t="s">
        <v>217</v>
      </c>
      <c r="AW247" s="71" t="s">
        <v>119</v>
      </c>
      <c r="AX247" s="5">
        <v>1008</v>
      </c>
      <c r="AY247" s="5">
        <v>409</v>
      </c>
      <c r="AZ247" s="5">
        <v>973</v>
      </c>
      <c r="BA247" s="5">
        <v>392</v>
      </c>
      <c r="BB247" s="5">
        <v>102</v>
      </c>
      <c r="BC247" s="5">
        <v>45</v>
      </c>
      <c r="BD247" s="5">
        <v>688</v>
      </c>
      <c r="BE247" s="5">
        <v>301</v>
      </c>
      <c r="BF247" s="5">
        <v>666</v>
      </c>
      <c r="BG247" s="5">
        <v>288</v>
      </c>
      <c r="BH247" s="5">
        <v>74</v>
      </c>
      <c r="BI247" s="5">
        <v>35</v>
      </c>
      <c r="BJ247" s="167" t="s">
        <v>217</v>
      </c>
      <c r="BK247" s="71" t="s">
        <v>119</v>
      </c>
      <c r="BL247" s="5">
        <v>55</v>
      </c>
      <c r="BM247" s="5">
        <v>56</v>
      </c>
      <c r="BN247" s="5">
        <v>0</v>
      </c>
      <c r="BO247" s="5">
        <v>132</v>
      </c>
      <c r="BP247" s="5">
        <v>0</v>
      </c>
      <c r="BQ247" s="72">
        <v>243</v>
      </c>
      <c r="BR247" s="5">
        <v>75</v>
      </c>
      <c r="BS247" s="5">
        <v>55</v>
      </c>
      <c r="BT247" s="72">
        <v>36</v>
      </c>
      <c r="BU247" s="5">
        <v>8</v>
      </c>
      <c r="BV247" s="167" t="s">
        <v>217</v>
      </c>
      <c r="BW247" s="71" t="s">
        <v>119</v>
      </c>
      <c r="BX247" s="5">
        <v>674</v>
      </c>
      <c r="BY247" s="5">
        <v>1242</v>
      </c>
      <c r="BZ247" s="5">
        <v>464</v>
      </c>
      <c r="CA247" s="5">
        <v>240</v>
      </c>
      <c r="CB247" s="5">
        <v>1195</v>
      </c>
      <c r="CC247" s="5">
        <v>208</v>
      </c>
      <c r="CD247" s="5">
        <v>229</v>
      </c>
      <c r="CE247" s="5">
        <v>7</v>
      </c>
      <c r="CF247" s="5">
        <v>1</v>
      </c>
      <c r="CG247" s="5">
        <v>12</v>
      </c>
      <c r="CH247" s="5">
        <v>12</v>
      </c>
      <c r="CI247" s="5">
        <v>153</v>
      </c>
      <c r="CJ247" s="5">
        <v>987</v>
      </c>
      <c r="CK247" s="135"/>
      <c r="CL247" s="138" t="s">
        <v>217</v>
      </c>
      <c r="CM247" s="138" t="s">
        <v>4386</v>
      </c>
      <c r="CN247" s="139">
        <v>3936</v>
      </c>
      <c r="CO247" s="141">
        <v>4284</v>
      </c>
    </row>
    <row r="248" spans="1:93" ht="13.15" customHeight="1">
      <c r="A248" s="167"/>
      <c r="B248" s="71" t="s">
        <v>120</v>
      </c>
      <c r="C248" s="5">
        <v>0</v>
      </c>
      <c r="D248" s="5">
        <v>0</v>
      </c>
      <c r="E248" s="5">
        <v>0</v>
      </c>
      <c r="F248" s="5">
        <v>0</v>
      </c>
      <c r="G248" s="5">
        <v>0</v>
      </c>
      <c r="H248" s="5">
        <v>0</v>
      </c>
      <c r="I248" s="5">
        <v>0</v>
      </c>
      <c r="J248" s="5">
        <v>0</v>
      </c>
      <c r="K248" s="72">
        <v>0</v>
      </c>
      <c r="L248" s="72">
        <v>0</v>
      </c>
      <c r="M248" s="167"/>
      <c r="N248" s="71" t="s">
        <v>120</v>
      </c>
      <c r="O248" s="5">
        <v>0</v>
      </c>
      <c r="P248" s="5">
        <v>0</v>
      </c>
      <c r="Q248" s="5">
        <v>0</v>
      </c>
      <c r="R248" s="5">
        <v>0</v>
      </c>
      <c r="S248" s="5">
        <v>0</v>
      </c>
      <c r="T248" s="5">
        <v>0</v>
      </c>
      <c r="U248" s="5">
        <v>0</v>
      </c>
      <c r="V248" s="5">
        <v>0</v>
      </c>
      <c r="W248" s="72">
        <v>0</v>
      </c>
      <c r="X248" s="72">
        <v>0</v>
      </c>
      <c r="Y248" s="167"/>
      <c r="Z248" s="71" t="s">
        <v>120</v>
      </c>
      <c r="AA248" s="5">
        <v>0</v>
      </c>
      <c r="AB248" s="5">
        <v>0</v>
      </c>
      <c r="AC248" s="5">
        <v>0</v>
      </c>
      <c r="AD248" s="5">
        <v>0</v>
      </c>
      <c r="AE248" s="72">
        <v>0</v>
      </c>
      <c r="AF248" s="72">
        <v>0</v>
      </c>
      <c r="AG248" s="5">
        <v>0</v>
      </c>
      <c r="AH248" s="5">
        <v>0</v>
      </c>
      <c r="AI248" s="5">
        <v>0</v>
      </c>
      <c r="AJ248" s="5">
        <v>0</v>
      </c>
      <c r="AK248" s="167"/>
      <c r="AL248" s="71" t="s">
        <v>120</v>
      </c>
      <c r="AM248" s="5">
        <v>0</v>
      </c>
      <c r="AN248" s="5">
        <v>0</v>
      </c>
      <c r="AO248" s="5">
        <v>0</v>
      </c>
      <c r="AP248" s="5">
        <v>0</v>
      </c>
      <c r="AQ248" s="5">
        <v>0</v>
      </c>
      <c r="AR248" s="5">
        <v>0</v>
      </c>
      <c r="AS248" s="5">
        <v>0</v>
      </c>
      <c r="AT248" s="5">
        <v>0</v>
      </c>
      <c r="AU248" s="5">
        <v>0</v>
      </c>
      <c r="AV248" s="167"/>
      <c r="AW248" s="71" t="s">
        <v>120</v>
      </c>
      <c r="AX248" s="5">
        <v>0</v>
      </c>
      <c r="AY248" s="5">
        <v>0</v>
      </c>
      <c r="AZ248" s="5">
        <v>0</v>
      </c>
      <c r="BA248" s="5">
        <v>0</v>
      </c>
      <c r="BB248" s="5">
        <v>0</v>
      </c>
      <c r="BC248" s="5">
        <v>0</v>
      </c>
      <c r="BD248" s="5">
        <v>0</v>
      </c>
      <c r="BE248" s="5">
        <v>0</v>
      </c>
      <c r="BF248" s="5">
        <v>0</v>
      </c>
      <c r="BG248" s="5">
        <v>0</v>
      </c>
      <c r="BH248" s="5">
        <v>0</v>
      </c>
      <c r="BI248" s="5">
        <v>0</v>
      </c>
      <c r="BJ248" s="167"/>
      <c r="BK248" s="71" t="s">
        <v>120</v>
      </c>
      <c r="BL248" s="5">
        <v>0</v>
      </c>
      <c r="BM248" s="5">
        <v>0</v>
      </c>
      <c r="BN248" s="5">
        <v>0</v>
      </c>
      <c r="BO248" s="5">
        <v>0</v>
      </c>
      <c r="BP248" s="5">
        <v>0</v>
      </c>
      <c r="BQ248" s="72">
        <v>0</v>
      </c>
      <c r="BR248" s="5">
        <v>0</v>
      </c>
      <c r="BS248" s="5">
        <v>0</v>
      </c>
      <c r="BT248" s="72">
        <v>0</v>
      </c>
      <c r="BU248" s="5">
        <v>0</v>
      </c>
      <c r="BV248" s="167"/>
      <c r="BW248" s="71" t="s">
        <v>120</v>
      </c>
      <c r="BX248" s="5">
        <v>0</v>
      </c>
      <c r="BY248" s="5">
        <v>0</v>
      </c>
      <c r="BZ248" s="5">
        <v>0</v>
      </c>
      <c r="CA248" s="5">
        <v>0</v>
      </c>
      <c r="CB248" s="5">
        <v>0</v>
      </c>
      <c r="CC248" s="5">
        <v>0</v>
      </c>
      <c r="CD248" s="5">
        <v>0</v>
      </c>
      <c r="CE248" s="5">
        <v>0</v>
      </c>
      <c r="CF248" s="5">
        <v>0</v>
      </c>
      <c r="CG248" s="5">
        <v>0</v>
      </c>
      <c r="CH248" s="5">
        <v>0</v>
      </c>
      <c r="CI248" s="5">
        <v>0</v>
      </c>
      <c r="CJ248" s="5">
        <v>0</v>
      </c>
      <c r="CK248" s="135"/>
      <c r="CL248" s="138" t="s">
        <v>217</v>
      </c>
      <c r="CM248" s="138" t="s">
        <v>4387</v>
      </c>
      <c r="CN248" s="139">
        <v>0</v>
      </c>
      <c r="CO248" s="141">
        <v>0</v>
      </c>
    </row>
    <row r="249" spans="1:93" ht="13.15" customHeight="1">
      <c r="A249" s="167"/>
      <c r="B249" s="103" t="s">
        <v>102</v>
      </c>
      <c r="C249" s="105">
        <v>1091</v>
      </c>
      <c r="D249" s="105">
        <v>565</v>
      </c>
      <c r="E249" s="105">
        <v>1049</v>
      </c>
      <c r="F249" s="105">
        <v>527</v>
      </c>
      <c r="G249" s="105">
        <v>871</v>
      </c>
      <c r="H249" s="105">
        <v>434</v>
      </c>
      <c r="I249" s="105">
        <v>1149</v>
      </c>
      <c r="J249" s="105">
        <v>504</v>
      </c>
      <c r="K249" s="105">
        <v>4160</v>
      </c>
      <c r="L249" s="105">
        <v>2030</v>
      </c>
      <c r="M249" s="167"/>
      <c r="N249" s="103" t="s">
        <v>102</v>
      </c>
      <c r="O249" s="105">
        <v>271</v>
      </c>
      <c r="P249" s="105">
        <v>125</v>
      </c>
      <c r="Q249" s="105">
        <v>185</v>
      </c>
      <c r="R249" s="105">
        <v>95</v>
      </c>
      <c r="S249" s="105">
        <v>115</v>
      </c>
      <c r="T249" s="105">
        <v>44</v>
      </c>
      <c r="U249" s="105">
        <v>384</v>
      </c>
      <c r="V249" s="105">
        <v>176</v>
      </c>
      <c r="W249" s="105">
        <v>955</v>
      </c>
      <c r="X249" s="105">
        <v>440</v>
      </c>
      <c r="Y249" s="167"/>
      <c r="Z249" s="103" t="s">
        <v>102</v>
      </c>
      <c r="AA249" s="105">
        <v>31</v>
      </c>
      <c r="AB249" s="105">
        <v>28</v>
      </c>
      <c r="AC249" s="105">
        <v>27</v>
      </c>
      <c r="AD249" s="105">
        <v>30</v>
      </c>
      <c r="AE249" s="105">
        <v>116</v>
      </c>
      <c r="AF249" s="105">
        <v>109</v>
      </c>
      <c r="AG249" s="105">
        <v>31</v>
      </c>
      <c r="AH249" s="105">
        <v>0</v>
      </c>
      <c r="AI249" s="105">
        <v>12</v>
      </c>
      <c r="AJ249" s="105">
        <v>24</v>
      </c>
      <c r="AK249" s="167"/>
      <c r="AL249" s="103" t="s">
        <v>102</v>
      </c>
      <c r="AM249" s="105">
        <v>13</v>
      </c>
      <c r="AN249" s="105">
        <v>1645</v>
      </c>
      <c r="AO249" s="105">
        <v>203</v>
      </c>
      <c r="AP249" s="105">
        <v>6</v>
      </c>
      <c r="AQ249" s="105">
        <v>0</v>
      </c>
      <c r="AR249" s="105">
        <v>33</v>
      </c>
      <c r="AS249" s="105">
        <v>114</v>
      </c>
      <c r="AT249" s="105">
        <v>100</v>
      </c>
      <c r="AU249" s="105">
        <v>96</v>
      </c>
      <c r="AV249" s="167"/>
      <c r="AW249" s="103" t="s">
        <v>102</v>
      </c>
      <c r="AX249" s="105">
        <v>1008</v>
      </c>
      <c r="AY249" s="105">
        <v>409</v>
      </c>
      <c r="AZ249" s="105">
        <v>973</v>
      </c>
      <c r="BA249" s="105">
        <v>392</v>
      </c>
      <c r="BB249" s="105">
        <v>102</v>
      </c>
      <c r="BC249" s="105">
        <v>45</v>
      </c>
      <c r="BD249" s="105">
        <v>688</v>
      </c>
      <c r="BE249" s="105">
        <v>301</v>
      </c>
      <c r="BF249" s="105">
        <v>666</v>
      </c>
      <c r="BG249" s="105">
        <v>288</v>
      </c>
      <c r="BH249" s="105">
        <v>74</v>
      </c>
      <c r="BI249" s="105">
        <v>35</v>
      </c>
      <c r="BJ249" s="167"/>
      <c r="BK249" s="103" t="s">
        <v>102</v>
      </c>
      <c r="BL249" s="105">
        <v>55</v>
      </c>
      <c r="BM249" s="105">
        <v>56</v>
      </c>
      <c r="BN249" s="105">
        <v>0</v>
      </c>
      <c r="BO249" s="105">
        <v>132</v>
      </c>
      <c r="BP249" s="105">
        <v>0</v>
      </c>
      <c r="BQ249" s="105">
        <v>243</v>
      </c>
      <c r="BR249" s="105">
        <v>75</v>
      </c>
      <c r="BS249" s="105">
        <v>55</v>
      </c>
      <c r="BT249" s="105">
        <v>36</v>
      </c>
      <c r="BU249" s="105">
        <v>8</v>
      </c>
      <c r="BV249" s="167"/>
      <c r="BW249" s="103" t="s">
        <v>102</v>
      </c>
      <c r="BX249" s="105">
        <v>674</v>
      </c>
      <c r="BY249" s="105">
        <v>1242</v>
      </c>
      <c r="BZ249" s="105">
        <v>464</v>
      </c>
      <c r="CA249" s="105">
        <v>240</v>
      </c>
      <c r="CB249" s="105">
        <v>1195</v>
      </c>
      <c r="CC249" s="105">
        <v>208</v>
      </c>
      <c r="CD249" s="105">
        <v>229</v>
      </c>
      <c r="CE249" s="105">
        <v>7</v>
      </c>
      <c r="CF249" s="105">
        <v>1</v>
      </c>
      <c r="CG249" s="105">
        <v>12</v>
      </c>
      <c r="CH249" s="105">
        <v>12</v>
      </c>
      <c r="CI249" s="105">
        <v>153</v>
      </c>
      <c r="CJ249" s="105">
        <v>987</v>
      </c>
      <c r="CK249" s="135"/>
      <c r="CL249" s="138" t="s">
        <v>217</v>
      </c>
      <c r="CM249" s="138" t="s">
        <v>4388</v>
      </c>
      <c r="CN249" s="139">
        <v>3936</v>
      </c>
      <c r="CO249" s="141">
        <v>4284</v>
      </c>
    </row>
    <row r="250" spans="1:93" ht="13.15" customHeight="1">
      <c r="A250" s="167" t="s">
        <v>218</v>
      </c>
      <c r="B250" s="71" t="s">
        <v>119</v>
      </c>
      <c r="C250" s="5">
        <v>0</v>
      </c>
      <c r="D250" s="5">
        <v>0</v>
      </c>
      <c r="E250" s="5">
        <v>0</v>
      </c>
      <c r="F250" s="5">
        <v>0</v>
      </c>
      <c r="G250" s="5">
        <v>0</v>
      </c>
      <c r="H250" s="5">
        <v>0</v>
      </c>
      <c r="I250" s="5">
        <v>0</v>
      </c>
      <c r="J250" s="5">
        <v>0</v>
      </c>
      <c r="K250" s="72">
        <v>0</v>
      </c>
      <c r="L250" s="72">
        <v>0</v>
      </c>
      <c r="M250" s="167" t="s">
        <v>218</v>
      </c>
      <c r="N250" s="71" t="s">
        <v>119</v>
      </c>
      <c r="O250" s="5">
        <v>0</v>
      </c>
      <c r="P250" s="5">
        <v>0</v>
      </c>
      <c r="Q250" s="5">
        <v>0</v>
      </c>
      <c r="R250" s="5">
        <v>0</v>
      </c>
      <c r="S250" s="5">
        <v>0</v>
      </c>
      <c r="T250" s="5">
        <v>0</v>
      </c>
      <c r="U250" s="5">
        <v>0</v>
      </c>
      <c r="V250" s="5">
        <v>0</v>
      </c>
      <c r="W250" s="72">
        <v>0</v>
      </c>
      <c r="X250" s="72">
        <v>0</v>
      </c>
      <c r="Y250" s="167" t="s">
        <v>218</v>
      </c>
      <c r="Z250" s="71" t="s">
        <v>119</v>
      </c>
      <c r="AA250" s="5">
        <v>0</v>
      </c>
      <c r="AB250" s="5">
        <v>0</v>
      </c>
      <c r="AC250" s="5">
        <v>0</v>
      </c>
      <c r="AD250" s="5">
        <v>0</v>
      </c>
      <c r="AE250" s="72">
        <v>0</v>
      </c>
      <c r="AF250" s="72">
        <v>0</v>
      </c>
      <c r="AG250" s="5">
        <v>0</v>
      </c>
      <c r="AH250" s="5">
        <v>0</v>
      </c>
      <c r="AI250" s="5">
        <v>0</v>
      </c>
      <c r="AJ250" s="5">
        <v>0</v>
      </c>
      <c r="AK250" s="167" t="s">
        <v>218</v>
      </c>
      <c r="AL250" s="71" t="s">
        <v>119</v>
      </c>
      <c r="AM250" s="5">
        <v>0</v>
      </c>
      <c r="AN250" s="5">
        <v>0</v>
      </c>
      <c r="AO250" s="5">
        <v>0</v>
      </c>
      <c r="AP250" s="5">
        <v>0</v>
      </c>
      <c r="AQ250" s="5">
        <v>0</v>
      </c>
      <c r="AR250" s="5">
        <v>0</v>
      </c>
      <c r="AS250" s="5">
        <v>0</v>
      </c>
      <c r="AT250" s="5">
        <v>0</v>
      </c>
      <c r="AU250" s="5">
        <v>0</v>
      </c>
      <c r="AV250" s="167" t="s">
        <v>218</v>
      </c>
      <c r="AW250" s="71" t="s">
        <v>119</v>
      </c>
      <c r="AX250" s="5">
        <v>0</v>
      </c>
      <c r="AY250" s="5">
        <v>0</v>
      </c>
      <c r="AZ250" s="5">
        <v>0</v>
      </c>
      <c r="BA250" s="5">
        <v>0</v>
      </c>
      <c r="BB250" s="5">
        <v>0</v>
      </c>
      <c r="BC250" s="5">
        <v>0</v>
      </c>
      <c r="BD250" s="5">
        <v>0</v>
      </c>
      <c r="BE250" s="5">
        <v>0</v>
      </c>
      <c r="BF250" s="5">
        <v>0</v>
      </c>
      <c r="BG250" s="5">
        <v>0</v>
      </c>
      <c r="BH250" s="5">
        <v>0</v>
      </c>
      <c r="BI250" s="5">
        <v>0</v>
      </c>
      <c r="BJ250" s="167" t="s">
        <v>218</v>
      </c>
      <c r="BK250" s="71" t="s">
        <v>119</v>
      </c>
      <c r="BL250" s="5">
        <v>0</v>
      </c>
      <c r="BM250" s="5">
        <v>0</v>
      </c>
      <c r="BN250" s="5">
        <v>0</v>
      </c>
      <c r="BO250" s="5">
        <v>0</v>
      </c>
      <c r="BP250" s="5">
        <v>0</v>
      </c>
      <c r="BQ250" s="72">
        <v>0</v>
      </c>
      <c r="BR250" s="5">
        <v>0</v>
      </c>
      <c r="BS250" s="5">
        <v>0</v>
      </c>
      <c r="BT250" s="72">
        <v>0</v>
      </c>
      <c r="BU250" s="5">
        <v>0</v>
      </c>
      <c r="BV250" s="167" t="s">
        <v>218</v>
      </c>
      <c r="BW250" s="71" t="s">
        <v>119</v>
      </c>
      <c r="BX250" s="5">
        <v>0</v>
      </c>
      <c r="BY250" s="5">
        <v>0</v>
      </c>
      <c r="BZ250" s="5">
        <v>0</v>
      </c>
      <c r="CA250" s="5">
        <v>0</v>
      </c>
      <c r="CB250" s="5">
        <v>0</v>
      </c>
      <c r="CC250" s="5">
        <v>0</v>
      </c>
      <c r="CD250" s="5">
        <v>0</v>
      </c>
      <c r="CE250" s="5">
        <v>0</v>
      </c>
      <c r="CF250" s="5">
        <v>0</v>
      </c>
      <c r="CG250" s="5">
        <v>0</v>
      </c>
      <c r="CH250" s="5">
        <v>0</v>
      </c>
      <c r="CI250" s="5">
        <v>0</v>
      </c>
      <c r="CJ250" s="5">
        <v>0</v>
      </c>
      <c r="CK250" s="135"/>
      <c r="CL250" s="138" t="s">
        <v>218</v>
      </c>
      <c r="CM250" s="138" t="s">
        <v>4389</v>
      </c>
      <c r="CN250" s="139">
        <v>0</v>
      </c>
      <c r="CO250" s="141">
        <v>0</v>
      </c>
    </row>
    <row r="251" spans="1:93" ht="13.15" customHeight="1">
      <c r="A251" s="167"/>
      <c r="B251" s="71" t="s">
        <v>120</v>
      </c>
      <c r="C251" s="5">
        <v>3494</v>
      </c>
      <c r="D251" s="5">
        <v>1838</v>
      </c>
      <c r="E251" s="5">
        <v>3167</v>
      </c>
      <c r="F251" s="5">
        <v>1715</v>
      </c>
      <c r="G251" s="5">
        <v>2813</v>
      </c>
      <c r="H251" s="5">
        <v>1484</v>
      </c>
      <c r="I251" s="5">
        <v>3507</v>
      </c>
      <c r="J251" s="5">
        <v>1907</v>
      </c>
      <c r="K251" s="72">
        <v>12981</v>
      </c>
      <c r="L251" s="72">
        <v>6944</v>
      </c>
      <c r="M251" s="167"/>
      <c r="N251" s="71" t="s">
        <v>120</v>
      </c>
      <c r="O251" s="5">
        <v>391</v>
      </c>
      <c r="P251" s="5">
        <v>217</v>
      </c>
      <c r="Q251" s="5">
        <v>286</v>
      </c>
      <c r="R251" s="5">
        <v>179</v>
      </c>
      <c r="S251" s="5">
        <v>164</v>
      </c>
      <c r="T251" s="5">
        <v>86</v>
      </c>
      <c r="U251" s="5">
        <v>832</v>
      </c>
      <c r="V251" s="5">
        <v>466</v>
      </c>
      <c r="W251" s="72">
        <v>1673</v>
      </c>
      <c r="X251" s="72">
        <v>948</v>
      </c>
      <c r="Y251" s="167"/>
      <c r="Z251" s="71" t="s">
        <v>120</v>
      </c>
      <c r="AA251" s="5">
        <v>44</v>
      </c>
      <c r="AB251" s="5">
        <v>42</v>
      </c>
      <c r="AC251" s="5">
        <v>37</v>
      </c>
      <c r="AD251" s="5">
        <v>42</v>
      </c>
      <c r="AE251" s="72">
        <v>165</v>
      </c>
      <c r="AF251" s="72">
        <v>117</v>
      </c>
      <c r="AG251" s="5">
        <v>105</v>
      </c>
      <c r="AH251" s="5">
        <v>78</v>
      </c>
      <c r="AI251" s="5">
        <v>0</v>
      </c>
      <c r="AJ251" s="5">
        <v>7</v>
      </c>
      <c r="AK251" s="167"/>
      <c r="AL251" s="71" t="s">
        <v>120</v>
      </c>
      <c r="AM251" s="5">
        <v>24</v>
      </c>
      <c r="AN251" s="5">
        <v>3427</v>
      </c>
      <c r="AO251" s="5">
        <v>299</v>
      </c>
      <c r="AP251" s="5">
        <v>8</v>
      </c>
      <c r="AQ251" s="5">
        <v>0</v>
      </c>
      <c r="AR251" s="5">
        <v>78</v>
      </c>
      <c r="AS251" s="5">
        <v>106</v>
      </c>
      <c r="AT251" s="5">
        <v>113</v>
      </c>
      <c r="AU251" s="5">
        <v>108</v>
      </c>
      <c r="AV251" s="167"/>
      <c r="AW251" s="71" t="s">
        <v>120</v>
      </c>
      <c r="AX251" s="5">
        <v>3004</v>
      </c>
      <c r="AY251" s="5">
        <v>1547</v>
      </c>
      <c r="AZ251" s="5">
        <v>2933</v>
      </c>
      <c r="BA251" s="5">
        <v>1519</v>
      </c>
      <c r="BB251" s="5">
        <v>1159</v>
      </c>
      <c r="BC251" s="5">
        <v>623</v>
      </c>
      <c r="BD251" s="5">
        <v>2987</v>
      </c>
      <c r="BE251" s="5">
        <v>1541</v>
      </c>
      <c r="BF251" s="5">
        <v>2917</v>
      </c>
      <c r="BG251" s="5">
        <v>1513</v>
      </c>
      <c r="BH251" s="5">
        <v>765</v>
      </c>
      <c r="BI251" s="5">
        <v>427</v>
      </c>
      <c r="BJ251" s="167"/>
      <c r="BK251" s="71" t="s">
        <v>120</v>
      </c>
      <c r="BL251" s="5">
        <v>145</v>
      </c>
      <c r="BM251" s="5">
        <v>209</v>
      </c>
      <c r="BN251" s="5">
        <v>1</v>
      </c>
      <c r="BO251" s="5">
        <v>73</v>
      </c>
      <c r="BP251" s="5">
        <v>1</v>
      </c>
      <c r="BQ251" s="72">
        <v>429</v>
      </c>
      <c r="BR251" s="5">
        <v>285</v>
      </c>
      <c r="BS251" s="5">
        <v>246</v>
      </c>
      <c r="BT251" s="72">
        <v>111</v>
      </c>
      <c r="BU251" s="5">
        <v>75</v>
      </c>
      <c r="BV251" s="167"/>
      <c r="BW251" s="71" t="s">
        <v>120</v>
      </c>
      <c r="BX251" s="5">
        <v>989</v>
      </c>
      <c r="BY251" s="5">
        <v>5202</v>
      </c>
      <c r="BZ251" s="5">
        <v>1258</v>
      </c>
      <c r="CA251" s="5">
        <v>1128</v>
      </c>
      <c r="CB251" s="5">
        <v>2839</v>
      </c>
      <c r="CC251" s="5">
        <v>556</v>
      </c>
      <c r="CD251" s="5">
        <v>891</v>
      </c>
      <c r="CE251" s="5">
        <v>33</v>
      </c>
      <c r="CF251" s="5">
        <v>0</v>
      </c>
      <c r="CG251" s="5">
        <v>101</v>
      </c>
      <c r="CH251" s="5">
        <v>0</v>
      </c>
      <c r="CI251" s="5">
        <v>11</v>
      </c>
      <c r="CJ251" s="5">
        <v>13682</v>
      </c>
      <c r="CK251" s="135"/>
      <c r="CL251" s="138" t="s">
        <v>218</v>
      </c>
      <c r="CM251" s="138" t="s">
        <v>4390</v>
      </c>
      <c r="CN251" s="139">
        <v>7807</v>
      </c>
      <c r="CO251" s="141">
        <v>12997</v>
      </c>
    </row>
    <row r="252" spans="1:93" ht="13.15" customHeight="1">
      <c r="A252" s="167"/>
      <c r="B252" s="103" t="s">
        <v>102</v>
      </c>
      <c r="C252" s="105">
        <v>3494</v>
      </c>
      <c r="D252" s="105">
        <v>1838</v>
      </c>
      <c r="E252" s="105">
        <v>3167</v>
      </c>
      <c r="F252" s="105">
        <v>1715</v>
      </c>
      <c r="G252" s="105">
        <v>2813</v>
      </c>
      <c r="H252" s="105">
        <v>1484</v>
      </c>
      <c r="I252" s="105">
        <v>3507</v>
      </c>
      <c r="J252" s="105">
        <v>1907</v>
      </c>
      <c r="K252" s="105">
        <v>12981</v>
      </c>
      <c r="L252" s="105">
        <v>6944</v>
      </c>
      <c r="M252" s="167"/>
      <c r="N252" s="103" t="s">
        <v>102</v>
      </c>
      <c r="O252" s="105">
        <v>391</v>
      </c>
      <c r="P252" s="105">
        <v>217</v>
      </c>
      <c r="Q252" s="105">
        <v>286</v>
      </c>
      <c r="R252" s="105">
        <v>179</v>
      </c>
      <c r="S252" s="105">
        <v>164</v>
      </c>
      <c r="T252" s="105">
        <v>86</v>
      </c>
      <c r="U252" s="105">
        <v>832</v>
      </c>
      <c r="V252" s="105">
        <v>466</v>
      </c>
      <c r="W252" s="105">
        <v>1673</v>
      </c>
      <c r="X252" s="105">
        <v>948</v>
      </c>
      <c r="Y252" s="167"/>
      <c r="Z252" s="103" t="s">
        <v>102</v>
      </c>
      <c r="AA252" s="105">
        <v>44</v>
      </c>
      <c r="AB252" s="105">
        <v>42</v>
      </c>
      <c r="AC252" s="105">
        <v>37</v>
      </c>
      <c r="AD252" s="105">
        <v>42</v>
      </c>
      <c r="AE252" s="105">
        <v>165</v>
      </c>
      <c r="AF252" s="105">
        <v>117</v>
      </c>
      <c r="AG252" s="105">
        <v>105</v>
      </c>
      <c r="AH252" s="105">
        <v>78</v>
      </c>
      <c r="AI252" s="105">
        <v>0</v>
      </c>
      <c r="AJ252" s="105">
        <v>7</v>
      </c>
      <c r="AK252" s="167"/>
      <c r="AL252" s="103" t="s">
        <v>102</v>
      </c>
      <c r="AM252" s="105">
        <v>24</v>
      </c>
      <c r="AN252" s="105">
        <v>3427</v>
      </c>
      <c r="AO252" s="105">
        <v>299</v>
      </c>
      <c r="AP252" s="105">
        <v>8</v>
      </c>
      <c r="AQ252" s="105">
        <v>0</v>
      </c>
      <c r="AR252" s="105">
        <v>78</v>
      </c>
      <c r="AS252" s="105">
        <v>106</v>
      </c>
      <c r="AT252" s="105">
        <v>113</v>
      </c>
      <c r="AU252" s="105">
        <v>108</v>
      </c>
      <c r="AV252" s="167"/>
      <c r="AW252" s="103" t="s">
        <v>102</v>
      </c>
      <c r="AX252" s="105">
        <v>3004</v>
      </c>
      <c r="AY252" s="105">
        <v>1547</v>
      </c>
      <c r="AZ252" s="105">
        <v>2933</v>
      </c>
      <c r="BA252" s="105">
        <v>1519</v>
      </c>
      <c r="BB252" s="105">
        <v>1159</v>
      </c>
      <c r="BC252" s="105">
        <v>623</v>
      </c>
      <c r="BD252" s="105">
        <v>2987</v>
      </c>
      <c r="BE252" s="105">
        <v>1541</v>
      </c>
      <c r="BF252" s="105">
        <v>2917</v>
      </c>
      <c r="BG252" s="105">
        <v>1513</v>
      </c>
      <c r="BH252" s="105">
        <v>765</v>
      </c>
      <c r="BI252" s="105">
        <v>427</v>
      </c>
      <c r="BJ252" s="167"/>
      <c r="BK252" s="103" t="s">
        <v>102</v>
      </c>
      <c r="BL252" s="105">
        <v>145</v>
      </c>
      <c r="BM252" s="105">
        <v>209</v>
      </c>
      <c r="BN252" s="105">
        <v>1</v>
      </c>
      <c r="BO252" s="105">
        <v>73</v>
      </c>
      <c r="BP252" s="105">
        <v>1</v>
      </c>
      <c r="BQ252" s="105">
        <v>429</v>
      </c>
      <c r="BR252" s="105">
        <v>285</v>
      </c>
      <c r="BS252" s="105">
        <v>246</v>
      </c>
      <c r="BT252" s="105">
        <v>111</v>
      </c>
      <c r="BU252" s="105">
        <v>75</v>
      </c>
      <c r="BV252" s="167"/>
      <c r="BW252" s="103" t="s">
        <v>102</v>
      </c>
      <c r="BX252" s="105">
        <v>989</v>
      </c>
      <c r="BY252" s="105">
        <v>5202</v>
      </c>
      <c r="BZ252" s="105">
        <v>1258</v>
      </c>
      <c r="CA252" s="105">
        <v>1128</v>
      </c>
      <c r="CB252" s="105">
        <v>2839</v>
      </c>
      <c r="CC252" s="105">
        <v>556</v>
      </c>
      <c r="CD252" s="105">
        <v>891</v>
      </c>
      <c r="CE252" s="105">
        <v>33</v>
      </c>
      <c r="CF252" s="105">
        <v>0</v>
      </c>
      <c r="CG252" s="105">
        <v>101</v>
      </c>
      <c r="CH252" s="105">
        <v>0</v>
      </c>
      <c r="CI252" s="105">
        <v>11</v>
      </c>
      <c r="CJ252" s="105">
        <v>13682</v>
      </c>
      <c r="CK252" s="135"/>
      <c r="CL252" s="138" t="s">
        <v>218</v>
      </c>
      <c r="CM252" s="138" t="s">
        <v>4391</v>
      </c>
      <c r="CN252" s="139">
        <v>7807</v>
      </c>
      <c r="CO252" s="141">
        <v>12997</v>
      </c>
    </row>
    <row r="253" spans="1:93" ht="13.15" customHeight="1">
      <c r="A253" s="167" t="s">
        <v>219</v>
      </c>
      <c r="B253" s="71" t="s">
        <v>119</v>
      </c>
      <c r="C253" s="5">
        <v>2139</v>
      </c>
      <c r="D253" s="5">
        <v>1164</v>
      </c>
      <c r="E253" s="5">
        <v>1637</v>
      </c>
      <c r="F253" s="5">
        <v>885</v>
      </c>
      <c r="G253" s="5">
        <v>1439</v>
      </c>
      <c r="H253" s="5">
        <v>777</v>
      </c>
      <c r="I253" s="5">
        <v>1602</v>
      </c>
      <c r="J253" s="5">
        <v>878</v>
      </c>
      <c r="K253" s="72">
        <v>6817</v>
      </c>
      <c r="L253" s="72">
        <v>3704</v>
      </c>
      <c r="M253" s="167" t="s">
        <v>219</v>
      </c>
      <c r="N253" s="71" t="s">
        <v>119</v>
      </c>
      <c r="O253" s="5">
        <v>184</v>
      </c>
      <c r="P253" s="5">
        <v>116</v>
      </c>
      <c r="Q253" s="5">
        <v>86</v>
      </c>
      <c r="R253" s="5">
        <v>30</v>
      </c>
      <c r="S253" s="5">
        <v>120</v>
      </c>
      <c r="T253" s="5">
        <v>69</v>
      </c>
      <c r="U253" s="5">
        <v>403</v>
      </c>
      <c r="V253" s="5">
        <v>206</v>
      </c>
      <c r="W253" s="72">
        <v>793</v>
      </c>
      <c r="X253" s="72">
        <v>421</v>
      </c>
      <c r="Y253" s="167" t="s">
        <v>219</v>
      </c>
      <c r="Z253" s="71" t="s">
        <v>119</v>
      </c>
      <c r="AA253" s="5">
        <v>41</v>
      </c>
      <c r="AB253" s="5">
        <v>34</v>
      </c>
      <c r="AC253" s="5">
        <v>33</v>
      </c>
      <c r="AD253" s="5">
        <v>34</v>
      </c>
      <c r="AE253" s="72">
        <v>142</v>
      </c>
      <c r="AF253" s="72">
        <v>130</v>
      </c>
      <c r="AG253" s="5">
        <v>96</v>
      </c>
      <c r="AH253" s="5">
        <v>8</v>
      </c>
      <c r="AI253" s="5">
        <v>10</v>
      </c>
      <c r="AJ253" s="5">
        <v>25</v>
      </c>
      <c r="AK253" s="167" t="s">
        <v>219</v>
      </c>
      <c r="AL253" s="71" t="s">
        <v>119</v>
      </c>
      <c r="AM253" s="5">
        <v>3</v>
      </c>
      <c r="AN253" s="5">
        <v>2253</v>
      </c>
      <c r="AO253" s="5">
        <v>137</v>
      </c>
      <c r="AP253" s="5">
        <v>35</v>
      </c>
      <c r="AQ253" s="5">
        <v>8</v>
      </c>
      <c r="AR253" s="5">
        <v>57</v>
      </c>
      <c r="AS253" s="5">
        <v>141</v>
      </c>
      <c r="AT253" s="5">
        <v>156</v>
      </c>
      <c r="AU253" s="5">
        <v>129</v>
      </c>
      <c r="AV253" s="167" t="s">
        <v>219</v>
      </c>
      <c r="AW253" s="71" t="s">
        <v>119</v>
      </c>
      <c r="AX253" s="5">
        <v>1600</v>
      </c>
      <c r="AY253" s="5">
        <v>832</v>
      </c>
      <c r="AZ253" s="5">
        <v>1479</v>
      </c>
      <c r="BA253" s="5">
        <v>769</v>
      </c>
      <c r="BB253" s="5">
        <v>593</v>
      </c>
      <c r="BC253" s="5">
        <v>301</v>
      </c>
      <c r="BD253" s="5">
        <v>1529</v>
      </c>
      <c r="BE253" s="5">
        <v>809</v>
      </c>
      <c r="BF253" s="5">
        <v>1424</v>
      </c>
      <c r="BG253" s="5">
        <v>752</v>
      </c>
      <c r="BH253" s="5">
        <v>403</v>
      </c>
      <c r="BI253" s="5">
        <v>209</v>
      </c>
      <c r="BJ253" s="167" t="s">
        <v>219</v>
      </c>
      <c r="BK253" s="71" t="s">
        <v>119</v>
      </c>
      <c r="BL253" s="5">
        <v>54</v>
      </c>
      <c r="BM253" s="5">
        <v>109</v>
      </c>
      <c r="BN253" s="5">
        <v>11</v>
      </c>
      <c r="BO253" s="5">
        <v>65</v>
      </c>
      <c r="BP253" s="5">
        <v>8</v>
      </c>
      <c r="BQ253" s="72">
        <v>247</v>
      </c>
      <c r="BR253" s="5">
        <v>96</v>
      </c>
      <c r="BS253" s="5">
        <v>100</v>
      </c>
      <c r="BT253" s="72">
        <v>22</v>
      </c>
      <c r="BU253" s="5">
        <v>12</v>
      </c>
      <c r="BV253" s="167" t="s">
        <v>219</v>
      </c>
      <c r="BW253" s="71" t="s">
        <v>119</v>
      </c>
      <c r="BX253" s="5">
        <v>1778</v>
      </c>
      <c r="BY253" s="5">
        <v>2066</v>
      </c>
      <c r="BZ253" s="5">
        <v>310</v>
      </c>
      <c r="CA253" s="5">
        <v>357</v>
      </c>
      <c r="CB253" s="5">
        <v>2163</v>
      </c>
      <c r="CC253" s="5">
        <v>216</v>
      </c>
      <c r="CD253" s="5">
        <v>253</v>
      </c>
      <c r="CE253" s="5">
        <v>38</v>
      </c>
      <c r="CF253" s="5">
        <v>8</v>
      </c>
      <c r="CG253" s="5">
        <v>53</v>
      </c>
      <c r="CH253" s="5">
        <v>0</v>
      </c>
      <c r="CI253" s="5">
        <v>96</v>
      </c>
      <c r="CJ253" s="5">
        <v>3394</v>
      </c>
      <c r="CK253" s="135"/>
      <c r="CL253" s="138" t="s">
        <v>219</v>
      </c>
      <c r="CM253" s="138" t="s">
        <v>4392</v>
      </c>
      <c r="CN253" s="139">
        <v>5100</v>
      </c>
      <c r="CO253" s="141">
        <v>7242</v>
      </c>
    </row>
    <row r="254" spans="1:93" ht="13.15" customHeight="1">
      <c r="A254" s="167"/>
      <c r="B254" s="71" t="s">
        <v>120</v>
      </c>
      <c r="C254" s="5">
        <v>0</v>
      </c>
      <c r="D254" s="5">
        <v>0</v>
      </c>
      <c r="E254" s="5">
        <v>0</v>
      </c>
      <c r="F254" s="5">
        <v>0</v>
      </c>
      <c r="G254" s="5">
        <v>0</v>
      </c>
      <c r="H254" s="5">
        <v>0</v>
      </c>
      <c r="I254" s="5">
        <v>0</v>
      </c>
      <c r="J254" s="5">
        <v>0</v>
      </c>
      <c r="K254" s="72">
        <v>0</v>
      </c>
      <c r="L254" s="72">
        <v>0</v>
      </c>
      <c r="M254" s="167"/>
      <c r="N254" s="71" t="s">
        <v>120</v>
      </c>
      <c r="O254" s="5">
        <v>0</v>
      </c>
      <c r="P254" s="5">
        <v>0</v>
      </c>
      <c r="Q254" s="5">
        <v>0</v>
      </c>
      <c r="R254" s="5">
        <v>0</v>
      </c>
      <c r="S254" s="5">
        <v>0</v>
      </c>
      <c r="T254" s="5">
        <v>0</v>
      </c>
      <c r="U254" s="5">
        <v>0</v>
      </c>
      <c r="V254" s="5">
        <v>0</v>
      </c>
      <c r="W254" s="72">
        <v>0</v>
      </c>
      <c r="X254" s="72">
        <v>0</v>
      </c>
      <c r="Y254" s="167"/>
      <c r="Z254" s="71" t="s">
        <v>120</v>
      </c>
      <c r="AA254" s="5">
        <v>0</v>
      </c>
      <c r="AB254" s="5">
        <v>0</v>
      </c>
      <c r="AC254" s="5">
        <v>0</v>
      </c>
      <c r="AD254" s="5">
        <v>0</v>
      </c>
      <c r="AE254" s="72">
        <v>0</v>
      </c>
      <c r="AF254" s="72">
        <v>0</v>
      </c>
      <c r="AG254" s="5">
        <v>0</v>
      </c>
      <c r="AH254" s="5">
        <v>0</v>
      </c>
      <c r="AI254" s="5">
        <v>0</v>
      </c>
      <c r="AJ254" s="5">
        <v>0</v>
      </c>
      <c r="AK254" s="167"/>
      <c r="AL254" s="71" t="s">
        <v>120</v>
      </c>
      <c r="AM254" s="5">
        <v>0</v>
      </c>
      <c r="AN254" s="5">
        <v>0</v>
      </c>
      <c r="AO254" s="5">
        <v>0</v>
      </c>
      <c r="AP254" s="5">
        <v>0</v>
      </c>
      <c r="AQ254" s="5">
        <v>0</v>
      </c>
      <c r="AR254" s="5">
        <v>0</v>
      </c>
      <c r="AS254" s="5">
        <v>0</v>
      </c>
      <c r="AT254" s="5">
        <v>0</v>
      </c>
      <c r="AU254" s="5">
        <v>0</v>
      </c>
      <c r="AV254" s="167"/>
      <c r="AW254" s="71" t="s">
        <v>120</v>
      </c>
      <c r="AX254" s="5">
        <v>0</v>
      </c>
      <c r="AY254" s="5">
        <v>0</v>
      </c>
      <c r="AZ254" s="5">
        <v>0</v>
      </c>
      <c r="BA254" s="5">
        <v>0</v>
      </c>
      <c r="BB254" s="5">
        <v>0</v>
      </c>
      <c r="BC254" s="5">
        <v>0</v>
      </c>
      <c r="BD254" s="5">
        <v>0</v>
      </c>
      <c r="BE254" s="5">
        <v>0</v>
      </c>
      <c r="BF254" s="5">
        <v>0</v>
      </c>
      <c r="BG254" s="5">
        <v>0</v>
      </c>
      <c r="BH254" s="5">
        <v>0</v>
      </c>
      <c r="BI254" s="5">
        <v>0</v>
      </c>
      <c r="BJ254" s="167"/>
      <c r="BK254" s="71" t="s">
        <v>120</v>
      </c>
      <c r="BL254" s="5">
        <v>0</v>
      </c>
      <c r="BM254" s="5">
        <v>0</v>
      </c>
      <c r="BN254" s="5">
        <v>0</v>
      </c>
      <c r="BO254" s="5">
        <v>0</v>
      </c>
      <c r="BP254" s="5">
        <v>0</v>
      </c>
      <c r="BQ254" s="72">
        <v>0</v>
      </c>
      <c r="BR254" s="5">
        <v>0</v>
      </c>
      <c r="BS254" s="5">
        <v>0</v>
      </c>
      <c r="BT254" s="72">
        <v>0</v>
      </c>
      <c r="BU254" s="5">
        <v>0</v>
      </c>
      <c r="BV254" s="167"/>
      <c r="BW254" s="71" t="s">
        <v>120</v>
      </c>
      <c r="BX254" s="5">
        <v>0</v>
      </c>
      <c r="BY254" s="5">
        <v>0</v>
      </c>
      <c r="BZ254" s="5">
        <v>0</v>
      </c>
      <c r="CA254" s="5">
        <v>0</v>
      </c>
      <c r="CB254" s="5">
        <v>0</v>
      </c>
      <c r="CC254" s="5">
        <v>0</v>
      </c>
      <c r="CD254" s="5">
        <v>0</v>
      </c>
      <c r="CE254" s="5">
        <v>0</v>
      </c>
      <c r="CF254" s="5">
        <v>0</v>
      </c>
      <c r="CG254" s="5">
        <v>0</v>
      </c>
      <c r="CH254" s="5">
        <v>0</v>
      </c>
      <c r="CI254" s="5">
        <v>0</v>
      </c>
      <c r="CJ254" s="5">
        <v>0</v>
      </c>
      <c r="CK254" s="135"/>
      <c r="CL254" s="138" t="s">
        <v>219</v>
      </c>
      <c r="CM254" s="138" t="s">
        <v>4393</v>
      </c>
      <c r="CN254" s="139">
        <v>0</v>
      </c>
      <c r="CO254" s="141">
        <v>0</v>
      </c>
    </row>
    <row r="255" spans="1:93" ht="13.15" customHeight="1">
      <c r="A255" s="167"/>
      <c r="B255" s="103" t="s">
        <v>102</v>
      </c>
      <c r="C255" s="105">
        <v>2139</v>
      </c>
      <c r="D255" s="105">
        <v>1164</v>
      </c>
      <c r="E255" s="105">
        <v>1637</v>
      </c>
      <c r="F255" s="105">
        <v>885</v>
      </c>
      <c r="G255" s="105">
        <v>1439</v>
      </c>
      <c r="H255" s="105">
        <v>777</v>
      </c>
      <c r="I255" s="105">
        <v>1602</v>
      </c>
      <c r="J255" s="105">
        <v>878</v>
      </c>
      <c r="K255" s="105">
        <v>6817</v>
      </c>
      <c r="L255" s="105">
        <v>3704</v>
      </c>
      <c r="M255" s="167"/>
      <c r="N255" s="103" t="s">
        <v>102</v>
      </c>
      <c r="O255" s="105">
        <v>184</v>
      </c>
      <c r="P255" s="105">
        <v>116</v>
      </c>
      <c r="Q255" s="105">
        <v>86</v>
      </c>
      <c r="R255" s="105">
        <v>30</v>
      </c>
      <c r="S255" s="105">
        <v>120</v>
      </c>
      <c r="T255" s="105">
        <v>69</v>
      </c>
      <c r="U255" s="105">
        <v>403</v>
      </c>
      <c r="V255" s="105">
        <v>206</v>
      </c>
      <c r="W255" s="105">
        <v>793</v>
      </c>
      <c r="X255" s="105">
        <v>421</v>
      </c>
      <c r="Y255" s="167"/>
      <c r="Z255" s="103" t="s">
        <v>102</v>
      </c>
      <c r="AA255" s="105">
        <v>41</v>
      </c>
      <c r="AB255" s="105">
        <v>34</v>
      </c>
      <c r="AC255" s="105">
        <v>33</v>
      </c>
      <c r="AD255" s="105">
        <v>34</v>
      </c>
      <c r="AE255" s="105">
        <v>142</v>
      </c>
      <c r="AF255" s="105">
        <v>130</v>
      </c>
      <c r="AG255" s="105">
        <v>96</v>
      </c>
      <c r="AH255" s="105">
        <v>8</v>
      </c>
      <c r="AI255" s="105">
        <v>10</v>
      </c>
      <c r="AJ255" s="105">
        <v>25</v>
      </c>
      <c r="AK255" s="167"/>
      <c r="AL255" s="103" t="s">
        <v>102</v>
      </c>
      <c r="AM255" s="105">
        <v>3</v>
      </c>
      <c r="AN255" s="105">
        <v>2253</v>
      </c>
      <c r="AO255" s="105">
        <v>137</v>
      </c>
      <c r="AP255" s="105">
        <v>35</v>
      </c>
      <c r="AQ255" s="105">
        <v>8</v>
      </c>
      <c r="AR255" s="105">
        <v>57</v>
      </c>
      <c r="AS255" s="105">
        <v>141</v>
      </c>
      <c r="AT255" s="105">
        <v>156</v>
      </c>
      <c r="AU255" s="105">
        <v>129</v>
      </c>
      <c r="AV255" s="167"/>
      <c r="AW255" s="103" t="s">
        <v>102</v>
      </c>
      <c r="AX255" s="105">
        <v>1600</v>
      </c>
      <c r="AY255" s="105">
        <v>832</v>
      </c>
      <c r="AZ255" s="105">
        <v>1479</v>
      </c>
      <c r="BA255" s="105">
        <v>769</v>
      </c>
      <c r="BB255" s="105">
        <v>593</v>
      </c>
      <c r="BC255" s="105">
        <v>301</v>
      </c>
      <c r="BD255" s="105">
        <v>1529</v>
      </c>
      <c r="BE255" s="105">
        <v>809</v>
      </c>
      <c r="BF255" s="105">
        <v>1424</v>
      </c>
      <c r="BG255" s="105">
        <v>752</v>
      </c>
      <c r="BH255" s="105">
        <v>403</v>
      </c>
      <c r="BI255" s="105">
        <v>209</v>
      </c>
      <c r="BJ255" s="167"/>
      <c r="BK255" s="103" t="s">
        <v>102</v>
      </c>
      <c r="BL255" s="105">
        <v>54</v>
      </c>
      <c r="BM255" s="105">
        <v>109</v>
      </c>
      <c r="BN255" s="105">
        <v>11</v>
      </c>
      <c r="BO255" s="105">
        <v>65</v>
      </c>
      <c r="BP255" s="105">
        <v>8</v>
      </c>
      <c r="BQ255" s="105">
        <v>247</v>
      </c>
      <c r="BR255" s="105">
        <v>96</v>
      </c>
      <c r="BS255" s="105">
        <v>100</v>
      </c>
      <c r="BT255" s="105">
        <v>22</v>
      </c>
      <c r="BU255" s="105">
        <v>12</v>
      </c>
      <c r="BV255" s="167"/>
      <c r="BW255" s="103" t="s">
        <v>102</v>
      </c>
      <c r="BX255" s="105">
        <v>1778</v>
      </c>
      <c r="BY255" s="105">
        <v>2066</v>
      </c>
      <c r="BZ255" s="105">
        <v>310</v>
      </c>
      <c r="CA255" s="105">
        <v>357</v>
      </c>
      <c r="CB255" s="105">
        <v>2163</v>
      </c>
      <c r="CC255" s="105">
        <v>216</v>
      </c>
      <c r="CD255" s="105">
        <v>253</v>
      </c>
      <c r="CE255" s="105">
        <v>38</v>
      </c>
      <c r="CF255" s="105">
        <v>8</v>
      </c>
      <c r="CG255" s="105">
        <v>53</v>
      </c>
      <c r="CH255" s="105">
        <v>0</v>
      </c>
      <c r="CI255" s="105">
        <v>96</v>
      </c>
      <c r="CJ255" s="105">
        <v>3394</v>
      </c>
      <c r="CK255" s="135"/>
      <c r="CL255" s="138" t="s">
        <v>219</v>
      </c>
      <c r="CM255" s="138" t="s">
        <v>4394</v>
      </c>
      <c r="CN255" s="139">
        <v>5100</v>
      </c>
      <c r="CO255" s="141">
        <v>7242</v>
      </c>
    </row>
    <row r="256" spans="1:93" ht="13.15" customHeight="1">
      <c r="A256" s="167" t="s">
        <v>220</v>
      </c>
      <c r="B256" s="71" t="s">
        <v>119</v>
      </c>
      <c r="C256" s="5">
        <v>1028</v>
      </c>
      <c r="D256" s="5">
        <v>590</v>
      </c>
      <c r="E256" s="5">
        <v>957</v>
      </c>
      <c r="F256" s="5">
        <v>500</v>
      </c>
      <c r="G256" s="5">
        <v>744</v>
      </c>
      <c r="H256" s="5">
        <v>379</v>
      </c>
      <c r="I256" s="5">
        <v>799</v>
      </c>
      <c r="J256" s="5">
        <v>443</v>
      </c>
      <c r="K256" s="72">
        <v>3528</v>
      </c>
      <c r="L256" s="72">
        <v>1912</v>
      </c>
      <c r="M256" s="167" t="s">
        <v>220</v>
      </c>
      <c r="N256" s="71" t="s">
        <v>119</v>
      </c>
      <c r="O256" s="5">
        <v>238</v>
      </c>
      <c r="P256" s="5">
        <v>113</v>
      </c>
      <c r="Q256" s="5">
        <v>93</v>
      </c>
      <c r="R256" s="5">
        <v>38</v>
      </c>
      <c r="S256" s="5">
        <v>94</v>
      </c>
      <c r="T256" s="5">
        <v>30</v>
      </c>
      <c r="U256" s="5">
        <v>315</v>
      </c>
      <c r="V256" s="5">
        <v>192</v>
      </c>
      <c r="W256" s="72">
        <v>740</v>
      </c>
      <c r="X256" s="72">
        <v>373</v>
      </c>
      <c r="Y256" s="167" t="s">
        <v>220</v>
      </c>
      <c r="Z256" s="71" t="s">
        <v>119</v>
      </c>
      <c r="AA256" s="5">
        <v>27</v>
      </c>
      <c r="AB256" s="5">
        <v>25</v>
      </c>
      <c r="AC256" s="5">
        <v>24</v>
      </c>
      <c r="AD256" s="5">
        <v>21</v>
      </c>
      <c r="AE256" s="72">
        <v>97</v>
      </c>
      <c r="AF256" s="72">
        <v>95</v>
      </c>
      <c r="AG256" s="5">
        <v>49</v>
      </c>
      <c r="AH256" s="5">
        <v>0</v>
      </c>
      <c r="AI256" s="5">
        <v>3</v>
      </c>
      <c r="AJ256" s="5">
        <v>19</v>
      </c>
      <c r="AK256" s="167" t="s">
        <v>220</v>
      </c>
      <c r="AL256" s="71" t="s">
        <v>119</v>
      </c>
      <c r="AM256" s="5">
        <v>5</v>
      </c>
      <c r="AN256" s="5">
        <v>1390</v>
      </c>
      <c r="AO256" s="5">
        <v>110</v>
      </c>
      <c r="AP256" s="5">
        <v>4</v>
      </c>
      <c r="AQ256" s="5">
        <v>0</v>
      </c>
      <c r="AR256" s="5">
        <v>30</v>
      </c>
      <c r="AS256" s="5">
        <v>105</v>
      </c>
      <c r="AT256" s="5">
        <v>82</v>
      </c>
      <c r="AU256" s="5">
        <v>63</v>
      </c>
      <c r="AV256" s="167" t="s">
        <v>220</v>
      </c>
      <c r="AW256" s="71" t="s">
        <v>119</v>
      </c>
      <c r="AX256" s="5">
        <v>673</v>
      </c>
      <c r="AY256" s="5">
        <v>376</v>
      </c>
      <c r="AZ256" s="5">
        <v>651</v>
      </c>
      <c r="BA256" s="5">
        <v>368</v>
      </c>
      <c r="BB256" s="5">
        <v>191</v>
      </c>
      <c r="BC256" s="5">
        <v>96</v>
      </c>
      <c r="BD256" s="5">
        <v>532</v>
      </c>
      <c r="BE256" s="5">
        <v>278</v>
      </c>
      <c r="BF256" s="5">
        <v>511</v>
      </c>
      <c r="BG256" s="5">
        <v>270</v>
      </c>
      <c r="BH256" s="5">
        <v>140</v>
      </c>
      <c r="BI256" s="5">
        <v>68</v>
      </c>
      <c r="BJ256" s="167" t="s">
        <v>220</v>
      </c>
      <c r="BK256" s="71" t="s">
        <v>119</v>
      </c>
      <c r="BL256" s="5">
        <v>23</v>
      </c>
      <c r="BM256" s="5">
        <v>69</v>
      </c>
      <c r="BN256" s="5">
        <v>0</v>
      </c>
      <c r="BO256" s="5">
        <v>103</v>
      </c>
      <c r="BP256" s="5">
        <v>0</v>
      </c>
      <c r="BQ256" s="72">
        <v>195</v>
      </c>
      <c r="BR256" s="5">
        <v>77</v>
      </c>
      <c r="BS256" s="5">
        <v>47</v>
      </c>
      <c r="BT256" s="72">
        <v>26</v>
      </c>
      <c r="BU256" s="5">
        <v>9</v>
      </c>
      <c r="BV256" s="167" t="s">
        <v>220</v>
      </c>
      <c r="BW256" s="71" t="s">
        <v>119</v>
      </c>
      <c r="BX256" s="5">
        <v>880</v>
      </c>
      <c r="BY256" s="5">
        <v>722</v>
      </c>
      <c r="BZ256" s="5">
        <v>35</v>
      </c>
      <c r="CA256" s="5">
        <v>18</v>
      </c>
      <c r="CB256" s="5">
        <v>861</v>
      </c>
      <c r="CC256" s="5">
        <v>25</v>
      </c>
      <c r="CD256" s="5">
        <v>21</v>
      </c>
      <c r="CE256" s="5">
        <v>8</v>
      </c>
      <c r="CF256" s="5">
        <v>4</v>
      </c>
      <c r="CG256" s="5">
        <v>1</v>
      </c>
      <c r="CH256" s="5">
        <v>0</v>
      </c>
      <c r="CI256" s="5">
        <v>47</v>
      </c>
      <c r="CJ256" s="5">
        <v>986</v>
      </c>
      <c r="CK256" s="135"/>
      <c r="CL256" s="138" t="s">
        <v>220</v>
      </c>
      <c r="CM256" s="138" t="s">
        <v>4395</v>
      </c>
      <c r="CN256" s="139">
        <v>3131</v>
      </c>
      <c r="CO256" s="141">
        <v>2575</v>
      </c>
    </row>
    <row r="257" spans="1:93" ht="13.15" customHeight="1">
      <c r="A257" s="167"/>
      <c r="B257" s="71" t="s">
        <v>120</v>
      </c>
      <c r="C257" s="5">
        <v>290</v>
      </c>
      <c r="D257" s="5">
        <v>141</v>
      </c>
      <c r="E257" s="5">
        <v>376</v>
      </c>
      <c r="F257" s="5">
        <v>184</v>
      </c>
      <c r="G257" s="5">
        <v>299</v>
      </c>
      <c r="H257" s="5">
        <v>173</v>
      </c>
      <c r="I257" s="5">
        <v>364</v>
      </c>
      <c r="J257" s="5">
        <v>202</v>
      </c>
      <c r="K257" s="72">
        <v>1329</v>
      </c>
      <c r="L257" s="72">
        <v>700</v>
      </c>
      <c r="M257" s="167"/>
      <c r="N257" s="71" t="s">
        <v>120</v>
      </c>
      <c r="O257" s="5">
        <v>27</v>
      </c>
      <c r="P257" s="5">
        <v>9</v>
      </c>
      <c r="Q257" s="5">
        <v>7</v>
      </c>
      <c r="R257" s="5">
        <v>4</v>
      </c>
      <c r="S257" s="5">
        <v>8</v>
      </c>
      <c r="T257" s="5">
        <v>4</v>
      </c>
      <c r="U257" s="5">
        <v>23</v>
      </c>
      <c r="V257" s="5">
        <v>4</v>
      </c>
      <c r="W257" s="72">
        <v>65</v>
      </c>
      <c r="X257" s="72">
        <v>21</v>
      </c>
      <c r="Y257" s="167"/>
      <c r="Z257" s="71" t="s">
        <v>120</v>
      </c>
      <c r="AA257" s="5">
        <v>7</v>
      </c>
      <c r="AB257" s="5">
        <v>8</v>
      </c>
      <c r="AC257" s="5">
        <v>7</v>
      </c>
      <c r="AD257" s="5">
        <v>8</v>
      </c>
      <c r="AE257" s="72">
        <v>30</v>
      </c>
      <c r="AF257" s="72">
        <v>26</v>
      </c>
      <c r="AG257" s="5">
        <v>16</v>
      </c>
      <c r="AH257" s="5">
        <v>8</v>
      </c>
      <c r="AI257" s="5">
        <v>7</v>
      </c>
      <c r="AJ257" s="5">
        <v>2</v>
      </c>
      <c r="AK257" s="167"/>
      <c r="AL257" s="71" t="s">
        <v>120</v>
      </c>
      <c r="AM257" s="5">
        <v>0</v>
      </c>
      <c r="AN257" s="5">
        <v>471</v>
      </c>
      <c r="AO257" s="5">
        <v>15</v>
      </c>
      <c r="AP257" s="5">
        <v>0</v>
      </c>
      <c r="AQ257" s="5">
        <v>0</v>
      </c>
      <c r="AR257" s="5">
        <v>5</v>
      </c>
      <c r="AS257" s="5">
        <v>34</v>
      </c>
      <c r="AT257" s="5">
        <v>35</v>
      </c>
      <c r="AU257" s="5">
        <v>31</v>
      </c>
      <c r="AV257" s="167"/>
      <c r="AW257" s="71" t="s">
        <v>120</v>
      </c>
      <c r="AX257" s="5">
        <v>258</v>
      </c>
      <c r="AY257" s="5">
        <v>156</v>
      </c>
      <c r="AZ257" s="5">
        <v>256</v>
      </c>
      <c r="BA257" s="5">
        <v>154</v>
      </c>
      <c r="BB257" s="5">
        <v>143</v>
      </c>
      <c r="BC257" s="5">
        <v>79</v>
      </c>
      <c r="BD257" s="5">
        <v>243</v>
      </c>
      <c r="BE257" s="5">
        <v>148</v>
      </c>
      <c r="BF257" s="5">
        <v>241</v>
      </c>
      <c r="BG257" s="5">
        <v>146</v>
      </c>
      <c r="BH257" s="5">
        <v>141</v>
      </c>
      <c r="BI257" s="5">
        <v>77</v>
      </c>
      <c r="BJ257" s="167"/>
      <c r="BK257" s="71" t="s">
        <v>120</v>
      </c>
      <c r="BL257" s="5">
        <v>34</v>
      </c>
      <c r="BM257" s="5">
        <v>16</v>
      </c>
      <c r="BN257" s="5">
        <v>0</v>
      </c>
      <c r="BO257" s="5">
        <v>9</v>
      </c>
      <c r="BP257" s="5">
        <v>0</v>
      </c>
      <c r="BQ257" s="72">
        <v>59</v>
      </c>
      <c r="BR257" s="5">
        <v>36</v>
      </c>
      <c r="BS257" s="5">
        <v>39</v>
      </c>
      <c r="BT257" s="72">
        <v>20</v>
      </c>
      <c r="BU257" s="5">
        <v>13</v>
      </c>
      <c r="BV257" s="167"/>
      <c r="BW257" s="71" t="s">
        <v>120</v>
      </c>
      <c r="BX257" s="5">
        <v>105</v>
      </c>
      <c r="BY257" s="5">
        <v>496</v>
      </c>
      <c r="BZ257" s="5">
        <v>144</v>
      </c>
      <c r="CA257" s="5">
        <v>33</v>
      </c>
      <c r="CB257" s="5">
        <v>349</v>
      </c>
      <c r="CC257" s="5">
        <v>54</v>
      </c>
      <c r="CD257" s="5">
        <v>31</v>
      </c>
      <c r="CE257" s="5">
        <v>5</v>
      </c>
      <c r="CF257" s="5">
        <v>0</v>
      </c>
      <c r="CG257" s="5">
        <v>36</v>
      </c>
      <c r="CH257" s="5">
        <v>146</v>
      </c>
      <c r="CI257" s="5">
        <v>64</v>
      </c>
      <c r="CJ257" s="5">
        <v>24</v>
      </c>
      <c r="CK257" s="135"/>
      <c r="CL257" s="138" t="s">
        <v>220</v>
      </c>
      <c r="CM257" s="138" t="s">
        <v>4396</v>
      </c>
      <c r="CN257" s="139">
        <v>987</v>
      </c>
      <c r="CO257" s="141">
        <v>1399</v>
      </c>
    </row>
    <row r="258" spans="1:93" ht="13.15" customHeight="1">
      <c r="A258" s="167"/>
      <c r="B258" s="103" t="s">
        <v>102</v>
      </c>
      <c r="C258" s="105">
        <v>1318</v>
      </c>
      <c r="D258" s="105">
        <v>731</v>
      </c>
      <c r="E258" s="105">
        <v>1333</v>
      </c>
      <c r="F258" s="105">
        <v>684</v>
      </c>
      <c r="G258" s="105">
        <v>1043</v>
      </c>
      <c r="H258" s="105">
        <v>552</v>
      </c>
      <c r="I258" s="105">
        <v>1163</v>
      </c>
      <c r="J258" s="105">
        <v>645</v>
      </c>
      <c r="K258" s="105">
        <v>4857</v>
      </c>
      <c r="L258" s="105">
        <v>2612</v>
      </c>
      <c r="M258" s="167"/>
      <c r="N258" s="103" t="s">
        <v>102</v>
      </c>
      <c r="O258" s="105">
        <v>265</v>
      </c>
      <c r="P258" s="105">
        <v>122</v>
      </c>
      <c r="Q258" s="105">
        <v>100</v>
      </c>
      <c r="R258" s="105">
        <v>42</v>
      </c>
      <c r="S258" s="105">
        <v>102</v>
      </c>
      <c r="T258" s="105">
        <v>34</v>
      </c>
      <c r="U258" s="105">
        <v>338</v>
      </c>
      <c r="V258" s="105">
        <v>196</v>
      </c>
      <c r="W258" s="105">
        <v>805</v>
      </c>
      <c r="X258" s="105">
        <v>394</v>
      </c>
      <c r="Y258" s="167"/>
      <c r="Z258" s="103" t="s">
        <v>102</v>
      </c>
      <c r="AA258" s="105">
        <v>34</v>
      </c>
      <c r="AB258" s="105">
        <v>33</v>
      </c>
      <c r="AC258" s="105">
        <v>31</v>
      </c>
      <c r="AD258" s="105">
        <v>29</v>
      </c>
      <c r="AE258" s="105">
        <v>127</v>
      </c>
      <c r="AF258" s="105">
        <v>121</v>
      </c>
      <c r="AG258" s="105">
        <v>65</v>
      </c>
      <c r="AH258" s="105">
        <v>8</v>
      </c>
      <c r="AI258" s="105">
        <v>10</v>
      </c>
      <c r="AJ258" s="105">
        <v>21</v>
      </c>
      <c r="AK258" s="167"/>
      <c r="AL258" s="103" t="s">
        <v>102</v>
      </c>
      <c r="AM258" s="105">
        <v>5</v>
      </c>
      <c r="AN258" s="105">
        <v>1861</v>
      </c>
      <c r="AO258" s="105">
        <v>125</v>
      </c>
      <c r="AP258" s="105">
        <v>4</v>
      </c>
      <c r="AQ258" s="105">
        <v>0</v>
      </c>
      <c r="AR258" s="105">
        <v>35</v>
      </c>
      <c r="AS258" s="105">
        <v>139</v>
      </c>
      <c r="AT258" s="105">
        <v>117</v>
      </c>
      <c r="AU258" s="105">
        <v>94</v>
      </c>
      <c r="AV258" s="167"/>
      <c r="AW258" s="103" t="s">
        <v>102</v>
      </c>
      <c r="AX258" s="105">
        <v>931</v>
      </c>
      <c r="AY258" s="105">
        <v>532</v>
      </c>
      <c r="AZ258" s="105">
        <v>907</v>
      </c>
      <c r="BA258" s="105">
        <v>522</v>
      </c>
      <c r="BB258" s="105">
        <v>334</v>
      </c>
      <c r="BC258" s="105">
        <v>175</v>
      </c>
      <c r="BD258" s="105">
        <v>775</v>
      </c>
      <c r="BE258" s="105">
        <v>426</v>
      </c>
      <c r="BF258" s="105">
        <v>752</v>
      </c>
      <c r="BG258" s="105">
        <v>416</v>
      </c>
      <c r="BH258" s="105">
        <v>281</v>
      </c>
      <c r="BI258" s="105">
        <v>145</v>
      </c>
      <c r="BJ258" s="167"/>
      <c r="BK258" s="103" t="s">
        <v>102</v>
      </c>
      <c r="BL258" s="105">
        <v>57</v>
      </c>
      <c r="BM258" s="105">
        <v>85</v>
      </c>
      <c r="BN258" s="105">
        <v>0</v>
      </c>
      <c r="BO258" s="105">
        <v>112</v>
      </c>
      <c r="BP258" s="105">
        <v>0</v>
      </c>
      <c r="BQ258" s="105">
        <v>254</v>
      </c>
      <c r="BR258" s="105">
        <v>113</v>
      </c>
      <c r="BS258" s="105">
        <v>86</v>
      </c>
      <c r="BT258" s="105">
        <v>46</v>
      </c>
      <c r="BU258" s="105">
        <v>22</v>
      </c>
      <c r="BV258" s="167"/>
      <c r="BW258" s="103" t="s">
        <v>102</v>
      </c>
      <c r="BX258" s="105">
        <v>985</v>
      </c>
      <c r="BY258" s="105">
        <v>1218</v>
      </c>
      <c r="BZ258" s="105">
        <v>179</v>
      </c>
      <c r="CA258" s="105">
        <v>51</v>
      </c>
      <c r="CB258" s="105">
        <v>1210</v>
      </c>
      <c r="CC258" s="105">
        <v>79</v>
      </c>
      <c r="CD258" s="105">
        <v>52</v>
      </c>
      <c r="CE258" s="105">
        <v>13</v>
      </c>
      <c r="CF258" s="105">
        <v>4</v>
      </c>
      <c r="CG258" s="105">
        <v>37</v>
      </c>
      <c r="CH258" s="105">
        <v>146</v>
      </c>
      <c r="CI258" s="105">
        <v>111</v>
      </c>
      <c r="CJ258" s="105">
        <v>1010</v>
      </c>
      <c r="CK258" s="135"/>
      <c r="CL258" s="138" t="s">
        <v>220</v>
      </c>
      <c r="CM258" s="138" t="s">
        <v>4397</v>
      </c>
      <c r="CN258" s="139">
        <v>4118</v>
      </c>
      <c r="CO258" s="141">
        <v>3974</v>
      </c>
    </row>
    <row r="259" spans="1:93">
      <c r="A259" s="205" t="s">
        <v>373</v>
      </c>
      <c r="B259" s="205"/>
      <c r="C259" s="205"/>
      <c r="D259" s="205"/>
      <c r="E259" s="205"/>
      <c r="F259" s="205"/>
      <c r="G259" s="205"/>
      <c r="H259" s="205"/>
      <c r="I259" s="205"/>
      <c r="J259" s="205"/>
      <c r="K259" s="205"/>
      <c r="L259" s="205"/>
      <c r="M259" s="205" t="s">
        <v>374</v>
      </c>
      <c r="N259" s="205"/>
      <c r="O259" s="205"/>
      <c r="P259" s="205"/>
      <c r="Q259" s="205"/>
      <c r="R259" s="205"/>
      <c r="S259" s="205"/>
      <c r="T259" s="205"/>
      <c r="U259" s="205"/>
      <c r="V259" s="205"/>
      <c r="W259" s="205"/>
      <c r="X259" s="205"/>
      <c r="Y259" s="205" t="s">
        <v>375</v>
      </c>
      <c r="Z259" s="205"/>
      <c r="AA259" s="205"/>
      <c r="AB259" s="205"/>
      <c r="AC259" s="205"/>
      <c r="AD259" s="205"/>
      <c r="AE259" s="205"/>
      <c r="AF259" s="205"/>
      <c r="AG259" s="205"/>
      <c r="AH259" s="205"/>
      <c r="AI259" s="205"/>
      <c r="AJ259" s="205"/>
      <c r="AK259" s="205" t="s">
        <v>376</v>
      </c>
      <c r="AL259" s="205"/>
      <c r="AM259" s="205"/>
      <c r="AN259" s="205"/>
      <c r="AO259" s="205"/>
      <c r="AP259" s="205"/>
      <c r="AQ259" s="205"/>
      <c r="AR259" s="205"/>
      <c r="AS259" s="205"/>
      <c r="AT259" s="205"/>
      <c r="AU259" s="205"/>
      <c r="AV259" s="205" t="s">
        <v>4593</v>
      </c>
      <c r="AW259" s="205"/>
      <c r="AX259" s="205"/>
      <c r="AY259" s="205"/>
      <c r="AZ259" s="205"/>
      <c r="BA259" s="205"/>
      <c r="BB259" s="205"/>
      <c r="BC259" s="205"/>
      <c r="BD259" s="205"/>
      <c r="BE259" s="205"/>
      <c r="BF259" s="205"/>
      <c r="BG259" s="205"/>
      <c r="BH259" s="205"/>
      <c r="BI259" s="205"/>
      <c r="BJ259" s="205" t="s">
        <v>377</v>
      </c>
      <c r="BK259" s="205"/>
      <c r="BL259" s="205"/>
      <c r="BM259" s="205"/>
      <c r="BN259" s="205"/>
      <c r="BO259" s="205"/>
      <c r="BP259" s="205"/>
      <c r="BQ259" s="205"/>
      <c r="BR259" s="205"/>
      <c r="BS259" s="205"/>
      <c r="BT259" s="205"/>
      <c r="BU259" s="205"/>
      <c r="BV259" s="205" t="s">
        <v>378</v>
      </c>
      <c r="BW259" s="205"/>
      <c r="BX259" s="205"/>
      <c r="BY259" s="205"/>
      <c r="BZ259" s="205"/>
      <c r="CA259" s="205"/>
      <c r="CB259" s="205"/>
      <c r="CC259" s="205"/>
      <c r="CD259" s="205"/>
      <c r="CE259" s="205"/>
      <c r="CF259" s="205"/>
      <c r="CG259" s="205"/>
      <c r="CH259" s="205"/>
      <c r="CI259" s="205"/>
      <c r="CJ259" s="205"/>
      <c r="CK259" s="135"/>
      <c r="CL259" s="138" t="s">
        <v>373</v>
      </c>
      <c r="CM259" s="138" t="s">
        <v>373</v>
      </c>
      <c r="CN259" s="139">
        <v>0</v>
      </c>
      <c r="CO259" s="141">
        <v>0</v>
      </c>
    </row>
    <row r="260" spans="1:93">
      <c r="A260" s="205" t="s">
        <v>4174</v>
      </c>
      <c r="B260" s="205"/>
      <c r="C260" s="205"/>
      <c r="D260" s="205"/>
      <c r="E260" s="205"/>
      <c r="F260" s="205"/>
      <c r="G260" s="205"/>
      <c r="H260" s="205"/>
      <c r="I260" s="205"/>
      <c r="J260" s="205"/>
      <c r="K260" s="205"/>
      <c r="L260" s="205"/>
      <c r="M260" s="205" t="s">
        <v>4174</v>
      </c>
      <c r="N260" s="205"/>
      <c r="O260" s="205"/>
      <c r="P260" s="205"/>
      <c r="Q260" s="205"/>
      <c r="R260" s="205"/>
      <c r="S260" s="205"/>
      <c r="T260" s="205"/>
      <c r="U260" s="205"/>
      <c r="V260" s="205"/>
      <c r="W260" s="205"/>
      <c r="X260" s="205"/>
      <c r="Y260" s="205" t="s">
        <v>4174</v>
      </c>
      <c r="Z260" s="205"/>
      <c r="AA260" s="205"/>
      <c r="AB260" s="205"/>
      <c r="AC260" s="205"/>
      <c r="AD260" s="205"/>
      <c r="AE260" s="205"/>
      <c r="AF260" s="205"/>
      <c r="AG260" s="205"/>
      <c r="AH260" s="205"/>
      <c r="AI260" s="205"/>
      <c r="AJ260" s="205"/>
      <c r="AK260" s="205" t="s">
        <v>4174</v>
      </c>
      <c r="AL260" s="205"/>
      <c r="AM260" s="205"/>
      <c r="AN260" s="205"/>
      <c r="AO260" s="205"/>
      <c r="AP260" s="205"/>
      <c r="AQ260" s="205"/>
      <c r="AR260" s="205"/>
      <c r="AS260" s="205"/>
      <c r="AT260" s="205"/>
      <c r="AU260" s="205"/>
      <c r="AV260" s="205" t="s">
        <v>4175</v>
      </c>
      <c r="AW260" s="205"/>
      <c r="AX260" s="205"/>
      <c r="AY260" s="205"/>
      <c r="AZ260" s="205"/>
      <c r="BA260" s="205"/>
      <c r="BB260" s="205"/>
      <c r="BC260" s="205"/>
      <c r="BD260" s="205"/>
      <c r="BE260" s="205"/>
      <c r="BF260" s="205"/>
      <c r="BG260" s="205"/>
      <c r="BH260" s="205"/>
      <c r="BI260" s="205"/>
      <c r="BJ260" s="205" t="s">
        <v>4174</v>
      </c>
      <c r="BK260" s="205"/>
      <c r="BL260" s="205"/>
      <c r="BM260" s="205"/>
      <c r="BN260" s="205"/>
      <c r="BO260" s="205"/>
      <c r="BP260" s="205"/>
      <c r="BQ260" s="205"/>
      <c r="BR260" s="205"/>
      <c r="BS260" s="205"/>
      <c r="BT260" s="205"/>
      <c r="BU260" s="205"/>
      <c r="BV260" s="205" t="s">
        <v>4174</v>
      </c>
      <c r="BW260" s="205"/>
      <c r="BX260" s="205"/>
      <c r="BY260" s="205"/>
      <c r="BZ260" s="205"/>
      <c r="CA260" s="205"/>
      <c r="CB260" s="205"/>
      <c r="CC260" s="205"/>
      <c r="CD260" s="205"/>
      <c r="CE260" s="205"/>
      <c r="CF260" s="205"/>
      <c r="CG260" s="205"/>
      <c r="CH260" s="205"/>
      <c r="CI260" s="205"/>
      <c r="CJ260" s="205"/>
      <c r="CK260" s="135"/>
      <c r="CL260" s="138" t="s">
        <v>4174</v>
      </c>
      <c r="CM260" s="138" t="s">
        <v>4174</v>
      </c>
      <c r="CN260" s="139">
        <v>0</v>
      </c>
      <c r="CO260" s="141">
        <v>0</v>
      </c>
    </row>
    <row r="261" spans="1:93" ht="23.45" customHeight="1">
      <c r="A261" s="204" t="s">
        <v>2</v>
      </c>
      <c r="B261" s="199" t="s">
        <v>335</v>
      </c>
      <c r="C261" s="205" t="s">
        <v>423</v>
      </c>
      <c r="D261" s="205"/>
      <c r="E261" s="205" t="s">
        <v>424</v>
      </c>
      <c r="F261" s="205"/>
      <c r="G261" s="205" t="s">
        <v>425</v>
      </c>
      <c r="H261" s="205"/>
      <c r="I261" s="205" t="s">
        <v>426</v>
      </c>
      <c r="J261" s="205"/>
      <c r="K261" s="205" t="s">
        <v>102</v>
      </c>
      <c r="L261" s="205"/>
      <c r="M261" s="204" t="s">
        <v>2</v>
      </c>
      <c r="N261" s="204" t="s">
        <v>113</v>
      </c>
      <c r="O261" s="205" t="s">
        <v>423</v>
      </c>
      <c r="P261" s="205"/>
      <c r="Q261" s="205" t="s">
        <v>424</v>
      </c>
      <c r="R261" s="205"/>
      <c r="S261" s="205" t="s">
        <v>425</v>
      </c>
      <c r="T261" s="205"/>
      <c r="U261" s="205" t="s">
        <v>426</v>
      </c>
      <c r="V261" s="205"/>
      <c r="W261" s="205" t="s">
        <v>102</v>
      </c>
      <c r="X261" s="205"/>
      <c r="Y261" s="204" t="s">
        <v>2</v>
      </c>
      <c r="Z261" s="204" t="s">
        <v>113</v>
      </c>
      <c r="AA261" s="205" t="s">
        <v>363</v>
      </c>
      <c r="AB261" s="205"/>
      <c r="AC261" s="205"/>
      <c r="AD261" s="205"/>
      <c r="AE261" s="205"/>
      <c r="AF261" s="205" t="s">
        <v>165</v>
      </c>
      <c r="AG261" s="205"/>
      <c r="AH261" s="205"/>
      <c r="AI261" s="205"/>
      <c r="AJ261" s="204" t="s">
        <v>364</v>
      </c>
      <c r="AK261" s="204" t="s">
        <v>2</v>
      </c>
      <c r="AL261" s="204" t="s">
        <v>113</v>
      </c>
      <c r="AM261" s="205" t="s">
        <v>365</v>
      </c>
      <c r="AN261" s="205"/>
      <c r="AO261" s="205"/>
      <c r="AP261" s="205"/>
      <c r="AQ261" s="205"/>
      <c r="AR261" s="205"/>
      <c r="AS261" s="205"/>
      <c r="AT261" s="205"/>
      <c r="AU261" s="205"/>
      <c r="AV261" s="205" t="s">
        <v>2</v>
      </c>
      <c r="AW261" s="204" t="s">
        <v>113</v>
      </c>
      <c r="AX261" s="205" t="s">
        <v>366</v>
      </c>
      <c r="AY261" s="205"/>
      <c r="AZ261" s="205" t="s">
        <v>367</v>
      </c>
      <c r="BA261" s="205"/>
      <c r="BB261" s="205" t="s">
        <v>89</v>
      </c>
      <c r="BC261" s="205"/>
      <c r="BD261" s="205" t="s">
        <v>368</v>
      </c>
      <c r="BE261" s="205"/>
      <c r="BF261" s="205" t="s">
        <v>369</v>
      </c>
      <c r="BG261" s="205"/>
      <c r="BH261" s="204" t="s">
        <v>370</v>
      </c>
      <c r="BI261" s="204"/>
      <c r="BJ261" s="204" t="s">
        <v>2</v>
      </c>
      <c r="BK261" s="204" t="s">
        <v>113</v>
      </c>
      <c r="BL261" s="205" t="s">
        <v>166</v>
      </c>
      <c r="BM261" s="205"/>
      <c r="BN261" s="205"/>
      <c r="BO261" s="205"/>
      <c r="BP261" s="205"/>
      <c r="BQ261" s="205"/>
      <c r="BR261" s="205"/>
      <c r="BS261" s="205"/>
      <c r="BT261" s="204" t="s">
        <v>167</v>
      </c>
      <c r="BU261" s="204"/>
      <c r="BV261" s="204" t="s">
        <v>2</v>
      </c>
      <c r="BW261" s="204" t="s">
        <v>113</v>
      </c>
      <c r="BX261" s="205" t="s">
        <v>371</v>
      </c>
      <c r="BY261" s="205"/>
      <c r="BZ261" s="205"/>
      <c r="CA261" s="205"/>
      <c r="CB261" s="205"/>
      <c r="CC261" s="205"/>
      <c r="CD261" s="205"/>
      <c r="CE261" s="205"/>
      <c r="CF261" s="205"/>
      <c r="CG261" s="205"/>
      <c r="CH261" s="205"/>
      <c r="CI261" s="205"/>
      <c r="CJ261" s="205"/>
      <c r="CK261" s="135"/>
      <c r="CL261" s="138" t="s">
        <v>2</v>
      </c>
      <c r="CM261" s="138" t="s">
        <v>4594</v>
      </c>
      <c r="CN261" s="139" t="e">
        <v>#VALUE!</v>
      </c>
      <c r="CO261" s="141">
        <v>0</v>
      </c>
    </row>
    <row r="262" spans="1:93" ht="36">
      <c r="A262" s="204"/>
      <c r="B262" s="199"/>
      <c r="C262" s="69" t="s">
        <v>170</v>
      </c>
      <c r="D262" s="69" t="s">
        <v>57</v>
      </c>
      <c r="E262" s="69" t="s">
        <v>170</v>
      </c>
      <c r="F262" s="69" t="s">
        <v>57</v>
      </c>
      <c r="G262" s="69" t="s">
        <v>170</v>
      </c>
      <c r="H262" s="69" t="s">
        <v>57</v>
      </c>
      <c r="I262" s="69" t="s">
        <v>170</v>
      </c>
      <c r="J262" s="69" t="s">
        <v>57</v>
      </c>
      <c r="K262" s="69" t="s">
        <v>170</v>
      </c>
      <c r="L262" s="69" t="s">
        <v>57</v>
      </c>
      <c r="M262" s="204"/>
      <c r="N262" s="204"/>
      <c r="O262" s="69" t="s">
        <v>170</v>
      </c>
      <c r="P262" s="69" t="s">
        <v>57</v>
      </c>
      <c r="Q262" s="69" t="s">
        <v>170</v>
      </c>
      <c r="R262" s="69" t="s">
        <v>57</v>
      </c>
      <c r="S262" s="69" t="s">
        <v>170</v>
      </c>
      <c r="T262" s="69" t="s">
        <v>57</v>
      </c>
      <c r="U262" s="69" t="s">
        <v>170</v>
      </c>
      <c r="V262" s="69" t="s">
        <v>57</v>
      </c>
      <c r="W262" s="69" t="s">
        <v>170</v>
      </c>
      <c r="X262" s="69" t="s">
        <v>57</v>
      </c>
      <c r="Y262" s="204"/>
      <c r="Z262" s="204"/>
      <c r="AA262" s="69" t="s">
        <v>427</v>
      </c>
      <c r="AB262" s="69" t="s">
        <v>428</v>
      </c>
      <c r="AC262" s="69" t="s">
        <v>429</v>
      </c>
      <c r="AD262" s="69" t="s">
        <v>430</v>
      </c>
      <c r="AE262" s="69" t="s">
        <v>102</v>
      </c>
      <c r="AF262" s="69" t="s">
        <v>372</v>
      </c>
      <c r="AG262" s="31" t="s">
        <v>279</v>
      </c>
      <c r="AH262" s="31" t="s">
        <v>172</v>
      </c>
      <c r="AI262" s="31" t="s">
        <v>173</v>
      </c>
      <c r="AJ262" s="204"/>
      <c r="AK262" s="204"/>
      <c r="AL262" s="204"/>
      <c r="AM262" s="44" t="s">
        <v>434</v>
      </c>
      <c r="AN262" s="44" t="s">
        <v>344</v>
      </c>
      <c r="AO262" s="44" t="s">
        <v>435</v>
      </c>
      <c r="AP262" s="44" t="s">
        <v>436</v>
      </c>
      <c r="AQ262" s="44" t="s">
        <v>437</v>
      </c>
      <c r="AR262" s="14" t="s">
        <v>175</v>
      </c>
      <c r="AS262" s="14" t="s">
        <v>176</v>
      </c>
      <c r="AT262" s="44" t="s">
        <v>69</v>
      </c>
      <c r="AU262" s="44" t="s">
        <v>70</v>
      </c>
      <c r="AV262" s="205"/>
      <c r="AW262" s="204"/>
      <c r="AX262" s="69" t="s">
        <v>170</v>
      </c>
      <c r="AY262" s="69" t="s">
        <v>57</v>
      </c>
      <c r="AZ262" s="69" t="s">
        <v>170</v>
      </c>
      <c r="BA262" s="69" t="s">
        <v>57</v>
      </c>
      <c r="BB262" s="69" t="s">
        <v>170</v>
      </c>
      <c r="BC262" s="69" t="s">
        <v>57</v>
      </c>
      <c r="BD262" s="69" t="s">
        <v>170</v>
      </c>
      <c r="BE262" s="69" t="s">
        <v>57</v>
      </c>
      <c r="BF262" s="69" t="s">
        <v>170</v>
      </c>
      <c r="BG262" s="69" t="s">
        <v>57</v>
      </c>
      <c r="BH262" s="69" t="s">
        <v>170</v>
      </c>
      <c r="BI262" s="69" t="s">
        <v>57</v>
      </c>
      <c r="BJ262" s="204"/>
      <c r="BK262" s="204"/>
      <c r="BL262" s="32" t="s">
        <v>338</v>
      </c>
      <c r="BM262" s="32" t="s">
        <v>341</v>
      </c>
      <c r="BN262" s="32" t="s">
        <v>339</v>
      </c>
      <c r="BO262" s="32" t="s">
        <v>340</v>
      </c>
      <c r="BP262" s="45" t="s">
        <v>342</v>
      </c>
      <c r="BQ262" s="45" t="s">
        <v>66</v>
      </c>
      <c r="BR262" s="45" t="s">
        <v>174</v>
      </c>
      <c r="BS262" s="45" t="s">
        <v>280</v>
      </c>
      <c r="BT262" s="69" t="s">
        <v>66</v>
      </c>
      <c r="BU262" s="69" t="s">
        <v>174</v>
      </c>
      <c r="BV262" s="204"/>
      <c r="BW262" s="204"/>
      <c r="BX262" s="69" t="s">
        <v>80</v>
      </c>
      <c r="BY262" s="69" t="s">
        <v>81</v>
      </c>
      <c r="BZ262" s="69" t="s">
        <v>82</v>
      </c>
      <c r="CA262" s="69" t="s">
        <v>421</v>
      </c>
      <c r="CB262" s="69" t="s">
        <v>431</v>
      </c>
      <c r="CC262" s="69" t="s">
        <v>432</v>
      </c>
      <c r="CD262" s="69" t="s">
        <v>420</v>
      </c>
      <c r="CE262" s="69" t="s">
        <v>84</v>
      </c>
      <c r="CF262" s="69" t="s">
        <v>85</v>
      </c>
      <c r="CG262" s="69" t="s">
        <v>86</v>
      </c>
      <c r="CH262" s="69" t="s">
        <v>87</v>
      </c>
      <c r="CI262" s="69" t="s">
        <v>88</v>
      </c>
      <c r="CJ262" s="70" t="s">
        <v>0</v>
      </c>
      <c r="CK262" s="135"/>
      <c r="CL262" s="138" t="s">
        <v>2</v>
      </c>
      <c r="CM262" s="138" t="s">
        <v>2</v>
      </c>
      <c r="CN262" s="139" t="e">
        <v>#VALUE!</v>
      </c>
      <c r="CO262" s="141">
        <v>0</v>
      </c>
    </row>
    <row r="263" spans="1:93">
      <c r="A263" s="73" t="s">
        <v>131</v>
      </c>
      <c r="B263" s="71"/>
      <c r="C263" s="5"/>
      <c r="D263" s="5"/>
      <c r="E263" s="5"/>
      <c r="F263" s="5"/>
      <c r="G263" s="5"/>
      <c r="H263" s="5"/>
      <c r="I263" s="5"/>
      <c r="J263" s="5"/>
      <c r="K263" s="5"/>
      <c r="L263" s="5"/>
      <c r="M263" s="73" t="s">
        <v>131</v>
      </c>
      <c r="N263" s="71"/>
      <c r="O263" s="5"/>
      <c r="P263" s="5"/>
      <c r="Q263" s="5"/>
      <c r="R263" s="5"/>
      <c r="S263" s="5"/>
      <c r="T263" s="5"/>
      <c r="U263" s="5"/>
      <c r="V263" s="5"/>
      <c r="W263" s="5"/>
      <c r="X263" s="5"/>
      <c r="Y263" s="73" t="s">
        <v>131</v>
      </c>
      <c r="Z263" s="71"/>
      <c r="AA263" s="5"/>
      <c r="AB263" s="5"/>
      <c r="AC263" s="5"/>
      <c r="AD263" s="5"/>
      <c r="AE263" s="5"/>
      <c r="AF263" s="5"/>
      <c r="AG263" s="5"/>
      <c r="AH263" s="5"/>
      <c r="AI263" s="5"/>
      <c r="AJ263" s="72"/>
      <c r="AK263" s="73" t="s">
        <v>131</v>
      </c>
      <c r="AL263" s="71"/>
      <c r="AM263" s="5"/>
      <c r="AN263" s="5"/>
      <c r="AO263" s="5"/>
      <c r="AP263" s="5"/>
      <c r="AQ263" s="5"/>
      <c r="AR263" s="5"/>
      <c r="AS263" s="5"/>
      <c r="AT263" s="5"/>
      <c r="AU263" s="5"/>
      <c r="AV263" s="73" t="s">
        <v>131</v>
      </c>
      <c r="AW263" s="71"/>
      <c r="AX263" s="5"/>
      <c r="AY263" s="5"/>
      <c r="AZ263" s="5"/>
      <c r="BA263" s="5"/>
      <c r="BB263" s="5"/>
      <c r="BC263" s="5"/>
      <c r="BD263" s="5"/>
      <c r="BE263" s="5"/>
      <c r="BF263" s="5"/>
      <c r="BG263" s="5"/>
      <c r="BH263" s="5"/>
      <c r="BI263" s="5"/>
      <c r="BJ263" s="73" t="s">
        <v>131</v>
      </c>
      <c r="BK263" s="71"/>
      <c r="BL263" s="5"/>
      <c r="BM263" s="5"/>
      <c r="BN263" s="5"/>
      <c r="BO263" s="5"/>
      <c r="BP263" s="5"/>
      <c r="BQ263" s="5"/>
      <c r="BR263" s="5"/>
      <c r="BS263" s="5"/>
      <c r="BT263" s="5"/>
      <c r="BU263" s="5"/>
      <c r="BV263" s="73" t="s">
        <v>131</v>
      </c>
      <c r="BW263" s="71"/>
      <c r="BX263" s="5"/>
      <c r="BY263" s="5"/>
      <c r="BZ263" s="5"/>
      <c r="CA263" s="5"/>
      <c r="CB263" s="5"/>
      <c r="CC263" s="5"/>
      <c r="CD263" s="5"/>
      <c r="CE263" s="5"/>
      <c r="CF263" s="5"/>
      <c r="CG263" s="5"/>
      <c r="CH263" s="5"/>
      <c r="CI263" s="5"/>
      <c r="CJ263" s="5"/>
      <c r="CK263" s="135"/>
      <c r="CL263" s="138" t="s">
        <v>131</v>
      </c>
      <c r="CM263" s="138" t="s">
        <v>131</v>
      </c>
      <c r="CN263" s="139">
        <v>0</v>
      </c>
      <c r="CO263" s="141">
        <v>0</v>
      </c>
    </row>
    <row r="264" spans="1:93" ht="14.45" customHeight="1">
      <c r="A264" s="167" t="s">
        <v>221</v>
      </c>
      <c r="B264" s="71" t="s">
        <v>119</v>
      </c>
      <c r="C264" s="5">
        <v>184</v>
      </c>
      <c r="D264" s="5">
        <v>91</v>
      </c>
      <c r="E264" s="5">
        <v>205</v>
      </c>
      <c r="F264" s="5">
        <v>88</v>
      </c>
      <c r="G264" s="5">
        <v>112</v>
      </c>
      <c r="H264" s="5">
        <v>45</v>
      </c>
      <c r="I264" s="5">
        <v>99</v>
      </c>
      <c r="J264" s="5">
        <v>35</v>
      </c>
      <c r="K264" s="72">
        <v>600</v>
      </c>
      <c r="L264" s="72">
        <v>259</v>
      </c>
      <c r="M264" s="167" t="s">
        <v>221</v>
      </c>
      <c r="N264" s="71" t="s">
        <v>119</v>
      </c>
      <c r="O264" s="5">
        <v>41</v>
      </c>
      <c r="P264" s="5">
        <v>25</v>
      </c>
      <c r="Q264" s="5">
        <v>0</v>
      </c>
      <c r="R264" s="5">
        <v>0</v>
      </c>
      <c r="S264" s="5">
        <v>13</v>
      </c>
      <c r="T264" s="5">
        <v>1</v>
      </c>
      <c r="U264" s="5">
        <v>14</v>
      </c>
      <c r="V264" s="5">
        <v>8</v>
      </c>
      <c r="W264" s="72">
        <v>68</v>
      </c>
      <c r="X264" s="72">
        <v>34</v>
      </c>
      <c r="Y264" s="167" t="s">
        <v>221</v>
      </c>
      <c r="Z264" s="71" t="s">
        <v>119</v>
      </c>
      <c r="AA264" s="5">
        <v>6</v>
      </c>
      <c r="AB264" s="5">
        <v>6</v>
      </c>
      <c r="AC264" s="5">
        <v>5</v>
      </c>
      <c r="AD264" s="5">
        <v>4</v>
      </c>
      <c r="AE264" s="72">
        <v>21</v>
      </c>
      <c r="AF264" s="72">
        <v>13</v>
      </c>
      <c r="AG264" s="5">
        <v>6</v>
      </c>
      <c r="AH264" s="5">
        <v>0</v>
      </c>
      <c r="AI264" s="5">
        <v>2</v>
      </c>
      <c r="AJ264" s="5">
        <v>5</v>
      </c>
      <c r="AK264" s="167" t="s">
        <v>221</v>
      </c>
      <c r="AL264" s="71" t="s">
        <v>119</v>
      </c>
      <c r="AM264" s="5">
        <v>2</v>
      </c>
      <c r="AN264" s="5">
        <v>124</v>
      </c>
      <c r="AO264" s="5">
        <v>49</v>
      </c>
      <c r="AP264" s="5">
        <v>7</v>
      </c>
      <c r="AQ264" s="5">
        <v>0</v>
      </c>
      <c r="AR264" s="5">
        <v>1</v>
      </c>
      <c r="AS264" s="5">
        <v>14</v>
      </c>
      <c r="AT264" s="5">
        <v>9</v>
      </c>
      <c r="AU264" s="5">
        <v>9</v>
      </c>
      <c r="AV264" s="167" t="s">
        <v>221</v>
      </c>
      <c r="AW264" s="71" t="s">
        <v>119</v>
      </c>
      <c r="AX264" s="5">
        <v>79</v>
      </c>
      <c r="AY264" s="5">
        <v>34</v>
      </c>
      <c r="AZ264" s="5">
        <v>74</v>
      </c>
      <c r="BA264" s="5">
        <v>32</v>
      </c>
      <c r="BB264" s="5">
        <v>63</v>
      </c>
      <c r="BC264" s="5">
        <v>24</v>
      </c>
      <c r="BD264" s="5">
        <v>79</v>
      </c>
      <c r="BE264" s="5">
        <v>34</v>
      </c>
      <c r="BF264" s="5">
        <v>74</v>
      </c>
      <c r="BG264" s="5">
        <v>32</v>
      </c>
      <c r="BH264" s="5">
        <v>63</v>
      </c>
      <c r="BI264" s="5">
        <v>24</v>
      </c>
      <c r="BJ264" s="167" t="s">
        <v>221</v>
      </c>
      <c r="BK264" s="71" t="s">
        <v>119</v>
      </c>
      <c r="BL264" s="5">
        <v>0</v>
      </c>
      <c r="BM264" s="5">
        <v>18</v>
      </c>
      <c r="BN264" s="5">
        <v>0</v>
      </c>
      <c r="BO264" s="5">
        <v>17</v>
      </c>
      <c r="BP264" s="5">
        <v>0</v>
      </c>
      <c r="BQ264" s="72">
        <v>35</v>
      </c>
      <c r="BR264" s="5">
        <v>14</v>
      </c>
      <c r="BS264" s="5">
        <v>9</v>
      </c>
      <c r="BT264" s="72">
        <v>2</v>
      </c>
      <c r="BU264" s="5">
        <v>0</v>
      </c>
      <c r="BV264" s="167" t="s">
        <v>221</v>
      </c>
      <c r="BW264" s="71" t="s">
        <v>119</v>
      </c>
      <c r="BX264" s="5">
        <v>13</v>
      </c>
      <c r="BY264" s="5">
        <v>19</v>
      </c>
      <c r="BZ264" s="5">
        <v>4</v>
      </c>
      <c r="CA264" s="5">
        <v>1</v>
      </c>
      <c r="CB264" s="5">
        <v>34</v>
      </c>
      <c r="CC264" s="5">
        <v>1</v>
      </c>
      <c r="CD264" s="5">
        <v>1</v>
      </c>
      <c r="CE264" s="5">
        <v>0</v>
      </c>
      <c r="CF264" s="5">
        <v>0</v>
      </c>
      <c r="CG264" s="5">
        <v>10</v>
      </c>
      <c r="CH264" s="5">
        <v>0</v>
      </c>
      <c r="CI264" s="5">
        <v>7</v>
      </c>
      <c r="CJ264" s="5">
        <v>0</v>
      </c>
      <c r="CK264" s="135"/>
      <c r="CL264" s="138" t="s">
        <v>221</v>
      </c>
      <c r="CM264" s="138" t="s">
        <v>4398</v>
      </c>
      <c r="CN264" s="139">
        <v>425</v>
      </c>
      <c r="CO264" s="141">
        <v>83</v>
      </c>
    </row>
    <row r="265" spans="1:93">
      <c r="A265" s="167"/>
      <c r="B265" s="71" t="s">
        <v>120</v>
      </c>
      <c r="C265" s="5">
        <v>0</v>
      </c>
      <c r="D265" s="5">
        <v>0</v>
      </c>
      <c r="E265" s="5">
        <v>0</v>
      </c>
      <c r="F265" s="5">
        <v>0</v>
      </c>
      <c r="G265" s="5">
        <v>0</v>
      </c>
      <c r="H265" s="5">
        <v>0</v>
      </c>
      <c r="I265" s="5">
        <v>0</v>
      </c>
      <c r="J265" s="5">
        <v>0</v>
      </c>
      <c r="K265" s="72">
        <v>0</v>
      </c>
      <c r="L265" s="72">
        <v>0</v>
      </c>
      <c r="M265" s="167"/>
      <c r="N265" s="71" t="s">
        <v>120</v>
      </c>
      <c r="O265" s="5">
        <v>0</v>
      </c>
      <c r="P265" s="5">
        <v>0</v>
      </c>
      <c r="Q265" s="5">
        <v>0</v>
      </c>
      <c r="R265" s="5">
        <v>0</v>
      </c>
      <c r="S265" s="5">
        <v>0</v>
      </c>
      <c r="T265" s="5">
        <v>0</v>
      </c>
      <c r="U265" s="5">
        <v>0</v>
      </c>
      <c r="V265" s="5">
        <v>0</v>
      </c>
      <c r="W265" s="72">
        <v>0</v>
      </c>
      <c r="X265" s="72">
        <v>0</v>
      </c>
      <c r="Y265" s="167"/>
      <c r="Z265" s="71" t="s">
        <v>120</v>
      </c>
      <c r="AA265" s="5">
        <v>0</v>
      </c>
      <c r="AB265" s="5">
        <v>0</v>
      </c>
      <c r="AC265" s="5">
        <v>0</v>
      </c>
      <c r="AD265" s="5">
        <v>0</v>
      </c>
      <c r="AE265" s="72">
        <v>0</v>
      </c>
      <c r="AF265" s="72">
        <v>0</v>
      </c>
      <c r="AG265" s="5">
        <v>0</v>
      </c>
      <c r="AH265" s="5">
        <v>0</v>
      </c>
      <c r="AI265" s="5">
        <v>0</v>
      </c>
      <c r="AJ265" s="5">
        <v>0</v>
      </c>
      <c r="AK265" s="167"/>
      <c r="AL265" s="71" t="s">
        <v>120</v>
      </c>
      <c r="AM265" s="5">
        <v>0</v>
      </c>
      <c r="AN265" s="5">
        <v>0</v>
      </c>
      <c r="AO265" s="5">
        <v>0</v>
      </c>
      <c r="AP265" s="5">
        <v>0</v>
      </c>
      <c r="AQ265" s="5">
        <v>0</v>
      </c>
      <c r="AR265" s="5">
        <v>0</v>
      </c>
      <c r="AS265" s="5">
        <v>0</v>
      </c>
      <c r="AT265" s="5">
        <v>0</v>
      </c>
      <c r="AU265" s="5">
        <v>0</v>
      </c>
      <c r="AV265" s="167"/>
      <c r="AW265" s="71" t="s">
        <v>120</v>
      </c>
      <c r="AX265" s="5">
        <v>0</v>
      </c>
      <c r="AY265" s="5">
        <v>0</v>
      </c>
      <c r="AZ265" s="5">
        <v>0</v>
      </c>
      <c r="BA265" s="5">
        <v>0</v>
      </c>
      <c r="BB265" s="5">
        <v>0</v>
      </c>
      <c r="BC265" s="5">
        <v>0</v>
      </c>
      <c r="BD265" s="5">
        <v>0</v>
      </c>
      <c r="BE265" s="5">
        <v>0</v>
      </c>
      <c r="BF265" s="5">
        <v>0</v>
      </c>
      <c r="BG265" s="5">
        <v>0</v>
      </c>
      <c r="BH265" s="5">
        <v>0</v>
      </c>
      <c r="BI265" s="5">
        <v>0</v>
      </c>
      <c r="BJ265" s="167"/>
      <c r="BK265" s="71" t="s">
        <v>120</v>
      </c>
      <c r="BL265" s="5">
        <v>0</v>
      </c>
      <c r="BM265" s="5">
        <v>0</v>
      </c>
      <c r="BN265" s="5">
        <v>0</v>
      </c>
      <c r="BO265" s="5">
        <v>0</v>
      </c>
      <c r="BP265" s="5">
        <v>0</v>
      </c>
      <c r="BQ265" s="72">
        <v>0</v>
      </c>
      <c r="BR265" s="5">
        <v>0</v>
      </c>
      <c r="BS265" s="5">
        <v>0</v>
      </c>
      <c r="BT265" s="72">
        <v>0</v>
      </c>
      <c r="BU265" s="5">
        <v>0</v>
      </c>
      <c r="BV265" s="167"/>
      <c r="BW265" s="71" t="s">
        <v>120</v>
      </c>
      <c r="BX265" s="5">
        <v>0</v>
      </c>
      <c r="BY265" s="5">
        <v>0</v>
      </c>
      <c r="BZ265" s="5">
        <v>0</v>
      </c>
      <c r="CA265" s="5">
        <v>0</v>
      </c>
      <c r="CB265" s="5">
        <v>0</v>
      </c>
      <c r="CC265" s="5">
        <v>0</v>
      </c>
      <c r="CD265" s="5">
        <v>0</v>
      </c>
      <c r="CE265" s="5">
        <v>0</v>
      </c>
      <c r="CF265" s="5">
        <v>0</v>
      </c>
      <c r="CG265" s="5">
        <v>0</v>
      </c>
      <c r="CH265" s="5">
        <v>0</v>
      </c>
      <c r="CI265" s="5">
        <v>0</v>
      </c>
      <c r="CJ265" s="5">
        <v>0</v>
      </c>
      <c r="CK265" s="135"/>
      <c r="CL265" s="138" t="s">
        <v>221</v>
      </c>
      <c r="CM265" s="138" t="s">
        <v>4399</v>
      </c>
      <c r="CN265" s="139">
        <v>0</v>
      </c>
      <c r="CO265" s="141">
        <v>0</v>
      </c>
    </row>
    <row r="266" spans="1:93">
      <c r="A266" s="167"/>
      <c r="B266" s="103" t="s">
        <v>102</v>
      </c>
      <c r="C266" s="105">
        <v>184</v>
      </c>
      <c r="D266" s="105">
        <v>91</v>
      </c>
      <c r="E266" s="105">
        <v>205</v>
      </c>
      <c r="F266" s="105">
        <v>88</v>
      </c>
      <c r="G266" s="105">
        <v>112</v>
      </c>
      <c r="H266" s="105">
        <v>45</v>
      </c>
      <c r="I266" s="105">
        <v>99</v>
      </c>
      <c r="J266" s="105">
        <v>35</v>
      </c>
      <c r="K266" s="105">
        <v>600</v>
      </c>
      <c r="L266" s="105">
        <v>259</v>
      </c>
      <c r="M266" s="167"/>
      <c r="N266" s="103" t="s">
        <v>102</v>
      </c>
      <c r="O266" s="105">
        <v>41</v>
      </c>
      <c r="P266" s="105">
        <v>25</v>
      </c>
      <c r="Q266" s="105">
        <v>0</v>
      </c>
      <c r="R266" s="105">
        <v>0</v>
      </c>
      <c r="S266" s="105">
        <v>13</v>
      </c>
      <c r="T266" s="105">
        <v>1</v>
      </c>
      <c r="U266" s="105">
        <v>14</v>
      </c>
      <c r="V266" s="105">
        <v>8</v>
      </c>
      <c r="W266" s="105">
        <v>68</v>
      </c>
      <c r="X266" s="105">
        <v>34</v>
      </c>
      <c r="Y266" s="167"/>
      <c r="Z266" s="103" t="s">
        <v>102</v>
      </c>
      <c r="AA266" s="105">
        <v>6</v>
      </c>
      <c r="AB266" s="105">
        <v>6</v>
      </c>
      <c r="AC266" s="105">
        <v>5</v>
      </c>
      <c r="AD266" s="105">
        <v>4</v>
      </c>
      <c r="AE266" s="105">
        <v>21</v>
      </c>
      <c r="AF266" s="105">
        <v>13</v>
      </c>
      <c r="AG266" s="105">
        <v>6</v>
      </c>
      <c r="AH266" s="105">
        <v>0</v>
      </c>
      <c r="AI266" s="105">
        <v>2</v>
      </c>
      <c r="AJ266" s="105">
        <v>5</v>
      </c>
      <c r="AK266" s="167"/>
      <c r="AL266" s="103" t="s">
        <v>102</v>
      </c>
      <c r="AM266" s="105">
        <v>2</v>
      </c>
      <c r="AN266" s="105">
        <v>124</v>
      </c>
      <c r="AO266" s="105">
        <v>49</v>
      </c>
      <c r="AP266" s="105">
        <v>7</v>
      </c>
      <c r="AQ266" s="105">
        <v>0</v>
      </c>
      <c r="AR266" s="105">
        <v>1</v>
      </c>
      <c r="AS266" s="105">
        <v>14</v>
      </c>
      <c r="AT266" s="105">
        <v>9</v>
      </c>
      <c r="AU266" s="105">
        <v>9</v>
      </c>
      <c r="AV266" s="167"/>
      <c r="AW266" s="103" t="s">
        <v>102</v>
      </c>
      <c r="AX266" s="105">
        <v>79</v>
      </c>
      <c r="AY266" s="105">
        <v>34</v>
      </c>
      <c r="AZ266" s="105">
        <v>74</v>
      </c>
      <c r="BA266" s="105">
        <v>32</v>
      </c>
      <c r="BB266" s="105">
        <v>63</v>
      </c>
      <c r="BC266" s="105">
        <v>24</v>
      </c>
      <c r="BD266" s="105">
        <v>79</v>
      </c>
      <c r="BE266" s="105">
        <v>34</v>
      </c>
      <c r="BF266" s="105">
        <v>74</v>
      </c>
      <c r="BG266" s="105">
        <v>32</v>
      </c>
      <c r="BH266" s="105">
        <v>63</v>
      </c>
      <c r="BI266" s="105">
        <v>24</v>
      </c>
      <c r="BJ266" s="167"/>
      <c r="BK266" s="103" t="s">
        <v>102</v>
      </c>
      <c r="BL266" s="105">
        <v>0</v>
      </c>
      <c r="BM266" s="105">
        <v>18</v>
      </c>
      <c r="BN266" s="105">
        <v>0</v>
      </c>
      <c r="BO266" s="105">
        <v>17</v>
      </c>
      <c r="BP266" s="105">
        <v>0</v>
      </c>
      <c r="BQ266" s="105">
        <v>35</v>
      </c>
      <c r="BR266" s="105">
        <v>14</v>
      </c>
      <c r="BS266" s="105">
        <v>9</v>
      </c>
      <c r="BT266" s="105">
        <v>2</v>
      </c>
      <c r="BU266" s="105">
        <v>0</v>
      </c>
      <c r="BV266" s="167"/>
      <c r="BW266" s="103" t="s">
        <v>102</v>
      </c>
      <c r="BX266" s="105">
        <v>13</v>
      </c>
      <c r="BY266" s="105">
        <v>19</v>
      </c>
      <c r="BZ266" s="105">
        <v>4</v>
      </c>
      <c r="CA266" s="105">
        <v>1</v>
      </c>
      <c r="CB266" s="105">
        <v>34</v>
      </c>
      <c r="CC266" s="105">
        <v>1</v>
      </c>
      <c r="CD266" s="105">
        <v>1</v>
      </c>
      <c r="CE266" s="105">
        <v>0</v>
      </c>
      <c r="CF266" s="105">
        <v>0</v>
      </c>
      <c r="CG266" s="105">
        <v>10</v>
      </c>
      <c r="CH266" s="105">
        <v>0</v>
      </c>
      <c r="CI266" s="105">
        <v>7</v>
      </c>
      <c r="CJ266" s="105">
        <v>0</v>
      </c>
      <c r="CK266" s="135"/>
      <c r="CL266" s="138" t="s">
        <v>221</v>
      </c>
      <c r="CM266" s="138" t="s">
        <v>4400</v>
      </c>
      <c r="CN266" s="139">
        <v>425</v>
      </c>
      <c r="CO266" s="141">
        <v>83</v>
      </c>
    </row>
    <row r="267" spans="1:93" ht="14.45" customHeight="1">
      <c r="A267" s="167" t="s">
        <v>222</v>
      </c>
      <c r="B267" s="71" t="s">
        <v>119</v>
      </c>
      <c r="C267" s="5">
        <v>1486</v>
      </c>
      <c r="D267" s="5">
        <v>806</v>
      </c>
      <c r="E267" s="5">
        <v>1407</v>
      </c>
      <c r="F267" s="5">
        <v>690</v>
      </c>
      <c r="G267" s="5">
        <v>890</v>
      </c>
      <c r="H267" s="5">
        <v>428</v>
      </c>
      <c r="I267" s="5">
        <v>766</v>
      </c>
      <c r="J267" s="5">
        <v>373</v>
      </c>
      <c r="K267" s="72">
        <v>4549</v>
      </c>
      <c r="L267" s="72">
        <v>2297</v>
      </c>
      <c r="M267" s="167" t="s">
        <v>222</v>
      </c>
      <c r="N267" s="71" t="s">
        <v>119</v>
      </c>
      <c r="O267" s="5">
        <v>70</v>
      </c>
      <c r="P267" s="5">
        <v>34</v>
      </c>
      <c r="Q267" s="5">
        <v>35</v>
      </c>
      <c r="R267" s="5">
        <v>24</v>
      </c>
      <c r="S267" s="5">
        <v>30</v>
      </c>
      <c r="T267" s="5">
        <v>14</v>
      </c>
      <c r="U267" s="5">
        <v>48</v>
      </c>
      <c r="V267" s="5">
        <v>33</v>
      </c>
      <c r="W267" s="72">
        <v>183</v>
      </c>
      <c r="X267" s="72">
        <v>105</v>
      </c>
      <c r="Y267" s="167" t="s">
        <v>222</v>
      </c>
      <c r="Z267" s="71" t="s">
        <v>119</v>
      </c>
      <c r="AA267" s="5">
        <v>33</v>
      </c>
      <c r="AB267" s="5">
        <v>33</v>
      </c>
      <c r="AC267" s="5">
        <v>27</v>
      </c>
      <c r="AD267" s="5">
        <v>22</v>
      </c>
      <c r="AE267" s="72">
        <v>115</v>
      </c>
      <c r="AF267" s="72">
        <v>87</v>
      </c>
      <c r="AG267" s="5">
        <v>66</v>
      </c>
      <c r="AH267" s="5">
        <v>0</v>
      </c>
      <c r="AI267" s="5">
        <v>4</v>
      </c>
      <c r="AJ267" s="5">
        <v>20</v>
      </c>
      <c r="AK267" s="167" t="s">
        <v>222</v>
      </c>
      <c r="AL267" s="71" t="s">
        <v>119</v>
      </c>
      <c r="AM267" s="5">
        <v>0</v>
      </c>
      <c r="AN267" s="5">
        <v>1462</v>
      </c>
      <c r="AO267" s="5">
        <v>10</v>
      </c>
      <c r="AP267" s="5">
        <v>33</v>
      </c>
      <c r="AQ267" s="5">
        <v>20</v>
      </c>
      <c r="AR267" s="5">
        <v>37</v>
      </c>
      <c r="AS267" s="5">
        <v>89</v>
      </c>
      <c r="AT267" s="5">
        <v>70</v>
      </c>
      <c r="AU267" s="5">
        <v>66</v>
      </c>
      <c r="AV267" s="167" t="s">
        <v>222</v>
      </c>
      <c r="AW267" s="71" t="s">
        <v>119</v>
      </c>
      <c r="AX267" s="5">
        <v>522</v>
      </c>
      <c r="AY267" s="5">
        <v>269</v>
      </c>
      <c r="AZ267" s="5">
        <v>494</v>
      </c>
      <c r="BA267" s="5">
        <v>251</v>
      </c>
      <c r="BB267" s="5">
        <v>399</v>
      </c>
      <c r="BC267" s="5">
        <v>205</v>
      </c>
      <c r="BD267" s="5">
        <v>518</v>
      </c>
      <c r="BE267" s="5">
        <v>266</v>
      </c>
      <c r="BF267" s="5">
        <v>490</v>
      </c>
      <c r="BG267" s="5">
        <v>248</v>
      </c>
      <c r="BH267" s="5">
        <v>374</v>
      </c>
      <c r="BI267" s="5">
        <v>191</v>
      </c>
      <c r="BJ267" s="167" t="s">
        <v>222</v>
      </c>
      <c r="BK267" s="71" t="s">
        <v>119</v>
      </c>
      <c r="BL267" s="5">
        <v>14</v>
      </c>
      <c r="BM267" s="5">
        <v>95</v>
      </c>
      <c r="BN267" s="5">
        <v>2</v>
      </c>
      <c r="BO267" s="5">
        <v>69</v>
      </c>
      <c r="BP267" s="5">
        <v>9</v>
      </c>
      <c r="BQ267" s="72">
        <v>189</v>
      </c>
      <c r="BR267" s="5">
        <v>81</v>
      </c>
      <c r="BS267" s="5">
        <v>58</v>
      </c>
      <c r="BT267" s="72">
        <v>18</v>
      </c>
      <c r="BU267" s="5">
        <v>6</v>
      </c>
      <c r="BV267" s="167" t="s">
        <v>222</v>
      </c>
      <c r="BW267" s="71" t="s">
        <v>119</v>
      </c>
      <c r="BX267" s="5">
        <v>542</v>
      </c>
      <c r="BY267" s="5">
        <v>563</v>
      </c>
      <c r="BZ267" s="5">
        <v>168</v>
      </c>
      <c r="CA267" s="5">
        <v>305</v>
      </c>
      <c r="CB267" s="5">
        <v>565</v>
      </c>
      <c r="CC267" s="5">
        <v>47</v>
      </c>
      <c r="CD267" s="5">
        <v>186</v>
      </c>
      <c r="CE267" s="5">
        <v>4</v>
      </c>
      <c r="CF267" s="5">
        <v>0</v>
      </c>
      <c r="CG267" s="5">
        <v>14</v>
      </c>
      <c r="CH267" s="5">
        <v>5</v>
      </c>
      <c r="CI267" s="5">
        <v>61</v>
      </c>
      <c r="CJ267" s="5">
        <v>2531</v>
      </c>
      <c r="CK267" s="135"/>
      <c r="CL267" s="138" t="s">
        <v>222</v>
      </c>
      <c r="CM267" s="138" t="s">
        <v>4401</v>
      </c>
      <c r="CN267" s="139">
        <v>3186</v>
      </c>
      <c r="CO267" s="141">
        <v>2399</v>
      </c>
    </row>
    <row r="268" spans="1:93">
      <c r="A268" s="167"/>
      <c r="B268" s="71" t="s">
        <v>120</v>
      </c>
      <c r="C268" s="5">
        <v>556</v>
      </c>
      <c r="D268" s="5">
        <v>280</v>
      </c>
      <c r="E268" s="5">
        <v>558</v>
      </c>
      <c r="F268" s="5">
        <v>289</v>
      </c>
      <c r="G268" s="5">
        <v>416</v>
      </c>
      <c r="H268" s="5">
        <v>215</v>
      </c>
      <c r="I268" s="5">
        <v>459</v>
      </c>
      <c r="J268" s="5">
        <v>251</v>
      </c>
      <c r="K268" s="72">
        <v>1989</v>
      </c>
      <c r="L268" s="72">
        <v>1035</v>
      </c>
      <c r="M268" s="167"/>
      <c r="N268" s="71" t="s">
        <v>120</v>
      </c>
      <c r="O268" s="5">
        <v>173</v>
      </c>
      <c r="P268" s="5">
        <v>74</v>
      </c>
      <c r="Q268" s="5">
        <v>21</v>
      </c>
      <c r="R268" s="5">
        <v>18</v>
      </c>
      <c r="S268" s="5">
        <v>95</v>
      </c>
      <c r="T268" s="5">
        <v>44</v>
      </c>
      <c r="U268" s="5">
        <v>30</v>
      </c>
      <c r="V268" s="5">
        <v>12</v>
      </c>
      <c r="W268" s="72">
        <v>319</v>
      </c>
      <c r="X268" s="72">
        <v>148</v>
      </c>
      <c r="Y268" s="167"/>
      <c r="Z268" s="71" t="s">
        <v>120</v>
      </c>
      <c r="AA268" s="5">
        <v>9</v>
      </c>
      <c r="AB268" s="5">
        <v>9</v>
      </c>
      <c r="AC268" s="5">
        <v>8</v>
      </c>
      <c r="AD268" s="5">
        <v>10</v>
      </c>
      <c r="AE268" s="72">
        <v>36</v>
      </c>
      <c r="AF268" s="72">
        <v>28</v>
      </c>
      <c r="AG268" s="5">
        <v>19</v>
      </c>
      <c r="AH268" s="5">
        <v>0</v>
      </c>
      <c r="AI268" s="5">
        <v>0</v>
      </c>
      <c r="AJ268" s="5">
        <v>2</v>
      </c>
      <c r="AK268" s="167"/>
      <c r="AL268" s="71" t="s">
        <v>120</v>
      </c>
      <c r="AM268" s="5">
        <v>0</v>
      </c>
      <c r="AN268" s="5">
        <v>519</v>
      </c>
      <c r="AO268" s="5">
        <v>0</v>
      </c>
      <c r="AP268" s="5">
        <v>0</v>
      </c>
      <c r="AQ268" s="5">
        <v>0</v>
      </c>
      <c r="AR268" s="5">
        <v>11</v>
      </c>
      <c r="AS268" s="5">
        <v>28</v>
      </c>
      <c r="AT268" s="5">
        <v>28</v>
      </c>
      <c r="AU268" s="5">
        <v>28</v>
      </c>
      <c r="AV268" s="167"/>
      <c r="AW268" s="71" t="s">
        <v>120</v>
      </c>
      <c r="AX268" s="5">
        <v>338</v>
      </c>
      <c r="AY268" s="5">
        <v>191</v>
      </c>
      <c r="AZ268" s="5">
        <v>328</v>
      </c>
      <c r="BA268" s="5">
        <v>187</v>
      </c>
      <c r="BB268" s="5">
        <v>190</v>
      </c>
      <c r="BC268" s="5">
        <v>111</v>
      </c>
      <c r="BD268" s="5">
        <v>321</v>
      </c>
      <c r="BE268" s="5">
        <v>181</v>
      </c>
      <c r="BF268" s="5">
        <v>311</v>
      </c>
      <c r="BG268" s="5">
        <v>177</v>
      </c>
      <c r="BH268" s="5">
        <v>162</v>
      </c>
      <c r="BI268" s="5">
        <v>86</v>
      </c>
      <c r="BJ268" s="167"/>
      <c r="BK268" s="71" t="s">
        <v>120</v>
      </c>
      <c r="BL268" s="5">
        <v>24</v>
      </c>
      <c r="BM268" s="5">
        <v>32</v>
      </c>
      <c r="BN268" s="5">
        <v>0</v>
      </c>
      <c r="BO268" s="5">
        <v>5</v>
      </c>
      <c r="BP268" s="5">
        <v>0</v>
      </c>
      <c r="BQ268" s="72">
        <v>61</v>
      </c>
      <c r="BR268" s="5">
        <v>39</v>
      </c>
      <c r="BS268" s="5">
        <v>36</v>
      </c>
      <c r="BT268" s="72">
        <v>20</v>
      </c>
      <c r="BU268" s="5">
        <v>13</v>
      </c>
      <c r="BV268" s="167"/>
      <c r="BW268" s="71" t="s">
        <v>120</v>
      </c>
      <c r="BX268" s="5">
        <v>785</v>
      </c>
      <c r="BY268" s="5">
        <v>576</v>
      </c>
      <c r="BZ268" s="5">
        <v>230</v>
      </c>
      <c r="CA268" s="5">
        <v>406</v>
      </c>
      <c r="CB268" s="5">
        <v>423</v>
      </c>
      <c r="CC268" s="5">
        <v>13</v>
      </c>
      <c r="CD268" s="5">
        <v>188</v>
      </c>
      <c r="CE268" s="5">
        <v>0</v>
      </c>
      <c r="CF268" s="5">
        <v>0</v>
      </c>
      <c r="CG268" s="5">
        <v>2</v>
      </c>
      <c r="CH268" s="5">
        <v>0</v>
      </c>
      <c r="CI268" s="5">
        <v>9</v>
      </c>
      <c r="CJ268" s="5">
        <v>1339</v>
      </c>
      <c r="CK268" s="135"/>
      <c r="CL268" s="138" t="s">
        <v>222</v>
      </c>
      <c r="CM268" s="138" t="s">
        <v>4402</v>
      </c>
      <c r="CN268" s="139">
        <v>1038</v>
      </c>
      <c r="CO268" s="141">
        <v>2623</v>
      </c>
    </row>
    <row r="269" spans="1:93">
      <c r="A269" s="167"/>
      <c r="B269" s="103" t="s">
        <v>102</v>
      </c>
      <c r="C269" s="105">
        <v>2042</v>
      </c>
      <c r="D269" s="105">
        <v>1086</v>
      </c>
      <c r="E269" s="105">
        <v>1965</v>
      </c>
      <c r="F269" s="105">
        <v>979</v>
      </c>
      <c r="G269" s="105">
        <v>1306</v>
      </c>
      <c r="H269" s="105">
        <v>643</v>
      </c>
      <c r="I269" s="105">
        <v>1225</v>
      </c>
      <c r="J269" s="105">
        <v>624</v>
      </c>
      <c r="K269" s="105">
        <v>6538</v>
      </c>
      <c r="L269" s="105">
        <v>3332</v>
      </c>
      <c r="M269" s="167"/>
      <c r="N269" s="103" t="s">
        <v>102</v>
      </c>
      <c r="O269" s="105">
        <v>243</v>
      </c>
      <c r="P269" s="105">
        <v>108</v>
      </c>
      <c r="Q269" s="105">
        <v>56</v>
      </c>
      <c r="R269" s="105">
        <v>42</v>
      </c>
      <c r="S269" s="105">
        <v>125</v>
      </c>
      <c r="T269" s="105">
        <v>58</v>
      </c>
      <c r="U269" s="105">
        <v>78</v>
      </c>
      <c r="V269" s="105">
        <v>45</v>
      </c>
      <c r="W269" s="105">
        <v>502</v>
      </c>
      <c r="X269" s="105">
        <v>253</v>
      </c>
      <c r="Y269" s="167"/>
      <c r="Z269" s="103" t="s">
        <v>102</v>
      </c>
      <c r="AA269" s="105">
        <v>42</v>
      </c>
      <c r="AB269" s="105">
        <v>42</v>
      </c>
      <c r="AC269" s="105">
        <v>35</v>
      </c>
      <c r="AD269" s="105">
        <v>32</v>
      </c>
      <c r="AE269" s="105">
        <v>151</v>
      </c>
      <c r="AF269" s="105">
        <v>115</v>
      </c>
      <c r="AG269" s="105">
        <v>85</v>
      </c>
      <c r="AH269" s="105">
        <v>0</v>
      </c>
      <c r="AI269" s="105">
        <v>4</v>
      </c>
      <c r="AJ269" s="105">
        <v>22</v>
      </c>
      <c r="AK269" s="167"/>
      <c r="AL269" s="103" t="s">
        <v>102</v>
      </c>
      <c r="AM269" s="105">
        <v>0</v>
      </c>
      <c r="AN269" s="105">
        <v>1981</v>
      </c>
      <c r="AO269" s="105">
        <v>10</v>
      </c>
      <c r="AP269" s="105">
        <v>33</v>
      </c>
      <c r="AQ269" s="105">
        <v>20</v>
      </c>
      <c r="AR269" s="105">
        <v>48</v>
      </c>
      <c r="AS269" s="105">
        <v>117</v>
      </c>
      <c r="AT269" s="105">
        <v>98</v>
      </c>
      <c r="AU269" s="105">
        <v>94</v>
      </c>
      <c r="AV269" s="167"/>
      <c r="AW269" s="103" t="s">
        <v>102</v>
      </c>
      <c r="AX269" s="105">
        <v>860</v>
      </c>
      <c r="AY269" s="105">
        <v>460</v>
      </c>
      <c r="AZ269" s="105">
        <v>822</v>
      </c>
      <c r="BA269" s="105">
        <v>438</v>
      </c>
      <c r="BB269" s="105">
        <v>589</v>
      </c>
      <c r="BC269" s="105">
        <v>316</v>
      </c>
      <c r="BD269" s="105">
        <v>839</v>
      </c>
      <c r="BE269" s="105">
        <v>447</v>
      </c>
      <c r="BF269" s="105">
        <v>801</v>
      </c>
      <c r="BG269" s="105">
        <v>425</v>
      </c>
      <c r="BH269" s="105">
        <v>536</v>
      </c>
      <c r="BI269" s="105">
        <v>277</v>
      </c>
      <c r="BJ269" s="167"/>
      <c r="BK269" s="103" t="s">
        <v>102</v>
      </c>
      <c r="BL269" s="105">
        <v>38</v>
      </c>
      <c r="BM269" s="105">
        <v>127</v>
      </c>
      <c r="BN269" s="105">
        <v>2</v>
      </c>
      <c r="BO269" s="105">
        <v>74</v>
      </c>
      <c r="BP269" s="105">
        <v>9</v>
      </c>
      <c r="BQ269" s="105">
        <v>250</v>
      </c>
      <c r="BR269" s="105">
        <v>120</v>
      </c>
      <c r="BS269" s="105">
        <v>94</v>
      </c>
      <c r="BT269" s="105">
        <v>38</v>
      </c>
      <c r="BU269" s="105">
        <v>19</v>
      </c>
      <c r="BV269" s="167"/>
      <c r="BW269" s="103" t="s">
        <v>102</v>
      </c>
      <c r="BX269" s="105">
        <v>1327</v>
      </c>
      <c r="BY269" s="105">
        <v>1139</v>
      </c>
      <c r="BZ269" s="105">
        <v>398</v>
      </c>
      <c r="CA269" s="105">
        <v>711</v>
      </c>
      <c r="CB269" s="105">
        <v>988</v>
      </c>
      <c r="CC269" s="105">
        <v>60</v>
      </c>
      <c r="CD269" s="105">
        <v>374</v>
      </c>
      <c r="CE269" s="105">
        <v>4</v>
      </c>
      <c r="CF269" s="105">
        <v>0</v>
      </c>
      <c r="CG269" s="105">
        <v>16</v>
      </c>
      <c r="CH269" s="105">
        <v>5</v>
      </c>
      <c r="CI269" s="105">
        <v>70</v>
      </c>
      <c r="CJ269" s="105">
        <v>3870</v>
      </c>
      <c r="CK269" s="135"/>
      <c r="CL269" s="138" t="s">
        <v>222</v>
      </c>
      <c r="CM269" s="138" t="s">
        <v>4403</v>
      </c>
      <c r="CN269" s="139">
        <v>4224</v>
      </c>
      <c r="CO269" s="141">
        <v>5022</v>
      </c>
    </row>
    <row r="270" spans="1:93" ht="14.45" customHeight="1">
      <c r="A270" s="167" t="s">
        <v>223</v>
      </c>
      <c r="B270" s="71" t="s">
        <v>119</v>
      </c>
      <c r="C270" s="5">
        <v>818</v>
      </c>
      <c r="D270" s="5">
        <v>441</v>
      </c>
      <c r="E270" s="5">
        <v>729</v>
      </c>
      <c r="F270" s="5">
        <v>377</v>
      </c>
      <c r="G270" s="5">
        <v>487</v>
      </c>
      <c r="H270" s="5">
        <v>233</v>
      </c>
      <c r="I270" s="5">
        <v>465</v>
      </c>
      <c r="J270" s="5">
        <v>227</v>
      </c>
      <c r="K270" s="72">
        <v>2499</v>
      </c>
      <c r="L270" s="72">
        <v>1278</v>
      </c>
      <c r="M270" s="167" t="s">
        <v>223</v>
      </c>
      <c r="N270" s="71" t="s">
        <v>119</v>
      </c>
      <c r="O270" s="5">
        <v>66</v>
      </c>
      <c r="P270" s="5">
        <v>36</v>
      </c>
      <c r="Q270" s="5">
        <v>28</v>
      </c>
      <c r="R270" s="5">
        <v>19</v>
      </c>
      <c r="S270" s="5">
        <v>31</v>
      </c>
      <c r="T270" s="5">
        <v>14</v>
      </c>
      <c r="U270" s="5">
        <v>58</v>
      </c>
      <c r="V270" s="5">
        <v>30</v>
      </c>
      <c r="W270" s="72">
        <v>183</v>
      </c>
      <c r="X270" s="72">
        <v>99</v>
      </c>
      <c r="Y270" s="167" t="s">
        <v>223</v>
      </c>
      <c r="Z270" s="71" t="s">
        <v>119</v>
      </c>
      <c r="AA270" s="5">
        <v>25</v>
      </c>
      <c r="AB270" s="5">
        <v>26</v>
      </c>
      <c r="AC270" s="5">
        <v>21</v>
      </c>
      <c r="AD270" s="5">
        <v>18</v>
      </c>
      <c r="AE270" s="72">
        <v>90</v>
      </c>
      <c r="AF270" s="72">
        <v>83</v>
      </c>
      <c r="AG270" s="5">
        <v>53</v>
      </c>
      <c r="AH270" s="5">
        <v>0</v>
      </c>
      <c r="AI270" s="5">
        <v>3</v>
      </c>
      <c r="AJ270" s="5">
        <v>18</v>
      </c>
      <c r="AK270" s="167" t="s">
        <v>223</v>
      </c>
      <c r="AL270" s="71" t="s">
        <v>119</v>
      </c>
      <c r="AM270" s="5">
        <v>10</v>
      </c>
      <c r="AN270" s="5">
        <v>777</v>
      </c>
      <c r="AO270" s="5">
        <v>223</v>
      </c>
      <c r="AP270" s="5">
        <v>72</v>
      </c>
      <c r="AQ270" s="5">
        <v>0</v>
      </c>
      <c r="AR270" s="5">
        <v>9</v>
      </c>
      <c r="AS270" s="5">
        <v>79</v>
      </c>
      <c r="AT270" s="5">
        <v>58</v>
      </c>
      <c r="AU270" s="5">
        <v>60</v>
      </c>
      <c r="AV270" s="167" t="s">
        <v>223</v>
      </c>
      <c r="AW270" s="71" t="s">
        <v>119</v>
      </c>
      <c r="AX270" s="5">
        <v>383</v>
      </c>
      <c r="AY270" s="5">
        <v>170</v>
      </c>
      <c r="AZ270" s="5">
        <v>357</v>
      </c>
      <c r="BA270" s="5">
        <v>163</v>
      </c>
      <c r="BB270" s="5">
        <v>189</v>
      </c>
      <c r="BC270" s="5">
        <v>90</v>
      </c>
      <c r="BD270" s="5">
        <v>381</v>
      </c>
      <c r="BE270" s="5">
        <v>169</v>
      </c>
      <c r="BF270" s="5">
        <v>355</v>
      </c>
      <c r="BG270" s="5">
        <v>162</v>
      </c>
      <c r="BH270" s="5">
        <v>180</v>
      </c>
      <c r="BI270" s="5">
        <v>83</v>
      </c>
      <c r="BJ270" s="167" t="s">
        <v>223</v>
      </c>
      <c r="BK270" s="71" t="s">
        <v>119</v>
      </c>
      <c r="BL270" s="5">
        <v>27</v>
      </c>
      <c r="BM270" s="5">
        <v>72</v>
      </c>
      <c r="BN270" s="5">
        <v>0</v>
      </c>
      <c r="BO270" s="5">
        <v>63</v>
      </c>
      <c r="BP270" s="5">
        <v>7</v>
      </c>
      <c r="BQ270" s="72">
        <v>169</v>
      </c>
      <c r="BR270" s="5">
        <v>56</v>
      </c>
      <c r="BS270" s="5">
        <v>41</v>
      </c>
      <c r="BT270" s="72">
        <v>23</v>
      </c>
      <c r="BU270" s="5">
        <v>8</v>
      </c>
      <c r="BV270" s="167" t="s">
        <v>223</v>
      </c>
      <c r="BW270" s="71" t="s">
        <v>119</v>
      </c>
      <c r="BX270" s="5">
        <v>595</v>
      </c>
      <c r="BY270" s="5">
        <v>614</v>
      </c>
      <c r="BZ270" s="5">
        <v>185</v>
      </c>
      <c r="CA270" s="5">
        <v>58</v>
      </c>
      <c r="CB270" s="5">
        <v>651</v>
      </c>
      <c r="CC270" s="5">
        <v>69</v>
      </c>
      <c r="CD270" s="5">
        <v>67</v>
      </c>
      <c r="CE270" s="5">
        <v>15</v>
      </c>
      <c r="CF270" s="5">
        <v>0</v>
      </c>
      <c r="CG270" s="5">
        <v>12</v>
      </c>
      <c r="CH270" s="5">
        <v>0</v>
      </c>
      <c r="CI270" s="5">
        <v>37</v>
      </c>
      <c r="CJ270" s="5">
        <v>452</v>
      </c>
      <c r="CK270" s="135"/>
      <c r="CL270" s="138" t="s">
        <v>223</v>
      </c>
      <c r="CM270" s="138" t="s">
        <v>4404</v>
      </c>
      <c r="CN270" s="139">
        <v>2521</v>
      </c>
      <c r="CO270" s="141">
        <v>2266</v>
      </c>
    </row>
    <row r="271" spans="1:93">
      <c r="A271" s="167"/>
      <c r="B271" s="71" t="s">
        <v>120</v>
      </c>
      <c r="C271" s="5">
        <v>144</v>
      </c>
      <c r="D271" s="5">
        <v>77</v>
      </c>
      <c r="E271" s="5">
        <v>149</v>
      </c>
      <c r="F271" s="5">
        <v>67</v>
      </c>
      <c r="G271" s="5">
        <v>85</v>
      </c>
      <c r="H271" s="5">
        <v>38</v>
      </c>
      <c r="I271" s="5">
        <v>138</v>
      </c>
      <c r="J271" s="5">
        <v>62</v>
      </c>
      <c r="K271" s="72">
        <v>516</v>
      </c>
      <c r="L271" s="72">
        <v>244</v>
      </c>
      <c r="M271" s="167"/>
      <c r="N271" s="71" t="s">
        <v>120</v>
      </c>
      <c r="O271" s="5">
        <v>30</v>
      </c>
      <c r="P271" s="5">
        <v>9</v>
      </c>
      <c r="Q271" s="5">
        <v>1</v>
      </c>
      <c r="R271" s="5">
        <v>1</v>
      </c>
      <c r="S271" s="5">
        <v>1</v>
      </c>
      <c r="T271" s="5">
        <v>0</v>
      </c>
      <c r="U271" s="5">
        <v>25</v>
      </c>
      <c r="V271" s="5">
        <v>14</v>
      </c>
      <c r="W271" s="72">
        <v>57</v>
      </c>
      <c r="X271" s="72">
        <v>24</v>
      </c>
      <c r="Y271" s="167"/>
      <c r="Z271" s="71" t="s">
        <v>120</v>
      </c>
      <c r="AA271" s="5">
        <v>3</v>
      </c>
      <c r="AB271" s="5">
        <v>3</v>
      </c>
      <c r="AC271" s="5">
        <v>2</v>
      </c>
      <c r="AD271" s="5">
        <v>3</v>
      </c>
      <c r="AE271" s="72">
        <v>11</v>
      </c>
      <c r="AF271" s="72">
        <v>14</v>
      </c>
      <c r="AG271" s="5">
        <v>12</v>
      </c>
      <c r="AH271" s="5">
        <v>12</v>
      </c>
      <c r="AI271" s="5">
        <v>0</v>
      </c>
      <c r="AJ271" s="5">
        <v>1</v>
      </c>
      <c r="AK271" s="167"/>
      <c r="AL271" s="71" t="s">
        <v>120</v>
      </c>
      <c r="AM271" s="5">
        <v>0</v>
      </c>
      <c r="AN271" s="5">
        <v>200</v>
      </c>
      <c r="AO271" s="5">
        <v>70</v>
      </c>
      <c r="AP271" s="5">
        <v>0</v>
      </c>
      <c r="AQ271" s="5">
        <v>0</v>
      </c>
      <c r="AR271" s="5">
        <v>2</v>
      </c>
      <c r="AS271" s="5">
        <v>14</v>
      </c>
      <c r="AT271" s="5">
        <v>14</v>
      </c>
      <c r="AU271" s="5">
        <v>12</v>
      </c>
      <c r="AV271" s="167"/>
      <c r="AW271" s="71" t="s">
        <v>120</v>
      </c>
      <c r="AX271" s="5">
        <v>111</v>
      </c>
      <c r="AY271" s="5">
        <v>44</v>
      </c>
      <c r="AZ271" s="5">
        <v>111</v>
      </c>
      <c r="BA271" s="5">
        <v>44</v>
      </c>
      <c r="BB271" s="5">
        <v>44</v>
      </c>
      <c r="BC271" s="5">
        <v>11</v>
      </c>
      <c r="BD271" s="5">
        <v>102</v>
      </c>
      <c r="BE271" s="5">
        <v>43</v>
      </c>
      <c r="BF271" s="5">
        <v>102</v>
      </c>
      <c r="BG271" s="5">
        <v>43</v>
      </c>
      <c r="BH271" s="5">
        <v>35</v>
      </c>
      <c r="BI271" s="5">
        <v>10</v>
      </c>
      <c r="BJ271" s="167"/>
      <c r="BK271" s="71" t="s">
        <v>120</v>
      </c>
      <c r="BL271" s="5">
        <v>8</v>
      </c>
      <c r="BM271" s="5">
        <v>15</v>
      </c>
      <c r="BN271" s="5">
        <v>0</v>
      </c>
      <c r="BO271" s="5">
        <v>1</v>
      </c>
      <c r="BP271" s="5">
        <v>1</v>
      </c>
      <c r="BQ271" s="72">
        <v>25</v>
      </c>
      <c r="BR271" s="5">
        <v>11</v>
      </c>
      <c r="BS271" s="5">
        <v>15</v>
      </c>
      <c r="BT271" s="72">
        <v>8</v>
      </c>
      <c r="BU271" s="5">
        <v>4</v>
      </c>
      <c r="BV271" s="167"/>
      <c r="BW271" s="71" t="s">
        <v>120</v>
      </c>
      <c r="BX271" s="5">
        <v>215</v>
      </c>
      <c r="BY271" s="5">
        <v>177</v>
      </c>
      <c r="BZ271" s="5">
        <v>0</v>
      </c>
      <c r="CA271" s="5">
        <v>0</v>
      </c>
      <c r="CB271" s="5">
        <v>141</v>
      </c>
      <c r="CC271" s="5">
        <v>0</v>
      </c>
      <c r="CD271" s="5">
        <v>0</v>
      </c>
      <c r="CE271" s="5">
        <v>0</v>
      </c>
      <c r="CF271" s="5">
        <v>0</v>
      </c>
      <c r="CG271" s="5">
        <v>0</v>
      </c>
      <c r="CH271" s="5">
        <v>0</v>
      </c>
      <c r="CI271" s="5">
        <v>0</v>
      </c>
      <c r="CJ271" s="5">
        <v>28</v>
      </c>
      <c r="CK271" s="135"/>
      <c r="CL271" s="138" t="s">
        <v>223</v>
      </c>
      <c r="CM271" s="138" t="s">
        <v>4405</v>
      </c>
      <c r="CN271" s="139">
        <v>610</v>
      </c>
      <c r="CO271" s="141">
        <v>533</v>
      </c>
    </row>
    <row r="272" spans="1:93">
      <c r="A272" s="167"/>
      <c r="B272" s="103" t="s">
        <v>102</v>
      </c>
      <c r="C272" s="105">
        <v>962</v>
      </c>
      <c r="D272" s="105">
        <v>518</v>
      </c>
      <c r="E272" s="105">
        <v>878</v>
      </c>
      <c r="F272" s="105">
        <v>444</v>
      </c>
      <c r="G272" s="105">
        <v>572</v>
      </c>
      <c r="H272" s="105">
        <v>271</v>
      </c>
      <c r="I272" s="105">
        <v>603</v>
      </c>
      <c r="J272" s="105">
        <v>289</v>
      </c>
      <c r="K272" s="105">
        <v>3015</v>
      </c>
      <c r="L272" s="105">
        <v>1522</v>
      </c>
      <c r="M272" s="167"/>
      <c r="N272" s="103" t="s">
        <v>102</v>
      </c>
      <c r="O272" s="105">
        <v>96</v>
      </c>
      <c r="P272" s="105">
        <v>45</v>
      </c>
      <c r="Q272" s="105">
        <v>29</v>
      </c>
      <c r="R272" s="105">
        <v>20</v>
      </c>
      <c r="S272" s="105">
        <v>32</v>
      </c>
      <c r="T272" s="105">
        <v>14</v>
      </c>
      <c r="U272" s="105">
        <v>83</v>
      </c>
      <c r="V272" s="105">
        <v>44</v>
      </c>
      <c r="W272" s="105">
        <v>240</v>
      </c>
      <c r="X272" s="105">
        <v>123</v>
      </c>
      <c r="Y272" s="167"/>
      <c r="Z272" s="103" t="s">
        <v>102</v>
      </c>
      <c r="AA272" s="105">
        <v>28</v>
      </c>
      <c r="AB272" s="105">
        <v>29</v>
      </c>
      <c r="AC272" s="105">
        <v>23</v>
      </c>
      <c r="AD272" s="105">
        <v>21</v>
      </c>
      <c r="AE272" s="105">
        <v>101</v>
      </c>
      <c r="AF272" s="105">
        <v>97</v>
      </c>
      <c r="AG272" s="105">
        <v>65</v>
      </c>
      <c r="AH272" s="105">
        <v>12</v>
      </c>
      <c r="AI272" s="105">
        <v>3</v>
      </c>
      <c r="AJ272" s="105">
        <v>19</v>
      </c>
      <c r="AK272" s="167"/>
      <c r="AL272" s="103" t="s">
        <v>102</v>
      </c>
      <c r="AM272" s="105">
        <v>10</v>
      </c>
      <c r="AN272" s="105">
        <v>977</v>
      </c>
      <c r="AO272" s="105">
        <v>293</v>
      </c>
      <c r="AP272" s="105">
        <v>72</v>
      </c>
      <c r="AQ272" s="105">
        <v>0</v>
      </c>
      <c r="AR272" s="105">
        <v>11</v>
      </c>
      <c r="AS272" s="105">
        <v>93</v>
      </c>
      <c r="AT272" s="105">
        <v>72</v>
      </c>
      <c r="AU272" s="105">
        <v>72</v>
      </c>
      <c r="AV272" s="167"/>
      <c r="AW272" s="103" t="s">
        <v>102</v>
      </c>
      <c r="AX272" s="105">
        <v>494</v>
      </c>
      <c r="AY272" s="105">
        <v>214</v>
      </c>
      <c r="AZ272" s="105">
        <v>468</v>
      </c>
      <c r="BA272" s="105">
        <v>207</v>
      </c>
      <c r="BB272" s="105">
        <v>233</v>
      </c>
      <c r="BC272" s="105">
        <v>101</v>
      </c>
      <c r="BD272" s="105">
        <v>483</v>
      </c>
      <c r="BE272" s="105">
        <v>212</v>
      </c>
      <c r="BF272" s="105">
        <v>457</v>
      </c>
      <c r="BG272" s="105">
        <v>205</v>
      </c>
      <c r="BH272" s="105">
        <v>215</v>
      </c>
      <c r="BI272" s="105">
        <v>93</v>
      </c>
      <c r="BJ272" s="167"/>
      <c r="BK272" s="103" t="s">
        <v>102</v>
      </c>
      <c r="BL272" s="105">
        <v>35</v>
      </c>
      <c r="BM272" s="105">
        <v>87</v>
      </c>
      <c r="BN272" s="105">
        <v>0</v>
      </c>
      <c r="BO272" s="105">
        <v>64</v>
      </c>
      <c r="BP272" s="105">
        <v>8</v>
      </c>
      <c r="BQ272" s="105">
        <v>194</v>
      </c>
      <c r="BR272" s="105">
        <v>67</v>
      </c>
      <c r="BS272" s="105">
        <v>56</v>
      </c>
      <c r="BT272" s="105">
        <v>31</v>
      </c>
      <c r="BU272" s="105">
        <v>12</v>
      </c>
      <c r="BV272" s="167"/>
      <c r="BW272" s="103" t="s">
        <v>102</v>
      </c>
      <c r="BX272" s="105">
        <v>810</v>
      </c>
      <c r="BY272" s="105">
        <v>791</v>
      </c>
      <c r="BZ272" s="105">
        <v>185</v>
      </c>
      <c r="CA272" s="105">
        <v>58</v>
      </c>
      <c r="CB272" s="105">
        <v>792</v>
      </c>
      <c r="CC272" s="105">
        <v>69</v>
      </c>
      <c r="CD272" s="105">
        <v>67</v>
      </c>
      <c r="CE272" s="105">
        <v>15</v>
      </c>
      <c r="CF272" s="105">
        <v>0</v>
      </c>
      <c r="CG272" s="105">
        <v>12</v>
      </c>
      <c r="CH272" s="105">
        <v>0</v>
      </c>
      <c r="CI272" s="105">
        <v>37</v>
      </c>
      <c r="CJ272" s="105">
        <v>480</v>
      </c>
      <c r="CK272" s="135"/>
      <c r="CL272" s="138" t="s">
        <v>223</v>
      </c>
      <c r="CM272" s="138" t="s">
        <v>4406</v>
      </c>
      <c r="CN272" s="139">
        <v>3131</v>
      </c>
      <c r="CO272" s="141">
        <v>2799</v>
      </c>
    </row>
    <row r="273" spans="1:93">
      <c r="A273" s="73" t="s">
        <v>132</v>
      </c>
      <c r="B273" s="71"/>
      <c r="C273" s="5"/>
      <c r="D273" s="5"/>
      <c r="E273" s="5"/>
      <c r="F273" s="5"/>
      <c r="G273" s="5"/>
      <c r="H273" s="5"/>
      <c r="I273" s="5"/>
      <c r="J273" s="5"/>
      <c r="K273" s="5"/>
      <c r="L273" s="5"/>
      <c r="M273" s="73" t="s">
        <v>132</v>
      </c>
      <c r="N273" s="71"/>
      <c r="O273" s="5"/>
      <c r="P273" s="5"/>
      <c r="Q273" s="5"/>
      <c r="R273" s="5"/>
      <c r="S273" s="5"/>
      <c r="T273" s="5"/>
      <c r="U273" s="5"/>
      <c r="V273" s="5"/>
      <c r="W273" s="5"/>
      <c r="X273" s="5"/>
      <c r="Y273" s="73" t="s">
        <v>132</v>
      </c>
      <c r="Z273" s="71"/>
      <c r="AA273" s="5"/>
      <c r="AB273" s="5"/>
      <c r="AC273" s="5"/>
      <c r="AD273" s="5"/>
      <c r="AE273" s="5"/>
      <c r="AF273" s="5"/>
      <c r="AG273" s="5"/>
      <c r="AH273" s="5"/>
      <c r="AI273" s="5"/>
      <c r="AJ273" s="72"/>
      <c r="AK273" s="73" t="s">
        <v>132</v>
      </c>
      <c r="AL273" s="71"/>
      <c r="AM273" s="5"/>
      <c r="AN273" s="5"/>
      <c r="AO273" s="5"/>
      <c r="AP273" s="5"/>
      <c r="AQ273" s="5"/>
      <c r="AR273" s="5"/>
      <c r="AS273" s="5"/>
      <c r="AT273" s="5"/>
      <c r="AU273" s="5"/>
      <c r="AV273" s="73" t="s">
        <v>132</v>
      </c>
      <c r="AW273" s="71"/>
      <c r="AX273" s="5"/>
      <c r="AY273" s="5"/>
      <c r="AZ273" s="5"/>
      <c r="BA273" s="5"/>
      <c r="BB273" s="5"/>
      <c r="BC273" s="5"/>
      <c r="BD273" s="5"/>
      <c r="BE273" s="5"/>
      <c r="BF273" s="5"/>
      <c r="BG273" s="5"/>
      <c r="BH273" s="5"/>
      <c r="BI273" s="5"/>
      <c r="BJ273" s="73" t="s">
        <v>132</v>
      </c>
      <c r="BK273" s="71"/>
      <c r="BL273" s="5"/>
      <c r="BM273" s="5"/>
      <c r="BN273" s="5"/>
      <c r="BO273" s="5"/>
      <c r="BP273" s="5"/>
      <c r="BQ273" s="5"/>
      <c r="BR273" s="5"/>
      <c r="BS273" s="5"/>
      <c r="BT273" s="5"/>
      <c r="BU273" s="5"/>
      <c r="BV273" s="73" t="s">
        <v>132</v>
      </c>
      <c r="BW273" s="71"/>
      <c r="BX273" s="5"/>
      <c r="BY273" s="5"/>
      <c r="BZ273" s="5"/>
      <c r="CA273" s="5"/>
      <c r="CB273" s="5"/>
      <c r="CC273" s="5"/>
      <c r="CD273" s="5"/>
      <c r="CE273" s="5"/>
      <c r="CF273" s="5"/>
      <c r="CG273" s="5"/>
      <c r="CH273" s="5"/>
      <c r="CI273" s="5"/>
      <c r="CJ273" s="5"/>
      <c r="CK273" s="135"/>
      <c r="CL273" s="138" t="s">
        <v>132</v>
      </c>
      <c r="CM273" s="138" t="s">
        <v>132</v>
      </c>
      <c r="CN273" s="139">
        <v>0</v>
      </c>
      <c r="CO273" s="141">
        <v>0</v>
      </c>
    </row>
    <row r="274" spans="1:93" ht="14.45" customHeight="1">
      <c r="A274" s="167" t="s">
        <v>224</v>
      </c>
      <c r="B274" s="71" t="s">
        <v>119</v>
      </c>
      <c r="C274" s="5">
        <v>940</v>
      </c>
      <c r="D274" s="5">
        <v>455</v>
      </c>
      <c r="E274" s="5">
        <v>1016</v>
      </c>
      <c r="F274" s="5">
        <v>479</v>
      </c>
      <c r="G274" s="5">
        <v>666</v>
      </c>
      <c r="H274" s="5">
        <v>301</v>
      </c>
      <c r="I274" s="5">
        <v>785</v>
      </c>
      <c r="J274" s="5">
        <v>362</v>
      </c>
      <c r="K274" s="72">
        <v>3407</v>
      </c>
      <c r="L274" s="72">
        <v>1597</v>
      </c>
      <c r="M274" s="167" t="s">
        <v>224</v>
      </c>
      <c r="N274" s="71" t="s">
        <v>119</v>
      </c>
      <c r="O274" s="5">
        <v>120</v>
      </c>
      <c r="P274" s="5">
        <v>58</v>
      </c>
      <c r="Q274" s="5">
        <v>33</v>
      </c>
      <c r="R274" s="5">
        <v>14</v>
      </c>
      <c r="S274" s="5">
        <v>56</v>
      </c>
      <c r="T274" s="5">
        <v>25</v>
      </c>
      <c r="U274" s="5">
        <v>127</v>
      </c>
      <c r="V274" s="5">
        <v>54</v>
      </c>
      <c r="W274" s="72">
        <v>336</v>
      </c>
      <c r="X274" s="72">
        <v>151</v>
      </c>
      <c r="Y274" s="167" t="s">
        <v>224</v>
      </c>
      <c r="Z274" s="71" t="s">
        <v>119</v>
      </c>
      <c r="AA274" s="5">
        <v>18</v>
      </c>
      <c r="AB274" s="5">
        <v>19</v>
      </c>
      <c r="AC274" s="5">
        <v>13</v>
      </c>
      <c r="AD274" s="5">
        <v>16</v>
      </c>
      <c r="AE274" s="72">
        <v>66</v>
      </c>
      <c r="AF274" s="72">
        <v>57</v>
      </c>
      <c r="AG274" s="5">
        <v>35</v>
      </c>
      <c r="AH274" s="5">
        <v>0</v>
      </c>
      <c r="AI274" s="5">
        <v>0</v>
      </c>
      <c r="AJ274" s="5">
        <v>10</v>
      </c>
      <c r="AK274" s="167" t="s">
        <v>224</v>
      </c>
      <c r="AL274" s="71" t="s">
        <v>119</v>
      </c>
      <c r="AM274" s="5">
        <v>0</v>
      </c>
      <c r="AN274" s="5">
        <v>1077</v>
      </c>
      <c r="AO274" s="5">
        <v>23</v>
      </c>
      <c r="AP274" s="5">
        <v>0</v>
      </c>
      <c r="AQ274" s="5">
        <v>0</v>
      </c>
      <c r="AR274" s="5">
        <v>29</v>
      </c>
      <c r="AS274" s="5">
        <v>54</v>
      </c>
      <c r="AT274" s="5">
        <v>57</v>
      </c>
      <c r="AU274" s="5">
        <v>55</v>
      </c>
      <c r="AV274" s="167" t="s">
        <v>224</v>
      </c>
      <c r="AW274" s="71" t="s">
        <v>119</v>
      </c>
      <c r="AX274" s="5">
        <v>584</v>
      </c>
      <c r="AY274" s="5">
        <v>242</v>
      </c>
      <c r="AZ274" s="5">
        <v>554</v>
      </c>
      <c r="BA274" s="5">
        <v>225</v>
      </c>
      <c r="BB274" s="5">
        <v>235</v>
      </c>
      <c r="BC274" s="5">
        <v>76</v>
      </c>
      <c r="BD274" s="5">
        <v>514</v>
      </c>
      <c r="BE274" s="5">
        <v>213</v>
      </c>
      <c r="BF274" s="5">
        <v>490</v>
      </c>
      <c r="BG274" s="5">
        <v>199</v>
      </c>
      <c r="BH274" s="5">
        <v>159</v>
      </c>
      <c r="BI274" s="5">
        <v>50</v>
      </c>
      <c r="BJ274" s="167" t="s">
        <v>224</v>
      </c>
      <c r="BK274" s="71" t="s">
        <v>119</v>
      </c>
      <c r="BL274" s="5">
        <v>41</v>
      </c>
      <c r="BM274" s="5">
        <v>43</v>
      </c>
      <c r="BN274" s="5">
        <v>0</v>
      </c>
      <c r="BO274" s="5">
        <v>45</v>
      </c>
      <c r="BP274" s="5">
        <v>0</v>
      </c>
      <c r="BQ274" s="72">
        <v>129</v>
      </c>
      <c r="BR274" s="5">
        <v>54</v>
      </c>
      <c r="BS274" s="5">
        <v>44</v>
      </c>
      <c r="BT274" s="72">
        <v>32</v>
      </c>
      <c r="BU274" s="5">
        <v>10</v>
      </c>
      <c r="BV274" s="167" t="s">
        <v>224</v>
      </c>
      <c r="BW274" s="71" t="s">
        <v>119</v>
      </c>
      <c r="BX274" s="5">
        <v>1243</v>
      </c>
      <c r="BY274" s="5">
        <v>1432</v>
      </c>
      <c r="BZ274" s="5">
        <v>410</v>
      </c>
      <c r="CA274" s="5">
        <v>406</v>
      </c>
      <c r="CB274" s="5">
        <v>1389</v>
      </c>
      <c r="CC274" s="5">
        <v>366</v>
      </c>
      <c r="CD274" s="5">
        <v>411</v>
      </c>
      <c r="CE274" s="5">
        <v>13</v>
      </c>
      <c r="CF274" s="5">
        <v>13</v>
      </c>
      <c r="CG274" s="5">
        <v>447</v>
      </c>
      <c r="CH274" s="5">
        <v>32</v>
      </c>
      <c r="CI274" s="5">
        <v>786</v>
      </c>
      <c r="CJ274" s="5">
        <v>762</v>
      </c>
      <c r="CK274" s="135"/>
      <c r="CL274" s="138" t="s">
        <v>224</v>
      </c>
      <c r="CM274" s="138" t="s">
        <v>4407</v>
      </c>
      <c r="CN274" s="139">
        <v>2223</v>
      </c>
      <c r="CO274" s="141">
        <v>6162</v>
      </c>
    </row>
    <row r="275" spans="1:93">
      <c r="A275" s="167"/>
      <c r="B275" s="71" t="s">
        <v>120</v>
      </c>
      <c r="C275" s="5">
        <v>371</v>
      </c>
      <c r="D275" s="5">
        <v>198</v>
      </c>
      <c r="E275" s="5">
        <v>335</v>
      </c>
      <c r="F275" s="5">
        <v>190</v>
      </c>
      <c r="G275" s="5">
        <v>166</v>
      </c>
      <c r="H275" s="5">
        <v>80</v>
      </c>
      <c r="I275" s="5">
        <v>316</v>
      </c>
      <c r="J275" s="5">
        <v>160</v>
      </c>
      <c r="K275" s="72">
        <v>1188</v>
      </c>
      <c r="L275" s="72">
        <v>628</v>
      </c>
      <c r="M275" s="167"/>
      <c r="N275" s="71" t="s">
        <v>120</v>
      </c>
      <c r="O275" s="5">
        <v>61</v>
      </c>
      <c r="P275" s="5">
        <v>32</v>
      </c>
      <c r="Q275" s="5">
        <v>7</v>
      </c>
      <c r="R275" s="5">
        <v>0</v>
      </c>
      <c r="S275" s="5">
        <v>8</v>
      </c>
      <c r="T275" s="5">
        <v>5</v>
      </c>
      <c r="U275" s="5">
        <v>112</v>
      </c>
      <c r="V275" s="5">
        <v>61</v>
      </c>
      <c r="W275" s="72">
        <v>188</v>
      </c>
      <c r="X275" s="72">
        <v>98</v>
      </c>
      <c r="Y275" s="167"/>
      <c r="Z275" s="71" t="s">
        <v>120</v>
      </c>
      <c r="AA275" s="5">
        <v>7</v>
      </c>
      <c r="AB275" s="5">
        <v>6</v>
      </c>
      <c r="AC275" s="5">
        <v>3</v>
      </c>
      <c r="AD275" s="5">
        <v>5</v>
      </c>
      <c r="AE275" s="72">
        <v>21</v>
      </c>
      <c r="AF275" s="72">
        <v>15</v>
      </c>
      <c r="AG275" s="5">
        <v>4</v>
      </c>
      <c r="AH275" s="5">
        <v>0</v>
      </c>
      <c r="AI275" s="5">
        <v>0</v>
      </c>
      <c r="AJ275" s="5">
        <v>1</v>
      </c>
      <c r="AK275" s="167"/>
      <c r="AL275" s="71" t="s">
        <v>120</v>
      </c>
      <c r="AM275" s="5">
        <v>0</v>
      </c>
      <c r="AN275" s="5">
        <v>15</v>
      </c>
      <c r="AO275" s="5">
        <v>15</v>
      </c>
      <c r="AP275" s="5">
        <v>0</v>
      </c>
      <c r="AQ275" s="5">
        <v>0</v>
      </c>
      <c r="AR275" s="5">
        <v>0</v>
      </c>
      <c r="AS275" s="5">
        <v>15</v>
      </c>
      <c r="AT275" s="5">
        <v>15</v>
      </c>
      <c r="AU275" s="5">
        <v>15</v>
      </c>
      <c r="AV275" s="167"/>
      <c r="AW275" s="71" t="s">
        <v>120</v>
      </c>
      <c r="AX275" s="5">
        <v>269</v>
      </c>
      <c r="AY275" s="5">
        <v>135</v>
      </c>
      <c r="AZ275" s="5">
        <v>257</v>
      </c>
      <c r="BA275" s="5">
        <v>127</v>
      </c>
      <c r="BB275" s="5">
        <v>58</v>
      </c>
      <c r="BC275" s="5">
        <v>22</v>
      </c>
      <c r="BD275" s="5">
        <v>252</v>
      </c>
      <c r="BE275" s="5">
        <v>130</v>
      </c>
      <c r="BF275" s="5">
        <v>241</v>
      </c>
      <c r="BG275" s="5">
        <v>123</v>
      </c>
      <c r="BH275" s="5">
        <v>56</v>
      </c>
      <c r="BI275" s="5">
        <v>22</v>
      </c>
      <c r="BJ275" s="167"/>
      <c r="BK275" s="71" t="s">
        <v>120</v>
      </c>
      <c r="BL275" s="5">
        <v>10</v>
      </c>
      <c r="BM275" s="5">
        <v>15</v>
      </c>
      <c r="BN275" s="5">
        <v>0</v>
      </c>
      <c r="BO275" s="5">
        <v>5</v>
      </c>
      <c r="BP275" s="5">
        <v>0</v>
      </c>
      <c r="BQ275" s="72">
        <v>30</v>
      </c>
      <c r="BR275" s="5">
        <v>17</v>
      </c>
      <c r="BS275" s="5">
        <v>16</v>
      </c>
      <c r="BT275" s="72">
        <v>11</v>
      </c>
      <c r="BU275" s="5">
        <v>6</v>
      </c>
      <c r="BV275" s="167"/>
      <c r="BW275" s="71" t="s">
        <v>120</v>
      </c>
      <c r="BX275" s="5">
        <v>0</v>
      </c>
      <c r="BY275" s="5">
        <v>69</v>
      </c>
      <c r="BZ275" s="5">
        <v>210</v>
      </c>
      <c r="CA275" s="5">
        <v>65</v>
      </c>
      <c r="CB275" s="5">
        <v>105</v>
      </c>
      <c r="CC275" s="5">
        <v>0</v>
      </c>
      <c r="CD275" s="5">
        <v>68</v>
      </c>
      <c r="CE275" s="5">
        <v>0</v>
      </c>
      <c r="CF275" s="5">
        <v>0</v>
      </c>
      <c r="CG275" s="5">
        <v>0</v>
      </c>
      <c r="CH275" s="5">
        <v>0</v>
      </c>
      <c r="CI275" s="5">
        <v>0</v>
      </c>
      <c r="CJ275" s="5">
        <v>0</v>
      </c>
      <c r="CK275" s="135"/>
      <c r="CL275" s="138" t="s">
        <v>224</v>
      </c>
      <c r="CM275" s="138" t="s">
        <v>4408</v>
      </c>
      <c r="CN275" s="139">
        <v>75</v>
      </c>
      <c r="CO275" s="141">
        <v>517</v>
      </c>
    </row>
    <row r="276" spans="1:93">
      <c r="A276" s="167"/>
      <c r="B276" s="103" t="s">
        <v>102</v>
      </c>
      <c r="C276" s="105">
        <v>1311</v>
      </c>
      <c r="D276" s="105">
        <v>653</v>
      </c>
      <c r="E276" s="105">
        <v>1351</v>
      </c>
      <c r="F276" s="105">
        <v>669</v>
      </c>
      <c r="G276" s="105">
        <v>832</v>
      </c>
      <c r="H276" s="105">
        <v>381</v>
      </c>
      <c r="I276" s="105">
        <v>1101</v>
      </c>
      <c r="J276" s="105">
        <v>522</v>
      </c>
      <c r="K276" s="105">
        <v>4595</v>
      </c>
      <c r="L276" s="105">
        <v>2225</v>
      </c>
      <c r="M276" s="167"/>
      <c r="N276" s="103" t="s">
        <v>102</v>
      </c>
      <c r="O276" s="105">
        <v>181</v>
      </c>
      <c r="P276" s="105">
        <v>90</v>
      </c>
      <c r="Q276" s="105">
        <v>40</v>
      </c>
      <c r="R276" s="105">
        <v>14</v>
      </c>
      <c r="S276" s="105">
        <v>64</v>
      </c>
      <c r="T276" s="105">
        <v>30</v>
      </c>
      <c r="U276" s="105">
        <v>239</v>
      </c>
      <c r="V276" s="105">
        <v>115</v>
      </c>
      <c r="W276" s="105">
        <v>524</v>
      </c>
      <c r="X276" s="105">
        <v>249</v>
      </c>
      <c r="Y276" s="167"/>
      <c r="Z276" s="103" t="s">
        <v>102</v>
      </c>
      <c r="AA276" s="105">
        <v>25</v>
      </c>
      <c r="AB276" s="105">
        <v>25</v>
      </c>
      <c r="AC276" s="105">
        <v>16</v>
      </c>
      <c r="AD276" s="105">
        <v>21</v>
      </c>
      <c r="AE276" s="105">
        <v>87</v>
      </c>
      <c r="AF276" s="105">
        <v>72</v>
      </c>
      <c r="AG276" s="105">
        <v>39</v>
      </c>
      <c r="AH276" s="105">
        <v>0</v>
      </c>
      <c r="AI276" s="105">
        <v>0</v>
      </c>
      <c r="AJ276" s="105">
        <v>11</v>
      </c>
      <c r="AK276" s="167"/>
      <c r="AL276" s="103" t="s">
        <v>102</v>
      </c>
      <c r="AM276" s="105">
        <v>0</v>
      </c>
      <c r="AN276" s="105">
        <v>1092</v>
      </c>
      <c r="AO276" s="105">
        <v>38</v>
      </c>
      <c r="AP276" s="105">
        <v>0</v>
      </c>
      <c r="AQ276" s="105">
        <v>0</v>
      </c>
      <c r="AR276" s="105">
        <v>29</v>
      </c>
      <c r="AS276" s="105">
        <v>69</v>
      </c>
      <c r="AT276" s="105">
        <v>72</v>
      </c>
      <c r="AU276" s="105">
        <v>70</v>
      </c>
      <c r="AV276" s="167"/>
      <c r="AW276" s="103" t="s">
        <v>102</v>
      </c>
      <c r="AX276" s="105">
        <v>853</v>
      </c>
      <c r="AY276" s="105">
        <v>377</v>
      </c>
      <c r="AZ276" s="105">
        <v>811</v>
      </c>
      <c r="BA276" s="105">
        <v>352</v>
      </c>
      <c r="BB276" s="105">
        <v>293</v>
      </c>
      <c r="BC276" s="105">
        <v>98</v>
      </c>
      <c r="BD276" s="105">
        <v>766</v>
      </c>
      <c r="BE276" s="105">
        <v>343</v>
      </c>
      <c r="BF276" s="105">
        <v>731</v>
      </c>
      <c r="BG276" s="105">
        <v>322</v>
      </c>
      <c r="BH276" s="105">
        <v>215</v>
      </c>
      <c r="BI276" s="105">
        <v>72</v>
      </c>
      <c r="BJ276" s="167"/>
      <c r="BK276" s="103" t="s">
        <v>102</v>
      </c>
      <c r="BL276" s="105">
        <v>51</v>
      </c>
      <c r="BM276" s="105">
        <v>58</v>
      </c>
      <c r="BN276" s="105">
        <v>0</v>
      </c>
      <c r="BO276" s="105">
        <v>50</v>
      </c>
      <c r="BP276" s="105">
        <v>0</v>
      </c>
      <c r="BQ276" s="105">
        <v>159</v>
      </c>
      <c r="BR276" s="105">
        <v>71</v>
      </c>
      <c r="BS276" s="105">
        <v>60</v>
      </c>
      <c r="BT276" s="105">
        <v>43</v>
      </c>
      <c r="BU276" s="105">
        <v>16</v>
      </c>
      <c r="BV276" s="167"/>
      <c r="BW276" s="103" t="s">
        <v>102</v>
      </c>
      <c r="BX276" s="105">
        <v>1243</v>
      </c>
      <c r="BY276" s="105">
        <v>1501</v>
      </c>
      <c r="BZ276" s="105">
        <v>620</v>
      </c>
      <c r="CA276" s="105">
        <v>471</v>
      </c>
      <c r="CB276" s="105">
        <v>1494</v>
      </c>
      <c r="CC276" s="105">
        <v>366</v>
      </c>
      <c r="CD276" s="105">
        <v>479</v>
      </c>
      <c r="CE276" s="105">
        <v>13</v>
      </c>
      <c r="CF276" s="105">
        <v>13</v>
      </c>
      <c r="CG276" s="105">
        <v>447</v>
      </c>
      <c r="CH276" s="105">
        <v>32</v>
      </c>
      <c r="CI276" s="105">
        <v>786</v>
      </c>
      <c r="CJ276" s="105">
        <v>762</v>
      </c>
      <c r="CK276" s="135"/>
      <c r="CL276" s="138" t="s">
        <v>224</v>
      </c>
      <c r="CM276" s="138" t="s">
        <v>4409</v>
      </c>
      <c r="CN276" s="139">
        <v>2298</v>
      </c>
      <c r="CO276" s="141">
        <v>6679</v>
      </c>
    </row>
    <row r="277" spans="1:93" ht="14.45" customHeight="1">
      <c r="A277" s="167" t="s">
        <v>225</v>
      </c>
      <c r="B277" s="71" t="s">
        <v>119</v>
      </c>
      <c r="C277" s="5">
        <v>0</v>
      </c>
      <c r="D277" s="5">
        <v>0</v>
      </c>
      <c r="E277" s="5">
        <v>0</v>
      </c>
      <c r="F277" s="5">
        <v>0</v>
      </c>
      <c r="G277" s="5">
        <v>0</v>
      </c>
      <c r="H277" s="5">
        <v>0</v>
      </c>
      <c r="I277" s="5">
        <v>0</v>
      </c>
      <c r="J277" s="5">
        <v>0</v>
      </c>
      <c r="K277" s="72">
        <v>0</v>
      </c>
      <c r="L277" s="72">
        <v>0</v>
      </c>
      <c r="M277" s="167" t="s">
        <v>225</v>
      </c>
      <c r="N277" s="71" t="s">
        <v>119</v>
      </c>
      <c r="O277" s="5">
        <v>0</v>
      </c>
      <c r="P277" s="5">
        <v>0</v>
      </c>
      <c r="Q277" s="5">
        <v>0</v>
      </c>
      <c r="R277" s="5">
        <v>0</v>
      </c>
      <c r="S277" s="5">
        <v>0</v>
      </c>
      <c r="T277" s="5">
        <v>0</v>
      </c>
      <c r="U277" s="5">
        <v>0</v>
      </c>
      <c r="V277" s="5">
        <v>0</v>
      </c>
      <c r="W277" s="72">
        <v>0</v>
      </c>
      <c r="X277" s="72">
        <v>0</v>
      </c>
      <c r="Y277" s="167" t="s">
        <v>225</v>
      </c>
      <c r="Z277" s="71" t="s">
        <v>119</v>
      </c>
      <c r="AA277" s="5">
        <v>0</v>
      </c>
      <c r="AB277" s="5">
        <v>0</v>
      </c>
      <c r="AC277" s="5">
        <v>0</v>
      </c>
      <c r="AD277" s="5">
        <v>0</v>
      </c>
      <c r="AE277" s="72">
        <v>0</v>
      </c>
      <c r="AF277" s="72">
        <v>0</v>
      </c>
      <c r="AG277" s="5">
        <v>0</v>
      </c>
      <c r="AH277" s="5">
        <v>0</v>
      </c>
      <c r="AI277" s="5">
        <v>0</v>
      </c>
      <c r="AJ277" s="5">
        <v>0</v>
      </c>
      <c r="AK277" s="167" t="s">
        <v>225</v>
      </c>
      <c r="AL277" s="71" t="s">
        <v>119</v>
      </c>
      <c r="AM277" s="5">
        <v>0</v>
      </c>
      <c r="AN277" s="5">
        <v>0</v>
      </c>
      <c r="AO277" s="5">
        <v>0</v>
      </c>
      <c r="AP277" s="5">
        <v>0</v>
      </c>
      <c r="AQ277" s="5">
        <v>0</v>
      </c>
      <c r="AR277" s="5">
        <v>0</v>
      </c>
      <c r="AS277" s="5">
        <v>0</v>
      </c>
      <c r="AT277" s="5">
        <v>0</v>
      </c>
      <c r="AU277" s="5">
        <v>0</v>
      </c>
      <c r="AV277" s="167" t="s">
        <v>225</v>
      </c>
      <c r="AW277" s="71" t="s">
        <v>119</v>
      </c>
      <c r="AX277" s="5">
        <v>0</v>
      </c>
      <c r="AY277" s="5">
        <v>0</v>
      </c>
      <c r="AZ277" s="5">
        <v>0</v>
      </c>
      <c r="BA277" s="5">
        <v>0</v>
      </c>
      <c r="BB277" s="5">
        <v>0</v>
      </c>
      <c r="BC277" s="5">
        <v>0</v>
      </c>
      <c r="BD277" s="5">
        <v>0</v>
      </c>
      <c r="BE277" s="5">
        <v>0</v>
      </c>
      <c r="BF277" s="5">
        <v>0</v>
      </c>
      <c r="BG277" s="5">
        <v>0</v>
      </c>
      <c r="BH277" s="5">
        <v>0</v>
      </c>
      <c r="BI277" s="5">
        <v>0</v>
      </c>
      <c r="BJ277" s="167" t="s">
        <v>225</v>
      </c>
      <c r="BK277" s="71" t="s">
        <v>119</v>
      </c>
      <c r="BL277" s="5">
        <v>0</v>
      </c>
      <c r="BM277" s="5">
        <v>0</v>
      </c>
      <c r="BN277" s="5">
        <v>0</v>
      </c>
      <c r="BO277" s="5">
        <v>0</v>
      </c>
      <c r="BP277" s="5">
        <v>0</v>
      </c>
      <c r="BQ277" s="72">
        <v>0</v>
      </c>
      <c r="BR277" s="5">
        <v>0</v>
      </c>
      <c r="BS277" s="5">
        <v>0</v>
      </c>
      <c r="BT277" s="72">
        <v>0</v>
      </c>
      <c r="BU277" s="5">
        <v>0</v>
      </c>
      <c r="BV277" s="167" t="s">
        <v>225</v>
      </c>
      <c r="BW277" s="71" t="s">
        <v>119</v>
      </c>
      <c r="BX277" s="5">
        <v>0</v>
      </c>
      <c r="BY277" s="5">
        <v>0</v>
      </c>
      <c r="BZ277" s="5">
        <v>0</v>
      </c>
      <c r="CA277" s="5">
        <v>0</v>
      </c>
      <c r="CB277" s="5">
        <v>0</v>
      </c>
      <c r="CC277" s="5">
        <v>0</v>
      </c>
      <c r="CD277" s="5">
        <v>0</v>
      </c>
      <c r="CE277" s="5">
        <v>0</v>
      </c>
      <c r="CF277" s="5">
        <v>0</v>
      </c>
      <c r="CG277" s="5">
        <v>0</v>
      </c>
      <c r="CH277" s="5">
        <v>0</v>
      </c>
      <c r="CI277" s="5">
        <v>0</v>
      </c>
      <c r="CJ277" s="5">
        <v>0</v>
      </c>
      <c r="CK277" s="135"/>
      <c r="CL277" s="138" t="s">
        <v>225</v>
      </c>
      <c r="CM277" s="138" t="s">
        <v>4410</v>
      </c>
      <c r="CN277" s="139">
        <v>0</v>
      </c>
      <c r="CO277" s="141">
        <v>0</v>
      </c>
    </row>
    <row r="278" spans="1:93">
      <c r="A278" s="167"/>
      <c r="B278" s="71" t="s">
        <v>120</v>
      </c>
      <c r="C278" s="5">
        <v>2037</v>
      </c>
      <c r="D278" s="5">
        <v>1098</v>
      </c>
      <c r="E278" s="5">
        <v>2357</v>
      </c>
      <c r="F278" s="5">
        <v>1323</v>
      </c>
      <c r="G278" s="5">
        <v>1595</v>
      </c>
      <c r="H278" s="5">
        <v>862</v>
      </c>
      <c r="I278" s="5">
        <v>2325</v>
      </c>
      <c r="J278" s="5">
        <v>1355</v>
      </c>
      <c r="K278" s="72">
        <v>8314</v>
      </c>
      <c r="L278" s="72">
        <v>4638</v>
      </c>
      <c r="M278" s="167"/>
      <c r="N278" s="71" t="s">
        <v>120</v>
      </c>
      <c r="O278" s="5">
        <v>465</v>
      </c>
      <c r="P278" s="5">
        <v>223</v>
      </c>
      <c r="Q278" s="5">
        <v>297</v>
      </c>
      <c r="R278" s="5">
        <v>136</v>
      </c>
      <c r="S278" s="5">
        <v>272</v>
      </c>
      <c r="T278" s="5">
        <v>170</v>
      </c>
      <c r="U278" s="5">
        <v>467</v>
      </c>
      <c r="V278" s="5">
        <v>265</v>
      </c>
      <c r="W278" s="72">
        <v>1501</v>
      </c>
      <c r="X278" s="72">
        <v>794</v>
      </c>
      <c r="Y278" s="167"/>
      <c r="Z278" s="71" t="s">
        <v>120</v>
      </c>
      <c r="AA278" s="5">
        <v>30</v>
      </c>
      <c r="AB278" s="5">
        <v>31</v>
      </c>
      <c r="AC278" s="5">
        <v>26</v>
      </c>
      <c r="AD278" s="5">
        <v>32</v>
      </c>
      <c r="AE278" s="72">
        <v>119</v>
      </c>
      <c r="AF278" s="72">
        <v>79</v>
      </c>
      <c r="AG278" s="5">
        <v>58</v>
      </c>
      <c r="AH278" s="5">
        <v>79</v>
      </c>
      <c r="AI278" s="5">
        <v>2</v>
      </c>
      <c r="AJ278" s="5">
        <v>7</v>
      </c>
      <c r="AK278" s="167"/>
      <c r="AL278" s="71" t="s">
        <v>120</v>
      </c>
      <c r="AM278" s="5">
        <v>24</v>
      </c>
      <c r="AN278" s="5">
        <v>2089</v>
      </c>
      <c r="AO278" s="5">
        <v>156</v>
      </c>
      <c r="AP278" s="5">
        <v>9</v>
      </c>
      <c r="AQ278" s="5">
        <v>0</v>
      </c>
      <c r="AR278" s="5">
        <v>33</v>
      </c>
      <c r="AS278" s="5">
        <v>83</v>
      </c>
      <c r="AT278" s="5">
        <v>88</v>
      </c>
      <c r="AU278" s="5">
        <v>81</v>
      </c>
      <c r="AV278" s="167"/>
      <c r="AW278" s="71" t="s">
        <v>120</v>
      </c>
      <c r="AX278" s="5">
        <v>1992</v>
      </c>
      <c r="AY278" s="5">
        <v>1153</v>
      </c>
      <c r="AZ278" s="5">
        <v>1903</v>
      </c>
      <c r="BA278" s="5">
        <v>1102</v>
      </c>
      <c r="BB278" s="5">
        <v>571</v>
      </c>
      <c r="BC278" s="5">
        <v>345</v>
      </c>
      <c r="BD278" s="5">
        <v>1946</v>
      </c>
      <c r="BE278" s="5">
        <v>1134</v>
      </c>
      <c r="BF278" s="5">
        <v>1862</v>
      </c>
      <c r="BG278" s="5">
        <v>1087</v>
      </c>
      <c r="BH278" s="5">
        <v>430</v>
      </c>
      <c r="BI278" s="5">
        <v>237</v>
      </c>
      <c r="BJ278" s="167"/>
      <c r="BK278" s="71" t="s">
        <v>120</v>
      </c>
      <c r="BL278" s="5">
        <v>97</v>
      </c>
      <c r="BM278" s="5">
        <v>85</v>
      </c>
      <c r="BN278" s="5">
        <v>0</v>
      </c>
      <c r="BO278" s="5">
        <v>42</v>
      </c>
      <c r="BP278" s="5">
        <v>0</v>
      </c>
      <c r="BQ278" s="72">
        <v>224</v>
      </c>
      <c r="BR278" s="5">
        <v>159</v>
      </c>
      <c r="BS278" s="5">
        <v>138</v>
      </c>
      <c r="BT278" s="72">
        <v>110</v>
      </c>
      <c r="BU278" s="5">
        <v>63</v>
      </c>
      <c r="BV278" s="167"/>
      <c r="BW278" s="71" t="s">
        <v>120</v>
      </c>
      <c r="BX278" s="5">
        <v>1739</v>
      </c>
      <c r="BY278" s="5">
        <v>4723</v>
      </c>
      <c r="BZ278" s="5">
        <v>2827</v>
      </c>
      <c r="CA278" s="5">
        <v>1556</v>
      </c>
      <c r="CB278" s="5">
        <v>4406</v>
      </c>
      <c r="CC278" s="5">
        <v>1216</v>
      </c>
      <c r="CD278" s="5">
        <v>937</v>
      </c>
      <c r="CE278" s="5">
        <v>0</v>
      </c>
      <c r="CF278" s="5">
        <v>0</v>
      </c>
      <c r="CG278" s="5">
        <v>752</v>
      </c>
      <c r="CH278" s="5">
        <v>110</v>
      </c>
      <c r="CI278" s="5">
        <v>806</v>
      </c>
      <c r="CJ278" s="5">
        <v>2955</v>
      </c>
      <c r="CK278" s="135"/>
      <c r="CL278" s="138" t="s">
        <v>225</v>
      </c>
      <c r="CM278" s="138" t="s">
        <v>4411</v>
      </c>
      <c r="CN278" s="139">
        <v>4706</v>
      </c>
      <c r="CO278" s="141">
        <v>18266</v>
      </c>
    </row>
    <row r="279" spans="1:93">
      <c r="A279" s="167"/>
      <c r="B279" s="103" t="s">
        <v>102</v>
      </c>
      <c r="C279" s="105">
        <v>2037</v>
      </c>
      <c r="D279" s="105">
        <v>1098</v>
      </c>
      <c r="E279" s="105">
        <v>2357</v>
      </c>
      <c r="F279" s="105">
        <v>1323</v>
      </c>
      <c r="G279" s="105">
        <v>1595</v>
      </c>
      <c r="H279" s="105">
        <v>862</v>
      </c>
      <c r="I279" s="105">
        <v>2325</v>
      </c>
      <c r="J279" s="105">
        <v>1355</v>
      </c>
      <c r="K279" s="105">
        <v>8314</v>
      </c>
      <c r="L279" s="105">
        <v>4638</v>
      </c>
      <c r="M279" s="167"/>
      <c r="N279" s="103" t="s">
        <v>102</v>
      </c>
      <c r="O279" s="105">
        <v>465</v>
      </c>
      <c r="P279" s="105">
        <v>223</v>
      </c>
      <c r="Q279" s="105">
        <v>297</v>
      </c>
      <c r="R279" s="105">
        <v>136</v>
      </c>
      <c r="S279" s="105">
        <v>272</v>
      </c>
      <c r="T279" s="105">
        <v>170</v>
      </c>
      <c r="U279" s="105">
        <v>467</v>
      </c>
      <c r="V279" s="105">
        <v>265</v>
      </c>
      <c r="W279" s="105">
        <v>1501</v>
      </c>
      <c r="X279" s="105">
        <v>794</v>
      </c>
      <c r="Y279" s="167"/>
      <c r="Z279" s="103" t="s">
        <v>102</v>
      </c>
      <c r="AA279" s="105">
        <v>30</v>
      </c>
      <c r="AB279" s="105">
        <v>31</v>
      </c>
      <c r="AC279" s="105">
        <v>26</v>
      </c>
      <c r="AD279" s="105">
        <v>32</v>
      </c>
      <c r="AE279" s="105">
        <v>119</v>
      </c>
      <c r="AF279" s="105">
        <v>79</v>
      </c>
      <c r="AG279" s="105">
        <v>58</v>
      </c>
      <c r="AH279" s="105">
        <v>79</v>
      </c>
      <c r="AI279" s="105">
        <v>2</v>
      </c>
      <c r="AJ279" s="105">
        <v>7</v>
      </c>
      <c r="AK279" s="167"/>
      <c r="AL279" s="103" t="s">
        <v>102</v>
      </c>
      <c r="AM279" s="105">
        <v>24</v>
      </c>
      <c r="AN279" s="105">
        <v>2089</v>
      </c>
      <c r="AO279" s="105">
        <v>156</v>
      </c>
      <c r="AP279" s="105">
        <v>9</v>
      </c>
      <c r="AQ279" s="105">
        <v>0</v>
      </c>
      <c r="AR279" s="105">
        <v>33</v>
      </c>
      <c r="AS279" s="105">
        <v>83</v>
      </c>
      <c r="AT279" s="105">
        <v>88</v>
      </c>
      <c r="AU279" s="105">
        <v>81</v>
      </c>
      <c r="AV279" s="167"/>
      <c r="AW279" s="103" t="s">
        <v>102</v>
      </c>
      <c r="AX279" s="105">
        <v>1992</v>
      </c>
      <c r="AY279" s="105">
        <v>1153</v>
      </c>
      <c r="AZ279" s="105">
        <v>1903</v>
      </c>
      <c r="BA279" s="105">
        <v>1102</v>
      </c>
      <c r="BB279" s="105">
        <v>571</v>
      </c>
      <c r="BC279" s="105">
        <v>345</v>
      </c>
      <c r="BD279" s="105">
        <v>1946</v>
      </c>
      <c r="BE279" s="105">
        <v>1134</v>
      </c>
      <c r="BF279" s="105">
        <v>1862</v>
      </c>
      <c r="BG279" s="105">
        <v>1087</v>
      </c>
      <c r="BH279" s="105">
        <v>430</v>
      </c>
      <c r="BI279" s="105">
        <v>237</v>
      </c>
      <c r="BJ279" s="167"/>
      <c r="BK279" s="103" t="s">
        <v>102</v>
      </c>
      <c r="BL279" s="105">
        <v>97</v>
      </c>
      <c r="BM279" s="105">
        <v>85</v>
      </c>
      <c r="BN279" s="105">
        <v>0</v>
      </c>
      <c r="BO279" s="105">
        <v>42</v>
      </c>
      <c r="BP279" s="105">
        <v>0</v>
      </c>
      <c r="BQ279" s="105">
        <v>224</v>
      </c>
      <c r="BR279" s="105">
        <v>159</v>
      </c>
      <c r="BS279" s="105">
        <v>138</v>
      </c>
      <c r="BT279" s="105">
        <v>110</v>
      </c>
      <c r="BU279" s="105">
        <v>63</v>
      </c>
      <c r="BV279" s="167"/>
      <c r="BW279" s="103" t="s">
        <v>102</v>
      </c>
      <c r="BX279" s="105">
        <v>1739</v>
      </c>
      <c r="BY279" s="105">
        <v>4723</v>
      </c>
      <c r="BZ279" s="105">
        <v>2827</v>
      </c>
      <c r="CA279" s="105">
        <v>1556</v>
      </c>
      <c r="CB279" s="105">
        <v>4406</v>
      </c>
      <c r="CC279" s="105">
        <v>1216</v>
      </c>
      <c r="CD279" s="105">
        <v>937</v>
      </c>
      <c r="CE279" s="105">
        <v>0</v>
      </c>
      <c r="CF279" s="105">
        <v>0</v>
      </c>
      <c r="CG279" s="105">
        <v>752</v>
      </c>
      <c r="CH279" s="105">
        <v>110</v>
      </c>
      <c r="CI279" s="105">
        <v>806</v>
      </c>
      <c r="CJ279" s="105">
        <v>2955</v>
      </c>
      <c r="CK279" s="135"/>
      <c r="CL279" s="138" t="s">
        <v>225</v>
      </c>
      <c r="CM279" s="138" t="s">
        <v>4412</v>
      </c>
      <c r="CN279" s="139">
        <v>4706</v>
      </c>
      <c r="CO279" s="141">
        <v>18266</v>
      </c>
    </row>
    <row r="280" spans="1:93" ht="14.45" customHeight="1">
      <c r="A280" s="167" t="s">
        <v>226</v>
      </c>
      <c r="B280" s="71" t="s">
        <v>119</v>
      </c>
      <c r="C280" s="5">
        <v>538</v>
      </c>
      <c r="D280" s="5">
        <v>286</v>
      </c>
      <c r="E280" s="5">
        <v>602</v>
      </c>
      <c r="F280" s="5">
        <v>315</v>
      </c>
      <c r="G280" s="5">
        <v>326</v>
      </c>
      <c r="H280" s="5">
        <v>183</v>
      </c>
      <c r="I280" s="5">
        <v>355</v>
      </c>
      <c r="J280" s="5">
        <v>180</v>
      </c>
      <c r="K280" s="72">
        <v>1821</v>
      </c>
      <c r="L280" s="72">
        <v>964</v>
      </c>
      <c r="M280" s="167" t="s">
        <v>226</v>
      </c>
      <c r="N280" s="71" t="s">
        <v>119</v>
      </c>
      <c r="O280" s="5">
        <v>53</v>
      </c>
      <c r="P280" s="5">
        <v>31</v>
      </c>
      <c r="Q280" s="5">
        <v>9</v>
      </c>
      <c r="R280" s="5">
        <v>5</v>
      </c>
      <c r="S280" s="5">
        <v>6</v>
      </c>
      <c r="T280" s="5">
        <v>3</v>
      </c>
      <c r="U280" s="5">
        <v>41</v>
      </c>
      <c r="V280" s="5">
        <v>27</v>
      </c>
      <c r="W280" s="72">
        <v>109</v>
      </c>
      <c r="X280" s="72">
        <v>66</v>
      </c>
      <c r="Y280" s="167" t="s">
        <v>226</v>
      </c>
      <c r="Z280" s="71" t="s">
        <v>119</v>
      </c>
      <c r="AA280" s="5">
        <v>14</v>
      </c>
      <c r="AB280" s="5">
        <v>14</v>
      </c>
      <c r="AC280" s="5">
        <v>11</v>
      </c>
      <c r="AD280" s="5">
        <v>13</v>
      </c>
      <c r="AE280" s="72">
        <v>52</v>
      </c>
      <c r="AF280" s="72">
        <v>47</v>
      </c>
      <c r="AG280" s="5">
        <v>34</v>
      </c>
      <c r="AH280" s="5">
        <v>0</v>
      </c>
      <c r="AI280" s="5">
        <v>2</v>
      </c>
      <c r="AJ280" s="5">
        <v>11</v>
      </c>
      <c r="AK280" s="167" t="s">
        <v>226</v>
      </c>
      <c r="AL280" s="71" t="s">
        <v>119</v>
      </c>
      <c r="AM280" s="5">
        <v>1</v>
      </c>
      <c r="AN280" s="5">
        <v>873</v>
      </c>
      <c r="AO280" s="5">
        <v>34</v>
      </c>
      <c r="AP280" s="5">
        <v>4</v>
      </c>
      <c r="AQ280" s="5">
        <v>6</v>
      </c>
      <c r="AR280" s="5">
        <v>28</v>
      </c>
      <c r="AS280" s="5">
        <v>53</v>
      </c>
      <c r="AT280" s="5">
        <v>46</v>
      </c>
      <c r="AU280" s="5">
        <v>45</v>
      </c>
      <c r="AV280" s="167" t="s">
        <v>226</v>
      </c>
      <c r="AW280" s="71" t="s">
        <v>119</v>
      </c>
      <c r="AX280" s="5">
        <v>276</v>
      </c>
      <c r="AY280" s="5">
        <v>163</v>
      </c>
      <c r="AZ280" s="5">
        <v>273</v>
      </c>
      <c r="BA280" s="5">
        <v>162</v>
      </c>
      <c r="BB280" s="5">
        <v>172</v>
      </c>
      <c r="BC280" s="5">
        <v>102</v>
      </c>
      <c r="BD280" s="5">
        <v>275</v>
      </c>
      <c r="BE280" s="5">
        <v>163</v>
      </c>
      <c r="BF280" s="5">
        <v>272</v>
      </c>
      <c r="BG280" s="5">
        <v>162</v>
      </c>
      <c r="BH280" s="5">
        <v>176</v>
      </c>
      <c r="BI280" s="5">
        <v>101</v>
      </c>
      <c r="BJ280" s="167" t="s">
        <v>226</v>
      </c>
      <c r="BK280" s="71" t="s">
        <v>119</v>
      </c>
      <c r="BL280" s="5">
        <v>9</v>
      </c>
      <c r="BM280" s="5">
        <v>63</v>
      </c>
      <c r="BN280" s="5">
        <v>1</v>
      </c>
      <c r="BO280" s="5">
        <v>29</v>
      </c>
      <c r="BP280" s="5">
        <v>0</v>
      </c>
      <c r="BQ280" s="72">
        <v>102</v>
      </c>
      <c r="BR280" s="5">
        <v>51</v>
      </c>
      <c r="BS280" s="5">
        <v>36</v>
      </c>
      <c r="BT280" s="72">
        <v>11</v>
      </c>
      <c r="BU280" s="5">
        <v>6</v>
      </c>
      <c r="BV280" s="167" t="s">
        <v>226</v>
      </c>
      <c r="BW280" s="71" t="s">
        <v>119</v>
      </c>
      <c r="BX280" s="5">
        <v>228</v>
      </c>
      <c r="BY280" s="5">
        <v>723</v>
      </c>
      <c r="BZ280" s="5">
        <v>229</v>
      </c>
      <c r="CA280" s="5">
        <v>159</v>
      </c>
      <c r="CB280" s="5">
        <v>607</v>
      </c>
      <c r="CC280" s="5">
        <v>102</v>
      </c>
      <c r="CD280" s="5">
        <v>120</v>
      </c>
      <c r="CE280" s="5">
        <v>0</v>
      </c>
      <c r="CF280" s="5">
        <v>0</v>
      </c>
      <c r="CG280" s="5">
        <v>62</v>
      </c>
      <c r="CH280" s="5">
        <v>4</v>
      </c>
      <c r="CI280" s="5">
        <v>379</v>
      </c>
      <c r="CJ280" s="5">
        <v>179</v>
      </c>
      <c r="CK280" s="135"/>
      <c r="CL280" s="138" t="s">
        <v>226</v>
      </c>
      <c r="CM280" s="138" t="s">
        <v>4413</v>
      </c>
      <c r="CN280" s="139">
        <v>1895</v>
      </c>
      <c r="CO280" s="141">
        <v>2234</v>
      </c>
    </row>
    <row r="281" spans="1:93">
      <c r="A281" s="167"/>
      <c r="B281" s="71" t="s">
        <v>120</v>
      </c>
      <c r="C281" s="5">
        <v>0</v>
      </c>
      <c r="D281" s="5">
        <v>0</v>
      </c>
      <c r="E281" s="5">
        <v>0</v>
      </c>
      <c r="F281" s="5">
        <v>0</v>
      </c>
      <c r="G281" s="5">
        <v>0</v>
      </c>
      <c r="H281" s="5">
        <v>0</v>
      </c>
      <c r="I281" s="5">
        <v>0</v>
      </c>
      <c r="J281" s="5">
        <v>0</v>
      </c>
      <c r="K281" s="72">
        <v>0</v>
      </c>
      <c r="L281" s="72">
        <v>0</v>
      </c>
      <c r="M281" s="167"/>
      <c r="N281" s="71" t="s">
        <v>120</v>
      </c>
      <c r="O281" s="5">
        <v>0</v>
      </c>
      <c r="P281" s="5">
        <v>0</v>
      </c>
      <c r="Q281" s="5">
        <v>0</v>
      </c>
      <c r="R281" s="5">
        <v>0</v>
      </c>
      <c r="S281" s="5">
        <v>0</v>
      </c>
      <c r="T281" s="5">
        <v>0</v>
      </c>
      <c r="U281" s="5">
        <v>0</v>
      </c>
      <c r="V281" s="5">
        <v>0</v>
      </c>
      <c r="W281" s="72">
        <v>0</v>
      </c>
      <c r="X281" s="72">
        <v>0</v>
      </c>
      <c r="Y281" s="167"/>
      <c r="Z281" s="71" t="s">
        <v>120</v>
      </c>
      <c r="AA281" s="5">
        <v>0</v>
      </c>
      <c r="AB281" s="5">
        <v>0</v>
      </c>
      <c r="AC281" s="5">
        <v>0</v>
      </c>
      <c r="AD281" s="5">
        <v>0</v>
      </c>
      <c r="AE281" s="72">
        <v>0</v>
      </c>
      <c r="AF281" s="72">
        <v>0</v>
      </c>
      <c r="AG281" s="5">
        <v>0</v>
      </c>
      <c r="AH281" s="5">
        <v>0</v>
      </c>
      <c r="AI281" s="5">
        <v>0</v>
      </c>
      <c r="AJ281" s="5">
        <v>0</v>
      </c>
      <c r="AK281" s="167"/>
      <c r="AL281" s="71" t="s">
        <v>120</v>
      </c>
      <c r="AM281" s="5">
        <v>0</v>
      </c>
      <c r="AN281" s="5">
        <v>0</v>
      </c>
      <c r="AO281" s="5">
        <v>0</v>
      </c>
      <c r="AP281" s="5">
        <v>0</v>
      </c>
      <c r="AQ281" s="5">
        <v>0</v>
      </c>
      <c r="AR281" s="5">
        <v>0</v>
      </c>
      <c r="AS281" s="5">
        <v>0</v>
      </c>
      <c r="AT281" s="5">
        <v>0</v>
      </c>
      <c r="AU281" s="5">
        <v>0</v>
      </c>
      <c r="AV281" s="167"/>
      <c r="AW281" s="71" t="s">
        <v>120</v>
      </c>
      <c r="AX281" s="5">
        <v>0</v>
      </c>
      <c r="AY281" s="5">
        <v>0</v>
      </c>
      <c r="AZ281" s="5">
        <v>0</v>
      </c>
      <c r="BA281" s="5">
        <v>0</v>
      </c>
      <c r="BB281" s="5">
        <v>0</v>
      </c>
      <c r="BC281" s="5">
        <v>0</v>
      </c>
      <c r="BD281" s="5">
        <v>0</v>
      </c>
      <c r="BE281" s="5">
        <v>0</v>
      </c>
      <c r="BF281" s="5">
        <v>0</v>
      </c>
      <c r="BG281" s="5">
        <v>0</v>
      </c>
      <c r="BH281" s="5">
        <v>0</v>
      </c>
      <c r="BI281" s="5">
        <v>0</v>
      </c>
      <c r="BJ281" s="167"/>
      <c r="BK281" s="71" t="s">
        <v>120</v>
      </c>
      <c r="BL281" s="5">
        <v>0</v>
      </c>
      <c r="BM281" s="5">
        <v>0</v>
      </c>
      <c r="BN281" s="5">
        <v>0</v>
      </c>
      <c r="BO281" s="5">
        <v>0</v>
      </c>
      <c r="BP281" s="5">
        <v>0</v>
      </c>
      <c r="BQ281" s="72">
        <v>0</v>
      </c>
      <c r="BR281" s="5">
        <v>0</v>
      </c>
      <c r="BS281" s="5">
        <v>0</v>
      </c>
      <c r="BT281" s="72">
        <v>0</v>
      </c>
      <c r="BU281" s="5">
        <v>0</v>
      </c>
      <c r="BV281" s="167"/>
      <c r="BW281" s="71" t="s">
        <v>120</v>
      </c>
      <c r="BX281" s="5">
        <v>0</v>
      </c>
      <c r="BY281" s="5">
        <v>0</v>
      </c>
      <c r="BZ281" s="5">
        <v>0</v>
      </c>
      <c r="CA281" s="5">
        <v>0</v>
      </c>
      <c r="CB281" s="5">
        <v>0</v>
      </c>
      <c r="CC281" s="5">
        <v>0</v>
      </c>
      <c r="CD281" s="5">
        <v>0</v>
      </c>
      <c r="CE281" s="5">
        <v>0</v>
      </c>
      <c r="CF281" s="5">
        <v>0</v>
      </c>
      <c r="CG281" s="5">
        <v>0</v>
      </c>
      <c r="CH281" s="5">
        <v>0</v>
      </c>
      <c r="CI281" s="5">
        <v>0</v>
      </c>
      <c r="CJ281" s="5">
        <v>0</v>
      </c>
      <c r="CK281" s="135"/>
      <c r="CL281" s="138" t="s">
        <v>226</v>
      </c>
      <c r="CM281" s="138" t="s">
        <v>4414</v>
      </c>
      <c r="CN281" s="139">
        <v>0</v>
      </c>
      <c r="CO281" s="141">
        <v>0</v>
      </c>
    </row>
    <row r="282" spans="1:93">
      <c r="A282" s="167"/>
      <c r="B282" s="103" t="s">
        <v>102</v>
      </c>
      <c r="C282" s="105">
        <v>538</v>
      </c>
      <c r="D282" s="105">
        <v>286</v>
      </c>
      <c r="E282" s="105">
        <v>602</v>
      </c>
      <c r="F282" s="105">
        <v>315</v>
      </c>
      <c r="G282" s="105">
        <v>326</v>
      </c>
      <c r="H282" s="105">
        <v>183</v>
      </c>
      <c r="I282" s="105">
        <v>355</v>
      </c>
      <c r="J282" s="105">
        <v>180</v>
      </c>
      <c r="K282" s="105">
        <v>1821</v>
      </c>
      <c r="L282" s="105">
        <v>964</v>
      </c>
      <c r="M282" s="167"/>
      <c r="N282" s="103" t="s">
        <v>102</v>
      </c>
      <c r="O282" s="105">
        <v>53</v>
      </c>
      <c r="P282" s="105">
        <v>31</v>
      </c>
      <c r="Q282" s="105">
        <v>9</v>
      </c>
      <c r="R282" s="105">
        <v>5</v>
      </c>
      <c r="S282" s="105">
        <v>6</v>
      </c>
      <c r="T282" s="105">
        <v>3</v>
      </c>
      <c r="U282" s="105">
        <v>41</v>
      </c>
      <c r="V282" s="105">
        <v>27</v>
      </c>
      <c r="W282" s="105">
        <v>109</v>
      </c>
      <c r="X282" s="105">
        <v>66</v>
      </c>
      <c r="Y282" s="167"/>
      <c r="Z282" s="103" t="s">
        <v>102</v>
      </c>
      <c r="AA282" s="105">
        <v>14</v>
      </c>
      <c r="AB282" s="105">
        <v>14</v>
      </c>
      <c r="AC282" s="105">
        <v>11</v>
      </c>
      <c r="AD282" s="105">
        <v>13</v>
      </c>
      <c r="AE282" s="105">
        <v>52</v>
      </c>
      <c r="AF282" s="105">
        <v>47</v>
      </c>
      <c r="AG282" s="105">
        <v>34</v>
      </c>
      <c r="AH282" s="105">
        <v>0</v>
      </c>
      <c r="AI282" s="105">
        <v>2</v>
      </c>
      <c r="AJ282" s="105">
        <v>11</v>
      </c>
      <c r="AK282" s="167"/>
      <c r="AL282" s="103" t="s">
        <v>102</v>
      </c>
      <c r="AM282" s="105">
        <v>1</v>
      </c>
      <c r="AN282" s="105">
        <v>873</v>
      </c>
      <c r="AO282" s="105">
        <v>34</v>
      </c>
      <c r="AP282" s="105">
        <v>4</v>
      </c>
      <c r="AQ282" s="105">
        <v>6</v>
      </c>
      <c r="AR282" s="105">
        <v>28</v>
      </c>
      <c r="AS282" s="105">
        <v>53</v>
      </c>
      <c r="AT282" s="105">
        <v>46</v>
      </c>
      <c r="AU282" s="105">
        <v>45</v>
      </c>
      <c r="AV282" s="167"/>
      <c r="AW282" s="103" t="s">
        <v>102</v>
      </c>
      <c r="AX282" s="105">
        <v>276</v>
      </c>
      <c r="AY282" s="105">
        <v>163</v>
      </c>
      <c r="AZ282" s="105">
        <v>273</v>
      </c>
      <c r="BA282" s="105">
        <v>162</v>
      </c>
      <c r="BB282" s="105">
        <v>172</v>
      </c>
      <c r="BC282" s="105">
        <v>102</v>
      </c>
      <c r="BD282" s="105">
        <v>275</v>
      </c>
      <c r="BE282" s="105">
        <v>163</v>
      </c>
      <c r="BF282" s="105">
        <v>272</v>
      </c>
      <c r="BG282" s="105">
        <v>162</v>
      </c>
      <c r="BH282" s="105">
        <v>176</v>
      </c>
      <c r="BI282" s="105">
        <v>101</v>
      </c>
      <c r="BJ282" s="167"/>
      <c r="BK282" s="103" t="s">
        <v>102</v>
      </c>
      <c r="BL282" s="105">
        <v>9</v>
      </c>
      <c r="BM282" s="105">
        <v>63</v>
      </c>
      <c r="BN282" s="105">
        <v>1</v>
      </c>
      <c r="BO282" s="105">
        <v>29</v>
      </c>
      <c r="BP282" s="105">
        <v>0</v>
      </c>
      <c r="BQ282" s="105">
        <v>102</v>
      </c>
      <c r="BR282" s="105">
        <v>51</v>
      </c>
      <c r="BS282" s="105">
        <v>36</v>
      </c>
      <c r="BT282" s="105">
        <v>11</v>
      </c>
      <c r="BU282" s="105">
        <v>6</v>
      </c>
      <c r="BV282" s="167"/>
      <c r="BW282" s="103" t="s">
        <v>102</v>
      </c>
      <c r="BX282" s="105">
        <v>228</v>
      </c>
      <c r="BY282" s="105">
        <v>723</v>
      </c>
      <c r="BZ282" s="105">
        <v>229</v>
      </c>
      <c r="CA282" s="105">
        <v>159</v>
      </c>
      <c r="CB282" s="105">
        <v>607</v>
      </c>
      <c r="CC282" s="105">
        <v>102</v>
      </c>
      <c r="CD282" s="105">
        <v>120</v>
      </c>
      <c r="CE282" s="105">
        <v>0</v>
      </c>
      <c r="CF282" s="105">
        <v>0</v>
      </c>
      <c r="CG282" s="105">
        <v>62</v>
      </c>
      <c r="CH282" s="105">
        <v>4</v>
      </c>
      <c r="CI282" s="105">
        <v>379</v>
      </c>
      <c r="CJ282" s="105">
        <v>179</v>
      </c>
      <c r="CK282" s="135"/>
      <c r="CL282" s="138" t="s">
        <v>226</v>
      </c>
      <c r="CM282" s="138" t="s">
        <v>4415</v>
      </c>
      <c r="CN282" s="139">
        <v>1895</v>
      </c>
      <c r="CO282" s="141">
        <v>2234</v>
      </c>
    </row>
    <row r="283" spans="1:93" ht="14.45" customHeight="1">
      <c r="A283" s="167" t="s">
        <v>227</v>
      </c>
      <c r="B283" s="71" t="s">
        <v>119</v>
      </c>
      <c r="C283" s="5">
        <v>1027</v>
      </c>
      <c r="D283" s="5">
        <v>483</v>
      </c>
      <c r="E283" s="5">
        <v>1133</v>
      </c>
      <c r="F283" s="5">
        <v>529</v>
      </c>
      <c r="G283" s="5">
        <v>696</v>
      </c>
      <c r="H283" s="5">
        <v>323</v>
      </c>
      <c r="I283" s="5">
        <v>749</v>
      </c>
      <c r="J283" s="5">
        <v>348</v>
      </c>
      <c r="K283" s="72">
        <v>3605</v>
      </c>
      <c r="L283" s="72">
        <v>1683</v>
      </c>
      <c r="M283" s="167" t="s">
        <v>227</v>
      </c>
      <c r="N283" s="71" t="s">
        <v>119</v>
      </c>
      <c r="O283" s="5">
        <v>109</v>
      </c>
      <c r="P283" s="5">
        <v>53</v>
      </c>
      <c r="Q283" s="5">
        <v>22</v>
      </c>
      <c r="R283" s="5">
        <v>11</v>
      </c>
      <c r="S283" s="5">
        <v>47</v>
      </c>
      <c r="T283" s="5">
        <v>19</v>
      </c>
      <c r="U283" s="5">
        <v>154</v>
      </c>
      <c r="V283" s="5">
        <v>81</v>
      </c>
      <c r="W283" s="72">
        <v>332</v>
      </c>
      <c r="X283" s="72">
        <v>164</v>
      </c>
      <c r="Y283" s="167" t="s">
        <v>227</v>
      </c>
      <c r="Z283" s="71" t="s">
        <v>119</v>
      </c>
      <c r="AA283" s="5">
        <v>22</v>
      </c>
      <c r="AB283" s="5">
        <v>24</v>
      </c>
      <c r="AC283" s="5">
        <v>17</v>
      </c>
      <c r="AD283" s="5">
        <v>18</v>
      </c>
      <c r="AE283" s="72">
        <v>81</v>
      </c>
      <c r="AF283" s="72">
        <v>46</v>
      </c>
      <c r="AG283" s="5">
        <v>15</v>
      </c>
      <c r="AH283" s="5">
        <v>6</v>
      </c>
      <c r="AI283" s="5">
        <v>12</v>
      </c>
      <c r="AJ283" s="5">
        <v>12</v>
      </c>
      <c r="AK283" s="167" t="s">
        <v>227</v>
      </c>
      <c r="AL283" s="71" t="s">
        <v>119</v>
      </c>
      <c r="AM283" s="5">
        <v>0</v>
      </c>
      <c r="AN283" s="5">
        <v>763</v>
      </c>
      <c r="AO283" s="5">
        <v>17</v>
      </c>
      <c r="AP283" s="5">
        <v>1</v>
      </c>
      <c r="AQ283" s="5">
        <v>0</v>
      </c>
      <c r="AR283" s="5">
        <v>8</v>
      </c>
      <c r="AS283" s="5">
        <v>54</v>
      </c>
      <c r="AT283" s="5">
        <v>22</v>
      </c>
      <c r="AU283" s="5">
        <v>22</v>
      </c>
      <c r="AV283" s="167" t="s">
        <v>227</v>
      </c>
      <c r="AW283" s="71" t="s">
        <v>119</v>
      </c>
      <c r="AX283" s="5">
        <v>585</v>
      </c>
      <c r="AY283" s="5">
        <v>299</v>
      </c>
      <c r="AZ283" s="5">
        <v>552</v>
      </c>
      <c r="BA283" s="5">
        <v>289</v>
      </c>
      <c r="BB283" s="5">
        <v>249</v>
      </c>
      <c r="BC283" s="5">
        <v>115</v>
      </c>
      <c r="BD283" s="5">
        <v>558</v>
      </c>
      <c r="BE283" s="5">
        <v>286</v>
      </c>
      <c r="BF283" s="5">
        <v>527</v>
      </c>
      <c r="BG283" s="5">
        <v>277</v>
      </c>
      <c r="BH283" s="5">
        <v>230</v>
      </c>
      <c r="BI283" s="5">
        <v>106</v>
      </c>
      <c r="BJ283" s="167" t="s">
        <v>227</v>
      </c>
      <c r="BK283" s="71" t="s">
        <v>119</v>
      </c>
      <c r="BL283" s="5">
        <v>37</v>
      </c>
      <c r="BM283" s="5">
        <v>48</v>
      </c>
      <c r="BN283" s="5">
        <v>0</v>
      </c>
      <c r="BO283" s="5">
        <v>71</v>
      </c>
      <c r="BP283" s="5">
        <v>0</v>
      </c>
      <c r="BQ283" s="72">
        <v>156</v>
      </c>
      <c r="BR283" s="5">
        <v>47</v>
      </c>
      <c r="BS283" s="5">
        <v>54</v>
      </c>
      <c r="BT283" s="72">
        <v>22</v>
      </c>
      <c r="BU283" s="5">
        <v>7</v>
      </c>
      <c r="BV283" s="167" t="s">
        <v>227</v>
      </c>
      <c r="BW283" s="71" t="s">
        <v>119</v>
      </c>
      <c r="BX283" s="5">
        <v>498</v>
      </c>
      <c r="BY283" s="5">
        <v>620</v>
      </c>
      <c r="BZ283" s="5">
        <v>246</v>
      </c>
      <c r="CA283" s="5">
        <v>76</v>
      </c>
      <c r="CB283" s="5">
        <v>623</v>
      </c>
      <c r="CC283" s="5">
        <v>86</v>
      </c>
      <c r="CD283" s="5">
        <v>76</v>
      </c>
      <c r="CE283" s="5">
        <v>13</v>
      </c>
      <c r="CF283" s="5">
        <v>0</v>
      </c>
      <c r="CG283" s="5">
        <v>56</v>
      </c>
      <c r="CH283" s="5">
        <v>0</v>
      </c>
      <c r="CI283" s="5">
        <v>330</v>
      </c>
      <c r="CJ283" s="5">
        <v>218</v>
      </c>
      <c r="CK283" s="135"/>
      <c r="CL283" s="138" t="s">
        <v>227</v>
      </c>
      <c r="CM283" s="138" t="s">
        <v>4416</v>
      </c>
      <c r="CN283" s="139">
        <v>1581</v>
      </c>
      <c r="CO283" s="141">
        <v>2294</v>
      </c>
    </row>
    <row r="284" spans="1:93">
      <c r="A284" s="167"/>
      <c r="B284" s="71" t="s">
        <v>120</v>
      </c>
      <c r="C284" s="5">
        <v>439</v>
      </c>
      <c r="D284" s="5">
        <v>236</v>
      </c>
      <c r="E284" s="5">
        <v>576</v>
      </c>
      <c r="F284" s="5">
        <v>293</v>
      </c>
      <c r="G284" s="5">
        <v>490</v>
      </c>
      <c r="H284" s="5">
        <v>236</v>
      </c>
      <c r="I284" s="5">
        <v>565</v>
      </c>
      <c r="J284" s="5">
        <v>308</v>
      </c>
      <c r="K284" s="72">
        <v>2070</v>
      </c>
      <c r="L284" s="72">
        <v>1073</v>
      </c>
      <c r="M284" s="167"/>
      <c r="N284" s="71" t="s">
        <v>120</v>
      </c>
      <c r="O284" s="5">
        <v>8</v>
      </c>
      <c r="P284" s="5">
        <v>0</v>
      </c>
      <c r="Q284" s="5">
        <v>2</v>
      </c>
      <c r="R284" s="5">
        <v>2</v>
      </c>
      <c r="S284" s="5">
        <v>2</v>
      </c>
      <c r="T284" s="5">
        <v>1</v>
      </c>
      <c r="U284" s="5">
        <v>74</v>
      </c>
      <c r="V284" s="5">
        <v>24</v>
      </c>
      <c r="W284" s="72">
        <v>86</v>
      </c>
      <c r="X284" s="72">
        <v>27</v>
      </c>
      <c r="Y284" s="167"/>
      <c r="Z284" s="71" t="s">
        <v>120</v>
      </c>
      <c r="AA284" s="5">
        <v>10</v>
      </c>
      <c r="AB284" s="5">
        <v>11</v>
      </c>
      <c r="AC284" s="5">
        <v>10</v>
      </c>
      <c r="AD284" s="5">
        <v>10</v>
      </c>
      <c r="AE284" s="72">
        <v>41</v>
      </c>
      <c r="AF284" s="72">
        <v>24</v>
      </c>
      <c r="AG284" s="5">
        <v>17</v>
      </c>
      <c r="AH284" s="5">
        <v>13</v>
      </c>
      <c r="AI284" s="5">
        <v>3</v>
      </c>
      <c r="AJ284" s="5">
        <v>2</v>
      </c>
      <c r="AK284" s="167"/>
      <c r="AL284" s="71" t="s">
        <v>120</v>
      </c>
      <c r="AM284" s="5">
        <v>0</v>
      </c>
      <c r="AN284" s="5">
        <v>662</v>
      </c>
      <c r="AO284" s="5">
        <v>8</v>
      </c>
      <c r="AP284" s="5">
        <v>0</v>
      </c>
      <c r="AQ284" s="5">
        <v>0</v>
      </c>
      <c r="AR284" s="5">
        <v>8</v>
      </c>
      <c r="AS284" s="5">
        <v>24</v>
      </c>
      <c r="AT284" s="5">
        <v>28</v>
      </c>
      <c r="AU284" s="5">
        <v>27</v>
      </c>
      <c r="AV284" s="167"/>
      <c r="AW284" s="71" t="s">
        <v>120</v>
      </c>
      <c r="AX284" s="5">
        <v>496</v>
      </c>
      <c r="AY284" s="5">
        <v>247</v>
      </c>
      <c r="AZ284" s="5">
        <v>484</v>
      </c>
      <c r="BA284" s="5">
        <v>239</v>
      </c>
      <c r="BB284" s="5">
        <v>191</v>
      </c>
      <c r="BC284" s="5">
        <v>115</v>
      </c>
      <c r="BD284" s="5">
        <v>495</v>
      </c>
      <c r="BE284" s="5">
        <v>247</v>
      </c>
      <c r="BF284" s="5">
        <v>483</v>
      </c>
      <c r="BG284" s="5">
        <v>239</v>
      </c>
      <c r="BH284" s="5">
        <v>174</v>
      </c>
      <c r="BI284" s="5">
        <v>103</v>
      </c>
      <c r="BJ284" s="167"/>
      <c r="BK284" s="71" t="s">
        <v>120</v>
      </c>
      <c r="BL284" s="5">
        <v>27</v>
      </c>
      <c r="BM284" s="5">
        <v>30</v>
      </c>
      <c r="BN284" s="5">
        <v>0</v>
      </c>
      <c r="BO284" s="5">
        <v>38</v>
      </c>
      <c r="BP284" s="5">
        <v>0</v>
      </c>
      <c r="BQ284" s="72">
        <v>95</v>
      </c>
      <c r="BR284" s="5">
        <v>51</v>
      </c>
      <c r="BS284" s="5">
        <v>45</v>
      </c>
      <c r="BT284" s="72">
        <v>13</v>
      </c>
      <c r="BU284" s="5">
        <v>4</v>
      </c>
      <c r="BV284" s="167"/>
      <c r="BW284" s="71" t="s">
        <v>120</v>
      </c>
      <c r="BX284" s="5">
        <v>567</v>
      </c>
      <c r="BY284" s="5">
        <v>652</v>
      </c>
      <c r="BZ284" s="5">
        <v>264</v>
      </c>
      <c r="CA284" s="5">
        <v>120</v>
      </c>
      <c r="CB284" s="5">
        <v>719</v>
      </c>
      <c r="CC284" s="5">
        <v>140</v>
      </c>
      <c r="CD284" s="5">
        <v>145</v>
      </c>
      <c r="CE284" s="5">
        <v>0</v>
      </c>
      <c r="CF284" s="5">
        <v>0</v>
      </c>
      <c r="CG284" s="5">
        <v>0</v>
      </c>
      <c r="CH284" s="5">
        <v>0</v>
      </c>
      <c r="CI284" s="5">
        <v>144</v>
      </c>
      <c r="CJ284" s="5">
        <v>256</v>
      </c>
      <c r="CK284" s="135"/>
      <c r="CL284" s="138" t="s">
        <v>227</v>
      </c>
      <c r="CM284" s="138" t="s">
        <v>4417</v>
      </c>
      <c r="CN284" s="139">
        <v>1348</v>
      </c>
      <c r="CO284" s="141">
        <v>2607</v>
      </c>
    </row>
    <row r="285" spans="1:93">
      <c r="A285" s="167"/>
      <c r="B285" s="103" t="s">
        <v>102</v>
      </c>
      <c r="C285" s="105">
        <v>1466</v>
      </c>
      <c r="D285" s="105">
        <v>719</v>
      </c>
      <c r="E285" s="105">
        <v>1709</v>
      </c>
      <c r="F285" s="105">
        <v>822</v>
      </c>
      <c r="G285" s="105">
        <v>1186</v>
      </c>
      <c r="H285" s="105">
        <v>559</v>
      </c>
      <c r="I285" s="105">
        <v>1314</v>
      </c>
      <c r="J285" s="105">
        <v>656</v>
      </c>
      <c r="K285" s="105">
        <v>5675</v>
      </c>
      <c r="L285" s="105">
        <v>2756</v>
      </c>
      <c r="M285" s="167"/>
      <c r="N285" s="103" t="s">
        <v>102</v>
      </c>
      <c r="O285" s="105">
        <v>117</v>
      </c>
      <c r="P285" s="105">
        <v>53</v>
      </c>
      <c r="Q285" s="105">
        <v>24</v>
      </c>
      <c r="R285" s="105">
        <v>13</v>
      </c>
      <c r="S285" s="105">
        <v>49</v>
      </c>
      <c r="T285" s="105">
        <v>20</v>
      </c>
      <c r="U285" s="105">
        <v>228</v>
      </c>
      <c r="V285" s="105">
        <v>105</v>
      </c>
      <c r="W285" s="105">
        <v>418</v>
      </c>
      <c r="X285" s="105">
        <v>191</v>
      </c>
      <c r="Y285" s="167"/>
      <c r="Z285" s="103" t="s">
        <v>102</v>
      </c>
      <c r="AA285" s="105">
        <v>32</v>
      </c>
      <c r="AB285" s="105">
        <v>35</v>
      </c>
      <c r="AC285" s="105">
        <v>27</v>
      </c>
      <c r="AD285" s="105">
        <v>28</v>
      </c>
      <c r="AE285" s="105">
        <v>122</v>
      </c>
      <c r="AF285" s="105">
        <v>70</v>
      </c>
      <c r="AG285" s="105">
        <v>32</v>
      </c>
      <c r="AH285" s="105">
        <v>19</v>
      </c>
      <c r="AI285" s="105">
        <v>15</v>
      </c>
      <c r="AJ285" s="105">
        <v>14</v>
      </c>
      <c r="AK285" s="167"/>
      <c r="AL285" s="103" t="s">
        <v>102</v>
      </c>
      <c r="AM285" s="105">
        <v>0</v>
      </c>
      <c r="AN285" s="105">
        <v>1425</v>
      </c>
      <c r="AO285" s="105">
        <v>25</v>
      </c>
      <c r="AP285" s="105">
        <v>1</v>
      </c>
      <c r="AQ285" s="105">
        <v>0</v>
      </c>
      <c r="AR285" s="105">
        <v>16</v>
      </c>
      <c r="AS285" s="105">
        <v>78</v>
      </c>
      <c r="AT285" s="105">
        <v>50</v>
      </c>
      <c r="AU285" s="105">
        <v>49</v>
      </c>
      <c r="AV285" s="167"/>
      <c r="AW285" s="103" t="s">
        <v>102</v>
      </c>
      <c r="AX285" s="105">
        <v>1081</v>
      </c>
      <c r="AY285" s="105">
        <v>546</v>
      </c>
      <c r="AZ285" s="105">
        <v>1036</v>
      </c>
      <c r="BA285" s="105">
        <v>528</v>
      </c>
      <c r="BB285" s="105">
        <v>440</v>
      </c>
      <c r="BC285" s="105">
        <v>230</v>
      </c>
      <c r="BD285" s="105">
        <v>1053</v>
      </c>
      <c r="BE285" s="105">
        <v>533</v>
      </c>
      <c r="BF285" s="105">
        <v>1010</v>
      </c>
      <c r="BG285" s="105">
        <v>516</v>
      </c>
      <c r="BH285" s="105">
        <v>404</v>
      </c>
      <c r="BI285" s="105">
        <v>209</v>
      </c>
      <c r="BJ285" s="167"/>
      <c r="BK285" s="103" t="s">
        <v>102</v>
      </c>
      <c r="BL285" s="105">
        <v>64</v>
      </c>
      <c r="BM285" s="105">
        <v>78</v>
      </c>
      <c r="BN285" s="105">
        <v>0</v>
      </c>
      <c r="BO285" s="105">
        <v>109</v>
      </c>
      <c r="BP285" s="105">
        <v>0</v>
      </c>
      <c r="BQ285" s="105">
        <v>251</v>
      </c>
      <c r="BR285" s="105">
        <v>98</v>
      </c>
      <c r="BS285" s="105">
        <v>99</v>
      </c>
      <c r="BT285" s="105">
        <v>35</v>
      </c>
      <c r="BU285" s="105">
        <v>11</v>
      </c>
      <c r="BV285" s="167"/>
      <c r="BW285" s="103" t="s">
        <v>102</v>
      </c>
      <c r="BX285" s="105">
        <v>1065</v>
      </c>
      <c r="BY285" s="105">
        <v>1272</v>
      </c>
      <c r="BZ285" s="105">
        <v>510</v>
      </c>
      <c r="CA285" s="105">
        <v>196</v>
      </c>
      <c r="CB285" s="105">
        <v>1342</v>
      </c>
      <c r="CC285" s="105">
        <v>226</v>
      </c>
      <c r="CD285" s="105">
        <v>221</v>
      </c>
      <c r="CE285" s="105">
        <v>13</v>
      </c>
      <c r="CF285" s="105">
        <v>0</v>
      </c>
      <c r="CG285" s="105">
        <v>56</v>
      </c>
      <c r="CH285" s="105">
        <v>0</v>
      </c>
      <c r="CI285" s="105">
        <v>474</v>
      </c>
      <c r="CJ285" s="105">
        <v>474</v>
      </c>
      <c r="CK285" s="135"/>
      <c r="CL285" s="138" t="s">
        <v>227</v>
      </c>
      <c r="CM285" s="138" t="s">
        <v>4418</v>
      </c>
      <c r="CN285" s="139">
        <v>2929</v>
      </c>
      <c r="CO285" s="141">
        <v>4901</v>
      </c>
    </row>
    <row r="286" spans="1:93" ht="14.45" customHeight="1">
      <c r="A286" s="167" t="s">
        <v>4</v>
      </c>
      <c r="B286" s="71" t="s">
        <v>119</v>
      </c>
      <c r="C286" s="5">
        <v>640</v>
      </c>
      <c r="D286" s="5">
        <v>313</v>
      </c>
      <c r="E286" s="5">
        <v>630</v>
      </c>
      <c r="F286" s="5">
        <v>310</v>
      </c>
      <c r="G286" s="5">
        <v>366</v>
      </c>
      <c r="H286" s="5">
        <v>183</v>
      </c>
      <c r="I286" s="5">
        <v>495</v>
      </c>
      <c r="J286" s="5">
        <v>224</v>
      </c>
      <c r="K286" s="72">
        <v>2131</v>
      </c>
      <c r="L286" s="72">
        <v>1030</v>
      </c>
      <c r="M286" s="167" t="s">
        <v>4</v>
      </c>
      <c r="N286" s="71" t="s">
        <v>119</v>
      </c>
      <c r="O286" s="5">
        <v>131</v>
      </c>
      <c r="P286" s="5">
        <v>63</v>
      </c>
      <c r="Q286" s="5">
        <v>38</v>
      </c>
      <c r="R286" s="5">
        <v>4</v>
      </c>
      <c r="S286" s="5">
        <v>29</v>
      </c>
      <c r="T286" s="5">
        <v>19</v>
      </c>
      <c r="U286" s="5">
        <v>65</v>
      </c>
      <c r="V286" s="5">
        <v>23</v>
      </c>
      <c r="W286" s="72">
        <v>263</v>
      </c>
      <c r="X286" s="72">
        <v>109</v>
      </c>
      <c r="Y286" s="167" t="s">
        <v>4</v>
      </c>
      <c r="Z286" s="71" t="s">
        <v>119</v>
      </c>
      <c r="AA286" s="5">
        <v>12</v>
      </c>
      <c r="AB286" s="5">
        <v>11</v>
      </c>
      <c r="AC286" s="5">
        <v>9</v>
      </c>
      <c r="AD286" s="5">
        <v>10</v>
      </c>
      <c r="AE286" s="72">
        <v>42</v>
      </c>
      <c r="AF286" s="72">
        <v>31</v>
      </c>
      <c r="AG286" s="5">
        <v>18</v>
      </c>
      <c r="AH286" s="5">
        <v>0</v>
      </c>
      <c r="AI286" s="5">
        <v>5</v>
      </c>
      <c r="AJ286" s="5">
        <v>6</v>
      </c>
      <c r="AK286" s="167" t="s">
        <v>4</v>
      </c>
      <c r="AL286" s="71" t="s">
        <v>119</v>
      </c>
      <c r="AM286" s="5">
        <v>0</v>
      </c>
      <c r="AN286" s="5">
        <v>597</v>
      </c>
      <c r="AO286" s="5">
        <v>71</v>
      </c>
      <c r="AP286" s="5">
        <v>0</v>
      </c>
      <c r="AQ286" s="5">
        <v>1</v>
      </c>
      <c r="AR286" s="5">
        <v>0</v>
      </c>
      <c r="AS286" s="5">
        <v>38</v>
      </c>
      <c r="AT286" s="5">
        <v>32</v>
      </c>
      <c r="AU286" s="5">
        <v>33</v>
      </c>
      <c r="AV286" s="167" t="s">
        <v>4</v>
      </c>
      <c r="AW286" s="71" t="s">
        <v>119</v>
      </c>
      <c r="AX286" s="5">
        <v>335</v>
      </c>
      <c r="AY286" s="5">
        <v>125</v>
      </c>
      <c r="AZ286" s="5">
        <v>319</v>
      </c>
      <c r="BA286" s="5">
        <v>114</v>
      </c>
      <c r="BB286" s="5">
        <v>141</v>
      </c>
      <c r="BC286" s="5">
        <v>45</v>
      </c>
      <c r="BD286" s="5">
        <v>274</v>
      </c>
      <c r="BE286" s="5">
        <v>107</v>
      </c>
      <c r="BF286" s="5">
        <v>262</v>
      </c>
      <c r="BG286" s="5">
        <v>98</v>
      </c>
      <c r="BH286" s="5">
        <v>68</v>
      </c>
      <c r="BI286" s="5">
        <v>25</v>
      </c>
      <c r="BJ286" s="167" t="s">
        <v>4</v>
      </c>
      <c r="BK286" s="71" t="s">
        <v>119</v>
      </c>
      <c r="BL286" s="5">
        <v>5</v>
      </c>
      <c r="BM286" s="5">
        <v>47</v>
      </c>
      <c r="BN286" s="5">
        <v>1</v>
      </c>
      <c r="BO286" s="5">
        <v>30</v>
      </c>
      <c r="BP286" s="5">
        <v>0</v>
      </c>
      <c r="BQ286" s="72">
        <v>83</v>
      </c>
      <c r="BR286" s="5">
        <v>35</v>
      </c>
      <c r="BS286" s="5">
        <v>23</v>
      </c>
      <c r="BT286" s="72">
        <v>17</v>
      </c>
      <c r="BU286" s="5">
        <v>2</v>
      </c>
      <c r="BV286" s="167" t="s">
        <v>4</v>
      </c>
      <c r="BW286" s="71" t="s">
        <v>119</v>
      </c>
      <c r="BX286" s="5">
        <v>263</v>
      </c>
      <c r="BY286" s="5">
        <v>263</v>
      </c>
      <c r="BZ286" s="5">
        <v>17</v>
      </c>
      <c r="CA286" s="5">
        <v>22</v>
      </c>
      <c r="CB286" s="5">
        <v>276</v>
      </c>
      <c r="CC286" s="5">
        <v>14</v>
      </c>
      <c r="CD286" s="5">
        <v>29</v>
      </c>
      <c r="CE286" s="5">
        <v>1</v>
      </c>
      <c r="CF286" s="5">
        <v>0</v>
      </c>
      <c r="CG286" s="5">
        <v>16</v>
      </c>
      <c r="CH286" s="5">
        <v>3</v>
      </c>
      <c r="CI286" s="5">
        <v>85</v>
      </c>
      <c r="CJ286" s="5">
        <v>182</v>
      </c>
      <c r="CK286" s="135"/>
      <c r="CL286" s="138" t="s">
        <v>4</v>
      </c>
      <c r="CM286" s="138" t="s">
        <v>4419</v>
      </c>
      <c r="CN286" s="139">
        <v>1412</v>
      </c>
      <c r="CO286" s="141">
        <v>904</v>
      </c>
    </row>
    <row r="287" spans="1:93">
      <c r="A287" s="167"/>
      <c r="B287" s="71" t="s">
        <v>120</v>
      </c>
      <c r="C287" s="5">
        <v>0</v>
      </c>
      <c r="D287" s="5">
        <v>0</v>
      </c>
      <c r="E287" s="5">
        <v>0</v>
      </c>
      <c r="F287" s="5">
        <v>0</v>
      </c>
      <c r="G287" s="5">
        <v>0</v>
      </c>
      <c r="H287" s="5">
        <v>0</v>
      </c>
      <c r="I287" s="5">
        <v>0</v>
      </c>
      <c r="J287" s="5">
        <v>0</v>
      </c>
      <c r="K287" s="72">
        <v>0</v>
      </c>
      <c r="L287" s="72">
        <v>0</v>
      </c>
      <c r="M287" s="167"/>
      <c r="N287" s="71" t="s">
        <v>120</v>
      </c>
      <c r="O287" s="5">
        <v>0</v>
      </c>
      <c r="P287" s="5">
        <v>0</v>
      </c>
      <c r="Q287" s="5">
        <v>0</v>
      </c>
      <c r="R287" s="5">
        <v>0</v>
      </c>
      <c r="S287" s="5">
        <v>0</v>
      </c>
      <c r="T287" s="5">
        <v>0</v>
      </c>
      <c r="U287" s="5">
        <v>0</v>
      </c>
      <c r="V287" s="5">
        <v>0</v>
      </c>
      <c r="W287" s="72">
        <v>0</v>
      </c>
      <c r="X287" s="72">
        <v>0</v>
      </c>
      <c r="Y287" s="167"/>
      <c r="Z287" s="71" t="s">
        <v>120</v>
      </c>
      <c r="AA287" s="5">
        <v>0</v>
      </c>
      <c r="AB287" s="5">
        <v>0</v>
      </c>
      <c r="AC287" s="5">
        <v>0</v>
      </c>
      <c r="AD287" s="5">
        <v>0</v>
      </c>
      <c r="AE287" s="72">
        <v>0</v>
      </c>
      <c r="AF287" s="72">
        <v>0</v>
      </c>
      <c r="AG287" s="5">
        <v>0</v>
      </c>
      <c r="AH287" s="5">
        <v>0</v>
      </c>
      <c r="AI287" s="5">
        <v>0</v>
      </c>
      <c r="AJ287" s="5">
        <v>0</v>
      </c>
      <c r="AK287" s="167"/>
      <c r="AL287" s="71" t="s">
        <v>120</v>
      </c>
      <c r="AM287" s="5">
        <v>0</v>
      </c>
      <c r="AN287" s="5">
        <v>0</v>
      </c>
      <c r="AO287" s="5">
        <v>0</v>
      </c>
      <c r="AP287" s="5">
        <v>0</v>
      </c>
      <c r="AQ287" s="5">
        <v>0</v>
      </c>
      <c r="AR287" s="5">
        <v>0</v>
      </c>
      <c r="AS287" s="5">
        <v>0</v>
      </c>
      <c r="AT287" s="5">
        <v>0</v>
      </c>
      <c r="AU287" s="5">
        <v>0</v>
      </c>
      <c r="AV287" s="167"/>
      <c r="AW287" s="71" t="s">
        <v>120</v>
      </c>
      <c r="AX287" s="5">
        <v>0</v>
      </c>
      <c r="AY287" s="5">
        <v>0</v>
      </c>
      <c r="AZ287" s="5">
        <v>0</v>
      </c>
      <c r="BA287" s="5">
        <v>0</v>
      </c>
      <c r="BB287" s="5">
        <v>0</v>
      </c>
      <c r="BC287" s="5">
        <v>0</v>
      </c>
      <c r="BD287" s="5">
        <v>0</v>
      </c>
      <c r="BE287" s="5">
        <v>0</v>
      </c>
      <c r="BF287" s="5">
        <v>0</v>
      </c>
      <c r="BG287" s="5">
        <v>0</v>
      </c>
      <c r="BH287" s="5">
        <v>0</v>
      </c>
      <c r="BI287" s="5">
        <v>0</v>
      </c>
      <c r="BJ287" s="167"/>
      <c r="BK287" s="71" t="s">
        <v>120</v>
      </c>
      <c r="BL287" s="5">
        <v>0</v>
      </c>
      <c r="BM287" s="5">
        <v>0</v>
      </c>
      <c r="BN287" s="5">
        <v>0</v>
      </c>
      <c r="BO287" s="5">
        <v>0</v>
      </c>
      <c r="BP287" s="5">
        <v>0</v>
      </c>
      <c r="BQ287" s="72">
        <v>0</v>
      </c>
      <c r="BR287" s="5">
        <v>0</v>
      </c>
      <c r="BS287" s="5">
        <v>0</v>
      </c>
      <c r="BT287" s="72">
        <v>0</v>
      </c>
      <c r="BU287" s="5">
        <v>0</v>
      </c>
      <c r="BV287" s="167"/>
      <c r="BW287" s="71" t="s">
        <v>120</v>
      </c>
      <c r="BX287" s="5">
        <v>0</v>
      </c>
      <c r="BY287" s="5">
        <v>0</v>
      </c>
      <c r="BZ287" s="5">
        <v>0</v>
      </c>
      <c r="CA287" s="5">
        <v>0</v>
      </c>
      <c r="CB287" s="5">
        <v>0</v>
      </c>
      <c r="CC287" s="5">
        <v>0</v>
      </c>
      <c r="CD287" s="5">
        <v>0</v>
      </c>
      <c r="CE287" s="5">
        <v>0</v>
      </c>
      <c r="CF287" s="5">
        <v>0</v>
      </c>
      <c r="CG287" s="5">
        <v>0</v>
      </c>
      <c r="CH287" s="5">
        <v>0</v>
      </c>
      <c r="CI287" s="5">
        <v>0</v>
      </c>
      <c r="CJ287" s="5">
        <v>0</v>
      </c>
      <c r="CK287" s="135"/>
      <c r="CL287" s="138" t="s">
        <v>4</v>
      </c>
      <c r="CM287" s="138" t="s">
        <v>4420</v>
      </c>
      <c r="CN287" s="139">
        <v>0</v>
      </c>
      <c r="CO287" s="141">
        <v>0</v>
      </c>
    </row>
    <row r="288" spans="1:93">
      <c r="A288" s="167"/>
      <c r="B288" s="103" t="s">
        <v>102</v>
      </c>
      <c r="C288" s="105">
        <v>640</v>
      </c>
      <c r="D288" s="105">
        <v>313</v>
      </c>
      <c r="E288" s="105">
        <v>630</v>
      </c>
      <c r="F288" s="105">
        <v>310</v>
      </c>
      <c r="G288" s="105">
        <v>366</v>
      </c>
      <c r="H288" s="105">
        <v>183</v>
      </c>
      <c r="I288" s="105">
        <v>495</v>
      </c>
      <c r="J288" s="105">
        <v>224</v>
      </c>
      <c r="K288" s="105">
        <v>2131</v>
      </c>
      <c r="L288" s="105">
        <v>1030</v>
      </c>
      <c r="M288" s="167"/>
      <c r="N288" s="103" t="s">
        <v>102</v>
      </c>
      <c r="O288" s="105">
        <v>131</v>
      </c>
      <c r="P288" s="105">
        <v>63</v>
      </c>
      <c r="Q288" s="105">
        <v>38</v>
      </c>
      <c r="R288" s="105">
        <v>4</v>
      </c>
      <c r="S288" s="105">
        <v>29</v>
      </c>
      <c r="T288" s="105">
        <v>19</v>
      </c>
      <c r="U288" s="105">
        <v>65</v>
      </c>
      <c r="V288" s="105">
        <v>23</v>
      </c>
      <c r="W288" s="105">
        <v>263</v>
      </c>
      <c r="X288" s="105">
        <v>109</v>
      </c>
      <c r="Y288" s="167"/>
      <c r="Z288" s="103" t="s">
        <v>102</v>
      </c>
      <c r="AA288" s="105">
        <v>12</v>
      </c>
      <c r="AB288" s="105">
        <v>11</v>
      </c>
      <c r="AC288" s="105">
        <v>9</v>
      </c>
      <c r="AD288" s="105">
        <v>10</v>
      </c>
      <c r="AE288" s="105">
        <v>42</v>
      </c>
      <c r="AF288" s="105">
        <v>31</v>
      </c>
      <c r="AG288" s="105">
        <v>18</v>
      </c>
      <c r="AH288" s="105">
        <v>0</v>
      </c>
      <c r="AI288" s="105">
        <v>5</v>
      </c>
      <c r="AJ288" s="105">
        <v>6</v>
      </c>
      <c r="AK288" s="167"/>
      <c r="AL288" s="103" t="s">
        <v>102</v>
      </c>
      <c r="AM288" s="105">
        <v>0</v>
      </c>
      <c r="AN288" s="105">
        <v>597</v>
      </c>
      <c r="AO288" s="105">
        <v>71</v>
      </c>
      <c r="AP288" s="105">
        <v>0</v>
      </c>
      <c r="AQ288" s="105">
        <v>1</v>
      </c>
      <c r="AR288" s="105">
        <v>0</v>
      </c>
      <c r="AS288" s="105">
        <v>38</v>
      </c>
      <c r="AT288" s="105">
        <v>32</v>
      </c>
      <c r="AU288" s="105">
        <v>33</v>
      </c>
      <c r="AV288" s="167"/>
      <c r="AW288" s="103" t="s">
        <v>102</v>
      </c>
      <c r="AX288" s="105">
        <v>335</v>
      </c>
      <c r="AY288" s="105">
        <v>125</v>
      </c>
      <c r="AZ288" s="105">
        <v>319</v>
      </c>
      <c r="BA288" s="105">
        <v>114</v>
      </c>
      <c r="BB288" s="105">
        <v>141</v>
      </c>
      <c r="BC288" s="105">
        <v>45</v>
      </c>
      <c r="BD288" s="105">
        <v>274</v>
      </c>
      <c r="BE288" s="105">
        <v>107</v>
      </c>
      <c r="BF288" s="105">
        <v>262</v>
      </c>
      <c r="BG288" s="105">
        <v>98</v>
      </c>
      <c r="BH288" s="105">
        <v>68</v>
      </c>
      <c r="BI288" s="105">
        <v>25</v>
      </c>
      <c r="BJ288" s="167"/>
      <c r="BK288" s="103" t="s">
        <v>102</v>
      </c>
      <c r="BL288" s="105">
        <v>5</v>
      </c>
      <c r="BM288" s="105">
        <v>47</v>
      </c>
      <c r="BN288" s="105">
        <v>1</v>
      </c>
      <c r="BO288" s="105">
        <v>30</v>
      </c>
      <c r="BP288" s="105">
        <v>0</v>
      </c>
      <c r="BQ288" s="105">
        <v>83</v>
      </c>
      <c r="BR288" s="105">
        <v>35</v>
      </c>
      <c r="BS288" s="105">
        <v>23</v>
      </c>
      <c r="BT288" s="105">
        <v>17</v>
      </c>
      <c r="BU288" s="105">
        <v>2</v>
      </c>
      <c r="BV288" s="167"/>
      <c r="BW288" s="103" t="s">
        <v>102</v>
      </c>
      <c r="BX288" s="105">
        <v>263</v>
      </c>
      <c r="BY288" s="105">
        <v>263</v>
      </c>
      <c r="BZ288" s="105">
        <v>17</v>
      </c>
      <c r="CA288" s="105">
        <v>22</v>
      </c>
      <c r="CB288" s="105">
        <v>276</v>
      </c>
      <c r="CC288" s="105">
        <v>14</v>
      </c>
      <c r="CD288" s="105">
        <v>29</v>
      </c>
      <c r="CE288" s="105">
        <v>1</v>
      </c>
      <c r="CF288" s="105">
        <v>0</v>
      </c>
      <c r="CG288" s="105">
        <v>16</v>
      </c>
      <c r="CH288" s="105">
        <v>3</v>
      </c>
      <c r="CI288" s="105">
        <v>85</v>
      </c>
      <c r="CJ288" s="105">
        <v>182</v>
      </c>
      <c r="CK288" s="135"/>
      <c r="CL288" s="138" t="s">
        <v>4</v>
      </c>
      <c r="CM288" s="138" t="s">
        <v>4421</v>
      </c>
      <c r="CN288" s="139">
        <v>1412</v>
      </c>
      <c r="CO288" s="141">
        <v>904</v>
      </c>
    </row>
    <row r="289" spans="1:93" ht="14.45" customHeight="1">
      <c r="A289" s="167" t="s">
        <v>228</v>
      </c>
      <c r="B289" s="71" t="s">
        <v>119</v>
      </c>
      <c r="C289" s="5">
        <v>135</v>
      </c>
      <c r="D289" s="5">
        <v>65</v>
      </c>
      <c r="E289" s="5">
        <v>111</v>
      </c>
      <c r="F289" s="5">
        <v>42</v>
      </c>
      <c r="G289" s="5">
        <v>124</v>
      </c>
      <c r="H289" s="5">
        <v>54</v>
      </c>
      <c r="I289" s="5">
        <v>92</v>
      </c>
      <c r="J289" s="5">
        <v>39</v>
      </c>
      <c r="K289" s="72">
        <v>462</v>
      </c>
      <c r="L289" s="72">
        <v>200</v>
      </c>
      <c r="M289" s="167" t="s">
        <v>228</v>
      </c>
      <c r="N289" s="71" t="s">
        <v>119</v>
      </c>
      <c r="O289" s="5">
        <v>6</v>
      </c>
      <c r="P289" s="5">
        <v>0</v>
      </c>
      <c r="Q289" s="5">
        <v>3</v>
      </c>
      <c r="R289" s="5">
        <v>1</v>
      </c>
      <c r="S289" s="5">
        <v>16</v>
      </c>
      <c r="T289" s="5">
        <v>4</v>
      </c>
      <c r="U289" s="5">
        <v>13</v>
      </c>
      <c r="V289" s="5">
        <v>5</v>
      </c>
      <c r="W289" s="72">
        <v>38</v>
      </c>
      <c r="X289" s="72">
        <v>10</v>
      </c>
      <c r="Y289" s="167" t="s">
        <v>228</v>
      </c>
      <c r="Z289" s="71" t="s">
        <v>119</v>
      </c>
      <c r="AA289" s="5">
        <v>5</v>
      </c>
      <c r="AB289" s="5">
        <v>5</v>
      </c>
      <c r="AC289" s="5">
        <v>5</v>
      </c>
      <c r="AD289" s="5">
        <v>4</v>
      </c>
      <c r="AE289" s="72">
        <v>19</v>
      </c>
      <c r="AF289" s="72">
        <v>15</v>
      </c>
      <c r="AG289" s="5">
        <v>0</v>
      </c>
      <c r="AH289" s="5">
        <v>0</v>
      </c>
      <c r="AI289" s="5">
        <v>2</v>
      </c>
      <c r="AJ289" s="5">
        <v>4</v>
      </c>
      <c r="AK289" s="167" t="s">
        <v>228</v>
      </c>
      <c r="AL289" s="71" t="s">
        <v>119</v>
      </c>
      <c r="AM289" s="5">
        <v>36</v>
      </c>
      <c r="AN289" s="5">
        <v>171</v>
      </c>
      <c r="AO289" s="5">
        <v>4</v>
      </c>
      <c r="AP289" s="5">
        <v>0</v>
      </c>
      <c r="AQ289" s="5">
        <v>0</v>
      </c>
      <c r="AR289" s="5">
        <v>5</v>
      </c>
      <c r="AS289" s="5">
        <v>17</v>
      </c>
      <c r="AT289" s="5">
        <v>14</v>
      </c>
      <c r="AU289" s="5">
        <v>16</v>
      </c>
      <c r="AV289" s="167" t="s">
        <v>228</v>
      </c>
      <c r="AW289" s="71" t="s">
        <v>119</v>
      </c>
      <c r="AX289" s="5">
        <v>85</v>
      </c>
      <c r="AY289" s="5">
        <v>36</v>
      </c>
      <c r="AZ289" s="5">
        <v>83</v>
      </c>
      <c r="BA289" s="5">
        <v>34</v>
      </c>
      <c r="BB289" s="5">
        <v>48</v>
      </c>
      <c r="BC289" s="5">
        <v>21</v>
      </c>
      <c r="BD289" s="5">
        <v>85</v>
      </c>
      <c r="BE289" s="5">
        <v>36</v>
      </c>
      <c r="BF289" s="5">
        <v>83</v>
      </c>
      <c r="BG289" s="5">
        <v>34</v>
      </c>
      <c r="BH289" s="5">
        <v>48</v>
      </c>
      <c r="BI289" s="5">
        <v>21</v>
      </c>
      <c r="BJ289" s="167" t="s">
        <v>228</v>
      </c>
      <c r="BK289" s="71" t="s">
        <v>119</v>
      </c>
      <c r="BL289" s="5">
        <v>3</v>
      </c>
      <c r="BM289" s="5">
        <v>16</v>
      </c>
      <c r="BN289" s="5">
        <v>0</v>
      </c>
      <c r="BO289" s="5">
        <v>11</v>
      </c>
      <c r="BP289" s="5">
        <v>0</v>
      </c>
      <c r="BQ289" s="72">
        <v>30</v>
      </c>
      <c r="BR289" s="5">
        <v>4</v>
      </c>
      <c r="BS289" s="5">
        <v>7</v>
      </c>
      <c r="BT289" s="72">
        <v>7</v>
      </c>
      <c r="BU289" s="5">
        <v>3</v>
      </c>
      <c r="BV289" s="167" t="s">
        <v>228</v>
      </c>
      <c r="BW289" s="71" t="s">
        <v>119</v>
      </c>
      <c r="BX289" s="5">
        <v>134</v>
      </c>
      <c r="BY289" s="5">
        <v>159</v>
      </c>
      <c r="BZ289" s="5">
        <v>4</v>
      </c>
      <c r="CA289" s="5">
        <v>27</v>
      </c>
      <c r="CB289" s="5">
        <v>156</v>
      </c>
      <c r="CC289" s="5">
        <v>23</v>
      </c>
      <c r="CD289" s="5">
        <v>8</v>
      </c>
      <c r="CE289" s="5">
        <v>28</v>
      </c>
      <c r="CF289" s="5">
        <v>0</v>
      </c>
      <c r="CG289" s="5">
        <v>0</v>
      </c>
      <c r="CH289" s="5">
        <v>0</v>
      </c>
      <c r="CI289" s="5">
        <v>161</v>
      </c>
      <c r="CJ289" s="5">
        <v>75</v>
      </c>
      <c r="CK289" s="135"/>
      <c r="CL289" s="138" t="s">
        <v>228</v>
      </c>
      <c r="CM289" s="138" t="s">
        <v>4422</v>
      </c>
      <c r="CN289" s="139">
        <v>390</v>
      </c>
      <c r="CO289" s="141">
        <v>539</v>
      </c>
    </row>
    <row r="290" spans="1:93">
      <c r="A290" s="167"/>
      <c r="B290" s="71" t="s">
        <v>120</v>
      </c>
      <c r="C290" s="5">
        <v>104</v>
      </c>
      <c r="D290" s="5">
        <v>50</v>
      </c>
      <c r="E290" s="5">
        <v>114</v>
      </c>
      <c r="F290" s="5">
        <v>48</v>
      </c>
      <c r="G290" s="5">
        <v>70</v>
      </c>
      <c r="H290" s="5">
        <v>37</v>
      </c>
      <c r="I290" s="5">
        <v>69</v>
      </c>
      <c r="J290" s="5">
        <v>29</v>
      </c>
      <c r="K290" s="72">
        <v>357</v>
      </c>
      <c r="L290" s="72">
        <v>164</v>
      </c>
      <c r="M290" s="167"/>
      <c r="N290" s="71" t="s">
        <v>120</v>
      </c>
      <c r="O290" s="5">
        <v>8</v>
      </c>
      <c r="P290" s="5">
        <v>4</v>
      </c>
      <c r="Q290" s="5">
        <v>20</v>
      </c>
      <c r="R290" s="5">
        <v>8</v>
      </c>
      <c r="S290" s="5">
        <v>7</v>
      </c>
      <c r="T290" s="5">
        <v>3</v>
      </c>
      <c r="U290" s="5">
        <v>13</v>
      </c>
      <c r="V290" s="5">
        <v>10</v>
      </c>
      <c r="W290" s="72">
        <v>48</v>
      </c>
      <c r="X290" s="72">
        <v>25</v>
      </c>
      <c r="Y290" s="167"/>
      <c r="Z290" s="71" t="s">
        <v>120</v>
      </c>
      <c r="AA290" s="5">
        <v>3</v>
      </c>
      <c r="AB290" s="5">
        <v>3</v>
      </c>
      <c r="AC290" s="5">
        <v>3</v>
      </c>
      <c r="AD290" s="5">
        <v>3</v>
      </c>
      <c r="AE290" s="72">
        <v>12</v>
      </c>
      <c r="AF290" s="72">
        <v>10</v>
      </c>
      <c r="AG290" s="5">
        <v>0</v>
      </c>
      <c r="AH290" s="5">
        <v>0</v>
      </c>
      <c r="AI290" s="5">
        <v>0</v>
      </c>
      <c r="AJ290" s="5">
        <v>2</v>
      </c>
      <c r="AK290" s="167"/>
      <c r="AL290" s="71" t="s">
        <v>120</v>
      </c>
      <c r="AM290" s="5">
        <v>0</v>
      </c>
      <c r="AN290" s="5">
        <v>109</v>
      </c>
      <c r="AO290" s="5">
        <v>0</v>
      </c>
      <c r="AP290" s="5">
        <v>0</v>
      </c>
      <c r="AQ290" s="5">
        <v>0</v>
      </c>
      <c r="AR290" s="5">
        <v>4</v>
      </c>
      <c r="AS290" s="5">
        <v>10</v>
      </c>
      <c r="AT290" s="5">
        <v>12</v>
      </c>
      <c r="AU290" s="5">
        <v>0</v>
      </c>
      <c r="AV290" s="167"/>
      <c r="AW290" s="71" t="s">
        <v>120</v>
      </c>
      <c r="AX290" s="5">
        <v>60</v>
      </c>
      <c r="AY290" s="5">
        <v>34</v>
      </c>
      <c r="AZ290" s="5">
        <v>56</v>
      </c>
      <c r="BA290" s="5">
        <v>33</v>
      </c>
      <c r="BB290" s="5">
        <v>33</v>
      </c>
      <c r="BC290" s="5">
        <v>18</v>
      </c>
      <c r="BD290" s="5">
        <v>58</v>
      </c>
      <c r="BE290" s="5">
        <v>34</v>
      </c>
      <c r="BF290" s="5">
        <v>54</v>
      </c>
      <c r="BG290" s="5">
        <v>33</v>
      </c>
      <c r="BH290" s="5">
        <v>33</v>
      </c>
      <c r="BI290" s="5">
        <v>18</v>
      </c>
      <c r="BJ290" s="167"/>
      <c r="BK290" s="71" t="s">
        <v>120</v>
      </c>
      <c r="BL290" s="5">
        <v>3</v>
      </c>
      <c r="BM290" s="5">
        <v>6</v>
      </c>
      <c r="BN290" s="5">
        <v>1</v>
      </c>
      <c r="BO290" s="5">
        <v>7</v>
      </c>
      <c r="BP290" s="5">
        <v>0</v>
      </c>
      <c r="BQ290" s="72">
        <v>17</v>
      </c>
      <c r="BR290" s="5">
        <v>9</v>
      </c>
      <c r="BS290" s="5">
        <v>4</v>
      </c>
      <c r="BT290" s="72">
        <v>5</v>
      </c>
      <c r="BU290" s="5">
        <v>4</v>
      </c>
      <c r="BV290" s="167"/>
      <c r="BW290" s="71" t="s">
        <v>120</v>
      </c>
      <c r="BX290" s="5">
        <v>110</v>
      </c>
      <c r="BY290" s="5">
        <v>255</v>
      </c>
      <c r="BZ290" s="5">
        <v>79</v>
      </c>
      <c r="CA290" s="5">
        <v>58</v>
      </c>
      <c r="CB290" s="5">
        <v>201</v>
      </c>
      <c r="CC290" s="5">
        <v>29</v>
      </c>
      <c r="CD290" s="5">
        <v>104</v>
      </c>
      <c r="CE290" s="5">
        <v>9</v>
      </c>
      <c r="CF290" s="5">
        <v>0</v>
      </c>
      <c r="CG290" s="5">
        <v>0</v>
      </c>
      <c r="CH290" s="5">
        <v>0</v>
      </c>
      <c r="CI290" s="5">
        <v>92</v>
      </c>
      <c r="CJ290" s="5">
        <v>216</v>
      </c>
      <c r="CK290" s="135"/>
      <c r="CL290" s="138" t="s">
        <v>228</v>
      </c>
      <c r="CM290" s="138" t="s">
        <v>4423</v>
      </c>
      <c r="CN290" s="139">
        <v>218</v>
      </c>
      <c r="CO290" s="141">
        <v>845</v>
      </c>
    </row>
    <row r="291" spans="1:93">
      <c r="A291" s="167"/>
      <c r="B291" s="103" t="s">
        <v>102</v>
      </c>
      <c r="C291" s="105">
        <v>239</v>
      </c>
      <c r="D291" s="105">
        <v>115</v>
      </c>
      <c r="E291" s="105">
        <v>225</v>
      </c>
      <c r="F291" s="105">
        <v>90</v>
      </c>
      <c r="G291" s="105">
        <v>194</v>
      </c>
      <c r="H291" s="105">
        <v>91</v>
      </c>
      <c r="I291" s="105">
        <v>161</v>
      </c>
      <c r="J291" s="105">
        <v>68</v>
      </c>
      <c r="K291" s="105">
        <v>819</v>
      </c>
      <c r="L291" s="105">
        <v>364</v>
      </c>
      <c r="M291" s="167"/>
      <c r="N291" s="103" t="s">
        <v>102</v>
      </c>
      <c r="O291" s="105">
        <v>14</v>
      </c>
      <c r="P291" s="105">
        <v>4</v>
      </c>
      <c r="Q291" s="105">
        <v>23</v>
      </c>
      <c r="R291" s="105">
        <v>9</v>
      </c>
      <c r="S291" s="105">
        <v>23</v>
      </c>
      <c r="T291" s="105">
        <v>7</v>
      </c>
      <c r="U291" s="105">
        <v>26</v>
      </c>
      <c r="V291" s="105">
        <v>15</v>
      </c>
      <c r="W291" s="105">
        <v>86</v>
      </c>
      <c r="X291" s="105">
        <v>35</v>
      </c>
      <c r="Y291" s="167"/>
      <c r="Z291" s="103" t="s">
        <v>102</v>
      </c>
      <c r="AA291" s="105">
        <v>8</v>
      </c>
      <c r="AB291" s="105">
        <v>8</v>
      </c>
      <c r="AC291" s="105">
        <v>8</v>
      </c>
      <c r="AD291" s="105">
        <v>7</v>
      </c>
      <c r="AE291" s="105">
        <v>31</v>
      </c>
      <c r="AF291" s="105">
        <v>25</v>
      </c>
      <c r="AG291" s="105">
        <v>0</v>
      </c>
      <c r="AH291" s="105">
        <v>0</v>
      </c>
      <c r="AI291" s="105">
        <v>2</v>
      </c>
      <c r="AJ291" s="105">
        <v>6</v>
      </c>
      <c r="AK291" s="167"/>
      <c r="AL291" s="103" t="s">
        <v>102</v>
      </c>
      <c r="AM291" s="105">
        <v>36</v>
      </c>
      <c r="AN291" s="105">
        <v>280</v>
      </c>
      <c r="AO291" s="105">
        <v>4</v>
      </c>
      <c r="AP291" s="105">
        <v>0</v>
      </c>
      <c r="AQ291" s="105">
        <v>0</v>
      </c>
      <c r="AR291" s="105">
        <v>9</v>
      </c>
      <c r="AS291" s="105">
        <v>27</v>
      </c>
      <c r="AT291" s="105">
        <v>26</v>
      </c>
      <c r="AU291" s="105">
        <v>16</v>
      </c>
      <c r="AV291" s="167"/>
      <c r="AW291" s="103" t="s">
        <v>102</v>
      </c>
      <c r="AX291" s="105">
        <v>145</v>
      </c>
      <c r="AY291" s="105">
        <v>70</v>
      </c>
      <c r="AZ291" s="105">
        <v>139</v>
      </c>
      <c r="BA291" s="105">
        <v>67</v>
      </c>
      <c r="BB291" s="105">
        <v>81</v>
      </c>
      <c r="BC291" s="105">
        <v>39</v>
      </c>
      <c r="BD291" s="105">
        <v>143</v>
      </c>
      <c r="BE291" s="105">
        <v>70</v>
      </c>
      <c r="BF291" s="105">
        <v>137</v>
      </c>
      <c r="BG291" s="105">
        <v>67</v>
      </c>
      <c r="BH291" s="105">
        <v>81</v>
      </c>
      <c r="BI291" s="105">
        <v>39</v>
      </c>
      <c r="BJ291" s="167"/>
      <c r="BK291" s="103" t="s">
        <v>102</v>
      </c>
      <c r="BL291" s="105">
        <v>6</v>
      </c>
      <c r="BM291" s="105">
        <v>22</v>
      </c>
      <c r="BN291" s="105">
        <v>1</v>
      </c>
      <c r="BO291" s="105">
        <v>18</v>
      </c>
      <c r="BP291" s="105">
        <v>0</v>
      </c>
      <c r="BQ291" s="105">
        <v>47</v>
      </c>
      <c r="BR291" s="105">
        <v>13</v>
      </c>
      <c r="BS291" s="105">
        <v>11</v>
      </c>
      <c r="BT291" s="105">
        <v>12</v>
      </c>
      <c r="BU291" s="105">
        <v>7</v>
      </c>
      <c r="BV291" s="167"/>
      <c r="BW291" s="103" t="s">
        <v>102</v>
      </c>
      <c r="BX291" s="105">
        <v>244</v>
      </c>
      <c r="BY291" s="105">
        <v>414</v>
      </c>
      <c r="BZ291" s="105">
        <v>83</v>
      </c>
      <c r="CA291" s="105">
        <v>85</v>
      </c>
      <c r="CB291" s="105">
        <v>357</v>
      </c>
      <c r="CC291" s="105">
        <v>52</v>
      </c>
      <c r="CD291" s="105">
        <v>112</v>
      </c>
      <c r="CE291" s="105">
        <v>37</v>
      </c>
      <c r="CF291" s="105">
        <v>0</v>
      </c>
      <c r="CG291" s="105">
        <v>0</v>
      </c>
      <c r="CH291" s="105">
        <v>0</v>
      </c>
      <c r="CI291" s="105">
        <v>253</v>
      </c>
      <c r="CJ291" s="105">
        <v>291</v>
      </c>
      <c r="CK291" s="135"/>
      <c r="CL291" s="138" t="s">
        <v>228</v>
      </c>
      <c r="CM291" s="138" t="s">
        <v>4424</v>
      </c>
      <c r="CN291" s="139">
        <v>608</v>
      </c>
      <c r="CO291" s="141">
        <v>1384</v>
      </c>
    </row>
    <row r="292" spans="1:93">
      <c r="A292" s="205" t="s">
        <v>373</v>
      </c>
      <c r="B292" s="205"/>
      <c r="C292" s="205"/>
      <c r="D292" s="205"/>
      <c r="E292" s="205"/>
      <c r="F292" s="205"/>
      <c r="G292" s="205"/>
      <c r="H292" s="205"/>
      <c r="I292" s="205"/>
      <c r="J292" s="205"/>
      <c r="K292" s="205"/>
      <c r="L292" s="205"/>
      <c r="M292" s="205" t="s">
        <v>374</v>
      </c>
      <c r="N292" s="205"/>
      <c r="O292" s="205"/>
      <c r="P292" s="205"/>
      <c r="Q292" s="205"/>
      <c r="R292" s="205"/>
      <c r="S292" s="205"/>
      <c r="T292" s="205"/>
      <c r="U292" s="205"/>
      <c r="V292" s="205"/>
      <c r="W292" s="205"/>
      <c r="X292" s="205"/>
      <c r="Y292" s="205" t="s">
        <v>375</v>
      </c>
      <c r="Z292" s="205"/>
      <c r="AA292" s="205"/>
      <c r="AB292" s="205"/>
      <c r="AC292" s="205"/>
      <c r="AD292" s="205"/>
      <c r="AE292" s="205"/>
      <c r="AF292" s="205"/>
      <c r="AG292" s="205"/>
      <c r="AH292" s="205"/>
      <c r="AI292" s="205"/>
      <c r="AJ292" s="205"/>
      <c r="AK292" s="205" t="s">
        <v>376</v>
      </c>
      <c r="AL292" s="205"/>
      <c r="AM292" s="205"/>
      <c r="AN292" s="205"/>
      <c r="AO292" s="205"/>
      <c r="AP292" s="205"/>
      <c r="AQ292" s="205"/>
      <c r="AR292" s="205"/>
      <c r="AS292" s="205"/>
      <c r="AT292" s="205"/>
      <c r="AU292" s="205"/>
      <c r="AV292" s="205" t="s">
        <v>4593</v>
      </c>
      <c r="AW292" s="205"/>
      <c r="AX292" s="205"/>
      <c r="AY292" s="205"/>
      <c r="AZ292" s="205"/>
      <c r="BA292" s="205"/>
      <c r="BB292" s="205"/>
      <c r="BC292" s="205"/>
      <c r="BD292" s="205"/>
      <c r="BE292" s="205"/>
      <c r="BF292" s="205"/>
      <c r="BG292" s="205"/>
      <c r="BH292" s="205"/>
      <c r="BI292" s="205"/>
      <c r="BJ292" s="205" t="s">
        <v>377</v>
      </c>
      <c r="BK292" s="205"/>
      <c r="BL292" s="205"/>
      <c r="BM292" s="205"/>
      <c r="BN292" s="205"/>
      <c r="BO292" s="205"/>
      <c r="BP292" s="205"/>
      <c r="BQ292" s="205"/>
      <c r="BR292" s="205"/>
      <c r="BS292" s="205"/>
      <c r="BT292" s="205"/>
      <c r="BU292" s="205"/>
      <c r="BV292" s="205" t="s">
        <v>378</v>
      </c>
      <c r="BW292" s="205"/>
      <c r="BX292" s="205"/>
      <c r="BY292" s="205"/>
      <c r="BZ292" s="205"/>
      <c r="CA292" s="205"/>
      <c r="CB292" s="205"/>
      <c r="CC292" s="205"/>
      <c r="CD292" s="205"/>
      <c r="CE292" s="205"/>
      <c r="CF292" s="205"/>
      <c r="CG292" s="205"/>
      <c r="CH292" s="205"/>
      <c r="CI292" s="205"/>
      <c r="CJ292" s="205"/>
      <c r="CK292" s="135"/>
      <c r="CL292" s="138" t="s">
        <v>373</v>
      </c>
      <c r="CM292" s="138" t="s">
        <v>373</v>
      </c>
      <c r="CN292" s="139">
        <v>0</v>
      </c>
      <c r="CO292" s="141">
        <v>0</v>
      </c>
    </row>
    <row r="293" spans="1:93">
      <c r="A293" s="205" t="s">
        <v>4174</v>
      </c>
      <c r="B293" s="205"/>
      <c r="C293" s="205"/>
      <c r="D293" s="205"/>
      <c r="E293" s="205"/>
      <c r="F293" s="205"/>
      <c r="G293" s="205"/>
      <c r="H293" s="205"/>
      <c r="I293" s="205"/>
      <c r="J293" s="205"/>
      <c r="K293" s="205"/>
      <c r="L293" s="205"/>
      <c r="M293" s="205" t="s">
        <v>4174</v>
      </c>
      <c r="N293" s="205"/>
      <c r="O293" s="205"/>
      <c r="P293" s="205"/>
      <c r="Q293" s="205"/>
      <c r="R293" s="205"/>
      <c r="S293" s="205"/>
      <c r="T293" s="205"/>
      <c r="U293" s="205"/>
      <c r="V293" s="205"/>
      <c r="W293" s="205"/>
      <c r="X293" s="205"/>
      <c r="Y293" s="205" t="s">
        <v>4174</v>
      </c>
      <c r="Z293" s="205"/>
      <c r="AA293" s="205"/>
      <c r="AB293" s="205"/>
      <c r="AC293" s="205"/>
      <c r="AD293" s="205"/>
      <c r="AE293" s="205"/>
      <c r="AF293" s="205"/>
      <c r="AG293" s="205"/>
      <c r="AH293" s="205"/>
      <c r="AI293" s="205"/>
      <c r="AJ293" s="205"/>
      <c r="AK293" s="205" t="s">
        <v>4174</v>
      </c>
      <c r="AL293" s="205"/>
      <c r="AM293" s="205"/>
      <c r="AN293" s="205"/>
      <c r="AO293" s="205"/>
      <c r="AP293" s="205"/>
      <c r="AQ293" s="205"/>
      <c r="AR293" s="205"/>
      <c r="AS293" s="205"/>
      <c r="AT293" s="205"/>
      <c r="AU293" s="205"/>
      <c r="AV293" s="205" t="s">
        <v>4175</v>
      </c>
      <c r="AW293" s="205"/>
      <c r="AX293" s="205"/>
      <c r="AY293" s="205"/>
      <c r="AZ293" s="205"/>
      <c r="BA293" s="205"/>
      <c r="BB293" s="205"/>
      <c r="BC293" s="205"/>
      <c r="BD293" s="205"/>
      <c r="BE293" s="205"/>
      <c r="BF293" s="205"/>
      <c r="BG293" s="205"/>
      <c r="BH293" s="205"/>
      <c r="BI293" s="205"/>
      <c r="BJ293" s="205" t="s">
        <v>4174</v>
      </c>
      <c r="BK293" s="205"/>
      <c r="BL293" s="205"/>
      <c r="BM293" s="205"/>
      <c r="BN293" s="205"/>
      <c r="BO293" s="205"/>
      <c r="BP293" s="205"/>
      <c r="BQ293" s="205"/>
      <c r="BR293" s="205"/>
      <c r="BS293" s="205"/>
      <c r="BT293" s="205"/>
      <c r="BU293" s="205"/>
      <c r="BV293" s="205" t="s">
        <v>4174</v>
      </c>
      <c r="BW293" s="205"/>
      <c r="BX293" s="205"/>
      <c r="BY293" s="205"/>
      <c r="BZ293" s="205"/>
      <c r="CA293" s="205"/>
      <c r="CB293" s="205"/>
      <c r="CC293" s="205"/>
      <c r="CD293" s="205"/>
      <c r="CE293" s="205"/>
      <c r="CF293" s="205"/>
      <c r="CG293" s="205"/>
      <c r="CH293" s="205"/>
      <c r="CI293" s="205"/>
      <c r="CJ293" s="205"/>
      <c r="CK293" s="135"/>
      <c r="CL293" s="138" t="s">
        <v>4174</v>
      </c>
      <c r="CM293" s="138" t="s">
        <v>4174</v>
      </c>
      <c r="CN293" s="139">
        <v>0</v>
      </c>
      <c r="CO293" s="141">
        <v>0</v>
      </c>
    </row>
    <row r="294" spans="1:93" ht="23.45" customHeight="1">
      <c r="A294" s="204" t="s">
        <v>2</v>
      </c>
      <c r="B294" s="199" t="s">
        <v>335</v>
      </c>
      <c r="C294" s="205" t="s">
        <v>423</v>
      </c>
      <c r="D294" s="205"/>
      <c r="E294" s="205" t="s">
        <v>424</v>
      </c>
      <c r="F294" s="205"/>
      <c r="G294" s="205" t="s">
        <v>425</v>
      </c>
      <c r="H294" s="205"/>
      <c r="I294" s="205" t="s">
        <v>426</v>
      </c>
      <c r="J294" s="205"/>
      <c r="K294" s="205" t="s">
        <v>102</v>
      </c>
      <c r="L294" s="205"/>
      <c r="M294" s="204" t="s">
        <v>2</v>
      </c>
      <c r="N294" s="204" t="s">
        <v>113</v>
      </c>
      <c r="O294" s="205" t="s">
        <v>423</v>
      </c>
      <c r="P294" s="205"/>
      <c r="Q294" s="205" t="s">
        <v>424</v>
      </c>
      <c r="R294" s="205"/>
      <c r="S294" s="205" t="s">
        <v>425</v>
      </c>
      <c r="T294" s="205"/>
      <c r="U294" s="205" t="s">
        <v>426</v>
      </c>
      <c r="V294" s="205"/>
      <c r="W294" s="205" t="s">
        <v>102</v>
      </c>
      <c r="X294" s="205"/>
      <c r="Y294" s="204" t="s">
        <v>2</v>
      </c>
      <c r="Z294" s="204" t="s">
        <v>113</v>
      </c>
      <c r="AA294" s="205" t="s">
        <v>363</v>
      </c>
      <c r="AB294" s="205"/>
      <c r="AC294" s="205"/>
      <c r="AD294" s="205"/>
      <c r="AE294" s="205"/>
      <c r="AF294" s="205" t="s">
        <v>165</v>
      </c>
      <c r="AG294" s="205"/>
      <c r="AH294" s="205"/>
      <c r="AI294" s="205"/>
      <c r="AJ294" s="204" t="s">
        <v>364</v>
      </c>
      <c r="AK294" s="204" t="s">
        <v>2</v>
      </c>
      <c r="AL294" s="204" t="s">
        <v>113</v>
      </c>
      <c r="AM294" s="205" t="s">
        <v>365</v>
      </c>
      <c r="AN294" s="205"/>
      <c r="AO294" s="205"/>
      <c r="AP294" s="205"/>
      <c r="AQ294" s="205"/>
      <c r="AR294" s="205"/>
      <c r="AS294" s="205"/>
      <c r="AT294" s="205"/>
      <c r="AU294" s="205"/>
      <c r="AV294" s="205" t="s">
        <v>2</v>
      </c>
      <c r="AW294" s="204" t="s">
        <v>113</v>
      </c>
      <c r="AX294" s="205" t="s">
        <v>366</v>
      </c>
      <c r="AY294" s="205"/>
      <c r="AZ294" s="205" t="s">
        <v>367</v>
      </c>
      <c r="BA294" s="205"/>
      <c r="BB294" s="205" t="s">
        <v>89</v>
      </c>
      <c r="BC294" s="205"/>
      <c r="BD294" s="205" t="s">
        <v>368</v>
      </c>
      <c r="BE294" s="205"/>
      <c r="BF294" s="205" t="s">
        <v>369</v>
      </c>
      <c r="BG294" s="205"/>
      <c r="BH294" s="204" t="s">
        <v>370</v>
      </c>
      <c r="BI294" s="204"/>
      <c r="BJ294" s="204" t="s">
        <v>2</v>
      </c>
      <c r="BK294" s="204" t="s">
        <v>113</v>
      </c>
      <c r="BL294" s="205" t="s">
        <v>166</v>
      </c>
      <c r="BM294" s="205"/>
      <c r="BN294" s="205"/>
      <c r="BO294" s="205"/>
      <c r="BP294" s="205"/>
      <c r="BQ294" s="205"/>
      <c r="BR294" s="205"/>
      <c r="BS294" s="205"/>
      <c r="BT294" s="204" t="s">
        <v>167</v>
      </c>
      <c r="BU294" s="204"/>
      <c r="BV294" s="204" t="s">
        <v>2</v>
      </c>
      <c r="BW294" s="204" t="s">
        <v>113</v>
      </c>
      <c r="BX294" s="205" t="s">
        <v>371</v>
      </c>
      <c r="BY294" s="205"/>
      <c r="BZ294" s="205"/>
      <c r="CA294" s="205"/>
      <c r="CB294" s="205"/>
      <c r="CC294" s="205"/>
      <c r="CD294" s="205"/>
      <c r="CE294" s="205"/>
      <c r="CF294" s="205"/>
      <c r="CG294" s="205"/>
      <c r="CH294" s="205"/>
      <c r="CI294" s="205"/>
      <c r="CJ294" s="205"/>
      <c r="CK294" s="135"/>
      <c r="CL294" s="138" t="s">
        <v>2</v>
      </c>
      <c r="CM294" s="138" t="s">
        <v>4594</v>
      </c>
      <c r="CN294" s="139" t="e">
        <v>#VALUE!</v>
      </c>
      <c r="CO294" s="141">
        <v>0</v>
      </c>
    </row>
    <row r="295" spans="1:93" ht="36">
      <c r="A295" s="204"/>
      <c r="B295" s="199"/>
      <c r="C295" s="69" t="s">
        <v>170</v>
      </c>
      <c r="D295" s="69" t="s">
        <v>57</v>
      </c>
      <c r="E295" s="69" t="s">
        <v>170</v>
      </c>
      <c r="F295" s="69" t="s">
        <v>57</v>
      </c>
      <c r="G295" s="69" t="s">
        <v>170</v>
      </c>
      <c r="H295" s="69" t="s">
        <v>57</v>
      </c>
      <c r="I295" s="69" t="s">
        <v>170</v>
      </c>
      <c r="J295" s="69" t="s">
        <v>57</v>
      </c>
      <c r="K295" s="69" t="s">
        <v>170</v>
      </c>
      <c r="L295" s="69" t="s">
        <v>57</v>
      </c>
      <c r="M295" s="204"/>
      <c r="N295" s="204"/>
      <c r="O295" s="69" t="s">
        <v>170</v>
      </c>
      <c r="P295" s="69" t="s">
        <v>57</v>
      </c>
      <c r="Q295" s="69" t="s">
        <v>170</v>
      </c>
      <c r="R295" s="69" t="s">
        <v>57</v>
      </c>
      <c r="S295" s="69" t="s">
        <v>170</v>
      </c>
      <c r="T295" s="69" t="s">
        <v>57</v>
      </c>
      <c r="U295" s="69" t="s">
        <v>170</v>
      </c>
      <c r="V295" s="69" t="s">
        <v>57</v>
      </c>
      <c r="W295" s="69" t="s">
        <v>170</v>
      </c>
      <c r="X295" s="69" t="s">
        <v>57</v>
      </c>
      <c r="Y295" s="204"/>
      <c r="Z295" s="204"/>
      <c r="AA295" s="69" t="s">
        <v>427</v>
      </c>
      <c r="AB295" s="69" t="s">
        <v>428</v>
      </c>
      <c r="AC295" s="69" t="s">
        <v>429</v>
      </c>
      <c r="AD295" s="69" t="s">
        <v>430</v>
      </c>
      <c r="AE295" s="69" t="s">
        <v>102</v>
      </c>
      <c r="AF295" s="69" t="s">
        <v>372</v>
      </c>
      <c r="AG295" s="31" t="s">
        <v>279</v>
      </c>
      <c r="AH295" s="31" t="s">
        <v>172</v>
      </c>
      <c r="AI295" s="31" t="s">
        <v>173</v>
      </c>
      <c r="AJ295" s="204"/>
      <c r="AK295" s="204"/>
      <c r="AL295" s="204"/>
      <c r="AM295" s="44" t="s">
        <v>434</v>
      </c>
      <c r="AN295" s="44" t="s">
        <v>344</v>
      </c>
      <c r="AO295" s="44" t="s">
        <v>435</v>
      </c>
      <c r="AP295" s="44" t="s">
        <v>436</v>
      </c>
      <c r="AQ295" s="44" t="s">
        <v>437</v>
      </c>
      <c r="AR295" s="14" t="s">
        <v>175</v>
      </c>
      <c r="AS295" s="14" t="s">
        <v>176</v>
      </c>
      <c r="AT295" s="44" t="s">
        <v>69</v>
      </c>
      <c r="AU295" s="44" t="s">
        <v>70</v>
      </c>
      <c r="AV295" s="205"/>
      <c r="AW295" s="204"/>
      <c r="AX295" s="69" t="s">
        <v>170</v>
      </c>
      <c r="AY295" s="69" t="s">
        <v>57</v>
      </c>
      <c r="AZ295" s="69" t="s">
        <v>170</v>
      </c>
      <c r="BA295" s="69" t="s">
        <v>57</v>
      </c>
      <c r="BB295" s="69" t="s">
        <v>170</v>
      </c>
      <c r="BC295" s="69" t="s">
        <v>57</v>
      </c>
      <c r="BD295" s="69" t="s">
        <v>170</v>
      </c>
      <c r="BE295" s="69" t="s">
        <v>57</v>
      </c>
      <c r="BF295" s="69" t="s">
        <v>170</v>
      </c>
      <c r="BG295" s="69" t="s">
        <v>57</v>
      </c>
      <c r="BH295" s="69" t="s">
        <v>170</v>
      </c>
      <c r="BI295" s="69" t="s">
        <v>57</v>
      </c>
      <c r="BJ295" s="204"/>
      <c r="BK295" s="204"/>
      <c r="BL295" s="32" t="s">
        <v>338</v>
      </c>
      <c r="BM295" s="32" t="s">
        <v>341</v>
      </c>
      <c r="BN295" s="32" t="s">
        <v>339</v>
      </c>
      <c r="BO295" s="32" t="s">
        <v>340</v>
      </c>
      <c r="BP295" s="45" t="s">
        <v>342</v>
      </c>
      <c r="BQ295" s="45" t="s">
        <v>66</v>
      </c>
      <c r="BR295" s="45" t="s">
        <v>174</v>
      </c>
      <c r="BS295" s="45" t="s">
        <v>280</v>
      </c>
      <c r="BT295" s="69" t="s">
        <v>66</v>
      </c>
      <c r="BU295" s="69" t="s">
        <v>174</v>
      </c>
      <c r="BV295" s="204"/>
      <c r="BW295" s="204"/>
      <c r="BX295" s="69" t="s">
        <v>80</v>
      </c>
      <c r="BY295" s="69" t="s">
        <v>81</v>
      </c>
      <c r="BZ295" s="69" t="s">
        <v>82</v>
      </c>
      <c r="CA295" s="69" t="s">
        <v>421</v>
      </c>
      <c r="CB295" s="69" t="s">
        <v>431</v>
      </c>
      <c r="CC295" s="69" t="s">
        <v>432</v>
      </c>
      <c r="CD295" s="69" t="s">
        <v>420</v>
      </c>
      <c r="CE295" s="69" t="s">
        <v>84</v>
      </c>
      <c r="CF295" s="69" t="s">
        <v>85</v>
      </c>
      <c r="CG295" s="69" t="s">
        <v>86</v>
      </c>
      <c r="CH295" s="69" t="s">
        <v>87</v>
      </c>
      <c r="CI295" s="69" t="s">
        <v>88</v>
      </c>
      <c r="CJ295" s="70" t="s">
        <v>0</v>
      </c>
      <c r="CK295" s="135"/>
      <c r="CL295" s="138" t="s">
        <v>2</v>
      </c>
      <c r="CM295" s="138" t="s">
        <v>2</v>
      </c>
      <c r="CN295" s="139" t="e">
        <v>#VALUE!</v>
      </c>
      <c r="CO295" s="141">
        <v>0</v>
      </c>
    </row>
    <row r="296" spans="1:93">
      <c r="A296" s="73" t="s">
        <v>135</v>
      </c>
      <c r="B296" s="71"/>
      <c r="C296" s="5"/>
      <c r="D296" s="5"/>
      <c r="E296" s="5"/>
      <c r="F296" s="5"/>
      <c r="G296" s="5"/>
      <c r="H296" s="5"/>
      <c r="I296" s="5"/>
      <c r="J296" s="5"/>
      <c r="K296" s="5"/>
      <c r="L296" s="5"/>
      <c r="M296" s="73" t="s">
        <v>135</v>
      </c>
      <c r="N296" s="71"/>
      <c r="O296" s="5"/>
      <c r="P296" s="5"/>
      <c r="Q296" s="5"/>
      <c r="R296" s="5"/>
      <c r="S296" s="5"/>
      <c r="T296" s="5"/>
      <c r="U296" s="5"/>
      <c r="V296" s="5"/>
      <c r="W296" s="5"/>
      <c r="X296" s="5"/>
      <c r="Y296" s="73" t="s">
        <v>135</v>
      </c>
      <c r="Z296" s="71"/>
      <c r="AA296" s="5"/>
      <c r="AB296" s="5"/>
      <c r="AC296" s="5"/>
      <c r="AD296" s="5"/>
      <c r="AE296" s="5"/>
      <c r="AF296" s="5"/>
      <c r="AG296" s="5"/>
      <c r="AH296" s="5"/>
      <c r="AI296" s="5"/>
      <c r="AJ296" s="72"/>
      <c r="AK296" s="73" t="s">
        <v>135</v>
      </c>
      <c r="AL296" s="71"/>
      <c r="AM296" s="5"/>
      <c r="AN296" s="5"/>
      <c r="AO296" s="5"/>
      <c r="AP296" s="5"/>
      <c r="AQ296" s="5"/>
      <c r="AR296" s="5"/>
      <c r="AS296" s="5"/>
      <c r="AT296" s="5"/>
      <c r="AU296" s="5"/>
      <c r="AV296" s="73" t="s">
        <v>135</v>
      </c>
      <c r="AW296" s="71"/>
      <c r="AX296" s="5"/>
      <c r="AY296" s="5"/>
      <c r="AZ296" s="5"/>
      <c r="BA296" s="5"/>
      <c r="BB296" s="5"/>
      <c r="BC296" s="5"/>
      <c r="BD296" s="5"/>
      <c r="BE296" s="5"/>
      <c r="BF296" s="5"/>
      <c r="BG296" s="5"/>
      <c r="BH296" s="5"/>
      <c r="BI296" s="5"/>
      <c r="BJ296" s="73" t="s">
        <v>135</v>
      </c>
      <c r="BK296" s="71"/>
      <c r="BL296" s="5"/>
      <c r="BM296" s="5"/>
      <c r="BN296" s="5"/>
      <c r="BO296" s="5"/>
      <c r="BP296" s="5"/>
      <c r="BQ296" s="5"/>
      <c r="BR296" s="5"/>
      <c r="BS296" s="5"/>
      <c r="BT296" s="5"/>
      <c r="BU296" s="5"/>
      <c r="BV296" s="73" t="s">
        <v>135</v>
      </c>
      <c r="BW296" s="71"/>
      <c r="BX296" s="5"/>
      <c r="BY296" s="5"/>
      <c r="BZ296" s="5"/>
      <c r="CA296" s="5"/>
      <c r="CB296" s="5"/>
      <c r="CC296" s="5"/>
      <c r="CD296" s="5"/>
      <c r="CE296" s="5"/>
      <c r="CF296" s="5"/>
      <c r="CG296" s="5"/>
      <c r="CH296" s="5"/>
      <c r="CI296" s="5"/>
      <c r="CJ296" s="5"/>
      <c r="CK296" s="135"/>
      <c r="CL296" s="138" t="s">
        <v>135</v>
      </c>
      <c r="CM296" s="138" t="s">
        <v>135</v>
      </c>
      <c r="CN296" s="139">
        <v>0</v>
      </c>
      <c r="CO296" s="141">
        <v>0</v>
      </c>
    </row>
    <row r="297" spans="1:93" ht="14.45" customHeight="1">
      <c r="A297" s="167" t="s">
        <v>229</v>
      </c>
      <c r="B297" s="71" t="s">
        <v>119</v>
      </c>
      <c r="C297" s="5">
        <v>1325</v>
      </c>
      <c r="D297" s="5">
        <v>694</v>
      </c>
      <c r="E297" s="5">
        <v>885</v>
      </c>
      <c r="F297" s="5">
        <v>432</v>
      </c>
      <c r="G297" s="5">
        <v>799</v>
      </c>
      <c r="H297" s="5">
        <v>384</v>
      </c>
      <c r="I297" s="5">
        <v>661</v>
      </c>
      <c r="J297" s="5">
        <v>333</v>
      </c>
      <c r="K297" s="72">
        <v>3670</v>
      </c>
      <c r="L297" s="72">
        <v>1843</v>
      </c>
      <c r="M297" s="167" t="s">
        <v>229</v>
      </c>
      <c r="N297" s="71" t="s">
        <v>119</v>
      </c>
      <c r="O297" s="5">
        <v>24</v>
      </c>
      <c r="P297" s="5">
        <v>10</v>
      </c>
      <c r="Q297" s="5">
        <v>25</v>
      </c>
      <c r="R297" s="5">
        <v>13</v>
      </c>
      <c r="S297" s="5">
        <v>27</v>
      </c>
      <c r="T297" s="5">
        <v>9</v>
      </c>
      <c r="U297" s="5">
        <v>110</v>
      </c>
      <c r="V297" s="5">
        <v>48</v>
      </c>
      <c r="W297" s="72">
        <v>186</v>
      </c>
      <c r="X297" s="72">
        <v>80</v>
      </c>
      <c r="Y297" s="167" t="s">
        <v>229</v>
      </c>
      <c r="Z297" s="71" t="s">
        <v>119</v>
      </c>
      <c r="AA297" s="5">
        <v>32</v>
      </c>
      <c r="AB297" s="5">
        <v>28</v>
      </c>
      <c r="AC297" s="5">
        <v>28</v>
      </c>
      <c r="AD297" s="5">
        <v>24</v>
      </c>
      <c r="AE297" s="72">
        <v>112</v>
      </c>
      <c r="AF297" s="72">
        <v>104</v>
      </c>
      <c r="AG297" s="5">
        <v>42</v>
      </c>
      <c r="AH297" s="5">
        <v>0</v>
      </c>
      <c r="AI297" s="5">
        <v>3</v>
      </c>
      <c r="AJ297" s="5">
        <v>23</v>
      </c>
      <c r="AK297" s="167" t="s">
        <v>229</v>
      </c>
      <c r="AL297" s="71" t="s">
        <v>119</v>
      </c>
      <c r="AM297" s="5">
        <v>2</v>
      </c>
      <c r="AN297" s="5">
        <v>842</v>
      </c>
      <c r="AO297" s="5">
        <v>284</v>
      </c>
      <c r="AP297" s="5">
        <v>78</v>
      </c>
      <c r="AQ297" s="5">
        <v>12</v>
      </c>
      <c r="AR297" s="5">
        <v>25</v>
      </c>
      <c r="AS297" s="5">
        <v>108</v>
      </c>
      <c r="AT297" s="5">
        <v>93</v>
      </c>
      <c r="AU297" s="5">
        <v>90</v>
      </c>
      <c r="AV297" s="167" t="s">
        <v>229</v>
      </c>
      <c r="AW297" s="71" t="s">
        <v>119</v>
      </c>
      <c r="AX297" s="5">
        <v>564</v>
      </c>
      <c r="AY297" s="5">
        <v>272</v>
      </c>
      <c r="AZ297" s="5">
        <v>533</v>
      </c>
      <c r="BA297" s="5">
        <v>255</v>
      </c>
      <c r="BB297" s="5">
        <v>294</v>
      </c>
      <c r="BC297" s="5">
        <v>147</v>
      </c>
      <c r="BD297" s="5">
        <v>552</v>
      </c>
      <c r="BE297" s="5">
        <v>268</v>
      </c>
      <c r="BF297" s="5">
        <v>521</v>
      </c>
      <c r="BG297" s="5">
        <v>251</v>
      </c>
      <c r="BH297" s="5">
        <v>261</v>
      </c>
      <c r="BI297" s="5">
        <v>136</v>
      </c>
      <c r="BJ297" s="167" t="s">
        <v>229</v>
      </c>
      <c r="BK297" s="71" t="s">
        <v>119</v>
      </c>
      <c r="BL297" s="5">
        <v>22</v>
      </c>
      <c r="BM297" s="5">
        <v>83</v>
      </c>
      <c r="BN297" s="5">
        <v>22</v>
      </c>
      <c r="BO297" s="5">
        <v>66</v>
      </c>
      <c r="BP297" s="5">
        <v>0</v>
      </c>
      <c r="BQ297" s="72">
        <v>193</v>
      </c>
      <c r="BR297" s="5">
        <v>81</v>
      </c>
      <c r="BS297" s="5">
        <v>44</v>
      </c>
      <c r="BT297" s="72">
        <v>5</v>
      </c>
      <c r="BU297" s="5">
        <v>1</v>
      </c>
      <c r="BV297" s="167" t="s">
        <v>229</v>
      </c>
      <c r="BW297" s="71" t="s">
        <v>119</v>
      </c>
      <c r="BX297" s="5">
        <v>388</v>
      </c>
      <c r="BY297" s="5">
        <v>372</v>
      </c>
      <c r="BZ297" s="5">
        <v>112</v>
      </c>
      <c r="CA297" s="5">
        <v>47</v>
      </c>
      <c r="CB297" s="5">
        <v>394</v>
      </c>
      <c r="CC297" s="5">
        <v>61</v>
      </c>
      <c r="CD297" s="5">
        <v>49</v>
      </c>
      <c r="CE297" s="5">
        <v>1</v>
      </c>
      <c r="CF297" s="5">
        <v>0</v>
      </c>
      <c r="CG297" s="5">
        <v>7</v>
      </c>
      <c r="CH297" s="5">
        <v>5</v>
      </c>
      <c r="CI297" s="5">
        <v>30</v>
      </c>
      <c r="CJ297" s="5">
        <v>446</v>
      </c>
      <c r="CK297" s="135"/>
      <c r="CL297" s="138" t="s">
        <v>229</v>
      </c>
      <c r="CM297" s="138" t="s">
        <v>4425</v>
      </c>
      <c r="CN297" s="139">
        <v>2910</v>
      </c>
      <c r="CO297" s="141">
        <v>1436</v>
      </c>
    </row>
    <row r="298" spans="1:93">
      <c r="A298" s="167"/>
      <c r="B298" s="71" t="s">
        <v>120</v>
      </c>
      <c r="C298" s="5">
        <v>0</v>
      </c>
      <c r="D298" s="5">
        <v>0</v>
      </c>
      <c r="E298" s="5">
        <v>0</v>
      </c>
      <c r="F298" s="5">
        <v>0</v>
      </c>
      <c r="G298" s="5">
        <v>0</v>
      </c>
      <c r="H298" s="5">
        <v>0</v>
      </c>
      <c r="I298" s="5">
        <v>0</v>
      </c>
      <c r="J298" s="5">
        <v>0</v>
      </c>
      <c r="K298" s="72">
        <v>0</v>
      </c>
      <c r="L298" s="72">
        <v>0</v>
      </c>
      <c r="M298" s="167"/>
      <c r="N298" s="71" t="s">
        <v>120</v>
      </c>
      <c r="O298" s="5">
        <v>0</v>
      </c>
      <c r="P298" s="5">
        <v>0</v>
      </c>
      <c r="Q298" s="5">
        <v>0</v>
      </c>
      <c r="R298" s="5">
        <v>0</v>
      </c>
      <c r="S298" s="5">
        <v>0</v>
      </c>
      <c r="T298" s="5">
        <v>0</v>
      </c>
      <c r="U298" s="5">
        <v>0</v>
      </c>
      <c r="V298" s="5">
        <v>0</v>
      </c>
      <c r="W298" s="72">
        <v>0</v>
      </c>
      <c r="X298" s="72">
        <v>0</v>
      </c>
      <c r="Y298" s="167"/>
      <c r="Z298" s="71" t="s">
        <v>120</v>
      </c>
      <c r="AA298" s="5">
        <v>0</v>
      </c>
      <c r="AB298" s="5">
        <v>0</v>
      </c>
      <c r="AC298" s="5">
        <v>0</v>
      </c>
      <c r="AD298" s="5">
        <v>0</v>
      </c>
      <c r="AE298" s="72">
        <v>0</v>
      </c>
      <c r="AF298" s="72">
        <v>0</v>
      </c>
      <c r="AG298" s="5">
        <v>0</v>
      </c>
      <c r="AH298" s="5">
        <v>0</v>
      </c>
      <c r="AI298" s="5">
        <v>0</v>
      </c>
      <c r="AJ298" s="5">
        <v>0</v>
      </c>
      <c r="AK298" s="167"/>
      <c r="AL298" s="71" t="s">
        <v>120</v>
      </c>
      <c r="AM298" s="5">
        <v>0</v>
      </c>
      <c r="AN298" s="5">
        <v>0</v>
      </c>
      <c r="AO298" s="5">
        <v>0</v>
      </c>
      <c r="AP298" s="5">
        <v>0</v>
      </c>
      <c r="AQ298" s="5">
        <v>0</v>
      </c>
      <c r="AR298" s="5">
        <v>0</v>
      </c>
      <c r="AS298" s="5">
        <v>0</v>
      </c>
      <c r="AT298" s="5">
        <v>0</v>
      </c>
      <c r="AU298" s="5">
        <v>0</v>
      </c>
      <c r="AV298" s="167"/>
      <c r="AW298" s="71" t="s">
        <v>120</v>
      </c>
      <c r="AX298" s="5">
        <v>0</v>
      </c>
      <c r="AY298" s="5">
        <v>0</v>
      </c>
      <c r="AZ298" s="5">
        <v>0</v>
      </c>
      <c r="BA298" s="5">
        <v>0</v>
      </c>
      <c r="BB298" s="5">
        <v>0</v>
      </c>
      <c r="BC298" s="5">
        <v>0</v>
      </c>
      <c r="BD298" s="5">
        <v>0</v>
      </c>
      <c r="BE298" s="5">
        <v>0</v>
      </c>
      <c r="BF298" s="5">
        <v>0</v>
      </c>
      <c r="BG298" s="5">
        <v>0</v>
      </c>
      <c r="BH298" s="5">
        <v>0</v>
      </c>
      <c r="BI298" s="5">
        <v>0</v>
      </c>
      <c r="BJ298" s="167"/>
      <c r="BK298" s="71" t="s">
        <v>120</v>
      </c>
      <c r="BL298" s="5">
        <v>0</v>
      </c>
      <c r="BM298" s="5">
        <v>0</v>
      </c>
      <c r="BN298" s="5">
        <v>0</v>
      </c>
      <c r="BO298" s="5">
        <v>0</v>
      </c>
      <c r="BP298" s="5">
        <v>0</v>
      </c>
      <c r="BQ298" s="72">
        <v>0</v>
      </c>
      <c r="BR298" s="5">
        <v>0</v>
      </c>
      <c r="BS298" s="5">
        <v>0</v>
      </c>
      <c r="BT298" s="72">
        <v>0</v>
      </c>
      <c r="BU298" s="5">
        <v>0</v>
      </c>
      <c r="BV298" s="167"/>
      <c r="BW298" s="71" t="s">
        <v>120</v>
      </c>
      <c r="BX298" s="5">
        <v>0</v>
      </c>
      <c r="BY298" s="5">
        <v>0</v>
      </c>
      <c r="BZ298" s="5">
        <v>0</v>
      </c>
      <c r="CA298" s="5">
        <v>0</v>
      </c>
      <c r="CB298" s="5">
        <v>0</v>
      </c>
      <c r="CC298" s="5">
        <v>0</v>
      </c>
      <c r="CD298" s="5">
        <v>0</v>
      </c>
      <c r="CE298" s="5">
        <v>0</v>
      </c>
      <c r="CF298" s="5">
        <v>0</v>
      </c>
      <c r="CG298" s="5">
        <v>0</v>
      </c>
      <c r="CH298" s="5">
        <v>0</v>
      </c>
      <c r="CI298" s="5">
        <v>0</v>
      </c>
      <c r="CJ298" s="5">
        <v>0</v>
      </c>
      <c r="CK298" s="135"/>
      <c r="CL298" s="138" t="s">
        <v>229</v>
      </c>
      <c r="CM298" s="138" t="s">
        <v>4426</v>
      </c>
      <c r="CN298" s="139">
        <v>0</v>
      </c>
      <c r="CO298" s="141">
        <v>0</v>
      </c>
    </row>
    <row r="299" spans="1:93">
      <c r="A299" s="167"/>
      <c r="B299" s="103" t="s">
        <v>102</v>
      </c>
      <c r="C299" s="105">
        <v>1325</v>
      </c>
      <c r="D299" s="105">
        <v>694</v>
      </c>
      <c r="E299" s="105">
        <v>885</v>
      </c>
      <c r="F299" s="105">
        <v>432</v>
      </c>
      <c r="G299" s="105">
        <v>799</v>
      </c>
      <c r="H299" s="105">
        <v>384</v>
      </c>
      <c r="I299" s="105">
        <v>661</v>
      </c>
      <c r="J299" s="105">
        <v>333</v>
      </c>
      <c r="K299" s="105">
        <v>3670</v>
      </c>
      <c r="L299" s="105">
        <v>1843</v>
      </c>
      <c r="M299" s="167"/>
      <c r="N299" s="103" t="s">
        <v>102</v>
      </c>
      <c r="O299" s="105">
        <v>24</v>
      </c>
      <c r="P299" s="105">
        <v>10</v>
      </c>
      <c r="Q299" s="105">
        <v>25</v>
      </c>
      <c r="R299" s="105">
        <v>13</v>
      </c>
      <c r="S299" s="105">
        <v>27</v>
      </c>
      <c r="T299" s="105">
        <v>9</v>
      </c>
      <c r="U299" s="105">
        <v>110</v>
      </c>
      <c r="V299" s="105">
        <v>48</v>
      </c>
      <c r="W299" s="105">
        <v>186</v>
      </c>
      <c r="X299" s="105">
        <v>80</v>
      </c>
      <c r="Y299" s="167"/>
      <c r="Z299" s="103" t="s">
        <v>102</v>
      </c>
      <c r="AA299" s="105">
        <v>32</v>
      </c>
      <c r="AB299" s="105">
        <v>28</v>
      </c>
      <c r="AC299" s="105">
        <v>28</v>
      </c>
      <c r="AD299" s="105">
        <v>24</v>
      </c>
      <c r="AE299" s="105">
        <v>112</v>
      </c>
      <c r="AF299" s="105">
        <v>104</v>
      </c>
      <c r="AG299" s="105">
        <v>42</v>
      </c>
      <c r="AH299" s="105">
        <v>0</v>
      </c>
      <c r="AI299" s="105">
        <v>3</v>
      </c>
      <c r="AJ299" s="105">
        <v>23</v>
      </c>
      <c r="AK299" s="167"/>
      <c r="AL299" s="103" t="s">
        <v>102</v>
      </c>
      <c r="AM299" s="105">
        <v>2</v>
      </c>
      <c r="AN299" s="105">
        <v>842</v>
      </c>
      <c r="AO299" s="105">
        <v>284</v>
      </c>
      <c r="AP299" s="105">
        <v>78</v>
      </c>
      <c r="AQ299" s="105">
        <v>12</v>
      </c>
      <c r="AR299" s="105">
        <v>25</v>
      </c>
      <c r="AS299" s="105">
        <v>108</v>
      </c>
      <c r="AT299" s="105">
        <v>93</v>
      </c>
      <c r="AU299" s="105">
        <v>90</v>
      </c>
      <c r="AV299" s="167"/>
      <c r="AW299" s="103" t="s">
        <v>102</v>
      </c>
      <c r="AX299" s="105">
        <v>564</v>
      </c>
      <c r="AY299" s="105">
        <v>272</v>
      </c>
      <c r="AZ299" s="105">
        <v>533</v>
      </c>
      <c r="BA299" s="105">
        <v>255</v>
      </c>
      <c r="BB299" s="105">
        <v>294</v>
      </c>
      <c r="BC299" s="105">
        <v>147</v>
      </c>
      <c r="BD299" s="105">
        <v>552</v>
      </c>
      <c r="BE299" s="105">
        <v>268</v>
      </c>
      <c r="BF299" s="105">
        <v>521</v>
      </c>
      <c r="BG299" s="105">
        <v>251</v>
      </c>
      <c r="BH299" s="105">
        <v>261</v>
      </c>
      <c r="BI299" s="105">
        <v>136</v>
      </c>
      <c r="BJ299" s="167"/>
      <c r="BK299" s="103" t="s">
        <v>102</v>
      </c>
      <c r="BL299" s="105">
        <v>22</v>
      </c>
      <c r="BM299" s="105">
        <v>83</v>
      </c>
      <c r="BN299" s="105">
        <v>22</v>
      </c>
      <c r="BO299" s="105">
        <v>66</v>
      </c>
      <c r="BP299" s="105">
        <v>0</v>
      </c>
      <c r="BQ299" s="105">
        <v>193</v>
      </c>
      <c r="BR299" s="105">
        <v>81</v>
      </c>
      <c r="BS299" s="105">
        <v>44</v>
      </c>
      <c r="BT299" s="105">
        <v>5</v>
      </c>
      <c r="BU299" s="105">
        <v>1</v>
      </c>
      <c r="BV299" s="167"/>
      <c r="BW299" s="103" t="s">
        <v>102</v>
      </c>
      <c r="BX299" s="105">
        <v>388</v>
      </c>
      <c r="BY299" s="105">
        <v>372</v>
      </c>
      <c r="BZ299" s="105">
        <v>112</v>
      </c>
      <c r="CA299" s="105">
        <v>47</v>
      </c>
      <c r="CB299" s="105">
        <v>394</v>
      </c>
      <c r="CC299" s="105">
        <v>61</v>
      </c>
      <c r="CD299" s="105">
        <v>49</v>
      </c>
      <c r="CE299" s="105">
        <v>1</v>
      </c>
      <c r="CF299" s="105">
        <v>0</v>
      </c>
      <c r="CG299" s="105">
        <v>7</v>
      </c>
      <c r="CH299" s="105">
        <v>5</v>
      </c>
      <c r="CI299" s="105">
        <v>30</v>
      </c>
      <c r="CJ299" s="105">
        <v>446</v>
      </c>
      <c r="CK299" s="135"/>
      <c r="CL299" s="138" t="s">
        <v>229</v>
      </c>
      <c r="CM299" s="138" t="s">
        <v>4427</v>
      </c>
      <c r="CN299" s="139">
        <v>2910</v>
      </c>
      <c r="CO299" s="141">
        <v>1436</v>
      </c>
    </row>
    <row r="300" spans="1:93" ht="14.45" customHeight="1">
      <c r="A300" s="167" t="s">
        <v>230</v>
      </c>
      <c r="B300" s="71" t="s">
        <v>119</v>
      </c>
      <c r="C300" s="5">
        <v>3162</v>
      </c>
      <c r="D300" s="5">
        <v>1679</v>
      </c>
      <c r="E300" s="5">
        <v>1841</v>
      </c>
      <c r="F300" s="5">
        <v>968</v>
      </c>
      <c r="G300" s="5">
        <v>1920</v>
      </c>
      <c r="H300" s="5">
        <v>1002</v>
      </c>
      <c r="I300" s="5">
        <v>1466</v>
      </c>
      <c r="J300" s="5">
        <v>752</v>
      </c>
      <c r="K300" s="72">
        <v>8389</v>
      </c>
      <c r="L300" s="72">
        <v>4401</v>
      </c>
      <c r="M300" s="167" t="s">
        <v>230</v>
      </c>
      <c r="N300" s="71" t="s">
        <v>119</v>
      </c>
      <c r="O300" s="5">
        <v>26</v>
      </c>
      <c r="P300" s="5">
        <v>7</v>
      </c>
      <c r="Q300" s="5">
        <v>44</v>
      </c>
      <c r="R300" s="5">
        <v>22</v>
      </c>
      <c r="S300" s="5">
        <v>34</v>
      </c>
      <c r="T300" s="5">
        <v>19</v>
      </c>
      <c r="U300" s="5">
        <v>234</v>
      </c>
      <c r="V300" s="5">
        <v>120</v>
      </c>
      <c r="W300" s="72">
        <v>338</v>
      </c>
      <c r="X300" s="72">
        <v>168</v>
      </c>
      <c r="Y300" s="167" t="s">
        <v>230</v>
      </c>
      <c r="Z300" s="71" t="s">
        <v>119</v>
      </c>
      <c r="AA300" s="5">
        <v>76</v>
      </c>
      <c r="AB300" s="5">
        <v>62</v>
      </c>
      <c r="AC300" s="5">
        <v>64</v>
      </c>
      <c r="AD300" s="5">
        <v>59</v>
      </c>
      <c r="AE300" s="72">
        <v>261</v>
      </c>
      <c r="AF300" s="72">
        <v>247</v>
      </c>
      <c r="AG300" s="5">
        <v>141</v>
      </c>
      <c r="AH300" s="5">
        <v>0</v>
      </c>
      <c r="AI300" s="5">
        <v>3</v>
      </c>
      <c r="AJ300" s="5">
        <v>51</v>
      </c>
      <c r="AK300" s="167" t="s">
        <v>230</v>
      </c>
      <c r="AL300" s="71" t="s">
        <v>119</v>
      </c>
      <c r="AM300" s="5">
        <v>0</v>
      </c>
      <c r="AN300" s="5">
        <v>1443</v>
      </c>
      <c r="AO300" s="5">
        <v>800</v>
      </c>
      <c r="AP300" s="5">
        <v>300</v>
      </c>
      <c r="AQ300" s="5">
        <v>0</v>
      </c>
      <c r="AR300" s="5">
        <v>25</v>
      </c>
      <c r="AS300" s="5">
        <v>231</v>
      </c>
      <c r="AT300" s="5">
        <v>171</v>
      </c>
      <c r="AU300" s="5">
        <v>167</v>
      </c>
      <c r="AV300" s="167" t="s">
        <v>230</v>
      </c>
      <c r="AW300" s="71" t="s">
        <v>119</v>
      </c>
      <c r="AX300" s="5">
        <v>1346</v>
      </c>
      <c r="AY300" s="5">
        <v>721</v>
      </c>
      <c r="AZ300" s="5">
        <v>1270</v>
      </c>
      <c r="BA300" s="5">
        <v>678</v>
      </c>
      <c r="BB300" s="5">
        <v>714</v>
      </c>
      <c r="BC300" s="5">
        <v>387</v>
      </c>
      <c r="BD300" s="5">
        <v>1258</v>
      </c>
      <c r="BE300" s="5">
        <v>664</v>
      </c>
      <c r="BF300" s="5">
        <v>1185</v>
      </c>
      <c r="BG300" s="5">
        <v>622</v>
      </c>
      <c r="BH300" s="5">
        <v>612</v>
      </c>
      <c r="BI300" s="5">
        <v>329</v>
      </c>
      <c r="BJ300" s="167" t="s">
        <v>230</v>
      </c>
      <c r="BK300" s="71" t="s">
        <v>119</v>
      </c>
      <c r="BL300" s="5">
        <v>49</v>
      </c>
      <c r="BM300" s="5">
        <v>138</v>
      </c>
      <c r="BN300" s="5">
        <v>47</v>
      </c>
      <c r="BO300" s="5">
        <v>190</v>
      </c>
      <c r="BP300" s="5">
        <v>3</v>
      </c>
      <c r="BQ300" s="72">
        <v>427</v>
      </c>
      <c r="BR300" s="5">
        <v>173</v>
      </c>
      <c r="BS300" s="5">
        <v>131</v>
      </c>
      <c r="BT300" s="72">
        <v>32</v>
      </c>
      <c r="BU300" s="5">
        <v>15</v>
      </c>
      <c r="BV300" s="167" t="s">
        <v>230</v>
      </c>
      <c r="BW300" s="71" t="s">
        <v>119</v>
      </c>
      <c r="BX300" s="5">
        <v>1643</v>
      </c>
      <c r="BY300" s="5">
        <v>1930</v>
      </c>
      <c r="BZ300" s="5">
        <v>969</v>
      </c>
      <c r="CA300" s="5">
        <v>372</v>
      </c>
      <c r="CB300" s="5">
        <v>1669</v>
      </c>
      <c r="CC300" s="5">
        <v>225</v>
      </c>
      <c r="CD300" s="5">
        <v>172</v>
      </c>
      <c r="CE300" s="5">
        <v>3</v>
      </c>
      <c r="CF300" s="5">
        <v>0</v>
      </c>
      <c r="CG300" s="5">
        <v>186</v>
      </c>
      <c r="CH300" s="5">
        <v>0</v>
      </c>
      <c r="CI300" s="5">
        <v>59</v>
      </c>
      <c r="CJ300" s="5">
        <v>2511</v>
      </c>
      <c r="CK300" s="135"/>
      <c r="CL300" s="138" t="s">
        <v>230</v>
      </c>
      <c r="CM300" s="138" t="s">
        <v>4428</v>
      </c>
      <c r="CN300" s="139">
        <v>6486</v>
      </c>
      <c r="CO300" s="141">
        <v>7169</v>
      </c>
    </row>
    <row r="301" spans="1:93">
      <c r="A301" s="167"/>
      <c r="B301" s="71" t="s">
        <v>120</v>
      </c>
      <c r="C301" s="5">
        <v>902</v>
      </c>
      <c r="D301" s="5">
        <v>473</v>
      </c>
      <c r="E301" s="5">
        <v>710</v>
      </c>
      <c r="F301" s="5">
        <v>344</v>
      </c>
      <c r="G301" s="5">
        <v>693</v>
      </c>
      <c r="H301" s="5">
        <v>367</v>
      </c>
      <c r="I301" s="5">
        <v>628</v>
      </c>
      <c r="J301" s="5">
        <v>352</v>
      </c>
      <c r="K301" s="72">
        <v>2933</v>
      </c>
      <c r="L301" s="72">
        <v>1536</v>
      </c>
      <c r="M301" s="167"/>
      <c r="N301" s="71" t="s">
        <v>120</v>
      </c>
      <c r="O301" s="5">
        <v>50</v>
      </c>
      <c r="P301" s="5">
        <v>24</v>
      </c>
      <c r="Q301" s="5">
        <v>63</v>
      </c>
      <c r="R301" s="5">
        <v>30</v>
      </c>
      <c r="S301" s="5">
        <v>16</v>
      </c>
      <c r="T301" s="5">
        <v>5</v>
      </c>
      <c r="U301" s="5">
        <v>139</v>
      </c>
      <c r="V301" s="5">
        <v>77</v>
      </c>
      <c r="W301" s="72">
        <v>268</v>
      </c>
      <c r="X301" s="72">
        <v>136</v>
      </c>
      <c r="Y301" s="167"/>
      <c r="Z301" s="71" t="s">
        <v>120</v>
      </c>
      <c r="AA301" s="5">
        <v>12</v>
      </c>
      <c r="AB301" s="5">
        <v>9</v>
      </c>
      <c r="AC301" s="5">
        <v>9</v>
      </c>
      <c r="AD301" s="5">
        <v>8</v>
      </c>
      <c r="AE301" s="72">
        <v>38</v>
      </c>
      <c r="AF301" s="72">
        <v>36</v>
      </c>
      <c r="AG301" s="5">
        <v>32</v>
      </c>
      <c r="AH301" s="5">
        <v>36</v>
      </c>
      <c r="AI301" s="5">
        <v>0</v>
      </c>
      <c r="AJ301" s="5">
        <v>2</v>
      </c>
      <c r="AK301" s="167"/>
      <c r="AL301" s="71" t="s">
        <v>120</v>
      </c>
      <c r="AM301" s="5">
        <v>0</v>
      </c>
      <c r="AN301" s="5">
        <v>773</v>
      </c>
      <c r="AO301" s="5">
        <v>72</v>
      </c>
      <c r="AP301" s="5">
        <v>0</v>
      </c>
      <c r="AQ301" s="5">
        <v>0</v>
      </c>
      <c r="AR301" s="5">
        <v>5</v>
      </c>
      <c r="AS301" s="5">
        <v>35</v>
      </c>
      <c r="AT301" s="5">
        <v>45</v>
      </c>
      <c r="AU301" s="5">
        <v>35</v>
      </c>
      <c r="AV301" s="167"/>
      <c r="AW301" s="71" t="s">
        <v>120</v>
      </c>
      <c r="AX301" s="5">
        <v>617</v>
      </c>
      <c r="AY301" s="5">
        <v>327</v>
      </c>
      <c r="AZ301" s="5">
        <v>581</v>
      </c>
      <c r="BA301" s="5">
        <v>301</v>
      </c>
      <c r="BB301" s="5">
        <v>341</v>
      </c>
      <c r="BC301" s="5">
        <v>199</v>
      </c>
      <c r="BD301" s="5">
        <v>617</v>
      </c>
      <c r="BE301" s="5">
        <v>327</v>
      </c>
      <c r="BF301" s="5">
        <v>581</v>
      </c>
      <c r="BG301" s="5">
        <v>301</v>
      </c>
      <c r="BH301" s="5">
        <v>278</v>
      </c>
      <c r="BI301" s="5">
        <v>147</v>
      </c>
      <c r="BJ301" s="167"/>
      <c r="BK301" s="71" t="s">
        <v>120</v>
      </c>
      <c r="BL301" s="5">
        <v>19</v>
      </c>
      <c r="BM301" s="5">
        <v>19</v>
      </c>
      <c r="BN301" s="5">
        <v>10</v>
      </c>
      <c r="BO301" s="5">
        <v>15</v>
      </c>
      <c r="BP301" s="5">
        <v>0</v>
      </c>
      <c r="BQ301" s="72">
        <v>63</v>
      </c>
      <c r="BR301" s="5">
        <v>45</v>
      </c>
      <c r="BS301" s="5">
        <v>23</v>
      </c>
      <c r="BT301" s="72">
        <v>14</v>
      </c>
      <c r="BU301" s="5">
        <v>8</v>
      </c>
      <c r="BV301" s="167"/>
      <c r="BW301" s="71" t="s">
        <v>120</v>
      </c>
      <c r="BX301" s="5">
        <v>321</v>
      </c>
      <c r="BY301" s="5">
        <v>628</v>
      </c>
      <c r="BZ301" s="5">
        <v>376</v>
      </c>
      <c r="CA301" s="5">
        <v>65</v>
      </c>
      <c r="CB301" s="5">
        <v>498</v>
      </c>
      <c r="CC301" s="5">
        <v>22</v>
      </c>
      <c r="CD301" s="5">
        <v>54</v>
      </c>
      <c r="CE301" s="5">
        <v>0</v>
      </c>
      <c r="CF301" s="5">
        <v>0</v>
      </c>
      <c r="CG301" s="5">
        <v>0</v>
      </c>
      <c r="CH301" s="5">
        <v>0</v>
      </c>
      <c r="CI301" s="5">
        <v>0</v>
      </c>
      <c r="CJ301" s="5">
        <v>380</v>
      </c>
      <c r="CK301" s="135"/>
      <c r="CL301" s="138" t="s">
        <v>230</v>
      </c>
      <c r="CM301" s="138" t="s">
        <v>4429</v>
      </c>
      <c r="CN301" s="139">
        <v>1762</v>
      </c>
      <c r="CO301" s="141">
        <v>1964</v>
      </c>
    </row>
    <row r="302" spans="1:93">
      <c r="A302" s="167"/>
      <c r="B302" s="103" t="s">
        <v>102</v>
      </c>
      <c r="C302" s="105">
        <v>4064</v>
      </c>
      <c r="D302" s="105">
        <v>2152</v>
      </c>
      <c r="E302" s="105">
        <v>2551</v>
      </c>
      <c r="F302" s="105">
        <v>1312</v>
      </c>
      <c r="G302" s="105">
        <v>2613</v>
      </c>
      <c r="H302" s="105">
        <v>1369</v>
      </c>
      <c r="I302" s="105">
        <v>2094</v>
      </c>
      <c r="J302" s="105">
        <v>1104</v>
      </c>
      <c r="K302" s="105">
        <v>11322</v>
      </c>
      <c r="L302" s="105">
        <v>5937</v>
      </c>
      <c r="M302" s="167"/>
      <c r="N302" s="103" t="s">
        <v>102</v>
      </c>
      <c r="O302" s="105">
        <v>76</v>
      </c>
      <c r="P302" s="105">
        <v>31</v>
      </c>
      <c r="Q302" s="105">
        <v>107</v>
      </c>
      <c r="R302" s="105">
        <v>52</v>
      </c>
      <c r="S302" s="105">
        <v>50</v>
      </c>
      <c r="T302" s="105">
        <v>24</v>
      </c>
      <c r="U302" s="105">
        <v>373</v>
      </c>
      <c r="V302" s="105">
        <v>197</v>
      </c>
      <c r="W302" s="105">
        <v>606</v>
      </c>
      <c r="X302" s="105">
        <v>304</v>
      </c>
      <c r="Y302" s="167"/>
      <c r="Z302" s="103" t="s">
        <v>102</v>
      </c>
      <c r="AA302" s="105">
        <v>88</v>
      </c>
      <c r="AB302" s="105">
        <v>71</v>
      </c>
      <c r="AC302" s="105">
        <v>73</v>
      </c>
      <c r="AD302" s="105">
        <v>67</v>
      </c>
      <c r="AE302" s="105">
        <v>299</v>
      </c>
      <c r="AF302" s="105">
        <v>283</v>
      </c>
      <c r="AG302" s="105">
        <v>173</v>
      </c>
      <c r="AH302" s="105">
        <v>36</v>
      </c>
      <c r="AI302" s="105">
        <v>3</v>
      </c>
      <c r="AJ302" s="105">
        <v>53</v>
      </c>
      <c r="AK302" s="167"/>
      <c r="AL302" s="103" t="s">
        <v>102</v>
      </c>
      <c r="AM302" s="105">
        <v>0</v>
      </c>
      <c r="AN302" s="105">
        <v>2216</v>
      </c>
      <c r="AO302" s="105">
        <v>872</v>
      </c>
      <c r="AP302" s="105">
        <v>300</v>
      </c>
      <c r="AQ302" s="105">
        <v>0</v>
      </c>
      <c r="AR302" s="105">
        <v>30</v>
      </c>
      <c r="AS302" s="105">
        <v>266</v>
      </c>
      <c r="AT302" s="105">
        <v>216</v>
      </c>
      <c r="AU302" s="105">
        <v>202</v>
      </c>
      <c r="AV302" s="167"/>
      <c r="AW302" s="103" t="s">
        <v>102</v>
      </c>
      <c r="AX302" s="105">
        <v>1963</v>
      </c>
      <c r="AY302" s="105">
        <v>1048</v>
      </c>
      <c r="AZ302" s="105">
        <v>1851</v>
      </c>
      <c r="BA302" s="105">
        <v>979</v>
      </c>
      <c r="BB302" s="105">
        <v>1055</v>
      </c>
      <c r="BC302" s="105">
        <v>586</v>
      </c>
      <c r="BD302" s="105">
        <v>1875</v>
      </c>
      <c r="BE302" s="105">
        <v>991</v>
      </c>
      <c r="BF302" s="105">
        <v>1766</v>
      </c>
      <c r="BG302" s="105">
        <v>923</v>
      </c>
      <c r="BH302" s="105">
        <v>890</v>
      </c>
      <c r="BI302" s="105">
        <v>476</v>
      </c>
      <c r="BJ302" s="167"/>
      <c r="BK302" s="103" t="s">
        <v>102</v>
      </c>
      <c r="BL302" s="105">
        <v>68</v>
      </c>
      <c r="BM302" s="105">
        <v>157</v>
      </c>
      <c r="BN302" s="105">
        <v>57</v>
      </c>
      <c r="BO302" s="105">
        <v>205</v>
      </c>
      <c r="BP302" s="105">
        <v>3</v>
      </c>
      <c r="BQ302" s="105">
        <v>490</v>
      </c>
      <c r="BR302" s="105">
        <v>218</v>
      </c>
      <c r="BS302" s="105">
        <v>154</v>
      </c>
      <c r="BT302" s="105">
        <v>46</v>
      </c>
      <c r="BU302" s="105">
        <v>23</v>
      </c>
      <c r="BV302" s="167"/>
      <c r="BW302" s="103" t="s">
        <v>102</v>
      </c>
      <c r="BX302" s="105">
        <v>1964</v>
      </c>
      <c r="BY302" s="105">
        <v>2558</v>
      </c>
      <c r="BZ302" s="105">
        <v>1345</v>
      </c>
      <c r="CA302" s="105">
        <v>437</v>
      </c>
      <c r="CB302" s="105">
        <v>2167</v>
      </c>
      <c r="CC302" s="105">
        <v>247</v>
      </c>
      <c r="CD302" s="105">
        <v>226</v>
      </c>
      <c r="CE302" s="105">
        <v>3</v>
      </c>
      <c r="CF302" s="105">
        <v>0</v>
      </c>
      <c r="CG302" s="105">
        <v>186</v>
      </c>
      <c r="CH302" s="105">
        <v>0</v>
      </c>
      <c r="CI302" s="105">
        <v>59</v>
      </c>
      <c r="CJ302" s="105">
        <v>2891</v>
      </c>
      <c r="CK302" s="135"/>
      <c r="CL302" s="138" t="s">
        <v>230</v>
      </c>
      <c r="CM302" s="138" t="s">
        <v>4430</v>
      </c>
      <c r="CN302" s="139">
        <v>8248</v>
      </c>
      <c r="CO302" s="141">
        <v>9133</v>
      </c>
    </row>
    <row r="303" spans="1:93">
      <c r="A303" s="73" t="s">
        <v>136</v>
      </c>
      <c r="B303" s="71"/>
      <c r="C303" s="5"/>
      <c r="D303" s="5"/>
      <c r="E303" s="5"/>
      <c r="F303" s="5"/>
      <c r="G303" s="5"/>
      <c r="H303" s="5"/>
      <c r="I303" s="5"/>
      <c r="J303" s="5"/>
      <c r="K303" s="5"/>
      <c r="L303" s="5"/>
      <c r="M303" s="73" t="s">
        <v>136</v>
      </c>
      <c r="N303" s="71"/>
      <c r="O303" s="5"/>
      <c r="P303" s="5"/>
      <c r="Q303" s="5"/>
      <c r="R303" s="5"/>
      <c r="S303" s="5"/>
      <c r="T303" s="5"/>
      <c r="U303" s="5"/>
      <c r="V303" s="5"/>
      <c r="W303" s="5"/>
      <c r="X303" s="5"/>
      <c r="Y303" s="73" t="s">
        <v>136</v>
      </c>
      <c r="Z303" s="71"/>
      <c r="AA303" s="5"/>
      <c r="AB303" s="5"/>
      <c r="AC303" s="5"/>
      <c r="AD303" s="5"/>
      <c r="AE303" s="5"/>
      <c r="AF303" s="5"/>
      <c r="AG303" s="5"/>
      <c r="AH303" s="5"/>
      <c r="AI303" s="5"/>
      <c r="AJ303" s="72"/>
      <c r="AK303" s="73" t="s">
        <v>136</v>
      </c>
      <c r="AL303" s="71"/>
      <c r="AM303" s="5"/>
      <c r="AN303" s="5"/>
      <c r="AO303" s="5"/>
      <c r="AP303" s="5"/>
      <c r="AQ303" s="5"/>
      <c r="AR303" s="5"/>
      <c r="AS303" s="5"/>
      <c r="AT303" s="5"/>
      <c r="AU303" s="5"/>
      <c r="AV303" s="73" t="s">
        <v>136</v>
      </c>
      <c r="AW303" s="71"/>
      <c r="AX303" s="5"/>
      <c r="AY303" s="5"/>
      <c r="AZ303" s="5"/>
      <c r="BA303" s="5"/>
      <c r="BB303" s="5"/>
      <c r="BC303" s="5"/>
      <c r="BD303" s="5"/>
      <c r="BE303" s="5"/>
      <c r="BF303" s="5"/>
      <c r="BG303" s="5"/>
      <c r="BH303" s="5"/>
      <c r="BI303" s="5"/>
      <c r="BJ303" s="73" t="s">
        <v>136</v>
      </c>
      <c r="BK303" s="71"/>
      <c r="BL303" s="5"/>
      <c r="BM303" s="5"/>
      <c r="BN303" s="5"/>
      <c r="BO303" s="5"/>
      <c r="BP303" s="5"/>
      <c r="BQ303" s="5"/>
      <c r="BR303" s="5"/>
      <c r="BS303" s="5"/>
      <c r="BT303" s="5"/>
      <c r="BU303" s="5"/>
      <c r="BV303" s="73" t="s">
        <v>136</v>
      </c>
      <c r="BW303" s="71"/>
      <c r="BX303" s="5"/>
      <c r="BY303" s="5"/>
      <c r="BZ303" s="5"/>
      <c r="CA303" s="5"/>
      <c r="CB303" s="5"/>
      <c r="CC303" s="5"/>
      <c r="CD303" s="5"/>
      <c r="CE303" s="5"/>
      <c r="CF303" s="5"/>
      <c r="CG303" s="5"/>
      <c r="CH303" s="5"/>
      <c r="CI303" s="5"/>
      <c r="CJ303" s="5"/>
      <c r="CK303" s="135"/>
      <c r="CL303" s="138" t="s">
        <v>136</v>
      </c>
      <c r="CM303" s="138" t="s">
        <v>136</v>
      </c>
      <c r="CN303" s="139">
        <v>0</v>
      </c>
      <c r="CO303" s="141">
        <v>0</v>
      </c>
    </row>
    <row r="304" spans="1:93" ht="14.45" customHeight="1">
      <c r="A304" s="167" t="s">
        <v>231</v>
      </c>
      <c r="B304" s="71" t="s">
        <v>119</v>
      </c>
      <c r="C304" s="5">
        <v>967</v>
      </c>
      <c r="D304" s="5">
        <v>512</v>
      </c>
      <c r="E304" s="5">
        <v>1267</v>
      </c>
      <c r="F304" s="5">
        <v>680</v>
      </c>
      <c r="G304" s="5">
        <v>935</v>
      </c>
      <c r="H304" s="5">
        <v>521</v>
      </c>
      <c r="I304" s="5">
        <v>638</v>
      </c>
      <c r="J304" s="5">
        <v>347</v>
      </c>
      <c r="K304" s="72">
        <v>3807</v>
      </c>
      <c r="L304" s="72">
        <v>2060</v>
      </c>
      <c r="M304" s="167" t="s">
        <v>231</v>
      </c>
      <c r="N304" s="71" t="s">
        <v>119</v>
      </c>
      <c r="O304" s="5">
        <v>118</v>
      </c>
      <c r="P304" s="5">
        <v>62</v>
      </c>
      <c r="Q304" s="5">
        <v>61</v>
      </c>
      <c r="R304" s="5">
        <v>41</v>
      </c>
      <c r="S304" s="5">
        <v>52</v>
      </c>
      <c r="T304" s="5">
        <v>24</v>
      </c>
      <c r="U304" s="5">
        <v>84</v>
      </c>
      <c r="V304" s="5">
        <v>37</v>
      </c>
      <c r="W304" s="72">
        <v>315</v>
      </c>
      <c r="X304" s="72">
        <v>164</v>
      </c>
      <c r="Y304" s="167" t="s">
        <v>231</v>
      </c>
      <c r="Z304" s="71" t="s">
        <v>119</v>
      </c>
      <c r="AA304" s="5">
        <v>29</v>
      </c>
      <c r="AB304" s="5">
        <v>28</v>
      </c>
      <c r="AC304" s="5">
        <v>28</v>
      </c>
      <c r="AD304" s="5">
        <v>26</v>
      </c>
      <c r="AE304" s="72">
        <v>111</v>
      </c>
      <c r="AF304" s="72">
        <v>105</v>
      </c>
      <c r="AG304" s="5">
        <v>57</v>
      </c>
      <c r="AH304" s="5">
        <v>0</v>
      </c>
      <c r="AI304" s="5">
        <v>12</v>
      </c>
      <c r="AJ304" s="5">
        <v>28</v>
      </c>
      <c r="AK304" s="167" t="s">
        <v>231</v>
      </c>
      <c r="AL304" s="71" t="s">
        <v>119</v>
      </c>
      <c r="AM304" s="5">
        <v>5</v>
      </c>
      <c r="AN304" s="5">
        <v>1866</v>
      </c>
      <c r="AO304" s="5">
        <v>56</v>
      </c>
      <c r="AP304" s="5">
        <v>16</v>
      </c>
      <c r="AQ304" s="5">
        <v>0</v>
      </c>
      <c r="AR304" s="5">
        <v>27</v>
      </c>
      <c r="AS304" s="5">
        <v>89</v>
      </c>
      <c r="AT304" s="5">
        <v>54</v>
      </c>
      <c r="AU304" s="5">
        <v>49</v>
      </c>
      <c r="AV304" s="167" t="s">
        <v>231</v>
      </c>
      <c r="AW304" s="71" t="s">
        <v>119</v>
      </c>
      <c r="AX304" s="5">
        <v>782</v>
      </c>
      <c r="AY304" s="5">
        <v>407</v>
      </c>
      <c r="AZ304" s="5">
        <v>710</v>
      </c>
      <c r="BA304" s="5">
        <v>374</v>
      </c>
      <c r="BB304" s="5">
        <v>420</v>
      </c>
      <c r="BC304" s="5">
        <v>224</v>
      </c>
      <c r="BD304" s="5">
        <v>754</v>
      </c>
      <c r="BE304" s="5">
        <v>396</v>
      </c>
      <c r="BF304" s="5">
        <v>690</v>
      </c>
      <c r="BG304" s="5">
        <v>363</v>
      </c>
      <c r="BH304" s="5">
        <v>324</v>
      </c>
      <c r="BI304" s="5">
        <v>181</v>
      </c>
      <c r="BJ304" s="167" t="s">
        <v>231</v>
      </c>
      <c r="BK304" s="71" t="s">
        <v>119</v>
      </c>
      <c r="BL304" s="5">
        <v>60</v>
      </c>
      <c r="BM304" s="5">
        <v>75</v>
      </c>
      <c r="BN304" s="5">
        <v>1</v>
      </c>
      <c r="BO304" s="5">
        <v>110</v>
      </c>
      <c r="BP304" s="5">
        <v>0</v>
      </c>
      <c r="BQ304" s="72">
        <v>246</v>
      </c>
      <c r="BR304" s="5">
        <v>61</v>
      </c>
      <c r="BS304" s="5">
        <v>109</v>
      </c>
      <c r="BT304" s="72">
        <v>4</v>
      </c>
      <c r="BU304" s="5">
        <v>1</v>
      </c>
      <c r="BV304" s="167" t="s">
        <v>231</v>
      </c>
      <c r="BW304" s="71" t="s">
        <v>119</v>
      </c>
      <c r="BX304" s="5">
        <v>556</v>
      </c>
      <c r="BY304" s="5">
        <v>693</v>
      </c>
      <c r="BZ304" s="5">
        <v>152</v>
      </c>
      <c r="CA304" s="5">
        <v>8</v>
      </c>
      <c r="CB304" s="5">
        <v>498</v>
      </c>
      <c r="CC304" s="5">
        <v>31</v>
      </c>
      <c r="CD304" s="5">
        <v>29</v>
      </c>
      <c r="CE304" s="5">
        <v>4</v>
      </c>
      <c r="CF304" s="5">
        <v>0</v>
      </c>
      <c r="CG304" s="5">
        <v>0</v>
      </c>
      <c r="CH304" s="5">
        <v>0</v>
      </c>
      <c r="CI304" s="5">
        <v>75</v>
      </c>
      <c r="CJ304" s="5">
        <v>397</v>
      </c>
      <c r="CK304" s="135"/>
      <c r="CL304" s="138" t="s">
        <v>231</v>
      </c>
      <c r="CM304" s="138" t="s">
        <v>4431</v>
      </c>
      <c r="CN304" s="139">
        <v>3969</v>
      </c>
      <c r="CO304" s="141">
        <v>1971</v>
      </c>
    </row>
    <row r="305" spans="1:93">
      <c r="A305" s="167"/>
      <c r="B305" s="71" t="s">
        <v>120</v>
      </c>
      <c r="C305" s="5">
        <v>498</v>
      </c>
      <c r="D305" s="5">
        <v>268</v>
      </c>
      <c r="E305" s="5">
        <v>659</v>
      </c>
      <c r="F305" s="5">
        <v>373</v>
      </c>
      <c r="G305" s="5">
        <v>448</v>
      </c>
      <c r="H305" s="5">
        <v>262</v>
      </c>
      <c r="I305" s="5">
        <v>579</v>
      </c>
      <c r="J305" s="5">
        <v>325</v>
      </c>
      <c r="K305" s="72">
        <v>2184</v>
      </c>
      <c r="L305" s="72">
        <v>1228</v>
      </c>
      <c r="M305" s="167"/>
      <c r="N305" s="71" t="s">
        <v>120</v>
      </c>
      <c r="O305" s="5">
        <v>69</v>
      </c>
      <c r="P305" s="5">
        <v>28</v>
      </c>
      <c r="Q305" s="5">
        <v>32</v>
      </c>
      <c r="R305" s="5">
        <v>19</v>
      </c>
      <c r="S305" s="5">
        <v>12</v>
      </c>
      <c r="T305" s="5">
        <v>2</v>
      </c>
      <c r="U305" s="5">
        <v>106</v>
      </c>
      <c r="V305" s="5">
        <v>59</v>
      </c>
      <c r="W305" s="72">
        <v>219</v>
      </c>
      <c r="X305" s="72">
        <v>108</v>
      </c>
      <c r="Y305" s="167"/>
      <c r="Z305" s="71" t="s">
        <v>120</v>
      </c>
      <c r="AA305" s="5">
        <v>9</v>
      </c>
      <c r="AB305" s="5">
        <v>9</v>
      </c>
      <c r="AC305" s="5">
        <v>6</v>
      </c>
      <c r="AD305" s="5">
        <v>8</v>
      </c>
      <c r="AE305" s="72">
        <v>32</v>
      </c>
      <c r="AF305" s="72">
        <v>30</v>
      </c>
      <c r="AG305" s="5">
        <v>28</v>
      </c>
      <c r="AH305" s="5">
        <v>22</v>
      </c>
      <c r="AI305" s="5">
        <v>1</v>
      </c>
      <c r="AJ305" s="5">
        <v>2</v>
      </c>
      <c r="AK305" s="167"/>
      <c r="AL305" s="71" t="s">
        <v>120</v>
      </c>
      <c r="AM305" s="5">
        <v>0</v>
      </c>
      <c r="AN305" s="5">
        <v>787</v>
      </c>
      <c r="AO305" s="5">
        <v>0</v>
      </c>
      <c r="AP305" s="5">
        <v>0</v>
      </c>
      <c r="AQ305" s="5">
        <v>0</v>
      </c>
      <c r="AR305" s="5">
        <v>16</v>
      </c>
      <c r="AS305" s="5">
        <v>25</v>
      </c>
      <c r="AT305" s="5">
        <v>25</v>
      </c>
      <c r="AU305" s="5">
        <v>25</v>
      </c>
      <c r="AV305" s="167"/>
      <c r="AW305" s="71" t="s">
        <v>120</v>
      </c>
      <c r="AX305" s="5">
        <v>727</v>
      </c>
      <c r="AY305" s="5">
        <v>456</v>
      </c>
      <c r="AZ305" s="5">
        <v>690</v>
      </c>
      <c r="BA305" s="5">
        <v>449</v>
      </c>
      <c r="BB305" s="5">
        <v>384</v>
      </c>
      <c r="BC305" s="5">
        <v>263</v>
      </c>
      <c r="BD305" s="5">
        <v>727</v>
      </c>
      <c r="BE305" s="5">
        <v>456</v>
      </c>
      <c r="BF305" s="5">
        <v>690</v>
      </c>
      <c r="BG305" s="5">
        <v>449</v>
      </c>
      <c r="BH305" s="5">
        <v>211</v>
      </c>
      <c r="BI305" s="5">
        <v>123</v>
      </c>
      <c r="BJ305" s="167"/>
      <c r="BK305" s="71" t="s">
        <v>120</v>
      </c>
      <c r="BL305" s="5">
        <v>46</v>
      </c>
      <c r="BM305" s="5">
        <v>10</v>
      </c>
      <c r="BN305" s="5">
        <v>0</v>
      </c>
      <c r="BO305" s="5">
        <v>6</v>
      </c>
      <c r="BP305" s="5">
        <v>0</v>
      </c>
      <c r="BQ305" s="72">
        <v>62</v>
      </c>
      <c r="BR305" s="5">
        <v>42</v>
      </c>
      <c r="BS305" s="5">
        <v>45</v>
      </c>
      <c r="BT305" s="72">
        <v>12</v>
      </c>
      <c r="BU305" s="5">
        <v>6</v>
      </c>
      <c r="BV305" s="167"/>
      <c r="BW305" s="71" t="s">
        <v>120</v>
      </c>
      <c r="BX305" s="5">
        <v>21</v>
      </c>
      <c r="BY305" s="5">
        <v>21</v>
      </c>
      <c r="BZ305" s="5">
        <v>0</v>
      </c>
      <c r="CA305" s="5">
        <v>0</v>
      </c>
      <c r="CB305" s="5">
        <v>21</v>
      </c>
      <c r="CC305" s="5">
        <v>0</v>
      </c>
      <c r="CD305" s="5">
        <v>0</v>
      </c>
      <c r="CE305" s="5">
        <v>0</v>
      </c>
      <c r="CF305" s="5">
        <v>0</v>
      </c>
      <c r="CG305" s="5">
        <v>0</v>
      </c>
      <c r="CH305" s="5">
        <v>0</v>
      </c>
      <c r="CI305" s="5">
        <v>0</v>
      </c>
      <c r="CJ305" s="5">
        <v>12</v>
      </c>
      <c r="CK305" s="135"/>
      <c r="CL305" s="138" t="s">
        <v>231</v>
      </c>
      <c r="CM305" s="138" t="s">
        <v>4432</v>
      </c>
      <c r="CN305" s="139">
        <v>1574</v>
      </c>
      <c r="CO305" s="141">
        <v>63</v>
      </c>
    </row>
    <row r="306" spans="1:93">
      <c r="A306" s="167"/>
      <c r="B306" s="103" t="s">
        <v>102</v>
      </c>
      <c r="C306" s="105">
        <v>1465</v>
      </c>
      <c r="D306" s="105">
        <v>780</v>
      </c>
      <c r="E306" s="105">
        <v>1926</v>
      </c>
      <c r="F306" s="105">
        <v>1053</v>
      </c>
      <c r="G306" s="105">
        <v>1383</v>
      </c>
      <c r="H306" s="105">
        <v>783</v>
      </c>
      <c r="I306" s="105">
        <v>1217</v>
      </c>
      <c r="J306" s="105">
        <v>672</v>
      </c>
      <c r="K306" s="105">
        <v>5991</v>
      </c>
      <c r="L306" s="105">
        <v>3288</v>
      </c>
      <c r="M306" s="167"/>
      <c r="N306" s="103" t="s">
        <v>102</v>
      </c>
      <c r="O306" s="105">
        <v>187</v>
      </c>
      <c r="P306" s="105">
        <v>90</v>
      </c>
      <c r="Q306" s="105">
        <v>93</v>
      </c>
      <c r="R306" s="105">
        <v>60</v>
      </c>
      <c r="S306" s="105">
        <v>64</v>
      </c>
      <c r="T306" s="105">
        <v>26</v>
      </c>
      <c r="U306" s="105">
        <v>190</v>
      </c>
      <c r="V306" s="105">
        <v>96</v>
      </c>
      <c r="W306" s="105">
        <v>534</v>
      </c>
      <c r="X306" s="105">
        <v>272</v>
      </c>
      <c r="Y306" s="167"/>
      <c r="Z306" s="103" t="s">
        <v>102</v>
      </c>
      <c r="AA306" s="105">
        <v>38</v>
      </c>
      <c r="AB306" s="105">
        <v>37</v>
      </c>
      <c r="AC306" s="105">
        <v>34</v>
      </c>
      <c r="AD306" s="105">
        <v>34</v>
      </c>
      <c r="AE306" s="105">
        <v>143</v>
      </c>
      <c r="AF306" s="105">
        <v>135</v>
      </c>
      <c r="AG306" s="105">
        <v>85</v>
      </c>
      <c r="AH306" s="105">
        <v>22</v>
      </c>
      <c r="AI306" s="105">
        <v>13</v>
      </c>
      <c r="AJ306" s="105">
        <v>30</v>
      </c>
      <c r="AK306" s="167"/>
      <c r="AL306" s="103" t="s">
        <v>102</v>
      </c>
      <c r="AM306" s="105">
        <v>5</v>
      </c>
      <c r="AN306" s="105">
        <v>2653</v>
      </c>
      <c r="AO306" s="105">
        <v>56</v>
      </c>
      <c r="AP306" s="105">
        <v>16</v>
      </c>
      <c r="AQ306" s="105">
        <v>0</v>
      </c>
      <c r="AR306" s="105">
        <v>43</v>
      </c>
      <c r="AS306" s="105">
        <v>114</v>
      </c>
      <c r="AT306" s="105">
        <v>79</v>
      </c>
      <c r="AU306" s="105">
        <v>74</v>
      </c>
      <c r="AV306" s="167"/>
      <c r="AW306" s="103" t="s">
        <v>102</v>
      </c>
      <c r="AX306" s="105">
        <v>1509</v>
      </c>
      <c r="AY306" s="105">
        <v>863</v>
      </c>
      <c r="AZ306" s="105">
        <v>1400</v>
      </c>
      <c r="BA306" s="105">
        <v>823</v>
      </c>
      <c r="BB306" s="105">
        <v>804</v>
      </c>
      <c r="BC306" s="105">
        <v>487</v>
      </c>
      <c r="BD306" s="105">
        <v>1481</v>
      </c>
      <c r="BE306" s="105">
        <v>852</v>
      </c>
      <c r="BF306" s="105">
        <v>1380</v>
      </c>
      <c r="BG306" s="105">
        <v>812</v>
      </c>
      <c r="BH306" s="105">
        <v>535</v>
      </c>
      <c r="BI306" s="105">
        <v>304</v>
      </c>
      <c r="BJ306" s="167"/>
      <c r="BK306" s="103" t="s">
        <v>102</v>
      </c>
      <c r="BL306" s="105">
        <v>106</v>
      </c>
      <c r="BM306" s="105">
        <v>85</v>
      </c>
      <c r="BN306" s="105">
        <v>1</v>
      </c>
      <c r="BO306" s="105">
        <v>116</v>
      </c>
      <c r="BP306" s="105">
        <v>0</v>
      </c>
      <c r="BQ306" s="105">
        <v>308</v>
      </c>
      <c r="BR306" s="105">
        <v>103</v>
      </c>
      <c r="BS306" s="105">
        <v>154</v>
      </c>
      <c r="BT306" s="105">
        <v>16</v>
      </c>
      <c r="BU306" s="105">
        <v>7</v>
      </c>
      <c r="BV306" s="167"/>
      <c r="BW306" s="103" t="s">
        <v>102</v>
      </c>
      <c r="BX306" s="105">
        <v>577</v>
      </c>
      <c r="BY306" s="105">
        <v>714</v>
      </c>
      <c r="BZ306" s="105">
        <v>152</v>
      </c>
      <c r="CA306" s="105">
        <v>8</v>
      </c>
      <c r="CB306" s="105">
        <v>519</v>
      </c>
      <c r="CC306" s="105">
        <v>31</v>
      </c>
      <c r="CD306" s="105">
        <v>29</v>
      </c>
      <c r="CE306" s="105">
        <v>4</v>
      </c>
      <c r="CF306" s="105">
        <v>0</v>
      </c>
      <c r="CG306" s="105">
        <v>0</v>
      </c>
      <c r="CH306" s="105">
        <v>0</v>
      </c>
      <c r="CI306" s="105">
        <v>75</v>
      </c>
      <c r="CJ306" s="105">
        <v>409</v>
      </c>
      <c r="CK306" s="135"/>
      <c r="CL306" s="138" t="s">
        <v>231</v>
      </c>
      <c r="CM306" s="138" t="s">
        <v>4433</v>
      </c>
      <c r="CN306" s="139">
        <v>5543</v>
      </c>
      <c r="CO306" s="141">
        <v>2034</v>
      </c>
    </row>
    <row r="307" spans="1:93" ht="14.45" customHeight="1">
      <c r="A307" s="167" t="s">
        <v>232</v>
      </c>
      <c r="B307" s="71" t="s">
        <v>119</v>
      </c>
      <c r="C307" s="5">
        <v>1746</v>
      </c>
      <c r="D307" s="5">
        <v>999</v>
      </c>
      <c r="E307" s="5">
        <v>1369</v>
      </c>
      <c r="F307" s="5">
        <v>742</v>
      </c>
      <c r="G307" s="5">
        <v>1433</v>
      </c>
      <c r="H307" s="5">
        <v>782</v>
      </c>
      <c r="I307" s="5">
        <v>1214</v>
      </c>
      <c r="J307" s="5">
        <v>641</v>
      </c>
      <c r="K307" s="72">
        <v>5762</v>
      </c>
      <c r="L307" s="72">
        <v>3164</v>
      </c>
      <c r="M307" s="167" t="s">
        <v>232</v>
      </c>
      <c r="N307" s="71" t="s">
        <v>119</v>
      </c>
      <c r="O307" s="5">
        <v>60</v>
      </c>
      <c r="P307" s="5">
        <v>36</v>
      </c>
      <c r="Q307" s="5">
        <v>79</v>
      </c>
      <c r="R307" s="5">
        <v>41</v>
      </c>
      <c r="S307" s="5">
        <v>61</v>
      </c>
      <c r="T307" s="5">
        <v>30</v>
      </c>
      <c r="U307" s="5">
        <v>199</v>
      </c>
      <c r="V307" s="5">
        <v>103</v>
      </c>
      <c r="W307" s="72">
        <v>399</v>
      </c>
      <c r="X307" s="72">
        <v>210</v>
      </c>
      <c r="Y307" s="167" t="s">
        <v>232</v>
      </c>
      <c r="Z307" s="71" t="s">
        <v>119</v>
      </c>
      <c r="AA307" s="5">
        <v>35</v>
      </c>
      <c r="AB307" s="5">
        <v>36</v>
      </c>
      <c r="AC307" s="5">
        <v>34</v>
      </c>
      <c r="AD307" s="5">
        <v>33</v>
      </c>
      <c r="AE307" s="72">
        <v>138</v>
      </c>
      <c r="AF307" s="72">
        <v>138</v>
      </c>
      <c r="AG307" s="5">
        <v>60</v>
      </c>
      <c r="AH307" s="5">
        <v>0</v>
      </c>
      <c r="AI307" s="5">
        <v>3</v>
      </c>
      <c r="AJ307" s="5">
        <v>29</v>
      </c>
      <c r="AK307" s="167" t="s">
        <v>232</v>
      </c>
      <c r="AL307" s="71" t="s">
        <v>119</v>
      </c>
      <c r="AM307" s="5">
        <v>4</v>
      </c>
      <c r="AN307" s="5">
        <v>1999</v>
      </c>
      <c r="AO307" s="5">
        <v>131</v>
      </c>
      <c r="AP307" s="5">
        <v>0</v>
      </c>
      <c r="AQ307" s="5">
        <v>0</v>
      </c>
      <c r="AR307" s="5">
        <v>54</v>
      </c>
      <c r="AS307" s="5">
        <v>139</v>
      </c>
      <c r="AT307" s="5">
        <v>79</v>
      </c>
      <c r="AU307" s="5">
        <v>72</v>
      </c>
      <c r="AV307" s="167" t="s">
        <v>232</v>
      </c>
      <c r="AW307" s="71" t="s">
        <v>119</v>
      </c>
      <c r="AX307" s="5">
        <v>1032</v>
      </c>
      <c r="AY307" s="5">
        <v>529</v>
      </c>
      <c r="AZ307" s="5">
        <v>942</v>
      </c>
      <c r="BA307" s="5">
        <v>484</v>
      </c>
      <c r="BB307" s="5">
        <v>473</v>
      </c>
      <c r="BC307" s="5">
        <v>243</v>
      </c>
      <c r="BD307" s="5">
        <v>1002</v>
      </c>
      <c r="BE307" s="5">
        <v>521</v>
      </c>
      <c r="BF307" s="5">
        <v>915</v>
      </c>
      <c r="BG307" s="5">
        <v>476</v>
      </c>
      <c r="BH307" s="5">
        <v>422</v>
      </c>
      <c r="BI307" s="5">
        <v>220</v>
      </c>
      <c r="BJ307" s="167" t="s">
        <v>232</v>
      </c>
      <c r="BK307" s="71" t="s">
        <v>119</v>
      </c>
      <c r="BL307" s="5">
        <v>53</v>
      </c>
      <c r="BM307" s="5">
        <v>81</v>
      </c>
      <c r="BN307" s="5">
        <v>8</v>
      </c>
      <c r="BO307" s="5">
        <v>113</v>
      </c>
      <c r="BP307" s="5">
        <v>1</v>
      </c>
      <c r="BQ307" s="72">
        <v>256</v>
      </c>
      <c r="BR307" s="5">
        <v>63</v>
      </c>
      <c r="BS307" s="5">
        <v>59</v>
      </c>
      <c r="BT307" s="72">
        <v>12</v>
      </c>
      <c r="BU307" s="5">
        <v>4</v>
      </c>
      <c r="BV307" s="167" t="s">
        <v>232</v>
      </c>
      <c r="BW307" s="71" t="s">
        <v>119</v>
      </c>
      <c r="BX307" s="5">
        <v>887</v>
      </c>
      <c r="BY307" s="5">
        <v>1046</v>
      </c>
      <c r="BZ307" s="5">
        <v>243</v>
      </c>
      <c r="CA307" s="5">
        <v>65</v>
      </c>
      <c r="CB307" s="5">
        <v>1093</v>
      </c>
      <c r="CC307" s="5">
        <v>95</v>
      </c>
      <c r="CD307" s="5">
        <v>60</v>
      </c>
      <c r="CE307" s="5">
        <v>0</v>
      </c>
      <c r="CF307" s="5">
        <v>0</v>
      </c>
      <c r="CG307" s="5">
        <v>23</v>
      </c>
      <c r="CH307" s="5">
        <v>1</v>
      </c>
      <c r="CI307" s="5">
        <v>234</v>
      </c>
      <c r="CJ307" s="5">
        <v>3858</v>
      </c>
      <c r="CK307" s="135"/>
      <c r="CL307" s="138" t="s">
        <v>232</v>
      </c>
      <c r="CM307" s="138" t="s">
        <v>4434</v>
      </c>
      <c r="CN307" s="139">
        <v>4395</v>
      </c>
      <c r="CO307" s="141">
        <v>3513</v>
      </c>
    </row>
    <row r="308" spans="1:93">
      <c r="A308" s="167"/>
      <c r="B308" s="71" t="s">
        <v>120</v>
      </c>
      <c r="C308" s="5">
        <v>769</v>
      </c>
      <c r="D308" s="5">
        <v>445</v>
      </c>
      <c r="E308" s="5">
        <v>617</v>
      </c>
      <c r="F308" s="5">
        <v>332</v>
      </c>
      <c r="G308" s="5">
        <v>757</v>
      </c>
      <c r="H308" s="5">
        <v>420</v>
      </c>
      <c r="I308" s="5">
        <v>731</v>
      </c>
      <c r="J308" s="5">
        <v>428</v>
      </c>
      <c r="K308" s="72">
        <v>2874</v>
      </c>
      <c r="L308" s="72">
        <v>1625</v>
      </c>
      <c r="M308" s="167"/>
      <c r="N308" s="71" t="s">
        <v>120</v>
      </c>
      <c r="O308" s="5">
        <v>94</v>
      </c>
      <c r="P308" s="5">
        <v>45</v>
      </c>
      <c r="Q308" s="5">
        <v>49</v>
      </c>
      <c r="R308" s="5">
        <v>27</v>
      </c>
      <c r="S308" s="5">
        <v>46</v>
      </c>
      <c r="T308" s="5">
        <v>24</v>
      </c>
      <c r="U308" s="5">
        <v>79</v>
      </c>
      <c r="V308" s="5">
        <v>53</v>
      </c>
      <c r="W308" s="72">
        <v>268</v>
      </c>
      <c r="X308" s="72">
        <v>149</v>
      </c>
      <c r="Y308" s="167"/>
      <c r="Z308" s="71" t="s">
        <v>120</v>
      </c>
      <c r="AA308" s="5">
        <v>10</v>
      </c>
      <c r="AB308" s="5">
        <v>10</v>
      </c>
      <c r="AC308" s="5">
        <v>10</v>
      </c>
      <c r="AD308" s="5">
        <v>10</v>
      </c>
      <c r="AE308" s="72">
        <v>40</v>
      </c>
      <c r="AF308" s="72">
        <v>39</v>
      </c>
      <c r="AG308" s="5">
        <v>9</v>
      </c>
      <c r="AH308" s="5">
        <v>0</v>
      </c>
      <c r="AI308" s="5">
        <v>0</v>
      </c>
      <c r="AJ308" s="5">
        <v>4</v>
      </c>
      <c r="AK308" s="167"/>
      <c r="AL308" s="71" t="s">
        <v>120</v>
      </c>
      <c r="AM308" s="5">
        <v>1</v>
      </c>
      <c r="AN308" s="5">
        <v>425</v>
      </c>
      <c r="AO308" s="5">
        <v>386</v>
      </c>
      <c r="AP308" s="5">
        <v>0</v>
      </c>
      <c r="AQ308" s="5">
        <v>0</v>
      </c>
      <c r="AR308" s="5">
        <v>8</v>
      </c>
      <c r="AS308" s="5">
        <v>40</v>
      </c>
      <c r="AT308" s="5">
        <v>28</v>
      </c>
      <c r="AU308" s="5">
        <v>28</v>
      </c>
      <c r="AV308" s="167"/>
      <c r="AW308" s="71" t="s">
        <v>120</v>
      </c>
      <c r="AX308" s="5">
        <v>586</v>
      </c>
      <c r="AY308" s="5">
        <v>323</v>
      </c>
      <c r="AZ308" s="5">
        <v>501</v>
      </c>
      <c r="BA308" s="5">
        <v>277</v>
      </c>
      <c r="BB308" s="5">
        <v>241</v>
      </c>
      <c r="BC308" s="5">
        <v>133</v>
      </c>
      <c r="BD308" s="5">
        <v>586</v>
      </c>
      <c r="BE308" s="5">
        <v>323</v>
      </c>
      <c r="BF308" s="5">
        <v>501</v>
      </c>
      <c r="BG308" s="5">
        <v>277</v>
      </c>
      <c r="BH308" s="5">
        <v>241</v>
      </c>
      <c r="BI308" s="5">
        <v>133</v>
      </c>
      <c r="BJ308" s="167"/>
      <c r="BK308" s="71" t="s">
        <v>120</v>
      </c>
      <c r="BL308" s="5">
        <v>40</v>
      </c>
      <c r="BM308" s="5">
        <v>27</v>
      </c>
      <c r="BN308" s="5">
        <v>2</v>
      </c>
      <c r="BO308" s="5">
        <v>17</v>
      </c>
      <c r="BP308" s="5">
        <v>0</v>
      </c>
      <c r="BQ308" s="72">
        <v>86</v>
      </c>
      <c r="BR308" s="5">
        <v>45</v>
      </c>
      <c r="BS308" s="5">
        <v>51</v>
      </c>
      <c r="BT308" s="72">
        <v>17</v>
      </c>
      <c r="BU308" s="5">
        <v>8</v>
      </c>
      <c r="BV308" s="167"/>
      <c r="BW308" s="71" t="s">
        <v>120</v>
      </c>
      <c r="BX308" s="5">
        <v>599</v>
      </c>
      <c r="BY308" s="5">
        <v>600</v>
      </c>
      <c r="BZ308" s="5">
        <v>0</v>
      </c>
      <c r="CA308" s="5">
        <v>0</v>
      </c>
      <c r="CB308" s="5">
        <v>445</v>
      </c>
      <c r="CC308" s="5">
        <v>154</v>
      </c>
      <c r="CD308" s="5">
        <v>0</v>
      </c>
      <c r="CE308" s="5">
        <v>0</v>
      </c>
      <c r="CF308" s="5">
        <v>0</v>
      </c>
      <c r="CG308" s="5">
        <v>0</v>
      </c>
      <c r="CH308" s="5">
        <v>0</v>
      </c>
      <c r="CI308" s="5">
        <v>0</v>
      </c>
      <c r="CJ308" s="5">
        <v>1507</v>
      </c>
      <c r="CK308" s="135"/>
      <c r="CL308" s="138" t="s">
        <v>232</v>
      </c>
      <c r="CM308" s="138" t="s">
        <v>4435</v>
      </c>
      <c r="CN308" s="139">
        <v>2009</v>
      </c>
      <c r="CO308" s="141">
        <v>1798</v>
      </c>
    </row>
    <row r="309" spans="1:93">
      <c r="A309" s="167"/>
      <c r="B309" s="103" t="s">
        <v>102</v>
      </c>
      <c r="C309" s="105">
        <v>2515</v>
      </c>
      <c r="D309" s="105">
        <v>1444</v>
      </c>
      <c r="E309" s="105">
        <v>1986</v>
      </c>
      <c r="F309" s="105">
        <v>1074</v>
      </c>
      <c r="G309" s="105">
        <v>2190</v>
      </c>
      <c r="H309" s="105">
        <v>1202</v>
      </c>
      <c r="I309" s="105">
        <v>1945</v>
      </c>
      <c r="J309" s="105">
        <v>1069</v>
      </c>
      <c r="K309" s="105">
        <v>8636</v>
      </c>
      <c r="L309" s="105">
        <v>4789</v>
      </c>
      <c r="M309" s="167"/>
      <c r="N309" s="103" t="s">
        <v>102</v>
      </c>
      <c r="O309" s="105">
        <v>154</v>
      </c>
      <c r="P309" s="105">
        <v>81</v>
      </c>
      <c r="Q309" s="105">
        <v>128</v>
      </c>
      <c r="R309" s="105">
        <v>68</v>
      </c>
      <c r="S309" s="105">
        <v>107</v>
      </c>
      <c r="T309" s="105">
        <v>54</v>
      </c>
      <c r="U309" s="105">
        <v>278</v>
      </c>
      <c r="V309" s="105">
        <v>156</v>
      </c>
      <c r="W309" s="105">
        <v>667</v>
      </c>
      <c r="X309" s="105">
        <v>359</v>
      </c>
      <c r="Y309" s="167"/>
      <c r="Z309" s="103" t="s">
        <v>102</v>
      </c>
      <c r="AA309" s="105">
        <v>45</v>
      </c>
      <c r="AB309" s="105">
        <v>46</v>
      </c>
      <c r="AC309" s="105">
        <v>44</v>
      </c>
      <c r="AD309" s="105">
        <v>43</v>
      </c>
      <c r="AE309" s="105">
        <v>178</v>
      </c>
      <c r="AF309" s="105">
        <v>177</v>
      </c>
      <c r="AG309" s="105">
        <v>69</v>
      </c>
      <c r="AH309" s="105">
        <v>0</v>
      </c>
      <c r="AI309" s="105">
        <v>3</v>
      </c>
      <c r="AJ309" s="105">
        <v>33</v>
      </c>
      <c r="AK309" s="167"/>
      <c r="AL309" s="103" t="s">
        <v>102</v>
      </c>
      <c r="AM309" s="105">
        <v>5</v>
      </c>
      <c r="AN309" s="105">
        <v>2424</v>
      </c>
      <c r="AO309" s="105">
        <v>517</v>
      </c>
      <c r="AP309" s="105">
        <v>0</v>
      </c>
      <c r="AQ309" s="105">
        <v>0</v>
      </c>
      <c r="AR309" s="105">
        <v>62</v>
      </c>
      <c r="AS309" s="105">
        <v>179</v>
      </c>
      <c r="AT309" s="105">
        <v>107</v>
      </c>
      <c r="AU309" s="105">
        <v>100</v>
      </c>
      <c r="AV309" s="167"/>
      <c r="AW309" s="103" t="s">
        <v>102</v>
      </c>
      <c r="AX309" s="105">
        <v>1618</v>
      </c>
      <c r="AY309" s="105">
        <v>852</v>
      </c>
      <c r="AZ309" s="105">
        <v>1443</v>
      </c>
      <c r="BA309" s="105">
        <v>761</v>
      </c>
      <c r="BB309" s="105">
        <v>714</v>
      </c>
      <c r="BC309" s="105">
        <v>376</v>
      </c>
      <c r="BD309" s="105">
        <v>1588</v>
      </c>
      <c r="BE309" s="105">
        <v>844</v>
      </c>
      <c r="BF309" s="105">
        <v>1416</v>
      </c>
      <c r="BG309" s="105">
        <v>753</v>
      </c>
      <c r="BH309" s="105">
        <v>663</v>
      </c>
      <c r="BI309" s="105">
        <v>353</v>
      </c>
      <c r="BJ309" s="167"/>
      <c r="BK309" s="103" t="s">
        <v>102</v>
      </c>
      <c r="BL309" s="105">
        <v>93</v>
      </c>
      <c r="BM309" s="105">
        <v>108</v>
      </c>
      <c r="BN309" s="105">
        <v>10</v>
      </c>
      <c r="BO309" s="105">
        <v>130</v>
      </c>
      <c r="BP309" s="105">
        <v>1</v>
      </c>
      <c r="BQ309" s="105">
        <v>342</v>
      </c>
      <c r="BR309" s="105">
        <v>108</v>
      </c>
      <c r="BS309" s="105">
        <v>110</v>
      </c>
      <c r="BT309" s="105">
        <v>29</v>
      </c>
      <c r="BU309" s="105">
        <v>12</v>
      </c>
      <c r="BV309" s="167"/>
      <c r="BW309" s="103" t="s">
        <v>102</v>
      </c>
      <c r="BX309" s="105">
        <v>1486</v>
      </c>
      <c r="BY309" s="105">
        <v>1646</v>
      </c>
      <c r="BZ309" s="105">
        <v>243</v>
      </c>
      <c r="CA309" s="105">
        <v>65</v>
      </c>
      <c r="CB309" s="105">
        <v>1538</v>
      </c>
      <c r="CC309" s="105">
        <v>249</v>
      </c>
      <c r="CD309" s="105">
        <v>60</v>
      </c>
      <c r="CE309" s="105">
        <v>0</v>
      </c>
      <c r="CF309" s="105">
        <v>0</v>
      </c>
      <c r="CG309" s="105">
        <v>23</v>
      </c>
      <c r="CH309" s="105">
        <v>1</v>
      </c>
      <c r="CI309" s="105">
        <v>234</v>
      </c>
      <c r="CJ309" s="105">
        <v>5365</v>
      </c>
      <c r="CK309" s="135"/>
      <c r="CL309" s="138" t="s">
        <v>232</v>
      </c>
      <c r="CM309" s="138" t="s">
        <v>4436</v>
      </c>
      <c r="CN309" s="139">
        <v>6404</v>
      </c>
      <c r="CO309" s="141">
        <v>5311</v>
      </c>
    </row>
    <row r="310" spans="1:93" ht="14.45" customHeight="1">
      <c r="A310" s="167" t="s">
        <v>233</v>
      </c>
      <c r="B310" s="71" t="s">
        <v>119</v>
      </c>
      <c r="C310" s="5">
        <v>0</v>
      </c>
      <c r="D310" s="5">
        <v>0</v>
      </c>
      <c r="E310" s="5">
        <v>0</v>
      </c>
      <c r="F310" s="5">
        <v>0</v>
      </c>
      <c r="G310" s="5">
        <v>0</v>
      </c>
      <c r="H310" s="5">
        <v>0</v>
      </c>
      <c r="I310" s="5">
        <v>0</v>
      </c>
      <c r="J310" s="5">
        <v>0</v>
      </c>
      <c r="K310" s="72">
        <v>0</v>
      </c>
      <c r="L310" s="72">
        <v>0</v>
      </c>
      <c r="M310" s="167" t="s">
        <v>233</v>
      </c>
      <c r="N310" s="71" t="s">
        <v>119</v>
      </c>
      <c r="O310" s="5">
        <v>0</v>
      </c>
      <c r="P310" s="5">
        <v>0</v>
      </c>
      <c r="Q310" s="5">
        <v>0</v>
      </c>
      <c r="R310" s="5">
        <v>0</v>
      </c>
      <c r="S310" s="5">
        <v>0</v>
      </c>
      <c r="T310" s="5">
        <v>0</v>
      </c>
      <c r="U310" s="5">
        <v>0</v>
      </c>
      <c r="V310" s="5">
        <v>0</v>
      </c>
      <c r="W310" s="72">
        <v>0</v>
      </c>
      <c r="X310" s="72">
        <v>0</v>
      </c>
      <c r="Y310" s="167" t="s">
        <v>233</v>
      </c>
      <c r="Z310" s="71" t="s">
        <v>119</v>
      </c>
      <c r="AA310" s="5">
        <v>0</v>
      </c>
      <c r="AB310" s="5">
        <v>0</v>
      </c>
      <c r="AC310" s="5">
        <v>0</v>
      </c>
      <c r="AD310" s="5">
        <v>0</v>
      </c>
      <c r="AE310" s="72">
        <v>0</v>
      </c>
      <c r="AF310" s="72">
        <v>0</v>
      </c>
      <c r="AG310" s="5">
        <v>0</v>
      </c>
      <c r="AH310" s="5">
        <v>0</v>
      </c>
      <c r="AI310" s="5">
        <v>0</v>
      </c>
      <c r="AJ310" s="5">
        <v>0</v>
      </c>
      <c r="AK310" s="167" t="s">
        <v>233</v>
      </c>
      <c r="AL310" s="71" t="s">
        <v>119</v>
      </c>
      <c r="AM310" s="5">
        <v>0</v>
      </c>
      <c r="AN310" s="5">
        <v>0</v>
      </c>
      <c r="AO310" s="5">
        <v>0</v>
      </c>
      <c r="AP310" s="5">
        <v>0</v>
      </c>
      <c r="AQ310" s="5">
        <v>0</v>
      </c>
      <c r="AR310" s="5">
        <v>0</v>
      </c>
      <c r="AS310" s="5">
        <v>0</v>
      </c>
      <c r="AT310" s="5">
        <v>0</v>
      </c>
      <c r="AU310" s="5">
        <v>0</v>
      </c>
      <c r="AV310" s="167" t="s">
        <v>233</v>
      </c>
      <c r="AW310" s="71" t="s">
        <v>119</v>
      </c>
      <c r="AX310" s="5">
        <v>0</v>
      </c>
      <c r="AY310" s="5">
        <v>0</v>
      </c>
      <c r="AZ310" s="5">
        <v>0</v>
      </c>
      <c r="BA310" s="5">
        <v>0</v>
      </c>
      <c r="BB310" s="5">
        <v>0</v>
      </c>
      <c r="BC310" s="5">
        <v>0</v>
      </c>
      <c r="BD310" s="5">
        <v>0</v>
      </c>
      <c r="BE310" s="5">
        <v>0</v>
      </c>
      <c r="BF310" s="5">
        <v>0</v>
      </c>
      <c r="BG310" s="5">
        <v>0</v>
      </c>
      <c r="BH310" s="5">
        <v>0</v>
      </c>
      <c r="BI310" s="5">
        <v>0</v>
      </c>
      <c r="BJ310" s="167" t="s">
        <v>233</v>
      </c>
      <c r="BK310" s="71" t="s">
        <v>119</v>
      </c>
      <c r="BL310" s="5">
        <v>0</v>
      </c>
      <c r="BM310" s="5">
        <v>0</v>
      </c>
      <c r="BN310" s="5">
        <v>0</v>
      </c>
      <c r="BO310" s="5">
        <v>0</v>
      </c>
      <c r="BP310" s="5">
        <v>0</v>
      </c>
      <c r="BQ310" s="72">
        <v>0</v>
      </c>
      <c r="BR310" s="5">
        <v>0</v>
      </c>
      <c r="BS310" s="5">
        <v>0</v>
      </c>
      <c r="BT310" s="72">
        <v>0</v>
      </c>
      <c r="BU310" s="5">
        <v>0</v>
      </c>
      <c r="BV310" s="167" t="s">
        <v>233</v>
      </c>
      <c r="BW310" s="71" t="s">
        <v>119</v>
      </c>
      <c r="BX310" s="5">
        <v>0</v>
      </c>
      <c r="BY310" s="5">
        <v>0</v>
      </c>
      <c r="BZ310" s="5">
        <v>0</v>
      </c>
      <c r="CA310" s="5">
        <v>0</v>
      </c>
      <c r="CB310" s="5">
        <v>0</v>
      </c>
      <c r="CC310" s="5">
        <v>0</v>
      </c>
      <c r="CD310" s="5">
        <v>0</v>
      </c>
      <c r="CE310" s="5">
        <v>0</v>
      </c>
      <c r="CF310" s="5">
        <v>0</v>
      </c>
      <c r="CG310" s="5">
        <v>0</v>
      </c>
      <c r="CH310" s="5">
        <v>0</v>
      </c>
      <c r="CI310" s="5">
        <v>0</v>
      </c>
      <c r="CJ310" s="5">
        <v>0</v>
      </c>
      <c r="CK310" s="135"/>
      <c r="CL310" s="138" t="s">
        <v>233</v>
      </c>
      <c r="CM310" s="138" t="s">
        <v>4437</v>
      </c>
      <c r="CN310" s="139">
        <v>0</v>
      </c>
      <c r="CO310" s="141">
        <v>0</v>
      </c>
    </row>
    <row r="311" spans="1:93">
      <c r="A311" s="167"/>
      <c r="B311" s="71" t="s">
        <v>120</v>
      </c>
      <c r="C311" s="5">
        <v>950</v>
      </c>
      <c r="D311" s="5">
        <v>535</v>
      </c>
      <c r="E311" s="5">
        <v>864</v>
      </c>
      <c r="F311" s="5">
        <v>512</v>
      </c>
      <c r="G311" s="5">
        <v>665</v>
      </c>
      <c r="H311" s="5">
        <v>387</v>
      </c>
      <c r="I311" s="5">
        <v>610</v>
      </c>
      <c r="J311" s="5">
        <v>383</v>
      </c>
      <c r="K311" s="72">
        <v>3089</v>
      </c>
      <c r="L311" s="72">
        <v>1817</v>
      </c>
      <c r="M311" s="167"/>
      <c r="N311" s="71" t="s">
        <v>120</v>
      </c>
      <c r="O311" s="5">
        <v>83</v>
      </c>
      <c r="P311" s="5">
        <v>37</v>
      </c>
      <c r="Q311" s="5">
        <v>49</v>
      </c>
      <c r="R311" s="5">
        <v>11</v>
      </c>
      <c r="S311" s="5">
        <v>78</v>
      </c>
      <c r="T311" s="5">
        <v>23</v>
      </c>
      <c r="U311" s="5">
        <v>52</v>
      </c>
      <c r="V311" s="5">
        <v>35</v>
      </c>
      <c r="W311" s="72">
        <v>262</v>
      </c>
      <c r="X311" s="72">
        <v>106</v>
      </c>
      <c r="Y311" s="167"/>
      <c r="Z311" s="71" t="s">
        <v>120</v>
      </c>
      <c r="AA311" s="5">
        <v>19</v>
      </c>
      <c r="AB311" s="5">
        <v>17</v>
      </c>
      <c r="AC311" s="5">
        <v>14</v>
      </c>
      <c r="AD311" s="5">
        <v>14</v>
      </c>
      <c r="AE311" s="72">
        <v>64</v>
      </c>
      <c r="AF311" s="72">
        <v>67</v>
      </c>
      <c r="AG311" s="5">
        <v>35</v>
      </c>
      <c r="AH311" s="5">
        <v>14</v>
      </c>
      <c r="AI311" s="5">
        <v>1</v>
      </c>
      <c r="AJ311" s="5">
        <v>4</v>
      </c>
      <c r="AK311" s="167"/>
      <c r="AL311" s="71" t="s">
        <v>120</v>
      </c>
      <c r="AM311" s="5">
        <v>0</v>
      </c>
      <c r="AN311" s="5">
        <v>1302</v>
      </c>
      <c r="AO311" s="5">
        <v>6</v>
      </c>
      <c r="AP311" s="5">
        <v>0</v>
      </c>
      <c r="AQ311" s="5">
        <v>0</v>
      </c>
      <c r="AR311" s="5">
        <v>44</v>
      </c>
      <c r="AS311" s="5">
        <v>71</v>
      </c>
      <c r="AT311" s="5">
        <v>35</v>
      </c>
      <c r="AU311" s="5">
        <v>30</v>
      </c>
      <c r="AV311" s="167"/>
      <c r="AW311" s="71" t="s">
        <v>120</v>
      </c>
      <c r="AX311" s="5">
        <v>500</v>
      </c>
      <c r="AY311" s="5">
        <v>311</v>
      </c>
      <c r="AZ311" s="5">
        <v>452</v>
      </c>
      <c r="BA311" s="5">
        <v>270</v>
      </c>
      <c r="BB311" s="5">
        <v>118</v>
      </c>
      <c r="BC311" s="5">
        <v>63</v>
      </c>
      <c r="BD311" s="5">
        <v>496</v>
      </c>
      <c r="BE311" s="5">
        <v>308</v>
      </c>
      <c r="BF311" s="5">
        <v>448</v>
      </c>
      <c r="BG311" s="5">
        <v>267</v>
      </c>
      <c r="BH311" s="5">
        <v>116</v>
      </c>
      <c r="BI311" s="5">
        <v>61</v>
      </c>
      <c r="BJ311" s="167"/>
      <c r="BK311" s="71" t="s">
        <v>120</v>
      </c>
      <c r="BL311" s="5">
        <v>52</v>
      </c>
      <c r="BM311" s="5">
        <v>54</v>
      </c>
      <c r="BN311" s="5">
        <v>1</v>
      </c>
      <c r="BO311" s="5">
        <v>13</v>
      </c>
      <c r="BP311" s="5">
        <v>2</v>
      </c>
      <c r="BQ311" s="72">
        <v>122</v>
      </c>
      <c r="BR311" s="5">
        <v>76</v>
      </c>
      <c r="BS311" s="5">
        <v>78</v>
      </c>
      <c r="BT311" s="72">
        <v>32</v>
      </c>
      <c r="BU311" s="5">
        <v>17</v>
      </c>
      <c r="BV311" s="167"/>
      <c r="BW311" s="71" t="s">
        <v>120</v>
      </c>
      <c r="BX311" s="5">
        <v>359</v>
      </c>
      <c r="BY311" s="5">
        <v>2790</v>
      </c>
      <c r="BZ311" s="5">
        <v>1802</v>
      </c>
      <c r="CA311" s="5">
        <v>1036</v>
      </c>
      <c r="CB311" s="5">
        <v>1864</v>
      </c>
      <c r="CC311" s="5">
        <v>930</v>
      </c>
      <c r="CD311" s="5">
        <v>1721</v>
      </c>
      <c r="CE311" s="5">
        <v>0</v>
      </c>
      <c r="CF311" s="5">
        <v>0</v>
      </c>
      <c r="CG311" s="5">
        <v>65</v>
      </c>
      <c r="CH311" s="5">
        <v>0</v>
      </c>
      <c r="CI311" s="5">
        <v>21</v>
      </c>
      <c r="CJ311" s="5">
        <v>1138</v>
      </c>
      <c r="CK311" s="135"/>
      <c r="CL311" s="138" t="s">
        <v>233</v>
      </c>
      <c r="CM311" s="138" t="s">
        <v>4438</v>
      </c>
      <c r="CN311" s="139">
        <v>2622</v>
      </c>
      <c r="CO311" s="141">
        <v>10567</v>
      </c>
    </row>
    <row r="312" spans="1:93">
      <c r="A312" s="167"/>
      <c r="B312" s="103" t="s">
        <v>102</v>
      </c>
      <c r="C312" s="105">
        <v>950</v>
      </c>
      <c r="D312" s="105">
        <v>535</v>
      </c>
      <c r="E312" s="105">
        <v>864</v>
      </c>
      <c r="F312" s="105">
        <v>512</v>
      </c>
      <c r="G312" s="105">
        <v>665</v>
      </c>
      <c r="H312" s="105">
        <v>387</v>
      </c>
      <c r="I312" s="105">
        <v>610</v>
      </c>
      <c r="J312" s="105">
        <v>383</v>
      </c>
      <c r="K312" s="105">
        <v>3089</v>
      </c>
      <c r="L312" s="105">
        <v>1817</v>
      </c>
      <c r="M312" s="167"/>
      <c r="N312" s="103" t="s">
        <v>102</v>
      </c>
      <c r="O312" s="105">
        <v>83</v>
      </c>
      <c r="P312" s="105">
        <v>37</v>
      </c>
      <c r="Q312" s="105">
        <v>49</v>
      </c>
      <c r="R312" s="105">
        <v>11</v>
      </c>
      <c r="S312" s="105">
        <v>78</v>
      </c>
      <c r="T312" s="105">
        <v>23</v>
      </c>
      <c r="U312" s="105">
        <v>52</v>
      </c>
      <c r="V312" s="105">
        <v>35</v>
      </c>
      <c r="W312" s="105">
        <v>262</v>
      </c>
      <c r="X312" s="105">
        <v>106</v>
      </c>
      <c r="Y312" s="167"/>
      <c r="Z312" s="103" t="s">
        <v>102</v>
      </c>
      <c r="AA312" s="105">
        <v>19</v>
      </c>
      <c r="AB312" s="105">
        <v>17</v>
      </c>
      <c r="AC312" s="105">
        <v>14</v>
      </c>
      <c r="AD312" s="105">
        <v>14</v>
      </c>
      <c r="AE312" s="105">
        <v>64</v>
      </c>
      <c r="AF312" s="105">
        <v>67</v>
      </c>
      <c r="AG312" s="105">
        <v>35</v>
      </c>
      <c r="AH312" s="105">
        <v>14</v>
      </c>
      <c r="AI312" s="105">
        <v>1</v>
      </c>
      <c r="AJ312" s="105">
        <v>4</v>
      </c>
      <c r="AK312" s="167"/>
      <c r="AL312" s="103" t="s">
        <v>102</v>
      </c>
      <c r="AM312" s="105">
        <v>0</v>
      </c>
      <c r="AN312" s="105">
        <v>1302</v>
      </c>
      <c r="AO312" s="105">
        <v>6</v>
      </c>
      <c r="AP312" s="105">
        <v>0</v>
      </c>
      <c r="AQ312" s="105">
        <v>0</v>
      </c>
      <c r="AR312" s="105">
        <v>44</v>
      </c>
      <c r="AS312" s="105">
        <v>71</v>
      </c>
      <c r="AT312" s="105">
        <v>35</v>
      </c>
      <c r="AU312" s="105">
        <v>30</v>
      </c>
      <c r="AV312" s="167"/>
      <c r="AW312" s="103" t="s">
        <v>102</v>
      </c>
      <c r="AX312" s="105">
        <v>500</v>
      </c>
      <c r="AY312" s="105">
        <v>311</v>
      </c>
      <c r="AZ312" s="105">
        <v>452</v>
      </c>
      <c r="BA312" s="105">
        <v>270</v>
      </c>
      <c r="BB312" s="105">
        <v>118</v>
      </c>
      <c r="BC312" s="105">
        <v>63</v>
      </c>
      <c r="BD312" s="105">
        <v>496</v>
      </c>
      <c r="BE312" s="105">
        <v>308</v>
      </c>
      <c r="BF312" s="105">
        <v>448</v>
      </c>
      <c r="BG312" s="105">
        <v>267</v>
      </c>
      <c r="BH312" s="105">
        <v>116</v>
      </c>
      <c r="BI312" s="105">
        <v>61</v>
      </c>
      <c r="BJ312" s="167"/>
      <c r="BK312" s="103" t="s">
        <v>102</v>
      </c>
      <c r="BL312" s="105">
        <v>52</v>
      </c>
      <c r="BM312" s="105">
        <v>54</v>
      </c>
      <c r="BN312" s="105">
        <v>1</v>
      </c>
      <c r="BO312" s="105">
        <v>13</v>
      </c>
      <c r="BP312" s="105">
        <v>2</v>
      </c>
      <c r="BQ312" s="105">
        <v>122</v>
      </c>
      <c r="BR312" s="105">
        <v>76</v>
      </c>
      <c r="BS312" s="105">
        <v>78</v>
      </c>
      <c r="BT312" s="105">
        <v>32</v>
      </c>
      <c r="BU312" s="105">
        <v>17</v>
      </c>
      <c r="BV312" s="167"/>
      <c r="BW312" s="103" t="s">
        <v>102</v>
      </c>
      <c r="BX312" s="105">
        <v>359</v>
      </c>
      <c r="BY312" s="105">
        <v>2790</v>
      </c>
      <c r="BZ312" s="105">
        <v>1802</v>
      </c>
      <c r="CA312" s="105">
        <v>1036</v>
      </c>
      <c r="CB312" s="105">
        <v>1864</v>
      </c>
      <c r="CC312" s="105">
        <v>930</v>
      </c>
      <c r="CD312" s="105">
        <v>1721</v>
      </c>
      <c r="CE312" s="105">
        <v>0</v>
      </c>
      <c r="CF312" s="105">
        <v>0</v>
      </c>
      <c r="CG312" s="105">
        <v>65</v>
      </c>
      <c r="CH312" s="105">
        <v>0</v>
      </c>
      <c r="CI312" s="105">
        <v>21</v>
      </c>
      <c r="CJ312" s="105">
        <v>1138</v>
      </c>
      <c r="CK312" s="135"/>
      <c r="CL312" s="138" t="s">
        <v>233</v>
      </c>
      <c r="CM312" s="138" t="s">
        <v>4439</v>
      </c>
      <c r="CN312" s="139">
        <v>2622</v>
      </c>
      <c r="CO312" s="141">
        <v>10567</v>
      </c>
    </row>
    <row r="313" spans="1:93" ht="14.45" customHeight="1">
      <c r="A313" s="167" t="s">
        <v>234</v>
      </c>
      <c r="B313" s="71" t="s">
        <v>119</v>
      </c>
      <c r="C313" s="5">
        <v>1183</v>
      </c>
      <c r="D313" s="5">
        <v>674</v>
      </c>
      <c r="E313" s="5">
        <v>1225</v>
      </c>
      <c r="F313" s="5">
        <v>678</v>
      </c>
      <c r="G313" s="5">
        <v>620</v>
      </c>
      <c r="H313" s="5">
        <v>338</v>
      </c>
      <c r="I313" s="5">
        <v>1008</v>
      </c>
      <c r="J313" s="5">
        <v>521</v>
      </c>
      <c r="K313" s="72">
        <v>4036</v>
      </c>
      <c r="L313" s="72">
        <v>2211</v>
      </c>
      <c r="M313" s="167" t="s">
        <v>234</v>
      </c>
      <c r="N313" s="71" t="s">
        <v>119</v>
      </c>
      <c r="O313" s="5">
        <v>108</v>
      </c>
      <c r="P313" s="5">
        <v>64</v>
      </c>
      <c r="Q313" s="5">
        <v>9</v>
      </c>
      <c r="R313" s="5">
        <v>4</v>
      </c>
      <c r="S313" s="5">
        <v>28</v>
      </c>
      <c r="T313" s="5">
        <v>14</v>
      </c>
      <c r="U313" s="5">
        <v>215</v>
      </c>
      <c r="V313" s="5">
        <v>96</v>
      </c>
      <c r="W313" s="72">
        <v>360</v>
      </c>
      <c r="X313" s="72">
        <v>178</v>
      </c>
      <c r="Y313" s="167" t="s">
        <v>234</v>
      </c>
      <c r="Z313" s="71" t="s">
        <v>119</v>
      </c>
      <c r="AA313" s="5">
        <v>32</v>
      </c>
      <c r="AB313" s="5">
        <v>31</v>
      </c>
      <c r="AC313" s="5">
        <v>24</v>
      </c>
      <c r="AD313" s="5">
        <v>26</v>
      </c>
      <c r="AE313" s="72">
        <v>113</v>
      </c>
      <c r="AF313" s="72">
        <v>114</v>
      </c>
      <c r="AG313" s="5">
        <v>64</v>
      </c>
      <c r="AH313" s="5">
        <v>8</v>
      </c>
      <c r="AI313" s="5">
        <v>11</v>
      </c>
      <c r="AJ313" s="5">
        <v>27</v>
      </c>
      <c r="AK313" s="167" t="s">
        <v>234</v>
      </c>
      <c r="AL313" s="71" t="s">
        <v>119</v>
      </c>
      <c r="AM313" s="5">
        <v>0</v>
      </c>
      <c r="AN313" s="5">
        <v>1510</v>
      </c>
      <c r="AO313" s="5">
        <v>35</v>
      </c>
      <c r="AP313" s="5">
        <v>6</v>
      </c>
      <c r="AQ313" s="5">
        <v>0</v>
      </c>
      <c r="AR313" s="5">
        <v>51</v>
      </c>
      <c r="AS313" s="5">
        <v>103</v>
      </c>
      <c r="AT313" s="5">
        <v>54</v>
      </c>
      <c r="AU313" s="5">
        <v>48</v>
      </c>
      <c r="AV313" s="167" t="s">
        <v>234</v>
      </c>
      <c r="AW313" s="71" t="s">
        <v>119</v>
      </c>
      <c r="AX313" s="5">
        <v>660</v>
      </c>
      <c r="AY313" s="5">
        <v>363</v>
      </c>
      <c r="AZ313" s="5">
        <v>616</v>
      </c>
      <c r="BA313" s="5">
        <v>332</v>
      </c>
      <c r="BB313" s="5">
        <v>238</v>
      </c>
      <c r="BC313" s="5">
        <v>130</v>
      </c>
      <c r="BD313" s="5">
        <v>660</v>
      </c>
      <c r="BE313" s="5">
        <v>363</v>
      </c>
      <c r="BF313" s="5">
        <v>616</v>
      </c>
      <c r="BG313" s="5">
        <v>332</v>
      </c>
      <c r="BH313" s="5">
        <v>233</v>
      </c>
      <c r="BI313" s="5">
        <v>128</v>
      </c>
      <c r="BJ313" s="167" t="s">
        <v>234</v>
      </c>
      <c r="BK313" s="71" t="s">
        <v>119</v>
      </c>
      <c r="BL313" s="5">
        <v>56</v>
      </c>
      <c r="BM313" s="5">
        <v>68</v>
      </c>
      <c r="BN313" s="5">
        <v>0</v>
      </c>
      <c r="BO313" s="5">
        <v>104</v>
      </c>
      <c r="BP313" s="5">
        <v>0</v>
      </c>
      <c r="BQ313" s="72">
        <v>228</v>
      </c>
      <c r="BR313" s="5">
        <v>73</v>
      </c>
      <c r="BS313" s="5">
        <v>75</v>
      </c>
      <c r="BT313" s="72">
        <v>22</v>
      </c>
      <c r="BU313" s="5">
        <v>10</v>
      </c>
      <c r="BV313" s="167" t="s">
        <v>234</v>
      </c>
      <c r="BW313" s="71" t="s">
        <v>119</v>
      </c>
      <c r="BX313" s="5">
        <v>812</v>
      </c>
      <c r="BY313" s="5">
        <v>1284</v>
      </c>
      <c r="BZ313" s="5">
        <v>207</v>
      </c>
      <c r="CA313" s="5">
        <v>97</v>
      </c>
      <c r="CB313" s="5">
        <v>1217</v>
      </c>
      <c r="CC313" s="5">
        <v>68</v>
      </c>
      <c r="CD313" s="5">
        <v>283</v>
      </c>
      <c r="CE313" s="5">
        <v>0</v>
      </c>
      <c r="CF313" s="5">
        <v>0</v>
      </c>
      <c r="CG313" s="5">
        <v>58</v>
      </c>
      <c r="CH313" s="5">
        <v>0</v>
      </c>
      <c r="CI313" s="5">
        <v>94</v>
      </c>
      <c r="CJ313" s="5">
        <v>531</v>
      </c>
      <c r="CK313" s="135"/>
      <c r="CL313" s="138" t="s">
        <v>234</v>
      </c>
      <c r="CM313" s="138" t="s">
        <v>4440</v>
      </c>
      <c r="CN313" s="139">
        <v>3149</v>
      </c>
      <c r="CO313" s="141">
        <v>4026</v>
      </c>
    </row>
    <row r="314" spans="1:93">
      <c r="A314" s="167"/>
      <c r="B314" s="71" t="s">
        <v>120</v>
      </c>
      <c r="C314" s="5">
        <v>0</v>
      </c>
      <c r="D314" s="5">
        <v>0</v>
      </c>
      <c r="E314" s="5">
        <v>0</v>
      </c>
      <c r="F314" s="5">
        <v>0</v>
      </c>
      <c r="G314" s="5">
        <v>0</v>
      </c>
      <c r="H314" s="5">
        <v>0</v>
      </c>
      <c r="I314" s="5">
        <v>0</v>
      </c>
      <c r="J314" s="5">
        <v>0</v>
      </c>
      <c r="K314" s="72">
        <v>0</v>
      </c>
      <c r="L314" s="72">
        <v>0</v>
      </c>
      <c r="M314" s="167"/>
      <c r="N314" s="71" t="s">
        <v>120</v>
      </c>
      <c r="O314" s="5">
        <v>0</v>
      </c>
      <c r="P314" s="5">
        <v>0</v>
      </c>
      <c r="Q314" s="5">
        <v>0</v>
      </c>
      <c r="R314" s="5">
        <v>0</v>
      </c>
      <c r="S314" s="5">
        <v>0</v>
      </c>
      <c r="T314" s="5">
        <v>0</v>
      </c>
      <c r="U314" s="5">
        <v>0</v>
      </c>
      <c r="V314" s="5">
        <v>0</v>
      </c>
      <c r="W314" s="72">
        <v>0</v>
      </c>
      <c r="X314" s="72">
        <v>0</v>
      </c>
      <c r="Y314" s="167"/>
      <c r="Z314" s="71" t="s">
        <v>120</v>
      </c>
      <c r="AA314" s="5">
        <v>0</v>
      </c>
      <c r="AB314" s="5">
        <v>0</v>
      </c>
      <c r="AC314" s="5">
        <v>0</v>
      </c>
      <c r="AD314" s="5">
        <v>0</v>
      </c>
      <c r="AE314" s="72">
        <v>0</v>
      </c>
      <c r="AF314" s="72">
        <v>0</v>
      </c>
      <c r="AG314" s="5">
        <v>0</v>
      </c>
      <c r="AH314" s="5">
        <v>0</v>
      </c>
      <c r="AI314" s="5">
        <v>0</v>
      </c>
      <c r="AJ314" s="5">
        <v>0</v>
      </c>
      <c r="AK314" s="167"/>
      <c r="AL314" s="71" t="s">
        <v>120</v>
      </c>
      <c r="AM314" s="5">
        <v>0</v>
      </c>
      <c r="AN314" s="5">
        <v>0</v>
      </c>
      <c r="AO314" s="5">
        <v>0</v>
      </c>
      <c r="AP314" s="5">
        <v>0</v>
      </c>
      <c r="AQ314" s="5">
        <v>0</v>
      </c>
      <c r="AR314" s="5">
        <v>0</v>
      </c>
      <c r="AS314" s="5">
        <v>0</v>
      </c>
      <c r="AT314" s="5">
        <v>0</v>
      </c>
      <c r="AU314" s="5">
        <v>0</v>
      </c>
      <c r="AV314" s="167"/>
      <c r="AW314" s="71" t="s">
        <v>120</v>
      </c>
      <c r="AX314" s="5">
        <v>0</v>
      </c>
      <c r="AY314" s="5">
        <v>0</v>
      </c>
      <c r="AZ314" s="5">
        <v>0</v>
      </c>
      <c r="BA314" s="5">
        <v>0</v>
      </c>
      <c r="BB314" s="5">
        <v>0</v>
      </c>
      <c r="BC314" s="5">
        <v>0</v>
      </c>
      <c r="BD314" s="5">
        <v>0</v>
      </c>
      <c r="BE314" s="5">
        <v>0</v>
      </c>
      <c r="BF314" s="5">
        <v>0</v>
      </c>
      <c r="BG314" s="5">
        <v>0</v>
      </c>
      <c r="BH314" s="5">
        <v>0</v>
      </c>
      <c r="BI314" s="5">
        <v>0</v>
      </c>
      <c r="BJ314" s="167"/>
      <c r="BK314" s="71" t="s">
        <v>120</v>
      </c>
      <c r="BL314" s="5">
        <v>0</v>
      </c>
      <c r="BM314" s="5">
        <v>0</v>
      </c>
      <c r="BN314" s="5">
        <v>0</v>
      </c>
      <c r="BO314" s="5">
        <v>0</v>
      </c>
      <c r="BP314" s="5">
        <v>0</v>
      </c>
      <c r="BQ314" s="72">
        <v>0</v>
      </c>
      <c r="BR314" s="5">
        <v>0</v>
      </c>
      <c r="BS314" s="5">
        <v>0</v>
      </c>
      <c r="BT314" s="72">
        <v>0</v>
      </c>
      <c r="BU314" s="5">
        <v>0</v>
      </c>
      <c r="BV314" s="167"/>
      <c r="BW314" s="71" t="s">
        <v>120</v>
      </c>
      <c r="BX314" s="5">
        <v>0</v>
      </c>
      <c r="BY314" s="5">
        <v>0</v>
      </c>
      <c r="BZ314" s="5">
        <v>0</v>
      </c>
      <c r="CA314" s="5">
        <v>0</v>
      </c>
      <c r="CB314" s="5">
        <v>0</v>
      </c>
      <c r="CC314" s="5">
        <v>0</v>
      </c>
      <c r="CD314" s="5">
        <v>0</v>
      </c>
      <c r="CE314" s="5">
        <v>0</v>
      </c>
      <c r="CF314" s="5">
        <v>0</v>
      </c>
      <c r="CG314" s="5">
        <v>0</v>
      </c>
      <c r="CH314" s="5">
        <v>0</v>
      </c>
      <c r="CI314" s="5">
        <v>0</v>
      </c>
      <c r="CJ314" s="5">
        <v>0</v>
      </c>
      <c r="CK314" s="135"/>
      <c r="CL314" s="138" t="s">
        <v>234</v>
      </c>
      <c r="CM314" s="138" t="s">
        <v>4441</v>
      </c>
      <c r="CN314" s="139">
        <v>0</v>
      </c>
      <c r="CO314" s="141">
        <v>0</v>
      </c>
    </row>
    <row r="315" spans="1:93">
      <c r="A315" s="167"/>
      <c r="B315" s="103" t="s">
        <v>102</v>
      </c>
      <c r="C315" s="105">
        <v>1183</v>
      </c>
      <c r="D315" s="105">
        <v>674</v>
      </c>
      <c r="E315" s="105">
        <v>1225</v>
      </c>
      <c r="F315" s="105">
        <v>678</v>
      </c>
      <c r="G315" s="105">
        <v>620</v>
      </c>
      <c r="H315" s="105">
        <v>338</v>
      </c>
      <c r="I315" s="105">
        <v>1008</v>
      </c>
      <c r="J315" s="105">
        <v>521</v>
      </c>
      <c r="K315" s="105">
        <v>4036</v>
      </c>
      <c r="L315" s="105">
        <v>2211</v>
      </c>
      <c r="M315" s="167"/>
      <c r="N315" s="103" t="s">
        <v>102</v>
      </c>
      <c r="O315" s="105">
        <v>108</v>
      </c>
      <c r="P315" s="105">
        <v>64</v>
      </c>
      <c r="Q315" s="105">
        <v>9</v>
      </c>
      <c r="R315" s="105">
        <v>4</v>
      </c>
      <c r="S315" s="105">
        <v>28</v>
      </c>
      <c r="T315" s="105">
        <v>14</v>
      </c>
      <c r="U315" s="105">
        <v>215</v>
      </c>
      <c r="V315" s="105">
        <v>96</v>
      </c>
      <c r="W315" s="105">
        <v>360</v>
      </c>
      <c r="X315" s="105">
        <v>178</v>
      </c>
      <c r="Y315" s="167"/>
      <c r="Z315" s="103" t="s">
        <v>102</v>
      </c>
      <c r="AA315" s="105">
        <v>32</v>
      </c>
      <c r="AB315" s="105">
        <v>31</v>
      </c>
      <c r="AC315" s="105">
        <v>24</v>
      </c>
      <c r="AD315" s="105">
        <v>26</v>
      </c>
      <c r="AE315" s="105">
        <v>113</v>
      </c>
      <c r="AF315" s="105">
        <v>114</v>
      </c>
      <c r="AG315" s="105">
        <v>64</v>
      </c>
      <c r="AH315" s="105">
        <v>8</v>
      </c>
      <c r="AI315" s="105">
        <v>11</v>
      </c>
      <c r="AJ315" s="105">
        <v>27</v>
      </c>
      <c r="AK315" s="167"/>
      <c r="AL315" s="103" t="s">
        <v>102</v>
      </c>
      <c r="AM315" s="105">
        <v>0</v>
      </c>
      <c r="AN315" s="105">
        <v>1510</v>
      </c>
      <c r="AO315" s="105">
        <v>35</v>
      </c>
      <c r="AP315" s="105">
        <v>6</v>
      </c>
      <c r="AQ315" s="105">
        <v>0</v>
      </c>
      <c r="AR315" s="105">
        <v>51</v>
      </c>
      <c r="AS315" s="105">
        <v>103</v>
      </c>
      <c r="AT315" s="105">
        <v>54</v>
      </c>
      <c r="AU315" s="105">
        <v>48</v>
      </c>
      <c r="AV315" s="167"/>
      <c r="AW315" s="103" t="s">
        <v>102</v>
      </c>
      <c r="AX315" s="105">
        <v>660</v>
      </c>
      <c r="AY315" s="105">
        <v>363</v>
      </c>
      <c r="AZ315" s="105">
        <v>616</v>
      </c>
      <c r="BA315" s="105">
        <v>332</v>
      </c>
      <c r="BB315" s="105">
        <v>238</v>
      </c>
      <c r="BC315" s="105">
        <v>130</v>
      </c>
      <c r="BD315" s="105">
        <v>660</v>
      </c>
      <c r="BE315" s="105">
        <v>363</v>
      </c>
      <c r="BF315" s="105">
        <v>616</v>
      </c>
      <c r="BG315" s="105">
        <v>332</v>
      </c>
      <c r="BH315" s="105">
        <v>233</v>
      </c>
      <c r="BI315" s="105">
        <v>128</v>
      </c>
      <c r="BJ315" s="167"/>
      <c r="BK315" s="103" t="s">
        <v>102</v>
      </c>
      <c r="BL315" s="105">
        <v>56</v>
      </c>
      <c r="BM315" s="105">
        <v>68</v>
      </c>
      <c r="BN315" s="105">
        <v>0</v>
      </c>
      <c r="BO315" s="105">
        <v>104</v>
      </c>
      <c r="BP315" s="105">
        <v>0</v>
      </c>
      <c r="BQ315" s="105">
        <v>228</v>
      </c>
      <c r="BR315" s="105">
        <v>73</v>
      </c>
      <c r="BS315" s="105">
        <v>75</v>
      </c>
      <c r="BT315" s="105">
        <v>22</v>
      </c>
      <c r="BU315" s="105">
        <v>10</v>
      </c>
      <c r="BV315" s="167"/>
      <c r="BW315" s="103" t="s">
        <v>102</v>
      </c>
      <c r="BX315" s="105">
        <v>812</v>
      </c>
      <c r="BY315" s="105">
        <v>1284</v>
      </c>
      <c r="BZ315" s="105">
        <v>207</v>
      </c>
      <c r="CA315" s="105">
        <v>97</v>
      </c>
      <c r="CB315" s="105">
        <v>1217</v>
      </c>
      <c r="CC315" s="105">
        <v>68</v>
      </c>
      <c r="CD315" s="105">
        <v>283</v>
      </c>
      <c r="CE315" s="105">
        <v>0</v>
      </c>
      <c r="CF315" s="105">
        <v>0</v>
      </c>
      <c r="CG315" s="105">
        <v>58</v>
      </c>
      <c r="CH315" s="105">
        <v>0</v>
      </c>
      <c r="CI315" s="105">
        <v>94</v>
      </c>
      <c r="CJ315" s="105">
        <v>531</v>
      </c>
      <c r="CK315" s="135"/>
      <c r="CL315" s="138" t="s">
        <v>234</v>
      </c>
      <c r="CM315" s="138" t="s">
        <v>4442</v>
      </c>
      <c r="CN315" s="139">
        <v>3149</v>
      </c>
      <c r="CO315" s="141">
        <v>4026</v>
      </c>
    </row>
    <row r="316" spans="1:93" ht="14.45" customHeight="1">
      <c r="A316" s="167" t="s">
        <v>235</v>
      </c>
      <c r="B316" s="71" t="s">
        <v>119</v>
      </c>
      <c r="C316" s="5">
        <v>0</v>
      </c>
      <c r="D316" s="5">
        <v>0</v>
      </c>
      <c r="E316" s="5">
        <v>0</v>
      </c>
      <c r="F316" s="5">
        <v>0</v>
      </c>
      <c r="G316" s="5">
        <v>0</v>
      </c>
      <c r="H316" s="5">
        <v>0</v>
      </c>
      <c r="I316" s="5">
        <v>0</v>
      </c>
      <c r="J316" s="5">
        <v>0</v>
      </c>
      <c r="K316" s="72">
        <v>0</v>
      </c>
      <c r="L316" s="72">
        <v>0</v>
      </c>
      <c r="M316" s="167" t="s">
        <v>235</v>
      </c>
      <c r="N316" s="71" t="s">
        <v>119</v>
      </c>
      <c r="O316" s="5">
        <v>0</v>
      </c>
      <c r="P316" s="5">
        <v>0</v>
      </c>
      <c r="Q316" s="5">
        <v>0</v>
      </c>
      <c r="R316" s="5">
        <v>0</v>
      </c>
      <c r="S316" s="5">
        <v>0</v>
      </c>
      <c r="T316" s="5">
        <v>0</v>
      </c>
      <c r="U316" s="5">
        <v>0</v>
      </c>
      <c r="V316" s="5">
        <v>0</v>
      </c>
      <c r="W316" s="72">
        <v>0</v>
      </c>
      <c r="X316" s="72">
        <v>0</v>
      </c>
      <c r="Y316" s="167" t="s">
        <v>235</v>
      </c>
      <c r="Z316" s="71" t="s">
        <v>119</v>
      </c>
      <c r="AA316" s="5">
        <v>0</v>
      </c>
      <c r="AB316" s="5">
        <v>0</v>
      </c>
      <c r="AC316" s="5">
        <v>0</v>
      </c>
      <c r="AD316" s="5">
        <v>0</v>
      </c>
      <c r="AE316" s="72">
        <v>0</v>
      </c>
      <c r="AF316" s="72">
        <v>0</v>
      </c>
      <c r="AG316" s="5">
        <v>0</v>
      </c>
      <c r="AH316" s="5">
        <v>0</v>
      </c>
      <c r="AI316" s="5">
        <v>0</v>
      </c>
      <c r="AJ316" s="5">
        <v>0</v>
      </c>
      <c r="AK316" s="167" t="s">
        <v>235</v>
      </c>
      <c r="AL316" s="71" t="s">
        <v>119</v>
      </c>
      <c r="AM316" s="5">
        <v>0</v>
      </c>
      <c r="AN316" s="5">
        <v>0</v>
      </c>
      <c r="AO316" s="5">
        <v>0</v>
      </c>
      <c r="AP316" s="5">
        <v>0</v>
      </c>
      <c r="AQ316" s="5">
        <v>0</v>
      </c>
      <c r="AR316" s="5">
        <v>0</v>
      </c>
      <c r="AS316" s="5">
        <v>0</v>
      </c>
      <c r="AT316" s="5">
        <v>0</v>
      </c>
      <c r="AU316" s="5">
        <v>0</v>
      </c>
      <c r="AV316" s="167" t="s">
        <v>235</v>
      </c>
      <c r="AW316" s="71" t="s">
        <v>119</v>
      </c>
      <c r="AX316" s="5">
        <v>0</v>
      </c>
      <c r="AY316" s="5">
        <v>0</v>
      </c>
      <c r="AZ316" s="5">
        <v>0</v>
      </c>
      <c r="BA316" s="5">
        <v>0</v>
      </c>
      <c r="BB316" s="5">
        <v>0</v>
      </c>
      <c r="BC316" s="5">
        <v>0</v>
      </c>
      <c r="BD316" s="5">
        <v>0</v>
      </c>
      <c r="BE316" s="5">
        <v>0</v>
      </c>
      <c r="BF316" s="5">
        <v>0</v>
      </c>
      <c r="BG316" s="5">
        <v>0</v>
      </c>
      <c r="BH316" s="5">
        <v>0</v>
      </c>
      <c r="BI316" s="5">
        <v>0</v>
      </c>
      <c r="BJ316" s="167" t="s">
        <v>235</v>
      </c>
      <c r="BK316" s="71" t="s">
        <v>119</v>
      </c>
      <c r="BL316" s="5">
        <v>0</v>
      </c>
      <c r="BM316" s="5">
        <v>0</v>
      </c>
      <c r="BN316" s="5">
        <v>0</v>
      </c>
      <c r="BO316" s="5">
        <v>0</v>
      </c>
      <c r="BP316" s="5">
        <v>0</v>
      </c>
      <c r="BQ316" s="72">
        <v>0</v>
      </c>
      <c r="BR316" s="5">
        <v>0</v>
      </c>
      <c r="BS316" s="5">
        <v>0</v>
      </c>
      <c r="BT316" s="72">
        <v>0</v>
      </c>
      <c r="BU316" s="5">
        <v>0</v>
      </c>
      <c r="BV316" s="167" t="s">
        <v>235</v>
      </c>
      <c r="BW316" s="71" t="s">
        <v>119</v>
      </c>
      <c r="BX316" s="5">
        <v>0</v>
      </c>
      <c r="BY316" s="5">
        <v>0</v>
      </c>
      <c r="BZ316" s="5">
        <v>0</v>
      </c>
      <c r="CA316" s="5">
        <v>0</v>
      </c>
      <c r="CB316" s="5">
        <v>0</v>
      </c>
      <c r="CC316" s="5">
        <v>0</v>
      </c>
      <c r="CD316" s="5">
        <v>0</v>
      </c>
      <c r="CE316" s="5">
        <v>0</v>
      </c>
      <c r="CF316" s="5">
        <v>0</v>
      </c>
      <c r="CG316" s="5">
        <v>0</v>
      </c>
      <c r="CH316" s="5">
        <v>0</v>
      </c>
      <c r="CI316" s="5">
        <v>0</v>
      </c>
      <c r="CJ316" s="5">
        <v>0</v>
      </c>
      <c r="CK316" s="135"/>
      <c r="CL316" s="138" t="s">
        <v>235</v>
      </c>
      <c r="CM316" s="138" t="s">
        <v>4443</v>
      </c>
      <c r="CN316" s="139">
        <v>0</v>
      </c>
      <c r="CO316" s="141">
        <v>0</v>
      </c>
    </row>
    <row r="317" spans="1:93">
      <c r="A317" s="167"/>
      <c r="B317" s="71" t="s">
        <v>120</v>
      </c>
      <c r="C317" s="5">
        <v>1115</v>
      </c>
      <c r="D317" s="5">
        <v>593</v>
      </c>
      <c r="E317" s="5">
        <v>1040</v>
      </c>
      <c r="F317" s="5">
        <v>595</v>
      </c>
      <c r="G317" s="5">
        <v>841</v>
      </c>
      <c r="H317" s="5">
        <v>457</v>
      </c>
      <c r="I317" s="5">
        <v>913</v>
      </c>
      <c r="J317" s="5">
        <v>482</v>
      </c>
      <c r="K317" s="72">
        <v>3909</v>
      </c>
      <c r="L317" s="72">
        <v>2127</v>
      </c>
      <c r="M317" s="167"/>
      <c r="N317" s="71" t="s">
        <v>120</v>
      </c>
      <c r="O317" s="5">
        <v>154</v>
      </c>
      <c r="P317" s="5">
        <v>88</v>
      </c>
      <c r="Q317" s="5">
        <v>101</v>
      </c>
      <c r="R317" s="5">
        <v>51</v>
      </c>
      <c r="S317" s="5">
        <v>72</v>
      </c>
      <c r="T317" s="5">
        <v>34</v>
      </c>
      <c r="U317" s="5">
        <v>166</v>
      </c>
      <c r="V317" s="5">
        <v>99</v>
      </c>
      <c r="W317" s="72">
        <v>493</v>
      </c>
      <c r="X317" s="72">
        <v>272</v>
      </c>
      <c r="Y317" s="167"/>
      <c r="Z317" s="71" t="s">
        <v>120</v>
      </c>
      <c r="AA317" s="5">
        <v>19</v>
      </c>
      <c r="AB317" s="5">
        <v>18</v>
      </c>
      <c r="AC317" s="5">
        <v>17</v>
      </c>
      <c r="AD317" s="5">
        <v>17</v>
      </c>
      <c r="AE317" s="72">
        <v>71</v>
      </c>
      <c r="AF317" s="72">
        <v>69</v>
      </c>
      <c r="AG317" s="5">
        <v>49</v>
      </c>
      <c r="AH317" s="5">
        <v>0</v>
      </c>
      <c r="AI317" s="5">
        <v>0</v>
      </c>
      <c r="AJ317" s="5">
        <v>10</v>
      </c>
      <c r="AK317" s="167"/>
      <c r="AL317" s="71" t="s">
        <v>120</v>
      </c>
      <c r="AM317" s="5">
        <v>0</v>
      </c>
      <c r="AN317" s="5">
        <v>1286</v>
      </c>
      <c r="AO317" s="5">
        <v>40</v>
      </c>
      <c r="AP317" s="5">
        <v>0</v>
      </c>
      <c r="AQ317" s="5">
        <v>0</v>
      </c>
      <c r="AR317" s="5">
        <v>21</v>
      </c>
      <c r="AS317" s="5">
        <v>68</v>
      </c>
      <c r="AT317" s="5">
        <v>33</v>
      </c>
      <c r="AU317" s="5">
        <v>28</v>
      </c>
      <c r="AV317" s="167"/>
      <c r="AW317" s="71" t="s">
        <v>120</v>
      </c>
      <c r="AX317" s="5">
        <v>798</v>
      </c>
      <c r="AY317" s="5">
        <v>439</v>
      </c>
      <c r="AZ317" s="5">
        <v>731</v>
      </c>
      <c r="BA317" s="5">
        <v>397</v>
      </c>
      <c r="BB317" s="5">
        <v>305</v>
      </c>
      <c r="BC317" s="5">
        <v>170</v>
      </c>
      <c r="BD317" s="5">
        <v>780</v>
      </c>
      <c r="BE317" s="5">
        <v>431</v>
      </c>
      <c r="BF317" s="5">
        <v>715</v>
      </c>
      <c r="BG317" s="5">
        <v>391</v>
      </c>
      <c r="BH317" s="5">
        <v>301</v>
      </c>
      <c r="BI317" s="5">
        <v>167</v>
      </c>
      <c r="BJ317" s="167"/>
      <c r="BK317" s="71" t="s">
        <v>120</v>
      </c>
      <c r="BL317" s="5">
        <v>66</v>
      </c>
      <c r="BM317" s="5">
        <v>27</v>
      </c>
      <c r="BN317" s="5">
        <v>0</v>
      </c>
      <c r="BO317" s="5">
        <v>35</v>
      </c>
      <c r="BP317" s="5">
        <v>0</v>
      </c>
      <c r="BQ317" s="72">
        <v>128</v>
      </c>
      <c r="BR317" s="5">
        <v>55</v>
      </c>
      <c r="BS317" s="5">
        <v>58</v>
      </c>
      <c r="BT317" s="72">
        <v>21</v>
      </c>
      <c r="BU317" s="5">
        <v>11</v>
      </c>
      <c r="BV317" s="167"/>
      <c r="BW317" s="71" t="s">
        <v>120</v>
      </c>
      <c r="BX317" s="5">
        <v>492</v>
      </c>
      <c r="BY317" s="5">
        <v>1496</v>
      </c>
      <c r="BZ317" s="5">
        <v>575</v>
      </c>
      <c r="CA317" s="5">
        <v>340</v>
      </c>
      <c r="CB317" s="5">
        <v>1375</v>
      </c>
      <c r="CC317" s="5">
        <v>124</v>
      </c>
      <c r="CD317" s="5">
        <v>432</v>
      </c>
      <c r="CE317" s="5">
        <v>0</v>
      </c>
      <c r="CF317" s="5">
        <v>0</v>
      </c>
      <c r="CG317" s="5">
        <v>12</v>
      </c>
      <c r="CH317" s="5">
        <v>11</v>
      </c>
      <c r="CI317" s="5">
        <v>55</v>
      </c>
      <c r="CJ317" s="5">
        <v>788</v>
      </c>
      <c r="CK317" s="135"/>
      <c r="CL317" s="138" t="s">
        <v>235</v>
      </c>
      <c r="CM317" s="138" t="s">
        <v>4444</v>
      </c>
      <c r="CN317" s="139">
        <v>2692</v>
      </c>
      <c r="CO317" s="141">
        <v>4857</v>
      </c>
    </row>
    <row r="318" spans="1:93">
      <c r="A318" s="167"/>
      <c r="B318" s="103" t="s">
        <v>102</v>
      </c>
      <c r="C318" s="105">
        <v>1115</v>
      </c>
      <c r="D318" s="105">
        <v>593</v>
      </c>
      <c r="E318" s="105">
        <v>1040</v>
      </c>
      <c r="F318" s="105">
        <v>595</v>
      </c>
      <c r="G318" s="105">
        <v>841</v>
      </c>
      <c r="H318" s="105">
        <v>457</v>
      </c>
      <c r="I318" s="105">
        <v>913</v>
      </c>
      <c r="J318" s="105">
        <v>482</v>
      </c>
      <c r="K318" s="105">
        <v>3909</v>
      </c>
      <c r="L318" s="105">
        <v>2127</v>
      </c>
      <c r="M318" s="167"/>
      <c r="N318" s="103" t="s">
        <v>102</v>
      </c>
      <c r="O318" s="105">
        <v>154</v>
      </c>
      <c r="P318" s="105">
        <v>88</v>
      </c>
      <c r="Q318" s="105">
        <v>101</v>
      </c>
      <c r="R318" s="105">
        <v>51</v>
      </c>
      <c r="S318" s="105">
        <v>72</v>
      </c>
      <c r="T318" s="105">
        <v>34</v>
      </c>
      <c r="U318" s="105">
        <v>166</v>
      </c>
      <c r="V318" s="105">
        <v>99</v>
      </c>
      <c r="W318" s="105">
        <v>493</v>
      </c>
      <c r="X318" s="105">
        <v>272</v>
      </c>
      <c r="Y318" s="167"/>
      <c r="Z318" s="103" t="s">
        <v>102</v>
      </c>
      <c r="AA318" s="105">
        <v>19</v>
      </c>
      <c r="AB318" s="105">
        <v>18</v>
      </c>
      <c r="AC318" s="105">
        <v>17</v>
      </c>
      <c r="AD318" s="105">
        <v>17</v>
      </c>
      <c r="AE318" s="105">
        <v>71</v>
      </c>
      <c r="AF318" s="105">
        <v>69</v>
      </c>
      <c r="AG318" s="105">
        <v>49</v>
      </c>
      <c r="AH318" s="105">
        <v>0</v>
      </c>
      <c r="AI318" s="105">
        <v>0</v>
      </c>
      <c r="AJ318" s="105">
        <v>10</v>
      </c>
      <c r="AK318" s="167"/>
      <c r="AL318" s="103" t="s">
        <v>102</v>
      </c>
      <c r="AM318" s="105">
        <v>0</v>
      </c>
      <c r="AN318" s="105">
        <v>1286</v>
      </c>
      <c r="AO318" s="105">
        <v>40</v>
      </c>
      <c r="AP318" s="105">
        <v>0</v>
      </c>
      <c r="AQ318" s="105">
        <v>0</v>
      </c>
      <c r="AR318" s="105">
        <v>21</v>
      </c>
      <c r="AS318" s="105">
        <v>68</v>
      </c>
      <c r="AT318" s="105">
        <v>33</v>
      </c>
      <c r="AU318" s="105">
        <v>28</v>
      </c>
      <c r="AV318" s="167"/>
      <c r="AW318" s="103" t="s">
        <v>102</v>
      </c>
      <c r="AX318" s="105">
        <v>798</v>
      </c>
      <c r="AY318" s="105">
        <v>439</v>
      </c>
      <c r="AZ318" s="105">
        <v>731</v>
      </c>
      <c r="BA318" s="105">
        <v>397</v>
      </c>
      <c r="BB318" s="105">
        <v>305</v>
      </c>
      <c r="BC318" s="105">
        <v>170</v>
      </c>
      <c r="BD318" s="105">
        <v>780</v>
      </c>
      <c r="BE318" s="105">
        <v>431</v>
      </c>
      <c r="BF318" s="105">
        <v>715</v>
      </c>
      <c r="BG318" s="105">
        <v>391</v>
      </c>
      <c r="BH318" s="105">
        <v>301</v>
      </c>
      <c r="BI318" s="105">
        <v>167</v>
      </c>
      <c r="BJ318" s="167"/>
      <c r="BK318" s="103" t="s">
        <v>102</v>
      </c>
      <c r="BL318" s="105">
        <v>66</v>
      </c>
      <c r="BM318" s="105">
        <v>27</v>
      </c>
      <c r="BN318" s="105">
        <v>0</v>
      </c>
      <c r="BO318" s="105">
        <v>35</v>
      </c>
      <c r="BP318" s="105">
        <v>0</v>
      </c>
      <c r="BQ318" s="105">
        <v>128</v>
      </c>
      <c r="BR318" s="105">
        <v>55</v>
      </c>
      <c r="BS318" s="105">
        <v>58</v>
      </c>
      <c r="BT318" s="105">
        <v>21</v>
      </c>
      <c r="BU318" s="105">
        <v>11</v>
      </c>
      <c r="BV318" s="167"/>
      <c r="BW318" s="103" t="s">
        <v>102</v>
      </c>
      <c r="BX318" s="105">
        <v>492</v>
      </c>
      <c r="BY318" s="105">
        <v>1496</v>
      </c>
      <c r="BZ318" s="105">
        <v>575</v>
      </c>
      <c r="CA318" s="105">
        <v>340</v>
      </c>
      <c r="CB318" s="105">
        <v>1375</v>
      </c>
      <c r="CC318" s="105">
        <v>124</v>
      </c>
      <c r="CD318" s="105">
        <v>432</v>
      </c>
      <c r="CE318" s="105">
        <v>0</v>
      </c>
      <c r="CF318" s="105">
        <v>0</v>
      </c>
      <c r="CG318" s="105">
        <v>12</v>
      </c>
      <c r="CH318" s="105">
        <v>11</v>
      </c>
      <c r="CI318" s="105">
        <v>55</v>
      </c>
      <c r="CJ318" s="105">
        <v>788</v>
      </c>
      <c r="CK318" s="135"/>
      <c r="CL318" s="138" t="s">
        <v>235</v>
      </c>
      <c r="CM318" s="138" t="s">
        <v>4445</v>
      </c>
      <c r="CN318" s="139">
        <v>2692</v>
      </c>
      <c r="CO318" s="141">
        <v>4857</v>
      </c>
    </row>
    <row r="319" spans="1:93">
      <c r="A319" s="205" t="s">
        <v>373</v>
      </c>
      <c r="B319" s="205"/>
      <c r="C319" s="205"/>
      <c r="D319" s="205"/>
      <c r="E319" s="205"/>
      <c r="F319" s="205"/>
      <c r="G319" s="205"/>
      <c r="H319" s="205"/>
      <c r="I319" s="205"/>
      <c r="J319" s="205"/>
      <c r="K319" s="205"/>
      <c r="L319" s="205"/>
      <c r="M319" s="205" t="s">
        <v>374</v>
      </c>
      <c r="N319" s="205"/>
      <c r="O319" s="205"/>
      <c r="P319" s="205"/>
      <c r="Q319" s="205"/>
      <c r="R319" s="205"/>
      <c r="S319" s="205"/>
      <c r="T319" s="205"/>
      <c r="U319" s="205"/>
      <c r="V319" s="205"/>
      <c r="W319" s="205"/>
      <c r="X319" s="205"/>
      <c r="Y319" s="205" t="s">
        <v>375</v>
      </c>
      <c r="Z319" s="205"/>
      <c r="AA319" s="205"/>
      <c r="AB319" s="205"/>
      <c r="AC319" s="205"/>
      <c r="AD319" s="205"/>
      <c r="AE319" s="205"/>
      <c r="AF319" s="205"/>
      <c r="AG319" s="205"/>
      <c r="AH319" s="205"/>
      <c r="AI319" s="205"/>
      <c r="AJ319" s="205"/>
      <c r="AK319" s="205" t="s">
        <v>376</v>
      </c>
      <c r="AL319" s="205"/>
      <c r="AM319" s="205"/>
      <c r="AN319" s="205"/>
      <c r="AO319" s="205"/>
      <c r="AP319" s="205"/>
      <c r="AQ319" s="205"/>
      <c r="AR319" s="205"/>
      <c r="AS319" s="205"/>
      <c r="AT319" s="205"/>
      <c r="AU319" s="205"/>
      <c r="AV319" s="205" t="s">
        <v>4593</v>
      </c>
      <c r="AW319" s="205"/>
      <c r="AX319" s="205"/>
      <c r="AY319" s="205"/>
      <c r="AZ319" s="205"/>
      <c r="BA319" s="205"/>
      <c r="BB319" s="205"/>
      <c r="BC319" s="205"/>
      <c r="BD319" s="205"/>
      <c r="BE319" s="205"/>
      <c r="BF319" s="205"/>
      <c r="BG319" s="205"/>
      <c r="BH319" s="205"/>
      <c r="BI319" s="205"/>
      <c r="BJ319" s="205" t="s">
        <v>377</v>
      </c>
      <c r="BK319" s="205"/>
      <c r="BL319" s="205"/>
      <c r="BM319" s="205"/>
      <c r="BN319" s="205"/>
      <c r="BO319" s="205"/>
      <c r="BP319" s="205"/>
      <c r="BQ319" s="205"/>
      <c r="BR319" s="205"/>
      <c r="BS319" s="205"/>
      <c r="BT319" s="205"/>
      <c r="BU319" s="205"/>
      <c r="BV319" s="205" t="s">
        <v>378</v>
      </c>
      <c r="BW319" s="205"/>
      <c r="BX319" s="205"/>
      <c r="BY319" s="205"/>
      <c r="BZ319" s="205"/>
      <c r="CA319" s="205"/>
      <c r="CB319" s="205"/>
      <c r="CC319" s="205"/>
      <c r="CD319" s="205"/>
      <c r="CE319" s="205"/>
      <c r="CF319" s="205"/>
      <c r="CG319" s="205"/>
      <c r="CH319" s="205"/>
      <c r="CI319" s="205"/>
      <c r="CJ319" s="205"/>
      <c r="CK319" s="135"/>
      <c r="CL319" s="138" t="s">
        <v>373</v>
      </c>
      <c r="CM319" s="138" t="s">
        <v>373</v>
      </c>
      <c r="CN319" s="139">
        <v>0</v>
      </c>
      <c r="CO319" s="141">
        <v>0</v>
      </c>
    </row>
    <row r="320" spans="1:93">
      <c r="A320" s="205" t="s">
        <v>4174</v>
      </c>
      <c r="B320" s="205"/>
      <c r="C320" s="205"/>
      <c r="D320" s="205"/>
      <c r="E320" s="205"/>
      <c r="F320" s="205"/>
      <c r="G320" s="205"/>
      <c r="H320" s="205"/>
      <c r="I320" s="205"/>
      <c r="J320" s="205"/>
      <c r="K320" s="205"/>
      <c r="L320" s="205"/>
      <c r="M320" s="205" t="s">
        <v>4174</v>
      </c>
      <c r="N320" s="205"/>
      <c r="O320" s="205"/>
      <c r="P320" s="205"/>
      <c r="Q320" s="205"/>
      <c r="R320" s="205"/>
      <c r="S320" s="205"/>
      <c r="T320" s="205"/>
      <c r="U320" s="205"/>
      <c r="V320" s="205"/>
      <c r="W320" s="205"/>
      <c r="X320" s="205"/>
      <c r="Y320" s="205" t="s">
        <v>4174</v>
      </c>
      <c r="Z320" s="205"/>
      <c r="AA320" s="205"/>
      <c r="AB320" s="205"/>
      <c r="AC320" s="205"/>
      <c r="AD320" s="205"/>
      <c r="AE320" s="205"/>
      <c r="AF320" s="205"/>
      <c r="AG320" s="205"/>
      <c r="AH320" s="205"/>
      <c r="AI320" s="205"/>
      <c r="AJ320" s="205"/>
      <c r="AK320" s="205" t="s">
        <v>4174</v>
      </c>
      <c r="AL320" s="205"/>
      <c r="AM320" s="205"/>
      <c r="AN320" s="205"/>
      <c r="AO320" s="205"/>
      <c r="AP320" s="205"/>
      <c r="AQ320" s="205"/>
      <c r="AR320" s="205"/>
      <c r="AS320" s="205"/>
      <c r="AT320" s="205"/>
      <c r="AU320" s="205"/>
      <c r="AV320" s="205" t="s">
        <v>4175</v>
      </c>
      <c r="AW320" s="205"/>
      <c r="AX320" s="205"/>
      <c r="AY320" s="205"/>
      <c r="AZ320" s="205"/>
      <c r="BA320" s="205"/>
      <c r="BB320" s="205"/>
      <c r="BC320" s="205"/>
      <c r="BD320" s="205"/>
      <c r="BE320" s="205"/>
      <c r="BF320" s="205"/>
      <c r="BG320" s="205"/>
      <c r="BH320" s="205"/>
      <c r="BI320" s="205"/>
      <c r="BJ320" s="205" t="s">
        <v>4174</v>
      </c>
      <c r="BK320" s="205"/>
      <c r="BL320" s="205"/>
      <c r="BM320" s="205"/>
      <c r="BN320" s="205"/>
      <c r="BO320" s="205"/>
      <c r="BP320" s="205"/>
      <c r="BQ320" s="205"/>
      <c r="BR320" s="205"/>
      <c r="BS320" s="205"/>
      <c r="BT320" s="205"/>
      <c r="BU320" s="205"/>
      <c r="BV320" s="205" t="s">
        <v>4174</v>
      </c>
      <c r="BW320" s="205"/>
      <c r="BX320" s="205"/>
      <c r="BY320" s="205"/>
      <c r="BZ320" s="205"/>
      <c r="CA320" s="205"/>
      <c r="CB320" s="205"/>
      <c r="CC320" s="205"/>
      <c r="CD320" s="205"/>
      <c r="CE320" s="205"/>
      <c r="CF320" s="205"/>
      <c r="CG320" s="205"/>
      <c r="CH320" s="205"/>
      <c r="CI320" s="205"/>
      <c r="CJ320" s="205"/>
      <c r="CK320" s="135"/>
      <c r="CL320" s="138" t="s">
        <v>4174</v>
      </c>
      <c r="CM320" s="138" t="s">
        <v>4174</v>
      </c>
      <c r="CN320" s="139">
        <v>0</v>
      </c>
      <c r="CO320" s="141">
        <v>0</v>
      </c>
    </row>
    <row r="321" spans="1:93" ht="23.45" customHeight="1">
      <c r="A321" s="204" t="s">
        <v>2</v>
      </c>
      <c r="B321" s="199" t="s">
        <v>335</v>
      </c>
      <c r="C321" s="205" t="s">
        <v>423</v>
      </c>
      <c r="D321" s="205"/>
      <c r="E321" s="205" t="s">
        <v>424</v>
      </c>
      <c r="F321" s="205"/>
      <c r="G321" s="205" t="s">
        <v>425</v>
      </c>
      <c r="H321" s="205"/>
      <c r="I321" s="205" t="s">
        <v>426</v>
      </c>
      <c r="J321" s="205"/>
      <c r="K321" s="205" t="s">
        <v>102</v>
      </c>
      <c r="L321" s="205"/>
      <c r="M321" s="204" t="s">
        <v>2</v>
      </c>
      <c r="N321" s="204" t="s">
        <v>113</v>
      </c>
      <c r="O321" s="205" t="s">
        <v>423</v>
      </c>
      <c r="P321" s="205"/>
      <c r="Q321" s="205" t="s">
        <v>424</v>
      </c>
      <c r="R321" s="205"/>
      <c r="S321" s="205" t="s">
        <v>425</v>
      </c>
      <c r="T321" s="205"/>
      <c r="U321" s="205" t="s">
        <v>426</v>
      </c>
      <c r="V321" s="205"/>
      <c r="W321" s="205" t="s">
        <v>102</v>
      </c>
      <c r="X321" s="205"/>
      <c r="Y321" s="204" t="s">
        <v>2</v>
      </c>
      <c r="Z321" s="204" t="s">
        <v>113</v>
      </c>
      <c r="AA321" s="205" t="s">
        <v>363</v>
      </c>
      <c r="AB321" s="205"/>
      <c r="AC321" s="205"/>
      <c r="AD321" s="205"/>
      <c r="AE321" s="205"/>
      <c r="AF321" s="205" t="s">
        <v>165</v>
      </c>
      <c r="AG321" s="205"/>
      <c r="AH321" s="205"/>
      <c r="AI321" s="205"/>
      <c r="AJ321" s="204" t="s">
        <v>364</v>
      </c>
      <c r="AK321" s="204" t="s">
        <v>2</v>
      </c>
      <c r="AL321" s="204" t="s">
        <v>113</v>
      </c>
      <c r="AM321" s="205" t="s">
        <v>365</v>
      </c>
      <c r="AN321" s="205"/>
      <c r="AO321" s="205"/>
      <c r="AP321" s="205"/>
      <c r="AQ321" s="205"/>
      <c r="AR321" s="205"/>
      <c r="AS321" s="205"/>
      <c r="AT321" s="205"/>
      <c r="AU321" s="205"/>
      <c r="AV321" s="205" t="s">
        <v>2</v>
      </c>
      <c r="AW321" s="204" t="s">
        <v>113</v>
      </c>
      <c r="AX321" s="205" t="s">
        <v>366</v>
      </c>
      <c r="AY321" s="205"/>
      <c r="AZ321" s="205" t="s">
        <v>367</v>
      </c>
      <c r="BA321" s="205"/>
      <c r="BB321" s="205" t="s">
        <v>89</v>
      </c>
      <c r="BC321" s="205"/>
      <c r="BD321" s="205" t="s">
        <v>368</v>
      </c>
      <c r="BE321" s="205"/>
      <c r="BF321" s="205" t="s">
        <v>369</v>
      </c>
      <c r="BG321" s="205"/>
      <c r="BH321" s="204" t="s">
        <v>370</v>
      </c>
      <c r="BI321" s="204"/>
      <c r="BJ321" s="204" t="s">
        <v>2</v>
      </c>
      <c r="BK321" s="204" t="s">
        <v>113</v>
      </c>
      <c r="BL321" s="205" t="s">
        <v>166</v>
      </c>
      <c r="BM321" s="205"/>
      <c r="BN321" s="205"/>
      <c r="BO321" s="205"/>
      <c r="BP321" s="205"/>
      <c r="BQ321" s="205"/>
      <c r="BR321" s="205"/>
      <c r="BS321" s="205"/>
      <c r="BT321" s="204" t="s">
        <v>167</v>
      </c>
      <c r="BU321" s="204"/>
      <c r="BV321" s="204" t="s">
        <v>2</v>
      </c>
      <c r="BW321" s="204" t="s">
        <v>113</v>
      </c>
      <c r="BX321" s="205" t="s">
        <v>371</v>
      </c>
      <c r="BY321" s="205"/>
      <c r="BZ321" s="205"/>
      <c r="CA321" s="205"/>
      <c r="CB321" s="205"/>
      <c r="CC321" s="205"/>
      <c r="CD321" s="205"/>
      <c r="CE321" s="205"/>
      <c r="CF321" s="205"/>
      <c r="CG321" s="205"/>
      <c r="CH321" s="205"/>
      <c r="CI321" s="205"/>
      <c r="CJ321" s="205"/>
      <c r="CK321" s="135"/>
      <c r="CL321" s="138" t="s">
        <v>2</v>
      </c>
      <c r="CM321" s="138" t="s">
        <v>4594</v>
      </c>
      <c r="CN321" s="139" t="e">
        <v>#VALUE!</v>
      </c>
      <c r="CO321" s="141">
        <v>0</v>
      </c>
    </row>
    <row r="322" spans="1:93" ht="36">
      <c r="A322" s="204"/>
      <c r="B322" s="199"/>
      <c r="C322" s="69" t="s">
        <v>170</v>
      </c>
      <c r="D322" s="69" t="s">
        <v>57</v>
      </c>
      <c r="E322" s="69" t="s">
        <v>170</v>
      </c>
      <c r="F322" s="69" t="s">
        <v>57</v>
      </c>
      <c r="G322" s="69" t="s">
        <v>170</v>
      </c>
      <c r="H322" s="69" t="s">
        <v>57</v>
      </c>
      <c r="I322" s="69" t="s">
        <v>170</v>
      </c>
      <c r="J322" s="69" t="s">
        <v>57</v>
      </c>
      <c r="K322" s="69" t="s">
        <v>170</v>
      </c>
      <c r="L322" s="69" t="s">
        <v>57</v>
      </c>
      <c r="M322" s="204"/>
      <c r="N322" s="204"/>
      <c r="O322" s="69" t="s">
        <v>170</v>
      </c>
      <c r="P322" s="69" t="s">
        <v>57</v>
      </c>
      <c r="Q322" s="69" t="s">
        <v>170</v>
      </c>
      <c r="R322" s="69" t="s">
        <v>57</v>
      </c>
      <c r="S322" s="69" t="s">
        <v>170</v>
      </c>
      <c r="T322" s="69" t="s">
        <v>57</v>
      </c>
      <c r="U322" s="69" t="s">
        <v>170</v>
      </c>
      <c r="V322" s="69" t="s">
        <v>57</v>
      </c>
      <c r="W322" s="69" t="s">
        <v>170</v>
      </c>
      <c r="X322" s="69" t="s">
        <v>57</v>
      </c>
      <c r="Y322" s="204"/>
      <c r="Z322" s="204"/>
      <c r="AA322" s="69" t="s">
        <v>427</v>
      </c>
      <c r="AB322" s="69" t="s">
        <v>428</v>
      </c>
      <c r="AC322" s="69" t="s">
        <v>429</v>
      </c>
      <c r="AD322" s="69" t="s">
        <v>430</v>
      </c>
      <c r="AE322" s="69" t="s">
        <v>102</v>
      </c>
      <c r="AF322" s="69" t="s">
        <v>372</v>
      </c>
      <c r="AG322" s="31" t="s">
        <v>279</v>
      </c>
      <c r="AH322" s="31" t="s">
        <v>172</v>
      </c>
      <c r="AI322" s="31" t="s">
        <v>173</v>
      </c>
      <c r="AJ322" s="204"/>
      <c r="AK322" s="204"/>
      <c r="AL322" s="204"/>
      <c r="AM322" s="44" t="s">
        <v>434</v>
      </c>
      <c r="AN322" s="44" t="s">
        <v>344</v>
      </c>
      <c r="AO322" s="44" t="s">
        <v>435</v>
      </c>
      <c r="AP322" s="44" t="s">
        <v>436</v>
      </c>
      <c r="AQ322" s="44" t="s">
        <v>437</v>
      </c>
      <c r="AR322" s="14" t="s">
        <v>175</v>
      </c>
      <c r="AS322" s="14" t="s">
        <v>176</v>
      </c>
      <c r="AT322" s="44" t="s">
        <v>69</v>
      </c>
      <c r="AU322" s="44" t="s">
        <v>70</v>
      </c>
      <c r="AV322" s="205"/>
      <c r="AW322" s="204"/>
      <c r="AX322" s="69" t="s">
        <v>170</v>
      </c>
      <c r="AY322" s="69" t="s">
        <v>57</v>
      </c>
      <c r="AZ322" s="69" t="s">
        <v>170</v>
      </c>
      <c r="BA322" s="69" t="s">
        <v>57</v>
      </c>
      <c r="BB322" s="69" t="s">
        <v>170</v>
      </c>
      <c r="BC322" s="69" t="s">
        <v>57</v>
      </c>
      <c r="BD322" s="69" t="s">
        <v>170</v>
      </c>
      <c r="BE322" s="69" t="s">
        <v>57</v>
      </c>
      <c r="BF322" s="69" t="s">
        <v>170</v>
      </c>
      <c r="BG322" s="69" t="s">
        <v>57</v>
      </c>
      <c r="BH322" s="69" t="s">
        <v>170</v>
      </c>
      <c r="BI322" s="69" t="s">
        <v>57</v>
      </c>
      <c r="BJ322" s="204"/>
      <c r="BK322" s="204"/>
      <c r="BL322" s="32" t="s">
        <v>338</v>
      </c>
      <c r="BM322" s="32" t="s">
        <v>341</v>
      </c>
      <c r="BN322" s="32" t="s">
        <v>339</v>
      </c>
      <c r="BO322" s="32" t="s">
        <v>340</v>
      </c>
      <c r="BP322" s="45" t="s">
        <v>342</v>
      </c>
      <c r="BQ322" s="45" t="s">
        <v>66</v>
      </c>
      <c r="BR322" s="45" t="s">
        <v>174</v>
      </c>
      <c r="BS322" s="45" t="s">
        <v>280</v>
      </c>
      <c r="BT322" s="69" t="s">
        <v>66</v>
      </c>
      <c r="BU322" s="69" t="s">
        <v>174</v>
      </c>
      <c r="BV322" s="204"/>
      <c r="BW322" s="204"/>
      <c r="BX322" s="69" t="s">
        <v>80</v>
      </c>
      <c r="BY322" s="69" t="s">
        <v>81</v>
      </c>
      <c r="BZ322" s="69" t="s">
        <v>82</v>
      </c>
      <c r="CA322" s="69" t="s">
        <v>421</v>
      </c>
      <c r="CB322" s="69" t="s">
        <v>431</v>
      </c>
      <c r="CC322" s="69" t="s">
        <v>432</v>
      </c>
      <c r="CD322" s="69" t="s">
        <v>420</v>
      </c>
      <c r="CE322" s="69" t="s">
        <v>84</v>
      </c>
      <c r="CF322" s="69" t="s">
        <v>85</v>
      </c>
      <c r="CG322" s="69" t="s">
        <v>86</v>
      </c>
      <c r="CH322" s="69" t="s">
        <v>87</v>
      </c>
      <c r="CI322" s="69" t="s">
        <v>88</v>
      </c>
      <c r="CJ322" s="70" t="s">
        <v>0</v>
      </c>
      <c r="CK322" s="135"/>
      <c r="CL322" s="138" t="s">
        <v>2</v>
      </c>
      <c r="CM322" s="138" t="s">
        <v>2</v>
      </c>
      <c r="CN322" s="139" t="e">
        <v>#VALUE!</v>
      </c>
      <c r="CO322" s="141">
        <v>0</v>
      </c>
    </row>
    <row r="323" spans="1:93">
      <c r="A323" s="73" t="s">
        <v>137</v>
      </c>
      <c r="B323" s="71"/>
      <c r="C323" s="5"/>
      <c r="D323" s="5"/>
      <c r="E323" s="5"/>
      <c r="F323" s="5"/>
      <c r="G323" s="5"/>
      <c r="H323" s="5"/>
      <c r="I323" s="5"/>
      <c r="J323" s="5"/>
      <c r="K323" s="5"/>
      <c r="L323" s="5"/>
      <c r="M323" s="73" t="s">
        <v>137</v>
      </c>
      <c r="N323" s="71"/>
      <c r="O323" s="5"/>
      <c r="P323" s="5"/>
      <c r="Q323" s="5"/>
      <c r="R323" s="5"/>
      <c r="S323" s="5"/>
      <c r="T323" s="5"/>
      <c r="U323" s="5"/>
      <c r="V323" s="5"/>
      <c r="W323" s="5"/>
      <c r="X323" s="5"/>
      <c r="Y323" s="73" t="s">
        <v>137</v>
      </c>
      <c r="Z323" s="71"/>
      <c r="AA323" s="5"/>
      <c r="AB323" s="5"/>
      <c r="AC323" s="5"/>
      <c r="AD323" s="5"/>
      <c r="AE323" s="5"/>
      <c r="AF323" s="5"/>
      <c r="AG323" s="5"/>
      <c r="AH323" s="5"/>
      <c r="AI323" s="5"/>
      <c r="AJ323" s="72"/>
      <c r="AK323" s="73" t="s">
        <v>137</v>
      </c>
      <c r="AL323" s="71"/>
      <c r="AM323" s="5"/>
      <c r="AN323" s="5"/>
      <c r="AO323" s="5"/>
      <c r="AP323" s="5"/>
      <c r="AQ323" s="5"/>
      <c r="AR323" s="5"/>
      <c r="AS323" s="5"/>
      <c r="AT323" s="5"/>
      <c r="AU323" s="5"/>
      <c r="AV323" s="73" t="s">
        <v>137</v>
      </c>
      <c r="AW323" s="71"/>
      <c r="AX323" s="5"/>
      <c r="AY323" s="5"/>
      <c r="AZ323" s="5"/>
      <c r="BA323" s="5"/>
      <c r="BB323" s="5"/>
      <c r="BC323" s="5"/>
      <c r="BD323" s="5"/>
      <c r="BE323" s="5"/>
      <c r="BF323" s="5"/>
      <c r="BG323" s="5"/>
      <c r="BH323" s="5"/>
      <c r="BI323" s="5"/>
      <c r="BJ323" s="73" t="s">
        <v>137</v>
      </c>
      <c r="BK323" s="71"/>
      <c r="BL323" s="5"/>
      <c r="BM323" s="5"/>
      <c r="BN323" s="5"/>
      <c r="BO323" s="5"/>
      <c r="BP323" s="5"/>
      <c r="BQ323" s="5"/>
      <c r="BR323" s="5"/>
      <c r="BS323" s="5"/>
      <c r="BT323" s="5"/>
      <c r="BU323" s="5"/>
      <c r="BV323" s="73" t="s">
        <v>137</v>
      </c>
      <c r="BW323" s="71"/>
      <c r="BX323" s="5"/>
      <c r="BY323" s="5"/>
      <c r="BZ323" s="5"/>
      <c r="CA323" s="5"/>
      <c r="CB323" s="5"/>
      <c r="CC323" s="5"/>
      <c r="CD323" s="5"/>
      <c r="CE323" s="5"/>
      <c r="CF323" s="5"/>
      <c r="CG323" s="5"/>
      <c r="CH323" s="5"/>
      <c r="CI323" s="5"/>
      <c r="CJ323" s="5"/>
      <c r="CK323" s="135"/>
      <c r="CL323" s="138" t="s">
        <v>137</v>
      </c>
      <c r="CM323" s="138" t="s">
        <v>137</v>
      </c>
      <c r="CN323" s="139">
        <v>0</v>
      </c>
      <c r="CO323" s="141">
        <v>0</v>
      </c>
    </row>
    <row r="324" spans="1:93" ht="14.45" customHeight="1">
      <c r="A324" s="167" t="s">
        <v>236</v>
      </c>
      <c r="B324" s="71" t="s">
        <v>119</v>
      </c>
      <c r="C324" s="5">
        <v>3201</v>
      </c>
      <c r="D324" s="5">
        <v>1831</v>
      </c>
      <c r="E324" s="5">
        <v>2649</v>
      </c>
      <c r="F324" s="5">
        <v>1527</v>
      </c>
      <c r="G324" s="5">
        <v>1756</v>
      </c>
      <c r="H324" s="5">
        <v>1051</v>
      </c>
      <c r="I324" s="5">
        <v>1820</v>
      </c>
      <c r="J324" s="5">
        <v>1059</v>
      </c>
      <c r="K324" s="72">
        <v>9426</v>
      </c>
      <c r="L324" s="72">
        <v>5468</v>
      </c>
      <c r="M324" s="167" t="s">
        <v>236</v>
      </c>
      <c r="N324" s="71" t="s">
        <v>119</v>
      </c>
      <c r="O324" s="5">
        <v>264</v>
      </c>
      <c r="P324" s="5">
        <v>146</v>
      </c>
      <c r="Q324" s="5">
        <v>100</v>
      </c>
      <c r="R324" s="5">
        <v>64</v>
      </c>
      <c r="S324" s="5">
        <v>81</v>
      </c>
      <c r="T324" s="5">
        <v>48</v>
      </c>
      <c r="U324" s="5">
        <v>324</v>
      </c>
      <c r="V324" s="5">
        <v>177</v>
      </c>
      <c r="W324" s="72">
        <v>769</v>
      </c>
      <c r="X324" s="72">
        <v>435</v>
      </c>
      <c r="Y324" s="167" t="s">
        <v>236</v>
      </c>
      <c r="Z324" s="71" t="s">
        <v>119</v>
      </c>
      <c r="AA324" s="5">
        <v>85</v>
      </c>
      <c r="AB324" s="5">
        <v>73</v>
      </c>
      <c r="AC324" s="5">
        <v>61</v>
      </c>
      <c r="AD324" s="5">
        <v>60</v>
      </c>
      <c r="AE324" s="72">
        <v>279</v>
      </c>
      <c r="AF324" s="72">
        <v>262</v>
      </c>
      <c r="AG324" s="5">
        <v>103</v>
      </c>
      <c r="AH324" s="5">
        <v>4</v>
      </c>
      <c r="AI324" s="5">
        <v>16</v>
      </c>
      <c r="AJ324" s="5">
        <v>56</v>
      </c>
      <c r="AK324" s="167" t="s">
        <v>236</v>
      </c>
      <c r="AL324" s="71" t="s">
        <v>119</v>
      </c>
      <c r="AM324" s="5">
        <v>0</v>
      </c>
      <c r="AN324" s="5">
        <v>2411</v>
      </c>
      <c r="AO324" s="5">
        <v>337</v>
      </c>
      <c r="AP324" s="5">
        <v>69</v>
      </c>
      <c r="AQ324" s="5">
        <v>0</v>
      </c>
      <c r="AR324" s="5">
        <v>93</v>
      </c>
      <c r="AS324" s="5">
        <v>262</v>
      </c>
      <c r="AT324" s="5">
        <v>216</v>
      </c>
      <c r="AU324" s="5">
        <v>201</v>
      </c>
      <c r="AV324" s="167" t="s">
        <v>236</v>
      </c>
      <c r="AW324" s="71" t="s">
        <v>119</v>
      </c>
      <c r="AX324" s="5">
        <v>1912</v>
      </c>
      <c r="AY324" s="5">
        <v>1147</v>
      </c>
      <c r="AZ324" s="5">
        <v>1872</v>
      </c>
      <c r="BA324" s="5">
        <v>1118</v>
      </c>
      <c r="BB324" s="5">
        <v>1193</v>
      </c>
      <c r="BC324" s="5">
        <v>716</v>
      </c>
      <c r="BD324" s="5">
        <v>1845</v>
      </c>
      <c r="BE324" s="5">
        <v>1121</v>
      </c>
      <c r="BF324" s="5">
        <v>1808</v>
      </c>
      <c r="BG324" s="5">
        <v>1094</v>
      </c>
      <c r="BH324" s="5">
        <v>1130</v>
      </c>
      <c r="BI324" s="5">
        <v>690</v>
      </c>
      <c r="BJ324" s="167" t="s">
        <v>236</v>
      </c>
      <c r="BK324" s="71" t="s">
        <v>119</v>
      </c>
      <c r="BL324" s="5">
        <v>110</v>
      </c>
      <c r="BM324" s="5">
        <v>126</v>
      </c>
      <c r="BN324" s="5">
        <v>154</v>
      </c>
      <c r="BO324" s="5">
        <v>122</v>
      </c>
      <c r="BP324" s="5">
        <v>94</v>
      </c>
      <c r="BQ324" s="72">
        <v>606</v>
      </c>
      <c r="BR324" s="5">
        <v>278</v>
      </c>
      <c r="BS324" s="5">
        <v>156</v>
      </c>
      <c r="BT324" s="72">
        <v>19</v>
      </c>
      <c r="BU324" s="5">
        <v>8</v>
      </c>
      <c r="BV324" s="167" t="s">
        <v>236</v>
      </c>
      <c r="BW324" s="71" t="s">
        <v>119</v>
      </c>
      <c r="BX324" s="5">
        <v>3473</v>
      </c>
      <c r="BY324" s="5">
        <v>3252</v>
      </c>
      <c r="BZ324" s="5">
        <v>732</v>
      </c>
      <c r="CA324" s="5">
        <v>410</v>
      </c>
      <c r="CB324" s="5">
        <v>3479</v>
      </c>
      <c r="CC324" s="5">
        <v>61</v>
      </c>
      <c r="CD324" s="5">
        <v>377</v>
      </c>
      <c r="CE324" s="5">
        <v>4</v>
      </c>
      <c r="CF324" s="5">
        <v>0</v>
      </c>
      <c r="CG324" s="5">
        <v>73</v>
      </c>
      <c r="CH324" s="5">
        <v>0</v>
      </c>
      <c r="CI324" s="5">
        <v>414</v>
      </c>
      <c r="CJ324" s="5">
        <v>2363</v>
      </c>
      <c r="CK324" s="135"/>
      <c r="CL324" s="138" t="s">
        <v>236</v>
      </c>
      <c r="CM324" s="138" t="s">
        <v>4446</v>
      </c>
      <c r="CN324" s="139">
        <v>6109</v>
      </c>
      <c r="CO324" s="141">
        <v>11861</v>
      </c>
    </row>
    <row r="325" spans="1:93">
      <c r="A325" s="167"/>
      <c r="B325" s="71" t="s">
        <v>120</v>
      </c>
      <c r="C325" s="5">
        <v>736</v>
      </c>
      <c r="D325" s="5">
        <v>430</v>
      </c>
      <c r="E325" s="5">
        <v>507</v>
      </c>
      <c r="F325" s="5">
        <v>217</v>
      </c>
      <c r="G325" s="5">
        <v>520</v>
      </c>
      <c r="H325" s="5">
        <v>292</v>
      </c>
      <c r="I325" s="5">
        <v>489</v>
      </c>
      <c r="J325" s="5">
        <v>289</v>
      </c>
      <c r="K325" s="72">
        <v>2252</v>
      </c>
      <c r="L325" s="72">
        <v>1228</v>
      </c>
      <c r="M325" s="167"/>
      <c r="N325" s="71" t="s">
        <v>120</v>
      </c>
      <c r="O325" s="5">
        <v>297</v>
      </c>
      <c r="P325" s="5">
        <v>159</v>
      </c>
      <c r="Q325" s="5">
        <v>91</v>
      </c>
      <c r="R325" s="5">
        <v>50</v>
      </c>
      <c r="S325" s="5">
        <v>90</v>
      </c>
      <c r="T325" s="5">
        <v>32</v>
      </c>
      <c r="U325" s="5">
        <v>287</v>
      </c>
      <c r="V325" s="5">
        <v>172</v>
      </c>
      <c r="W325" s="72">
        <v>765</v>
      </c>
      <c r="X325" s="72">
        <v>413</v>
      </c>
      <c r="Y325" s="167"/>
      <c r="Z325" s="71" t="s">
        <v>120</v>
      </c>
      <c r="AA325" s="5">
        <v>11</v>
      </c>
      <c r="AB325" s="5">
        <v>8</v>
      </c>
      <c r="AC325" s="5">
        <v>8</v>
      </c>
      <c r="AD325" s="5">
        <v>10</v>
      </c>
      <c r="AE325" s="72">
        <v>37</v>
      </c>
      <c r="AF325" s="72">
        <v>36</v>
      </c>
      <c r="AG325" s="5">
        <v>2</v>
      </c>
      <c r="AH325" s="5">
        <v>28</v>
      </c>
      <c r="AI325" s="5">
        <v>4</v>
      </c>
      <c r="AJ325" s="5">
        <v>3</v>
      </c>
      <c r="AK325" s="167"/>
      <c r="AL325" s="71" t="s">
        <v>120</v>
      </c>
      <c r="AM325" s="5">
        <v>0</v>
      </c>
      <c r="AN325" s="5">
        <v>596</v>
      </c>
      <c r="AO325" s="5">
        <v>10</v>
      </c>
      <c r="AP325" s="5">
        <v>0</v>
      </c>
      <c r="AQ325" s="5">
        <v>0</v>
      </c>
      <c r="AR325" s="5">
        <v>0</v>
      </c>
      <c r="AS325" s="5">
        <v>32</v>
      </c>
      <c r="AT325" s="5">
        <v>28</v>
      </c>
      <c r="AU325" s="5">
        <v>32</v>
      </c>
      <c r="AV325" s="167"/>
      <c r="AW325" s="71" t="s">
        <v>120</v>
      </c>
      <c r="AX325" s="5">
        <v>559</v>
      </c>
      <c r="AY325" s="5">
        <v>328</v>
      </c>
      <c r="AZ325" s="5">
        <v>537</v>
      </c>
      <c r="BA325" s="5">
        <v>320</v>
      </c>
      <c r="BB325" s="5">
        <v>208</v>
      </c>
      <c r="BC325" s="5">
        <v>120</v>
      </c>
      <c r="BD325" s="5">
        <v>531</v>
      </c>
      <c r="BE325" s="5">
        <v>315</v>
      </c>
      <c r="BF325" s="5">
        <v>518</v>
      </c>
      <c r="BG325" s="5">
        <v>310</v>
      </c>
      <c r="BH325" s="5">
        <v>88</v>
      </c>
      <c r="BI325" s="5">
        <v>55</v>
      </c>
      <c r="BJ325" s="167"/>
      <c r="BK325" s="71" t="s">
        <v>120</v>
      </c>
      <c r="BL325" s="5">
        <v>59</v>
      </c>
      <c r="BM325" s="5">
        <v>19</v>
      </c>
      <c r="BN325" s="5">
        <v>2</v>
      </c>
      <c r="BO325" s="5">
        <v>7</v>
      </c>
      <c r="BP325" s="5">
        <v>5</v>
      </c>
      <c r="BQ325" s="72">
        <v>92</v>
      </c>
      <c r="BR325" s="5">
        <v>66</v>
      </c>
      <c r="BS325" s="5">
        <v>63</v>
      </c>
      <c r="BT325" s="72">
        <v>11</v>
      </c>
      <c r="BU325" s="5">
        <v>4</v>
      </c>
      <c r="BV325" s="167"/>
      <c r="BW325" s="71" t="s">
        <v>120</v>
      </c>
      <c r="BX325" s="5">
        <v>2145</v>
      </c>
      <c r="BY325" s="5">
        <v>1610</v>
      </c>
      <c r="BZ325" s="5">
        <v>0</v>
      </c>
      <c r="CA325" s="5">
        <v>0</v>
      </c>
      <c r="CB325" s="5">
        <v>1597</v>
      </c>
      <c r="CC325" s="5">
        <v>1</v>
      </c>
      <c r="CD325" s="5">
        <v>1</v>
      </c>
      <c r="CE325" s="5">
        <v>0</v>
      </c>
      <c r="CF325" s="5">
        <v>0</v>
      </c>
      <c r="CG325" s="5">
        <v>0</v>
      </c>
      <c r="CH325" s="5">
        <v>0</v>
      </c>
      <c r="CI325" s="5">
        <v>0</v>
      </c>
      <c r="CJ325" s="5">
        <v>647</v>
      </c>
      <c r="CK325" s="135"/>
      <c r="CL325" s="138" t="s">
        <v>236</v>
      </c>
      <c r="CM325" s="138" t="s">
        <v>4447</v>
      </c>
      <c r="CN325" s="139">
        <v>1222</v>
      </c>
      <c r="CO325" s="141">
        <v>5354</v>
      </c>
    </row>
    <row r="326" spans="1:93">
      <c r="A326" s="167"/>
      <c r="B326" s="103" t="s">
        <v>102</v>
      </c>
      <c r="C326" s="105">
        <v>3937</v>
      </c>
      <c r="D326" s="105">
        <v>2261</v>
      </c>
      <c r="E326" s="105">
        <v>3156</v>
      </c>
      <c r="F326" s="105">
        <v>1744</v>
      </c>
      <c r="G326" s="105">
        <v>2276</v>
      </c>
      <c r="H326" s="105">
        <v>1343</v>
      </c>
      <c r="I326" s="105">
        <v>2309</v>
      </c>
      <c r="J326" s="105">
        <v>1348</v>
      </c>
      <c r="K326" s="105">
        <v>11678</v>
      </c>
      <c r="L326" s="105">
        <v>6696</v>
      </c>
      <c r="M326" s="167"/>
      <c r="N326" s="103" t="s">
        <v>102</v>
      </c>
      <c r="O326" s="105">
        <v>561</v>
      </c>
      <c r="P326" s="105">
        <v>305</v>
      </c>
      <c r="Q326" s="105">
        <v>191</v>
      </c>
      <c r="R326" s="105">
        <v>114</v>
      </c>
      <c r="S326" s="105">
        <v>171</v>
      </c>
      <c r="T326" s="105">
        <v>80</v>
      </c>
      <c r="U326" s="105">
        <v>611</v>
      </c>
      <c r="V326" s="105">
        <v>349</v>
      </c>
      <c r="W326" s="105">
        <v>1534</v>
      </c>
      <c r="X326" s="105">
        <v>848</v>
      </c>
      <c r="Y326" s="167"/>
      <c r="Z326" s="103" t="s">
        <v>102</v>
      </c>
      <c r="AA326" s="105">
        <v>96</v>
      </c>
      <c r="AB326" s="105">
        <v>81</v>
      </c>
      <c r="AC326" s="105">
        <v>69</v>
      </c>
      <c r="AD326" s="105">
        <v>70</v>
      </c>
      <c r="AE326" s="105">
        <v>316</v>
      </c>
      <c r="AF326" s="105">
        <v>298</v>
      </c>
      <c r="AG326" s="105">
        <v>105</v>
      </c>
      <c r="AH326" s="105">
        <v>32</v>
      </c>
      <c r="AI326" s="105">
        <v>20</v>
      </c>
      <c r="AJ326" s="105">
        <v>59</v>
      </c>
      <c r="AK326" s="167"/>
      <c r="AL326" s="103" t="s">
        <v>102</v>
      </c>
      <c r="AM326" s="105">
        <v>0</v>
      </c>
      <c r="AN326" s="105">
        <v>3007</v>
      </c>
      <c r="AO326" s="105">
        <v>347</v>
      </c>
      <c r="AP326" s="105">
        <v>69</v>
      </c>
      <c r="AQ326" s="105">
        <v>0</v>
      </c>
      <c r="AR326" s="105">
        <v>93</v>
      </c>
      <c r="AS326" s="105">
        <v>294</v>
      </c>
      <c r="AT326" s="105">
        <v>244</v>
      </c>
      <c r="AU326" s="105">
        <v>233</v>
      </c>
      <c r="AV326" s="167"/>
      <c r="AW326" s="103" t="s">
        <v>102</v>
      </c>
      <c r="AX326" s="105">
        <v>2471</v>
      </c>
      <c r="AY326" s="105">
        <v>1475</v>
      </c>
      <c r="AZ326" s="105">
        <v>2409</v>
      </c>
      <c r="BA326" s="105">
        <v>1438</v>
      </c>
      <c r="BB326" s="105">
        <v>1401</v>
      </c>
      <c r="BC326" s="105">
        <v>836</v>
      </c>
      <c r="BD326" s="105">
        <v>2376</v>
      </c>
      <c r="BE326" s="105">
        <v>1436</v>
      </c>
      <c r="BF326" s="105">
        <v>2326</v>
      </c>
      <c r="BG326" s="105">
        <v>1404</v>
      </c>
      <c r="BH326" s="105">
        <v>1218</v>
      </c>
      <c r="BI326" s="105">
        <v>745</v>
      </c>
      <c r="BJ326" s="167"/>
      <c r="BK326" s="103" t="s">
        <v>102</v>
      </c>
      <c r="BL326" s="105">
        <v>169</v>
      </c>
      <c r="BM326" s="105">
        <v>145</v>
      </c>
      <c r="BN326" s="105">
        <v>156</v>
      </c>
      <c r="BO326" s="105">
        <v>129</v>
      </c>
      <c r="BP326" s="105">
        <v>99</v>
      </c>
      <c r="BQ326" s="105">
        <v>698</v>
      </c>
      <c r="BR326" s="105">
        <v>344</v>
      </c>
      <c r="BS326" s="105">
        <v>219</v>
      </c>
      <c r="BT326" s="105">
        <v>30</v>
      </c>
      <c r="BU326" s="105">
        <v>12</v>
      </c>
      <c r="BV326" s="167"/>
      <c r="BW326" s="103" t="s">
        <v>102</v>
      </c>
      <c r="BX326" s="105">
        <v>5618</v>
      </c>
      <c r="BY326" s="105">
        <v>4862</v>
      </c>
      <c r="BZ326" s="105">
        <v>732</v>
      </c>
      <c r="CA326" s="105">
        <v>410</v>
      </c>
      <c r="CB326" s="105">
        <v>5076</v>
      </c>
      <c r="CC326" s="105">
        <v>62</v>
      </c>
      <c r="CD326" s="105">
        <v>378</v>
      </c>
      <c r="CE326" s="105">
        <v>4</v>
      </c>
      <c r="CF326" s="105">
        <v>0</v>
      </c>
      <c r="CG326" s="105">
        <v>73</v>
      </c>
      <c r="CH326" s="105">
        <v>0</v>
      </c>
      <c r="CI326" s="105">
        <v>414</v>
      </c>
      <c r="CJ326" s="105">
        <v>3010</v>
      </c>
      <c r="CK326" s="135"/>
      <c r="CL326" s="138" t="s">
        <v>236</v>
      </c>
      <c r="CM326" s="138" t="s">
        <v>4448</v>
      </c>
      <c r="CN326" s="139">
        <v>7331</v>
      </c>
      <c r="CO326" s="141">
        <v>17215</v>
      </c>
    </row>
    <row r="327" spans="1:93" ht="14.45" customHeight="1">
      <c r="A327" s="167" t="s">
        <v>237</v>
      </c>
      <c r="B327" s="71" t="s">
        <v>119</v>
      </c>
      <c r="C327" s="5">
        <v>2222</v>
      </c>
      <c r="D327" s="5">
        <v>1188</v>
      </c>
      <c r="E327" s="5">
        <v>1774</v>
      </c>
      <c r="F327" s="5">
        <v>946</v>
      </c>
      <c r="G327" s="5">
        <v>1319</v>
      </c>
      <c r="H327" s="5">
        <v>684</v>
      </c>
      <c r="I327" s="5">
        <v>1362</v>
      </c>
      <c r="J327" s="5">
        <v>761</v>
      </c>
      <c r="K327" s="72">
        <v>6677</v>
      </c>
      <c r="L327" s="72">
        <v>3579</v>
      </c>
      <c r="M327" s="167" t="s">
        <v>237</v>
      </c>
      <c r="N327" s="71" t="s">
        <v>119</v>
      </c>
      <c r="O327" s="5">
        <v>157</v>
      </c>
      <c r="P327" s="5">
        <v>84</v>
      </c>
      <c r="Q327" s="5">
        <v>95</v>
      </c>
      <c r="R327" s="5">
        <v>67</v>
      </c>
      <c r="S327" s="5">
        <v>112</v>
      </c>
      <c r="T327" s="5">
        <v>76</v>
      </c>
      <c r="U327" s="5">
        <v>398</v>
      </c>
      <c r="V327" s="5">
        <v>236</v>
      </c>
      <c r="W327" s="72">
        <v>762</v>
      </c>
      <c r="X327" s="72">
        <v>463</v>
      </c>
      <c r="Y327" s="167" t="s">
        <v>237</v>
      </c>
      <c r="Z327" s="71" t="s">
        <v>119</v>
      </c>
      <c r="AA327" s="5">
        <v>51</v>
      </c>
      <c r="AB327" s="5">
        <v>40</v>
      </c>
      <c r="AC327" s="5">
        <v>38</v>
      </c>
      <c r="AD327" s="5">
        <v>40</v>
      </c>
      <c r="AE327" s="72">
        <v>169</v>
      </c>
      <c r="AF327" s="72">
        <v>179</v>
      </c>
      <c r="AG327" s="5">
        <v>83</v>
      </c>
      <c r="AH327" s="5">
        <v>0</v>
      </c>
      <c r="AI327" s="5">
        <v>1</v>
      </c>
      <c r="AJ327" s="5">
        <v>26</v>
      </c>
      <c r="AK327" s="167" t="s">
        <v>237</v>
      </c>
      <c r="AL327" s="71" t="s">
        <v>119</v>
      </c>
      <c r="AM327" s="5">
        <v>0</v>
      </c>
      <c r="AN327" s="5">
        <v>1544</v>
      </c>
      <c r="AO327" s="5">
        <v>321</v>
      </c>
      <c r="AP327" s="5">
        <v>179</v>
      </c>
      <c r="AQ327" s="5">
        <v>0</v>
      </c>
      <c r="AR327" s="5">
        <v>53</v>
      </c>
      <c r="AS327" s="5">
        <v>159</v>
      </c>
      <c r="AT327" s="5">
        <v>93</v>
      </c>
      <c r="AU327" s="5">
        <v>77</v>
      </c>
      <c r="AV327" s="167" t="s">
        <v>237</v>
      </c>
      <c r="AW327" s="71" t="s">
        <v>119</v>
      </c>
      <c r="AX327" s="5">
        <v>1243</v>
      </c>
      <c r="AY327" s="5">
        <v>724</v>
      </c>
      <c r="AZ327" s="5">
        <v>1197</v>
      </c>
      <c r="BA327" s="5">
        <v>703</v>
      </c>
      <c r="BB327" s="5">
        <v>541</v>
      </c>
      <c r="BC327" s="5">
        <v>312</v>
      </c>
      <c r="BD327" s="5">
        <v>1198</v>
      </c>
      <c r="BE327" s="5">
        <v>711</v>
      </c>
      <c r="BF327" s="5">
        <v>1156</v>
      </c>
      <c r="BG327" s="5">
        <v>690</v>
      </c>
      <c r="BH327" s="5">
        <v>444</v>
      </c>
      <c r="BI327" s="5">
        <v>250</v>
      </c>
      <c r="BJ327" s="167" t="s">
        <v>237</v>
      </c>
      <c r="BK327" s="71" t="s">
        <v>119</v>
      </c>
      <c r="BL327" s="5">
        <v>58</v>
      </c>
      <c r="BM327" s="5">
        <v>93</v>
      </c>
      <c r="BN327" s="5">
        <v>42</v>
      </c>
      <c r="BO327" s="5">
        <v>172</v>
      </c>
      <c r="BP327" s="5">
        <v>4</v>
      </c>
      <c r="BQ327" s="72">
        <v>369</v>
      </c>
      <c r="BR327" s="5">
        <v>203</v>
      </c>
      <c r="BS327" s="5">
        <v>56</v>
      </c>
      <c r="BT327" s="72">
        <v>35</v>
      </c>
      <c r="BU327" s="5">
        <v>14</v>
      </c>
      <c r="BV327" s="167" t="s">
        <v>237</v>
      </c>
      <c r="BW327" s="71" t="s">
        <v>119</v>
      </c>
      <c r="BX327" s="5">
        <v>1473</v>
      </c>
      <c r="BY327" s="5">
        <v>1525</v>
      </c>
      <c r="BZ327" s="5">
        <v>350</v>
      </c>
      <c r="CA327" s="5">
        <v>47</v>
      </c>
      <c r="CB327" s="5">
        <v>1401</v>
      </c>
      <c r="CC327" s="5">
        <v>50</v>
      </c>
      <c r="CD327" s="5">
        <v>39</v>
      </c>
      <c r="CE327" s="5">
        <v>9</v>
      </c>
      <c r="CF327" s="5">
        <v>1</v>
      </c>
      <c r="CG327" s="5">
        <v>675</v>
      </c>
      <c r="CH327" s="5">
        <v>0</v>
      </c>
      <c r="CI327" s="5">
        <v>34</v>
      </c>
      <c r="CJ327" s="5">
        <v>3063</v>
      </c>
      <c r="CK327" s="135"/>
      <c r="CL327" s="138" t="s">
        <v>237</v>
      </c>
      <c r="CM327" s="138" t="s">
        <v>4449</v>
      </c>
      <c r="CN327" s="139">
        <v>4767</v>
      </c>
      <c r="CO327" s="141">
        <v>5570</v>
      </c>
    </row>
    <row r="328" spans="1:93">
      <c r="A328" s="167"/>
      <c r="B328" s="71" t="s">
        <v>120</v>
      </c>
      <c r="C328" s="5">
        <v>301</v>
      </c>
      <c r="D328" s="5">
        <v>174</v>
      </c>
      <c r="E328" s="5">
        <v>145</v>
      </c>
      <c r="F328" s="5">
        <v>84</v>
      </c>
      <c r="G328" s="5">
        <v>139</v>
      </c>
      <c r="H328" s="5">
        <v>78</v>
      </c>
      <c r="I328" s="5">
        <v>264</v>
      </c>
      <c r="J328" s="5">
        <v>153</v>
      </c>
      <c r="K328" s="72">
        <v>849</v>
      </c>
      <c r="L328" s="72">
        <v>489</v>
      </c>
      <c r="M328" s="167"/>
      <c r="N328" s="71" t="s">
        <v>120</v>
      </c>
      <c r="O328" s="5">
        <v>129</v>
      </c>
      <c r="P328" s="5">
        <v>75</v>
      </c>
      <c r="Q328" s="5">
        <v>21</v>
      </c>
      <c r="R328" s="5">
        <v>14</v>
      </c>
      <c r="S328" s="5">
        <v>15</v>
      </c>
      <c r="T328" s="5">
        <v>6</v>
      </c>
      <c r="U328" s="5">
        <v>13</v>
      </c>
      <c r="V328" s="5">
        <v>11</v>
      </c>
      <c r="W328" s="72">
        <v>178</v>
      </c>
      <c r="X328" s="72">
        <v>106</v>
      </c>
      <c r="Y328" s="167"/>
      <c r="Z328" s="71" t="s">
        <v>120</v>
      </c>
      <c r="AA328" s="5">
        <v>6</v>
      </c>
      <c r="AB328" s="5">
        <v>5</v>
      </c>
      <c r="AC328" s="5">
        <v>5</v>
      </c>
      <c r="AD328" s="5">
        <v>6</v>
      </c>
      <c r="AE328" s="72">
        <v>22</v>
      </c>
      <c r="AF328" s="72">
        <v>22</v>
      </c>
      <c r="AG328" s="5">
        <v>18</v>
      </c>
      <c r="AH328" s="5">
        <v>0</v>
      </c>
      <c r="AI328" s="5">
        <v>0</v>
      </c>
      <c r="AJ328" s="5">
        <v>1</v>
      </c>
      <c r="AK328" s="167"/>
      <c r="AL328" s="71" t="s">
        <v>120</v>
      </c>
      <c r="AM328" s="5">
        <v>0</v>
      </c>
      <c r="AN328" s="5">
        <v>386</v>
      </c>
      <c r="AO328" s="5">
        <v>0</v>
      </c>
      <c r="AP328" s="5">
        <v>0</v>
      </c>
      <c r="AQ328" s="5">
        <v>0</v>
      </c>
      <c r="AR328" s="5">
        <v>7</v>
      </c>
      <c r="AS328" s="5">
        <v>23</v>
      </c>
      <c r="AT328" s="5">
        <v>17</v>
      </c>
      <c r="AU328" s="5">
        <v>17</v>
      </c>
      <c r="AV328" s="167"/>
      <c r="AW328" s="71" t="s">
        <v>120</v>
      </c>
      <c r="AX328" s="5">
        <v>258</v>
      </c>
      <c r="AY328" s="5">
        <v>150</v>
      </c>
      <c r="AZ328" s="5">
        <v>258</v>
      </c>
      <c r="BA328" s="5">
        <v>150</v>
      </c>
      <c r="BB328" s="5">
        <v>87</v>
      </c>
      <c r="BC328" s="5">
        <v>43</v>
      </c>
      <c r="BD328" s="5">
        <v>258</v>
      </c>
      <c r="BE328" s="5">
        <v>150</v>
      </c>
      <c r="BF328" s="5">
        <v>258</v>
      </c>
      <c r="BG328" s="5">
        <v>150</v>
      </c>
      <c r="BH328" s="5">
        <v>87</v>
      </c>
      <c r="BI328" s="5">
        <v>43</v>
      </c>
      <c r="BJ328" s="167"/>
      <c r="BK328" s="71" t="s">
        <v>120</v>
      </c>
      <c r="BL328" s="5">
        <v>19</v>
      </c>
      <c r="BM328" s="5">
        <v>18</v>
      </c>
      <c r="BN328" s="5">
        <v>1</v>
      </c>
      <c r="BO328" s="5">
        <v>1</v>
      </c>
      <c r="BP328" s="5">
        <v>0</v>
      </c>
      <c r="BQ328" s="72">
        <v>39</v>
      </c>
      <c r="BR328" s="5">
        <v>33</v>
      </c>
      <c r="BS328" s="5">
        <v>29</v>
      </c>
      <c r="BT328" s="72">
        <v>13</v>
      </c>
      <c r="BU328" s="5">
        <v>8</v>
      </c>
      <c r="BV328" s="167"/>
      <c r="BW328" s="71" t="s">
        <v>120</v>
      </c>
      <c r="BX328" s="5">
        <v>6</v>
      </c>
      <c r="BY328" s="5">
        <v>294</v>
      </c>
      <c r="BZ328" s="5">
        <v>370</v>
      </c>
      <c r="CA328" s="5">
        <v>0</v>
      </c>
      <c r="CB328" s="5">
        <v>298</v>
      </c>
      <c r="CC328" s="5">
        <v>3</v>
      </c>
      <c r="CD328" s="5">
        <v>0</v>
      </c>
      <c r="CE328" s="5">
        <v>0</v>
      </c>
      <c r="CF328" s="5">
        <v>0</v>
      </c>
      <c r="CG328" s="5">
        <v>0</v>
      </c>
      <c r="CH328" s="5">
        <v>0</v>
      </c>
      <c r="CI328" s="5">
        <v>9</v>
      </c>
      <c r="CJ328" s="5">
        <v>561</v>
      </c>
      <c r="CK328" s="135"/>
      <c r="CL328" s="138" t="s">
        <v>237</v>
      </c>
      <c r="CM328" s="138" t="s">
        <v>4450</v>
      </c>
      <c r="CN328" s="139">
        <v>772</v>
      </c>
      <c r="CO328" s="141">
        <v>971</v>
      </c>
    </row>
    <row r="329" spans="1:93">
      <c r="A329" s="167"/>
      <c r="B329" s="103" t="s">
        <v>102</v>
      </c>
      <c r="C329" s="105">
        <v>2523</v>
      </c>
      <c r="D329" s="105">
        <v>1362</v>
      </c>
      <c r="E329" s="105">
        <v>1919</v>
      </c>
      <c r="F329" s="105">
        <v>1030</v>
      </c>
      <c r="G329" s="105">
        <v>1458</v>
      </c>
      <c r="H329" s="105">
        <v>762</v>
      </c>
      <c r="I329" s="105">
        <v>1626</v>
      </c>
      <c r="J329" s="105">
        <v>914</v>
      </c>
      <c r="K329" s="105">
        <v>7526</v>
      </c>
      <c r="L329" s="105">
        <v>4068</v>
      </c>
      <c r="M329" s="167"/>
      <c r="N329" s="103" t="s">
        <v>102</v>
      </c>
      <c r="O329" s="105">
        <v>286</v>
      </c>
      <c r="P329" s="105">
        <v>159</v>
      </c>
      <c r="Q329" s="105">
        <v>116</v>
      </c>
      <c r="R329" s="105">
        <v>81</v>
      </c>
      <c r="S329" s="105">
        <v>127</v>
      </c>
      <c r="T329" s="105">
        <v>82</v>
      </c>
      <c r="U329" s="105">
        <v>411</v>
      </c>
      <c r="V329" s="105">
        <v>247</v>
      </c>
      <c r="W329" s="105">
        <v>940</v>
      </c>
      <c r="X329" s="105">
        <v>569</v>
      </c>
      <c r="Y329" s="167"/>
      <c r="Z329" s="103" t="s">
        <v>102</v>
      </c>
      <c r="AA329" s="105">
        <v>57</v>
      </c>
      <c r="AB329" s="105">
        <v>45</v>
      </c>
      <c r="AC329" s="105">
        <v>43</v>
      </c>
      <c r="AD329" s="105">
        <v>46</v>
      </c>
      <c r="AE329" s="105">
        <v>191</v>
      </c>
      <c r="AF329" s="105">
        <v>201</v>
      </c>
      <c r="AG329" s="105">
        <v>101</v>
      </c>
      <c r="AH329" s="105">
        <v>0</v>
      </c>
      <c r="AI329" s="105">
        <v>1</v>
      </c>
      <c r="AJ329" s="105">
        <v>27</v>
      </c>
      <c r="AK329" s="167"/>
      <c r="AL329" s="103" t="s">
        <v>102</v>
      </c>
      <c r="AM329" s="105">
        <v>0</v>
      </c>
      <c r="AN329" s="105">
        <v>1930</v>
      </c>
      <c r="AO329" s="105">
        <v>321</v>
      </c>
      <c r="AP329" s="105">
        <v>179</v>
      </c>
      <c r="AQ329" s="105">
        <v>0</v>
      </c>
      <c r="AR329" s="105">
        <v>60</v>
      </c>
      <c r="AS329" s="105">
        <v>182</v>
      </c>
      <c r="AT329" s="105">
        <v>110</v>
      </c>
      <c r="AU329" s="105">
        <v>94</v>
      </c>
      <c r="AV329" s="167"/>
      <c r="AW329" s="103" t="s">
        <v>102</v>
      </c>
      <c r="AX329" s="105">
        <v>1501</v>
      </c>
      <c r="AY329" s="105">
        <v>874</v>
      </c>
      <c r="AZ329" s="105">
        <v>1455</v>
      </c>
      <c r="BA329" s="105">
        <v>853</v>
      </c>
      <c r="BB329" s="105">
        <v>628</v>
      </c>
      <c r="BC329" s="105">
        <v>355</v>
      </c>
      <c r="BD329" s="105">
        <v>1456</v>
      </c>
      <c r="BE329" s="105">
        <v>861</v>
      </c>
      <c r="BF329" s="105">
        <v>1414</v>
      </c>
      <c r="BG329" s="105">
        <v>840</v>
      </c>
      <c r="BH329" s="105">
        <v>531</v>
      </c>
      <c r="BI329" s="105">
        <v>293</v>
      </c>
      <c r="BJ329" s="167"/>
      <c r="BK329" s="103" t="s">
        <v>102</v>
      </c>
      <c r="BL329" s="105">
        <v>77</v>
      </c>
      <c r="BM329" s="105">
        <v>111</v>
      </c>
      <c r="BN329" s="105">
        <v>43</v>
      </c>
      <c r="BO329" s="105">
        <v>173</v>
      </c>
      <c r="BP329" s="105">
        <v>4</v>
      </c>
      <c r="BQ329" s="105">
        <v>408</v>
      </c>
      <c r="BR329" s="105">
        <v>236</v>
      </c>
      <c r="BS329" s="105">
        <v>85</v>
      </c>
      <c r="BT329" s="105">
        <v>48</v>
      </c>
      <c r="BU329" s="105">
        <v>22</v>
      </c>
      <c r="BV329" s="167"/>
      <c r="BW329" s="103" t="s">
        <v>102</v>
      </c>
      <c r="BX329" s="105">
        <v>1479</v>
      </c>
      <c r="BY329" s="105">
        <v>1819</v>
      </c>
      <c r="BZ329" s="105">
        <v>720</v>
      </c>
      <c r="CA329" s="105">
        <v>47</v>
      </c>
      <c r="CB329" s="105">
        <v>1699</v>
      </c>
      <c r="CC329" s="105">
        <v>53</v>
      </c>
      <c r="CD329" s="105">
        <v>39</v>
      </c>
      <c r="CE329" s="105">
        <v>9</v>
      </c>
      <c r="CF329" s="105">
        <v>1</v>
      </c>
      <c r="CG329" s="105">
        <v>675</v>
      </c>
      <c r="CH329" s="105">
        <v>0</v>
      </c>
      <c r="CI329" s="105">
        <v>43</v>
      </c>
      <c r="CJ329" s="105">
        <v>3624</v>
      </c>
      <c r="CK329" s="135"/>
      <c r="CL329" s="138" t="s">
        <v>237</v>
      </c>
      <c r="CM329" s="138" t="s">
        <v>4451</v>
      </c>
      <c r="CN329" s="139">
        <v>5539</v>
      </c>
      <c r="CO329" s="141">
        <v>6541</v>
      </c>
    </row>
    <row r="330" spans="1:93" ht="14.45" customHeight="1">
      <c r="A330" s="167" t="s">
        <v>238</v>
      </c>
      <c r="B330" s="71" t="s">
        <v>119</v>
      </c>
      <c r="C330" s="5">
        <v>0</v>
      </c>
      <c r="D330" s="5">
        <v>0</v>
      </c>
      <c r="E330" s="5">
        <v>0</v>
      </c>
      <c r="F330" s="5">
        <v>0</v>
      </c>
      <c r="G330" s="5">
        <v>0</v>
      </c>
      <c r="H330" s="5">
        <v>0</v>
      </c>
      <c r="I330" s="5">
        <v>0</v>
      </c>
      <c r="J330" s="5">
        <v>0</v>
      </c>
      <c r="K330" s="72">
        <v>0</v>
      </c>
      <c r="L330" s="72">
        <v>0</v>
      </c>
      <c r="M330" s="167" t="s">
        <v>238</v>
      </c>
      <c r="N330" s="71" t="s">
        <v>119</v>
      </c>
      <c r="O330" s="5">
        <v>0</v>
      </c>
      <c r="P330" s="5">
        <v>0</v>
      </c>
      <c r="Q330" s="5">
        <v>0</v>
      </c>
      <c r="R330" s="5">
        <v>0</v>
      </c>
      <c r="S330" s="5">
        <v>0</v>
      </c>
      <c r="T330" s="5">
        <v>0</v>
      </c>
      <c r="U330" s="5">
        <v>0</v>
      </c>
      <c r="V330" s="5">
        <v>0</v>
      </c>
      <c r="W330" s="72">
        <v>0</v>
      </c>
      <c r="X330" s="72">
        <v>0</v>
      </c>
      <c r="Y330" s="167" t="s">
        <v>238</v>
      </c>
      <c r="Z330" s="71" t="s">
        <v>119</v>
      </c>
      <c r="AA330" s="5">
        <v>0</v>
      </c>
      <c r="AB330" s="5">
        <v>0</v>
      </c>
      <c r="AC330" s="5">
        <v>0</v>
      </c>
      <c r="AD330" s="5">
        <v>0</v>
      </c>
      <c r="AE330" s="72">
        <v>0</v>
      </c>
      <c r="AF330" s="72">
        <v>0</v>
      </c>
      <c r="AG330" s="5">
        <v>0</v>
      </c>
      <c r="AH330" s="5">
        <v>0</v>
      </c>
      <c r="AI330" s="5">
        <v>0</v>
      </c>
      <c r="AJ330" s="5">
        <v>0</v>
      </c>
      <c r="AK330" s="167" t="s">
        <v>238</v>
      </c>
      <c r="AL330" s="71" t="s">
        <v>119</v>
      </c>
      <c r="AM330" s="5">
        <v>0</v>
      </c>
      <c r="AN330" s="5">
        <v>0</v>
      </c>
      <c r="AO330" s="5">
        <v>0</v>
      </c>
      <c r="AP330" s="5">
        <v>0</v>
      </c>
      <c r="AQ330" s="5">
        <v>0</v>
      </c>
      <c r="AR330" s="5">
        <v>0</v>
      </c>
      <c r="AS330" s="5">
        <v>0</v>
      </c>
      <c r="AT330" s="5">
        <v>0</v>
      </c>
      <c r="AU330" s="5">
        <v>0</v>
      </c>
      <c r="AV330" s="167" t="s">
        <v>238</v>
      </c>
      <c r="AW330" s="71" t="s">
        <v>119</v>
      </c>
      <c r="AX330" s="5">
        <v>0</v>
      </c>
      <c r="AY330" s="5">
        <v>0</v>
      </c>
      <c r="AZ330" s="5">
        <v>0</v>
      </c>
      <c r="BA330" s="5">
        <v>0</v>
      </c>
      <c r="BB330" s="5">
        <v>0</v>
      </c>
      <c r="BC330" s="5">
        <v>0</v>
      </c>
      <c r="BD330" s="5">
        <v>0</v>
      </c>
      <c r="BE330" s="5">
        <v>0</v>
      </c>
      <c r="BF330" s="5">
        <v>0</v>
      </c>
      <c r="BG330" s="5">
        <v>0</v>
      </c>
      <c r="BH330" s="5">
        <v>0</v>
      </c>
      <c r="BI330" s="5">
        <v>0</v>
      </c>
      <c r="BJ330" s="167" t="s">
        <v>238</v>
      </c>
      <c r="BK330" s="71" t="s">
        <v>119</v>
      </c>
      <c r="BL330" s="5">
        <v>0</v>
      </c>
      <c r="BM330" s="5">
        <v>0</v>
      </c>
      <c r="BN330" s="5">
        <v>0</v>
      </c>
      <c r="BO330" s="5">
        <v>0</v>
      </c>
      <c r="BP330" s="5">
        <v>0</v>
      </c>
      <c r="BQ330" s="72">
        <v>0</v>
      </c>
      <c r="BR330" s="5">
        <v>0</v>
      </c>
      <c r="BS330" s="5">
        <v>0</v>
      </c>
      <c r="BT330" s="72">
        <v>0</v>
      </c>
      <c r="BU330" s="5">
        <v>0</v>
      </c>
      <c r="BV330" s="167" t="s">
        <v>238</v>
      </c>
      <c r="BW330" s="71" t="s">
        <v>119</v>
      </c>
      <c r="BX330" s="5">
        <v>0</v>
      </c>
      <c r="BY330" s="5">
        <v>0</v>
      </c>
      <c r="BZ330" s="5">
        <v>0</v>
      </c>
      <c r="CA330" s="5">
        <v>0</v>
      </c>
      <c r="CB330" s="5">
        <v>0</v>
      </c>
      <c r="CC330" s="5">
        <v>0</v>
      </c>
      <c r="CD330" s="5">
        <v>0</v>
      </c>
      <c r="CE330" s="5">
        <v>0</v>
      </c>
      <c r="CF330" s="5">
        <v>0</v>
      </c>
      <c r="CG330" s="5">
        <v>0</v>
      </c>
      <c r="CH330" s="5">
        <v>0</v>
      </c>
      <c r="CI330" s="5">
        <v>0</v>
      </c>
      <c r="CJ330" s="5">
        <v>0</v>
      </c>
      <c r="CK330" s="135"/>
      <c r="CL330" s="138" t="s">
        <v>238</v>
      </c>
      <c r="CM330" s="138" t="s">
        <v>4452</v>
      </c>
      <c r="CN330" s="139">
        <v>0</v>
      </c>
      <c r="CO330" s="141">
        <v>0</v>
      </c>
    </row>
    <row r="331" spans="1:93">
      <c r="A331" s="167"/>
      <c r="B331" s="71" t="s">
        <v>120</v>
      </c>
      <c r="C331" s="5">
        <v>1661</v>
      </c>
      <c r="D331" s="5">
        <v>879</v>
      </c>
      <c r="E331" s="5">
        <v>1629</v>
      </c>
      <c r="F331" s="5">
        <v>844</v>
      </c>
      <c r="G331" s="5">
        <v>1568</v>
      </c>
      <c r="H331" s="5">
        <v>895</v>
      </c>
      <c r="I331" s="5">
        <v>1526</v>
      </c>
      <c r="J331" s="5">
        <v>850</v>
      </c>
      <c r="K331" s="72">
        <v>6384</v>
      </c>
      <c r="L331" s="72">
        <v>3468</v>
      </c>
      <c r="M331" s="167"/>
      <c r="N331" s="71" t="s">
        <v>120</v>
      </c>
      <c r="O331" s="5">
        <v>158</v>
      </c>
      <c r="P331" s="5">
        <v>68</v>
      </c>
      <c r="Q331" s="5">
        <v>82</v>
      </c>
      <c r="R331" s="5">
        <v>47</v>
      </c>
      <c r="S331" s="5">
        <v>108</v>
      </c>
      <c r="T331" s="5">
        <v>52</v>
      </c>
      <c r="U331" s="5">
        <v>307</v>
      </c>
      <c r="V331" s="5">
        <v>187</v>
      </c>
      <c r="W331" s="72">
        <v>655</v>
      </c>
      <c r="X331" s="72">
        <v>354</v>
      </c>
      <c r="Y331" s="167"/>
      <c r="Z331" s="71" t="s">
        <v>120</v>
      </c>
      <c r="AA331" s="5">
        <v>26</v>
      </c>
      <c r="AB331" s="5">
        <v>26</v>
      </c>
      <c r="AC331" s="5">
        <v>23</v>
      </c>
      <c r="AD331" s="5">
        <v>23</v>
      </c>
      <c r="AE331" s="72">
        <v>98</v>
      </c>
      <c r="AF331" s="72">
        <v>109</v>
      </c>
      <c r="AG331" s="5">
        <v>106</v>
      </c>
      <c r="AH331" s="5">
        <v>41</v>
      </c>
      <c r="AI331" s="5">
        <v>1</v>
      </c>
      <c r="AJ331" s="5">
        <v>7</v>
      </c>
      <c r="AK331" s="167"/>
      <c r="AL331" s="71" t="s">
        <v>120</v>
      </c>
      <c r="AM331" s="5">
        <v>36</v>
      </c>
      <c r="AN331" s="5">
        <v>1946</v>
      </c>
      <c r="AO331" s="5">
        <v>19</v>
      </c>
      <c r="AP331" s="5">
        <v>35</v>
      </c>
      <c r="AQ331" s="5">
        <v>19</v>
      </c>
      <c r="AR331" s="5">
        <v>77</v>
      </c>
      <c r="AS331" s="5">
        <v>100</v>
      </c>
      <c r="AT331" s="5">
        <v>179</v>
      </c>
      <c r="AU331" s="5">
        <v>112</v>
      </c>
      <c r="AV331" s="167"/>
      <c r="AW331" s="71" t="s">
        <v>120</v>
      </c>
      <c r="AX331" s="5">
        <v>1485</v>
      </c>
      <c r="AY331" s="5">
        <v>846</v>
      </c>
      <c r="AZ331" s="5">
        <v>1460</v>
      </c>
      <c r="BA331" s="5">
        <v>834</v>
      </c>
      <c r="BB331" s="5">
        <v>594</v>
      </c>
      <c r="BC331" s="5">
        <v>351</v>
      </c>
      <c r="BD331" s="5">
        <v>1477</v>
      </c>
      <c r="BE331" s="5">
        <v>842</v>
      </c>
      <c r="BF331" s="5">
        <v>1452</v>
      </c>
      <c r="BG331" s="5">
        <v>830</v>
      </c>
      <c r="BH331" s="5">
        <v>176</v>
      </c>
      <c r="BI331" s="5">
        <v>99</v>
      </c>
      <c r="BJ331" s="167"/>
      <c r="BK331" s="71" t="s">
        <v>120</v>
      </c>
      <c r="BL331" s="5">
        <v>135</v>
      </c>
      <c r="BM331" s="5">
        <v>100</v>
      </c>
      <c r="BN331" s="5">
        <v>0</v>
      </c>
      <c r="BO331" s="5">
        <v>3</v>
      </c>
      <c r="BP331" s="5">
        <v>0</v>
      </c>
      <c r="BQ331" s="72">
        <v>238</v>
      </c>
      <c r="BR331" s="5">
        <v>190</v>
      </c>
      <c r="BS331" s="5">
        <v>156</v>
      </c>
      <c r="BT331" s="72">
        <v>102</v>
      </c>
      <c r="BU331" s="5">
        <v>61</v>
      </c>
      <c r="BV331" s="167"/>
      <c r="BW331" s="71" t="s">
        <v>120</v>
      </c>
      <c r="BX331" s="5">
        <v>4246</v>
      </c>
      <c r="BY331" s="5">
        <v>4995</v>
      </c>
      <c r="BZ331" s="5">
        <v>2034</v>
      </c>
      <c r="CA331" s="5">
        <v>787</v>
      </c>
      <c r="CB331" s="5">
        <v>3402</v>
      </c>
      <c r="CC331" s="5">
        <v>157</v>
      </c>
      <c r="CD331" s="5">
        <v>87</v>
      </c>
      <c r="CE331" s="5">
        <v>0</v>
      </c>
      <c r="CF331" s="5">
        <v>0</v>
      </c>
      <c r="CG331" s="5">
        <v>425</v>
      </c>
      <c r="CH331" s="5">
        <v>143</v>
      </c>
      <c r="CI331" s="5">
        <v>229</v>
      </c>
      <c r="CJ331" s="5">
        <v>2660</v>
      </c>
      <c r="CK331" s="135"/>
      <c r="CL331" s="138" t="s">
        <v>238</v>
      </c>
      <c r="CM331" s="138" t="s">
        <v>4453</v>
      </c>
      <c r="CN331" s="139">
        <v>4220</v>
      </c>
      <c r="CO331" s="141">
        <v>16276</v>
      </c>
    </row>
    <row r="332" spans="1:93">
      <c r="A332" s="167"/>
      <c r="B332" s="103" t="s">
        <v>102</v>
      </c>
      <c r="C332" s="105">
        <v>1661</v>
      </c>
      <c r="D332" s="105">
        <v>879</v>
      </c>
      <c r="E332" s="105">
        <v>1629</v>
      </c>
      <c r="F332" s="105">
        <v>844</v>
      </c>
      <c r="G332" s="105">
        <v>1568</v>
      </c>
      <c r="H332" s="105">
        <v>895</v>
      </c>
      <c r="I332" s="105">
        <v>1526</v>
      </c>
      <c r="J332" s="105">
        <v>850</v>
      </c>
      <c r="K332" s="105">
        <v>6384</v>
      </c>
      <c r="L332" s="105">
        <v>3468</v>
      </c>
      <c r="M332" s="167"/>
      <c r="N332" s="103" t="s">
        <v>102</v>
      </c>
      <c r="O332" s="105">
        <v>158</v>
      </c>
      <c r="P332" s="105">
        <v>68</v>
      </c>
      <c r="Q332" s="105">
        <v>82</v>
      </c>
      <c r="R332" s="105">
        <v>47</v>
      </c>
      <c r="S332" s="105">
        <v>108</v>
      </c>
      <c r="T332" s="105">
        <v>52</v>
      </c>
      <c r="U332" s="105">
        <v>307</v>
      </c>
      <c r="V332" s="105">
        <v>187</v>
      </c>
      <c r="W332" s="105">
        <v>655</v>
      </c>
      <c r="X332" s="105">
        <v>354</v>
      </c>
      <c r="Y332" s="167"/>
      <c r="Z332" s="103" t="s">
        <v>102</v>
      </c>
      <c r="AA332" s="105">
        <v>26</v>
      </c>
      <c r="AB332" s="105">
        <v>26</v>
      </c>
      <c r="AC332" s="105">
        <v>23</v>
      </c>
      <c r="AD332" s="105">
        <v>23</v>
      </c>
      <c r="AE332" s="105">
        <v>98</v>
      </c>
      <c r="AF332" s="105">
        <v>109</v>
      </c>
      <c r="AG332" s="105">
        <v>106</v>
      </c>
      <c r="AH332" s="105">
        <v>41</v>
      </c>
      <c r="AI332" s="105">
        <v>1</v>
      </c>
      <c r="AJ332" s="105">
        <v>7</v>
      </c>
      <c r="AK332" s="167"/>
      <c r="AL332" s="103" t="s">
        <v>102</v>
      </c>
      <c r="AM332" s="105">
        <v>36</v>
      </c>
      <c r="AN332" s="105">
        <v>1946</v>
      </c>
      <c r="AO332" s="105">
        <v>19</v>
      </c>
      <c r="AP332" s="105">
        <v>35</v>
      </c>
      <c r="AQ332" s="105">
        <v>19</v>
      </c>
      <c r="AR332" s="105">
        <v>77</v>
      </c>
      <c r="AS332" s="105">
        <v>100</v>
      </c>
      <c r="AT332" s="105">
        <v>179</v>
      </c>
      <c r="AU332" s="105">
        <v>112</v>
      </c>
      <c r="AV332" s="167"/>
      <c r="AW332" s="103" t="s">
        <v>102</v>
      </c>
      <c r="AX332" s="105">
        <v>1485</v>
      </c>
      <c r="AY332" s="105">
        <v>846</v>
      </c>
      <c r="AZ332" s="105">
        <v>1460</v>
      </c>
      <c r="BA332" s="105">
        <v>834</v>
      </c>
      <c r="BB332" s="105">
        <v>594</v>
      </c>
      <c r="BC332" s="105">
        <v>351</v>
      </c>
      <c r="BD332" s="105">
        <v>1477</v>
      </c>
      <c r="BE332" s="105">
        <v>842</v>
      </c>
      <c r="BF332" s="105">
        <v>1452</v>
      </c>
      <c r="BG332" s="105">
        <v>830</v>
      </c>
      <c r="BH332" s="105">
        <v>176</v>
      </c>
      <c r="BI332" s="105">
        <v>99</v>
      </c>
      <c r="BJ332" s="167"/>
      <c r="BK332" s="103" t="s">
        <v>102</v>
      </c>
      <c r="BL332" s="105">
        <v>135</v>
      </c>
      <c r="BM332" s="105">
        <v>100</v>
      </c>
      <c r="BN332" s="105">
        <v>0</v>
      </c>
      <c r="BO332" s="105">
        <v>3</v>
      </c>
      <c r="BP332" s="105">
        <v>0</v>
      </c>
      <c r="BQ332" s="105">
        <v>238</v>
      </c>
      <c r="BR332" s="105">
        <v>190</v>
      </c>
      <c r="BS332" s="105">
        <v>156</v>
      </c>
      <c r="BT332" s="105">
        <v>102</v>
      </c>
      <c r="BU332" s="105">
        <v>61</v>
      </c>
      <c r="BV332" s="167"/>
      <c r="BW332" s="103" t="s">
        <v>102</v>
      </c>
      <c r="BX332" s="105">
        <v>4246</v>
      </c>
      <c r="BY332" s="105">
        <v>4995</v>
      </c>
      <c r="BZ332" s="105">
        <v>2034</v>
      </c>
      <c r="CA332" s="105">
        <v>787</v>
      </c>
      <c r="CB332" s="105">
        <v>3402</v>
      </c>
      <c r="CC332" s="105">
        <v>157</v>
      </c>
      <c r="CD332" s="105">
        <v>87</v>
      </c>
      <c r="CE332" s="105">
        <v>0</v>
      </c>
      <c r="CF332" s="105">
        <v>0</v>
      </c>
      <c r="CG332" s="105">
        <v>425</v>
      </c>
      <c r="CH332" s="105">
        <v>143</v>
      </c>
      <c r="CI332" s="105">
        <v>229</v>
      </c>
      <c r="CJ332" s="105">
        <v>2660</v>
      </c>
      <c r="CK332" s="135"/>
      <c r="CL332" s="138" t="s">
        <v>238</v>
      </c>
      <c r="CM332" s="138" t="s">
        <v>4454</v>
      </c>
      <c r="CN332" s="139">
        <v>4220</v>
      </c>
      <c r="CO332" s="141">
        <v>16276</v>
      </c>
    </row>
    <row r="333" spans="1:93" ht="14.45" customHeight="1">
      <c r="A333" s="167" t="s">
        <v>239</v>
      </c>
      <c r="B333" s="71" t="s">
        <v>119</v>
      </c>
      <c r="C333" s="5">
        <v>519</v>
      </c>
      <c r="D333" s="5">
        <v>269</v>
      </c>
      <c r="E333" s="5">
        <v>498</v>
      </c>
      <c r="F333" s="5">
        <v>280</v>
      </c>
      <c r="G333" s="5">
        <v>353</v>
      </c>
      <c r="H333" s="5">
        <v>189</v>
      </c>
      <c r="I333" s="5">
        <v>377</v>
      </c>
      <c r="J333" s="5">
        <v>202</v>
      </c>
      <c r="K333" s="72">
        <v>1747</v>
      </c>
      <c r="L333" s="72">
        <v>940</v>
      </c>
      <c r="M333" s="167" t="s">
        <v>239</v>
      </c>
      <c r="N333" s="71" t="s">
        <v>119</v>
      </c>
      <c r="O333" s="5">
        <v>59</v>
      </c>
      <c r="P333" s="5">
        <v>33</v>
      </c>
      <c r="Q333" s="5">
        <v>40</v>
      </c>
      <c r="R333" s="5">
        <v>20</v>
      </c>
      <c r="S333" s="5">
        <v>60</v>
      </c>
      <c r="T333" s="5">
        <v>39</v>
      </c>
      <c r="U333" s="5">
        <v>150</v>
      </c>
      <c r="V333" s="5">
        <v>68</v>
      </c>
      <c r="W333" s="72">
        <v>309</v>
      </c>
      <c r="X333" s="72">
        <v>160</v>
      </c>
      <c r="Y333" s="167" t="s">
        <v>239</v>
      </c>
      <c r="Z333" s="71" t="s">
        <v>119</v>
      </c>
      <c r="AA333" s="5">
        <v>14</v>
      </c>
      <c r="AB333" s="5">
        <v>14</v>
      </c>
      <c r="AC333" s="5">
        <v>13</v>
      </c>
      <c r="AD333" s="5">
        <v>13</v>
      </c>
      <c r="AE333" s="72">
        <v>54</v>
      </c>
      <c r="AF333" s="72">
        <v>56</v>
      </c>
      <c r="AG333" s="5">
        <v>20</v>
      </c>
      <c r="AH333" s="5">
        <v>0</v>
      </c>
      <c r="AI333" s="5">
        <v>0</v>
      </c>
      <c r="AJ333" s="5">
        <v>10</v>
      </c>
      <c r="AK333" s="167" t="s">
        <v>239</v>
      </c>
      <c r="AL333" s="71" t="s">
        <v>119</v>
      </c>
      <c r="AM333" s="5">
        <v>0</v>
      </c>
      <c r="AN333" s="5">
        <v>708</v>
      </c>
      <c r="AO333" s="5">
        <v>27</v>
      </c>
      <c r="AP333" s="5">
        <v>0</v>
      </c>
      <c r="AQ333" s="5">
        <v>0</v>
      </c>
      <c r="AR333" s="5">
        <v>3</v>
      </c>
      <c r="AS333" s="5">
        <v>52</v>
      </c>
      <c r="AT333" s="5">
        <v>12</v>
      </c>
      <c r="AU333" s="5">
        <v>14</v>
      </c>
      <c r="AV333" s="167" t="s">
        <v>239</v>
      </c>
      <c r="AW333" s="71" t="s">
        <v>119</v>
      </c>
      <c r="AX333" s="5">
        <v>389</v>
      </c>
      <c r="AY333" s="5">
        <v>195</v>
      </c>
      <c r="AZ333" s="5">
        <v>368</v>
      </c>
      <c r="BA333" s="5">
        <v>185</v>
      </c>
      <c r="BB333" s="5">
        <v>133</v>
      </c>
      <c r="BC333" s="5">
        <v>64</v>
      </c>
      <c r="BD333" s="5">
        <v>373</v>
      </c>
      <c r="BE333" s="5">
        <v>192</v>
      </c>
      <c r="BF333" s="5">
        <v>352</v>
      </c>
      <c r="BG333" s="5">
        <v>182</v>
      </c>
      <c r="BH333" s="5">
        <v>127</v>
      </c>
      <c r="BI333" s="5">
        <v>61</v>
      </c>
      <c r="BJ333" s="167" t="s">
        <v>239</v>
      </c>
      <c r="BK333" s="71" t="s">
        <v>119</v>
      </c>
      <c r="BL333" s="5">
        <v>23</v>
      </c>
      <c r="BM333" s="5">
        <v>47</v>
      </c>
      <c r="BN333" s="5">
        <v>0</v>
      </c>
      <c r="BO333" s="5">
        <v>17</v>
      </c>
      <c r="BP333" s="5">
        <v>0</v>
      </c>
      <c r="BQ333" s="72">
        <v>87</v>
      </c>
      <c r="BR333" s="5">
        <v>34</v>
      </c>
      <c r="BS333" s="5">
        <v>31</v>
      </c>
      <c r="BT333" s="72">
        <v>15</v>
      </c>
      <c r="BU333" s="5">
        <v>4</v>
      </c>
      <c r="BV333" s="167" t="s">
        <v>239</v>
      </c>
      <c r="BW333" s="71" t="s">
        <v>119</v>
      </c>
      <c r="BX333" s="5">
        <v>368</v>
      </c>
      <c r="BY333" s="5">
        <v>600</v>
      </c>
      <c r="BZ333" s="5">
        <v>263</v>
      </c>
      <c r="CA333" s="5">
        <v>111</v>
      </c>
      <c r="CB333" s="5">
        <v>544</v>
      </c>
      <c r="CC333" s="5">
        <v>84</v>
      </c>
      <c r="CD333" s="5">
        <v>140</v>
      </c>
      <c r="CE333" s="5">
        <v>6</v>
      </c>
      <c r="CF333" s="5">
        <v>0</v>
      </c>
      <c r="CG333" s="5">
        <v>8</v>
      </c>
      <c r="CH333" s="5">
        <v>0</v>
      </c>
      <c r="CI333" s="5">
        <v>28</v>
      </c>
      <c r="CJ333" s="5">
        <v>1251</v>
      </c>
      <c r="CK333" s="135"/>
      <c r="CL333" s="138" t="s">
        <v>239</v>
      </c>
      <c r="CM333" s="138" t="s">
        <v>4455</v>
      </c>
      <c r="CN333" s="139">
        <v>1497</v>
      </c>
      <c r="CO333" s="141">
        <v>2124</v>
      </c>
    </row>
    <row r="334" spans="1:93">
      <c r="A334" s="167"/>
      <c r="B334" s="71" t="s">
        <v>120</v>
      </c>
      <c r="C334" s="5">
        <v>0</v>
      </c>
      <c r="D334" s="5">
        <v>0</v>
      </c>
      <c r="E334" s="5">
        <v>0</v>
      </c>
      <c r="F334" s="5">
        <v>0</v>
      </c>
      <c r="G334" s="5">
        <v>0</v>
      </c>
      <c r="H334" s="5">
        <v>0</v>
      </c>
      <c r="I334" s="5">
        <v>0</v>
      </c>
      <c r="J334" s="5">
        <v>0</v>
      </c>
      <c r="K334" s="72">
        <v>0</v>
      </c>
      <c r="L334" s="72">
        <v>0</v>
      </c>
      <c r="M334" s="167"/>
      <c r="N334" s="71" t="s">
        <v>120</v>
      </c>
      <c r="O334" s="5">
        <v>0</v>
      </c>
      <c r="P334" s="5">
        <v>0</v>
      </c>
      <c r="Q334" s="5">
        <v>0</v>
      </c>
      <c r="R334" s="5">
        <v>0</v>
      </c>
      <c r="S334" s="5">
        <v>0</v>
      </c>
      <c r="T334" s="5">
        <v>0</v>
      </c>
      <c r="U334" s="5">
        <v>0</v>
      </c>
      <c r="V334" s="5">
        <v>0</v>
      </c>
      <c r="W334" s="72">
        <v>0</v>
      </c>
      <c r="X334" s="72">
        <v>0</v>
      </c>
      <c r="Y334" s="167"/>
      <c r="Z334" s="71" t="s">
        <v>120</v>
      </c>
      <c r="AA334" s="5">
        <v>0</v>
      </c>
      <c r="AB334" s="5">
        <v>0</v>
      </c>
      <c r="AC334" s="5">
        <v>0</v>
      </c>
      <c r="AD334" s="5">
        <v>0</v>
      </c>
      <c r="AE334" s="72">
        <v>0</v>
      </c>
      <c r="AF334" s="72">
        <v>0</v>
      </c>
      <c r="AG334" s="5">
        <v>0</v>
      </c>
      <c r="AH334" s="5">
        <v>0</v>
      </c>
      <c r="AI334" s="5">
        <v>0</v>
      </c>
      <c r="AJ334" s="5">
        <v>0</v>
      </c>
      <c r="AK334" s="167"/>
      <c r="AL334" s="71" t="s">
        <v>120</v>
      </c>
      <c r="AM334" s="5">
        <v>0</v>
      </c>
      <c r="AN334" s="5">
        <v>0</v>
      </c>
      <c r="AO334" s="5">
        <v>0</v>
      </c>
      <c r="AP334" s="5">
        <v>0</v>
      </c>
      <c r="AQ334" s="5">
        <v>0</v>
      </c>
      <c r="AR334" s="5">
        <v>0</v>
      </c>
      <c r="AS334" s="5">
        <v>0</v>
      </c>
      <c r="AT334" s="5">
        <v>0</v>
      </c>
      <c r="AU334" s="5">
        <v>0</v>
      </c>
      <c r="AV334" s="167"/>
      <c r="AW334" s="71" t="s">
        <v>120</v>
      </c>
      <c r="AX334" s="5">
        <v>0</v>
      </c>
      <c r="AY334" s="5">
        <v>0</v>
      </c>
      <c r="AZ334" s="5">
        <v>0</v>
      </c>
      <c r="BA334" s="5">
        <v>0</v>
      </c>
      <c r="BB334" s="5">
        <v>0</v>
      </c>
      <c r="BC334" s="5">
        <v>0</v>
      </c>
      <c r="BD334" s="5">
        <v>0</v>
      </c>
      <c r="BE334" s="5">
        <v>0</v>
      </c>
      <c r="BF334" s="5">
        <v>0</v>
      </c>
      <c r="BG334" s="5">
        <v>0</v>
      </c>
      <c r="BH334" s="5">
        <v>0</v>
      </c>
      <c r="BI334" s="5">
        <v>0</v>
      </c>
      <c r="BJ334" s="167"/>
      <c r="BK334" s="71" t="s">
        <v>120</v>
      </c>
      <c r="BL334" s="5">
        <v>0</v>
      </c>
      <c r="BM334" s="5">
        <v>0</v>
      </c>
      <c r="BN334" s="5">
        <v>0</v>
      </c>
      <c r="BO334" s="5">
        <v>0</v>
      </c>
      <c r="BP334" s="5">
        <v>0</v>
      </c>
      <c r="BQ334" s="72">
        <v>0</v>
      </c>
      <c r="BR334" s="5">
        <v>0</v>
      </c>
      <c r="BS334" s="5">
        <v>0</v>
      </c>
      <c r="BT334" s="72">
        <v>0</v>
      </c>
      <c r="BU334" s="5">
        <v>0</v>
      </c>
      <c r="BV334" s="167"/>
      <c r="BW334" s="71" t="s">
        <v>120</v>
      </c>
      <c r="BX334" s="5">
        <v>0</v>
      </c>
      <c r="BY334" s="5">
        <v>0</v>
      </c>
      <c r="BZ334" s="5">
        <v>0</v>
      </c>
      <c r="CA334" s="5">
        <v>0</v>
      </c>
      <c r="CB334" s="5">
        <v>0</v>
      </c>
      <c r="CC334" s="5">
        <v>0</v>
      </c>
      <c r="CD334" s="5">
        <v>0</v>
      </c>
      <c r="CE334" s="5">
        <v>0</v>
      </c>
      <c r="CF334" s="5">
        <v>0</v>
      </c>
      <c r="CG334" s="5">
        <v>0</v>
      </c>
      <c r="CH334" s="5">
        <v>0</v>
      </c>
      <c r="CI334" s="5">
        <v>0</v>
      </c>
      <c r="CJ334" s="5">
        <v>0</v>
      </c>
      <c r="CK334" s="135"/>
      <c r="CL334" s="138" t="s">
        <v>239</v>
      </c>
      <c r="CM334" s="138" t="s">
        <v>4456</v>
      </c>
      <c r="CN334" s="139">
        <v>0</v>
      </c>
      <c r="CO334" s="141">
        <v>0</v>
      </c>
    </row>
    <row r="335" spans="1:93">
      <c r="A335" s="167"/>
      <c r="B335" s="103" t="s">
        <v>102</v>
      </c>
      <c r="C335" s="105">
        <v>519</v>
      </c>
      <c r="D335" s="105">
        <v>269</v>
      </c>
      <c r="E335" s="105">
        <v>498</v>
      </c>
      <c r="F335" s="105">
        <v>280</v>
      </c>
      <c r="G335" s="105">
        <v>353</v>
      </c>
      <c r="H335" s="105">
        <v>189</v>
      </c>
      <c r="I335" s="105">
        <v>377</v>
      </c>
      <c r="J335" s="105">
        <v>202</v>
      </c>
      <c r="K335" s="105">
        <v>1747</v>
      </c>
      <c r="L335" s="105">
        <v>940</v>
      </c>
      <c r="M335" s="167"/>
      <c r="N335" s="103" t="s">
        <v>102</v>
      </c>
      <c r="O335" s="105">
        <v>59</v>
      </c>
      <c r="P335" s="105">
        <v>33</v>
      </c>
      <c r="Q335" s="105">
        <v>40</v>
      </c>
      <c r="R335" s="105">
        <v>20</v>
      </c>
      <c r="S335" s="105">
        <v>60</v>
      </c>
      <c r="T335" s="105">
        <v>39</v>
      </c>
      <c r="U335" s="105">
        <v>150</v>
      </c>
      <c r="V335" s="105">
        <v>68</v>
      </c>
      <c r="W335" s="105">
        <v>309</v>
      </c>
      <c r="X335" s="105">
        <v>160</v>
      </c>
      <c r="Y335" s="167"/>
      <c r="Z335" s="103" t="s">
        <v>102</v>
      </c>
      <c r="AA335" s="105">
        <v>14</v>
      </c>
      <c r="AB335" s="105">
        <v>14</v>
      </c>
      <c r="AC335" s="105">
        <v>13</v>
      </c>
      <c r="AD335" s="105">
        <v>13</v>
      </c>
      <c r="AE335" s="105">
        <v>54</v>
      </c>
      <c r="AF335" s="105">
        <v>56</v>
      </c>
      <c r="AG335" s="105">
        <v>20</v>
      </c>
      <c r="AH335" s="105">
        <v>0</v>
      </c>
      <c r="AI335" s="105">
        <v>0</v>
      </c>
      <c r="AJ335" s="105">
        <v>10</v>
      </c>
      <c r="AK335" s="167"/>
      <c r="AL335" s="103" t="s">
        <v>102</v>
      </c>
      <c r="AM335" s="105">
        <v>0</v>
      </c>
      <c r="AN335" s="105">
        <v>708</v>
      </c>
      <c r="AO335" s="105">
        <v>27</v>
      </c>
      <c r="AP335" s="105">
        <v>0</v>
      </c>
      <c r="AQ335" s="105">
        <v>0</v>
      </c>
      <c r="AR335" s="105">
        <v>3</v>
      </c>
      <c r="AS335" s="105">
        <v>52</v>
      </c>
      <c r="AT335" s="105">
        <v>12</v>
      </c>
      <c r="AU335" s="105">
        <v>14</v>
      </c>
      <c r="AV335" s="167"/>
      <c r="AW335" s="103" t="s">
        <v>102</v>
      </c>
      <c r="AX335" s="105">
        <v>389</v>
      </c>
      <c r="AY335" s="105">
        <v>195</v>
      </c>
      <c r="AZ335" s="105">
        <v>368</v>
      </c>
      <c r="BA335" s="105">
        <v>185</v>
      </c>
      <c r="BB335" s="105">
        <v>133</v>
      </c>
      <c r="BC335" s="105">
        <v>64</v>
      </c>
      <c r="BD335" s="105">
        <v>373</v>
      </c>
      <c r="BE335" s="105">
        <v>192</v>
      </c>
      <c r="BF335" s="105">
        <v>352</v>
      </c>
      <c r="BG335" s="105">
        <v>182</v>
      </c>
      <c r="BH335" s="105">
        <v>127</v>
      </c>
      <c r="BI335" s="105">
        <v>61</v>
      </c>
      <c r="BJ335" s="167"/>
      <c r="BK335" s="103" t="s">
        <v>102</v>
      </c>
      <c r="BL335" s="105">
        <v>23</v>
      </c>
      <c r="BM335" s="105">
        <v>47</v>
      </c>
      <c r="BN335" s="105">
        <v>0</v>
      </c>
      <c r="BO335" s="105">
        <v>17</v>
      </c>
      <c r="BP335" s="105">
        <v>0</v>
      </c>
      <c r="BQ335" s="105">
        <v>87</v>
      </c>
      <c r="BR335" s="105">
        <v>34</v>
      </c>
      <c r="BS335" s="105">
        <v>31</v>
      </c>
      <c r="BT335" s="105">
        <v>15</v>
      </c>
      <c r="BU335" s="105">
        <v>4</v>
      </c>
      <c r="BV335" s="167"/>
      <c r="BW335" s="103" t="s">
        <v>102</v>
      </c>
      <c r="BX335" s="105">
        <v>368</v>
      </c>
      <c r="BY335" s="105">
        <v>600</v>
      </c>
      <c r="BZ335" s="105">
        <v>263</v>
      </c>
      <c r="CA335" s="105">
        <v>111</v>
      </c>
      <c r="CB335" s="105">
        <v>544</v>
      </c>
      <c r="CC335" s="105">
        <v>84</v>
      </c>
      <c r="CD335" s="105">
        <v>140</v>
      </c>
      <c r="CE335" s="105">
        <v>6</v>
      </c>
      <c r="CF335" s="105">
        <v>0</v>
      </c>
      <c r="CG335" s="105">
        <v>8</v>
      </c>
      <c r="CH335" s="105">
        <v>0</v>
      </c>
      <c r="CI335" s="105">
        <v>28</v>
      </c>
      <c r="CJ335" s="105">
        <v>1251</v>
      </c>
      <c r="CK335" s="135"/>
      <c r="CL335" s="138" t="s">
        <v>239</v>
      </c>
      <c r="CM335" s="138" t="s">
        <v>4457</v>
      </c>
      <c r="CN335" s="139">
        <v>1497</v>
      </c>
      <c r="CO335" s="141">
        <v>2124</v>
      </c>
    </row>
    <row r="336" spans="1:93" ht="14.45" customHeight="1">
      <c r="A336" s="167" t="s">
        <v>240</v>
      </c>
      <c r="B336" s="71" t="s">
        <v>119</v>
      </c>
      <c r="C336" s="5">
        <v>1431</v>
      </c>
      <c r="D336" s="5">
        <v>811</v>
      </c>
      <c r="E336" s="5">
        <v>1345</v>
      </c>
      <c r="F336" s="5">
        <v>743</v>
      </c>
      <c r="G336" s="5">
        <v>1005</v>
      </c>
      <c r="H336" s="5">
        <v>553</v>
      </c>
      <c r="I336" s="5">
        <v>1183</v>
      </c>
      <c r="J336" s="5">
        <v>658</v>
      </c>
      <c r="K336" s="72">
        <v>4964</v>
      </c>
      <c r="L336" s="72">
        <v>2765</v>
      </c>
      <c r="M336" s="167" t="s">
        <v>240</v>
      </c>
      <c r="N336" s="71" t="s">
        <v>119</v>
      </c>
      <c r="O336" s="5">
        <v>182</v>
      </c>
      <c r="P336" s="5">
        <v>105</v>
      </c>
      <c r="Q336" s="5">
        <v>101</v>
      </c>
      <c r="R336" s="5">
        <v>63</v>
      </c>
      <c r="S336" s="5">
        <v>110</v>
      </c>
      <c r="T336" s="5">
        <v>58</v>
      </c>
      <c r="U336" s="5">
        <v>343</v>
      </c>
      <c r="V336" s="5">
        <v>185</v>
      </c>
      <c r="W336" s="72">
        <v>736</v>
      </c>
      <c r="X336" s="72">
        <v>411</v>
      </c>
      <c r="Y336" s="167" t="s">
        <v>240</v>
      </c>
      <c r="Z336" s="71" t="s">
        <v>119</v>
      </c>
      <c r="AA336" s="5">
        <v>33</v>
      </c>
      <c r="AB336" s="5">
        <v>32</v>
      </c>
      <c r="AC336" s="5">
        <v>29</v>
      </c>
      <c r="AD336" s="5">
        <v>31</v>
      </c>
      <c r="AE336" s="72">
        <v>125</v>
      </c>
      <c r="AF336" s="72">
        <v>126</v>
      </c>
      <c r="AG336" s="5">
        <v>49</v>
      </c>
      <c r="AH336" s="5">
        <v>11</v>
      </c>
      <c r="AI336" s="5">
        <v>4</v>
      </c>
      <c r="AJ336" s="5">
        <v>22</v>
      </c>
      <c r="AK336" s="167" t="s">
        <v>240</v>
      </c>
      <c r="AL336" s="71" t="s">
        <v>119</v>
      </c>
      <c r="AM336" s="5">
        <v>0</v>
      </c>
      <c r="AN336" s="5">
        <v>1550</v>
      </c>
      <c r="AO336" s="5">
        <v>266</v>
      </c>
      <c r="AP336" s="5">
        <v>42</v>
      </c>
      <c r="AQ336" s="5">
        <v>0</v>
      </c>
      <c r="AR336" s="5">
        <v>51</v>
      </c>
      <c r="AS336" s="5">
        <v>118</v>
      </c>
      <c r="AT336" s="5">
        <v>102</v>
      </c>
      <c r="AU336" s="5">
        <v>84</v>
      </c>
      <c r="AV336" s="167" t="s">
        <v>240</v>
      </c>
      <c r="AW336" s="71" t="s">
        <v>119</v>
      </c>
      <c r="AX336" s="5">
        <v>943</v>
      </c>
      <c r="AY336" s="5">
        <v>545</v>
      </c>
      <c r="AZ336" s="5">
        <v>904</v>
      </c>
      <c r="BA336" s="5">
        <v>522</v>
      </c>
      <c r="BB336" s="5">
        <v>346</v>
      </c>
      <c r="BC336" s="5">
        <v>196</v>
      </c>
      <c r="BD336" s="5">
        <v>888</v>
      </c>
      <c r="BE336" s="5">
        <v>520</v>
      </c>
      <c r="BF336" s="5">
        <v>856</v>
      </c>
      <c r="BG336" s="5">
        <v>503</v>
      </c>
      <c r="BH336" s="5">
        <v>313</v>
      </c>
      <c r="BI336" s="5">
        <v>177</v>
      </c>
      <c r="BJ336" s="167" t="s">
        <v>240</v>
      </c>
      <c r="BK336" s="71" t="s">
        <v>119</v>
      </c>
      <c r="BL336" s="5">
        <v>32</v>
      </c>
      <c r="BM336" s="5">
        <v>75</v>
      </c>
      <c r="BN336" s="5">
        <v>16</v>
      </c>
      <c r="BO336" s="5">
        <v>88</v>
      </c>
      <c r="BP336" s="5">
        <v>0</v>
      </c>
      <c r="BQ336" s="72">
        <v>211</v>
      </c>
      <c r="BR336" s="5">
        <v>90</v>
      </c>
      <c r="BS336" s="5">
        <v>54</v>
      </c>
      <c r="BT336" s="72">
        <v>25</v>
      </c>
      <c r="BU336" s="5">
        <v>6</v>
      </c>
      <c r="BV336" s="167" t="s">
        <v>240</v>
      </c>
      <c r="BW336" s="71" t="s">
        <v>119</v>
      </c>
      <c r="BX336" s="5">
        <v>2154</v>
      </c>
      <c r="BY336" s="5">
        <v>2421</v>
      </c>
      <c r="BZ336" s="5">
        <v>654</v>
      </c>
      <c r="CA336" s="5">
        <v>87</v>
      </c>
      <c r="CB336" s="5">
        <v>2037</v>
      </c>
      <c r="CC336" s="5">
        <v>73</v>
      </c>
      <c r="CD336" s="5">
        <v>98</v>
      </c>
      <c r="CE336" s="5">
        <v>0</v>
      </c>
      <c r="CF336" s="5">
        <v>0</v>
      </c>
      <c r="CG336" s="5">
        <v>119</v>
      </c>
      <c r="CH336" s="5">
        <v>1</v>
      </c>
      <c r="CI336" s="5">
        <v>44</v>
      </c>
      <c r="CJ336" s="5">
        <v>23</v>
      </c>
      <c r="CK336" s="135"/>
      <c r="CL336" s="138" t="s">
        <v>240</v>
      </c>
      <c r="CM336" s="138" t="s">
        <v>4458</v>
      </c>
      <c r="CN336" s="139">
        <v>4066</v>
      </c>
      <c r="CO336" s="141">
        <v>7644</v>
      </c>
    </row>
    <row r="337" spans="1:93">
      <c r="A337" s="167"/>
      <c r="B337" s="71" t="s">
        <v>120</v>
      </c>
      <c r="C337" s="5">
        <v>0</v>
      </c>
      <c r="D337" s="5">
        <v>0</v>
      </c>
      <c r="E337" s="5">
        <v>0</v>
      </c>
      <c r="F337" s="5">
        <v>0</v>
      </c>
      <c r="G337" s="5">
        <v>0</v>
      </c>
      <c r="H337" s="5">
        <v>0</v>
      </c>
      <c r="I337" s="5">
        <v>0</v>
      </c>
      <c r="J337" s="5">
        <v>0</v>
      </c>
      <c r="K337" s="72">
        <v>0</v>
      </c>
      <c r="L337" s="72">
        <v>0</v>
      </c>
      <c r="M337" s="167"/>
      <c r="N337" s="71" t="s">
        <v>120</v>
      </c>
      <c r="O337" s="5">
        <v>0</v>
      </c>
      <c r="P337" s="5">
        <v>0</v>
      </c>
      <c r="Q337" s="5">
        <v>0</v>
      </c>
      <c r="R337" s="5">
        <v>0</v>
      </c>
      <c r="S337" s="5">
        <v>0</v>
      </c>
      <c r="T337" s="5">
        <v>0</v>
      </c>
      <c r="U337" s="5">
        <v>0</v>
      </c>
      <c r="V337" s="5">
        <v>0</v>
      </c>
      <c r="W337" s="72">
        <v>0</v>
      </c>
      <c r="X337" s="72">
        <v>0</v>
      </c>
      <c r="Y337" s="167"/>
      <c r="Z337" s="71" t="s">
        <v>120</v>
      </c>
      <c r="AA337" s="5">
        <v>0</v>
      </c>
      <c r="AB337" s="5">
        <v>0</v>
      </c>
      <c r="AC337" s="5">
        <v>0</v>
      </c>
      <c r="AD337" s="5">
        <v>0</v>
      </c>
      <c r="AE337" s="72">
        <v>0</v>
      </c>
      <c r="AF337" s="72">
        <v>0</v>
      </c>
      <c r="AG337" s="5">
        <v>0</v>
      </c>
      <c r="AH337" s="5">
        <v>0</v>
      </c>
      <c r="AI337" s="5">
        <v>0</v>
      </c>
      <c r="AJ337" s="5">
        <v>0</v>
      </c>
      <c r="AK337" s="167"/>
      <c r="AL337" s="71" t="s">
        <v>120</v>
      </c>
      <c r="AM337" s="5">
        <v>0</v>
      </c>
      <c r="AN337" s="5">
        <v>0</v>
      </c>
      <c r="AO337" s="5">
        <v>0</v>
      </c>
      <c r="AP337" s="5">
        <v>0</v>
      </c>
      <c r="AQ337" s="5">
        <v>0</v>
      </c>
      <c r="AR337" s="5">
        <v>0</v>
      </c>
      <c r="AS337" s="5">
        <v>0</v>
      </c>
      <c r="AT337" s="5">
        <v>0</v>
      </c>
      <c r="AU337" s="5">
        <v>0</v>
      </c>
      <c r="AV337" s="167"/>
      <c r="AW337" s="71" t="s">
        <v>120</v>
      </c>
      <c r="AX337" s="5">
        <v>0</v>
      </c>
      <c r="AY337" s="5">
        <v>0</v>
      </c>
      <c r="AZ337" s="5">
        <v>0</v>
      </c>
      <c r="BA337" s="5">
        <v>0</v>
      </c>
      <c r="BB337" s="5">
        <v>0</v>
      </c>
      <c r="BC337" s="5">
        <v>0</v>
      </c>
      <c r="BD337" s="5">
        <v>0</v>
      </c>
      <c r="BE337" s="5">
        <v>0</v>
      </c>
      <c r="BF337" s="5">
        <v>0</v>
      </c>
      <c r="BG337" s="5">
        <v>0</v>
      </c>
      <c r="BH337" s="5">
        <v>0</v>
      </c>
      <c r="BI337" s="5">
        <v>0</v>
      </c>
      <c r="BJ337" s="167"/>
      <c r="BK337" s="71" t="s">
        <v>120</v>
      </c>
      <c r="BL337" s="5">
        <v>0</v>
      </c>
      <c r="BM337" s="5">
        <v>0</v>
      </c>
      <c r="BN337" s="5">
        <v>0</v>
      </c>
      <c r="BO337" s="5">
        <v>0</v>
      </c>
      <c r="BP337" s="5">
        <v>0</v>
      </c>
      <c r="BQ337" s="72">
        <v>0</v>
      </c>
      <c r="BR337" s="5">
        <v>0</v>
      </c>
      <c r="BS337" s="5">
        <v>0</v>
      </c>
      <c r="BT337" s="72">
        <v>0</v>
      </c>
      <c r="BU337" s="5">
        <v>0</v>
      </c>
      <c r="BV337" s="167"/>
      <c r="BW337" s="71" t="s">
        <v>120</v>
      </c>
      <c r="BX337" s="5">
        <v>0</v>
      </c>
      <c r="BY337" s="5">
        <v>0</v>
      </c>
      <c r="BZ337" s="5">
        <v>0</v>
      </c>
      <c r="CA337" s="5">
        <v>0</v>
      </c>
      <c r="CB337" s="5">
        <v>0</v>
      </c>
      <c r="CC337" s="5">
        <v>0</v>
      </c>
      <c r="CD337" s="5">
        <v>0</v>
      </c>
      <c r="CE337" s="5">
        <v>0</v>
      </c>
      <c r="CF337" s="5">
        <v>0</v>
      </c>
      <c r="CG337" s="5">
        <v>0</v>
      </c>
      <c r="CH337" s="5">
        <v>0</v>
      </c>
      <c r="CI337" s="5">
        <v>0</v>
      </c>
      <c r="CJ337" s="5">
        <v>0</v>
      </c>
      <c r="CK337" s="135"/>
      <c r="CL337" s="138" t="s">
        <v>240</v>
      </c>
      <c r="CM337" s="138" t="s">
        <v>4459</v>
      </c>
      <c r="CN337" s="139">
        <v>0</v>
      </c>
      <c r="CO337" s="141">
        <v>0</v>
      </c>
    </row>
    <row r="338" spans="1:93">
      <c r="A338" s="167"/>
      <c r="B338" s="103" t="s">
        <v>102</v>
      </c>
      <c r="C338" s="105">
        <v>1431</v>
      </c>
      <c r="D338" s="105">
        <v>811</v>
      </c>
      <c r="E338" s="105">
        <v>1345</v>
      </c>
      <c r="F338" s="105">
        <v>743</v>
      </c>
      <c r="G338" s="105">
        <v>1005</v>
      </c>
      <c r="H338" s="105">
        <v>553</v>
      </c>
      <c r="I338" s="105">
        <v>1183</v>
      </c>
      <c r="J338" s="105">
        <v>658</v>
      </c>
      <c r="K338" s="105">
        <v>4964</v>
      </c>
      <c r="L338" s="105">
        <v>2765</v>
      </c>
      <c r="M338" s="167"/>
      <c r="N338" s="103" t="s">
        <v>102</v>
      </c>
      <c r="O338" s="105">
        <v>182</v>
      </c>
      <c r="P338" s="105">
        <v>105</v>
      </c>
      <c r="Q338" s="105">
        <v>101</v>
      </c>
      <c r="R338" s="105">
        <v>63</v>
      </c>
      <c r="S338" s="105">
        <v>110</v>
      </c>
      <c r="T338" s="105">
        <v>58</v>
      </c>
      <c r="U338" s="105">
        <v>343</v>
      </c>
      <c r="V338" s="105">
        <v>185</v>
      </c>
      <c r="W338" s="105">
        <v>736</v>
      </c>
      <c r="X338" s="105">
        <v>411</v>
      </c>
      <c r="Y338" s="167"/>
      <c r="Z338" s="103" t="s">
        <v>102</v>
      </c>
      <c r="AA338" s="105">
        <v>33</v>
      </c>
      <c r="AB338" s="105">
        <v>32</v>
      </c>
      <c r="AC338" s="105">
        <v>29</v>
      </c>
      <c r="AD338" s="105">
        <v>31</v>
      </c>
      <c r="AE338" s="105">
        <v>125</v>
      </c>
      <c r="AF338" s="105">
        <v>126</v>
      </c>
      <c r="AG338" s="105">
        <v>49</v>
      </c>
      <c r="AH338" s="105">
        <v>11</v>
      </c>
      <c r="AI338" s="105">
        <v>4</v>
      </c>
      <c r="AJ338" s="105">
        <v>22</v>
      </c>
      <c r="AK338" s="167"/>
      <c r="AL338" s="103" t="s">
        <v>102</v>
      </c>
      <c r="AM338" s="105">
        <v>0</v>
      </c>
      <c r="AN338" s="105">
        <v>1550</v>
      </c>
      <c r="AO338" s="105">
        <v>266</v>
      </c>
      <c r="AP338" s="105">
        <v>42</v>
      </c>
      <c r="AQ338" s="105">
        <v>0</v>
      </c>
      <c r="AR338" s="105">
        <v>51</v>
      </c>
      <c r="AS338" s="105">
        <v>118</v>
      </c>
      <c r="AT338" s="105">
        <v>102</v>
      </c>
      <c r="AU338" s="105">
        <v>84</v>
      </c>
      <c r="AV338" s="167"/>
      <c r="AW338" s="103" t="s">
        <v>102</v>
      </c>
      <c r="AX338" s="105">
        <v>943</v>
      </c>
      <c r="AY338" s="105">
        <v>545</v>
      </c>
      <c r="AZ338" s="105">
        <v>904</v>
      </c>
      <c r="BA338" s="105">
        <v>522</v>
      </c>
      <c r="BB338" s="105">
        <v>346</v>
      </c>
      <c r="BC338" s="105">
        <v>196</v>
      </c>
      <c r="BD338" s="105">
        <v>888</v>
      </c>
      <c r="BE338" s="105">
        <v>520</v>
      </c>
      <c r="BF338" s="105">
        <v>856</v>
      </c>
      <c r="BG338" s="105">
        <v>503</v>
      </c>
      <c r="BH338" s="105">
        <v>313</v>
      </c>
      <c r="BI338" s="105">
        <v>177</v>
      </c>
      <c r="BJ338" s="167"/>
      <c r="BK338" s="103" t="s">
        <v>102</v>
      </c>
      <c r="BL338" s="105">
        <v>32</v>
      </c>
      <c r="BM338" s="105">
        <v>75</v>
      </c>
      <c r="BN338" s="105">
        <v>16</v>
      </c>
      <c r="BO338" s="105">
        <v>88</v>
      </c>
      <c r="BP338" s="105">
        <v>0</v>
      </c>
      <c r="BQ338" s="105">
        <v>211</v>
      </c>
      <c r="BR338" s="105">
        <v>90</v>
      </c>
      <c r="BS338" s="105">
        <v>54</v>
      </c>
      <c r="BT338" s="105">
        <v>25</v>
      </c>
      <c r="BU338" s="105">
        <v>6</v>
      </c>
      <c r="BV338" s="167"/>
      <c r="BW338" s="103" t="s">
        <v>102</v>
      </c>
      <c r="BX338" s="105">
        <v>2154</v>
      </c>
      <c r="BY338" s="105">
        <v>2421</v>
      </c>
      <c r="BZ338" s="105">
        <v>654</v>
      </c>
      <c r="CA338" s="105">
        <v>87</v>
      </c>
      <c r="CB338" s="105">
        <v>2037</v>
      </c>
      <c r="CC338" s="105">
        <v>73</v>
      </c>
      <c r="CD338" s="105">
        <v>98</v>
      </c>
      <c r="CE338" s="105">
        <v>0</v>
      </c>
      <c r="CF338" s="105">
        <v>0</v>
      </c>
      <c r="CG338" s="105">
        <v>119</v>
      </c>
      <c r="CH338" s="105">
        <v>1</v>
      </c>
      <c r="CI338" s="105">
        <v>44</v>
      </c>
      <c r="CJ338" s="105">
        <v>23</v>
      </c>
      <c r="CK338" s="135"/>
      <c r="CL338" s="138" t="s">
        <v>240</v>
      </c>
      <c r="CM338" s="138" t="s">
        <v>4460</v>
      </c>
      <c r="CN338" s="139">
        <v>4066</v>
      </c>
      <c r="CO338" s="141">
        <v>7644</v>
      </c>
    </row>
    <row r="339" spans="1:93" ht="14.45" customHeight="1">
      <c r="A339" s="167" t="s">
        <v>241</v>
      </c>
      <c r="B339" s="71" t="s">
        <v>119</v>
      </c>
      <c r="C339" s="5">
        <v>1830</v>
      </c>
      <c r="D339" s="5">
        <v>930</v>
      </c>
      <c r="E339" s="5">
        <v>1922</v>
      </c>
      <c r="F339" s="5">
        <v>1060</v>
      </c>
      <c r="G339" s="5">
        <v>1732</v>
      </c>
      <c r="H339" s="5">
        <v>1065</v>
      </c>
      <c r="I339" s="5">
        <v>1460</v>
      </c>
      <c r="J339" s="5">
        <v>859</v>
      </c>
      <c r="K339" s="72">
        <v>6944</v>
      </c>
      <c r="L339" s="72">
        <v>3914</v>
      </c>
      <c r="M339" s="167" t="s">
        <v>241</v>
      </c>
      <c r="N339" s="71" t="s">
        <v>119</v>
      </c>
      <c r="O339" s="5">
        <v>111</v>
      </c>
      <c r="P339" s="5">
        <v>59</v>
      </c>
      <c r="Q339" s="5">
        <v>108</v>
      </c>
      <c r="R339" s="5">
        <v>74</v>
      </c>
      <c r="S339" s="5">
        <v>94</v>
      </c>
      <c r="T339" s="5">
        <v>57</v>
      </c>
      <c r="U339" s="5">
        <v>261</v>
      </c>
      <c r="V339" s="5">
        <v>134</v>
      </c>
      <c r="W339" s="72">
        <v>574</v>
      </c>
      <c r="X339" s="72">
        <v>324</v>
      </c>
      <c r="Y339" s="167" t="s">
        <v>241</v>
      </c>
      <c r="Z339" s="71" t="s">
        <v>119</v>
      </c>
      <c r="AA339" s="5">
        <v>43</v>
      </c>
      <c r="AB339" s="5">
        <v>43</v>
      </c>
      <c r="AC339" s="5">
        <v>35</v>
      </c>
      <c r="AD339" s="5">
        <v>34</v>
      </c>
      <c r="AE339" s="72">
        <v>155</v>
      </c>
      <c r="AF339" s="72">
        <v>156</v>
      </c>
      <c r="AG339" s="5">
        <v>88</v>
      </c>
      <c r="AH339" s="5">
        <v>2</v>
      </c>
      <c r="AI339" s="5">
        <v>4</v>
      </c>
      <c r="AJ339" s="5">
        <v>23</v>
      </c>
      <c r="AK339" s="167" t="s">
        <v>241</v>
      </c>
      <c r="AL339" s="71" t="s">
        <v>119</v>
      </c>
      <c r="AM339" s="5">
        <v>0</v>
      </c>
      <c r="AN339" s="5">
        <v>2183</v>
      </c>
      <c r="AO339" s="5">
        <v>207</v>
      </c>
      <c r="AP339" s="5">
        <v>56</v>
      </c>
      <c r="AQ339" s="5">
        <v>42</v>
      </c>
      <c r="AR339" s="5">
        <v>61</v>
      </c>
      <c r="AS339" s="5">
        <v>157</v>
      </c>
      <c r="AT339" s="5">
        <v>136</v>
      </c>
      <c r="AU339" s="5">
        <v>129</v>
      </c>
      <c r="AV339" s="167" t="s">
        <v>241</v>
      </c>
      <c r="AW339" s="71" t="s">
        <v>119</v>
      </c>
      <c r="AX339" s="5">
        <v>1494</v>
      </c>
      <c r="AY339" s="5">
        <v>878</v>
      </c>
      <c r="AZ339" s="5">
        <v>1429</v>
      </c>
      <c r="BA339" s="5">
        <v>832</v>
      </c>
      <c r="BB339" s="5">
        <v>780</v>
      </c>
      <c r="BC339" s="5">
        <v>441</v>
      </c>
      <c r="BD339" s="5">
        <v>1465</v>
      </c>
      <c r="BE339" s="5">
        <v>866</v>
      </c>
      <c r="BF339" s="5">
        <v>1404</v>
      </c>
      <c r="BG339" s="5">
        <v>823</v>
      </c>
      <c r="BH339" s="5">
        <v>611</v>
      </c>
      <c r="BI339" s="5">
        <v>354</v>
      </c>
      <c r="BJ339" s="167" t="s">
        <v>241</v>
      </c>
      <c r="BK339" s="71" t="s">
        <v>119</v>
      </c>
      <c r="BL339" s="5">
        <v>69</v>
      </c>
      <c r="BM339" s="5">
        <v>106</v>
      </c>
      <c r="BN339" s="5">
        <v>2</v>
      </c>
      <c r="BO339" s="5">
        <v>120</v>
      </c>
      <c r="BP339" s="5">
        <v>3</v>
      </c>
      <c r="BQ339" s="72">
        <v>300</v>
      </c>
      <c r="BR339" s="5">
        <v>160</v>
      </c>
      <c r="BS339" s="5">
        <v>105</v>
      </c>
      <c r="BT339" s="72">
        <v>56</v>
      </c>
      <c r="BU339" s="5">
        <v>24</v>
      </c>
      <c r="BV339" s="167" t="s">
        <v>241</v>
      </c>
      <c r="BW339" s="71" t="s">
        <v>119</v>
      </c>
      <c r="BX339" s="5">
        <v>2097</v>
      </c>
      <c r="BY339" s="5">
        <v>1804</v>
      </c>
      <c r="BZ339" s="5">
        <v>587</v>
      </c>
      <c r="CA339" s="5">
        <v>855</v>
      </c>
      <c r="CB339" s="5">
        <v>1735</v>
      </c>
      <c r="CC339" s="5">
        <v>240</v>
      </c>
      <c r="CD339" s="5">
        <v>220</v>
      </c>
      <c r="CE339" s="5">
        <v>3</v>
      </c>
      <c r="CF339" s="5">
        <v>0</v>
      </c>
      <c r="CG339" s="5">
        <v>69</v>
      </c>
      <c r="CH339" s="5">
        <v>5</v>
      </c>
      <c r="CI339" s="5">
        <v>310</v>
      </c>
      <c r="CJ339" s="5">
        <v>4596</v>
      </c>
      <c r="CK339" s="135"/>
      <c r="CL339" s="138" t="s">
        <v>241</v>
      </c>
      <c r="CM339" s="138" t="s">
        <v>4461</v>
      </c>
      <c r="CN339" s="139">
        <v>5421</v>
      </c>
      <c r="CO339" s="141">
        <v>7615</v>
      </c>
    </row>
    <row r="340" spans="1:93">
      <c r="A340" s="167"/>
      <c r="B340" s="71" t="s">
        <v>120</v>
      </c>
      <c r="C340" s="5">
        <v>0</v>
      </c>
      <c r="D340" s="5">
        <v>0</v>
      </c>
      <c r="E340" s="5">
        <v>0</v>
      </c>
      <c r="F340" s="5">
        <v>0</v>
      </c>
      <c r="G340" s="5">
        <v>0</v>
      </c>
      <c r="H340" s="5">
        <v>0</v>
      </c>
      <c r="I340" s="5">
        <v>0</v>
      </c>
      <c r="J340" s="5">
        <v>0</v>
      </c>
      <c r="K340" s="72">
        <v>0</v>
      </c>
      <c r="L340" s="72">
        <v>0</v>
      </c>
      <c r="M340" s="167"/>
      <c r="N340" s="71" t="s">
        <v>120</v>
      </c>
      <c r="O340" s="5">
        <v>0</v>
      </c>
      <c r="P340" s="5">
        <v>0</v>
      </c>
      <c r="Q340" s="5">
        <v>0</v>
      </c>
      <c r="R340" s="5">
        <v>0</v>
      </c>
      <c r="S340" s="5">
        <v>0</v>
      </c>
      <c r="T340" s="5">
        <v>0</v>
      </c>
      <c r="U340" s="5">
        <v>0</v>
      </c>
      <c r="V340" s="5">
        <v>0</v>
      </c>
      <c r="W340" s="72">
        <v>0</v>
      </c>
      <c r="X340" s="72">
        <v>0</v>
      </c>
      <c r="Y340" s="167"/>
      <c r="Z340" s="71" t="s">
        <v>120</v>
      </c>
      <c r="AA340" s="5">
        <v>0</v>
      </c>
      <c r="AB340" s="5">
        <v>0</v>
      </c>
      <c r="AC340" s="5">
        <v>0</v>
      </c>
      <c r="AD340" s="5">
        <v>0</v>
      </c>
      <c r="AE340" s="72">
        <v>0</v>
      </c>
      <c r="AF340" s="72">
        <v>0</v>
      </c>
      <c r="AG340" s="5">
        <v>0</v>
      </c>
      <c r="AH340" s="5">
        <v>0</v>
      </c>
      <c r="AI340" s="5">
        <v>0</v>
      </c>
      <c r="AJ340" s="5">
        <v>0</v>
      </c>
      <c r="AK340" s="167"/>
      <c r="AL340" s="71" t="s">
        <v>120</v>
      </c>
      <c r="AM340" s="5">
        <v>0</v>
      </c>
      <c r="AN340" s="5">
        <v>0</v>
      </c>
      <c r="AO340" s="5">
        <v>0</v>
      </c>
      <c r="AP340" s="5">
        <v>0</v>
      </c>
      <c r="AQ340" s="5">
        <v>0</v>
      </c>
      <c r="AR340" s="5">
        <v>0</v>
      </c>
      <c r="AS340" s="5">
        <v>0</v>
      </c>
      <c r="AT340" s="5">
        <v>0</v>
      </c>
      <c r="AU340" s="5">
        <v>0</v>
      </c>
      <c r="AV340" s="167"/>
      <c r="AW340" s="71" t="s">
        <v>120</v>
      </c>
      <c r="AX340" s="5">
        <v>0</v>
      </c>
      <c r="AY340" s="5">
        <v>0</v>
      </c>
      <c r="AZ340" s="5">
        <v>0</v>
      </c>
      <c r="BA340" s="5">
        <v>0</v>
      </c>
      <c r="BB340" s="5">
        <v>0</v>
      </c>
      <c r="BC340" s="5">
        <v>0</v>
      </c>
      <c r="BD340" s="5">
        <v>0</v>
      </c>
      <c r="BE340" s="5">
        <v>0</v>
      </c>
      <c r="BF340" s="5">
        <v>0</v>
      </c>
      <c r="BG340" s="5">
        <v>0</v>
      </c>
      <c r="BH340" s="5">
        <v>0</v>
      </c>
      <c r="BI340" s="5">
        <v>0</v>
      </c>
      <c r="BJ340" s="167"/>
      <c r="BK340" s="71" t="s">
        <v>120</v>
      </c>
      <c r="BL340" s="5">
        <v>0</v>
      </c>
      <c r="BM340" s="5">
        <v>0</v>
      </c>
      <c r="BN340" s="5">
        <v>0</v>
      </c>
      <c r="BO340" s="5">
        <v>0</v>
      </c>
      <c r="BP340" s="5">
        <v>0</v>
      </c>
      <c r="BQ340" s="72">
        <v>0</v>
      </c>
      <c r="BR340" s="5">
        <v>0</v>
      </c>
      <c r="BS340" s="5">
        <v>0</v>
      </c>
      <c r="BT340" s="72">
        <v>0</v>
      </c>
      <c r="BU340" s="5">
        <v>0</v>
      </c>
      <c r="BV340" s="167"/>
      <c r="BW340" s="71" t="s">
        <v>120</v>
      </c>
      <c r="BX340" s="5">
        <v>0</v>
      </c>
      <c r="BY340" s="5">
        <v>0</v>
      </c>
      <c r="BZ340" s="5">
        <v>0</v>
      </c>
      <c r="CA340" s="5">
        <v>0</v>
      </c>
      <c r="CB340" s="5">
        <v>0</v>
      </c>
      <c r="CC340" s="5">
        <v>0</v>
      </c>
      <c r="CD340" s="5">
        <v>0</v>
      </c>
      <c r="CE340" s="5">
        <v>0</v>
      </c>
      <c r="CF340" s="5">
        <v>0</v>
      </c>
      <c r="CG340" s="5">
        <v>0</v>
      </c>
      <c r="CH340" s="5">
        <v>0</v>
      </c>
      <c r="CI340" s="5">
        <v>0</v>
      </c>
      <c r="CJ340" s="5">
        <v>0</v>
      </c>
      <c r="CK340" s="135"/>
      <c r="CL340" s="138" t="s">
        <v>241</v>
      </c>
      <c r="CM340" s="138" t="s">
        <v>4462</v>
      </c>
      <c r="CN340" s="139">
        <v>0</v>
      </c>
      <c r="CO340" s="141">
        <v>0</v>
      </c>
    </row>
    <row r="341" spans="1:93">
      <c r="A341" s="167"/>
      <c r="B341" s="103" t="s">
        <v>102</v>
      </c>
      <c r="C341" s="105">
        <v>1830</v>
      </c>
      <c r="D341" s="105">
        <v>930</v>
      </c>
      <c r="E341" s="105">
        <v>1922</v>
      </c>
      <c r="F341" s="105">
        <v>1060</v>
      </c>
      <c r="G341" s="105">
        <v>1732</v>
      </c>
      <c r="H341" s="105">
        <v>1065</v>
      </c>
      <c r="I341" s="105">
        <v>1460</v>
      </c>
      <c r="J341" s="105">
        <v>859</v>
      </c>
      <c r="K341" s="105">
        <v>6944</v>
      </c>
      <c r="L341" s="105">
        <v>3914</v>
      </c>
      <c r="M341" s="167"/>
      <c r="N341" s="103" t="s">
        <v>102</v>
      </c>
      <c r="O341" s="105">
        <v>111</v>
      </c>
      <c r="P341" s="105">
        <v>59</v>
      </c>
      <c r="Q341" s="105">
        <v>108</v>
      </c>
      <c r="R341" s="105">
        <v>74</v>
      </c>
      <c r="S341" s="105">
        <v>94</v>
      </c>
      <c r="T341" s="105">
        <v>57</v>
      </c>
      <c r="U341" s="105">
        <v>261</v>
      </c>
      <c r="V341" s="105">
        <v>134</v>
      </c>
      <c r="W341" s="105">
        <v>574</v>
      </c>
      <c r="X341" s="105">
        <v>324</v>
      </c>
      <c r="Y341" s="167"/>
      <c r="Z341" s="103" t="s">
        <v>102</v>
      </c>
      <c r="AA341" s="105">
        <v>43</v>
      </c>
      <c r="AB341" s="105">
        <v>43</v>
      </c>
      <c r="AC341" s="105">
        <v>35</v>
      </c>
      <c r="AD341" s="105">
        <v>34</v>
      </c>
      <c r="AE341" s="105">
        <v>155</v>
      </c>
      <c r="AF341" s="105">
        <v>156</v>
      </c>
      <c r="AG341" s="105">
        <v>88</v>
      </c>
      <c r="AH341" s="105">
        <v>2</v>
      </c>
      <c r="AI341" s="105">
        <v>4</v>
      </c>
      <c r="AJ341" s="105">
        <v>23</v>
      </c>
      <c r="AK341" s="167"/>
      <c r="AL341" s="103" t="s">
        <v>102</v>
      </c>
      <c r="AM341" s="105">
        <v>0</v>
      </c>
      <c r="AN341" s="105">
        <v>2183</v>
      </c>
      <c r="AO341" s="105">
        <v>207</v>
      </c>
      <c r="AP341" s="105">
        <v>56</v>
      </c>
      <c r="AQ341" s="105">
        <v>42</v>
      </c>
      <c r="AR341" s="105">
        <v>61</v>
      </c>
      <c r="AS341" s="105">
        <v>157</v>
      </c>
      <c r="AT341" s="105">
        <v>136</v>
      </c>
      <c r="AU341" s="105">
        <v>129</v>
      </c>
      <c r="AV341" s="167"/>
      <c r="AW341" s="103" t="s">
        <v>102</v>
      </c>
      <c r="AX341" s="105">
        <v>1494</v>
      </c>
      <c r="AY341" s="105">
        <v>878</v>
      </c>
      <c r="AZ341" s="105">
        <v>1429</v>
      </c>
      <c r="BA341" s="105">
        <v>832</v>
      </c>
      <c r="BB341" s="105">
        <v>780</v>
      </c>
      <c r="BC341" s="105">
        <v>441</v>
      </c>
      <c r="BD341" s="105">
        <v>1465</v>
      </c>
      <c r="BE341" s="105">
        <v>866</v>
      </c>
      <c r="BF341" s="105">
        <v>1404</v>
      </c>
      <c r="BG341" s="105">
        <v>823</v>
      </c>
      <c r="BH341" s="105">
        <v>611</v>
      </c>
      <c r="BI341" s="105">
        <v>354</v>
      </c>
      <c r="BJ341" s="167"/>
      <c r="BK341" s="103" t="s">
        <v>102</v>
      </c>
      <c r="BL341" s="105">
        <v>69</v>
      </c>
      <c r="BM341" s="105">
        <v>106</v>
      </c>
      <c r="BN341" s="105">
        <v>2</v>
      </c>
      <c r="BO341" s="105">
        <v>120</v>
      </c>
      <c r="BP341" s="105">
        <v>3</v>
      </c>
      <c r="BQ341" s="105">
        <v>300</v>
      </c>
      <c r="BR341" s="105">
        <v>160</v>
      </c>
      <c r="BS341" s="105">
        <v>105</v>
      </c>
      <c r="BT341" s="105">
        <v>56</v>
      </c>
      <c r="BU341" s="105">
        <v>24</v>
      </c>
      <c r="BV341" s="167"/>
      <c r="BW341" s="103" t="s">
        <v>102</v>
      </c>
      <c r="BX341" s="105">
        <v>2097</v>
      </c>
      <c r="BY341" s="105">
        <v>1804</v>
      </c>
      <c r="BZ341" s="105">
        <v>587</v>
      </c>
      <c r="CA341" s="105">
        <v>855</v>
      </c>
      <c r="CB341" s="105">
        <v>1735</v>
      </c>
      <c r="CC341" s="105">
        <v>240</v>
      </c>
      <c r="CD341" s="105">
        <v>220</v>
      </c>
      <c r="CE341" s="105">
        <v>3</v>
      </c>
      <c r="CF341" s="105">
        <v>0</v>
      </c>
      <c r="CG341" s="105">
        <v>69</v>
      </c>
      <c r="CH341" s="105">
        <v>5</v>
      </c>
      <c r="CI341" s="105">
        <v>310</v>
      </c>
      <c r="CJ341" s="105">
        <v>4596</v>
      </c>
      <c r="CK341" s="135"/>
      <c r="CL341" s="138" t="s">
        <v>241</v>
      </c>
      <c r="CM341" s="138" t="s">
        <v>4463</v>
      </c>
      <c r="CN341" s="139">
        <v>5421</v>
      </c>
      <c r="CO341" s="141">
        <v>7615</v>
      </c>
    </row>
    <row r="342" spans="1:93" ht="14.45" customHeight="1">
      <c r="A342" s="167" t="s">
        <v>242</v>
      </c>
      <c r="B342" s="71" t="s">
        <v>119</v>
      </c>
      <c r="C342" s="5">
        <v>1897</v>
      </c>
      <c r="D342" s="5">
        <v>1082</v>
      </c>
      <c r="E342" s="5">
        <v>2235</v>
      </c>
      <c r="F342" s="5">
        <v>1279</v>
      </c>
      <c r="G342" s="5">
        <v>1335</v>
      </c>
      <c r="H342" s="5">
        <v>762</v>
      </c>
      <c r="I342" s="5">
        <v>2006</v>
      </c>
      <c r="J342" s="5">
        <v>1165</v>
      </c>
      <c r="K342" s="72">
        <v>7473</v>
      </c>
      <c r="L342" s="72">
        <v>4288</v>
      </c>
      <c r="M342" s="167" t="s">
        <v>242</v>
      </c>
      <c r="N342" s="71" t="s">
        <v>119</v>
      </c>
      <c r="O342" s="5">
        <v>157</v>
      </c>
      <c r="P342" s="5">
        <v>85</v>
      </c>
      <c r="Q342" s="5">
        <v>67</v>
      </c>
      <c r="R342" s="5">
        <v>49</v>
      </c>
      <c r="S342" s="5">
        <v>122</v>
      </c>
      <c r="T342" s="5">
        <v>68</v>
      </c>
      <c r="U342" s="5">
        <v>547</v>
      </c>
      <c r="V342" s="5">
        <v>328</v>
      </c>
      <c r="W342" s="72">
        <v>893</v>
      </c>
      <c r="X342" s="72">
        <v>530</v>
      </c>
      <c r="Y342" s="167" t="s">
        <v>242</v>
      </c>
      <c r="Z342" s="71" t="s">
        <v>119</v>
      </c>
      <c r="AA342" s="5">
        <v>60</v>
      </c>
      <c r="AB342" s="5">
        <v>63</v>
      </c>
      <c r="AC342" s="5">
        <v>47</v>
      </c>
      <c r="AD342" s="5">
        <v>59</v>
      </c>
      <c r="AE342" s="72">
        <v>229</v>
      </c>
      <c r="AF342" s="72">
        <v>258</v>
      </c>
      <c r="AG342" s="5">
        <v>85</v>
      </c>
      <c r="AH342" s="5">
        <v>3</v>
      </c>
      <c r="AI342" s="5">
        <v>4</v>
      </c>
      <c r="AJ342" s="5">
        <v>42</v>
      </c>
      <c r="AK342" s="167" t="s">
        <v>242</v>
      </c>
      <c r="AL342" s="71" t="s">
        <v>119</v>
      </c>
      <c r="AM342" s="5">
        <v>0</v>
      </c>
      <c r="AN342" s="5">
        <v>2245</v>
      </c>
      <c r="AO342" s="5">
        <v>383</v>
      </c>
      <c r="AP342" s="5">
        <v>96</v>
      </c>
      <c r="AQ342" s="5">
        <v>5</v>
      </c>
      <c r="AR342" s="5">
        <v>89</v>
      </c>
      <c r="AS342" s="5">
        <v>230</v>
      </c>
      <c r="AT342" s="5">
        <v>179</v>
      </c>
      <c r="AU342" s="5">
        <v>170</v>
      </c>
      <c r="AV342" s="167" t="s">
        <v>242</v>
      </c>
      <c r="AW342" s="71" t="s">
        <v>119</v>
      </c>
      <c r="AX342" s="5">
        <v>1870</v>
      </c>
      <c r="AY342" s="5">
        <v>1067</v>
      </c>
      <c r="AZ342" s="5">
        <v>1762</v>
      </c>
      <c r="BA342" s="5">
        <v>1008</v>
      </c>
      <c r="BB342" s="5">
        <v>719</v>
      </c>
      <c r="BC342" s="5">
        <v>408</v>
      </c>
      <c r="BD342" s="5">
        <v>1840</v>
      </c>
      <c r="BE342" s="5">
        <v>1056</v>
      </c>
      <c r="BF342" s="5">
        <v>1733</v>
      </c>
      <c r="BG342" s="5">
        <v>998</v>
      </c>
      <c r="BH342" s="5">
        <v>673</v>
      </c>
      <c r="BI342" s="5">
        <v>385</v>
      </c>
      <c r="BJ342" s="167" t="s">
        <v>242</v>
      </c>
      <c r="BK342" s="71" t="s">
        <v>119</v>
      </c>
      <c r="BL342" s="5">
        <v>76</v>
      </c>
      <c r="BM342" s="5">
        <v>95</v>
      </c>
      <c r="BN342" s="5">
        <v>104</v>
      </c>
      <c r="BO342" s="5">
        <v>114</v>
      </c>
      <c r="BP342" s="5">
        <v>19</v>
      </c>
      <c r="BQ342" s="72">
        <v>408</v>
      </c>
      <c r="BR342" s="5">
        <v>200</v>
      </c>
      <c r="BS342" s="5">
        <v>87</v>
      </c>
      <c r="BT342" s="72">
        <v>51</v>
      </c>
      <c r="BU342" s="5">
        <v>21</v>
      </c>
      <c r="BV342" s="167" t="s">
        <v>242</v>
      </c>
      <c r="BW342" s="71" t="s">
        <v>119</v>
      </c>
      <c r="BX342" s="5">
        <v>1650</v>
      </c>
      <c r="BY342" s="5">
        <v>1712</v>
      </c>
      <c r="BZ342" s="5">
        <v>871</v>
      </c>
      <c r="CA342" s="5">
        <v>282</v>
      </c>
      <c r="CB342" s="5">
        <v>1946</v>
      </c>
      <c r="CC342" s="5">
        <v>238</v>
      </c>
      <c r="CD342" s="5">
        <v>245</v>
      </c>
      <c r="CE342" s="5">
        <v>14</v>
      </c>
      <c r="CF342" s="5">
        <v>0</v>
      </c>
      <c r="CG342" s="5">
        <v>461</v>
      </c>
      <c r="CH342" s="5">
        <v>9</v>
      </c>
      <c r="CI342" s="5">
        <v>102</v>
      </c>
      <c r="CJ342" s="5">
        <v>1368</v>
      </c>
      <c r="CK342" s="135"/>
      <c r="CL342" s="138" t="s">
        <v>242</v>
      </c>
      <c r="CM342" s="138" t="s">
        <v>4464</v>
      </c>
      <c r="CN342" s="139">
        <v>6048</v>
      </c>
      <c r="CO342" s="141">
        <v>7428</v>
      </c>
    </row>
    <row r="343" spans="1:93">
      <c r="A343" s="167"/>
      <c r="B343" s="71" t="s">
        <v>120</v>
      </c>
      <c r="C343" s="5">
        <v>0</v>
      </c>
      <c r="D343" s="5">
        <v>0</v>
      </c>
      <c r="E343" s="5">
        <v>0</v>
      </c>
      <c r="F343" s="5">
        <v>0</v>
      </c>
      <c r="G343" s="5">
        <v>0</v>
      </c>
      <c r="H343" s="5">
        <v>0</v>
      </c>
      <c r="I343" s="5">
        <v>0</v>
      </c>
      <c r="J343" s="5">
        <v>0</v>
      </c>
      <c r="K343" s="72">
        <v>0</v>
      </c>
      <c r="L343" s="72">
        <v>0</v>
      </c>
      <c r="M343" s="167"/>
      <c r="N343" s="71" t="s">
        <v>120</v>
      </c>
      <c r="O343" s="5">
        <v>0</v>
      </c>
      <c r="P343" s="5">
        <v>0</v>
      </c>
      <c r="Q343" s="5">
        <v>0</v>
      </c>
      <c r="R343" s="5">
        <v>0</v>
      </c>
      <c r="S343" s="5">
        <v>0</v>
      </c>
      <c r="T343" s="5">
        <v>0</v>
      </c>
      <c r="U343" s="5">
        <v>0</v>
      </c>
      <c r="V343" s="5">
        <v>0</v>
      </c>
      <c r="W343" s="72">
        <v>0</v>
      </c>
      <c r="X343" s="72">
        <v>0</v>
      </c>
      <c r="Y343" s="167"/>
      <c r="Z343" s="71" t="s">
        <v>120</v>
      </c>
      <c r="AA343" s="5">
        <v>0</v>
      </c>
      <c r="AB343" s="5">
        <v>0</v>
      </c>
      <c r="AC343" s="5">
        <v>0</v>
      </c>
      <c r="AD343" s="5">
        <v>0</v>
      </c>
      <c r="AE343" s="72">
        <v>0</v>
      </c>
      <c r="AF343" s="72">
        <v>0</v>
      </c>
      <c r="AG343" s="5">
        <v>0</v>
      </c>
      <c r="AH343" s="5">
        <v>0</v>
      </c>
      <c r="AI343" s="5">
        <v>0</v>
      </c>
      <c r="AJ343" s="5">
        <v>0</v>
      </c>
      <c r="AK343" s="167"/>
      <c r="AL343" s="71" t="s">
        <v>120</v>
      </c>
      <c r="AM343" s="5">
        <v>0</v>
      </c>
      <c r="AN343" s="5">
        <v>0</v>
      </c>
      <c r="AO343" s="5">
        <v>0</v>
      </c>
      <c r="AP343" s="5">
        <v>0</v>
      </c>
      <c r="AQ343" s="5">
        <v>0</v>
      </c>
      <c r="AR343" s="5">
        <v>0</v>
      </c>
      <c r="AS343" s="5">
        <v>0</v>
      </c>
      <c r="AT343" s="5">
        <v>0</v>
      </c>
      <c r="AU343" s="5">
        <v>0</v>
      </c>
      <c r="AV343" s="167"/>
      <c r="AW343" s="71" t="s">
        <v>120</v>
      </c>
      <c r="AX343" s="5">
        <v>0</v>
      </c>
      <c r="AY343" s="5">
        <v>0</v>
      </c>
      <c r="AZ343" s="5">
        <v>0</v>
      </c>
      <c r="BA343" s="5">
        <v>0</v>
      </c>
      <c r="BB343" s="5">
        <v>0</v>
      </c>
      <c r="BC343" s="5">
        <v>0</v>
      </c>
      <c r="BD343" s="5">
        <v>0</v>
      </c>
      <c r="BE343" s="5">
        <v>0</v>
      </c>
      <c r="BF343" s="5">
        <v>0</v>
      </c>
      <c r="BG343" s="5">
        <v>0</v>
      </c>
      <c r="BH343" s="5">
        <v>0</v>
      </c>
      <c r="BI343" s="5">
        <v>0</v>
      </c>
      <c r="BJ343" s="167"/>
      <c r="BK343" s="71" t="s">
        <v>120</v>
      </c>
      <c r="BL343" s="5">
        <v>0</v>
      </c>
      <c r="BM343" s="5">
        <v>0</v>
      </c>
      <c r="BN343" s="5">
        <v>0</v>
      </c>
      <c r="BO343" s="5">
        <v>0</v>
      </c>
      <c r="BP343" s="5">
        <v>0</v>
      </c>
      <c r="BQ343" s="72">
        <v>0</v>
      </c>
      <c r="BR343" s="5">
        <v>0</v>
      </c>
      <c r="BS343" s="5">
        <v>0</v>
      </c>
      <c r="BT343" s="72">
        <v>0</v>
      </c>
      <c r="BU343" s="5">
        <v>0</v>
      </c>
      <c r="BV343" s="167"/>
      <c r="BW343" s="71" t="s">
        <v>120</v>
      </c>
      <c r="BX343" s="5">
        <v>0</v>
      </c>
      <c r="BY343" s="5">
        <v>0</v>
      </c>
      <c r="BZ343" s="5">
        <v>0</v>
      </c>
      <c r="CA343" s="5">
        <v>0</v>
      </c>
      <c r="CB343" s="5">
        <v>0</v>
      </c>
      <c r="CC343" s="5">
        <v>0</v>
      </c>
      <c r="CD343" s="5">
        <v>0</v>
      </c>
      <c r="CE343" s="5">
        <v>0</v>
      </c>
      <c r="CF343" s="5">
        <v>0</v>
      </c>
      <c r="CG343" s="5">
        <v>0</v>
      </c>
      <c r="CH343" s="5">
        <v>0</v>
      </c>
      <c r="CI343" s="5">
        <v>0</v>
      </c>
      <c r="CJ343" s="5">
        <v>0</v>
      </c>
      <c r="CK343" s="135"/>
      <c r="CL343" s="138" t="s">
        <v>242</v>
      </c>
      <c r="CM343" s="138" t="s">
        <v>4465</v>
      </c>
      <c r="CN343" s="139">
        <v>0</v>
      </c>
      <c r="CO343" s="141">
        <v>0</v>
      </c>
    </row>
    <row r="344" spans="1:93">
      <c r="A344" s="167"/>
      <c r="B344" s="103" t="s">
        <v>102</v>
      </c>
      <c r="C344" s="105">
        <v>1897</v>
      </c>
      <c r="D344" s="105">
        <v>1082</v>
      </c>
      <c r="E344" s="105">
        <v>2235</v>
      </c>
      <c r="F344" s="105">
        <v>1279</v>
      </c>
      <c r="G344" s="105">
        <v>1335</v>
      </c>
      <c r="H344" s="105">
        <v>762</v>
      </c>
      <c r="I344" s="105">
        <v>2006</v>
      </c>
      <c r="J344" s="105">
        <v>1165</v>
      </c>
      <c r="K344" s="105">
        <v>7473</v>
      </c>
      <c r="L344" s="105">
        <v>4288</v>
      </c>
      <c r="M344" s="167"/>
      <c r="N344" s="103" t="s">
        <v>102</v>
      </c>
      <c r="O344" s="105">
        <v>157</v>
      </c>
      <c r="P344" s="105">
        <v>85</v>
      </c>
      <c r="Q344" s="105">
        <v>67</v>
      </c>
      <c r="R344" s="105">
        <v>49</v>
      </c>
      <c r="S344" s="105">
        <v>122</v>
      </c>
      <c r="T344" s="105">
        <v>68</v>
      </c>
      <c r="U344" s="105">
        <v>547</v>
      </c>
      <c r="V344" s="105">
        <v>328</v>
      </c>
      <c r="W344" s="105">
        <v>893</v>
      </c>
      <c r="X344" s="105">
        <v>530</v>
      </c>
      <c r="Y344" s="167"/>
      <c r="Z344" s="103" t="s">
        <v>102</v>
      </c>
      <c r="AA344" s="105">
        <v>60</v>
      </c>
      <c r="AB344" s="105">
        <v>63</v>
      </c>
      <c r="AC344" s="105">
        <v>47</v>
      </c>
      <c r="AD344" s="105">
        <v>59</v>
      </c>
      <c r="AE344" s="105">
        <v>229</v>
      </c>
      <c r="AF344" s="105">
        <v>258</v>
      </c>
      <c r="AG344" s="105">
        <v>85</v>
      </c>
      <c r="AH344" s="105">
        <v>3</v>
      </c>
      <c r="AI344" s="105">
        <v>4</v>
      </c>
      <c r="AJ344" s="105">
        <v>42</v>
      </c>
      <c r="AK344" s="167"/>
      <c r="AL344" s="103" t="s">
        <v>102</v>
      </c>
      <c r="AM344" s="105">
        <v>0</v>
      </c>
      <c r="AN344" s="105">
        <v>2245</v>
      </c>
      <c r="AO344" s="105">
        <v>383</v>
      </c>
      <c r="AP344" s="105">
        <v>96</v>
      </c>
      <c r="AQ344" s="105">
        <v>5</v>
      </c>
      <c r="AR344" s="105">
        <v>89</v>
      </c>
      <c r="AS344" s="105">
        <v>230</v>
      </c>
      <c r="AT344" s="105">
        <v>179</v>
      </c>
      <c r="AU344" s="105">
        <v>170</v>
      </c>
      <c r="AV344" s="167"/>
      <c r="AW344" s="103" t="s">
        <v>102</v>
      </c>
      <c r="AX344" s="105">
        <v>1870</v>
      </c>
      <c r="AY344" s="105">
        <v>1067</v>
      </c>
      <c r="AZ344" s="105">
        <v>1762</v>
      </c>
      <c r="BA344" s="105">
        <v>1008</v>
      </c>
      <c r="BB344" s="105">
        <v>719</v>
      </c>
      <c r="BC344" s="105">
        <v>408</v>
      </c>
      <c r="BD344" s="105">
        <v>1840</v>
      </c>
      <c r="BE344" s="105">
        <v>1056</v>
      </c>
      <c r="BF344" s="105">
        <v>1733</v>
      </c>
      <c r="BG344" s="105">
        <v>998</v>
      </c>
      <c r="BH344" s="105">
        <v>673</v>
      </c>
      <c r="BI344" s="105">
        <v>385</v>
      </c>
      <c r="BJ344" s="167"/>
      <c r="BK344" s="103" t="s">
        <v>102</v>
      </c>
      <c r="BL344" s="105">
        <v>76</v>
      </c>
      <c r="BM344" s="105">
        <v>95</v>
      </c>
      <c r="BN344" s="105">
        <v>104</v>
      </c>
      <c r="BO344" s="105">
        <v>114</v>
      </c>
      <c r="BP344" s="105">
        <v>19</v>
      </c>
      <c r="BQ344" s="105">
        <v>408</v>
      </c>
      <c r="BR344" s="105">
        <v>200</v>
      </c>
      <c r="BS344" s="105">
        <v>87</v>
      </c>
      <c r="BT344" s="105">
        <v>51</v>
      </c>
      <c r="BU344" s="105">
        <v>21</v>
      </c>
      <c r="BV344" s="167"/>
      <c r="BW344" s="103" t="s">
        <v>102</v>
      </c>
      <c r="BX344" s="105">
        <v>1650</v>
      </c>
      <c r="BY344" s="105">
        <v>1712</v>
      </c>
      <c r="BZ344" s="105">
        <v>871</v>
      </c>
      <c r="CA344" s="105">
        <v>282</v>
      </c>
      <c r="CB344" s="105">
        <v>1946</v>
      </c>
      <c r="CC344" s="105">
        <v>238</v>
      </c>
      <c r="CD344" s="105">
        <v>245</v>
      </c>
      <c r="CE344" s="105">
        <v>14</v>
      </c>
      <c r="CF344" s="105">
        <v>0</v>
      </c>
      <c r="CG344" s="105">
        <v>461</v>
      </c>
      <c r="CH344" s="105">
        <v>9</v>
      </c>
      <c r="CI344" s="105">
        <v>102</v>
      </c>
      <c r="CJ344" s="105">
        <v>1368</v>
      </c>
      <c r="CK344" s="135"/>
      <c r="CL344" s="138" t="s">
        <v>242</v>
      </c>
      <c r="CM344" s="138" t="s">
        <v>4466</v>
      </c>
      <c r="CN344" s="139">
        <v>6048</v>
      </c>
      <c r="CO344" s="141">
        <v>7428</v>
      </c>
    </row>
    <row r="345" spans="1:93">
      <c r="A345" s="73" t="s">
        <v>138</v>
      </c>
      <c r="B345" s="71"/>
      <c r="C345" s="5"/>
      <c r="D345" s="5"/>
      <c r="E345" s="5"/>
      <c r="F345" s="5"/>
      <c r="G345" s="5"/>
      <c r="H345" s="5"/>
      <c r="I345" s="5"/>
      <c r="J345" s="5"/>
      <c r="K345" s="5"/>
      <c r="L345" s="5"/>
      <c r="M345" s="73" t="s">
        <v>138</v>
      </c>
      <c r="N345" s="71"/>
      <c r="O345" s="5"/>
      <c r="P345" s="5"/>
      <c r="Q345" s="5"/>
      <c r="R345" s="5"/>
      <c r="S345" s="5"/>
      <c r="T345" s="5"/>
      <c r="U345" s="5"/>
      <c r="V345" s="5"/>
      <c r="W345" s="5"/>
      <c r="X345" s="5"/>
      <c r="Y345" s="73" t="s">
        <v>138</v>
      </c>
      <c r="Z345" s="71"/>
      <c r="AA345" s="5"/>
      <c r="AB345" s="5"/>
      <c r="AC345" s="5"/>
      <c r="AD345" s="5"/>
      <c r="AE345" s="5"/>
      <c r="AF345" s="5"/>
      <c r="AG345" s="5"/>
      <c r="AH345" s="5"/>
      <c r="AI345" s="5"/>
      <c r="AJ345" s="72"/>
      <c r="AK345" s="73" t="s">
        <v>138</v>
      </c>
      <c r="AL345" s="71"/>
      <c r="AM345" s="5"/>
      <c r="AN345" s="5"/>
      <c r="AO345" s="5"/>
      <c r="AP345" s="5"/>
      <c r="AQ345" s="5"/>
      <c r="AR345" s="5"/>
      <c r="AS345" s="5"/>
      <c r="AT345" s="5"/>
      <c r="AU345" s="5"/>
      <c r="AV345" s="73" t="s">
        <v>138</v>
      </c>
      <c r="AW345" s="71"/>
      <c r="AX345" s="5"/>
      <c r="AY345" s="5"/>
      <c r="AZ345" s="5"/>
      <c r="BA345" s="5"/>
      <c r="BB345" s="5"/>
      <c r="BC345" s="5"/>
      <c r="BD345" s="5"/>
      <c r="BE345" s="5"/>
      <c r="BF345" s="5"/>
      <c r="BG345" s="5"/>
      <c r="BH345" s="5"/>
      <c r="BI345" s="5"/>
      <c r="BJ345" s="73" t="s">
        <v>138</v>
      </c>
      <c r="BK345" s="71"/>
      <c r="BL345" s="5"/>
      <c r="BM345" s="5"/>
      <c r="BN345" s="5"/>
      <c r="BO345" s="5"/>
      <c r="BP345" s="5"/>
      <c r="BQ345" s="5"/>
      <c r="BR345" s="5"/>
      <c r="BS345" s="5"/>
      <c r="BT345" s="5"/>
      <c r="BU345" s="5"/>
      <c r="BV345" s="73" t="s">
        <v>138</v>
      </c>
      <c r="BW345" s="71"/>
      <c r="BX345" s="5"/>
      <c r="BY345" s="5"/>
      <c r="BZ345" s="5"/>
      <c r="CA345" s="5"/>
      <c r="CB345" s="5"/>
      <c r="CC345" s="5"/>
      <c r="CD345" s="5"/>
      <c r="CE345" s="5"/>
      <c r="CF345" s="5"/>
      <c r="CG345" s="5"/>
      <c r="CH345" s="5"/>
      <c r="CI345" s="5"/>
      <c r="CJ345" s="5"/>
      <c r="CK345" s="135"/>
      <c r="CL345" s="138" t="s">
        <v>138</v>
      </c>
      <c r="CM345" s="138" t="s">
        <v>138</v>
      </c>
      <c r="CN345" s="139">
        <v>0</v>
      </c>
      <c r="CO345" s="141">
        <v>0</v>
      </c>
    </row>
    <row r="346" spans="1:93" ht="14.45" customHeight="1">
      <c r="A346" s="167" t="s">
        <v>243</v>
      </c>
      <c r="B346" s="71" t="s">
        <v>119</v>
      </c>
      <c r="C346" s="5">
        <v>215</v>
      </c>
      <c r="D346" s="5">
        <v>83</v>
      </c>
      <c r="E346" s="5">
        <v>270</v>
      </c>
      <c r="F346" s="5">
        <v>114</v>
      </c>
      <c r="G346" s="5">
        <v>170</v>
      </c>
      <c r="H346" s="5">
        <v>75</v>
      </c>
      <c r="I346" s="5">
        <v>289</v>
      </c>
      <c r="J346" s="5">
        <v>131</v>
      </c>
      <c r="K346" s="72">
        <v>944</v>
      </c>
      <c r="L346" s="72">
        <v>403</v>
      </c>
      <c r="M346" s="167" t="s">
        <v>243</v>
      </c>
      <c r="N346" s="71" t="s">
        <v>119</v>
      </c>
      <c r="O346" s="5">
        <v>13</v>
      </c>
      <c r="P346" s="5">
        <v>6</v>
      </c>
      <c r="Q346" s="5">
        <v>2</v>
      </c>
      <c r="R346" s="5">
        <v>0</v>
      </c>
      <c r="S346" s="5">
        <v>4</v>
      </c>
      <c r="T346" s="5">
        <v>1</v>
      </c>
      <c r="U346" s="5">
        <v>54</v>
      </c>
      <c r="V346" s="5">
        <v>29</v>
      </c>
      <c r="W346" s="72">
        <v>73</v>
      </c>
      <c r="X346" s="72">
        <v>36</v>
      </c>
      <c r="Y346" s="167" t="s">
        <v>243</v>
      </c>
      <c r="Z346" s="71" t="s">
        <v>119</v>
      </c>
      <c r="AA346" s="5">
        <v>5</v>
      </c>
      <c r="AB346" s="5">
        <v>7</v>
      </c>
      <c r="AC346" s="5">
        <v>5</v>
      </c>
      <c r="AD346" s="5">
        <v>6</v>
      </c>
      <c r="AE346" s="72">
        <v>23</v>
      </c>
      <c r="AF346" s="72">
        <v>19</v>
      </c>
      <c r="AG346" s="5">
        <v>14</v>
      </c>
      <c r="AH346" s="5">
        <v>0</v>
      </c>
      <c r="AI346" s="5">
        <v>4</v>
      </c>
      <c r="AJ346" s="5">
        <v>5</v>
      </c>
      <c r="AK346" s="167" t="s">
        <v>243</v>
      </c>
      <c r="AL346" s="71" t="s">
        <v>119</v>
      </c>
      <c r="AM346" s="5">
        <v>0</v>
      </c>
      <c r="AN346" s="5">
        <v>319</v>
      </c>
      <c r="AO346" s="5">
        <v>29</v>
      </c>
      <c r="AP346" s="5">
        <v>0</v>
      </c>
      <c r="AQ346" s="5">
        <v>0</v>
      </c>
      <c r="AR346" s="5">
        <v>12</v>
      </c>
      <c r="AS346" s="5">
        <v>18</v>
      </c>
      <c r="AT346" s="5">
        <v>17</v>
      </c>
      <c r="AU346" s="5">
        <v>17</v>
      </c>
      <c r="AV346" s="167" t="s">
        <v>243</v>
      </c>
      <c r="AW346" s="71" t="s">
        <v>119</v>
      </c>
      <c r="AX346" s="5">
        <v>204</v>
      </c>
      <c r="AY346" s="5">
        <v>87</v>
      </c>
      <c r="AZ346" s="5">
        <v>198</v>
      </c>
      <c r="BA346" s="5">
        <v>85</v>
      </c>
      <c r="BB346" s="5">
        <v>95</v>
      </c>
      <c r="BC346" s="5">
        <v>34</v>
      </c>
      <c r="BD346" s="5">
        <v>164</v>
      </c>
      <c r="BE346" s="5">
        <v>76</v>
      </c>
      <c r="BF346" s="5">
        <v>161</v>
      </c>
      <c r="BG346" s="5">
        <v>74</v>
      </c>
      <c r="BH346" s="5">
        <v>82</v>
      </c>
      <c r="BI346" s="5">
        <v>30</v>
      </c>
      <c r="BJ346" s="167" t="s">
        <v>243</v>
      </c>
      <c r="BK346" s="71" t="s">
        <v>119</v>
      </c>
      <c r="BL346" s="5">
        <v>10</v>
      </c>
      <c r="BM346" s="5">
        <v>27</v>
      </c>
      <c r="BN346" s="5">
        <v>0</v>
      </c>
      <c r="BO346" s="5">
        <v>3</v>
      </c>
      <c r="BP346" s="5">
        <v>0</v>
      </c>
      <c r="BQ346" s="72">
        <v>40</v>
      </c>
      <c r="BR346" s="5">
        <v>14</v>
      </c>
      <c r="BS346" s="5">
        <v>18</v>
      </c>
      <c r="BT346" s="72">
        <v>9</v>
      </c>
      <c r="BU346" s="5">
        <v>4</v>
      </c>
      <c r="BV346" s="167" t="s">
        <v>243</v>
      </c>
      <c r="BW346" s="71" t="s">
        <v>119</v>
      </c>
      <c r="BX346" s="5">
        <v>200</v>
      </c>
      <c r="BY346" s="5">
        <v>193</v>
      </c>
      <c r="BZ346" s="5">
        <v>1</v>
      </c>
      <c r="CA346" s="5">
        <v>4</v>
      </c>
      <c r="CB346" s="5">
        <v>166</v>
      </c>
      <c r="CC346" s="5">
        <v>4</v>
      </c>
      <c r="CD346" s="5">
        <v>1</v>
      </c>
      <c r="CE346" s="5">
        <v>0</v>
      </c>
      <c r="CF346" s="5">
        <v>0</v>
      </c>
      <c r="CG346" s="5">
        <v>0</v>
      </c>
      <c r="CH346" s="5">
        <v>0</v>
      </c>
      <c r="CI346" s="5">
        <v>1</v>
      </c>
      <c r="CJ346" s="5">
        <v>337</v>
      </c>
      <c r="CK346" s="135"/>
      <c r="CL346" s="138" t="s">
        <v>243</v>
      </c>
      <c r="CM346" s="138" t="s">
        <v>4467</v>
      </c>
      <c r="CN346" s="139">
        <v>725</v>
      </c>
      <c r="CO346" s="141">
        <v>569</v>
      </c>
    </row>
    <row r="347" spans="1:93">
      <c r="A347" s="167"/>
      <c r="B347" s="71" t="s">
        <v>120</v>
      </c>
      <c r="C347" s="5">
        <v>0</v>
      </c>
      <c r="D347" s="5">
        <v>0</v>
      </c>
      <c r="E347" s="5">
        <v>0</v>
      </c>
      <c r="F347" s="5">
        <v>0</v>
      </c>
      <c r="G347" s="5">
        <v>0</v>
      </c>
      <c r="H347" s="5">
        <v>0</v>
      </c>
      <c r="I347" s="5">
        <v>0</v>
      </c>
      <c r="J347" s="5">
        <v>0</v>
      </c>
      <c r="K347" s="72">
        <v>0</v>
      </c>
      <c r="L347" s="72">
        <v>0</v>
      </c>
      <c r="M347" s="167"/>
      <c r="N347" s="71" t="s">
        <v>120</v>
      </c>
      <c r="O347" s="5">
        <v>0</v>
      </c>
      <c r="P347" s="5">
        <v>0</v>
      </c>
      <c r="Q347" s="5">
        <v>0</v>
      </c>
      <c r="R347" s="5">
        <v>0</v>
      </c>
      <c r="S347" s="5">
        <v>0</v>
      </c>
      <c r="T347" s="5">
        <v>0</v>
      </c>
      <c r="U347" s="5">
        <v>0</v>
      </c>
      <c r="V347" s="5">
        <v>0</v>
      </c>
      <c r="W347" s="72">
        <v>0</v>
      </c>
      <c r="X347" s="72">
        <v>0</v>
      </c>
      <c r="Y347" s="167"/>
      <c r="Z347" s="71" t="s">
        <v>120</v>
      </c>
      <c r="AA347" s="5">
        <v>0</v>
      </c>
      <c r="AB347" s="5">
        <v>0</v>
      </c>
      <c r="AC347" s="5">
        <v>0</v>
      </c>
      <c r="AD347" s="5">
        <v>0</v>
      </c>
      <c r="AE347" s="72">
        <v>0</v>
      </c>
      <c r="AF347" s="72">
        <v>0</v>
      </c>
      <c r="AG347" s="5">
        <v>0</v>
      </c>
      <c r="AH347" s="5">
        <v>0</v>
      </c>
      <c r="AI347" s="5">
        <v>0</v>
      </c>
      <c r="AJ347" s="5">
        <v>0</v>
      </c>
      <c r="AK347" s="167"/>
      <c r="AL347" s="71" t="s">
        <v>120</v>
      </c>
      <c r="AM347" s="5">
        <v>0</v>
      </c>
      <c r="AN347" s="5">
        <v>0</v>
      </c>
      <c r="AO347" s="5">
        <v>0</v>
      </c>
      <c r="AP347" s="5">
        <v>0</v>
      </c>
      <c r="AQ347" s="5">
        <v>0</v>
      </c>
      <c r="AR347" s="5">
        <v>0</v>
      </c>
      <c r="AS347" s="5">
        <v>0</v>
      </c>
      <c r="AT347" s="5">
        <v>0</v>
      </c>
      <c r="AU347" s="5">
        <v>0</v>
      </c>
      <c r="AV347" s="167"/>
      <c r="AW347" s="71" t="s">
        <v>120</v>
      </c>
      <c r="AX347" s="5">
        <v>0</v>
      </c>
      <c r="AY347" s="5">
        <v>0</v>
      </c>
      <c r="AZ347" s="5">
        <v>0</v>
      </c>
      <c r="BA347" s="5">
        <v>0</v>
      </c>
      <c r="BB347" s="5">
        <v>0</v>
      </c>
      <c r="BC347" s="5">
        <v>0</v>
      </c>
      <c r="BD347" s="5">
        <v>0</v>
      </c>
      <c r="BE347" s="5">
        <v>0</v>
      </c>
      <c r="BF347" s="5">
        <v>0</v>
      </c>
      <c r="BG347" s="5">
        <v>0</v>
      </c>
      <c r="BH347" s="5">
        <v>0</v>
      </c>
      <c r="BI347" s="5">
        <v>0</v>
      </c>
      <c r="BJ347" s="167"/>
      <c r="BK347" s="71" t="s">
        <v>120</v>
      </c>
      <c r="BL347" s="5">
        <v>0</v>
      </c>
      <c r="BM347" s="5">
        <v>0</v>
      </c>
      <c r="BN347" s="5">
        <v>0</v>
      </c>
      <c r="BO347" s="5">
        <v>0</v>
      </c>
      <c r="BP347" s="5">
        <v>0</v>
      </c>
      <c r="BQ347" s="72">
        <v>0</v>
      </c>
      <c r="BR347" s="5">
        <v>0</v>
      </c>
      <c r="BS347" s="5">
        <v>0</v>
      </c>
      <c r="BT347" s="72">
        <v>0</v>
      </c>
      <c r="BU347" s="5">
        <v>0</v>
      </c>
      <c r="BV347" s="167"/>
      <c r="BW347" s="71" t="s">
        <v>120</v>
      </c>
      <c r="BX347" s="5">
        <v>0</v>
      </c>
      <c r="BY347" s="5">
        <v>0</v>
      </c>
      <c r="BZ347" s="5">
        <v>0</v>
      </c>
      <c r="CA347" s="5">
        <v>0</v>
      </c>
      <c r="CB347" s="5">
        <v>0</v>
      </c>
      <c r="CC347" s="5">
        <v>0</v>
      </c>
      <c r="CD347" s="5">
        <v>0</v>
      </c>
      <c r="CE347" s="5">
        <v>0</v>
      </c>
      <c r="CF347" s="5">
        <v>0</v>
      </c>
      <c r="CG347" s="5">
        <v>0</v>
      </c>
      <c r="CH347" s="5">
        <v>0</v>
      </c>
      <c r="CI347" s="5">
        <v>0</v>
      </c>
      <c r="CJ347" s="5">
        <v>0</v>
      </c>
      <c r="CK347" s="135"/>
      <c r="CL347" s="138" t="s">
        <v>243</v>
      </c>
      <c r="CM347" s="138" t="s">
        <v>4468</v>
      </c>
      <c r="CN347" s="139">
        <v>0</v>
      </c>
      <c r="CO347" s="141">
        <v>0</v>
      </c>
    </row>
    <row r="348" spans="1:93">
      <c r="A348" s="167"/>
      <c r="B348" s="103" t="s">
        <v>102</v>
      </c>
      <c r="C348" s="105">
        <v>215</v>
      </c>
      <c r="D348" s="105">
        <v>83</v>
      </c>
      <c r="E348" s="105">
        <v>270</v>
      </c>
      <c r="F348" s="105">
        <v>114</v>
      </c>
      <c r="G348" s="105">
        <v>170</v>
      </c>
      <c r="H348" s="105">
        <v>75</v>
      </c>
      <c r="I348" s="105">
        <v>289</v>
      </c>
      <c r="J348" s="105">
        <v>131</v>
      </c>
      <c r="K348" s="105">
        <v>944</v>
      </c>
      <c r="L348" s="105">
        <v>403</v>
      </c>
      <c r="M348" s="167"/>
      <c r="N348" s="103" t="s">
        <v>102</v>
      </c>
      <c r="O348" s="105">
        <v>13</v>
      </c>
      <c r="P348" s="105">
        <v>6</v>
      </c>
      <c r="Q348" s="105">
        <v>2</v>
      </c>
      <c r="R348" s="105">
        <v>0</v>
      </c>
      <c r="S348" s="105">
        <v>4</v>
      </c>
      <c r="T348" s="105">
        <v>1</v>
      </c>
      <c r="U348" s="105">
        <v>54</v>
      </c>
      <c r="V348" s="105">
        <v>29</v>
      </c>
      <c r="W348" s="105">
        <v>73</v>
      </c>
      <c r="X348" s="105">
        <v>36</v>
      </c>
      <c r="Y348" s="167"/>
      <c r="Z348" s="103" t="s">
        <v>102</v>
      </c>
      <c r="AA348" s="105">
        <v>5</v>
      </c>
      <c r="AB348" s="105">
        <v>7</v>
      </c>
      <c r="AC348" s="105">
        <v>5</v>
      </c>
      <c r="AD348" s="105">
        <v>6</v>
      </c>
      <c r="AE348" s="105">
        <v>23</v>
      </c>
      <c r="AF348" s="105">
        <v>19</v>
      </c>
      <c r="AG348" s="105">
        <v>14</v>
      </c>
      <c r="AH348" s="105">
        <v>0</v>
      </c>
      <c r="AI348" s="105">
        <v>4</v>
      </c>
      <c r="AJ348" s="105">
        <v>5</v>
      </c>
      <c r="AK348" s="167"/>
      <c r="AL348" s="103" t="s">
        <v>102</v>
      </c>
      <c r="AM348" s="105">
        <v>0</v>
      </c>
      <c r="AN348" s="105">
        <v>319</v>
      </c>
      <c r="AO348" s="105">
        <v>29</v>
      </c>
      <c r="AP348" s="105">
        <v>0</v>
      </c>
      <c r="AQ348" s="105">
        <v>0</v>
      </c>
      <c r="AR348" s="105">
        <v>12</v>
      </c>
      <c r="AS348" s="105">
        <v>18</v>
      </c>
      <c r="AT348" s="105">
        <v>17</v>
      </c>
      <c r="AU348" s="105">
        <v>17</v>
      </c>
      <c r="AV348" s="167"/>
      <c r="AW348" s="103" t="s">
        <v>102</v>
      </c>
      <c r="AX348" s="105">
        <v>204</v>
      </c>
      <c r="AY348" s="105">
        <v>87</v>
      </c>
      <c r="AZ348" s="105">
        <v>198</v>
      </c>
      <c r="BA348" s="105">
        <v>85</v>
      </c>
      <c r="BB348" s="105">
        <v>95</v>
      </c>
      <c r="BC348" s="105">
        <v>34</v>
      </c>
      <c r="BD348" s="105">
        <v>164</v>
      </c>
      <c r="BE348" s="105">
        <v>76</v>
      </c>
      <c r="BF348" s="105">
        <v>161</v>
      </c>
      <c r="BG348" s="105">
        <v>74</v>
      </c>
      <c r="BH348" s="105">
        <v>82</v>
      </c>
      <c r="BI348" s="105">
        <v>30</v>
      </c>
      <c r="BJ348" s="167"/>
      <c r="BK348" s="103" t="s">
        <v>102</v>
      </c>
      <c r="BL348" s="105">
        <v>10</v>
      </c>
      <c r="BM348" s="105">
        <v>27</v>
      </c>
      <c r="BN348" s="105">
        <v>0</v>
      </c>
      <c r="BO348" s="105">
        <v>3</v>
      </c>
      <c r="BP348" s="105">
        <v>0</v>
      </c>
      <c r="BQ348" s="105">
        <v>40</v>
      </c>
      <c r="BR348" s="105">
        <v>14</v>
      </c>
      <c r="BS348" s="105">
        <v>18</v>
      </c>
      <c r="BT348" s="105">
        <v>9</v>
      </c>
      <c r="BU348" s="105">
        <v>4</v>
      </c>
      <c r="BV348" s="167"/>
      <c r="BW348" s="103" t="s">
        <v>102</v>
      </c>
      <c r="BX348" s="105">
        <v>200</v>
      </c>
      <c r="BY348" s="105">
        <v>193</v>
      </c>
      <c r="BZ348" s="105">
        <v>1</v>
      </c>
      <c r="CA348" s="105">
        <v>4</v>
      </c>
      <c r="CB348" s="105">
        <v>166</v>
      </c>
      <c r="CC348" s="105">
        <v>4</v>
      </c>
      <c r="CD348" s="105">
        <v>1</v>
      </c>
      <c r="CE348" s="105">
        <v>0</v>
      </c>
      <c r="CF348" s="105">
        <v>0</v>
      </c>
      <c r="CG348" s="105">
        <v>0</v>
      </c>
      <c r="CH348" s="105">
        <v>0</v>
      </c>
      <c r="CI348" s="105">
        <v>1</v>
      </c>
      <c r="CJ348" s="105">
        <v>337</v>
      </c>
      <c r="CK348" s="135"/>
      <c r="CL348" s="138" t="s">
        <v>243</v>
      </c>
      <c r="CM348" s="138" t="s">
        <v>4469</v>
      </c>
      <c r="CN348" s="139">
        <v>725</v>
      </c>
      <c r="CO348" s="141">
        <v>569</v>
      </c>
    </row>
    <row r="349" spans="1:93" ht="14.45" customHeight="1">
      <c r="A349" s="167" t="s">
        <v>244</v>
      </c>
      <c r="B349" s="71" t="s">
        <v>119</v>
      </c>
      <c r="C349" s="5">
        <v>700</v>
      </c>
      <c r="D349" s="5">
        <v>362</v>
      </c>
      <c r="E349" s="5">
        <v>623</v>
      </c>
      <c r="F349" s="5">
        <v>306</v>
      </c>
      <c r="G349" s="5">
        <v>472</v>
      </c>
      <c r="H349" s="5">
        <v>212</v>
      </c>
      <c r="I349" s="5">
        <v>570</v>
      </c>
      <c r="J349" s="5">
        <v>273</v>
      </c>
      <c r="K349" s="72">
        <v>2365</v>
      </c>
      <c r="L349" s="72">
        <v>1153</v>
      </c>
      <c r="M349" s="167" t="s">
        <v>244</v>
      </c>
      <c r="N349" s="71" t="s">
        <v>119</v>
      </c>
      <c r="O349" s="5">
        <v>23</v>
      </c>
      <c r="P349" s="5">
        <v>12</v>
      </c>
      <c r="Q349" s="5">
        <v>9</v>
      </c>
      <c r="R349" s="5">
        <v>6</v>
      </c>
      <c r="S349" s="5">
        <v>13</v>
      </c>
      <c r="T349" s="5">
        <v>5</v>
      </c>
      <c r="U349" s="5">
        <v>124</v>
      </c>
      <c r="V349" s="5">
        <v>63</v>
      </c>
      <c r="W349" s="72">
        <v>169</v>
      </c>
      <c r="X349" s="72">
        <v>86</v>
      </c>
      <c r="Y349" s="167" t="s">
        <v>244</v>
      </c>
      <c r="Z349" s="71" t="s">
        <v>119</v>
      </c>
      <c r="AA349" s="5">
        <v>19</v>
      </c>
      <c r="AB349" s="5">
        <v>18</v>
      </c>
      <c r="AC349" s="5">
        <v>16</v>
      </c>
      <c r="AD349" s="5">
        <v>18</v>
      </c>
      <c r="AE349" s="72">
        <v>71</v>
      </c>
      <c r="AF349" s="72">
        <v>70</v>
      </c>
      <c r="AG349" s="5">
        <v>44</v>
      </c>
      <c r="AH349" s="5">
        <v>0</v>
      </c>
      <c r="AI349" s="5">
        <v>2</v>
      </c>
      <c r="AJ349" s="5">
        <v>16</v>
      </c>
      <c r="AK349" s="167" t="s">
        <v>244</v>
      </c>
      <c r="AL349" s="71" t="s">
        <v>119</v>
      </c>
      <c r="AM349" s="5">
        <v>30</v>
      </c>
      <c r="AN349" s="5">
        <v>844</v>
      </c>
      <c r="AO349" s="5">
        <v>58</v>
      </c>
      <c r="AP349" s="5">
        <v>6</v>
      </c>
      <c r="AQ349" s="5">
        <v>0</v>
      </c>
      <c r="AR349" s="5">
        <v>30</v>
      </c>
      <c r="AS349" s="5">
        <v>70</v>
      </c>
      <c r="AT349" s="5">
        <v>63</v>
      </c>
      <c r="AU349" s="5">
        <v>56</v>
      </c>
      <c r="AV349" s="167" t="s">
        <v>244</v>
      </c>
      <c r="AW349" s="71" t="s">
        <v>119</v>
      </c>
      <c r="AX349" s="5">
        <v>411</v>
      </c>
      <c r="AY349" s="5">
        <v>205</v>
      </c>
      <c r="AZ349" s="5">
        <v>382</v>
      </c>
      <c r="BA349" s="5">
        <v>186</v>
      </c>
      <c r="BB349" s="5">
        <v>146</v>
      </c>
      <c r="BC349" s="5">
        <v>69</v>
      </c>
      <c r="BD349" s="5">
        <v>408</v>
      </c>
      <c r="BE349" s="5">
        <v>204</v>
      </c>
      <c r="BF349" s="5">
        <v>379</v>
      </c>
      <c r="BG349" s="5">
        <v>185</v>
      </c>
      <c r="BH349" s="5">
        <v>141</v>
      </c>
      <c r="BI349" s="5">
        <v>69</v>
      </c>
      <c r="BJ349" s="167" t="s">
        <v>244</v>
      </c>
      <c r="BK349" s="71" t="s">
        <v>119</v>
      </c>
      <c r="BL349" s="5">
        <v>20</v>
      </c>
      <c r="BM349" s="5">
        <v>66</v>
      </c>
      <c r="BN349" s="5">
        <v>1</v>
      </c>
      <c r="BO349" s="5">
        <v>55</v>
      </c>
      <c r="BP349" s="5">
        <v>0</v>
      </c>
      <c r="BQ349" s="72">
        <v>142</v>
      </c>
      <c r="BR349" s="5">
        <v>77</v>
      </c>
      <c r="BS349" s="5">
        <v>55</v>
      </c>
      <c r="BT349" s="72">
        <v>26</v>
      </c>
      <c r="BU349" s="5">
        <v>12</v>
      </c>
      <c r="BV349" s="167" t="s">
        <v>244</v>
      </c>
      <c r="BW349" s="71" t="s">
        <v>119</v>
      </c>
      <c r="BX349" s="5">
        <v>372</v>
      </c>
      <c r="BY349" s="5">
        <v>493</v>
      </c>
      <c r="BZ349" s="5">
        <v>250</v>
      </c>
      <c r="CA349" s="5">
        <v>128</v>
      </c>
      <c r="CB349" s="5">
        <v>550</v>
      </c>
      <c r="CC349" s="5">
        <v>79</v>
      </c>
      <c r="CD349" s="5">
        <v>57</v>
      </c>
      <c r="CE349" s="5">
        <v>2</v>
      </c>
      <c r="CF349" s="5">
        <v>0</v>
      </c>
      <c r="CG349" s="5">
        <v>25</v>
      </c>
      <c r="CH349" s="5">
        <v>8</v>
      </c>
      <c r="CI349" s="5">
        <v>39</v>
      </c>
      <c r="CJ349" s="5">
        <v>1634</v>
      </c>
      <c r="CK349" s="135"/>
      <c r="CL349" s="138" t="s">
        <v>244</v>
      </c>
      <c r="CM349" s="138" t="s">
        <v>4470</v>
      </c>
      <c r="CN349" s="139">
        <v>1916</v>
      </c>
      <c r="CO349" s="141">
        <v>1964</v>
      </c>
    </row>
    <row r="350" spans="1:93">
      <c r="A350" s="167"/>
      <c r="B350" s="71" t="s">
        <v>120</v>
      </c>
      <c r="C350" s="5">
        <v>541</v>
      </c>
      <c r="D350" s="5">
        <v>283</v>
      </c>
      <c r="E350" s="5">
        <v>670</v>
      </c>
      <c r="F350" s="5">
        <v>364</v>
      </c>
      <c r="G350" s="5">
        <v>386</v>
      </c>
      <c r="H350" s="5">
        <v>224</v>
      </c>
      <c r="I350" s="5">
        <v>303</v>
      </c>
      <c r="J350" s="5">
        <v>167</v>
      </c>
      <c r="K350" s="72">
        <v>1900</v>
      </c>
      <c r="L350" s="72">
        <v>1038</v>
      </c>
      <c r="M350" s="167"/>
      <c r="N350" s="71" t="s">
        <v>120</v>
      </c>
      <c r="O350" s="5">
        <v>43</v>
      </c>
      <c r="P350" s="5">
        <v>13</v>
      </c>
      <c r="Q350" s="5">
        <v>190</v>
      </c>
      <c r="R350" s="5">
        <v>93</v>
      </c>
      <c r="S350" s="5">
        <v>63</v>
      </c>
      <c r="T350" s="5">
        <v>46</v>
      </c>
      <c r="U350" s="5">
        <v>48</v>
      </c>
      <c r="V350" s="5">
        <v>25</v>
      </c>
      <c r="W350" s="72">
        <v>344</v>
      </c>
      <c r="X350" s="72">
        <v>177</v>
      </c>
      <c r="Y350" s="167"/>
      <c r="Z350" s="71" t="s">
        <v>120</v>
      </c>
      <c r="AA350" s="5">
        <v>6</v>
      </c>
      <c r="AB350" s="5">
        <v>6</v>
      </c>
      <c r="AC350" s="5">
        <v>6</v>
      </c>
      <c r="AD350" s="5">
        <v>6</v>
      </c>
      <c r="AE350" s="72">
        <v>24</v>
      </c>
      <c r="AF350" s="72">
        <v>19</v>
      </c>
      <c r="AG350" s="5">
        <v>13</v>
      </c>
      <c r="AH350" s="5">
        <v>0</v>
      </c>
      <c r="AI350" s="5">
        <v>0</v>
      </c>
      <c r="AJ350" s="5">
        <v>1</v>
      </c>
      <c r="AK350" s="167"/>
      <c r="AL350" s="71" t="s">
        <v>120</v>
      </c>
      <c r="AM350" s="5">
        <v>0</v>
      </c>
      <c r="AN350" s="5">
        <v>387</v>
      </c>
      <c r="AO350" s="5">
        <v>0</v>
      </c>
      <c r="AP350" s="5">
        <v>0</v>
      </c>
      <c r="AQ350" s="5">
        <v>0</v>
      </c>
      <c r="AR350" s="5">
        <v>18</v>
      </c>
      <c r="AS350" s="5">
        <v>16</v>
      </c>
      <c r="AT350" s="5">
        <v>44</v>
      </c>
      <c r="AU350" s="5">
        <v>21</v>
      </c>
      <c r="AV350" s="167"/>
      <c r="AW350" s="71" t="s">
        <v>120</v>
      </c>
      <c r="AX350" s="5">
        <v>276</v>
      </c>
      <c r="AY350" s="5">
        <v>153</v>
      </c>
      <c r="AZ350" s="5">
        <v>241</v>
      </c>
      <c r="BA350" s="5">
        <v>138</v>
      </c>
      <c r="BB350" s="5">
        <v>106</v>
      </c>
      <c r="BC350" s="5">
        <v>59</v>
      </c>
      <c r="BD350" s="5">
        <v>255</v>
      </c>
      <c r="BE350" s="5">
        <v>145</v>
      </c>
      <c r="BF350" s="5">
        <v>220</v>
      </c>
      <c r="BG350" s="5">
        <v>130</v>
      </c>
      <c r="BH350" s="5">
        <v>106</v>
      </c>
      <c r="BI350" s="5">
        <v>59</v>
      </c>
      <c r="BJ350" s="167"/>
      <c r="BK350" s="71" t="s">
        <v>120</v>
      </c>
      <c r="BL350" s="5">
        <v>16</v>
      </c>
      <c r="BM350" s="5">
        <v>14</v>
      </c>
      <c r="BN350" s="5">
        <v>1</v>
      </c>
      <c r="BO350" s="5">
        <v>15</v>
      </c>
      <c r="BP350" s="5">
        <v>0</v>
      </c>
      <c r="BQ350" s="72">
        <v>46</v>
      </c>
      <c r="BR350" s="5">
        <v>34</v>
      </c>
      <c r="BS350" s="5">
        <v>25</v>
      </c>
      <c r="BT350" s="72">
        <v>9</v>
      </c>
      <c r="BU350" s="5">
        <v>4</v>
      </c>
      <c r="BV350" s="167"/>
      <c r="BW350" s="71" t="s">
        <v>120</v>
      </c>
      <c r="BX350" s="5">
        <v>279</v>
      </c>
      <c r="BY350" s="5">
        <v>537</v>
      </c>
      <c r="BZ350" s="5">
        <v>207</v>
      </c>
      <c r="CA350" s="5">
        <v>66</v>
      </c>
      <c r="CB350" s="5">
        <v>915</v>
      </c>
      <c r="CC350" s="5">
        <v>121</v>
      </c>
      <c r="CD350" s="5">
        <v>452</v>
      </c>
      <c r="CE350" s="5">
        <v>0</v>
      </c>
      <c r="CF350" s="5">
        <v>0</v>
      </c>
      <c r="CG350" s="5">
        <v>0</v>
      </c>
      <c r="CH350" s="5">
        <v>0</v>
      </c>
      <c r="CI350" s="5">
        <v>0</v>
      </c>
      <c r="CJ350" s="5">
        <v>861</v>
      </c>
      <c r="CK350" s="135"/>
      <c r="CL350" s="138" t="s">
        <v>244</v>
      </c>
      <c r="CM350" s="138" t="s">
        <v>4471</v>
      </c>
      <c r="CN350" s="139">
        <v>774</v>
      </c>
      <c r="CO350" s="141">
        <v>2577</v>
      </c>
    </row>
    <row r="351" spans="1:93">
      <c r="A351" s="167"/>
      <c r="B351" s="103" t="s">
        <v>102</v>
      </c>
      <c r="C351" s="105">
        <v>1241</v>
      </c>
      <c r="D351" s="105">
        <v>645</v>
      </c>
      <c r="E351" s="105">
        <v>1293</v>
      </c>
      <c r="F351" s="105">
        <v>670</v>
      </c>
      <c r="G351" s="105">
        <v>858</v>
      </c>
      <c r="H351" s="105">
        <v>436</v>
      </c>
      <c r="I351" s="105">
        <v>873</v>
      </c>
      <c r="J351" s="105">
        <v>440</v>
      </c>
      <c r="K351" s="105">
        <v>4265</v>
      </c>
      <c r="L351" s="105">
        <v>2191</v>
      </c>
      <c r="M351" s="167"/>
      <c r="N351" s="103" t="s">
        <v>102</v>
      </c>
      <c r="O351" s="105">
        <v>66</v>
      </c>
      <c r="P351" s="105">
        <v>25</v>
      </c>
      <c r="Q351" s="105">
        <v>199</v>
      </c>
      <c r="R351" s="105">
        <v>99</v>
      </c>
      <c r="S351" s="105">
        <v>76</v>
      </c>
      <c r="T351" s="105">
        <v>51</v>
      </c>
      <c r="U351" s="105">
        <v>172</v>
      </c>
      <c r="V351" s="105">
        <v>88</v>
      </c>
      <c r="W351" s="105">
        <v>513</v>
      </c>
      <c r="X351" s="105">
        <v>263</v>
      </c>
      <c r="Y351" s="167"/>
      <c r="Z351" s="103" t="s">
        <v>102</v>
      </c>
      <c r="AA351" s="105">
        <v>25</v>
      </c>
      <c r="AB351" s="105">
        <v>24</v>
      </c>
      <c r="AC351" s="105">
        <v>22</v>
      </c>
      <c r="AD351" s="105">
        <v>24</v>
      </c>
      <c r="AE351" s="105">
        <v>95</v>
      </c>
      <c r="AF351" s="105">
        <v>89</v>
      </c>
      <c r="AG351" s="105">
        <v>57</v>
      </c>
      <c r="AH351" s="105">
        <v>0</v>
      </c>
      <c r="AI351" s="105">
        <v>2</v>
      </c>
      <c r="AJ351" s="105">
        <v>17</v>
      </c>
      <c r="AK351" s="167"/>
      <c r="AL351" s="103" t="s">
        <v>102</v>
      </c>
      <c r="AM351" s="105">
        <v>30</v>
      </c>
      <c r="AN351" s="105">
        <v>1231</v>
      </c>
      <c r="AO351" s="105">
        <v>58</v>
      </c>
      <c r="AP351" s="105">
        <v>6</v>
      </c>
      <c r="AQ351" s="105">
        <v>0</v>
      </c>
      <c r="AR351" s="105">
        <v>48</v>
      </c>
      <c r="AS351" s="105">
        <v>86</v>
      </c>
      <c r="AT351" s="105">
        <v>107</v>
      </c>
      <c r="AU351" s="105">
        <v>77</v>
      </c>
      <c r="AV351" s="167"/>
      <c r="AW351" s="103" t="s">
        <v>102</v>
      </c>
      <c r="AX351" s="105">
        <v>687</v>
      </c>
      <c r="AY351" s="105">
        <v>358</v>
      </c>
      <c r="AZ351" s="105">
        <v>623</v>
      </c>
      <c r="BA351" s="105">
        <v>324</v>
      </c>
      <c r="BB351" s="105">
        <v>252</v>
      </c>
      <c r="BC351" s="105">
        <v>128</v>
      </c>
      <c r="BD351" s="105">
        <v>663</v>
      </c>
      <c r="BE351" s="105">
        <v>349</v>
      </c>
      <c r="BF351" s="105">
        <v>599</v>
      </c>
      <c r="BG351" s="105">
        <v>315</v>
      </c>
      <c r="BH351" s="105">
        <v>247</v>
      </c>
      <c r="BI351" s="105">
        <v>128</v>
      </c>
      <c r="BJ351" s="167"/>
      <c r="BK351" s="103" t="s">
        <v>102</v>
      </c>
      <c r="BL351" s="105">
        <v>36</v>
      </c>
      <c r="BM351" s="105">
        <v>80</v>
      </c>
      <c r="BN351" s="105">
        <v>2</v>
      </c>
      <c r="BO351" s="105">
        <v>70</v>
      </c>
      <c r="BP351" s="105">
        <v>0</v>
      </c>
      <c r="BQ351" s="105">
        <v>188</v>
      </c>
      <c r="BR351" s="105">
        <v>111</v>
      </c>
      <c r="BS351" s="105">
        <v>80</v>
      </c>
      <c r="BT351" s="105">
        <v>35</v>
      </c>
      <c r="BU351" s="105">
        <v>16</v>
      </c>
      <c r="BV351" s="167"/>
      <c r="BW351" s="103" t="s">
        <v>102</v>
      </c>
      <c r="BX351" s="105">
        <v>651</v>
      </c>
      <c r="BY351" s="105">
        <v>1030</v>
      </c>
      <c r="BZ351" s="105">
        <v>457</v>
      </c>
      <c r="CA351" s="105">
        <v>194</v>
      </c>
      <c r="CB351" s="105">
        <v>1465</v>
      </c>
      <c r="CC351" s="105">
        <v>200</v>
      </c>
      <c r="CD351" s="105">
        <v>509</v>
      </c>
      <c r="CE351" s="105">
        <v>2</v>
      </c>
      <c r="CF351" s="105">
        <v>0</v>
      </c>
      <c r="CG351" s="105">
        <v>25</v>
      </c>
      <c r="CH351" s="105">
        <v>8</v>
      </c>
      <c r="CI351" s="105">
        <v>39</v>
      </c>
      <c r="CJ351" s="105">
        <v>2495</v>
      </c>
      <c r="CK351" s="135"/>
      <c r="CL351" s="138" t="s">
        <v>244</v>
      </c>
      <c r="CM351" s="138" t="s">
        <v>4472</v>
      </c>
      <c r="CN351" s="139">
        <v>2690</v>
      </c>
      <c r="CO351" s="141">
        <v>4541</v>
      </c>
    </row>
    <row r="352" spans="1:93" ht="14.45" customHeight="1">
      <c r="A352" s="167" t="s">
        <v>245</v>
      </c>
      <c r="B352" s="71" t="s">
        <v>119</v>
      </c>
      <c r="C352" s="5">
        <v>291</v>
      </c>
      <c r="D352" s="5">
        <v>142</v>
      </c>
      <c r="E352" s="5">
        <v>281</v>
      </c>
      <c r="F352" s="5">
        <v>132</v>
      </c>
      <c r="G352" s="5">
        <v>221</v>
      </c>
      <c r="H352" s="5">
        <v>90</v>
      </c>
      <c r="I352" s="5">
        <v>358</v>
      </c>
      <c r="J352" s="5">
        <v>152</v>
      </c>
      <c r="K352" s="72">
        <v>1151</v>
      </c>
      <c r="L352" s="72">
        <v>516</v>
      </c>
      <c r="M352" s="167" t="s">
        <v>245</v>
      </c>
      <c r="N352" s="71" t="s">
        <v>119</v>
      </c>
      <c r="O352" s="5">
        <v>0</v>
      </c>
      <c r="P352" s="5">
        <v>0</v>
      </c>
      <c r="Q352" s="5">
        <v>0</v>
      </c>
      <c r="R352" s="5">
        <v>0</v>
      </c>
      <c r="S352" s="5">
        <v>0</v>
      </c>
      <c r="T352" s="5">
        <v>0</v>
      </c>
      <c r="U352" s="5">
        <v>162</v>
      </c>
      <c r="V352" s="5">
        <v>64</v>
      </c>
      <c r="W352" s="72">
        <v>162</v>
      </c>
      <c r="X352" s="72">
        <v>64</v>
      </c>
      <c r="Y352" s="167" t="s">
        <v>245</v>
      </c>
      <c r="Z352" s="71" t="s">
        <v>119</v>
      </c>
      <c r="AA352" s="5">
        <v>6</v>
      </c>
      <c r="AB352" s="5">
        <v>6</v>
      </c>
      <c r="AC352" s="5">
        <v>6</v>
      </c>
      <c r="AD352" s="5">
        <v>7</v>
      </c>
      <c r="AE352" s="72">
        <v>25</v>
      </c>
      <c r="AF352" s="72">
        <v>26</v>
      </c>
      <c r="AG352" s="5">
        <v>18</v>
      </c>
      <c r="AH352" s="5">
        <v>0</v>
      </c>
      <c r="AI352" s="5">
        <v>0</v>
      </c>
      <c r="AJ352" s="5">
        <v>4</v>
      </c>
      <c r="AK352" s="167" t="s">
        <v>245</v>
      </c>
      <c r="AL352" s="71" t="s">
        <v>119</v>
      </c>
      <c r="AM352" s="5">
        <v>0</v>
      </c>
      <c r="AN352" s="5">
        <v>411</v>
      </c>
      <c r="AO352" s="5">
        <v>72</v>
      </c>
      <c r="AP352" s="5">
        <v>0</v>
      </c>
      <c r="AQ352" s="5">
        <v>0</v>
      </c>
      <c r="AR352" s="5">
        <v>11</v>
      </c>
      <c r="AS352" s="5">
        <v>25</v>
      </c>
      <c r="AT352" s="5">
        <v>22</v>
      </c>
      <c r="AU352" s="5">
        <v>20</v>
      </c>
      <c r="AV352" s="167" t="s">
        <v>245</v>
      </c>
      <c r="AW352" s="71" t="s">
        <v>119</v>
      </c>
      <c r="AX352" s="5">
        <v>272</v>
      </c>
      <c r="AY352" s="5">
        <v>107</v>
      </c>
      <c r="AZ352" s="5">
        <v>258</v>
      </c>
      <c r="BA352" s="5">
        <v>103</v>
      </c>
      <c r="BB352" s="5">
        <v>64</v>
      </c>
      <c r="BC352" s="5">
        <v>30</v>
      </c>
      <c r="BD352" s="5">
        <v>251</v>
      </c>
      <c r="BE352" s="5">
        <v>101</v>
      </c>
      <c r="BF352" s="5">
        <v>237</v>
      </c>
      <c r="BG352" s="5">
        <v>97</v>
      </c>
      <c r="BH352" s="5">
        <v>2</v>
      </c>
      <c r="BI352" s="5">
        <v>0</v>
      </c>
      <c r="BJ352" s="167" t="s">
        <v>245</v>
      </c>
      <c r="BK352" s="71" t="s">
        <v>119</v>
      </c>
      <c r="BL352" s="5">
        <v>18</v>
      </c>
      <c r="BM352" s="5">
        <v>22</v>
      </c>
      <c r="BN352" s="5">
        <v>0</v>
      </c>
      <c r="BO352" s="5">
        <v>5</v>
      </c>
      <c r="BP352" s="5">
        <v>0</v>
      </c>
      <c r="BQ352" s="72">
        <v>45</v>
      </c>
      <c r="BR352" s="5">
        <v>27</v>
      </c>
      <c r="BS352" s="5">
        <v>16</v>
      </c>
      <c r="BT352" s="72">
        <v>10</v>
      </c>
      <c r="BU352" s="5">
        <v>3</v>
      </c>
      <c r="BV352" s="167" t="s">
        <v>245</v>
      </c>
      <c r="BW352" s="71" t="s">
        <v>119</v>
      </c>
      <c r="BX352" s="5">
        <v>206</v>
      </c>
      <c r="BY352" s="5">
        <v>238</v>
      </c>
      <c r="BZ352" s="5">
        <v>63</v>
      </c>
      <c r="CA352" s="5">
        <v>44</v>
      </c>
      <c r="CB352" s="5">
        <v>243</v>
      </c>
      <c r="CC352" s="5">
        <v>25</v>
      </c>
      <c r="CD352" s="5">
        <v>20</v>
      </c>
      <c r="CE352" s="5">
        <v>0</v>
      </c>
      <c r="CF352" s="5">
        <v>0</v>
      </c>
      <c r="CG352" s="5">
        <v>20</v>
      </c>
      <c r="CH352" s="5">
        <v>0</v>
      </c>
      <c r="CI352" s="5">
        <v>13</v>
      </c>
      <c r="CJ352" s="5">
        <v>140</v>
      </c>
      <c r="CK352" s="135"/>
      <c r="CL352" s="138" t="s">
        <v>245</v>
      </c>
      <c r="CM352" s="138" t="s">
        <v>4473</v>
      </c>
      <c r="CN352" s="139">
        <v>1038</v>
      </c>
      <c r="CO352" s="141">
        <v>859</v>
      </c>
    </row>
    <row r="353" spans="1:93">
      <c r="A353" s="167"/>
      <c r="B353" s="71" t="s">
        <v>120</v>
      </c>
      <c r="C353" s="5">
        <v>0</v>
      </c>
      <c r="D353" s="5">
        <v>0</v>
      </c>
      <c r="E353" s="5">
        <v>0</v>
      </c>
      <c r="F353" s="5">
        <v>0</v>
      </c>
      <c r="G353" s="5">
        <v>0</v>
      </c>
      <c r="H353" s="5">
        <v>0</v>
      </c>
      <c r="I353" s="5">
        <v>0</v>
      </c>
      <c r="J353" s="5">
        <v>0</v>
      </c>
      <c r="K353" s="72">
        <v>0</v>
      </c>
      <c r="L353" s="72">
        <v>0</v>
      </c>
      <c r="M353" s="167"/>
      <c r="N353" s="71" t="s">
        <v>120</v>
      </c>
      <c r="O353" s="5">
        <v>0</v>
      </c>
      <c r="P353" s="5">
        <v>0</v>
      </c>
      <c r="Q353" s="5">
        <v>0</v>
      </c>
      <c r="R353" s="5">
        <v>0</v>
      </c>
      <c r="S353" s="5">
        <v>0</v>
      </c>
      <c r="T353" s="5">
        <v>0</v>
      </c>
      <c r="U353" s="5">
        <v>0</v>
      </c>
      <c r="V353" s="5">
        <v>0</v>
      </c>
      <c r="W353" s="72">
        <v>0</v>
      </c>
      <c r="X353" s="72">
        <v>0</v>
      </c>
      <c r="Y353" s="167"/>
      <c r="Z353" s="71" t="s">
        <v>120</v>
      </c>
      <c r="AA353" s="5">
        <v>0</v>
      </c>
      <c r="AB353" s="5">
        <v>0</v>
      </c>
      <c r="AC353" s="5">
        <v>0</v>
      </c>
      <c r="AD353" s="5">
        <v>0</v>
      </c>
      <c r="AE353" s="72">
        <v>0</v>
      </c>
      <c r="AF353" s="72">
        <v>0</v>
      </c>
      <c r="AG353" s="5">
        <v>0</v>
      </c>
      <c r="AH353" s="5">
        <v>0</v>
      </c>
      <c r="AI353" s="5">
        <v>0</v>
      </c>
      <c r="AJ353" s="5">
        <v>0</v>
      </c>
      <c r="AK353" s="167"/>
      <c r="AL353" s="71" t="s">
        <v>120</v>
      </c>
      <c r="AM353" s="5">
        <v>0</v>
      </c>
      <c r="AN353" s="5">
        <v>0</v>
      </c>
      <c r="AO353" s="5">
        <v>0</v>
      </c>
      <c r="AP353" s="5">
        <v>0</v>
      </c>
      <c r="AQ353" s="5">
        <v>0</v>
      </c>
      <c r="AR353" s="5">
        <v>0</v>
      </c>
      <c r="AS353" s="5">
        <v>0</v>
      </c>
      <c r="AT353" s="5">
        <v>0</v>
      </c>
      <c r="AU353" s="5">
        <v>0</v>
      </c>
      <c r="AV353" s="167"/>
      <c r="AW353" s="71" t="s">
        <v>120</v>
      </c>
      <c r="AX353" s="5">
        <v>0</v>
      </c>
      <c r="AY353" s="5">
        <v>0</v>
      </c>
      <c r="AZ353" s="5">
        <v>0</v>
      </c>
      <c r="BA353" s="5">
        <v>0</v>
      </c>
      <c r="BB353" s="5">
        <v>0</v>
      </c>
      <c r="BC353" s="5">
        <v>0</v>
      </c>
      <c r="BD353" s="5">
        <v>0</v>
      </c>
      <c r="BE353" s="5">
        <v>0</v>
      </c>
      <c r="BF353" s="5">
        <v>0</v>
      </c>
      <c r="BG353" s="5">
        <v>0</v>
      </c>
      <c r="BH353" s="5">
        <v>0</v>
      </c>
      <c r="BI353" s="5">
        <v>0</v>
      </c>
      <c r="BJ353" s="167"/>
      <c r="BK353" s="71" t="s">
        <v>120</v>
      </c>
      <c r="BL353" s="5">
        <v>0</v>
      </c>
      <c r="BM353" s="5">
        <v>0</v>
      </c>
      <c r="BN353" s="5">
        <v>0</v>
      </c>
      <c r="BO353" s="5">
        <v>0</v>
      </c>
      <c r="BP353" s="5">
        <v>0</v>
      </c>
      <c r="BQ353" s="72">
        <v>0</v>
      </c>
      <c r="BR353" s="5">
        <v>0</v>
      </c>
      <c r="BS353" s="5">
        <v>0</v>
      </c>
      <c r="BT353" s="72">
        <v>0</v>
      </c>
      <c r="BU353" s="5">
        <v>0</v>
      </c>
      <c r="BV353" s="167"/>
      <c r="BW353" s="71" t="s">
        <v>120</v>
      </c>
      <c r="BX353" s="5">
        <v>0</v>
      </c>
      <c r="BY353" s="5">
        <v>0</v>
      </c>
      <c r="BZ353" s="5">
        <v>0</v>
      </c>
      <c r="CA353" s="5">
        <v>0</v>
      </c>
      <c r="CB353" s="5">
        <v>0</v>
      </c>
      <c r="CC353" s="5">
        <v>0</v>
      </c>
      <c r="CD353" s="5">
        <v>0</v>
      </c>
      <c r="CE353" s="5">
        <v>0</v>
      </c>
      <c r="CF353" s="5">
        <v>0</v>
      </c>
      <c r="CG353" s="5">
        <v>0</v>
      </c>
      <c r="CH353" s="5">
        <v>0</v>
      </c>
      <c r="CI353" s="5">
        <v>0</v>
      </c>
      <c r="CJ353" s="5">
        <v>0</v>
      </c>
      <c r="CK353" s="135"/>
      <c r="CL353" s="138" t="s">
        <v>245</v>
      </c>
      <c r="CM353" s="138" t="s">
        <v>4474</v>
      </c>
      <c r="CN353" s="139">
        <v>0</v>
      </c>
      <c r="CO353" s="141">
        <v>0</v>
      </c>
    </row>
    <row r="354" spans="1:93">
      <c r="A354" s="167"/>
      <c r="B354" s="103" t="s">
        <v>102</v>
      </c>
      <c r="C354" s="105">
        <v>291</v>
      </c>
      <c r="D354" s="105">
        <v>142</v>
      </c>
      <c r="E354" s="105">
        <v>281</v>
      </c>
      <c r="F354" s="105">
        <v>132</v>
      </c>
      <c r="G354" s="105">
        <v>221</v>
      </c>
      <c r="H354" s="105">
        <v>90</v>
      </c>
      <c r="I354" s="105">
        <v>358</v>
      </c>
      <c r="J354" s="105">
        <v>152</v>
      </c>
      <c r="K354" s="105">
        <v>1151</v>
      </c>
      <c r="L354" s="105">
        <v>516</v>
      </c>
      <c r="M354" s="167"/>
      <c r="N354" s="103" t="s">
        <v>102</v>
      </c>
      <c r="O354" s="105">
        <v>0</v>
      </c>
      <c r="P354" s="105">
        <v>0</v>
      </c>
      <c r="Q354" s="105">
        <v>0</v>
      </c>
      <c r="R354" s="105">
        <v>0</v>
      </c>
      <c r="S354" s="105">
        <v>0</v>
      </c>
      <c r="T354" s="105">
        <v>0</v>
      </c>
      <c r="U354" s="105">
        <v>162</v>
      </c>
      <c r="V354" s="105">
        <v>64</v>
      </c>
      <c r="W354" s="105">
        <v>162</v>
      </c>
      <c r="X354" s="105">
        <v>64</v>
      </c>
      <c r="Y354" s="167"/>
      <c r="Z354" s="103" t="s">
        <v>102</v>
      </c>
      <c r="AA354" s="105">
        <v>6</v>
      </c>
      <c r="AB354" s="105">
        <v>6</v>
      </c>
      <c r="AC354" s="105">
        <v>6</v>
      </c>
      <c r="AD354" s="105">
        <v>7</v>
      </c>
      <c r="AE354" s="105">
        <v>25</v>
      </c>
      <c r="AF354" s="105">
        <v>26</v>
      </c>
      <c r="AG354" s="105">
        <v>18</v>
      </c>
      <c r="AH354" s="105">
        <v>0</v>
      </c>
      <c r="AI354" s="105">
        <v>0</v>
      </c>
      <c r="AJ354" s="105">
        <v>4</v>
      </c>
      <c r="AK354" s="167"/>
      <c r="AL354" s="103" t="s">
        <v>102</v>
      </c>
      <c r="AM354" s="105">
        <v>0</v>
      </c>
      <c r="AN354" s="105">
        <v>411</v>
      </c>
      <c r="AO354" s="105">
        <v>72</v>
      </c>
      <c r="AP354" s="105">
        <v>0</v>
      </c>
      <c r="AQ354" s="105">
        <v>0</v>
      </c>
      <c r="AR354" s="105">
        <v>11</v>
      </c>
      <c r="AS354" s="105">
        <v>25</v>
      </c>
      <c r="AT354" s="105">
        <v>22</v>
      </c>
      <c r="AU354" s="105">
        <v>20</v>
      </c>
      <c r="AV354" s="167"/>
      <c r="AW354" s="103" t="s">
        <v>102</v>
      </c>
      <c r="AX354" s="105">
        <v>272</v>
      </c>
      <c r="AY354" s="105">
        <v>107</v>
      </c>
      <c r="AZ354" s="105">
        <v>258</v>
      </c>
      <c r="BA354" s="105">
        <v>103</v>
      </c>
      <c r="BB354" s="105">
        <v>64</v>
      </c>
      <c r="BC354" s="105">
        <v>30</v>
      </c>
      <c r="BD354" s="105">
        <v>251</v>
      </c>
      <c r="BE354" s="105">
        <v>101</v>
      </c>
      <c r="BF354" s="105">
        <v>237</v>
      </c>
      <c r="BG354" s="105">
        <v>97</v>
      </c>
      <c r="BH354" s="105">
        <v>2</v>
      </c>
      <c r="BI354" s="105">
        <v>0</v>
      </c>
      <c r="BJ354" s="167"/>
      <c r="BK354" s="103" t="s">
        <v>102</v>
      </c>
      <c r="BL354" s="105">
        <v>18</v>
      </c>
      <c r="BM354" s="105">
        <v>22</v>
      </c>
      <c r="BN354" s="105">
        <v>0</v>
      </c>
      <c r="BO354" s="105">
        <v>5</v>
      </c>
      <c r="BP354" s="105">
        <v>0</v>
      </c>
      <c r="BQ354" s="105">
        <v>45</v>
      </c>
      <c r="BR354" s="105">
        <v>27</v>
      </c>
      <c r="BS354" s="105">
        <v>16</v>
      </c>
      <c r="BT354" s="105">
        <v>10</v>
      </c>
      <c r="BU354" s="105">
        <v>3</v>
      </c>
      <c r="BV354" s="167"/>
      <c r="BW354" s="103" t="s">
        <v>102</v>
      </c>
      <c r="BX354" s="105">
        <v>206</v>
      </c>
      <c r="BY354" s="105">
        <v>238</v>
      </c>
      <c r="BZ354" s="105">
        <v>63</v>
      </c>
      <c r="CA354" s="105">
        <v>44</v>
      </c>
      <c r="CB354" s="105">
        <v>243</v>
      </c>
      <c r="CC354" s="105">
        <v>25</v>
      </c>
      <c r="CD354" s="105">
        <v>20</v>
      </c>
      <c r="CE354" s="105">
        <v>0</v>
      </c>
      <c r="CF354" s="105">
        <v>0</v>
      </c>
      <c r="CG354" s="105">
        <v>20</v>
      </c>
      <c r="CH354" s="105">
        <v>0</v>
      </c>
      <c r="CI354" s="105">
        <v>13</v>
      </c>
      <c r="CJ354" s="105">
        <v>140</v>
      </c>
      <c r="CK354" s="135"/>
      <c r="CL354" s="138" t="s">
        <v>245</v>
      </c>
      <c r="CM354" s="138" t="s">
        <v>4475</v>
      </c>
      <c r="CN354" s="139">
        <v>1038</v>
      </c>
      <c r="CO354" s="141">
        <v>859</v>
      </c>
    </row>
    <row r="355" spans="1:93">
      <c r="A355" s="205" t="s">
        <v>373</v>
      </c>
      <c r="B355" s="205"/>
      <c r="C355" s="205"/>
      <c r="D355" s="205"/>
      <c r="E355" s="205"/>
      <c r="F355" s="205"/>
      <c r="G355" s="205"/>
      <c r="H355" s="205"/>
      <c r="I355" s="205"/>
      <c r="J355" s="205"/>
      <c r="K355" s="205"/>
      <c r="L355" s="205"/>
      <c r="M355" s="205" t="s">
        <v>374</v>
      </c>
      <c r="N355" s="205"/>
      <c r="O355" s="205"/>
      <c r="P355" s="205"/>
      <c r="Q355" s="205"/>
      <c r="R355" s="205"/>
      <c r="S355" s="205"/>
      <c r="T355" s="205"/>
      <c r="U355" s="205"/>
      <c r="V355" s="205"/>
      <c r="W355" s="205"/>
      <c r="X355" s="205"/>
      <c r="Y355" s="205" t="s">
        <v>375</v>
      </c>
      <c r="Z355" s="205"/>
      <c r="AA355" s="205"/>
      <c r="AB355" s="205"/>
      <c r="AC355" s="205"/>
      <c r="AD355" s="205"/>
      <c r="AE355" s="205"/>
      <c r="AF355" s="205"/>
      <c r="AG355" s="205"/>
      <c r="AH355" s="205"/>
      <c r="AI355" s="205"/>
      <c r="AJ355" s="205"/>
      <c r="AK355" s="205" t="s">
        <v>376</v>
      </c>
      <c r="AL355" s="205"/>
      <c r="AM355" s="205"/>
      <c r="AN355" s="205"/>
      <c r="AO355" s="205"/>
      <c r="AP355" s="205"/>
      <c r="AQ355" s="205"/>
      <c r="AR355" s="205"/>
      <c r="AS355" s="205"/>
      <c r="AT355" s="205"/>
      <c r="AU355" s="205"/>
      <c r="AV355" s="205" t="s">
        <v>4593</v>
      </c>
      <c r="AW355" s="205"/>
      <c r="AX355" s="205"/>
      <c r="AY355" s="205"/>
      <c r="AZ355" s="205"/>
      <c r="BA355" s="205"/>
      <c r="BB355" s="205"/>
      <c r="BC355" s="205"/>
      <c r="BD355" s="205"/>
      <c r="BE355" s="205"/>
      <c r="BF355" s="205"/>
      <c r="BG355" s="205"/>
      <c r="BH355" s="205"/>
      <c r="BI355" s="205"/>
      <c r="BJ355" s="205" t="s">
        <v>377</v>
      </c>
      <c r="BK355" s="205"/>
      <c r="BL355" s="205"/>
      <c r="BM355" s="205"/>
      <c r="BN355" s="205"/>
      <c r="BO355" s="205"/>
      <c r="BP355" s="205"/>
      <c r="BQ355" s="205"/>
      <c r="BR355" s="205"/>
      <c r="BS355" s="205"/>
      <c r="BT355" s="205"/>
      <c r="BU355" s="205"/>
      <c r="BV355" s="205" t="s">
        <v>378</v>
      </c>
      <c r="BW355" s="205"/>
      <c r="BX355" s="205"/>
      <c r="BY355" s="205"/>
      <c r="BZ355" s="205"/>
      <c r="CA355" s="205"/>
      <c r="CB355" s="205"/>
      <c r="CC355" s="205"/>
      <c r="CD355" s="205"/>
      <c r="CE355" s="205"/>
      <c r="CF355" s="205"/>
      <c r="CG355" s="205"/>
      <c r="CH355" s="205"/>
      <c r="CI355" s="205"/>
      <c r="CJ355" s="205"/>
      <c r="CK355" s="135"/>
      <c r="CL355" s="138" t="s">
        <v>373</v>
      </c>
      <c r="CM355" s="138" t="s">
        <v>373</v>
      </c>
      <c r="CN355" s="139">
        <v>0</v>
      </c>
      <c r="CO355" s="141">
        <v>0</v>
      </c>
    </row>
    <row r="356" spans="1:93">
      <c r="A356" s="205" t="s">
        <v>4174</v>
      </c>
      <c r="B356" s="205"/>
      <c r="C356" s="205"/>
      <c r="D356" s="205"/>
      <c r="E356" s="205"/>
      <c r="F356" s="205"/>
      <c r="G356" s="205"/>
      <c r="H356" s="205"/>
      <c r="I356" s="205"/>
      <c r="J356" s="205"/>
      <c r="K356" s="205"/>
      <c r="L356" s="205"/>
      <c r="M356" s="205" t="s">
        <v>4174</v>
      </c>
      <c r="N356" s="205"/>
      <c r="O356" s="205"/>
      <c r="P356" s="205"/>
      <c r="Q356" s="205"/>
      <c r="R356" s="205"/>
      <c r="S356" s="205"/>
      <c r="T356" s="205"/>
      <c r="U356" s="205"/>
      <c r="V356" s="205"/>
      <c r="W356" s="205"/>
      <c r="X356" s="205"/>
      <c r="Y356" s="205" t="s">
        <v>4174</v>
      </c>
      <c r="Z356" s="205"/>
      <c r="AA356" s="205"/>
      <c r="AB356" s="205"/>
      <c r="AC356" s="205"/>
      <c r="AD356" s="205"/>
      <c r="AE356" s="205"/>
      <c r="AF356" s="205"/>
      <c r="AG356" s="205"/>
      <c r="AH356" s="205"/>
      <c r="AI356" s="205"/>
      <c r="AJ356" s="205"/>
      <c r="AK356" s="205" t="s">
        <v>4174</v>
      </c>
      <c r="AL356" s="205"/>
      <c r="AM356" s="205"/>
      <c r="AN356" s="205"/>
      <c r="AO356" s="205"/>
      <c r="AP356" s="205"/>
      <c r="AQ356" s="205"/>
      <c r="AR356" s="205"/>
      <c r="AS356" s="205"/>
      <c r="AT356" s="205"/>
      <c r="AU356" s="205"/>
      <c r="AV356" s="205" t="s">
        <v>4175</v>
      </c>
      <c r="AW356" s="205"/>
      <c r="AX356" s="205"/>
      <c r="AY356" s="205"/>
      <c r="AZ356" s="205"/>
      <c r="BA356" s="205"/>
      <c r="BB356" s="205"/>
      <c r="BC356" s="205"/>
      <c r="BD356" s="205"/>
      <c r="BE356" s="205"/>
      <c r="BF356" s="205"/>
      <c r="BG356" s="205"/>
      <c r="BH356" s="205"/>
      <c r="BI356" s="205"/>
      <c r="BJ356" s="205" t="s">
        <v>4174</v>
      </c>
      <c r="BK356" s="205"/>
      <c r="BL356" s="205"/>
      <c r="BM356" s="205"/>
      <c r="BN356" s="205"/>
      <c r="BO356" s="205"/>
      <c r="BP356" s="205"/>
      <c r="BQ356" s="205"/>
      <c r="BR356" s="205"/>
      <c r="BS356" s="205"/>
      <c r="BT356" s="205"/>
      <c r="BU356" s="205"/>
      <c r="BV356" s="205" t="s">
        <v>4174</v>
      </c>
      <c r="BW356" s="205"/>
      <c r="BX356" s="205"/>
      <c r="BY356" s="205"/>
      <c r="BZ356" s="205"/>
      <c r="CA356" s="205"/>
      <c r="CB356" s="205"/>
      <c r="CC356" s="205"/>
      <c r="CD356" s="205"/>
      <c r="CE356" s="205"/>
      <c r="CF356" s="205"/>
      <c r="CG356" s="205"/>
      <c r="CH356" s="205"/>
      <c r="CI356" s="205"/>
      <c r="CJ356" s="205"/>
      <c r="CK356" s="135"/>
      <c r="CL356" s="138" t="s">
        <v>4174</v>
      </c>
      <c r="CM356" s="138" t="s">
        <v>4174</v>
      </c>
      <c r="CN356" s="139">
        <v>0</v>
      </c>
      <c r="CO356" s="141">
        <v>0</v>
      </c>
    </row>
    <row r="357" spans="1:93" ht="23.45" customHeight="1">
      <c r="A357" s="204" t="s">
        <v>2</v>
      </c>
      <c r="B357" s="199" t="s">
        <v>335</v>
      </c>
      <c r="C357" s="205" t="s">
        <v>423</v>
      </c>
      <c r="D357" s="205"/>
      <c r="E357" s="205" t="s">
        <v>424</v>
      </c>
      <c r="F357" s="205"/>
      <c r="G357" s="205" t="s">
        <v>425</v>
      </c>
      <c r="H357" s="205"/>
      <c r="I357" s="205" t="s">
        <v>426</v>
      </c>
      <c r="J357" s="205"/>
      <c r="K357" s="205" t="s">
        <v>102</v>
      </c>
      <c r="L357" s="205"/>
      <c r="M357" s="204" t="s">
        <v>2</v>
      </c>
      <c r="N357" s="204" t="s">
        <v>113</v>
      </c>
      <c r="O357" s="205" t="s">
        <v>423</v>
      </c>
      <c r="P357" s="205"/>
      <c r="Q357" s="205" t="s">
        <v>424</v>
      </c>
      <c r="R357" s="205"/>
      <c r="S357" s="205" t="s">
        <v>425</v>
      </c>
      <c r="T357" s="205"/>
      <c r="U357" s="205" t="s">
        <v>426</v>
      </c>
      <c r="V357" s="205"/>
      <c r="W357" s="205" t="s">
        <v>102</v>
      </c>
      <c r="X357" s="205"/>
      <c r="Y357" s="204" t="s">
        <v>2</v>
      </c>
      <c r="Z357" s="204" t="s">
        <v>113</v>
      </c>
      <c r="AA357" s="205" t="s">
        <v>363</v>
      </c>
      <c r="AB357" s="205"/>
      <c r="AC357" s="205"/>
      <c r="AD357" s="205"/>
      <c r="AE357" s="205"/>
      <c r="AF357" s="205" t="s">
        <v>165</v>
      </c>
      <c r="AG357" s="205"/>
      <c r="AH357" s="205"/>
      <c r="AI357" s="205"/>
      <c r="AJ357" s="204" t="s">
        <v>364</v>
      </c>
      <c r="AK357" s="204" t="s">
        <v>2</v>
      </c>
      <c r="AL357" s="204" t="s">
        <v>113</v>
      </c>
      <c r="AM357" s="205" t="s">
        <v>365</v>
      </c>
      <c r="AN357" s="205"/>
      <c r="AO357" s="205"/>
      <c r="AP357" s="205"/>
      <c r="AQ357" s="205"/>
      <c r="AR357" s="205"/>
      <c r="AS357" s="205"/>
      <c r="AT357" s="205"/>
      <c r="AU357" s="205"/>
      <c r="AV357" s="205" t="s">
        <v>2</v>
      </c>
      <c r="AW357" s="204" t="s">
        <v>113</v>
      </c>
      <c r="AX357" s="205" t="s">
        <v>366</v>
      </c>
      <c r="AY357" s="205"/>
      <c r="AZ357" s="205" t="s">
        <v>367</v>
      </c>
      <c r="BA357" s="205"/>
      <c r="BB357" s="205" t="s">
        <v>89</v>
      </c>
      <c r="BC357" s="205"/>
      <c r="BD357" s="205" t="s">
        <v>368</v>
      </c>
      <c r="BE357" s="205"/>
      <c r="BF357" s="205" t="s">
        <v>369</v>
      </c>
      <c r="BG357" s="205"/>
      <c r="BH357" s="204" t="s">
        <v>370</v>
      </c>
      <c r="BI357" s="204"/>
      <c r="BJ357" s="204" t="s">
        <v>2</v>
      </c>
      <c r="BK357" s="204" t="s">
        <v>113</v>
      </c>
      <c r="BL357" s="205" t="s">
        <v>166</v>
      </c>
      <c r="BM357" s="205"/>
      <c r="BN357" s="205"/>
      <c r="BO357" s="205"/>
      <c r="BP357" s="205"/>
      <c r="BQ357" s="205"/>
      <c r="BR357" s="205"/>
      <c r="BS357" s="205"/>
      <c r="BT357" s="204" t="s">
        <v>167</v>
      </c>
      <c r="BU357" s="204"/>
      <c r="BV357" s="204" t="s">
        <v>2</v>
      </c>
      <c r="BW357" s="204" t="s">
        <v>113</v>
      </c>
      <c r="BX357" s="205" t="s">
        <v>371</v>
      </c>
      <c r="BY357" s="205"/>
      <c r="BZ357" s="205"/>
      <c r="CA357" s="205"/>
      <c r="CB357" s="205"/>
      <c r="CC357" s="205"/>
      <c r="CD357" s="205"/>
      <c r="CE357" s="205"/>
      <c r="CF357" s="205"/>
      <c r="CG357" s="205"/>
      <c r="CH357" s="205"/>
      <c r="CI357" s="205"/>
      <c r="CJ357" s="205"/>
      <c r="CK357" s="135"/>
      <c r="CL357" s="138" t="s">
        <v>2</v>
      </c>
      <c r="CM357" s="138" t="s">
        <v>4594</v>
      </c>
      <c r="CN357" s="139" t="e">
        <v>#VALUE!</v>
      </c>
      <c r="CO357" s="141">
        <v>0</v>
      </c>
    </row>
    <row r="358" spans="1:93" ht="36">
      <c r="A358" s="204"/>
      <c r="B358" s="199"/>
      <c r="C358" s="69" t="s">
        <v>170</v>
      </c>
      <c r="D358" s="69" t="s">
        <v>57</v>
      </c>
      <c r="E358" s="69" t="s">
        <v>170</v>
      </c>
      <c r="F358" s="69" t="s">
        <v>57</v>
      </c>
      <c r="G358" s="69" t="s">
        <v>170</v>
      </c>
      <c r="H358" s="69" t="s">
        <v>57</v>
      </c>
      <c r="I358" s="69" t="s">
        <v>170</v>
      </c>
      <c r="J358" s="69" t="s">
        <v>57</v>
      </c>
      <c r="K358" s="69" t="s">
        <v>170</v>
      </c>
      <c r="L358" s="69" t="s">
        <v>57</v>
      </c>
      <c r="M358" s="204"/>
      <c r="N358" s="204"/>
      <c r="O358" s="69" t="s">
        <v>170</v>
      </c>
      <c r="P358" s="69" t="s">
        <v>57</v>
      </c>
      <c r="Q358" s="69" t="s">
        <v>170</v>
      </c>
      <c r="R358" s="69" t="s">
        <v>57</v>
      </c>
      <c r="S358" s="69" t="s">
        <v>170</v>
      </c>
      <c r="T358" s="69" t="s">
        <v>57</v>
      </c>
      <c r="U358" s="69" t="s">
        <v>170</v>
      </c>
      <c r="V358" s="69" t="s">
        <v>57</v>
      </c>
      <c r="W358" s="69" t="s">
        <v>170</v>
      </c>
      <c r="X358" s="69" t="s">
        <v>57</v>
      </c>
      <c r="Y358" s="204"/>
      <c r="Z358" s="204"/>
      <c r="AA358" s="69" t="s">
        <v>427</v>
      </c>
      <c r="AB358" s="69" t="s">
        <v>428</v>
      </c>
      <c r="AC358" s="69" t="s">
        <v>429</v>
      </c>
      <c r="AD358" s="69" t="s">
        <v>430</v>
      </c>
      <c r="AE358" s="69" t="s">
        <v>102</v>
      </c>
      <c r="AF358" s="69" t="s">
        <v>372</v>
      </c>
      <c r="AG358" s="31" t="s">
        <v>279</v>
      </c>
      <c r="AH358" s="31" t="s">
        <v>172</v>
      </c>
      <c r="AI358" s="31" t="s">
        <v>173</v>
      </c>
      <c r="AJ358" s="204"/>
      <c r="AK358" s="204"/>
      <c r="AL358" s="204"/>
      <c r="AM358" s="44" t="s">
        <v>434</v>
      </c>
      <c r="AN358" s="44" t="s">
        <v>344</v>
      </c>
      <c r="AO358" s="44" t="s">
        <v>435</v>
      </c>
      <c r="AP358" s="44" t="s">
        <v>436</v>
      </c>
      <c r="AQ358" s="44" t="s">
        <v>437</v>
      </c>
      <c r="AR358" s="14" t="s">
        <v>175</v>
      </c>
      <c r="AS358" s="14" t="s">
        <v>176</v>
      </c>
      <c r="AT358" s="44" t="s">
        <v>69</v>
      </c>
      <c r="AU358" s="44" t="s">
        <v>70</v>
      </c>
      <c r="AV358" s="205"/>
      <c r="AW358" s="204"/>
      <c r="AX358" s="69" t="s">
        <v>170</v>
      </c>
      <c r="AY358" s="69" t="s">
        <v>57</v>
      </c>
      <c r="AZ358" s="69" t="s">
        <v>170</v>
      </c>
      <c r="BA358" s="69" t="s">
        <v>57</v>
      </c>
      <c r="BB358" s="69" t="s">
        <v>170</v>
      </c>
      <c r="BC358" s="69" t="s">
        <v>57</v>
      </c>
      <c r="BD358" s="69" t="s">
        <v>170</v>
      </c>
      <c r="BE358" s="69" t="s">
        <v>57</v>
      </c>
      <c r="BF358" s="69" t="s">
        <v>170</v>
      </c>
      <c r="BG358" s="69" t="s">
        <v>57</v>
      </c>
      <c r="BH358" s="69" t="s">
        <v>170</v>
      </c>
      <c r="BI358" s="69" t="s">
        <v>57</v>
      </c>
      <c r="BJ358" s="204"/>
      <c r="BK358" s="204"/>
      <c r="BL358" s="32" t="s">
        <v>338</v>
      </c>
      <c r="BM358" s="32" t="s">
        <v>341</v>
      </c>
      <c r="BN358" s="32" t="s">
        <v>339</v>
      </c>
      <c r="BO358" s="32" t="s">
        <v>340</v>
      </c>
      <c r="BP358" s="45" t="s">
        <v>342</v>
      </c>
      <c r="BQ358" s="45" t="s">
        <v>66</v>
      </c>
      <c r="BR358" s="45" t="s">
        <v>174</v>
      </c>
      <c r="BS358" s="45" t="s">
        <v>280</v>
      </c>
      <c r="BT358" s="69" t="s">
        <v>66</v>
      </c>
      <c r="BU358" s="69" t="s">
        <v>174</v>
      </c>
      <c r="BV358" s="204"/>
      <c r="BW358" s="204"/>
      <c r="BX358" s="69" t="s">
        <v>80</v>
      </c>
      <c r="BY358" s="69" t="s">
        <v>81</v>
      </c>
      <c r="BZ358" s="69" t="s">
        <v>82</v>
      </c>
      <c r="CA358" s="69" t="s">
        <v>421</v>
      </c>
      <c r="CB358" s="69" t="s">
        <v>431</v>
      </c>
      <c r="CC358" s="69" t="s">
        <v>432</v>
      </c>
      <c r="CD358" s="69" t="s">
        <v>420</v>
      </c>
      <c r="CE358" s="69" t="s">
        <v>84</v>
      </c>
      <c r="CF358" s="69" t="s">
        <v>85</v>
      </c>
      <c r="CG358" s="69" t="s">
        <v>86</v>
      </c>
      <c r="CH358" s="69" t="s">
        <v>87</v>
      </c>
      <c r="CI358" s="69" t="s">
        <v>88</v>
      </c>
      <c r="CJ358" s="70" t="s">
        <v>0</v>
      </c>
      <c r="CK358" s="135"/>
      <c r="CL358" s="138" t="s">
        <v>2</v>
      </c>
      <c r="CM358" s="138" t="s">
        <v>2</v>
      </c>
      <c r="CN358" s="139" t="e">
        <v>#VALUE!</v>
      </c>
      <c r="CO358" s="141">
        <v>0</v>
      </c>
    </row>
    <row r="359" spans="1:93">
      <c r="A359" s="73" t="s">
        <v>139</v>
      </c>
      <c r="B359" s="71"/>
      <c r="C359" s="5"/>
      <c r="D359" s="5"/>
      <c r="E359" s="5"/>
      <c r="F359" s="5"/>
      <c r="G359" s="5"/>
      <c r="H359" s="5"/>
      <c r="I359" s="5"/>
      <c r="J359" s="5"/>
      <c r="K359" s="5"/>
      <c r="L359" s="5"/>
      <c r="M359" s="73" t="s">
        <v>139</v>
      </c>
      <c r="N359" s="71"/>
      <c r="O359" s="5"/>
      <c r="P359" s="5"/>
      <c r="Q359" s="5"/>
      <c r="R359" s="5"/>
      <c r="S359" s="5"/>
      <c r="T359" s="5"/>
      <c r="U359" s="5"/>
      <c r="V359" s="5"/>
      <c r="W359" s="5"/>
      <c r="X359" s="5"/>
      <c r="Y359" s="73" t="s">
        <v>139</v>
      </c>
      <c r="Z359" s="71"/>
      <c r="AA359" s="5"/>
      <c r="AB359" s="5"/>
      <c r="AC359" s="5"/>
      <c r="AD359" s="5"/>
      <c r="AE359" s="5"/>
      <c r="AF359" s="5"/>
      <c r="AG359" s="5"/>
      <c r="AH359" s="5"/>
      <c r="AI359" s="5"/>
      <c r="AJ359" s="72"/>
      <c r="AK359" s="73" t="s">
        <v>139</v>
      </c>
      <c r="AL359" s="71"/>
      <c r="AM359" s="5"/>
      <c r="AN359" s="5"/>
      <c r="AO359" s="5"/>
      <c r="AP359" s="5"/>
      <c r="AQ359" s="5"/>
      <c r="AR359" s="5"/>
      <c r="AS359" s="5"/>
      <c r="AT359" s="5"/>
      <c r="AU359" s="5"/>
      <c r="AV359" s="73" t="s">
        <v>139</v>
      </c>
      <c r="AW359" s="71"/>
      <c r="AX359" s="5"/>
      <c r="AY359" s="5"/>
      <c r="AZ359" s="5"/>
      <c r="BA359" s="5"/>
      <c r="BB359" s="5"/>
      <c r="BC359" s="5"/>
      <c r="BD359" s="5"/>
      <c r="BE359" s="5"/>
      <c r="BF359" s="5"/>
      <c r="BG359" s="5"/>
      <c r="BH359" s="5"/>
      <c r="BI359" s="5"/>
      <c r="BJ359" s="73" t="s">
        <v>139</v>
      </c>
      <c r="BK359" s="71"/>
      <c r="BL359" s="5"/>
      <c r="BM359" s="5"/>
      <c r="BN359" s="5"/>
      <c r="BO359" s="5"/>
      <c r="BP359" s="5"/>
      <c r="BQ359" s="5"/>
      <c r="BR359" s="5"/>
      <c r="BS359" s="5"/>
      <c r="BT359" s="5"/>
      <c r="BU359" s="5"/>
      <c r="BV359" s="73" t="s">
        <v>139</v>
      </c>
      <c r="BW359" s="71"/>
      <c r="BX359" s="5"/>
      <c r="BY359" s="5"/>
      <c r="BZ359" s="5"/>
      <c r="CA359" s="5"/>
      <c r="CB359" s="5"/>
      <c r="CC359" s="5"/>
      <c r="CD359" s="5"/>
      <c r="CE359" s="5"/>
      <c r="CF359" s="5"/>
      <c r="CG359" s="5"/>
      <c r="CH359" s="5"/>
      <c r="CI359" s="5"/>
      <c r="CJ359" s="5"/>
      <c r="CK359" s="135"/>
      <c r="CL359" s="138" t="s">
        <v>139</v>
      </c>
      <c r="CM359" s="138" t="s">
        <v>139</v>
      </c>
      <c r="CN359" s="139">
        <v>0</v>
      </c>
      <c r="CO359" s="141">
        <v>0</v>
      </c>
    </row>
    <row r="360" spans="1:93" ht="14.45" customHeight="1">
      <c r="A360" s="167" t="s">
        <v>246</v>
      </c>
      <c r="B360" s="71" t="s">
        <v>119</v>
      </c>
      <c r="C360" s="5">
        <v>2191</v>
      </c>
      <c r="D360" s="5">
        <v>1151</v>
      </c>
      <c r="E360" s="5">
        <v>2502</v>
      </c>
      <c r="F360" s="5">
        <v>1318</v>
      </c>
      <c r="G360" s="5">
        <v>1854</v>
      </c>
      <c r="H360" s="5">
        <v>1069</v>
      </c>
      <c r="I360" s="5">
        <v>1733</v>
      </c>
      <c r="J360" s="5">
        <v>987</v>
      </c>
      <c r="K360" s="72">
        <v>8280</v>
      </c>
      <c r="L360" s="72">
        <v>4525</v>
      </c>
      <c r="M360" s="167" t="s">
        <v>246</v>
      </c>
      <c r="N360" s="71" t="s">
        <v>119</v>
      </c>
      <c r="O360" s="5">
        <v>106</v>
      </c>
      <c r="P360" s="5">
        <v>61</v>
      </c>
      <c r="Q360" s="5">
        <v>46</v>
      </c>
      <c r="R360" s="5">
        <v>24</v>
      </c>
      <c r="S360" s="5">
        <v>50</v>
      </c>
      <c r="T360" s="5">
        <v>32</v>
      </c>
      <c r="U360" s="5">
        <v>325</v>
      </c>
      <c r="V360" s="5">
        <v>180</v>
      </c>
      <c r="W360" s="72">
        <v>527</v>
      </c>
      <c r="X360" s="72">
        <v>297</v>
      </c>
      <c r="Y360" s="167" t="s">
        <v>246</v>
      </c>
      <c r="Z360" s="71" t="s">
        <v>119</v>
      </c>
      <c r="AA360" s="5">
        <v>59</v>
      </c>
      <c r="AB360" s="5">
        <v>63</v>
      </c>
      <c r="AC360" s="5">
        <v>54</v>
      </c>
      <c r="AD360" s="5">
        <v>49</v>
      </c>
      <c r="AE360" s="72">
        <v>225</v>
      </c>
      <c r="AF360" s="72">
        <v>213</v>
      </c>
      <c r="AG360" s="5">
        <v>115</v>
      </c>
      <c r="AH360" s="5">
        <v>25</v>
      </c>
      <c r="AI360" s="5">
        <v>16</v>
      </c>
      <c r="AJ360" s="5">
        <v>41</v>
      </c>
      <c r="AK360" s="167" t="s">
        <v>246</v>
      </c>
      <c r="AL360" s="71" t="s">
        <v>119</v>
      </c>
      <c r="AM360" s="5">
        <v>10</v>
      </c>
      <c r="AN360" s="5">
        <v>2722</v>
      </c>
      <c r="AO360" s="5">
        <v>455</v>
      </c>
      <c r="AP360" s="5">
        <v>56</v>
      </c>
      <c r="AQ360" s="5">
        <v>15</v>
      </c>
      <c r="AR360" s="5">
        <v>81</v>
      </c>
      <c r="AS360" s="5">
        <v>215</v>
      </c>
      <c r="AT360" s="5">
        <v>202</v>
      </c>
      <c r="AU360" s="5">
        <v>188</v>
      </c>
      <c r="AV360" s="167" t="s">
        <v>246</v>
      </c>
      <c r="AW360" s="71" t="s">
        <v>119</v>
      </c>
      <c r="AX360" s="5">
        <v>1457</v>
      </c>
      <c r="AY360" s="5">
        <v>852</v>
      </c>
      <c r="AZ360" s="5">
        <v>1406</v>
      </c>
      <c r="BA360" s="5">
        <v>830</v>
      </c>
      <c r="BB360" s="5">
        <v>640</v>
      </c>
      <c r="BC360" s="5">
        <v>378</v>
      </c>
      <c r="BD360" s="5">
        <v>1415</v>
      </c>
      <c r="BE360" s="5">
        <v>829</v>
      </c>
      <c r="BF360" s="5">
        <v>1364</v>
      </c>
      <c r="BG360" s="5">
        <v>807</v>
      </c>
      <c r="BH360" s="5">
        <v>411</v>
      </c>
      <c r="BI360" s="5">
        <v>229</v>
      </c>
      <c r="BJ360" s="167" t="s">
        <v>246</v>
      </c>
      <c r="BK360" s="71" t="s">
        <v>119</v>
      </c>
      <c r="BL360" s="5">
        <v>88</v>
      </c>
      <c r="BM360" s="5">
        <v>142</v>
      </c>
      <c r="BN360" s="5">
        <v>4</v>
      </c>
      <c r="BO360" s="5">
        <v>220</v>
      </c>
      <c r="BP360" s="5">
        <v>3</v>
      </c>
      <c r="BQ360" s="72">
        <v>457</v>
      </c>
      <c r="BR360" s="5">
        <v>245</v>
      </c>
      <c r="BS360" s="5">
        <v>132</v>
      </c>
      <c r="BT360" s="72">
        <v>71</v>
      </c>
      <c r="BU360" s="5">
        <v>33</v>
      </c>
      <c r="BV360" s="167" t="s">
        <v>246</v>
      </c>
      <c r="BW360" s="71" t="s">
        <v>119</v>
      </c>
      <c r="BX360" s="5">
        <v>2100</v>
      </c>
      <c r="BY360" s="5">
        <v>2849</v>
      </c>
      <c r="BZ360" s="5">
        <v>566</v>
      </c>
      <c r="CA360" s="5">
        <v>250</v>
      </c>
      <c r="CB360" s="5">
        <v>2129</v>
      </c>
      <c r="CC360" s="5">
        <v>162</v>
      </c>
      <c r="CD360" s="5">
        <v>154</v>
      </c>
      <c r="CE360" s="5">
        <v>11</v>
      </c>
      <c r="CF360" s="5">
        <v>0</v>
      </c>
      <c r="CG360" s="5">
        <v>191</v>
      </c>
      <c r="CH360" s="5">
        <v>0</v>
      </c>
      <c r="CI360" s="5">
        <v>166</v>
      </c>
      <c r="CJ360" s="5">
        <v>1187</v>
      </c>
      <c r="CK360" s="135"/>
      <c r="CL360" s="138" t="s">
        <v>246</v>
      </c>
      <c r="CM360" s="138" t="s">
        <v>4476</v>
      </c>
      <c r="CN360" s="139">
        <v>7118</v>
      </c>
      <c r="CO360" s="141">
        <v>8412</v>
      </c>
    </row>
    <row r="361" spans="1:93">
      <c r="A361" s="167"/>
      <c r="B361" s="71" t="s">
        <v>120</v>
      </c>
      <c r="C361" s="5">
        <v>377</v>
      </c>
      <c r="D361" s="5">
        <v>193</v>
      </c>
      <c r="E361" s="5">
        <v>358</v>
      </c>
      <c r="F361" s="5">
        <v>186</v>
      </c>
      <c r="G361" s="5">
        <v>372</v>
      </c>
      <c r="H361" s="5">
        <v>216</v>
      </c>
      <c r="I361" s="5">
        <v>412</v>
      </c>
      <c r="J361" s="5">
        <v>232</v>
      </c>
      <c r="K361" s="72">
        <v>1519</v>
      </c>
      <c r="L361" s="72">
        <v>827</v>
      </c>
      <c r="M361" s="167"/>
      <c r="N361" s="71" t="s">
        <v>120</v>
      </c>
      <c r="O361" s="5">
        <v>15</v>
      </c>
      <c r="P361" s="5">
        <v>3</v>
      </c>
      <c r="Q361" s="5">
        <v>4</v>
      </c>
      <c r="R361" s="5">
        <v>1</v>
      </c>
      <c r="S361" s="5">
        <v>16</v>
      </c>
      <c r="T361" s="5">
        <v>12</v>
      </c>
      <c r="U361" s="5">
        <v>99</v>
      </c>
      <c r="V361" s="5">
        <v>59</v>
      </c>
      <c r="W361" s="72">
        <v>134</v>
      </c>
      <c r="X361" s="72">
        <v>75</v>
      </c>
      <c r="Y361" s="167"/>
      <c r="Z361" s="71" t="s">
        <v>120</v>
      </c>
      <c r="AA361" s="5">
        <v>8</v>
      </c>
      <c r="AB361" s="5">
        <v>7</v>
      </c>
      <c r="AC361" s="5">
        <v>7</v>
      </c>
      <c r="AD361" s="5">
        <v>8</v>
      </c>
      <c r="AE361" s="72">
        <v>30</v>
      </c>
      <c r="AF361" s="72">
        <v>31</v>
      </c>
      <c r="AG361" s="5">
        <v>21</v>
      </c>
      <c r="AH361" s="5">
        <v>0</v>
      </c>
      <c r="AI361" s="5">
        <v>0</v>
      </c>
      <c r="AJ361" s="5">
        <v>2</v>
      </c>
      <c r="AK361" s="167"/>
      <c r="AL361" s="71" t="s">
        <v>120</v>
      </c>
      <c r="AM361" s="5">
        <v>0</v>
      </c>
      <c r="AN361" s="5">
        <v>586</v>
      </c>
      <c r="AO361" s="5">
        <v>0</v>
      </c>
      <c r="AP361" s="5">
        <v>26</v>
      </c>
      <c r="AQ361" s="5">
        <v>0</v>
      </c>
      <c r="AR361" s="5">
        <v>34</v>
      </c>
      <c r="AS361" s="5">
        <v>31</v>
      </c>
      <c r="AT361" s="5">
        <v>31</v>
      </c>
      <c r="AU361" s="5">
        <v>30</v>
      </c>
      <c r="AV361" s="167"/>
      <c r="AW361" s="71" t="s">
        <v>120</v>
      </c>
      <c r="AX361" s="5">
        <v>404</v>
      </c>
      <c r="AY361" s="5">
        <v>224</v>
      </c>
      <c r="AZ361" s="5">
        <v>397</v>
      </c>
      <c r="BA361" s="5">
        <v>218</v>
      </c>
      <c r="BB361" s="5">
        <v>199</v>
      </c>
      <c r="BC361" s="5">
        <v>109</v>
      </c>
      <c r="BD361" s="5">
        <v>401</v>
      </c>
      <c r="BE361" s="5">
        <v>223</v>
      </c>
      <c r="BF361" s="5">
        <v>394</v>
      </c>
      <c r="BG361" s="5">
        <v>217</v>
      </c>
      <c r="BH361" s="5">
        <v>92</v>
      </c>
      <c r="BI361" s="5">
        <v>51</v>
      </c>
      <c r="BJ361" s="167"/>
      <c r="BK361" s="71" t="s">
        <v>120</v>
      </c>
      <c r="BL361" s="5">
        <v>16</v>
      </c>
      <c r="BM361" s="5">
        <v>34</v>
      </c>
      <c r="BN361" s="5">
        <v>0</v>
      </c>
      <c r="BO361" s="5">
        <v>19</v>
      </c>
      <c r="BP361" s="5">
        <v>0</v>
      </c>
      <c r="BQ361" s="72">
        <v>69</v>
      </c>
      <c r="BR361" s="5">
        <v>51</v>
      </c>
      <c r="BS361" s="5">
        <v>32</v>
      </c>
      <c r="BT361" s="72">
        <v>23</v>
      </c>
      <c r="BU361" s="5">
        <v>14</v>
      </c>
      <c r="BV361" s="167"/>
      <c r="BW361" s="71" t="s">
        <v>120</v>
      </c>
      <c r="BX361" s="5">
        <v>472</v>
      </c>
      <c r="BY361" s="5">
        <v>850</v>
      </c>
      <c r="BZ361" s="5">
        <v>492</v>
      </c>
      <c r="CA361" s="5">
        <v>153</v>
      </c>
      <c r="CB361" s="5">
        <v>496</v>
      </c>
      <c r="CC361" s="5">
        <v>89</v>
      </c>
      <c r="CD361" s="5">
        <v>96</v>
      </c>
      <c r="CE361" s="5">
        <v>0</v>
      </c>
      <c r="CF361" s="5">
        <v>0</v>
      </c>
      <c r="CG361" s="5">
        <v>0</v>
      </c>
      <c r="CH361" s="5">
        <v>0</v>
      </c>
      <c r="CI361" s="5">
        <v>0</v>
      </c>
      <c r="CJ361" s="5">
        <v>131</v>
      </c>
      <c r="CK361" s="135"/>
      <c r="CL361" s="138" t="s">
        <v>246</v>
      </c>
      <c r="CM361" s="138" t="s">
        <v>4477</v>
      </c>
      <c r="CN361" s="139">
        <v>1276</v>
      </c>
      <c r="CO361" s="141">
        <v>2648</v>
      </c>
    </row>
    <row r="362" spans="1:93">
      <c r="A362" s="167"/>
      <c r="B362" s="103" t="s">
        <v>102</v>
      </c>
      <c r="C362" s="105">
        <v>2568</v>
      </c>
      <c r="D362" s="105">
        <v>1344</v>
      </c>
      <c r="E362" s="105">
        <v>2860</v>
      </c>
      <c r="F362" s="105">
        <v>1504</v>
      </c>
      <c r="G362" s="105">
        <v>2226</v>
      </c>
      <c r="H362" s="105">
        <v>1285</v>
      </c>
      <c r="I362" s="105">
        <v>2145</v>
      </c>
      <c r="J362" s="105">
        <v>1219</v>
      </c>
      <c r="K362" s="105">
        <v>9799</v>
      </c>
      <c r="L362" s="105">
        <v>5352</v>
      </c>
      <c r="M362" s="167"/>
      <c r="N362" s="103" t="s">
        <v>102</v>
      </c>
      <c r="O362" s="105">
        <v>121</v>
      </c>
      <c r="P362" s="105">
        <v>64</v>
      </c>
      <c r="Q362" s="105">
        <v>50</v>
      </c>
      <c r="R362" s="105">
        <v>25</v>
      </c>
      <c r="S362" s="105">
        <v>66</v>
      </c>
      <c r="T362" s="105">
        <v>44</v>
      </c>
      <c r="U362" s="105">
        <v>424</v>
      </c>
      <c r="V362" s="105">
        <v>239</v>
      </c>
      <c r="W362" s="105">
        <v>661</v>
      </c>
      <c r="X362" s="105">
        <v>372</v>
      </c>
      <c r="Y362" s="167"/>
      <c r="Z362" s="103" t="s">
        <v>102</v>
      </c>
      <c r="AA362" s="105">
        <v>67</v>
      </c>
      <c r="AB362" s="105">
        <v>70</v>
      </c>
      <c r="AC362" s="105">
        <v>61</v>
      </c>
      <c r="AD362" s="105">
        <v>57</v>
      </c>
      <c r="AE362" s="105">
        <v>255</v>
      </c>
      <c r="AF362" s="105">
        <v>244</v>
      </c>
      <c r="AG362" s="105">
        <v>136</v>
      </c>
      <c r="AH362" s="105">
        <v>25</v>
      </c>
      <c r="AI362" s="105">
        <v>16</v>
      </c>
      <c r="AJ362" s="105">
        <v>43</v>
      </c>
      <c r="AK362" s="167"/>
      <c r="AL362" s="103" t="s">
        <v>102</v>
      </c>
      <c r="AM362" s="105">
        <v>10</v>
      </c>
      <c r="AN362" s="105">
        <v>3308</v>
      </c>
      <c r="AO362" s="105">
        <v>455</v>
      </c>
      <c r="AP362" s="105">
        <v>82</v>
      </c>
      <c r="AQ362" s="105">
        <v>15</v>
      </c>
      <c r="AR362" s="105">
        <v>115</v>
      </c>
      <c r="AS362" s="105">
        <v>246</v>
      </c>
      <c r="AT362" s="105">
        <v>233</v>
      </c>
      <c r="AU362" s="105">
        <v>218</v>
      </c>
      <c r="AV362" s="167"/>
      <c r="AW362" s="103" t="s">
        <v>102</v>
      </c>
      <c r="AX362" s="105">
        <v>1861</v>
      </c>
      <c r="AY362" s="105">
        <v>1076</v>
      </c>
      <c r="AZ362" s="105">
        <v>1803</v>
      </c>
      <c r="BA362" s="105">
        <v>1048</v>
      </c>
      <c r="BB362" s="105">
        <v>839</v>
      </c>
      <c r="BC362" s="105">
        <v>487</v>
      </c>
      <c r="BD362" s="105">
        <v>1816</v>
      </c>
      <c r="BE362" s="105">
        <v>1052</v>
      </c>
      <c r="BF362" s="105">
        <v>1758</v>
      </c>
      <c r="BG362" s="105">
        <v>1024</v>
      </c>
      <c r="BH362" s="105">
        <v>503</v>
      </c>
      <c r="BI362" s="105">
        <v>280</v>
      </c>
      <c r="BJ362" s="167"/>
      <c r="BK362" s="103" t="s">
        <v>102</v>
      </c>
      <c r="BL362" s="105">
        <v>104</v>
      </c>
      <c r="BM362" s="105">
        <v>176</v>
      </c>
      <c r="BN362" s="105">
        <v>4</v>
      </c>
      <c r="BO362" s="105">
        <v>239</v>
      </c>
      <c r="BP362" s="105">
        <v>3</v>
      </c>
      <c r="BQ362" s="105">
        <v>526</v>
      </c>
      <c r="BR362" s="105">
        <v>296</v>
      </c>
      <c r="BS362" s="105">
        <v>164</v>
      </c>
      <c r="BT362" s="105">
        <v>94</v>
      </c>
      <c r="BU362" s="105">
        <v>47</v>
      </c>
      <c r="BV362" s="167"/>
      <c r="BW362" s="103" t="s">
        <v>102</v>
      </c>
      <c r="BX362" s="105">
        <v>2572</v>
      </c>
      <c r="BY362" s="105">
        <v>3699</v>
      </c>
      <c r="BZ362" s="105">
        <v>1058</v>
      </c>
      <c r="CA362" s="105">
        <v>403</v>
      </c>
      <c r="CB362" s="105">
        <v>2625</v>
      </c>
      <c r="CC362" s="105">
        <v>251</v>
      </c>
      <c r="CD362" s="105">
        <v>250</v>
      </c>
      <c r="CE362" s="105">
        <v>11</v>
      </c>
      <c r="CF362" s="105">
        <v>0</v>
      </c>
      <c r="CG362" s="105">
        <v>191</v>
      </c>
      <c r="CH362" s="105">
        <v>0</v>
      </c>
      <c r="CI362" s="105">
        <v>166</v>
      </c>
      <c r="CJ362" s="105">
        <v>1318</v>
      </c>
      <c r="CK362" s="135"/>
      <c r="CL362" s="138" t="s">
        <v>246</v>
      </c>
      <c r="CM362" s="138" t="s">
        <v>4478</v>
      </c>
      <c r="CN362" s="139">
        <v>8394</v>
      </c>
      <c r="CO362" s="141">
        <v>11060</v>
      </c>
    </row>
    <row r="363" spans="1:93" ht="14.45" customHeight="1">
      <c r="A363" s="167" t="s">
        <v>247</v>
      </c>
      <c r="B363" s="71" t="s">
        <v>119</v>
      </c>
      <c r="C363" s="5">
        <v>1837</v>
      </c>
      <c r="D363" s="5">
        <v>965</v>
      </c>
      <c r="E363" s="5">
        <v>1370</v>
      </c>
      <c r="F363" s="5">
        <v>690</v>
      </c>
      <c r="G363" s="5">
        <v>1276</v>
      </c>
      <c r="H363" s="5">
        <v>679</v>
      </c>
      <c r="I363" s="5">
        <v>1004</v>
      </c>
      <c r="J363" s="5">
        <v>528</v>
      </c>
      <c r="K363" s="72">
        <v>5487</v>
      </c>
      <c r="L363" s="72">
        <v>2862</v>
      </c>
      <c r="M363" s="167" t="s">
        <v>247</v>
      </c>
      <c r="N363" s="71" t="s">
        <v>119</v>
      </c>
      <c r="O363" s="5">
        <v>60</v>
      </c>
      <c r="P363" s="5">
        <v>27</v>
      </c>
      <c r="Q363" s="5">
        <v>35</v>
      </c>
      <c r="R363" s="5">
        <v>18</v>
      </c>
      <c r="S363" s="5">
        <v>59</v>
      </c>
      <c r="T363" s="5">
        <v>29</v>
      </c>
      <c r="U363" s="5">
        <v>240</v>
      </c>
      <c r="V363" s="5">
        <v>118</v>
      </c>
      <c r="W363" s="72">
        <v>394</v>
      </c>
      <c r="X363" s="72">
        <v>192</v>
      </c>
      <c r="Y363" s="167" t="s">
        <v>247</v>
      </c>
      <c r="Z363" s="71" t="s">
        <v>119</v>
      </c>
      <c r="AA363" s="5">
        <v>40</v>
      </c>
      <c r="AB363" s="5">
        <v>33</v>
      </c>
      <c r="AC363" s="5">
        <v>31</v>
      </c>
      <c r="AD363" s="5">
        <v>31</v>
      </c>
      <c r="AE363" s="72">
        <v>135</v>
      </c>
      <c r="AF363" s="72">
        <v>141</v>
      </c>
      <c r="AG363" s="5">
        <v>86</v>
      </c>
      <c r="AH363" s="5">
        <v>27</v>
      </c>
      <c r="AI363" s="5">
        <v>1</v>
      </c>
      <c r="AJ363" s="5">
        <v>24</v>
      </c>
      <c r="AK363" s="167" t="s">
        <v>247</v>
      </c>
      <c r="AL363" s="71" t="s">
        <v>119</v>
      </c>
      <c r="AM363" s="5">
        <v>0</v>
      </c>
      <c r="AN363" s="5">
        <v>1446</v>
      </c>
      <c r="AO363" s="5">
        <v>456</v>
      </c>
      <c r="AP363" s="5">
        <v>72</v>
      </c>
      <c r="AQ363" s="5">
        <v>20</v>
      </c>
      <c r="AR363" s="5">
        <v>39</v>
      </c>
      <c r="AS363" s="5">
        <v>132</v>
      </c>
      <c r="AT363" s="5">
        <v>126</v>
      </c>
      <c r="AU363" s="5">
        <v>126</v>
      </c>
      <c r="AV363" s="167" t="s">
        <v>247</v>
      </c>
      <c r="AW363" s="71" t="s">
        <v>119</v>
      </c>
      <c r="AX363" s="5">
        <v>1010</v>
      </c>
      <c r="AY363" s="5">
        <v>511</v>
      </c>
      <c r="AZ363" s="5">
        <v>980</v>
      </c>
      <c r="BA363" s="5">
        <v>500</v>
      </c>
      <c r="BB363" s="5">
        <v>371</v>
      </c>
      <c r="BC363" s="5">
        <v>164</v>
      </c>
      <c r="BD363" s="5">
        <v>991</v>
      </c>
      <c r="BE363" s="5">
        <v>508</v>
      </c>
      <c r="BF363" s="5">
        <v>961</v>
      </c>
      <c r="BG363" s="5">
        <v>497</v>
      </c>
      <c r="BH363" s="5">
        <v>316</v>
      </c>
      <c r="BI363" s="5">
        <v>141</v>
      </c>
      <c r="BJ363" s="167" t="s">
        <v>247</v>
      </c>
      <c r="BK363" s="71" t="s">
        <v>119</v>
      </c>
      <c r="BL363" s="5">
        <v>62</v>
      </c>
      <c r="BM363" s="5">
        <v>100</v>
      </c>
      <c r="BN363" s="5">
        <v>0</v>
      </c>
      <c r="BO363" s="5">
        <v>87</v>
      </c>
      <c r="BP363" s="5">
        <v>1</v>
      </c>
      <c r="BQ363" s="72">
        <v>250</v>
      </c>
      <c r="BR363" s="5">
        <v>120</v>
      </c>
      <c r="BS363" s="5">
        <v>81</v>
      </c>
      <c r="BT363" s="72">
        <v>26</v>
      </c>
      <c r="BU363" s="5">
        <v>13</v>
      </c>
      <c r="BV363" s="167" t="s">
        <v>247</v>
      </c>
      <c r="BW363" s="71" t="s">
        <v>119</v>
      </c>
      <c r="BX363" s="5">
        <v>1095</v>
      </c>
      <c r="BY363" s="5">
        <v>1606</v>
      </c>
      <c r="BZ363" s="5">
        <v>645</v>
      </c>
      <c r="CA363" s="5">
        <v>151</v>
      </c>
      <c r="CB363" s="5">
        <v>1728</v>
      </c>
      <c r="CC363" s="5">
        <v>160</v>
      </c>
      <c r="CD363" s="5">
        <v>108</v>
      </c>
      <c r="CE363" s="5">
        <v>16</v>
      </c>
      <c r="CF363" s="5">
        <v>0</v>
      </c>
      <c r="CG363" s="5">
        <v>95</v>
      </c>
      <c r="CH363" s="5">
        <v>0</v>
      </c>
      <c r="CI363" s="5">
        <v>45</v>
      </c>
      <c r="CJ363" s="5">
        <v>2740</v>
      </c>
      <c r="CK363" s="135"/>
      <c r="CL363" s="138" t="s">
        <v>247</v>
      </c>
      <c r="CM363" s="138" t="s">
        <v>4479</v>
      </c>
      <c r="CN363" s="139">
        <v>4648</v>
      </c>
      <c r="CO363" s="141">
        <v>5604</v>
      </c>
    </row>
    <row r="364" spans="1:93">
      <c r="A364" s="167"/>
      <c r="B364" s="71" t="s">
        <v>120</v>
      </c>
      <c r="C364" s="5">
        <v>225</v>
      </c>
      <c r="D364" s="5">
        <v>125</v>
      </c>
      <c r="E364" s="5">
        <v>208</v>
      </c>
      <c r="F364" s="5">
        <v>102</v>
      </c>
      <c r="G364" s="5">
        <v>188</v>
      </c>
      <c r="H364" s="5">
        <v>112</v>
      </c>
      <c r="I364" s="5">
        <v>201</v>
      </c>
      <c r="J364" s="5">
        <v>108</v>
      </c>
      <c r="K364" s="72">
        <v>822</v>
      </c>
      <c r="L364" s="72">
        <v>447</v>
      </c>
      <c r="M364" s="167"/>
      <c r="N364" s="71" t="s">
        <v>120</v>
      </c>
      <c r="O364" s="5">
        <v>16</v>
      </c>
      <c r="P364" s="5">
        <v>11</v>
      </c>
      <c r="Q364" s="5">
        <v>12</v>
      </c>
      <c r="R364" s="5">
        <v>3</v>
      </c>
      <c r="S364" s="5">
        <v>3</v>
      </c>
      <c r="T364" s="5">
        <v>0</v>
      </c>
      <c r="U364" s="5">
        <v>58</v>
      </c>
      <c r="V364" s="5">
        <v>33</v>
      </c>
      <c r="W364" s="72">
        <v>89</v>
      </c>
      <c r="X364" s="72">
        <v>47</v>
      </c>
      <c r="Y364" s="167"/>
      <c r="Z364" s="71" t="s">
        <v>120</v>
      </c>
      <c r="AA364" s="5">
        <v>5</v>
      </c>
      <c r="AB364" s="5">
        <v>5</v>
      </c>
      <c r="AC364" s="5">
        <v>5</v>
      </c>
      <c r="AD364" s="5">
        <v>4</v>
      </c>
      <c r="AE364" s="72">
        <v>19</v>
      </c>
      <c r="AF364" s="72">
        <v>19</v>
      </c>
      <c r="AG364" s="5">
        <v>19</v>
      </c>
      <c r="AH364" s="5">
        <v>19</v>
      </c>
      <c r="AI364" s="5">
        <v>1</v>
      </c>
      <c r="AJ364" s="5">
        <v>2</v>
      </c>
      <c r="AK364" s="167"/>
      <c r="AL364" s="71" t="s">
        <v>120</v>
      </c>
      <c r="AM364" s="5">
        <v>0</v>
      </c>
      <c r="AN364" s="5">
        <v>287</v>
      </c>
      <c r="AO364" s="5">
        <v>0</v>
      </c>
      <c r="AP364" s="5">
        <v>0</v>
      </c>
      <c r="AQ364" s="5">
        <v>0</v>
      </c>
      <c r="AR364" s="5">
        <v>12</v>
      </c>
      <c r="AS364" s="5">
        <v>21</v>
      </c>
      <c r="AT364" s="5">
        <v>20</v>
      </c>
      <c r="AU364" s="5">
        <v>19</v>
      </c>
      <c r="AV364" s="167"/>
      <c r="AW364" s="71" t="s">
        <v>120</v>
      </c>
      <c r="AX364" s="5">
        <v>180</v>
      </c>
      <c r="AY364" s="5">
        <v>94</v>
      </c>
      <c r="AZ364" s="5">
        <v>180</v>
      </c>
      <c r="BA364" s="5">
        <v>94</v>
      </c>
      <c r="BB364" s="5">
        <v>70</v>
      </c>
      <c r="BC364" s="5">
        <v>39</v>
      </c>
      <c r="BD364" s="5">
        <v>180</v>
      </c>
      <c r="BE364" s="5">
        <v>94</v>
      </c>
      <c r="BF364" s="5">
        <v>180</v>
      </c>
      <c r="BG364" s="5">
        <v>94</v>
      </c>
      <c r="BH364" s="5">
        <v>47</v>
      </c>
      <c r="BI364" s="5">
        <v>22</v>
      </c>
      <c r="BJ364" s="167"/>
      <c r="BK364" s="71" t="s">
        <v>120</v>
      </c>
      <c r="BL364" s="5">
        <v>20</v>
      </c>
      <c r="BM364" s="5">
        <v>14</v>
      </c>
      <c r="BN364" s="5">
        <v>0</v>
      </c>
      <c r="BO364" s="5">
        <v>3</v>
      </c>
      <c r="BP364" s="5">
        <v>0</v>
      </c>
      <c r="BQ364" s="72">
        <v>37</v>
      </c>
      <c r="BR364" s="5">
        <v>24</v>
      </c>
      <c r="BS364" s="5">
        <v>25</v>
      </c>
      <c r="BT364" s="72">
        <v>21</v>
      </c>
      <c r="BU364" s="5">
        <v>12</v>
      </c>
      <c r="BV364" s="167"/>
      <c r="BW364" s="71" t="s">
        <v>120</v>
      </c>
      <c r="BX364" s="5">
        <v>124</v>
      </c>
      <c r="BY364" s="5">
        <v>132</v>
      </c>
      <c r="BZ364" s="5">
        <v>440</v>
      </c>
      <c r="CA364" s="5">
        <v>0</v>
      </c>
      <c r="CB364" s="5">
        <v>131</v>
      </c>
      <c r="CC364" s="5">
        <v>0</v>
      </c>
      <c r="CD364" s="5">
        <v>0</v>
      </c>
      <c r="CE364" s="5">
        <v>0</v>
      </c>
      <c r="CF364" s="5">
        <v>0</v>
      </c>
      <c r="CG364" s="5">
        <v>0</v>
      </c>
      <c r="CH364" s="5">
        <v>0</v>
      </c>
      <c r="CI364" s="5">
        <v>0</v>
      </c>
      <c r="CJ364" s="5">
        <v>384</v>
      </c>
      <c r="CK364" s="135"/>
      <c r="CL364" s="138" t="s">
        <v>247</v>
      </c>
      <c r="CM364" s="138" t="s">
        <v>4480</v>
      </c>
      <c r="CN364" s="139">
        <v>574</v>
      </c>
      <c r="CO364" s="141">
        <v>827</v>
      </c>
    </row>
    <row r="365" spans="1:93">
      <c r="A365" s="167"/>
      <c r="B365" s="103" t="s">
        <v>102</v>
      </c>
      <c r="C365" s="105">
        <v>2062</v>
      </c>
      <c r="D365" s="105">
        <v>1090</v>
      </c>
      <c r="E365" s="105">
        <v>1578</v>
      </c>
      <c r="F365" s="105">
        <v>792</v>
      </c>
      <c r="G365" s="105">
        <v>1464</v>
      </c>
      <c r="H365" s="105">
        <v>791</v>
      </c>
      <c r="I365" s="105">
        <v>1205</v>
      </c>
      <c r="J365" s="105">
        <v>636</v>
      </c>
      <c r="K365" s="105">
        <v>6309</v>
      </c>
      <c r="L365" s="105">
        <v>3309</v>
      </c>
      <c r="M365" s="167"/>
      <c r="N365" s="103" t="s">
        <v>102</v>
      </c>
      <c r="O365" s="105">
        <v>76</v>
      </c>
      <c r="P365" s="105">
        <v>38</v>
      </c>
      <c r="Q365" s="105">
        <v>47</v>
      </c>
      <c r="R365" s="105">
        <v>21</v>
      </c>
      <c r="S365" s="105">
        <v>62</v>
      </c>
      <c r="T365" s="105">
        <v>29</v>
      </c>
      <c r="U365" s="105">
        <v>298</v>
      </c>
      <c r="V365" s="105">
        <v>151</v>
      </c>
      <c r="W365" s="105">
        <v>483</v>
      </c>
      <c r="X365" s="105">
        <v>239</v>
      </c>
      <c r="Y365" s="167"/>
      <c r="Z365" s="103" t="s">
        <v>102</v>
      </c>
      <c r="AA365" s="105">
        <v>45</v>
      </c>
      <c r="AB365" s="105">
        <v>38</v>
      </c>
      <c r="AC365" s="105">
        <v>36</v>
      </c>
      <c r="AD365" s="105">
        <v>35</v>
      </c>
      <c r="AE365" s="105">
        <v>154</v>
      </c>
      <c r="AF365" s="105">
        <v>160</v>
      </c>
      <c r="AG365" s="105">
        <v>105</v>
      </c>
      <c r="AH365" s="105">
        <v>46</v>
      </c>
      <c r="AI365" s="105">
        <v>2</v>
      </c>
      <c r="AJ365" s="105">
        <v>26</v>
      </c>
      <c r="AK365" s="167"/>
      <c r="AL365" s="103" t="s">
        <v>102</v>
      </c>
      <c r="AM365" s="105">
        <v>0</v>
      </c>
      <c r="AN365" s="105">
        <v>1733</v>
      </c>
      <c r="AO365" s="105">
        <v>456</v>
      </c>
      <c r="AP365" s="105">
        <v>72</v>
      </c>
      <c r="AQ365" s="105">
        <v>20</v>
      </c>
      <c r="AR365" s="105">
        <v>51</v>
      </c>
      <c r="AS365" s="105">
        <v>153</v>
      </c>
      <c r="AT365" s="105">
        <v>146</v>
      </c>
      <c r="AU365" s="105">
        <v>145</v>
      </c>
      <c r="AV365" s="167"/>
      <c r="AW365" s="103" t="s">
        <v>102</v>
      </c>
      <c r="AX365" s="105">
        <v>1190</v>
      </c>
      <c r="AY365" s="105">
        <v>605</v>
      </c>
      <c r="AZ365" s="105">
        <v>1160</v>
      </c>
      <c r="BA365" s="105">
        <v>594</v>
      </c>
      <c r="BB365" s="105">
        <v>441</v>
      </c>
      <c r="BC365" s="105">
        <v>203</v>
      </c>
      <c r="BD365" s="105">
        <v>1171</v>
      </c>
      <c r="BE365" s="105">
        <v>602</v>
      </c>
      <c r="BF365" s="105">
        <v>1141</v>
      </c>
      <c r="BG365" s="105">
        <v>591</v>
      </c>
      <c r="BH365" s="105">
        <v>363</v>
      </c>
      <c r="BI365" s="105">
        <v>163</v>
      </c>
      <c r="BJ365" s="167"/>
      <c r="BK365" s="103" t="s">
        <v>102</v>
      </c>
      <c r="BL365" s="105">
        <v>82</v>
      </c>
      <c r="BM365" s="105">
        <v>114</v>
      </c>
      <c r="BN365" s="105">
        <v>0</v>
      </c>
      <c r="BO365" s="105">
        <v>90</v>
      </c>
      <c r="BP365" s="105">
        <v>1</v>
      </c>
      <c r="BQ365" s="105">
        <v>287</v>
      </c>
      <c r="BR365" s="105">
        <v>144</v>
      </c>
      <c r="BS365" s="105">
        <v>106</v>
      </c>
      <c r="BT365" s="105">
        <v>47</v>
      </c>
      <c r="BU365" s="105">
        <v>25</v>
      </c>
      <c r="BV365" s="167"/>
      <c r="BW365" s="103" t="s">
        <v>102</v>
      </c>
      <c r="BX365" s="105">
        <v>1219</v>
      </c>
      <c r="BY365" s="105">
        <v>1738</v>
      </c>
      <c r="BZ365" s="105">
        <v>1085</v>
      </c>
      <c r="CA365" s="105">
        <v>151</v>
      </c>
      <c r="CB365" s="105">
        <v>1859</v>
      </c>
      <c r="CC365" s="105">
        <v>160</v>
      </c>
      <c r="CD365" s="105">
        <v>108</v>
      </c>
      <c r="CE365" s="105">
        <v>16</v>
      </c>
      <c r="CF365" s="105">
        <v>0</v>
      </c>
      <c r="CG365" s="105">
        <v>95</v>
      </c>
      <c r="CH365" s="105">
        <v>0</v>
      </c>
      <c r="CI365" s="105">
        <v>45</v>
      </c>
      <c r="CJ365" s="105">
        <v>3124</v>
      </c>
      <c r="CK365" s="135"/>
      <c r="CL365" s="138" t="s">
        <v>247</v>
      </c>
      <c r="CM365" s="138" t="s">
        <v>4481</v>
      </c>
      <c r="CN365" s="139">
        <v>5222</v>
      </c>
      <c r="CO365" s="141">
        <v>6431</v>
      </c>
    </row>
    <row r="366" spans="1:93" ht="14.45" customHeight="1">
      <c r="A366" s="167" t="s">
        <v>248</v>
      </c>
      <c r="B366" s="71" t="s">
        <v>119</v>
      </c>
      <c r="C366" s="5">
        <v>1890</v>
      </c>
      <c r="D366" s="5">
        <v>1006</v>
      </c>
      <c r="E366" s="5">
        <v>1380</v>
      </c>
      <c r="F366" s="5">
        <v>768</v>
      </c>
      <c r="G366" s="5">
        <v>1241</v>
      </c>
      <c r="H366" s="5">
        <v>673</v>
      </c>
      <c r="I366" s="5">
        <v>994</v>
      </c>
      <c r="J366" s="5">
        <v>514</v>
      </c>
      <c r="K366" s="72">
        <v>5505</v>
      </c>
      <c r="L366" s="72">
        <v>2961</v>
      </c>
      <c r="M366" s="167" t="s">
        <v>248</v>
      </c>
      <c r="N366" s="71" t="s">
        <v>119</v>
      </c>
      <c r="O366" s="5">
        <v>87</v>
      </c>
      <c r="P366" s="5">
        <v>44</v>
      </c>
      <c r="Q366" s="5">
        <v>32</v>
      </c>
      <c r="R366" s="5">
        <v>15</v>
      </c>
      <c r="S366" s="5">
        <v>41</v>
      </c>
      <c r="T366" s="5">
        <v>24</v>
      </c>
      <c r="U366" s="5">
        <v>203</v>
      </c>
      <c r="V366" s="5">
        <v>121</v>
      </c>
      <c r="W366" s="72">
        <v>363</v>
      </c>
      <c r="X366" s="72">
        <v>204</v>
      </c>
      <c r="Y366" s="167" t="s">
        <v>248</v>
      </c>
      <c r="Z366" s="71" t="s">
        <v>119</v>
      </c>
      <c r="AA366" s="5">
        <v>42</v>
      </c>
      <c r="AB366" s="5">
        <v>35</v>
      </c>
      <c r="AC366" s="5">
        <v>34</v>
      </c>
      <c r="AD366" s="5">
        <v>31</v>
      </c>
      <c r="AE366" s="72">
        <v>142</v>
      </c>
      <c r="AF366" s="72">
        <v>133</v>
      </c>
      <c r="AG366" s="5">
        <v>62</v>
      </c>
      <c r="AH366" s="5">
        <v>18</v>
      </c>
      <c r="AI366" s="5">
        <v>4</v>
      </c>
      <c r="AJ366" s="5">
        <v>24</v>
      </c>
      <c r="AK366" s="167" t="s">
        <v>248</v>
      </c>
      <c r="AL366" s="71" t="s">
        <v>119</v>
      </c>
      <c r="AM366" s="5">
        <v>40</v>
      </c>
      <c r="AN366" s="5">
        <v>1004</v>
      </c>
      <c r="AO366" s="5">
        <v>556</v>
      </c>
      <c r="AP366" s="5">
        <v>104</v>
      </c>
      <c r="AQ366" s="5">
        <v>30</v>
      </c>
      <c r="AR366" s="5">
        <v>46</v>
      </c>
      <c r="AS366" s="5">
        <v>137</v>
      </c>
      <c r="AT366" s="5">
        <v>98</v>
      </c>
      <c r="AU366" s="5">
        <v>97</v>
      </c>
      <c r="AV366" s="167" t="s">
        <v>248</v>
      </c>
      <c r="AW366" s="71" t="s">
        <v>119</v>
      </c>
      <c r="AX366" s="5">
        <v>919</v>
      </c>
      <c r="AY366" s="5">
        <v>489</v>
      </c>
      <c r="AZ366" s="5">
        <v>882</v>
      </c>
      <c r="BA366" s="5">
        <v>469</v>
      </c>
      <c r="BB366" s="5">
        <v>382</v>
      </c>
      <c r="BC366" s="5">
        <v>193</v>
      </c>
      <c r="BD366" s="5">
        <v>918</v>
      </c>
      <c r="BE366" s="5">
        <v>488</v>
      </c>
      <c r="BF366" s="5">
        <v>881</v>
      </c>
      <c r="BG366" s="5">
        <v>468</v>
      </c>
      <c r="BH366" s="5">
        <v>257</v>
      </c>
      <c r="BI366" s="5">
        <v>122</v>
      </c>
      <c r="BJ366" s="167" t="s">
        <v>248</v>
      </c>
      <c r="BK366" s="71" t="s">
        <v>119</v>
      </c>
      <c r="BL366" s="5">
        <v>112</v>
      </c>
      <c r="BM366" s="5">
        <v>76</v>
      </c>
      <c r="BN366" s="5">
        <v>2</v>
      </c>
      <c r="BO366" s="5">
        <v>94</v>
      </c>
      <c r="BP366" s="5">
        <v>0</v>
      </c>
      <c r="BQ366" s="72">
        <v>284</v>
      </c>
      <c r="BR366" s="5">
        <v>122</v>
      </c>
      <c r="BS366" s="5">
        <v>98</v>
      </c>
      <c r="BT366" s="72">
        <v>11</v>
      </c>
      <c r="BU366" s="5">
        <v>4</v>
      </c>
      <c r="BV366" s="167" t="s">
        <v>248</v>
      </c>
      <c r="BW366" s="71" t="s">
        <v>119</v>
      </c>
      <c r="BX366" s="5">
        <v>1008</v>
      </c>
      <c r="BY366" s="5">
        <v>971</v>
      </c>
      <c r="BZ366" s="5">
        <v>563</v>
      </c>
      <c r="CA366" s="5">
        <v>101</v>
      </c>
      <c r="CB366" s="5">
        <v>983</v>
      </c>
      <c r="CC366" s="5">
        <v>64</v>
      </c>
      <c r="CD366" s="5">
        <v>28</v>
      </c>
      <c r="CE366" s="5">
        <v>6</v>
      </c>
      <c r="CF366" s="5">
        <v>0</v>
      </c>
      <c r="CG366" s="5">
        <v>112</v>
      </c>
      <c r="CH366" s="5">
        <v>0</v>
      </c>
      <c r="CI366" s="5">
        <v>55</v>
      </c>
      <c r="CJ366" s="5">
        <v>1576</v>
      </c>
      <c r="CK366" s="135"/>
      <c r="CL366" s="138" t="s">
        <v>248</v>
      </c>
      <c r="CM366" s="138" t="s">
        <v>4482</v>
      </c>
      <c r="CN366" s="139">
        <v>4282</v>
      </c>
      <c r="CO366" s="141">
        <v>3836</v>
      </c>
    </row>
    <row r="367" spans="1:93">
      <c r="A367" s="167"/>
      <c r="B367" s="71" t="s">
        <v>120</v>
      </c>
      <c r="C367" s="5">
        <v>427</v>
      </c>
      <c r="D367" s="5">
        <v>238</v>
      </c>
      <c r="E367" s="5">
        <v>360</v>
      </c>
      <c r="F367" s="5">
        <v>203</v>
      </c>
      <c r="G367" s="5">
        <v>324</v>
      </c>
      <c r="H367" s="5">
        <v>199</v>
      </c>
      <c r="I367" s="5">
        <v>265</v>
      </c>
      <c r="J367" s="5">
        <v>144</v>
      </c>
      <c r="K367" s="72">
        <v>1376</v>
      </c>
      <c r="L367" s="72">
        <v>784</v>
      </c>
      <c r="M367" s="167"/>
      <c r="N367" s="71" t="s">
        <v>120</v>
      </c>
      <c r="O367" s="5">
        <v>33</v>
      </c>
      <c r="P367" s="5">
        <v>19</v>
      </c>
      <c r="Q367" s="5">
        <v>27</v>
      </c>
      <c r="R367" s="5">
        <v>13</v>
      </c>
      <c r="S367" s="5">
        <v>5</v>
      </c>
      <c r="T367" s="5">
        <v>0</v>
      </c>
      <c r="U367" s="5">
        <v>93</v>
      </c>
      <c r="V367" s="5">
        <v>54</v>
      </c>
      <c r="W367" s="72">
        <v>158</v>
      </c>
      <c r="X367" s="72">
        <v>86</v>
      </c>
      <c r="Y367" s="167"/>
      <c r="Z367" s="71" t="s">
        <v>120</v>
      </c>
      <c r="AA367" s="5">
        <v>7</v>
      </c>
      <c r="AB367" s="5">
        <v>7</v>
      </c>
      <c r="AC367" s="5">
        <v>7</v>
      </c>
      <c r="AD367" s="5">
        <v>6</v>
      </c>
      <c r="AE367" s="72">
        <v>27</v>
      </c>
      <c r="AF367" s="72">
        <v>26</v>
      </c>
      <c r="AG367" s="5">
        <v>23</v>
      </c>
      <c r="AH367" s="5">
        <v>0</v>
      </c>
      <c r="AI367" s="5">
        <v>0</v>
      </c>
      <c r="AJ367" s="5">
        <v>3</v>
      </c>
      <c r="AK367" s="167"/>
      <c r="AL367" s="71" t="s">
        <v>120</v>
      </c>
      <c r="AM367" s="5">
        <v>0</v>
      </c>
      <c r="AN367" s="5">
        <v>224</v>
      </c>
      <c r="AO367" s="5">
        <v>251</v>
      </c>
      <c r="AP367" s="5">
        <v>0</v>
      </c>
      <c r="AQ367" s="5">
        <v>0</v>
      </c>
      <c r="AR367" s="5">
        <v>2</v>
      </c>
      <c r="AS367" s="5">
        <v>25</v>
      </c>
      <c r="AT367" s="5">
        <v>25</v>
      </c>
      <c r="AU367" s="5">
        <v>25</v>
      </c>
      <c r="AV367" s="167"/>
      <c r="AW367" s="71" t="s">
        <v>120</v>
      </c>
      <c r="AX367" s="5">
        <v>345</v>
      </c>
      <c r="AY367" s="5">
        <v>202</v>
      </c>
      <c r="AZ367" s="5">
        <v>330</v>
      </c>
      <c r="BA367" s="5">
        <v>195</v>
      </c>
      <c r="BB367" s="5">
        <v>177</v>
      </c>
      <c r="BC367" s="5">
        <v>103</v>
      </c>
      <c r="BD367" s="5">
        <v>345</v>
      </c>
      <c r="BE367" s="5">
        <v>202</v>
      </c>
      <c r="BF367" s="5">
        <v>330</v>
      </c>
      <c r="BG367" s="5">
        <v>195</v>
      </c>
      <c r="BH367" s="5">
        <v>87</v>
      </c>
      <c r="BI367" s="5">
        <v>47</v>
      </c>
      <c r="BJ367" s="167"/>
      <c r="BK367" s="71" t="s">
        <v>120</v>
      </c>
      <c r="BL367" s="5">
        <v>24</v>
      </c>
      <c r="BM367" s="5">
        <v>21</v>
      </c>
      <c r="BN367" s="5">
        <v>0</v>
      </c>
      <c r="BO367" s="5">
        <v>12</v>
      </c>
      <c r="BP367" s="5">
        <v>0</v>
      </c>
      <c r="BQ367" s="72">
        <v>57</v>
      </c>
      <c r="BR367" s="5">
        <v>39</v>
      </c>
      <c r="BS367" s="5">
        <v>21</v>
      </c>
      <c r="BT367" s="72">
        <v>8</v>
      </c>
      <c r="BU367" s="5">
        <v>4</v>
      </c>
      <c r="BV367" s="167"/>
      <c r="BW367" s="71" t="s">
        <v>120</v>
      </c>
      <c r="BX367" s="5">
        <v>514</v>
      </c>
      <c r="BY367" s="5">
        <v>826</v>
      </c>
      <c r="BZ367" s="5">
        <v>657</v>
      </c>
      <c r="CA367" s="5">
        <v>40</v>
      </c>
      <c r="CB367" s="5">
        <v>907</v>
      </c>
      <c r="CC367" s="5">
        <v>0</v>
      </c>
      <c r="CD367" s="5">
        <v>460</v>
      </c>
      <c r="CE367" s="5">
        <v>2</v>
      </c>
      <c r="CF367" s="5">
        <v>0</v>
      </c>
      <c r="CG367" s="5">
        <v>544</v>
      </c>
      <c r="CH367" s="5">
        <v>0</v>
      </c>
      <c r="CI367" s="5">
        <v>7</v>
      </c>
      <c r="CJ367" s="5">
        <v>1273</v>
      </c>
      <c r="CK367" s="135"/>
      <c r="CL367" s="138" t="s">
        <v>248</v>
      </c>
      <c r="CM367" s="138" t="s">
        <v>4483</v>
      </c>
      <c r="CN367" s="139">
        <v>1201</v>
      </c>
      <c r="CO367" s="141">
        <v>3950</v>
      </c>
    </row>
    <row r="368" spans="1:93">
      <c r="A368" s="167"/>
      <c r="B368" s="103" t="s">
        <v>102</v>
      </c>
      <c r="C368" s="105">
        <v>2317</v>
      </c>
      <c r="D368" s="105">
        <v>1244</v>
      </c>
      <c r="E368" s="105">
        <v>1740</v>
      </c>
      <c r="F368" s="105">
        <v>971</v>
      </c>
      <c r="G368" s="105">
        <v>1565</v>
      </c>
      <c r="H368" s="105">
        <v>872</v>
      </c>
      <c r="I368" s="105">
        <v>1259</v>
      </c>
      <c r="J368" s="105">
        <v>658</v>
      </c>
      <c r="K368" s="105">
        <v>6881</v>
      </c>
      <c r="L368" s="105">
        <v>3745</v>
      </c>
      <c r="M368" s="167"/>
      <c r="N368" s="103" t="s">
        <v>102</v>
      </c>
      <c r="O368" s="105">
        <v>120</v>
      </c>
      <c r="P368" s="105">
        <v>63</v>
      </c>
      <c r="Q368" s="105">
        <v>59</v>
      </c>
      <c r="R368" s="105">
        <v>28</v>
      </c>
      <c r="S368" s="105">
        <v>46</v>
      </c>
      <c r="T368" s="105">
        <v>24</v>
      </c>
      <c r="U368" s="105">
        <v>296</v>
      </c>
      <c r="V368" s="105">
        <v>175</v>
      </c>
      <c r="W368" s="105">
        <v>521</v>
      </c>
      <c r="X368" s="105">
        <v>290</v>
      </c>
      <c r="Y368" s="167"/>
      <c r="Z368" s="103" t="s">
        <v>102</v>
      </c>
      <c r="AA368" s="105">
        <v>49</v>
      </c>
      <c r="AB368" s="105">
        <v>42</v>
      </c>
      <c r="AC368" s="105">
        <v>41</v>
      </c>
      <c r="AD368" s="105">
        <v>37</v>
      </c>
      <c r="AE368" s="105">
        <v>169</v>
      </c>
      <c r="AF368" s="105">
        <v>159</v>
      </c>
      <c r="AG368" s="105">
        <v>85</v>
      </c>
      <c r="AH368" s="105">
        <v>18</v>
      </c>
      <c r="AI368" s="105">
        <v>4</v>
      </c>
      <c r="AJ368" s="105">
        <v>27</v>
      </c>
      <c r="AK368" s="167"/>
      <c r="AL368" s="103" t="s">
        <v>102</v>
      </c>
      <c r="AM368" s="105">
        <v>40</v>
      </c>
      <c r="AN368" s="105">
        <v>1228</v>
      </c>
      <c r="AO368" s="105">
        <v>807</v>
      </c>
      <c r="AP368" s="105">
        <v>104</v>
      </c>
      <c r="AQ368" s="105">
        <v>30</v>
      </c>
      <c r="AR368" s="105">
        <v>48</v>
      </c>
      <c r="AS368" s="105">
        <v>162</v>
      </c>
      <c r="AT368" s="105">
        <v>123</v>
      </c>
      <c r="AU368" s="105">
        <v>122</v>
      </c>
      <c r="AV368" s="167"/>
      <c r="AW368" s="103" t="s">
        <v>102</v>
      </c>
      <c r="AX368" s="105">
        <v>1264</v>
      </c>
      <c r="AY368" s="105">
        <v>691</v>
      </c>
      <c r="AZ368" s="105">
        <v>1212</v>
      </c>
      <c r="BA368" s="105">
        <v>664</v>
      </c>
      <c r="BB368" s="105">
        <v>559</v>
      </c>
      <c r="BC368" s="105">
        <v>296</v>
      </c>
      <c r="BD368" s="105">
        <v>1263</v>
      </c>
      <c r="BE368" s="105">
        <v>690</v>
      </c>
      <c r="BF368" s="105">
        <v>1211</v>
      </c>
      <c r="BG368" s="105">
        <v>663</v>
      </c>
      <c r="BH368" s="105">
        <v>344</v>
      </c>
      <c r="BI368" s="105">
        <v>169</v>
      </c>
      <c r="BJ368" s="167"/>
      <c r="BK368" s="103" t="s">
        <v>102</v>
      </c>
      <c r="BL368" s="105">
        <v>136</v>
      </c>
      <c r="BM368" s="105">
        <v>97</v>
      </c>
      <c r="BN368" s="105">
        <v>2</v>
      </c>
      <c r="BO368" s="105">
        <v>106</v>
      </c>
      <c r="BP368" s="105">
        <v>0</v>
      </c>
      <c r="BQ368" s="105">
        <v>341</v>
      </c>
      <c r="BR368" s="105">
        <v>161</v>
      </c>
      <c r="BS368" s="105">
        <v>119</v>
      </c>
      <c r="BT368" s="105">
        <v>19</v>
      </c>
      <c r="BU368" s="105">
        <v>8</v>
      </c>
      <c r="BV368" s="167"/>
      <c r="BW368" s="103" t="s">
        <v>102</v>
      </c>
      <c r="BX368" s="105">
        <v>1522</v>
      </c>
      <c r="BY368" s="105">
        <v>1797</v>
      </c>
      <c r="BZ368" s="105">
        <v>1220</v>
      </c>
      <c r="CA368" s="105">
        <v>141</v>
      </c>
      <c r="CB368" s="105">
        <v>1890</v>
      </c>
      <c r="CC368" s="105">
        <v>64</v>
      </c>
      <c r="CD368" s="105">
        <v>488</v>
      </c>
      <c r="CE368" s="105">
        <v>8</v>
      </c>
      <c r="CF368" s="105">
        <v>0</v>
      </c>
      <c r="CG368" s="105">
        <v>656</v>
      </c>
      <c r="CH368" s="105">
        <v>0</v>
      </c>
      <c r="CI368" s="105">
        <v>62</v>
      </c>
      <c r="CJ368" s="105">
        <v>2849</v>
      </c>
      <c r="CK368" s="135"/>
      <c r="CL368" s="138" t="s">
        <v>248</v>
      </c>
      <c r="CM368" s="138" t="s">
        <v>4484</v>
      </c>
      <c r="CN368" s="139">
        <v>5483</v>
      </c>
      <c r="CO368" s="141">
        <v>7786</v>
      </c>
    </row>
    <row r="369" spans="1:93">
      <c r="A369" s="73" t="s">
        <v>140</v>
      </c>
      <c r="B369" s="71"/>
      <c r="C369" s="5"/>
      <c r="D369" s="5"/>
      <c r="E369" s="5"/>
      <c r="F369" s="5"/>
      <c r="G369" s="5"/>
      <c r="H369" s="5"/>
      <c r="I369" s="5"/>
      <c r="J369" s="5"/>
      <c r="K369" s="5"/>
      <c r="L369" s="5"/>
      <c r="M369" s="73" t="s">
        <v>140</v>
      </c>
      <c r="N369" s="71"/>
      <c r="O369" s="5"/>
      <c r="P369" s="5"/>
      <c r="Q369" s="5"/>
      <c r="R369" s="5"/>
      <c r="S369" s="5"/>
      <c r="T369" s="5"/>
      <c r="U369" s="5"/>
      <c r="V369" s="5"/>
      <c r="W369" s="5"/>
      <c r="X369" s="5"/>
      <c r="Y369" s="73" t="s">
        <v>140</v>
      </c>
      <c r="Z369" s="71"/>
      <c r="AA369" s="5"/>
      <c r="AB369" s="5"/>
      <c r="AC369" s="5"/>
      <c r="AD369" s="5"/>
      <c r="AE369" s="5"/>
      <c r="AF369" s="5"/>
      <c r="AG369" s="5"/>
      <c r="AH369" s="5"/>
      <c r="AI369" s="5"/>
      <c r="AJ369" s="72"/>
      <c r="AK369" s="73" t="s">
        <v>140</v>
      </c>
      <c r="AL369" s="71"/>
      <c r="AM369" s="5"/>
      <c r="AN369" s="5"/>
      <c r="AO369" s="5"/>
      <c r="AP369" s="5"/>
      <c r="AQ369" s="5"/>
      <c r="AR369" s="5"/>
      <c r="AS369" s="5"/>
      <c r="AT369" s="5"/>
      <c r="AU369" s="5"/>
      <c r="AV369" s="73" t="s">
        <v>140</v>
      </c>
      <c r="AW369" s="71"/>
      <c r="AX369" s="5"/>
      <c r="AY369" s="5"/>
      <c r="AZ369" s="5"/>
      <c r="BA369" s="5"/>
      <c r="BB369" s="5"/>
      <c r="BC369" s="5"/>
      <c r="BD369" s="5"/>
      <c r="BE369" s="5"/>
      <c r="BF369" s="5"/>
      <c r="BG369" s="5"/>
      <c r="BH369" s="5"/>
      <c r="BI369" s="5"/>
      <c r="BJ369" s="73" t="s">
        <v>140</v>
      </c>
      <c r="BK369" s="71"/>
      <c r="BL369" s="5"/>
      <c r="BM369" s="5"/>
      <c r="BN369" s="5"/>
      <c r="BO369" s="5"/>
      <c r="BP369" s="5"/>
      <c r="BQ369" s="5"/>
      <c r="BR369" s="5"/>
      <c r="BS369" s="5"/>
      <c r="BT369" s="5"/>
      <c r="BU369" s="5"/>
      <c r="BV369" s="73" t="s">
        <v>140</v>
      </c>
      <c r="BW369" s="71"/>
      <c r="BX369" s="5"/>
      <c r="BY369" s="5"/>
      <c r="BZ369" s="5"/>
      <c r="CA369" s="5"/>
      <c r="CB369" s="5"/>
      <c r="CC369" s="5"/>
      <c r="CD369" s="5"/>
      <c r="CE369" s="5"/>
      <c r="CF369" s="5"/>
      <c r="CG369" s="5"/>
      <c r="CH369" s="5"/>
      <c r="CI369" s="5"/>
      <c r="CJ369" s="5"/>
      <c r="CK369" s="135"/>
      <c r="CL369" s="138" t="s">
        <v>140</v>
      </c>
      <c r="CM369" s="138" t="s">
        <v>140</v>
      </c>
      <c r="CN369" s="139">
        <v>0</v>
      </c>
      <c r="CO369" s="141">
        <v>0</v>
      </c>
    </row>
    <row r="370" spans="1:93" ht="14.45" customHeight="1">
      <c r="A370" s="167" t="s">
        <v>19</v>
      </c>
      <c r="B370" s="71" t="s">
        <v>119</v>
      </c>
      <c r="C370" s="5">
        <v>204</v>
      </c>
      <c r="D370" s="5">
        <v>90</v>
      </c>
      <c r="E370" s="5">
        <v>96</v>
      </c>
      <c r="F370" s="5">
        <v>34</v>
      </c>
      <c r="G370" s="5">
        <v>55</v>
      </c>
      <c r="H370" s="5">
        <v>26</v>
      </c>
      <c r="I370" s="5">
        <v>152</v>
      </c>
      <c r="J370" s="5">
        <v>67</v>
      </c>
      <c r="K370" s="72">
        <v>507</v>
      </c>
      <c r="L370" s="72">
        <v>217</v>
      </c>
      <c r="M370" s="167" t="s">
        <v>19</v>
      </c>
      <c r="N370" s="71" t="s">
        <v>119</v>
      </c>
      <c r="O370" s="5">
        <v>0</v>
      </c>
      <c r="P370" s="5">
        <v>0</v>
      </c>
      <c r="Q370" s="5">
        <v>0</v>
      </c>
      <c r="R370" s="5">
        <v>0</v>
      </c>
      <c r="S370" s="5">
        <v>0</v>
      </c>
      <c r="T370" s="5">
        <v>0</v>
      </c>
      <c r="U370" s="5">
        <v>28</v>
      </c>
      <c r="V370" s="5">
        <v>13</v>
      </c>
      <c r="W370" s="72">
        <v>28</v>
      </c>
      <c r="X370" s="72">
        <v>13</v>
      </c>
      <c r="Y370" s="167" t="s">
        <v>19</v>
      </c>
      <c r="Z370" s="71" t="s">
        <v>119</v>
      </c>
      <c r="AA370" s="5">
        <v>4</v>
      </c>
      <c r="AB370" s="5">
        <v>2</v>
      </c>
      <c r="AC370" s="5">
        <v>1</v>
      </c>
      <c r="AD370" s="5">
        <v>4</v>
      </c>
      <c r="AE370" s="72">
        <v>11</v>
      </c>
      <c r="AF370" s="72">
        <v>11</v>
      </c>
      <c r="AG370" s="5">
        <v>11</v>
      </c>
      <c r="AH370" s="5">
        <v>5</v>
      </c>
      <c r="AI370" s="5">
        <v>0</v>
      </c>
      <c r="AJ370" s="5">
        <v>2</v>
      </c>
      <c r="AK370" s="167" t="s">
        <v>19</v>
      </c>
      <c r="AL370" s="71" t="s">
        <v>119</v>
      </c>
      <c r="AM370" s="5">
        <v>0</v>
      </c>
      <c r="AN370" s="5">
        <v>256</v>
      </c>
      <c r="AO370" s="5">
        <v>0</v>
      </c>
      <c r="AP370" s="5">
        <v>0</v>
      </c>
      <c r="AQ370" s="5">
        <v>0</v>
      </c>
      <c r="AR370" s="5">
        <v>2</v>
      </c>
      <c r="AS370" s="5">
        <v>10</v>
      </c>
      <c r="AT370" s="5">
        <v>14</v>
      </c>
      <c r="AU370" s="5">
        <v>15</v>
      </c>
      <c r="AV370" s="167" t="s">
        <v>19</v>
      </c>
      <c r="AW370" s="71" t="s">
        <v>119</v>
      </c>
      <c r="AX370" s="5">
        <v>162</v>
      </c>
      <c r="AY370" s="5">
        <v>63</v>
      </c>
      <c r="AZ370" s="5">
        <v>158</v>
      </c>
      <c r="BA370" s="5">
        <v>61</v>
      </c>
      <c r="BB370" s="5">
        <v>124</v>
      </c>
      <c r="BC370" s="5">
        <v>49</v>
      </c>
      <c r="BD370" s="5">
        <v>162</v>
      </c>
      <c r="BE370" s="5">
        <v>63</v>
      </c>
      <c r="BF370" s="5">
        <v>158</v>
      </c>
      <c r="BG370" s="5">
        <v>61</v>
      </c>
      <c r="BH370" s="5">
        <v>90</v>
      </c>
      <c r="BI370" s="5">
        <v>38</v>
      </c>
      <c r="BJ370" s="167" t="s">
        <v>19</v>
      </c>
      <c r="BK370" s="71" t="s">
        <v>119</v>
      </c>
      <c r="BL370" s="5">
        <v>0</v>
      </c>
      <c r="BM370" s="5">
        <v>6</v>
      </c>
      <c r="BN370" s="5">
        <v>0</v>
      </c>
      <c r="BO370" s="5">
        <v>14</v>
      </c>
      <c r="BP370" s="5">
        <v>1</v>
      </c>
      <c r="BQ370" s="72">
        <v>21</v>
      </c>
      <c r="BR370" s="5">
        <v>6</v>
      </c>
      <c r="BS370" s="5">
        <v>1</v>
      </c>
      <c r="BT370" s="72">
        <v>3</v>
      </c>
      <c r="BU370" s="5">
        <v>0</v>
      </c>
      <c r="BV370" s="167" t="s">
        <v>19</v>
      </c>
      <c r="BW370" s="71" t="s">
        <v>119</v>
      </c>
      <c r="BX370" s="5">
        <v>596</v>
      </c>
      <c r="BY370" s="5">
        <v>247</v>
      </c>
      <c r="BZ370" s="5">
        <v>40</v>
      </c>
      <c r="CA370" s="5">
        <v>9</v>
      </c>
      <c r="CB370" s="5">
        <v>370</v>
      </c>
      <c r="CC370" s="5">
        <v>17</v>
      </c>
      <c r="CD370" s="5">
        <v>7</v>
      </c>
      <c r="CE370" s="5">
        <v>0</v>
      </c>
      <c r="CF370" s="5">
        <v>0</v>
      </c>
      <c r="CG370" s="5">
        <v>0</v>
      </c>
      <c r="CH370" s="5">
        <v>0</v>
      </c>
      <c r="CI370" s="5">
        <v>23</v>
      </c>
      <c r="CJ370" s="5">
        <v>0</v>
      </c>
      <c r="CK370" s="135"/>
      <c r="CL370" s="138" t="s">
        <v>19</v>
      </c>
      <c r="CM370" s="138" t="s">
        <v>4485</v>
      </c>
      <c r="CN370" s="139">
        <v>512</v>
      </c>
      <c r="CO370" s="141">
        <v>1286</v>
      </c>
    </row>
    <row r="371" spans="1:93">
      <c r="A371" s="167"/>
      <c r="B371" s="71" t="s">
        <v>120</v>
      </c>
      <c r="C371" s="5">
        <v>0</v>
      </c>
      <c r="D371" s="5">
        <v>0</v>
      </c>
      <c r="E371" s="5">
        <v>0</v>
      </c>
      <c r="F371" s="5">
        <v>0</v>
      </c>
      <c r="G371" s="5">
        <v>0</v>
      </c>
      <c r="H371" s="5">
        <v>0</v>
      </c>
      <c r="I371" s="5">
        <v>0</v>
      </c>
      <c r="J371" s="5">
        <v>0</v>
      </c>
      <c r="K371" s="72">
        <v>0</v>
      </c>
      <c r="L371" s="72">
        <v>0</v>
      </c>
      <c r="M371" s="167"/>
      <c r="N371" s="71" t="s">
        <v>120</v>
      </c>
      <c r="O371" s="5">
        <v>0</v>
      </c>
      <c r="P371" s="5">
        <v>0</v>
      </c>
      <c r="Q371" s="5">
        <v>0</v>
      </c>
      <c r="R371" s="5">
        <v>0</v>
      </c>
      <c r="S371" s="5">
        <v>0</v>
      </c>
      <c r="T371" s="5">
        <v>0</v>
      </c>
      <c r="U371" s="5">
        <v>0</v>
      </c>
      <c r="V371" s="5">
        <v>0</v>
      </c>
      <c r="W371" s="72">
        <v>0</v>
      </c>
      <c r="X371" s="72">
        <v>0</v>
      </c>
      <c r="Y371" s="167"/>
      <c r="Z371" s="71" t="s">
        <v>120</v>
      </c>
      <c r="AA371" s="5">
        <v>0</v>
      </c>
      <c r="AB371" s="5">
        <v>0</v>
      </c>
      <c r="AC371" s="5">
        <v>0</v>
      </c>
      <c r="AD371" s="5">
        <v>0</v>
      </c>
      <c r="AE371" s="72">
        <v>0</v>
      </c>
      <c r="AF371" s="72">
        <v>0</v>
      </c>
      <c r="AG371" s="5">
        <v>0</v>
      </c>
      <c r="AH371" s="5">
        <v>0</v>
      </c>
      <c r="AI371" s="5">
        <v>0</v>
      </c>
      <c r="AJ371" s="5">
        <v>0</v>
      </c>
      <c r="AK371" s="167"/>
      <c r="AL371" s="71" t="s">
        <v>120</v>
      </c>
      <c r="AM371" s="5">
        <v>0</v>
      </c>
      <c r="AN371" s="5">
        <v>0</v>
      </c>
      <c r="AO371" s="5">
        <v>0</v>
      </c>
      <c r="AP371" s="5">
        <v>0</v>
      </c>
      <c r="AQ371" s="5">
        <v>0</v>
      </c>
      <c r="AR371" s="5">
        <v>0</v>
      </c>
      <c r="AS371" s="5">
        <v>0</v>
      </c>
      <c r="AT371" s="5">
        <v>0</v>
      </c>
      <c r="AU371" s="5">
        <v>0</v>
      </c>
      <c r="AV371" s="167"/>
      <c r="AW371" s="71" t="s">
        <v>120</v>
      </c>
      <c r="AX371" s="5">
        <v>0</v>
      </c>
      <c r="AY371" s="5">
        <v>0</v>
      </c>
      <c r="AZ371" s="5">
        <v>0</v>
      </c>
      <c r="BA371" s="5">
        <v>0</v>
      </c>
      <c r="BB371" s="5">
        <v>0</v>
      </c>
      <c r="BC371" s="5">
        <v>0</v>
      </c>
      <c r="BD371" s="5">
        <v>0</v>
      </c>
      <c r="BE371" s="5">
        <v>0</v>
      </c>
      <c r="BF371" s="5">
        <v>0</v>
      </c>
      <c r="BG371" s="5">
        <v>0</v>
      </c>
      <c r="BH371" s="5">
        <v>0</v>
      </c>
      <c r="BI371" s="5">
        <v>0</v>
      </c>
      <c r="BJ371" s="167"/>
      <c r="BK371" s="71" t="s">
        <v>120</v>
      </c>
      <c r="BL371" s="5">
        <v>0</v>
      </c>
      <c r="BM371" s="5">
        <v>0</v>
      </c>
      <c r="BN371" s="5">
        <v>0</v>
      </c>
      <c r="BO371" s="5">
        <v>0</v>
      </c>
      <c r="BP371" s="5">
        <v>0</v>
      </c>
      <c r="BQ371" s="72">
        <v>0</v>
      </c>
      <c r="BR371" s="5">
        <v>0</v>
      </c>
      <c r="BS371" s="5">
        <v>0</v>
      </c>
      <c r="BT371" s="72">
        <v>0</v>
      </c>
      <c r="BU371" s="5">
        <v>0</v>
      </c>
      <c r="BV371" s="167"/>
      <c r="BW371" s="71" t="s">
        <v>120</v>
      </c>
      <c r="BX371" s="5">
        <v>0</v>
      </c>
      <c r="BY371" s="5">
        <v>0</v>
      </c>
      <c r="BZ371" s="5">
        <v>0</v>
      </c>
      <c r="CA371" s="5">
        <v>0</v>
      </c>
      <c r="CB371" s="5">
        <v>0</v>
      </c>
      <c r="CC371" s="5">
        <v>0</v>
      </c>
      <c r="CD371" s="5">
        <v>0</v>
      </c>
      <c r="CE371" s="5">
        <v>0</v>
      </c>
      <c r="CF371" s="5">
        <v>0</v>
      </c>
      <c r="CG371" s="5">
        <v>0</v>
      </c>
      <c r="CH371" s="5">
        <v>0</v>
      </c>
      <c r="CI371" s="5">
        <v>0</v>
      </c>
      <c r="CJ371" s="5">
        <v>0</v>
      </c>
      <c r="CK371" s="135"/>
      <c r="CL371" s="138" t="s">
        <v>19</v>
      </c>
      <c r="CM371" s="138" t="s">
        <v>4486</v>
      </c>
      <c r="CN371" s="139">
        <v>0</v>
      </c>
      <c r="CO371" s="141">
        <v>0</v>
      </c>
    </row>
    <row r="372" spans="1:93">
      <c r="A372" s="167"/>
      <c r="B372" s="103" t="s">
        <v>102</v>
      </c>
      <c r="C372" s="105">
        <v>204</v>
      </c>
      <c r="D372" s="105">
        <v>90</v>
      </c>
      <c r="E372" s="105">
        <v>96</v>
      </c>
      <c r="F372" s="105">
        <v>34</v>
      </c>
      <c r="G372" s="105">
        <v>55</v>
      </c>
      <c r="H372" s="105">
        <v>26</v>
      </c>
      <c r="I372" s="105">
        <v>152</v>
      </c>
      <c r="J372" s="105">
        <v>67</v>
      </c>
      <c r="K372" s="105">
        <v>507</v>
      </c>
      <c r="L372" s="105">
        <v>217</v>
      </c>
      <c r="M372" s="167"/>
      <c r="N372" s="103" t="s">
        <v>102</v>
      </c>
      <c r="O372" s="105">
        <v>0</v>
      </c>
      <c r="P372" s="105">
        <v>0</v>
      </c>
      <c r="Q372" s="105">
        <v>0</v>
      </c>
      <c r="R372" s="105">
        <v>0</v>
      </c>
      <c r="S372" s="105">
        <v>0</v>
      </c>
      <c r="T372" s="105">
        <v>0</v>
      </c>
      <c r="U372" s="105">
        <v>28</v>
      </c>
      <c r="V372" s="105">
        <v>13</v>
      </c>
      <c r="W372" s="105">
        <v>28</v>
      </c>
      <c r="X372" s="105">
        <v>13</v>
      </c>
      <c r="Y372" s="167"/>
      <c r="Z372" s="103" t="s">
        <v>102</v>
      </c>
      <c r="AA372" s="105">
        <v>4</v>
      </c>
      <c r="AB372" s="105">
        <v>2</v>
      </c>
      <c r="AC372" s="105">
        <v>1</v>
      </c>
      <c r="AD372" s="105">
        <v>4</v>
      </c>
      <c r="AE372" s="105">
        <v>11</v>
      </c>
      <c r="AF372" s="105">
        <v>11</v>
      </c>
      <c r="AG372" s="105">
        <v>11</v>
      </c>
      <c r="AH372" s="105">
        <v>5</v>
      </c>
      <c r="AI372" s="105">
        <v>0</v>
      </c>
      <c r="AJ372" s="105">
        <v>2</v>
      </c>
      <c r="AK372" s="167"/>
      <c r="AL372" s="103" t="s">
        <v>102</v>
      </c>
      <c r="AM372" s="105">
        <v>0</v>
      </c>
      <c r="AN372" s="105">
        <v>256</v>
      </c>
      <c r="AO372" s="105">
        <v>0</v>
      </c>
      <c r="AP372" s="105">
        <v>0</v>
      </c>
      <c r="AQ372" s="105">
        <v>0</v>
      </c>
      <c r="AR372" s="105">
        <v>2</v>
      </c>
      <c r="AS372" s="105">
        <v>10</v>
      </c>
      <c r="AT372" s="105">
        <v>14</v>
      </c>
      <c r="AU372" s="105">
        <v>15</v>
      </c>
      <c r="AV372" s="167"/>
      <c r="AW372" s="103" t="s">
        <v>102</v>
      </c>
      <c r="AX372" s="105">
        <v>162</v>
      </c>
      <c r="AY372" s="105">
        <v>63</v>
      </c>
      <c r="AZ372" s="105">
        <v>158</v>
      </c>
      <c r="BA372" s="105">
        <v>61</v>
      </c>
      <c r="BB372" s="105">
        <v>124</v>
      </c>
      <c r="BC372" s="105">
        <v>49</v>
      </c>
      <c r="BD372" s="105">
        <v>162</v>
      </c>
      <c r="BE372" s="105">
        <v>63</v>
      </c>
      <c r="BF372" s="105">
        <v>158</v>
      </c>
      <c r="BG372" s="105">
        <v>61</v>
      </c>
      <c r="BH372" s="105">
        <v>90</v>
      </c>
      <c r="BI372" s="105">
        <v>38</v>
      </c>
      <c r="BJ372" s="167"/>
      <c r="BK372" s="103" t="s">
        <v>102</v>
      </c>
      <c r="BL372" s="105">
        <v>0</v>
      </c>
      <c r="BM372" s="105">
        <v>6</v>
      </c>
      <c r="BN372" s="105">
        <v>0</v>
      </c>
      <c r="BO372" s="105">
        <v>14</v>
      </c>
      <c r="BP372" s="105">
        <v>1</v>
      </c>
      <c r="BQ372" s="105">
        <v>21</v>
      </c>
      <c r="BR372" s="105">
        <v>6</v>
      </c>
      <c r="BS372" s="105">
        <v>1</v>
      </c>
      <c r="BT372" s="105">
        <v>3</v>
      </c>
      <c r="BU372" s="105">
        <v>0</v>
      </c>
      <c r="BV372" s="167"/>
      <c r="BW372" s="103" t="s">
        <v>102</v>
      </c>
      <c r="BX372" s="105">
        <v>596</v>
      </c>
      <c r="BY372" s="105">
        <v>247</v>
      </c>
      <c r="BZ372" s="105">
        <v>40</v>
      </c>
      <c r="CA372" s="105">
        <v>9</v>
      </c>
      <c r="CB372" s="105">
        <v>370</v>
      </c>
      <c r="CC372" s="105">
        <v>17</v>
      </c>
      <c r="CD372" s="105">
        <v>7</v>
      </c>
      <c r="CE372" s="105">
        <v>0</v>
      </c>
      <c r="CF372" s="105">
        <v>0</v>
      </c>
      <c r="CG372" s="105">
        <v>0</v>
      </c>
      <c r="CH372" s="105">
        <v>0</v>
      </c>
      <c r="CI372" s="105">
        <v>23</v>
      </c>
      <c r="CJ372" s="105">
        <v>0</v>
      </c>
      <c r="CK372" s="135"/>
      <c r="CL372" s="138" t="s">
        <v>19</v>
      </c>
      <c r="CM372" s="138" t="s">
        <v>4487</v>
      </c>
      <c r="CN372" s="139">
        <v>512</v>
      </c>
      <c r="CO372" s="141">
        <v>1286</v>
      </c>
    </row>
    <row r="373" spans="1:93" ht="14.45" customHeight="1">
      <c r="A373" s="167" t="s">
        <v>249</v>
      </c>
      <c r="B373" s="71" t="s">
        <v>119</v>
      </c>
      <c r="C373" s="5">
        <v>507</v>
      </c>
      <c r="D373" s="5">
        <v>228</v>
      </c>
      <c r="E373" s="5">
        <v>439</v>
      </c>
      <c r="F373" s="5">
        <v>197</v>
      </c>
      <c r="G373" s="5">
        <v>281</v>
      </c>
      <c r="H373" s="5">
        <v>146</v>
      </c>
      <c r="I373" s="5">
        <v>306</v>
      </c>
      <c r="J373" s="5">
        <v>126</v>
      </c>
      <c r="K373" s="72">
        <v>1533</v>
      </c>
      <c r="L373" s="72">
        <v>697</v>
      </c>
      <c r="M373" s="167" t="s">
        <v>249</v>
      </c>
      <c r="N373" s="71" t="s">
        <v>119</v>
      </c>
      <c r="O373" s="5">
        <v>84</v>
      </c>
      <c r="P373" s="5">
        <v>38</v>
      </c>
      <c r="Q373" s="5">
        <v>49</v>
      </c>
      <c r="R373" s="5">
        <v>24</v>
      </c>
      <c r="S373" s="5">
        <v>19</v>
      </c>
      <c r="T373" s="5">
        <v>12</v>
      </c>
      <c r="U373" s="5">
        <v>50</v>
      </c>
      <c r="V373" s="5">
        <v>21</v>
      </c>
      <c r="W373" s="72">
        <v>202</v>
      </c>
      <c r="X373" s="72">
        <v>95</v>
      </c>
      <c r="Y373" s="167" t="s">
        <v>249</v>
      </c>
      <c r="Z373" s="71" t="s">
        <v>119</v>
      </c>
      <c r="AA373" s="5">
        <v>8</v>
      </c>
      <c r="AB373" s="5">
        <v>7</v>
      </c>
      <c r="AC373" s="5">
        <v>5</v>
      </c>
      <c r="AD373" s="5">
        <v>4</v>
      </c>
      <c r="AE373" s="72">
        <v>24</v>
      </c>
      <c r="AF373" s="72">
        <v>19</v>
      </c>
      <c r="AG373" s="5">
        <v>18</v>
      </c>
      <c r="AH373" s="5">
        <v>0</v>
      </c>
      <c r="AI373" s="5">
        <v>3</v>
      </c>
      <c r="AJ373" s="5">
        <v>4</v>
      </c>
      <c r="AK373" s="167" t="s">
        <v>249</v>
      </c>
      <c r="AL373" s="71" t="s">
        <v>119</v>
      </c>
      <c r="AM373" s="5">
        <v>0</v>
      </c>
      <c r="AN373" s="5">
        <v>387</v>
      </c>
      <c r="AO373" s="5">
        <v>30</v>
      </c>
      <c r="AP373" s="5">
        <v>12</v>
      </c>
      <c r="AQ373" s="5">
        <v>0</v>
      </c>
      <c r="AR373" s="5">
        <v>10</v>
      </c>
      <c r="AS373" s="5">
        <v>19</v>
      </c>
      <c r="AT373" s="5">
        <v>17</v>
      </c>
      <c r="AU373" s="5">
        <v>18</v>
      </c>
      <c r="AV373" s="167" t="s">
        <v>249</v>
      </c>
      <c r="AW373" s="71" t="s">
        <v>119</v>
      </c>
      <c r="AX373" s="5">
        <v>201</v>
      </c>
      <c r="AY373" s="5">
        <v>84</v>
      </c>
      <c r="AZ373" s="5">
        <v>192</v>
      </c>
      <c r="BA373" s="5">
        <v>83</v>
      </c>
      <c r="BB373" s="5">
        <v>95</v>
      </c>
      <c r="BC373" s="5">
        <v>46</v>
      </c>
      <c r="BD373" s="5">
        <v>201</v>
      </c>
      <c r="BE373" s="5">
        <v>84</v>
      </c>
      <c r="BF373" s="5">
        <v>192</v>
      </c>
      <c r="BG373" s="5">
        <v>83</v>
      </c>
      <c r="BH373" s="5">
        <v>62</v>
      </c>
      <c r="BI373" s="5">
        <v>31</v>
      </c>
      <c r="BJ373" s="167" t="s">
        <v>249</v>
      </c>
      <c r="BK373" s="71" t="s">
        <v>119</v>
      </c>
      <c r="BL373" s="5">
        <v>6</v>
      </c>
      <c r="BM373" s="5">
        <v>17</v>
      </c>
      <c r="BN373" s="5">
        <v>0</v>
      </c>
      <c r="BO373" s="5">
        <v>25</v>
      </c>
      <c r="BP373" s="5">
        <v>0</v>
      </c>
      <c r="BQ373" s="72">
        <v>48</v>
      </c>
      <c r="BR373" s="5">
        <v>12</v>
      </c>
      <c r="BS373" s="5">
        <v>6</v>
      </c>
      <c r="BT373" s="72">
        <v>8</v>
      </c>
      <c r="BU373" s="5">
        <v>3</v>
      </c>
      <c r="BV373" s="167" t="s">
        <v>249</v>
      </c>
      <c r="BW373" s="71" t="s">
        <v>119</v>
      </c>
      <c r="BX373" s="5">
        <v>448</v>
      </c>
      <c r="BY373" s="5">
        <v>138</v>
      </c>
      <c r="BZ373" s="5">
        <v>41</v>
      </c>
      <c r="CA373" s="5">
        <v>0</v>
      </c>
      <c r="CB373" s="5">
        <v>328</v>
      </c>
      <c r="CC373" s="5">
        <v>9</v>
      </c>
      <c r="CD373" s="5">
        <v>60</v>
      </c>
      <c r="CE373" s="5">
        <v>1</v>
      </c>
      <c r="CF373" s="5">
        <v>0</v>
      </c>
      <c r="CG373" s="5">
        <v>0</v>
      </c>
      <c r="CH373" s="5">
        <v>0</v>
      </c>
      <c r="CI373" s="5">
        <v>47</v>
      </c>
      <c r="CJ373" s="5">
        <v>442</v>
      </c>
      <c r="CK373" s="135"/>
      <c r="CL373" s="138" t="s">
        <v>249</v>
      </c>
      <c r="CM373" s="138" t="s">
        <v>4488</v>
      </c>
      <c r="CN373" s="139">
        <v>912</v>
      </c>
      <c r="CO373" s="141">
        <v>1025</v>
      </c>
    </row>
    <row r="374" spans="1:93">
      <c r="A374" s="167"/>
      <c r="B374" s="71" t="s">
        <v>120</v>
      </c>
      <c r="C374" s="5">
        <v>0</v>
      </c>
      <c r="D374" s="5">
        <v>0</v>
      </c>
      <c r="E374" s="5">
        <v>0</v>
      </c>
      <c r="F374" s="5">
        <v>0</v>
      </c>
      <c r="G374" s="5">
        <v>0</v>
      </c>
      <c r="H374" s="5">
        <v>0</v>
      </c>
      <c r="I374" s="5">
        <v>0</v>
      </c>
      <c r="J374" s="5">
        <v>0</v>
      </c>
      <c r="K374" s="72">
        <v>0</v>
      </c>
      <c r="L374" s="72">
        <v>0</v>
      </c>
      <c r="M374" s="167"/>
      <c r="N374" s="71" t="s">
        <v>120</v>
      </c>
      <c r="O374" s="5">
        <v>0</v>
      </c>
      <c r="P374" s="5">
        <v>0</v>
      </c>
      <c r="Q374" s="5">
        <v>0</v>
      </c>
      <c r="R374" s="5">
        <v>0</v>
      </c>
      <c r="S374" s="5">
        <v>0</v>
      </c>
      <c r="T374" s="5">
        <v>0</v>
      </c>
      <c r="U374" s="5">
        <v>0</v>
      </c>
      <c r="V374" s="5">
        <v>0</v>
      </c>
      <c r="W374" s="72">
        <v>0</v>
      </c>
      <c r="X374" s="72">
        <v>0</v>
      </c>
      <c r="Y374" s="167"/>
      <c r="Z374" s="71" t="s">
        <v>120</v>
      </c>
      <c r="AA374" s="5">
        <v>0</v>
      </c>
      <c r="AB374" s="5">
        <v>0</v>
      </c>
      <c r="AC374" s="5">
        <v>0</v>
      </c>
      <c r="AD374" s="5">
        <v>0</v>
      </c>
      <c r="AE374" s="72">
        <v>0</v>
      </c>
      <c r="AF374" s="72">
        <v>0</v>
      </c>
      <c r="AG374" s="5">
        <v>0</v>
      </c>
      <c r="AH374" s="5">
        <v>0</v>
      </c>
      <c r="AI374" s="5">
        <v>0</v>
      </c>
      <c r="AJ374" s="5">
        <v>0</v>
      </c>
      <c r="AK374" s="167"/>
      <c r="AL374" s="71" t="s">
        <v>120</v>
      </c>
      <c r="AM374" s="5">
        <v>0</v>
      </c>
      <c r="AN374" s="5">
        <v>0</v>
      </c>
      <c r="AO374" s="5">
        <v>0</v>
      </c>
      <c r="AP374" s="5">
        <v>0</v>
      </c>
      <c r="AQ374" s="5">
        <v>0</v>
      </c>
      <c r="AR374" s="5">
        <v>0</v>
      </c>
      <c r="AS374" s="5">
        <v>0</v>
      </c>
      <c r="AT374" s="5">
        <v>0</v>
      </c>
      <c r="AU374" s="5">
        <v>0</v>
      </c>
      <c r="AV374" s="167"/>
      <c r="AW374" s="71" t="s">
        <v>120</v>
      </c>
      <c r="AX374" s="5">
        <v>0</v>
      </c>
      <c r="AY374" s="5">
        <v>0</v>
      </c>
      <c r="AZ374" s="5">
        <v>0</v>
      </c>
      <c r="BA374" s="5">
        <v>0</v>
      </c>
      <c r="BB374" s="5">
        <v>0</v>
      </c>
      <c r="BC374" s="5">
        <v>0</v>
      </c>
      <c r="BD374" s="5">
        <v>0</v>
      </c>
      <c r="BE374" s="5">
        <v>0</v>
      </c>
      <c r="BF374" s="5">
        <v>0</v>
      </c>
      <c r="BG374" s="5">
        <v>0</v>
      </c>
      <c r="BH374" s="5">
        <v>0</v>
      </c>
      <c r="BI374" s="5">
        <v>0</v>
      </c>
      <c r="BJ374" s="167"/>
      <c r="BK374" s="71" t="s">
        <v>120</v>
      </c>
      <c r="BL374" s="5">
        <v>0</v>
      </c>
      <c r="BM374" s="5">
        <v>0</v>
      </c>
      <c r="BN374" s="5">
        <v>0</v>
      </c>
      <c r="BO374" s="5">
        <v>0</v>
      </c>
      <c r="BP374" s="5">
        <v>0</v>
      </c>
      <c r="BQ374" s="72">
        <v>0</v>
      </c>
      <c r="BR374" s="5">
        <v>0</v>
      </c>
      <c r="BS374" s="5">
        <v>0</v>
      </c>
      <c r="BT374" s="72">
        <v>0</v>
      </c>
      <c r="BU374" s="5">
        <v>0</v>
      </c>
      <c r="BV374" s="167"/>
      <c r="BW374" s="71" t="s">
        <v>120</v>
      </c>
      <c r="BX374" s="5">
        <v>0</v>
      </c>
      <c r="BY374" s="5">
        <v>0</v>
      </c>
      <c r="BZ374" s="5">
        <v>0</v>
      </c>
      <c r="CA374" s="5">
        <v>0</v>
      </c>
      <c r="CB374" s="5">
        <v>0</v>
      </c>
      <c r="CC374" s="5">
        <v>0</v>
      </c>
      <c r="CD374" s="5">
        <v>0</v>
      </c>
      <c r="CE374" s="5">
        <v>0</v>
      </c>
      <c r="CF374" s="5">
        <v>0</v>
      </c>
      <c r="CG374" s="5">
        <v>0</v>
      </c>
      <c r="CH374" s="5">
        <v>0</v>
      </c>
      <c r="CI374" s="5">
        <v>0</v>
      </c>
      <c r="CJ374" s="5">
        <v>0</v>
      </c>
      <c r="CK374" s="135"/>
      <c r="CL374" s="138" t="s">
        <v>249</v>
      </c>
      <c r="CM374" s="138" t="s">
        <v>4489</v>
      </c>
      <c r="CN374" s="139">
        <v>0</v>
      </c>
      <c r="CO374" s="141">
        <v>0</v>
      </c>
    </row>
    <row r="375" spans="1:93">
      <c r="A375" s="167"/>
      <c r="B375" s="103" t="s">
        <v>102</v>
      </c>
      <c r="C375" s="105">
        <v>507</v>
      </c>
      <c r="D375" s="105">
        <v>228</v>
      </c>
      <c r="E375" s="105">
        <v>439</v>
      </c>
      <c r="F375" s="105">
        <v>197</v>
      </c>
      <c r="G375" s="105">
        <v>281</v>
      </c>
      <c r="H375" s="105">
        <v>146</v>
      </c>
      <c r="I375" s="105">
        <v>306</v>
      </c>
      <c r="J375" s="105">
        <v>126</v>
      </c>
      <c r="K375" s="105">
        <v>1533</v>
      </c>
      <c r="L375" s="105">
        <v>697</v>
      </c>
      <c r="M375" s="167"/>
      <c r="N375" s="103" t="s">
        <v>102</v>
      </c>
      <c r="O375" s="105">
        <v>84</v>
      </c>
      <c r="P375" s="105">
        <v>38</v>
      </c>
      <c r="Q375" s="105">
        <v>49</v>
      </c>
      <c r="R375" s="105">
        <v>24</v>
      </c>
      <c r="S375" s="105">
        <v>19</v>
      </c>
      <c r="T375" s="105">
        <v>12</v>
      </c>
      <c r="U375" s="105">
        <v>50</v>
      </c>
      <c r="V375" s="105">
        <v>21</v>
      </c>
      <c r="W375" s="105">
        <v>202</v>
      </c>
      <c r="X375" s="105">
        <v>95</v>
      </c>
      <c r="Y375" s="167"/>
      <c r="Z375" s="103" t="s">
        <v>102</v>
      </c>
      <c r="AA375" s="105">
        <v>8</v>
      </c>
      <c r="AB375" s="105">
        <v>7</v>
      </c>
      <c r="AC375" s="105">
        <v>5</v>
      </c>
      <c r="AD375" s="105">
        <v>4</v>
      </c>
      <c r="AE375" s="105">
        <v>24</v>
      </c>
      <c r="AF375" s="105">
        <v>19</v>
      </c>
      <c r="AG375" s="105">
        <v>18</v>
      </c>
      <c r="AH375" s="105">
        <v>0</v>
      </c>
      <c r="AI375" s="105">
        <v>3</v>
      </c>
      <c r="AJ375" s="105">
        <v>4</v>
      </c>
      <c r="AK375" s="167"/>
      <c r="AL375" s="103" t="s">
        <v>102</v>
      </c>
      <c r="AM375" s="105">
        <v>0</v>
      </c>
      <c r="AN375" s="105">
        <v>387</v>
      </c>
      <c r="AO375" s="105">
        <v>30</v>
      </c>
      <c r="AP375" s="105">
        <v>12</v>
      </c>
      <c r="AQ375" s="105">
        <v>0</v>
      </c>
      <c r="AR375" s="105">
        <v>10</v>
      </c>
      <c r="AS375" s="105">
        <v>19</v>
      </c>
      <c r="AT375" s="105">
        <v>17</v>
      </c>
      <c r="AU375" s="105">
        <v>18</v>
      </c>
      <c r="AV375" s="167"/>
      <c r="AW375" s="103" t="s">
        <v>102</v>
      </c>
      <c r="AX375" s="105">
        <v>201</v>
      </c>
      <c r="AY375" s="105">
        <v>84</v>
      </c>
      <c r="AZ375" s="105">
        <v>192</v>
      </c>
      <c r="BA375" s="105">
        <v>83</v>
      </c>
      <c r="BB375" s="105">
        <v>95</v>
      </c>
      <c r="BC375" s="105">
        <v>46</v>
      </c>
      <c r="BD375" s="105">
        <v>201</v>
      </c>
      <c r="BE375" s="105">
        <v>84</v>
      </c>
      <c r="BF375" s="105">
        <v>192</v>
      </c>
      <c r="BG375" s="105">
        <v>83</v>
      </c>
      <c r="BH375" s="105">
        <v>62</v>
      </c>
      <c r="BI375" s="105">
        <v>31</v>
      </c>
      <c r="BJ375" s="167"/>
      <c r="BK375" s="103" t="s">
        <v>102</v>
      </c>
      <c r="BL375" s="105">
        <v>6</v>
      </c>
      <c r="BM375" s="105">
        <v>17</v>
      </c>
      <c r="BN375" s="105">
        <v>0</v>
      </c>
      <c r="BO375" s="105">
        <v>25</v>
      </c>
      <c r="BP375" s="105">
        <v>0</v>
      </c>
      <c r="BQ375" s="105">
        <v>48</v>
      </c>
      <c r="BR375" s="105">
        <v>12</v>
      </c>
      <c r="BS375" s="105">
        <v>6</v>
      </c>
      <c r="BT375" s="105">
        <v>8</v>
      </c>
      <c r="BU375" s="105">
        <v>3</v>
      </c>
      <c r="BV375" s="167"/>
      <c r="BW375" s="103" t="s">
        <v>102</v>
      </c>
      <c r="BX375" s="105">
        <v>448</v>
      </c>
      <c r="BY375" s="105">
        <v>138</v>
      </c>
      <c r="BZ375" s="105">
        <v>41</v>
      </c>
      <c r="CA375" s="105">
        <v>0</v>
      </c>
      <c r="CB375" s="105">
        <v>328</v>
      </c>
      <c r="CC375" s="105">
        <v>9</v>
      </c>
      <c r="CD375" s="105">
        <v>60</v>
      </c>
      <c r="CE375" s="105">
        <v>1</v>
      </c>
      <c r="CF375" s="105">
        <v>0</v>
      </c>
      <c r="CG375" s="105">
        <v>0</v>
      </c>
      <c r="CH375" s="105">
        <v>0</v>
      </c>
      <c r="CI375" s="105">
        <v>47</v>
      </c>
      <c r="CJ375" s="105">
        <v>442</v>
      </c>
      <c r="CK375" s="135"/>
      <c r="CL375" s="138" t="s">
        <v>249</v>
      </c>
      <c r="CM375" s="138" t="s">
        <v>4490</v>
      </c>
      <c r="CN375" s="139">
        <v>912</v>
      </c>
      <c r="CO375" s="141">
        <v>1025</v>
      </c>
    </row>
    <row r="376" spans="1:93" ht="14.45" customHeight="1">
      <c r="A376" s="167" t="s">
        <v>20</v>
      </c>
      <c r="B376" s="71" t="s">
        <v>119</v>
      </c>
      <c r="C376" s="5">
        <v>69</v>
      </c>
      <c r="D376" s="5">
        <v>31</v>
      </c>
      <c r="E376" s="5">
        <v>65</v>
      </c>
      <c r="F376" s="5">
        <v>29</v>
      </c>
      <c r="G376" s="5">
        <v>29</v>
      </c>
      <c r="H376" s="5">
        <v>11</v>
      </c>
      <c r="I376" s="5">
        <v>23</v>
      </c>
      <c r="J376" s="5">
        <v>8</v>
      </c>
      <c r="K376" s="72">
        <v>186</v>
      </c>
      <c r="L376" s="72">
        <v>79</v>
      </c>
      <c r="M376" s="167" t="s">
        <v>20</v>
      </c>
      <c r="N376" s="71" t="s">
        <v>119</v>
      </c>
      <c r="O376" s="5">
        <v>9</v>
      </c>
      <c r="P376" s="5">
        <v>5</v>
      </c>
      <c r="Q376" s="5">
        <v>4</v>
      </c>
      <c r="R376" s="5">
        <v>0</v>
      </c>
      <c r="S376" s="5">
        <v>0</v>
      </c>
      <c r="T376" s="5">
        <v>0</v>
      </c>
      <c r="U376" s="5">
        <v>9</v>
      </c>
      <c r="V376" s="5">
        <v>3</v>
      </c>
      <c r="W376" s="72">
        <v>22</v>
      </c>
      <c r="X376" s="72">
        <v>8</v>
      </c>
      <c r="Y376" s="167" t="s">
        <v>20</v>
      </c>
      <c r="Z376" s="71" t="s">
        <v>119</v>
      </c>
      <c r="AA376" s="5">
        <v>3</v>
      </c>
      <c r="AB376" s="5">
        <v>3</v>
      </c>
      <c r="AC376" s="5">
        <v>3</v>
      </c>
      <c r="AD376" s="5">
        <v>2</v>
      </c>
      <c r="AE376" s="72">
        <v>11</v>
      </c>
      <c r="AF376" s="72">
        <v>13</v>
      </c>
      <c r="AG376" s="5">
        <v>5</v>
      </c>
      <c r="AH376" s="5">
        <v>0</v>
      </c>
      <c r="AI376" s="5">
        <v>0</v>
      </c>
      <c r="AJ376" s="5">
        <v>3</v>
      </c>
      <c r="AK376" s="167" t="s">
        <v>20</v>
      </c>
      <c r="AL376" s="71" t="s">
        <v>119</v>
      </c>
      <c r="AM376" s="5">
        <v>0</v>
      </c>
      <c r="AN376" s="5">
        <v>71</v>
      </c>
      <c r="AO376" s="5">
        <v>0</v>
      </c>
      <c r="AP376" s="5">
        <v>0</v>
      </c>
      <c r="AQ376" s="5">
        <v>0</v>
      </c>
      <c r="AR376" s="5">
        <v>1</v>
      </c>
      <c r="AS376" s="5">
        <v>11</v>
      </c>
      <c r="AT376" s="5">
        <v>2</v>
      </c>
      <c r="AU376" s="5">
        <v>2</v>
      </c>
      <c r="AV376" s="167" t="s">
        <v>20</v>
      </c>
      <c r="AW376" s="71" t="s">
        <v>119</v>
      </c>
      <c r="AX376" s="5">
        <v>14</v>
      </c>
      <c r="AY376" s="5">
        <v>4</v>
      </c>
      <c r="AZ376" s="5">
        <v>14</v>
      </c>
      <c r="BA376" s="5">
        <v>4</v>
      </c>
      <c r="BB376" s="5">
        <v>2</v>
      </c>
      <c r="BC376" s="5">
        <v>0</v>
      </c>
      <c r="BD376" s="5">
        <v>14</v>
      </c>
      <c r="BE376" s="5">
        <v>4</v>
      </c>
      <c r="BF376" s="5">
        <v>14</v>
      </c>
      <c r="BG376" s="5">
        <v>4</v>
      </c>
      <c r="BH376" s="5">
        <v>2</v>
      </c>
      <c r="BI376" s="5">
        <v>0</v>
      </c>
      <c r="BJ376" s="167" t="s">
        <v>20</v>
      </c>
      <c r="BK376" s="71" t="s">
        <v>119</v>
      </c>
      <c r="BL376" s="5">
        <v>1</v>
      </c>
      <c r="BM376" s="5">
        <v>13</v>
      </c>
      <c r="BN376" s="5">
        <v>0</v>
      </c>
      <c r="BO376" s="5">
        <v>14</v>
      </c>
      <c r="BP376" s="5">
        <v>0</v>
      </c>
      <c r="BQ376" s="72">
        <v>28</v>
      </c>
      <c r="BR376" s="5">
        <v>11</v>
      </c>
      <c r="BS376" s="5">
        <v>3</v>
      </c>
      <c r="BT376" s="72">
        <v>1</v>
      </c>
      <c r="BU376" s="5">
        <v>0</v>
      </c>
      <c r="BV376" s="167" t="s">
        <v>20</v>
      </c>
      <c r="BW376" s="71" t="s">
        <v>119</v>
      </c>
      <c r="BX376" s="5">
        <v>38</v>
      </c>
      <c r="BY376" s="5">
        <v>10</v>
      </c>
      <c r="BZ376" s="5">
        <v>0</v>
      </c>
      <c r="CA376" s="5">
        <v>2</v>
      </c>
      <c r="CB376" s="5">
        <v>15</v>
      </c>
      <c r="CC376" s="5">
        <v>0</v>
      </c>
      <c r="CD376" s="5">
        <v>2</v>
      </c>
      <c r="CE376" s="5">
        <v>0</v>
      </c>
      <c r="CF376" s="5">
        <v>0</v>
      </c>
      <c r="CG376" s="5">
        <v>0</v>
      </c>
      <c r="CH376" s="5">
        <v>0</v>
      </c>
      <c r="CI376" s="5">
        <v>0</v>
      </c>
      <c r="CJ376" s="5">
        <v>0</v>
      </c>
      <c r="CK376" s="135"/>
      <c r="CL376" s="138" t="s">
        <v>20</v>
      </c>
      <c r="CM376" s="138" t="s">
        <v>4491</v>
      </c>
      <c r="CN376" s="139">
        <v>142</v>
      </c>
      <c r="CO376" s="141">
        <v>67</v>
      </c>
    </row>
    <row r="377" spans="1:93">
      <c r="A377" s="167"/>
      <c r="B377" s="71" t="s">
        <v>120</v>
      </c>
      <c r="C377" s="5">
        <v>145</v>
      </c>
      <c r="D377" s="5">
        <v>60</v>
      </c>
      <c r="E377" s="5">
        <v>219</v>
      </c>
      <c r="F377" s="5">
        <v>111</v>
      </c>
      <c r="G377" s="5">
        <v>110</v>
      </c>
      <c r="H377" s="5">
        <v>50</v>
      </c>
      <c r="I377" s="5">
        <v>232</v>
      </c>
      <c r="J377" s="5">
        <v>102</v>
      </c>
      <c r="K377" s="72">
        <v>706</v>
      </c>
      <c r="L377" s="72">
        <v>323</v>
      </c>
      <c r="M377" s="167"/>
      <c r="N377" s="71" t="s">
        <v>120</v>
      </c>
      <c r="O377" s="5">
        <v>12</v>
      </c>
      <c r="P377" s="5">
        <v>5</v>
      </c>
      <c r="Q377" s="5">
        <v>4</v>
      </c>
      <c r="R377" s="5">
        <v>0</v>
      </c>
      <c r="S377" s="5">
        <v>6</v>
      </c>
      <c r="T377" s="5">
        <v>4</v>
      </c>
      <c r="U377" s="5">
        <v>36</v>
      </c>
      <c r="V377" s="5">
        <v>21</v>
      </c>
      <c r="W377" s="72">
        <v>58</v>
      </c>
      <c r="X377" s="72">
        <v>30</v>
      </c>
      <c r="Y377" s="167"/>
      <c r="Z377" s="71" t="s">
        <v>120</v>
      </c>
      <c r="AA377" s="5">
        <v>2</v>
      </c>
      <c r="AB377" s="5">
        <v>4</v>
      </c>
      <c r="AC377" s="5">
        <v>2</v>
      </c>
      <c r="AD377" s="5">
        <v>4</v>
      </c>
      <c r="AE377" s="72">
        <v>12</v>
      </c>
      <c r="AF377" s="72">
        <v>10</v>
      </c>
      <c r="AG377" s="5">
        <v>6</v>
      </c>
      <c r="AH377" s="5">
        <v>4</v>
      </c>
      <c r="AI377" s="5">
        <v>0</v>
      </c>
      <c r="AJ377" s="5">
        <v>1</v>
      </c>
      <c r="AK377" s="167"/>
      <c r="AL377" s="71" t="s">
        <v>120</v>
      </c>
      <c r="AM377" s="5">
        <v>0</v>
      </c>
      <c r="AN377" s="5">
        <v>210</v>
      </c>
      <c r="AO377" s="5">
        <v>0</v>
      </c>
      <c r="AP377" s="5">
        <v>0</v>
      </c>
      <c r="AQ377" s="5">
        <v>0</v>
      </c>
      <c r="AR377" s="5">
        <v>3</v>
      </c>
      <c r="AS377" s="5">
        <v>0</v>
      </c>
      <c r="AT377" s="5">
        <v>8</v>
      </c>
      <c r="AU377" s="5">
        <v>10</v>
      </c>
      <c r="AV377" s="167"/>
      <c r="AW377" s="71" t="s">
        <v>120</v>
      </c>
      <c r="AX377" s="5">
        <v>196</v>
      </c>
      <c r="AY377" s="5">
        <v>97</v>
      </c>
      <c r="AZ377" s="5">
        <v>196</v>
      </c>
      <c r="BA377" s="5">
        <v>97</v>
      </c>
      <c r="BB377" s="5">
        <v>89</v>
      </c>
      <c r="BC377" s="5">
        <v>45</v>
      </c>
      <c r="BD377" s="5">
        <v>173</v>
      </c>
      <c r="BE377" s="5">
        <v>86</v>
      </c>
      <c r="BF377" s="5">
        <v>173</v>
      </c>
      <c r="BG377" s="5">
        <v>86</v>
      </c>
      <c r="BH377" s="5">
        <v>56</v>
      </c>
      <c r="BI377" s="5">
        <v>27</v>
      </c>
      <c r="BJ377" s="167"/>
      <c r="BK377" s="71" t="s">
        <v>120</v>
      </c>
      <c r="BL377" s="5">
        <v>7</v>
      </c>
      <c r="BM377" s="5">
        <v>13</v>
      </c>
      <c r="BN377" s="5">
        <v>0</v>
      </c>
      <c r="BO377" s="5">
        <v>6</v>
      </c>
      <c r="BP377" s="5">
        <v>0</v>
      </c>
      <c r="BQ377" s="72">
        <v>26</v>
      </c>
      <c r="BR377" s="5">
        <v>8</v>
      </c>
      <c r="BS377" s="5">
        <v>5</v>
      </c>
      <c r="BT377" s="72">
        <v>8</v>
      </c>
      <c r="BU377" s="5">
        <v>4</v>
      </c>
      <c r="BV377" s="167"/>
      <c r="BW377" s="71" t="s">
        <v>120</v>
      </c>
      <c r="BX377" s="5">
        <v>256</v>
      </c>
      <c r="BY377" s="5">
        <v>289</v>
      </c>
      <c r="BZ377" s="5">
        <v>110</v>
      </c>
      <c r="CA377" s="5">
        <v>7</v>
      </c>
      <c r="CB377" s="5">
        <v>419</v>
      </c>
      <c r="CC377" s="5">
        <v>6</v>
      </c>
      <c r="CD377" s="5">
        <v>4</v>
      </c>
      <c r="CE377" s="5">
        <v>0</v>
      </c>
      <c r="CF377" s="5">
        <v>0</v>
      </c>
      <c r="CG377" s="5">
        <v>0</v>
      </c>
      <c r="CH377" s="5">
        <v>0</v>
      </c>
      <c r="CI377" s="5">
        <v>25</v>
      </c>
      <c r="CJ377" s="5">
        <v>604</v>
      </c>
      <c r="CK377" s="135"/>
      <c r="CL377" s="138" t="s">
        <v>20</v>
      </c>
      <c r="CM377" s="138" t="s">
        <v>4492</v>
      </c>
      <c r="CN377" s="139">
        <v>420</v>
      </c>
      <c r="CO377" s="141">
        <v>1091</v>
      </c>
    </row>
    <row r="378" spans="1:93">
      <c r="A378" s="167"/>
      <c r="B378" s="103" t="s">
        <v>102</v>
      </c>
      <c r="C378" s="105">
        <v>214</v>
      </c>
      <c r="D378" s="105">
        <v>91</v>
      </c>
      <c r="E378" s="105">
        <v>284</v>
      </c>
      <c r="F378" s="105">
        <v>140</v>
      </c>
      <c r="G378" s="105">
        <v>139</v>
      </c>
      <c r="H378" s="105">
        <v>61</v>
      </c>
      <c r="I378" s="105">
        <v>255</v>
      </c>
      <c r="J378" s="105">
        <v>110</v>
      </c>
      <c r="K378" s="105">
        <v>892</v>
      </c>
      <c r="L378" s="105">
        <v>402</v>
      </c>
      <c r="M378" s="167"/>
      <c r="N378" s="103" t="s">
        <v>102</v>
      </c>
      <c r="O378" s="105">
        <v>21</v>
      </c>
      <c r="P378" s="105">
        <v>10</v>
      </c>
      <c r="Q378" s="105">
        <v>8</v>
      </c>
      <c r="R378" s="105">
        <v>0</v>
      </c>
      <c r="S378" s="105">
        <v>6</v>
      </c>
      <c r="T378" s="105">
        <v>4</v>
      </c>
      <c r="U378" s="105">
        <v>45</v>
      </c>
      <c r="V378" s="105">
        <v>24</v>
      </c>
      <c r="W378" s="105">
        <v>80</v>
      </c>
      <c r="X378" s="105">
        <v>38</v>
      </c>
      <c r="Y378" s="167"/>
      <c r="Z378" s="103" t="s">
        <v>102</v>
      </c>
      <c r="AA378" s="105">
        <v>5</v>
      </c>
      <c r="AB378" s="105">
        <v>7</v>
      </c>
      <c r="AC378" s="105">
        <v>5</v>
      </c>
      <c r="AD378" s="105">
        <v>6</v>
      </c>
      <c r="AE378" s="105">
        <v>23</v>
      </c>
      <c r="AF378" s="105">
        <v>23</v>
      </c>
      <c r="AG378" s="105">
        <v>11</v>
      </c>
      <c r="AH378" s="105">
        <v>4</v>
      </c>
      <c r="AI378" s="105">
        <v>0</v>
      </c>
      <c r="AJ378" s="105">
        <v>4</v>
      </c>
      <c r="AK378" s="167"/>
      <c r="AL378" s="103" t="s">
        <v>102</v>
      </c>
      <c r="AM378" s="105">
        <v>0</v>
      </c>
      <c r="AN378" s="105">
        <v>281</v>
      </c>
      <c r="AO378" s="105">
        <v>0</v>
      </c>
      <c r="AP378" s="105">
        <v>0</v>
      </c>
      <c r="AQ378" s="105">
        <v>0</v>
      </c>
      <c r="AR378" s="105">
        <v>4</v>
      </c>
      <c r="AS378" s="105">
        <v>11</v>
      </c>
      <c r="AT378" s="105">
        <v>10</v>
      </c>
      <c r="AU378" s="105">
        <v>12</v>
      </c>
      <c r="AV378" s="167"/>
      <c r="AW378" s="103" t="s">
        <v>102</v>
      </c>
      <c r="AX378" s="105">
        <v>210</v>
      </c>
      <c r="AY378" s="105">
        <v>101</v>
      </c>
      <c r="AZ378" s="105">
        <v>210</v>
      </c>
      <c r="BA378" s="105">
        <v>101</v>
      </c>
      <c r="BB378" s="105">
        <v>91</v>
      </c>
      <c r="BC378" s="105">
        <v>45</v>
      </c>
      <c r="BD378" s="105">
        <v>187</v>
      </c>
      <c r="BE378" s="105">
        <v>90</v>
      </c>
      <c r="BF378" s="105">
        <v>187</v>
      </c>
      <c r="BG378" s="105">
        <v>90</v>
      </c>
      <c r="BH378" s="105">
        <v>58</v>
      </c>
      <c r="BI378" s="105">
        <v>27</v>
      </c>
      <c r="BJ378" s="167"/>
      <c r="BK378" s="103" t="s">
        <v>102</v>
      </c>
      <c r="BL378" s="105">
        <v>8</v>
      </c>
      <c r="BM378" s="105">
        <v>26</v>
      </c>
      <c r="BN378" s="105">
        <v>0</v>
      </c>
      <c r="BO378" s="105">
        <v>20</v>
      </c>
      <c r="BP378" s="105">
        <v>0</v>
      </c>
      <c r="BQ378" s="105">
        <v>54</v>
      </c>
      <c r="BR378" s="105">
        <v>19</v>
      </c>
      <c r="BS378" s="105">
        <v>8</v>
      </c>
      <c r="BT378" s="105">
        <v>9</v>
      </c>
      <c r="BU378" s="105">
        <v>4</v>
      </c>
      <c r="BV378" s="167"/>
      <c r="BW378" s="103" t="s">
        <v>102</v>
      </c>
      <c r="BX378" s="105">
        <v>294</v>
      </c>
      <c r="BY378" s="105">
        <v>299</v>
      </c>
      <c r="BZ378" s="105">
        <v>110</v>
      </c>
      <c r="CA378" s="105">
        <v>9</v>
      </c>
      <c r="CB378" s="105">
        <v>434</v>
      </c>
      <c r="CC378" s="105">
        <v>6</v>
      </c>
      <c r="CD378" s="105">
        <v>6</v>
      </c>
      <c r="CE378" s="105">
        <v>0</v>
      </c>
      <c r="CF378" s="105">
        <v>0</v>
      </c>
      <c r="CG378" s="105">
        <v>0</v>
      </c>
      <c r="CH378" s="105">
        <v>0</v>
      </c>
      <c r="CI378" s="105">
        <v>25</v>
      </c>
      <c r="CJ378" s="105">
        <v>604</v>
      </c>
      <c r="CK378" s="135"/>
      <c r="CL378" s="138" t="s">
        <v>20</v>
      </c>
      <c r="CM378" s="138" t="s">
        <v>4493</v>
      </c>
      <c r="CN378" s="139">
        <v>562</v>
      </c>
      <c r="CO378" s="141">
        <v>1158</v>
      </c>
    </row>
    <row r="379" spans="1:93" ht="14.45" customHeight="1">
      <c r="A379" s="167" t="s">
        <v>250</v>
      </c>
      <c r="B379" s="71" t="s">
        <v>119</v>
      </c>
      <c r="C379" s="5">
        <v>331</v>
      </c>
      <c r="D379" s="5">
        <v>173</v>
      </c>
      <c r="E379" s="5">
        <v>287</v>
      </c>
      <c r="F379" s="5">
        <v>120</v>
      </c>
      <c r="G379" s="5">
        <v>151</v>
      </c>
      <c r="H379" s="5">
        <v>72</v>
      </c>
      <c r="I379" s="5">
        <v>180</v>
      </c>
      <c r="J379" s="5">
        <v>87</v>
      </c>
      <c r="K379" s="72">
        <v>949</v>
      </c>
      <c r="L379" s="72">
        <v>452</v>
      </c>
      <c r="M379" s="167" t="s">
        <v>250</v>
      </c>
      <c r="N379" s="71" t="s">
        <v>119</v>
      </c>
      <c r="O379" s="5">
        <v>51</v>
      </c>
      <c r="P379" s="5">
        <v>25</v>
      </c>
      <c r="Q379" s="5">
        <v>22</v>
      </c>
      <c r="R379" s="5">
        <v>8</v>
      </c>
      <c r="S379" s="5">
        <v>12</v>
      </c>
      <c r="T379" s="5">
        <v>6</v>
      </c>
      <c r="U379" s="5">
        <v>34</v>
      </c>
      <c r="V379" s="5">
        <v>13</v>
      </c>
      <c r="W379" s="72">
        <v>119</v>
      </c>
      <c r="X379" s="72">
        <v>52</v>
      </c>
      <c r="Y379" s="167" t="s">
        <v>250</v>
      </c>
      <c r="Z379" s="71" t="s">
        <v>119</v>
      </c>
      <c r="AA379" s="5">
        <v>7</v>
      </c>
      <c r="AB379" s="5">
        <v>6</v>
      </c>
      <c r="AC379" s="5">
        <v>5</v>
      </c>
      <c r="AD379" s="5">
        <v>4</v>
      </c>
      <c r="AE379" s="72">
        <v>22</v>
      </c>
      <c r="AF379" s="72">
        <v>19</v>
      </c>
      <c r="AG379" s="5">
        <v>14</v>
      </c>
      <c r="AH379" s="5">
        <v>0</v>
      </c>
      <c r="AI379" s="5">
        <v>0</v>
      </c>
      <c r="AJ379" s="5">
        <v>4</v>
      </c>
      <c r="AK379" s="167" t="s">
        <v>250</v>
      </c>
      <c r="AL379" s="71" t="s">
        <v>119</v>
      </c>
      <c r="AM379" s="5">
        <v>123</v>
      </c>
      <c r="AN379" s="5">
        <v>182</v>
      </c>
      <c r="AO379" s="5">
        <v>0</v>
      </c>
      <c r="AP379" s="5">
        <v>1</v>
      </c>
      <c r="AQ379" s="5">
        <v>0</v>
      </c>
      <c r="AR379" s="5">
        <v>9</v>
      </c>
      <c r="AS379" s="5">
        <v>21</v>
      </c>
      <c r="AT379" s="5">
        <v>17</v>
      </c>
      <c r="AU379" s="5">
        <v>14</v>
      </c>
      <c r="AV379" s="167" t="s">
        <v>250</v>
      </c>
      <c r="AW379" s="71" t="s">
        <v>119</v>
      </c>
      <c r="AX379" s="5">
        <v>131</v>
      </c>
      <c r="AY379" s="5">
        <v>60</v>
      </c>
      <c r="AZ379" s="5">
        <v>130</v>
      </c>
      <c r="BA379" s="5">
        <v>60</v>
      </c>
      <c r="BB379" s="5">
        <v>59</v>
      </c>
      <c r="BC379" s="5">
        <v>30</v>
      </c>
      <c r="BD379" s="5">
        <v>117</v>
      </c>
      <c r="BE379" s="5">
        <v>59</v>
      </c>
      <c r="BF379" s="5">
        <v>117</v>
      </c>
      <c r="BG379" s="5">
        <v>59</v>
      </c>
      <c r="BH379" s="5">
        <v>52</v>
      </c>
      <c r="BI379" s="5">
        <v>30</v>
      </c>
      <c r="BJ379" s="167" t="s">
        <v>250</v>
      </c>
      <c r="BK379" s="71" t="s">
        <v>119</v>
      </c>
      <c r="BL379" s="5">
        <v>2</v>
      </c>
      <c r="BM379" s="5">
        <v>18</v>
      </c>
      <c r="BN379" s="5">
        <v>0</v>
      </c>
      <c r="BO379" s="5">
        <v>14</v>
      </c>
      <c r="BP379" s="5">
        <v>0</v>
      </c>
      <c r="BQ379" s="72">
        <v>34</v>
      </c>
      <c r="BR379" s="5">
        <v>8</v>
      </c>
      <c r="BS379" s="5">
        <v>6</v>
      </c>
      <c r="BT379" s="72">
        <v>3</v>
      </c>
      <c r="BU379" s="5">
        <v>0</v>
      </c>
      <c r="BV379" s="167" t="s">
        <v>250</v>
      </c>
      <c r="BW379" s="71" t="s">
        <v>119</v>
      </c>
      <c r="BX379" s="5">
        <v>244</v>
      </c>
      <c r="BY379" s="5">
        <v>187</v>
      </c>
      <c r="BZ379" s="5">
        <v>90</v>
      </c>
      <c r="CA379" s="5">
        <v>5</v>
      </c>
      <c r="CB379" s="5">
        <v>311</v>
      </c>
      <c r="CC379" s="5">
        <v>7</v>
      </c>
      <c r="CD379" s="5">
        <v>5</v>
      </c>
      <c r="CE379" s="5">
        <v>0</v>
      </c>
      <c r="CF379" s="5">
        <v>0</v>
      </c>
      <c r="CG379" s="5">
        <v>10</v>
      </c>
      <c r="CH379" s="5">
        <v>0</v>
      </c>
      <c r="CI379" s="5">
        <v>17</v>
      </c>
      <c r="CJ379" s="5">
        <v>107</v>
      </c>
      <c r="CK379" s="135"/>
      <c r="CL379" s="138" t="s">
        <v>250</v>
      </c>
      <c r="CM379" s="138" t="s">
        <v>4494</v>
      </c>
      <c r="CN379" s="139">
        <v>491</v>
      </c>
      <c r="CO379" s="141">
        <v>859</v>
      </c>
    </row>
    <row r="380" spans="1:93">
      <c r="A380" s="167"/>
      <c r="B380" s="71" t="s">
        <v>120</v>
      </c>
      <c r="C380" s="5">
        <v>419</v>
      </c>
      <c r="D380" s="5">
        <v>199</v>
      </c>
      <c r="E380" s="5">
        <v>430</v>
      </c>
      <c r="F380" s="5">
        <v>221</v>
      </c>
      <c r="G380" s="5">
        <v>320</v>
      </c>
      <c r="H380" s="5">
        <v>162</v>
      </c>
      <c r="I380" s="5">
        <v>390</v>
      </c>
      <c r="J380" s="5">
        <v>189</v>
      </c>
      <c r="K380" s="72">
        <v>1559</v>
      </c>
      <c r="L380" s="72">
        <v>771</v>
      </c>
      <c r="M380" s="167"/>
      <c r="N380" s="71" t="s">
        <v>120</v>
      </c>
      <c r="O380" s="5">
        <v>54</v>
      </c>
      <c r="P380" s="5">
        <v>25</v>
      </c>
      <c r="Q380" s="5">
        <v>29</v>
      </c>
      <c r="R380" s="5">
        <v>15</v>
      </c>
      <c r="S380" s="5">
        <v>41</v>
      </c>
      <c r="T380" s="5">
        <v>12</v>
      </c>
      <c r="U380" s="5">
        <v>57</v>
      </c>
      <c r="V380" s="5">
        <v>21</v>
      </c>
      <c r="W380" s="72">
        <v>181</v>
      </c>
      <c r="X380" s="72">
        <v>73</v>
      </c>
      <c r="Y380" s="167"/>
      <c r="Z380" s="71" t="s">
        <v>120</v>
      </c>
      <c r="AA380" s="5">
        <v>7</v>
      </c>
      <c r="AB380" s="5">
        <v>6</v>
      </c>
      <c r="AC380" s="5">
        <v>6</v>
      </c>
      <c r="AD380" s="5">
        <v>7</v>
      </c>
      <c r="AE380" s="72">
        <v>26</v>
      </c>
      <c r="AF380" s="72">
        <v>27</v>
      </c>
      <c r="AG380" s="5">
        <v>23</v>
      </c>
      <c r="AH380" s="5">
        <v>2</v>
      </c>
      <c r="AI380" s="5">
        <v>0</v>
      </c>
      <c r="AJ380" s="5">
        <v>2</v>
      </c>
      <c r="AK380" s="167"/>
      <c r="AL380" s="71" t="s">
        <v>120</v>
      </c>
      <c r="AM380" s="5">
        <v>20</v>
      </c>
      <c r="AN380" s="5">
        <v>558</v>
      </c>
      <c r="AO380" s="5">
        <v>0</v>
      </c>
      <c r="AP380" s="5">
        <v>0</v>
      </c>
      <c r="AQ380" s="5">
        <v>0</v>
      </c>
      <c r="AR380" s="5">
        <v>8</v>
      </c>
      <c r="AS380" s="5">
        <v>27</v>
      </c>
      <c r="AT380" s="5">
        <v>27</v>
      </c>
      <c r="AU380" s="5">
        <v>27</v>
      </c>
      <c r="AV380" s="167"/>
      <c r="AW380" s="71" t="s">
        <v>120</v>
      </c>
      <c r="AX380" s="5">
        <v>336</v>
      </c>
      <c r="AY380" s="5">
        <v>173</v>
      </c>
      <c r="AZ380" s="5">
        <v>327</v>
      </c>
      <c r="BA380" s="5">
        <v>164</v>
      </c>
      <c r="BB380" s="5">
        <v>185</v>
      </c>
      <c r="BC380" s="5">
        <v>98</v>
      </c>
      <c r="BD380" s="5">
        <v>310</v>
      </c>
      <c r="BE380" s="5">
        <v>166</v>
      </c>
      <c r="BF380" s="5">
        <v>301</v>
      </c>
      <c r="BG380" s="5">
        <v>157</v>
      </c>
      <c r="BH380" s="5">
        <v>150</v>
      </c>
      <c r="BI380" s="5">
        <v>78</v>
      </c>
      <c r="BJ380" s="167"/>
      <c r="BK380" s="71" t="s">
        <v>120</v>
      </c>
      <c r="BL380" s="5">
        <v>16</v>
      </c>
      <c r="BM380" s="5">
        <v>21</v>
      </c>
      <c r="BN380" s="5">
        <v>0</v>
      </c>
      <c r="BO380" s="5">
        <v>10</v>
      </c>
      <c r="BP380" s="5">
        <v>0</v>
      </c>
      <c r="BQ380" s="72">
        <v>47</v>
      </c>
      <c r="BR380" s="5">
        <v>30</v>
      </c>
      <c r="BS380" s="5">
        <v>31</v>
      </c>
      <c r="BT380" s="72">
        <v>16</v>
      </c>
      <c r="BU380" s="5">
        <v>11</v>
      </c>
      <c r="BV380" s="167"/>
      <c r="BW380" s="71" t="s">
        <v>120</v>
      </c>
      <c r="BX380" s="5">
        <v>407</v>
      </c>
      <c r="BY380" s="5">
        <v>644</v>
      </c>
      <c r="BZ380" s="5">
        <v>496</v>
      </c>
      <c r="CA380" s="5">
        <v>115</v>
      </c>
      <c r="CB380" s="5">
        <v>896</v>
      </c>
      <c r="CC380" s="5">
        <v>80</v>
      </c>
      <c r="CD380" s="5">
        <v>16</v>
      </c>
      <c r="CE380" s="5">
        <v>39</v>
      </c>
      <c r="CF380" s="5">
        <v>0</v>
      </c>
      <c r="CG380" s="5">
        <v>52</v>
      </c>
      <c r="CH380" s="5">
        <v>0</v>
      </c>
      <c r="CI380" s="5">
        <v>8</v>
      </c>
      <c r="CJ380" s="5">
        <v>129</v>
      </c>
      <c r="CK380" s="135"/>
      <c r="CL380" s="138" t="s">
        <v>250</v>
      </c>
      <c r="CM380" s="138" t="s">
        <v>4495</v>
      </c>
      <c r="CN380" s="139">
        <v>1136</v>
      </c>
      <c r="CO380" s="141">
        <v>2745</v>
      </c>
    </row>
    <row r="381" spans="1:93">
      <c r="A381" s="167"/>
      <c r="B381" s="103" t="s">
        <v>102</v>
      </c>
      <c r="C381" s="105">
        <v>750</v>
      </c>
      <c r="D381" s="105">
        <v>372</v>
      </c>
      <c r="E381" s="105">
        <v>717</v>
      </c>
      <c r="F381" s="105">
        <v>341</v>
      </c>
      <c r="G381" s="105">
        <v>471</v>
      </c>
      <c r="H381" s="105">
        <v>234</v>
      </c>
      <c r="I381" s="105">
        <v>570</v>
      </c>
      <c r="J381" s="105">
        <v>276</v>
      </c>
      <c r="K381" s="105">
        <v>2508</v>
      </c>
      <c r="L381" s="105">
        <v>1223</v>
      </c>
      <c r="M381" s="167"/>
      <c r="N381" s="103" t="s">
        <v>102</v>
      </c>
      <c r="O381" s="105">
        <v>105</v>
      </c>
      <c r="P381" s="105">
        <v>50</v>
      </c>
      <c r="Q381" s="105">
        <v>51</v>
      </c>
      <c r="R381" s="105">
        <v>23</v>
      </c>
      <c r="S381" s="105">
        <v>53</v>
      </c>
      <c r="T381" s="105">
        <v>18</v>
      </c>
      <c r="U381" s="105">
        <v>91</v>
      </c>
      <c r="V381" s="105">
        <v>34</v>
      </c>
      <c r="W381" s="105">
        <v>300</v>
      </c>
      <c r="X381" s="105">
        <v>125</v>
      </c>
      <c r="Y381" s="167"/>
      <c r="Z381" s="103" t="s">
        <v>102</v>
      </c>
      <c r="AA381" s="105">
        <v>14</v>
      </c>
      <c r="AB381" s="105">
        <v>12</v>
      </c>
      <c r="AC381" s="105">
        <v>11</v>
      </c>
      <c r="AD381" s="105">
        <v>11</v>
      </c>
      <c r="AE381" s="105">
        <v>48</v>
      </c>
      <c r="AF381" s="105">
        <v>46</v>
      </c>
      <c r="AG381" s="105">
        <v>37</v>
      </c>
      <c r="AH381" s="105">
        <v>2</v>
      </c>
      <c r="AI381" s="105">
        <v>0</v>
      </c>
      <c r="AJ381" s="105">
        <v>6</v>
      </c>
      <c r="AK381" s="167"/>
      <c r="AL381" s="103" t="s">
        <v>102</v>
      </c>
      <c r="AM381" s="105">
        <v>143</v>
      </c>
      <c r="AN381" s="105">
        <v>740</v>
      </c>
      <c r="AO381" s="105">
        <v>0</v>
      </c>
      <c r="AP381" s="105">
        <v>1</v>
      </c>
      <c r="AQ381" s="105">
        <v>0</v>
      </c>
      <c r="AR381" s="105">
        <v>17</v>
      </c>
      <c r="AS381" s="105">
        <v>48</v>
      </c>
      <c r="AT381" s="105">
        <v>44</v>
      </c>
      <c r="AU381" s="105">
        <v>41</v>
      </c>
      <c r="AV381" s="167"/>
      <c r="AW381" s="103" t="s">
        <v>102</v>
      </c>
      <c r="AX381" s="105">
        <v>467</v>
      </c>
      <c r="AY381" s="105">
        <v>233</v>
      </c>
      <c r="AZ381" s="105">
        <v>457</v>
      </c>
      <c r="BA381" s="105">
        <v>224</v>
      </c>
      <c r="BB381" s="105">
        <v>244</v>
      </c>
      <c r="BC381" s="105">
        <v>128</v>
      </c>
      <c r="BD381" s="105">
        <v>427</v>
      </c>
      <c r="BE381" s="105">
        <v>225</v>
      </c>
      <c r="BF381" s="105">
        <v>418</v>
      </c>
      <c r="BG381" s="105">
        <v>216</v>
      </c>
      <c r="BH381" s="105">
        <v>202</v>
      </c>
      <c r="BI381" s="105">
        <v>108</v>
      </c>
      <c r="BJ381" s="167"/>
      <c r="BK381" s="103" t="s">
        <v>102</v>
      </c>
      <c r="BL381" s="105">
        <v>18</v>
      </c>
      <c r="BM381" s="105">
        <v>39</v>
      </c>
      <c r="BN381" s="105">
        <v>0</v>
      </c>
      <c r="BO381" s="105">
        <v>24</v>
      </c>
      <c r="BP381" s="105">
        <v>0</v>
      </c>
      <c r="BQ381" s="105">
        <v>81</v>
      </c>
      <c r="BR381" s="105">
        <v>38</v>
      </c>
      <c r="BS381" s="105">
        <v>37</v>
      </c>
      <c r="BT381" s="105">
        <v>19</v>
      </c>
      <c r="BU381" s="105">
        <v>11</v>
      </c>
      <c r="BV381" s="167"/>
      <c r="BW381" s="103" t="s">
        <v>102</v>
      </c>
      <c r="BX381" s="105">
        <v>651</v>
      </c>
      <c r="BY381" s="105">
        <v>831</v>
      </c>
      <c r="BZ381" s="105">
        <v>586</v>
      </c>
      <c r="CA381" s="105">
        <v>120</v>
      </c>
      <c r="CB381" s="105">
        <v>1207</v>
      </c>
      <c r="CC381" s="105">
        <v>87</v>
      </c>
      <c r="CD381" s="105">
        <v>21</v>
      </c>
      <c r="CE381" s="105">
        <v>39</v>
      </c>
      <c r="CF381" s="105">
        <v>0</v>
      </c>
      <c r="CG381" s="105">
        <v>62</v>
      </c>
      <c r="CH381" s="105">
        <v>0</v>
      </c>
      <c r="CI381" s="105">
        <v>25</v>
      </c>
      <c r="CJ381" s="105">
        <v>236</v>
      </c>
      <c r="CK381" s="135"/>
      <c r="CL381" s="138" t="s">
        <v>250</v>
      </c>
      <c r="CM381" s="138" t="s">
        <v>4496</v>
      </c>
      <c r="CN381" s="139">
        <v>1627</v>
      </c>
      <c r="CO381" s="141">
        <v>3604</v>
      </c>
    </row>
    <row r="382" spans="1:93" ht="14.45" customHeight="1">
      <c r="A382" s="167" t="s">
        <v>21</v>
      </c>
      <c r="B382" s="71" t="s">
        <v>119</v>
      </c>
      <c r="C382" s="5">
        <v>178</v>
      </c>
      <c r="D382" s="5">
        <v>88</v>
      </c>
      <c r="E382" s="5">
        <v>118</v>
      </c>
      <c r="F382" s="5">
        <v>47</v>
      </c>
      <c r="G382" s="5">
        <v>94</v>
      </c>
      <c r="H382" s="5">
        <v>35</v>
      </c>
      <c r="I382" s="5">
        <v>121</v>
      </c>
      <c r="J382" s="5">
        <v>38</v>
      </c>
      <c r="K382" s="72">
        <v>511</v>
      </c>
      <c r="L382" s="72">
        <v>208</v>
      </c>
      <c r="M382" s="167" t="s">
        <v>21</v>
      </c>
      <c r="N382" s="71" t="s">
        <v>119</v>
      </c>
      <c r="O382" s="5">
        <v>0</v>
      </c>
      <c r="P382" s="5">
        <v>0</v>
      </c>
      <c r="Q382" s="5">
        <v>0</v>
      </c>
      <c r="R382" s="5">
        <v>0</v>
      </c>
      <c r="S382" s="5">
        <v>0</v>
      </c>
      <c r="T382" s="5">
        <v>0</v>
      </c>
      <c r="U382" s="5">
        <v>18</v>
      </c>
      <c r="V382" s="5">
        <v>4</v>
      </c>
      <c r="W382" s="72">
        <v>18</v>
      </c>
      <c r="X382" s="72">
        <v>4</v>
      </c>
      <c r="Y382" s="167" t="s">
        <v>21</v>
      </c>
      <c r="Z382" s="71" t="s">
        <v>119</v>
      </c>
      <c r="AA382" s="5">
        <v>4</v>
      </c>
      <c r="AB382" s="5">
        <v>2</v>
      </c>
      <c r="AC382" s="5">
        <v>2</v>
      </c>
      <c r="AD382" s="5">
        <v>3</v>
      </c>
      <c r="AE382" s="72">
        <v>11</v>
      </c>
      <c r="AF382" s="72">
        <v>9</v>
      </c>
      <c r="AG382" s="5">
        <v>6</v>
      </c>
      <c r="AH382" s="5">
        <v>0</v>
      </c>
      <c r="AI382" s="5">
        <v>0</v>
      </c>
      <c r="AJ382" s="5">
        <v>3</v>
      </c>
      <c r="AK382" s="167" t="s">
        <v>21</v>
      </c>
      <c r="AL382" s="71" t="s">
        <v>119</v>
      </c>
      <c r="AM382" s="5">
        <v>0</v>
      </c>
      <c r="AN382" s="5">
        <v>164</v>
      </c>
      <c r="AO382" s="5">
        <v>0</v>
      </c>
      <c r="AP382" s="5">
        <v>0</v>
      </c>
      <c r="AQ382" s="5">
        <v>0</v>
      </c>
      <c r="AR382" s="5">
        <v>4</v>
      </c>
      <c r="AS382" s="5">
        <v>10</v>
      </c>
      <c r="AT382" s="5">
        <v>10</v>
      </c>
      <c r="AU382" s="5">
        <v>9</v>
      </c>
      <c r="AV382" s="167" t="s">
        <v>21</v>
      </c>
      <c r="AW382" s="71" t="s">
        <v>119</v>
      </c>
      <c r="AX382" s="5">
        <v>130</v>
      </c>
      <c r="AY382" s="5">
        <v>63</v>
      </c>
      <c r="AZ382" s="5">
        <v>112</v>
      </c>
      <c r="BA382" s="5">
        <v>47</v>
      </c>
      <c r="BB382" s="5">
        <v>89</v>
      </c>
      <c r="BC382" s="5">
        <v>41</v>
      </c>
      <c r="BD382" s="5">
        <v>114</v>
      </c>
      <c r="BE382" s="5">
        <v>59</v>
      </c>
      <c r="BF382" s="5">
        <v>97</v>
      </c>
      <c r="BG382" s="5">
        <v>43</v>
      </c>
      <c r="BH382" s="5">
        <v>70</v>
      </c>
      <c r="BI382" s="5">
        <v>32</v>
      </c>
      <c r="BJ382" s="167" t="s">
        <v>21</v>
      </c>
      <c r="BK382" s="71" t="s">
        <v>119</v>
      </c>
      <c r="BL382" s="5">
        <v>6</v>
      </c>
      <c r="BM382" s="5">
        <v>15</v>
      </c>
      <c r="BN382" s="5">
        <v>0</v>
      </c>
      <c r="BO382" s="5">
        <v>16</v>
      </c>
      <c r="BP382" s="5">
        <v>0</v>
      </c>
      <c r="BQ382" s="72">
        <v>37</v>
      </c>
      <c r="BR382" s="5">
        <v>12</v>
      </c>
      <c r="BS382" s="5">
        <v>12</v>
      </c>
      <c r="BT382" s="72">
        <v>13</v>
      </c>
      <c r="BU382" s="5">
        <v>6</v>
      </c>
      <c r="BV382" s="167" t="s">
        <v>21</v>
      </c>
      <c r="BW382" s="71" t="s">
        <v>119</v>
      </c>
      <c r="BX382" s="5">
        <v>46</v>
      </c>
      <c r="BY382" s="5">
        <v>14</v>
      </c>
      <c r="BZ382" s="5">
        <v>0</v>
      </c>
      <c r="CA382" s="5">
        <v>0</v>
      </c>
      <c r="CB382" s="5">
        <v>71</v>
      </c>
      <c r="CC382" s="5">
        <v>0</v>
      </c>
      <c r="CD382" s="5">
        <v>0</v>
      </c>
      <c r="CE382" s="5">
        <v>0</v>
      </c>
      <c r="CF382" s="5">
        <v>0</v>
      </c>
      <c r="CG382" s="5">
        <v>0</v>
      </c>
      <c r="CH382" s="5">
        <v>0</v>
      </c>
      <c r="CI382" s="5">
        <v>8</v>
      </c>
      <c r="CJ382" s="5">
        <v>244</v>
      </c>
      <c r="CK382" s="135"/>
      <c r="CL382" s="138" t="s">
        <v>21</v>
      </c>
      <c r="CM382" s="138" t="s">
        <v>4497</v>
      </c>
      <c r="CN382" s="139">
        <v>328</v>
      </c>
      <c r="CO382" s="141">
        <v>131</v>
      </c>
    </row>
    <row r="383" spans="1:93">
      <c r="A383" s="167"/>
      <c r="B383" s="71" t="s">
        <v>120</v>
      </c>
      <c r="C383" s="5">
        <v>0</v>
      </c>
      <c r="D383" s="5">
        <v>0</v>
      </c>
      <c r="E383" s="5">
        <v>0</v>
      </c>
      <c r="F383" s="5">
        <v>0</v>
      </c>
      <c r="G383" s="5">
        <v>0</v>
      </c>
      <c r="H383" s="5">
        <v>0</v>
      </c>
      <c r="I383" s="5">
        <v>0</v>
      </c>
      <c r="J383" s="5">
        <v>0</v>
      </c>
      <c r="K383" s="72">
        <v>0</v>
      </c>
      <c r="L383" s="72">
        <v>0</v>
      </c>
      <c r="M383" s="167"/>
      <c r="N383" s="71" t="s">
        <v>120</v>
      </c>
      <c r="O383" s="5">
        <v>0</v>
      </c>
      <c r="P383" s="5">
        <v>0</v>
      </c>
      <c r="Q383" s="5">
        <v>0</v>
      </c>
      <c r="R383" s="5">
        <v>0</v>
      </c>
      <c r="S383" s="5">
        <v>0</v>
      </c>
      <c r="T383" s="5">
        <v>0</v>
      </c>
      <c r="U383" s="5">
        <v>0</v>
      </c>
      <c r="V383" s="5">
        <v>0</v>
      </c>
      <c r="W383" s="72">
        <v>0</v>
      </c>
      <c r="X383" s="72">
        <v>0</v>
      </c>
      <c r="Y383" s="167"/>
      <c r="Z383" s="71" t="s">
        <v>120</v>
      </c>
      <c r="AA383" s="5">
        <v>0</v>
      </c>
      <c r="AB383" s="5">
        <v>0</v>
      </c>
      <c r="AC383" s="5">
        <v>0</v>
      </c>
      <c r="AD383" s="5">
        <v>0</v>
      </c>
      <c r="AE383" s="72">
        <v>0</v>
      </c>
      <c r="AF383" s="72">
        <v>0</v>
      </c>
      <c r="AG383" s="5">
        <v>0</v>
      </c>
      <c r="AH383" s="5">
        <v>0</v>
      </c>
      <c r="AI383" s="5">
        <v>0</v>
      </c>
      <c r="AJ383" s="5">
        <v>0</v>
      </c>
      <c r="AK383" s="167"/>
      <c r="AL383" s="71" t="s">
        <v>120</v>
      </c>
      <c r="AM383" s="5">
        <v>0</v>
      </c>
      <c r="AN383" s="5">
        <v>0</v>
      </c>
      <c r="AO383" s="5">
        <v>0</v>
      </c>
      <c r="AP383" s="5">
        <v>0</v>
      </c>
      <c r="AQ383" s="5">
        <v>0</v>
      </c>
      <c r="AR383" s="5">
        <v>0</v>
      </c>
      <c r="AS383" s="5">
        <v>0</v>
      </c>
      <c r="AT383" s="5">
        <v>0</v>
      </c>
      <c r="AU383" s="5">
        <v>0</v>
      </c>
      <c r="AV383" s="167"/>
      <c r="AW383" s="71" t="s">
        <v>120</v>
      </c>
      <c r="AX383" s="5">
        <v>0</v>
      </c>
      <c r="AY383" s="5">
        <v>0</v>
      </c>
      <c r="AZ383" s="5">
        <v>0</v>
      </c>
      <c r="BA383" s="5">
        <v>0</v>
      </c>
      <c r="BB383" s="5">
        <v>0</v>
      </c>
      <c r="BC383" s="5">
        <v>0</v>
      </c>
      <c r="BD383" s="5">
        <v>0</v>
      </c>
      <c r="BE383" s="5">
        <v>0</v>
      </c>
      <c r="BF383" s="5">
        <v>0</v>
      </c>
      <c r="BG383" s="5">
        <v>0</v>
      </c>
      <c r="BH383" s="5">
        <v>0</v>
      </c>
      <c r="BI383" s="5">
        <v>0</v>
      </c>
      <c r="BJ383" s="167"/>
      <c r="BK383" s="71" t="s">
        <v>120</v>
      </c>
      <c r="BL383" s="5">
        <v>0</v>
      </c>
      <c r="BM383" s="5">
        <v>0</v>
      </c>
      <c r="BN383" s="5">
        <v>0</v>
      </c>
      <c r="BO383" s="5">
        <v>0</v>
      </c>
      <c r="BP383" s="5">
        <v>0</v>
      </c>
      <c r="BQ383" s="72">
        <v>0</v>
      </c>
      <c r="BR383" s="5">
        <v>0</v>
      </c>
      <c r="BS383" s="5">
        <v>0</v>
      </c>
      <c r="BT383" s="72">
        <v>0</v>
      </c>
      <c r="BU383" s="5">
        <v>0</v>
      </c>
      <c r="BV383" s="167"/>
      <c r="BW383" s="71" t="s">
        <v>120</v>
      </c>
      <c r="BX383" s="5">
        <v>0</v>
      </c>
      <c r="BY383" s="5">
        <v>0</v>
      </c>
      <c r="BZ383" s="5">
        <v>0</v>
      </c>
      <c r="CA383" s="5">
        <v>0</v>
      </c>
      <c r="CB383" s="5">
        <v>0</v>
      </c>
      <c r="CC383" s="5">
        <v>0</v>
      </c>
      <c r="CD383" s="5">
        <v>0</v>
      </c>
      <c r="CE383" s="5">
        <v>0</v>
      </c>
      <c r="CF383" s="5">
        <v>0</v>
      </c>
      <c r="CG383" s="5">
        <v>0</v>
      </c>
      <c r="CH383" s="5">
        <v>0</v>
      </c>
      <c r="CI383" s="5">
        <v>0</v>
      </c>
      <c r="CJ383" s="5">
        <v>0</v>
      </c>
      <c r="CK383" s="135"/>
      <c r="CL383" s="138" t="s">
        <v>21</v>
      </c>
      <c r="CM383" s="138" t="s">
        <v>4498</v>
      </c>
      <c r="CN383" s="139">
        <v>0</v>
      </c>
      <c r="CO383" s="141">
        <v>0</v>
      </c>
    </row>
    <row r="384" spans="1:93">
      <c r="A384" s="167"/>
      <c r="B384" s="103" t="s">
        <v>102</v>
      </c>
      <c r="C384" s="105">
        <v>178</v>
      </c>
      <c r="D384" s="105">
        <v>88</v>
      </c>
      <c r="E384" s="105">
        <v>118</v>
      </c>
      <c r="F384" s="105">
        <v>47</v>
      </c>
      <c r="G384" s="105">
        <v>94</v>
      </c>
      <c r="H384" s="105">
        <v>35</v>
      </c>
      <c r="I384" s="105">
        <v>121</v>
      </c>
      <c r="J384" s="105">
        <v>38</v>
      </c>
      <c r="K384" s="105">
        <v>511</v>
      </c>
      <c r="L384" s="105">
        <v>208</v>
      </c>
      <c r="M384" s="167"/>
      <c r="N384" s="103" t="s">
        <v>102</v>
      </c>
      <c r="O384" s="105">
        <v>0</v>
      </c>
      <c r="P384" s="105">
        <v>0</v>
      </c>
      <c r="Q384" s="105">
        <v>0</v>
      </c>
      <c r="R384" s="105">
        <v>0</v>
      </c>
      <c r="S384" s="105">
        <v>0</v>
      </c>
      <c r="T384" s="105">
        <v>0</v>
      </c>
      <c r="U384" s="105">
        <v>18</v>
      </c>
      <c r="V384" s="105">
        <v>4</v>
      </c>
      <c r="W384" s="105">
        <v>18</v>
      </c>
      <c r="X384" s="105">
        <v>4</v>
      </c>
      <c r="Y384" s="167"/>
      <c r="Z384" s="103" t="s">
        <v>102</v>
      </c>
      <c r="AA384" s="105">
        <v>4</v>
      </c>
      <c r="AB384" s="105">
        <v>2</v>
      </c>
      <c r="AC384" s="105">
        <v>2</v>
      </c>
      <c r="AD384" s="105">
        <v>3</v>
      </c>
      <c r="AE384" s="105">
        <v>11</v>
      </c>
      <c r="AF384" s="105">
        <v>9</v>
      </c>
      <c r="AG384" s="105">
        <v>6</v>
      </c>
      <c r="AH384" s="105">
        <v>0</v>
      </c>
      <c r="AI384" s="105">
        <v>0</v>
      </c>
      <c r="AJ384" s="105">
        <v>3</v>
      </c>
      <c r="AK384" s="167"/>
      <c r="AL384" s="103" t="s">
        <v>102</v>
      </c>
      <c r="AM384" s="105">
        <v>0</v>
      </c>
      <c r="AN384" s="105">
        <v>164</v>
      </c>
      <c r="AO384" s="105">
        <v>0</v>
      </c>
      <c r="AP384" s="105">
        <v>0</v>
      </c>
      <c r="AQ384" s="105">
        <v>0</v>
      </c>
      <c r="AR384" s="105">
        <v>4</v>
      </c>
      <c r="AS384" s="105">
        <v>10</v>
      </c>
      <c r="AT384" s="105">
        <v>10</v>
      </c>
      <c r="AU384" s="105">
        <v>9</v>
      </c>
      <c r="AV384" s="167"/>
      <c r="AW384" s="103" t="s">
        <v>102</v>
      </c>
      <c r="AX384" s="105">
        <v>130</v>
      </c>
      <c r="AY384" s="105">
        <v>63</v>
      </c>
      <c r="AZ384" s="105">
        <v>112</v>
      </c>
      <c r="BA384" s="105">
        <v>47</v>
      </c>
      <c r="BB384" s="105">
        <v>89</v>
      </c>
      <c r="BC384" s="105">
        <v>41</v>
      </c>
      <c r="BD384" s="105">
        <v>114</v>
      </c>
      <c r="BE384" s="105">
        <v>59</v>
      </c>
      <c r="BF384" s="105">
        <v>97</v>
      </c>
      <c r="BG384" s="105">
        <v>43</v>
      </c>
      <c r="BH384" s="105">
        <v>70</v>
      </c>
      <c r="BI384" s="105">
        <v>32</v>
      </c>
      <c r="BJ384" s="167"/>
      <c r="BK384" s="103" t="s">
        <v>102</v>
      </c>
      <c r="BL384" s="105">
        <v>6</v>
      </c>
      <c r="BM384" s="105">
        <v>15</v>
      </c>
      <c r="BN384" s="105">
        <v>0</v>
      </c>
      <c r="BO384" s="105">
        <v>16</v>
      </c>
      <c r="BP384" s="105">
        <v>0</v>
      </c>
      <c r="BQ384" s="105">
        <v>37</v>
      </c>
      <c r="BR384" s="105">
        <v>12</v>
      </c>
      <c r="BS384" s="105">
        <v>12</v>
      </c>
      <c r="BT384" s="105">
        <v>13</v>
      </c>
      <c r="BU384" s="105">
        <v>6</v>
      </c>
      <c r="BV384" s="167"/>
      <c r="BW384" s="103" t="s">
        <v>102</v>
      </c>
      <c r="BX384" s="105">
        <v>46</v>
      </c>
      <c r="BY384" s="105">
        <v>14</v>
      </c>
      <c r="BZ384" s="105">
        <v>0</v>
      </c>
      <c r="CA384" s="105">
        <v>0</v>
      </c>
      <c r="CB384" s="105">
        <v>71</v>
      </c>
      <c r="CC384" s="105">
        <v>0</v>
      </c>
      <c r="CD384" s="105">
        <v>0</v>
      </c>
      <c r="CE384" s="105">
        <v>0</v>
      </c>
      <c r="CF384" s="105">
        <v>0</v>
      </c>
      <c r="CG384" s="105">
        <v>0</v>
      </c>
      <c r="CH384" s="105">
        <v>0</v>
      </c>
      <c r="CI384" s="105">
        <v>8</v>
      </c>
      <c r="CJ384" s="105">
        <v>244</v>
      </c>
      <c r="CK384" s="135"/>
      <c r="CL384" s="138" t="s">
        <v>21</v>
      </c>
      <c r="CM384" s="138" t="s">
        <v>4499</v>
      </c>
      <c r="CN384" s="139">
        <v>328</v>
      </c>
      <c r="CO384" s="141">
        <v>131</v>
      </c>
    </row>
    <row r="385" spans="1:93">
      <c r="A385" s="205" t="s">
        <v>373</v>
      </c>
      <c r="B385" s="205"/>
      <c r="C385" s="205"/>
      <c r="D385" s="205"/>
      <c r="E385" s="205"/>
      <c r="F385" s="205"/>
      <c r="G385" s="205"/>
      <c r="H385" s="205"/>
      <c r="I385" s="205"/>
      <c r="J385" s="205"/>
      <c r="K385" s="205"/>
      <c r="L385" s="205"/>
      <c r="M385" s="205" t="s">
        <v>374</v>
      </c>
      <c r="N385" s="205"/>
      <c r="O385" s="205"/>
      <c r="P385" s="205"/>
      <c r="Q385" s="205"/>
      <c r="R385" s="205"/>
      <c r="S385" s="205"/>
      <c r="T385" s="205"/>
      <c r="U385" s="205"/>
      <c r="V385" s="205"/>
      <c r="W385" s="205"/>
      <c r="X385" s="205"/>
      <c r="Y385" s="205" t="s">
        <v>375</v>
      </c>
      <c r="Z385" s="205"/>
      <c r="AA385" s="205"/>
      <c r="AB385" s="205"/>
      <c r="AC385" s="205"/>
      <c r="AD385" s="205"/>
      <c r="AE385" s="205"/>
      <c r="AF385" s="205"/>
      <c r="AG385" s="205"/>
      <c r="AH385" s="205"/>
      <c r="AI385" s="205"/>
      <c r="AJ385" s="205"/>
      <c r="AK385" s="205" t="s">
        <v>376</v>
      </c>
      <c r="AL385" s="205"/>
      <c r="AM385" s="205"/>
      <c r="AN385" s="205"/>
      <c r="AO385" s="205"/>
      <c r="AP385" s="205"/>
      <c r="AQ385" s="205"/>
      <c r="AR385" s="205"/>
      <c r="AS385" s="205"/>
      <c r="AT385" s="205"/>
      <c r="AU385" s="205"/>
      <c r="AV385" s="205" t="s">
        <v>4593</v>
      </c>
      <c r="AW385" s="205"/>
      <c r="AX385" s="205"/>
      <c r="AY385" s="205"/>
      <c r="AZ385" s="205"/>
      <c r="BA385" s="205"/>
      <c r="BB385" s="205"/>
      <c r="BC385" s="205"/>
      <c r="BD385" s="205"/>
      <c r="BE385" s="205"/>
      <c r="BF385" s="205"/>
      <c r="BG385" s="205"/>
      <c r="BH385" s="205"/>
      <c r="BI385" s="205"/>
      <c r="BJ385" s="205" t="s">
        <v>377</v>
      </c>
      <c r="BK385" s="205"/>
      <c r="BL385" s="205"/>
      <c r="BM385" s="205"/>
      <c r="BN385" s="205"/>
      <c r="BO385" s="205"/>
      <c r="BP385" s="205"/>
      <c r="BQ385" s="205"/>
      <c r="BR385" s="205"/>
      <c r="BS385" s="205"/>
      <c r="BT385" s="205"/>
      <c r="BU385" s="205"/>
      <c r="BV385" s="205" t="s">
        <v>378</v>
      </c>
      <c r="BW385" s="205"/>
      <c r="BX385" s="205"/>
      <c r="BY385" s="205"/>
      <c r="BZ385" s="205"/>
      <c r="CA385" s="205"/>
      <c r="CB385" s="205"/>
      <c r="CC385" s="205"/>
      <c r="CD385" s="205"/>
      <c r="CE385" s="205"/>
      <c r="CF385" s="205"/>
      <c r="CG385" s="205"/>
      <c r="CH385" s="205"/>
      <c r="CI385" s="205"/>
      <c r="CJ385" s="205"/>
      <c r="CK385" s="135"/>
      <c r="CL385" s="138" t="s">
        <v>373</v>
      </c>
      <c r="CM385" s="138" t="s">
        <v>373</v>
      </c>
      <c r="CN385" s="139">
        <v>0</v>
      </c>
      <c r="CO385" s="141">
        <v>0</v>
      </c>
    </row>
    <row r="386" spans="1:93">
      <c r="A386" s="205" t="s">
        <v>4174</v>
      </c>
      <c r="B386" s="205"/>
      <c r="C386" s="205"/>
      <c r="D386" s="205"/>
      <c r="E386" s="205"/>
      <c r="F386" s="205"/>
      <c r="G386" s="205"/>
      <c r="H386" s="205"/>
      <c r="I386" s="205"/>
      <c r="J386" s="205"/>
      <c r="K386" s="205"/>
      <c r="L386" s="205"/>
      <c r="M386" s="205" t="s">
        <v>4174</v>
      </c>
      <c r="N386" s="205"/>
      <c r="O386" s="205"/>
      <c r="P386" s="205"/>
      <c r="Q386" s="205"/>
      <c r="R386" s="205"/>
      <c r="S386" s="205"/>
      <c r="T386" s="205"/>
      <c r="U386" s="205"/>
      <c r="V386" s="205"/>
      <c r="W386" s="205"/>
      <c r="X386" s="205"/>
      <c r="Y386" s="205" t="s">
        <v>4174</v>
      </c>
      <c r="Z386" s="205"/>
      <c r="AA386" s="205"/>
      <c r="AB386" s="205"/>
      <c r="AC386" s="205"/>
      <c r="AD386" s="205"/>
      <c r="AE386" s="205"/>
      <c r="AF386" s="205"/>
      <c r="AG386" s="205"/>
      <c r="AH386" s="205"/>
      <c r="AI386" s="205"/>
      <c r="AJ386" s="205"/>
      <c r="AK386" s="205" t="s">
        <v>4174</v>
      </c>
      <c r="AL386" s="205"/>
      <c r="AM386" s="205"/>
      <c r="AN386" s="205"/>
      <c r="AO386" s="205"/>
      <c r="AP386" s="205"/>
      <c r="AQ386" s="205"/>
      <c r="AR386" s="205"/>
      <c r="AS386" s="205"/>
      <c r="AT386" s="205"/>
      <c r="AU386" s="205"/>
      <c r="AV386" s="205" t="s">
        <v>4175</v>
      </c>
      <c r="AW386" s="205"/>
      <c r="AX386" s="205"/>
      <c r="AY386" s="205"/>
      <c r="AZ386" s="205"/>
      <c r="BA386" s="205"/>
      <c r="BB386" s="205"/>
      <c r="BC386" s="205"/>
      <c r="BD386" s="205"/>
      <c r="BE386" s="205"/>
      <c r="BF386" s="205"/>
      <c r="BG386" s="205"/>
      <c r="BH386" s="205"/>
      <c r="BI386" s="205"/>
      <c r="BJ386" s="205" t="s">
        <v>4174</v>
      </c>
      <c r="BK386" s="205"/>
      <c r="BL386" s="205"/>
      <c r="BM386" s="205"/>
      <c r="BN386" s="205"/>
      <c r="BO386" s="205"/>
      <c r="BP386" s="205"/>
      <c r="BQ386" s="205"/>
      <c r="BR386" s="205"/>
      <c r="BS386" s="205"/>
      <c r="BT386" s="205"/>
      <c r="BU386" s="205"/>
      <c r="BV386" s="205" t="s">
        <v>4174</v>
      </c>
      <c r="BW386" s="205"/>
      <c r="BX386" s="205"/>
      <c r="BY386" s="205"/>
      <c r="BZ386" s="205"/>
      <c r="CA386" s="205"/>
      <c r="CB386" s="205"/>
      <c r="CC386" s="205"/>
      <c r="CD386" s="205"/>
      <c r="CE386" s="205"/>
      <c r="CF386" s="205"/>
      <c r="CG386" s="205"/>
      <c r="CH386" s="205"/>
      <c r="CI386" s="205"/>
      <c r="CJ386" s="205"/>
      <c r="CK386" s="135"/>
      <c r="CL386" s="138" t="s">
        <v>4174</v>
      </c>
      <c r="CM386" s="138" t="s">
        <v>4174</v>
      </c>
      <c r="CN386" s="139">
        <v>0</v>
      </c>
      <c r="CO386" s="141">
        <v>0</v>
      </c>
    </row>
    <row r="387" spans="1:93" ht="23.45" customHeight="1">
      <c r="A387" s="204" t="s">
        <v>2</v>
      </c>
      <c r="B387" s="199" t="s">
        <v>335</v>
      </c>
      <c r="C387" s="205" t="s">
        <v>423</v>
      </c>
      <c r="D387" s="205"/>
      <c r="E387" s="205" t="s">
        <v>424</v>
      </c>
      <c r="F387" s="205"/>
      <c r="G387" s="205" t="s">
        <v>425</v>
      </c>
      <c r="H387" s="205"/>
      <c r="I387" s="205" t="s">
        <v>426</v>
      </c>
      <c r="J387" s="205"/>
      <c r="K387" s="205" t="s">
        <v>102</v>
      </c>
      <c r="L387" s="205"/>
      <c r="M387" s="204" t="s">
        <v>2</v>
      </c>
      <c r="N387" s="204" t="s">
        <v>113</v>
      </c>
      <c r="O387" s="205" t="s">
        <v>423</v>
      </c>
      <c r="P387" s="205"/>
      <c r="Q387" s="205" t="s">
        <v>424</v>
      </c>
      <c r="R387" s="205"/>
      <c r="S387" s="205" t="s">
        <v>425</v>
      </c>
      <c r="T387" s="205"/>
      <c r="U387" s="205" t="s">
        <v>426</v>
      </c>
      <c r="V387" s="205"/>
      <c r="W387" s="205" t="s">
        <v>102</v>
      </c>
      <c r="X387" s="205"/>
      <c r="Y387" s="204" t="s">
        <v>2</v>
      </c>
      <c r="Z387" s="204" t="s">
        <v>113</v>
      </c>
      <c r="AA387" s="205" t="s">
        <v>363</v>
      </c>
      <c r="AB387" s="205"/>
      <c r="AC387" s="205"/>
      <c r="AD387" s="205"/>
      <c r="AE387" s="205"/>
      <c r="AF387" s="205" t="s">
        <v>165</v>
      </c>
      <c r="AG387" s="205"/>
      <c r="AH387" s="205"/>
      <c r="AI387" s="205"/>
      <c r="AJ387" s="204" t="s">
        <v>364</v>
      </c>
      <c r="AK387" s="204" t="s">
        <v>2</v>
      </c>
      <c r="AL387" s="204" t="s">
        <v>113</v>
      </c>
      <c r="AM387" s="205" t="s">
        <v>365</v>
      </c>
      <c r="AN387" s="205"/>
      <c r="AO387" s="205"/>
      <c r="AP387" s="205"/>
      <c r="AQ387" s="205"/>
      <c r="AR387" s="205"/>
      <c r="AS387" s="205"/>
      <c r="AT387" s="205"/>
      <c r="AU387" s="205"/>
      <c r="AV387" s="205" t="s">
        <v>2</v>
      </c>
      <c r="AW387" s="204" t="s">
        <v>113</v>
      </c>
      <c r="AX387" s="205" t="s">
        <v>366</v>
      </c>
      <c r="AY387" s="205"/>
      <c r="AZ387" s="205" t="s">
        <v>367</v>
      </c>
      <c r="BA387" s="205"/>
      <c r="BB387" s="205" t="s">
        <v>89</v>
      </c>
      <c r="BC387" s="205"/>
      <c r="BD387" s="205" t="s">
        <v>368</v>
      </c>
      <c r="BE387" s="205"/>
      <c r="BF387" s="205" t="s">
        <v>369</v>
      </c>
      <c r="BG387" s="205"/>
      <c r="BH387" s="204" t="s">
        <v>370</v>
      </c>
      <c r="BI387" s="204"/>
      <c r="BJ387" s="204" t="s">
        <v>2</v>
      </c>
      <c r="BK387" s="204" t="s">
        <v>113</v>
      </c>
      <c r="BL387" s="205" t="s">
        <v>166</v>
      </c>
      <c r="BM387" s="205"/>
      <c r="BN387" s="205"/>
      <c r="BO387" s="205"/>
      <c r="BP387" s="205"/>
      <c r="BQ387" s="205"/>
      <c r="BR387" s="205"/>
      <c r="BS387" s="205"/>
      <c r="BT387" s="204" t="s">
        <v>167</v>
      </c>
      <c r="BU387" s="204"/>
      <c r="BV387" s="204" t="s">
        <v>2</v>
      </c>
      <c r="BW387" s="204" t="s">
        <v>113</v>
      </c>
      <c r="BX387" s="205" t="s">
        <v>371</v>
      </c>
      <c r="BY387" s="205"/>
      <c r="BZ387" s="205"/>
      <c r="CA387" s="205"/>
      <c r="CB387" s="205"/>
      <c r="CC387" s="205"/>
      <c r="CD387" s="205"/>
      <c r="CE387" s="205"/>
      <c r="CF387" s="205"/>
      <c r="CG387" s="205"/>
      <c r="CH387" s="205"/>
      <c r="CI387" s="205"/>
      <c r="CJ387" s="205"/>
      <c r="CK387" s="135"/>
      <c r="CL387" s="138" t="s">
        <v>2</v>
      </c>
      <c r="CM387" s="138" t="s">
        <v>4594</v>
      </c>
      <c r="CN387" s="139" t="e">
        <v>#VALUE!</v>
      </c>
      <c r="CO387" s="141">
        <v>0</v>
      </c>
    </row>
    <row r="388" spans="1:93" ht="36">
      <c r="A388" s="204"/>
      <c r="B388" s="199"/>
      <c r="C388" s="69" t="s">
        <v>170</v>
      </c>
      <c r="D388" s="69" t="s">
        <v>57</v>
      </c>
      <c r="E388" s="69" t="s">
        <v>170</v>
      </c>
      <c r="F388" s="69" t="s">
        <v>57</v>
      </c>
      <c r="G388" s="69" t="s">
        <v>170</v>
      </c>
      <c r="H388" s="69" t="s">
        <v>57</v>
      </c>
      <c r="I388" s="69" t="s">
        <v>170</v>
      </c>
      <c r="J388" s="69" t="s">
        <v>57</v>
      </c>
      <c r="K388" s="69" t="s">
        <v>170</v>
      </c>
      <c r="L388" s="69" t="s">
        <v>57</v>
      </c>
      <c r="M388" s="204"/>
      <c r="N388" s="204"/>
      <c r="O388" s="69" t="s">
        <v>170</v>
      </c>
      <c r="P388" s="69" t="s">
        <v>57</v>
      </c>
      <c r="Q388" s="69" t="s">
        <v>170</v>
      </c>
      <c r="R388" s="69" t="s">
        <v>57</v>
      </c>
      <c r="S388" s="69" t="s">
        <v>170</v>
      </c>
      <c r="T388" s="69" t="s">
        <v>57</v>
      </c>
      <c r="U388" s="69" t="s">
        <v>170</v>
      </c>
      <c r="V388" s="69" t="s">
        <v>57</v>
      </c>
      <c r="W388" s="69" t="s">
        <v>170</v>
      </c>
      <c r="X388" s="69" t="s">
        <v>57</v>
      </c>
      <c r="Y388" s="204"/>
      <c r="Z388" s="204"/>
      <c r="AA388" s="69" t="s">
        <v>427</v>
      </c>
      <c r="AB388" s="69" t="s">
        <v>428</v>
      </c>
      <c r="AC388" s="69" t="s">
        <v>429</v>
      </c>
      <c r="AD388" s="69" t="s">
        <v>430</v>
      </c>
      <c r="AE388" s="69" t="s">
        <v>102</v>
      </c>
      <c r="AF388" s="69" t="s">
        <v>372</v>
      </c>
      <c r="AG388" s="31" t="s">
        <v>279</v>
      </c>
      <c r="AH388" s="31" t="s">
        <v>172</v>
      </c>
      <c r="AI388" s="31" t="s">
        <v>173</v>
      </c>
      <c r="AJ388" s="204"/>
      <c r="AK388" s="204"/>
      <c r="AL388" s="204"/>
      <c r="AM388" s="44" t="s">
        <v>434</v>
      </c>
      <c r="AN388" s="44" t="s">
        <v>344</v>
      </c>
      <c r="AO388" s="44" t="s">
        <v>435</v>
      </c>
      <c r="AP388" s="44" t="s">
        <v>436</v>
      </c>
      <c r="AQ388" s="44" t="s">
        <v>437</v>
      </c>
      <c r="AR388" s="14" t="s">
        <v>175</v>
      </c>
      <c r="AS388" s="14" t="s">
        <v>176</v>
      </c>
      <c r="AT388" s="44" t="s">
        <v>69</v>
      </c>
      <c r="AU388" s="44" t="s">
        <v>70</v>
      </c>
      <c r="AV388" s="205"/>
      <c r="AW388" s="204"/>
      <c r="AX388" s="69" t="s">
        <v>170</v>
      </c>
      <c r="AY388" s="69" t="s">
        <v>57</v>
      </c>
      <c r="AZ388" s="69" t="s">
        <v>170</v>
      </c>
      <c r="BA388" s="69" t="s">
        <v>57</v>
      </c>
      <c r="BB388" s="69" t="s">
        <v>170</v>
      </c>
      <c r="BC388" s="69" t="s">
        <v>57</v>
      </c>
      <c r="BD388" s="69" t="s">
        <v>170</v>
      </c>
      <c r="BE388" s="69" t="s">
        <v>57</v>
      </c>
      <c r="BF388" s="69" t="s">
        <v>170</v>
      </c>
      <c r="BG388" s="69" t="s">
        <v>57</v>
      </c>
      <c r="BH388" s="69" t="s">
        <v>170</v>
      </c>
      <c r="BI388" s="69" t="s">
        <v>57</v>
      </c>
      <c r="BJ388" s="204"/>
      <c r="BK388" s="204"/>
      <c r="BL388" s="32" t="s">
        <v>338</v>
      </c>
      <c r="BM388" s="32" t="s">
        <v>341</v>
      </c>
      <c r="BN388" s="32" t="s">
        <v>339</v>
      </c>
      <c r="BO388" s="32" t="s">
        <v>340</v>
      </c>
      <c r="BP388" s="45" t="s">
        <v>342</v>
      </c>
      <c r="BQ388" s="45" t="s">
        <v>66</v>
      </c>
      <c r="BR388" s="45" t="s">
        <v>174</v>
      </c>
      <c r="BS388" s="45" t="s">
        <v>280</v>
      </c>
      <c r="BT388" s="69" t="s">
        <v>66</v>
      </c>
      <c r="BU388" s="69" t="s">
        <v>174</v>
      </c>
      <c r="BV388" s="204"/>
      <c r="BW388" s="204"/>
      <c r="BX388" s="69" t="s">
        <v>80</v>
      </c>
      <c r="BY388" s="69" t="s">
        <v>81</v>
      </c>
      <c r="BZ388" s="69" t="s">
        <v>82</v>
      </c>
      <c r="CA388" s="69" t="s">
        <v>421</v>
      </c>
      <c r="CB388" s="69" t="s">
        <v>431</v>
      </c>
      <c r="CC388" s="69" t="s">
        <v>432</v>
      </c>
      <c r="CD388" s="69" t="s">
        <v>420</v>
      </c>
      <c r="CE388" s="69" t="s">
        <v>84</v>
      </c>
      <c r="CF388" s="69" t="s">
        <v>85</v>
      </c>
      <c r="CG388" s="69" t="s">
        <v>86</v>
      </c>
      <c r="CH388" s="69" t="s">
        <v>87</v>
      </c>
      <c r="CI388" s="69" t="s">
        <v>88</v>
      </c>
      <c r="CJ388" s="70" t="s">
        <v>0</v>
      </c>
      <c r="CK388" s="135"/>
      <c r="CL388" s="138" t="s">
        <v>2</v>
      </c>
      <c r="CM388" s="138" t="s">
        <v>2</v>
      </c>
      <c r="CN388" s="139" t="e">
        <v>#VALUE!</v>
      </c>
      <c r="CO388" s="141">
        <v>0</v>
      </c>
    </row>
    <row r="389" spans="1:93">
      <c r="A389" s="73" t="s">
        <v>141</v>
      </c>
      <c r="B389" s="71"/>
      <c r="C389" s="5"/>
      <c r="D389" s="5"/>
      <c r="E389" s="5"/>
      <c r="F389" s="5"/>
      <c r="G389" s="5"/>
      <c r="H389" s="5"/>
      <c r="I389" s="5"/>
      <c r="J389" s="5"/>
      <c r="K389" s="5"/>
      <c r="L389" s="5"/>
      <c r="M389" s="73" t="s">
        <v>141</v>
      </c>
      <c r="N389" s="71"/>
      <c r="O389" s="5"/>
      <c r="P389" s="5"/>
      <c r="Q389" s="5"/>
      <c r="R389" s="5"/>
      <c r="S389" s="5"/>
      <c r="T389" s="5"/>
      <c r="U389" s="5"/>
      <c r="V389" s="5"/>
      <c r="W389" s="5"/>
      <c r="X389" s="5"/>
      <c r="Y389" s="73" t="s">
        <v>141</v>
      </c>
      <c r="Z389" s="71"/>
      <c r="AA389" s="5"/>
      <c r="AB389" s="5"/>
      <c r="AC389" s="5"/>
      <c r="AD389" s="5"/>
      <c r="AE389" s="5"/>
      <c r="AF389" s="5"/>
      <c r="AG389" s="5"/>
      <c r="AH389" s="5"/>
      <c r="AI389" s="5"/>
      <c r="AJ389" s="72"/>
      <c r="AK389" s="73" t="s">
        <v>141</v>
      </c>
      <c r="AL389" s="71"/>
      <c r="AM389" s="5"/>
      <c r="AN389" s="5"/>
      <c r="AO389" s="5"/>
      <c r="AP389" s="5"/>
      <c r="AQ389" s="5"/>
      <c r="AR389" s="5"/>
      <c r="AS389" s="5"/>
      <c r="AT389" s="5"/>
      <c r="AU389" s="5"/>
      <c r="AV389" s="73" t="s">
        <v>141</v>
      </c>
      <c r="AW389" s="71"/>
      <c r="AX389" s="5"/>
      <c r="AY389" s="5"/>
      <c r="AZ389" s="5"/>
      <c r="BA389" s="5"/>
      <c r="BB389" s="5"/>
      <c r="BC389" s="5"/>
      <c r="BD389" s="5"/>
      <c r="BE389" s="5"/>
      <c r="BF389" s="5"/>
      <c r="BG389" s="5"/>
      <c r="BH389" s="5"/>
      <c r="BI389" s="5"/>
      <c r="BJ389" s="73" t="s">
        <v>141</v>
      </c>
      <c r="BK389" s="71"/>
      <c r="BL389" s="5"/>
      <c r="BM389" s="5"/>
      <c r="BN389" s="5"/>
      <c r="BO389" s="5"/>
      <c r="BP389" s="5"/>
      <c r="BQ389" s="5"/>
      <c r="BR389" s="5"/>
      <c r="BS389" s="5"/>
      <c r="BT389" s="5"/>
      <c r="BU389" s="5"/>
      <c r="BV389" s="73" t="s">
        <v>141</v>
      </c>
      <c r="BW389" s="71"/>
      <c r="BX389" s="5"/>
      <c r="BY389" s="5"/>
      <c r="BZ389" s="5"/>
      <c r="CA389" s="5"/>
      <c r="CB389" s="5"/>
      <c r="CC389" s="5"/>
      <c r="CD389" s="5"/>
      <c r="CE389" s="5"/>
      <c r="CF389" s="5"/>
      <c r="CG389" s="5"/>
      <c r="CH389" s="5"/>
      <c r="CI389" s="5"/>
      <c r="CJ389" s="5"/>
      <c r="CK389" s="135"/>
      <c r="CL389" s="138" t="s">
        <v>141</v>
      </c>
      <c r="CM389" s="138" t="s">
        <v>141</v>
      </c>
      <c r="CN389" s="139">
        <v>0</v>
      </c>
      <c r="CO389" s="141">
        <v>0</v>
      </c>
    </row>
    <row r="390" spans="1:93" ht="14.45" customHeight="1">
      <c r="A390" s="167" t="s">
        <v>251</v>
      </c>
      <c r="B390" s="71" t="s">
        <v>119</v>
      </c>
      <c r="C390" s="5">
        <v>629</v>
      </c>
      <c r="D390" s="5">
        <v>336</v>
      </c>
      <c r="E390" s="5">
        <v>645</v>
      </c>
      <c r="F390" s="5">
        <v>293</v>
      </c>
      <c r="G390" s="5">
        <v>670</v>
      </c>
      <c r="H390" s="5">
        <v>327</v>
      </c>
      <c r="I390" s="5">
        <v>816</v>
      </c>
      <c r="J390" s="5">
        <v>393</v>
      </c>
      <c r="K390" s="72">
        <v>2760</v>
      </c>
      <c r="L390" s="72">
        <v>1349</v>
      </c>
      <c r="M390" s="167" t="s">
        <v>251</v>
      </c>
      <c r="N390" s="71" t="s">
        <v>119</v>
      </c>
      <c r="O390" s="5">
        <v>180</v>
      </c>
      <c r="P390" s="5">
        <v>105</v>
      </c>
      <c r="Q390" s="5">
        <v>54</v>
      </c>
      <c r="R390" s="5">
        <v>27</v>
      </c>
      <c r="S390" s="5">
        <v>86</v>
      </c>
      <c r="T390" s="5">
        <v>45</v>
      </c>
      <c r="U390" s="5">
        <v>322</v>
      </c>
      <c r="V390" s="5">
        <v>156</v>
      </c>
      <c r="W390" s="72">
        <v>642</v>
      </c>
      <c r="X390" s="72">
        <v>333</v>
      </c>
      <c r="Y390" s="167" t="s">
        <v>251</v>
      </c>
      <c r="Z390" s="71" t="s">
        <v>119</v>
      </c>
      <c r="AA390" s="5">
        <v>15</v>
      </c>
      <c r="AB390" s="5">
        <v>14</v>
      </c>
      <c r="AC390" s="5">
        <v>16</v>
      </c>
      <c r="AD390" s="5">
        <v>15</v>
      </c>
      <c r="AE390" s="72">
        <v>60</v>
      </c>
      <c r="AF390" s="72">
        <v>36</v>
      </c>
      <c r="AG390" s="5">
        <v>28</v>
      </c>
      <c r="AH390" s="5">
        <v>0</v>
      </c>
      <c r="AI390" s="5">
        <v>0</v>
      </c>
      <c r="AJ390" s="5">
        <v>9</v>
      </c>
      <c r="AK390" s="167" t="s">
        <v>251</v>
      </c>
      <c r="AL390" s="71" t="s">
        <v>119</v>
      </c>
      <c r="AM390" s="5">
        <v>1</v>
      </c>
      <c r="AN390" s="5">
        <v>653</v>
      </c>
      <c r="AO390" s="5">
        <v>60</v>
      </c>
      <c r="AP390" s="5">
        <v>0</v>
      </c>
      <c r="AQ390" s="5">
        <v>0</v>
      </c>
      <c r="AR390" s="5">
        <v>19</v>
      </c>
      <c r="AS390" s="5">
        <v>40</v>
      </c>
      <c r="AT390" s="5">
        <v>26</v>
      </c>
      <c r="AU390" s="5">
        <v>26</v>
      </c>
      <c r="AV390" s="167" t="s">
        <v>251</v>
      </c>
      <c r="AW390" s="71" t="s">
        <v>119</v>
      </c>
      <c r="AX390" s="5">
        <v>522</v>
      </c>
      <c r="AY390" s="5">
        <v>230</v>
      </c>
      <c r="AZ390" s="5">
        <v>500</v>
      </c>
      <c r="BA390" s="5">
        <v>224</v>
      </c>
      <c r="BB390" s="5">
        <v>123</v>
      </c>
      <c r="BC390" s="5">
        <v>40</v>
      </c>
      <c r="BD390" s="5">
        <v>522</v>
      </c>
      <c r="BE390" s="5">
        <v>230</v>
      </c>
      <c r="BF390" s="5">
        <v>500</v>
      </c>
      <c r="BG390" s="5">
        <v>224</v>
      </c>
      <c r="BH390" s="5">
        <v>123</v>
      </c>
      <c r="BI390" s="5">
        <v>40</v>
      </c>
      <c r="BJ390" s="167" t="s">
        <v>251</v>
      </c>
      <c r="BK390" s="71" t="s">
        <v>119</v>
      </c>
      <c r="BL390" s="5">
        <v>27</v>
      </c>
      <c r="BM390" s="5">
        <v>56</v>
      </c>
      <c r="BN390" s="5">
        <v>2</v>
      </c>
      <c r="BO390" s="5">
        <v>32</v>
      </c>
      <c r="BP390" s="5">
        <v>0</v>
      </c>
      <c r="BQ390" s="72">
        <v>117</v>
      </c>
      <c r="BR390" s="5">
        <v>47</v>
      </c>
      <c r="BS390" s="5">
        <v>31</v>
      </c>
      <c r="BT390" s="72">
        <v>28</v>
      </c>
      <c r="BU390" s="5">
        <v>10</v>
      </c>
      <c r="BV390" s="167" t="s">
        <v>251</v>
      </c>
      <c r="BW390" s="71" t="s">
        <v>119</v>
      </c>
      <c r="BX390" s="5">
        <v>667</v>
      </c>
      <c r="BY390" s="5">
        <v>703</v>
      </c>
      <c r="BZ390" s="5">
        <v>46</v>
      </c>
      <c r="CA390" s="5">
        <v>8</v>
      </c>
      <c r="CB390" s="5">
        <v>661</v>
      </c>
      <c r="CC390" s="5">
        <v>7</v>
      </c>
      <c r="CD390" s="5">
        <v>1</v>
      </c>
      <c r="CE390" s="5">
        <v>0</v>
      </c>
      <c r="CF390" s="5">
        <v>0</v>
      </c>
      <c r="CG390" s="5">
        <v>3</v>
      </c>
      <c r="CH390" s="5">
        <v>0</v>
      </c>
      <c r="CI390" s="5">
        <v>9</v>
      </c>
      <c r="CJ390" s="5">
        <v>1513</v>
      </c>
      <c r="CK390" s="135"/>
      <c r="CL390" s="138" t="s">
        <v>251</v>
      </c>
      <c r="CM390" s="138" t="s">
        <v>4500</v>
      </c>
      <c r="CN390" s="139">
        <v>1487</v>
      </c>
      <c r="CO390" s="141">
        <v>2096</v>
      </c>
    </row>
    <row r="391" spans="1:93">
      <c r="A391" s="167"/>
      <c r="B391" s="71" t="s">
        <v>120</v>
      </c>
      <c r="C391" s="5">
        <v>0</v>
      </c>
      <c r="D391" s="5">
        <v>0</v>
      </c>
      <c r="E391" s="5">
        <v>0</v>
      </c>
      <c r="F391" s="5">
        <v>0</v>
      </c>
      <c r="G391" s="5">
        <v>0</v>
      </c>
      <c r="H391" s="5">
        <v>0</v>
      </c>
      <c r="I391" s="5">
        <v>0</v>
      </c>
      <c r="J391" s="5">
        <v>0</v>
      </c>
      <c r="K391" s="72">
        <v>0</v>
      </c>
      <c r="L391" s="72">
        <v>0</v>
      </c>
      <c r="M391" s="167"/>
      <c r="N391" s="71" t="s">
        <v>120</v>
      </c>
      <c r="O391" s="5">
        <v>0</v>
      </c>
      <c r="P391" s="5">
        <v>0</v>
      </c>
      <c r="Q391" s="5">
        <v>0</v>
      </c>
      <c r="R391" s="5">
        <v>0</v>
      </c>
      <c r="S391" s="5">
        <v>0</v>
      </c>
      <c r="T391" s="5">
        <v>0</v>
      </c>
      <c r="U391" s="5">
        <v>0</v>
      </c>
      <c r="V391" s="5">
        <v>0</v>
      </c>
      <c r="W391" s="72">
        <v>0</v>
      </c>
      <c r="X391" s="72">
        <v>0</v>
      </c>
      <c r="Y391" s="167"/>
      <c r="Z391" s="71" t="s">
        <v>120</v>
      </c>
      <c r="AA391" s="5">
        <v>0</v>
      </c>
      <c r="AB391" s="5">
        <v>0</v>
      </c>
      <c r="AC391" s="5">
        <v>0</v>
      </c>
      <c r="AD391" s="5">
        <v>0</v>
      </c>
      <c r="AE391" s="72">
        <v>0</v>
      </c>
      <c r="AF391" s="72">
        <v>0</v>
      </c>
      <c r="AG391" s="5">
        <v>0</v>
      </c>
      <c r="AH391" s="5">
        <v>0</v>
      </c>
      <c r="AI391" s="5">
        <v>0</v>
      </c>
      <c r="AJ391" s="5">
        <v>0</v>
      </c>
      <c r="AK391" s="167"/>
      <c r="AL391" s="71" t="s">
        <v>120</v>
      </c>
      <c r="AM391" s="5">
        <v>0</v>
      </c>
      <c r="AN391" s="5">
        <v>0</v>
      </c>
      <c r="AO391" s="5">
        <v>0</v>
      </c>
      <c r="AP391" s="5">
        <v>0</v>
      </c>
      <c r="AQ391" s="5">
        <v>0</v>
      </c>
      <c r="AR391" s="5">
        <v>0</v>
      </c>
      <c r="AS391" s="5">
        <v>0</v>
      </c>
      <c r="AT391" s="5">
        <v>0</v>
      </c>
      <c r="AU391" s="5">
        <v>0</v>
      </c>
      <c r="AV391" s="167"/>
      <c r="AW391" s="71" t="s">
        <v>120</v>
      </c>
      <c r="AX391" s="5">
        <v>0</v>
      </c>
      <c r="AY391" s="5">
        <v>0</v>
      </c>
      <c r="AZ391" s="5">
        <v>0</v>
      </c>
      <c r="BA391" s="5">
        <v>0</v>
      </c>
      <c r="BB391" s="5">
        <v>0</v>
      </c>
      <c r="BC391" s="5">
        <v>0</v>
      </c>
      <c r="BD391" s="5">
        <v>0</v>
      </c>
      <c r="BE391" s="5">
        <v>0</v>
      </c>
      <c r="BF391" s="5">
        <v>0</v>
      </c>
      <c r="BG391" s="5">
        <v>0</v>
      </c>
      <c r="BH391" s="5">
        <v>0</v>
      </c>
      <c r="BI391" s="5">
        <v>0</v>
      </c>
      <c r="BJ391" s="167"/>
      <c r="BK391" s="71" t="s">
        <v>120</v>
      </c>
      <c r="BL391" s="5">
        <v>0</v>
      </c>
      <c r="BM391" s="5">
        <v>0</v>
      </c>
      <c r="BN391" s="5">
        <v>0</v>
      </c>
      <c r="BO391" s="5">
        <v>0</v>
      </c>
      <c r="BP391" s="5">
        <v>0</v>
      </c>
      <c r="BQ391" s="72">
        <v>0</v>
      </c>
      <c r="BR391" s="5">
        <v>0</v>
      </c>
      <c r="BS391" s="5">
        <v>0</v>
      </c>
      <c r="BT391" s="72">
        <v>0</v>
      </c>
      <c r="BU391" s="5">
        <v>0</v>
      </c>
      <c r="BV391" s="167"/>
      <c r="BW391" s="71" t="s">
        <v>120</v>
      </c>
      <c r="BX391" s="5">
        <v>0</v>
      </c>
      <c r="BY391" s="5">
        <v>0</v>
      </c>
      <c r="BZ391" s="5">
        <v>0</v>
      </c>
      <c r="CA391" s="5">
        <v>0</v>
      </c>
      <c r="CB391" s="5">
        <v>0</v>
      </c>
      <c r="CC391" s="5">
        <v>0</v>
      </c>
      <c r="CD391" s="5">
        <v>0</v>
      </c>
      <c r="CE391" s="5">
        <v>0</v>
      </c>
      <c r="CF391" s="5">
        <v>0</v>
      </c>
      <c r="CG391" s="5">
        <v>0</v>
      </c>
      <c r="CH391" s="5">
        <v>0</v>
      </c>
      <c r="CI391" s="5">
        <v>0</v>
      </c>
      <c r="CJ391" s="5">
        <v>0</v>
      </c>
      <c r="CK391" s="135"/>
      <c r="CL391" s="138" t="s">
        <v>251</v>
      </c>
      <c r="CM391" s="138" t="s">
        <v>4501</v>
      </c>
      <c r="CN391" s="139">
        <v>0</v>
      </c>
      <c r="CO391" s="141">
        <v>0</v>
      </c>
    </row>
    <row r="392" spans="1:93">
      <c r="A392" s="167"/>
      <c r="B392" s="103" t="s">
        <v>102</v>
      </c>
      <c r="C392" s="105">
        <v>629</v>
      </c>
      <c r="D392" s="105">
        <v>336</v>
      </c>
      <c r="E392" s="105">
        <v>645</v>
      </c>
      <c r="F392" s="105">
        <v>293</v>
      </c>
      <c r="G392" s="105">
        <v>670</v>
      </c>
      <c r="H392" s="105">
        <v>327</v>
      </c>
      <c r="I392" s="105">
        <v>816</v>
      </c>
      <c r="J392" s="105">
        <v>393</v>
      </c>
      <c r="K392" s="105">
        <v>2760</v>
      </c>
      <c r="L392" s="105">
        <v>1349</v>
      </c>
      <c r="M392" s="167"/>
      <c r="N392" s="103" t="s">
        <v>102</v>
      </c>
      <c r="O392" s="105">
        <v>180</v>
      </c>
      <c r="P392" s="105">
        <v>105</v>
      </c>
      <c r="Q392" s="105">
        <v>54</v>
      </c>
      <c r="R392" s="105">
        <v>27</v>
      </c>
      <c r="S392" s="105">
        <v>86</v>
      </c>
      <c r="T392" s="105">
        <v>45</v>
      </c>
      <c r="U392" s="105">
        <v>322</v>
      </c>
      <c r="V392" s="105">
        <v>156</v>
      </c>
      <c r="W392" s="105">
        <v>642</v>
      </c>
      <c r="X392" s="105">
        <v>333</v>
      </c>
      <c r="Y392" s="167"/>
      <c r="Z392" s="103" t="s">
        <v>102</v>
      </c>
      <c r="AA392" s="105">
        <v>15</v>
      </c>
      <c r="AB392" s="105">
        <v>14</v>
      </c>
      <c r="AC392" s="105">
        <v>16</v>
      </c>
      <c r="AD392" s="105">
        <v>15</v>
      </c>
      <c r="AE392" s="105">
        <v>60</v>
      </c>
      <c r="AF392" s="105">
        <v>36</v>
      </c>
      <c r="AG392" s="105">
        <v>28</v>
      </c>
      <c r="AH392" s="105">
        <v>0</v>
      </c>
      <c r="AI392" s="105">
        <v>0</v>
      </c>
      <c r="AJ392" s="105">
        <v>9</v>
      </c>
      <c r="AK392" s="167"/>
      <c r="AL392" s="103" t="s">
        <v>102</v>
      </c>
      <c r="AM392" s="105">
        <v>1</v>
      </c>
      <c r="AN392" s="105">
        <v>653</v>
      </c>
      <c r="AO392" s="105">
        <v>60</v>
      </c>
      <c r="AP392" s="105">
        <v>0</v>
      </c>
      <c r="AQ392" s="105">
        <v>0</v>
      </c>
      <c r="AR392" s="105">
        <v>19</v>
      </c>
      <c r="AS392" s="105">
        <v>40</v>
      </c>
      <c r="AT392" s="105">
        <v>26</v>
      </c>
      <c r="AU392" s="105">
        <v>26</v>
      </c>
      <c r="AV392" s="167"/>
      <c r="AW392" s="103" t="s">
        <v>102</v>
      </c>
      <c r="AX392" s="105">
        <v>522</v>
      </c>
      <c r="AY392" s="105">
        <v>230</v>
      </c>
      <c r="AZ392" s="105">
        <v>500</v>
      </c>
      <c r="BA392" s="105">
        <v>224</v>
      </c>
      <c r="BB392" s="105">
        <v>123</v>
      </c>
      <c r="BC392" s="105">
        <v>40</v>
      </c>
      <c r="BD392" s="105">
        <v>522</v>
      </c>
      <c r="BE392" s="105">
        <v>230</v>
      </c>
      <c r="BF392" s="105">
        <v>500</v>
      </c>
      <c r="BG392" s="105">
        <v>224</v>
      </c>
      <c r="BH392" s="105">
        <v>123</v>
      </c>
      <c r="BI392" s="105">
        <v>40</v>
      </c>
      <c r="BJ392" s="167"/>
      <c r="BK392" s="103" t="s">
        <v>102</v>
      </c>
      <c r="BL392" s="105">
        <v>27</v>
      </c>
      <c r="BM392" s="105">
        <v>56</v>
      </c>
      <c r="BN392" s="105">
        <v>2</v>
      </c>
      <c r="BO392" s="105">
        <v>32</v>
      </c>
      <c r="BP392" s="105">
        <v>0</v>
      </c>
      <c r="BQ392" s="105">
        <v>117</v>
      </c>
      <c r="BR392" s="105">
        <v>47</v>
      </c>
      <c r="BS392" s="105">
        <v>31</v>
      </c>
      <c r="BT392" s="105">
        <v>28</v>
      </c>
      <c r="BU392" s="105">
        <v>10</v>
      </c>
      <c r="BV392" s="167"/>
      <c r="BW392" s="103" t="s">
        <v>102</v>
      </c>
      <c r="BX392" s="105">
        <v>667</v>
      </c>
      <c r="BY392" s="105">
        <v>703</v>
      </c>
      <c r="BZ392" s="105">
        <v>46</v>
      </c>
      <c r="CA392" s="105">
        <v>8</v>
      </c>
      <c r="CB392" s="105">
        <v>661</v>
      </c>
      <c r="CC392" s="105">
        <v>7</v>
      </c>
      <c r="CD392" s="105">
        <v>1</v>
      </c>
      <c r="CE392" s="105">
        <v>0</v>
      </c>
      <c r="CF392" s="105">
        <v>0</v>
      </c>
      <c r="CG392" s="105">
        <v>3</v>
      </c>
      <c r="CH392" s="105">
        <v>0</v>
      </c>
      <c r="CI392" s="105">
        <v>9</v>
      </c>
      <c r="CJ392" s="105">
        <v>1513</v>
      </c>
      <c r="CK392" s="135"/>
      <c r="CL392" s="138" t="s">
        <v>251</v>
      </c>
      <c r="CM392" s="138" t="s">
        <v>4502</v>
      </c>
      <c r="CN392" s="139">
        <v>1487</v>
      </c>
      <c r="CO392" s="141">
        <v>2096</v>
      </c>
    </row>
    <row r="393" spans="1:93" ht="14.45" customHeight="1">
      <c r="A393" s="167" t="s">
        <v>17</v>
      </c>
      <c r="B393" s="71" t="s">
        <v>119</v>
      </c>
      <c r="C393" s="5">
        <v>570</v>
      </c>
      <c r="D393" s="5">
        <v>296</v>
      </c>
      <c r="E393" s="5">
        <v>546</v>
      </c>
      <c r="F393" s="5">
        <v>266</v>
      </c>
      <c r="G393" s="5">
        <v>332</v>
      </c>
      <c r="H393" s="5">
        <v>151</v>
      </c>
      <c r="I393" s="5">
        <v>398</v>
      </c>
      <c r="J393" s="5">
        <v>160</v>
      </c>
      <c r="K393" s="72">
        <v>1846</v>
      </c>
      <c r="L393" s="72">
        <v>873</v>
      </c>
      <c r="M393" s="167" t="s">
        <v>17</v>
      </c>
      <c r="N393" s="71" t="s">
        <v>119</v>
      </c>
      <c r="O393" s="5">
        <v>24</v>
      </c>
      <c r="P393" s="5">
        <v>10</v>
      </c>
      <c r="Q393" s="5">
        <v>10</v>
      </c>
      <c r="R393" s="5">
        <v>4</v>
      </c>
      <c r="S393" s="5">
        <v>5</v>
      </c>
      <c r="T393" s="5">
        <v>4</v>
      </c>
      <c r="U393" s="5">
        <v>16</v>
      </c>
      <c r="V393" s="5">
        <v>12</v>
      </c>
      <c r="W393" s="72">
        <v>55</v>
      </c>
      <c r="X393" s="72">
        <v>30</v>
      </c>
      <c r="Y393" s="167" t="s">
        <v>17</v>
      </c>
      <c r="Z393" s="71" t="s">
        <v>119</v>
      </c>
      <c r="AA393" s="5">
        <v>11</v>
      </c>
      <c r="AB393" s="5">
        <v>11</v>
      </c>
      <c r="AC393" s="5">
        <v>8</v>
      </c>
      <c r="AD393" s="5">
        <v>9</v>
      </c>
      <c r="AE393" s="72">
        <v>39</v>
      </c>
      <c r="AF393" s="72">
        <v>28</v>
      </c>
      <c r="AG393" s="5">
        <v>12</v>
      </c>
      <c r="AH393" s="5">
        <v>0</v>
      </c>
      <c r="AI393" s="5">
        <v>1</v>
      </c>
      <c r="AJ393" s="5">
        <v>5</v>
      </c>
      <c r="AK393" s="167" t="s">
        <v>17</v>
      </c>
      <c r="AL393" s="71" t="s">
        <v>119</v>
      </c>
      <c r="AM393" s="5">
        <v>0</v>
      </c>
      <c r="AN393" s="5">
        <v>513</v>
      </c>
      <c r="AO393" s="5">
        <v>16</v>
      </c>
      <c r="AP393" s="5">
        <v>0</v>
      </c>
      <c r="AQ393" s="5">
        <v>0</v>
      </c>
      <c r="AR393" s="5">
        <v>12</v>
      </c>
      <c r="AS393" s="5">
        <v>34</v>
      </c>
      <c r="AT393" s="5">
        <v>27</v>
      </c>
      <c r="AU393" s="5">
        <v>22</v>
      </c>
      <c r="AV393" s="167" t="s">
        <v>17</v>
      </c>
      <c r="AW393" s="71" t="s">
        <v>119</v>
      </c>
      <c r="AX393" s="5">
        <v>382</v>
      </c>
      <c r="AY393" s="5">
        <v>198</v>
      </c>
      <c r="AZ393" s="5">
        <v>370</v>
      </c>
      <c r="BA393" s="5">
        <v>193</v>
      </c>
      <c r="BB393" s="5">
        <v>250</v>
      </c>
      <c r="BC393" s="5">
        <v>123</v>
      </c>
      <c r="BD393" s="5">
        <v>382</v>
      </c>
      <c r="BE393" s="5">
        <v>198</v>
      </c>
      <c r="BF393" s="5">
        <v>370</v>
      </c>
      <c r="BG393" s="5">
        <v>193</v>
      </c>
      <c r="BH393" s="5">
        <v>250</v>
      </c>
      <c r="BI393" s="5">
        <v>123</v>
      </c>
      <c r="BJ393" s="167" t="s">
        <v>17</v>
      </c>
      <c r="BK393" s="71" t="s">
        <v>119</v>
      </c>
      <c r="BL393" s="5">
        <v>17</v>
      </c>
      <c r="BM393" s="5">
        <v>31</v>
      </c>
      <c r="BN393" s="5">
        <v>0</v>
      </c>
      <c r="BO393" s="5">
        <v>31</v>
      </c>
      <c r="BP393" s="5">
        <v>0</v>
      </c>
      <c r="BQ393" s="72">
        <v>79</v>
      </c>
      <c r="BR393" s="5">
        <v>29</v>
      </c>
      <c r="BS393" s="5">
        <v>23</v>
      </c>
      <c r="BT393" s="72">
        <v>31</v>
      </c>
      <c r="BU393" s="5">
        <v>12</v>
      </c>
      <c r="BV393" s="167" t="s">
        <v>17</v>
      </c>
      <c r="BW393" s="71" t="s">
        <v>119</v>
      </c>
      <c r="BX393" s="5">
        <v>283</v>
      </c>
      <c r="BY393" s="5">
        <v>391</v>
      </c>
      <c r="BZ393" s="5">
        <v>304</v>
      </c>
      <c r="CA393" s="5">
        <v>29</v>
      </c>
      <c r="CB393" s="5">
        <v>596</v>
      </c>
      <c r="CC393" s="5">
        <v>31</v>
      </c>
      <c r="CD393" s="5">
        <v>20</v>
      </c>
      <c r="CE393" s="5">
        <v>0</v>
      </c>
      <c r="CF393" s="5">
        <v>0</v>
      </c>
      <c r="CG393" s="5">
        <v>10</v>
      </c>
      <c r="CH393" s="5">
        <v>0</v>
      </c>
      <c r="CI393" s="5">
        <v>49</v>
      </c>
      <c r="CJ393" s="5">
        <v>40</v>
      </c>
      <c r="CK393" s="135"/>
      <c r="CL393" s="138" t="s">
        <v>17</v>
      </c>
      <c r="CM393" s="138" t="s">
        <v>4503</v>
      </c>
      <c r="CN393" s="139">
        <v>1074</v>
      </c>
      <c r="CO393" s="141">
        <v>1664</v>
      </c>
    </row>
    <row r="394" spans="1:93">
      <c r="A394" s="167"/>
      <c r="B394" s="71" t="s">
        <v>120</v>
      </c>
      <c r="C394" s="5">
        <v>247</v>
      </c>
      <c r="D394" s="5">
        <v>125</v>
      </c>
      <c r="E394" s="5">
        <v>275</v>
      </c>
      <c r="F394" s="5">
        <v>137</v>
      </c>
      <c r="G394" s="5">
        <v>183</v>
      </c>
      <c r="H394" s="5">
        <v>75</v>
      </c>
      <c r="I394" s="5">
        <v>254</v>
      </c>
      <c r="J394" s="5">
        <v>118</v>
      </c>
      <c r="K394" s="72">
        <v>959</v>
      </c>
      <c r="L394" s="72">
        <v>455</v>
      </c>
      <c r="M394" s="167"/>
      <c r="N394" s="71" t="s">
        <v>120</v>
      </c>
      <c r="O394" s="5">
        <v>0</v>
      </c>
      <c r="P394" s="5">
        <v>0</v>
      </c>
      <c r="Q394" s="5">
        <v>0</v>
      </c>
      <c r="R394" s="5">
        <v>0</v>
      </c>
      <c r="S394" s="5">
        <v>0</v>
      </c>
      <c r="T394" s="5">
        <v>0</v>
      </c>
      <c r="U394" s="5">
        <v>0</v>
      </c>
      <c r="V394" s="5">
        <v>0</v>
      </c>
      <c r="W394" s="72">
        <v>0</v>
      </c>
      <c r="X394" s="72">
        <v>0</v>
      </c>
      <c r="Y394" s="167"/>
      <c r="Z394" s="71" t="s">
        <v>120</v>
      </c>
      <c r="AA394" s="5">
        <v>3</v>
      </c>
      <c r="AB394" s="5">
        <v>3</v>
      </c>
      <c r="AC394" s="5">
        <v>3</v>
      </c>
      <c r="AD394" s="5">
        <v>4</v>
      </c>
      <c r="AE394" s="72">
        <v>13</v>
      </c>
      <c r="AF394" s="72">
        <v>9</v>
      </c>
      <c r="AG394" s="5">
        <v>5</v>
      </c>
      <c r="AH394" s="5">
        <v>1</v>
      </c>
      <c r="AI394" s="5">
        <v>0</v>
      </c>
      <c r="AJ394" s="5">
        <v>1</v>
      </c>
      <c r="AK394" s="167"/>
      <c r="AL394" s="71" t="s">
        <v>120</v>
      </c>
      <c r="AM394" s="5">
        <v>0</v>
      </c>
      <c r="AN394" s="5">
        <v>250</v>
      </c>
      <c r="AO394" s="5">
        <v>0</v>
      </c>
      <c r="AP394" s="5">
        <v>0</v>
      </c>
      <c r="AQ394" s="5">
        <v>0</v>
      </c>
      <c r="AR394" s="5">
        <v>7</v>
      </c>
      <c r="AS394" s="5">
        <v>9</v>
      </c>
      <c r="AT394" s="5">
        <v>9</v>
      </c>
      <c r="AU394" s="5">
        <v>9</v>
      </c>
      <c r="AV394" s="167"/>
      <c r="AW394" s="71" t="s">
        <v>120</v>
      </c>
      <c r="AX394" s="5">
        <v>137</v>
      </c>
      <c r="AY394" s="5">
        <v>64</v>
      </c>
      <c r="AZ394" s="5">
        <v>95</v>
      </c>
      <c r="BA394" s="5">
        <v>26</v>
      </c>
      <c r="BB394" s="5">
        <v>36</v>
      </c>
      <c r="BC394" s="5">
        <v>17</v>
      </c>
      <c r="BD394" s="5">
        <v>134</v>
      </c>
      <c r="BE394" s="5">
        <v>63</v>
      </c>
      <c r="BF394" s="5">
        <v>92</v>
      </c>
      <c r="BG394" s="5">
        <v>25</v>
      </c>
      <c r="BH394" s="5">
        <v>36</v>
      </c>
      <c r="BI394" s="5">
        <v>17</v>
      </c>
      <c r="BJ394" s="167"/>
      <c r="BK394" s="71" t="s">
        <v>120</v>
      </c>
      <c r="BL394" s="5">
        <v>9</v>
      </c>
      <c r="BM394" s="5">
        <v>3</v>
      </c>
      <c r="BN394" s="5">
        <v>0</v>
      </c>
      <c r="BO394" s="5">
        <v>7</v>
      </c>
      <c r="BP394" s="5">
        <v>0</v>
      </c>
      <c r="BQ394" s="72">
        <v>19</v>
      </c>
      <c r="BR394" s="5">
        <v>9</v>
      </c>
      <c r="BS394" s="5">
        <v>9</v>
      </c>
      <c r="BT394" s="72">
        <v>10</v>
      </c>
      <c r="BU394" s="5">
        <v>6</v>
      </c>
      <c r="BV394" s="167"/>
      <c r="BW394" s="71" t="s">
        <v>120</v>
      </c>
      <c r="BX394" s="5">
        <v>137</v>
      </c>
      <c r="BY394" s="5">
        <v>378</v>
      </c>
      <c r="BZ394" s="5">
        <v>308</v>
      </c>
      <c r="CA394" s="5">
        <v>66</v>
      </c>
      <c r="CB394" s="5">
        <v>559</v>
      </c>
      <c r="CC394" s="5">
        <v>169</v>
      </c>
      <c r="CD394" s="5">
        <v>59</v>
      </c>
      <c r="CE394" s="5">
        <v>0</v>
      </c>
      <c r="CF394" s="5">
        <v>0</v>
      </c>
      <c r="CG394" s="5">
        <v>5</v>
      </c>
      <c r="CH394" s="5">
        <v>0</v>
      </c>
      <c r="CI394" s="5">
        <v>17</v>
      </c>
      <c r="CJ394" s="5">
        <v>149</v>
      </c>
      <c r="CK394" s="135"/>
      <c r="CL394" s="138" t="s">
        <v>17</v>
      </c>
      <c r="CM394" s="138" t="s">
        <v>4504</v>
      </c>
      <c r="CN394" s="139">
        <v>500</v>
      </c>
      <c r="CO394" s="141">
        <v>1681</v>
      </c>
    </row>
    <row r="395" spans="1:93">
      <c r="A395" s="167"/>
      <c r="B395" s="103" t="s">
        <v>102</v>
      </c>
      <c r="C395" s="105">
        <v>817</v>
      </c>
      <c r="D395" s="105">
        <v>421</v>
      </c>
      <c r="E395" s="105">
        <v>821</v>
      </c>
      <c r="F395" s="105">
        <v>403</v>
      </c>
      <c r="G395" s="105">
        <v>515</v>
      </c>
      <c r="H395" s="105">
        <v>226</v>
      </c>
      <c r="I395" s="105">
        <v>652</v>
      </c>
      <c r="J395" s="105">
        <v>278</v>
      </c>
      <c r="K395" s="105">
        <v>2805</v>
      </c>
      <c r="L395" s="105">
        <v>1328</v>
      </c>
      <c r="M395" s="167"/>
      <c r="N395" s="103" t="s">
        <v>102</v>
      </c>
      <c r="O395" s="105">
        <v>24</v>
      </c>
      <c r="P395" s="105">
        <v>10</v>
      </c>
      <c r="Q395" s="105">
        <v>10</v>
      </c>
      <c r="R395" s="105">
        <v>4</v>
      </c>
      <c r="S395" s="105">
        <v>5</v>
      </c>
      <c r="T395" s="105">
        <v>4</v>
      </c>
      <c r="U395" s="105">
        <v>16</v>
      </c>
      <c r="V395" s="105">
        <v>12</v>
      </c>
      <c r="W395" s="105">
        <v>55</v>
      </c>
      <c r="X395" s="105">
        <v>30</v>
      </c>
      <c r="Y395" s="167"/>
      <c r="Z395" s="103" t="s">
        <v>102</v>
      </c>
      <c r="AA395" s="105">
        <v>14</v>
      </c>
      <c r="AB395" s="105">
        <v>14</v>
      </c>
      <c r="AC395" s="105">
        <v>11</v>
      </c>
      <c r="AD395" s="105">
        <v>13</v>
      </c>
      <c r="AE395" s="105">
        <v>52</v>
      </c>
      <c r="AF395" s="105">
        <v>37</v>
      </c>
      <c r="AG395" s="105">
        <v>17</v>
      </c>
      <c r="AH395" s="105">
        <v>1</v>
      </c>
      <c r="AI395" s="105">
        <v>1</v>
      </c>
      <c r="AJ395" s="105">
        <v>6</v>
      </c>
      <c r="AK395" s="167"/>
      <c r="AL395" s="103" t="s">
        <v>102</v>
      </c>
      <c r="AM395" s="105">
        <v>0</v>
      </c>
      <c r="AN395" s="105">
        <v>763</v>
      </c>
      <c r="AO395" s="105">
        <v>16</v>
      </c>
      <c r="AP395" s="105">
        <v>0</v>
      </c>
      <c r="AQ395" s="105">
        <v>0</v>
      </c>
      <c r="AR395" s="105">
        <v>19</v>
      </c>
      <c r="AS395" s="105">
        <v>43</v>
      </c>
      <c r="AT395" s="105">
        <v>36</v>
      </c>
      <c r="AU395" s="105">
        <v>31</v>
      </c>
      <c r="AV395" s="167"/>
      <c r="AW395" s="103" t="s">
        <v>102</v>
      </c>
      <c r="AX395" s="105">
        <v>519</v>
      </c>
      <c r="AY395" s="105">
        <v>262</v>
      </c>
      <c r="AZ395" s="105">
        <v>465</v>
      </c>
      <c r="BA395" s="105">
        <v>219</v>
      </c>
      <c r="BB395" s="105">
        <v>286</v>
      </c>
      <c r="BC395" s="105">
        <v>140</v>
      </c>
      <c r="BD395" s="105">
        <v>516</v>
      </c>
      <c r="BE395" s="105">
        <v>261</v>
      </c>
      <c r="BF395" s="105">
        <v>462</v>
      </c>
      <c r="BG395" s="105">
        <v>218</v>
      </c>
      <c r="BH395" s="105">
        <v>286</v>
      </c>
      <c r="BI395" s="105">
        <v>140</v>
      </c>
      <c r="BJ395" s="167"/>
      <c r="BK395" s="103" t="s">
        <v>102</v>
      </c>
      <c r="BL395" s="105">
        <v>26</v>
      </c>
      <c r="BM395" s="105">
        <v>34</v>
      </c>
      <c r="BN395" s="105">
        <v>0</v>
      </c>
      <c r="BO395" s="105">
        <v>38</v>
      </c>
      <c r="BP395" s="105">
        <v>0</v>
      </c>
      <c r="BQ395" s="105">
        <v>98</v>
      </c>
      <c r="BR395" s="105">
        <v>38</v>
      </c>
      <c r="BS395" s="105">
        <v>32</v>
      </c>
      <c r="BT395" s="105">
        <v>41</v>
      </c>
      <c r="BU395" s="105">
        <v>18</v>
      </c>
      <c r="BV395" s="167"/>
      <c r="BW395" s="103" t="s">
        <v>102</v>
      </c>
      <c r="BX395" s="105">
        <v>420</v>
      </c>
      <c r="BY395" s="105">
        <v>769</v>
      </c>
      <c r="BZ395" s="105">
        <v>612</v>
      </c>
      <c r="CA395" s="105">
        <v>95</v>
      </c>
      <c r="CB395" s="105">
        <v>1155</v>
      </c>
      <c r="CC395" s="105">
        <v>200</v>
      </c>
      <c r="CD395" s="105">
        <v>79</v>
      </c>
      <c r="CE395" s="105">
        <v>0</v>
      </c>
      <c r="CF395" s="105">
        <v>0</v>
      </c>
      <c r="CG395" s="105">
        <v>15</v>
      </c>
      <c r="CH395" s="105">
        <v>0</v>
      </c>
      <c r="CI395" s="105">
        <v>66</v>
      </c>
      <c r="CJ395" s="105">
        <v>189</v>
      </c>
      <c r="CK395" s="135"/>
      <c r="CL395" s="138" t="s">
        <v>17</v>
      </c>
      <c r="CM395" s="138" t="s">
        <v>4505</v>
      </c>
      <c r="CN395" s="139">
        <v>1574</v>
      </c>
      <c r="CO395" s="141">
        <v>3345</v>
      </c>
    </row>
    <row r="396" spans="1:93" ht="14.45" customHeight="1">
      <c r="A396" s="167" t="s">
        <v>252</v>
      </c>
      <c r="B396" s="71" t="s">
        <v>119</v>
      </c>
      <c r="C396" s="5">
        <v>138</v>
      </c>
      <c r="D396" s="5">
        <v>69</v>
      </c>
      <c r="E396" s="5">
        <v>111</v>
      </c>
      <c r="F396" s="5">
        <v>52</v>
      </c>
      <c r="G396" s="5">
        <v>105</v>
      </c>
      <c r="H396" s="5">
        <v>54</v>
      </c>
      <c r="I396" s="5">
        <v>111</v>
      </c>
      <c r="J396" s="5">
        <v>60</v>
      </c>
      <c r="K396" s="72">
        <v>465</v>
      </c>
      <c r="L396" s="72">
        <v>235</v>
      </c>
      <c r="M396" s="167" t="s">
        <v>252</v>
      </c>
      <c r="N396" s="71" t="s">
        <v>119</v>
      </c>
      <c r="O396" s="5">
        <v>19</v>
      </c>
      <c r="P396" s="5">
        <v>11</v>
      </c>
      <c r="Q396" s="5">
        <v>9</v>
      </c>
      <c r="R396" s="5">
        <v>1</v>
      </c>
      <c r="S396" s="5">
        <v>7</v>
      </c>
      <c r="T396" s="5">
        <v>6</v>
      </c>
      <c r="U396" s="5">
        <v>21</v>
      </c>
      <c r="V396" s="5">
        <v>10</v>
      </c>
      <c r="W396" s="72">
        <v>56</v>
      </c>
      <c r="X396" s="72">
        <v>28</v>
      </c>
      <c r="Y396" s="167" t="s">
        <v>252</v>
      </c>
      <c r="Z396" s="71" t="s">
        <v>119</v>
      </c>
      <c r="AA396" s="5">
        <v>5</v>
      </c>
      <c r="AB396" s="5">
        <v>4</v>
      </c>
      <c r="AC396" s="5">
        <v>4</v>
      </c>
      <c r="AD396" s="5">
        <v>4</v>
      </c>
      <c r="AE396" s="72">
        <v>17</v>
      </c>
      <c r="AF396" s="72">
        <v>9</v>
      </c>
      <c r="AG396" s="5">
        <v>6</v>
      </c>
      <c r="AH396" s="5">
        <v>0</v>
      </c>
      <c r="AI396" s="5">
        <v>3</v>
      </c>
      <c r="AJ396" s="5">
        <v>4</v>
      </c>
      <c r="AK396" s="167" t="s">
        <v>252</v>
      </c>
      <c r="AL396" s="71" t="s">
        <v>119</v>
      </c>
      <c r="AM396" s="5">
        <v>0</v>
      </c>
      <c r="AN396" s="5">
        <v>203</v>
      </c>
      <c r="AO396" s="5">
        <v>5</v>
      </c>
      <c r="AP396" s="5">
        <v>0</v>
      </c>
      <c r="AQ396" s="5">
        <v>0</v>
      </c>
      <c r="AR396" s="5">
        <v>1</v>
      </c>
      <c r="AS396" s="5">
        <v>12</v>
      </c>
      <c r="AT396" s="5">
        <v>8</v>
      </c>
      <c r="AU396" s="5">
        <v>8</v>
      </c>
      <c r="AV396" s="167" t="s">
        <v>252</v>
      </c>
      <c r="AW396" s="71" t="s">
        <v>119</v>
      </c>
      <c r="AX396" s="5">
        <v>130</v>
      </c>
      <c r="AY396" s="5">
        <v>68</v>
      </c>
      <c r="AZ396" s="5">
        <v>125</v>
      </c>
      <c r="BA396" s="5">
        <v>65</v>
      </c>
      <c r="BB396" s="5">
        <v>68</v>
      </c>
      <c r="BC396" s="5">
        <v>33</v>
      </c>
      <c r="BD396" s="5">
        <v>130</v>
      </c>
      <c r="BE396" s="5">
        <v>68</v>
      </c>
      <c r="BF396" s="5">
        <v>125</v>
      </c>
      <c r="BG396" s="5">
        <v>65</v>
      </c>
      <c r="BH396" s="5">
        <v>68</v>
      </c>
      <c r="BI396" s="5">
        <v>33</v>
      </c>
      <c r="BJ396" s="167" t="s">
        <v>252</v>
      </c>
      <c r="BK396" s="71" t="s">
        <v>119</v>
      </c>
      <c r="BL396" s="5">
        <v>2</v>
      </c>
      <c r="BM396" s="5">
        <v>15</v>
      </c>
      <c r="BN396" s="5">
        <v>0</v>
      </c>
      <c r="BO396" s="5">
        <v>26</v>
      </c>
      <c r="BP396" s="5">
        <v>0</v>
      </c>
      <c r="BQ396" s="72">
        <v>43</v>
      </c>
      <c r="BR396" s="5">
        <v>17</v>
      </c>
      <c r="BS396" s="5">
        <v>4</v>
      </c>
      <c r="BT396" s="72">
        <v>8</v>
      </c>
      <c r="BU396" s="5">
        <v>1</v>
      </c>
      <c r="BV396" s="167" t="s">
        <v>252</v>
      </c>
      <c r="BW396" s="71" t="s">
        <v>119</v>
      </c>
      <c r="BX396" s="5">
        <v>79</v>
      </c>
      <c r="BY396" s="5">
        <v>78</v>
      </c>
      <c r="BZ396" s="5">
        <v>19</v>
      </c>
      <c r="CA396" s="5">
        <v>0</v>
      </c>
      <c r="CB396" s="5">
        <v>77</v>
      </c>
      <c r="CC396" s="5">
        <v>0</v>
      </c>
      <c r="CD396" s="5">
        <v>0</v>
      </c>
      <c r="CE396" s="5">
        <v>4</v>
      </c>
      <c r="CF396" s="5">
        <v>0</v>
      </c>
      <c r="CG396" s="5">
        <v>4</v>
      </c>
      <c r="CH396" s="5">
        <v>0</v>
      </c>
      <c r="CI396" s="5">
        <v>9</v>
      </c>
      <c r="CJ396" s="5">
        <v>242</v>
      </c>
      <c r="CK396" s="135"/>
      <c r="CL396" s="138" t="s">
        <v>252</v>
      </c>
      <c r="CM396" s="138" t="s">
        <v>4506</v>
      </c>
      <c r="CN396" s="139">
        <v>421</v>
      </c>
      <c r="CO396" s="141">
        <v>261</v>
      </c>
    </row>
    <row r="397" spans="1:93">
      <c r="A397" s="167"/>
      <c r="B397" s="71" t="s">
        <v>120</v>
      </c>
      <c r="C397" s="5">
        <v>139</v>
      </c>
      <c r="D397" s="5">
        <v>84</v>
      </c>
      <c r="E397" s="5">
        <v>123</v>
      </c>
      <c r="F397" s="5">
        <v>58</v>
      </c>
      <c r="G397" s="5">
        <v>122</v>
      </c>
      <c r="H397" s="5">
        <v>66</v>
      </c>
      <c r="I397" s="5">
        <v>124</v>
      </c>
      <c r="J397" s="5">
        <v>58</v>
      </c>
      <c r="K397" s="72">
        <v>508</v>
      </c>
      <c r="L397" s="72">
        <v>266</v>
      </c>
      <c r="M397" s="167"/>
      <c r="N397" s="71" t="s">
        <v>120</v>
      </c>
      <c r="O397" s="5">
        <v>22</v>
      </c>
      <c r="P397" s="5">
        <v>15</v>
      </c>
      <c r="Q397" s="5">
        <v>3</v>
      </c>
      <c r="R397" s="5">
        <v>2</v>
      </c>
      <c r="S397" s="5">
        <v>1</v>
      </c>
      <c r="T397" s="5">
        <v>0</v>
      </c>
      <c r="U397" s="5">
        <v>32</v>
      </c>
      <c r="V397" s="5">
        <v>18</v>
      </c>
      <c r="W397" s="72">
        <v>58</v>
      </c>
      <c r="X397" s="72">
        <v>35</v>
      </c>
      <c r="Y397" s="167"/>
      <c r="Z397" s="71" t="s">
        <v>120</v>
      </c>
      <c r="AA397" s="5">
        <v>3</v>
      </c>
      <c r="AB397" s="5">
        <v>2</v>
      </c>
      <c r="AC397" s="5">
        <v>2</v>
      </c>
      <c r="AD397" s="5">
        <v>2</v>
      </c>
      <c r="AE397" s="72">
        <v>9</v>
      </c>
      <c r="AF397" s="72">
        <v>9</v>
      </c>
      <c r="AG397" s="5">
        <v>0</v>
      </c>
      <c r="AH397" s="5">
        <v>0</v>
      </c>
      <c r="AI397" s="5">
        <v>0</v>
      </c>
      <c r="AJ397" s="5">
        <v>1</v>
      </c>
      <c r="AK397" s="167"/>
      <c r="AL397" s="71" t="s">
        <v>120</v>
      </c>
      <c r="AM397" s="5">
        <v>0</v>
      </c>
      <c r="AN397" s="5">
        <v>184</v>
      </c>
      <c r="AO397" s="5">
        <v>0</v>
      </c>
      <c r="AP397" s="5">
        <v>0</v>
      </c>
      <c r="AQ397" s="5">
        <v>0</v>
      </c>
      <c r="AR397" s="5">
        <v>8</v>
      </c>
      <c r="AS397" s="5">
        <v>9</v>
      </c>
      <c r="AT397" s="5">
        <v>13</v>
      </c>
      <c r="AU397" s="5">
        <v>7</v>
      </c>
      <c r="AV397" s="167"/>
      <c r="AW397" s="71" t="s">
        <v>120</v>
      </c>
      <c r="AX397" s="5">
        <v>109</v>
      </c>
      <c r="AY397" s="5">
        <v>47</v>
      </c>
      <c r="AZ397" s="5">
        <v>104</v>
      </c>
      <c r="BA397" s="5">
        <v>43</v>
      </c>
      <c r="BB397" s="5">
        <v>75</v>
      </c>
      <c r="BC397" s="5">
        <v>27</v>
      </c>
      <c r="BD397" s="5">
        <v>109</v>
      </c>
      <c r="BE397" s="5">
        <v>47</v>
      </c>
      <c r="BF397" s="5">
        <v>104</v>
      </c>
      <c r="BG397" s="5">
        <v>43</v>
      </c>
      <c r="BH397" s="5">
        <v>75</v>
      </c>
      <c r="BI397" s="5">
        <v>27</v>
      </c>
      <c r="BJ397" s="167"/>
      <c r="BK397" s="71" t="s">
        <v>120</v>
      </c>
      <c r="BL397" s="5">
        <v>5</v>
      </c>
      <c r="BM397" s="5">
        <v>6</v>
      </c>
      <c r="BN397" s="5">
        <v>0</v>
      </c>
      <c r="BO397" s="5">
        <v>8</v>
      </c>
      <c r="BP397" s="5">
        <v>0</v>
      </c>
      <c r="BQ397" s="72">
        <v>19</v>
      </c>
      <c r="BR397" s="5">
        <v>9</v>
      </c>
      <c r="BS397" s="5">
        <v>4</v>
      </c>
      <c r="BT397" s="72">
        <v>11</v>
      </c>
      <c r="BU397" s="5">
        <v>4</v>
      </c>
      <c r="BV397" s="167"/>
      <c r="BW397" s="71" t="s">
        <v>120</v>
      </c>
      <c r="BX397" s="5">
        <v>269</v>
      </c>
      <c r="BY397" s="5">
        <v>269</v>
      </c>
      <c r="BZ397" s="5">
        <v>0</v>
      </c>
      <c r="CA397" s="5">
        <v>0</v>
      </c>
      <c r="CB397" s="5">
        <v>269</v>
      </c>
      <c r="CC397" s="5">
        <v>0</v>
      </c>
      <c r="CD397" s="5">
        <v>0</v>
      </c>
      <c r="CE397" s="5">
        <v>0</v>
      </c>
      <c r="CF397" s="5">
        <v>0</v>
      </c>
      <c r="CG397" s="5">
        <v>0</v>
      </c>
      <c r="CH397" s="5">
        <v>0</v>
      </c>
      <c r="CI397" s="5">
        <v>0</v>
      </c>
      <c r="CJ397" s="5">
        <v>0</v>
      </c>
      <c r="CK397" s="135"/>
      <c r="CL397" s="138" t="s">
        <v>252</v>
      </c>
      <c r="CM397" s="138" t="s">
        <v>4507</v>
      </c>
      <c r="CN397" s="139">
        <v>368</v>
      </c>
      <c r="CO397" s="141">
        <v>807</v>
      </c>
    </row>
    <row r="398" spans="1:93">
      <c r="A398" s="167"/>
      <c r="B398" s="103" t="s">
        <v>102</v>
      </c>
      <c r="C398" s="105">
        <v>277</v>
      </c>
      <c r="D398" s="105">
        <v>153</v>
      </c>
      <c r="E398" s="105">
        <v>234</v>
      </c>
      <c r="F398" s="105">
        <v>110</v>
      </c>
      <c r="G398" s="105">
        <v>227</v>
      </c>
      <c r="H398" s="105">
        <v>120</v>
      </c>
      <c r="I398" s="105">
        <v>235</v>
      </c>
      <c r="J398" s="105">
        <v>118</v>
      </c>
      <c r="K398" s="105">
        <v>973</v>
      </c>
      <c r="L398" s="105">
        <v>501</v>
      </c>
      <c r="M398" s="167"/>
      <c r="N398" s="103" t="s">
        <v>102</v>
      </c>
      <c r="O398" s="105">
        <v>41</v>
      </c>
      <c r="P398" s="105">
        <v>26</v>
      </c>
      <c r="Q398" s="105">
        <v>12</v>
      </c>
      <c r="R398" s="105">
        <v>3</v>
      </c>
      <c r="S398" s="105">
        <v>8</v>
      </c>
      <c r="T398" s="105">
        <v>6</v>
      </c>
      <c r="U398" s="105">
        <v>53</v>
      </c>
      <c r="V398" s="105">
        <v>28</v>
      </c>
      <c r="W398" s="105">
        <v>114</v>
      </c>
      <c r="X398" s="105">
        <v>63</v>
      </c>
      <c r="Y398" s="167"/>
      <c r="Z398" s="103" t="s">
        <v>102</v>
      </c>
      <c r="AA398" s="105">
        <v>8</v>
      </c>
      <c r="AB398" s="105">
        <v>6</v>
      </c>
      <c r="AC398" s="105">
        <v>6</v>
      </c>
      <c r="AD398" s="105">
        <v>6</v>
      </c>
      <c r="AE398" s="105">
        <v>26</v>
      </c>
      <c r="AF398" s="105">
        <v>18</v>
      </c>
      <c r="AG398" s="105">
        <v>6</v>
      </c>
      <c r="AH398" s="105">
        <v>0</v>
      </c>
      <c r="AI398" s="105">
        <v>3</v>
      </c>
      <c r="AJ398" s="105">
        <v>5</v>
      </c>
      <c r="AK398" s="167"/>
      <c r="AL398" s="103" t="s">
        <v>102</v>
      </c>
      <c r="AM398" s="105">
        <v>0</v>
      </c>
      <c r="AN398" s="105">
        <v>387</v>
      </c>
      <c r="AO398" s="105">
        <v>5</v>
      </c>
      <c r="AP398" s="105">
        <v>0</v>
      </c>
      <c r="AQ398" s="105">
        <v>0</v>
      </c>
      <c r="AR398" s="105">
        <v>9</v>
      </c>
      <c r="AS398" s="105">
        <v>21</v>
      </c>
      <c r="AT398" s="105">
        <v>21</v>
      </c>
      <c r="AU398" s="105">
        <v>15</v>
      </c>
      <c r="AV398" s="167"/>
      <c r="AW398" s="103" t="s">
        <v>102</v>
      </c>
      <c r="AX398" s="105">
        <v>239</v>
      </c>
      <c r="AY398" s="105">
        <v>115</v>
      </c>
      <c r="AZ398" s="105">
        <v>229</v>
      </c>
      <c r="BA398" s="105">
        <v>108</v>
      </c>
      <c r="BB398" s="105">
        <v>143</v>
      </c>
      <c r="BC398" s="105">
        <v>60</v>
      </c>
      <c r="BD398" s="105">
        <v>239</v>
      </c>
      <c r="BE398" s="105">
        <v>115</v>
      </c>
      <c r="BF398" s="105">
        <v>229</v>
      </c>
      <c r="BG398" s="105">
        <v>108</v>
      </c>
      <c r="BH398" s="105">
        <v>143</v>
      </c>
      <c r="BI398" s="105">
        <v>60</v>
      </c>
      <c r="BJ398" s="167"/>
      <c r="BK398" s="103" t="s">
        <v>102</v>
      </c>
      <c r="BL398" s="105">
        <v>7</v>
      </c>
      <c r="BM398" s="105">
        <v>21</v>
      </c>
      <c r="BN398" s="105">
        <v>0</v>
      </c>
      <c r="BO398" s="105">
        <v>34</v>
      </c>
      <c r="BP398" s="105">
        <v>0</v>
      </c>
      <c r="BQ398" s="105">
        <v>62</v>
      </c>
      <c r="BR398" s="105">
        <v>26</v>
      </c>
      <c r="BS398" s="105">
        <v>8</v>
      </c>
      <c r="BT398" s="105">
        <v>19</v>
      </c>
      <c r="BU398" s="105">
        <v>5</v>
      </c>
      <c r="BV398" s="167"/>
      <c r="BW398" s="103" t="s">
        <v>102</v>
      </c>
      <c r="BX398" s="105">
        <v>348</v>
      </c>
      <c r="BY398" s="105">
        <v>347</v>
      </c>
      <c r="BZ398" s="105">
        <v>19</v>
      </c>
      <c r="CA398" s="105">
        <v>0</v>
      </c>
      <c r="CB398" s="105">
        <v>346</v>
      </c>
      <c r="CC398" s="105">
        <v>0</v>
      </c>
      <c r="CD398" s="105">
        <v>0</v>
      </c>
      <c r="CE398" s="105">
        <v>4</v>
      </c>
      <c r="CF398" s="105">
        <v>0</v>
      </c>
      <c r="CG398" s="105">
        <v>4</v>
      </c>
      <c r="CH398" s="105">
        <v>0</v>
      </c>
      <c r="CI398" s="105">
        <v>9</v>
      </c>
      <c r="CJ398" s="105">
        <v>242</v>
      </c>
      <c r="CK398" s="135"/>
      <c r="CL398" s="138" t="s">
        <v>252</v>
      </c>
      <c r="CM398" s="138" t="s">
        <v>4508</v>
      </c>
      <c r="CN398" s="139">
        <v>789</v>
      </c>
      <c r="CO398" s="141">
        <v>1068</v>
      </c>
    </row>
    <row r="399" spans="1:93" ht="14.45" customHeight="1">
      <c r="A399" s="167" t="s">
        <v>253</v>
      </c>
      <c r="B399" s="71" t="s">
        <v>119</v>
      </c>
      <c r="C399" s="5">
        <v>555</v>
      </c>
      <c r="D399" s="5">
        <v>253</v>
      </c>
      <c r="E399" s="5">
        <v>450</v>
      </c>
      <c r="F399" s="5">
        <v>200</v>
      </c>
      <c r="G399" s="5">
        <v>317</v>
      </c>
      <c r="H399" s="5">
        <v>137</v>
      </c>
      <c r="I399" s="5">
        <v>220</v>
      </c>
      <c r="J399" s="5">
        <v>87</v>
      </c>
      <c r="K399" s="72">
        <v>1542</v>
      </c>
      <c r="L399" s="72">
        <v>677</v>
      </c>
      <c r="M399" s="167" t="s">
        <v>253</v>
      </c>
      <c r="N399" s="71" t="s">
        <v>119</v>
      </c>
      <c r="O399" s="5">
        <v>86</v>
      </c>
      <c r="P399" s="5">
        <v>45</v>
      </c>
      <c r="Q399" s="5">
        <v>25</v>
      </c>
      <c r="R399" s="5">
        <v>11</v>
      </c>
      <c r="S399" s="5">
        <v>14</v>
      </c>
      <c r="T399" s="5">
        <v>5</v>
      </c>
      <c r="U399" s="5">
        <v>33</v>
      </c>
      <c r="V399" s="5">
        <v>14</v>
      </c>
      <c r="W399" s="72">
        <v>158</v>
      </c>
      <c r="X399" s="72">
        <v>75</v>
      </c>
      <c r="Y399" s="167" t="s">
        <v>253</v>
      </c>
      <c r="Z399" s="71" t="s">
        <v>119</v>
      </c>
      <c r="AA399" s="5">
        <v>11</v>
      </c>
      <c r="AB399" s="5">
        <v>11</v>
      </c>
      <c r="AC399" s="5">
        <v>11</v>
      </c>
      <c r="AD399" s="5">
        <v>8</v>
      </c>
      <c r="AE399" s="72">
        <v>41</v>
      </c>
      <c r="AF399" s="72">
        <v>39</v>
      </c>
      <c r="AG399" s="5">
        <v>27</v>
      </c>
      <c r="AH399" s="5">
        <v>0</v>
      </c>
      <c r="AI399" s="5">
        <v>0</v>
      </c>
      <c r="AJ399" s="5">
        <v>10</v>
      </c>
      <c r="AK399" s="167" t="s">
        <v>253</v>
      </c>
      <c r="AL399" s="71" t="s">
        <v>119</v>
      </c>
      <c r="AM399" s="5">
        <v>0</v>
      </c>
      <c r="AN399" s="5">
        <v>609</v>
      </c>
      <c r="AO399" s="5">
        <v>16</v>
      </c>
      <c r="AP399" s="5">
        <v>0</v>
      </c>
      <c r="AQ399" s="5">
        <v>0</v>
      </c>
      <c r="AR399" s="5">
        <v>14</v>
      </c>
      <c r="AS399" s="5">
        <v>35</v>
      </c>
      <c r="AT399" s="5">
        <v>23</v>
      </c>
      <c r="AU399" s="5">
        <v>21</v>
      </c>
      <c r="AV399" s="167" t="s">
        <v>253</v>
      </c>
      <c r="AW399" s="71" t="s">
        <v>119</v>
      </c>
      <c r="AX399" s="5">
        <v>196</v>
      </c>
      <c r="AY399" s="5">
        <v>77</v>
      </c>
      <c r="AZ399" s="5">
        <v>188</v>
      </c>
      <c r="BA399" s="5">
        <v>73</v>
      </c>
      <c r="BB399" s="5">
        <v>73</v>
      </c>
      <c r="BC399" s="5">
        <v>24</v>
      </c>
      <c r="BD399" s="5">
        <v>196</v>
      </c>
      <c r="BE399" s="5">
        <v>77</v>
      </c>
      <c r="BF399" s="5">
        <v>188</v>
      </c>
      <c r="BG399" s="5">
        <v>73</v>
      </c>
      <c r="BH399" s="5">
        <v>73</v>
      </c>
      <c r="BI399" s="5">
        <v>24</v>
      </c>
      <c r="BJ399" s="167" t="s">
        <v>253</v>
      </c>
      <c r="BK399" s="71" t="s">
        <v>119</v>
      </c>
      <c r="BL399" s="5">
        <v>21</v>
      </c>
      <c r="BM399" s="5">
        <v>27</v>
      </c>
      <c r="BN399" s="5">
        <v>1</v>
      </c>
      <c r="BO399" s="5">
        <v>34</v>
      </c>
      <c r="BP399" s="5">
        <v>0</v>
      </c>
      <c r="BQ399" s="72">
        <v>83</v>
      </c>
      <c r="BR399" s="5">
        <v>25</v>
      </c>
      <c r="BS399" s="5">
        <v>29</v>
      </c>
      <c r="BT399" s="72">
        <v>7</v>
      </c>
      <c r="BU399" s="5">
        <v>3</v>
      </c>
      <c r="BV399" s="167" t="s">
        <v>253</v>
      </c>
      <c r="BW399" s="71" t="s">
        <v>119</v>
      </c>
      <c r="BX399" s="5">
        <v>192</v>
      </c>
      <c r="BY399" s="5">
        <v>214</v>
      </c>
      <c r="BZ399" s="5">
        <v>128</v>
      </c>
      <c r="CA399" s="5">
        <v>17</v>
      </c>
      <c r="CB399" s="5">
        <v>215</v>
      </c>
      <c r="CC399" s="5">
        <v>29</v>
      </c>
      <c r="CD399" s="5">
        <v>33</v>
      </c>
      <c r="CE399" s="5">
        <v>1</v>
      </c>
      <c r="CF399" s="5">
        <v>0</v>
      </c>
      <c r="CG399" s="5">
        <v>0</v>
      </c>
      <c r="CH399" s="5">
        <v>0</v>
      </c>
      <c r="CI399" s="5">
        <v>18</v>
      </c>
      <c r="CJ399" s="5">
        <v>40</v>
      </c>
      <c r="CK399" s="135"/>
      <c r="CL399" s="138" t="s">
        <v>253</v>
      </c>
      <c r="CM399" s="138" t="s">
        <v>4509</v>
      </c>
      <c r="CN399" s="139">
        <v>1266</v>
      </c>
      <c r="CO399" s="141">
        <v>829</v>
      </c>
    </row>
    <row r="400" spans="1:93">
      <c r="A400" s="167"/>
      <c r="B400" s="71" t="s">
        <v>120</v>
      </c>
      <c r="C400" s="5">
        <v>238</v>
      </c>
      <c r="D400" s="5">
        <v>128</v>
      </c>
      <c r="E400" s="5">
        <v>196</v>
      </c>
      <c r="F400" s="5">
        <v>94</v>
      </c>
      <c r="G400" s="5">
        <v>206</v>
      </c>
      <c r="H400" s="5">
        <v>91</v>
      </c>
      <c r="I400" s="5">
        <v>309</v>
      </c>
      <c r="J400" s="5">
        <v>136</v>
      </c>
      <c r="K400" s="72">
        <v>949</v>
      </c>
      <c r="L400" s="72">
        <v>449</v>
      </c>
      <c r="M400" s="167"/>
      <c r="N400" s="71" t="s">
        <v>120</v>
      </c>
      <c r="O400" s="5">
        <v>72</v>
      </c>
      <c r="P400" s="5">
        <v>42</v>
      </c>
      <c r="Q400" s="5">
        <v>22</v>
      </c>
      <c r="R400" s="5">
        <v>4</v>
      </c>
      <c r="S400" s="5">
        <v>17</v>
      </c>
      <c r="T400" s="5">
        <v>10</v>
      </c>
      <c r="U400" s="5">
        <v>116</v>
      </c>
      <c r="V400" s="5">
        <v>77</v>
      </c>
      <c r="W400" s="72">
        <v>227</v>
      </c>
      <c r="X400" s="72">
        <v>133</v>
      </c>
      <c r="Y400" s="167"/>
      <c r="Z400" s="71" t="s">
        <v>120</v>
      </c>
      <c r="AA400" s="5">
        <v>4</v>
      </c>
      <c r="AB400" s="5">
        <v>3</v>
      </c>
      <c r="AC400" s="5">
        <v>4</v>
      </c>
      <c r="AD400" s="5">
        <v>5</v>
      </c>
      <c r="AE400" s="72">
        <v>16</v>
      </c>
      <c r="AF400" s="72">
        <v>12</v>
      </c>
      <c r="AG400" s="5">
        <v>12</v>
      </c>
      <c r="AH400" s="5">
        <v>0</v>
      </c>
      <c r="AI400" s="5">
        <v>0</v>
      </c>
      <c r="AJ400" s="5">
        <v>1</v>
      </c>
      <c r="AK400" s="167"/>
      <c r="AL400" s="71" t="s">
        <v>120</v>
      </c>
      <c r="AM400" s="5">
        <v>0</v>
      </c>
      <c r="AN400" s="5">
        <v>150</v>
      </c>
      <c r="AO400" s="5">
        <v>10</v>
      </c>
      <c r="AP400" s="5">
        <v>0</v>
      </c>
      <c r="AQ400" s="5">
        <v>0</v>
      </c>
      <c r="AR400" s="5">
        <v>4</v>
      </c>
      <c r="AS400" s="5">
        <v>12</v>
      </c>
      <c r="AT400" s="5">
        <v>0</v>
      </c>
      <c r="AU400" s="5">
        <v>0</v>
      </c>
      <c r="AV400" s="167"/>
      <c r="AW400" s="71" t="s">
        <v>120</v>
      </c>
      <c r="AX400" s="5">
        <v>251</v>
      </c>
      <c r="AY400" s="5">
        <v>137</v>
      </c>
      <c r="AZ400" s="5">
        <v>241</v>
      </c>
      <c r="BA400" s="5">
        <v>130</v>
      </c>
      <c r="BB400" s="5">
        <v>45</v>
      </c>
      <c r="BC400" s="5">
        <v>23</v>
      </c>
      <c r="BD400" s="5">
        <v>240</v>
      </c>
      <c r="BE400" s="5">
        <v>133</v>
      </c>
      <c r="BF400" s="5">
        <v>230</v>
      </c>
      <c r="BG400" s="5">
        <v>126</v>
      </c>
      <c r="BH400" s="5">
        <v>34</v>
      </c>
      <c r="BI400" s="5">
        <v>19</v>
      </c>
      <c r="BJ400" s="167"/>
      <c r="BK400" s="71" t="s">
        <v>120</v>
      </c>
      <c r="BL400" s="5">
        <v>5</v>
      </c>
      <c r="BM400" s="5">
        <v>14</v>
      </c>
      <c r="BN400" s="5">
        <v>0</v>
      </c>
      <c r="BO400" s="5">
        <v>13</v>
      </c>
      <c r="BP400" s="5">
        <v>0</v>
      </c>
      <c r="BQ400" s="72">
        <v>32</v>
      </c>
      <c r="BR400" s="5">
        <v>19</v>
      </c>
      <c r="BS400" s="5">
        <v>7</v>
      </c>
      <c r="BT400" s="72">
        <v>11</v>
      </c>
      <c r="BU400" s="5">
        <v>8</v>
      </c>
      <c r="BV400" s="167"/>
      <c r="BW400" s="71" t="s">
        <v>120</v>
      </c>
      <c r="BX400" s="5">
        <v>288</v>
      </c>
      <c r="BY400" s="5">
        <v>780</v>
      </c>
      <c r="BZ400" s="5">
        <v>197</v>
      </c>
      <c r="CA400" s="5">
        <v>112</v>
      </c>
      <c r="CB400" s="5">
        <v>651</v>
      </c>
      <c r="CC400" s="5">
        <v>165</v>
      </c>
      <c r="CD400" s="5">
        <v>73</v>
      </c>
      <c r="CE400" s="5">
        <v>0</v>
      </c>
      <c r="CF400" s="5">
        <v>0</v>
      </c>
      <c r="CG400" s="5">
        <v>0</v>
      </c>
      <c r="CH400" s="5">
        <v>0</v>
      </c>
      <c r="CI400" s="5">
        <v>0</v>
      </c>
      <c r="CJ400" s="5">
        <v>551</v>
      </c>
      <c r="CK400" s="135"/>
      <c r="CL400" s="138" t="s">
        <v>253</v>
      </c>
      <c r="CM400" s="138" t="s">
        <v>4510</v>
      </c>
      <c r="CN400" s="139">
        <v>330</v>
      </c>
      <c r="CO400" s="141">
        <v>2266</v>
      </c>
    </row>
    <row r="401" spans="1:93">
      <c r="A401" s="167"/>
      <c r="B401" s="103" t="s">
        <v>102</v>
      </c>
      <c r="C401" s="105">
        <v>793</v>
      </c>
      <c r="D401" s="105">
        <v>381</v>
      </c>
      <c r="E401" s="105">
        <v>646</v>
      </c>
      <c r="F401" s="105">
        <v>294</v>
      </c>
      <c r="G401" s="105">
        <v>523</v>
      </c>
      <c r="H401" s="105">
        <v>228</v>
      </c>
      <c r="I401" s="105">
        <v>529</v>
      </c>
      <c r="J401" s="105">
        <v>223</v>
      </c>
      <c r="K401" s="105">
        <v>2491</v>
      </c>
      <c r="L401" s="105">
        <v>1126</v>
      </c>
      <c r="M401" s="167"/>
      <c r="N401" s="103" t="s">
        <v>102</v>
      </c>
      <c r="O401" s="105">
        <v>158</v>
      </c>
      <c r="P401" s="105">
        <v>87</v>
      </c>
      <c r="Q401" s="105">
        <v>47</v>
      </c>
      <c r="R401" s="105">
        <v>15</v>
      </c>
      <c r="S401" s="105">
        <v>31</v>
      </c>
      <c r="T401" s="105">
        <v>15</v>
      </c>
      <c r="U401" s="105">
        <v>149</v>
      </c>
      <c r="V401" s="105">
        <v>91</v>
      </c>
      <c r="W401" s="105">
        <v>385</v>
      </c>
      <c r="X401" s="105">
        <v>208</v>
      </c>
      <c r="Y401" s="167"/>
      <c r="Z401" s="103" t="s">
        <v>102</v>
      </c>
      <c r="AA401" s="105">
        <v>15</v>
      </c>
      <c r="AB401" s="105">
        <v>14</v>
      </c>
      <c r="AC401" s="105">
        <v>15</v>
      </c>
      <c r="AD401" s="105">
        <v>13</v>
      </c>
      <c r="AE401" s="105">
        <v>57</v>
      </c>
      <c r="AF401" s="105">
        <v>51</v>
      </c>
      <c r="AG401" s="105">
        <v>39</v>
      </c>
      <c r="AH401" s="105">
        <v>0</v>
      </c>
      <c r="AI401" s="105">
        <v>0</v>
      </c>
      <c r="AJ401" s="105">
        <v>11</v>
      </c>
      <c r="AK401" s="167"/>
      <c r="AL401" s="103" t="s">
        <v>102</v>
      </c>
      <c r="AM401" s="105">
        <v>0</v>
      </c>
      <c r="AN401" s="105">
        <v>759</v>
      </c>
      <c r="AO401" s="105">
        <v>26</v>
      </c>
      <c r="AP401" s="105">
        <v>0</v>
      </c>
      <c r="AQ401" s="105">
        <v>0</v>
      </c>
      <c r="AR401" s="105">
        <v>18</v>
      </c>
      <c r="AS401" s="105">
        <v>47</v>
      </c>
      <c r="AT401" s="105">
        <v>23</v>
      </c>
      <c r="AU401" s="105">
        <v>21</v>
      </c>
      <c r="AV401" s="167"/>
      <c r="AW401" s="103" t="s">
        <v>102</v>
      </c>
      <c r="AX401" s="105">
        <v>447</v>
      </c>
      <c r="AY401" s="105">
        <v>214</v>
      </c>
      <c r="AZ401" s="105">
        <v>429</v>
      </c>
      <c r="BA401" s="105">
        <v>203</v>
      </c>
      <c r="BB401" s="105">
        <v>118</v>
      </c>
      <c r="BC401" s="105">
        <v>47</v>
      </c>
      <c r="BD401" s="105">
        <v>436</v>
      </c>
      <c r="BE401" s="105">
        <v>210</v>
      </c>
      <c r="BF401" s="105">
        <v>418</v>
      </c>
      <c r="BG401" s="105">
        <v>199</v>
      </c>
      <c r="BH401" s="105">
        <v>107</v>
      </c>
      <c r="BI401" s="105">
        <v>43</v>
      </c>
      <c r="BJ401" s="167"/>
      <c r="BK401" s="103" t="s">
        <v>102</v>
      </c>
      <c r="BL401" s="105">
        <v>26</v>
      </c>
      <c r="BM401" s="105">
        <v>41</v>
      </c>
      <c r="BN401" s="105">
        <v>1</v>
      </c>
      <c r="BO401" s="105">
        <v>47</v>
      </c>
      <c r="BP401" s="105">
        <v>0</v>
      </c>
      <c r="BQ401" s="105">
        <v>115</v>
      </c>
      <c r="BR401" s="105">
        <v>44</v>
      </c>
      <c r="BS401" s="105">
        <v>36</v>
      </c>
      <c r="BT401" s="105">
        <v>18</v>
      </c>
      <c r="BU401" s="105">
        <v>11</v>
      </c>
      <c r="BV401" s="167"/>
      <c r="BW401" s="103" t="s">
        <v>102</v>
      </c>
      <c r="BX401" s="105">
        <v>480</v>
      </c>
      <c r="BY401" s="105">
        <v>994</v>
      </c>
      <c r="BZ401" s="105">
        <v>325</v>
      </c>
      <c r="CA401" s="105">
        <v>129</v>
      </c>
      <c r="CB401" s="105">
        <v>866</v>
      </c>
      <c r="CC401" s="105">
        <v>194</v>
      </c>
      <c r="CD401" s="105">
        <v>106</v>
      </c>
      <c r="CE401" s="105">
        <v>1</v>
      </c>
      <c r="CF401" s="105">
        <v>0</v>
      </c>
      <c r="CG401" s="105">
        <v>0</v>
      </c>
      <c r="CH401" s="105">
        <v>0</v>
      </c>
      <c r="CI401" s="105">
        <v>18</v>
      </c>
      <c r="CJ401" s="105">
        <v>591</v>
      </c>
      <c r="CK401" s="135"/>
      <c r="CL401" s="138" t="s">
        <v>253</v>
      </c>
      <c r="CM401" s="138" t="s">
        <v>4511</v>
      </c>
      <c r="CN401" s="139">
        <v>1596</v>
      </c>
      <c r="CO401" s="141">
        <v>3095</v>
      </c>
    </row>
    <row r="402" spans="1:93" ht="14.45" customHeight="1">
      <c r="A402" s="167" t="s">
        <v>254</v>
      </c>
      <c r="B402" s="71" t="s">
        <v>119</v>
      </c>
      <c r="C402" s="5">
        <v>344</v>
      </c>
      <c r="D402" s="5">
        <v>163</v>
      </c>
      <c r="E402" s="5">
        <v>447</v>
      </c>
      <c r="F402" s="5">
        <v>241</v>
      </c>
      <c r="G402" s="5">
        <v>336</v>
      </c>
      <c r="H402" s="5">
        <v>166</v>
      </c>
      <c r="I402" s="5">
        <v>422</v>
      </c>
      <c r="J402" s="5">
        <v>210</v>
      </c>
      <c r="K402" s="72">
        <v>1549</v>
      </c>
      <c r="L402" s="72">
        <v>780</v>
      </c>
      <c r="M402" s="167" t="s">
        <v>254</v>
      </c>
      <c r="N402" s="71" t="s">
        <v>119</v>
      </c>
      <c r="O402" s="5">
        <v>29</v>
      </c>
      <c r="P402" s="5">
        <v>15</v>
      </c>
      <c r="Q402" s="5">
        <v>10</v>
      </c>
      <c r="R402" s="5">
        <v>0</v>
      </c>
      <c r="S402" s="5">
        <v>17</v>
      </c>
      <c r="T402" s="5">
        <v>11</v>
      </c>
      <c r="U402" s="5">
        <v>84</v>
      </c>
      <c r="V402" s="5">
        <v>29</v>
      </c>
      <c r="W402" s="72">
        <v>140</v>
      </c>
      <c r="X402" s="72">
        <v>55</v>
      </c>
      <c r="Y402" s="167" t="s">
        <v>254</v>
      </c>
      <c r="Z402" s="71" t="s">
        <v>119</v>
      </c>
      <c r="AA402" s="5">
        <v>13</v>
      </c>
      <c r="AB402" s="5">
        <v>13</v>
      </c>
      <c r="AC402" s="5">
        <v>12</v>
      </c>
      <c r="AD402" s="5">
        <v>12</v>
      </c>
      <c r="AE402" s="72">
        <v>50</v>
      </c>
      <c r="AF402" s="72">
        <v>32</v>
      </c>
      <c r="AG402" s="5">
        <v>10</v>
      </c>
      <c r="AH402" s="5">
        <v>0</v>
      </c>
      <c r="AI402" s="5">
        <v>5</v>
      </c>
      <c r="AJ402" s="5">
        <v>8</v>
      </c>
      <c r="AK402" s="167" t="s">
        <v>254</v>
      </c>
      <c r="AL402" s="71" t="s">
        <v>119</v>
      </c>
      <c r="AM402" s="5">
        <v>2</v>
      </c>
      <c r="AN402" s="5">
        <v>582</v>
      </c>
      <c r="AO402" s="5">
        <v>3</v>
      </c>
      <c r="AP402" s="5">
        <v>0</v>
      </c>
      <c r="AQ402" s="5">
        <v>0</v>
      </c>
      <c r="AR402" s="5">
        <v>13</v>
      </c>
      <c r="AS402" s="5">
        <v>38</v>
      </c>
      <c r="AT402" s="5">
        <v>39</v>
      </c>
      <c r="AU402" s="5">
        <v>27</v>
      </c>
      <c r="AV402" s="167" t="s">
        <v>254</v>
      </c>
      <c r="AW402" s="71" t="s">
        <v>119</v>
      </c>
      <c r="AX402" s="5">
        <v>289</v>
      </c>
      <c r="AY402" s="5">
        <v>152</v>
      </c>
      <c r="AZ402" s="5">
        <v>283</v>
      </c>
      <c r="BA402" s="5">
        <v>147</v>
      </c>
      <c r="BB402" s="5">
        <v>100</v>
      </c>
      <c r="BC402" s="5">
        <v>50</v>
      </c>
      <c r="BD402" s="5">
        <v>286</v>
      </c>
      <c r="BE402" s="5">
        <v>151</v>
      </c>
      <c r="BF402" s="5">
        <v>281</v>
      </c>
      <c r="BG402" s="5">
        <v>147</v>
      </c>
      <c r="BH402" s="5">
        <v>100</v>
      </c>
      <c r="BI402" s="5">
        <v>50</v>
      </c>
      <c r="BJ402" s="167" t="s">
        <v>254</v>
      </c>
      <c r="BK402" s="71" t="s">
        <v>119</v>
      </c>
      <c r="BL402" s="5">
        <v>22</v>
      </c>
      <c r="BM402" s="5">
        <v>22</v>
      </c>
      <c r="BN402" s="5">
        <v>5</v>
      </c>
      <c r="BO402" s="5">
        <v>78</v>
      </c>
      <c r="BP402" s="5">
        <v>0</v>
      </c>
      <c r="BQ402" s="72">
        <v>127</v>
      </c>
      <c r="BR402" s="5">
        <v>52</v>
      </c>
      <c r="BS402" s="5">
        <v>23</v>
      </c>
      <c r="BT402" s="72">
        <v>19</v>
      </c>
      <c r="BU402" s="5">
        <v>7</v>
      </c>
      <c r="BV402" s="167" t="s">
        <v>254</v>
      </c>
      <c r="BW402" s="71" t="s">
        <v>119</v>
      </c>
      <c r="BX402" s="5">
        <v>476</v>
      </c>
      <c r="BY402" s="5">
        <v>813</v>
      </c>
      <c r="BZ402" s="5">
        <v>129</v>
      </c>
      <c r="CA402" s="5">
        <v>59</v>
      </c>
      <c r="CB402" s="5">
        <v>667</v>
      </c>
      <c r="CC402" s="5">
        <v>157</v>
      </c>
      <c r="CD402" s="5">
        <v>71</v>
      </c>
      <c r="CE402" s="5">
        <v>1</v>
      </c>
      <c r="CF402" s="5">
        <v>0</v>
      </c>
      <c r="CG402" s="5">
        <v>13</v>
      </c>
      <c r="CH402" s="5">
        <v>0</v>
      </c>
      <c r="CI402" s="5">
        <v>36</v>
      </c>
      <c r="CJ402" s="5">
        <v>14</v>
      </c>
      <c r="CK402" s="135"/>
      <c r="CL402" s="138" t="s">
        <v>254</v>
      </c>
      <c r="CM402" s="138" t="s">
        <v>4512</v>
      </c>
      <c r="CN402" s="139">
        <v>1175</v>
      </c>
      <c r="CO402" s="141">
        <v>2386</v>
      </c>
    </row>
    <row r="403" spans="1:93">
      <c r="A403" s="167"/>
      <c r="B403" s="71" t="s">
        <v>120</v>
      </c>
      <c r="C403" s="5">
        <v>414</v>
      </c>
      <c r="D403" s="5">
        <v>211</v>
      </c>
      <c r="E403" s="5">
        <v>618</v>
      </c>
      <c r="F403" s="5">
        <v>282</v>
      </c>
      <c r="G403" s="5">
        <v>452</v>
      </c>
      <c r="H403" s="5">
        <v>244</v>
      </c>
      <c r="I403" s="5">
        <v>583</v>
      </c>
      <c r="J403" s="5">
        <v>328</v>
      </c>
      <c r="K403" s="72">
        <v>2067</v>
      </c>
      <c r="L403" s="72">
        <v>1065</v>
      </c>
      <c r="M403" s="167"/>
      <c r="N403" s="71" t="s">
        <v>120</v>
      </c>
      <c r="O403" s="5">
        <v>50</v>
      </c>
      <c r="P403" s="5">
        <v>26</v>
      </c>
      <c r="Q403" s="5">
        <v>24</v>
      </c>
      <c r="R403" s="5">
        <v>8</v>
      </c>
      <c r="S403" s="5">
        <v>16</v>
      </c>
      <c r="T403" s="5">
        <v>6</v>
      </c>
      <c r="U403" s="5">
        <v>158</v>
      </c>
      <c r="V403" s="5">
        <v>100</v>
      </c>
      <c r="W403" s="72">
        <v>248</v>
      </c>
      <c r="X403" s="72">
        <v>140</v>
      </c>
      <c r="Y403" s="167"/>
      <c r="Z403" s="71" t="s">
        <v>120</v>
      </c>
      <c r="AA403" s="5">
        <v>8</v>
      </c>
      <c r="AB403" s="5">
        <v>13</v>
      </c>
      <c r="AC403" s="5">
        <v>10</v>
      </c>
      <c r="AD403" s="5">
        <v>14</v>
      </c>
      <c r="AE403" s="72">
        <v>45</v>
      </c>
      <c r="AF403" s="72">
        <v>45</v>
      </c>
      <c r="AG403" s="5">
        <v>18</v>
      </c>
      <c r="AH403" s="5">
        <v>8</v>
      </c>
      <c r="AI403" s="5">
        <v>6</v>
      </c>
      <c r="AJ403" s="5">
        <v>3</v>
      </c>
      <c r="AK403" s="167"/>
      <c r="AL403" s="71" t="s">
        <v>120</v>
      </c>
      <c r="AM403" s="5">
        <v>0</v>
      </c>
      <c r="AN403" s="5">
        <v>817</v>
      </c>
      <c r="AO403" s="5">
        <v>0</v>
      </c>
      <c r="AP403" s="5">
        <v>0</v>
      </c>
      <c r="AQ403" s="5">
        <v>0</v>
      </c>
      <c r="AR403" s="5">
        <v>9</v>
      </c>
      <c r="AS403" s="5">
        <v>50</v>
      </c>
      <c r="AT403" s="5">
        <v>63</v>
      </c>
      <c r="AU403" s="5">
        <v>56</v>
      </c>
      <c r="AV403" s="167"/>
      <c r="AW403" s="71" t="s">
        <v>120</v>
      </c>
      <c r="AX403" s="5">
        <v>396</v>
      </c>
      <c r="AY403" s="5">
        <v>202</v>
      </c>
      <c r="AZ403" s="5">
        <v>387</v>
      </c>
      <c r="BA403" s="5">
        <v>198</v>
      </c>
      <c r="BB403" s="5">
        <v>120</v>
      </c>
      <c r="BC403" s="5">
        <v>55</v>
      </c>
      <c r="BD403" s="5">
        <v>392</v>
      </c>
      <c r="BE403" s="5">
        <v>200</v>
      </c>
      <c r="BF403" s="5">
        <v>383</v>
      </c>
      <c r="BG403" s="5">
        <v>196</v>
      </c>
      <c r="BH403" s="5">
        <v>79</v>
      </c>
      <c r="BI403" s="5">
        <v>38</v>
      </c>
      <c r="BJ403" s="167"/>
      <c r="BK403" s="71" t="s">
        <v>120</v>
      </c>
      <c r="BL403" s="5">
        <v>31</v>
      </c>
      <c r="BM403" s="5">
        <v>41</v>
      </c>
      <c r="BN403" s="5">
        <v>1</v>
      </c>
      <c r="BO403" s="5">
        <v>21</v>
      </c>
      <c r="BP403" s="5">
        <v>0</v>
      </c>
      <c r="BQ403" s="72">
        <v>94</v>
      </c>
      <c r="BR403" s="5">
        <v>62</v>
      </c>
      <c r="BS403" s="5">
        <v>54</v>
      </c>
      <c r="BT403" s="72">
        <v>45</v>
      </c>
      <c r="BU403" s="5">
        <v>32</v>
      </c>
      <c r="BV403" s="167"/>
      <c r="BW403" s="71" t="s">
        <v>120</v>
      </c>
      <c r="BX403" s="5">
        <v>374</v>
      </c>
      <c r="BY403" s="5">
        <v>875</v>
      </c>
      <c r="BZ403" s="5">
        <v>1045</v>
      </c>
      <c r="CA403" s="5">
        <v>800</v>
      </c>
      <c r="CB403" s="5">
        <v>1371</v>
      </c>
      <c r="CC403" s="5">
        <v>399</v>
      </c>
      <c r="CD403" s="5">
        <v>409</v>
      </c>
      <c r="CE403" s="5">
        <v>11</v>
      </c>
      <c r="CF403" s="5">
        <v>0</v>
      </c>
      <c r="CG403" s="5">
        <v>30</v>
      </c>
      <c r="CH403" s="5">
        <v>194</v>
      </c>
      <c r="CI403" s="5">
        <v>0</v>
      </c>
      <c r="CJ403" s="5">
        <v>0</v>
      </c>
      <c r="CK403" s="135"/>
      <c r="CL403" s="138" t="s">
        <v>254</v>
      </c>
      <c r="CM403" s="138" t="s">
        <v>4513</v>
      </c>
      <c r="CN403" s="139">
        <v>1634</v>
      </c>
      <c r="CO403" s="141">
        <v>5508</v>
      </c>
    </row>
    <row r="404" spans="1:93">
      <c r="A404" s="167"/>
      <c r="B404" s="103" t="s">
        <v>102</v>
      </c>
      <c r="C404" s="105">
        <v>758</v>
      </c>
      <c r="D404" s="105">
        <v>374</v>
      </c>
      <c r="E404" s="105">
        <v>1065</v>
      </c>
      <c r="F404" s="105">
        <v>523</v>
      </c>
      <c r="G404" s="105">
        <v>788</v>
      </c>
      <c r="H404" s="105">
        <v>410</v>
      </c>
      <c r="I404" s="105">
        <v>1005</v>
      </c>
      <c r="J404" s="105">
        <v>538</v>
      </c>
      <c r="K404" s="105">
        <v>3616</v>
      </c>
      <c r="L404" s="105">
        <v>1845</v>
      </c>
      <c r="M404" s="167"/>
      <c r="N404" s="103" t="s">
        <v>102</v>
      </c>
      <c r="O404" s="105">
        <v>79</v>
      </c>
      <c r="P404" s="105">
        <v>41</v>
      </c>
      <c r="Q404" s="105">
        <v>34</v>
      </c>
      <c r="R404" s="105">
        <v>8</v>
      </c>
      <c r="S404" s="105">
        <v>33</v>
      </c>
      <c r="T404" s="105">
        <v>17</v>
      </c>
      <c r="U404" s="105">
        <v>242</v>
      </c>
      <c r="V404" s="105">
        <v>129</v>
      </c>
      <c r="W404" s="105">
        <v>388</v>
      </c>
      <c r="X404" s="105">
        <v>195</v>
      </c>
      <c r="Y404" s="167"/>
      <c r="Z404" s="103" t="s">
        <v>102</v>
      </c>
      <c r="AA404" s="105">
        <v>21</v>
      </c>
      <c r="AB404" s="105">
        <v>26</v>
      </c>
      <c r="AC404" s="105">
        <v>22</v>
      </c>
      <c r="AD404" s="105">
        <v>26</v>
      </c>
      <c r="AE404" s="105">
        <v>95</v>
      </c>
      <c r="AF404" s="105">
        <v>77</v>
      </c>
      <c r="AG404" s="105">
        <v>28</v>
      </c>
      <c r="AH404" s="105">
        <v>8</v>
      </c>
      <c r="AI404" s="105">
        <v>11</v>
      </c>
      <c r="AJ404" s="105">
        <v>11</v>
      </c>
      <c r="AK404" s="167"/>
      <c r="AL404" s="103" t="s">
        <v>102</v>
      </c>
      <c r="AM404" s="105">
        <v>2</v>
      </c>
      <c r="AN404" s="105">
        <v>1399</v>
      </c>
      <c r="AO404" s="105">
        <v>3</v>
      </c>
      <c r="AP404" s="105">
        <v>0</v>
      </c>
      <c r="AQ404" s="105">
        <v>0</v>
      </c>
      <c r="AR404" s="105">
        <v>22</v>
      </c>
      <c r="AS404" s="105">
        <v>88</v>
      </c>
      <c r="AT404" s="105">
        <v>102</v>
      </c>
      <c r="AU404" s="105">
        <v>83</v>
      </c>
      <c r="AV404" s="167"/>
      <c r="AW404" s="103" t="s">
        <v>102</v>
      </c>
      <c r="AX404" s="105">
        <v>685</v>
      </c>
      <c r="AY404" s="105">
        <v>354</v>
      </c>
      <c r="AZ404" s="105">
        <v>670</v>
      </c>
      <c r="BA404" s="105">
        <v>345</v>
      </c>
      <c r="BB404" s="105">
        <v>220</v>
      </c>
      <c r="BC404" s="105">
        <v>105</v>
      </c>
      <c r="BD404" s="105">
        <v>678</v>
      </c>
      <c r="BE404" s="105">
        <v>351</v>
      </c>
      <c r="BF404" s="105">
        <v>664</v>
      </c>
      <c r="BG404" s="105">
        <v>343</v>
      </c>
      <c r="BH404" s="105">
        <v>179</v>
      </c>
      <c r="BI404" s="105">
        <v>88</v>
      </c>
      <c r="BJ404" s="167"/>
      <c r="BK404" s="103" t="s">
        <v>102</v>
      </c>
      <c r="BL404" s="105">
        <v>53</v>
      </c>
      <c r="BM404" s="105">
        <v>63</v>
      </c>
      <c r="BN404" s="105">
        <v>6</v>
      </c>
      <c r="BO404" s="105">
        <v>99</v>
      </c>
      <c r="BP404" s="105">
        <v>0</v>
      </c>
      <c r="BQ404" s="105">
        <v>221</v>
      </c>
      <c r="BR404" s="105">
        <v>114</v>
      </c>
      <c r="BS404" s="105">
        <v>77</v>
      </c>
      <c r="BT404" s="105">
        <v>64</v>
      </c>
      <c r="BU404" s="105">
        <v>39</v>
      </c>
      <c r="BV404" s="167"/>
      <c r="BW404" s="103" t="s">
        <v>102</v>
      </c>
      <c r="BX404" s="105">
        <v>850</v>
      </c>
      <c r="BY404" s="105">
        <v>1688</v>
      </c>
      <c r="BZ404" s="105">
        <v>1174</v>
      </c>
      <c r="CA404" s="105">
        <v>859</v>
      </c>
      <c r="CB404" s="105">
        <v>2038</v>
      </c>
      <c r="CC404" s="105">
        <v>556</v>
      </c>
      <c r="CD404" s="105">
        <v>480</v>
      </c>
      <c r="CE404" s="105">
        <v>12</v>
      </c>
      <c r="CF404" s="105">
        <v>0</v>
      </c>
      <c r="CG404" s="105">
        <v>43</v>
      </c>
      <c r="CH404" s="105">
        <v>194</v>
      </c>
      <c r="CI404" s="105">
        <v>36</v>
      </c>
      <c r="CJ404" s="105">
        <v>14</v>
      </c>
      <c r="CK404" s="135"/>
      <c r="CL404" s="138" t="s">
        <v>254</v>
      </c>
      <c r="CM404" s="138" t="s">
        <v>4514</v>
      </c>
      <c r="CN404" s="139">
        <v>2809</v>
      </c>
      <c r="CO404" s="141">
        <v>7894</v>
      </c>
    </row>
    <row r="405" spans="1:93">
      <c r="A405" s="73" t="s">
        <v>142</v>
      </c>
      <c r="B405" s="71"/>
      <c r="C405" s="5"/>
      <c r="D405" s="5"/>
      <c r="E405" s="5"/>
      <c r="F405" s="5"/>
      <c r="G405" s="5"/>
      <c r="H405" s="5"/>
      <c r="I405" s="5"/>
      <c r="J405" s="5"/>
      <c r="K405" s="5"/>
      <c r="L405" s="5"/>
      <c r="M405" s="73" t="s">
        <v>142</v>
      </c>
      <c r="N405" s="71"/>
      <c r="O405" s="5"/>
      <c r="P405" s="5"/>
      <c r="Q405" s="5"/>
      <c r="R405" s="5"/>
      <c r="S405" s="5"/>
      <c r="T405" s="5"/>
      <c r="U405" s="5"/>
      <c r="V405" s="5"/>
      <c r="W405" s="5"/>
      <c r="X405" s="5"/>
      <c r="Y405" s="73" t="s">
        <v>142</v>
      </c>
      <c r="Z405" s="71"/>
      <c r="AA405" s="5"/>
      <c r="AB405" s="5"/>
      <c r="AC405" s="5"/>
      <c r="AD405" s="5"/>
      <c r="AE405" s="5"/>
      <c r="AF405" s="5"/>
      <c r="AG405" s="5"/>
      <c r="AH405" s="5"/>
      <c r="AI405" s="5"/>
      <c r="AJ405" s="72"/>
      <c r="AK405" s="73" t="s">
        <v>142</v>
      </c>
      <c r="AL405" s="71"/>
      <c r="AM405" s="5"/>
      <c r="AN405" s="5"/>
      <c r="AO405" s="5"/>
      <c r="AP405" s="5"/>
      <c r="AQ405" s="5"/>
      <c r="AR405" s="5"/>
      <c r="AS405" s="5"/>
      <c r="AT405" s="5"/>
      <c r="AU405" s="5"/>
      <c r="AV405" s="73" t="s">
        <v>142</v>
      </c>
      <c r="AW405" s="71"/>
      <c r="AX405" s="5"/>
      <c r="AY405" s="5"/>
      <c r="AZ405" s="5"/>
      <c r="BA405" s="5"/>
      <c r="BB405" s="5"/>
      <c r="BC405" s="5"/>
      <c r="BD405" s="5"/>
      <c r="BE405" s="5"/>
      <c r="BF405" s="5"/>
      <c r="BG405" s="5"/>
      <c r="BH405" s="5"/>
      <c r="BI405" s="5"/>
      <c r="BJ405" s="73" t="s">
        <v>142</v>
      </c>
      <c r="BK405" s="71"/>
      <c r="BL405" s="5"/>
      <c r="BM405" s="5"/>
      <c r="BN405" s="5"/>
      <c r="BO405" s="5"/>
      <c r="BP405" s="5"/>
      <c r="BQ405" s="5"/>
      <c r="BR405" s="5"/>
      <c r="BS405" s="5"/>
      <c r="BT405" s="5"/>
      <c r="BU405" s="5"/>
      <c r="BV405" s="73" t="s">
        <v>142</v>
      </c>
      <c r="BW405" s="71"/>
      <c r="BX405" s="5"/>
      <c r="BY405" s="5"/>
      <c r="BZ405" s="5"/>
      <c r="CA405" s="5"/>
      <c r="CB405" s="5"/>
      <c r="CC405" s="5"/>
      <c r="CD405" s="5"/>
      <c r="CE405" s="5"/>
      <c r="CF405" s="5"/>
      <c r="CG405" s="5"/>
      <c r="CH405" s="5"/>
      <c r="CI405" s="5"/>
      <c r="CJ405" s="5"/>
      <c r="CK405" s="135"/>
      <c r="CL405" s="138" t="s">
        <v>142</v>
      </c>
      <c r="CM405" s="138" t="s">
        <v>142</v>
      </c>
      <c r="CN405" s="139">
        <v>0</v>
      </c>
      <c r="CO405" s="141">
        <v>0</v>
      </c>
    </row>
    <row r="406" spans="1:93" ht="14.45" customHeight="1">
      <c r="A406" s="167" t="s">
        <v>255</v>
      </c>
      <c r="B406" s="71" t="s">
        <v>119</v>
      </c>
      <c r="C406" s="5">
        <v>1814</v>
      </c>
      <c r="D406" s="5">
        <v>975</v>
      </c>
      <c r="E406" s="5">
        <v>1717</v>
      </c>
      <c r="F406" s="5">
        <v>852</v>
      </c>
      <c r="G406" s="5">
        <v>1190</v>
      </c>
      <c r="H406" s="5">
        <v>600</v>
      </c>
      <c r="I406" s="5">
        <v>1583</v>
      </c>
      <c r="J406" s="5">
        <v>748</v>
      </c>
      <c r="K406" s="72">
        <v>6304</v>
      </c>
      <c r="L406" s="72">
        <v>3175</v>
      </c>
      <c r="M406" s="167" t="s">
        <v>255</v>
      </c>
      <c r="N406" s="71" t="s">
        <v>119</v>
      </c>
      <c r="O406" s="5">
        <v>84</v>
      </c>
      <c r="P406" s="5">
        <v>46</v>
      </c>
      <c r="Q406" s="5">
        <v>70</v>
      </c>
      <c r="R406" s="5">
        <v>41</v>
      </c>
      <c r="S406" s="5">
        <v>76</v>
      </c>
      <c r="T406" s="5">
        <v>36</v>
      </c>
      <c r="U406" s="5">
        <v>193</v>
      </c>
      <c r="V406" s="5">
        <v>81</v>
      </c>
      <c r="W406" s="72">
        <v>423</v>
      </c>
      <c r="X406" s="72">
        <v>204</v>
      </c>
      <c r="Y406" s="167" t="s">
        <v>255</v>
      </c>
      <c r="Z406" s="71" t="s">
        <v>119</v>
      </c>
      <c r="AA406" s="5">
        <v>37</v>
      </c>
      <c r="AB406" s="5">
        <v>35</v>
      </c>
      <c r="AC406" s="5">
        <v>31</v>
      </c>
      <c r="AD406" s="5">
        <v>32</v>
      </c>
      <c r="AE406" s="72">
        <v>135</v>
      </c>
      <c r="AF406" s="72">
        <v>127</v>
      </c>
      <c r="AG406" s="5">
        <v>16</v>
      </c>
      <c r="AH406" s="5">
        <v>0</v>
      </c>
      <c r="AI406" s="5">
        <v>8</v>
      </c>
      <c r="AJ406" s="5">
        <v>28</v>
      </c>
      <c r="AK406" s="167" t="s">
        <v>255</v>
      </c>
      <c r="AL406" s="71" t="s">
        <v>119</v>
      </c>
      <c r="AM406" s="5">
        <v>247</v>
      </c>
      <c r="AN406" s="5">
        <v>2367</v>
      </c>
      <c r="AO406" s="5">
        <v>122</v>
      </c>
      <c r="AP406" s="5">
        <v>4</v>
      </c>
      <c r="AQ406" s="5">
        <v>0</v>
      </c>
      <c r="AR406" s="5">
        <v>15</v>
      </c>
      <c r="AS406" s="5">
        <v>171</v>
      </c>
      <c r="AT406" s="5">
        <v>15</v>
      </c>
      <c r="AU406" s="5">
        <v>18</v>
      </c>
      <c r="AV406" s="167" t="s">
        <v>255</v>
      </c>
      <c r="AW406" s="71" t="s">
        <v>119</v>
      </c>
      <c r="AX406" s="5">
        <v>1353</v>
      </c>
      <c r="AY406" s="5">
        <v>636</v>
      </c>
      <c r="AZ406" s="5">
        <v>1223</v>
      </c>
      <c r="BA406" s="5">
        <v>559</v>
      </c>
      <c r="BB406" s="5">
        <v>726</v>
      </c>
      <c r="BC406" s="5">
        <v>351</v>
      </c>
      <c r="BD406" s="5">
        <v>1335</v>
      </c>
      <c r="BE406" s="5">
        <v>631</v>
      </c>
      <c r="BF406" s="5">
        <v>1203</v>
      </c>
      <c r="BG406" s="5">
        <v>554</v>
      </c>
      <c r="BH406" s="5">
        <v>636</v>
      </c>
      <c r="BI406" s="5">
        <v>309</v>
      </c>
      <c r="BJ406" s="167" t="s">
        <v>255</v>
      </c>
      <c r="BK406" s="71" t="s">
        <v>119</v>
      </c>
      <c r="BL406" s="5">
        <v>88</v>
      </c>
      <c r="BM406" s="5">
        <v>96</v>
      </c>
      <c r="BN406" s="5">
        <v>4</v>
      </c>
      <c r="BO406" s="5">
        <v>198</v>
      </c>
      <c r="BP406" s="5">
        <v>0</v>
      </c>
      <c r="BQ406" s="72">
        <v>386</v>
      </c>
      <c r="BR406" s="5">
        <v>59</v>
      </c>
      <c r="BS406" s="5">
        <v>103</v>
      </c>
      <c r="BT406" s="72">
        <v>25</v>
      </c>
      <c r="BU406" s="5">
        <v>3</v>
      </c>
      <c r="BV406" s="167" t="s">
        <v>255</v>
      </c>
      <c r="BW406" s="71" t="s">
        <v>119</v>
      </c>
      <c r="BX406" s="5">
        <v>1196</v>
      </c>
      <c r="BY406" s="5">
        <v>1232</v>
      </c>
      <c r="BZ406" s="5">
        <v>87</v>
      </c>
      <c r="CA406" s="5">
        <v>54</v>
      </c>
      <c r="CB406" s="5">
        <v>1305</v>
      </c>
      <c r="CC406" s="5">
        <v>55</v>
      </c>
      <c r="CD406" s="5">
        <v>39</v>
      </c>
      <c r="CE406" s="5">
        <v>0</v>
      </c>
      <c r="CF406" s="5">
        <v>0</v>
      </c>
      <c r="CG406" s="5">
        <v>13</v>
      </c>
      <c r="CH406" s="5">
        <v>0</v>
      </c>
      <c r="CI406" s="5">
        <v>21</v>
      </c>
      <c r="CJ406" s="5">
        <v>127</v>
      </c>
      <c r="CK406" s="135"/>
      <c r="CL406" s="138" t="s">
        <v>255</v>
      </c>
      <c r="CM406" s="138" t="s">
        <v>4515</v>
      </c>
      <c r="CN406" s="139">
        <v>5363</v>
      </c>
      <c r="CO406" s="141">
        <v>3981</v>
      </c>
    </row>
    <row r="407" spans="1:93">
      <c r="A407" s="167"/>
      <c r="B407" s="71" t="s">
        <v>120</v>
      </c>
      <c r="C407" s="5">
        <v>483</v>
      </c>
      <c r="D407" s="5">
        <v>270</v>
      </c>
      <c r="E407" s="5">
        <v>513</v>
      </c>
      <c r="F407" s="5">
        <v>269</v>
      </c>
      <c r="G407" s="5">
        <v>319</v>
      </c>
      <c r="H407" s="5">
        <v>178</v>
      </c>
      <c r="I407" s="5">
        <v>297</v>
      </c>
      <c r="J407" s="5">
        <v>149</v>
      </c>
      <c r="K407" s="72">
        <v>1612</v>
      </c>
      <c r="L407" s="72">
        <v>866</v>
      </c>
      <c r="M407" s="167"/>
      <c r="N407" s="71" t="s">
        <v>120</v>
      </c>
      <c r="O407" s="5">
        <v>67</v>
      </c>
      <c r="P407" s="5">
        <v>46</v>
      </c>
      <c r="Q407" s="5">
        <v>38</v>
      </c>
      <c r="R407" s="5">
        <v>23</v>
      </c>
      <c r="S407" s="5">
        <v>37</v>
      </c>
      <c r="T407" s="5">
        <v>22</v>
      </c>
      <c r="U407" s="5">
        <v>34</v>
      </c>
      <c r="V407" s="5">
        <v>12</v>
      </c>
      <c r="W407" s="72">
        <v>176</v>
      </c>
      <c r="X407" s="72">
        <v>103</v>
      </c>
      <c r="Y407" s="167"/>
      <c r="Z407" s="71" t="s">
        <v>120</v>
      </c>
      <c r="AA407" s="5">
        <v>8</v>
      </c>
      <c r="AB407" s="5">
        <v>7</v>
      </c>
      <c r="AC407" s="5">
        <v>4</v>
      </c>
      <c r="AD407" s="5">
        <v>4</v>
      </c>
      <c r="AE407" s="72">
        <v>23</v>
      </c>
      <c r="AF407" s="72">
        <v>19</v>
      </c>
      <c r="AG407" s="5">
        <v>0</v>
      </c>
      <c r="AH407" s="5">
        <v>19</v>
      </c>
      <c r="AI407" s="5">
        <v>3</v>
      </c>
      <c r="AJ407" s="5">
        <v>1</v>
      </c>
      <c r="AK407" s="167"/>
      <c r="AL407" s="71" t="s">
        <v>120</v>
      </c>
      <c r="AM407" s="5">
        <v>0</v>
      </c>
      <c r="AN407" s="5">
        <v>200</v>
      </c>
      <c r="AO407" s="5">
        <v>0</v>
      </c>
      <c r="AP407" s="5">
        <v>0</v>
      </c>
      <c r="AQ407" s="5">
        <v>0</v>
      </c>
      <c r="AR407" s="5">
        <v>17</v>
      </c>
      <c r="AS407" s="5">
        <v>18</v>
      </c>
      <c r="AT407" s="5">
        <v>0</v>
      </c>
      <c r="AU407" s="5">
        <v>0</v>
      </c>
      <c r="AV407" s="167"/>
      <c r="AW407" s="71" t="s">
        <v>120</v>
      </c>
      <c r="AX407" s="5">
        <v>217</v>
      </c>
      <c r="AY407" s="5">
        <v>115</v>
      </c>
      <c r="AZ407" s="5">
        <v>209</v>
      </c>
      <c r="BA407" s="5">
        <v>113</v>
      </c>
      <c r="BB407" s="5">
        <v>140</v>
      </c>
      <c r="BC407" s="5">
        <v>71</v>
      </c>
      <c r="BD407" s="5">
        <v>209</v>
      </c>
      <c r="BE407" s="5">
        <v>113</v>
      </c>
      <c r="BF407" s="5">
        <v>209</v>
      </c>
      <c r="BG407" s="5">
        <v>113</v>
      </c>
      <c r="BH407" s="5">
        <v>140</v>
      </c>
      <c r="BI407" s="5">
        <v>71</v>
      </c>
      <c r="BJ407" s="167"/>
      <c r="BK407" s="71" t="s">
        <v>120</v>
      </c>
      <c r="BL407" s="5">
        <v>30</v>
      </c>
      <c r="BM407" s="5">
        <v>15</v>
      </c>
      <c r="BN407" s="5">
        <v>1</v>
      </c>
      <c r="BO407" s="5">
        <v>14</v>
      </c>
      <c r="BP407" s="5">
        <v>0</v>
      </c>
      <c r="BQ407" s="72">
        <v>60</v>
      </c>
      <c r="BR407" s="5">
        <v>25</v>
      </c>
      <c r="BS407" s="5">
        <v>30</v>
      </c>
      <c r="BT407" s="72">
        <v>12</v>
      </c>
      <c r="BU407" s="5">
        <v>2</v>
      </c>
      <c r="BV407" s="167"/>
      <c r="BW407" s="71" t="s">
        <v>120</v>
      </c>
      <c r="BX407" s="5">
        <v>232</v>
      </c>
      <c r="BY407" s="5">
        <v>322</v>
      </c>
      <c r="BZ407" s="5">
        <v>240</v>
      </c>
      <c r="CA407" s="5">
        <v>0</v>
      </c>
      <c r="CB407" s="5">
        <v>562</v>
      </c>
      <c r="CC407" s="5">
        <v>0</v>
      </c>
      <c r="CD407" s="5">
        <v>4</v>
      </c>
      <c r="CE407" s="5">
        <v>0</v>
      </c>
      <c r="CF407" s="5">
        <v>0</v>
      </c>
      <c r="CG407" s="5">
        <v>0</v>
      </c>
      <c r="CH407" s="5">
        <v>0</v>
      </c>
      <c r="CI407" s="5">
        <v>0</v>
      </c>
      <c r="CJ407" s="5">
        <v>0</v>
      </c>
      <c r="CK407" s="135"/>
      <c r="CL407" s="138" t="s">
        <v>255</v>
      </c>
      <c r="CM407" s="138" t="s">
        <v>4516</v>
      </c>
      <c r="CN407" s="139">
        <v>400</v>
      </c>
      <c r="CO407" s="141">
        <v>1360</v>
      </c>
    </row>
    <row r="408" spans="1:93">
      <c r="A408" s="167"/>
      <c r="B408" s="103" t="s">
        <v>102</v>
      </c>
      <c r="C408" s="105">
        <v>2297</v>
      </c>
      <c r="D408" s="105">
        <v>1245</v>
      </c>
      <c r="E408" s="105">
        <v>2230</v>
      </c>
      <c r="F408" s="105">
        <v>1121</v>
      </c>
      <c r="G408" s="105">
        <v>1509</v>
      </c>
      <c r="H408" s="105">
        <v>778</v>
      </c>
      <c r="I408" s="105">
        <v>1880</v>
      </c>
      <c r="J408" s="105">
        <v>897</v>
      </c>
      <c r="K408" s="105">
        <v>7916</v>
      </c>
      <c r="L408" s="105">
        <v>4041</v>
      </c>
      <c r="M408" s="167"/>
      <c r="N408" s="103" t="s">
        <v>102</v>
      </c>
      <c r="O408" s="105">
        <v>151</v>
      </c>
      <c r="P408" s="105">
        <v>92</v>
      </c>
      <c r="Q408" s="105">
        <v>108</v>
      </c>
      <c r="R408" s="105">
        <v>64</v>
      </c>
      <c r="S408" s="105">
        <v>113</v>
      </c>
      <c r="T408" s="105">
        <v>58</v>
      </c>
      <c r="U408" s="105">
        <v>227</v>
      </c>
      <c r="V408" s="105">
        <v>93</v>
      </c>
      <c r="W408" s="105">
        <v>599</v>
      </c>
      <c r="X408" s="105">
        <v>307</v>
      </c>
      <c r="Y408" s="167"/>
      <c r="Z408" s="103" t="s">
        <v>102</v>
      </c>
      <c r="AA408" s="105">
        <v>45</v>
      </c>
      <c r="AB408" s="105">
        <v>42</v>
      </c>
      <c r="AC408" s="105">
        <v>35</v>
      </c>
      <c r="AD408" s="105">
        <v>36</v>
      </c>
      <c r="AE408" s="105">
        <v>158</v>
      </c>
      <c r="AF408" s="105">
        <v>146</v>
      </c>
      <c r="AG408" s="105">
        <v>16</v>
      </c>
      <c r="AH408" s="105">
        <v>19</v>
      </c>
      <c r="AI408" s="105">
        <v>11</v>
      </c>
      <c r="AJ408" s="105">
        <v>29</v>
      </c>
      <c r="AK408" s="167"/>
      <c r="AL408" s="103" t="s">
        <v>102</v>
      </c>
      <c r="AM408" s="105">
        <v>247</v>
      </c>
      <c r="AN408" s="105">
        <v>2567</v>
      </c>
      <c r="AO408" s="105">
        <v>122</v>
      </c>
      <c r="AP408" s="105">
        <v>4</v>
      </c>
      <c r="AQ408" s="105">
        <v>0</v>
      </c>
      <c r="AR408" s="105">
        <v>32</v>
      </c>
      <c r="AS408" s="105">
        <v>189</v>
      </c>
      <c r="AT408" s="105">
        <v>15</v>
      </c>
      <c r="AU408" s="105">
        <v>18</v>
      </c>
      <c r="AV408" s="167"/>
      <c r="AW408" s="103" t="s">
        <v>102</v>
      </c>
      <c r="AX408" s="105">
        <v>1570</v>
      </c>
      <c r="AY408" s="105">
        <v>751</v>
      </c>
      <c r="AZ408" s="105">
        <v>1432</v>
      </c>
      <c r="BA408" s="105">
        <v>672</v>
      </c>
      <c r="BB408" s="105">
        <v>866</v>
      </c>
      <c r="BC408" s="105">
        <v>422</v>
      </c>
      <c r="BD408" s="105">
        <v>1544</v>
      </c>
      <c r="BE408" s="105">
        <v>744</v>
      </c>
      <c r="BF408" s="105">
        <v>1412</v>
      </c>
      <c r="BG408" s="105">
        <v>667</v>
      </c>
      <c r="BH408" s="105">
        <v>776</v>
      </c>
      <c r="BI408" s="105">
        <v>380</v>
      </c>
      <c r="BJ408" s="167"/>
      <c r="BK408" s="103" t="s">
        <v>102</v>
      </c>
      <c r="BL408" s="105">
        <v>118</v>
      </c>
      <c r="BM408" s="105">
        <v>111</v>
      </c>
      <c r="BN408" s="105">
        <v>5</v>
      </c>
      <c r="BO408" s="105">
        <v>212</v>
      </c>
      <c r="BP408" s="105">
        <v>0</v>
      </c>
      <c r="BQ408" s="105">
        <v>446</v>
      </c>
      <c r="BR408" s="105">
        <v>84</v>
      </c>
      <c r="BS408" s="105">
        <v>133</v>
      </c>
      <c r="BT408" s="105">
        <v>37</v>
      </c>
      <c r="BU408" s="105">
        <v>5</v>
      </c>
      <c r="BV408" s="167"/>
      <c r="BW408" s="103" t="s">
        <v>102</v>
      </c>
      <c r="BX408" s="105">
        <v>1428</v>
      </c>
      <c r="BY408" s="105">
        <v>1554</v>
      </c>
      <c r="BZ408" s="105">
        <v>327</v>
      </c>
      <c r="CA408" s="105">
        <v>54</v>
      </c>
      <c r="CB408" s="105">
        <v>1867</v>
      </c>
      <c r="CC408" s="105">
        <v>55</v>
      </c>
      <c r="CD408" s="105">
        <v>43</v>
      </c>
      <c r="CE408" s="105">
        <v>0</v>
      </c>
      <c r="CF408" s="105">
        <v>0</v>
      </c>
      <c r="CG408" s="105">
        <v>13</v>
      </c>
      <c r="CH408" s="105">
        <v>0</v>
      </c>
      <c r="CI408" s="105">
        <v>21</v>
      </c>
      <c r="CJ408" s="105">
        <v>127</v>
      </c>
      <c r="CK408" s="135"/>
      <c r="CL408" s="138" t="s">
        <v>255</v>
      </c>
      <c r="CM408" s="138" t="s">
        <v>4517</v>
      </c>
      <c r="CN408" s="139">
        <v>5763</v>
      </c>
      <c r="CO408" s="141">
        <v>5341</v>
      </c>
    </row>
    <row r="409" spans="1:93" ht="14.45" customHeight="1">
      <c r="A409" s="167" t="s">
        <v>256</v>
      </c>
      <c r="B409" s="71" t="s">
        <v>119</v>
      </c>
      <c r="C409" s="5">
        <v>1849</v>
      </c>
      <c r="D409" s="5">
        <v>865</v>
      </c>
      <c r="E409" s="5">
        <v>1477</v>
      </c>
      <c r="F409" s="5">
        <v>655</v>
      </c>
      <c r="G409" s="5">
        <v>1115</v>
      </c>
      <c r="H409" s="5">
        <v>481</v>
      </c>
      <c r="I409" s="5">
        <v>916</v>
      </c>
      <c r="J409" s="5">
        <v>348</v>
      </c>
      <c r="K409" s="72">
        <v>5357</v>
      </c>
      <c r="L409" s="72">
        <v>2349</v>
      </c>
      <c r="M409" s="167" t="s">
        <v>256</v>
      </c>
      <c r="N409" s="71" t="s">
        <v>119</v>
      </c>
      <c r="O409" s="5">
        <v>265</v>
      </c>
      <c r="P409" s="5">
        <v>106</v>
      </c>
      <c r="Q409" s="5">
        <v>169</v>
      </c>
      <c r="R409" s="5">
        <v>69</v>
      </c>
      <c r="S409" s="5">
        <v>138</v>
      </c>
      <c r="T409" s="5">
        <v>56</v>
      </c>
      <c r="U409" s="5">
        <v>235</v>
      </c>
      <c r="V409" s="5">
        <v>93</v>
      </c>
      <c r="W409" s="72">
        <v>807</v>
      </c>
      <c r="X409" s="72">
        <v>324</v>
      </c>
      <c r="Y409" s="167" t="s">
        <v>256</v>
      </c>
      <c r="Z409" s="71" t="s">
        <v>119</v>
      </c>
      <c r="AA409" s="5">
        <v>44</v>
      </c>
      <c r="AB409" s="5">
        <v>42</v>
      </c>
      <c r="AC409" s="5">
        <v>33</v>
      </c>
      <c r="AD409" s="5">
        <v>31</v>
      </c>
      <c r="AE409" s="72">
        <v>150</v>
      </c>
      <c r="AF409" s="72">
        <v>148</v>
      </c>
      <c r="AG409" s="5">
        <v>57</v>
      </c>
      <c r="AH409" s="5">
        <v>4</v>
      </c>
      <c r="AI409" s="5">
        <v>0</v>
      </c>
      <c r="AJ409" s="5">
        <v>25</v>
      </c>
      <c r="AK409" s="167" t="s">
        <v>256</v>
      </c>
      <c r="AL409" s="71" t="s">
        <v>119</v>
      </c>
      <c r="AM409" s="5">
        <v>30</v>
      </c>
      <c r="AN409" s="5">
        <v>2624</v>
      </c>
      <c r="AO409" s="5">
        <v>25</v>
      </c>
      <c r="AP409" s="5">
        <v>26</v>
      </c>
      <c r="AQ409" s="5">
        <v>0</v>
      </c>
      <c r="AR409" s="5">
        <v>44</v>
      </c>
      <c r="AS409" s="5">
        <v>164</v>
      </c>
      <c r="AT409" s="5">
        <v>60</v>
      </c>
      <c r="AU409" s="5">
        <v>65</v>
      </c>
      <c r="AV409" s="167" t="s">
        <v>256</v>
      </c>
      <c r="AW409" s="71" t="s">
        <v>119</v>
      </c>
      <c r="AX409" s="5">
        <v>883</v>
      </c>
      <c r="AY409" s="5">
        <v>328</v>
      </c>
      <c r="AZ409" s="5">
        <v>793</v>
      </c>
      <c r="BA409" s="5">
        <v>294</v>
      </c>
      <c r="BB409" s="5">
        <v>299</v>
      </c>
      <c r="BC409" s="5">
        <v>105</v>
      </c>
      <c r="BD409" s="5">
        <v>826</v>
      </c>
      <c r="BE409" s="5">
        <v>316</v>
      </c>
      <c r="BF409" s="5">
        <v>740</v>
      </c>
      <c r="BG409" s="5">
        <v>282</v>
      </c>
      <c r="BH409" s="5">
        <v>245</v>
      </c>
      <c r="BI409" s="5">
        <v>89</v>
      </c>
      <c r="BJ409" s="167" t="s">
        <v>256</v>
      </c>
      <c r="BK409" s="71" t="s">
        <v>119</v>
      </c>
      <c r="BL409" s="5">
        <v>49</v>
      </c>
      <c r="BM409" s="5">
        <v>86</v>
      </c>
      <c r="BN409" s="5">
        <v>35</v>
      </c>
      <c r="BO409" s="5">
        <v>90</v>
      </c>
      <c r="BP409" s="5">
        <v>0</v>
      </c>
      <c r="BQ409" s="72">
        <v>260</v>
      </c>
      <c r="BR409" s="5">
        <v>43</v>
      </c>
      <c r="BS409" s="5">
        <v>62</v>
      </c>
      <c r="BT409" s="72">
        <v>21</v>
      </c>
      <c r="BU409" s="5">
        <v>2</v>
      </c>
      <c r="BV409" s="167" t="s">
        <v>256</v>
      </c>
      <c r="BW409" s="71" t="s">
        <v>119</v>
      </c>
      <c r="BX409" s="5">
        <v>629</v>
      </c>
      <c r="BY409" s="5">
        <v>791</v>
      </c>
      <c r="BZ409" s="5">
        <v>66</v>
      </c>
      <c r="CA409" s="5">
        <v>40</v>
      </c>
      <c r="CB409" s="5">
        <v>813</v>
      </c>
      <c r="CC409" s="5">
        <v>13</v>
      </c>
      <c r="CD409" s="5">
        <v>28</v>
      </c>
      <c r="CE409" s="5">
        <v>0</v>
      </c>
      <c r="CF409" s="5">
        <v>0</v>
      </c>
      <c r="CG409" s="5">
        <v>3</v>
      </c>
      <c r="CH409" s="5">
        <v>0</v>
      </c>
      <c r="CI409" s="5">
        <v>117</v>
      </c>
      <c r="CJ409" s="5">
        <v>2824</v>
      </c>
      <c r="CK409" s="135"/>
      <c r="CL409" s="138" t="s">
        <v>256</v>
      </c>
      <c r="CM409" s="138" t="s">
        <v>4518</v>
      </c>
      <c r="CN409" s="139">
        <v>5457</v>
      </c>
      <c r="CO409" s="141">
        <v>2383</v>
      </c>
    </row>
    <row r="410" spans="1:93">
      <c r="A410" s="167"/>
      <c r="B410" s="71" t="s">
        <v>120</v>
      </c>
      <c r="C410" s="5">
        <v>1584</v>
      </c>
      <c r="D410" s="5">
        <v>811</v>
      </c>
      <c r="E410" s="5">
        <v>1823</v>
      </c>
      <c r="F410" s="5">
        <v>947</v>
      </c>
      <c r="G410" s="5">
        <v>1090</v>
      </c>
      <c r="H410" s="5">
        <v>622</v>
      </c>
      <c r="I410" s="5">
        <v>1613</v>
      </c>
      <c r="J410" s="5">
        <v>800</v>
      </c>
      <c r="K410" s="72">
        <v>6110</v>
      </c>
      <c r="L410" s="72">
        <v>3180</v>
      </c>
      <c r="M410" s="167"/>
      <c r="N410" s="71" t="s">
        <v>120</v>
      </c>
      <c r="O410" s="5">
        <v>357</v>
      </c>
      <c r="P410" s="5">
        <v>177</v>
      </c>
      <c r="Q410" s="5">
        <v>203</v>
      </c>
      <c r="R410" s="5">
        <v>115</v>
      </c>
      <c r="S410" s="5">
        <v>53</v>
      </c>
      <c r="T410" s="5">
        <v>29</v>
      </c>
      <c r="U410" s="5">
        <v>333</v>
      </c>
      <c r="V410" s="5">
        <v>170</v>
      </c>
      <c r="W410" s="72">
        <v>946</v>
      </c>
      <c r="X410" s="72">
        <v>491</v>
      </c>
      <c r="Y410" s="167"/>
      <c r="Z410" s="71" t="s">
        <v>120</v>
      </c>
      <c r="AA410" s="5">
        <v>28</v>
      </c>
      <c r="AB410" s="5">
        <v>25</v>
      </c>
      <c r="AC410" s="5">
        <v>18</v>
      </c>
      <c r="AD410" s="5">
        <v>24</v>
      </c>
      <c r="AE410" s="72">
        <v>95</v>
      </c>
      <c r="AF410" s="72">
        <v>75</v>
      </c>
      <c r="AG410" s="5">
        <v>31</v>
      </c>
      <c r="AH410" s="5">
        <v>2</v>
      </c>
      <c r="AI410" s="5">
        <v>0</v>
      </c>
      <c r="AJ410" s="5">
        <v>4</v>
      </c>
      <c r="AK410" s="167"/>
      <c r="AL410" s="71" t="s">
        <v>120</v>
      </c>
      <c r="AM410" s="5">
        <v>0</v>
      </c>
      <c r="AN410" s="5">
        <v>1628</v>
      </c>
      <c r="AO410" s="5">
        <v>3</v>
      </c>
      <c r="AP410" s="5">
        <v>30</v>
      </c>
      <c r="AQ410" s="5">
        <v>0</v>
      </c>
      <c r="AR410" s="5">
        <v>19</v>
      </c>
      <c r="AS410" s="5">
        <v>47</v>
      </c>
      <c r="AT410" s="5">
        <v>11</v>
      </c>
      <c r="AU410" s="5">
        <v>11</v>
      </c>
      <c r="AV410" s="167"/>
      <c r="AW410" s="71" t="s">
        <v>120</v>
      </c>
      <c r="AX410" s="5">
        <v>1365</v>
      </c>
      <c r="AY410" s="5">
        <v>707</v>
      </c>
      <c r="AZ410" s="5">
        <v>1217</v>
      </c>
      <c r="BA410" s="5">
        <v>635</v>
      </c>
      <c r="BB410" s="5">
        <v>573</v>
      </c>
      <c r="BC410" s="5">
        <v>303</v>
      </c>
      <c r="BD410" s="5">
        <v>1337</v>
      </c>
      <c r="BE410" s="5">
        <v>698</v>
      </c>
      <c r="BF410" s="5">
        <v>1196</v>
      </c>
      <c r="BG410" s="5">
        <v>629</v>
      </c>
      <c r="BH410" s="5">
        <v>552</v>
      </c>
      <c r="BI410" s="5">
        <v>294</v>
      </c>
      <c r="BJ410" s="167"/>
      <c r="BK410" s="71" t="s">
        <v>120</v>
      </c>
      <c r="BL410" s="5">
        <v>57</v>
      </c>
      <c r="BM410" s="5">
        <v>49</v>
      </c>
      <c r="BN410" s="5">
        <v>14</v>
      </c>
      <c r="BO410" s="5">
        <v>25</v>
      </c>
      <c r="BP410" s="5">
        <v>0</v>
      </c>
      <c r="BQ410" s="72">
        <v>145</v>
      </c>
      <c r="BR410" s="5">
        <v>46</v>
      </c>
      <c r="BS410" s="5">
        <v>72</v>
      </c>
      <c r="BT410" s="72">
        <v>24</v>
      </c>
      <c r="BU410" s="5">
        <v>9</v>
      </c>
      <c r="BV410" s="167"/>
      <c r="BW410" s="71" t="s">
        <v>120</v>
      </c>
      <c r="BX410" s="5">
        <v>753</v>
      </c>
      <c r="BY410" s="5">
        <v>956</v>
      </c>
      <c r="BZ410" s="5">
        <v>122</v>
      </c>
      <c r="CA410" s="5">
        <v>68</v>
      </c>
      <c r="CB410" s="5">
        <v>962</v>
      </c>
      <c r="CC410" s="5">
        <v>16</v>
      </c>
      <c r="CD410" s="5">
        <v>18</v>
      </c>
      <c r="CE410" s="5">
        <v>0</v>
      </c>
      <c r="CF410" s="5">
        <v>0</v>
      </c>
      <c r="CG410" s="5">
        <v>0</v>
      </c>
      <c r="CH410" s="5">
        <v>0</v>
      </c>
      <c r="CI410" s="5">
        <v>16</v>
      </c>
      <c r="CJ410" s="5">
        <v>2483</v>
      </c>
      <c r="CK410" s="135"/>
      <c r="CL410" s="138" t="s">
        <v>256</v>
      </c>
      <c r="CM410" s="138" t="s">
        <v>4519</v>
      </c>
      <c r="CN410" s="139">
        <v>3385</v>
      </c>
      <c r="CO410" s="141">
        <v>2895</v>
      </c>
    </row>
    <row r="411" spans="1:93">
      <c r="A411" s="167"/>
      <c r="B411" s="103" t="s">
        <v>102</v>
      </c>
      <c r="C411" s="105">
        <v>3433</v>
      </c>
      <c r="D411" s="105">
        <v>1676</v>
      </c>
      <c r="E411" s="105">
        <v>3300</v>
      </c>
      <c r="F411" s="105">
        <v>1602</v>
      </c>
      <c r="G411" s="105">
        <v>2205</v>
      </c>
      <c r="H411" s="105">
        <v>1103</v>
      </c>
      <c r="I411" s="105">
        <v>2529</v>
      </c>
      <c r="J411" s="105">
        <v>1148</v>
      </c>
      <c r="K411" s="105">
        <v>11467</v>
      </c>
      <c r="L411" s="105">
        <v>5529</v>
      </c>
      <c r="M411" s="167"/>
      <c r="N411" s="103" t="s">
        <v>102</v>
      </c>
      <c r="O411" s="105">
        <v>622</v>
      </c>
      <c r="P411" s="105">
        <v>283</v>
      </c>
      <c r="Q411" s="105">
        <v>372</v>
      </c>
      <c r="R411" s="105">
        <v>184</v>
      </c>
      <c r="S411" s="105">
        <v>191</v>
      </c>
      <c r="T411" s="105">
        <v>85</v>
      </c>
      <c r="U411" s="105">
        <v>568</v>
      </c>
      <c r="V411" s="105">
        <v>263</v>
      </c>
      <c r="W411" s="105">
        <v>1753</v>
      </c>
      <c r="X411" s="105">
        <v>815</v>
      </c>
      <c r="Y411" s="167"/>
      <c r="Z411" s="103" t="s">
        <v>102</v>
      </c>
      <c r="AA411" s="105">
        <v>72</v>
      </c>
      <c r="AB411" s="105">
        <v>67</v>
      </c>
      <c r="AC411" s="105">
        <v>51</v>
      </c>
      <c r="AD411" s="105">
        <v>55</v>
      </c>
      <c r="AE411" s="105">
        <v>245</v>
      </c>
      <c r="AF411" s="105">
        <v>223</v>
      </c>
      <c r="AG411" s="105">
        <v>88</v>
      </c>
      <c r="AH411" s="105">
        <v>6</v>
      </c>
      <c r="AI411" s="105">
        <v>0</v>
      </c>
      <c r="AJ411" s="105">
        <v>29</v>
      </c>
      <c r="AK411" s="167"/>
      <c r="AL411" s="103" t="s">
        <v>102</v>
      </c>
      <c r="AM411" s="105">
        <v>30</v>
      </c>
      <c r="AN411" s="105">
        <v>4252</v>
      </c>
      <c r="AO411" s="105">
        <v>28</v>
      </c>
      <c r="AP411" s="105">
        <v>56</v>
      </c>
      <c r="AQ411" s="105">
        <v>0</v>
      </c>
      <c r="AR411" s="105">
        <v>63</v>
      </c>
      <c r="AS411" s="105">
        <v>211</v>
      </c>
      <c r="AT411" s="105">
        <v>71</v>
      </c>
      <c r="AU411" s="105">
        <v>76</v>
      </c>
      <c r="AV411" s="167"/>
      <c r="AW411" s="103" t="s">
        <v>102</v>
      </c>
      <c r="AX411" s="105">
        <v>2248</v>
      </c>
      <c r="AY411" s="105">
        <v>1035</v>
      </c>
      <c r="AZ411" s="105">
        <v>2010</v>
      </c>
      <c r="BA411" s="105">
        <v>929</v>
      </c>
      <c r="BB411" s="105">
        <v>872</v>
      </c>
      <c r="BC411" s="105">
        <v>408</v>
      </c>
      <c r="BD411" s="105">
        <v>2163</v>
      </c>
      <c r="BE411" s="105">
        <v>1014</v>
      </c>
      <c r="BF411" s="105">
        <v>1936</v>
      </c>
      <c r="BG411" s="105">
        <v>911</v>
      </c>
      <c r="BH411" s="105">
        <v>797</v>
      </c>
      <c r="BI411" s="105">
        <v>383</v>
      </c>
      <c r="BJ411" s="167"/>
      <c r="BK411" s="103" t="s">
        <v>102</v>
      </c>
      <c r="BL411" s="105">
        <v>106</v>
      </c>
      <c r="BM411" s="105">
        <v>135</v>
      </c>
      <c r="BN411" s="105">
        <v>49</v>
      </c>
      <c r="BO411" s="105">
        <v>115</v>
      </c>
      <c r="BP411" s="105">
        <v>0</v>
      </c>
      <c r="BQ411" s="105">
        <v>405</v>
      </c>
      <c r="BR411" s="105">
        <v>89</v>
      </c>
      <c r="BS411" s="105">
        <v>134</v>
      </c>
      <c r="BT411" s="105">
        <v>45</v>
      </c>
      <c r="BU411" s="105">
        <v>11</v>
      </c>
      <c r="BV411" s="167"/>
      <c r="BW411" s="103" t="s">
        <v>102</v>
      </c>
      <c r="BX411" s="105">
        <v>1382</v>
      </c>
      <c r="BY411" s="105">
        <v>1747</v>
      </c>
      <c r="BZ411" s="105">
        <v>188</v>
      </c>
      <c r="CA411" s="105">
        <v>108</v>
      </c>
      <c r="CB411" s="105">
        <v>1775</v>
      </c>
      <c r="CC411" s="105">
        <v>29</v>
      </c>
      <c r="CD411" s="105">
        <v>46</v>
      </c>
      <c r="CE411" s="105">
        <v>0</v>
      </c>
      <c r="CF411" s="105">
        <v>0</v>
      </c>
      <c r="CG411" s="105">
        <v>3</v>
      </c>
      <c r="CH411" s="105">
        <v>0</v>
      </c>
      <c r="CI411" s="105">
        <v>133</v>
      </c>
      <c r="CJ411" s="105">
        <v>5307</v>
      </c>
      <c r="CK411" s="135"/>
      <c r="CL411" s="138" t="s">
        <v>256</v>
      </c>
      <c r="CM411" s="138" t="s">
        <v>4520</v>
      </c>
      <c r="CN411" s="139">
        <v>8842</v>
      </c>
      <c r="CO411" s="141">
        <v>5278</v>
      </c>
    </row>
    <row r="412" spans="1:93" ht="14.45" customHeight="1">
      <c r="A412" s="167" t="s">
        <v>257</v>
      </c>
      <c r="B412" s="71" t="s">
        <v>119</v>
      </c>
      <c r="C412" s="5">
        <v>2431</v>
      </c>
      <c r="D412" s="5">
        <v>1193</v>
      </c>
      <c r="E412" s="5">
        <v>2169</v>
      </c>
      <c r="F412" s="5">
        <v>1079</v>
      </c>
      <c r="G412" s="5">
        <v>1408</v>
      </c>
      <c r="H412" s="5">
        <v>656</v>
      </c>
      <c r="I412" s="5">
        <v>1796</v>
      </c>
      <c r="J412" s="5">
        <v>766</v>
      </c>
      <c r="K412" s="72">
        <v>7804</v>
      </c>
      <c r="L412" s="72">
        <v>3694</v>
      </c>
      <c r="M412" s="167" t="s">
        <v>257</v>
      </c>
      <c r="N412" s="71" t="s">
        <v>119</v>
      </c>
      <c r="O412" s="5">
        <v>299</v>
      </c>
      <c r="P412" s="5">
        <v>146</v>
      </c>
      <c r="Q412" s="5">
        <v>117</v>
      </c>
      <c r="R412" s="5">
        <v>54</v>
      </c>
      <c r="S412" s="5">
        <v>111</v>
      </c>
      <c r="T412" s="5">
        <v>43</v>
      </c>
      <c r="U412" s="5">
        <v>425</v>
      </c>
      <c r="V412" s="5">
        <v>182</v>
      </c>
      <c r="W412" s="72">
        <v>952</v>
      </c>
      <c r="X412" s="72">
        <v>425</v>
      </c>
      <c r="Y412" s="167" t="s">
        <v>257</v>
      </c>
      <c r="Z412" s="71" t="s">
        <v>119</v>
      </c>
      <c r="AA412" s="5">
        <v>55</v>
      </c>
      <c r="AB412" s="5">
        <v>51</v>
      </c>
      <c r="AC412" s="5">
        <v>46</v>
      </c>
      <c r="AD412" s="5">
        <v>49</v>
      </c>
      <c r="AE412" s="72">
        <v>201</v>
      </c>
      <c r="AF412" s="72">
        <v>198</v>
      </c>
      <c r="AG412" s="5">
        <v>83</v>
      </c>
      <c r="AH412" s="5">
        <v>0</v>
      </c>
      <c r="AI412" s="5">
        <v>5</v>
      </c>
      <c r="AJ412" s="5">
        <v>41</v>
      </c>
      <c r="AK412" s="167" t="s">
        <v>257</v>
      </c>
      <c r="AL412" s="71" t="s">
        <v>119</v>
      </c>
      <c r="AM412" s="5">
        <v>7</v>
      </c>
      <c r="AN412" s="5">
        <v>3328</v>
      </c>
      <c r="AO412" s="5">
        <v>75</v>
      </c>
      <c r="AP412" s="5">
        <v>12</v>
      </c>
      <c r="AQ412" s="5">
        <v>23</v>
      </c>
      <c r="AR412" s="5">
        <v>52</v>
      </c>
      <c r="AS412" s="5">
        <v>221</v>
      </c>
      <c r="AT412" s="5">
        <v>70</v>
      </c>
      <c r="AU412" s="5">
        <v>81</v>
      </c>
      <c r="AV412" s="167" t="s">
        <v>257</v>
      </c>
      <c r="AW412" s="71" t="s">
        <v>119</v>
      </c>
      <c r="AX412" s="5">
        <v>1308</v>
      </c>
      <c r="AY412" s="5">
        <v>558</v>
      </c>
      <c r="AZ412" s="5">
        <v>1177</v>
      </c>
      <c r="BA412" s="5">
        <v>493</v>
      </c>
      <c r="BB412" s="5">
        <v>279</v>
      </c>
      <c r="BC412" s="5">
        <v>99</v>
      </c>
      <c r="BD412" s="5">
        <v>1267</v>
      </c>
      <c r="BE412" s="5">
        <v>549</v>
      </c>
      <c r="BF412" s="5">
        <v>1140</v>
      </c>
      <c r="BG412" s="5">
        <v>485</v>
      </c>
      <c r="BH412" s="5">
        <v>261</v>
      </c>
      <c r="BI412" s="5">
        <v>98</v>
      </c>
      <c r="BJ412" s="167" t="s">
        <v>257</v>
      </c>
      <c r="BK412" s="71" t="s">
        <v>119</v>
      </c>
      <c r="BL412" s="5">
        <v>206</v>
      </c>
      <c r="BM412" s="5">
        <v>145</v>
      </c>
      <c r="BN412" s="5">
        <v>20</v>
      </c>
      <c r="BO412" s="5">
        <v>73</v>
      </c>
      <c r="BP412" s="5">
        <v>0</v>
      </c>
      <c r="BQ412" s="72">
        <v>444</v>
      </c>
      <c r="BR412" s="5">
        <v>69</v>
      </c>
      <c r="BS412" s="5">
        <v>221</v>
      </c>
      <c r="BT412" s="72">
        <v>29</v>
      </c>
      <c r="BU412" s="5">
        <v>4</v>
      </c>
      <c r="BV412" s="167" t="s">
        <v>257</v>
      </c>
      <c r="BW412" s="71" t="s">
        <v>119</v>
      </c>
      <c r="BX412" s="5">
        <v>2427</v>
      </c>
      <c r="BY412" s="5">
        <v>1717</v>
      </c>
      <c r="BZ412" s="5">
        <v>700</v>
      </c>
      <c r="CA412" s="5">
        <v>444</v>
      </c>
      <c r="CB412" s="5">
        <v>2161</v>
      </c>
      <c r="CC412" s="5">
        <v>370</v>
      </c>
      <c r="CD412" s="5">
        <v>397</v>
      </c>
      <c r="CE412" s="5">
        <v>9</v>
      </c>
      <c r="CF412" s="5">
        <v>0</v>
      </c>
      <c r="CG412" s="5">
        <v>57</v>
      </c>
      <c r="CH412" s="5">
        <v>5</v>
      </c>
      <c r="CI412" s="5">
        <v>57</v>
      </c>
      <c r="CJ412" s="5">
        <v>748</v>
      </c>
      <c r="CK412" s="135"/>
      <c r="CL412" s="138" t="s">
        <v>257</v>
      </c>
      <c r="CM412" s="138" t="s">
        <v>4521</v>
      </c>
      <c r="CN412" s="139">
        <v>7051</v>
      </c>
      <c r="CO412" s="141">
        <v>8287</v>
      </c>
    </row>
    <row r="413" spans="1:93">
      <c r="A413" s="167"/>
      <c r="B413" s="71" t="s">
        <v>120</v>
      </c>
      <c r="C413" s="5">
        <v>586</v>
      </c>
      <c r="D413" s="5">
        <v>292</v>
      </c>
      <c r="E413" s="5">
        <v>557</v>
      </c>
      <c r="F413" s="5">
        <v>266</v>
      </c>
      <c r="G413" s="5">
        <v>369</v>
      </c>
      <c r="H413" s="5">
        <v>191</v>
      </c>
      <c r="I413" s="5">
        <v>759</v>
      </c>
      <c r="J413" s="5">
        <v>388</v>
      </c>
      <c r="K413" s="72">
        <v>2271</v>
      </c>
      <c r="L413" s="72">
        <v>1137</v>
      </c>
      <c r="M413" s="167"/>
      <c r="N413" s="71" t="s">
        <v>120</v>
      </c>
      <c r="O413" s="5">
        <v>68</v>
      </c>
      <c r="P413" s="5">
        <v>31</v>
      </c>
      <c r="Q413" s="5">
        <v>46</v>
      </c>
      <c r="R413" s="5">
        <v>23</v>
      </c>
      <c r="S413" s="5">
        <v>53</v>
      </c>
      <c r="T413" s="5">
        <v>25</v>
      </c>
      <c r="U413" s="5">
        <v>213</v>
      </c>
      <c r="V413" s="5">
        <v>94</v>
      </c>
      <c r="W413" s="72">
        <v>380</v>
      </c>
      <c r="X413" s="72">
        <v>173</v>
      </c>
      <c r="Y413" s="167"/>
      <c r="Z413" s="71" t="s">
        <v>120</v>
      </c>
      <c r="AA413" s="5">
        <v>10</v>
      </c>
      <c r="AB413" s="5">
        <v>8</v>
      </c>
      <c r="AC413" s="5">
        <v>8</v>
      </c>
      <c r="AD413" s="5">
        <v>13</v>
      </c>
      <c r="AE413" s="72">
        <v>39</v>
      </c>
      <c r="AF413" s="72">
        <v>35</v>
      </c>
      <c r="AG413" s="5">
        <v>31</v>
      </c>
      <c r="AH413" s="5">
        <v>19</v>
      </c>
      <c r="AI413" s="5">
        <v>2</v>
      </c>
      <c r="AJ413" s="5">
        <v>3</v>
      </c>
      <c r="AK413" s="167"/>
      <c r="AL413" s="71" t="s">
        <v>120</v>
      </c>
      <c r="AM413" s="5">
        <v>0</v>
      </c>
      <c r="AN413" s="5">
        <v>876</v>
      </c>
      <c r="AO413" s="5">
        <v>3</v>
      </c>
      <c r="AP413" s="5">
        <v>0</v>
      </c>
      <c r="AQ413" s="5">
        <v>0</v>
      </c>
      <c r="AR413" s="5">
        <v>20</v>
      </c>
      <c r="AS413" s="5">
        <v>33</v>
      </c>
      <c r="AT413" s="5">
        <v>29</v>
      </c>
      <c r="AU413" s="5">
        <v>29</v>
      </c>
      <c r="AV413" s="167"/>
      <c r="AW413" s="71" t="s">
        <v>120</v>
      </c>
      <c r="AX413" s="5">
        <v>659</v>
      </c>
      <c r="AY413" s="5">
        <v>317</v>
      </c>
      <c r="AZ413" s="5">
        <v>627</v>
      </c>
      <c r="BA413" s="5">
        <v>311</v>
      </c>
      <c r="BB413" s="5">
        <v>158</v>
      </c>
      <c r="BC413" s="5">
        <v>62</v>
      </c>
      <c r="BD413" s="5">
        <v>639</v>
      </c>
      <c r="BE413" s="5">
        <v>309</v>
      </c>
      <c r="BF413" s="5">
        <v>612</v>
      </c>
      <c r="BG413" s="5">
        <v>306</v>
      </c>
      <c r="BH413" s="5">
        <v>154</v>
      </c>
      <c r="BI413" s="5">
        <v>61</v>
      </c>
      <c r="BJ413" s="167"/>
      <c r="BK413" s="71" t="s">
        <v>120</v>
      </c>
      <c r="BL413" s="5">
        <v>91</v>
      </c>
      <c r="BM413" s="5">
        <v>16</v>
      </c>
      <c r="BN413" s="5">
        <v>0</v>
      </c>
      <c r="BO413" s="5">
        <v>4</v>
      </c>
      <c r="BP413" s="5">
        <v>0</v>
      </c>
      <c r="BQ413" s="72">
        <v>111</v>
      </c>
      <c r="BR413" s="5">
        <v>56</v>
      </c>
      <c r="BS413" s="5">
        <v>67</v>
      </c>
      <c r="BT413" s="72">
        <v>18</v>
      </c>
      <c r="BU413" s="5">
        <v>11</v>
      </c>
      <c r="BV413" s="167"/>
      <c r="BW413" s="71" t="s">
        <v>120</v>
      </c>
      <c r="BX413" s="5">
        <v>615</v>
      </c>
      <c r="BY413" s="5">
        <v>256</v>
      </c>
      <c r="BZ413" s="5">
        <v>235</v>
      </c>
      <c r="CA413" s="5">
        <v>348</v>
      </c>
      <c r="CB413" s="5">
        <v>72</v>
      </c>
      <c r="CC413" s="5">
        <v>63</v>
      </c>
      <c r="CD413" s="5">
        <v>0</v>
      </c>
      <c r="CE413" s="5">
        <v>0</v>
      </c>
      <c r="CF413" s="5">
        <v>0</v>
      </c>
      <c r="CG413" s="5">
        <v>7</v>
      </c>
      <c r="CH413" s="5">
        <v>0</v>
      </c>
      <c r="CI413" s="5">
        <v>0</v>
      </c>
      <c r="CJ413" s="5">
        <v>216</v>
      </c>
      <c r="CK413" s="135"/>
      <c r="CL413" s="138" t="s">
        <v>257</v>
      </c>
      <c r="CM413" s="138" t="s">
        <v>4522</v>
      </c>
      <c r="CN413" s="139">
        <v>1761</v>
      </c>
      <c r="CO413" s="141">
        <v>1596</v>
      </c>
    </row>
    <row r="414" spans="1:93">
      <c r="A414" s="167"/>
      <c r="B414" s="103" t="s">
        <v>102</v>
      </c>
      <c r="C414" s="105">
        <v>3017</v>
      </c>
      <c r="D414" s="105">
        <v>1485</v>
      </c>
      <c r="E414" s="105">
        <v>2726</v>
      </c>
      <c r="F414" s="105">
        <v>1345</v>
      </c>
      <c r="G414" s="105">
        <v>1777</v>
      </c>
      <c r="H414" s="105">
        <v>847</v>
      </c>
      <c r="I414" s="105">
        <v>2555</v>
      </c>
      <c r="J414" s="105">
        <v>1154</v>
      </c>
      <c r="K414" s="105">
        <v>10075</v>
      </c>
      <c r="L414" s="105">
        <v>4831</v>
      </c>
      <c r="M414" s="167"/>
      <c r="N414" s="103" t="s">
        <v>102</v>
      </c>
      <c r="O414" s="105">
        <v>367</v>
      </c>
      <c r="P414" s="105">
        <v>177</v>
      </c>
      <c r="Q414" s="105">
        <v>163</v>
      </c>
      <c r="R414" s="105">
        <v>77</v>
      </c>
      <c r="S414" s="105">
        <v>164</v>
      </c>
      <c r="T414" s="105">
        <v>68</v>
      </c>
      <c r="U414" s="105">
        <v>638</v>
      </c>
      <c r="V414" s="105">
        <v>276</v>
      </c>
      <c r="W414" s="105">
        <v>1332</v>
      </c>
      <c r="X414" s="105">
        <v>598</v>
      </c>
      <c r="Y414" s="167"/>
      <c r="Z414" s="103" t="s">
        <v>102</v>
      </c>
      <c r="AA414" s="105">
        <v>65</v>
      </c>
      <c r="AB414" s="105">
        <v>59</v>
      </c>
      <c r="AC414" s="105">
        <v>54</v>
      </c>
      <c r="AD414" s="105">
        <v>62</v>
      </c>
      <c r="AE414" s="105">
        <v>240</v>
      </c>
      <c r="AF414" s="105">
        <v>233</v>
      </c>
      <c r="AG414" s="105">
        <v>114</v>
      </c>
      <c r="AH414" s="105">
        <v>19</v>
      </c>
      <c r="AI414" s="105">
        <v>7</v>
      </c>
      <c r="AJ414" s="105">
        <v>44</v>
      </c>
      <c r="AK414" s="167"/>
      <c r="AL414" s="103" t="s">
        <v>102</v>
      </c>
      <c r="AM414" s="105">
        <v>7</v>
      </c>
      <c r="AN414" s="105">
        <v>4204</v>
      </c>
      <c r="AO414" s="105">
        <v>78</v>
      </c>
      <c r="AP414" s="105">
        <v>12</v>
      </c>
      <c r="AQ414" s="105">
        <v>23</v>
      </c>
      <c r="AR414" s="105">
        <v>72</v>
      </c>
      <c r="AS414" s="105">
        <v>254</v>
      </c>
      <c r="AT414" s="105">
        <v>99</v>
      </c>
      <c r="AU414" s="105">
        <v>110</v>
      </c>
      <c r="AV414" s="167"/>
      <c r="AW414" s="103" t="s">
        <v>102</v>
      </c>
      <c r="AX414" s="105">
        <v>1967</v>
      </c>
      <c r="AY414" s="105">
        <v>875</v>
      </c>
      <c r="AZ414" s="105">
        <v>1804</v>
      </c>
      <c r="BA414" s="105">
        <v>804</v>
      </c>
      <c r="BB414" s="105">
        <v>437</v>
      </c>
      <c r="BC414" s="105">
        <v>161</v>
      </c>
      <c r="BD414" s="105">
        <v>1906</v>
      </c>
      <c r="BE414" s="105">
        <v>858</v>
      </c>
      <c r="BF414" s="105">
        <v>1752</v>
      </c>
      <c r="BG414" s="105">
        <v>791</v>
      </c>
      <c r="BH414" s="105">
        <v>415</v>
      </c>
      <c r="BI414" s="105">
        <v>159</v>
      </c>
      <c r="BJ414" s="167"/>
      <c r="BK414" s="103" t="s">
        <v>102</v>
      </c>
      <c r="BL414" s="105">
        <v>297</v>
      </c>
      <c r="BM414" s="105">
        <v>161</v>
      </c>
      <c r="BN414" s="105">
        <v>20</v>
      </c>
      <c r="BO414" s="105">
        <v>77</v>
      </c>
      <c r="BP414" s="105">
        <v>0</v>
      </c>
      <c r="BQ414" s="105">
        <v>555</v>
      </c>
      <c r="BR414" s="105">
        <v>125</v>
      </c>
      <c r="BS414" s="105">
        <v>288</v>
      </c>
      <c r="BT414" s="105">
        <v>47</v>
      </c>
      <c r="BU414" s="105">
        <v>15</v>
      </c>
      <c r="BV414" s="167"/>
      <c r="BW414" s="103" t="s">
        <v>102</v>
      </c>
      <c r="BX414" s="105">
        <v>3042</v>
      </c>
      <c r="BY414" s="105">
        <v>1973</v>
      </c>
      <c r="BZ414" s="105">
        <v>935</v>
      </c>
      <c r="CA414" s="105">
        <v>792</v>
      </c>
      <c r="CB414" s="105">
        <v>2233</v>
      </c>
      <c r="CC414" s="105">
        <v>433</v>
      </c>
      <c r="CD414" s="105">
        <v>397</v>
      </c>
      <c r="CE414" s="105">
        <v>9</v>
      </c>
      <c r="CF414" s="105">
        <v>0</v>
      </c>
      <c r="CG414" s="105">
        <v>64</v>
      </c>
      <c r="CH414" s="105">
        <v>5</v>
      </c>
      <c r="CI414" s="105">
        <v>57</v>
      </c>
      <c r="CJ414" s="105">
        <v>964</v>
      </c>
      <c r="CK414" s="135"/>
      <c r="CL414" s="138" t="s">
        <v>257</v>
      </c>
      <c r="CM414" s="138" t="s">
        <v>4523</v>
      </c>
      <c r="CN414" s="139">
        <v>8812</v>
      </c>
      <c r="CO414" s="141">
        <v>9883</v>
      </c>
    </row>
    <row r="415" spans="1:93" ht="14.45" customHeight="1">
      <c r="A415" s="167" t="s">
        <v>258</v>
      </c>
      <c r="B415" s="71" t="s">
        <v>119</v>
      </c>
      <c r="C415" s="5">
        <v>1620</v>
      </c>
      <c r="D415" s="5">
        <v>784</v>
      </c>
      <c r="E415" s="5">
        <v>1644</v>
      </c>
      <c r="F415" s="5">
        <v>724</v>
      </c>
      <c r="G415" s="5">
        <v>1054</v>
      </c>
      <c r="H415" s="5">
        <v>500</v>
      </c>
      <c r="I415" s="5">
        <v>1174</v>
      </c>
      <c r="J415" s="5">
        <v>458</v>
      </c>
      <c r="K415" s="72">
        <v>5492</v>
      </c>
      <c r="L415" s="72">
        <v>2466</v>
      </c>
      <c r="M415" s="167" t="s">
        <v>258</v>
      </c>
      <c r="N415" s="71" t="s">
        <v>119</v>
      </c>
      <c r="O415" s="5">
        <v>188</v>
      </c>
      <c r="P415" s="5">
        <v>89</v>
      </c>
      <c r="Q415" s="5">
        <v>115</v>
      </c>
      <c r="R415" s="5">
        <v>59</v>
      </c>
      <c r="S415" s="5">
        <v>52</v>
      </c>
      <c r="T415" s="5">
        <v>24</v>
      </c>
      <c r="U415" s="5">
        <v>243</v>
      </c>
      <c r="V415" s="5">
        <v>91</v>
      </c>
      <c r="W415" s="72">
        <v>598</v>
      </c>
      <c r="X415" s="72">
        <v>263</v>
      </c>
      <c r="Y415" s="167" t="s">
        <v>258</v>
      </c>
      <c r="Z415" s="71" t="s">
        <v>119</v>
      </c>
      <c r="AA415" s="5">
        <v>40</v>
      </c>
      <c r="AB415" s="5">
        <v>45</v>
      </c>
      <c r="AC415" s="5">
        <v>35</v>
      </c>
      <c r="AD415" s="5">
        <v>37</v>
      </c>
      <c r="AE415" s="72">
        <v>157</v>
      </c>
      <c r="AF415" s="72">
        <v>156</v>
      </c>
      <c r="AG415" s="5">
        <v>84</v>
      </c>
      <c r="AH415" s="5">
        <v>12</v>
      </c>
      <c r="AI415" s="5">
        <v>0</v>
      </c>
      <c r="AJ415" s="5">
        <v>28</v>
      </c>
      <c r="AK415" s="167" t="s">
        <v>258</v>
      </c>
      <c r="AL415" s="71" t="s">
        <v>119</v>
      </c>
      <c r="AM415" s="5">
        <v>0</v>
      </c>
      <c r="AN415" s="5">
        <v>2186</v>
      </c>
      <c r="AO415" s="5">
        <v>225</v>
      </c>
      <c r="AP415" s="5">
        <v>19</v>
      </c>
      <c r="AQ415" s="5">
        <v>20</v>
      </c>
      <c r="AR415" s="5">
        <v>29</v>
      </c>
      <c r="AS415" s="5">
        <v>163</v>
      </c>
      <c r="AT415" s="5">
        <v>78</v>
      </c>
      <c r="AU415" s="5">
        <v>73</v>
      </c>
      <c r="AV415" s="167" t="s">
        <v>258</v>
      </c>
      <c r="AW415" s="71" t="s">
        <v>119</v>
      </c>
      <c r="AX415" s="5">
        <v>1065</v>
      </c>
      <c r="AY415" s="5">
        <v>431</v>
      </c>
      <c r="AZ415" s="5">
        <v>982</v>
      </c>
      <c r="BA415" s="5">
        <v>392</v>
      </c>
      <c r="BB415" s="5">
        <v>352</v>
      </c>
      <c r="BC415" s="5">
        <v>125</v>
      </c>
      <c r="BD415" s="5">
        <v>987</v>
      </c>
      <c r="BE415" s="5">
        <v>411</v>
      </c>
      <c r="BF415" s="5">
        <v>915</v>
      </c>
      <c r="BG415" s="5">
        <v>375</v>
      </c>
      <c r="BH415" s="5">
        <v>330</v>
      </c>
      <c r="BI415" s="5">
        <v>123</v>
      </c>
      <c r="BJ415" s="167" t="s">
        <v>258</v>
      </c>
      <c r="BK415" s="71" t="s">
        <v>119</v>
      </c>
      <c r="BL415" s="5">
        <v>94</v>
      </c>
      <c r="BM415" s="5">
        <v>97</v>
      </c>
      <c r="BN415" s="5">
        <v>17</v>
      </c>
      <c r="BO415" s="5">
        <v>118</v>
      </c>
      <c r="BP415" s="5">
        <v>0</v>
      </c>
      <c r="BQ415" s="72">
        <v>326</v>
      </c>
      <c r="BR415" s="5">
        <v>58</v>
      </c>
      <c r="BS415" s="5">
        <v>107</v>
      </c>
      <c r="BT415" s="72">
        <v>29</v>
      </c>
      <c r="BU415" s="5">
        <v>10</v>
      </c>
      <c r="BV415" s="167" t="s">
        <v>258</v>
      </c>
      <c r="BW415" s="71" t="s">
        <v>119</v>
      </c>
      <c r="BX415" s="5">
        <v>1115</v>
      </c>
      <c r="BY415" s="5">
        <v>1639</v>
      </c>
      <c r="BZ415" s="5">
        <v>289</v>
      </c>
      <c r="CA415" s="5">
        <v>214</v>
      </c>
      <c r="CB415" s="5">
        <v>1383</v>
      </c>
      <c r="CC415" s="5">
        <v>188</v>
      </c>
      <c r="CD415" s="5">
        <v>290</v>
      </c>
      <c r="CE415" s="5">
        <v>12</v>
      </c>
      <c r="CF415" s="5">
        <v>0</v>
      </c>
      <c r="CG415" s="5">
        <v>32</v>
      </c>
      <c r="CH415" s="5">
        <v>4</v>
      </c>
      <c r="CI415" s="5">
        <v>44</v>
      </c>
      <c r="CJ415" s="5">
        <v>2001</v>
      </c>
      <c r="CK415" s="135"/>
      <c r="CL415" s="138" t="s">
        <v>258</v>
      </c>
      <c r="CM415" s="138" t="s">
        <v>4524</v>
      </c>
      <c r="CN415" s="139">
        <v>5223</v>
      </c>
      <c r="CO415" s="141">
        <v>5166</v>
      </c>
    </row>
    <row r="416" spans="1:93">
      <c r="A416" s="167"/>
      <c r="B416" s="71" t="s">
        <v>120</v>
      </c>
      <c r="C416" s="5">
        <v>362</v>
      </c>
      <c r="D416" s="5">
        <v>194</v>
      </c>
      <c r="E416" s="5">
        <v>345</v>
      </c>
      <c r="F416" s="5">
        <v>176</v>
      </c>
      <c r="G416" s="5">
        <v>231</v>
      </c>
      <c r="H416" s="5">
        <v>116</v>
      </c>
      <c r="I416" s="5">
        <v>346</v>
      </c>
      <c r="J416" s="5">
        <v>178</v>
      </c>
      <c r="K416" s="72">
        <v>1284</v>
      </c>
      <c r="L416" s="72">
        <v>664</v>
      </c>
      <c r="M416" s="167"/>
      <c r="N416" s="71" t="s">
        <v>120</v>
      </c>
      <c r="O416" s="5">
        <v>64</v>
      </c>
      <c r="P416" s="5">
        <v>32</v>
      </c>
      <c r="Q416" s="5">
        <v>22</v>
      </c>
      <c r="R416" s="5">
        <v>11</v>
      </c>
      <c r="S416" s="5">
        <v>25</v>
      </c>
      <c r="T416" s="5">
        <v>18</v>
      </c>
      <c r="U416" s="5">
        <v>117</v>
      </c>
      <c r="V416" s="5">
        <v>55</v>
      </c>
      <c r="W416" s="72">
        <v>228</v>
      </c>
      <c r="X416" s="72">
        <v>116</v>
      </c>
      <c r="Y416" s="167"/>
      <c r="Z416" s="71" t="s">
        <v>120</v>
      </c>
      <c r="AA416" s="5">
        <v>6</v>
      </c>
      <c r="AB416" s="5">
        <v>6</v>
      </c>
      <c r="AC416" s="5">
        <v>6</v>
      </c>
      <c r="AD416" s="5">
        <v>6</v>
      </c>
      <c r="AE416" s="72">
        <v>24</v>
      </c>
      <c r="AF416" s="72">
        <v>22</v>
      </c>
      <c r="AG416" s="5">
        <v>14</v>
      </c>
      <c r="AH416" s="5">
        <v>22</v>
      </c>
      <c r="AI416" s="5">
        <v>0</v>
      </c>
      <c r="AJ416" s="5">
        <v>1</v>
      </c>
      <c r="AK416" s="167"/>
      <c r="AL416" s="71" t="s">
        <v>120</v>
      </c>
      <c r="AM416" s="5">
        <v>0</v>
      </c>
      <c r="AN416" s="5">
        <v>580</v>
      </c>
      <c r="AO416" s="5">
        <v>12</v>
      </c>
      <c r="AP416" s="5">
        <v>0</v>
      </c>
      <c r="AQ416" s="5">
        <v>0</v>
      </c>
      <c r="AR416" s="5">
        <v>15</v>
      </c>
      <c r="AS416" s="5">
        <v>17</v>
      </c>
      <c r="AT416" s="5">
        <v>5</v>
      </c>
      <c r="AU416" s="5">
        <v>5</v>
      </c>
      <c r="AV416" s="167"/>
      <c r="AW416" s="71" t="s">
        <v>120</v>
      </c>
      <c r="AX416" s="5">
        <v>322</v>
      </c>
      <c r="AY416" s="5">
        <v>169</v>
      </c>
      <c r="AZ416" s="5">
        <v>311</v>
      </c>
      <c r="BA416" s="5">
        <v>161</v>
      </c>
      <c r="BB416" s="5">
        <v>149</v>
      </c>
      <c r="BC416" s="5">
        <v>81</v>
      </c>
      <c r="BD416" s="5">
        <v>317</v>
      </c>
      <c r="BE416" s="5">
        <v>167</v>
      </c>
      <c r="BF416" s="5">
        <v>308</v>
      </c>
      <c r="BG416" s="5">
        <v>160</v>
      </c>
      <c r="BH416" s="5">
        <v>147</v>
      </c>
      <c r="BI416" s="5">
        <v>80</v>
      </c>
      <c r="BJ416" s="167"/>
      <c r="BK416" s="71" t="s">
        <v>120</v>
      </c>
      <c r="BL416" s="5">
        <v>23</v>
      </c>
      <c r="BM416" s="5">
        <v>24</v>
      </c>
      <c r="BN416" s="5">
        <v>0</v>
      </c>
      <c r="BO416" s="5">
        <v>19</v>
      </c>
      <c r="BP416" s="5">
        <v>0</v>
      </c>
      <c r="BQ416" s="72">
        <v>66</v>
      </c>
      <c r="BR416" s="5">
        <v>36</v>
      </c>
      <c r="BS416" s="5">
        <v>36</v>
      </c>
      <c r="BT416" s="72">
        <v>7</v>
      </c>
      <c r="BU416" s="5">
        <v>3</v>
      </c>
      <c r="BV416" s="167"/>
      <c r="BW416" s="71" t="s">
        <v>120</v>
      </c>
      <c r="BX416" s="5">
        <v>498</v>
      </c>
      <c r="BY416" s="5">
        <v>1030</v>
      </c>
      <c r="BZ416" s="5">
        <v>484</v>
      </c>
      <c r="CA416" s="5">
        <v>207</v>
      </c>
      <c r="CB416" s="5">
        <v>991</v>
      </c>
      <c r="CC416" s="5">
        <v>112</v>
      </c>
      <c r="CD416" s="5">
        <v>193</v>
      </c>
      <c r="CE416" s="5">
        <v>0</v>
      </c>
      <c r="CF416" s="5">
        <v>0</v>
      </c>
      <c r="CG416" s="5">
        <v>100</v>
      </c>
      <c r="CH416" s="5">
        <v>0</v>
      </c>
      <c r="CI416" s="5">
        <v>1</v>
      </c>
      <c r="CJ416" s="5">
        <v>154</v>
      </c>
      <c r="CK416" s="135"/>
      <c r="CL416" s="138" t="s">
        <v>258</v>
      </c>
      <c r="CM416" s="138" t="s">
        <v>4525</v>
      </c>
      <c r="CN416" s="139">
        <v>1196</v>
      </c>
      <c r="CO416" s="141">
        <v>3615</v>
      </c>
    </row>
    <row r="417" spans="1:93">
      <c r="A417" s="167"/>
      <c r="B417" s="103" t="s">
        <v>102</v>
      </c>
      <c r="C417" s="105">
        <v>1982</v>
      </c>
      <c r="D417" s="105">
        <v>978</v>
      </c>
      <c r="E417" s="105">
        <v>1989</v>
      </c>
      <c r="F417" s="105">
        <v>900</v>
      </c>
      <c r="G417" s="105">
        <v>1285</v>
      </c>
      <c r="H417" s="105">
        <v>616</v>
      </c>
      <c r="I417" s="105">
        <v>1520</v>
      </c>
      <c r="J417" s="105">
        <v>636</v>
      </c>
      <c r="K417" s="105">
        <v>6776</v>
      </c>
      <c r="L417" s="105">
        <v>3130</v>
      </c>
      <c r="M417" s="167"/>
      <c r="N417" s="103" t="s">
        <v>102</v>
      </c>
      <c r="O417" s="105">
        <v>252</v>
      </c>
      <c r="P417" s="105">
        <v>121</v>
      </c>
      <c r="Q417" s="105">
        <v>137</v>
      </c>
      <c r="R417" s="105">
        <v>70</v>
      </c>
      <c r="S417" s="105">
        <v>77</v>
      </c>
      <c r="T417" s="105">
        <v>42</v>
      </c>
      <c r="U417" s="105">
        <v>360</v>
      </c>
      <c r="V417" s="105">
        <v>146</v>
      </c>
      <c r="W417" s="105">
        <v>826</v>
      </c>
      <c r="X417" s="105">
        <v>379</v>
      </c>
      <c r="Y417" s="167"/>
      <c r="Z417" s="103" t="s">
        <v>102</v>
      </c>
      <c r="AA417" s="105">
        <v>46</v>
      </c>
      <c r="AB417" s="105">
        <v>51</v>
      </c>
      <c r="AC417" s="105">
        <v>41</v>
      </c>
      <c r="AD417" s="105">
        <v>43</v>
      </c>
      <c r="AE417" s="105">
        <v>181</v>
      </c>
      <c r="AF417" s="105">
        <v>178</v>
      </c>
      <c r="AG417" s="105">
        <v>98</v>
      </c>
      <c r="AH417" s="105">
        <v>34</v>
      </c>
      <c r="AI417" s="105">
        <v>0</v>
      </c>
      <c r="AJ417" s="105">
        <v>29</v>
      </c>
      <c r="AK417" s="167"/>
      <c r="AL417" s="103" t="s">
        <v>102</v>
      </c>
      <c r="AM417" s="105">
        <v>0</v>
      </c>
      <c r="AN417" s="105">
        <v>2766</v>
      </c>
      <c r="AO417" s="105">
        <v>237</v>
      </c>
      <c r="AP417" s="105">
        <v>19</v>
      </c>
      <c r="AQ417" s="105">
        <v>20</v>
      </c>
      <c r="AR417" s="105">
        <v>44</v>
      </c>
      <c r="AS417" s="105">
        <v>180</v>
      </c>
      <c r="AT417" s="105">
        <v>83</v>
      </c>
      <c r="AU417" s="105">
        <v>78</v>
      </c>
      <c r="AV417" s="167"/>
      <c r="AW417" s="103" t="s">
        <v>102</v>
      </c>
      <c r="AX417" s="105">
        <v>1387</v>
      </c>
      <c r="AY417" s="105">
        <v>600</v>
      </c>
      <c r="AZ417" s="105">
        <v>1293</v>
      </c>
      <c r="BA417" s="105">
        <v>553</v>
      </c>
      <c r="BB417" s="105">
        <v>501</v>
      </c>
      <c r="BC417" s="105">
        <v>206</v>
      </c>
      <c r="BD417" s="105">
        <v>1304</v>
      </c>
      <c r="BE417" s="105">
        <v>578</v>
      </c>
      <c r="BF417" s="105">
        <v>1223</v>
      </c>
      <c r="BG417" s="105">
        <v>535</v>
      </c>
      <c r="BH417" s="105">
        <v>477</v>
      </c>
      <c r="BI417" s="105">
        <v>203</v>
      </c>
      <c r="BJ417" s="167"/>
      <c r="BK417" s="103" t="s">
        <v>102</v>
      </c>
      <c r="BL417" s="105">
        <v>117</v>
      </c>
      <c r="BM417" s="105">
        <v>121</v>
      </c>
      <c r="BN417" s="105">
        <v>17</v>
      </c>
      <c r="BO417" s="105">
        <v>137</v>
      </c>
      <c r="BP417" s="105">
        <v>0</v>
      </c>
      <c r="BQ417" s="105">
        <v>392</v>
      </c>
      <c r="BR417" s="105">
        <v>94</v>
      </c>
      <c r="BS417" s="105">
        <v>143</v>
      </c>
      <c r="BT417" s="105">
        <v>36</v>
      </c>
      <c r="BU417" s="105">
        <v>13</v>
      </c>
      <c r="BV417" s="167"/>
      <c r="BW417" s="103" t="s">
        <v>102</v>
      </c>
      <c r="BX417" s="105">
        <v>1613</v>
      </c>
      <c r="BY417" s="105">
        <v>2669</v>
      </c>
      <c r="BZ417" s="105">
        <v>773</v>
      </c>
      <c r="CA417" s="105">
        <v>421</v>
      </c>
      <c r="CB417" s="105">
        <v>2374</v>
      </c>
      <c r="CC417" s="105">
        <v>300</v>
      </c>
      <c r="CD417" s="105">
        <v>483</v>
      </c>
      <c r="CE417" s="105">
        <v>12</v>
      </c>
      <c r="CF417" s="105">
        <v>0</v>
      </c>
      <c r="CG417" s="105">
        <v>132</v>
      </c>
      <c r="CH417" s="105">
        <v>4</v>
      </c>
      <c r="CI417" s="105">
        <v>45</v>
      </c>
      <c r="CJ417" s="105">
        <v>2155</v>
      </c>
      <c r="CK417" s="135"/>
      <c r="CL417" s="138" t="s">
        <v>258</v>
      </c>
      <c r="CM417" s="138" t="s">
        <v>4526</v>
      </c>
      <c r="CN417" s="139">
        <v>6419</v>
      </c>
      <c r="CO417" s="141">
        <v>8781</v>
      </c>
    </row>
    <row r="418" spans="1:93">
      <c r="A418" s="205" t="s">
        <v>373</v>
      </c>
      <c r="B418" s="205"/>
      <c r="C418" s="205"/>
      <c r="D418" s="205"/>
      <c r="E418" s="205"/>
      <c r="F418" s="205"/>
      <c r="G418" s="205"/>
      <c r="H418" s="205"/>
      <c r="I418" s="205"/>
      <c r="J418" s="205"/>
      <c r="K418" s="205"/>
      <c r="L418" s="205"/>
      <c r="M418" s="205" t="s">
        <v>374</v>
      </c>
      <c r="N418" s="205"/>
      <c r="O418" s="205"/>
      <c r="P418" s="205"/>
      <c r="Q418" s="205"/>
      <c r="R418" s="205"/>
      <c r="S418" s="205"/>
      <c r="T418" s="205"/>
      <c r="U418" s="205"/>
      <c r="V418" s="205"/>
      <c r="W418" s="205"/>
      <c r="X418" s="205"/>
      <c r="Y418" s="205" t="s">
        <v>375</v>
      </c>
      <c r="Z418" s="205"/>
      <c r="AA418" s="205"/>
      <c r="AB418" s="205"/>
      <c r="AC418" s="205"/>
      <c r="AD418" s="205"/>
      <c r="AE418" s="205"/>
      <c r="AF418" s="205"/>
      <c r="AG418" s="205"/>
      <c r="AH418" s="205"/>
      <c r="AI418" s="205"/>
      <c r="AJ418" s="205"/>
      <c r="AK418" s="205" t="s">
        <v>376</v>
      </c>
      <c r="AL418" s="205"/>
      <c r="AM418" s="205"/>
      <c r="AN418" s="205"/>
      <c r="AO418" s="205"/>
      <c r="AP418" s="205"/>
      <c r="AQ418" s="205"/>
      <c r="AR418" s="205"/>
      <c r="AS418" s="205"/>
      <c r="AT418" s="205"/>
      <c r="AU418" s="205"/>
      <c r="AV418" s="205" t="s">
        <v>4593</v>
      </c>
      <c r="AW418" s="205"/>
      <c r="AX418" s="205"/>
      <c r="AY418" s="205"/>
      <c r="AZ418" s="205"/>
      <c r="BA418" s="205"/>
      <c r="BB418" s="205"/>
      <c r="BC418" s="205"/>
      <c r="BD418" s="205"/>
      <c r="BE418" s="205"/>
      <c r="BF418" s="205"/>
      <c r="BG418" s="205"/>
      <c r="BH418" s="205"/>
      <c r="BI418" s="205"/>
      <c r="BJ418" s="205" t="s">
        <v>377</v>
      </c>
      <c r="BK418" s="205"/>
      <c r="BL418" s="205"/>
      <c r="BM418" s="205"/>
      <c r="BN418" s="205"/>
      <c r="BO418" s="205"/>
      <c r="BP418" s="205"/>
      <c r="BQ418" s="205"/>
      <c r="BR418" s="205"/>
      <c r="BS418" s="205"/>
      <c r="BT418" s="205"/>
      <c r="BU418" s="205"/>
      <c r="BV418" s="205" t="s">
        <v>378</v>
      </c>
      <c r="BW418" s="205"/>
      <c r="BX418" s="205"/>
      <c r="BY418" s="205"/>
      <c r="BZ418" s="205"/>
      <c r="CA418" s="205"/>
      <c r="CB418" s="205"/>
      <c r="CC418" s="205"/>
      <c r="CD418" s="205"/>
      <c r="CE418" s="205"/>
      <c r="CF418" s="205"/>
      <c r="CG418" s="205"/>
      <c r="CH418" s="205"/>
      <c r="CI418" s="205"/>
      <c r="CJ418" s="205"/>
      <c r="CK418" s="135"/>
      <c r="CL418" s="138" t="s">
        <v>373</v>
      </c>
      <c r="CM418" s="138" t="s">
        <v>373</v>
      </c>
      <c r="CN418" s="139">
        <v>0</v>
      </c>
      <c r="CO418" s="141">
        <v>0</v>
      </c>
    </row>
    <row r="419" spans="1:93">
      <c r="A419" s="205" t="s">
        <v>4174</v>
      </c>
      <c r="B419" s="205"/>
      <c r="C419" s="205"/>
      <c r="D419" s="205"/>
      <c r="E419" s="205"/>
      <c r="F419" s="205"/>
      <c r="G419" s="205"/>
      <c r="H419" s="205"/>
      <c r="I419" s="205"/>
      <c r="J419" s="205"/>
      <c r="K419" s="205"/>
      <c r="L419" s="205"/>
      <c r="M419" s="205" t="s">
        <v>4174</v>
      </c>
      <c r="N419" s="205"/>
      <c r="O419" s="205"/>
      <c r="P419" s="205"/>
      <c r="Q419" s="205"/>
      <c r="R419" s="205"/>
      <c r="S419" s="205"/>
      <c r="T419" s="205"/>
      <c r="U419" s="205"/>
      <c r="V419" s="205"/>
      <c r="W419" s="205"/>
      <c r="X419" s="205"/>
      <c r="Y419" s="205" t="s">
        <v>4174</v>
      </c>
      <c r="Z419" s="205"/>
      <c r="AA419" s="205"/>
      <c r="AB419" s="205"/>
      <c r="AC419" s="205"/>
      <c r="AD419" s="205"/>
      <c r="AE419" s="205"/>
      <c r="AF419" s="205"/>
      <c r="AG419" s="205"/>
      <c r="AH419" s="205"/>
      <c r="AI419" s="205"/>
      <c r="AJ419" s="205"/>
      <c r="AK419" s="205" t="s">
        <v>4174</v>
      </c>
      <c r="AL419" s="205"/>
      <c r="AM419" s="205"/>
      <c r="AN419" s="205"/>
      <c r="AO419" s="205"/>
      <c r="AP419" s="205"/>
      <c r="AQ419" s="205"/>
      <c r="AR419" s="205"/>
      <c r="AS419" s="205"/>
      <c r="AT419" s="205"/>
      <c r="AU419" s="205"/>
      <c r="AV419" s="205" t="s">
        <v>4175</v>
      </c>
      <c r="AW419" s="205"/>
      <c r="AX419" s="205"/>
      <c r="AY419" s="205"/>
      <c r="AZ419" s="205"/>
      <c r="BA419" s="205"/>
      <c r="BB419" s="205"/>
      <c r="BC419" s="205"/>
      <c r="BD419" s="205"/>
      <c r="BE419" s="205"/>
      <c r="BF419" s="205"/>
      <c r="BG419" s="205"/>
      <c r="BH419" s="205"/>
      <c r="BI419" s="205"/>
      <c r="BJ419" s="205" t="s">
        <v>4174</v>
      </c>
      <c r="BK419" s="205"/>
      <c r="BL419" s="205"/>
      <c r="BM419" s="205"/>
      <c r="BN419" s="205"/>
      <c r="BO419" s="205"/>
      <c r="BP419" s="205"/>
      <c r="BQ419" s="205"/>
      <c r="BR419" s="205"/>
      <c r="BS419" s="205"/>
      <c r="BT419" s="205"/>
      <c r="BU419" s="205"/>
      <c r="BV419" s="205" t="s">
        <v>4174</v>
      </c>
      <c r="BW419" s="205"/>
      <c r="BX419" s="205"/>
      <c r="BY419" s="205"/>
      <c r="BZ419" s="205"/>
      <c r="CA419" s="205"/>
      <c r="CB419" s="205"/>
      <c r="CC419" s="205"/>
      <c r="CD419" s="205"/>
      <c r="CE419" s="205"/>
      <c r="CF419" s="205"/>
      <c r="CG419" s="205"/>
      <c r="CH419" s="205"/>
      <c r="CI419" s="205"/>
      <c r="CJ419" s="205"/>
      <c r="CK419" s="135"/>
      <c r="CL419" s="138" t="s">
        <v>4174</v>
      </c>
      <c r="CM419" s="138" t="s">
        <v>4174</v>
      </c>
      <c r="CN419" s="139">
        <v>0</v>
      </c>
      <c r="CO419" s="141">
        <v>0</v>
      </c>
    </row>
    <row r="420" spans="1:93" ht="23.45" customHeight="1">
      <c r="A420" s="204" t="s">
        <v>2</v>
      </c>
      <c r="B420" s="199" t="s">
        <v>335</v>
      </c>
      <c r="C420" s="205" t="s">
        <v>423</v>
      </c>
      <c r="D420" s="205"/>
      <c r="E420" s="205" t="s">
        <v>424</v>
      </c>
      <c r="F420" s="205"/>
      <c r="G420" s="205" t="s">
        <v>425</v>
      </c>
      <c r="H420" s="205"/>
      <c r="I420" s="205" t="s">
        <v>426</v>
      </c>
      <c r="J420" s="205"/>
      <c r="K420" s="205" t="s">
        <v>102</v>
      </c>
      <c r="L420" s="205"/>
      <c r="M420" s="204" t="s">
        <v>2</v>
      </c>
      <c r="N420" s="204" t="s">
        <v>113</v>
      </c>
      <c r="O420" s="205" t="s">
        <v>423</v>
      </c>
      <c r="P420" s="205"/>
      <c r="Q420" s="205" t="s">
        <v>424</v>
      </c>
      <c r="R420" s="205"/>
      <c r="S420" s="205" t="s">
        <v>425</v>
      </c>
      <c r="T420" s="205"/>
      <c r="U420" s="205" t="s">
        <v>426</v>
      </c>
      <c r="V420" s="205"/>
      <c r="W420" s="205" t="s">
        <v>102</v>
      </c>
      <c r="X420" s="205"/>
      <c r="Y420" s="204" t="s">
        <v>2</v>
      </c>
      <c r="Z420" s="204" t="s">
        <v>113</v>
      </c>
      <c r="AA420" s="205" t="s">
        <v>363</v>
      </c>
      <c r="AB420" s="205"/>
      <c r="AC420" s="205"/>
      <c r="AD420" s="205"/>
      <c r="AE420" s="205"/>
      <c r="AF420" s="205" t="s">
        <v>165</v>
      </c>
      <c r="AG420" s="205"/>
      <c r="AH420" s="205"/>
      <c r="AI420" s="205"/>
      <c r="AJ420" s="204" t="s">
        <v>364</v>
      </c>
      <c r="AK420" s="204" t="s">
        <v>2</v>
      </c>
      <c r="AL420" s="204" t="s">
        <v>113</v>
      </c>
      <c r="AM420" s="205" t="s">
        <v>365</v>
      </c>
      <c r="AN420" s="205"/>
      <c r="AO420" s="205"/>
      <c r="AP420" s="205"/>
      <c r="AQ420" s="205"/>
      <c r="AR420" s="205"/>
      <c r="AS420" s="205"/>
      <c r="AT420" s="205"/>
      <c r="AU420" s="205"/>
      <c r="AV420" s="205" t="s">
        <v>2</v>
      </c>
      <c r="AW420" s="204" t="s">
        <v>113</v>
      </c>
      <c r="AX420" s="205" t="s">
        <v>366</v>
      </c>
      <c r="AY420" s="205"/>
      <c r="AZ420" s="205" t="s">
        <v>367</v>
      </c>
      <c r="BA420" s="205"/>
      <c r="BB420" s="205" t="s">
        <v>89</v>
      </c>
      <c r="BC420" s="205"/>
      <c r="BD420" s="205" t="s">
        <v>368</v>
      </c>
      <c r="BE420" s="205"/>
      <c r="BF420" s="205" t="s">
        <v>369</v>
      </c>
      <c r="BG420" s="205"/>
      <c r="BH420" s="204" t="s">
        <v>370</v>
      </c>
      <c r="BI420" s="204"/>
      <c r="BJ420" s="204" t="s">
        <v>2</v>
      </c>
      <c r="BK420" s="204" t="s">
        <v>113</v>
      </c>
      <c r="BL420" s="205" t="s">
        <v>166</v>
      </c>
      <c r="BM420" s="205"/>
      <c r="BN420" s="205"/>
      <c r="BO420" s="205"/>
      <c r="BP420" s="205"/>
      <c r="BQ420" s="205"/>
      <c r="BR420" s="205"/>
      <c r="BS420" s="205"/>
      <c r="BT420" s="204" t="s">
        <v>167</v>
      </c>
      <c r="BU420" s="204"/>
      <c r="BV420" s="204" t="s">
        <v>2</v>
      </c>
      <c r="BW420" s="204" t="s">
        <v>113</v>
      </c>
      <c r="BX420" s="205" t="s">
        <v>371</v>
      </c>
      <c r="BY420" s="205"/>
      <c r="BZ420" s="205"/>
      <c r="CA420" s="205"/>
      <c r="CB420" s="205"/>
      <c r="CC420" s="205"/>
      <c r="CD420" s="205"/>
      <c r="CE420" s="205"/>
      <c r="CF420" s="205"/>
      <c r="CG420" s="205"/>
      <c r="CH420" s="205"/>
      <c r="CI420" s="205"/>
      <c r="CJ420" s="205"/>
      <c r="CK420" s="135"/>
      <c r="CL420" s="138" t="s">
        <v>2</v>
      </c>
      <c r="CM420" s="138" t="s">
        <v>4594</v>
      </c>
      <c r="CN420" s="139" t="e">
        <v>#VALUE!</v>
      </c>
      <c r="CO420" s="141">
        <v>0</v>
      </c>
    </row>
    <row r="421" spans="1:93" ht="36">
      <c r="A421" s="204"/>
      <c r="B421" s="199"/>
      <c r="C421" s="69" t="s">
        <v>170</v>
      </c>
      <c r="D421" s="69" t="s">
        <v>57</v>
      </c>
      <c r="E421" s="69" t="s">
        <v>170</v>
      </c>
      <c r="F421" s="69" t="s">
        <v>57</v>
      </c>
      <c r="G421" s="69" t="s">
        <v>170</v>
      </c>
      <c r="H421" s="69" t="s">
        <v>57</v>
      </c>
      <c r="I421" s="69" t="s">
        <v>170</v>
      </c>
      <c r="J421" s="69" t="s">
        <v>57</v>
      </c>
      <c r="K421" s="69" t="s">
        <v>170</v>
      </c>
      <c r="L421" s="69" t="s">
        <v>57</v>
      </c>
      <c r="M421" s="204"/>
      <c r="N421" s="204"/>
      <c r="O421" s="69" t="s">
        <v>170</v>
      </c>
      <c r="P421" s="69" t="s">
        <v>57</v>
      </c>
      <c r="Q421" s="69" t="s">
        <v>170</v>
      </c>
      <c r="R421" s="69" t="s">
        <v>57</v>
      </c>
      <c r="S421" s="69" t="s">
        <v>170</v>
      </c>
      <c r="T421" s="69" t="s">
        <v>57</v>
      </c>
      <c r="U421" s="69" t="s">
        <v>170</v>
      </c>
      <c r="V421" s="69" t="s">
        <v>57</v>
      </c>
      <c r="W421" s="69" t="s">
        <v>170</v>
      </c>
      <c r="X421" s="69" t="s">
        <v>57</v>
      </c>
      <c r="Y421" s="204"/>
      <c r="Z421" s="204"/>
      <c r="AA421" s="69" t="s">
        <v>427</v>
      </c>
      <c r="AB421" s="69" t="s">
        <v>428</v>
      </c>
      <c r="AC421" s="69" t="s">
        <v>429</v>
      </c>
      <c r="AD421" s="69" t="s">
        <v>430</v>
      </c>
      <c r="AE421" s="69" t="s">
        <v>102</v>
      </c>
      <c r="AF421" s="69" t="s">
        <v>372</v>
      </c>
      <c r="AG421" s="31" t="s">
        <v>279</v>
      </c>
      <c r="AH421" s="31" t="s">
        <v>172</v>
      </c>
      <c r="AI421" s="31" t="s">
        <v>173</v>
      </c>
      <c r="AJ421" s="204"/>
      <c r="AK421" s="204"/>
      <c r="AL421" s="204"/>
      <c r="AM421" s="44" t="s">
        <v>434</v>
      </c>
      <c r="AN421" s="44" t="s">
        <v>344</v>
      </c>
      <c r="AO421" s="44" t="s">
        <v>435</v>
      </c>
      <c r="AP421" s="44" t="s">
        <v>436</v>
      </c>
      <c r="AQ421" s="44" t="s">
        <v>437</v>
      </c>
      <c r="AR421" s="14" t="s">
        <v>175</v>
      </c>
      <c r="AS421" s="14" t="s">
        <v>176</v>
      </c>
      <c r="AT421" s="44" t="s">
        <v>69</v>
      </c>
      <c r="AU421" s="44" t="s">
        <v>70</v>
      </c>
      <c r="AV421" s="205"/>
      <c r="AW421" s="204"/>
      <c r="AX421" s="69" t="s">
        <v>170</v>
      </c>
      <c r="AY421" s="69" t="s">
        <v>57</v>
      </c>
      <c r="AZ421" s="69" t="s">
        <v>170</v>
      </c>
      <c r="BA421" s="69" t="s">
        <v>57</v>
      </c>
      <c r="BB421" s="69" t="s">
        <v>170</v>
      </c>
      <c r="BC421" s="69" t="s">
        <v>57</v>
      </c>
      <c r="BD421" s="69" t="s">
        <v>170</v>
      </c>
      <c r="BE421" s="69" t="s">
        <v>57</v>
      </c>
      <c r="BF421" s="69" t="s">
        <v>170</v>
      </c>
      <c r="BG421" s="69" t="s">
        <v>57</v>
      </c>
      <c r="BH421" s="69" t="s">
        <v>170</v>
      </c>
      <c r="BI421" s="69" t="s">
        <v>57</v>
      </c>
      <c r="BJ421" s="204"/>
      <c r="BK421" s="204"/>
      <c r="BL421" s="32" t="s">
        <v>338</v>
      </c>
      <c r="BM421" s="32" t="s">
        <v>341</v>
      </c>
      <c r="BN421" s="32" t="s">
        <v>339</v>
      </c>
      <c r="BO421" s="32" t="s">
        <v>340</v>
      </c>
      <c r="BP421" s="45" t="s">
        <v>342</v>
      </c>
      <c r="BQ421" s="45" t="s">
        <v>66</v>
      </c>
      <c r="BR421" s="45" t="s">
        <v>174</v>
      </c>
      <c r="BS421" s="45" t="s">
        <v>280</v>
      </c>
      <c r="BT421" s="69" t="s">
        <v>66</v>
      </c>
      <c r="BU421" s="69" t="s">
        <v>174</v>
      </c>
      <c r="BV421" s="204"/>
      <c r="BW421" s="204"/>
      <c r="BX421" s="69" t="s">
        <v>80</v>
      </c>
      <c r="BY421" s="69" t="s">
        <v>81</v>
      </c>
      <c r="BZ421" s="69" t="s">
        <v>82</v>
      </c>
      <c r="CA421" s="69" t="s">
        <v>421</v>
      </c>
      <c r="CB421" s="69" t="s">
        <v>431</v>
      </c>
      <c r="CC421" s="69" t="s">
        <v>432</v>
      </c>
      <c r="CD421" s="69" t="s">
        <v>420</v>
      </c>
      <c r="CE421" s="69" t="s">
        <v>84</v>
      </c>
      <c r="CF421" s="69" t="s">
        <v>85</v>
      </c>
      <c r="CG421" s="69" t="s">
        <v>86</v>
      </c>
      <c r="CH421" s="69" t="s">
        <v>87</v>
      </c>
      <c r="CI421" s="69" t="s">
        <v>88</v>
      </c>
      <c r="CJ421" s="70" t="s">
        <v>0</v>
      </c>
      <c r="CK421" s="135"/>
      <c r="CL421" s="138" t="s">
        <v>2</v>
      </c>
      <c r="CM421" s="138" t="s">
        <v>2</v>
      </c>
      <c r="CN421" s="139" t="e">
        <v>#VALUE!</v>
      </c>
      <c r="CO421" s="141">
        <v>0</v>
      </c>
    </row>
    <row r="422" spans="1:93">
      <c r="A422" s="73" t="s">
        <v>143</v>
      </c>
      <c r="B422" s="71"/>
      <c r="C422" s="5"/>
      <c r="D422" s="5"/>
      <c r="E422" s="5"/>
      <c r="F422" s="5"/>
      <c r="G422" s="5"/>
      <c r="H422" s="5"/>
      <c r="I422" s="5"/>
      <c r="J422" s="5"/>
      <c r="K422" s="5"/>
      <c r="L422" s="5"/>
      <c r="M422" s="73" t="s">
        <v>143</v>
      </c>
      <c r="N422" s="71"/>
      <c r="O422" s="5"/>
      <c r="P422" s="5"/>
      <c r="Q422" s="5"/>
      <c r="R422" s="5"/>
      <c r="S422" s="5"/>
      <c r="T422" s="5"/>
      <c r="U422" s="5"/>
      <c r="V422" s="5"/>
      <c r="W422" s="5"/>
      <c r="X422" s="5"/>
      <c r="Y422" s="73" t="s">
        <v>143</v>
      </c>
      <c r="Z422" s="71"/>
      <c r="AA422" s="5"/>
      <c r="AB422" s="5"/>
      <c r="AC422" s="5"/>
      <c r="AD422" s="5"/>
      <c r="AE422" s="5"/>
      <c r="AF422" s="5"/>
      <c r="AG422" s="5"/>
      <c r="AH422" s="5"/>
      <c r="AI422" s="5"/>
      <c r="AJ422" s="72"/>
      <c r="AK422" s="73" t="s">
        <v>143</v>
      </c>
      <c r="AL422" s="71"/>
      <c r="AM422" s="5"/>
      <c r="AN422" s="5"/>
      <c r="AO422" s="5"/>
      <c r="AP422" s="5"/>
      <c r="AQ422" s="5"/>
      <c r="AR422" s="5"/>
      <c r="AS422" s="5"/>
      <c r="AT422" s="5"/>
      <c r="AU422" s="5"/>
      <c r="AV422" s="73" t="s">
        <v>143</v>
      </c>
      <c r="AW422" s="71"/>
      <c r="AX422" s="5"/>
      <c r="AY422" s="5"/>
      <c r="AZ422" s="5"/>
      <c r="BA422" s="5"/>
      <c r="BB422" s="5"/>
      <c r="BC422" s="5"/>
      <c r="BD422" s="5"/>
      <c r="BE422" s="5"/>
      <c r="BF422" s="5"/>
      <c r="BG422" s="5"/>
      <c r="BH422" s="5"/>
      <c r="BI422" s="5"/>
      <c r="BJ422" s="73" t="s">
        <v>143</v>
      </c>
      <c r="BK422" s="71"/>
      <c r="BL422" s="5"/>
      <c r="BM422" s="5"/>
      <c r="BN422" s="5"/>
      <c r="BO422" s="5"/>
      <c r="BP422" s="5"/>
      <c r="BQ422" s="5"/>
      <c r="BR422" s="5"/>
      <c r="BS422" s="5"/>
      <c r="BT422" s="5"/>
      <c r="BU422" s="5"/>
      <c r="BV422" s="73" t="s">
        <v>143</v>
      </c>
      <c r="BW422" s="71"/>
      <c r="BX422" s="5"/>
      <c r="BY422" s="5"/>
      <c r="BZ422" s="5"/>
      <c r="CA422" s="5"/>
      <c r="CB422" s="5"/>
      <c r="CC422" s="5"/>
      <c r="CD422" s="5"/>
      <c r="CE422" s="5"/>
      <c r="CF422" s="5"/>
      <c r="CG422" s="5"/>
      <c r="CH422" s="5"/>
      <c r="CI422" s="5"/>
      <c r="CJ422" s="5"/>
      <c r="CK422" s="135"/>
      <c r="CL422" s="138" t="s">
        <v>143</v>
      </c>
      <c r="CM422" s="138" t="s">
        <v>143</v>
      </c>
      <c r="CN422" s="139">
        <v>0</v>
      </c>
      <c r="CO422" s="141">
        <v>0</v>
      </c>
    </row>
    <row r="423" spans="1:93" ht="14.45" customHeight="1">
      <c r="A423" s="167" t="s">
        <v>259</v>
      </c>
      <c r="B423" s="71" t="s">
        <v>119</v>
      </c>
      <c r="C423" s="5">
        <v>1358</v>
      </c>
      <c r="D423" s="5">
        <v>738</v>
      </c>
      <c r="E423" s="5">
        <v>1182</v>
      </c>
      <c r="F423" s="5">
        <v>609</v>
      </c>
      <c r="G423" s="5">
        <v>1005</v>
      </c>
      <c r="H423" s="5">
        <v>480</v>
      </c>
      <c r="I423" s="5">
        <v>916</v>
      </c>
      <c r="J423" s="5">
        <v>415</v>
      </c>
      <c r="K423" s="72">
        <v>4461</v>
      </c>
      <c r="L423" s="72">
        <v>2242</v>
      </c>
      <c r="M423" s="167" t="s">
        <v>259</v>
      </c>
      <c r="N423" s="71" t="s">
        <v>119</v>
      </c>
      <c r="O423" s="5">
        <v>65</v>
      </c>
      <c r="P423" s="5">
        <v>36</v>
      </c>
      <c r="Q423" s="5">
        <v>36</v>
      </c>
      <c r="R423" s="5">
        <v>15</v>
      </c>
      <c r="S423" s="5">
        <v>36</v>
      </c>
      <c r="T423" s="5">
        <v>19</v>
      </c>
      <c r="U423" s="5">
        <v>129</v>
      </c>
      <c r="V423" s="5">
        <v>54</v>
      </c>
      <c r="W423" s="72">
        <v>266</v>
      </c>
      <c r="X423" s="72">
        <v>124</v>
      </c>
      <c r="Y423" s="167" t="s">
        <v>259</v>
      </c>
      <c r="Z423" s="71" t="s">
        <v>119</v>
      </c>
      <c r="AA423" s="5">
        <v>35</v>
      </c>
      <c r="AB423" s="5">
        <v>32</v>
      </c>
      <c r="AC423" s="5">
        <v>28</v>
      </c>
      <c r="AD423" s="5">
        <v>29</v>
      </c>
      <c r="AE423" s="72">
        <v>124</v>
      </c>
      <c r="AF423" s="72">
        <v>115</v>
      </c>
      <c r="AG423" s="5">
        <v>78</v>
      </c>
      <c r="AH423" s="5">
        <v>0</v>
      </c>
      <c r="AI423" s="5">
        <v>1</v>
      </c>
      <c r="AJ423" s="5">
        <v>24</v>
      </c>
      <c r="AK423" s="167" t="s">
        <v>259</v>
      </c>
      <c r="AL423" s="71" t="s">
        <v>119</v>
      </c>
      <c r="AM423" s="5">
        <v>0</v>
      </c>
      <c r="AN423" s="5">
        <v>1534</v>
      </c>
      <c r="AO423" s="5">
        <v>144</v>
      </c>
      <c r="AP423" s="5">
        <v>14</v>
      </c>
      <c r="AQ423" s="5">
        <v>54</v>
      </c>
      <c r="AR423" s="5">
        <v>31</v>
      </c>
      <c r="AS423" s="5">
        <v>118</v>
      </c>
      <c r="AT423" s="5">
        <v>74</v>
      </c>
      <c r="AU423" s="5">
        <v>73</v>
      </c>
      <c r="AV423" s="167" t="s">
        <v>259</v>
      </c>
      <c r="AW423" s="71" t="s">
        <v>119</v>
      </c>
      <c r="AX423" s="5">
        <v>1004</v>
      </c>
      <c r="AY423" s="5">
        <v>472</v>
      </c>
      <c r="AZ423" s="5">
        <v>917</v>
      </c>
      <c r="BA423" s="5">
        <v>423</v>
      </c>
      <c r="BB423" s="5">
        <v>571</v>
      </c>
      <c r="BC423" s="5">
        <v>258</v>
      </c>
      <c r="BD423" s="5">
        <v>919</v>
      </c>
      <c r="BE423" s="5">
        <v>443</v>
      </c>
      <c r="BF423" s="5">
        <v>850</v>
      </c>
      <c r="BG423" s="5">
        <v>406</v>
      </c>
      <c r="BH423" s="5">
        <v>489</v>
      </c>
      <c r="BI423" s="5">
        <v>228</v>
      </c>
      <c r="BJ423" s="167" t="s">
        <v>259</v>
      </c>
      <c r="BK423" s="71" t="s">
        <v>119</v>
      </c>
      <c r="BL423" s="5">
        <v>21</v>
      </c>
      <c r="BM423" s="5">
        <v>91</v>
      </c>
      <c r="BN423" s="5">
        <v>0</v>
      </c>
      <c r="BO423" s="5">
        <v>118</v>
      </c>
      <c r="BP423" s="5">
        <v>0</v>
      </c>
      <c r="BQ423" s="72">
        <v>230</v>
      </c>
      <c r="BR423" s="5">
        <v>62</v>
      </c>
      <c r="BS423" s="5">
        <v>58</v>
      </c>
      <c r="BT423" s="72">
        <v>32</v>
      </c>
      <c r="BU423" s="5">
        <v>10</v>
      </c>
      <c r="BV423" s="167" t="s">
        <v>259</v>
      </c>
      <c r="BW423" s="71" t="s">
        <v>119</v>
      </c>
      <c r="BX423" s="5">
        <v>682</v>
      </c>
      <c r="BY423" s="5">
        <v>924</v>
      </c>
      <c r="BZ423" s="5">
        <v>310</v>
      </c>
      <c r="CA423" s="5">
        <v>258</v>
      </c>
      <c r="CB423" s="5">
        <v>559</v>
      </c>
      <c r="CC423" s="5">
        <v>58</v>
      </c>
      <c r="CD423" s="5">
        <v>153</v>
      </c>
      <c r="CE423" s="5">
        <v>6</v>
      </c>
      <c r="CF423" s="5">
        <v>0</v>
      </c>
      <c r="CG423" s="5">
        <v>15</v>
      </c>
      <c r="CH423" s="5">
        <v>4</v>
      </c>
      <c r="CI423" s="5">
        <v>74</v>
      </c>
      <c r="CJ423" s="5">
        <v>1130</v>
      </c>
      <c r="CK423" s="135"/>
      <c r="CL423" s="138" t="s">
        <v>259</v>
      </c>
      <c r="CM423" s="138" t="s">
        <v>4527</v>
      </c>
      <c r="CN423" s="139">
        <v>3826</v>
      </c>
      <c r="CO423" s="141">
        <v>2969</v>
      </c>
    </row>
    <row r="424" spans="1:93">
      <c r="A424" s="167"/>
      <c r="B424" s="71" t="s">
        <v>120</v>
      </c>
      <c r="C424" s="5">
        <v>112</v>
      </c>
      <c r="D424" s="5">
        <v>58</v>
      </c>
      <c r="E424" s="5">
        <v>132</v>
      </c>
      <c r="F424" s="5">
        <v>60</v>
      </c>
      <c r="G424" s="5">
        <v>112</v>
      </c>
      <c r="H424" s="5">
        <v>54</v>
      </c>
      <c r="I424" s="5">
        <v>114</v>
      </c>
      <c r="J424" s="5">
        <v>69</v>
      </c>
      <c r="K424" s="72">
        <v>470</v>
      </c>
      <c r="L424" s="72">
        <v>241</v>
      </c>
      <c r="M424" s="167"/>
      <c r="N424" s="71" t="s">
        <v>120</v>
      </c>
      <c r="O424" s="5">
        <v>1</v>
      </c>
      <c r="P424" s="5">
        <v>1</v>
      </c>
      <c r="Q424" s="5">
        <v>0</v>
      </c>
      <c r="R424" s="5">
        <v>0</v>
      </c>
      <c r="S424" s="5">
        <v>0</v>
      </c>
      <c r="T424" s="5">
        <v>0</v>
      </c>
      <c r="U424" s="5">
        <v>4</v>
      </c>
      <c r="V424" s="5">
        <v>1</v>
      </c>
      <c r="W424" s="72">
        <v>5</v>
      </c>
      <c r="X424" s="72">
        <v>2</v>
      </c>
      <c r="Y424" s="167"/>
      <c r="Z424" s="71" t="s">
        <v>120</v>
      </c>
      <c r="AA424" s="5">
        <v>2</v>
      </c>
      <c r="AB424" s="5">
        <v>3</v>
      </c>
      <c r="AC424" s="5">
        <v>2</v>
      </c>
      <c r="AD424" s="5">
        <v>3</v>
      </c>
      <c r="AE424" s="72">
        <v>10</v>
      </c>
      <c r="AF424" s="72">
        <v>10</v>
      </c>
      <c r="AG424" s="5">
        <v>10</v>
      </c>
      <c r="AH424" s="5">
        <v>0</v>
      </c>
      <c r="AI424" s="5">
        <v>0</v>
      </c>
      <c r="AJ424" s="5">
        <v>1</v>
      </c>
      <c r="AK424" s="167"/>
      <c r="AL424" s="71" t="s">
        <v>120</v>
      </c>
      <c r="AM424" s="5">
        <v>0</v>
      </c>
      <c r="AN424" s="5">
        <v>0</v>
      </c>
      <c r="AO424" s="5">
        <v>0</v>
      </c>
      <c r="AP424" s="5">
        <v>265</v>
      </c>
      <c r="AQ424" s="5">
        <v>0</v>
      </c>
      <c r="AR424" s="5">
        <v>0</v>
      </c>
      <c r="AS424" s="5">
        <v>10</v>
      </c>
      <c r="AT424" s="5">
        <v>0</v>
      </c>
      <c r="AU424" s="5">
        <v>0</v>
      </c>
      <c r="AV424" s="167"/>
      <c r="AW424" s="71" t="s">
        <v>120</v>
      </c>
      <c r="AX424" s="5">
        <v>106</v>
      </c>
      <c r="AY424" s="5">
        <v>42</v>
      </c>
      <c r="AZ424" s="5">
        <v>105</v>
      </c>
      <c r="BA424" s="5">
        <v>41</v>
      </c>
      <c r="BB424" s="5">
        <v>63</v>
      </c>
      <c r="BC424" s="5">
        <v>32</v>
      </c>
      <c r="BD424" s="5">
        <v>90</v>
      </c>
      <c r="BE424" s="5">
        <v>31</v>
      </c>
      <c r="BF424" s="5">
        <v>90</v>
      </c>
      <c r="BG424" s="5">
        <v>31</v>
      </c>
      <c r="BH424" s="5">
        <v>0</v>
      </c>
      <c r="BI424" s="5">
        <v>0</v>
      </c>
      <c r="BJ424" s="167"/>
      <c r="BK424" s="71" t="s">
        <v>120</v>
      </c>
      <c r="BL424" s="5">
        <v>3</v>
      </c>
      <c r="BM424" s="5">
        <v>11</v>
      </c>
      <c r="BN424" s="5">
        <v>0</v>
      </c>
      <c r="BO424" s="5">
        <v>7</v>
      </c>
      <c r="BP424" s="5">
        <v>0</v>
      </c>
      <c r="BQ424" s="72">
        <v>21</v>
      </c>
      <c r="BR424" s="5">
        <v>10</v>
      </c>
      <c r="BS424" s="5">
        <v>7</v>
      </c>
      <c r="BT424" s="72">
        <v>6</v>
      </c>
      <c r="BU424" s="5">
        <v>3</v>
      </c>
      <c r="BV424" s="167"/>
      <c r="BW424" s="71" t="s">
        <v>120</v>
      </c>
      <c r="BX424" s="5">
        <v>314</v>
      </c>
      <c r="BY424" s="5">
        <v>143</v>
      </c>
      <c r="BZ424" s="5">
        <v>0</v>
      </c>
      <c r="CA424" s="5">
        <v>0</v>
      </c>
      <c r="CB424" s="5">
        <v>143</v>
      </c>
      <c r="CC424" s="5">
        <v>0</v>
      </c>
      <c r="CD424" s="5">
        <v>0</v>
      </c>
      <c r="CE424" s="5">
        <v>0</v>
      </c>
      <c r="CF424" s="5">
        <v>0</v>
      </c>
      <c r="CG424" s="5">
        <v>0</v>
      </c>
      <c r="CH424" s="5">
        <v>0</v>
      </c>
      <c r="CI424" s="5">
        <v>0</v>
      </c>
      <c r="CJ424" s="5">
        <v>72</v>
      </c>
      <c r="CK424" s="135"/>
      <c r="CL424" s="138" t="s">
        <v>259</v>
      </c>
      <c r="CM424" s="138" t="s">
        <v>4528</v>
      </c>
      <c r="CN424" s="139">
        <v>1060</v>
      </c>
      <c r="CO424" s="141">
        <v>600</v>
      </c>
    </row>
    <row r="425" spans="1:93">
      <c r="A425" s="167"/>
      <c r="B425" s="103" t="s">
        <v>102</v>
      </c>
      <c r="C425" s="105">
        <v>1470</v>
      </c>
      <c r="D425" s="105">
        <v>796</v>
      </c>
      <c r="E425" s="105">
        <v>1314</v>
      </c>
      <c r="F425" s="105">
        <v>669</v>
      </c>
      <c r="G425" s="105">
        <v>1117</v>
      </c>
      <c r="H425" s="105">
        <v>534</v>
      </c>
      <c r="I425" s="105">
        <v>1030</v>
      </c>
      <c r="J425" s="105">
        <v>484</v>
      </c>
      <c r="K425" s="105">
        <v>4931</v>
      </c>
      <c r="L425" s="105">
        <v>2483</v>
      </c>
      <c r="M425" s="167"/>
      <c r="N425" s="103" t="s">
        <v>102</v>
      </c>
      <c r="O425" s="105">
        <v>66</v>
      </c>
      <c r="P425" s="105">
        <v>37</v>
      </c>
      <c r="Q425" s="105">
        <v>36</v>
      </c>
      <c r="R425" s="105">
        <v>15</v>
      </c>
      <c r="S425" s="105">
        <v>36</v>
      </c>
      <c r="T425" s="105">
        <v>19</v>
      </c>
      <c r="U425" s="105">
        <v>133</v>
      </c>
      <c r="V425" s="105">
        <v>55</v>
      </c>
      <c r="W425" s="105">
        <v>271</v>
      </c>
      <c r="X425" s="105">
        <v>126</v>
      </c>
      <c r="Y425" s="167"/>
      <c r="Z425" s="103" t="s">
        <v>102</v>
      </c>
      <c r="AA425" s="105">
        <v>37</v>
      </c>
      <c r="AB425" s="105">
        <v>35</v>
      </c>
      <c r="AC425" s="105">
        <v>30</v>
      </c>
      <c r="AD425" s="105">
        <v>32</v>
      </c>
      <c r="AE425" s="105">
        <v>134</v>
      </c>
      <c r="AF425" s="105">
        <v>125</v>
      </c>
      <c r="AG425" s="105">
        <v>88</v>
      </c>
      <c r="AH425" s="105">
        <v>0</v>
      </c>
      <c r="AI425" s="105">
        <v>1</v>
      </c>
      <c r="AJ425" s="105">
        <v>25</v>
      </c>
      <c r="AK425" s="167"/>
      <c r="AL425" s="103" t="s">
        <v>102</v>
      </c>
      <c r="AM425" s="105">
        <v>0</v>
      </c>
      <c r="AN425" s="105">
        <v>1534</v>
      </c>
      <c r="AO425" s="105">
        <v>144</v>
      </c>
      <c r="AP425" s="105">
        <v>279</v>
      </c>
      <c r="AQ425" s="105">
        <v>54</v>
      </c>
      <c r="AR425" s="105">
        <v>31</v>
      </c>
      <c r="AS425" s="105">
        <v>128</v>
      </c>
      <c r="AT425" s="105">
        <v>74</v>
      </c>
      <c r="AU425" s="105">
        <v>73</v>
      </c>
      <c r="AV425" s="167"/>
      <c r="AW425" s="103" t="s">
        <v>102</v>
      </c>
      <c r="AX425" s="105">
        <v>1110</v>
      </c>
      <c r="AY425" s="105">
        <v>514</v>
      </c>
      <c r="AZ425" s="105">
        <v>1022</v>
      </c>
      <c r="BA425" s="105">
        <v>464</v>
      </c>
      <c r="BB425" s="105">
        <v>634</v>
      </c>
      <c r="BC425" s="105">
        <v>290</v>
      </c>
      <c r="BD425" s="105">
        <v>1009</v>
      </c>
      <c r="BE425" s="105">
        <v>474</v>
      </c>
      <c r="BF425" s="105">
        <v>940</v>
      </c>
      <c r="BG425" s="105">
        <v>437</v>
      </c>
      <c r="BH425" s="105">
        <v>489</v>
      </c>
      <c r="BI425" s="105">
        <v>228</v>
      </c>
      <c r="BJ425" s="167"/>
      <c r="BK425" s="103" t="s">
        <v>102</v>
      </c>
      <c r="BL425" s="105">
        <v>24</v>
      </c>
      <c r="BM425" s="105">
        <v>102</v>
      </c>
      <c r="BN425" s="105">
        <v>0</v>
      </c>
      <c r="BO425" s="105">
        <v>125</v>
      </c>
      <c r="BP425" s="105">
        <v>0</v>
      </c>
      <c r="BQ425" s="105">
        <v>251</v>
      </c>
      <c r="BR425" s="105">
        <v>72</v>
      </c>
      <c r="BS425" s="105">
        <v>65</v>
      </c>
      <c r="BT425" s="105">
        <v>38</v>
      </c>
      <c r="BU425" s="105">
        <v>13</v>
      </c>
      <c r="BV425" s="167"/>
      <c r="BW425" s="103" t="s">
        <v>102</v>
      </c>
      <c r="BX425" s="105">
        <v>996</v>
      </c>
      <c r="BY425" s="105">
        <v>1067</v>
      </c>
      <c r="BZ425" s="105">
        <v>310</v>
      </c>
      <c r="CA425" s="105">
        <v>258</v>
      </c>
      <c r="CB425" s="105">
        <v>702</v>
      </c>
      <c r="CC425" s="105">
        <v>58</v>
      </c>
      <c r="CD425" s="105">
        <v>153</v>
      </c>
      <c r="CE425" s="105">
        <v>6</v>
      </c>
      <c r="CF425" s="105">
        <v>0</v>
      </c>
      <c r="CG425" s="105">
        <v>15</v>
      </c>
      <c r="CH425" s="105">
        <v>4</v>
      </c>
      <c r="CI425" s="105">
        <v>74</v>
      </c>
      <c r="CJ425" s="105">
        <v>1202</v>
      </c>
      <c r="CK425" s="135"/>
      <c r="CL425" s="138" t="s">
        <v>259</v>
      </c>
      <c r="CM425" s="138" t="s">
        <v>4529</v>
      </c>
      <c r="CN425" s="139">
        <v>4886</v>
      </c>
      <c r="CO425" s="141">
        <v>3569</v>
      </c>
    </row>
    <row r="426" spans="1:93" ht="14.45" customHeight="1">
      <c r="A426" s="167" t="s">
        <v>260</v>
      </c>
      <c r="B426" s="71" t="s">
        <v>119</v>
      </c>
      <c r="C426" s="5">
        <v>1195</v>
      </c>
      <c r="D426" s="5">
        <v>643</v>
      </c>
      <c r="E426" s="5">
        <v>1309</v>
      </c>
      <c r="F426" s="5">
        <v>680</v>
      </c>
      <c r="G426" s="5">
        <v>984</v>
      </c>
      <c r="H426" s="5">
        <v>482</v>
      </c>
      <c r="I426" s="5">
        <v>992</v>
      </c>
      <c r="J426" s="5">
        <v>459</v>
      </c>
      <c r="K426" s="72">
        <v>4480</v>
      </c>
      <c r="L426" s="72">
        <v>2264</v>
      </c>
      <c r="M426" s="167" t="s">
        <v>260</v>
      </c>
      <c r="N426" s="71" t="s">
        <v>119</v>
      </c>
      <c r="O426" s="5">
        <v>21</v>
      </c>
      <c r="P426" s="5">
        <v>11</v>
      </c>
      <c r="Q426" s="5">
        <v>13</v>
      </c>
      <c r="R426" s="5">
        <v>6</v>
      </c>
      <c r="S426" s="5">
        <v>4</v>
      </c>
      <c r="T426" s="5">
        <v>3</v>
      </c>
      <c r="U426" s="5">
        <v>99</v>
      </c>
      <c r="V426" s="5">
        <v>52</v>
      </c>
      <c r="W426" s="72">
        <v>137</v>
      </c>
      <c r="X426" s="72">
        <v>72</v>
      </c>
      <c r="Y426" s="167" t="s">
        <v>260</v>
      </c>
      <c r="Z426" s="71" t="s">
        <v>119</v>
      </c>
      <c r="AA426" s="5">
        <v>39</v>
      </c>
      <c r="AB426" s="5">
        <v>41</v>
      </c>
      <c r="AC426" s="5">
        <v>38</v>
      </c>
      <c r="AD426" s="5">
        <v>34</v>
      </c>
      <c r="AE426" s="72">
        <v>152</v>
      </c>
      <c r="AF426" s="72">
        <v>138</v>
      </c>
      <c r="AG426" s="5">
        <v>95</v>
      </c>
      <c r="AH426" s="5">
        <v>1</v>
      </c>
      <c r="AI426" s="5">
        <v>1</v>
      </c>
      <c r="AJ426" s="5">
        <v>38</v>
      </c>
      <c r="AK426" s="167" t="s">
        <v>260</v>
      </c>
      <c r="AL426" s="71" t="s">
        <v>119</v>
      </c>
      <c r="AM426" s="5">
        <v>1</v>
      </c>
      <c r="AN426" s="5">
        <v>1345</v>
      </c>
      <c r="AO426" s="5">
        <v>210</v>
      </c>
      <c r="AP426" s="5">
        <v>16</v>
      </c>
      <c r="AQ426" s="5">
        <v>7</v>
      </c>
      <c r="AR426" s="5">
        <v>59</v>
      </c>
      <c r="AS426" s="5">
        <v>142</v>
      </c>
      <c r="AT426" s="5">
        <v>92</v>
      </c>
      <c r="AU426" s="5">
        <v>86</v>
      </c>
      <c r="AV426" s="167" t="s">
        <v>260</v>
      </c>
      <c r="AW426" s="71" t="s">
        <v>119</v>
      </c>
      <c r="AX426" s="5">
        <v>1088</v>
      </c>
      <c r="AY426" s="5">
        <v>517</v>
      </c>
      <c r="AZ426" s="5">
        <v>977</v>
      </c>
      <c r="BA426" s="5">
        <v>468</v>
      </c>
      <c r="BB426" s="5">
        <v>823</v>
      </c>
      <c r="BC426" s="5">
        <v>413</v>
      </c>
      <c r="BD426" s="5">
        <v>888</v>
      </c>
      <c r="BE426" s="5">
        <v>430</v>
      </c>
      <c r="BF426" s="5">
        <v>799</v>
      </c>
      <c r="BG426" s="5">
        <v>391</v>
      </c>
      <c r="BH426" s="5">
        <v>486</v>
      </c>
      <c r="BI426" s="5">
        <v>252</v>
      </c>
      <c r="BJ426" s="167" t="s">
        <v>260</v>
      </c>
      <c r="BK426" s="71" t="s">
        <v>119</v>
      </c>
      <c r="BL426" s="5">
        <v>61</v>
      </c>
      <c r="BM426" s="5">
        <v>72</v>
      </c>
      <c r="BN426" s="5">
        <v>6</v>
      </c>
      <c r="BO426" s="5">
        <v>216</v>
      </c>
      <c r="BP426" s="5">
        <v>6</v>
      </c>
      <c r="BQ426" s="72">
        <v>361</v>
      </c>
      <c r="BR426" s="5">
        <v>94</v>
      </c>
      <c r="BS426" s="5">
        <v>106</v>
      </c>
      <c r="BT426" s="72">
        <v>19</v>
      </c>
      <c r="BU426" s="5">
        <v>4</v>
      </c>
      <c r="BV426" s="167" t="s">
        <v>260</v>
      </c>
      <c r="BW426" s="71" t="s">
        <v>119</v>
      </c>
      <c r="BX426" s="5">
        <v>734</v>
      </c>
      <c r="BY426" s="5">
        <v>913</v>
      </c>
      <c r="BZ426" s="5">
        <v>82</v>
      </c>
      <c r="CA426" s="5">
        <v>65</v>
      </c>
      <c r="CB426" s="5">
        <v>824</v>
      </c>
      <c r="CC426" s="5">
        <v>67</v>
      </c>
      <c r="CD426" s="5">
        <v>75</v>
      </c>
      <c r="CE426" s="5">
        <v>6</v>
      </c>
      <c r="CF426" s="5">
        <v>0</v>
      </c>
      <c r="CG426" s="5">
        <v>29</v>
      </c>
      <c r="CH426" s="5">
        <v>2</v>
      </c>
      <c r="CI426" s="5">
        <v>73</v>
      </c>
      <c r="CJ426" s="5">
        <v>178</v>
      </c>
      <c r="CK426" s="135"/>
      <c r="CL426" s="138" t="s">
        <v>260</v>
      </c>
      <c r="CM426" s="138" t="s">
        <v>4530</v>
      </c>
      <c r="CN426" s="139">
        <v>3420</v>
      </c>
      <c r="CO426" s="141">
        <v>2797</v>
      </c>
    </row>
    <row r="427" spans="1:93">
      <c r="A427" s="167"/>
      <c r="B427" s="71" t="s">
        <v>120</v>
      </c>
      <c r="C427" s="5">
        <v>464</v>
      </c>
      <c r="D427" s="5">
        <v>233</v>
      </c>
      <c r="E427" s="5">
        <v>598</v>
      </c>
      <c r="F427" s="5">
        <v>306</v>
      </c>
      <c r="G427" s="5">
        <v>475</v>
      </c>
      <c r="H427" s="5">
        <v>200</v>
      </c>
      <c r="I427" s="5">
        <v>529</v>
      </c>
      <c r="J427" s="5">
        <v>263</v>
      </c>
      <c r="K427" s="72">
        <v>2066</v>
      </c>
      <c r="L427" s="72">
        <v>1002</v>
      </c>
      <c r="M427" s="167"/>
      <c r="N427" s="71" t="s">
        <v>120</v>
      </c>
      <c r="O427" s="5">
        <v>58</v>
      </c>
      <c r="P427" s="5">
        <v>23</v>
      </c>
      <c r="Q427" s="5">
        <v>28</v>
      </c>
      <c r="R427" s="5">
        <v>13</v>
      </c>
      <c r="S427" s="5">
        <v>17</v>
      </c>
      <c r="T427" s="5">
        <v>5</v>
      </c>
      <c r="U427" s="5">
        <v>137</v>
      </c>
      <c r="V427" s="5">
        <v>75</v>
      </c>
      <c r="W427" s="72">
        <v>240</v>
      </c>
      <c r="X427" s="72">
        <v>116</v>
      </c>
      <c r="Y427" s="167"/>
      <c r="Z427" s="71" t="s">
        <v>120</v>
      </c>
      <c r="AA427" s="5">
        <v>10</v>
      </c>
      <c r="AB427" s="5">
        <v>11</v>
      </c>
      <c r="AC427" s="5">
        <v>10</v>
      </c>
      <c r="AD427" s="5">
        <v>11</v>
      </c>
      <c r="AE427" s="72">
        <v>42</v>
      </c>
      <c r="AF427" s="72">
        <v>32</v>
      </c>
      <c r="AG427" s="5">
        <v>25</v>
      </c>
      <c r="AH427" s="5">
        <v>0</v>
      </c>
      <c r="AI427" s="5">
        <v>0</v>
      </c>
      <c r="AJ427" s="5">
        <v>3</v>
      </c>
      <c r="AK427" s="167"/>
      <c r="AL427" s="71" t="s">
        <v>120</v>
      </c>
      <c r="AM427" s="5">
        <v>36</v>
      </c>
      <c r="AN427" s="5">
        <v>706</v>
      </c>
      <c r="AO427" s="5">
        <v>0</v>
      </c>
      <c r="AP427" s="5">
        <v>0</v>
      </c>
      <c r="AQ427" s="5">
        <v>0</v>
      </c>
      <c r="AR427" s="5">
        <v>25</v>
      </c>
      <c r="AS427" s="5">
        <v>33</v>
      </c>
      <c r="AT427" s="5">
        <v>54</v>
      </c>
      <c r="AU427" s="5">
        <v>45</v>
      </c>
      <c r="AV427" s="167"/>
      <c r="AW427" s="71" t="s">
        <v>120</v>
      </c>
      <c r="AX427" s="5">
        <v>553</v>
      </c>
      <c r="AY427" s="5">
        <v>277</v>
      </c>
      <c r="AZ427" s="5">
        <v>527</v>
      </c>
      <c r="BA427" s="5">
        <v>263</v>
      </c>
      <c r="BB427" s="5">
        <v>390</v>
      </c>
      <c r="BC427" s="5">
        <v>210</v>
      </c>
      <c r="BD427" s="5">
        <v>532</v>
      </c>
      <c r="BE427" s="5">
        <v>266</v>
      </c>
      <c r="BF427" s="5">
        <v>512</v>
      </c>
      <c r="BG427" s="5">
        <v>254</v>
      </c>
      <c r="BH427" s="5">
        <v>319</v>
      </c>
      <c r="BI427" s="5">
        <v>170</v>
      </c>
      <c r="BJ427" s="167"/>
      <c r="BK427" s="71" t="s">
        <v>120</v>
      </c>
      <c r="BL427" s="5">
        <v>83</v>
      </c>
      <c r="BM427" s="5">
        <v>38</v>
      </c>
      <c r="BN427" s="5">
        <v>1</v>
      </c>
      <c r="BO427" s="5">
        <v>2</v>
      </c>
      <c r="BP427" s="5">
        <v>0</v>
      </c>
      <c r="BQ427" s="72">
        <v>124</v>
      </c>
      <c r="BR427" s="5">
        <v>80</v>
      </c>
      <c r="BS427" s="5">
        <v>96</v>
      </c>
      <c r="BT427" s="72">
        <v>41</v>
      </c>
      <c r="BU427" s="5">
        <v>23</v>
      </c>
      <c r="BV427" s="167"/>
      <c r="BW427" s="71" t="s">
        <v>120</v>
      </c>
      <c r="BX427" s="5">
        <v>932</v>
      </c>
      <c r="BY427" s="5">
        <v>1087</v>
      </c>
      <c r="BZ427" s="5">
        <v>91</v>
      </c>
      <c r="CA427" s="5">
        <v>85</v>
      </c>
      <c r="CB427" s="5">
        <v>956</v>
      </c>
      <c r="CC427" s="5">
        <v>48</v>
      </c>
      <c r="CD427" s="5">
        <v>76</v>
      </c>
      <c r="CE427" s="5">
        <v>91</v>
      </c>
      <c r="CF427" s="5">
        <v>0</v>
      </c>
      <c r="CG427" s="5">
        <v>14</v>
      </c>
      <c r="CH427" s="5">
        <v>10</v>
      </c>
      <c r="CI427" s="5">
        <v>12</v>
      </c>
      <c r="CJ427" s="5">
        <v>76</v>
      </c>
      <c r="CK427" s="135"/>
      <c r="CL427" s="138" t="s">
        <v>260</v>
      </c>
      <c r="CM427" s="138" t="s">
        <v>4531</v>
      </c>
      <c r="CN427" s="139">
        <v>1448</v>
      </c>
      <c r="CO427" s="141">
        <v>3390</v>
      </c>
    </row>
    <row r="428" spans="1:93">
      <c r="A428" s="167"/>
      <c r="B428" s="103" t="s">
        <v>102</v>
      </c>
      <c r="C428" s="105">
        <v>1659</v>
      </c>
      <c r="D428" s="105">
        <v>876</v>
      </c>
      <c r="E428" s="105">
        <v>1907</v>
      </c>
      <c r="F428" s="105">
        <v>986</v>
      </c>
      <c r="G428" s="105">
        <v>1459</v>
      </c>
      <c r="H428" s="105">
        <v>682</v>
      </c>
      <c r="I428" s="105">
        <v>1521</v>
      </c>
      <c r="J428" s="105">
        <v>722</v>
      </c>
      <c r="K428" s="105">
        <v>6546</v>
      </c>
      <c r="L428" s="105">
        <v>3266</v>
      </c>
      <c r="M428" s="167"/>
      <c r="N428" s="103" t="s">
        <v>102</v>
      </c>
      <c r="O428" s="105">
        <v>79</v>
      </c>
      <c r="P428" s="105">
        <v>34</v>
      </c>
      <c r="Q428" s="105">
        <v>41</v>
      </c>
      <c r="R428" s="105">
        <v>19</v>
      </c>
      <c r="S428" s="105">
        <v>21</v>
      </c>
      <c r="T428" s="105">
        <v>8</v>
      </c>
      <c r="U428" s="105">
        <v>236</v>
      </c>
      <c r="V428" s="105">
        <v>127</v>
      </c>
      <c r="W428" s="105">
        <v>377</v>
      </c>
      <c r="X428" s="105">
        <v>188</v>
      </c>
      <c r="Y428" s="167"/>
      <c r="Z428" s="103" t="s">
        <v>102</v>
      </c>
      <c r="AA428" s="105">
        <v>49</v>
      </c>
      <c r="AB428" s="105">
        <v>52</v>
      </c>
      <c r="AC428" s="105">
        <v>48</v>
      </c>
      <c r="AD428" s="105">
        <v>45</v>
      </c>
      <c r="AE428" s="105">
        <v>194</v>
      </c>
      <c r="AF428" s="105">
        <v>170</v>
      </c>
      <c r="AG428" s="105">
        <v>120</v>
      </c>
      <c r="AH428" s="105">
        <v>1</v>
      </c>
      <c r="AI428" s="105">
        <v>1</v>
      </c>
      <c r="AJ428" s="105">
        <v>41</v>
      </c>
      <c r="AK428" s="167"/>
      <c r="AL428" s="103" t="s">
        <v>102</v>
      </c>
      <c r="AM428" s="105">
        <v>37</v>
      </c>
      <c r="AN428" s="105">
        <v>2051</v>
      </c>
      <c r="AO428" s="105">
        <v>210</v>
      </c>
      <c r="AP428" s="105">
        <v>16</v>
      </c>
      <c r="AQ428" s="105">
        <v>7</v>
      </c>
      <c r="AR428" s="105">
        <v>84</v>
      </c>
      <c r="AS428" s="105">
        <v>175</v>
      </c>
      <c r="AT428" s="105">
        <v>146</v>
      </c>
      <c r="AU428" s="105">
        <v>131</v>
      </c>
      <c r="AV428" s="167"/>
      <c r="AW428" s="103" t="s">
        <v>102</v>
      </c>
      <c r="AX428" s="105">
        <v>1641</v>
      </c>
      <c r="AY428" s="105">
        <v>794</v>
      </c>
      <c r="AZ428" s="105">
        <v>1504</v>
      </c>
      <c r="BA428" s="105">
        <v>731</v>
      </c>
      <c r="BB428" s="105">
        <v>1213</v>
      </c>
      <c r="BC428" s="105">
        <v>623</v>
      </c>
      <c r="BD428" s="105">
        <v>1420</v>
      </c>
      <c r="BE428" s="105">
        <v>696</v>
      </c>
      <c r="BF428" s="105">
        <v>1311</v>
      </c>
      <c r="BG428" s="105">
        <v>645</v>
      </c>
      <c r="BH428" s="105">
        <v>805</v>
      </c>
      <c r="BI428" s="105">
        <v>422</v>
      </c>
      <c r="BJ428" s="167"/>
      <c r="BK428" s="103" t="s">
        <v>102</v>
      </c>
      <c r="BL428" s="105">
        <v>144</v>
      </c>
      <c r="BM428" s="105">
        <v>110</v>
      </c>
      <c r="BN428" s="105">
        <v>7</v>
      </c>
      <c r="BO428" s="105">
        <v>218</v>
      </c>
      <c r="BP428" s="105">
        <v>6</v>
      </c>
      <c r="BQ428" s="105">
        <v>485</v>
      </c>
      <c r="BR428" s="105">
        <v>174</v>
      </c>
      <c r="BS428" s="105">
        <v>202</v>
      </c>
      <c r="BT428" s="105">
        <v>60</v>
      </c>
      <c r="BU428" s="105">
        <v>27</v>
      </c>
      <c r="BV428" s="167"/>
      <c r="BW428" s="103" t="s">
        <v>102</v>
      </c>
      <c r="BX428" s="105">
        <v>1666</v>
      </c>
      <c r="BY428" s="105">
        <v>2000</v>
      </c>
      <c r="BZ428" s="105">
        <v>173</v>
      </c>
      <c r="CA428" s="105">
        <v>150</v>
      </c>
      <c r="CB428" s="105">
        <v>1780</v>
      </c>
      <c r="CC428" s="105">
        <v>115</v>
      </c>
      <c r="CD428" s="105">
        <v>151</v>
      </c>
      <c r="CE428" s="105">
        <v>97</v>
      </c>
      <c r="CF428" s="105">
        <v>0</v>
      </c>
      <c r="CG428" s="105">
        <v>43</v>
      </c>
      <c r="CH428" s="105">
        <v>12</v>
      </c>
      <c r="CI428" s="105">
        <v>85</v>
      </c>
      <c r="CJ428" s="105">
        <v>254</v>
      </c>
      <c r="CK428" s="135"/>
      <c r="CL428" s="138" t="s">
        <v>260</v>
      </c>
      <c r="CM428" s="138" t="s">
        <v>4532</v>
      </c>
      <c r="CN428" s="139">
        <v>4868</v>
      </c>
      <c r="CO428" s="141">
        <v>6187</v>
      </c>
    </row>
    <row r="429" spans="1:93" ht="14.45" customHeight="1">
      <c r="A429" s="167" t="s">
        <v>261</v>
      </c>
      <c r="B429" s="71" t="s">
        <v>119</v>
      </c>
      <c r="C429" s="5">
        <v>2497</v>
      </c>
      <c r="D429" s="5">
        <v>1371</v>
      </c>
      <c r="E429" s="5">
        <v>2210</v>
      </c>
      <c r="F429" s="5">
        <v>1113</v>
      </c>
      <c r="G429" s="5">
        <v>1638</v>
      </c>
      <c r="H429" s="5">
        <v>809</v>
      </c>
      <c r="I429" s="5">
        <v>1347</v>
      </c>
      <c r="J429" s="5">
        <v>627</v>
      </c>
      <c r="K429" s="72">
        <v>7692</v>
      </c>
      <c r="L429" s="72">
        <v>3920</v>
      </c>
      <c r="M429" s="167" t="s">
        <v>261</v>
      </c>
      <c r="N429" s="71" t="s">
        <v>119</v>
      </c>
      <c r="O429" s="5">
        <v>99</v>
      </c>
      <c r="P429" s="5">
        <v>46</v>
      </c>
      <c r="Q429" s="5">
        <v>47</v>
      </c>
      <c r="R429" s="5">
        <v>37</v>
      </c>
      <c r="S429" s="5">
        <v>69</v>
      </c>
      <c r="T429" s="5">
        <v>28</v>
      </c>
      <c r="U429" s="5">
        <v>126</v>
      </c>
      <c r="V429" s="5">
        <v>65</v>
      </c>
      <c r="W429" s="72">
        <v>341</v>
      </c>
      <c r="X429" s="72">
        <v>176</v>
      </c>
      <c r="Y429" s="167" t="s">
        <v>261</v>
      </c>
      <c r="Z429" s="71" t="s">
        <v>119</v>
      </c>
      <c r="AA429" s="5">
        <v>52</v>
      </c>
      <c r="AB429" s="5">
        <v>49</v>
      </c>
      <c r="AC429" s="5">
        <v>46</v>
      </c>
      <c r="AD429" s="5">
        <v>41</v>
      </c>
      <c r="AE429" s="72">
        <v>188</v>
      </c>
      <c r="AF429" s="72">
        <v>175</v>
      </c>
      <c r="AG429" s="5">
        <v>143</v>
      </c>
      <c r="AH429" s="5">
        <v>19</v>
      </c>
      <c r="AI429" s="5">
        <v>16</v>
      </c>
      <c r="AJ429" s="5">
        <v>38</v>
      </c>
      <c r="AK429" s="167" t="s">
        <v>261</v>
      </c>
      <c r="AL429" s="71" t="s">
        <v>119</v>
      </c>
      <c r="AM429" s="5">
        <v>6</v>
      </c>
      <c r="AN429" s="5">
        <v>2589</v>
      </c>
      <c r="AO429" s="5">
        <v>274</v>
      </c>
      <c r="AP429" s="5">
        <v>25</v>
      </c>
      <c r="AQ429" s="5">
        <v>12</v>
      </c>
      <c r="AR429" s="5">
        <v>38</v>
      </c>
      <c r="AS429" s="5">
        <v>160</v>
      </c>
      <c r="AT429" s="5">
        <v>134</v>
      </c>
      <c r="AU429" s="5">
        <v>106</v>
      </c>
      <c r="AV429" s="167" t="s">
        <v>261</v>
      </c>
      <c r="AW429" s="71" t="s">
        <v>119</v>
      </c>
      <c r="AX429" s="5">
        <v>1058</v>
      </c>
      <c r="AY429" s="5">
        <v>493</v>
      </c>
      <c r="AZ429" s="5">
        <v>962</v>
      </c>
      <c r="BA429" s="5">
        <v>454</v>
      </c>
      <c r="BB429" s="5">
        <v>483</v>
      </c>
      <c r="BC429" s="5">
        <v>226</v>
      </c>
      <c r="BD429" s="5">
        <v>1050</v>
      </c>
      <c r="BE429" s="5">
        <v>491</v>
      </c>
      <c r="BF429" s="5">
        <v>954</v>
      </c>
      <c r="BG429" s="5">
        <v>452</v>
      </c>
      <c r="BH429" s="5">
        <v>360</v>
      </c>
      <c r="BI429" s="5">
        <v>160</v>
      </c>
      <c r="BJ429" s="167" t="s">
        <v>261</v>
      </c>
      <c r="BK429" s="71" t="s">
        <v>119</v>
      </c>
      <c r="BL429" s="5">
        <v>49</v>
      </c>
      <c r="BM429" s="5">
        <v>107</v>
      </c>
      <c r="BN429" s="5">
        <v>14</v>
      </c>
      <c r="BO429" s="5">
        <v>173</v>
      </c>
      <c r="BP429" s="5">
        <v>0</v>
      </c>
      <c r="BQ429" s="72">
        <v>343</v>
      </c>
      <c r="BR429" s="5">
        <v>90</v>
      </c>
      <c r="BS429" s="5">
        <v>114</v>
      </c>
      <c r="BT429" s="72">
        <v>34</v>
      </c>
      <c r="BU429" s="5">
        <v>12</v>
      </c>
      <c r="BV429" s="167" t="s">
        <v>261</v>
      </c>
      <c r="BW429" s="71" t="s">
        <v>119</v>
      </c>
      <c r="BX429" s="5">
        <v>1492</v>
      </c>
      <c r="BY429" s="5">
        <v>1821</v>
      </c>
      <c r="BZ429" s="5">
        <v>1201</v>
      </c>
      <c r="CA429" s="5">
        <v>1364</v>
      </c>
      <c r="CB429" s="5">
        <v>1671</v>
      </c>
      <c r="CC429" s="5">
        <v>1019</v>
      </c>
      <c r="CD429" s="5">
        <v>1057</v>
      </c>
      <c r="CE429" s="5">
        <v>71</v>
      </c>
      <c r="CF429" s="5">
        <v>0</v>
      </c>
      <c r="CG429" s="5">
        <v>131</v>
      </c>
      <c r="CH429" s="5">
        <v>16</v>
      </c>
      <c r="CI429" s="5">
        <v>148</v>
      </c>
      <c r="CJ429" s="5">
        <v>777</v>
      </c>
      <c r="CK429" s="135"/>
      <c r="CL429" s="138" t="s">
        <v>261</v>
      </c>
      <c r="CM429" s="138" t="s">
        <v>4533</v>
      </c>
      <c r="CN429" s="139">
        <v>6166</v>
      </c>
      <c r="CO429" s="141">
        <v>9843</v>
      </c>
    </row>
    <row r="430" spans="1:93">
      <c r="A430" s="167"/>
      <c r="B430" s="71" t="s">
        <v>120</v>
      </c>
      <c r="C430" s="5">
        <v>0</v>
      </c>
      <c r="D430" s="5">
        <v>0</v>
      </c>
      <c r="E430" s="5">
        <v>0</v>
      </c>
      <c r="F430" s="5">
        <v>0</v>
      </c>
      <c r="G430" s="5">
        <v>0</v>
      </c>
      <c r="H430" s="5">
        <v>0</v>
      </c>
      <c r="I430" s="5">
        <v>0</v>
      </c>
      <c r="J430" s="5">
        <v>0</v>
      </c>
      <c r="K430" s="72">
        <v>0</v>
      </c>
      <c r="L430" s="72">
        <v>0</v>
      </c>
      <c r="M430" s="167"/>
      <c r="N430" s="71" t="s">
        <v>120</v>
      </c>
      <c r="O430" s="5">
        <v>0</v>
      </c>
      <c r="P430" s="5">
        <v>0</v>
      </c>
      <c r="Q430" s="5">
        <v>0</v>
      </c>
      <c r="R430" s="5">
        <v>0</v>
      </c>
      <c r="S430" s="5">
        <v>0</v>
      </c>
      <c r="T430" s="5">
        <v>0</v>
      </c>
      <c r="U430" s="5">
        <v>0</v>
      </c>
      <c r="V430" s="5">
        <v>0</v>
      </c>
      <c r="W430" s="72">
        <v>0</v>
      </c>
      <c r="X430" s="72">
        <v>0</v>
      </c>
      <c r="Y430" s="167"/>
      <c r="Z430" s="71" t="s">
        <v>120</v>
      </c>
      <c r="AA430" s="5">
        <v>0</v>
      </c>
      <c r="AB430" s="5">
        <v>0</v>
      </c>
      <c r="AC430" s="5">
        <v>0</v>
      </c>
      <c r="AD430" s="5">
        <v>0</v>
      </c>
      <c r="AE430" s="72">
        <v>0</v>
      </c>
      <c r="AF430" s="72">
        <v>0</v>
      </c>
      <c r="AG430" s="5">
        <v>0</v>
      </c>
      <c r="AH430" s="5">
        <v>0</v>
      </c>
      <c r="AI430" s="5">
        <v>0</v>
      </c>
      <c r="AJ430" s="5">
        <v>0</v>
      </c>
      <c r="AK430" s="167"/>
      <c r="AL430" s="71" t="s">
        <v>120</v>
      </c>
      <c r="AM430" s="5">
        <v>0</v>
      </c>
      <c r="AN430" s="5">
        <v>0</v>
      </c>
      <c r="AO430" s="5">
        <v>0</v>
      </c>
      <c r="AP430" s="5">
        <v>0</v>
      </c>
      <c r="AQ430" s="5">
        <v>0</v>
      </c>
      <c r="AR430" s="5">
        <v>0</v>
      </c>
      <c r="AS430" s="5">
        <v>0</v>
      </c>
      <c r="AT430" s="5">
        <v>0</v>
      </c>
      <c r="AU430" s="5">
        <v>0</v>
      </c>
      <c r="AV430" s="167"/>
      <c r="AW430" s="71" t="s">
        <v>120</v>
      </c>
      <c r="AX430" s="5">
        <v>0</v>
      </c>
      <c r="AY430" s="5">
        <v>0</v>
      </c>
      <c r="AZ430" s="5">
        <v>0</v>
      </c>
      <c r="BA430" s="5">
        <v>0</v>
      </c>
      <c r="BB430" s="5">
        <v>0</v>
      </c>
      <c r="BC430" s="5">
        <v>0</v>
      </c>
      <c r="BD430" s="5">
        <v>0</v>
      </c>
      <c r="BE430" s="5">
        <v>0</v>
      </c>
      <c r="BF430" s="5">
        <v>0</v>
      </c>
      <c r="BG430" s="5">
        <v>0</v>
      </c>
      <c r="BH430" s="5">
        <v>0</v>
      </c>
      <c r="BI430" s="5">
        <v>0</v>
      </c>
      <c r="BJ430" s="167"/>
      <c r="BK430" s="71" t="s">
        <v>120</v>
      </c>
      <c r="BL430" s="5">
        <v>0</v>
      </c>
      <c r="BM430" s="5">
        <v>0</v>
      </c>
      <c r="BN430" s="5">
        <v>0</v>
      </c>
      <c r="BO430" s="5">
        <v>0</v>
      </c>
      <c r="BP430" s="5">
        <v>0</v>
      </c>
      <c r="BQ430" s="72">
        <v>0</v>
      </c>
      <c r="BR430" s="5">
        <v>0</v>
      </c>
      <c r="BS430" s="5">
        <v>0</v>
      </c>
      <c r="BT430" s="72">
        <v>0</v>
      </c>
      <c r="BU430" s="5">
        <v>0</v>
      </c>
      <c r="BV430" s="167"/>
      <c r="BW430" s="71" t="s">
        <v>120</v>
      </c>
      <c r="BX430" s="5">
        <v>0</v>
      </c>
      <c r="BY430" s="5">
        <v>0</v>
      </c>
      <c r="BZ430" s="5">
        <v>0</v>
      </c>
      <c r="CA430" s="5">
        <v>0</v>
      </c>
      <c r="CB430" s="5">
        <v>0</v>
      </c>
      <c r="CC430" s="5">
        <v>0</v>
      </c>
      <c r="CD430" s="5">
        <v>0</v>
      </c>
      <c r="CE430" s="5">
        <v>0</v>
      </c>
      <c r="CF430" s="5">
        <v>0</v>
      </c>
      <c r="CG430" s="5">
        <v>0</v>
      </c>
      <c r="CH430" s="5">
        <v>0</v>
      </c>
      <c r="CI430" s="5">
        <v>0</v>
      </c>
      <c r="CJ430" s="5">
        <v>0</v>
      </c>
      <c r="CK430" s="135"/>
      <c r="CL430" s="138" t="s">
        <v>261</v>
      </c>
      <c r="CM430" s="138" t="s">
        <v>4534</v>
      </c>
      <c r="CN430" s="139">
        <v>0</v>
      </c>
      <c r="CO430" s="141">
        <v>0</v>
      </c>
    </row>
    <row r="431" spans="1:93">
      <c r="A431" s="167"/>
      <c r="B431" s="103" t="s">
        <v>102</v>
      </c>
      <c r="C431" s="105">
        <v>2497</v>
      </c>
      <c r="D431" s="105">
        <v>1371</v>
      </c>
      <c r="E431" s="105">
        <v>2210</v>
      </c>
      <c r="F431" s="105">
        <v>1113</v>
      </c>
      <c r="G431" s="105">
        <v>1638</v>
      </c>
      <c r="H431" s="105">
        <v>809</v>
      </c>
      <c r="I431" s="105">
        <v>1347</v>
      </c>
      <c r="J431" s="105">
        <v>627</v>
      </c>
      <c r="K431" s="105">
        <v>7692</v>
      </c>
      <c r="L431" s="105">
        <v>3920</v>
      </c>
      <c r="M431" s="167"/>
      <c r="N431" s="103" t="s">
        <v>102</v>
      </c>
      <c r="O431" s="105">
        <v>99</v>
      </c>
      <c r="P431" s="105">
        <v>46</v>
      </c>
      <c r="Q431" s="105">
        <v>47</v>
      </c>
      <c r="R431" s="105">
        <v>37</v>
      </c>
      <c r="S431" s="105">
        <v>69</v>
      </c>
      <c r="T431" s="105">
        <v>28</v>
      </c>
      <c r="U431" s="105">
        <v>126</v>
      </c>
      <c r="V431" s="105">
        <v>65</v>
      </c>
      <c r="W431" s="105">
        <v>341</v>
      </c>
      <c r="X431" s="105">
        <v>176</v>
      </c>
      <c r="Y431" s="167"/>
      <c r="Z431" s="103" t="s">
        <v>102</v>
      </c>
      <c r="AA431" s="105">
        <v>52</v>
      </c>
      <c r="AB431" s="105">
        <v>49</v>
      </c>
      <c r="AC431" s="105">
        <v>46</v>
      </c>
      <c r="AD431" s="105">
        <v>41</v>
      </c>
      <c r="AE431" s="105">
        <v>188</v>
      </c>
      <c r="AF431" s="105">
        <v>175</v>
      </c>
      <c r="AG431" s="105">
        <v>143</v>
      </c>
      <c r="AH431" s="105">
        <v>19</v>
      </c>
      <c r="AI431" s="105">
        <v>16</v>
      </c>
      <c r="AJ431" s="105">
        <v>38</v>
      </c>
      <c r="AK431" s="167"/>
      <c r="AL431" s="103" t="s">
        <v>102</v>
      </c>
      <c r="AM431" s="105">
        <v>6</v>
      </c>
      <c r="AN431" s="105">
        <v>2589</v>
      </c>
      <c r="AO431" s="105">
        <v>274</v>
      </c>
      <c r="AP431" s="105">
        <v>25</v>
      </c>
      <c r="AQ431" s="105">
        <v>12</v>
      </c>
      <c r="AR431" s="105">
        <v>38</v>
      </c>
      <c r="AS431" s="105">
        <v>160</v>
      </c>
      <c r="AT431" s="105">
        <v>134</v>
      </c>
      <c r="AU431" s="105">
        <v>106</v>
      </c>
      <c r="AV431" s="167"/>
      <c r="AW431" s="103" t="s">
        <v>102</v>
      </c>
      <c r="AX431" s="105">
        <v>1058</v>
      </c>
      <c r="AY431" s="105">
        <v>493</v>
      </c>
      <c r="AZ431" s="105">
        <v>962</v>
      </c>
      <c r="BA431" s="105">
        <v>454</v>
      </c>
      <c r="BB431" s="105">
        <v>483</v>
      </c>
      <c r="BC431" s="105">
        <v>226</v>
      </c>
      <c r="BD431" s="105">
        <v>1050</v>
      </c>
      <c r="BE431" s="105">
        <v>491</v>
      </c>
      <c r="BF431" s="105">
        <v>954</v>
      </c>
      <c r="BG431" s="105">
        <v>452</v>
      </c>
      <c r="BH431" s="105">
        <v>360</v>
      </c>
      <c r="BI431" s="105">
        <v>160</v>
      </c>
      <c r="BJ431" s="167"/>
      <c r="BK431" s="103" t="s">
        <v>102</v>
      </c>
      <c r="BL431" s="105">
        <v>49</v>
      </c>
      <c r="BM431" s="105">
        <v>107</v>
      </c>
      <c r="BN431" s="105">
        <v>14</v>
      </c>
      <c r="BO431" s="105">
        <v>173</v>
      </c>
      <c r="BP431" s="105">
        <v>0</v>
      </c>
      <c r="BQ431" s="105">
        <v>343</v>
      </c>
      <c r="BR431" s="105">
        <v>90</v>
      </c>
      <c r="BS431" s="105">
        <v>114</v>
      </c>
      <c r="BT431" s="105">
        <v>34</v>
      </c>
      <c r="BU431" s="105">
        <v>12</v>
      </c>
      <c r="BV431" s="167"/>
      <c r="BW431" s="103" t="s">
        <v>102</v>
      </c>
      <c r="BX431" s="105">
        <v>1492</v>
      </c>
      <c r="BY431" s="105">
        <v>1821</v>
      </c>
      <c r="BZ431" s="105">
        <v>1201</v>
      </c>
      <c r="CA431" s="105">
        <v>1364</v>
      </c>
      <c r="CB431" s="105">
        <v>1671</v>
      </c>
      <c r="CC431" s="105">
        <v>1019</v>
      </c>
      <c r="CD431" s="105">
        <v>1057</v>
      </c>
      <c r="CE431" s="105">
        <v>71</v>
      </c>
      <c r="CF431" s="105">
        <v>0</v>
      </c>
      <c r="CG431" s="105">
        <v>131</v>
      </c>
      <c r="CH431" s="105">
        <v>16</v>
      </c>
      <c r="CI431" s="105">
        <v>148</v>
      </c>
      <c r="CJ431" s="105">
        <v>777</v>
      </c>
      <c r="CK431" s="135"/>
      <c r="CL431" s="138" t="s">
        <v>261</v>
      </c>
      <c r="CM431" s="138" t="s">
        <v>4535</v>
      </c>
      <c r="CN431" s="139">
        <v>6166</v>
      </c>
      <c r="CO431" s="141">
        <v>9843</v>
      </c>
    </row>
    <row r="432" spans="1:93" ht="14.45" customHeight="1">
      <c r="A432" s="167" t="s">
        <v>262</v>
      </c>
      <c r="B432" s="71" t="s">
        <v>119</v>
      </c>
      <c r="C432" s="5">
        <v>3541</v>
      </c>
      <c r="D432" s="5">
        <v>1822</v>
      </c>
      <c r="E432" s="5">
        <v>3065</v>
      </c>
      <c r="F432" s="5">
        <v>1446</v>
      </c>
      <c r="G432" s="5">
        <v>2218</v>
      </c>
      <c r="H432" s="5">
        <v>1036</v>
      </c>
      <c r="I432" s="5">
        <v>2010</v>
      </c>
      <c r="J432" s="5">
        <v>888</v>
      </c>
      <c r="K432" s="72">
        <v>10834</v>
      </c>
      <c r="L432" s="72">
        <v>5192</v>
      </c>
      <c r="M432" s="167" t="s">
        <v>262</v>
      </c>
      <c r="N432" s="71" t="s">
        <v>119</v>
      </c>
      <c r="O432" s="5">
        <v>164</v>
      </c>
      <c r="P432" s="5">
        <v>83</v>
      </c>
      <c r="Q432" s="5">
        <v>77</v>
      </c>
      <c r="R432" s="5">
        <v>36</v>
      </c>
      <c r="S432" s="5">
        <v>90</v>
      </c>
      <c r="T432" s="5">
        <v>30</v>
      </c>
      <c r="U432" s="5">
        <v>342</v>
      </c>
      <c r="V432" s="5">
        <v>140</v>
      </c>
      <c r="W432" s="72">
        <v>673</v>
      </c>
      <c r="X432" s="72">
        <v>289</v>
      </c>
      <c r="Y432" s="167" t="s">
        <v>262</v>
      </c>
      <c r="Z432" s="71" t="s">
        <v>119</v>
      </c>
      <c r="AA432" s="5">
        <v>66</v>
      </c>
      <c r="AB432" s="5">
        <v>59</v>
      </c>
      <c r="AC432" s="5">
        <v>50</v>
      </c>
      <c r="AD432" s="5">
        <v>49</v>
      </c>
      <c r="AE432" s="72">
        <v>224</v>
      </c>
      <c r="AF432" s="72">
        <v>202</v>
      </c>
      <c r="AG432" s="5">
        <v>78</v>
      </c>
      <c r="AH432" s="5">
        <v>1</v>
      </c>
      <c r="AI432" s="5">
        <v>2</v>
      </c>
      <c r="AJ432" s="5">
        <v>46</v>
      </c>
      <c r="AK432" s="167" t="s">
        <v>262</v>
      </c>
      <c r="AL432" s="71" t="s">
        <v>119</v>
      </c>
      <c r="AM432" s="5">
        <v>3</v>
      </c>
      <c r="AN432" s="5">
        <v>1772</v>
      </c>
      <c r="AO432" s="5">
        <v>1351</v>
      </c>
      <c r="AP432" s="5">
        <v>204</v>
      </c>
      <c r="AQ432" s="5">
        <v>6</v>
      </c>
      <c r="AR432" s="5">
        <v>56</v>
      </c>
      <c r="AS432" s="5">
        <v>201</v>
      </c>
      <c r="AT432" s="5">
        <v>119</v>
      </c>
      <c r="AU432" s="5">
        <v>123</v>
      </c>
      <c r="AV432" s="167" t="s">
        <v>262</v>
      </c>
      <c r="AW432" s="71" t="s">
        <v>119</v>
      </c>
      <c r="AX432" s="5">
        <v>1500</v>
      </c>
      <c r="AY432" s="5">
        <v>610</v>
      </c>
      <c r="AZ432" s="5">
        <v>1392</v>
      </c>
      <c r="BA432" s="5">
        <v>567</v>
      </c>
      <c r="BB432" s="5">
        <v>509</v>
      </c>
      <c r="BC432" s="5">
        <v>221</v>
      </c>
      <c r="BD432" s="5">
        <v>1490</v>
      </c>
      <c r="BE432" s="5">
        <v>606</v>
      </c>
      <c r="BF432" s="5">
        <v>1383</v>
      </c>
      <c r="BG432" s="5">
        <v>564</v>
      </c>
      <c r="BH432" s="5">
        <v>504</v>
      </c>
      <c r="BI432" s="5">
        <v>219</v>
      </c>
      <c r="BJ432" s="167" t="s">
        <v>262</v>
      </c>
      <c r="BK432" s="71" t="s">
        <v>119</v>
      </c>
      <c r="BL432" s="5">
        <v>61</v>
      </c>
      <c r="BM432" s="5">
        <v>137</v>
      </c>
      <c r="BN432" s="5">
        <v>14</v>
      </c>
      <c r="BO432" s="5">
        <v>103</v>
      </c>
      <c r="BP432" s="5">
        <v>157</v>
      </c>
      <c r="BQ432" s="72">
        <v>472</v>
      </c>
      <c r="BR432" s="5">
        <v>86</v>
      </c>
      <c r="BS432" s="5">
        <v>113</v>
      </c>
      <c r="BT432" s="72">
        <v>52</v>
      </c>
      <c r="BU432" s="5">
        <v>10</v>
      </c>
      <c r="BV432" s="167" t="s">
        <v>262</v>
      </c>
      <c r="BW432" s="71" t="s">
        <v>119</v>
      </c>
      <c r="BX432" s="5">
        <v>1792</v>
      </c>
      <c r="BY432" s="5">
        <v>2173</v>
      </c>
      <c r="BZ432" s="5">
        <v>616</v>
      </c>
      <c r="CA432" s="5">
        <v>497</v>
      </c>
      <c r="CB432" s="5">
        <v>2549</v>
      </c>
      <c r="CC432" s="5">
        <v>477</v>
      </c>
      <c r="CD432" s="5">
        <v>401</v>
      </c>
      <c r="CE432" s="5">
        <v>14</v>
      </c>
      <c r="CF432" s="5">
        <v>0</v>
      </c>
      <c r="CG432" s="5">
        <v>86</v>
      </c>
      <c r="CH432" s="5">
        <v>14</v>
      </c>
      <c r="CI432" s="5">
        <v>357</v>
      </c>
      <c r="CJ432" s="5">
        <v>4513</v>
      </c>
      <c r="CK432" s="135"/>
      <c r="CL432" s="138" t="s">
        <v>262</v>
      </c>
      <c r="CM432" s="138" t="s">
        <v>4536</v>
      </c>
      <c r="CN432" s="139">
        <v>8446</v>
      </c>
      <c r="CO432" s="141">
        <v>8619</v>
      </c>
    </row>
    <row r="433" spans="1:93">
      <c r="A433" s="167"/>
      <c r="B433" s="71" t="s">
        <v>120</v>
      </c>
      <c r="C433" s="5">
        <v>464</v>
      </c>
      <c r="D433" s="5">
        <v>231</v>
      </c>
      <c r="E433" s="5">
        <v>406</v>
      </c>
      <c r="F433" s="5">
        <v>225</v>
      </c>
      <c r="G433" s="5">
        <v>401</v>
      </c>
      <c r="H433" s="5">
        <v>198</v>
      </c>
      <c r="I433" s="5">
        <v>603</v>
      </c>
      <c r="J433" s="5">
        <v>277</v>
      </c>
      <c r="K433" s="72">
        <v>1874</v>
      </c>
      <c r="L433" s="72">
        <v>931</v>
      </c>
      <c r="M433" s="167"/>
      <c r="N433" s="71" t="s">
        <v>120</v>
      </c>
      <c r="O433" s="5">
        <v>41</v>
      </c>
      <c r="P433" s="5">
        <v>25</v>
      </c>
      <c r="Q433" s="5">
        <v>11</v>
      </c>
      <c r="R433" s="5">
        <v>3</v>
      </c>
      <c r="S433" s="5">
        <v>46</v>
      </c>
      <c r="T433" s="5">
        <v>33</v>
      </c>
      <c r="U433" s="5">
        <v>147</v>
      </c>
      <c r="V433" s="5">
        <v>59</v>
      </c>
      <c r="W433" s="72">
        <v>245</v>
      </c>
      <c r="X433" s="72">
        <v>120</v>
      </c>
      <c r="Y433" s="167"/>
      <c r="Z433" s="71" t="s">
        <v>120</v>
      </c>
      <c r="AA433" s="5">
        <v>7</v>
      </c>
      <c r="AB433" s="5">
        <v>7</v>
      </c>
      <c r="AC433" s="5">
        <v>7</v>
      </c>
      <c r="AD433" s="5">
        <v>8</v>
      </c>
      <c r="AE433" s="72">
        <v>29</v>
      </c>
      <c r="AF433" s="72">
        <v>26</v>
      </c>
      <c r="AG433" s="5">
        <v>26</v>
      </c>
      <c r="AH433" s="5">
        <v>0</v>
      </c>
      <c r="AI433" s="5">
        <v>0</v>
      </c>
      <c r="AJ433" s="5">
        <v>1</v>
      </c>
      <c r="AK433" s="167"/>
      <c r="AL433" s="71" t="s">
        <v>120</v>
      </c>
      <c r="AM433" s="5">
        <v>0</v>
      </c>
      <c r="AN433" s="5">
        <v>164</v>
      </c>
      <c r="AO433" s="5">
        <v>34</v>
      </c>
      <c r="AP433" s="5">
        <v>164</v>
      </c>
      <c r="AQ433" s="5">
        <v>8</v>
      </c>
      <c r="AR433" s="5">
        <v>0</v>
      </c>
      <c r="AS433" s="5">
        <v>30</v>
      </c>
      <c r="AT433" s="5">
        <v>31</v>
      </c>
      <c r="AU433" s="5">
        <v>20</v>
      </c>
      <c r="AV433" s="167"/>
      <c r="AW433" s="71" t="s">
        <v>120</v>
      </c>
      <c r="AX433" s="5">
        <v>438</v>
      </c>
      <c r="AY433" s="5">
        <v>209</v>
      </c>
      <c r="AZ433" s="5">
        <v>332</v>
      </c>
      <c r="BA433" s="5">
        <v>108</v>
      </c>
      <c r="BB433" s="5">
        <v>106</v>
      </c>
      <c r="BC433" s="5">
        <v>56</v>
      </c>
      <c r="BD433" s="5">
        <v>438</v>
      </c>
      <c r="BE433" s="5">
        <v>209</v>
      </c>
      <c r="BF433" s="5">
        <v>332</v>
      </c>
      <c r="BG433" s="5">
        <v>108</v>
      </c>
      <c r="BH433" s="5">
        <v>95</v>
      </c>
      <c r="BI433" s="5">
        <v>45</v>
      </c>
      <c r="BJ433" s="167"/>
      <c r="BK433" s="71" t="s">
        <v>120</v>
      </c>
      <c r="BL433" s="5">
        <v>19</v>
      </c>
      <c r="BM433" s="5">
        <v>20</v>
      </c>
      <c r="BN433" s="5">
        <v>0</v>
      </c>
      <c r="BO433" s="5">
        <v>2</v>
      </c>
      <c r="BP433" s="5">
        <v>14</v>
      </c>
      <c r="BQ433" s="72">
        <v>55</v>
      </c>
      <c r="BR433" s="5">
        <v>30</v>
      </c>
      <c r="BS433" s="5">
        <v>30</v>
      </c>
      <c r="BT433" s="72">
        <v>24</v>
      </c>
      <c r="BU433" s="5">
        <v>16</v>
      </c>
      <c r="BV433" s="167"/>
      <c r="BW433" s="71" t="s">
        <v>120</v>
      </c>
      <c r="BX433" s="5">
        <v>479</v>
      </c>
      <c r="BY433" s="5">
        <v>878</v>
      </c>
      <c r="BZ433" s="5">
        <v>725</v>
      </c>
      <c r="CA433" s="5">
        <v>49</v>
      </c>
      <c r="CB433" s="5">
        <v>1074</v>
      </c>
      <c r="CC433" s="5">
        <v>37</v>
      </c>
      <c r="CD433" s="5">
        <v>69</v>
      </c>
      <c r="CE433" s="5">
        <v>0</v>
      </c>
      <c r="CF433" s="5">
        <v>0</v>
      </c>
      <c r="CG433" s="5">
        <v>0</v>
      </c>
      <c r="CH433" s="5">
        <v>0</v>
      </c>
      <c r="CI433" s="5">
        <v>26</v>
      </c>
      <c r="CJ433" s="5">
        <v>1461</v>
      </c>
      <c r="CK433" s="135"/>
      <c r="CL433" s="138" t="s">
        <v>262</v>
      </c>
      <c r="CM433" s="138" t="s">
        <v>4537</v>
      </c>
      <c r="CN433" s="139">
        <v>1126</v>
      </c>
      <c r="CO433" s="141">
        <v>3311</v>
      </c>
    </row>
    <row r="434" spans="1:93">
      <c r="A434" s="167"/>
      <c r="B434" s="103" t="s">
        <v>102</v>
      </c>
      <c r="C434" s="105">
        <v>4005</v>
      </c>
      <c r="D434" s="105">
        <v>2053</v>
      </c>
      <c r="E434" s="105">
        <v>3471</v>
      </c>
      <c r="F434" s="105">
        <v>1671</v>
      </c>
      <c r="G434" s="105">
        <v>2619</v>
      </c>
      <c r="H434" s="105">
        <v>1234</v>
      </c>
      <c r="I434" s="105">
        <v>2613</v>
      </c>
      <c r="J434" s="105">
        <v>1165</v>
      </c>
      <c r="K434" s="105">
        <v>12708</v>
      </c>
      <c r="L434" s="105">
        <v>6123</v>
      </c>
      <c r="M434" s="167"/>
      <c r="N434" s="103" t="s">
        <v>102</v>
      </c>
      <c r="O434" s="105">
        <v>205</v>
      </c>
      <c r="P434" s="105">
        <v>108</v>
      </c>
      <c r="Q434" s="105">
        <v>88</v>
      </c>
      <c r="R434" s="105">
        <v>39</v>
      </c>
      <c r="S434" s="105">
        <v>136</v>
      </c>
      <c r="T434" s="105">
        <v>63</v>
      </c>
      <c r="U434" s="105">
        <v>489</v>
      </c>
      <c r="V434" s="105">
        <v>199</v>
      </c>
      <c r="W434" s="105">
        <v>918</v>
      </c>
      <c r="X434" s="105">
        <v>409</v>
      </c>
      <c r="Y434" s="167"/>
      <c r="Z434" s="103" t="s">
        <v>102</v>
      </c>
      <c r="AA434" s="105">
        <v>73</v>
      </c>
      <c r="AB434" s="105">
        <v>66</v>
      </c>
      <c r="AC434" s="105">
        <v>57</v>
      </c>
      <c r="AD434" s="105">
        <v>57</v>
      </c>
      <c r="AE434" s="105">
        <v>253</v>
      </c>
      <c r="AF434" s="105">
        <v>228</v>
      </c>
      <c r="AG434" s="105">
        <v>104</v>
      </c>
      <c r="AH434" s="105">
        <v>1</v>
      </c>
      <c r="AI434" s="105">
        <v>2</v>
      </c>
      <c r="AJ434" s="105">
        <v>47</v>
      </c>
      <c r="AK434" s="167"/>
      <c r="AL434" s="103" t="s">
        <v>102</v>
      </c>
      <c r="AM434" s="105">
        <v>3</v>
      </c>
      <c r="AN434" s="105">
        <v>1936</v>
      </c>
      <c r="AO434" s="105">
        <v>1385</v>
      </c>
      <c r="AP434" s="105">
        <v>368</v>
      </c>
      <c r="AQ434" s="105">
        <v>14</v>
      </c>
      <c r="AR434" s="105">
        <v>56</v>
      </c>
      <c r="AS434" s="105">
        <v>231</v>
      </c>
      <c r="AT434" s="105">
        <v>150</v>
      </c>
      <c r="AU434" s="105">
        <v>143</v>
      </c>
      <c r="AV434" s="167"/>
      <c r="AW434" s="103" t="s">
        <v>102</v>
      </c>
      <c r="AX434" s="105">
        <v>1938</v>
      </c>
      <c r="AY434" s="105">
        <v>819</v>
      </c>
      <c r="AZ434" s="105">
        <v>1724</v>
      </c>
      <c r="BA434" s="105">
        <v>675</v>
      </c>
      <c r="BB434" s="105">
        <v>615</v>
      </c>
      <c r="BC434" s="105">
        <v>277</v>
      </c>
      <c r="BD434" s="105">
        <v>1928</v>
      </c>
      <c r="BE434" s="105">
        <v>815</v>
      </c>
      <c r="BF434" s="105">
        <v>1715</v>
      </c>
      <c r="BG434" s="105">
        <v>672</v>
      </c>
      <c r="BH434" s="105">
        <v>599</v>
      </c>
      <c r="BI434" s="105">
        <v>264</v>
      </c>
      <c r="BJ434" s="167"/>
      <c r="BK434" s="103" t="s">
        <v>102</v>
      </c>
      <c r="BL434" s="105">
        <v>80</v>
      </c>
      <c r="BM434" s="105">
        <v>157</v>
      </c>
      <c r="BN434" s="105">
        <v>14</v>
      </c>
      <c r="BO434" s="105">
        <v>105</v>
      </c>
      <c r="BP434" s="105">
        <v>171</v>
      </c>
      <c r="BQ434" s="105">
        <v>527</v>
      </c>
      <c r="BR434" s="105">
        <v>116</v>
      </c>
      <c r="BS434" s="105">
        <v>143</v>
      </c>
      <c r="BT434" s="105">
        <v>76</v>
      </c>
      <c r="BU434" s="105">
        <v>26</v>
      </c>
      <c r="BV434" s="167"/>
      <c r="BW434" s="103" t="s">
        <v>102</v>
      </c>
      <c r="BX434" s="105">
        <v>2271</v>
      </c>
      <c r="BY434" s="105">
        <v>3051</v>
      </c>
      <c r="BZ434" s="105">
        <v>1341</v>
      </c>
      <c r="CA434" s="105">
        <v>546</v>
      </c>
      <c r="CB434" s="105">
        <v>3623</v>
      </c>
      <c r="CC434" s="105">
        <v>514</v>
      </c>
      <c r="CD434" s="105">
        <v>470</v>
      </c>
      <c r="CE434" s="105">
        <v>14</v>
      </c>
      <c r="CF434" s="105">
        <v>0</v>
      </c>
      <c r="CG434" s="105">
        <v>86</v>
      </c>
      <c r="CH434" s="105">
        <v>14</v>
      </c>
      <c r="CI434" s="105">
        <v>383</v>
      </c>
      <c r="CJ434" s="105">
        <v>5974</v>
      </c>
      <c r="CK434" s="135"/>
      <c r="CL434" s="138" t="s">
        <v>262</v>
      </c>
      <c r="CM434" s="138" t="s">
        <v>4538</v>
      </c>
      <c r="CN434" s="139">
        <v>9572</v>
      </c>
      <c r="CO434" s="141">
        <v>11930</v>
      </c>
    </row>
    <row r="435" spans="1:93" ht="14.45" customHeight="1">
      <c r="A435" s="167" t="s">
        <v>263</v>
      </c>
      <c r="B435" s="71" t="s">
        <v>119</v>
      </c>
      <c r="C435" s="5">
        <v>1258</v>
      </c>
      <c r="D435" s="5">
        <v>596</v>
      </c>
      <c r="E435" s="5">
        <v>957</v>
      </c>
      <c r="F435" s="5">
        <v>408</v>
      </c>
      <c r="G435" s="5">
        <v>799</v>
      </c>
      <c r="H435" s="5">
        <v>308</v>
      </c>
      <c r="I435" s="5">
        <v>801</v>
      </c>
      <c r="J435" s="5">
        <v>279</v>
      </c>
      <c r="K435" s="72">
        <v>3815</v>
      </c>
      <c r="L435" s="72">
        <v>1591</v>
      </c>
      <c r="M435" s="167" t="s">
        <v>263</v>
      </c>
      <c r="N435" s="71" t="s">
        <v>119</v>
      </c>
      <c r="O435" s="5">
        <v>49</v>
      </c>
      <c r="P435" s="5">
        <v>32</v>
      </c>
      <c r="Q435" s="5">
        <v>52</v>
      </c>
      <c r="R435" s="5">
        <v>27</v>
      </c>
      <c r="S435" s="5">
        <v>50</v>
      </c>
      <c r="T435" s="5">
        <v>23</v>
      </c>
      <c r="U435" s="5">
        <v>143</v>
      </c>
      <c r="V435" s="5">
        <v>52</v>
      </c>
      <c r="W435" s="72">
        <v>294</v>
      </c>
      <c r="X435" s="72">
        <v>134</v>
      </c>
      <c r="Y435" s="167" t="s">
        <v>263</v>
      </c>
      <c r="Z435" s="71" t="s">
        <v>119</v>
      </c>
      <c r="AA435" s="5">
        <v>29</v>
      </c>
      <c r="AB435" s="5">
        <v>22</v>
      </c>
      <c r="AC435" s="5">
        <v>24</v>
      </c>
      <c r="AD435" s="5">
        <v>22</v>
      </c>
      <c r="AE435" s="72">
        <v>97</v>
      </c>
      <c r="AF435" s="72">
        <v>75</v>
      </c>
      <c r="AG435" s="5">
        <v>15</v>
      </c>
      <c r="AH435" s="5">
        <v>0</v>
      </c>
      <c r="AI435" s="5">
        <v>6</v>
      </c>
      <c r="AJ435" s="5">
        <v>15</v>
      </c>
      <c r="AK435" s="167" t="s">
        <v>263</v>
      </c>
      <c r="AL435" s="71" t="s">
        <v>119</v>
      </c>
      <c r="AM435" s="5">
        <v>2</v>
      </c>
      <c r="AN435" s="5">
        <v>833</v>
      </c>
      <c r="AO435" s="5">
        <v>178</v>
      </c>
      <c r="AP435" s="5">
        <v>54</v>
      </c>
      <c r="AQ435" s="5">
        <v>10</v>
      </c>
      <c r="AR435" s="5">
        <v>13</v>
      </c>
      <c r="AS435" s="5">
        <v>75</v>
      </c>
      <c r="AT435" s="5">
        <v>34</v>
      </c>
      <c r="AU435" s="5">
        <v>29</v>
      </c>
      <c r="AV435" s="167" t="s">
        <v>263</v>
      </c>
      <c r="AW435" s="71" t="s">
        <v>119</v>
      </c>
      <c r="AX435" s="5">
        <v>761</v>
      </c>
      <c r="AY435" s="5">
        <v>241</v>
      </c>
      <c r="AZ435" s="5">
        <v>699</v>
      </c>
      <c r="BA435" s="5">
        <v>222</v>
      </c>
      <c r="BB435" s="5">
        <v>456</v>
      </c>
      <c r="BC435" s="5">
        <v>149</v>
      </c>
      <c r="BD435" s="5">
        <v>633</v>
      </c>
      <c r="BE435" s="5">
        <v>213</v>
      </c>
      <c r="BF435" s="5">
        <v>578</v>
      </c>
      <c r="BG435" s="5">
        <v>197</v>
      </c>
      <c r="BH435" s="5">
        <v>398</v>
      </c>
      <c r="BI435" s="5">
        <v>134</v>
      </c>
      <c r="BJ435" s="167" t="s">
        <v>263</v>
      </c>
      <c r="BK435" s="71" t="s">
        <v>119</v>
      </c>
      <c r="BL435" s="5">
        <v>24</v>
      </c>
      <c r="BM435" s="5">
        <v>73</v>
      </c>
      <c r="BN435" s="5">
        <v>1</v>
      </c>
      <c r="BO435" s="5">
        <v>93</v>
      </c>
      <c r="BP435" s="5">
        <v>0</v>
      </c>
      <c r="BQ435" s="72">
        <v>191</v>
      </c>
      <c r="BR435" s="5">
        <v>56</v>
      </c>
      <c r="BS435" s="5">
        <v>59</v>
      </c>
      <c r="BT435" s="72">
        <v>37</v>
      </c>
      <c r="BU435" s="5">
        <v>10</v>
      </c>
      <c r="BV435" s="167" t="s">
        <v>263</v>
      </c>
      <c r="BW435" s="71" t="s">
        <v>119</v>
      </c>
      <c r="BX435" s="5">
        <v>1869</v>
      </c>
      <c r="BY435" s="5">
        <v>1484</v>
      </c>
      <c r="BZ435" s="5">
        <v>224</v>
      </c>
      <c r="CA435" s="5">
        <v>84</v>
      </c>
      <c r="CB435" s="5">
        <v>1541</v>
      </c>
      <c r="CC435" s="5">
        <v>144</v>
      </c>
      <c r="CD435" s="5">
        <v>100</v>
      </c>
      <c r="CE435" s="5">
        <v>14</v>
      </c>
      <c r="CF435" s="5">
        <v>0</v>
      </c>
      <c r="CG435" s="5">
        <v>890</v>
      </c>
      <c r="CH435" s="5">
        <v>9</v>
      </c>
      <c r="CI435" s="5">
        <v>88</v>
      </c>
      <c r="CJ435" s="5">
        <v>1408</v>
      </c>
      <c r="CK435" s="135"/>
      <c r="CL435" s="138" t="s">
        <v>263</v>
      </c>
      <c r="CM435" s="138" t="s">
        <v>4539</v>
      </c>
      <c r="CN435" s="139">
        <v>2468</v>
      </c>
      <c r="CO435" s="141">
        <v>6359</v>
      </c>
    </row>
    <row r="436" spans="1:93">
      <c r="A436" s="167"/>
      <c r="B436" s="71" t="s">
        <v>120</v>
      </c>
      <c r="C436" s="5">
        <v>675</v>
      </c>
      <c r="D436" s="5">
        <v>299</v>
      </c>
      <c r="E436" s="5">
        <v>427</v>
      </c>
      <c r="F436" s="5">
        <v>168</v>
      </c>
      <c r="G436" s="5">
        <v>398</v>
      </c>
      <c r="H436" s="5">
        <v>173</v>
      </c>
      <c r="I436" s="5">
        <v>532</v>
      </c>
      <c r="J436" s="5">
        <v>203</v>
      </c>
      <c r="K436" s="72">
        <v>2032</v>
      </c>
      <c r="L436" s="72">
        <v>843</v>
      </c>
      <c r="M436" s="167"/>
      <c r="N436" s="71" t="s">
        <v>120</v>
      </c>
      <c r="O436" s="5">
        <v>92</v>
      </c>
      <c r="P436" s="5">
        <v>20</v>
      </c>
      <c r="Q436" s="5">
        <v>49</v>
      </c>
      <c r="R436" s="5">
        <v>18</v>
      </c>
      <c r="S436" s="5">
        <v>36</v>
      </c>
      <c r="T436" s="5">
        <v>19</v>
      </c>
      <c r="U436" s="5">
        <v>175</v>
      </c>
      <c r="V436" s="5">
        <v>76</v>
      </c>
      <c r="W436" s="72">
        <v>352</v>
      </c>
      <c r="X436" s="72">
        <v>133</v>
      </c>
      <c r="Y436" s="167"/>
      <c r="Z436" s="71" t="s">
        <v>120</v>
      </c>
      <c r="AA436" s="5">
        <v>10</v>
      </c>
      <c r="AB436" s="5">
        <v>8</v>
      </c>
      <c r="AC436" s="5">
        <v>7</v>
      </c>
      <c r="AD436" s="5">
        <v>11</v>
      </c>
      <c r="AE436" s="72">
        <v>36</v>
      </c>
      <c r="AF436" s="72">
        <v>31</v>
      </c>
      <c r="AG436" s="5">
        <v>18</v>
      </c>
      <c r="AH436" s="5">
        <v>0</v>
      </c>
      <c r="AI436" s="5">
        <v>0</v>
      </c>
      <c r="AJ436" s="5">
        <v>2</v>
      </c>
      <c r="AK436" s="167"/>
      <c r="AL436" s="71" t="s">
        <v>120</v>
      </c>
      <c r="AM436" s="5">
        <v>0</v>
      </c>
      <c r="AN436" s="5">
        <v>328</v>
      </c>
      <c r="AO436" s="5">
        <v>221</v>
      </c>
      <c r="AP436" s="5">
        <v>22</v>
      </c>
      <c r="AQ436" s="5">
        <v>0</v>
      </c>
      <c r="AR436" s="5">
        <v>0</v>
      </c>
      <c r="AS436" s="5">
        <v>31</v>
      </c>
      <c r="AT436" s="5">
        <v>4</v>
      </c>
      <c r="AU436" s="5">
        <v>4</v>
      </c>
      <c r="AV436" s="167"/>
      <c r="AW436" s="71" t="s">
        <v>120</v>
      </c>
      <c r="AX436" s="5">
        <v>473</v>
      </c>
      <c r="AY436" s="5">
        <v>186</v>
      </c>
      <c r="AZ436" s="5">
        <v>438</v>
      </c>
      <c r="BA436" s="5">
        <v>171</v>
      </c>
      <c r="BB436" s="5">
        <v>194</v>
      </c>
      <c r="BC436" s="5">
        <v>65</v>
      </c>
      <c r="BD436" s="5">
        <v>473</v>
      </c>
      <c r="BE436" s="5">
        <v>186</v>
      </c>
      <c r="BF436" s="5">
        <v>438</v>
      </c>
      <c r="BG436" s="5">
        <v>171</v>
      </c>
      <c r="BH436" s="5">
        <v>194</v>
      </c>
      <c r="BI436" s="5">
        <v>65</v>
      </c>
      <c r="BJ436" s="167"/>
      <c r="BK436" s="71" t="s">
        <v>120</v>
      </c>
      <c r="BL436" s="5">
        <v>12</v>
      </c>
      <c r="BM436" s="5">
        <v>61</v>
      </c>
      <c r="BN436" s="5">
        <v>1</v>
      </c>
      <c r="BO436" s="5">
        <v>13</v>
      </c>
      <c r="BP436" s="5">
        <v>0</v>
      </c>
      <c r="BQ436" s="72">
        <v>87</v>
      </c>
      <c r="BR436" s="5">
        <v>42</v>
      </c>
      <c r="BS436" s="5">
        <v>51</v>
      </c>
      <c r="BT436" s="72">
        <v>14</v>
      </c>
      <c r="BU436" s="5">
        <v>6</v>
      </c>
      <c r="BV436" s="167"/>
      <c r="BW436" s="71" t="s">
        <v>120</v>
      </c>
      <c r="BX436" s="5">
        <v>128</v>
      </c>
      <c r="BY436" s="5">
        <v>128</v>
      </c>
      <c r="BZ436" s="5">
        <v>0</v>
      </c>
      <c r="CA436" s="5">
        <v>0</v>
      </c>
      <c r="CB436" s="5">
        <v>127</v>
      </c>
      <c r="CC436" s="5">
        <v>0</v>
      </c>
      <c r="CD436" s="5">
        <v>0</v>
      </c>
      <c r="CE436" s="5">
        <v>0</v>
      </c>
      <c r="CF436" s="5">
        <v>0</v>
      </c>
      <c r="CG436" s="5">
        <v>0</v>
      </c>
      <c r="CH436" s="5">
        <v>0</v>
      </c>
      <c r="CI436" s="5">
        <v>8</v>
      </c>
      <c r="CJ436" s="5">
        <v>5</v>
      </c>
      <c r="CK436" s="135"/>
      <c r="CL436" s="138" t="s">
        <v>263</v>
      </c>
      <c r="CM436" s="138" t="s">
        <v>4540</v>
      </c>
      <c r="CN436" s="139">
        <v>1407</v>
      </c>
      <c r="CO436" s="141">
        <v>383</v>
      </c>
    </row>
    <row r="437" spans="1:93">
      <c r="A437" s="167"/>
      <c r="B437" s="103" t="s">
        <v>102</v>
      </c>
      <c r="C437" s="105">
        <v>1933</v>
      </c>
      <c r="D437" s="105">
        <v>895</v>
      </c>
      <c r="E437" s="105">
        <v>1384</v>
      </c>
      <c r="F437" s="105">
        <v>576</v>
      </c>
      <c r="G437" s="105">
        <v>1197</v>
      </c>
      <c r="H437" s="105">
        <v>481</v>
      </c>
      <c r="I437" s="105">
        <v>1333</v>
      </c>
      <c r="J437" s="105">
        <v>482</v>
      </c>
      <c r="K437" s="105">
        <v>5847</v>
      </c>
      <c r="L437" s="105">
        <v>2434</v>
      </c>
      <c r="M437" s="167"/>
      <c r="N437" s="103" t="s">
        <v>102</v>
      </c>
      <c r="O437" s="105">
        <v>141</v>
      </c>
      <c r="P437" s="105">
        <v>52</v>
      </c>
      <c r="Q437" s="105">
        <v>101</v>
      </c>
      <c r="R437" s="105">
        <v>45</v>
      </c>
      <c r="S437" s="105">
        <v>86</v>
      </c>
      <c r="T437" s="105">
        <v>42</v>
      </c>
      <c r="U437" s="105">
        <v>318</v>
      </c>
      <c r="V437" s="105">
        <v>128</v>
      </c>
      <c r="W437" s="105">
        <v>646</v>
      </c>
      <c r="X437" s="105">
        <v>267</v>
      </c>
      <c r="Y437" s="167"/>
      <c r="Z437" s="103" t="s">
        <v>102</v>
      </c>
      <c r="AA437" s="105">
        <v>39</v>
      </c>
      <c r="AB437" s="105">
        <v>30</v>
      </c>
      <c r="AC437" s="105">
        <v>31</v>
      </c>
      <c r="AD437" s="105">
        <v>33</v>
      </c>
      <c r="AE437" s="105">
        <v>133</v>
      </c>
      <c r="AF437" s="105">
        <v>106</v>
      </c>
      <c r="AG437" s="105">
        <v>33</v>
      </c>
      <c r="AH437" s="105">
        <v>0</v>
      </c>
      <c r="AI437" s="105">
        <v>6</v>
      </c>
      <c r="AJ437" s="105">
        <v>17</v>
      </c>
      <c r="AK437" s="167"/>
      <c r="AL437" s="103" t="s">
        <v>102</v>
      </c>
      <c r="AM437" s="105">
        <v>2</v>
      </c>
      <c r="AN437" s="105">
        <v>1161</v>
      </c>
      <c r="AO437" s="105">
        <v>399</v>
      </c>
      <c r="AP437" s="105">
        <v>76</v>
      </c>
      <c r="AQ437" s="105">
        <v>10</v>
      </c>
      <c r="AR437" s="105">
        <v>13</v>
      </c>
      <c r="AS437" s="105">
        <v>106</v>
      </c>
      <c r="AT437" s="105">
        <v>38</v>
      </c>
      <c r="AU437" s="105">
        <v>33</v>
      </c>
      <c r="AV437" s="167"/>
      <c r="AW437" s="103" t="s">
        <v>102</v>
      </c>
      <c r="AX437" s="105">
        <v>1234</v>
      </c>
      <c r="AY437" s="105">
        <v>427</v>
      </c>
      <c r="AZ437" s="105">
        <v>1137</v>
      </c>
      <c r="BA437" s="105">
        <v>393</v>
      </c>
      <c r="BB437" s="105">
        <v>650</v>
      </c>
      <c r="BC437" s="105">
        <v>214</v>
      </c>
      <c r="BD437" s="105">
        <v>1106</v>
      </c>
      <c r="BE437" s="105">
        <v>399</v>
      </c>
      <c r="BF437" s="105">
        <v>1016</v>
      </c>
      <c r="BG437" s="105">
        <v>368</v>
      </c>
      <c r="BH437" s="105">
        <v>592</v>
      </c>
      <c r="BI437" s="105">
        <v>199</v>
      </c>
      <c r="BJ437" s="167"/>
      <c r="BK437" s="103" t="s">
        <v>102</v>
      </c>
      <c r="BL437" s="105">
        <v>36</v>
      </c>
      <c r="BM437" s="105">
        <v>134</v>
      </c>
      <c r="BN437" s="105">
        <v>2</v>
      </c>
      <c r="BO437" s="105">
        <v>106</v>
      </c>
      <c r="BP437" s="105">
        <v>0</v>
      </c>
      <c r="BQ437" s="105">
        <v>278</v>
      </c>
      <c r="BR437" s="105">
        <v>98</v>
      </c>
      <c r="BS437" s="105">
        <v>110</v>
      </c>
      <c r="BT437" s="105">
        <v>51</v>
      </c>
      <c r="BU437" s="105">
        <v>16</v>
      </c>
      <c r="BV437" s="167"/>
      <c r="BW437" s="103" t="s">
        <v>102</v>
      </c>
      <c r="BX437" s="105">
        <v>1997</v>
      </c>
      <c r="BY437" s="105">
        <v>1612</v>
      </c>
      <c r="BZ437" s="105">
        <v>224</v>
      </c>
      <c r="CA437" s="105">
        <v>84</v>
      </c>
      <c r="CB437" s="105">
        <v>1668</v>
      </c>
      <c r="CC437" s="105">
        <v>144</v>
      </c>
      <c r="CD437" s="105">
        <v>100</v>
      </c>
      <c r="CE437" s="105">
        <v>14</v>
      </c>
      <c r="CF437" s="105">
        <v>0</v>
      </c>
      <c r="CG437" s="105">
        <v>890</v>
      </c>
      <c r="CH437" s="105">
        <v>9</v>
      </c>
      <c r="CI437" s="105">
        <v>96</v>
      </c>
      <c r="CJ437" s="105">
        <v>1413</v>
      </c>
      <c r="CK437" s="135"/>
      <c r="CL437" s="138" t="s">
        <v>263</v>
      </c>
      <c r="CM437" s="138" t="s">
        <v>4541</v>
      </c>
      <c r="CN437" s="139">
        <v>3875</v>
      </c>
      <c r="CO437" s="141">
        <v>6742</v>
      </c>
    </row>
    <row r="438" spans="1:93" ht="14.45" customHeight="1">
      <c r="A438" s="167" t="s">
        <v>264</v>
      </c>
      <c r="B438" s="71" t="s">
        <v>119</v>
      </c>
      <c r="C438" s="5">
        <v>3222</v>
      </c>
      <c r="D438" s="5">
        <v>1533</v>
      </c>
      <c r="E438" s="5">
        <v>3205</v>
      </c>
      <c r="F438" s="5">
        <v>1494</v>
      </c>
      <c r="G438" s="5">
        <v>1914</v>
      </c>
      <c r="H438" s="5">
        <v>854</v>
      </c>
      <c r="I438" s="5">
        <v>1697</v>
      </c>
      <c r="J438" s="5">
        <v>628</v>
      </c>
      <c r="K438" s="72">
        <v>10038</v>
      </c>
      <c r="L438" s="72">
        <v>4509</v>
      </c>
      <c r="M438" s="167" t="s">
        <v>264</v>
      </c>
      <c r="N438" s="71" t="s">
        <v>119</v>
      </c>
      <c r="O438" s="5">
        <v>238</v>
      </c>
      <c r="P438" s="5">
        <v>107</v>
      </c>
      <c r="Q438" s="5">
        <v>204</v>
      </c>
      <c r="R438" s="5">
        <v>94</v>
      </c>
      <c r="S438" s="5">
        <v>218</v>
      </c>
      <c r="T438" s="5">
        <v>91</v>
      </c>
      <c r="U438" s="5">
        <v>257</v>
      </c>
      <c r="V438" s="5">
        <v>84</v>
      </c>
      <c r="W438" s="72">
        <v>917</v>
      </c>
      <c r="X438" s="72">
        <v>376</v>
      </c>
      <c r="Y438" s="167" t="s">
        <v>264</v>
      </c>
      <c r="Z438" s="71" t="s">
        <v>119</v>
      </c>
      <c r="AA438" s="5">
        <v>83</v>
      </c>
      <c r="AB438" s="5">
        <v>83</v>
      </c>
      <c r="AC438" s="5">
        <v>72</v>
      </c>
      <c r="AD438" s="5">
        <v>69</v>
      </c>
      <c r="AE438" s="72">
        <v>307</v>
      </c>
      <c r="AF438" s="72">
        <v>270</v>
      </c>
      <c r="AG438" s="5">
        <v>178</v>
      </c>
      <c r="AH438" s="5">
        <v>3</v>
      </c>
      <c r="AI438" s="5">
        <v>10</v>
      </c>
      <c r="AJ438" s="5">
        <v>74</v>
      </c>
      <c r="AK438" s="167" t="s">
        <v>264</v>
      </c>
      <c r="AL438" s="71" t="s">
        <v>119</v>
      </c>
      <c r="AM438" s="5">
        <v>12</v>
      </c>
      <c r="AN438" s="5">
        <v>3429</v>
      </c>
      <c r="AO438" s="5">
        <v>526</v>
      </c>
      <c r="AP438" s="5">
        <v>37</v>
      </c>
      <c r="AQ438" s="5">
        <v>8</v>
      </c>
      <c r="AR438" s="5">
        <v>57</v>
      </c>
      <c r="AS438" s="5">
        <v>275</v>
      </c>
      <c r="AT438" s="5">
        <v>139</v>
      </c>
      <c r="AU438" s="5">
        <v>145</v>
      </c>
      <c r="AV438" s="167" t="s">
        <v>264</v>
      </c>
      <c r="AW438" s="71" t="s">
        <v>119</v>
      </c>
      <c r="AX438" s="5">
        <v>939</v>
      </c>
      <c r="AY438" s="5">
        <v>334</v>
      </c>
      <c r="AZ438" s="5">
        <v>819</v>
      </c>
      <c r="BA438" s="5">
        <v>286</v>
      </c>
      <c r="BB438" s="5">
        <v>278</v>
      </c>
      <c r="BC438" s="5">
        <v>85</v>
      </c>
      <c r="BD438" s="5">
        <v>897</v>
      </c>
      <c r="BE438" s="5">
        <v>326</v>
      </c>
      <c r="BF438" s="5">
        <v>787</v>
      </c>
      <c r="BG438" s="5">
        <v>280</v>
      </c>
      <c r="BH438" s="5">
        <v>246</v>
      </c>
      <c r="BI438" s="5">
        <v>78</v>
      </c>
      <c r="BJ438" s="167" t="s">
        <v>264</v>
      </c>
      <c r="BK438" s="71" t="s">
        <v>119</v>
      </c>
      <c r="BL438" s="5">
        <v>104</v>
      </c>
      <c r="BM438" s="5">
        <v>135</v>
      </c>
      <c r="BN438" s="5">
        <v>26</v>
      </c>
      <c r="BO438" s="5">
        <v>386</v>
      </c>
      <c r="BP438" s="5">
        <v>0</v>
      </c>
      <c r="BQ438" s="72">
        <v>651</v>
      </c>
      <c r="BR438" s="5">
        <v>117</v>
      </c>
      <c r="BS438" s="5">
        <v>118</v>
      </c>
      <c r="BT438" s="72">
        <v>30</v>
      </c>
      <c r="BU438" s="5">
        <v>4</v>
      </c>
      <c r="BV438" s="167" t="s">
        <v>264</v>
      </c>
      <c r="BW438" s="71" t="s">
        <v>119</v>
      </c>
      <c r="BX438" s="5">
        <v>2782</v>
      </c>
      <c r="BY438" s="5">
        <v>2141</v>
      </c>
      <c r="BZ438" s="5">
        <v>520</v>
      </c>
      <c r="CA438" s="5">
        <v>478</v>
      </c>
      <c r="CB438" s="5">
        <v>2316</v>
      </c>
      <c r="CC438" s="5">
        <v>320</v>
      </c>
      <c r="CD438" s="5">
        <v>337</v>
      </c>
      <c r="CE438" s="5">
        <v>37</v>
      </c>
      <c r="CF438" s="5">
        <v>3</v>
      </c>
      <c r="CG438" s="5">
        <v>83</v>
      </c>
      <c r="CH438" s="5">
        <v>7</v>
      </c>
      <c r="CI438" s="5">
        <v>343</v>
      </c>
      <c r="CJ438" s="5">
        <v>1895</v>
      </c>
      <c r="CK438" s="135"/>
      <c r="CL438" s="138" t="s">
        <v>264</v>
      </c>
      <c r="CM438" s="138" t="s">
        <v>4542</v>
      </c>
      <c r="CN438" s="139">
        <v>8636</v>
      </c>
      <c r="CO438" s="141">
        <v>9024</v>
      </c>
    </row>
    <row r="439" spans="1:93">
      <c r="A439" s="167"/>
      <c r="B439" s="71" t="s">
        <v>120</v>
      </c>
      <c r="C439" s="5">
        <v>674</v>
      </c>
      <c r="D439" s="5">
        <v>303</v>
      </c>
      <c r="E439" s="5">
        <v>664</v>
      </c>
      <c r="F439" s="5">
        <v>271</v>
      </c>
      <c r="G439" s="5">
        <v>631</v>
      </c>
      <c r="H439" s="5">
        <v>292</v>
      </c>
      <c r="I439" s="5">
        <v>677</v>
      </c>
      <c r="J439" s="5">
        <v>312</v>
      </c>
      <c r="K439" s="72">
        <v>2646</v>
      </c>
      <c r="L439" s="72">
        <v>1178</v>
      </c>
      <c r="M439" s="167"/>
      <c r="N439" s="71" t="s">
        <v>120</v>
      </c>
      <c r="O439" s="5">
        <v>150</v>
      </c>
      <c r="P439" s="5">
        <v>45</v>
      </c>
      <c r="Q439" s="5">
        <v>63</v>
      </c>
      <c r="R439" s="5">
        <v>3</v>
      </c>
      <c r="S439" s="5">
        <v>53</v>
      </c>
      <c r="T439" s="5">
        <v>21</v>
      </c>
      <c r="U439" s="5">
        <v>165</v>
      </c>
      <c r="V439" s="5">
        <v>127</v>
      </c>
      <c r="W439" s="72">
        <v>431</v>
      </c>
      <c r="X439" s="72">
        <v>196</v>
      </c>
      <c r="Y439" s="167"/>
      <c r="Z439" s="71" t="s">
        <v>120</v>
      </c>
      <c r="AA439" s="5">
        <v>10</v>
      </c>
      <c r="AB439" s="5">
        <v>10</v>
      </c>
      <c r="AC439" s="5">
        <v>10</v>
      </c>
      <c r="AD439" s="5">
        <v>10</v>
      </c>
      <c r="AE439" s="72">
        <v>40</v>
      </c>
      <c r="AF439" s="72">
        <v>32</v>
      </c>
      <c r="AG439" s="5">
        <v>22</v>
      </c>
      <c r="AH439" s="5">
        <v>0</v>
      </c>
      <c r="AI439" s="5">
        <v>0</v>
      </c>
      <c r="AJ439" s="5">
        <v>2</v>
      </c>
      <c r="AK439" s="167"/>
      <c r="AL439" s="71" t="s">
        <v>120</v>
      </c>
      <c r="AM439" s="5">
        <v>0</v>
      </c>
      <c r="AN439" s="5">
        <v>724</v>
      </c>
      <c r="AO439" s="5">
        <v>0</v>
      </c>
      <c r="AP439" s="5">
        <v>20</v>
      </c>
      <c r="AQ439" s="5">
        <v>7</v>
      </c>
      <c r="AR439" s="5">
        <v>15</v>
      </c>
      <c r="AS439" s="5">
        <v>28</v>
      </c>
      <c r="AT439" s="5">
        <v>26</v>
      </c>
      <c r="AU439" s="5">
        <v>26</v>
      </c>
      <c r="AV439" s="167"/>
      <c r="AW439" s="71" t="s">
        <v>120</v>
      </c>
      <c r="AX439" s="5">
        <v>510</v>
      </c>
      <c r="AY439" s="5">
        <v>223</v>
      </c>
      <c r="AZ439" s="5">
        <v>503</v>
      </c>
      <c r="BA439" s="5">
        <v>221</v>
      </c>
      <c r="BB439" s="5">
        <v>179</v>
      </c>
      <c r="BC439" s="5">
        <v>66</v>
      </c>
      <c r="BD439" s="5">
        <v>501</v>
      </c>
      <c r="BE439" s="5">
        <v>220</v>
      </c>
      <c r="BF439" s="5">
        <v>500</v>
      </c>
      <c r="BG439" s="5">
        <v>220</v>
      </c>
      <c r="BH439" s="5">
        <v>177</v>
      </c>
      <c r="BI439" s="5">
        <v>65</v>
      </c>
      <c r="BJ439" s="167"/>
      <c r="BK439" s="71" t="s">
        <v>120</v>
      </c>
      <c r="BL439" s="5">
        <v>42</v>
      </c>
      <c r="BM439" s="5">
        <v>24</v>
      </c>
      <c r="BN439" s="5">
        <v>0</v>
      </c>
      <c r="BO439" s="5">
        <v>19</v>
      </c>
      <c r="BP439" s="5">
        <v>0</v>
      </c>
      <c r="BQ439" s="72">
        <v>85</v>
      </c>
      <c r="BR439" s="5">
        <v>44</v>
      </c>
      <c r="BS439" s="5">
        <v>48</v>
      </c>
      <c r="BT439" s="72">
        <v>39</v>
      </c>
      <c r="BU439" s="5">
        <v>24</v>
      </c>
      <c r="BV439" s="167"/>
      <c r="BW439" s="71" t="s">
        <v>120</v>
      </c>
      <c r="BX439" s="5">
        <v>495</v>
      </c>
      <c r="BY439" s="5">
        <v>1184</v>
      </c>
      <c r="BZ439" s="5">
        <v>527</v>
      </c>
      <c r="CA439" s="5">
        <v>80</v>
      </c>
      <c r="CB439" s="5">
        <v>815</v>
      </c>
      <c r="CC439" s="5">
        <v>16</v>
      </c>
      <c r="CD439" s="5">
        <v>100</v>
      </c>
      <c r="CE439" s="5">
        <v>1</v>
      </c>
      <c r="CF439" s="5">
        <v>0</v>
      </c>
      <c r="CG439" s="5">
        <v>198</v>
      </c>
      <c r="CH439" s="5">
        <v>8</v>
      </c>
      <c r="CI439" s="5">
        <v>14</v>
      </c>
      <c r="CJ439" s="5">
        <v>983</v>
      </c>
      <c r="CK439" s="135"/>
      <c r="CL439" s="138" t="s">
        <v>264</v>
      </c>
      <c r="CM439" s="138" t="s">
        <v>4543</v>
      </c>
      <c r="CN439" s="139">
        <v>1563</v>
      </c>
      <c r="CO439" s="141">
        <v>3424</v>
      </c>
    </row>
    <row r="440" spans="1:93">
      <c r="A440" s="167"/>
      <c r="B440" s="103" t="s">
        <v>102</v>
      </c>
      <c r="C440" s="105">
        <v>3896</v>
      </c>
      <c r="D440" s="105">
        <v>1836</v>
      </c>
      <c r="E440" s="105">
        <v>3869</v>
      </c>
      <c r="F440" s="105">
        <v>1765</v>
      </c>
      <c r="G440" s="105">
        <v>2545</v>
      </c>
      <c r="H440" s="105">
        <v>1146</v>
      </c>
      <c r="I440" s="105">
        <v>2374</v>
      </c>
      <c r="J440" s="105">
        <v>940</v>
      </c>
      <c r="K440" s="105">
        <v>12684</v>
      </c>
      <c r="L440" s="105">
        <v>5687</v>
      </c>
      <c r="M440" s="167"/>
      <c r="N440" s="103" t="s">
        <v>102</v>
      </c>
      <c r="O440" s="105">
        <v>388</v>
      </c>
      <c r="P440" s="105">
        <v>152</v>
      </c>
      <c r="Q440" s="105">
        <v>267</v>
      </c>
      <c r="R440" s="105">
        <v>97</v>
      </c>
      <c r="S440" s="105">
        <v>271</v>
      </c>
      <c r="T440" s="105">
        <v>112</v>
      </c>
      <c r="U440" s="105">
        <v>422</v>
      </c>
      <c r="V440" s="105">
        <v>211</v>
      </c>
      <c r="W440" s="105">
        <v>1348</v>
      </c>
      <c r="X440" s="105">
        <v>572</v>
      </c>
      <c r="Y440" s="167"/>
      <c r="Z440" s="103" t="s">
        <v>102</v>
      </c>
      <c r="AA440" s="105">
        <v>93</v>
      </c>
      <c r="AB440" s="105">
        <v>93</v>
      </c>
      <c r="AC440" s="105">
        <v>82</v>
      </c>
      <c r="AD440" s="105">
        <v>79</v>
      </c>
      <c r="AE440" s="105">
        <v>347</v>
      </c>
      <c r="AF440" s="105">
        <v>302</v>
      </c>
      <c r="AG440" s="105">
        <v>200</v>
      </c>
      <c r="AH440" s="105">
        <v>3</v>
      </c>
      <c r="AI440" s="105">
        <v>10</v>
      </c>
      <c r="AJ440" s="105">
        <v>76</v>
      </c>
      <c r="AK440" s="167"/>
      <c r="AL440" s="103" t="s">
        <v>102</v>
      </c>
      <c r="AM440" s="105">
        <v>12</v>
      </c>
      <c r="AN440" s="105">
        <v>4153</v>
      </c>
      <c r="AO440" s="105">
        <v>526</v>
      </c>
      <c r="AP440" s="105">
        <v>57</v>
      </c>
      <c r="AQ440" s="105">
        <v>15</v>
      </c>
      <c r="AR440" s="105">
        <v>72</v>
      </c>
      <c r="AS440" s="105">
        <v>303</v>
      </c>
      <c r="AT440" s="105">
        <v>165</v>
      </c>
      <c r="AU440" s="105">
        <v>171</v>
      </c>
      <c r="AV440" s="167"/>
      <c r="AW440" s="103" t="s">
        <v>102</v>
      </c>
      <c r="AX440" s="105">
        <v>1449</v>
      </c>
      <c r="AY440" s="105">
        <v>557</v>
      </c>
      <c r="AZ440" s="105">
        <v>1322</v>
      </c>
      <c r="BA440" s="105">
        <v>507</v>
      </c>
      <c r="BB440" s="105">
        <v>457</v>
      </c>
      <c r="BC440" s="105">
        <v>151</v>
      </c>
      <c r="BD440" s="105">
        <v>1398</v>
      </c>
      <c r="BE440" s="105">
        <v>546</v>
      </c>
      <c r="BF440" s="105">
        <v>1287</v>
      </c>
      <c r="BG440" s="105">
        <v>500</v>
      </c>
      <c r="BH440" s="105">
        <v>423</v>
      </c>
      <c r="BI440" s="105">
        <v>143</v>
      </c>
      <c r="BJ440" s="167"/>
      <c r="BK440" s="103" t="s">
        <v>102</v>
      </c>
      <c r="BL440" s="105">
        <v>146</v>
      </c>
      <c r="BM440" s="105">
        <v>159</v>
      </c>
      <c r="BN440" s="105">
        <v>26</v>
      </c>
      <c r="BO440" s="105">
        <v>405</v>
      </c>
      <c r="BP440" s="105">
        <v>0</v>
      </c>
      <c r="BQ440" s="105">
        <v>736</v>
      </c>
      <c r="BR440" s="105">
        <v>161</v>
      </c>
      <c r="BS440" s="105">
        <v>166</v>
      </c>
      <c r="BT440" s="105">
        <v>69</v>
      </c>
      <c r="BU440" s="105">
        <v>28</v>
      </c>
      <c r="BV440" s="167"/>
      <c r="BW440" s="103" t="s">
        <v>102</v>
      </c>
      <c r="BX440" s="105">
        <v>3277</v>
      </c>
      <c r="BY440" s="105">
        <v>3325</v>
      </c>
      <c r="BZ440" s="105">
        <v>1047</v>
      </c>
      <c r="CA440" s="105">
        <v>558</v>
      </c>
      <c r="CB440" s="105">
        <v>3131</v>
      </c>
      <c r="CC440" s="105">
        <v>336</v>
      </c>
      <c r="CD440" s="105">
        <v>437</v>
      </c>
      <c r="CE440" s="105">
        <v>38</v>
      </c>
      <c r="CF440" s="105">
        <v>3</v>
      </c>
      <c r="CG440" s="105">
        <v>281</v>
      </c>
      <c r="CH440" s="105">
        <v>15</v>
      </c>
      <c r="CI440" s="105">
        <v>357</v>
      </c>
      <c r="CJ440" s="105">
        <v>2878</v>
      </c>
      <c r="CK440" s="135"/>
      <c r="CL440" s="138" t="s">
        <v>264</v>
      </c>
      <c r="CM440" s="138" t="s">
        <v>4544</v>
      </c>
      <c r="CN440" s="139">
        <v>10199</v>
      </c>
      <c r="CO440" s="141">
        <v>12448</v>
      </c>
    </row>
    <row r="441" spans="1:93" ht="14.45" customHeight="1">
      <c r="A441" s="167" t="s">
        <v>265</v>
      </c>
      <c r="B441" s="71" t="s">
        <v>119</v>
      </c>
      <c r="C441" s="5">
        <v>1694</v>
      </c>
      <c r="D441" s="5">
        <v>862</v>
      </c>
      <c r="E441" s="5">
        <v>1419</v>
      </c>
      <c r="F441" s="5">
        <v>671</v>
      </c>
      <c r="G441" s="5">
        <v>974</v>
      </c>
      <c r="H441" s="5">
        <v>377</v>
      </c>
      <c r="I441" s="5">
        <v>770</v>
      </c>
      <c r="J441" s="5">
        <v>293</v>
      </c>
      <c r="K441" s="72">
        <v>4857</v>
      </c>
      <c r="L441" s="72">
        <v>2203</v>
      </c>
      <c r="M441" s="167" t="s">
        <v>265</v>
      </c>
      <c r="N441" s="71" t="s">
        <v>119</v>
      </c>
      <c r="O441" s="5">
        <v>131</v>
      </c>
      <c r="P441" s="5">
        <v>76</v>
      </c>
      <c r="Q441" s="5">
        <v>44</v>
      </c>
      <c r="R441" s="5">
        <v>16</v>
      </c>
      <c r="S441" s="5">
        <v>32</v>
      </c>
      <c r="T441" s="5">
        <v>13</v>
      </c>
      <c r="U441" s="5">
        <v>91</v>
      </c>
      <c r="V441" s="5">
        <v>45</v>
      </c>
      <c r="W441" s="72">
        <v>298</v>
      </c>
      <c r="X441" s="72">
        <v>150</v>
      </c>
      <c r="Y441" s="167" t="s">
        <v>265</v>
      </c>
      <c r="Z441" s="71" t="s">
        <v>119</v>
      </c>
      <c r="AA441" s="5">
        <v>46</v>
      </c>
      <c r="AB441" s="5">
        <v>42</v>
      </c>
      <c r="AC441" s="5">
        <v>34</v>
      </c>
      <c r="AD441" s="5">
        <v>29</v>
      </c>
      <c r="AE441" s="72">
        <v>151</v>
      </c>
      <c r="AF441" s="72">
        <v>120</v>
      </c>
      <c r="AG441" s="5">
        <v>14</v>
      </c>
      <c r="AH441" s="5">
        <v>0</v>
      </c>
      <c r="AI441" s="5">
        <v>2</v>
      </c>
      <c r="AJ441" s="5">
        <v>35</v>
      </c>
      <c r="AK441" s="167" t="s">
        <v>265</v>
      </c>
      <c r="AL441" s="71" t="s">
        <v>119</v>
      </c>
      <c r="AM441" s="5">
        <v>1</v>
      </c>
      <c r="AN441" s="5">
        <v>1205</v>
      </c>
      <c r="AO441" s="5">
        <v>215</v>
      </c>
      <c r="AP441" s="5">
        <v>52</v>
      </c>
      <c r="AQ441" s="5">
        <v>0</v>
      </c>
      <c r="AR441" s="5">
        <v>15</v>
      </c>
      <c r="AS441" s="5">
        <v>108</v>
      </c>
      <c r="AT441" s="5">
        <v>67</v>
      </c>
      <c r="AU441" s="5">
        <v>70</v>
      </c>
      <c r="AV441" s="167" t="s">
        <v>265</v>
      </c>
      <c r="AW441" s="71" t="s">
        <v>119</v>
      </c>
      <c r="AX441" s="5">
        <v>439</v>
      </c>
      <c r="AY441" s="5">
        <v>184</v>
      </c>
      <c r="AZ441" s="5">
        <v>393</v>
      </c>
      <c r="BA441" s="5">
        <v>156</v>
      </c>
      <c r="BB441" s="5">
        <v>275</v>
      </c>
      <c r="BC441" s="5">
        <v>108</v>
      </c>
      <c r="BD441" s="5">
        <v>414</v>
      </c>
      <c r="BE441" s="5">
        <v>177</v>
      </c>
      <c r="BF441" s="5">
        <v>374</v>
      </c>
      <c r="BG441" s="5">
        <v>151</v>
      </c>
      <c r="BH441" s="5">
        <v>197</v>
      </c>
      <c r="BI441" s="5">
        <v>82</v>
      </c>
      <c r="BJ441" s="167" t="s">
        <v>265</v>
      </c>
      <c r="BK441" s="71" t="s">
        <v>119</v>
      </c>
      <c r="BL441" s="5">
        <v>18</v>
      </c>
      <c r="BM441" s="5">
        <v>66</v>
      </c>
      <c r="BN441" s="5">
        <v>2</v>
      </c>
      <c r="BO441" s="5">
        <v>203</v>
      </c>
      <c r="BP441" s="5">
        <v>0</v>
      </c>
      <c r="BQ441" s="72">
        <v>289</v>
      </c>
      <c r="BR441" s="5">
        <v>38</v>
      </c>
      <c r="BS441" s="5">
        <v>42</v>
      </c>
      <c r="BT441" s="72">
        <v>11</v>
      </c>
      <c r="BU441" s="5">
        <v>1</v>
      </c>
      <c r="BV441" s="167" t="s">
        <v>265</v>
      </c>
      <c r="BW441" s="71" t="s">
        <v>119</v>
      </c>
      <c r="BX441" s="5">
        <v>420</v>
      </c>
      <c r="BY441" s="5">
        <v>708</v>
      </c>
      <c r="BZ441" s="5">
        <v>245</v>
      </c>
      <c r="CA441" s="5">
        <v>169</v>
      </c>
      <c r="CB441" s="5">
        <v>560</v>
      </c>
      <c r="CC441" s="5">
        <v>64</v>
      </c>
      <c r="CD441" s="5">
        <v>120</v>
      </c>
      <c r="CE441" s="5">
        <v>9</v>
      </c>
      <c r="CF441" s="5">
        <v>36</v>
      </c>
      <c r="CG441" s="5">
        <v>47</v>
      </c>
      <c r="CH441" s="5">
        <v>0</v>
      </c>
      <c r="CI441" s="5">
        <v>95</v>
      </c>
      <c r="CJ441" s="5">
        <v>587</v>
      </c>
      <c r="CK441" s="135"/>
      <c r="CL441" s="138" t="s">
        <v>265</v>
      </c>
      <c r="CM441" s="138" t="s">
        <v>4545</v>
      </c>
      <c r="CN441" s="139">
        <v>3264</v>
      </c>
      <c r="CO441" s="141">
        <v>2378</v>
      </c>
    </row>
    <row r="442" spans="1:93">
      <c r="A442" s="167"/>
      <c r="B442" s="71" t="s">
        <v>120</v>
      </c>
      <c r="C442" s="5">
        <v>517</v>
      </c>
      <c r="D442" s="5">
        <v>258</v>
      </c>
      <c r="E442" s="5">
        <v>460</v>
      </c>
      <c r="F442" s="5">
        <v>218</v>
      </c>
      <c r="G442" s="5">
        <v>360</v>
      </c>
      <c r="H442" s="5">
        <v>186</v>
      </c>
      <c r="I442" s="5">
        <v>639</v>
      </c>
      <c r="J442" s="5">
        <v>364</v>
      </c>
      <c r="K442" s="72">
        <v>1976</v>
      </c>
      <c r="L442" s="72">
        <v>1026</v>
      </c>
      <c r="M442" s="167"/>
      <c r="N442" s="71" t="s">
        <v>120</v>
      </c>
      <c r="O442" s="5">
        <v>89</v>
      </c>
      <c r="P442" s="5">
        <v>40</v>
      </c>
      <c r="Q442" s="5">
        <v>35</v>
      </c>
      <c r="R442" s="5">
        <v>25</v>
      </c>
      <c r="S442" s="5">
        <v>52</v>
      </c>
      <c r="T442" s="5">
        <v>40</v>
      </c>
      <c r="U442" s="5">
        <v>222</v>
      </c>
      <c r="V442" s="5">
        <v>93</v>
      </c>
      <c r="W442" s="72">
        <v>398</v>
      </c>
      <c r="X442" s="72">
        <v>198</v>
      </c>
      <c r="Y442" s="167"/>
      <c r="Z442" s="71" t="s">
        <v>120</v>
      </c>
      <c r="AA442" s="5">
        <v>8</v>
      </c>
      <c r="AB442" s="5">
        <v>8</v>
      </c>
      <c r="AC442" s="5">
        <v>6</v>
      </c>
      <c r="AD442" s="5">
        <v>8</v>
      </c>
      <c r="AE442" s="72">
        <v>30</v>
      </c>
      <c r="AF442" s="72">
        <v>25</v>
      </c>
      <c r="AG442" s="5">
        <v>22</v>
      </c>
      <c r="AH442" s="5">
        <v>0</v>
      </c>
      <c r="AI442" s="5">
        <v>0</v>
      </c>
      <c r="AJ442" s="5">
        <v>1</v>
      </c>
      <c r="AK442" s="167"/>
      <c r="AL442" s="71" t="s">
        <v>120</v>
      </c>
      <c r="AM442" s="5">
        <v>0</v>
      </c>
      <c r="AN442" s="5">
        <v>53</v>
      </c>
      <c r="AO442" s="5">
        <v>0</v>
      </c>
      <c r="AP442" s="5">
        <v>0</v>
      </c>
      <c r="AQ442" s="5">
        <v>0</v>
      </c>
      <c r="AR442" s="5">
        <v>0</v>
      </c>
      <c r="AS442" s="5">
        <v>0</v>
      </c>
      <c r="AT442" s="5">
        <v>0</v>
      </c>
      <c r="AU442" s="5">
        <v>0</v>
      </c>
      <c r="AV442" s="167"/>
      <c r="AW442" s="71" t="s">
        <v>120</v>
      </c>
      <c r="AX442" s="5">
        <v>426</v>
      </c>
      <c r="AY442" s="5">
        <v>208</v>
      </c>
      <c r="AZ442" s="5">
        <v>389</v>
      </c>
      <c r="BA442" s="5">
        <v>189</v>
      </c>
      <c r="BB442" s="5">
        <v>150</v>
      </c>
      <c r="BC442" s="5">
        <v>64</v>
      </c>
      <c r="BD442" s="5">
        <v>372</v>
      </c>
      <c r="BE442" s="5">
        <v>193</v>
      </c>
      <c r="BF442" s="5">
        <v>342</v>
      </c>
      <c r="BG442" s="5">
        <v>176</v>
      </c>
      <c r="BH442" s="5">
        <v>134</v>
      </c>
      <c r="BI442" s="5">
        <v>59</v>
      </c>
      <c r="BJ442" s="167"/>
      <c r="BK442" s="71" t="s">
        <v>120</v>
      </c>
      <c r="BL442" s="5">
        <v>30</v>
      </c>
      <c r="BM442" s="5">
        <v>25</v>
      </c>
      <c r="BN442" s="5">
        <v>0</v>
      </c>
      <c r="BO442" s="5">
        <v>6</v>
      </c>
      <c r="BP442" s="5">
        <v>0</v>
      </c>
      <c r="BQ442" s="72">
        <v>61</v>
      </c>
      <c r="BR442" s="5">
        <v>32</v>
      </c>
      <c r="BS442" s="5">
        <v>38</v>
      </c>
      <c r="BT442" s="72">
        <v>21</v>
      </c>
      <c r="BU442" s="5">
        <v>9</v>
      </c>
      <c r="BV442" s="167"/>
      <c r="BW442" s="71" t="s">
        <v>120</v>
      </c>
      <c r="BX442" s="5">
        <v>1462</v>
      </c>
      <c r="BY442" s="5">
        <v>910</v>
      </c>
      <c r="BZ442" s="5">
        <v>310</v>
      </c>
      <c r="CA442" s="5">
        <v>150</v>
      </c>
      <c r="CB442" s="5">
        <v>770</v>
      </c>
      <c r="CC442" s="5">
        <v>109</v>
      </c>
      <c r="CD442" s="5">
        <v>70</v>
      </c>
      <c r="CE442" s="5">
        <v>0</v>
      </c>
      <c r="CF442" s="5">
        <v>0</v>
      </c>
      <c r="CG442" s="5">
        <v>0</v>
      </c>
      <c r="CH442" s="5">
        <v>0</v>
      </c>
      <c r="CI442" s="5">
        <v>7</v>
      </c>
      <c r="CJ442" s="5">
        <v>0</v>
      </c>
      <c r="CK442" s="135"/>
      <c r="CL442" s="138" t="s">
        <v>265</v>
      </c>
      <c r="CM442" s="138" t="s">
        <v>4546</v>
      </c>
      <c r="CN442" s="139">
        <v>106</v>
      </c>
      <c r="CO442" s="141">
        <v>3781</v>
      </c>
    </row>
    <row r="443" spans="1:93">
      <c r="A443" s="167"/>
      <c r="B443" s="103" t="s">
        <v>102</v>
      </c>
      <c r="C443" s="105">
        <v>2211</v>
      </c>
      <c r="D443" s="105">
        <v>1120</v>
      </c>
      <c r="E443" s="105">
        <v>1879</v>
      </c>
      <c r="F443" s="105">
        <v>889</v>
      </c>
      <c r="G443" s="105">
        <v>1334</v>
      </c>
      <c r="H443" s="105">
        <v>563</v>
      </c>
      <c r="I443" s="105">
        <v>1409</v>
      </c>
      <c r="J443" s="105">
        <v>657</v>
      </c>
      <c r="K443" s="105">
        <v>6833</v>
      </c>
      <c r="L443" s="105">
        <v>3229</v>
      </c>
      <c r="M443" s="167"/>
      <c r="N443" s="103" t="s">
        <v>102</v>
      </c>
      <c r="O443" s="105">
        <v>220</v>
      </c>
      <c r="P443" s="105">
        <v>116</v>
      </c>
      <c r="Q443" s="105">
        <v>79</v>
      </c>
      <c r="R443" s="105">
        <v>41</v>
      </c>
      <c r="S443" s="105">
        <v>84</v>
      </c>
      <c r="T443" s="105">
        <v>53</v>
      </c>
      <c r="U443" s="105">
        <v>313</v>
      </c>
      <c r="V443" s="105">
        <v>138</v>
      </c>
      <c r="W443" s="105">
        <v>696</v>
      </c>
      <c r="X443" s="105">
        <v>348</v>
      </c>
      <c r="Y443" s="167"/>
      <c r="Z443" s="103" t="s">
        <v>102</v>
      </c>
      <c r="AA443" s="105">
        <v>54</v>
      </c>
      <c r="AB443" s="105">
        <v>50</v>
      </c>
      <c r="AC443" s="105">
        <v>40</v>
      </c>
      <c r="AD443" s="105">
        <v>37</v>
      </c>
      <c r="AE443" s="105">
        <v>181</v>
      </c>
      <c r="AF443" s="105">
        <v>145</v>
      </c>
      <c r="AG443" s="105">
        <v>36</v>
      </c>
      <c r="AH443" s="105">
        <v>0</v>
      </c>
      <c r="AI443" s="105">
        <v>2</v>
      </c>
      <c r="AJ443" s="105">
        <v>36</v>
      </c>
      <c r="AK443" s="167"/>
      <c r="AL443" s="103" t="s">
        <v>102</v>
      </c>
      <c r="AM443" s="105">
        <v>1</v>
      </c>
      <c r="AN443" s="105">
        <v>1258</v>
      </c>
      <c r="AO443" s="105">
        <v>215</v>
      </c>
      <c r="AP443" s="105">
        <v>52</v>
      </c>
      <c r="AQ443" s="105">
        <v>0</v>
      </c>
      <c r="AR443" s="105">
        <v>15</v>
      </c>
      <c r="AS443" s="105">
        <v>108</v>
      </c>
      <c r="AT443" s="105">
        <v>67</v>
      </c>
      <c r="AU443" s="105">
        <v>70</v>
      </c>
      <c r="AV443" s="167"/>
      <c r="AW443" s="103" t="s">
        <v>102</v>
      </c>
      <c r="AX443" s="105">
        <v>865</v>
      </c>
      <c r="AY443" s="105">
        <v>392</v>
      </c>
      <c r="AZ443" s="105">
        <v>782</v>
      </c>
      <c r="BA443" s="105">
        <v>345</v>
      </c>
      <c r="BB443" s="105">
        <v>425</v>
      </c>
      <c r="BC443" s="105">
        <v>172</v>
      </c>
      <c r="BD443" s="105">
        <v>786</v>
      </c>
      <c r="BE443" s="105">
        <v>370</v>
      </c>
      <c r="BF443" s="105">
        <v>716</v>
      </c>
      <c r="BG443" s="105">
        <v>327</v>
      </c>
      <c r="BH443" s="105">
        <v>331</v>
      </c>
      <c r="BI443" s="105">
        <v>141</v>
      </c>
      <c r="BJ443" s="167"/>
      <c r="BK443" s="103" t="s">
        <v>102</v>
      </c>
      <c r="BL443" s="105">
        <v>48</v>
      </c>
      <c r="BM443" s="105">
        <v>91</v>
      </c>
      <c r="BN443" s="105">
        <v>2</v>
      </c>
      <c r="BO443" s="105">
        <v>209</v>
      </c>
      <c r="BP443" s="105">
        <v>0</v>
      </c>
      <c r="BQ443" s="105">
        <v>350</v>
      </c>
      <c r="BR443" s="105">
        <v>70</v>
      </c>
      <c r="BS443" s="105">
        <v>80</v>
      </c>
      <c r="BT443" s="105">
        <v>32</v>
      </c>
      <c r="BU443" s="105">
        <v>10</v>
      </c>
      <c r="BV443" s="167"/>
      <c r="BW443" s="103" t="s">
        <v>102</v>
      </c>
      <c r="BX443" s="105">
        <v>1882</v>
      </c>
      <c r="BY443" s="105">
        <v>1618</v>
      </c>
      <c r="BZ443" s="105">
        <v>555</v>
      </c>
      <c r="CA443" s="105">
        <v>319</v>
      </c>
      <c r="CB443" s="105">
        <v>1330</v>
      </c>
      <c r="CC443" s="105">
        <v>173</v>
      </c>
      <c r="CD443" s="105">
        <v>190</v>
      </c>
      <c r="CE443" s="105">
        <v>9</v>
      </c>
      <c r="CF443" s="105">
        <v>36</v>
      </c>
      <c r="CG443" s="105">
        <v>47</v>
      </c>
      <c r="CH443" s="105">
        <v>0</v>
      </c>
      <c r="CI443" s="105">
        <v>102</v>
      </c>
      <c r="CJ443" s="105">
        <v>587</v>
      </c>
      <c r="CK443" s="135"/>
      <c r="CL443" s="138" t="s">
        <v>265</v>
      </c>
      <c r="CM443" s="138" t="s">
        <v>4547</v>
      </c>
      <c r="CN443" s="139">
        <v>3370</v>
      </c>
      <c r="CO443" s="141">
        <v>6159</v>
      </c>
    </row>
    <row r="444" spans="1:93">
      <c r="A444" s="205" t="s">
        <v>373</v>
      </c>
      <c r="B444" s="205"/>
      <c r="C444" s="205"/>
      <c r="D444" s="205"/>
      <c r="E444" s="205"/>
      <c r="F444" s="205"/>
      <c r="G444" s="205"/>
      <c r="H444" s="205"/>
      <c r="I444" s="205"/>
      <c r="J444" s="205"/>
      <c r="K444" s="205"/>
      <c r="L444" s="205"/>
      <c r="M444" s="205" t="s">
        <v>374</v>
      </c>
      <c r="N444" s="205"/>
      <c r="O444" s="205"/>
      <c r="P444" s="205"/>
      <c r="Q444" s="205"/>
      <c r="R444" s="205"/>
      <c r="S444" s="205"/>
      <c r="T444" s="205"/>
      <c r="U444" s="205"/>
      <c r="V444" s="205"/>
      <c r="W444" s="205"/>
      <c r="X444" s="205"/>
      <c r="Y444" s="205" t="s">
        <v>375</v>
      </c>
      <c r="Z444" s="205"/>
      <c r="AA444" s="205"/>
      <c r="AB444" s="205"/>
      <c r="AC444" s="205"/>
      <c r="AD444" s="205"/>
      <c r="AE444" s="205"/>
      <c r="AF444" s="205"/>
      <c r="AG444" s="205"/>
      <c r="AH444" s="205"/>
      <c r="AI444" s="205"/>
      <c r="AJ444" s="205"/>
      <c r="AK444" s="205" t="s">
        <v>376</v>
      </c>
      <c r="AL444" s="205"/>
      <c r="AM444" s="205"/>
      <c r="AN444" s="205"/>
      <c r="AO444" s="205"/>
      <c r="AP444" s="205"/>
      <c r="AQ444" s="205"/>
      <c r="AR444" s="205"/>
      <c r="AS444" s="205"/>
      <c r="AT444" s="205"/>
      <c r="AU444" s="205"/>
      <c r="AV444" s="205" t="s">
        <v>4593</v>
      </c>
      <c r="AW444" s="205"/>
      <c r="AX444" s="205"/>
      <c r="AY444" s="205"/>
      <c r="AZ444" s="205"/>
      <c r="BA444" s="205"/>
      <c r="BB444" s="205"/>
      <c r="BC444" s="205"/>
      <c r="BD444" s="205"/>
      <c r="BE444" s="205"/>
      <c r="BF444" s="205"/>
      <c r="BG444" s="205"/>
      <c r="BH444" s="205"/>
      <c r="BI444" s="205"/>
      <c r="BJ444" s="205" t="s">
        <v>377</v>
      </c>
      <c r="BK444" s="205"/>
      <c r="BL444" s="205"/>
      <c r="BM444" s="205"/>
      <c r="BN444" s="205"/>
      <c r="BO444" s="205"/>
      <c r="BP444" s="205"/>
      <c r="BQ444" s="205"/>
      <c r="BR444" s="205"/>
      <c r="BS444" s="205"/>
      <c r="BT444" s="205"/>
      <c r="BU444" s="205"/>
      <c r="BV444" s="205" t="s">
        <v>378</v>
      </c>
      <c r="BW444" s="205"/>
      <c r="BX444" s="205"/>
      <c r="BY444" s="205"/>
      <c r="BZ444" s="205"/>
      <c r="CA444" s="205"/>
      <c r="CB444" s="205"/>
      <c r="CC444" s="205"/>
      <c r="CD444" s="205"/>
      <c r="CE444" s="205"/>
      <c r="CF444" s="205"/>
      <c r="CG444" s="205"/>
      <c r="CH444" s="205"/>
      <c r="CI444" s="205"/>
      <c r="CJ444" s="205"/>
      <c r="CK444" s="135"/>
      <c r="CL444" s="138" t="s">
        <v>373</v>
      </c>
      <c r="CM444" s="138" t="s">
        <v>373</v>
      </c>
      <c r="CN444" s="139">
        <v>0</v>
      </c>
      <c r="CO444" s="141">
        <v>0</v>
      </c>
    </row>
    <row r="445" spans="1:93">
      <c r="A445" s="205" t="s">
        <v>4174</v>
      </c>
      <c r="B445" s="205"/>
      <c r="C445" s="205"/>
      <c r="D445" s="205"/>
      <c r="E445" s="205"/>
      <c r="F445" s="205"/>
      <c r="G445" s="205"/>
      <c r="H445" s="205"/>
      <c r="I445" s="205"/>
      <c r="J445" s="205"/>
      <c r="K445" s="205"/>
      <c r="L445" s="205"/>
      <c r="M445" s="205" t="s">
        <v>4174</v>
      </c>
      <c r="N445" s="205"/>
      <c r="O445" s="205"/>
      <c r="P445" s="205"/>
      <c r="Q445" s="205"/>
      <c r="R445" s="205"/>
      <c r="S445" s="205"/>
      <c r="T445" s="205"/>
      <c r="U445" s="205"/>
      <c r="V445" s="205"/>
      <c r="W445" s="205"/>
      <c r="X445" s="205"/>
      <c r="Y445" s="205" t="s">
        <v>4174</v>
      </c>
      <c r="Z445" s="205"/>
      <c r="AA445" s="205"/>
      <c r="AB445" s="205"/>
      <c r="AC445" s="205"/>
      <c r="AD445" s="205"/>
      <c r="AE445" s="205"/>
      <c r="AF445" s="205"/>
      <c r="AG445" s="205"/>
      <c r="AH445" s="205"/>
      <c r="AI445" s="205"/>
      <c r="AJ445" s="205"/>
      <c r="AK445" s="205" t="s">
        <v>4174</v>
      </c>
      <c r="AL445" s="205"/>
      <c r="AM445" s="205"/>
      <c r="AN445" s="205"/>
      <c r="AO445" s="205"/>
      <c r="AP445" s="205"/>
      <c r="AQ445" s="205"/>
      <c r="AR445" s="205"/>
      <c r="AS445" s="205"/>
      <c r="AT445" s="205"/>
      <c r="AU445" s="205"/>
      <c r="AV445" s="205" t="s">
        <v>4175</v>
      </c>
      <c r="AW445" s="205"/>
      <c r="AX445" s="205"/>
      <c r="AY445" s="205"/>
      <c r="AZ445" s="205"/>
      <c r="BA445" s="205"/>
      <c r="BB445" s="205"/>
      <c r="BC445" s="205"/>
      <c r="BD445" s="205"/>
      <c r="BE445" s="205"/>
      <c r="BF445" s="205"/>
      <c r="BG445" s="205"/>
      <c r="BH445" s="205"/>
      <c r="BI445" s="205"/>
      <c r="BJ445" s="205" t="s">
        <v>4174</v>
      </c>
      <c r="BK445" s="205"/>
      <c r="BL445" s="205"/>
      <c r="BM445" s="205"/>
      <c r="BN445" s="205"/>
      <c r="BO445" s="205"/>
      <c r="BP445" s="205"/>
      <c r="BQ445" s="205"/>
      <c r="BR445" s="205"/>
      <c r="BS445" s="205"/>
      <c r="BT445" s="205"/>
      <c r="BU445" s="205"/>
      <c r="BV445" s="205" t="s">
        <v>4174</v>
      </c>
      <c r="BW445" s="205"/>
      <c r="BX445" s="205"/>
      <c r="BY445" s="205"/>
      <c r="BZ445" s="205"/>
      <c r="CA445" s="205"/>
      <c r="CB445" s="205"/>
      <c r="CC445" s="205"/>
      <c r="CD445" s="205"/>
      <c r="CE445" s="205"/>
      <c r="CF445" s="205"/>
      <c r="CG445" s="205"/>
      <c r="CH445" s="205"/>
      <c r="CI445" s="205"/>
      <c r="CJ445" s="205"/>
      <c r="CK445" s="135"/>
      <c r="CL445" s="138" t="s">
        <v>4174</v>
      </c>
      <c r="CM445" s="138" t="s">
        <v>4174</v>
      </c>
      <c r="CN445" s="139">
        <v>0</v>
      </c>
      <c r="CO445" s="141">
        <v>0</v>
      </c>
    </row>
    <row r="446" spans="1:93" ht="23.45" customHeight="1">
      <c r="A446" s="204" t="s">
        <v>2</v>
      </c>
      <c r="B446" s="199" t="s">
        <v>335</v>
      </c>
      <c r="C446" s="205" t="s">
        <v>423</v>
      </c>
      <c r="D446" s="205"/>
      <c r="E446" s="205" t="s">
        <v>424</v>
      </c>
      <c r="F446" s="205"/>
      <c r="G446" s="205" t="s">
        <v>425</v>
      </c>
      <c r="H446" s="205"/>
      <c r="I446" s="205" t="s">
        <v>426</v>
      </c>
      <c r="J446" s="205"/>
      <c r="K446" s="205" t="s">
        <v>102</v>
      </c>
      <c r="L446" s="205"/>
      <c r="M446" s="204" t="s">
        <v>2</v>
      </c>
      <c r="N446" s="204" t="s">
        <v>113</v>
      </c>
      <c r="O446" s="205" t="s">
        <v>423</v>
      </c>
      <c r="P446" s="205"/>
      <c r="Q446" s="205" t="s">
        <v>424</v>
      </c>
      <c r="R446" s="205"/>
      <c r="S446" s="205" t="s">
        <v>425</v>
      </c>
      <c r="T446" s="205"/>
      <c r="U446" s="205" t="s">
        <v>426</v>
      </c>
      <c r="V446" s="205"/>
      <c r="W446" s="205" t="s">
        <v>102</v>
      </c>
      <c r="X446" s="205"/>
      <c r="Y446" s="204" t="s">
        <v>2</v>
      </c>
      <c r="Z446" s="204" t="s">
        <v>113</v>
      </c>
      <c r="AA446" s="205" t="s">
        <v>363</v>
      </c>
      <c r="AB446" s="205"/>
      <c r="AC446" s="205"/>
      <c r="AD446" s="205"/>
      <c r="AE446" s="205"/>
      <c r="AF446" s="205" t="s">
        <v>165</v>
      </c>
      <c r="AG446" s="205"/>
      <c r="AH446" s="205"/>
      <c r="AI446" s="205"/>
      <c r="AJ446" s="204" t="s">
        <v>364</v>
      </c>
      <c r="AK446" s="204" t="s">
        <v>2</v>
      </c>
      <c r="AL446" s="204" t="s">
        <v>113</v>
      </c>
      <c r="AM446" s="205" t="s">
        <v>365</v>
      </c>
      <c r="AN446" s="205"/>
      <c r="AO446" s="205"/>
      <c r="AP446" s="205"/>
      <c r="AQ446" s="205"/>
      <c r="AR446" s="205"/>
      <c r="AS446" s="205"/>
      <c r="AT446" s="205"/>
      <c r="AU446" s="205"/>
      <c r="AV446" s="205" t="s">
        <v>2</v>
      </c>
      <c r="AW446" s="204" t="s">
        <v>113</v>
      </c>
      <c r="AX446" s="205" t="s">
        <v>366</v>
      </c>
      <c r="AY446" s="205"/>
      <c r="AZ446" s="205" t="s">
        <v>367</v>
      </c>
      <c r="BA446" s="205"/>
      <c r="BB446" s="205" t="s">
        <v>89</v>
      </c>
      <c r="BC446" s="205"/>
      <c r="BD446" s="205" t="s">
        <v>368</v>
      </c>
      <c r="BE446" s="205"/>
      <c r="BF446" s="205" t="s">
        <v>369</v>
      </c>
      <c r="BG446" s="205"/>
      <c r="BH446" s="204" t="s">
        <v>370</v>
      </c>
      <c r="BI446" s="204"/>
      <c r="BJ446" s="204" t="s">
        <v>2</v>
      </c>
      <c r="BK446" s="204" t="s">
        <v>113</v>
      </c>
      <c r="BL446" s="205" t="s">
        <v>166</v>
      </c>
      <c r="BM446" s="205"/>
      <c r="BN446" s="205"/>
      <c r="BO446" s="205"/>
      <c r="BP446" s="205"/>
      <c r="BQ446" s="205"/>
      <c r="BR446" s="205"/>
      <c r="BS446" s="205"/>
      <c r="BT446" s="204" t="s">
        <v>167</v>
      </c>
      <c r="BU446" s="204"/>
      <c r="BV446" s="204" t="s">
        <v>2</v>
      </c>
      <c r="BW446" s="204" t="s">
        <v>113</v>
      </c>
      <c r="BX446" s="205" t="s">
        <v>371</v>
      </c>
      <c r="BY446" s="205"/>
      <c r="BZ446" s="205"/>
      <c r="CA446" s="205"/>
      <c r="CB446" s="205"/>
      <c r="CC446" s="205"/>
      <c r="CD446" s="205"/>
      <c r="CE446" s="205"/>
      <c r="CF446" s="205"/>
      <c r="CG446" s="205"/>
      <c r="CH446" s="205"/>
      <c r="CI446" s="205"/>
      <c r="CJ446" s="205"/>
      <c r="CK446" s="135"/>
      <c r="CL446" s="138" t="s">
        <v>2</v>
      </c>
      <c r="CM446" s="138" t="s">
        <v>4594</v>
      </c>
      <c r="CN446" s="139" t="e">
        <v>#VALUE!</v>
      </c>
      <c r="CO446" s="141">
        <v>0</v>
      </c>
    </row>
    <row r="447" spans="1:93" ht="36">
      <c r="A447" s="204"/>
      <c r="B447" s="199"/>
      <c r="C447" s="69" t="s">
        <v>170</v>
      </c>
      <c r="D447" s="69" t="s">
        <v>57</v>
      </c>
      <c r="E447" s="69" t="s">
        <v>170</v>
      </c>
      <c r="F447" s="69" t="s">
        <v>57</v>
      </c>
      <c r="G447" s="69" t="s">
        <v>170</v>
      </c>
      <c r="H447" s="69" t="s">
        <v>57</v>
      </c>
      <c r="I447" s="69" t="s">
        <v>170</v>
      </c>
      <c r="J447" s="69" t="s">
        <v>57</v>
      </c>
      <c r="K447" s="69" t="s">
        <v>170</v>
      </c>
      <c r="L447" s="69" t="s">
        <v>57</v>
      </c>
      <c r="M447" s="204"/>
      <c r="N447" s="204"/>
      <c r="O447" s="69" t="s">
        <v>170</v>
      </c>
      <c r="P447" s="69" t="s">
        <v>57</v>
      </c>
      <c r="Q447" s="69" t="s">
        <v>170</v>
      </c>
      <c r="R447" s="69" t="s">
        <v>57</v>
      </c>
      <c r="S447" s="69" t="s">
        <v>170</v>
      </c>
      <c r="T447" s="69" t="s">
        <v>57</v>
      </c>
      <c r="U447" s="69" t="s">
        <v>170</v>
      </c>
      <c r="V447" s="69" t="s">
        <v>57</v>
      </c>
      <c r="W447" s="69" t="s">
        <v>170</v>
      </c>
      <c r="X447" s="69" t="s">
        <v>57</v>
      </c>
      <c r="Y447" s="204"/>
      <c r="Z447" s="204"/>
      <c r="AA447" s="69" t="s">
        <v>427</v>
      </c>
      <c r="AB447" s="69" t="s">
        <v>428</v>
      </c>
      <c r="AC447" s="69" t="s">
        <v>429</v>
      </c>
      <c r="AD447" s="69" t="s">
        <v>430</v>
      </c>
      <c r="AE447" s="69" t="s">
        <v>102</v>
      </c>
      <c r="AF447" s="69" t="s">
        <v>372</v>
      </c>
      <c r="AG447" s="31" t="s">
        <v>279</v>
      </c>
      <c r="AH447" s="31" t="s">
        <v>172</v>
      </c>
      <c r="AI447" s="31" t="s">
        <v>173</v>
      </c>
      <c r="AJ447" s="204"/>
      <c r="AK447" s="204"/>
      <c r="AL447" s="204"/>
      <c r="AM447" s="44" t="s">
        <v>434</v>
      </c>
      <c r="AN447" s="44" t="s">
        <v>344</v>
      </c>
      <c r="AO447" s="44" t="s">
        <v>435</v>
      </c>
      <c r="AP447" s="44" t="s">
        <v>436</v>
      </c>
      <c r="AQ447" s="44" t="s">
        <v>437</v>
      </c>
      <c r="AR447" s="14" t="s">
        <v>175</v>
      </c>
      <c r="AS447" s="14" t="s">
        <v>176</v>
      </c>
      <c r="AT447" s="44" t="s">
        <v>69</v>
      </c>
      <c r="AU447" s="44" t="s">
        <v>70</v>
      </c>
      <c r="AV447" s="205"/>
      <c r="AW447" s="204"/>
      <c r="AX447" s="69" t="s">
        <v>170</v>
      </c>
      <c r="AY447" s="69" t="s">
        <v>57</v>
      </c>
      <c r="AZ447" s="69" t="s">
        <v>170</v>
      </c>
      <c r="BA447" s="69" t="s">
        <v>57</v>
      </c>
      <c r="BB447" s="69" t="s">
        <v>170</v>
      </c>
      <c r="BC447" s="69" t="s">
        <v>57</v>
      </c>
      <c r="BD447" s="69" t="s">
        <v>170</v>
      </c>
      <c r="BE447" s="69" t="s">
        <v>57</v>
      </c>
      <c r="BF447" s="69" t="s">
        <v>170</v>
      </c>
      <c r="BG447" s="69" t="s">
        <v>57</v>
      </c>
      <c r="BH447" s="69" t="s">
        <v>170</v>
      </c>
      <c r="BI447" s="69" t="s">
        <v>57</v>
      </c>
      <c r="BJ447" s="204"/>
      <c r="BK447" s="204"/>
      <c r="BL447" s="32" t="s">
        <v>338</v>
      </c>
      <c r="BM447" s="32" t="s">
        <v>341</v>
      </c>
      <c r="BN447" s="32" t="s">
        <v>339</v>
      </c>
      <c r="BO447" s="32" t="s">
        <v>340</v>
      </c>
      <c r="BP447" s="45" t="s">
        <v>342</v>
      </c>
      <c r="BQ447" s="45" t="s">
        <v>66</v>
      </c>
      <c r="BR447" s="45" t="s">
        <v>174</v>
      </c>
      <c r="BS447" s="45" t="s">
        <v>280</v>
      </c>
      <c r="BT447" s="69" t="s">
        <v>66</v>
      </c>
      <c r="BU447" s="69" t="s">
        <v>174</v>
      </c>
      <c r="BV447" s="204"/>
      <c r="BW447" s="204"/>
      <c r="BX447" s="69" t="s">
        <v>80</v>
      </c>
      <c r="BY447" s="69" t="s">
        <v>81</v>
      </c>
      <c r="BZ447" s="69" t="s">
        <v>82</v>
      </c>
      <c r="CA447" s="69" t="s">
        <v>421</v>
      </c>
      <c r="CB447" s="69" t="s">
        <v>431</v>
      </c>
      <c r="CC447" s="69" t="s">
        <v>432</v>
      </c>
      <c r="CD447" s="69" t="s">
        <v>420</v>
      </c>
      <c r="CE447" s="69" t="s">
        <v>84</v>
      </c>
      <c r="CF447" s="69" t="s">
        <v>85</v>
      </c>
      <c r="CG447" s="69" t="s">
        <v>86</v>
      </c>
      <c r="CH447" s="69" t="s">
        <v>87</v>
      </c>
      <c r="CI447" s="69" t="s">
        <v>88</v>
      </c>
      <c r="CJ447" s="70" t="s">
        <v>0</v>
      </c>
      <c r="CK447" s="135"/>
      <c r="CL447" s="138" t="s">
        <v>2</v>
      </c>
      <c r="CM447" s="138" t="s">
        <v>2</v>
      </c>
      <c r="CN447" s="139" t="e">
        <v>#VALUE!</v>
      </c>
      <c r="CO447" s="141">
        <v>0</v>
      </c>
    </row>
    <row r="448" spans="1:93" ht="12" customHeight="1">
      <c r="A448" s="73" t="s">
        <v>144</v>
      </c>
      <c r="B448" s="71"/>
      <c r="C448" s="5"/>
      <c r="D448" s="5"/>
      <c r="E448" s="5"/>
      <c r="F448" s="5"/>
      <c r="G448" s="5"/>
      <c r="H448" s="5"/>
      <c r="I448" s="5"/>
      <c r="J448" s="5"/>
      <c r="K448" s="5"/>
      <c r="L448" s="5"/>
      <c r="M448" s="73" t="s">
        <v>144</v>
      </c>
      <c r="N448" s="71"/>
      <c r="O448" s="5"/>
      <c r="P448" s="5"/>
      <c r="Q448" s="5"/>
      <c r="R448" s="5"/>
      <c r="S448" s="5"/>
      <c r="T448" s="5"/>
      <c r="U448" s="5"/>
      <c r="V448" s="5"/>
      <c r="W448" s="5"/>
      <c r="X448" s="5"/>
      <c r="Y448" s="73" t="s">
        <v>144</v>
      </c>
      <c r="Z448" s="71"/>
      <c r="AA448" s="5"/>
      <c r="AB448" s="5"/>
      <c r="AC448" s="5"/>
      <c r="AD448" s="5"/>
      <c r="AE448" s="5"/>
      <c r="AF448" s="5"/>
      <c r="AG448" s="5"/>
      <c r="AH448" s="5"/>
      <c r="AI448" s="5"/>
      <c r="AJ448" s="72"/>
      <c r="AK448" s="73" t="s">
        <v>144</v>
      </c>
      <c r="AL448" s="71"/>
      <c r="AM448" s="5"/>
      <c r="AN448" s="5"/>
      <c r="AO448" s="5"/>
      <c r="AP448" s="5"/>
      <c r="AQ448" s="5"/>
      <c r="AR448" s="5"/>
      <c r="AS448" s="5"/>
      <c r="AT448" s="5"/>
      <c r="AU448" s="5"/>
      <c r="AV448" s="73" t="s">
        <v>144</v>
      </c>
      <c r="AW448" s="71"/>
      <c r="AX448" s="5"/>
      <c r="AY448" s="5"/>
      <c r="AZ448" s="5"/>
      <c r="BA448" s="5"/>
      <c r="BB448" s="5"/>
      <c r="BC448" s="5"/>
      <c r="BD448" s="5"/>
      <c r="BE448" s="5"/>
      <c r="BF448" s="5"/>
      <c r="BG448" s="5"/>
      <c r="BH448" s="5"/>
      <c r="BI448" s="5"/>
      <c r="BJ448" s="73" t="s">
        <v>144</v>
      </c>
      <c r="BK448" s="71"/>
      <c r="BL448" s="5"/>
      <c r="BM448" s="5"/>
      <c r="BN448" s="5"/>
      <c r="BO448" s="5"/>
      <c r="BP448" s="5"/>
      <c r="BQ448" s="5"/>
      <c r="BR448" s="5"/>
      <c r="BS448" s="5"/>
      <c r="BT448" s="5"/>
      <c r="BU448" s="5"/>
      <c r="BV448" s="73" t="s">
        <v>144</v>
      </c>
      <c r="BW448" s="71"/>
      <c r="BX448" s="5"/>
      <c r="BY448" s="5"/>
      <c r="BZ448" s="5"/>
      <c r="CA448" s="5"/>
      <c r="CB448" s="5"/>
      <c r="CC448" s="5"/>
      <c r="CD448" s="5"/>
      <c r="CE448" s="5"/>
      <c r="CF448" s="5"/>
      <c r="CG448" s="5"/>
      <c r="CH448" s="5"/>
      <c r="CI448" s="5"/>
      <c r="CJ448" s="5"/>
      <c r="CK448" s="135"/>
      <c r="CL448" s="138" t="s">
        <v>144</v>
      </c>
      <c r="CM448" s="138" t="s">
        <v>144</v>
      </c>
      <c r="CN448" s="139">
        <v>0</v>
      </c>
      <c r="CO448" s="141">
        <v>0</v>
      </c>
    </row>
    <row r="449" spans="1:93" ht="12" customHeight="1">
      <c r="A449" s="167" t="s">
        <v>5</v>
      </c>
      <c r="B449" s="71" t="s">
        <v>119</v>
      </c>
      <c r="C449" s="5">
        <v>2249</v>
      </c>
      <c r="D449" s="5">
        <v>1187</v>
      </c>
      <c r="E449" s="5">
        <v>1750</v>
      </c>
      <c r="F449" s="5">
        <v>937</v>
      </c>
      <c r="G449" s="5">
        <v>1351</v>
      </c>
      <c r="H449" s="5">
        <v>752</v>
      </c>
      <c r="I449" s="5">
        <v>1189</v>
      </c>
      <c r="J449" s="5">
        <v>692</v>
      </c>
      <c r="K449" s="72">
        <v>6539</v>
      </c>
      <c r="L449" s="72">
        <v>3568</v>
      </c>
      <c r="M449" s="167" t="s">
        <v>5</v>
      </c>
      <c r="N449" s="71" t="s">
        <v>119</v>
      </c>
      <c r="O449" s="5">
        <v>27</v>
      </c>
      <c r="P449" s="5">
        <v>13</v>
      </c>
      <c r="Q449" s="5">
        <v>31</v>
      </c>
      <c r="R449" s="5">
        <v>18</v>
      </c>
      <c r="S449" s="5">
        <v>32</v>
      </c>
      <c r="T449" s="5">
        <v>16</v>
      </c>
      <c r="U449" s="5">
        <v>220</v>
      </c>
      <c r="V449" s="5">
        <v>142</v>
      </c>
      <c r="W449" s="72">
        <v>310</v>
      </c>
      <c r="X449" s="72">
        <v>189</v>
      </c>
      <c r="Y449" s="167" t="s">
        <v>5</v>
      </c>
      <c r="Z449" s="71" t="s">
        <v>119</v>
      </c>
      <c r="AA449" s="5">
        <v>52</v>
      </c>
      <c r="AB449" s="5">
        <v>42</v>
      </c>
      <c r="AC449" s="5">
        <v>39</v>
      </c>
      <c r="AD449" s="5">
        <v>36</v>
      </c>
      <c r="AE449" s="72">
        <v>169</v>
      </c>
      <c r="AF449" s="72">
        <v>166</v>
      </c>
      <c r="AG449" s="5">
        <v>128</v>
      </c>
      <c r="AH449" s="5">
        <v>16</v>
      </c>
      <c r="AI449" s="5">
        <v>2</v>
      </c>
      <c r="AJ449" s="5">
        <v>31</v>
      </c>
      <c r="AK449" s="167" t="s">
        <v>5</v>
      </c>
      <c r="AL449" s="71" t="s">
        <v>119</v>
      </c>
      <c r="AM449" s="5">
        <v>0</v>
      </c>
      <c r="AN449" s="5">
        <v>2352</v>
      </c>
      <c r="AO449" s="5">
        <v>464</v>
      </c>
      <c r="AP449" s="5">
        <v>164</v>
      </c>
      <c r="AQ449" s="5">
        <v>0</v>
      </c>
      <c r="AR449" s="5">
        <v>88</v>
      </c>
      <c r="AS449" s="5">
        <v>174</v>
      </c>
      <c r="AT449" s="5">
        <v>164</v>
      </c>
      <c r="AU449" s="5">
        <v>156</v>
      </c>
      <c r="AV449" s="167" t="s">
        <v>5</v>
      </c>
      <c r="AW449" s="71" t="s">
        <v>119</v>
      </c>
      <c r="AX449" s="5">
        <v>1064</v>
      </c>
      <c r="AY449" s="5">
        <v>645</v>
      </c>
      <c r="AZ449" s="5">
        <v>1028</v>
      </c>
      <c r="BA449" s="5">
        <v>624</v>
      </c>
      <c r="BB449" s="5">
        <v>450</v>
      </c>
      <c r="BC449" s="5">
        <v>283</v>
      </c>
      <c r="BD449" s="5">
        <v>1064</v>
      </c>
      <c r="BE449" s="5">
        <v>645</v>
      </c>
      <c r="BF449" s="5">
        <v>1028</v>
      </c>
      <c r="BG449" s="5">
        <v>624</v>
      </c>
      <c r="BH449" s="5">
        <v>359</v>
      </c>
      <c r="BI449" s="5">
        <v>231</v>
      </c>
      <c r="BJ449" s="167" t="s">
        <v>5</v>
      </c>
      <c r="BK449" s="71" t="s">
        <v>119</v>
      </c>
      <c r="BL449" s="5">
        <v>135</v>
      </c>
      <c r="BM449" s="5">
        <v>77</v>
      </c>
      <c r="BN449" s="5">
        <v>0</v>
      </c>
      <c r="BO449" s="5">
        <v>91</v>
      </c>
      <c r="BP449" s="5">
        <v>0</v>
      </c>
      <c r="BQ449" s="72">
        <v>303</v>
      </c>
      <c r="BR449" s="5">
        <v>140</v>
      </c>
      <c r="BS449" s="5">
        <v>134</v>
      </c>
      <c r="BT449" s="72">
        <v>25</v>
      </c>
      <c r="BU449" s="5">
        <v>10</v>
      </c>
      <c r="BV449" s="167" t="s">
        <v>5</v>
      </c>
      <c r="BW449" s="71" t="s">
        <v>119</v>
      </c>
      <c r="BX449" s="5">
        <v>2392</v>
      </c>
      <c r="BY449" s="5">
        <v>2284</v>
      </c>
      <c r="BZ449" s="5">
        <v>1087</v>
      </c>
      <c r="CA449" s="5">
        <v>841</v>
      </c>
      <c r="CB449" s="5">
        <v>2034</v>
      </c>
      <c r="CC449" s="5">
        <v>759</v>
      </c>
      <c r="CD449" s="5">
        <v>430</v>
      </c>
      <c r="CE449" s="5">
        <v>0</v>
      </c>
      <c r="CF449" s="5">
        <v>0</v>
      </c>
      <c r="CG449" s="5">
        <v>404</v>
      </c>
      <c r="CH449" s="5">
        <v>404</v>
      </c>
      <c r="CI449" s="5">
        <v>90</v>
      </c>
      <c r="CJ449" s="5">
        <v>832</v>
      </c>
      <c r="CK449" s="135"/>
      <c r="CL449" s="138" t="s">
        <v>5</v>
      </c>
      <c r="CM449" s="138" t="s">
        <v>4548</v>
      </c>
      <c r="CN449" s="139">
        <v>6752</v>
      </c>
      <c r="CO449" s="141">
        <v>10635</v>
      </c>
    </row>
    <row r="450" spans="1:93" ht="12" customHeight="1">
      <c r="A450" s="167"/>
      <c r="B450" s="71" t="s">
        <v>120</v>
      </c>
      <c r="C450" s="5">
        <v>529</v>
      </c>
      <c r="D450" s="5">
        <v>291</v>
      </c>
      <c r="E450" s="5">
        <v>483</v>
      </c>
      <c r="F450" s="5">
        <v>260</v>
      </c>
      <c r="G450" s="5">
        <v>512</v>
      </c>
      <c r="H450" s="5">
        <v>291</v>
      </c>
      <c r="I450" s="5">
        <v>534</v>
      </c>
      <c r="J450" s="5">
        <v>327</v>
      </c>
      <c r="K450" s="72">
        <v>2058</v>
      </c>
      <c r="L450" s="72">
        <v>1169</v>
      </c>
      <c r="M450" s="167"/>
      <c r="N450" s="71" t="s">
        <v>120</v>
      </c>
      <c r="O450" s="5">
        <v>23</v>
      </c>
      <c r="P450" s="5">
        <v>1</v>
      </c>
      <c r="Q450" s="5">
        <v>10</v>
      </c>
      <c r="R450" s="5">
        <v>3</v>
      </c>
      <c r="S450" s="5">
        <v>31</v>
      </c>
      <c r="T450" s="5">
        <v>14</v>
      </c>
      <c r="U450" s="5">
        <v>129</v>
      </c>
      <c r="V450" s="5">
        <v>84</v>
      </c>
      <c r="W450" s="72">
        <v>193</v>
      </c>
      <c r="X450" s="72">
        <v>102</v>
      </c>
      <c r="Y450" s="167"/>
      <c r="Z450" s="71" t="s">
        <v>120</v>
      </c>
      <c r="AA450" s="5">
        <v>10</v>
      </c>
      <c r="AB450" s="5">
        <v>9</v>
      </c>
      <c r="AC450" s="5">
        <v>10</v>
      </c>
      <c r="AD450" s="5">
        <v>11</v>
      </c>
      <c r="AE450" s="72">
        <v>40</v>
      </c>
      <c r="AF450" s="72">
        <v>41</v>
      </c>
      <c r="AG450" s="5">
        <v>32</v>
      </c>
      <c r="AH450" s="5">
        <v>29</v>
      </c>
      <c r="AI450" s="5">
        <v>0</v>
      </c>
      <c r="AJ450" s="5">
        <v>2</v>
      </c>
      <c r="AK450" s="167"/>
      <c r="AL450" s="71" t="s">
        <v>120</v>
      </c>
      <c r="AM450" s="5">
        <v>84</v>
      </c>
      <c r="AN450" s="5">
        <v>369</v>
      </c>
      <c r="AO450" s="5">
        <v>319</v>
      </c>
      <c r="AP450" s="5">
        <v>1</v>
      </c>
      <c r="AQ450" s="5">
        <v>0</v>
      </c>
      <c r="AR450" s="5">
        <v>15</v>
      </c>
      <c r="AS450" s="5">
        <v>40</v>
      </c>
      <c r="AT450" s="5">
        <v>40</v>
      </c>
      <c r="AU450" s="5">
        <v>40</v>
      </c>
      <c r="AV450" s="167"/>
      <c r="AW450" s="71" t="s">
        <v>120</v>
      </c>
      <c r="AX450" s="5">
        <v>480</v>
      </c>
      <c r="AY450" s="5">
        <v>290</v>
      </c>
      <c r="AZ450" s="5">
        <v>462</v>
      </c>
      <c r="BA450" s="5">
        <v>275</v>
      </c>
      <c r="BB450" s="5">
        <v>240</v>
      </c>
      <c r="BC450" s="5">
        <v>141</v>
      </c>
      <c r="BD450" s="5">
        <v>480</v>
      </c>
      <c r="BE450" s="5">
        <v>290</v>
      </c>
      <c r="BF450" s="5">
        <v>462</v>
      </c>
      <c r="BG450" s="5">
        <v>275</v>
      </c>
      <c r="BH450" s="5">
        <v>195</v>
      </c>
      <c r="BI450" s="5">
        <v>117</v>
      </c>
      <c r="BJ450" s="167"/>
      <c r="BK450" s="71" t="s">
        <v>120</v>
      </c>
      <c r="BL450" s="5">
        <v>47</v>
      </c>
      <c r="BM450" s="5">
        <v>12</v>
      </c>
      <c r="BN450" s="5">
        <v>0</v>
      </c>
      <c r="BO450" s="5">
        <v>6</v>
      </c>
      <c r="BP450" s="5">
        <v>0</v>
      </c>
      <c r="BQ450" s="72">
        <v>65</v>
      </c>
      <c r="BR450" s="5">
        <v>51</v>
      </c>
      <c r="BS450" s="5">
        <v>47</v>
      </c>
      <c r="BT450" s="72">
        <v>15</v>
      </c>
      <c r="BU450" s="5">
        <v>7</v>
      </c>
      <c r="BV450" s="167"/>
      <c r="BW450" s="71" t="s">
        <v>120</v>
      </c>
      <c r="BX450" s="5">
        <v>495</v>
      </c>
      <c r="BY450" s="5">
        <v>1104</v>
      </c>
      <c r="BZ450" s="5">
        <v>822</v>
      </c>
      <c r="CA450" s="5">
        <v>44</v>
      </c>
      <c r="CB450" s="5">
        <v>957</v>
      </c>
      <c r="CC450" s="5">
        <v>21</v>
      </c>
      <c r="CD450" s="5">
        <v>43</v>
      </c>
      <c r="CE450" s="5">
        <v>0</v>
      </c>
      <c r="CF450" s="5">
        <v>0</v>
      </c>
      <c r="CG450" s="5">
        <v>0</v>
      </c>
      <c r="CH450" s="5">
        <v>0</v>
      </c>
      <c r="CI450" s="5">
        <v>16</v>
      </c>
      <c r="CJ450" s="5">
        <v>188</v>
      </c>
      <c r="CK450" s="135"/>
      <c r="CL450" s="138" t="s">
        <v>5</v>
      </c>
      <c r="CM450" s="138" t="s">
        <v>4549</v>
      </c>
      <c r="CN450" s="139">
        <v>1783</v>
      </c>
      <c r="CO450" s="141">
        <v>3486</v>
      </c>
    </row>
    <row r="451" spans="1:93" ht="12" customHeight="1">
      <c r="A451" s="167"/>
      <c r="B451" s="103" t="s">
        <v>102</v>
      </c>
      <c r="C451" s="105">
        <v>2778</v>
      </c>
      <c r="D451" s="105">
        <v>1478</v>
      </c>
      <c r="E451" s="105">
        <v>2233</v>
      </c>
      <c r="F451" s="105">
        <v>1197</v>
      </c>
      <c r="G451" s="105">
        <v>1863</v>
      </c>
      <c r="H451" s="105">
        <v>1043</v>
      </c>
      <c r="I451" s="105">
        <v>1723</v>
      </c>
      <c r="J451" s="105">
        <v>1019</v>
      </c>
      <c r="K451" s="105">
        <v>8597</v>
      </c>
      <c r="L451" s="105">
        <v>4737</v>
      </c>
      <c r="M451" s="167"/>
      <c r="N451" s="103" t="s">
        <v>102</v>
      </c>
      <c r="O451" s="105">
        <v>50</v>
      </c>
      <c r="P451" s="105">
        <v>14</v>
      </c>
      <c r="Q451" s="105">
        <v>41</v>
      </c>
      <c r="R451" s="105">
        <v>21</v>
      </c>
      <c r="S451" s="105">
        <v>63</v>
      </c>
      <c r="T451" s="105">
        <v>30</v>
      </c>
      <c r="U451" s="105">
        <v>349</v>
      </c>
      <c r="V451" s="105">
        <v>226</v>
      </c>
      <c r="W451" s="105">
        <v>503</v>
      </c>
      <c r="X451" s="105">
        <v>291</v>
      </c>
      <c r="Y451" s="167"/>
      <c r="Z451" s="103" t="s">
        <v>102</v>
      </c>
      <c r="AA451" s="105">
        <v>62</v>
      </c>
      <c r="AB451" s="105">
        <v>51</v>
      </c>
      <c r="AC451" s="105">
        <v>49</v>
      </c>
      <c r="AD451" s="105">
        <v>47</v>
      </c>
      <c r="AE451" s="105">
        <v>209</v>
      </c>
      <c r="AF451" s="105">
        <v>207</v>
      </c>
      <c r="AG451" s="105">
        <v>160</v>
      </c>
      <c r="AH451" s="105">
        <v>45</v>
      </c>
      <c r="AI451" s="105">
        <v>2</v>
      </c>
      <c r="AJ451" s="105">
        <v>33</v>
      </c>
      <c r="AK451" s="167"/>
      <c r="AL451" s="103" t="s">
        <v>102</v>
      </c>
      <c r="AM451" s="105">
        <v>84</v>
      </c>
      <c r="AN451" s="105">
        <v>2721</v>
      </c>
      <c r="AO451" s="105">
        <v>783</v>
      </c>
      <c r="AP451" s="105">
        <v>165</v>
      </c>
      <c r="AQ451" s="105">
        <v>0</v>
      </c>
      <c r="AR451" s="105">
        <v>103</v>
      </c>
      <c r="AS451" s="105">
        <v>214</v>
      </c>
      <c r="AT451" s="105">
        <v>204</v>
      </c>
      <c r="AU451" s="105">
        <v>196</v>
      </c>
      <c r="AV451" s="167"/>
      <c r="AW451" s="103" t="s">
        <v>102</v>
      </c>
      <c r="AX451" s="105">
        <v>1544</v>
      </c>
      <c r="AY451" s="105">
        <v>935</v>
      </c>
      <c r="AZ451" s="105">
        <v>1490</v>
      </c>
      <c r="BA451" s="105">
        <v>899</v>
      </c>
      <c r="BB451" s="105">
        <v>690</v>
      </c>
      <c r="BC451" s="105">
        <v>424</v>
      </c>
      <c r="BD451" s="105">
        <v>1544</v>
      </c>
      <c r="BE451" s="105">
        <v>935</v>
      </c>
      <c r="BF451" s="105">
        <v>1490</v>
      </c>
      <c r="BG451" s="105">
        <v>899</v>
      </c>
      <c r="BH451" s="105">
        <v>554</v>
      </c>
      <c r="BI451" s="105">
        <v>348</v>
      </c>
      <c r="BJ451" s="167"/>
      <c r="BK451" s="103" t="s">
        <v>102</v>
      </c>
      <c r="BL451" s="105">
        <v>182</v>
      </c>
      <c r="BM451" s="105">
        <v>89</v>
      </c>
      <c r="BN451" s="105">
        <v>0</v>
      </c>
      <c r="BO451" s="105">
        <v>97</v>
      </c>
      <c r="BP451" s="105">
        <v>0</v>
      </c>
      <c r="BQ451" s="105">
        <v>368</v>
      </c>
      <c r="BR451" s="105">
        <v>191</v>
      </c>
      <c r="BS451" s="105">
        <v>181</v>
      </c>
      <c r="BT451" s="105">
        <v>40</v>
      </c>
      <c r="BU451" s="105">
        <v>17</v>
      </c>
      <c r="BV451" s="167"/>
      <c r="BW451" s="103" t="s">
        <v>102</v>
      </c>
      <c r="BX451" s="105">
        <v>2887</v>
      </c>
      <c r="BY451" s="105">
        <v>3388</v>
      </c>
      <c r="BZ451" s="105">
        <v>1909</v>
      </c>
      <c r="CA451" s="105">
        <v>885</v>
      </c>
      <c r="CB451" s="105">
        <v>2991</v>
      </c>
      <c r="CC451" s="105">
        <v>780</v>
      </c>
      <c r="CD451" s="105">
        <v>473</v>
      </c>
      <c r="CE451" s="105">
        <v>0</v>
      </c>
      <c r="CF451" s="105">
        <v>0</v>
      </c>
      <c r="CG451" s="105">
        <v>404</v>
      </c>
      <c r="CH451" s="105">
        <v>404</v>
      </c>
      <c r="CI451" s="105">
        <v>106</v>
      </c>
      <c r="CJ451" s="105">
        <v>1020</v>
      </c>
      <c r="CK451" s="135"/>
      <c r="CL451" s="138" t="s">
        <v>5</v>
      </c>
      <c r="CM451" s="138" t="s">
        <v>4550</v>
      </c>
      <c r="CN451" s="139">
        <v>8535</v>
      </c>
      <c r="CO451" s="141">
        <v>14121</v>
      </c>
    </row>
    <row r="452" spans="1:93" ht="12" customHeight="1">
      <c r="A452" s="167" t="s">
        <v>267</v>
      </c>
      <c r="B452" s="71" t="s">
        <v>119</v>
      </c>
      <c r="C452" s="5">
        <v>3271</v>
      </c>
      <c r="D452" s="5">
        <v>1732</v>
      </c>
      <c r="E452" s="5">
        <v>2646</v>
      </c>
      <c r="F452" s="5">
        <v>1373</v>
      </c>
      <c r="G452" s="5">
        <v>2084</v>
      </c>
      <c r="H452" s="5">
        <v>1107</v>
      </c>
      <c r="I452" s="5">
        <v>2077</v>
      </c>
      <c r="J452" s="5">
        <v>1105</v>
      </c>
      <c r="K452" s="72">
        <v>10078</v>
      </c>
      <c r="L452" s="72">
        <v>5317</v>
      </c>
      <c r="M452" s="167" t="s">
        <v>267</v>
      </c>
      <c r="N452" s="71" t="s">
        <v>119</v>
      </c>
      <c r="O452" s="5">
        <v>129</v>
      </c>
      <c r="P452" s="5">
        <v>66</v>
      </c>
      <c r="Q452" s="5">
        <v>46</v>
      </c>
      <c r="R452" s="5">
        <v>19</v>
      </c>
      <c r="S452" s="5">
        <v>67</v>
      </c>
      <c r="T452" s="5">
        <v>34</v>
      </c>
      <c r="U452" s="5">
        <v>519</v>
      </c>
      <c r="V452" s="5">
        <v>259</v>
      </c>
      <c r="W452" s="72">
        <v>761</v>
      </c>
      <c r="X452" s="72">
        <v>378</v>
      </c>
      <c r="Y452" s="167" t="s">
        <v>267</v>
      </c>
      <c r="Z452" s="71" t="s">
        <v>119</v>
      </c>
      <c r="AA452" s="5">
        <v>72</v>
      </c>
      <c r="AB452" s="5">
        <v>66</v>
      </c>
      <c r="AC452" s="5">
        <v>67</v>
      </c>
      <c r="AD452" s="5">
        <v>67</v>
      </c>
      <c r="AE452" s="72">
        <v>272</v>
      </c>
      <c r="AF452" s="72">
        <v>261</v>
      </c>
      <c r="AG452" s="5">
        <v>143</v>
      </c>
      <c r="AH452" s="5">
        <v>26</v>
      </c>
      <c r="AI452" s="5">
        <v>9</v>
      </c>
      <c r="AJ452" s="5">
        <v>55</v>
      </c>
      <c r="AK452" s="167" t="s">
        <v>267</v>
      </c>
      <c r="AL452" s="71" t="s">
        <v>119</v>
      </c>
      <c r="AM452" s="5">
        <v>33</v>
      </c>
      <c r="AN452" s="5">
        <v>3364</v>
      </c>
      <c r="AO452" s="5">
        <v>457</v>
      </c>
      <c r="AP452" s="5">
        <v>164</v>
      </c>
      <c r="AQ452" s="5">
        <v>0</v>
      </c>
      <c r="AR452" s="5">
        <v>106</v>
      </c>
      <c r="AS452" s="5">
        <v>274</v>
      </c>
      <c r="AT452" s="5">
        <v>252</v>
      </c>
      <c r="AU452" s="5">
        <v>239</v>
      </c>
      <c r="AV452" s="167" t="s">
        <v>267</v>
      </c>
      <c r="AW452" s="71" t="s">
        <v>119</v>
      </c>
      <c r="AX452" s="5">
        <v>2047</v>
      </c>
      <c r="AY452" s="5">
        <v>1121</v>
      </c>
      <c r="AZ452" s="5">
        <v>1966</v>
      </c>
      <c r="BA452" s="5">
        <v>1072</v>
      </c>
      <c r="BB452" s="5">
        <v>798</v>
      </c>
      <c r="BC452" s="5">
        <v>453</v>
      </c>
      <c r="BD452" s="5">
        <v>2033</v>
      </c>
      <c r="BE452" s="5">
        <v>1118</v>
      </c>
      <c r="BF452" s="5">
        <v>1952</v>
      </c>
      <c r="BG452" s="5">
        <v>1069</v>
      </c>
      <c r="BH452" s="5">
        <v>730</v>
      </c>
      <c r="BI452" s="5">
        <v>420</v>
      </c>
      <c r="BJ452" s="167" t="s">
        <v>267</v>
      </c>
      <c r="BK452" s="71" t="s">
        <v>119</v>
      </c>
      <c r="BL452" s="5">
        <v>180</v>
      </c>
      <c r="BM452" s="5">
        <v>126</v>
      </c>
      <c r="BN452" s="5">
        <v>24</v>
      </c>
      <c r="BO452" s="5">
        <v>165</v>
      </c>
      <c r="BP452" s="5">
        <v>1</v>
      </c>
      <c r="BQ452" s="72">
        <v>496</v>
      </c>
      <c r="BR452" s="5">
        <v>200</v>
      </c>
      <c r="BS452" s="5">
        <v>221</v>
      </c>
      <c r="BT452" s="72">
        <v>34</v>
      </c>
      <c r="BU452" s="5">
        <v>14</v>
      </c>
      <c r="BV452" s="167" t="s">
        <v>267</v>
      </c>
      <c r="BW452" s="71" t="s">
        <v>119</v>
      </c>
      <c r="BX452" s="5">
        <v>3722</v>
      </c>
      <c r="BY452" s="5">
        <v>4569</v>
      </c>
      <c r="BZ452" s="5">
        <v>2573</v>
      </c>
      <c r="CA452" s="5">
        <v>883</v>
      </c>
      <c r="CB452" s="5">
        <v>3320</v>
      </c>
      <c r="CC452" s="5">
        <v>543</v>
      </c>
      <c r="CD452" s="5">
        <v>372</v>
      </c>
      <c r="CE452" s="5">
        <v>8</v>
      </c>
      <c r="CF452" s="5">
        <v>0</v>
      </c>
      <c r="CG452" s="5">
        <v>21</v>
      </c>
      <c r="CH452" s="5">
        <v>8</v>
      </c>
      <c r="CI452" s="5">
        <v>56</v>
      </c>
      <c r="CJ452" s="5">
        <v>8585</v>
      </c>
      <c r="CK452" s="135"/>
      <c r="CL452" s="138" t="s">
        <v>267</v>
      </c>
      <c r="CM452" s="138" t="s">
        <v>4551</v>
      </c>
      <c r="CN452" s="139">
        <v>8788</v>
      </c>
      <c r="CO452" s="141">
        <v>16019</v>
      </c>
    </row>
    <row r="453" spans="1:93" ht="12" customHeight="1">
      <c r="A453" s="167"/>
      <c r="B453" s="71" t="s">
        <v>120</v>
      </c>
      <c r="C453" s="5">
        <v>0</v>
      </c>
      <c r="D453" s="5">
        <v>0</v>
      </c>
      <c r="E453" s="5">
        <v>0</v>
      </c>
      <c r="F453" s="5">
        <v>0</v>
      </c>
      <c r="G453" s="5">
        <v>0</v>
      </c>
      <c r="H453" s="5">
        <v>0</v>
      </c>
      <c r="I453" s="5">
        <v>0</v>
      </c>
      <c r="J453" s="5">
        <v>0</v>
      </c>
      <c r="K453" s="72">
        <v>0</v>
      </c>
      <c r="L453" s="72">
        <v>0</v>
      </c>
      <c r="M453" s="167"/>
      <c r="N453" s="71" t="s">
        <v>120</v>
      </c>
      <c r="O453" s="5">
        <v>0</v>
      </c>
      <c r="P453" s="5">
        <v>0</v>
      </c>
      <c r="Q453" s="5">
        <v>0</v>
      </c>
      <c r="R453" s="5">
        <v>0</v>
      </c>
      <c r="S453" s="5">
        <v>0</v>
      </c>
      <c r="T453" s="5">
        <v>0</v>
      </c>
      <c r="U453" s="5">
        <v>0</v>
      </c>
      <c r="V453" s="5">
        <v>0</v>
      </c>
      <c r="W453" s="72">
        <v>0</v>
      </c>
      <c r="X453" s="72">
        <v>0</v>
      </c>
      <c r="Y453" s="167"/>
      <c r="Z453" s="71" t="s">
        <v>120</v>
      </c>
      <c r="AA453" s="5">
        <v>0</v>
      </c>
      <c r="AB453" s="5">
        <v>0</v>
      </c>
      <c r="AC453" s="5">
        <v>0</v>
      </c>
      <c r="AD453" s="5">
        <v>0</v>
      </c>
      <c r="AE453" s="72">
        <v>0</v>
      </c>
      <c r="AF453" s="72">
        <v>0</v>
      </c>
      <c r="AG453" s="5">
        <v>0</v>
      </c>
      <c r="AH453" s="5">
        <v>0</v>
      </c>
      <c r="AI453" s="5">
        <v>0</v>
      </c>
      <c r="AJ453" s="5">
        <v>0</v>
      </c>
      <c r="AK453" s="167"/>
      <c r="AL453" s="71" t="s">
        <v>120</v>
      </c>
      <c r="AM453" s="5">
        <v>0</v>
      </c>
      <c r="AN453" s="5">
        <v>0</v>
      </c>
      <c r="AO453" s="5">
        <v>0</v>
      </c>
      <c r="AP453" s="5">
        <v>0</v>
      </c>
      <c r="AQ453" s="5">
        <v>0</v>
      </c>
      <c r="AR453" s="5">
        <v>0</v>
      </c>
      <c r="AS453" s="5">
        <v>0</v>
      </c>
      <c r="AT453" s="5">
        <v>0</v>
      </c>
      <c r="AU453" s="5">
        <v>0</v>
      </c>
      <c r="AV453" s="167"/>
      <c r="AW453" s="71" t="s">
        <v>120</v>
      </c>
      <c r="AX453" s="5">
        <v>0</v>
      </c>
      <c r="AY453" s="5">
        <v>0</v>
      </c>
      <c r="AZ453" s="5">
        <v>0</v>
      </c>
      <c r="BA453" s="5">
        <v>0</v>
      </c>
      <c r="BB453" s="5">
        <v>0</v>
      </c>
      <c r="BC453" s="5">
        <v>0</v>
      </c>
      <c r="BD453" s="5">
        <v>0</v>
      </c>
      <c r="BE453" s="5">
        <v>0</v>
      </c>
      <c r="BF453" s="5">
        <v>0</v>
      </c>
      <c r="BG453" s="5">
        <v>0</v>
      </c>
      <c r="BH453" s="5">
        <v>0</v>
      </c>
      <c r="BI453" s="5">
        <v>0</v>
      </c>
      <c r="BJ453" s="167"/>
      <c r="BK453" s="71" t="s">
        <v>120</v>
      </c>
      <c r="BL453" s="5">
        <v>0</v>
      </c>
      <c r="BM453" s="5">
        <v>0</v>
      </c>
      <c r="BN453" s="5">
        <v>0</v>
      </c>
      <c r="BO453" s="5">
        <v>0</v>
      </c>
      <c r="BP453" s="5">
        <v>0</v>
      </c>
      <c r="BQ453" s="72">
        <v>0</v>
      </c>
      <c r="BR453" s="5">
        <v>0</v>
      </c>
      <c r="BS453" s="5">
        <v>0</v>
      </c>
      <c r="BT453" s="72">
        <v>0</v>
      </c>
      <c r="BU453" s="5">
        <v>0</v>
      </c>
      <c r="BV453" s="167"/>
      <c r="BW453" s="71" t="s">
        <v>120</v>
      </c>
      <c r="BX453" s="5">
        <v>0</v>
      </c>
      <c r="BY453" s="5">
        <v>0</v>
      </c>
      <c r="BZ453" s="5">
        <v>0</v>
      </c>
      <c r="CA453" s="5">
        <v>0</v>
      </c>
      <c r="CB453" s="5">
        <v>0</v>
      </c>
      <c r="CC453" s="5">
        <v>0</v>
      </c>
      <c r="CD453" s="5">
        <v>0</v>
      </c>
      <c r="CE453" s="5">
        <v>0</v>
      </c>
      <c r="CF453" s="5">
        <v>0</v>
      </c>
      <c r="CG453" s="5">
        <v>0</v>
      </c>
      <c r="CH453" s="5">
        <v>0</v>
      </c>
      <c r="CI453" s="5">
        <v>0</v>
      </c>
      <c r="CJ453" s="5">
        <v>0</v>
      </c>
      <c r="CK453" s="135"/>
      <c r="CL453" s="138" t="s">
        <v>267</v>
      </c>
      <c r="CM453" s="138" t="s">
        <v>4552</v>
      </c>
      <c r="CN453" s="139">
        <v>0</v>
      </c>
      <c r="CO453" s="141">
        <v>0</v>
      </c>
    </row>
    <row r="454" spans="1:93" ht="12" customHeight="1">
      <c r="A454" s="167"/>
      <c r="B454" s="103" t="s">
        <v>102</v>
      </c>
      <c r="C454" s="105">
        <v>3271</v>
      </c>
      <c r="D454" s="105">
        <v>1732</v>
      </c>
      <c r="E454" s="105">
        <v>2646</v>
      </c>
      <c r="F454" s="105">
        <v>1373</v>
      </c>
      <c r="G454" s="105">
        <v>2084</v>
      </c>
      <c r="H454" s="105">
        <v>1107</v>
      </c>
      <c r="I454" s="105">
        <v>2077</v>
      </c>
      <c r="J454" s="105">
        <v>1105</v>
      </c>
      <c r="K454" s="105">
        <v>10078</v>
      </c>
      <c r="L454" s="105">
        <v>5317</v>
      </c>
      <c r="M454" s="167"/>
      <c r="N454" s="103" t="s">
        <v>102</v>
      </c>
      <c r="O454" s="105">
        <v>129</v>
      </c>
      <c r="P454" s="105">
        <v>66</v>
      </c>
      <c r="Q454" s="105">
        <v>46</v>
      </c>
      <c r="R454" s="105">
        <v>19</v>
      </c>
      <c r="S454" s="105">
        <v>67</v>
      </c>
      <c r="T454" s="105">
        <v>34</v>
      </c>
      <c r="U454" s="105">
        <v>519</v>
      </c>
      <c r="V454" s="105">
        <v>259</v>
      </c>
      <c r="W454" s="105">
        <v>761</v>
      </c>
      <c r="X454" s="105">
        <v>378</v>
      </c>
      <c r="Y454" s="167"/>
      <c r="Z454" s="103" t="s">
        <v>102</v>
      </c>
      <c r="AA454" s="105">
        <v>72</v>
      </c>
      <c r="AB454" s="105">
        <v>66</v>
      </c>
      <c r="AC454" s="105">
        <v>67</v>
      </c>
      <c r="AD454" s="105">
        <v>67</v>
      </c>
      <c r="AE454" s="105">
        <v>272</v>
      </c>
      <c r="AF454" s="105">
        <v>261</v>
      </c>
      <c r="AG454" s="105">
        <v>143</v>
      </c>
      <c r="AH454" s="105">
        <v>26</v>
      </c>
      <c r="AI454" s="105">
        <v>9</v>
      </c>
      <c r="AJ454" s="105">
        <v>55</v>
      </c>
      <c r="AK454" s="167"/>
      <c r="AL454" s="103" t="s">
        <v>102</v>
      </c>
      <c r="AM454" s="105">
        <v>33</v>
      </c>
      <c r="AN454" s="105">
        <v>3364</v>
      </c>
      <c r="AO454" s="105">
        <v>457</v>
      </c>
      <c r="AP454" s="105">
        <v>164</v>
      </c>
      <c r="AQ454" s="105">
        <v>0</v>
      </c>
      <c r="AR454" s="105">
        <v>106</v>
      </c>
      <c r="AS454" s="105">
        <v>274</v>
      </c>
      <c r="AT454" s="105">
        <v>252</v>
      </c>
      <c r="AU454" s="105">
        <v>239</v>
      </c>
      <c r="AV454" s="167"/>
      <c r="AW454" s="103" t="s">
        <v>102</v>
      </c>
      <c r="AX454" s="105">
        <v>2047</v>
      </c>
      <c r="AY454" s="105">
        <v>1121</v>
      </c>
      <c r="AZ454" s="105">
        <v>1966</v>
      </c>
      <c r="BA454" s="105">
        <v>1072</v>
      </c>
      <c r="BB454" s="105">
        <v>798</v>
      </c>
      <c r="BC454" s="105">
        <v>453</v>
      </c>
      <c r="BD454" s="105">
        <v>2033</v>
      </c>
      <c r="BE454" s="105">
        <v>1118</v>
      </c>
      <c r="BF454" s="105">
        <v>1952</v>
      </c>
      <c r="BG454" s="105">
        <v>1069</v>
      </c>
      <c r="BH454" s="105">
        <v>730</v>
      </c>
      <c r="BI454" s="105">
        <v>420</v>
      </c>
      <c r="BJ454" s="167"/>
      <c r="BK454" s="103" t="s">
        <v>102</v>
      </c>
      <c r="BL454" s="105">
        <v>180</v>
      </c>
      <c r="BM454" s="105">
        <v>126</v>
      </c>
      <c r="BN454" s="105">
        <v>24</v>
      </c>
      <c r="BO454" s="105">
        <v>165</v>
      </c>
      <c r="BP454" s="105">
        <v>1</v>
      </c>
      <c r="BQ454" s="105">
        <v>496</v>
      </c>
      <c r="BR454" s="105">
        <v>200</v>
      </c>
      <c r="BS454" s="105">
        <v>221</v>
      </c>
      <c r="BT454" s="105">
        <v>34</v>
      </c>
      <c r="BU454" s="105">
        <v>14</v>
      </c>
      <c r="BV454" s="167"/>
      <c r="BW454" s="103" t="s">
        <v>102</v>
      </c>
      <c r="BX454" s="105">
        <v>3722</v>
      </c>
      <c r="BY454" s="105">
        <v>4569</v>
      </c>
      <c r="BZ454" s="105">
        <v>2573</v>
      </c>
      <c r="CA454" s="105">
        <v>883</v>
      </c>
      <c r="CB454" s="105">
        <v>3320</v>
      </c>
      <c r="CC454" s="105">
        <v>543</v>
      </c>
      <c r="CD454" s="105">
        <v>372</v>
      </c>
      <c r="CE454" s="105">
        <v>8</v>
      </c>
      <c r="CF454" s="105">
        <v>0</v>
      </c>
      <c r="CG454" s="105">
        <v>21</v>
      </c>
      <c r="CH454" s="105">
        <v>8</v>
      </c>
      <c r="CI454" s="105">
        <v>56</v>
      </c>
      <c r="CJ454" s="105">
        <v>8585</v>
      </c>
      <c r="CK454" s="135"/>
      <c r="CL454" s="138" t="s">
        <v>267</v>
      </c>
      <c r="CM454" s="138" t="s">
        <v>4553</v>
      </c>
      <c r="CN454" s="139">
        <v>8788</v>
      </c>
      <c r="CO454" s="141">
        <v>16019</v>
      </c>
    </row>
    <row r="455" spans="1:93" ht="12" customHeight="1">
      <c r="A455" s="167" t="s">
        <v>268</v>
      </c>
      <c r="B455" s="71" t="s">
        <v>119</v>
      </c>
      <c r="C455" s="5">
        <v>0</v>
      </c>
      <c r="D455" s="5">
        <v>0</v>
      </c>
      <c r="E455" s="5">
        <v>0</v>
      </c>
      <c r="F455" s="5">
        <v>0</v>
      </c>
      <c r="G455" s="5">
        <v>0</v>
      </c>
      <c r="H455" s="5">
        <v>0</v>
      </c>
      <c r="I455" s="5">
        <v>0</v>
      </c>
      <c r="J455" s="5">
        <v>0</v>
      </c>
      <c r="K455" s="72">
        <v>0</v>
      </c>
      <c r="L455" s="72">
        <v>0</v>
      </c>
      <c r="M455" s="167" t="s">
        <v>268</v>
      </c>
      <c r="N455" s="71" t="s">
        <v>119</v>
      </c>
      <c r="O455" s="5">
        <v>0</v>
      </c>
      <c r="P455" s="5">
        <v>0</v>
      </c>
      <c r="Q455" s="5">
        <v>0</v>
      </c>
      <c r="R455" s="5">
        <v>0</v>
      </c>
      <c r="S455" s="5">
        <v>0</v>
      </c>
      <c r="T455" s="5">
        <v>0</v>
      </c>
      <c r="U455" s="5">
        <v>0</v>
      </c>
      <c r="V455" s="5">
        <v>0</v>
      </c>
      <c r="W455" s="72">
        <v>0</v>
      </c>
      <c r="X455" s="72">
        <v>0</v>
      </c>
      <c r="Y455" s="167" t="s">
        <v>268</v>
      </c>
      <c r="Z455" s="71" t="s">
        <v>119</v>
      </c>
      <c r="AA455" s="5">
        <v>0</v>
      </c>
      <c r="AB455" s="5">
        <v>0</v>
      </c>
      <c r="AC455" s="5">
        <v>0</v>
      </c>
      <c r="AD455" s="5">
        <v>0</v>
      </c>
      <c r="AE455" s="72">
        <v>0</v>
      </c>
      <c r="AF455" s="72">
        <v>0</v>
      </c>
      <c r="AG455" s="5">
        <v>0</v>
      </c>
      <c r="AH455" s="5">
        <v>0</v>
      </c>
      <c r="AI455" s="5">
        <v>0</v>
      </c>
      <c r="AJ455" s="5">
        <v>0</v>
      </c>
      <c r="AK455" s="167" t="s">
        <v>268</v>
      </c>
      <c r="AL455" s="71" t="s">
        <v>119</v>
      </c>
      <c r="AM455" s="5">
        <v>0</v>
      </c>
      <c r="AN455" s="5">
        <v>0</v>
      </c>
      <c r="AO455" s="5">
        <v>0</v>
      </c>
      <c r="AP455" s="5">
        <v>0</v>
      </c>
      <c r="AQ455" s="5">
        <v>0</v>
      </c>
      <c r="AR455" s="5">
        <v>0</v>
      </c>
      <c r="AS455" s="5">
        <v>0</v>
      </c>
      <c r="AT455" s="5">
        <v>0</v>
      </c>
      <c r="AU455" s="5">
        <v>0</v>
      </c>
      <c r="AV455" s="167" t="s">
        <v>268</v>
      </c>
      <c r="AW455" s="71" t="s">
        <v>119</v>
      </c>
      <c r="AX455" s="5">
        <v>0</v>
      </c>
      <c r="AY455" s="5">
        <v>0</v>
      </c>
      <c r="AZ455" s="5">
        <v>0</v>
      </c>
      <c r="BA455" s="5">
        <v>0</v>
      </c>
      <c r="BB455" s="5">
        <v>0</v>
      </c>
      <c r="BC455" s="5">
        <v>0</v>
      </c>
      <c r="BD455" s="5">
        <v>0</v>
      </c>
      <c r="BE455" s="5">
        <v>0</v>
      </c>
      <c r="BF455" s="5">
        <v>0</v>
      </c>
      <c r="BG455" s="5">
        <v>0</v>
      </c>
      <c r="BH455" s="5">
        <v>0</v>
      </c>
      <c r="BI455" s="5">
        <v>0</v>
      </c>
      <c r="BJ455" s="167" t="s">
        <v>268</v>
      </c>
      <c r="BK455" s="71" t="s">
        <v>119</v>
      </c>
      <c r="BL455" s="5">
        <v>0</v>
      </c>
      <c r="BM455" s="5">
        <v>0</v>
      </c>
      <c r="BN455" s="5">
        <v>0</v>
      </c>
      <c r="BO455" s="5">
        <v>0</v>
      </c>
      <c r="BP455" s="5">
        <v>0</v>
      </c>
      <c r="BQ455" s="72">
        <v>0</v>
      </c>
      <c r="BR455" s="5">
        <v>0</v>
      </c>
      <c r="BS455" s="5">
        <v>0</v>
      </c>
      <c r="BT455" s="72">
        <v>0</v>
      </c>
      <c r="BU455" s="5">
        <v>0</v>
      </c>
      <c r="BV455" s="167" t="s">
        <v>268</v>
      </c>
      <c r="BW455" s="71" t="s">
        <v>119</v>
      </c>
      <c r="BX455" s="5">
        <v>0</v>
      </c>
      <c r="BY455" s="5">
        <v>0</v>
      </c>
      <c r="BZ455" s="5">
        <v>0</v>
      </c>
      <c r="CA455" s="5">
        <v>0</v>
      </c>
      <c r="CB455" s="5">
        <v>0</v>
      </c>
      <c r="CC455" s="5">
        <v>0</v>
      </c>
      <c r="CD455" s="5">
        <v>0</v>
      </c>
      <c r="CE455" s="5">
        <v>0</v>
      </c>
      <c r="CF455" s="5">
        <v>0</v>
      </c>
      <c r="CG455" s="5">
        <v>0</v>
      </c>
      <c r="CH455" s="5">
        <v>0</v>
      </c>
      <c r="CI455" s="5">
        <v>0</v>
      </c>
      <c r="CJ455" s="5">
        <v>0</v>
      </c>
      <c r="CK455" s="135"/>
      <c r="CL455" s="138" t="s">
        <v>268</v>
      </c>
      <c r="CM455" s="138" t="s">
        <v>4554</v>
      </c>
      <c r="CN455" s="139">
        <v>0</v>
      </c>
      <c r="CO455" s="141">
        <v>0</v>
      </c>
    </row>
    <row r="456" spans="1:93" ht="12" customHeight="1">
      <c r="A456" s="167"/>
      <c r="B456" s="71" t="s">
        <v>120</v>
      </c>
      <c r="C456" s="5">
        <v>1867</v>
      </c>
      <c r="D456" s="5">
        <v>949</v>
      </c>
      <c r="E456" s="5">
        <v>1656</v>
      </c>
      <c r="F456" s="5">
        <v>800</v>
      </c>
      <c r="G456" s="5">
        <v>1405</v>
      </c>
      <c r="H456" s="5">
        <v>762</v>
      </c>
      <c r="I456" s="5">
        <v>1552</v>
      </c>
      <c r="J456" s="5">
        <v>834</v>
      </c>
      <c r="K456" s="72">
        <v>6480</v>
      </c>
      <c r="L456" s="72">
        <v>3345</v>
      </c>
      <c r="M456" s="167"/>
      <c r="N456" s="71" t="s">
        <v>120</v>
      </c>
      <c r="O456" s="5">
        <v>28</v>
      </c>
      <c r="P456" s="5">
        <v>13</v>
      </c>
      <c r="Q456" s="5">
        <v>29</v>
      </c>
      <c r="R456" s="5">
        <v>11</v>
      </c>
      <c r="S456" s="5">
        <v>31</v>
      </c>
      <c r="T456" s="5">
        <v>14</v>
      </c>
      <c r="U456" s="5">
        <v>298</v>
      </c>
      <c r="V456" s="5">
        <v>159</v>
      </c>
      <c r="W456" s="72">
        <v>386</v>
      </c>
      <c r="X456" s="72">
        <v>197</v>
      </c>
      <c r="Y456" s="167"/>
      <c r="Z456" s="71" t="s">
        <v>120</v>
      </c>
      <c r="AA456" s="5">
        <v>37</v>
      </c>
      <c r="AB456" s="5">
        <v>32</v>
      </c>
      <c r="AC456" s="5">
        <v>28</v>
      </c>
      <c r="AD456" s="5">
        <v>30</v>
      </c>
      <c r="AE456" s="72">
        <v>127</v>
      </c>
      <c r="AF456" s="72">
        <v>92</v>
      </c>
      <c r="AG456" s="5">
        <v>54</v>
      </c>
      <c r="AH456" s="5">
        <v>70</v>
      </c>
      <c r="AI456" s="5">
        <v>1</v>
      </c>
      <c r="AJ456" s="5">
        <v>6</v>
      </c>
      <c r="AK456" s="167"/>
      <c r="AL456" s="71" t="s">
        <v>120</v>
      </c>
      <c r="AM456" s="5">
        <v>14</v>
      </c>
      <c r="AN456" s="5">
        <v>885</v>
      </c>
      <c r="AO456" s="5">
        <v>501</v>
      </c>
      <c r="AP456" s="5">
        <v>235</v>
      </c>
      <c r="AQ456" s="5">
        <v>21</v>
      </c>
      <c r="AR456" s="5">
        <v>47</v>
      </c>
      <c r="AS456" s="5">
        <v>108</v>
      </c>
      <c r="AT456" s="5">
        <v>95</v>
      </c>
      <c r="AU456" s="5">
        <v>65</v>
      </c>
      <c r="AV456" s="167"/>
      <c r="AW456" s="71" t="s">
        <v>120</v>
      </c>
      <c r="AX456" s="5">
        <v>1234</v>
      </c>
      <c r="AY456" s="5">
        <v>673</v>
      </c>
      <c r="AZ456" s="5">
        <v>1105</v>
      </c>
      <c r="BA456" s="5">
        <v>608</v>
      </c>
      <c r="BB456" s="5">
        <v>644</v>
      </c>
      <c r="BC456" s="5">
        <v>373</v>
      </c>
      <c r="BD456" s="5">
        <v>1233</v>
      </c>
      <c r="BE456" s="5">
        <v>672</v>
      </c>
      <c r="BF456" s="5">
        <v>1104</v>
      </c>
      <c r="BG456" s="5">
        <v>607</v>
      </c>
      <c r="BH456" s="5">
        <v>238</v>
      </c>
      <c r="BI456" s="5">
        <v>142</v>
      </c>
      <c r="BJ456" s="167"/>
      <c r="BK456" s="71" t="s">
        <v>120</v>
      </c>
      <c r="BL456" s="5">
        <v>111</v>
      </c>
      <c r="BM456" s="5">
        <v>109</v>
      </c>
      <c r="BN456" s="5">
        <v>0</v>
      </c>
      <c r="BO456" s="5">
        <v>20</v>
      </c>
      <c r="BP456" s="5">
        <v>0</v>
      </c>
      <c r="BQ456" s="72">
        <v>240</v>
      </c>
      <c r="BR456" s="5">
        <v>173</v>
      </c>
      <c r="BS456" s="5">
        <v>154</v>
      </c>
      <c r="BT456" s="72">
        <v>64</v>
      </c>
      <c r="BU456" s="5">
        <v>39</v>
      </c>
      <c r="BV456" s="167"/>
      <c r="BW456" s="71" t="s">
        <v>120</v>
      </c>
      <c r="BX456" s="5">
        <v>1908</v>
      </c>
      <c r="BY456" s="5">
        <v>4750</v>
      </c>
      <c r="BZ456" s="5">
        <v>2028</v>
      </c>
      <c r="CA456" s="5">
        <v>1872</v>
      </c>
      <c r="CB456" s="5">
        <v>7899</v>
      </c>
      <c r="CC456" s="5">
        <v>679</v>
      </c>
      <c r="CD456" s="5">
        <v>631</v>
      </c>
      <c r="CE456" s="5">
        <v>0</v>
      </c>
      <c r="CF456" s="5">
        <v>0</v>
      </c>
      <c r="CG456" s="5">
        <v>648</v>
      </c>
      <c r="CH456" s="5">
        <v>0</v>
      </c>
      <c r="CI456" s="5">
        <v>49</v>
      </c>
      <c r="CJ456" s="5">
        <v>1286</v>
      </c>
      <c r="CK456" s="135"/>
      <c r="CL456" s="138" t="s">
        <v>268</v>
      </c>
      <c r="CM456" s="138" t="s">
        <v>4555</v>
      </c>
      <c r="CN456" s="139">
        <v>4332</v>
      </c>
      <c r="CO456" s="141">
        <v>20415</v>
      </c>
    </row>
    <row r="457" spans="1:93" ht="12" customHeight="1">
      <c r="A457" s="167"/>
      <c r="B457" s="103" t="s">
        <v>102</v>
      </c>
      <c r="C457" s="105">
        <v>1867</v>
      </c>
      <c r="D457" s="105">
        <v>949</v>
      </c>
      <c r="E457" s="105">
        <v>1656</v>
      </c>
      <c r="F457" s="105">
        <v>800</v>
      </c>
      <c r="G457" s="105">
        <v>1405</v>
      </c>
      <c r="H457" s="105">
        <v>762</v>
      </c>
      <c r="I457" s="105">
        <v>1552</v>
      </c>
      <c r="J457" s="105">
        <v>834</v>
      </c>
      <c r="K457" s="105">
        <v>6480</v>
      </c>
      <c r="L457" s="105">
        <v>3345</v>
      </c>
      <c r="M457" s="167"/>
      <c r="N457" s="103" t="s">
        <v>102</v>
      </c>
      <c r="O457" s="105">
        <v>28</v>
      </c>
      <c r="P457" s="105">
        <v>13</v>
      </c>
      <c r="Q457" s="105">
        <v>29</v>
      </c>
      <c r="R457" s="105">
        <v>11</v>
      </c>
      <c r="S457" s="105">
        <v>31</v>
      </c>
      <c r="T457" s="105">
        <v>14</v>
      </c>
      <c r="U457" s="105">
        <v>298</v>
      </c>
      <c r="V457" s="105">
        <v>159</v>
      </c>
      <c r="W457" s="105">
        <v>386</v>
      </c>
      <c r="X457" s="105">
        <v>197</v>
      </c>
      <c r="Y457" s="167"/>
      <c r="Z457" s="103" t="s">
        <v>102</v>
      </c>
      <c r="AA457" s="105">
        <v>37</v>
      </c>
      <c r="AB457" s="105">
        <v>32</v>
      </c>
      <c r="AC457" s="105">
        <v>28</v>
      </c>
      <c r="AD457" s="105">
        <v>30</v>
      </c>
      <c r="AE457" s="105">
        <v>127</v>
      </c>
      <c r="AF457" s="105">
        <v>92</v>
      </c>
      <c r="AG457" s="105">
        <v>54</v>
      </c>
      <c r="AH457" s="105">
        <v>70</v>
      </c>
      <c r="AI457" s="105">
        <v>1</v>
      </c>
      <c r="AJ457" s="105">
        <v>6</v>
      </c>
      <c r="AK457" s="167"/>
      <c r="AL457" s="103" t="s">
        <v>102</v>
      </c>
      <c r="AM457" s="105">
        <v>14</v>
      </c>
      <c r="AN457" s="105">
        <v>885</v>
      </c>
      <c r="AO457" s="105">
        <v>501</v>
      </c>
      <c r="AP457" s="105">
        <v>235</v>
      </c>
      <c r="AQ457" s="105">
        <v>21</v>
      </c>
      <c r="AR457" s="105">
        <v>47</v>
      </c>
      <c r="AS457" s="105">
        <v>108</v>
      </c>
      <c r="AT457" s="105">
        <v>95</v>
      </c>
      <c r="AU457" s="105">
        <v>65</v>
      </c>
      <c r="AV457" s="167"/>
      <c r="AW457" s="103" t="s">
        <v>102</v>
      </c>
      <c r="AX457" s="105">
        <v>1234</v>
      </c>
      <c r="AY457" s="105">
        <v>673</v>
      </c>
      <c r="AZ457" s="105">
        <v>1105</v>
      </c>
      <c r="BA457" s="105">
        <v>608</v>
      </c>
      <c r="BB457" s="105">
        <v>644</v>
      </c>
      <c r="BC457" s="105">
        <v>373</v>
      </c>
      <c r="BD457" s="105">
        <v>1233</v>
      </c>
      <c r="BE457" s="105">
        <v>672</v>
      </c>
      <c r="BF457" s="105">
        <v>1104</v>
      </c>
      <c r="BG457" s="105">
        <v>607</v>
      </c>
      <c r="BH457" s="105">
        <v>238</v>
      </c>
      <c r="BI457" s="105">
        <v>142</v>
      </c>
      <c r="BJ457" s="167"/>
      <c r="BK457" s="103" t="s">
        <v>102</v>
      </c>
      <c r="BL457" s="105">
        <v>111</v>
      </c>
      <c r="BM457" s="105">
        <v>109</v>
      </c>
      <c r="BN457" s="105">
        <v>0</v>
      </c>
      <c r="BO457" s="105">
        <v>20</v>
      </c>
      <c r="BP457" s="105">
        <v>0</v>
      </c>
      <c r="BQ457" s="105">
        <v>240</v>
      </c>
      <c r="BR457" s="105">
        <v>173</v>
      </c>
      <c r="BS457" s="105">
        <v>154</v>
      </c>
      <c r="BT457" s="105">
        <v>64</v>
      </c>
      <c r="BU457" s="105">
        <v>39</v>
      </c>
      <c r="BV457" s="167"/>
      <c r="BW457" s="103" t="s">
        <v>102</v>
      </c>
      <c r="BX457" s="105">
        <v>1908</v>
      </c>
      <c r="BY457" s="105">
        <v>4750</v>
      </c>
      <c r="BZ457" s="105">
        <v>2028</v>
      </c>
      <c r="CA457" s="105">
        <v>1872</v>
      </c>
      <c r="CB457" s="105">
        <v>7899</v>
      </c>
      <c r="CC457" s="105">
        <v>679</v>
      </c>
      <c r="CD457" s="105">
        <v>631</v>
      </c>
      <c r="CE457" s="105">
        <v>0</v>
      </c>
      <c r="CF457" s="105">
        <v>0</v>
      </c>
      <c r="CG457" s="105">
        <v>648</v>
      </c>
      <c r="CH457" s="105">
        <v>0</v>
      </c>
      <c r="CI457" s="105">
        <v>49</v>
      </c>
      <c r="CJ457" s="105">
        <v>1286</v>
      </c>
      <c r="CK457" s="135"/>
      <c r="CL457" s="138" t="s">
        <v>268</v>
      </c>
      <c r="CM457" s="138" t="s">
        <v>4556</v>
      </c>
      <c r="CN457" s="139">
        <v>4332</v>
      </c>
      <c r="CO457" s="141">
        <v>20415</v>
      </c>
    </row>
    <row r="458" spans="1:93" ht="12" customHeight="1">
      <c r="A458" s="167" t="s">
        <v>269</v>
      </c>
      <c r="B458" s="71" t="s">
        <v>119</v>
      </c>
      <c r="C458" s="5">
        <v>2999</v>
      </c>
      <c r="D458" s="5">
        <v>1516</v>
      </c>
      <c r="E458" s="5">
        <v>2651</v>
      </c>
      <c r="F458" s="5">
        <v>1404</v>
      </c>
      <c r="G458" s="5">
        <v>1955</v>
      </c>
      <c r="H458" s="5">
        <v>1054</v>
      </c>
      <c r="I458" s="5">
        <v>1889</v>
      </c>
      <c r="J458" s="5">
        <v>1007</v>
      </c>
      <c r="K458" s="72">
        <v>9494</v>
      </c>
      <c r="L458" s="72">
        <v>4981</v>
      </c>
      <c r="M458" s="167" t="s">
        <v>269</v>
      </c>
      <c r="N458" s="71" t="s">
        <v>119</v>
      </c>
      <c r="O458" s="5">
        <v>192</v>
      </c>
      <c r="P458" s="5">
        <v>93</v>
      </c>
      <c r="Q458" s="5">
        <v>83</v>
      </c>
      <c r="R458" s="5">
        <v>55</v>
      </c>
      <c r="S458" s="5">
        <v>55</v>
      </c>
      <c r="T458" s="5">
        <v>26</v>
      </c>
      <c r="U458" s="5">
        <v>317</v>
      </c>
      <c r="V458" s="5">
        <v>180</v>
      </c>
      <c r="W458" s="72">
        <v>647</v>
      </c>
      <c r="X458" s="72">
        <v>354</v>
      </c>
      <c r="Y458" s="167" t="s">
        <v>269</v>
      </c>
      <c r="Z458" s="71" t="s">
        <v>119</v>
      </c>
      <c r="AA458" s="5">
        <v>61</v>
      </c>
      <c r="AB458" s="5">
        <v>58</v>
      </c>
      <c r="AC458" s="5">
        <v>49</v>
      </c>
      <c r="AD458" s="5">
        <v>48</v>
      </c>
      <c r="AE458" s="72">
        <v>216</v>
      </c>
      <c r="AF458" s="72">
        <v>216</v>
      </c>
      <c r="AG458" s="5">
        <v>163</v>
      </c>
      <c r="AH458" s="5">
        <v>0</v>
      </c>
      <c r="AI458" s="5">
        <v>2</v>
      </c>
      <c r="AJ458" s="5">
        <v>34</v>
      </c>
      <c r="AK458" s="167" t="s">
        <v>269</v>
      </c>
      <c r="AL458" s="71" t="s">
        <v>119</v>
      </c>
      <c r="AM458" s="5">
        <v>0</v>
      </c>
      <c r="AN458" s="5">
        <v>2143</v>
      </c>
      <c r="AO458" s="5">
        <v>758</v>
      </c>
      <c r="AP458" s="5">
        <v>187</v>
      </c>
      <c r="AQ458" s="5">
        <v>21</v>
      </c>
      <c r="AR458" s="5">
        <v>115</v>
      </c>
      <c r="AS458" s="5">
        <v>238</v>
      </c>
      <c r="AT458" s="5">
        <v>220</v>
      </c>
      <c r="AU458" s="5">
        <v>205</v>
      </c>
      <c r="AV458" s="167" t="s">
        <v>269</v>
      </c>
      <c r="AW458" s="71" t="s">
        <v>119</v>
      </c>
      <c r="AX458" s="5">
        <v>1779</v>
      </c>
      <c r="AY458" s="5">
        <v>931</v>
      </c>
      <c r="AZ458" s="5">
        <v>1702</v>
      </c>
      <c r="BA458" s="5">
        <v>886</v>
      </c>
      <c r="BB458" s="5">
        <v>951</v>
      </c>
      <c r="BC458" s="5">
        <v>513</v>
      </c>
      <c r="BD458" s="5">
        <v>1755</v>
      </c>
      <c r="BE458" s="5">
        <v>919</v>
      </c>
      <c r="BF458" s="5">
        <v>1679</v>
      </c>
      <c r="BG458" s="5">
        <v>875</v>
      </c>
      <c r="BH458" s="5">
        <v>749</v>
      </c>
      <c r="BI458" s="5">
        <v>400</v>
      </c>
      <c r="BJ458" s="167" t="s">
        <v>269</v>
      </c>
      <c r="BK458" s="71" t="s">
        <v>119</v>
      </c>
      <c r="BL458" s="5">
        <v>105</v>
      </c>
      <c r="BM458" s="5">
        <v>107</v>
      </c>
      <c r="BN458" s="5">
        <v>30</v>
      </c>
      <c r="BO458" s="5">
        <v>113</v>
      </c>
      <c r="BP458" s="5">
        <v>0</v>
      </c>
      <c r="BQ458" s="72">
        <v>355</v>
      </c>
      <c r="BR458" s="5">
        <v>165</v>
      </c>
      <c r="BS458" s="5">
        <v>115</v>
      </c>
      <c r="BT458" s="72">
        <v>54</v>
      </c>
      <c r="BU458" s="5">
        <v>19</v>
      </c>
      <c r="BV458" s="167" t="s">
        <v>269</v>
      </c>
      <c r="BW458" s="71" t="s">
        <v>119</v>
      </c>
      <c r="BX458" s="5">
        <v>1330</v>
      </c>
      <c r="BY458" s="5">
        <v>2835</v>
      </c>
      <c r="BZ458" s="5">
        <v>990</v>
      </c>
      <c r="CA458" s="5">
        <v>502</v>
      </c>
      <c r="CB458" s="5">
        <v>2035</v>
      </c>
      <c r="CC458" s="5">
        <v>319</v>
      </c>
      <c r="CD458" s="5">
        <v>365</v>
      </c>
      <c r="CE458" s="5">
        <v>7</v>
      </c>
      <c r="CF458" s="5">
        <v>0</v>
      </c>
      <c r="CG458" s="5">
        <v>146</v>
      </c>
      <c r="CH458" s="5">
        <v>9</v>
      </c>
      <c r="CI458" s="5">
        <v>193</v>
      </c>
      <c r="CJ458" s="5">
        <v>4945</v>
      </c>
      <c r="CK458" s="135"/>
      <c r="CL458" s="138" t="s">
        <v>269</v>
      </c>
      <c r="CM458" s="138" t="s">
        <v>4557</v>
      </c>
      <c r="CN458" s="139">
        <v>7413</v>
      </c>
      <c r="CO458" s="141">
        <v>8538</v>
      </c>
    </row>
    <row r="459" spans="1:93" ht="12" customHeight="1">
      <c r="A459" s="167"/>
      <c r="B459" s="71" t="s">
        <v>120</v>
      </c>
      <c r="C459" s="5">
        <v>0</v>
      </c>
      <c r="D459" s="5">
        <v>0</v>
      </c>
      <c r="E459" s="5">
        <v>0</v>
      </c>
      <c r="F459" s="5">
        <v>0</v>
      </c>
      <c r="G459" s="5">
        <v>0</v>
      </c>
      <c r="H459" s="5">
        <v>0</v>
      </c>
      <c r="I459" s="5">
        <v>0</v>
      </c>
      <c r="J459" s="5">
        <v>0</v>
      </c>
      <c r="K459" s="72">
        <v>0</v>
      </c>
      <c r="L459" s="72">
        <v>0</v>
      </c>
      <c r="M459" s="167"/>
      <c r="N459" s="71" t="s">
        <v>120</v>
      </c>
      <c r="O459" s="5">
        <v>0</v>
      </c>
      <c r="P459" s="5">
        <v>0</v>
      </c>
      <c r="Q459" s="5">
        <v>0</v>
      </c>
      <c r="R459" s="5">
        <v>0</v>
      </c>
      <c r="S459" s="5">
        <v>0</v>
      </c>
      <c r="T459" s="5">
        <v>0</v>
      </c>
      <c r="U459" s="5">
        <v>0</v>
      </c>
      <c r="V459" s="5">
        <v>0</v>
      </c>
      <c r="W459" s="72">
        <v>0</v>
      </c>
      <c r="X459" s="72">
        <v>0</v>
      </c>
      <c r="Y459" s="167"/>
      <c r="Z459" s="71" t="s">
        <v>120</v>
      </c>
      <c r="AA459" s="5">
        <v>0</v>
      </c>
      <c r="AB459" s="5">
        <v>0</v>
      </c>
      <c r="AC459" s="5">
        <v>0</v>
      </c>
      <c r="AD459" s="5">
        <v>0</v>
      </c>
      <c r="AE459" s="72">
        <v>0</v>
      </c>
      <c r="AF459" s="72">
        <v>0</v>
      </c>
      <c r="AG459" s="5">
        <v>0</v>
      </c>
      <c r="AH459" s="5">
        <v>0</v>
      </c>
      <c r="AI459" s="5">
        <v>0</v>
      </c>
      <c r="AJ459" s="5">
        <v>0</v>
      </c>
      <c r="AK459" s="167"/>
      <c r="AL459" s="71" t="s">
        <v>120</v>
      </c>
      <c r="AM459" s="5">
        <v>0</v>
      </c>
      <c r="AN459" s="5">
        <v>0</v>
      </c>
      <c r="AO459" s="5">
        <v>0</v>
      </c>
      <c r="AP459" s="5">
        <v>0</v>
      </c>
      <c r="AQ459" s="5">
        <v>0</v>
      </c>
      <c r="AR459" s="5">
        <v>0</v>
      </c>
      <c r="AS459" s="5">
        <v>0</v>
      </c>
      <c r="AT459" s="5">
        <v>0</v>
      </c>
      <c r="AU459" s="5">
        <v>0</v>
      </c>
      <c r="AV459" s="167"/>
      <c r="AW459" s="71" t="s">
        <v>120</v>
      </c>
      <c r="AX459" s="5">
        <v>0</v>
      </c>
      <c r="AY459" s="5">
        <v>0</v>
      </c>
      <c r="AZ459" s="5">
        <v>0</v>
      </c>
      <c r="BA459" s="5">
        <v>0</v>
      </c>
      <c r="BB459" s="5">
        <v>0</v>
      </c>
      <c r="BC459" s="5">
        <v>0</v>
      </c>
      <c r="BD459" s="5">
        <v>0</v>
      </c>
      <c r="BE459" s="5">
        <v>0</v>
      </c>
      <c r="BF459" s="5">
        <v>0</v>
      </c>
      <c r="BG459" s="5">
        <v>0</v>
      </c>
      <c r="BH459" s="5">
        <v>0</v>
      </c>
      <c r="BI459" s="5">
        <v>0</v>
      </c>
      <c r="BJ459" s="167"/>
      <c r="BK459" s="71" t="s">
        <v>120</v>
      </c>
      <c r="BL459" s="5">
        <v>0</v>
      </c>
      <c r="BM459" s="5">
        <v>0</v>
      </c>
      <c r="BN459" s="5">
        <v>0</v>
      </c>
      <c r="BO459" s="5">
        <v>0</v>
      </c>
      <c r="BP459" s="5">
        <v>0</v>
      </c>
      <c r="BQ459" s="72">
        <v>0</v>
      </c>
      <c r="BR459" s="5">
        <v>0</v>
      </c>
      <c r="BS459" s="5">
        <v>0</v>
      </c>
      <c r="BT459" s="72">
        <v>0</v>
      </c>
      <c r="BU459" s="5">
        <v>0</v>
      </c>
      <c r="BV459" s="167"/>
      <c r="BW459" s="71" t="s">
        <v>120</v>
      </c>
      <c r="BX459" s="5">
        <v>0</v>
      </c>
      <c r="BY459" s="5">
        <v>0</v>
      </c>
      <c r="BZ459" s="5">
        <v>0</v>
      </c>
      <c r="CA459" s="5">
        <v>0</v>
      </c>
      <c r="CB459" s="5">
        <v>0</v>
      </c>
      <c r="CC459" s="5">
        <v>0</v>
      </c>
      <c r="CD459" s="5">
        <v>0</v>
      </c>
      <c r="CE459" s="5">
        <v>0</v>
      </c>
      <c r="CF459" s="5">
        <v>0</v>
      </c>
      <c r="CG459" s="5">
        <v>0</v>
      </c>
      <c r="CH459" s="5">
        <v>0</v>
      </c>
      <c r="CI459" s="5">
        <v>0</v>
      </c>
      <c r="CJ459" s="5">
        <v>0</v>
      </c>
      <c r="CK459" s="135"/>
      <c r="CL459" s="138" t="s">
        <v>269</v>
      </c>
      <c r="CM459" s="138" t="s">
        <v>4558</v>
      </c>
      <c r="CN459" s="139">
        <v>0</v>
      </c>
      <c r="CO459" s="141">
        <v>0</v>
      </c>
    </row>
    <row r="460" spans="1:93" ht="12" customHeight="1">
      <c r="A460" s="167"/>
      <c r="B460" s="103" t="s">
        <v>102</v>
      </c>
      <c r="C460" s="105">
        <v>2999</v>
      </c>
      <c r="D460" s="105">
        <v>1516</v>
      </c>
      <c r="E460" s="105">
        <v>2651</v>
      </c>
      <c r="F460" s="105">
        <v>1404</v>
      </c>
      <c r="G460" s="105">
        <v>1955</v>
      </c>
      <c r="H460" s="105">
        <v>1054</v>
      </c>
      <c r="I460" s="105">
        <v>1889</v>
      </c>
      <c r="J460" s="105">
        <v>1007</v>
      </c>
      <c r="K460" s="105">
        <v>9494</v>
      </c>
      <c r="L460" s="105">
        <v>4981</v>
      </c>
      <c r="M460" s="167"/>
      <c r="N460" s="103" t="s">
        <v>102</v>
      </c>
      <c r="O460" s="105">
        <v>192</v>
      </c>
      <c r="P460" s="105">
        <v>93</v>
      </c>
      <c r="Q460" s="105">
        <v>83</v>
      </c>
      <c r="R460" s="105">
        <v>55</v>
      </c>
      <c r="S460" s="105">
        <v>55</v>
      </c>
      <c r="T460" s="105">
        <v>26</v>
      </c>
      <c r="U460" s="105">
        <v>317</v>
      </c>
      <c r="V460" s="105">
        <v>180</v>
      </c>
      <c r="W460" s="105">
        <v>647</v>
      </c>
      <c r="X460" s="105">
        <v>354</v>
      </c>
      <c r="Y460" s="167"/>
      <c r="Z460" s="103" t="s">
        <v>102</v>
      </c>
      <c r="AA460" s="105">
        <v>61</v>
      </c>
      <c r="AB460" s="105">
        <v>58</v>
      </c>
      <c r="AC460" s="105">
        <v>49</v>
      </c>
      <c r="AD460" s="105">
        <v>48</v>
      </c>
      <c r="AE460" s="105">
        <v>216</v>
      </c>
      <c r="AF460" s="105">
        <v>216</v>
      </c>
      <c r="AG460" s="105">
        <v>163</v>
      </c>
      <c r="AH460" s="105">
        <v>0</v>
      </c>
      <c r="AI460" s="105">
        <v>2</v>
      </c>
      <c r="AJ460" s="105">
        <v>34</v>
      </c>
      <c r="AK460" s="167"/>
      <c r="AL460" s="103" t="s">
        <v>102</v>
      </c>
      <c r="AM460" s="105">
        <v>0</v>
      </c>
      <c r="AN460" s="105">
        <v>2143</v>
      </c>
      <c r="AO460" s="105">
        <v>758</v>
      </c>
      <c r="AP460" s="105">
        <v>187</v>
      </c>
      <c r="AQ460" s="105">
        <v>21</v>
      </c>
      <c r="AR460" s="105">
        <v>115</v>
      </c>
      <c r="AS460" s="105">
        <v>238</v>
      </c>
      <c r="AT460" s="105">
        <v>220</v>
      </c>
      <c r="AU460" s="105">
        <v>205</v>
      </c>
      <c r="AV460" s="167"/>
      <c r="AW460" s="103" t="s">
        <v>102</v>
      </c>
      <c r="AX460" s="105">
        <v>1779</v>
      </c>
      <c r="AY460" s="105">
        <v>931</v>
      </c>
      <c r="AZ460" s="105">
        <v>1702</v>
      </c>
      <c r="BA460" s="105">
        <v>886</v>
      </c>
      <c r="BB460" s="105">
        <v>951</v>
      </c>
      <c r="BC460" s="105">
        <v>513</v>
      </c>
      <c r="BD460" s="105">
        <v>1755</v>
      </c>
      <c r="BE460" s="105">
        <v>919</v>
      </c>
      <c r="BF460" s="105">
        <v>1679</v>
      </c>
      <c r="BG460" s="105">
        <v>875</v>
      </c>
      <c r="BH460" s="105">
        <v>749</v>
      </c>
      <c r="BI460" s="105">
        <v>400</v>
      </c>
      <c r="BJ460" s="167"/>
      <c r="BK460" s="103" t="s">
        <v>102</v>
      </c>
      <c r="BL460" s="105">
        <v>105</v>
      </c>
      <c r="BM460" s="105">
        <v>107</v>
      </c>
      <c r="BN460" s="105">
        <v>30</v>
      </c>
      <c r="BO460" s="105">
        <v>113</v>
      </c>
      <c r="BP460" s="105">
        <v>0</v>
      </c>
      <c r="BQ460" s="105">
        <v>355</v>
      </c>
      <c r="BR460" s="105">
        <v>165</v>
      </c>
      <c r="BS460" s="105">
        <v>115</v>
      </c>
      <c r="BT460" s="105">
        <v>54</v>
      </c>
      <c r="BU460" s="105">
        <v>19</v>
      </c>
      <c r="BV460" s="167"/>
      <c r="BW460" s="103" t="s">
        <v>102</v>
      </c>
      <c r="BX460" s="105">
        <v>1330</v>
      </c>
      <c r="BY460" s="105">
        <v>2835</v>
      </c>
      <c r="BZ460" s="105">
        <v>990</v>
      </c>
      <c r="CA460" s="105">
        <v>502</v>
      </c>
      <c r="CB460" s="105">
        <v>2035</v>
      </c>
      <c r="CC460" s="105">
        <v>319</v>
      </c>
      <c r="CD460" s="105">
        <v>365</v>
      </c>
      <c r="CE460" s="105">
        <v>7</v>
      </c>
      <c r="CF460" s="105">
        <v>0</v>
      </c>
      <c r="CG460" s="105">
        <v>146</v>
      </c>
      <c r="CH460" s="105">
        <v>9</v>
      </c>
      <c r="CI460" s="105">
        <v>193</v>
      </c>
      <c r="CJ460" s="105">
        <v>4945</v>
      </c>
      <c r="CK460" s="135"/>
      <c r="CL460" s="138" t="s">
        <v>269</v>
      </c>
      <c r="CM460" s="138" t="s">
        <v>4559</v>
      </c>
      <c r="CN460" s="139">
        <v>7413</v>
      </c>
      <c r="CO460" s="141">
        <v>8538</v>
      </c>
    </row>
    <row r="461" spans="1:93" ht="12" customHeight="1">
      <c r="A461" s="167" t="s">
        <v>270</v>
      </c>
      <c r="B461" s="71" t="s">
        <v>119</v>
      </c>
      <c r="C461" s="5">
        <v>2748</v>
      </c>
      <c r="D461" s="5">
        <v>1405</v>
      </c>
      <c r="E461" s="5">
        <v>2408</v>
      </c>
      <c r="F461" s="5">
        <v>1195</v>
      </c>
      <c r="G461" s="5">
        <v>2107</v>
      </c>
      <c r="H461" s="5">
        <v>1046</v>
      </c>
      <c r="I461" s="5">
        <v>1747</v>
      </c>
      <c r="J461" s="5">
        <v>863</v>
      </c>
      <c r="K461" s="72">
        <v>9010</v>
      </c>
      <c r="L461" s="72">
        <v>4509</v>
      </c>
      <c r="M461" s="167" t="s">
        <v>270</v>
      </c>
      <c r="N461" s="71" t="s">
        <v>119</v>
      </c>
      <c r="O461" s="5">
        <v>15</v>
      </c>
      <c r="P461" s="5">
        <v>8</v>
      </c>
      <c r="Q461" s="5">
        <v>5</v>
      </c>
      <c r="R461" s="5">
        <v>1</v>
      </c>
      <c r="S461" s="5">
        <v>19</v>
      </c>
      <c r="T461" s="5">
        <v>5</v>
      </c>
      <c r="U461" s="5">
        <v>335</v>
      </c>
      <c r="V461" s="5">
        <v>160</v>
      </c>
      <c r="W461" s="72">
        <v>374</v>
      </c>
      <c r="X461" s="72">
        <v>174</v>
      </c>
      <c r="Y461" s="167" t="s">
        <v>270</v>
      </c>
      <c r="Z461" s="71" t="s">
        <v>119</v>
      </c>
      <c r="AA461" s="5">
        <v>57</v>
      </c>
      <c r="AB461" s="5">
        <v>56</v>
      </c>
      <c r="AC461" s="5">
        <v>48</v>
      </c>
      <c r="AD461" s="5">
        <v>47</v>
      </c>
      <c r="AE461" s="72">
        <v>208</v>
      </c>
      <c r="AF461" s="72">
        <v>172</v>
      </c>
      <c r="AG461" s="5">
        <v>96</v>
      </c>
      <c r="AH461" s="5">
        <v>24</v>
      </c>
      <c r="AI461" s="5">
        <v>16</v>
      </c>
      <c r="AJ461" s="5">
        <v>20</v>
      </c>
      <c r="AK461" s="167" t="s">
        <v>270</v>
      </c>
      <c r="AL461" s="71" t="s">
        <v>119</v>
      </c>
      <c r="AM461" s="5">
        <v>34</v>
      </c>
      <c r="AN461" s="5">
        <v>1668</v>
      </c>
      <c r="AO461" s="5">
        <v>447</v>
      </c>
      <c r="AP461" s="5">
        <v>182</v>
      </c>
      <c r="AQ461" s="5">
        <v>0</v>
      </c>
      <c r="AR461" s="5">
        <v>70</v>
      </c>
      <c r="AS461" s="5">
        <v>171</v>
      </c>
      <c r="AT461" s="5">
        <v>175</v>
      </c>
      <c r="AU461" s="5">
        <v>166</v>
      </c>
      <c r="AV461" s="167" t="s">
        <v>270</v>
      </c>
      <c r="AW461" s="71" t="s">
        <v>119</v>
      </c>
      <c r="AX461" s="5">
        <v>1495</v>
      </c>
      <c r="AY461" s="5">
        <v>778</v>
      </c>
      <c r="AZ461" s="5">
        <v>1467</v>
      </c>
      <c r="BA461" s="5">
        <v>761</v>
      </c>
      <c r="BB461" s="5">
        <v>815</v>
      </c>
      <c r="BC461" s="5">
        <v>416</v>
      </c>
      <c r="BD461" s="5">
        <v>1491</v>
      </c>
      <c r="BE461" s="5">
        <v>777</v>
      </c>
      <c r="BF461" s="5">
        <v>1463</v>
      </c>
      <c r="BG461" s="5">
        <v>760</v>
      </c>
      <c r="BH461" s="5">
        <v>393</v>
      </c>
      <c r="BI461" s="5">
        <v>198</v>
      </c>
      <c r="BJ461" s="167" t="s">
        <v>270</v>
      </c>
      <c r="BK461" s="71" t="s">
        <v>119</v>
      </c>
      <c r="BL461" s="5">
        <v>84</v>
      </c>
      <c r="BM461" s="5">
        <v>144</v>
      </c>
      <c r="BN461" s="5">
        <v>3</v>
      </c>
      <c r="BO461" s="5">
        <v>205</v>
      </c>
      <c r="BP461" s="5">
        <v>18</v>
      </c>
      <c r="BQ461" s="72">
        <v>454</v>
      </c>
      <c r="BR461" s="5">
        <v>208</v>
      </c>
      <c r="BS461" s="5">
        <v>136</v>
      </c>
      <c r="BT461" s="72">
        <v>44</v>
      </c>
      <c r="BU461" s="5">
        <v>17</v>
      </c>
      <c r="BV461" s="167" t="s">
        <v>270</v>
      </c>
      <c r="BW461" s="71" t="s">
        <v>119</v>
      </c>
      <c r="BX461" s="5">
        <v>2115</v>
      </c>
      <c r="BY461" s="5">
        <v>2144</v>
      </c>
      <c r="BZ461" s="5">
        <v>656</v>
      </c>
      <c r="CA461" s="5">
        <v>57</v>
      </c>
      <c r="CB461" s="5">
        <v>2341</v>
      </c>
      <c r="CC461" s="5">
        <v>100</v>
      </c>
      <c r="CD461" s="5">
        <v>71</v>
      </c>
      <c r="CE461" s="5">
        <v>0</v>
      </c>
      <c r="CF461" s="5">
        <v>0</v>
      </c>
      <c r="CG461" s="5">
        <v>4</v>
      </c>
      <c r="CH461" s="5">
        <v>0</v>
      </c>
      <c r="CI461" s="5">
        <v>14</v>
      </c>
      <c r="CJ461" s="5">
        <v>5381</v>
      </c>
      <c r="CK461" s="135"/>
      <c r="CL461" s="138" t="s">
        <v>270</v>
      </c>
      <c r="CM461" s="138" t="s">
        <v>4560</v>
      </c>
      <c r="CN461" s="139">
        <v>5439</v>
      </c>
      <c r="CO461" s="141">
        <v>7488</v>
      </c>
    </row>
    <row r="462" spans="1:93" ht="12" customHeight="1">
      <c r="A462" s="167"/>
      <c r="B462" s="71" t="s">
        <v>120</v>
      </c>
      <c r="C462" s="5">
        <v>0</v>
      </c>
      <c r="D462" s="5">
        <v>0</v>
      </c>
      <c r="E462" s="5">
        <v>0</v>
      </c>
      <c r="F462" s="5">
        <v>0</v>
      </c>
      <c r="G462" s="5">
        <v>0</v>
      </c>
      <c r="H462" s="5">
        <v>0</v>
      </c>
      <c r="I462" s="5">
        <v>0</v>
      </c>
      <c r="J462" s="5">
        <v>0</v>
      </c>
      <c r="K462" s="72">
        <v>0</v>
      </c>
      <c r="L462" s="72">
        <v>0</v>
      </c>
      <c r="M462" s="167"/>
      <c r="N462" s="71" t="s">
        <v>120</v>
      </c>
      <c r="O462" s="5">
        <v>0</v>
      </c>
      <c r="P462" s="5">
        <v>0</v>
      </c>
      <c r="Q462" s="5">
        <v>0</v>
      </c>
      <c r="R462" s="5">
        <v>0</v>
      </c>
      <c r="S462" s="5">
        <v>0</v>
      </c>
      <c r="T462" s="5">
        <v>0</v>
      </c>
      <c r="U462" s="5">
        <v>0</v>
      </c>
      <c r="V462" s="5">
        <v>0</v>
      </c>
      <c r="W462" s="72">
        <v>0</v>
      </c>
      <c r="X462" s="72">
        <v>0</v>
      </c>
      <c r="Y462" s="167"/>
      <c r="Z462" s="71" t="s">
        <v>120</v>
      </c>
      <c r="AA462" s="5">
        <v>0</v>
      </c>
      <c r="AB462" s="5">
        <v>0</v>
      </c>
      <c r="AC462" s="5">
        <v>0</v>
      </c>
      <c r="AD462" s="5">
        <v>0</v>
      </c>
      <c r="AE462" s="72">
        <v>0</v>
      </c>
      <c r="AF462" s="72">
        <v>0</v>
      </c>
      <c r="AG462" s="5">
        <v>0</v>
      </c>
      <c r="AH462" s="5">
        <v>0</v>
      </c>
      <c r="AI462" s="5">
        <v>0</v>
      </c>
      <c r="AJ462" s="5">
        <v>0</v>
      </c>
      <c r="AK462" s="167"/>
      <c r="AL462" s="71" t="s">
        <v>120</v>
      </c>
      <c r="AM462" s="5">
        <v>0</v>
      </c>
      <c r="AN462" s="5">
        <v>0</v>
      </c>
      <c r="AO462" s="5">
        <v>0</v>
      </c>
      <c r="AP462" s="5">
        <v>0</v>
      </c>
      <c r="AQ462" s="5">
        <v>0</v>
      </c>
      <c r="AR462" s="5">
        <v>0</v>
      </c>
      <c r="AS462" s="5">
        <v>0</v>
      </c>
      <c r="AT462" s="5">
        <v>0</v>
      </c>
      <c r="AU462" s="5">
        <v>0</v>
      </c>
      <c r="AV462" s="167"/>
      <c r="AW462" s="71" t="s">
        <v>120</v>
      </c>
      <c r="AX462" s="5">
        <v>0</v>
      </c>
      <c r="AY462" s="5">
        <v>0</v>
      </c>
      <c r="AZ462" s="5">
        <v>0</v>
      </c>
      <c r="BA462" s="5">
        <v>0</v>
      </c>
      <c r="BB462" s="5">
        <v>0</v>
      </c>
      <c r="BC462" s="5">
        <v>0</v>
      </c>
      <c r="BD462" s="5">
        <v>0</v>
      </c>
      <c r="BE462" s="5">
        <v>0</v>
      </c>
      <c r="BF462" s="5">
        <v>0</v>
      </c>
      <c r="BG462" s="5">
        <v>0</v>
      </c>
      <c r="BH462" s="5">
        <v>0</v>
      </c>
      <c r="BI462" s="5">
        <v>0</v>
      </c>
      <c r="BJ462" s="167"/>
      <c r="BK462" s="71" t="s">
        <v>120</v>
      </c>
      <c r="BL462" s="5">
        <v>0</v>
      </c>
      <c r="BM462" s="5">
        <v>0</v>
      </c>
      <c r="BN462" s="5">
        <v>0</v>
      </c>
      <c r="BO462" s="5">
        <v>0</v>
      </c>
      <c r="BP462" s="5">
        <v>0</v>
      </c>
      <c r="BQ462" s="72">
        <v>0</v>
      </c>
      <c r="BR462" s="5">
        <v>0</v>
      </c>
      <c r="BS462" s="5">
        <v>0</v>
      </c>
      <c r="BT462" s="72">
        <v>0</v>
      </c>
      <c r="BU462" s="5">
        <v>0</v>
      </c>
      <c r="BV462" s="167"/>
      <c r="BW462" s="71" t="s">
        <v>120</v>
      </c>
      <c r="BX462" s="5">
        <v>0</v>
      </c>
      <c r="BY462" s="5">
        <v>0</v>
      </c>
      <c r="BZ462" s="5">
        <v>0</v>
      </c>
      <c r="CA462" s="5">
        <v>0</v>
      </c>
      <c r="CB462" s="5">
        <v>0</v>
      </c>
      <c r="CC462" s="5">
        <v>0</v>
      </c>
      <c r="CD462" s="5">
        <v>0</v>
      </c>
      <c r="CE462" s="5">
        <v>0</v>
      </c>
      <c r="CF462" s="5">
        <v>0</v>
      </c>
      <c r="CG462" s="5">
        <v>0</v>
      </c>
      <c r="CH462" s="5">
        <v>0</v>
      </c>
      <c r="CI462" s="5">
        <v>0</v>
      </c>
      <c r="CJ462" s="5">
        <v>0</v>
      </c>
      <c r="CK462" s="135"/>
      <c r="CL462" s="138" t="s">
        <v>270</v>
      </c>
      <c r="CM462" s="138" t="s">
        <v>4561</v>
      </c>
      <c r="CN462" s="139">
        <v>0</v>
      </c>
      <c r="CO462" s="141">
        <v>0</v>
      </c>
    </row>
    <row r="463" spans="1:93" ht="12" customHeight="1">
      <c r="A463" s="167"/>
      <c r="B463" s="103" t="s">
        <v>102</v>
      </c>
      <c r="C463" s="105">
        <v>2748</v>
      </c>
      <c r="D463" s="105">
        <v>1405</v>
      </c>
      <c r="E463" s="105">
        <v>2408</v>
      </c>
      <c r="F463" s="105">
        <v>1195</v>
      </c>
      <c r="G463" s="105">
        <v>2107</v>
      </c>
      <c r="H463" s="105">
        <v>1046</v>
      </c>
      <c r="I463" s="105">
        <v>1747</v>
      </c>
      <c r="J463" s="105">
        <v>863</v>
      </c>
      <c r="K463" s="105">
        <v>9010</v>
      </c>
      <c r="L463" s="105">
        <v>4509</v>
      </c>
      <c r="M463" s="167"/>
      <c r="N463" s="103" t="s">
        <v>102</v>
      </c>
      <c r="O463" s="105">
        <v>15</v>
      </c>
      <c r="P463" s="105">
        <v>8</v>
      </c>
      <c r="Q463" s="105">
        <v>5</v>
      </c>
      <c r="R463" s="105">
        <v>1</v>
      </c>
      <c r="S463" s="105">
        <v>19</v>
      </c>
      <c r="T463" s="105">
        <v>5</v>
      </c>
      <c r="U463" s="105">
        <v>335</v>
      </c>
      <c r="V463" s="105">
        <v>160</v>
      </c>
      <c r="W463" s="105">
        <v>374</v>
      </c>
      <c r="X463" s="105">
        <v>174</v>
      </c>
      <c r="Y463" s="167"/>
      <c r="Z463" s="103" t="s">
        <v>102</v>
      </c>
      <c r="AA463" s="105">
        <v>57</v>
      </c>
      <c r="AB463" s="105">
        <v>56</v>
      </c>
      <c r="AC463" s="105">
        <v>48</v>
      </c>
      <c r="AD463" s="105">
        <v>47</v>
      </c>
      <c r="AE463" s="105">
        <v>208</v>
      </c>
      <c r="AF463" s="105">
        <v>172</v>
      </c>
      <c r="AG463" s="105">
        <v>96</v>
      </c>
      <c r="AH463" s="105">
        <v>24</v>
      </c>
      <c r="AI463" s="105">
        <v>16</v>
      </c>
      <c r="AJ463" s="105">
        <v>20</v>
      </c>
      <c r="AK463" s="167"/>
      <c r="AL463" s="103" t="s">
        <v>102</v>
      </c>
      <c r="AM463" s="105">
        <v>34</v>
      </c>
      <c r="AN463" s="105">
        <v>1668</v>
      </c>
      <c r="AO463" s="105">
        <v>447</v>
      </c>
      <c r="AP463" s="105">
        <v>182</v>
      </c>
      <c r="AQ463" s="105">
        <v>0</v>
      </c>
      <c r="AR463" s="105">
        <v>70</v>
      </c>
      <c r="AS463" s="105">
        <v>171</v>
      </c>
      <c r="AT463" s="105">
        <v>175</v>
      </c>
      <c r="AU463" s="105">
        <v>166</v>
      </c>
      <c r="AV463" s="167"/>
      <c r="AW463" s="103" t="s">
        <v>102</v>
      </c>
      <c r="AX463" s="105">
        <v>1495</v>
      </c>
      <c r="AY463" s="105">
        <v>778</v>
      </c>
      <c r="AZ463" s="105">
        <v>1467</v>
      </c>
      <c r="BA463" s="105">
        <v>761</v>
      </c>
      <c r="BB463" s="105">
        <v>815</v>
      </c>
      <c r="BC463" s="105">
        <v>416</v>
      </c>
      <c r="BD463" s="105">
        <v>1491</v>
      </c>
      <c r="BE463" s="105">
        <v>777</v>
      </c>
      <c r="BF463" s="105">
        <v>1463</v>
      </c>
      <c r="BG463" s="105">
        <v>760</v>
      </c>
      <c r="BH463" s="105">
        <v>393</v>
      </c>
      <c r="BI463" s="105">
        <v>198</v>
      </c>
      <c r="BJ463" s="167"/>
      <c r="BK463" s="103" t="s">
        <v>102</v>
      </c>
      <c r="BL463" s="105">
        <v>84</v>
      </c>
      <c r="BM463" s="105">
        <v>144</v>
      </c>
      <c r="BN463" s="105">
        <v>3</v>
      </c>
      <c r="BO463" s="105">
        <v>205</v>
      </c>
      <c r="BP463" s="105">
        <v>18</v>
      </c>
      <c r="BQ463" s="105">
        <v>454</v>
      </c>
      <c r="BR463" s="105">
        <v>208</v>
      </c>
      <c r="BS463" s="105">
        <v>136</v>
      </c>
      <c r="BT463" s="105">
        <v>44</v>
      </c>
      <c r="BU463" s="105">
        <v>17</v>
      </c>
      <c r="BV463" s="167"/>
      <c r="BW463" s="103" t="s">
        <v>102</v>
      </c>
      <c r="BX463" s="105">
        <v>2115</v>
      </c>
      <c r="BY463" s="105">
        <v>2144</v>
      </c>
      <c r="BZ463" s="105">
        <v>656</v>
      </c>
      <c r="CA463" s="105">
        <v>57</v>
      </c>
      <c r="CB463" s="105">
        <v>2341</v>
      </c>
      <c r="CC463" s="105">
        <v>100</v>
      </c>
      <c r="CD463" s="105">
        <v>71</v>
      </c>
      <c r="CE463" s="105">
        <v>0</v>
      </c>
      <c r="CF463" s="105">
        <v>0</v>
      </c>
      <c r="CG463" s="105">
        <v>4</v>
      </c>
      <c r="CH463" s="105">
        <v>0</v>
      </c>
      <c r="CI463" s="105">
        <v>14</v>
      </c>
      <c r="CJ463" s="105">
        <v>5381</v>
      </c>
      <c r="CK463" s="135"/>
      <c r="CL463" s="138" t="s">
        <v>270</v>
      </c>
      <c r="CM463" s="138" t="s">
        <v>4562</v>
      </c>
      <c r="CN463" s="139">
        <v>5439</v>
      </c>
      <c r="CO463" s="141">
        <v>7488</v>
      </c>
    </row>
    <row r="464" spans="1:93" ht="12" customHeight="1">
      <c r="A464" s="167" t="s">
        <v>271</v>
      </c>
      <c r="B464" s="71" t="s">
        <v>119</v>
      </c>
      <c r="C464" s="5">
        <v>1543</v>
      </c>
      <c r="D464" s="5">
        <v>820</v>
      </c>
      <c r="E464" s="5">
        <v>1413</v>
      </c>
      <c r="F464" s="5">
        <v>720</v>
      </c>
      <c r="G464" s="5">
        <v>1149</v>
      </c>
      <c r="H464" s="5">
        <v>619</v>
      </c>
      <c r="I464" s="5">
        <v>1129</v>
      </c>
      <c r="J464" s="5">
        <v>633</v>
      </c>
      <c r="K464" s="72">
        <v>5234</v>
      </c>
      <c r="L464" s="72">
        <v>2792</v>
      </c>
      <c r="M464" s="167" t="s">
        <v>271</v>
      </c>
      <c r="N464" s="71" t="s">
        <v>119</v>
      </c>
      <c r="O464" s="5">
        <v>40</v>
      </c>
      <c r="P464" s="5">
        <v>19</v>
      </c>
      <c r="Q464" s="5">
        <v>19</v>
      </c>
      <c r="R464" s="5">
        <v>9</v>
      </c>
      <c r="S464" s="5">
        <v>22</v>
      </c>
      <c r="T464" s="5">
        <v>8</v>
      </c>
      <c r="U464" s="5">
        <v>289</v>
      </c>
      <c r="V464" s="5">
        <v>164</v>
      </c>
      <c r="W464" s="72">
        <v>370</v>
      </c>
      <c r="X464" s="72">
        <v>200</v>
      </c>
      <c r="Y464" s="167" t="s">
        <v>271</v>
      </c>
      <c r="Z464" s="71" t="s">
        <v>119</v>
      </c>
      <c r="AA464" s="5">
        <v>40</v>
      </c>
      <c r="AB464" s="5">
        <v>36</v>
      </c>
      <c r="AC464" s="5">
        <v>35</v>
      </c>
      <c r="AD464" s="5">
        <v>35</v>
      </c>
      <c r="AE464" s="72">
        <v>146</v>
      </c>
      <c r="AF464" s="72">
        <v>135</v>
      </c>
      <c r="AG464" s="5">
        <v>78</v>
      </c>
      <c r="AH464" s="5">
        <v>12</v>
      </c>
      <c r="AI464" s="5">
        <v>5</v>
      </c>
      <c r="AJ464" s="5">
        <v>26</v>
      </c>
      <c r="AK464" s="167" t="s">
        <v>271</v>
      </c>
      <c r="AL464" s="71" t="s">
        <v>119</v>
      </c>
      <c r="AM464" s="5">
        <v>2</v>
      </c>
      <c r="AN464" s="5">
        <v>1234</v>
      </c>
      <c r="AO464" s="5">
        <v>624</v>
      </c>
      <c r="AP464" s="5">
        <v>8</v>
      </c>
      <c r="AQ464" s="5">
        <v>0</v>
      </c>
      <c r="AR464" s="5">
        <v>56</v>
      </c>
      <c r="AS464" s="5">
        <v>139</v>
      </c>
      <c r="AT464" s="5">
        <v>131</v>
      </c>
      <c r="AU464" s="5">
        <v>130</v>
      </c>
      <c r="AV464" s="167" t="s">
        <v>271</v>
      </c>
      <c r="AW464" s="71" t="s">
        <v>119</v>
      </c>
      <c r="AX464" s="5">
        <v>965</v>
      </c>
      <c r="AY464" s="5">
        <v>543</v>
      </c>
      <c r="AZ464" s="5">
        <v>941</v>
      </c>
      <c r="BA464" s="5">
        <v>529</v>
      </c>
      <c r="BB464" s="5">
        <v>357</v>
      </c>
      <c r="BC464" s="5">
        <v>182</v>
      </c>
      <c r="BD464" s="5">
        <v>942</v>
      </c>
      <c r="BE464" s="5">
        <v>527</v>
      </c>
      <c r="BF464" s="5">
        <v>918</v>
      </c>
      <c r="BG464" s="5">
        <v>513</v>
      </c>
      <c r="BH464" s="5">
        <v>341</v>
      </c>
      <c r="BI464" s="5">
        <v>176</v>
      </c>
      <c r="BJ464" s="167" t="s">
        <v>271</v>
      </c>
      <c r="BK464" s="71" t="s">
        <v>119</v>
      </c>
      <c r="BL464" s="5">
        <v>33</v>
      </c>
      <c r="BM464" s="5">
        <v>117</v>
      </c>
      <c r="BN464" s="5">
        <v>1</v>
      </c>
      <c r="BO464" s="5">
        <v>97</v>
      </c>
      <c r="BP464" s="5">
        <v>0</v>
      </c>
      <c r="BQ464" s="72">
        <v>248</v>
      </c>
      <c r="BR464" s="5">
        <v>121</v>
      </c>
      <c r="BS464" s="5">
        <v>73</v>
      </c>
      <c r="BT464" s="72">
        <v>33</v>
      </c>
      <c r="BU464" s="5">
        <v>11</v>
      </c>
      <c r="BV464" s="167" t="s">
        <v>271</v>
      </c>
      <c r="BW464" s="71" t="s">
        <v>119</v>
      </c>
      <c r="BX464" s="5">
        <v>739</v>
      </c>
      <c r="BY464" s="5">
        <v>1276</v>
      </c>
      <c r="BZ464" s="5">
        <v>133</v>
      </c>
      <c r="CA464" s="5">
        <v>58</v>
      </c>
      <c r="CB464" s="5">
        <v>1013</v>
      </c>
      <c r="CC464" s="5">
        <v>35</v>
      </c>
      <c r="CD464" s="5">
        <v>18</v>
      </c>
      <c r="CE464" s="5">
        <v>0</v>
      </c>
      <c r="CF464" s="5">
        <v>0</v>
      </c>
      <c r="CG464" s="5">
        <v>9</v>
      </c>
      <c r="CH464" s="5">
        <v>2</v>
      </c>
      <c r="CI464" s="5">
        <v>65</v>
      </c>
      <c r="CJ464" s="5">
        <v>2899</v>
      </c>
      <c r="CK464" s="135"/>
      <c r="CL464" s="138" t="s">
        <v>271</v>
      </c>
      <c r="CM464" s="138" t="s">
        <v>4563</v>
      </c>
      <c r="CN464" s="139">
        <v>4374</v>
      </c>
      <c r="CO464" s="141">
        <v>3283</v>
      </c>
    </row>
    <row r="465" spans="1:93" ht="12" customHeight="1">
      <c r="A465" s="167"/>
      <c r="B465" s="71" t="s">
        <v>120</v>
      </c>
      <c r="C465" s="5">
        <v>0</v>
      </c>
      <c r="D465" s="5">
        <v>0</v>
      </c>
      <c r="E465" s="5">
        <v>0</v>
      </c>
      <c r="F465" s="5">
        <v>0</v>
      </c>
      <c r="G465" s="5">
        <v>0</v>
      </c>
      <c r="H465" s="5">
        <v>0</v>
      </c>
      <c r="I465" s="5">
        <v>0</v>
      </c>
      <c r="J465" s="5">
        <v>0</v>
      </c>
      <c r="K465" s="72">
        <v>0</v>
      </c>
      <c r="L465" s="72">
        <v>0</v>
      </c>
      <c r="M465" s="167"/>
      <c r="N465" s="71" t="s">
        <v>120</v>
      </c>
      <c r="O465" s="5">
        <v>0</v>
      </c>
      <c r="P465" s="5">
        <v>0</v>
      </c>
      <c r="Q465" s="5">
        <v>0</v>
      </c>
      <c r="R465" s="5">
        <v>0</v>
      </c>
      <c r="S465" s="5">
        <v>0</v>
      </c>
      <c r="T465" s="5">
        <v>0</v>
      </c>
      <c r="U465" s="5">
        <v>0</v>
      </c>
      <c r="V465" s="5">
        <v>0</v>
      </c>
      <c r="W465" s="72">
        <v>0</v>
      </c>
      <c r="X465" s="72">
        <v>0</v>
      </c>
      <c r="Y465" s="167"/>
      <c r="Z465" s="71" t="s">
        <v>120</v>
      </c>
      <c r="AA465" s="5">
        <v>0</v>
      </c>
      <c r="AB465" s="5">
        <v>0</v>
      </c>
      <c r="AC465" s="5">
        <v>0</v>
      </c>
      <c r="AD465" s="5">
        <v>0</v>
      </c>
      <c r="AE465" s="72">
        <v>0</v>
      </c>
      <c r="AF465" s="72">
        <v>0</v>
      </c>
      <c r="AG465" s="5">
        <v>0</v>
      </c>
      <c r="AH465" s="5">
        <v>0</v>
      </c>
      <c r="AI465" s="5">
        <v>0</v>
      </c>
      <c r="AJ465" s="5">
        <v>0</v>
      </c>
      <c r="AK465" s="167"/>
      <c r="AL465" s="71" t="s">
        <v>120</v>
      </c>
      <c r="AM465" s="5">
        <v>0</v>
      </c>
      <c r="AN465" s="5">
        <v>0</v>
      </c>
      <c r="AO465" s="5">
        <v>0</v>
      </c>
      <c r="AP465" s="5">
        <v>0</v>
      </c>
      <c r="AQ465" s="5">
        <v>0</v>
      </c>
      <c r="AR465" s="5">
        <v>0</v>
      </c>
      <c r="AS465" s="5">
        <v>0</v>
      </c>
      <c r="AT465" s="5">
        <v>0</v>
      </c>
      <c r="AU465" s="5">
        <v>0</v>
      </c>
      <c r="AV465" s="167"/>
      <c r="AW465" s="71" t="s">
        <v>120</v>
      </c>
      <c r="AX465" s="5">
        <v>0</v>
      </c>
      <c r="AY465" s="5">
        <v>0</v>
      </c>
      <c r="AZ465" s="5">
        <v>0</v>
      </c>
      <c r="BA465" s="5">
        <v>0</v>
      </c>
      <c r="BB465" s="5">
        <v>0</v>
      </c>
      <c r="BC465" s="5">
        <v>0</v>
      </c>
      <c r="BD465" s="5">
        <v>0</v>
      </c>
      <c r="BE465" s="5">
        <v>0</v>
      </c>
      <c r="BF465" s="5">
        <v>0</v>
      </c>
      <c r="BG465" s="5">
        <v>0</v>
      </c>
      <c r="BH465" s="5">
        <v>0</v>
      </c>
      <c r="BI465" s="5">
        <v>0</v>
      </c>
      <c r="BJ465" s="167"/>
      <c r="BK465" s="71" t="s">
        <v>120</v>
      </c>
      <c r="BL465" s="5">
        <v>0</v>
      </c>
      <c r="BM465" s="5">
        <v>0</v>
      </c>
      <c r="BN465" s="5">
        <v>0</v>
      </c>
      <c r="BO465" s="5">
        <v>0</v>
      </c>
      <c r="BP465" s="5">
        <v>0</v>
      </c>
      <c r="BQ465" s="72">
        <v>0</v>
      </c>
      <c r="BR465" s="5">
        <v>0</v>
      </c>
      <c r="BS465" s="5">
        <v>0</v>
      </c>
      <c r="BT465" s="72">
        <v>0</v>
      </c>
      <c r="BU465" s="5">
        <v>0</v>
      </c>
      <c r="BV465" s="167"/>
      <c r="BW465" s="71" t="s">
        <v>120</v>
      </c>
      <c r="BX465" s="5">
        <v>0</v>
      </c>
      <c r="BY465" s="5">
        <v>0</v>
      </c>
      <c r="BZ465" s="5">
        <v>0</v>
      </c>
      <c r="CA465" s="5">
        <v>0</v>
      </c>
      <c r="CB465" s="5">
        <v>0</v>
      </c>
      <c r="CC465" s="5">
        <v>0</v>
      </c>
      <c r="CD465" s="5">
        <v>0</v>
      </c>
      <c r="CE465" s="5">
        <v>0</v>
      </c>
      <c r="CF465" s="5">
        <v>0</v>
      </c>
      <c r="CG465" s="5">
        <v>0</v>
      </c>
      <c r="CH465" s="5">
        <v>0</v>
      </c>
      <c r="CI465" s="5">
        <v>0</v>
      </c>
      <c r="CJ465" s="5">
        <v>0</v>
      </c>
      <c r="CK465" s="135"/>
      <c r="CL465" s="138" t="s">
        <v>271</v>
      </c>
      <c r="CM465" s="138" t="s">
        <v>4564</v>
      </c>
      <c r="CN465" s="139">
        <v>0</v>
      </c>
      <c r="CO465" s="141">
        <v>0</v>
      </c>
    </row>
    <row r="466" spans="1:93" ht="12" customHeight="1">
      <c r="A466" s="167"/>
      <c r="B466" s="103" t="s">
        <v>102</v>
      </c>
      <c r="C466" s="105">
        <v>1543</v>
      </c>
      <c r="D466" s="105">
        <v>820</v>
      </c>
      <c r="E466" s="105">
        <v>1413</v>
      </c>
      <c r="F466" s="105">
        <v>720</v>
      </c>
      <c r="G466" s="105">
        <v>1149</v>
      </c>
      <c r="H466" s="105">
        <v>619</v>
      </c>
      <c r="I466" s="105">
        <v>1129</v>
      </c>
      <c r="J466" s="105">
        <v>633</v>
      </c>
      <c r="K466" s="105">
        <v>5234</v>
      </c>
      <c r="L466" s="105">
        <v>2792</v>
      </c>
      <c r="M466" s="167"/>
      <c r="N466" s="103" t="s">
        <v>102</v>
      </c>
      <c r="O466" s="105">
        <v>40</v>
      </c>
      <c r="P466" s="105">
        <v>19</v>
      </c>
      <c r="Q466" s="105">
        <v>19</v>
      </c>
      <c r="R466" s="105">
        <v>9</v>
      </c>
      <c r="S466" s="105">
        <v>22</v>
      </c>
      <c r="T466" s="105">
        <v>8</v>
      </c>
      <c r="U466" s="105">
        <v>289</v>
      </c>
      <c r="V466" s="105">
        <v>164</v>
      </c>
      <c r="W466" s="105">
        <v>370</v>
      </c>
      <c r="X466" s="105">
        <v>200</v>
      </c>
      <c r="Y466" s="167"/>
      <c r="Z466" s="103" t="s">
        <v>102</v>
      </c>
      <c r="AA466" s="105">
        <v>40</v>
      </c>
      <c r="AB466" s="105">
        <v>36</v>
      </c>
      <c r="AC466" s="105">
        <v>35</v>
      </c>
      <c r="AD466" s="105">
        <v>35</v>
      </c>
      <c r="AE466" s="105">
        <v>146</v>
      </c>
      <c r="AF466" s="105">
        <v>135</v>
      </c>
      <c r="AG466" s="105">
        <v>78</v>
      </c>
      <c r="AH466" s="105">
        <v>12</v>
      </c>
      <c r="AI466" s="105">
        <v>5</v>
      </c>
      <c r="AJ466" s="105">
        <v>26</v>
      </c>
      <c r="AK466" s="167"/>
      <c r="AL466" s="103" t="s">
        <v>102</v>
      </c>
      <c r="AM466" s="105">
        <v>2</v>
      </c>
      <c r="AN466" s="105">
        <v>1234</v>
      </c>
      <c r="AO466" s="105">
        <v>624</v>
      </c>
      <c r="AP466" s="105">
        <v>8</v>
      </c>
      <c r="AQ466" s="105">
        <v>0</v>
      </c>
      <c r="AR466" s="105">
        <v>56</v>
      </c>
      <c r="AS466" s="105">
        <v>139</v>
      </c>
      <c r="AT466" s="105">
        <v>131</v>
      </c>
      <c r="AU466" s="105">
        <v>130</v>
      </c>
      <c r="AV466" s="167"/>
      <c r="AW466" s="103" t="s">
        <v>102</v>
      </c>
      <c r="AX466" s="105">
        <v>965</v>
      </c>
      <c r="AY466" s="105">
        <v>543</v>
      </c>
      <c r="AZ466" s="105">
        <v>941</v>
      </c>
      <c r="BA466" s="105">
        <v>529</v>
      </c>
      <c r="BB466" s="105">
        <v>357</v>
      </c>
      <c r="BC466" s="105">
        <v>182</v>
      </c>
      <c r="BD466" s="105">
        <v>942</v>
      </c>
      <c r="BE466" s="105">
        <v>527</v>
      </c>
      <c r="BF466" s="105">
        <v>918</v>
      </c>
      <c r="BG466" s="105">
        <v>513</v>
      </c>
      <c r="BH466" s="105">
        <v>341</v>
      </c>
      <c r="BI466" s="105">
        <v>176</v>
      </c>
      <c r="BJ466" s="167"/>
      <c r="BK466" s="103" t="s">
        <v>102</v>
      </c>
      <c r="BL466" s="105">
        <v>33</v>
      </c>
      <c r="BM466" s="105">
        <v>117</v>
      </c>
      <c r="BN466" s="105">
        <v>1</v>
      </c>
      <c r="BO466" s="105">
        <v>97</v>
      </c>
      <c r="BP466" s="105">
        <v>0</v>
      </c>
      <c r="BQ466" s="105">
        <v>248</v>
      </c>
      <c r="BR466" s="105">
        <v>121</v>
      </c>
      <c r="BS466" s="105">
        <v>73</v>
      </c>
      <c r="BT466" s="105">
        <v>33</v>
      </c>
      <c r="BU466" s="105">
        <v>11</v>
      </c>
      <c r="BV466" s="167"/>
      <c r="BW466" s="103" t="s">
        <v>102</v>
      </c>
      <c r="BX466" s="105">
        <v>739</v>
      </c>
      <c r="BY466" s="105">
        <v>1276</v>
      </c>
      <c r="BZ466" s="105">
        <v>133</v>
      </c>
      <c r="CA466" s="105">
        <v>58</v>
      </c>
      <c r="CB466" s="105">
        <v>1013</v>
      </c>
      <c r="CC466" s="105">
        <v>35</v>
      </c>
      <c r="CD466" s="105">
        <v>18</v>
      </c>
      <c r="CE466" s="105">
        <v>0</v>
      </c>
      <c r="CF466" s="105">
        <v>0</v>
      </c>
      <c r="CG466" s="105">
        <v>9</v>
      </c>
      <c r="CH466" s="105">
        <v>2</v>
      </c>
      <c r="CI466" s="105">
        <v>65</v>
      </c>
      <c r="CJ466" s="105">
        <v>2899</v>
      </c>
      <c r="CK466" s="135"/>
      <c r="CL466" s="138" t="s">
        <v>271</v>
      </c>
      <c r="CM466" s="138" t="s">
        <v>4565</v>
      </c>
      <c r="CN466" s="139">
        <v>4374</v>
      </c>
      <c r="CO466" s="141">
        <v>3283</v>
      </c>
    </row>
    <row r="467" spans="1:93" ht="12" customHeight="1">
      <c r="A467" s="167" t="s">
        <v>272</v>
      </c>
      <c r="B467" s="71" t="s">
        <v>119</v>
      </c>
      <c r="C467" s="5">
        <v>1331</v>
      </c>
      <c r="D467" s="5">
        <v>684</v>
      </c>
      <c r="E467" s="5">
        <v>909</v>
      </c>
      <c r="F467" s="5">
        <v>463</v>
      </c>
      <c r="G467" s="5">
        <v>623</v>
      </c>
      <c r="H467" s="5">
        <v>297</v>
      </c>
      <c r="I467" s="5">
        <v>602</v>
      </c>
      <c r="J467" s="5">
        <v>331</v>
      </c>
      <c r="K467" s="72">
        <v>3465</v>
      </c>
      <c r="L467" s="72">
        <v>1775</v>
      </c>
      <c r="M467" s="167" t="s">
        <v>272</v>
      </c>
      <c r="N467" s="71" t="s">
        <v>119</v>
      </c>
      <c r="O467" s="5">
        <v>4</v>
      </c>
      <c r="P467" s="5">
        <v>2</v>
      </c>
      <c r="Q467" s="5">
        <v>8</v>
      </c>
      <c r="R467" s="5">
        <v>3</v>
      </c>
      <c r="S467" s="5">
        <v>12</v>
      </c>
      <c r="T467" s="5">
        <v>4</v>
      </c>
      <c r="U467" s="5">
        <v>52</v>
      </c>
      <c r="V467" s="5">
        <v>30</v>
      </c>
      <c r="W467" s="72">
        <v>76</v>
      </c>
      <c r="X467" s="72">
        <v>39</v>
      </c>
      <c r="Y467" s="167" t="s">
        <v>272</v>
      </c>
      <c r="Z467" s="71" t="s">
        <v>119</v>
      </c>
      <c r="AA467" s="5">
        <v>26</v>
      </c>
      <c r="AB467" s="5">
        <v>20</v>
      </c>
      <c r="AC467" s="5">
        <v>17</v>
      </c>
      <c r="AD467" s="5">
        <v>18</v>
      </c>
      <c r="AE467" s="72">
        <v>81</v>
      </c>
      <c r="AF467" s="72">
        <v>81</v>
      </c>
      <c r="AG467" s="5">
        <v>37</v>
      </c>
      <c r="AH467" s="5">
        <v>0</v>
      </c>
      <c r="AI467" s="5">
        <v>1</v>
      </c>
      <c r="AJ467" s="5">
        <v>11</v>
      </c>
      <c r="AK467" s="167" t="s">
        <v>272</v>
      </c>
      <c r="AL467" s="71" t="s">
        <v>119</v>
      </c>
      <c r="AM467" s="5">
        <v>41</v>
      </c>
      <c r="AN467" s="5">
        <v>505</v>
      </c>
      <c r="AO467" s="5">
        <v>351</v>
      </c>
      <c r="AP467" s="5">
        <v>138</v>
      </c>
      <c r="AQ467" s="5">
        <v>1</v>
      </c>
      <c r="AR467" s="5">
        <v>24</v>
      </c>
      <c r="AS467" s="5">
        <v>82</v>
      </c>
      <c r="AT467" s="5">
        <v>62</v>
      </c>
      <c r="AU467" s="5">
        <v>67</v>
      </c>
      <c r="AV467" s="167" t="s">
        <v>272</v>
      </c>
      <c r="AW467" s="71" t="s">
        <v>119</v>
      </c>
      <c r="AX467" s="5">
        <v>458</v>
      </c>
      <c r="AY467" s="5">
        <v>235</v>
      </c>
      <c r="AZ467" s="5">
        <v>452</v>
      </c>
      <c r="BA467" s="5">
        <v>235</v>
      </c>
      <c r="BB467" s="5">
        <v>277</v>
      </c>
      <c r="BC467" s="5">
        <v>139</v>
      </c>
      <c r="BD467" s="5">
        <v>457</v>
      </c>
      <c r="BE467" s="5">
        <v>235</v>
      </c>
      <c r="BF467" s="5">
        <v>451</v>
      </c>
      <c r="BG467" s="5">
        <v>235</v>
      </c>
      <c r="BH467" s="5">
        <v>181</v>
      </c>
      <c r="BI467" s="5">
        <v>90</v>
      </c>
      <c r="BJ467" s="167" t="s">
        <v>272</v>
      </c>
      <c r="BK467" s="71" t="s">
        <v>119</v>
      </c>
      <c r="BL467" s="5">
        <v>36</v>
      </c>
      <c r="BM467" s="5">
        <v>59</v>
      </c>
      <c r="BN467" s="5">
        <v>1</v>
      </c>
      <c r="BO467" s="5">
        <v>52</v>
      </c>
      <c r="BP467" s="5">
        <v>0</v>
      </c>
      <c r="BQ467" s="72">
        <v>148</v>
      </c>
      <c r="BR467" s="5">
        <v>54</v>
      </c>
      <c r="BS467" s="5">
        <v>38</v>
      </c>
      <c r="BT467" s="72">
        <v>13</v>
      </c>
      <c r="BU467" s="5">
        <v>6</v>
      </c>
      <c r="BV467" s="167" t="s">
        <v>272</v>
      </c>
      <c r="BW467" s="71" t="s">
        <v>119</v>
      </c>
      <c r="BX467" s="5">
        <v>308</v>
      </c>
      <c r="BY467" s="5">
        <v>422</v>
      </c>
      <c r="BZ467" s="5">
        <v>180</v>
      </c>
      <c r="CA467" s="5">
        <v>62</v>
      </c>
      <c r="CB467" s="5">
        <v>532</v>
      </c>
      <c r="CC467" s="5">
        <v>29</v>
      </c>
      <c r="CD467" s="5">
        <v>31</v>
      </c>
      <c r="CE467" s="5">
        <v>17</v>
      </c>
      <c r="CF467" s="5">
        <v>0</v>
      </c>
      <c r="CG467" s="5">
        <v>47</v>
      </c>
      <c r="CH467" s="5">
        <v>0</v>
      </c>
      <c r="CI467" s="5">
        <v>27</v>
      </c>
      <c r="CJ467" s="5">
        <v>1181</v>
      </c>
      <c r="CK467" s="135"/>
      <c r="CL467" s="138" t="s">
        <v>272</v>
      </c>
      <c r="CM467" s="138" t="s">
        <v>4566</v>
      </c>
      <c r="CN467" s="139">
        <v>2661</v>
      </c>
      <c r="CO467" s="141">
        <v>1628</v>
      </c>
    </row>
    <row r="468" spans="1:93" ht="12" customHeight="1">
      <c r="A468" s="167"/>
      <c r="B468" s="71" t="s">
        <v>120</v>
      </c>
      <c r="C468" s="5">
        <v>0</v>
      </c>
      <c r="D468" s="5">
        <v>0</v>
      </c>
      <c r="E468" s="5">
        <v>0</v>
      </c>
      <c r="F468" s="5">
        <v>0</v>
      </c>
      <c r="G468" s="5">
        <v>0</v>
      </c>
      <c r="H468" s="5">
        <v>0</v>
      </c>
      <c r="I468" s="5">
        <v>0</v>
      </c>
      <c r="J468" s="5">
        <v>0</v>
      </c>
      <c r="K468" s="72">
        <v>0</v>
      </c>
      <c r="L468" s="72">
        <v>0</v>
      </c>
      <c r="M468" s="167"/>
      <c r="N468" s="71" t="s">
        <v>120</v>
      </c>
      <c r="O468" s="5">
        <v>0</v>
      </c>
      <c r="P468" s="5">
        <v>0</v>
      </c>
      <c r="Q468" s="5">
        <v>0</v>
      </c>
      <c r="R468" s="5">
        <v>0</v>
      </c>
      <c r="S468" s="5">
        <v>0</v>
      </c>
      <c r="T468" s="5">
        <v>0</v>
      </c>
      <c r="U468" s="5">
        <v>0</v>
      </c>
      <c r="V468" s="5">
        <v>0</v>
      </c>
      <c r="W468" s="72">
        <v>0</v>
      </c>
      <c r="X468" s="72">
        <v>0</v>
      </c>
      <c r="Y468" s="167"/>
      <c r="Z468" s="71" t="s">
        <v>120</v>
      </c>
      <c r="AA468" s="5">
        <v>0</v>
      </c>
      <c r="AB468" s="5">
        <v>0</v>
      </c>
      <c r="AC468" s="5">
        <v>0</v>
      </c>
      <c r="AD468" s="5">
        <v>0</v>
      </c>
      <c r="AE468" s="72">
        <v>0</v>
      </c>
      <c r="AF468" s="72">
        <v>0</v>
      </c>
      <c r="AG468" s="5">
        <v>0</v>
      </c>
      <c r="AH468" s="5">
        <v>0</v>
      </c>
      <c r="AI468" s="5">
        <v>0</v>
      </c>
      <c r="AJ468" s="5">
        <v>0</v>
      </c>
      <c r="AK468" s="167"/>
      <c r="AL468" s="71" t="s">
        <v>120</v>
      </c>
      <c r="AM468" s="5">
        <v>0</v>
      </c>
      <c r="AN468" s="5">
        <v>0</v>
      </c>
      <c r="AO468" s="5">
        <v>0</v>
      </c>
      <c r="AP468" s="5">
        <v>0</v>
      </c>
      <c r="AQ468" s="5">
        <v>0</v>
      </c>
      <c r="AR468" s="5">
        <v>0</v>
      </c>
      <c r="AS468" s="5">
        <v>0</v>
      </c>
      <c r="AT468" s="5">
        <v>0</v>
      </c>
      <c r="AU468" s="5">
        <v>0</v>
      </c>
      <c r="AV468" s="167"/>
      <c r="AW468" s="71" t="s">
        <v>120</v>
      </c>
      <c r="AX468" s="5">
        <v>0</v>
      </c>
      <c r="AY468" s="5">
        <v>0</v>
      </c>
      <c r="AZ468" s="5">
        <v>0</v>
      </c>
      <c r="BA468" s="5">
        <v>0</v>
      </c>
      <c r="BB468" s="5">
        <v>0</v>
      </c>
      <c r="BC468" s="5">
        <v>0</v>
      </c>
      <c r="BD468" s="5">
        <v>0</v>
      </c>
      <c r="BE468" s="5">
        <v>0</v>
      </c>
      <c r="BF468" s="5">
        <v>0</v>
      </c>
      <c r="BG468" s="5">
        <v>0</v>
      </c>
      <c r="BH468" s="5">
        <v>0</v>
      </c>
      <c r="BI468" s="5">
        <v>0</v>
      </c>
      <c r="BJ468" s="167"/>
      <c r="BK468" s="71" t="s">
        <v>120</v>
      </c>
      <c r="BL468" s="5">
        <v>0</v>
      </c>
      <c r="BM468" s="5">
        <v>0</v>
      </c>
      <c r="BN468" s="5">
        <v>0</v>
      </c>
      <c r="BO468" s="5">
        <v>0</v>
      </c>
      <c r="BP468" s="5">
        <v>0</v>
      </c>
      <c r="BQ468" s="72">
        <v>0</v>
      </c>
      <c r="BR468" s="5">
        <v>0</v>
      </c>
      <c r="BS468" s="5">
        <v>0</v>
      </c>
      <c r="BT468" s="72">
        <v>0</v>
      </c>
      <c r="BU468" s="5">
        <v>0</v>
      </c>
      <c r="BV468" s="167"/>
      <c r="BW468" s="71" t="s">
        <v>120</v>
      </c>
      <c r="BX468" s="5">
        <v>0</v>
      </c>
      <c r="BY468" s="5">
        <v>0</v>
      </c>
      <c r="BZ468" s="5">
        <v>0</v>
      </c>
      <c r="CA468" s="5">
        <v>0</v>
      </c>
      <c r="CB468" s="5">
        <v>0</v>
      </c>
      <c r="CC468" s="5">
        <v>0</v>
      </c>
      <c r="CD468" s="5">
        <v>0</v>
      </c>
      <c r="CE468" s="5">
        <v>0</v>
      </c>
      <c r="CF468" s="5">
        <v>0</v>
      </c>
      <c r="CG468" s="5">
        <v>0</v>
      </c>
      <c r="CH468" s="5">
        <v>0</v>
      </c>
      <c r="CI468" s="5">
        <v>0</v>
      </c>
      <c r="CJ468" s="5">
        <v>0</v>
      </c>
      <c r="CK468" s="135"/>
      <c r="CL468" s="138" t="s">
        <v>272</v>
      </c>
      <c r="CM468" s="138" t="s">
        <v>4567</v>
      </c>
      <c r="CN468" s="139">
        <v>0</v>
      </c>
      <c r="CO468" s="141">
        <v>0</v>
      </c>
    </row>
    <row r="469" spans="1:93" ht="12" customHeight="1">
      <c r="A469" s="167"/>
      <c r="B469" s="103" t="s">
        <v>102</v>
      </c>
      <c r="C469" s="105">
        <v>1331</v>
      </c>
      <c r="D469" s="105">
        <v>684</v>
      </c>
      <c r="E469" s="105">
        <v>909</v>
      </c>
      <c r="F469" s="105">
        <v>463</v>
      </c>
      <c r="G469" s="105">
        <v>623</v>
      </c>
      <c r="H469" s="105">
        <v>297</v>
      </c>
      <c r="I469" s="105">
        <v>602</v>
      </c>
      <c r="J469" s="105">
        <v>331</v>
      </c>
      <c r="K469" s="105">
        <v>3465</v>
      </c>
      <c r="L469" s="105">
        <v>1775</v>
      </c>
      <c r="M469" s="167"/>
      <c r="N469" s="103" t="s">
        <v>102</v>
      </c>
      <c r="O469" s="105">
        <v>4</v>
      </c>
      <c r="P469" s="105">
        <v>2</v>
      </c>
      <c r="Q469" s="105">
        <v>8</v>
      </c>
      <c r="R469" s="105">
        <v>3</v>
      </c>
      <c r="S469" s="105">
        <v>12</v>
      </c>
      <c r="T469" s="105">
        <v>4</v>
      </c>
      <c r="U469" s="105">
        <v>52</v>
      </c>
      <c r="V469" s="105">
        <v>30</v>
      </c>
      <c r="W469" s="105">
        <v>76</v>
      </c>
      <c r="X469" s="105">
        <v>39</v>
      </c>
      <c r="Y469" s="167"/>
      <c r="Z469" s="103" t="s">
        <v>102</v>
      </c>
      <c r="AA469" s="105">
        <v>26</v>
      </c>
      <c r="AB469" s="105">
        <v>20</v>
      </c>
      <c r="AC469" s="105">
        <v>17</v>
      </c>
      <c r="AD469" s="105">
        <v>18</v>
      </c>
      <c r="AE469" s="105">
        <v>81</v>
      </c>
      <c r="AF469" s="105">
        <v>81</v>
      </c>
      <c r="AG469" s="105">
        <v>37</v>
      </c>
      <c r="AH469" s="105">
        <v>0</v>
      </c>
      <c r="AI469" s="105">
        <v>1</v>
      </c>
      <c r="AJ469" s="105">
        <v>11</v>
      </c>
      <c r="AK469" s="167"/>
      <c r="AL469" s="103" t="s">
        <v>102</v>
      </c>
      <c r="AM469" s="105">
        <v>41</v>
      </c>
      <c r="AN469" s="105">
        <v>505</v>
      </c>
      <c r="AO469" s="105">
        <v>351</v>
      </c>
      <c r="AP469" s="105">
        <v>138</v>
      </c>
      <c r="AQ469" s="105">
        <v>1</v>
      </c>
      <c r="AR469" s="105">
        <v>24</v>
      </c>
      <c r="AS469" s="105">
        <v>82</v>
      </c>
      <c r="AT469" s="105">
        <v>62</v>
      </c>
      <c r="AU469" s="105">
        <v>67</v>
      </c>
      <c r="AV469" s="167"/>
      <c r="AW469" s="103" t="s">
        <v>102</v>
      </c>
      <c r="AX469" s="105">
        <v>458</v>
      </c>
      <c r="AY469" s="105">
        <v>235</v>
      </c>
      <c r="AZ469" s="105">
        <v>452</v>
      </c>
      <c r="BA469" s="105">
        <v>235</v>
      </c>
      <c r="BB469" s="105">
        <v>277</v>
      </c>
      <c r="BC469" s="105">
        <v>139</v>
      </c>
      <c r="BD469" s="105">
        <v>457</v>
      </c>
      <c r="BE469" s="105">
        <v>235</v>
      </c>
      <c r="BF469" s="105">
        <v>451</v>
      </c>
      <c r="BG469" s="105">
        <v>235</v>
      </c>
      <c r="BH469" s="105">
        <v>181</v>
      </c>
      <c r="BI469" s="105">
        <v>90</v>
      </c>
      <c r="BJ469" s="167"/>
      <c r="BK469" s="103" t="s">
        <v>102</v>
      </c>
      <c r="BL469" s="105">
        <v>36</v>
      </c>
      <c r="BM469" s="105">
        <v>59</v>
      </c>
      <c r="BN469" s="105">
        <v>1</v>
      </c>
      <c r="BO469" s="105">
        <v>52</v>
      </c>
      <c r="BP469" s="105">
        <v>0</v>
      </c>
      <c r="BQ469" s="105">
        <v>148</v>
      </c>
      <c r="BR469" s="105">
        <v>54</v>
      </c>
      <c r="BS469" s="105">
        <v>38</v>
      </c>
      <c r="BT469" s="105">
        <v>13</v>
      </c>
      <c r="BU469" s="105">
        <v>6</v>
      </c>
      <c r="BV469" s="167"/>
      <c r="BW469" s="103" t="s">
        <v>102</v>
      </c>
      <c r="BX469" s="105">
        <v>308</v>
      </c>
      <c r="BY469" s="105">
        <v>422</v>
      </c>
      <c r="BZ469" s="105">
        <v>180</v>
      </c>
      <c r="CA469" s="105">
        <v>62</v>
      </c>
      <c r="CB469" s="105">
        <v>532</v>
      </c>
      <c r="CC469" s="105">
        <v>29</v>
      </c>
      <c r="CD469" s="105">
        <v>31</v>
      </c>
      <c r="CE469" s="105">
        <v>17</v>
      </c>
      <c r="CF469" s="105">
        <v>0</v>
      </c>
      <c r="CG469" s="105">
        <v>47</v>
      </c>
      <c r="CH469" s="105">
        <v>0</v>
      </c>
      <c r="CI469" s="105">
        <v>27</v>
      </c>
      <c r="CJ469" s="105">
        <v>1181</v>
      </c>
      <c r="CK469" s="135"/>
      <c r="CL469" s="138" t="s">
        <v>272</v>
      </c>
      <c r="CM469" s="138" t="s">
        <v>4568</v>
      </c>
      <c r="CN469" s="139">
        <v>2661</v>
      </c>
      <c r="CO469" s="141">
        <v>1628</v>
      </c>
    </row>
    <row r="470" spans="1:93" ht="12" customHeight="1">
      <c r="A470" s="73" t="s">
        <v>145</v>
      </c>
      <c r="B470" s="71"/>
      <c r="C470" s="5"/>
      <c r="D470" s="5"/>
      <c r="E470" s="5"/>
      <c r="F470" s="5"/>
      <c r="G470" s="5"/>
      <c r="H470" s="5"/>
      <c r="I470" s="5"/>
      <c r="J470" s="5"/>
      <c r="K470" s="5"/>
      <c r="L470" s="5"/>
      <c r="M470" s="73" t="s">
        <v>145</v>
      </c>
      <c r="N470" s="71"/>
      <c r="O470" s="5"/>
      <c r="P470" s="5"/>
      <c r="Q470" s="5"/>
      <c r="R470" s="5"/>
      <c r="S470" s="5"/>
      <c r="T470" s="5"/>
      <c r="U470" s="5"/>
      <c r="V470" s="5"/>
      <c r="W470" s="5"/>
      <c r="X470" s="5"/>
      <c r="Y470" s="73" t="s">
        <v>145</v>
      </c>
      <c r="Z470" s="71"/>
      <c r="AA470" s="5"/>
      <c r="AB470" s="5"/>
      <c r="AC470" s="5"/>
      <c r="AD470" s="5"/>
      <c r="AE470" s="5"/>
      <c r="AF470" s="5"/>
      <c r="AG470" s="5"/>
      <c r="AH470" s="5"/>
      <c r="AI470" s="5"/>
      <c r="AJ470" s="72"/>
      <c r="AK470" s="73" t="s">
        <v>145</v>
      </c>
      <c r="AL470" s="71"/>
      <c r="AM470" s="5"/>
      <c r="AN470" s="5"/>
      <c r="AO470" s="5"/>
      <c r="AP470" s="5"/>
      <c r="AQ470" s="5"/>
      <c r="AR470" s="5"/>
      <c r="AS470" s="5"/>
      <c r="AT470" s="5"/>
      <c r="AU470" s="5"/>
      <c r="AV470" s="73" t="s">
        <v>145</v>
      </c>
      <c r="AW470" s="71"/>
      <c r="AX470" s="5"/>
      <c r="AY470" s="5"/>
      <c r="AZ470" s="5"/>
      <c r="BA470" s="5"/>
      <c r="BB470" s="5"/>
      <c r="BC470" s="5"/>
      <c r="BD470" s="5"/>
      <c r="BE470" s="5"/>
      <c r="BF470" s="5"/>
      <c r="BG470" s="5"/>
      <c r="BH470" s="5"/>
      <c r="BI470" s="5"/>
      <c r="BJ470" s="73" t="s">
        <v>145</v>
      </c>
      <c r="BK470" s="71"/>
      <c r="BL470" s="5"/>
      <c r="BM470" s="5"/>
      <c r="BN470" s="5"/>
      <c r="BO470" s="5"/>
      <c r="BP470" s="5"/>
      <c r="BQ470" s="5"/>
      <c r="BR470" s="5"/>
      <c r="BS470" s="5"/>
      <c r="BT470" s="5"/>
      <c r="BU470" s="5"/>
      <c r="BV470" s="73" t="s">
        <v>145</v>
      </c>
      <c r="BW470" s="71"/>
      <c r="BX470" s="5"/>
      <c r="BY470" s="5"/>
      <c r="BZ470" s="5"/>
      <c r="CA470" s="5"/>
      <c r="CB470" s="5"/>
      <c r="CC470" s="5"/>
      <c r="CD470" s="5"/>
      <c r="CE470" s="5"/>
      <c r="CF470" s="5"/>
      <c r="CG470" s="5"/>
      <c r="CH470" s="5"/>
      <c r="CI470" s="5"/>
      <c r="CJ470" s="5"/>
      <c r="CK470" s="135"/>
      <c r="CL470" s="138" t="s">
        <v>145</v>
      </c>
      <c r="CM470" s="138" t="s">
        <v>145</v>
      </c>
      <c r="CN470" s="139">
        <v>0</v>
      </c>
      <c r="CO470" s="141">
        <v>0</v>
      </c>
    </row>
    <row r="471" spans="1:93" ht="12" customHeight="1">
      <c r="A471" s="206" t="s">
        <v>273</v>
      </c>
      <c r="B471" s="71" t="s">
        <v>119</v>
      </c>
      <c r="C471" s="5">
        <v>876</v>
      </c>
      <c r="D471" s="5">
        <v>383</v>
      </c>
      <c r="E471" s="5">
        <v>832</v>
      </c>
      <c r="F471" s="5">
        <v>360</v>
      </c>
      <c r="G471" s="5">
        <v>368</v>
      </c>
      <c r="H471" s="5">
        <v>177</v>
      </c>
      <c r="I471" s="5">
        <v>581</v>
      </c>
      <c r="J471" s="5">
        <v>251</v>
      </c>
      <c r="K471" s="72">
        <v>2657</v>
      </c>
      <c r="L471" s="72">
        <v>1171</v>
      </c>
      <c r="M471" s="206" t="s">
        <v>273</v>
      </c>
      <c r="N471" s="71" t="s">
        <v>119</v>
      </c>
      <c r="O471" s="5">
        <v>171</v>
      </c>
      <c r="P471" s="5">
        <v>83</v>
      </c>
      <c r="Q471" s="5">
        <v>23</v>
      </c>
      <c r="R471" s="5">
        <v>6</v>
      </c>
      <c r="S471" s="5">
        <v>58</v>
      </c>
      <c r="T471" s="5">
        <v>25</v>
      </c>
      <c r="U471" s="5">
        <v>208</v>
      </c>
      <c r="V471" s="5">
        <v>75</v>
      </c>
      <c r="W471" s="72">
        <v>460</v>
      </c>
      <c r="X471" s="72">
        <v>189</v>
      </c>
      <c r="Y471" s="206" t="s">
        <v>273</v>
      </c>
      <c r="Z471" s="71" t="s">
        <v>119</v>
      </c>
      <c r="AA471" s="5">
        <v>29</v>
      </c>
      <c r="AB471" s="5">
        <v>26</v>
      </c>
      <c r="AC471" s="5">
        <v>18</v>
      </c>
      <c r="AD471" s="5">
        <v>23</v>
      </c>
      <c r="AE471" s="72">
        <v>96</v>
      </c>
      <c r="AF471" s="72">
        <v>98</v>
      </c>
      <c r="AG471" s="5">
        <v>36</v>
      </c>
      <c r="AH471" s="5">
        <v>0</v>
      </c>
      <c r="AI471" s="5">
        <v>1</v>
      </c>
      <c r="AJ471" s="5">
        <v>23</v>
      </c>
      <c r="AK471" s="206" t="s">
        <v>273</v>
      </c>
      <c r="AL471" s="71" t="s">
        <v>119</v>
      </c>
      <c r="AM471" s="5">
        <v>15</v>
      </c>
      <c r="AN471" s="5">
        <v>698</v>
      </c>
      <c r="AO471" s="5">
        <v>339</v>
      </c>
      <c r="AP471" s="5">
        <v>25</v>
      </c>
      <c r="AQ471" s="5">
        <v>0</v>
      </c>
      <c r="AR471" s="5">
        <v>25</v>
      </c>
      <c r="AS471" s="5">
        <v>103</v>
      </c>
      <c r="AT471" s="5">
        <v>72</v>
      </c>
      <c r="AU471" s="5">
        <v>65</v>
      </c>
      <c r="AV471" s="206" t="s">
        <v>273</v>
      </c>
      <c r="AW471" s="71" t="s">
        <v>119</v>
      </c>
      <c r="AX471" s="5">
        <v>593</v>
      </c>
      <c r="AY471" s="5">
        <v>236</v>
      </c>
      <c r="AZ471" s="5">
        <v>583</v>
      </c>
      <c r="BA471" s="5">
        <v>235</v>
      </c>
      <c r="BB471" s="5">
        <v>135</v>
      </c>
      <c r="BC471" s="5">
        <v>54</v>
      </c>
      <c r="BD471" s="5">
        <v>529</v>
      </c>
      <c r="BE471" s="5">
        <v>217</v>
      </c>
      <c r="BF471" s="5">
        <v>520</v>
      </c>
      <c r="BG471" s="5">
        <v>216</v>
      </c>
      <c r="BH471" s="5">
        <v>115</v>
      </c>
      <c r="BI471" s="5">
        <v>48</v>
      </c>
      <c r="BJ471" s="206" t="s">
        <v>273</v>
      </c>
      <c r="BK471" s="71" t="s">
        <v>119</v>
      </c>
      <c r="BL471" s="5">
        <v>17</v>
      </c>
      <c r="BM471" s="5">
        <v>80</v>
      </c>
      <c r="BN471" s="5">
        <v>2</v>
      </c>
      <c r="BO471" s="5">
        <v>77</v>
      </c>
      <c r="BP471" s="5">
        <v>0</v>
      </c>
      <c r="BQ471" s="72">
        <v>176</v>
      </c>
      <c r="BR471" s="5">
        <v>66</v>
      </c>
      <c r="BS471" s="5">
        <v>30</v>
      </c>
      <c r="BT471" s="72">
        <v>18</v>
      </c>
      <c r="BU471" s="5">
        <v>6</v>
      </c>
      <c r="BV471" s="206" t="s">
        <v>273</v>
      </c>
      <c r="BW471" s="71" t="s">
        <v>119</v>
      </c>
      <c r="BX471" s="5">
        <v>929</v>
      </c>
      <c r="BY471" s="5">
        <v>956</v>
      </c>
      <c r="BZ471" s="5">
        <v>380</v>
      </c>
      <c r="CA471" s="5">
        <v>310</v>
      </c>
      <c r="CB471" s="5">
        <v>848</v>
      </c>
      <c r="CC471" s="5">
        <v>222</v>
      </c>
      <c r="CD471" s="5">
        <v>282</v>
      </c>
      <c r="CE471" s="5">
        <v>3</v>
      </c>
      <c r="CF471" s="5">
        <v>0</v>
      </c>
      <c r="CG471" s="5">
        <v>49</v>
      </c>
      <c r="CH471" s="5">
        <v>5</v>
      </c>
      <c r="CI471" s="5">
        <v>333</v>
      </c>
      <c r="CJ471" s="5">
        <v>2</v>
      </c>
      <c r="CK471" s="135"/>
      <c r="CL471" s="138" t="s">
        <v>273</v>
      </c>
      <c r="CM471" s="138" t="s">
        <v>4569</v>
      </c>
      <c r="CN471" s="139">
        <v>2528</v>
      </c>
      <c r="CO471" s="141">
        <v>3984</v>
      </c>
    </row>
    <row r="472" spans="1:93" ht="12" customHeight="1">
      <c r="A472" s="206"/>
      <c r="B472" s="71" t="s">
        <v>120</v>
      </c>
      <c r="C472" s="5">
        <v>207</v>
      </c>
      <c r="D472" s="5">
        <v>111</v>
      </c>
      <c r="E472" s="5">
        <v>159</v>
      </c>
      <c r="F472" s="5">
        <v>81</v>
      </c>
      <c r="G472" s="5">
        <v>115</v>
      </c>
      <c r="H472" s="5">
        <v>52</v>
      </c>
      <c r="I472" s="5">
        <v>170</v>
      </c>
      <c r="J472" s="5">
        <v>85</v>
      </c>
      <c r="K472" s="72">
        <v>651</v>
      </c>
      <c r="L472" s="72">
        <v>329</v>
      </c>
      <c r="M472" s="206"/>
      <c r="N472" s="71" t="s">
        <v>120</v>
      </c>
      <c r="O472" s="5">
        <v>20</v>
      </c>
      <c r="P472" s="5">
        <v>0</v>
      </c>
      <c r="Q472" s="5">
        <v>6</v>
      </c>
      <c r="R472" s="5">
        <v>5</v>
      </c>
      <c r="S472" s="5">
        <v>20</v>
      </c>
      <c r="T472" s="5">
        <v>5</v>
      </c>
      <c r="U472" s="5">
        <v>57</v>
      </c>
      <c r="V472" s="5">
        <v>28</v>
      </c>
      <c r="W472" s="72">
        <v>103</v>
      </c>
      <c r="X472" s="72">
        <v>38</v>
      </c>
      <c r="Y472" s="206"/>
      <c r="Z472" s="71" t="s">
        <v>120</v>
      </c>
      <c r="AA472" s="5">
        <v>4</v>
      </c>
      <c r="AB472" s="5">
        <v>4</v>
      </c>
      <c r="AC472" s="5">
        <v>3</v>
      </c>
      <c r="AD472" s="5">
        <v>4</v>
      </c>
      <c r="AE472" s="72">
        <v>15</v>
      </c>
      <c r="AF472" s="72">
        <v>15</v>
      </c>
      <c r="AG472" s="5">
        <v>6</v>
      </c>
      <c r="AH472" s="5">
        <v>0</v>
      </c>
      <c r="AI472" s="5">
        <v>0</v>
      </c>
      <c r="AJ472" s="5">
        <v>1</v>
      </c>
      <c r="AK472" s="206"/>
      <c r="AL472" s="71" t="s">
        <v>120</v>
      </c>
      <c r="AM472" s="5">
        <v>0</v>
      </c>
      <c r="AN472" s="5">
        <v>240</v>
      </c>
      <c r="AO472" s="5">
        <v>22</v>
      </c>
      <c r="AP472" s="5">
        <v>0</v>
      </c>
      <c r="AQ472" s="5">
        <v>0</v>
      </c>
      <c r="AR472" s="5">
        <v>13</v>
      </c>
      <c r="AS472" s="5">
        <v>17</v>
      </c>
      <c r="AT472" s="5">
        <v>23</v>
      </c>
      <c r="AU472" s="5">
        <v>18</v>
      </c>
      <c r="AV472" s="206"/>
      <c r="AW472" s="71" t="s">
        <v>120</v>
      </c>
      <c r="AX472" s="5">
        <v>203</v>
      </c>
      <c r="AY472" s="5">
        <v>96</v>
      </c>
      <c r="AZ472" s="5">
        <v>195</v>
      </c>
      <c r="BA472" s="5">
        <v>90</v>
      </c>
      <c r="BB472" s="5">
        <v>96</v>
      </c>
      <c r="BC472" s="5">
        <v>40</v>
      </c>
      <c r="BD472" s="5">
        <v>187</v>
      </c>
      <c r="BE472" s="5">
        <v>90</v>
      </c>
      <c r="BF472" s="5">
        <v>181</v>
      </c>
      <c r="BG472" s="5">
        <v>86</v>
      </c>
      <c r="BH472" s="5">
        <v>91</v>
      </c>
      <c r="BI472" s="5">
        <v>36</v>
      </c>
      <c r="BJ472" s="206"/>
      <c r="BK472" s="71" t="s">
        <v>120</v>
      </c>
      <c r="BL472" s="5">
        <v>4</v>
      </c>
      <c r="BM472" s="5">
        <v>16</v>
      </c>
      <c r="BN472" s="5">
        <v>1</v>
      </c>
      <c r="BO472" s="5">
        <v>8</v>
      </c>
      <c r="BP472" s="5">
        <v>0</v>
      </c>
      <c r="BQ472" s="72">
        <v>29</v>
      </c>
      <c r="BR472" s="5">
        <v>17</v>
      </c>
      <c r="BS472" s="5">
        <v>14</v>
      </c>
      <c r="BT472" s="72">
        <v>9</v>
      </c>
      <c r="BU472" s="5">
        <v>5</v>
      </c>
      <c r="BV472" s="206"/>
      <c r="BW472" s="71" t="s">
        <v>120</v>
      </c>
      <c r="BX472" s="5">
        <v>257</v>
      </c>
      <c r="BY472" s="5">
        <v>377</v>
      </c>
      <c r="BZ472" s="5">
        <v>179</v>
      </c>
      <c r="CA472" s="5">
        <v>15</v>
      </c>
      <c r="CB472" s="5">
        <v>336</v>
      </c>
      <c r="CC472" s="5">
        <v>5</v>
      </c>
      <c r="CD472" s="5">
        <v>9</v>
      </c>
      <c r="CE472" s="5">
        <v>0</v>
      </c>
      <c r="CF472" s="5">
        <v>0</v>
      </c>
      <c r="CG472" s="5">
        <v>18</v>
      </c>
      <c r="CH472" s="5">
        <v>0</v>
      </c>
      <c r="CI472" s="5">
        <v>35</v>
      </c>
      <c r="CJ472" s="5">
        <v>0</v>
      </c>
      <c r="CK472" s="135"/>
      <c r="CL472" s="138" t="s">
        <v>273</v>
      </c>
      <c r="CM472" s="138" t="s">
        <v>4570</v>
      </c>
      <c r="CN472" s="139">
        <v>546</v>
      </c>
      <c r="CO472" s="141">
        <v>1196</v>
      </c>
    </row>
    <row r="473" spans="1:93" ht="12" customHeight="1">
      <c r="A473" s="206"/>
      <c r="B473" s="103" t="s">
        <v>102</v>
      </c>
      <c r="C473" s="105">
        <v>1083</v>
      </c>
      <c r="D473" s="105">
        <v>494</v>
      </c>
      <c r="E473" s="105">
        <v>991</v>
      </c>
      <c r="F473" s="105">
        <v>441</v>
      </c>
      <c r="G473" s="105">
        <v>483</v>
      </c>
      <c r="H473" s="105">
        <v>229</v>
      </c>
      <c r="I473" s="105">
        <v>751</v>
      </c>
      <c r="J473" s="105">
        <v>336</v>
      </c>
      <c r="K473" s="105">
        <v>3308</v>
      </c>
      <c r="L473" s="105">
        <v>1500</v>
      </c>
      <c r="M473" s="206"/>
      <c r="N473" s="103" t="s">
        <v>102</v>
      </c>
      <c r="O473" s="105">
        <v>191</v>
      </c>
      <c r="P473" s="105">
        <v>83</v>
      </c>
      <c r="Q473" s="105">
        <v>29</v>
      </c>
      <c r="R473" s="105">
        <v>11</v>
      </c>
      <c r="S473" s="105">
        <v>78</v>
      </c>
      <c r="T473" s="105">
        <v>30</v>
      </c>
      <c r="U473" s="105">
        <v>265</v>
      </c>
      <c r="V473" s="105">
        <v>103</v>
      </c>
      <c r="W473" s="105">
        <v>563</v>
      </c>
      <c r="X473" s="105">
        <v>227</v>
      </c>
      <c r="Y473" s="206"/>
      <c r="Z473" s="103" t="s">
        <v>102</v>
      </c>
      <c r="AA473" s="105">
        <v>33</v>
      </c>
      <c r="AB473" s="105">
        <v>30</v>
      </c>
      <c r="AC473" s="105">
        <v>21</v>
      </c>
      <c r="AD473" s="105">
        <v>27</v>
      </c>
      <c r="AE473" s="105">
        <v>111</v>
      </c>
      <c r="AF473" s="105">
        <v>113</v>
      </c>
      <c r="AG473" s="105">
        <v>42</v>
      </c>
      <c r="AH473" s="105">
        <v>0</v>
      </c>
      <c r="AI473" s="105">
        <v>1</v>
      </c>
      <c r="AJ473" s="105">
        <v>24</v>
      </c>
      <c r="AK473" s="206"/>
      <c r="AL473" s="103" t="s">
        <v>102</v>
      </c>
      <c r="AM473" s="105">
        <v>15</v>
      </c>
      <c r="AN473" s="105">
        <v>938</v>
      </c>
      <c r="AO473" s="105">
        <v>361</v>
      </c>
      <c r="AP473" s="105">
        <v>25</v>
      </c>
      <c r="AQ473" s="105">
        <v>0</v>
      </c>
      <c r="AR473" s="105">
        <v>38</v>
      </c>
      <c r="AS473" s="105">
        <v>120</v>
      </c>
      <c r="AT473" s="105">
        <v>95</v>
      </c>
      <c r="AU473" s="105">
        <v>83</v>
      </c>
      <c r="AV473" s="206"/>
      <c r="AW473" s="103" t="s">
        <v>102</v>
      </c>
      <c r="AX473" s="105">
        <v>796</v>
      </c>
      <c r="AY473" s="105">
        <v>332</v>
      </c>
      <c r="AZ473" s="105">
        <v>778</v>
      </c>
      <c r="BA473" s="105">
        <v>325</v>
      </c>
      <c r="BB473" s="105">
        <v>231</v>
      </c>
      <c r="BC473" s="105">
        <v>94</v>
      </c>
      <c r="BD473" s="105">
        <v>716</v>
      </c>
      <c r="BE473" s="105">
        <v>307</v>
      </c>
      <c r="BF473" s="105">
        <v>701</v>
      </c>
      <c r="BG473" s="105">
        <v>302</v>
      </c>
      <c r="BH473" s="105">
        <v>206</v>
      </c>
      <c r="BI473" s="105">
        <v>84</v>
      </c>
      <c r="BJ473" s="206"/>
      <c r="BK473" s="103" t="s">
        <v>102</v>
      </c>
      <c r="BL473" s="105">
        <v>21</v>
      </c>
      <c r="BM473" s="105">
        <v>96</v>
      </c>
      <c r="BN473" s="105">
        <v>3</v>
      </c>
      <c r="BO473" s="105">
        <v>85</v>
      </c>
      <c r="BP473" s="105">
        <v>0</v>
      </c>
      <c r="BQ473" s="105">
        <v>205</v>
      </c>
      <c r="BR473" s="105">
        <v>83</v>
      </c>
      <c r="BS473" s="105">
        <v>44</v>
      </c>
      <c r="BT473" s="105">
        <v>27</v>
      </c>
      <c r="BU473" s="105">
        <v>11</v>
      </c>
      <c r="BV473" s="206"/>
      <c r="BW473" s="103" t="s">
        <v>102</v>
      </c>
      <c r="BX473" s="105">
        <v>1186</v>
      </c>
      <c r="BY473" s="105">
        <v>1333</v>
      </c>
      <c r="BZ473" s="105">
        <v>559</v>
      </c>
      <c r="CA473" s="105">
        <v>325</v>
      </c>
      <c r="CB473" s="105">
        <v>1184</v>
      </c>
      <c r="CC473" s="105">
        <v>227</v>
      </c>
      <c r="CD473" s="105">
        <v>291</v>
      </c>
      <c r="CE473" s="105">
        <v>3</v>
      </c>
      <c r="CF473" s="105">
        <v>0</v>
      </c>
      <c r="CG473" s="105">
        <v>67</v>
      </c>
      <c r="CH473" s="105">
        <v>5</v>
      </c>
      <c r="CI473" s="105">
        <v>368</v>
      </c>
      <c r="CJ473" s="105">
        <v>2</v>
      </c>
      <c r="CK473" s="135"/>
      <c r="CL473" s="138" t="s">
        <v>273</v>
      </c>
      <c r="CM473" s="138" t="s">
        <v>4571</v>
      </c>
      <c r="CN473" s="139">
        <v>3074</v>
      </c>
      <c r="CO473" s="141">
        <v>5180</v>
      </c>
    </row>
    <row r="474" spans="1:93" ht="12" customHeight="1">
      <c r="A474" s="206" t="s">
        <v>274</v>
      </c>
      <c r="B474" s="71" t="s">
        <v>119</v>
      </c>
      <c r="C474" s="5">
        <v>1322</v>
      </c>
      <c r="D474" s="5">
        <v>670</v>
      </c>
      <c r="E474" s="5">
        <v>1319</v>
      </c>
      <c r="F474" s="5">
        <v>679</v>
      </c>
      <c r="G474" s="5">
        <v>1013</v>
      </c>
      <c r="H474" s="5">
        <v>460</v>
      </c>
      <c r="I474" s="5">
        <v>1222</v>
      </c>
      <c r="J474" s="5">
        <v>522</v>
      </c>
      <c r="K474" s="72">
        <v>4876</v>
      </c>
      <c r="L474" s="72">
        <v>2331</v>
      </c>
      <c r="M474" s="206" t="s">
        <v>274</v>
      </c>
      <c r="N474" s="71" t="s">
        <v>119</v>
      </c>
      <c r="O474" s="5">
        <v>117</v>
      </c>
      <c r="P474" s="5">
        <v>59</v>
      </c>
      <c r="Q474" s="5">
        <v>65</v>
      </c>
      <c r="R474" s="5">
        <v>25</v>
      </c>
      <c r="S474" s="5">
        <v>74</v>
      </c>
      <c r="T474" s="5">
        <v>31</v>
      </c>
      <c r="U474" s="5">
        <v>348</v>
      </c>
      <c r="V474" s="5">
        <v>181</v>
      </c>
      <c r="W474" s="72">
        <v>604</v>
      </c>
      <c r="X474" s="72">
        <v>296</v>
      </c>
      <c r="Y474" s="206" t="s">
        <v>274</v>
      </c>
      <c r="Z474" s="71" t="s">
        <v>119</v>
      </c>
      <c r="AA474" s="5">
        <v>35</v>
      </c>
      <c r="AB474" s="5">
        <v>34</v>
      </c>
      <c r="AC474" s="5">
        <v>30</v>
      </c>
      <c r="AD474" s="5">
        <v>33</v>
      </c>
      <c r="AE474" s="72">
        <v>132</v>
      </c>
      <c r="AF474" s="72">
        <v>132</v>
      </c>
      <c r="AG474" s="5">
        <v>34</v>
      </c>
      <c r="AH474" s="5">
        <v>0</v>
      </c>
      <c r="AI474" s="5">
        <v>0</v>
      </c>
      <c r="AJ474" s="5">
        <v>20</v>
      </c>
      <c r="AK474" s="206" t="s">
        <v>274</v>
      </c>
      <c r="AL474" s="71" t="s">
        <v>119</v>
      </c>
      <c r="AM474" s="5">
        <v>2</v>
      </c>
      <c r="AN474" s="5">
        <v>1122</v>
      </c>
      <c r="AO474" s="5">
        <v>535</v>
      </c>
      <c r="AP474" s="5">
        <v>133</v>
      </c>
      <c r="AQ474" s="5">
        <v>94</v>
      </c>
      <c r="AR474" s="5">
        <v>33</v>
      </c>
      <c r="AS474" s="5">
        <v>127</v>
      </c>
      <c r="AT474" s="5">
        <v>91</v>
      </c>
      <c r="AU474" s="5">
        <v>86</v>
      </c>
      <c r="AV474" s="206" t="s">
        <v>274</v>
      </c>
      <c r="AW474" s="71" t="s">
        <v>119</v>
      </c>
      <c r="AX474" s="5">
        <v>1088</v>
      </c>
      <c r="AY474" s="5">
        <v>455</v>
      </c>
      <c r="AZ474" s="5">
        <v>1010</v>
      </c>
      <c r="BA474" s="5">
        <v>421</v>
      </c>
      <c r="BB474" s="5">
        <v>545</v>
      </c>
      <c r="BC474" s="5">
        <v>239</v>
      </c>
      <c r="BD474" s="5">
        <v>932</v>
      </c>
      <c r="BE474" s="5">
        <v>402</v>
      </c>
      <c r="BF474" s="5">
        <v>864</v>
      </c>
      <c r="BG474" s="5">
        <v>373</v>
      </c>
      <c r="BH474" s="5">
        <v>491</v>
      </c>
      <c r="BI474" s="5">
        <v>219</v>
      </c>
      <c r="BJ474" s="206" t="s">
        <v>274</v>
      </c>
      <c r="BK474" s="71" t="s">
        <v>119</v>
      </c>
      <c r="BL474" s="5">
        <v>10</v>
      </c>
      <c r="BM474" s="5">
        <v>41</v>
      </c>
      <c r="BN474" s="5">
        <v>2</v>
      </c>
      <c r="BO474" s="5">
        <v>131</v>
      </c>
      <c r="BP474" s="5">
        <v>3</v>
      </c>
      <c r="BQ474" s="72">
        <v>187</v>
      </c>
      <c r="BR474" s="5">
        <v>39</v>
      </c>
      <c r="BS474" s="5">
        <v>18</v>
      </c>
      <c r="BT474" s="72">
        <v>150</v>
      </c>
      <c r="BU474" s="5">
        <v>38</v>
      </c>
      <c r="BV474" s="206" t="s">
        <v>274</v>
      </c>
      <c r="BW474" s="71" t="s">
        <v>119</v>
      </c>
      <c r="BX474" s="5">
        <v>762</v>
      </c>
      <c r="BY474" s="5">
        <v>895</v>
      </c>
      <c r="BZ474" s="5">
        <v>371</v>
      </c>
      <c r="CA474" s="5">
        <v>325</v>
      </c>
      <c r="CB474" s="5">
        <v>858</v>
      </c>
      <c r="CC474" s="5">
        <v>309</v>
      </c>
      <c r="CD474" s="5">
        <v>238</v>
      </c>
      <c r="CE474" s="5">
        <v>49</v>
      </c>
      <c r="CF474" s="5">
        <v>4</v>
      </c>
      <c r="CG474" s="5">
        <v>108</v>
      </c>
      <c r="CH474" s="5">
        <v>122</v>
      </c>
      <c r="CI474" s="5">
        <v>243</v>
      </c>
      <c r="CJ474" s="5">
        <v>269</v>
      </c>
      <c r="CK474" s="135"/>
      <c r="CL474" s="138" t="s">
        <v>274</v>
      </c>
      <c r="CM474" s="138" t="s">
        <v>4572</v>
      </c>
      <c r="CN474" s="139">
        <v>4853</v>
      </c>
      <c r="CO474" s="141">
        <v>4041</v>
      </c>
    </row>
    <row r="475" spans="1:93" ht="12" customHeight="1">
      <c r="A475" s="206"/>
      <c r="B475" s="71" t="s">
        <v>120</v>
      </c>
      <c r="C475" s="5">
        <v>250</v>
      </c>
      <c r="D475" s="5">
        <v>126</v>
      </c>
      <c r="E475" s="5">
        <v>179</v>
      </c>
      <c r="F475" s="5">
        <v>102</v>
      </c>
      <c r="G475" s="5">
        <v>131</v>
      </c>
      <c r="H475" s="5">
        <v>62</v>
      </c>
      <c r="I475" s="5">
        <v>282</v>
      </c>
      <c r="J475" s="5">
        <v>117</v>
      </c>
      <c r="K475" s="72">
        <v>842</v>
      </c>
      <c r="L475" s="72">
        <v>407</v>
      </c>
      <c r="M475" s="206"/>
      <c r="N475" s="71" t="s">
        <v>120</v>
      </c>
      <c r="O475" s="5">
        <v>4</v>
      </c>
      <c r="P475" s="5">
        <v>4</v>
      </c>
      <c r="Q475" s="5">
        <v>1</v>
      </c>
      <c r="R475" s="5">
        <v>0</v>
      </c>
      <c r="S475" s="5">
        <v>0</v>
      </c>
      <c r="T475" s="5">
        <v>0</v>
      </c>
      <c r="U475" s="5">
        <v>182</v>
      </c>
      <c r="V475" s="5">
        <v>64</v>
      </c>
      <c r="W475" s="72">
        <v>187</v>
      </c>
      <c r="X475" s="72">
        <v>68</v>
      </c>
      <c r="Y475" s="206"/>
      <c r="Z475" s="71" t="s">
        <v>120</v>
      </c>
      <c r="AA475" s="5">
        <v>8</v>
      </c>
      <c r="AB475" s="5">
        <v>6</v>
      </c>
      <c r="AC475" s="5">
        <v>6</v>
      </c>
      <c r="AD475" s="5">
        <v>8</v>
      </c>
      <c r="AE475" s="72">
        <v>28</v>
      </c>
      <c r="AF475" s="72">
        <v>26</v>
      </c>
      <c r="AG475" s="5">
        <v>0</v>
      </c>
      <c r="AH475" s="5">
        <v>0</v>
      </c>
      <c r="AI475" s="5">
        <v>0</v>
      </c>
      <c r="AJ475" s="5">
        <v>5</v>
      </c>
      <c r="AK475" s="206"/>
      <c r="AL475" s="71" t="s">
        <v>120</v>
      </c>
      <c r="AM475" s="5">
        <v>0</v>
      </c>
      <c r="AN475" s="5">
        <v>219</v>
      </c>
      <c r="AO475" s="5">
        <v>68</v>
      </c>
      <c r="AP475" s="5">
        <v>0</v>
      </c>
      <c r="AQ475" s="5">
        <v>0</v>
      </c>
      <c r="AR475" s="5">
        <v>0</v>
      </c>
      <c r="AS475" s="5">
        <v>25</v>
      </c>
      <c r="AT475" s="5">
        <v>19</v>
      </c>
      <c r="AU475" s="5">
        <v>12</v>
      </c>
      <c r="AV475" s="206"/>
      <c r="AW475" s="71" t="s">
        <v>120</v>
      </c>
      <c r="AX475" s="5">
        <v>257</v>
      </c>
      <c r="AY475" s="5">
        <v>101</v>
      </c>
      <c r="AZ475" s="5">
        <v>256</v>
      </c>
      <c r="BA475" s="5">
        <v>101</v>
      </c>
      <c r="BB475" s="5">
        <v>54</v>
      </c>
      <c r="BC475" s="5">
        <v>23</v>
      </c>
      <c r="BD475" s="5">
        <v>238</v>
      </c>
      <c r="BE475" s="5">
        <v>95</v>
      </c>
      <c r="BF475" s="5">
        <v>237</v>
      </c>
      <c r="BG475" s="5">
        <v>95</v>
      </c>
      <c r="BH475" s="5">
        <v>44</v>
      </c>
      <c r="BI475" s="5">
        <v>23</v>
      </c>
      <c r="BJ475" s="206"/>
      <c r="BK475" s="71" t="s">
        <v>120</v>
      </c>
      <c r="BL475" s="5">
        <v>5</v>
      </c>
      <c r="BM475" s="5">
        <v>7</v>
      </c>
      <c r="BN475" s="5">
        <v>3</v>
      </c>
      <c r="BO475" s="5">
        <v>30</v>
      </c>
      <c r="BP475" s="5">
        <v>3</v>
      </c>
      <c r="BQ475" s="72">
        <v>48</v>
      </c>
      <c r="BR475" s="5">
        <v>13</v>
      </c>
      <c r="BS475" s="5">
        <v>9</v>
      </c>
      <c r="BT475" s="72">
        <v>17</v>
      </c>
      <c r="BU475" s="5">
        <v>7</v>
      </c>
      <c r="BV475" s="206"/>
      <c r="BW475" s="71" t="s">
        <v>120</v>
      </c>
      <c r="BX475" s="5">
        <v>293</v>
      </c>
      <c r="BY475" s="5">
        <v>454</v>
      </c>
      <c r="BZ475" s="5">
        <v>314</v>
      </c>
      <c r="CA475" s="5">
        <v>310</v>
      </c>
      <c r="CB475" s="5">
        <v>336</v>
      </c>
      <c r="CC475" s="5">
        <v>299</v>
      </c>
      <c r="CD475" s="5">
        <v>306</v>
      </c>
      <c r="CE475" s="5">
        <v>26</v>
      </c>
      <c r="CF475" s="5">
        <v>2</v>
      </c>
      <c r="CG475" s="5">
        <v>123</v>
      </c>
      <c r="CH475" s="5">
        <v>0</v>
      </c>
      <c r="CI475" s="5">
        <v>80</v>
      </c>
      <c r="CJ475" s="5">
        <v>0</v>
      </c>
      <c r="CK475" s="135"/>
      <c r="CL475" s="138" t="s">
        <v>274</v>
      </c>
      <c r="CM475" s="138" t="s">
        <v>4573</v>
      </c>
      <c r="CN475" s="139">
        <v>642</v>
      </c>
      <c r="CO475" s="141">
        <v>2463</v>
      </c>
    </row>
    <row r="476" spans="1:93" ht="12" customHeight="1">
      <c r="A476" s="206"/>
      <c r="B476" s="103" t="s">
        <v>102</v>
      </c>
      <c r="C476" s="105">
        <v>1572</v>
      </c>
      <c r="D476" s="105">
        <v>796</v>
      </c>
      <c r="E476" s="105">
        <v>1498</v>
      </c>
      <c r="F476" s="105">
        <v>781</v>
      </c>
      <c r="G476" s="105">
        <v>1144</v>
      </c>
      <c r="H476" s="105">
        <v>522</v>
      </c>
      <c r="I476" s="105">
        <v>1504</v>
      </c>
      <c r="J476" s="105">
        <v>639</v>
      </c>
      <c r="K476" s="105">
        <v>5718</v>
      </c>
      <c r="L476" s="105">
        <v>2738</v>
      </c>
      <c r="M476" s="206"/>
      <c r="N476" s="103" t="s">
        <v>102</v>
      </c>
      <c r="O476" s="105">
        <v>121</v>
      </c>
      <c r="P476" s="105">
        <v>63</v>
      </c>
      <c r="Q476" s="105">
        <v>66</v>
      </c>
      <c r="R476" s="105">
        <v>25</v>
      </c>
      <c r="S476" s="105">
        <v>74</v>
      </c>
      <c r="T476" s="105">
        <v>31</v>
      </c>
      <c r="U476" s="105">
        <v>530</v>
      </c>
      <c r="V476" s="105">
        <v>245</v>
      </c>
      <c r="W476" s="105">
        <v>791</v>
      </c>
      <c r="X476" s="105">
        <v>364</v>
      </c>
      <c r="Y476" s="206"/>
      <c r="Z476" s="103" t="s">
        <v>102</v>
      </c>
      <c r="AA476" s="105">
        <v>43</v>
      </c>
      <c r="AB476" s="105">
        <v>40</v>
      </c>
      <c r="AC476" s="105">
        <v>36</v>
      </c>
      <c r="AD476" s="105">
        <v>41</v>
      </c>
      <c r="AE476" s="105">
        <v>160</v>
      </c>
      <c r="AF476" s="105">
        <v>158</v>
      </c>
      <c r="AG476" s="105">
        <v>34</v>
      </c>
      <c r="AH476" s="105">
        <v>0</v>
      </c>
      <c r="AI476" s="105">
        <v>0</v>
      </c>
      <c r="AJ476" s="105">
        <v>25</v>
      </c>
      <c r="AK476" s="206"/>
      <c r="AL476" s="103" t="s">
        <v>102</v>
      </c>
      <c r="AM476" s="105">
        <v>2</v>
      </c>
      <c r="AN476" s="105">
        <v>1341</v>
      </c>
      <c r="AO476" s="105">
        <v>603</v>
      </c>
      <c r="AP476" s="105">
        <v>133</v>
      </c>
      <c r="AQ476" s="105">
        <v>94</v>
      </c>
      <c r="AR476" s="105">
        <v>33</v>
      </c>
      <c r="AS476" s="105">
        <v>152</v>
      </c>
      <c r="AT476" s="105">
        <v>110</v>
      </c>
      <c r="AU476" s="105">
        <v>98</v>
      </c>
      <c r="AV476" s="206"/>
      <c r="AW476" s="103" t="s">
        <v>102</v>
      </c>
      <c r="AX476" s="105">
        <v>1345</v>
      </c>
      <c r="AY476" s="105">
        <v>556</v>
      </c>
      <c r="AZ476" s="105">
        <v>1266</v>
      </c>
      <c r="BA476" s="105">
        <v>522</v>
      </c>
      <c r="BB476" s="105">
        <v>599</v>
      </c>
      <c r="BC476" s="105">
        <v>262</v>
      </c>
      <c r="BD476" s="105">
        <v>1170</v>
      </c>
      <c r="BE476" s="105">
        <v>497</v>
      </c>
      <c r="BF476" s="105">
        <v>1101</v>
      </c>
      <c r="BG476" s="105">
        <v>468</v>
      </c>
      <c r="BH476" s="105">
        <v>535</v>
      </c>
      <c r="BI476" s="105">
        <v>242</v>
      </c>
      <c r="BJ476" s="206"/>
      <c r="BK476" s="103" t="s">
        <v>102</v>
      </c>
      <c r="BL476" s="105">
        <v>15</v>
      </c>
      <c r="BM476" s="105">
        <v>48</v>
      </c>
      <c r="BN476" s="105">
        <v>5</v>
      </c>
      <c r="BO476" s="105">
        <v>161</v>
      </c>
      <c r="BP476" s="105">
        <v>6</v>
      </c>
      <c r="BQ476" s="105">
        <v>235</v>
      </c>
      <c r="BR476" s="105">
        <v>52</v>
      </c>
      <c r="BS476" s="105">
        <v>27</v>
      </c>
      <c r="BT476" s="105">
        <v>167</v>
      </c>
      <c r="BU476" s="105">
        <v>45</v>
      </c>
      <c r="BV476" s="206"/>
      <c r="BW476" s="103" t="s">
        <v>102</v>
      </c>
      <c r="BX476" s="105">
        <v>1055</v>
      </c>
      <c r="BY476" s="105">
        <v>1349</v>
      </c>
      <c r="BZ476" s="105">
        <v>685</v>
      </c>
      <c r="CA476" s="105">
        <v>635</v>
      </c>
      <c r="CB476" s="105">
        <v>1194</v>
      </c>
      <c r="CC476" s="105">
        <v>608</v>
      </c>
      <c r="CD476" s="105">
        <v>544</v>
      </c>
      <c r="CE476" s="105">
        <v>75</v>
      </c>
      <c r="CF476" s="105">
        <v>6</v>
      </c>
      <c r="CG476" s="105">
        <v>231</v>
      </c>
      <c r="CH476" s="105">
        <v>122</v>
      </c>
      <c r="CI476" s="105">
        <v>323</v>
      </c>
      <c r="CJ476" s="105">
        <v>269</v>
      </c>
      <c r="CK476" s="135"/>
      <c r="CL476" s="138" t="s">
        <v>274</v>
      </c>
      <c r="CM476" s="138" t="s">
        <v>4574</v>
      </c>
      <c r="CN476" s="139">
        <v>5495</v>
      </c>
      <c r="CO476" s="141">
        <v>6504</v>
      </c>
    </row>
    <row r="477" spans="1:93" ht="12" customHeight="1">
      <c r="A477" s="206" t="s">
        <v>275</v>
      </c>
      <c r="B477" s="71" t="s">
        <v>119</v>
      </c>
      <c r="C477" s="5">
        <v>2314</v>
      </c>
      <c r="D477" s="5">
        <v>1146</v>
      </c>
      <c r="E477" s="5">
        <v>1975</v>
      </c>
      <c r="F477" s="5">
        <v>915</v>
      </c>
      <c r="G477" s="5">
        <v>1710</v>
      </c>
      <c r="H477" s="5">
        <v>745</v>
      </c>
      <c r="I477" s="5">
        <v>1906</v>
      </c>
      <c r="J477" s="5">
        <v>858</v>
      </c>
      <c r="K477" s="72">
        <v>7905</v>
      </c>
      <c r="L477" s="72">
        <v>3664</v>
      </c>
      <c r="M477" s="206" t="s">
        <v>275</v>
      </c>
      <c r="N477" s="71" t="s">
        <v>119</v>
      </c>
      <c r="O477" s="5">
        <v>176</v>
      </c>
      <c r="P477" s="5">
        <v>82</v>
      </c>
      <c r="Q477" s="5">
        <v>108</v>
      </c>
      <c r="R477" s="5">
        <v>45</v>
      </c>
      <c r="S477" s="5">
        <v>94</v>
      </c>
      <c r="T477" s="5">
        <v>33</v>
      </c>
      <c r="U477" s="5">
        <v>385</v>
      </c>
      <c r="V477" s="5">
        <v>158</v>
      </c>
      <c r="W477" s="72">
        <v>763</v>
      </c>
      <c r="X477" s="72">
        <v>318</v>
      </c>
      <c r="Y477" s="206" t="s">
        <v>275</v>
      </c>
      <c r="Z477" s="71" t="s">
        <v>119</v>
      </c>
      <c r="AA477" s="5">
        <v>55</v>
      </c>
      <c r="AB477" s="5">
        <v>55</v>
      </c>
      <c r="AC477" s="5">
        <v>51</v>
      </c>
      <c r="AD477" s="5">
        <v>54</v>
      </c>
      <c r="AE477" s="72">
        <v>215</v>
      </c>
      <c r="AF477" s="72">
        <v>212</v>
      </c>
      <c r="AG477" s="5">
        <v>116</v>
      </c>
      <c r="AH477" s="5">
        <v>2</v>
      </c>
      <c r="AI477" s="5">
        <v>5</v>
      </c>
      <c r="AJ477" s="5">
        <v>41</v>
      </c>
      <c r="AK477" s="206" t="s">
        <v>275</v>
      </c>
      <c r="AL477" s="71" t="s">
        <v>119</v>
      </c>
      <c r="AM477" s="5">
        <v>26</v>
      </c>
      <c r="AN477" s="5">
        <v>2314</v>
      </c>
      <c r="AO477" s="5">
        <v>347</v>
      </c>
      <c r="AP477" s="5">
        <v>22</v>
      </c>
      <c r="AQ477" s="5">
        <v>0</v>
      </c>
      <c r="AR477" s="5">
        <v>41</v>
      </c>
      <c r="AS477" s="5">
        <v>208</v>
      </c>
      <c r="AT477" s="5">
        <v>106</v>
      </c>
      <c r="AU477" s="5">
        <v>92</v>
      </c>
      <c r="AV477" s="206" t="s">
        <v>275</v>
      </c>
      <c r="AW477" s="71" t="s">
        <v>119</v>
      </c>
      <c r="AX477" s="5">
        <v>1763</v>
      </c>
      <c r="AY477" s="5">
        <v>711</v>
      </c>
      <c r="AZ477" s="5">
        <v>1638</v>
      </c>
      <c r="BA477" s="5">
        <v>667</v>
      </c>
      <c r="BB477" s="5">
        <v>821</v>
      </c>
      <c r="BC477" s="5">
        <v>301</v>
      </c>
      <c r="BD477" s="5">
        <v>1621</v>
      </c>
      <c r="BE477" s="5">
        <v>668</v>
      </c>
      <c r="BF477" s="5">
        <v>1509</v>
      </c>
      <c r="BG477" s="5">
        <v>628</v>
      </c>
      <c r="BH477" s="5">
        <v>735</v>
      </c>
      <c r="BI477" s="5">
        <v>273</v>
      </c>
      <c r="BJ477" s="206" t="s">
        <v>275</v>
      </c>
      <c r="BK477" s="71" t="s">
        <v>119</v>
      </c>
      <c r="BL477" s="5">
        <v>37</v>
      </c>
      <c r="BM477" s="5">
        <v>117</v>
      </c>
      <c r="BN477" s="5">
        <v>41</v>
      </c>
      <c r="BO477" s="5">
        <v>266</v>
      </c>
      <c r="BP477" s="5">
        <v>2</v>
      </c>
      <c r="BQ477" s="72">
        <v>463</v>
      </c>
      <c r="BR477" s="5">
        <v>123</v>
      </c>
      <c r="BS477" s="5">
        <v>60</v>
      </c>
      <c r="BT477" s="72">
        <v>43</v>
      </c>
      <c r="BU477" s="5">
        <v>8</v>
      </c>
      <c r="BV477" s="206" t="s">
        <v>275</v>
      </c>
      <c r="BW477" s="71" t="s">
        <v>119</v>
      </c>
      <c r="BX477" s="5">
        <v>3361</v>
      </c>
      <c r="BY477" s="5">
        <v>2408</v>
      </c>
      <c r="BZ477" s="5">
        <v>574</v>
      </c>
      <c r="CA477" s="5">
        <v>462</v>
      </c>
      <c r="CB477" s="5">
        <v>3394</v>
      </c>
      <c r="CC477" s="5">
        <v>572</v>
      </c>
      <c r="CD477" s="5">
        <v>512</v>
      </c>
      <c r="CE477" s="5">
        <v>53</v>
      </c>
      <c r="CF477" s="5">
        <v>7</v>
      </c>
      <c r="CG477" s="5">
        <v>231</v>
      </c>
      <c r="CH477" s="5">
        <v>19</v>
      </c>
      <c r="CI477" s="5">
        <v>1194</v>
      </c>
      <c r="CJ477" s="5">
        <v>1244</v>
      </c>
      <c r="CK477" s="135"/>
      <c r="CL477" s="138" t="s">
        <v>275</v>
      </c>
      <c r="CM477" s="138" t="s">
        <v>4575</v>
      </c>
      <c r="CN477" s="139">
        <v>5783</v>
      </c>
      <c r="CO477" s="141">
        <v>11593</v>
      </c>
    </row>
    <row r="478" spans="1:93" ht="12" customHeight="1">
      <c r="A478" s="206"/>
      <c r="B478" s="71" t="s">
        <v>120</v>
      </c>
      <c r="C478" s="5">
        <v>463</v>
      </c>
      <c r="D478" s="5">
        <v>199</v>
      </c>
      <c r="E478" s="5">
        <v>457</v>
      </c>
      <c r="F478" s="5">
        <v>230</v>
      </c>
      <c r="G478" s="5">
        <v>452</v>
      </c>
      <c r="H478" s="5">
        <v>222</v>
      </c>
      <c r="I478" s="5">
        <v>738</v>
      </c>
      <c r="J478" s="5">
        <v>361</v>
      </c>
      <c r="K478" s="72">
        <v>2110</v>
      </c>
      <c r="L478" s="72">
        <v>1012</v>
      </c>
      <c r="M478" s="206"/>
      <c r="N478" s="71" t="s">
        <v>120</v>
      </c>
      <c r="O478" s="5">
        <v>7</v>
      </c>
      <c r="P478" s="5">
        <v>5</v>
      </c>
      <c r="Q478" s="5">
        <v>5</v>
      </c>
      <c r="R478" s="5">
        <v>2</v>
      </c>
      <c r="S478" s="5">
        <v>6</v>
      </c>
      <c r="T478" s="5">
        <v>4</v>
      </c>
      <c r="U478" s="5">
        <v>15</v>
      </c>
      <c r="V478" s="5">
        <v>10</v>
      </c>
      <c r="W478" s="72">
        <v>33</v>
      </c>
      <c r="X478" s="72">
        <v>21</v>
      </c>
      <c r="Y478" s="206"/>
      <c r="Z478" s="71" t="s">
        <v>120</v>
      </c>
      <c r="AA478" s="5">
        <v>6</v>
      </c>
      <c r="AB478" s="5">
        <v>7</v>
      </c>
      <c r="AC478" s="5">
        <v>6</v>
      </c>
      <c r="AD478" s="5">
        <v>9</v>
      </c>
      <c r="AE478" s="72">
        <v>28</v>
      </c>
      <c r="AF478" s="72">
        <v>32</v>
      </c>
      <c r="AG478" s="5">
        <v>29</v>
      </c>
      <c r="AH478" s="5">
        <v>0</v>
      </c>
      <c r="AI478" s="5">
        <v>0</v>
      </c>
      <c r="AJ478" s="5">
        <v>2</v>
      </c>
      <c r="AK478" s="206"/>
      <c r="AL478" s="71" t="s">
        <v>120</v>
      </c>
      <c r="AM478" s="5">
        <v>0</v>
      </c>
      <c r="AN478" s="5">
        <v>380</v>
      </c>
      <c r="AO478" s="5">
        <v>0</v>
      </c>
      <c r="AP478" s="5">
        <v>0</v>
      </c>
      <c r="AQ478" s="5">
        <v>0</v>
      </c>
      <c r="AR478" s="5">
        <v>10</v>
      </c>
      <c r="AS478" s="5">
        <v>10</v>
      </c>
      <c r="AT478" s="5">
        <v>10</v>
      </c>
      <c r="AU478" s="5">
        <v>10</v>
      </c>
      <c r="AV478" s="206"/>
      <c r="AW478" s="71" t="s">
        <v>120</v>
      </c>
      <c r="AX478" s="5">
        <v>581</v>
      </c>
      <c r="AY478" s="5">
        <v>294</v>
      </c>
      <c r="AZ478" s="5">
        <v>573</v>
      </c>
      <c r="BA478" s="5">
        <v>291</v>
      </c>
      <c r="BB478" s="5">
        <v>390</v>
      </c>
      <c r="BC478" s="5">
        <v>188</v>
      </c>
      <c r="BD478" s="5">
        <v>581</v>
      </c>
      <c r="BE478" s="5">
        <v>294</v>
      </c>
      <c r="BF478" s="5">
        <v>573</v>
      </c>
      <c r="BG478" s="5">
        <v>291</v>
      </c>
      <c r="BH478" s="5">
        <v>385</v>
      </c>
      <c r="BI478" s="5">
        <v>185</v>
      </c>
      <c r="BJ478" s="206"/>
      <c r="BK478" s="71" t="s">
        <v>120</v>
      </c>
      <c r="BL478" s="5">
        <v>34</v>
      </c>
      <c r="BM478" s="5">
        <v>25</v>
      </c>
      <c r="BN478" s="5">
        <v>1</v>
      </c>
      <c r="BO478" s="5">
        <v>7</v>
      </c>
      <c r="BP478" s="5">
        <v>0</v>
      </c>
      <c r="BQ478" s="72">
        <v>67</v>
      </c>
      <c r="BR478" s="5">
        <v>43</v>
      </c>
      <c r="BS478" s="5">
        <v>30</v>
      </c>
      <c r="BT478" s="72">
        <v>38</v>
      </c>
      <c r="BU478" s="5">
        <v>26</v>
      </c>
      <c r="BV478" s="206"/>
      <c r="BW478" s="71" t="s">
        <v>120</v>
      </c>
      <c r="BX478" s="5">
        <v>794</v>
      </c>
      <c r="BY478" s="5">
        <v>1986</v>
      </c>
      <c r="BZ478" s="5">
        <v>787</v>
      </c>
      <c r="CA478" s="5">
        <v>517</v>
      </c>
      <c r="CB478" s="5">
        <v>641</v>
      </c>
      <c r="CC478" s="5">
        <v>389</v>
      </c>
      <c r="CD478" s="5">
        <v>1194</v>
      </c>
      <c r="CE478" s="5">
        <v>0</v>
      </c>
      <c r="CF478" s="5">
        <v>0</v>
      </c>
      <c r="CG478" s="5">
        <v>42</v>
      </c>
      <c r="CH478" s="5">
        <v>0</v>
      </c>
      <c r="CI478" s="5">
        <v>191</v>
      </c>
      <c r="CJ478" s="5">
        <v>1117</v>
      </c>
      <c r="CK478" s="135"/>
      <c r="CL478" s="138" t="s">
        <v>275</v>
      </c>
      <c r="CM478" s="138" t="s">
        <v>4576</v>
      </c>
      <c r="CN478" s="139">
        <v>760</v>
      </c>
      <c r="CO478" s="141">
        <v>6350</v>
      </c>
    </row>
    <row r="479" spans="1:93" ht="12" customHeight="1">
      <c r="A479" s="206"/>
      <c r="B479" s="103" t="s">
        <v>102</v>
      </c>
      <c r="C479" s="105">
        <v>2777</v>
      </c>
      <c r="D479" s="105">
        <v>1345</v>
      </c>
      <c r="E479" s="105">
        <v>2432</v>
      </c>
      <c r="F479" s="105">
        <v>1145</v>
      </c>
      <c r="G479" s="105">
        <v>2162</v>
      </c>
      <c r="H479" s="105">
        <v>967</v>
      </c>
      <c r="I479" s="105">
        <v>2644</v>
      </c>
      <c r="J479" s="105">
        <v>1219</v>
      </c>
      <c r="K479" s="105">
        <v>10015</v>
      </c>
      <c r="L479" s="105">
        <v>4676</v>
      </c>
      <c r="M479" s="206"/>
      <c r="N479" s="103" t="s">
        <v>102</v>
      </c>
      <c r="O479" s="105">
        <v>183</v>
      </c>
      <c r="P479" s="105">
        <v>87</v>
      </c>
      <c r="Q479" s="105">
        <v>113</v>
      </c>
      <c r="R479" s="105">
        <v>47</v>
      </c>
      <c r="S479" s="105">
        <v>100</v>
      </c>
      <c r="T479" s="105">
        <v>37</v>
      </c>
      <c r="U479" s="105">
        <v>400</v>
      </c>
      <c r="V479" s="105">
        <v>168</v>
      </c>
      <c r="W479" s="105">
        <v>796</v>
      </c>
      <c r="X479" s="105">
        <v>339</v>
      </c>
      <c r="Y479" s="206"/>
      <c r="Z479" s="103" t="s">
        <v>102</v>
      </c>
      <c r="AA479" s="105">
        <v>61</v>
      </c>
      <c r="AB479" s="105">
        <v>62</v>
      </c>
      <c r="AC479" s="105">
        <v>57</v>
      </c>
      <c r="AD479" s="105">
        <v>63</v>
      </c>
      <c r="AE479" s="105">
        <v>243</v>
      </c>
      <c r="AF479" s="105">
        <v>244</v>
      </c>
      <c r="AG479" s="105">
        <v>145</v>
      </c>
      <c r="AH479" s="105">
        <v>2</v>
      </c>
      <c r="AI479" s="105">
        <v>5</v>
      </c>
      <c r="AJ479" s="105">
        <v>43</v>
      </c>
      <c r="AK479" s="206"/>
      <c r="AL479" s="103" t="s">
        <v>102</v>
      </c>
      <c r="AM479" s="105">
        <v>26</v>
      </c>
      <c r="AN479" s="105">
        <v>2694</v>
      </c>
      <c r="AO479" s="105">
        <v>347</v>
      </c>
      <c r="AP479" s="105">
        <v>22</v>
      </c>
      <c r="AQ479" s="105">
        <v>0</v>
      </c>
      <c r="AR479" s="105">
        <v>51</v>
      </c>
      <c r="AS479" s="105">
        <v>218</v>
      </c>
      <c r="AT479" s="105">
        <v>116</v>
      </c>
      <c r="AU479" s="105">
        <v>102</v>
      </c>
      <c r="AV479" s="206"/>
      <c r="AW479" s="103" t="s">
        <v>102</v>
      </c>
      <c r="AX479" s="105">
        <v>2344</v>
      </c>
      <c r="AY479" s="105">
        <v>1005</v>
      </c>
      <c r="AZ479" s="105">
        <v>2211</v>
      </c>
      <c r="BA479" s="105">
        <v>958</v>
      </c>
      <c r="BB479" s="105">
        <v>1211</v>
      </c>
      <c r="BC479" s="105">
        <v>489</v>
      </c>
      <c r="BD479" s="105">
        <v>2202</v>
      </c>
      <c r="BE479" s="105">
        <v>962</v>
      </c>
      <c r="BF479" s="105">
        <v>2082</v>
      </c>
      <c r="BG479" s="105">
        <v>919</v>
      </c>
      <c r="BH479" s="105">
        <v>1120</v>
      </c>
      <c r="BI479" s="105">
        <v>458</v>
      </c>
      <c r="BJ479" s="206"/>
      <c r="BK479" s="103" t="s">
        <v>102</v>
      </c>
      <c r="BL479" s="105">
        <v>71</v>
      </c>
      <c r="BM479" s="105">
        <v>142</v>
      </c>
      <c r="BN479" s="105">
        <v>42</v>
      </c>
      <c r="BO479" s="105">
        <v>273</v>
      </c>
      <c r="BP479" s="105">
        <v>2</v>
      </c>
      <c r="BQ479" s="105">
        <v>530</v>
      </c>
      <c r="BR479" s="105">
        <v>166</v>
      </c>
      <c r="BS479" s="105">
        <v>90</v>
      </c>
      <c r="BT479" s="105">
        <v>81</v>
      </c>
      <c r="BU479" s="105">
        <v>34</v>
      </c>
      <c r="BV479" s="206"/>
      <c r="BW479" s="103" t="s">
        <v>102</v>
      </c>
      <c r="BX479" s="105">
        <v>4155</v>
      </c>
      <c r="BY479" s="105">
        <v>4394</v>
      </c>
      <c r="BZ479" s="105">
        <v>1361</v>
      </c>
      <c r="CA479" s="105">
        <v>979</v>
      </c>
      <c r="CB479" s="105">
        <v>4035</v>
      </c>
      <c r="CC479" s="105">
        <v>961</v>
      </c>
      <c r="CD479" s="105">
        <v>1706</v>
      </c>
      <c r="CE479" s="105">
        <v>53</v>
      </c>
      <c r="CF479" s="105">
        <v>7</v>
      </c>
      <c r="CG479" s="105">
        <v>273</v>
      </c>
      <c r="CH479" s="105">
        <v>19</v>
      </c>
      <c r="CI479" s="105">
        <v>1385</v>
      </c>
      <c r="CJ479" s="105">
        <v>2361</v>
      </c>
      <c r="CK479" s="135"/>
      <c r="CL479" s="138" t="s">
        <v>275</v>
      </c>
      <c r="CM479" s="138" t="s">
        <v>4577</v>
      </c>
      <c r="CN479" s="139">
        <v>6543</v>
      </c>
      <c r="CO479" s="141">
        <v>17943</v>
      </c>
    </row>
    <row r="480" spans="1:93" ht="12" customHeight="1">
      <c r="A480" s="206" t="s">
        <v>276</v>
      </c>
      <c r="B480" s="71" t="s">
        <v>119</v>
      </c>
      <c r="C480" s="5">
        <v>1466</v>
      </c>
      <c r="D480" s="5">
        <v>705</v>
      </c>
      <c r="E480" s="5">
        <v>1643</v>
      </c>
      <c r="F480" s="5">
        <v>721</v>
      </c>
      <c r="G480" s="5">
        <v>1072</v>
      </c>
      <c r="H480" s="5">
        <v>484</v>
      </c>
      <c r="I480" s="5">
        <v>1145</v>
      </c>
      <c r="J480" s="5">
        <v>462</v>
      </c>
      <c r="K480" s="72">
        <v>5326</v>
      </c>
      <c r="L480" s="72">
        <v>2372</v>
      </c>
      <c r="M480" s="206" t="s">
        <v>276</v>
      </c>
      <c r="N480" s="71" t="s">
        <v>119</v>
      </c>
      <c r="O480" s="5">
        <v>214</v>
      </c>
      <c r="P480" s="5">
        <v>106</v>
      </c>
      <c r="Q480" s="5">
        <v>69</v>
      </c>
      <c r="R480" s="5">
        <v>47</v>
      </c>
      <c r="S480" s="5">
        <v>44</v>
      </c>
      <c r="T480" s="5">
        <v>18</v>
      </c>
      <c r="U480" s="5">
        <v>239</v>
      </c>
      <c r="V480" s="5">
        <v>107</v>
      </c>
      <c r="W480" s="72">
        <v>566</v>
      </c>
      <c r="X480" s="72">
        <v>278</v>
      </c>
      <c r="Y480" s="206" t="s">
        <v>276</v>
      </c>
      <c r="Z480" s="71" t="s">
        <v>119</v>
      </c>
      <c r="AA480" s="5">
        <v>38</v>
      </c>
      <c r="AB480" s="5">
        <v>41</v>
      </c>
      <c r="AC480" s="5">
        <v>35</v>
      </c>
      <c r="AD480" s="5">
        <v>36</v>
      </c>
      <c r="AE480" s="72">
        <v>150</v>
      </c>
      <c r="AF480" s="72">
        <v>136</v>
      </c>
      <c r="AG480" s="5">
        <v>47</v>
      </c>
      <c r="AH480" s="5">
        <v>0</v>
      </c>
      <c r="AI480" s="5">
        <v>11</v>
      </c>
      <c r="AJ480" s="5">
        <v>33</v>
      </c>
      <c r="AK480" s="206" t="s">
        <v>276</v>
      </c>
      <c r="AL480" s="71" t="s">
        <v>119</v>
      </c>
      <c r="AM480" s="5">
        <v>9</v>
      </c>
      <c r="AN480" s="5">
        <v>1434</v>
      </c>
      <c r="AO480" s="5">
        <v>310</v>
      </c>
      <c r="AP480" s="5">
        <v>21</v>
      </c>
      <c r="AQ480" s="5">
        <v>7</v>
      </c>
      <c r="AR480" s="5">
        <v>57</v>
      </c>
      <c r="AS480" s="5">
        <v>158</v>
      </c>
      <c r="AT480" s="5">
        <v>90</v>
      </c>
      <c r="AU480" s="5">
        <v>74</v>
      </c>
      <c r="AV480" s="206" t="s">
        <v>276</v>
      </c>
      <c r="AW480" s="71" t="s">
        <v>119</v>
      </c>
      <c r="AX480" s="5">
        <v>1161</v>
      </c>
      <c r="AY480" s="5">
        <v>474</v>
      </c>
      <c r="AZ480" s="5">
        <v>1118</v>
      </c>
      <c r="BA480" s="5">
        <v>463</v>
      </c>
      <c r="BB480" s="5">
        <v>639</v>
      </c>
      <c r="BC480" s="5">
        <v>262</v>
      </c>
      <c r="BD480" s="5">
        <v>1053</v>
      </c>
      <c r="BE480" s="5">
        <v>434</v>
      </c>
      <c r="BF480" s="5">
        <v>1019</v>
      </c>
      <c r="BG480" s="5">
        <v>425</v>
      </c>
      <c r="BH480" s="5">
        <v>572</v>
      </c>
      <c r="BI480" s="5">
        <v>230</v>
      </c>
      <c r="BJ480" s="206" t="s">
        <v>276</v>
      </c>
      <c r="BK480" s="71" t="s">
        <v>119</v>
      </c>
      <c r="BL480" s="5">
        <v>36</v>
      </c>
      <c r="BM480" s="5">
        <v>111</v>
      </c>
      <c r="BN480" s="5">
        <v>11</v>
      </c>
      <c r="BO480" s="5">
        <v>133</v>
      </c>
      <c r="BP480" s="5">
        <v>9</v>
      </c>
      <c r="BQ480" s="72">
        <v>300</v>
      </c>
      <c r="BR480" s="5">
        <v>102</v>
      </c>
      <c r="BS480" s="5">
        <v>64</v>
      </c>
      <c r="BT480" s="72">
        <v>15</v>
      </c>
      <c r="BU480" s="5">
        <v>3</v>
      </c>
      <c r="BV480" s="206" t="s">
        <v>276</v>
      </c>
      <c r="BW480" s="71" t="s">
        <v>119</v>
      </c>
      <c r="BX480" s="5">
        <v>1133</v>
      </c>
      <c r="BY480" s="5">
        <v>1355</v>
      </c>
      <c r="BZ480" s="5">
        <v>580</v>
      </c>
      <c r="CA480" s="5">
        <v>277</v>
      </c>
      <c r="CB480" s="5">
        <v>1195</v>
      </c>
      <c r="CC480" s="5">
        <v>360</v>
      </c>
      <c r="CD480" s="5">
        <v>294</v>
      </c>
      <c r="CE480" s="5">
        <v>50</v>
      </c>
      <c r="CF480" s="5">
        <v>0</v>
      </c>
      <c r="CG480" s="5">
        <v>140</v>
      </c>
      <c r="CH480" s="5">
        <v>57</v>
      </c>
      <c r="CI480" s="5">
        <v>515</v>
      </c>
      <c r="CJ480" s="5">
        <v>498</v>
      </c>
      <c r="CK480" s="135"/>
      <c r="CL480" s="138" t="s">
        <v>276</v>
      </c>
      <c r="CM480" s="138" t="s">
        <v>4578</v>
      </c>
      <c r="CN480" s="139">
        <v>3926</v>
      </c>
      <c r="CO480" s="141">
        <v>5441</v>
      </c>
    </row>
    <row r="481" spans="1:93" ht="12" customHeight="1">
      <c r="A481" s="206"/>
      <c r="B481" s="71" t="s">
        <v>120</v>
      </c>
      <c r="C481" s="5">
        <v>479</v>
      </c>
      <c r="D481" s="5">
        <v>215</v>
      </c>
      <c r="E481" s="5">
        <v>599</v>
      </c>
      <c r="F481" s="5">
        <v>283</v>
      </c>
      <c r="G481" s="5">
        <v>501</v>
      </c>
      <c r="H481" s="5">
        <v>259</v>
      </c>
      <c r="I481" s="5">
        <v>694</v>
      </c>
      <c r="J481" s="5">
        <v>356</v>
      </c>
      <c r="K481" s="72">
        <v>2273</v>
      </c>
      <c r="L481" s="72">
        <v>1113</v>
      </c>
      <c r="M481" s="206"/>
      <c r="N481" s="71" t="s">
        <v>120</v>
      </c>
      <c r="O481" s="5">
        <v>47</v>
      </c>
      <c r="P481" s="5">
        <v>18</v>
      </c>
      <c r="Q481" s="5">
        <v>70</v>
      </c>
      <c r="R481" s="5">
        <v>36</v>
      </c>
      <c r="S481" s="5">
        <v>64</v>
      </c>
      <c r="T481" s="5">
        <v>26</v>
      </c>
      <c r="U481" s="5">
        <v>215</v>
      </c>
      <c r="V481" s="5">
        <v>126</v>
      </c>
      <c r="W481" s="72">
        <v>396</v>
      </c>
      <c r="X481" s="72">
        <v>206</v>
      </c>
      <c r="Y481" s="206"/>
      <c r="Z481" s="71" t="s">
        <v>120</v>
      </c>
      <c r="AA481" s="5">
        <v>6</v>
      </c>
      <c r="AB481" s="5">
        <v>7</v>
      </c>
      <c r="AC481" s="5">
        <v>6</v>
      </c>
      <c r="AD481" s="5">
        <v>9</v>
      </c>
      <c r="AE481" s="72">
        <v>28</v>
      </c>
      <c r="AF481" s="72">
        <v>19</v>
      </c>
      <c r="AG481" s="5">
        <v>12</v>
      </c>
      <c r="AH481" s="5">
        <v>19</v>
      </c>
      <c r="AI481" s="5">
        <v>0</v>
      </c>
      <c r="AJ481" s="5">
        <v>1</v>
      </c>
      <c r="AK481" s="206"/>
      <c r="AL481" s="71" t="s">
        <v>120</v>
      </c>
      <c r="AM481" s="5">
        <v>0</v>
      </c>
      <c r="AN481" s="5">
        <v>590</v>
      </c>
      <c r="AO481" s="5">
        <v>40</v>
      </c>
      <c r="AP481" s="5">
        <v>0</v>
      </c>
      <c r="AQ481" s="5">
        <v>0</v>
      </c>
      <c r="AR481" s="5">
        <v>6</v>
      </c>
      <c r="AS481" s="5">
        <v>19</v>
      </c>
      <c r="AT481" s="5">
        <v>47</v>
      </c>
      <c r="AU481" s="5">
        <v>19</v>
      </c>
      <c r="AV481" s="206"/>
      <c r="AW481" s="71" t="s">
        <v>120</v>
      </c>
      <c r="AX481" s="5">
        <v>507</v>
      </c>
      <c r="AY481" s="5">
        <v>274</v>
      </c>
      <c r="AZ481" s="5">
        <v>495</v>
      </c>
      <c r="BA481" s="5">
        <v>267</v>
      </c>
      <c r="BB481" s="5">
        <v>242</v>
      </c>
      <c r="BC481" s="5">
        <v>126</v>
      </c>
      <c r="BD481" s="5">
        <v>507</v>
      </c>
      <c r="BE481" s="5">
        <v>274</v>
      </c>
      <c r="BF481" s="5">
        <v>495</v>
      </c>
      <c r="BG481" s="5">
        <v>267</v>
      </c>
      <c r="BH481" s="5">
        <v>242</v>
      </c>
      <c r="BI481" s="5">
        <v>126</v>
      </c>
      <c r="BJ481" s="206"/>
      <c r="BK481" s="71" t="s">
        <v>120</v>
      </c>
      <c r="BL481" s="5">
        <v>18</v>
      </c>
      <c r="BM481" s="5">
        <v>28</v>
      </c>
      <c r="BN481" s="5">
        <v>0</v>
      </c>
      <c r="BO481" s="5">
        <v>13</v>
      </c>
      <c r="BP481" s="5">
        <v>0</v>
      </c>
      <c r="BQ481" s="72">
        <v>59</v>
      </c>
      <c r="BR481" s="5">
        <v>38</v>
      </c>
      <c r="BS481" s="5">
        <v>36</v>
      </c>
      <c r="BT481" s="72">
        <v>16</v>
      </c>
      <c r="BU481" s="5">
        <v>7</v>
      </c>
      <c r="BV481" s="206"/>
      <c r="BW481" s="71" t="s">
        <v>120</v>
      </c>
      <c r="BX481" s="5">
        <v>23</v>
      </c>
      <c r="BY481" s="5">
        <v>634</v>
      </c>
      <c r="BZ481" s="5">
        <v>72</v>
      </c>
      <c r="CA481" s="5">
        <v>8</v>
      </c>
      <c r="CB481" s="5">
        <v>163</v>
      </c>
      <c r="CC481" s="5">
        <v>12</v>
      </c>
      <c r="CD481" s="5">
        <v>45</v>
      </c>
      <c r="CE481" s="5">
        <v>4</v>
      </c>
      <c r="CF481" s="5">
        <v>0</v>
      </c>
      <c r="CG481" s="5">
        <v>4</v>
      </c>
      <c r="CH481" s="5">
        <v>79</v>
      </c>
      <c r="CI481" s="5">
        <v>25</v>
      </c>
      <c r="CJ481" s="5">
        <v>4</v>
      </c>
      <c r="CK481" s="135"/>
      <c r="CL481" s="138" t="s">
        <v>276</v>
      </c>
      <c r="CM481" s="138" t="s">
        <v>4579</v>
      </c>
      <c r="CN481" s="139">
        <v>1300</v>
      </c>
      <c r="CO481" s="141">
        <v>1044</v>
      </c>
    </row>
    <row r="482" spans="1:93" ht="12" customHeight="1">
      <c r="A482" s="206"/>
      <c r="B482" s="103" t="s">
        <v>102</v>
      </c>
      <c r="C482" s="105">
        <v>1945</v>
      </c>
      <c r="D482" s="105">
        <v>920</v>
      </c>
      <c r="E482" s="105">
        <v>2242</v>
      </c>
      <c r="F482" s="105">
        <v>1004</v>
      </c>
      <c r="G482" s="105">
        <v>1573</v>
      </c>
      <c r="H482" s="105">
        <v>743</v>
      </c>
      <c r="I482" s="105">
        <v>1839</v>
      </c>
      <c r="J482" s="105">
        <v>818</v>
      </c>
      <c r="K482" s="105">
        <v>7599</v>
      </c>
      <c r="L482" s="105">
        <v>3485</v>
      </c>
      <c r="M482" s="206"/>
      <c r="N482" s="103" t="s">
        <v>102</v>
      </c>
      <c r="O482" s="105">
        <v>261</v>
      </c>
      <c r="P482" s="105">
        <v>124</v>
      </c>
      <c r="Q482" s="105">
        <v>139</v>
      </c>
      <c r="R482" s="105">
        <v>83</v>
      </c>
      <c r="S482" s="105">
        <v>108</v>
      </c>
      <c r="T482" s="105">
        <v>44</v>
      </c>
      <c r="U482" s="105">
        <v>454</v>
      </c>
      <c r="V482" s="105">
        <v>233</v>
      </c>
      <c r="W482" s="105">
        <v>962</v>
      </c>
      <c r="X482" s="105">
        <v>484</v>
      </c>
      <c r="Y482" s="206"/>
      <c r="Z482" s="103" t="s">
        <v>102</v>
      </c>
      <c r="AA482" s="105">
        <v>44</v>
      </c>
      <c r="AB482" s="105">
        <v>48</v>
      </c>
      <c r="AC482" s="105">
        <v>41</v>
      </c>
      <c r="AD482" s="105">
        <v>45</v>
      </c>
      <c r="AE482" s="105">
        <v>178</v>
      </c>
      <c r="AF482" s="105">
        <v>155</v>
      </c>
      <c r="AG482" s="105">
        <v>59</v>
      </c>
      <c r="AH482" s="105">
        <v>19</v>
      </c>
      <c r="AI482" s="105">
        <v>11</v>
      </c>
      <c r="AJ482" s="105">
        <v>34</v>
      </c>
      <c r="AK482" s="206"/>
      <c r="AL482" s="103" t="s">
        <v>102</v>
      </c>
      <c r="AM482" s="105">
        <v>9</v>
      </c>
      <c r="AN482" s="105">
        <v>2024</v>
      </c>
      <c r="AO482" s="105">
        <v>350</v>
      </c>
      <c r="AP482" s="105">
        <v>21</v>
      </c>
      <c r="AQ482" s="105">
        <v>7</v>
      </c>
      <c r="AR482" s="105">
        <v>63</v>
      </c>
      <c r="AS482" s="105">
        <v>177</v>
      </c>
      <c r="AT482" s="105">
        <v>137</v>
      </c>
      <c r="AU482" s="105">
        <v>93</v>
      </c>
      <c r="AV482" s="206"/>
      <c r="AW482" s="103" t="s">
        <v>102</v>
      </c>
      <c r="AX482" s="105">
        <v>1668</v>
      </c>
      <c r="AY482" s="105">
        <v>748</v>
      </c>
      <c r="AZ482" s="105">
        <v>1613</v>
      </c>
      <c r="BA482" s="105">
        <v>730</v>
      </c>
      <c r="BB482" s="105">
        <v>881</v>
      </c>
      <c r="BC482" s="105">
        <v>388</v>
      </c>
      <c r="BD482" s="105">
        <v>1560</v>
      </c>
      <c r="BE482" s="105">
        <v>708</v>
      </c>
      <c r="BF482" s="105">
        <v>1514</v>
      </c>
      <c r="BG482" s="105">
        <v>692</v>
      </c>
      <c r="BH482" s="105">
        <v>814</v>
      </c>
      <c r="BI482" s="105">
        <v>356</v>
      </c>
      <c r="BJ482" s="206"/>
      <c r="BK482" s="103" t="s">
        <v>102</v>
      </c>
      <c r="BL482" s="105">
        <v>54</v>
      </c>
      <c r="BM482" s="105">
        <v>139</v>
      </c>
      <c r="BN482" s="105">
        <v>11</v>
      </c>
      <c r="BO482" s="105">
        <v>146</v>
      </c>
      <c r="BP482" s="105">
        <v>9</v>
      </c>
      <c r="BQ482" s="105">
        <v>359</v>
      </c>
      <c r="BR482" s="105">
        <v>140</v>
      </c>
      <c r="BS482" s="105">
        <v>100</v>
      </c>
      <c r="BT482" s="105">
        <v>31</v>
      </c>
      <c r="BU482" s="105">
        <v>10</v>
      </c>
      <c r="BV482" s="206"/>
      <c r="BW482" s="103" t="s">
        <v>102</v>
      </c>
      <c r="BX482" s="105">
        <v>1156</v>
      </c>
      <c r="BY482" s="105">
        <v>1989</v>
      </c>
      <c r="BZ482" s="105">
        <v>652</v>
      </c>
      <c r="CA482" s="105">
        <v>285</v>
      </c>
      <c r="CB482" s="105">
        <v>1358</v>
      </c>
      <c r="CC482" s="105">
        <v>372</v>
      </c>
      <c r="CD482" s="105">
        <v>339</v>
      </c>
      <c r="CE482" s="105">
        <v>54</v>
      </c>
      <c r="CF482" s="105">
        <v>0</v>
      </c>
      <c r="CG482" s="105">
        <v>144</v>
      </c>
      <c r="CH482" s="105">
        <v>136</v>
      </c>
      <c r="CI482" s="105">
        <v>540</v>
      </c>
      <c r="CJ482" s="105">
        <v>502</v>
      </c>
      <c r="CK482" s="135"/>
      <c r="CL482" s="138" t="s">
        <v>276</v>
      </c>
      <c r="CM482" s="138" t="s">
        <v>4580</v>
      </c>
      <c r="CN482" s="139">
        <v>5226</v>
      </c>
      <c r="CO482" s="141">
        <v>6485</v>
      </c>
    </row>
    <row r="483" spans="1:93" ht="12" customHeight="1">
      <c r="A483" s="206" t="s">
        <v>277</v>
      </c>
      <c r="B483" s="71" t="s">
        <v>119</v>
      </c>
      <c r="C483" s="5">
        <v>2525</v>
      </c>
      <c r="D483" s="5">
        <v>1197</v>
      </c>
      <c r="E483" s="5">
        <v>2702</v>
      </c>
      <c r="F483" s="5">
        <v>1305</v>
      </c>
      <c r="G483" s="5">
        <v>2132</v>
      </c>
      <c r="H483" s="5">
        <v>998</v>
      </c>
      <c r="I483" s="5">
        <v>2244</v>
      </c>
      <c r="J483" s="5">
        <v>961</v>
      </c>
      <c r="K483" s="72">
        <v>9603</v>
      </c>
      <c r="L483" s="72">
        <v>4461</v>
      </c>
      <c r="M483" s="206" t="s">
        <v>277</v>
      </c>
      <c r="N483" s="71" t="s">
        <v>119</v>
      </c>
      <c r="O483" s="5">
        <v>271</v>
      </c>
      <c r="P483" s="5">
        <v>138</v>
      </c>
      <c r="Q483" s="5">
        <v>185</v>
      </c>
      <c r="R483" s="5">
        <v>88</v>
      </c>
      <c r="S483" s="5">
        <v>135</v>
      </c>
      <c r="T483" s="5">
        <v>54</v>
      </c>
      <c r="U483" s="5">
        <v>543</v>
      </c>
      <c r="V483" s="5">
        <v>228</v>
      </c>
      <c r="W483" s="72">
        <v>1134</v>
      </c>
      <c r="X483" s="72">
        <v>508</v>
      </c>
      <c r="Y483" s="206" t="s">
        <v>277</v>
      </c>
      <c r="Z483" s="71" t="s">
        <v>119</v>
      </c>
      <c r="AA483" s="5">
        <v>65</v>
      </c>
      <c r="AB483" s="5">
        <v>71</v>
      </c>
      <c r="AC483" s="5">
        <v>67</v>
      </c>
      <c r="AD483" s="5">
        <v>68</v>
      </c>
      <c r="AE483" s="72">
        <v>271</v>
      </c>
      <c r="AF483" s="72">
        <v>232</v>
      </c>
      <c r="AG483" s="5">
        <v>92</v>
      </c>
      <c r="AH483" s="5">
        <v>19</v>
      </c>
      <c r="AI483" s="5">
        <v>16</v>
      </c>
      <c r="AJ483" s="5">
        <v>53</v>
      </c>
      <c r="AK483" s="206" t="s">
        <v>277</v>
      </c>
      <c r="AL483" s="71" t="s">
        <v>119</v>
      </c>
      <c r="AM483" s="5">
        <v>7</v>
      </c>
      <c r="AN483" s="5">
        <v>2327</v>
      </c>
      <c r="AO483" s="5">
        <v>790</v>
      </c>
      <c r="AP483" s="5">
        <v>107</v>
      </c>
      <c r="AQ483" s="5">
        <v>14</v>
      </c>
      <c r="AR483" s="5">
        <v>67</v>
      </c>
      <c r="AS483" s="5">
        <v>244</v>
      </c>
      <c r="AT483" s="5">
        <v>172</v>
      </c>
      <c r="AU483" s="5">
        <v>161</v>
      </c>
      <c r="AV483" s="206" t="s">
        <v>277</v>
      </c>
      <c r="AW483" s="71" t="s">
        <v>119</v>
      </c>
      <c r="AX483" s="5">
        <v>2268</v>
      </c>
      <c r="AY483" s="5">
        <v>950</v>
      </c>
      <c r="AZ483" s="5">
        <v>2168</v>
      </c>
      <c r="BA483" s="5">
        <v>914</v>
      </c>
      <c r="BB483" s="5">
        <v>1228</v>
      </c>
      <c r="BC483" s="5">
        <v>526</v>
      </c>
      <c r="BD483" s="5">
        <v>2111</v>
      </c>
      <c r="BE483" s="5">
        <v>894</v>
      </c>
      <c r="BF483" s="5">
        <v>2022</v>
      </c>
      <c r="BG483" s="5">
        <v>863</v>
      </c>
      <c r="BH483" s="5">
        <v>1150</v>
      </c>
      <c r="BI483" s="5">
        <v>500</v>
      </c>
      <c r="BJ483" s="206" t="s">
        <v>277</v>
      </c>
      <c r="BK483" s="71" t="s">
        <v>119</v>
      </c>
      <c r="BL483" s="5">
        <v>39</v>
      </c>
      <c r="BM483" s="5">
        <v>140</v>
      </c>
      <c r="BN483" s="5">
        <v>14</v>
      </c>
      <c r="BO483" s="5">
        <v>312</v>
      </c>
      <c r="BP483" s="5">
        <v>0</v>
      </c>
      <c r="BQ483" s="72">
        <v>505</v>
      </c>
      <c r="BR483" s="5">
        <v>151</v>
      </c>
      <c r="BS483" s="5">
        <v>74</v>
      </c>
      <c r="BT483" s="72">
        <v>64</v>
      </c>
      <c r="BU483" s="5">
        <v>20</v>
      </c>
      <c r="BV483" s="206" t="s">
        <v>277</v>
      </c>
      <c r="BW483" s="71" t="s">
        <v>119</v>
      </c>
      <c r="BX483" s="5">
        <v>2451</v>
      </c>
      <c r="BY483" s="5">
        <v>2443</v>
      </c>
      <c r="BZ483" s="5">
        <v>495</v>
      </c>
      <c r="CA483" s="5">
        <v>409</v>
      </c>
      <c r="CB483" s="5">
        <v>2555</v>
      </c>
      <c r="CC483" s="5">
        <v>281</v>
      </c>
      <c r="CD483" s="5">
        <v>286</v>
      </c>
      <c r="CE483" s="5">
        <v>21</v>
      </c>
      <c r="CF483" s="5">
        <v>3</v>
      </c>
      <c r="CG483" s="5">
        <v>181</v>
      </c>
      <c r="CH483" s="5">
        <v>56</v>
      </c>
      <c r="CI483" s="5">
        <v>1405</v>
      </c>
      <c r="CJ483" s="5">
        <v>1268</v>
      </c>
      <c r="CK483" s="135"/>
      <c r="CL483" s="138" t="s">
        <v>277</v>
      </c>
      <c r="CM483" s="138" t="s">
        <v>4581</v>
      </c>
      <c r="CN483" s="139">
        <v>7529</v>
      </c>
      <c r="CO483" s="141">
        <v>9181</v>
      </c>
    </row>
    <row r="484" spans="1:93" ht="12" customHeight="1">
      <c r="A484" s="206"/>
      <c r="B484" s="71" t="s">
        <v>120</v>
      </c>
      <c r="C484" s="5">
        <v>0</v>
      </c>
      <c r="D484" s="5">
        <v>0</v>
      </c>
      <c r="E484" s="5">
        <v>0</v>
      </c>
      <c r="F484" s="5">
        <v>0</v>
      </c>
      <c r="G484" s="5">
        <v>0</v>
      </c>
      <c r="H484" s="5">
        <v>0</v>
      </c>
      <c r="I484" s="5">
        <v>0</v>
      </c>
      <c r="J484" s="5">
        <v>0</v>
      </c>
      <c r="K484" s="72">
        <v>0</v>
      </c>
      <c r="L484" s="72">
        <v>0</v>
      </c>
      <c r="M484" s="206"/>
      <c r="N484" s="71" t="s">
        <v>120</v>
      </c>
      <c r="O484" s="5">
        <v>0</v>
      </c>
      <c r="P484" s="5">
        <v>0</v>
      </c>
      <c r="Q484" s="5">
        <v>0</v>
      </c>
      <c r="R484" s="5">
        <v>0</v>
      </c>
      <c r="S484" s="5">
        <v>0</v>
      </c>
      <c r="T484" s="5">
        <v>0</v>
      </c>
      <c r="U484" s="5">
        <v>0</v>
      </c>
      <c r="V484" s="5">
        <v>0</v>
      </c>
      <c r="W484" s="72">
        <v>0</v>
      </c>
      <c r="X484" s="72">
        <v>0</v>
      </c>
      <c r="Y484" s="206"/>
      <c r="Z484" s="71" t="s">
        <v>120</v>
      </c>
      <c r="AA484" s="5">
        <v>0</v>
      </c>
      <c r="AB484" s="5">
        <v>0</v>
      </c>
      <c r="AC484" s="5">
        <v>0</v>
      </c>
      <c r="AD484" s="5">
        <v>0</v>
      </c>
      <c r="AE484" s="72">
        <v>0</v>
      </c>
      <c r="AF484" s="72">
        <v>0</v>
      </c>
      <c r="AG484" s="5">
        <v>0</v>
      </c>
      <c r="AH484" s="5">
        <v>0</v>
      </c>
      <c r="AI484" s="5">
        <v>0</v>
      </c>
      <c r="AJ484" s="5">
        <v>0</v>
      </c>
      <c r="AK484" s="206"/>
      <c r="AL484" s="71" t="s">
        <v>120</v>
      </c>
      <c r="AM484" s="5">
        <v>0</v>
      </c>
      <c r="AN484" s="5">
        <v>0</v>
      </c>
      <c r="AO484" s="5">
        <v>0</v>
      </c>
      <c r="AP484" s="5">
        <v>0</v>
      </c>
      <c r="AQ484" s="5">
        <v>0</v>
      </c>
      <c r="AR484" s="5">
        <v>0</v>
      </c>
      <c r="AS484" s="5">
        <v>0</v>
      </c>
      <c r="AT484" s="5">
        <v>0</v>
      </c>
      <c r="AU484" s="5">
        <v>0</v>
      </c>
      <c r="AV484" s="206"/>
      <c r="AW484" s="71" t="s">
        <v>120</v>
      </c>
      <c r="AX484" s="5">
        <v>0</v>
      </c>
      <c r="AY484" s="5">
        <v>0</v>
      </c>
      <c r="AZ484" s="5">
        <v>0</v>
      </c>
      <c r="BA484" s="5">
        <v>0</v>
      </c>
      <c r="BB484" s="5">
        <v>0</v>
      </c>
      <c r="BC484" s="5">
        <v>0</v>
      </c>
      <c r="BD484" s="5">
        <v>0</v>
      </c>
      <c r="BE484" s="5">
        <v>0</v>
      </c>
      <c r="BF484" s="5">
        <v>0</v>
      </c>
      <c r="BG484" s="5">
        <v>0</v>
      </c>
      <c r="BH484" s="5">
        <v>0</v>
      </c>
      <c r="BI484" s="5">
        <v>0</v>
      </c>
      <c r="BJ484" s="206"/>
      <c r="BK484" s="71" t="s">
        <v>120</v>
      </c>
      <c r="BL484" s="5">
        <v>0</v>
      </c>
      <c r="BM484" s="5">
        <v>0</v>
      </c>
      <c r="BN484" s="5">
        <v>0</v>
      </c>
      <c r="BO484" s="5">
        <v>0</v>
      </c>
      <c r="BP484" s="5">
        <v>0</v>
      </c>
      <c r="BQ484" s="72">
        <v>0</v>
      </c>
      <c r="BR484" s="5">
        <v>0</v>
      </c>
      <c r="BS484" s="5">
        <v>0</v>
      </c>
      <c r="BT484" s="72">
        <v>0</v>
      </c>
      <c r="BU484" s="5">
        <v>0</v>
      </c>
      <c r="BV484" s="206"/>
      <c r="BW484" s="71" t="s">
        <v>120</v>
      </c>
      <c r="BX484" s="5">
        <v>0</v>
      </c>
      <c r="BY484" s="5">
        <v>0</v>
      </c>
      <c r="BZ484" s="5">
        <v>0</v>
      </c>
      <c r="CA484" s="5">
        <v>0</v>
      </c>
      <c r="CB484" s="5">
        <v>0</v>
      </c>
      <c r="CC484" s="5">
        <v>0</v>
      </c>
      <c r="CD484" s="5">
        <v>0</v>
      </c>
      <c r="CE484" s="5">
        <v>0</v>
      </c>
      <c r="CF484" s="5">
        <v>0</v>
      </c>
      <c r="CG484" s="5">
        <v>0</v>
      </c>
      <c r="CH484" s="5">
        <v>0</v>
      </c>
      <c r="CI484" s="5">
        <v>0</v>
      </c>
      <c r="CJ484" s="5">
        <v>0</v>
      </c>
      <c r="CK484" s="135"/>
      <c r="CL484" s="138" t="s">
        <v>277</v>
      </c>
      <c r="CM484" s="138" t="s">
        <v>4582</v>
      </c>
      <c r="CN484" s="139">
        <v>0</v>
      </c>
      <c r="CO484" s="141">
        <v>0</v>
      </c>
    </row>
    <row r="485" spans="1:93" ht="12" customHeight="1">
      <c r="A485" s="206"/>
      <c r="B485" s="103" t="s">
        <v>102</v>
      </c>
      <c r="C485" s="105">
        <v>2525</v>
      </c>
      <c r="D485" s="105">
        <v>1197</v>
      </c>
      <c r="E485" s="105">
        <v>2702</v>
      </c>
      <c r="F485" s="105">
        <v>1305</v>
      </c>
      <c r="G485" s="105">
        <v>2132</v>
      </c>
      <c r="H485" s="105">
        <v>998</v>
      </c>
      <c r="I485" s="105">
        <v>2244</v>
      </c>
      <c r="J485" s="105">
        <v>961</v>
      </c>
      <c r="K485" s="105">
        <v>9603</v>
      </c>
      <c r="L485" s="105">
        <v>4461</v>
      </c>
      <c r="M485" s="206"/>
      <c r="N485" s="103" t="s">
        <v>102</v>
      </c>
      <c r="O485" s="105">
        <v>271</v>
      </c>
      <c r="P485" s="105">
        <v>138</v>
      </c>
      <c r="Q485" s="105">
        <v>185</v>
      </c>
      <c r="R485" s="105">
        <v>88</v>
      </c>
      <c r="S485" s="105">
        <v>135</v>
      </c>
      <c r="T485" s="105">
        <v>54</v>
      </c>
      <c r="U485" s="105">
        <v>543</v>
      </c>
      <c r="V485" s="105">
        <v>228</v>
      </c>
      <c r="W485" s="105">
        <v>1134</v>
      </c>
      <c r="X485" s="105">
        <v>508</v>
      </c>
      <c r="Y485" s="206"/>
      <c r="Z485" s="103" t="s">
        <v>102</v>
      </c>
      <c r="AA485" s="105">
        <v>65</v>
      </c>
      <c r="AB485" s="105">
        <v>71</v>
      </c>
      <c r="AC485" s="105">
        <v>67</v>
      </c>
      <c r="AD485" s="105">
        <v>68</v>
      </c>
      <c r="AE485" s="105">
        <v>271</v>
      </c>
      <c r="AF485" s="105">
        <v>232</v>
      </c>
      <c r="AG485" s="105">
        <v>92</v>
      </c>
      <c r="AH485" s="105">
        <v>19</v>
      </c>
      <c r="AI485" s="105">
        <v>16</v>
      </c>
      <c r="AJ485" s="105">
        <v>53</v>
      </c>
      <c r="AK485" s="206"/>
      <c r="AL485" s="103" t="s">
        <v>102</v>
      </c>
      <c r="AM485" s="105">
        <v>7</v>
      </c>
      <c r="AN485" s="105">
        <v>2327</v>
      </c>
      <c r="AO485" s="105">
        <v>790</v>
      </c>
      <c r="AP485" s="105">
        <v>107</v>
      </c>
      <c r="AQ485" s="105">
        <v>14</v>
      </c>
      <c r="AR485" s="105">
        <v>67</v>
      </c>
      <c r="AS485" s="105">
        <v>244</v>
      </c>
      <c r="AT485" s="105">
        <v>172</v>
      </c>
      <c r="AU485" s="105">
        <v>161</v>
      </c>
      <c r="AV485" s="206"/>
      <c r="AW485" s="103" t="s">
        <v>102</v>
      </c>
      <c r="AX485" s="105">
        <v>2268</v>
      </c>
      <c r="AY485" s="105">
        <v>950</v>
      </c>
      <c r="AZ485" s="105">
        <v>2168</v>
      </c>
      <c r="BA485" s="105">
        <v>914</v>
      </c>
      <c r="BB485" s="105">
        <v>1228</v>
      </c>
      <c r="BC485" s="105">
        <v>526</v>
      </c>
      <c r="BD485" s="105">
        <v>2111</v>
      </c>
      <c r="BE485" s="105">
        <v>894</v>
      </c>
      <c r="BF485" s="105">
        <v>2022</v>
      </c>
      <c r="BG485" s="105">
        <v>863</v>
      </c>
      <c r="BH485" s="105">
        <v>1150</v>
      </c>
      <c r="BI485" s="105">
        <v>500</v>
      </c>
      <c r="BJ485" s="206"/>
      <c r="BK485" s="103" t="s">
        <v>102</v>
      </c>
      <c r="BL485" s="105">
        <v>39</v>
      </c>
      <c r="BM485" s="105">
        <v>140</v>
      </c>
      <c r="BN485" s="105">
        <v>14</v>
      </c>
      <c r="BO485" s="105">
        <v>312</v>
      </c>
      <c r="BP485" s="105">
        <v>0</v>
      </c>
      <c r="BQ485" s="105">
        <v>505</v>
      </c>
      <c r="BR485" s="105">
        <v>151</v>
      </c>
      <c r="BS485" s="105">
        <v>74</v>
      </c>
      <c r="BT485" s="105">
        <v>64</v>
      </c>
      <c r="BU485" s="105">
        <v>20</v>
      </c>
      <c r="BV485" s="206"/>
      <c r="BW485" s="103" t="s">
        <v>102</v>
      </c>
      <c r="BX485" s="105">
        <v>2451</v>
      </c>
      <c r="BY485" s="105">
        <v>2443</v>
      </c>
      <c r="BZ485" s="105">
        <v>495</v>
      </c>
      <c r="CA485" s="105">
        <v>409</v>
      </c>
      <c r="CB485" s="105">
        <v>2555</v>
      </c>
      <c r="CC485" s="105">
        <v>281</v>
      </c>
      <c r="CD485" s="105">
        <v>286</v>
      </c>
      <c r="CE485" s="105">
        <v>21</v>
      </c>
      <c r="CF485" s="105">
        <v>3</v>
      </c>
      <c r="CG485" s="105">
        <v>181</v>
      </c>
      <c r="CH485" s="105">
        <v>56</v>
      </c>
      <c r="CI485" s="105">
        <v>1405</v>
      </c>
      <c r="CJ485" s="105">
        <v>1268</v>
      </c>
      <c r="CK485" s="135"/>
      <c r="CL485" s="138" t="s">
        <v>277</v>
      </c>
      <c r="CM485" s="138" t="s">
        <v>4583</v>
      </c>
      <c r="CN485" s="139">
        <v>7529</v>
      </c>
      <c r="CO485" s="141">
        <v>9181</v>
      </c>
    </row>
    <row r="486" spans="1:93" ht="12" customHeight="1">
      <c r="A486" s="206" t="s">
        <v>278</v>
      </c>
      <c r="B486" s="71" t="s">
        <v>119</v>
      </c>
      <c r="C486" s="5">
        <v>1504</v>
      </c>
      <c r="D486" s="5">
        <v>730</v>
      </c>
      <c r="E486" s="5">
        <v>1534</v>
      </c>
      <c r="F486" s="5">
        <v>752</v>
      </c>
      <c r="G486" s="5">
        <v>1343</v>
      </c>
      <c r="H486" s="5">
        <v>604</v>
      </c>
      <c r="I486" s="5">
        <v>1703</v>
      </c>
      <c r="J486" s="5">
        <v>733</v>
      </c>
      <c r="K486" s="72">
        <v>6084</v>
      </c>
      <c r="L486" s="72">
        <v>2819</v>
      </c>
      <c r="M486" s="206" t="s">
        <v>278</v>
      </c>
      <c r="N486" s="71" t="s">
        <v>119</v>
      </c>
      <c r="O486" s="5">
        <v>218</v>
      </c>
      <c r="P486" s="5">
        <v>93</v>
      </c>
      <c r="Q486" s="5">
        <v>102</v>
      </c>
      <c r="R486" s="5">
        <v>42</v>
      </c>
      <c r="S486" s="5">
        <v>95</v>
      </c>
      <c r="T486" s="5">
        <v>38</v>
      </c>
      <c r="U486" s="5">
        <v>610</v>
      </c>
      <c r="V486" s="5">
        <v>240</v>
      </c>
      <c r="W486" s="72">
        <v>1025</v>
      </c>
      <c r="X486" s="72">
        <v>413</v>
      </c>
      <c r="Y486" s="206" t="s">
        <v>278</v>
      </c>
      <c r="Z486" s="71" t="s">
        <v>119</v>
      </c>
      <c r="AA486" s="5">
        <v>43</v>
      </c>
      <c r="AB486" s="5">
        <v>44</v>
      </c>
      <c r="AC486" s="5">
        <v>37</v>
      </c>
      <c r="AD486" s="5">
        <v>40</v>
      </c>
      <c r="AE486" s="72">
        <v>164</v>
      </c>
      <c r="AF486" s="72">
        <v>166</v>
      </c>
      <c r="AG486" s="5">
        <v>40</v>
      </c>
      <c r="AH486" s="5">
        <v>0</v>
      </c>
      <c r="AI486" s="5">
        <v>0</v>
      </c>
      <c r="AJ486" s="5">
        <v>32</v>
      </c>
      <c r="AK486" s="206" t="s">
        <v>278</v>
      </c>
      <c r="AL486" s="71" t="s">
        <v>119</v>
      </c>
      <c r="AM486" s="5">
        <v>4</v>
      </c>
      <c r="AN486" s="5">
        <v>1835</v>
      </c>
      <c r="AO486" s="5">
        <v>93</v>
      </c>
      <c r="AP486" s="5">
        <v>12</v>
      </c>
      <c r="AQ486" s="5">
        <v>24</v>
      </c>
      <c r="AR486" s="5">
        <v>44</v>
      </c>
      <c r="AS486" s="5">
        <v>151</v>
      </c>
      <c r="AT486" s="5">
        <v>112</v>
      </c>
      <c r="AU486" s="5">
        <v>104</v>
      </c>
      <c r="AV486" s="206" t="s">
        <v>278</v>
      </c>
      <c r="AW486" s="71" t="s">
        <v>119</v>
      </c>
      <c r="AX486" s="5">
        <v>1549</v>
      </c>
      <c r="AY486" s="5">
        <v>645</v>
      </c>
      <c r="AZ486" s="5">
        <v>1453</v>
      </c>
      <c r="BA486" s="5">
        <v>588</v>
      </c>
      <c r="BB486" s="5">
        <v>565</v>
      </c>
      <c r="BC486" s="5">
        <v>229</v>
      </c>
      <c r="BD486" s="5">
        <v>1354</v>
      </c>
      <c r="BE486" s="5">
        <v>588</v>
      </c>
      <c r="BF486" s="5">
        <v>1267</v>
      </c>
      <c r="BG486" s="5">
        <v>538</v>
      </c>
      <c r="BH486" s="5">
        <v>538</v>
      </c>
      <c r="BI486" s="5">
        <v>223</v>
      </c>
      <c r="BJ486" s="206" t="s">
        <v>278</v>
      </c>
      <c r="BK486" s="71" t="s">
        <v>119</v>
      </c>
      <c r="BL486" s="5">
        <v>43</v>
      </c>
      <c r="BM486" s="5">
        <v>78</v>
      </c>
      <c r="BN486" s="5">
        <v>15</v>
      </c>
      <c r="BO486" s="5">
        <v>232</v>
      </c>
      <c r="BP486" s="5">
        <v>0</v>
      </c>
      <c r="BQ486" s="72">
        <v>368</v>
      </c>
      <c r="BR486" s="5">
        <v>91</v>
      </c>
      <c r="BS486" s="5">
        <v>50</v>
      </c>
      <c r="BT486" s="72">
        <v>52</v>
      </c>
      <c r="BU486" s="5">
        <v>20</v>
      </c>
      <c r="BV486" s="206" t="s">
        <v>278</v>
      </c>
      <c r="BW486" s="71" t="s">
        <v>119</v>
      </c>
      <c r="BX486" s="5">
        <v>1295</v>
      </c>
      <c r="BY486" s="5">
        <v>1323</v>
      </c>
      <c r="BZ486" s="5">
        <v>301</v>
      </c>
      <c r="CA486" s="5">
        <v>143</v>
      </c>
      <c r="CB486" s="5">
        <v>1283</v>
      </c>
      <c r="CC486" s="5">
        <v>211</v>
      </c>
      <c r="CD486" s="5">
        <v>140</v>
      </c>
      <c r="CE486" s="5">
        <v>37</v>
      </c>
      <c r="CF486" s="5">
        <v>0</v>
      </c>
      <c r="CG486" s="5">
        <v>130</v>
      </c>
      <c r="CH486" s="5">
        <v>47</v>
      </c>
      <c r="CI486" s="5">
        <v>590</v>
      </c>
      <c r="CJ486" s="5">
        <v>34</v>
      </c>
      <c r="CK486" s="135"/>
      <c r="CL486" s="138" t="s">
        <v>278</v>
      </c>
      <c r="CM486" s="138" t="s">
        <v>4584</v>
      </c>
      <c r="CN486" s="139">
        <v>4121</v>
      </c>
      <c r="CO486" s="141">
        <v>4910</v>
      </c>
    </row>
    <row r="487" spans="1:93" ht="12" customHeight="1">
      <c r="A487" s="206"/>
      <c r="B487" s="71" t="s">
        <v>120</v>
      </c>
      <c r="C487" s="5">
        <v>204</v>
      </c>
      <c r="D487" s="5">
        <v>98</v>
      </c>
      <c r="E487" s="5">
        <v>158</v>
      </c>
      <c r="F487" s="5">
        <v>84</v>
      </c>
      <c r="G487" s="5">
        <v>131</v>
      </c>
      <c r="H487" s="5">
        <v>65</v>
      </c>
      <c r="I487" s="5">
        <v>231</v>
      </c>
      <c r="J487" s="5">
        <v>104</v>
      </c>
      <c r="K487" s="72">
        <v>724</v>
      </c>
      <c r="L487" s="72">
        <v>351</v>
      </c>
      <c r="M487" s="206"/>
      <c r="N487" s="71" t="s">
        <v>120</v>
      </c>
      <c r="O487" s="5">
        <v>31</v>
      </c>
      <c r="P487" s="5">
        <v>25</v>
      </c>
      <c r="Q487" s="5">
        <v>1</v>
      </c>
      <c r="R487" s="5">
        <v>0</v>
      </c>
      <c r="S487" s="5">
        <v>8</v>
      </c>
      <c r="T487" s="5">
        <v>5</v>
      </c>
      <c r="U487" s="5">
        <v>96</v>
      </c>
      <c r="V487" s="5">
        <v>40</v>
      </c>
      <c r="W487" s="72">
        <v>136</v>
      </c>
      <c r="X487" s="72">
        <v>70</v>
      </c>
      <c r="Y487" s="206"/>
      <c r="Z487" s="71" t="s">
        <v>120</v>
      </c>
      <c r="AA487" s="5">
        <v>4</v>
      </c>
      <c r="AB487" s="5">
        <v>4</v>
      </c>
      <c r="AC487" s="5">
        <v>4</v>
      </c>
      <c r="AD487" s="5">
        <v>4</v>
      </c>
      <c r="AE487" s="72">
        <v>16</v>
      </c>
      <c r="AF487" s="72">
        <v>14</v>
      </c>
      <c r="AG487" s="5">
        <v>3</v>
      </c>
      <c r="AH487" s="5">
        <v>0</v>
      </c>
      <c r="AI487" s="5">
        <v>0</v>
      </c>
      <c r="AJ487" s="5">
        <v>2</v>
      </c>
      <c r="AK487" s="206"/>
      <c r="AL487" s="71" t="s">
        <v>120</v>
      </c>
      <c r="AM487" s="5">
        <v>0</v>
      </c>
      <c r="AN487" s="5">
        <v>260</v>
      </c>
      <c r="AO487" s="5">
        <v>0</v>
      </c>
      <c r="AP487" s="5">
        <v>0</v>
      </c>
      <c r="AQ487" s="5">
        <v>0</v>
      </c>
      <c r="AR487" s="5">
        <v>2</v>
      </c>
      <c r="AS487" s="5">
        <v>14</v>
      </c>
      <c r="AT487" s="5">
        <v>12</v>
      </c>
      <c r="AU487" s="5">
        <v>12</v>
      </c>
      <c r="AV487" s="206"/>
      <c r="AW487" s="71" t="s">
        <v>120</v>
      </c>
      <c r="AX487" s="5">
        <v>267</v>
      </c>
      <c r="AY487" s="5">
        <v>122</v>
      </c>
      <c r="AZ487" s="5">
        <v>267</v>
      </c>
      <c r="BA487" s="5">
        <v>122</v>
      </c>
      <c r="BB487" s="5">
        <v>111</v>
      </c>
      <c r="BC487" s="5">
        <v>59</v>
      </c>
      <c r="BD487" s="5">
        <v>230</v>
      </c>
      <c r="BE487" s="5">
        <v>109</v>
      </c>
      <c r="BF487" s="5">
        <v>230</v>
      </c>
      <c r="BG487" s="5">
        <v>109</v>
      </c>
      <c r="BH487" s="5">
        <v>111</v>
      </c>
      <c r="BI487" s="5">
        <v>59</v>
      </c>
      <c r="BJ487" s="206"/>
      <c r="BK487" s="71" t="s">
        <v>120</v>
      </c>
      <c r="BL487" s="5">
        <v>14</v>
      </c>
      <c r="BM487" s="5">
        <v>12</v>
      </c>
      <c r="BN487" s="5">
        <v>1</v>
      </c>
      <c r="BO487" s="5">
        <v>17</v>
      </c>
      <c r="BP487" s="5">
        <v>0</v>
      </c>
      <c r="BQ487" s="72">
        <v>44</v>
      </c>
      <c r="BR487" s="5">
        <v>29</v>
      </c>
      <c r="BS487" s="5">
        <v>8</v>
      </c>
      <c r="BT487" s="72">
        <v>13</v>
      </c>
      <c r="BU487" s="5">
        <v>7</v>
      </c>
      <c r="BV487" s="206"/>
      <c r="BW487" s="71" t="s">
        <v>120</v>
      </c>
      <c r="BX487" s="5">
        <v>20</v>
      </c>
      <c r="BY487" s="5">
        <v>65</v>
      </c>
      <c r="BZ487" s="5">
        <v>84</v>
      </c>
      <c r="CA487" s="5">
        <v>0</v>
      </c>
      <c r="CB487" s="5">
        <v>81</v>
      </c>
      <c r="CC487" s="5">
        <v>0</v>
      </c>
      <c r="CD487" s="5">
        <v>0</v>
      </c>
      <c r="CE487" s="5">
        <v>0</v>
      </c>
      <c r="CF487" s="5">
        <v>0</v>
      </c>
      <c r="CG487" s="5">
        <v>0</v>
      </c>
      <c r="CH487" s="5">
        <v>0</v>
      </c>
      <c r="CI487" s="5">
        <v>63</v>
      </c>
      <c r="CJ487" s="5">
        <v>0</v>
      </c>
      <c r="CK487" s="135"/>
      <c r="CL487" s="138" t="s">
        <v>278</v>
      </c>
      <c r="CM487" s="138" t="s">
        <v>4585</v>
      </c>
      <c r="CN487" s="139">
        <v>520</v>
      </c>
      <c r="CO487" s="141">
        <v>250</v>
      </c>
    </row>
    <row r="488" spans="1:93" ht="12" customHeight="1">
      <c r="A488" s="206"/>
      <c r="B488" s="103" t="s">
        <v>102</v>
      </c>
      <c r="C488" s="105">
        <v>1708</v>
      </c>
      <c r="D488" s="105">
        <v>828</v>
      </c>
      <c r="E488" s="105">
        <v>1692</v>
      </c>
      <c r="F488" s="105">
        <v>836</v>
      </c>
      <c r="G488" s="105">
        <v>1474</v>
      </c>
      <c r="H488" s="105">
        <v>669</v>
      </c>
      <c r="I488" s="105">
        <v>1934</v>
      </c>
      <c r="J488" s="105">
        <v>837</v>
      </c>
      <c r="K488" s="105">
        <v>6808</v>
      </c>
      <c r="L488" s="105">
        <v>3170</v>
      </c>
      <c r="M488" s="206"/>
      <c r="N488" s="103" t="s">
        <v>102</v>
      </c>
      <c r="O488" s="105">
        <v>249</v>
      </c>
      <c r="P488" s="105">
        <v>118</v>
      </c>
      <c r="Q488" s="105">
        <v>103</v>
      </c>
      <c r="R488" s="105">
        <v>42</v>
      </c>
      <c r="S488" s="105">
        <v>103</v>
      </c>
      <c r="T488" s="105">
        <v>43</v>
      </c>
      <c r="U488" s="105">
        <v>706</v>
      </c>
      <c r="V488" s="105">
        <v>280</v>
      </c>
      <c r="W488" s="105">
        <v>1161</v>
      </c>
      <c r="X488" s="105">
        <v>483</v>
      </c>
      <c r="Y488" s="206"/>
      <c r="Z488" s="103" t="s">
        <v>102</v>
      </c>
      <c r="AA488" s="105">
        <v>47</v>
      </c>
      <c r="AB488" s="105">
        <v>48</v>
      </c>
      <c r="AC488" s="105">
        <v>41</v>
      </c>
      <c r="AD488" s="105">
        <v>44</v>
      </c>
      <c r="AE488" s="105">
        <v>180</v>
      </c>
      <c r="AF488" s="105">
        <v>180</v>
      </c>
      <c r="AG488" s="105">
        <v>43</v>
      </c>
      <c r="AH488" s="105">
        <v>0</v>
      </c>
      <c r="AI488" s="105">
        <v>0</v>
      </c>
      <c r="AJ488" s="105">
        <v>34</v>
      </c>
      <c r="AK488" s="206"/>
      <c r="AL488" s="103" t="s">
        <v>102</v>
      </c>
      <c r="AM488" s="105">
        <v>4</v>
      </c>
      <c r="AN488" s="105">
        <v>2095</v>
      </c>
      <c r="AO488" s="105">
        <v>93</v>
      </c>
      <c r="AP488" s="105">
        <v>12</v>
      </c>
      <c r="AQ488" s="105">
        <v>24</v>
      </c>
      <c r="AR488" s="105">
        <v>46</v>
      </c>
      <c r="AS488" s="105">
        <v>165</v>
      </c>
      <c r="AT488" s="105">
        <v>124</v>
      </c>
      <c r="AU488" s="105">
        <v>116</v>
      </c>
      <c r="AV488" s="206"/>
      <c r="AW488" s="103" t="s">
        <v>102</v>
      </c>
      <c r="AX488" s="105">
        <v>1816</v>
      </c>
      <c r="AY488" s="105">
        <v>767</v>
      </c>
      <c r="AZ488" s="105">
        <v>1720</v>
      </c>
      <c r="BA488" s="105">
        <v>710</v>
      </c>
      <c r="BB488" s="105">
        <v>676</v>
      </c>
      <c r="BC488" s="105">
        <v>288</v>
      </c>
      <c r="BD488" s="105">
        <v>1584</v>
      </c>
      <c r="BE488" s="105">
        <v>697</v>
      </c>
      <c r="BF488" s="105">
        <v>1497</v>
      </c>
      <c r="BG488" s="105">
        <v>647</v>
      </c>
      <c r="BH488" s="105">
        <v>649</v>
      </c>
      <c r="BI488" s="105">
        <v>282</v>
      </c>
      <c r="BJ488" s="206"/>
      <c r="BK488" s="103" t="s">
        <v>102</v>
      </c>
      <c r="BL488" s="105">
        <v>57</v>
      </c>
      <c r="BM488" s="105">
        <v>90</v>
      </c>
      <c r="BN488" s="105">
        <v>16</v>
      </c>
      <c r="BO488" s="105">
        <v>249</v>
      </c>
      <c r="BP488" s="105">
        <v>0</v>
      </c>
      <c r="BQ488" s="105">
        <v>412</v>
      </c>
      <c r="BR488" s="105">
        <v>120</v>
      </c>
      <c r="BS488" s="105">
        <v>58</v>
      </c>
      <c r="BT488" s="105">
        <v>65</v>
      </c>
      <c r="BU488" s="105">
        <v>27</v>
      </c>
      <c r="BV488" s="206"/>
      <c r="BW488" s="103" t="s">
        <v>102</v>
      </c>
      <c r="BX488" s="105">
        <v>1315</v>
      </c>
      <c r="BY488" s="105">
        <v>1388</v>
      </c>
      <c r="BZ488" s="105">
        <v>385</v>
      </c>
      <c r="CA488" s="105">
        <v>143</v>
      </c>
      <c r="CB488" s="105">
        <v>1364</v>
      </c>
      <c r="CC488" s="105">
        <v>211</v>
      </c>
      <c r="CD488" s="105">
        <v>140</v>
      </c>
      <c r="CE488" s="105">
        <v>37</v>
      </c>
      <c r="CF488" s="105">
        <v>0</v>
      </c>
      <c r="CG488" s="105">
        <v>130</v>
      </c>
      <c r="CH488" s="105">
        <v>47</v>
      </c>
      <c r="CI488" s="105">
        <v>653</v>
      </c>
      <c r="CJ488" s="105">
        <v>34</v>
      </c>
      <c r="CK488" s="135"/>
      <c r="CL488" s="138" t="s">
        <v>278</v>
      </c>
      <c r="CM488" s="138" t="s">
        <v>4586</v>
      </c>
      <c r="CN488" s="139">
        <v>4641</v>
      </c>
      <c r="CO488" s="141">
        <v>5160</v>
      </c>
    </row>
  </sheetData>
  <mergeCells count="1680">
    <mergeCell ref="BV1:CJ1"/>
    <mergeCell ref="A2:L2"/>
    <mergeCell ref="M2:X2"/>
    <mergeCell ref="Y2:AJ2"/>
    <mergeCell ref="AK2:AU2"/>
    <mergeCell ref="AV2:BI2"/>
    <mergeCell ref="BJ2:BU2"/>
    <mergeCell ref="BV2:CJ2"/>
    <mergeCell ref="A1:L1"/>
    <mergeCell ref="M1:X1"/>
    <mergeCell ref="Y1:AJ1"/>
    <mergeCell ref="AK1:AU1"/>
    <mergeCell ref="AV1:BI1"/>
    <mergeCell ref="BJ1:BU1"/>
    <mergeCell ref="W4:X4"/>
    <mergeCell ref="Y4:Y5"/>
    <mergeCell ref="BV3:CJ3"/>
    <mergeCell ref="A4:A5"/>
    <mergeCell ref="B4:B5"/>
    <mergeCell ref="C4:D4"/>
    <mergeCell ref="E4:F4"/>
    <mergeCell ref="G4:H4"/>
    <mergeCell ref="I4:J4"/>
    <mergeCell ref="K4:L4"/>
    <mergeCell ref="M4:M5"/>
    <mergeCell ref="N4:N5"/>
    <mergeCell ref="A3:L3"/>
    <mergeCell ref="M3:X3"/>
    <mergeCell ref="Y3:AJ3"/>
    <mergeCell ref="AK3:AU3"/>
    <mergeCell ref="AV3:BI3"/>
    <mergeCell ref="BJ3:BU3"/>
    <mergeCell ref="BT4:BU4"/>
    <mergeCell ref="BV4:BV5"/>
    <mergeCell ref="BW4:BW5"/>
    <mergeCell ref="BX4:CJ4"/>
    <mergeCell ref="A6:A8"/>
    <mergeCell ref="M6:M8"/>
    <mergeCell ref="Y6:Y8"/>
    <mergeCell ref="AK6:AK8"/>
    <mergeCell ref="AV6:AV8"/>
    <mergeCell ref="BJ6:BJ8"/>
    <mergeCell ref="BD4:BE4"/>
    <mergeCell ref="BF4:BG4"/>
    <mergeCell ref="BH4:BI4"/>
    <mergeCell ref="BJ4:BJ5"/>
    <mergeCell ref="BK4:BK5"/>
    <mergeCell ref="BL4:BS4"/>
    <mergeCell ref="AM4:AU4"/>
    <mergeCell ref="AV4:AV5"/>
    <mergeCell ref="AW4:AW5"/>
    <mergeCell ref="AX4:AY4"/>
    <mergeCell ref="AZ4:BA4"/>
    <mergeCell ref="BB4:BC4"/>
    <mergeCell ref="Z4:Z5"/>
    <mergeCell ref="AA4:AE4"/>
    <mergeCell ref="AF4:AI4"/>
    <mergeCell ref="AJ4:AJ5"/>
    <mergeCell ref="AK4:AK5"/>
    <mergeCell ref="AL4:AL5"/>
    <mergeCell ref="O4:P4"/>
    <mergeCell ref="Q4:R4"/>
    <mergeCell ref="S4:T4"/>
    <mergeCell ref="U4:V4"/>
    <mergeCell ref="BV12:BV14"/>
    <mergeCell ref="A15:A17"/>
    <mergeCell ref="M15:M17"/>
    <mergeCell ref="Y15:Y17"/>
    <mergeCell ref="AK15:AK17"/>
    <mergeCell ref="AV15:AV17"/>
    <mergeCell ref="BJ15:BJ17"/>
    <mergeCell ref="BV15:BV17"/>
    <mergeCell ref="A12:A14"/>
    <mergeCell ref="M12:M14"/>
    <mergeCell ref="Y12:Y14"/>
    <mergeCell ref="AK12:AK14"/>
    <mergeCell ref="AV12:AV14"/>
    <mergeCell ref="BJ12:BJ14"/>
    <mergeCell ref="BV6:BV8"/>
    <mergeCell ref="A9:A11"/>
    <mergeCell ref="M9:M11"/>
    <mergeCell ref="Y9:Y11"/>
    <mergeCell ref="AK9:AK11"/>
    <mergeCell ref="AV9:AV11"/>
    <mergeCell ref="BJ9:BJ11"/>
    <mergeCell ref="BV9:BV11"/>
    <mergeCell ref="BV24:BV26"/>
    <mergeCell ref="A27:A29"/>
    <mergeCell ref="M27:M29"/>
    <mergeCell ref="Y27:Y29"/>
    <mergeCell ref="AK27:AK29"/>
    <mergeCell ref="AV27:AV29"/>
    <mergeCell ref="BJ27:BJ29"/>
    <mergeCell ref="BV27:BV29"/>
    <mergeCell ref="A24:A26"/>
    <mergeCell ref="M24:M26"/>
    <mergeCell ref="Y24:Y26"/>
    <mergeCell ref="AK24:AK26"/>
    <mergeCell ref="AV24:AV26"/>
    <mergeCell ref="BJ24:BJ26"/>
    <mergeCell ref="BV18:BV20"/>
    <mergeCell ref="A21:A23"/>
    <mergeCell ref="M21:M23"/>
    <mergeCell ref="Y21:Y23"/>
    <mergeCell ref="AK21:AK23"/>
    <mergeCell ref="AV21:AV23"/>
    <mergeCell ref="BJ21:BJ23"/>
    <mergeCell ref="BV21:BV23"/>
    <mergeCell ref="A18:A20"/>
    <mergeCell ref="M18:M20"/>
    <mergeCell ref="Y18:Y20"/>
    <mergeCell ref="AK18:AK20"/>
    <mergeCell ref="AV18:AV20"/>
    <mergeCell ref="BJ18:BJ20"/>
    <mergeCell ref="BV36:BV38"/>
    <mergeCell ref="A39:L39"/>
    <mergeCell ref="M39:X39"/>
    <mergeCell ref="Y39:AJ39"/>
    <mergeCell ref="AK39:AU39"/>
    <mergeCell ref="AV39:BI39"/>
    <mergeCell ref="BJ39:BU39"/>
    <mergeCell ref="BV39:CJ39"/>
    <mergeCell ref="A36:A38"/>
    <mergeCell ref="M36:M38"/>
    <mergeCell ref="Y36:Y38"/>
    <mergeCell ref="AK36:AK38"/>
    <mergeCell ref="AV36:AV38"/>
    <mergeCell ref="BJ36:BJ38"/>
    <mergeCell ref="BV30:BV32"/>
    <mergeCell ref="A33:A35"/>
    <mergeCell ref="M33:M35"/>
    <mergeCell ref="Y33:Y35"/>
    <mergeCell ref="AK33:AK35"/>
    <mergeCell ref="AV33:AV35"/>
    <mergeCell ref="BJ33:BJ35"/>
    <mergeCell ref="BV33:BV35"/>
    <mergeCell ref="A30:A32"/>
    <mergeCell ref="M30:M32"/>
    <mergeCell ref="Y30:Y32"/>
    <mergeCell ref="AK30:AK32"/>
    <mergeCell ref="AV30:AV32"/>
    <mergeCell ref="BJ30:BJ32"/>
    <mergeCell ref="O41:P41"/>
    <mergeCell ref="Q41:R41"/>
    <mergeCell ref="S41:T41"/>
    <mergeCell ref="U41:V41"/>
    <mergeCell ref="W41:X41"/>
    <mergeCell ref="Y41:Y42"/>
    <mergeCell ref="BV40:CJ40"/>
    <mergeCell ref="A41:A42"/>
    <mergeCell ref="B41:B42"/>
    <mergeCell ref="C41:D41"/>
    <mergeCell ref="E41:F41"/>
    <mergeCell ref="G41:H41"/>
    <mergeCell ref="I41:J41"/>
    <mergeCell ref="K41:L41"/>
    <mergeCell ref="M41:M42"/>
    <mergeCell ref="N41:N42"/>
    <mergeCell ref="A40:L40"/>
    <mergeCell ref="M40:X40"/>
    <mergeCell ref="Y40:AJ40"/>
    <mergeCell ref="AK40:AU40"/>
    <mergeCell ref="AV40:BI40"/>
    <mergeCell ref="BJ40:BU40"/>
    <mergeCell ref="BT41:BU41"/>
    <mergeCell ref="BV41:BV42"/>
    <mergeCell ref="BW41:BW42"/>
    <mergeCell ref="BX41:CJ41"/>
    <mergeCell ref="BD41:BE41"/>
    <mergeCell ref="BF41:BG41"/>
    <mergeCell ref="BH41:BI41"/>
    <mergeCell ref="BJ41:BJ42"/>
    <mergeCell ref="BK41:BK42"/>
    <mergeCell ref="BL41:BS41"/>
    <mergeCell ref="AM41:AU41"/>
    <mergeCell ref="AV41:AV42"/>
    <mergeCell ref="AW41:AW42"/>
    <mergeCell ref="AX41:AY41"/>
    <mergeCell ref="AZ41:BA41"/>
    <mergeCell ref="BB41:BC41"/>
    <mergeCell ref="Z41:Z42"/>
    <mergeCell ref="AA41:AE41"/>
    <mergeCell ref="AF41:AI41"/>
    <mergeCell ref="AJ41:AJ42"/>
    <mergeCell ref="AK41:AK42"/>
    <mergeCell ref="AL41:AL42"/>
    <mergeCell ref="BV49:BV51"/>
    <mergeCell ref="A52:A54"/>
    <mergeCell ref="M52:M54"/>
    <mergeCell ref="Y52:Y54"/>
    <mergeCell ref="AK52:AK54"/>
    <mergeCell ref="AV52:AV54"/>
    <mergeCell ref="BJ52:BJ54"/>
    <mergeCell ref="BV52:BV54"/>
    <mergeCell ref="A49:A51"/>
    <mergeCell ref="M49:M51"/>
    <mergeCell ref="Y49:Y51"/>
    <mergeCell ref="AK49:AK51"/>
    <mergeCell ref="AV49:AV51"/>
    <mergeCell ref="BJ49:BJ51"/>
    <mergeCell ref="BV43:BV45"/>
    <mergeCell ref="A46:A48"/>
    <mergeCell ref="M46:M48"/>
    <mergeCell ref="Y46:Y48"/>
    <mergeCell ref="AK46:AK48"/>
    <mergeCell ref="AV46:AV48"/>
    <mergeCell ref="BJ46:BJ48"/>
    <mergeCell ref="BV46:BV48"/>
    <mergeCell ref="A43:A45"/>
    <mergeCell ref="M43:M45"/>
    <mergeCell ref="Y43:Y45"/>
    <mergeCell ref="AK43:AK45"/>
    <mergeCell ref="AV43:AV45"/>
    <mergeCell ref="BJ43:BJ45"/>
    <mergeCell ref="BV61:BV63"/>
    <mergeCell ref="A64:A66"/>
    <mergeCell ref="M64:M66"/>
    <mergeCell ref="Y64:Y66"/>
    <mergeCell ref="AK64:AK66"/>
    <mergeCell ref="AV64:AV66"/>
    <mergeCell ref="BJ64:BJ66"/>
    <mergeCell ref="BV64:BV66"/>
    <mergeCell ref="A61:A63"/>
    <mergeCell ref="M61:M63"/>
    <mergeCell ref="Y61:Y63"/>
    <mergeCell ref="AK61:AK63"/>
    <mergeCell ref="AV61:AV63"/>
    <mergeCell ref="BJ61:BJ63"/>
    <mergeCell ref="BV55:BV57"/>
    <mergeCell ref="A58:A60"/>
    <mergeCell ref="M58:M60"/>
    <mergeCell ref="Y58:Y60"/>
    <mergeCell ref="AK58:AK60"/>
    <mergeCell ref="AV58:AV60"/>
    <mergeCell ref="BJ58:BJ60"/>
    <mergeCell ref="BV58:BV60"/>
    <mergeCell ref="A55:A57"/>
    <mergeCell ref="M55:M57"/>
    <mergeCell ref="Y55:Y57"/>
    <mergeCell ref="AK55:AK57"/>
    <mergeCell ref="AV55:AV57"/>
    <mergeCell ref="BJ55:BJ57"/>
    <mergeCell ref="BV73:BV75"/>
    <mergeCell ref="A76:B76"/>
    <mergeCell ref="M76:N76"/>
    <mergeCell ref="Y76:Z76"/>
    <mergeCell ref="AK76:AL76"/>
    <mergeCell ref="AV76:AW76"/>
    <mergeCell ref="BJ76:BK76"/>
    <mergeCell ref="BV76:BW76"/>
    <mergeCell ref="A73:A75"/>
    <mergeCell ref="M73:M75"/>
    <mergeCell ref="Y73:Y75"/>
    <mergeCell ref="AK73:AK75"/>
    <mergeCell ref="AV73:AV75"/>
    <mergeCell ref="BJ73:BJ75"/>
    <mergeCell ref="BV67:BV69"/>
    <mergeCell ref="A70:A72"/>
    <mergeCell ref="M70:M72"/>
    <mergeCell ref="Y70:Y72"/>
    <mergeCell ref="AK70:AK72"/>
    <mergeCell ref="AV70:AV72"/>
    <mergeCell ref="BJ70:BJ72"/>
    <mergeCell ref="BV70:BV72"/>
    <mergeCell ref="A67:A69"/>
    <mergeCell ref="M67:M69"/>
    <mergeCell ref="Y67:Y69"/>
    <mergeCell ref="AK67:AK69"/>
    <mergeCell ref="AV67:AV69"/>
    <mergeCell ref="BJ67:BJ69"/>
    <mergeCell ref="M79:M80"/>
    <mergeCell ref="N79:N80"/>
    <mergeCell ref="O79:P79"/>
    <mergeCell ref="Q79:R79"/>
    <mergeCell ref="S79:T79"/>
    <mergeCell ref="A79:A80"/>
    <mergeCell ref="B79:B80"/>
    <mergeCell ref="C79:D79"/>
    <mergeCell ref="E79:F79"/>
    <mergeCell ref="G79:H79"/>
    <mergeCell ref="I79:J79"/>
    <mergeCell ref="BV77:CJ77"/>
    <mergeCell ref="A78:L78"/>
    <mergeCell ref="M78:X78"/>
    <mergeCell ref="Y78:AJ78"/>
    <mergeCell ref="AK78:AU78"/>
    <mergeCell ref="AV78:BI78"/>
    <mergeCell ref="BJ78:BU78"/>
    <mergeCell ref="BV78:CJ78"/>
    <mergeCell ref="A77:L77"/>
    <mergeCell ref="M77:X77"/>
    <mergeCell ref="Y77:AJ77"/>
    <mergeCell ref="AK77:AU77"/>
    <mergeCell ref="AV77:BI77"/>
    <mergeCell ref="BJ77:BU77"/>
    <mergeCell ref="BX79:CJ79"/>
    <mergeCell ref="A82:A84"/>
    <mergeCell ref="M82:M84"/>
    <mergeCell ref="Y82:Y84"/>
    <mergeCell ref="AK82:AK84"/>
    <mergeCell ref="AV82:AV84"/>
    <mergeCell ref="BJ82:BJ84"/>
    <mergeCell ref="BV82:BV84"/>
    <mergeCell ref="BJ79:BJ80"/>
    <mergeCell ref="BK79:BK80"/>
    <mergeCell ref="BL79:BS79"/>
    <mergeCell ref="BT79:BU79"/>
    <mergeCell ref="BV79:BV80"/>
    <mergeCell ref="BW79:BW80"/>
    <mergeCell ref="AX79:AY79"/>
    <mergeCell ref="AZ79:BA79"/>
    <mergeCell ref="BB79:BC79"/>
    <mergeCell ref="BD79:BE79"/>
    <mergeCell ref="BF79:BG79"/>
    <mergeCell ref="BH79:BI79"/>
    <mergeCell ref="AJ79:AJ80"/>
    <mergeCell ref="AK79:AK80"/>
    <mergeCell ref="AL79:AL80"/>
    <mergeCell ref="AM79:AU79"/>
    <mergeCell ref="AV79:AV80"/>
    <mergeCell ref="AW79:AW80"/>
    <mergeCell ref="U79:V79"/>
    <mergeCell ref="W79:X79"/>
    <mergeCell ref="Y79:Y80"/>
    <mergeCell ref="Z79:Z80"/>
    <mergeCell ref="AA79:AE79"/>
    <mergeCell ref="AF79:AI79"/>
    <mergeCell ref="K79:L79"/>
    <mergeCell ref="BV91:BV93"/>
    <mergeCell ref="A94:A96"/>
    <mergeCell ref="M94:M96"/>
    <mergeCell ref="Y94:Y96"/>
    <mergeCell ref="AK94:AK96"/>
    <mergeCell ref="AV94:AV96"/>
    <mergeCell ref="BJ94:BJ96"/>
    <mergeCell ref="BV94:BV96"/>
    <mergeCell ref="A91:A93"/>
    <mergeCell ref="M91:M93"/>
    <mergeCell ref="Y91:Y93"/>
    <mergeCell ref="AK91:AK93"/>
    <mergeCell ref="AV91:AV93"/>
    <mergeCell ref="BJ91:BJ93"/>
    <mergeCell ref="BV85:BV87"/>
    <mergeCell ref="A88:A90"/>
    <mergeCell ref="M88:M90"/>
    <mergeCell ref="Y88:Y90"/>
    <mergeCell ref="AK88:AK90"/>
    <mergeCell ref="AV88:AV90"/>
    <mergeCell ref="BJ88:BJ90"/>
    <mergeCell ref="BV88:BV90"/>
    <mergeCell ref="A85:A87"/>
    <mergeCell ref="M85:M87"/>
    <mergeCell ref="Y85:Y87"/>
    <mergeCell ref="AK85:AK87"/>
    <mergeCell ref="AV85:AV87"/>
    <mergeCell ref="BJ85:BJ87"/>
    <mergeCell ref="BV104:BV106"/>
    <mergeCell ref="A107:A109"/>
    <mergeCell ref="M107:M109"/>
    <mergeCell ref="Y107:Y109"/>
    <mergeCell ref="AK107:AK109"/>
    <mergeCell ref="AV107:AV109"/>
    <mergeCell ref="BJ107:BJ109"/>
    <mergeCell ref="BV107:BV109"/>
    <mergeCell ref="A104:A106"/>
    <mergeCell ref="M104:M106"/>
    <mergeCell ref="Y104:Y106"/>
    <mergeCell ref="AK104:AK106"/>
    <mergeCell ref="AV104:AV106"/>
    <mergeCell ref="BJ104:BJ106"/>
    <mergeCell ref="BV98:BV100"/>
    <mergeCell ref="A101:A103"/>
    <mergeCell ref="M101:M103"/>
    <mergeCell ref="Y101:Y103"/>
    <mergeCell ref="AK101:AK103"/>
    <mergeCell ref="AV101:AV103"/>
    <mergeCell ref="BJ101:BJ103"/>
    <mergeCell ref="BV101:BV103"/>
    <mergeCell ref="A98:A100"/>
    <mergeCell ref="M98:M100"/>
    <mergeCell ref="Y98:Y100"/>
    <mergeCell ref="AK98:AK100"/>
    <mergeCell ref="AV98:AV100"/>
    <mergeCell ref="BJ98:BJ100"/>
    <mergeCell ref="BV110:CJ110"/>
    <mergeCell ref="A111:L111"/>
    <mergeCell ref="M111:X111"/>
    <mergeCell ref="Y111:AJ111"/>
    <mergeCell ref="AK111:AU111"/>
    <mergeCell ref="AV111:BI111"/>
    <mergeCell ref="BJ111:BU111"/>
    <mergeCell ref="BV111:CJ111"/>
    <mergeCell ref="A110:L110"/>
    <mergeCell ref="M110:X110"/>
    <mergeCell ref="Y110:AJ110"/>
    <mergeCell ref="AK110:AU110"/>
    <mergeCell ref="AV110:BI110"/>
    <mergeCell ref="BJ110:BU110"/>
    <mergeCell ref="BF112:BG112"/>
    <mergeCell ref="BH112:BI112"/>
    <mergeCell ref="AJ112:AJ113"/>
    <mergeCell ref="AK112:AK113"/>
    <mergeCell ref="AL112:AL113"/>
    <mergeCell ref="AM112:AU112"/>
    <mergeCell ref="AV112:AV113"/>
    <mergeCell ref="AW112:AW113"/>
    <mergeCell ref="U112:V112"/>
    <mergeCell ref="W112:X112"/>
    <mergeCell ref="Y112:Y113"/>
    <mergeCell ref="Z112:Z113"/>
    <mergeCell ref="BX112:CJ112"/>
    <mergeCell ref="BW112:BW113"/>
    <mergeCell ref="AX112:AY112"/>
    <mergeCell ref="AZ112:BA112"/>
    <mergeCell ref="BB112:BC112"/>
    <mergeCell ref="BD112:BE112"/>
    <mergeCell ref="BV118:BV120"/>
    <mergeCell ref="A121:A123"/>
    <mergeCell ref="M121:M123"/>
    <mergeCell ref="Y121:Y123"/>
    <mergeCell ref="AK121:AK123"/>
    <mergeCell ref="AV121:AV123"/>
    <mergeCell ref="BJ121:BJ123"/>
    <mergeCell ref="BV121:BV123"/>
    <mergeCell ref="A118:A120"/>
    <mergeCell ref="M118:M120"/>
    <mergeCell ref="Y118:Y120"/>
    <mergeCell ref="AK118:AK120"/>
    <mergeCell ref="AV118:AV120"/>
    <mergeCell ref="BJ118:BJ120"/>
    <mergeCell ref="A112:A113"/>
    <mergeCell ref="B112:B113"/>
    <mergeCell ref="C112:D112"/>
    <mergeCell ref="E112:F112"/>
    <mergeCell ref="G112:H112"/>
    <mergeCell ref="I112:J112"/>
    <mergeCell ref="A115:A117"/>
    <mergeCell ref="M115:M117"/>
    <mergeCell ref="Y115:Y117"/>
    <mergeCell ref="AK115:AK117"/>
    <mergeCell ref="AV115:AV117"/>
    <mergeCell ref="BJ115:BJ117"/>
    <mergeCell ref="BV115:BV117"/>
    <mergeCell ref="BJ112:BJ113"/>
    <mergeCell ref="BK112:BK113"/>
    <mergeCell ref="BL112:BS112"/>
    <mergeCell ref="BT112:BU112"/>
    <mergeCell ref="BV112:BV113"/>
    <mergeCell ref="AA112:AE112"/>
    <mergeCell ref="AF112:AI112"/>
    <mergeCell ref="K112:L112"/>
    <mergeCell ref="M112:M113"/>
    <mergeCell ref="N112:N113"/>
    <mergeCell ref="O112:P112"/>
    <mergeCell ref="Q112:R112"/>
    <mergeCell ref="S112:T112"/>
    <mergeCell ref="BV130:BV132"/>
    <mergeCell ref="A133:A135"/>
    <mergeCell ref="M133:M135"/>
    <mergeCell ref="Y133:Y135"/>
    <mergeCell ref="AK133:AK135"/>
    <mergeCell ref="AV133:AV135"/>
    <mergeCell ref="BJ133:BJ135"/>
    <mergeCell ref="BV133:BV135"/>
    <mergeCell ref="A130:A132"/>
    <mergeCell ref="M130:M132"/>
    <mergeCell ref="Y130:Y132"/>
    <mergeCell ref="AK130:AK132"/>
    <mergeCell ref="AV130:AV132"/>
    <mergeCell ref="BJ130:BJ132"/>
    <mergeCell ref="BV124:BV126"/>
    <mergeCell ref="A127:A129"/>
    <mergeCell ref="M127:M129"/>
    <mergeCell ref="Y127:Y129"/>
    <mergeCell ref="AK127:AK129"/>
    <mergeCell ref="AV127:AV129"/>
    <mergeCell ref="BJ127:BJ129"/>
    <mergeCell ref="BV127:BV129"/>
    <mergeCell ref="A124:A126"/>
    <mergeCell ref="M124:M126"/>
    <mergeCell ref="Y124:Y126"/>
    <mergeCell ref="AK124:AK126"/>
    <mergeCell ref="AV124:AV126"/>
    <mergeCell ref="BJ124:BJ126"/>
    <mergeCell ref="BV147:BV149"/>
    <mergeCell ref="A150:A152"/>
    <mergeCell ref="M150:M152"/>
    <mergeCell ref="Y150:Y152"/>
    <mergeCell ref="AK150:AK152"/>
    <mergeCell ref="AV150:AV152"/>
    <mergeCell ref="BJ150:BJ152"/>
    <mergeCell ref="BV150:BV152"/>
    <mergeCell ref="A147:A149"/>
    <mergeCell ref="M147:M149"/>
    <mergeCell ref="Y147:Y149"/>
    <mergeCell ref="AK147:AK149"/>
    <mergeCell ref="AV147:AV149"/>
    <mergeCell ref="BJ147:BJ149"/>
    <mergeCell ref="BV136:BV138"/>
    <mergeCell ref="A144:A146"/>
    <mergeCell ref="M144:M146"/>
    <mergeCell ref="Y144:Y146"/>
    <mergeCell ref="AK144:AK146"/>
    <mergeCell ref="AV144:AV146"/>
    <mergeCell ref="BJ144:BJ146"/>
    <mergeCell ref="BV144:BV146"/>
    <mergeCell ref="A136:A138"/>
    <mergeCell ref="M136:M138"/>
    <mergeCell ref="Y136:Y138"/>
    <mergeCell ref="AK136:AK138"/>
    <mergeCell ref="AV136:AV138"/>
    <mergeCell ref="BJ136:BJ138"/>
    <mergeCell ref="BW177:BW178"/>
    <mergeCell ref="BX177:CJ177"/>
    <mergeCell ref="BD177:BE177"/>
    <mergeCell ref="BF177:BG177"/>
    <mergeCell ref="BH177:BI177"/>
    <mergeCell ref="BJ177:BJ178"/>
    <mergeCell ref="BK177:BK178"/>
    <mergeCell ref="BL177:BS177"/>
    <mergeCell ref="BV159:BV161"/>
    <mergeCell ref="A159:A161"/>
    <mergeCell ref="M159:M161"/>
    <mergeCell ref="Y159:Y161"/>
    <mergeCell ref="AK159:AK161"/>
    <mergeCell ref="AV159:AV161"/>
    <mergeCell ref="BJ159:BJ161"/>
    <mergeCell ref="BV153:BV155"/>
    <mergeCell ref="A156:A158"/>
    <mergeCell ref="M156:M158"/>
    <mergeCell ref="Y156:Y158"/>
    <mergeCell ref="AK156:AK158"/>
    <mergeCell ref="AV156:AV158"/>
    <mergeCell ref="BJ156:BJ158"/>
    <mergeCell ref="BV156:BV158"/>
    <mergeCell ref="A153:A155"/>
    <mergeCell ref="M153:M155"/>
    <mergeCell ref="Y153:Y155"/>
    <mergeCell ref="AK153:AK155"/>
    <mergeCell ref="AV153:AV155"/>
    <mergeCell ref="BJ153:BJ155"/>
    <mergeCell ref="A169:A171"/>
    <mergeCell ref="M169:M171"/>
    <mergeCell ref="Y169:Y171"/>
    <mergeCell ref="AK169:AK171"/>
    <mergeCell ref="AV169:AV171"/>
    <mergeCell ref="BJ169:BJ171"/>
    <mergeCell ref="BV163:BV165"/>
    <mergeCell ref="A166:A168"/>
    <mergeCell ref="M166:M168"/>
    <mergeCell ref="Y166:Y168"/>
    <mergeCell ref="AK166:AK168"/>
    <mergeCell ref="AV166:AV168"/>
    <mergeCell ref="AV163:AV165"/>
    <mergeCell ref="BJ163:BJ165"/>
    <mergeCell ref="O177:P177"/>
    <mergeCell ref="Q177:R177"/>
    <mergeCell ref="S177:T177"/>
    <mergeCell ref="U177:V177"/>
    <mergeCell ref="W177:X177"/>
    <mergeCell ref="Y177:Y178"/>
    <mergeCell ref="BV176:CJ176"/>
    <mergeCell ref="A177:A178"/>
    <mergeCell ref="B177:B178"/>
    <mergeCell ref="C177:D177"/>
    <mergeCell ref="E177:F177"/>
    <mergeCell ref="G177:H177"/>
    <mergeCell ref="I177:J177"/>
    <mergeCell ref="K177:L177"/>
    <mergeCell ref="M177:M178"/>
    <mergeCell ref="N177:N178"/>
    <mergeCell ref="A176:L176"/>
    <mergeCell ref="M176:X176"/>
    <mergeCell ref="AX177:AY177"/>
    <mergeCell ref="AZ177:BA177"/>
    <mergeCell ref="BB177:BC177"/>
    <mergeCell ref="BJ183:BJ185"/>
    <mergeCell ref="BV183:BV185"/>
    <mergeCell ref="A180:A182"/>
    <mergeCell ref="M180:M182"/>
    <mergeCell ref="A172:A174"/>
    <mergeCell ref="M172:M174"/>
    <mergeCell ref="Y172:Y174"/>
    <mergeCell ref="AK172:AK174"/>
    <mergeCell ref="AV172:AV174"/>
    <mergeCell ref="BJ172:BJ174"/>
    <mergeCell ref="BV172:BV174"/>
    <mergeCell ref="Y176:AJ176"/>
    <mergeCell ref="AK176:AU176"/>
    <mergeCell ref="AV176:BI176"/>
    <mergeCell ref="BJ176:BU176"/>
    <mergeCell ref="BT177:BU177"/>
    <mergeCell ref="BV177:BV178"/>
    <mergeCell ref="AM177:AU177"/>
    <mergeCell ref="AV177:AV178"/>
    <mergeCell ref="AW177:AW178"/>
    <mergeCell ref="Z177:Z178"/>
    <mergeCell ref="AA177:AE177"/>
    <mergeCell ref="AF177:AI177"/>
    <mergeCell ref="AJ177:AJ178"/>
    <mergeCell ref="AK177:AK178"/>
    <mergeCell ref="AL177:AL178"/>
    <mergeCell ref="BV169:BV171"/>
    <mergeCell ref="BV190:BV192"/>
    <mergeCell ref="A193:A195"/>
    <mergeCell ref="M193:M195"/>
    <mergeCell ref="Y193:Y195"/>
    <mergeCell ref="AK193:AK195"/>
    <mergeCell ref="AV193:AV195"/>
    <mergeCell ref="BJ193:BJ195"/>
    <mergeCell ref="BV193:BV195"/>
    <mergeCell ref="A190:A192"/>
    <mergeCell ref="M190:M192"/>
    <mergeCell ref="Y190:Y192"/>
    <mergeCell ref="AK190:AK192"/>
    <mergeCell ref="AV190:AV192"/>
    <mergeCell ref="BJ190:BJ192"/>
    <mergeCell ref="Y180:Y182"/>
    <mergeCell ref="AK180:AK182"/>
    <mergeCell ref="AV180:AV182"/>
    <mergeCell ref="BJ180:BJ182"/>
    <mergeCell ref="BV186:BV188"/>
    <mergeCell ref="A186:A188"/>
    <mergeCell ref="M186:M188"/>
    <mergeCell ref="Y186:Y188"/>
    <mergeCell ref="AK186:AK188"/>
    <mergeCell ref="AV186:AV188"/>
    <mergeCell ref="BJ186:BJ188"/>
    <mergeCell ref="BV180:BV182"/>
    <mergeCell ref="A183:A185"/>
    <mergeCell ref="M183:M185"/>
    <mergeCell ref="Y183:Y185"/>
    <mergeCell ref="AK183:AK185"/>
    <mergeCell ref="AV183:AV185"/>
    <mergeCell ref="BV202:BV204"/>
    <mergeCell ref="A205:A207"/>
    <mergeCell ref="M205:M207"/>
    <mergeCell ref="Y205:Y207"/>
    <mergeCell ref="AK205:AK207"/>
    <mergeCell ref="AV205:AV207"/>
    <mergeCell ref="BJ205:BJ207"/>
    <mergeCell ref="BV205:BV207"/>
    <mergeCell ref="A202:A204"/>
    <mergeCell ref="M202:M204"/>
    <mergeCell ref="Y202:Y204"/>
    <mergeCell ref="AK202:AK204"/>
    <mergeCell ref="AV202:AV204"/>
    <mergeCell ref="BJ202:BJ204"/>
    <mergeCell ref="BV196:BV198"/>
    <mergeCell ref="A199:A201"/>
    <mergeCell ref="M199:M201"/>
    <mergeCell ref="Y199:Y201"/>
    <mergeCell ref="AK199:AK201"/>
    <mergeCell ref="AV199:AV201"/>
    <mergeCell ref="BJ199:BJ201"/>
    <mergeCell ref="BV199:BV201"/>
    <mergeCell ref="A196:A198"/>
    <mergeCell ref="M196:M198"/>
    <mergeCell ref="Y196:Y198"/>
    <mergeCell ref="AK196:AK198"/>
    <mergeCell ref="AV196:AV198"/>
    <mergeCell ref="BJ196:BJ198"/>
    <mergeCell ref="BV214:BV216"/>
    <mergeCell ref="A217:L217"/>
    <mergeCell ref="M217:X217"/>
    <mergeCell ref="Y217:AJ217"/>
    <mergeCell ref="AK217:AU217"/>
    <mergeCell ref="AV217:BI217"/>
    <mergeCell ref="BJ217:BU217"/>
    <mergeCell ref="BV217:CJ217"/>
    <mergeCell ref="A214:A216"/>
    <mergeCell ref="M214:M216"/>
    <mergeCell ref="Y214:Y216"/>
    <mergeCell ref="AK214:AK216"/>
    <mergeCell ref="AV214:AV216"/>
    <mergeCell ref="BJ214:BJ216"/>
    <mergeCell ref="BV208:BV210"/>
    <mergeCell ref="A211:A213"/>
    <mergeCell ref="M211:M213"/>
    <mergeCell ref="Y211:Y213"/>
    <mergeCell ref="AK211:AK213"/>
    <mergeCell ref="AV211:AV213"/>
    <mergeCell ref="BJ211:BJ213"/>
    <mergeCell ref="BV211:BV213"/>
    <mergeCell ref="A208:A210"/>
    <mergeCell ref="M208:M210"/>
    <mergeCell ref="Y208:Y210"/>
    <mergeCell ref="AK208:AK210"/>
    <mergeCell ref="AV208:AV210"/>
    <mergeCell ref="BJ208:BJ210"/>
    <mergeCell ref="O219:P219"/>
    <mergeCell ref="Q219:R219"/>
    <mergeCell ref="S219:T219"/>
    <mergeCell ref="U219:V219"/>
    <mergeCell ref="W219:X219"/>
    <mergeCell ref="Y219:Y220"/>
    <mergeCell ref="BV218:CJ218"/>
    <mergeCell ref="A219:A220"/>
    <mergeCell ref="B219:B220"/>
    <mergeCell ref="C219:D219"/>
    <mergeCell ref="E219:F219"/>
    <mergeCell ref="G219:H219"/>
    <mergeCell ref="I219:J219"/>
    <mergeCell ref="K219:L219"/>
    <mergeCell ref="M219:M220"/>
    <mergeCell ref="N219:N220"/>
    <mergeCell ref="A218:L218"/>
    <mergeCell ref="M218:X218"/>
    <mergeCell ref="Y218:AJ218"/>
    <mergeCell ref="AK218:AU218"/>
    <mergeCell ref="AV218:BI218"/>
    <mergeCell ref="BJ218:BU218"/>
    <mergeCell ref="BT219:BU219"/>
    <mergeCell ref="BV219:BV220"/>
    <mergeCell ref="BW219:BW220"/>
    <mergeCell ref="BX219:CJ219"/>
    <mergeCell ref="BD219:BE219"/>
    <mergeCell ref="BF219:BG219"/>
    <mergeCell ref="BH219:BI219"/>
    <mergeCell ref="BJ219:BJ220"/>
    <mergeCell ref="BK219:BK220"/>
    <mergeCell ref="BL219:BS219"/>
    <mergeCell ref="AM219:AU219"/>
    <mergeCell ref="AV219:AV220"/>
    <mergeCell ref="AW219:AW220"/>
    <mergeCell ref="AX219:AY219"/>
    <mergeCell ref="AZ219:BA219"/>
    <mergeCell ref="BB219:BC219"/>
    <mergeCell ref="Z219:Z220"/>
    <mergeCell ref="AA219:AE219"/>
    <mergeCell ref="AF219:AI219"/>
    <mergeCell ref="AJ219:AJ220"/>
    <mergeCell ref="AK219:AK220"/>
    <mergeCell ref="AL219:AL220"/>
    <mergeCell ref="BV228:BV230"/>
    <mergeCell ref="A231:A233"/>
    <mergeCell ref="M231:M233"/>
    <mergeCell ref="Y231:Y233"/>
    <mergeCell ref="AK231:AK233"/>
    <mergeCell ref="AV231:AV233"/>
    <mergeCell ref="BJ231:BJ233"/>
    <mergeCell ref="BV231:BV233"/>
    <mergeCell ref="A228:A230"/>
    <mergeCell ref="M228:M230"/>
    <mergeCell ref="Y228:Y230"/>
    <mergeCell ref="AK228:AK230"/>
    <mergeCell ref="AV228:AV230"/>
    <mergeCell ref="BJ228:BJ230"/>
    <mergeCell ref="BV222:BV224"/>
    <mergeCell ref="A225:A227"/>
    <mergeCell ref="M225:M227"/>
    <mergeCell ref="Y225:Y227"/>
    <mergeCell ref="AK225:AK227"/>
    <mergeCell ref="AV225:AV227"/>
    <mergeCell ref="BJ225:BJ227"/>
    <mergeCell ref="BV225:BV227"/>
    <mergeCell ref="A222:A224"/>
    <mergeCell ref="M222:M224"/>
    <mergeCell ref="Y222:Y224"/>
    <mergeCell ref="AK222:AK224"/>
    <mergeCell ref="AV222:AV224"/>
    <mergeCell ref="BJ222:BJ224"/>
    <mergeCell ref="BV241:BV243"/>
    <mergeCell ref="A244:A246"/>
    <mergeCell ref="M244:M246"/>
    <mergeCell ref="Y244:Y246"/>
    <mergeCell ref="AK244:AK246"/>
    <mergeCell ref="AV244:AV246"/>
    <mergeCell ref="BJ244:BJ246"/>
    <mergeCell ref="BV244:BV246"/>
    <mergeCell ref="A241:A243"/>
    <mergeCell ref="M241:M243"/>
    <mergeCell ref="Y241:Y243"/>
    <mergeCell ref="AK241:AK243"/>
    <mergeCell ref="AV241:AV243"/>
    <mergeCell ref="BJ241:BJ243"/>
    <mergeCell ref="BV234:BV236"/>
    <mergeCell ref="A238:A240"/>
    <mergeCell ref="M238:M240"/>
    <mergeCell ref="Y238:Y240"/>
    <mergeCell ref="AK238:AK240"/>
    <mergeCell ref="AV238:AV240"/>
    <mergeCell ref="BJ238:BJ240"/>
    <mergeCell ref="BV238:BV240"/>
    <mergeCell ref="A234:A236"/>
    <mergeCell ref="M234:M236"/>
    <mergeCell ref="Y234:Y236"/>
    <mergeCell ref="AK234:AK236"/>
    <mergeCell ref="AV234:AV236"/>
    <mergeCell ref="BJ234:BJ236"/>
    <mergeCell ref="BV253:BV255"/>
    <mergeCell ref="A256:A258"/>
    <mergeCell ref="M256:M258"/>
    <mergeCell ref="Y256:Y258"/>
    <mergeCell ref="AK256:AK258"/>
    <mergeCell ref="AV256:AV258"/>
    <mergeCell ref="BJ256:BJ258"/>
    <mergeCell ref="BV256:BV258"/>
    <mergeCell ref="A253:A255"/>
    <mergeCell ref="M253:M255"/>
    <mergeCell ref="Y253:Y255"/>
    <mergeCell ref="AK253:AK255"/>
    <mergeCell ref="AV253:AV255"/>
    <mergeCell ref="BJ253:BJ255"/>
    <mergeCell ref="BV247:BV249"/>
    <mergeCell ref="A250:A252"/>
    <mergeCell ref="M250:M252"/>
    <mergeCell ref="Y250:Y252"/>
    <mergeCell ref="AK250:AK252"/>
    <mergeCell ref="AV250:AV252"/>
    <mergeCell ref="BJ250:BJ252"/>
    <mergeCell ref="BV250:BV252"/>
    <mergeCell ref="A247:A249"/>
    <mergeCell ref="M247:M249"/>
    <mergeCell ref="Y247:Y249"/>
    <mergeCell ref="AK247:AK249"/>
    <mergeCell ref="AV247:AV249"/>
    <mergeCell ref="BJ247:BJ249"/>
    <mergeCell ref="M261:M262"/>
    <mergeCell ref="N261:N262"/>
    <mergeCell ref="O261:P261"/>
    <mergeCell ref="Q261:R261"/>
    <mergeCell ref="S261:T261"/>
    <mergeCell ref="A261:A262"/>
    <mergeCell ref="B261:B262"/>
    <mergeCell ref="C261:D261"/>
    <mergeCell ref="E261:F261"/>
    <mergeCell ref="G261:H261"/>
    <mergeCell ref="I261:J261"/>
    <mergeCell ref="BV259:CJ259"/>
    <mergeCell ref="A260:L260"/>
    <mergeCell ref="M260:X260"/>
    <mergeCell ref="Y260:AJ260"/>
    <mergeCell ref="AK260:AU260"/>
    <mergeCell ref="AV260:BI260"/>
    <mergeCell ref="BJ260:BU260"/>
    <mergeCell ref="BV260:CJ260"/>
    <mergeCell ref="A259:L259"/>
    <mergeCell ref="M259:X259"/>
    <mergeCell ref="Y259:AJ259"/>
    <mergeCell ref="AK259:AU259"/>
    <mergeCell ref="AV259:BI259"/>
    <mergeCell ref="BJ259:BU259"/>
    <mergeCell ref="BX261:CJ261"/>
    <mergeCell ref="A264:A266"/>
    <mergeCell ref="M264:M266"/>
    <mergeCell ref="Y264:Y266"/>
    <mergeCell ref="AK264:AK266"/>
    <mergeCell ref="AV264:AV266"/>
    <mergeCell ref="BJ264:BJ266"/>
    <mergeCell ref="BV264:BV266"/>
    <mergeCell ref="BJ261:BJ262"/>
    <mergeCell ref="BK261:BK262"/>
    <mergeCell ref="BL261:BS261"/>
    <mergeCell ref="BT261:BU261"/>
    <mergeCell ref="BV261:BV262"/>
    <mergeCell ref="BW261:BW262"/>
    <mergeCell ref="AX261:AY261"/>
    <mergeCell ref="AZ261:BA261"/>
    <mergeCell ref="BB261:BC261"/>
    <mergeCell ref="BD261:BE261"/>
    <mergeCell ref="BF261:BG261"/>
    <mergeCell ref="BH261:BI261"/>
    <mergeCell ref="AJ261:AJ262"/>
    <mergeCell ref="AK261:AK262"/>
    <mergeCell ref="AL261:AL262"/>
    <mergeCell ref="AM261:AU261"/>
    <mergeCell ref="AV261:AV262"/>
    <mergeCell ref="AW261:AW262"/>
    <mergeCell ref="U261:V261"/>
    <mergeCell ref="W261:X261"/>
    <mergeCell ref="Y261:Y262"/>
    <mergeCell ref="Z261:Z262"/>
    <mergeCell ref="AA261:AE261"/>
    <mergeCell ref="AF261:AI261"/>
    <mergeCell ref="K261:L261"/>
    <mergeCell ref="BV274:BV276"/>
    <mergeCell ref="A277:A279"/>
    <mergeCell ref="M277:M279"/>
    <mergeCell ref="Y277:Y279"/>
    <mergeCell ref="AK277:AK279"/>
    <mergeCell ref="AV277:AV279"/>
    <mergeCell ref="BJ277:BJ279"/>
    <mergeCell ref="BV277:BV279"/>
    <mergeCell ref="A274:A276"/>
    <mergeCell ref="M274:M276"/>
    <mergeCell ref="Y274:Y276"/>
    <mergeCell ref="AK274:AK276"/>
    <mergeCell ref="AV274:AV276"/>
    <mergeCell ref="BJ274:BJ276"/>
    <mergeCell ref="BV267:BV269"/>
    <mergeCell ref="A270:A272"/>
    <mergeCell ref="M270:M272"/>
    <mergeCell ref="Y270:Y272"/>
    <mergeCell ref="AK270:AK272"/>
    <mergeCell ref="AV270:AV272"/>
    <mergeCell ref="BJ270:BJ272"/>
    <mergeCell ref="BV270:BV272"/>
    <mergeCell ref="A267:A269"/>
    <mergeCell ref="M267:M269"/>
    <mergeCell ref="Y267:Y269"/>
    <mergeCell ref="AK267:AK269"/>
    <mergeCell ref="AV267:AV269"/>
    <mergeCell ref="BJ267:BJ269"/>
    <mergeCell ref="BV286:BV288"/>
    <mergeCell ref="A289:A291"/>
    <mergeCell ref="M289:M291"/>
    <mergeCell ref="Y289:Y291"/>
    <mergeCell ref="AK289:AK291"/>
    <mergeCell ref="AV289:AV291"/>
    <mergeCell ref="BJ289:BJ291"/>
    <mergeCell ref="BV289:BV291"/>
    <mergeCell ref="A286:A288"/>
    <mergeCell ref="M286:M288"/>
    <mergeCell ref="Y286:Y288"/>
    <mergeCell ref="AK286:AK288"/>
    <mergeCell ref="AV286:AV288"/>
    <mergeCell ref="BJ286:BJ288"/>
    <mergeCell ref="BV280:BV282"/>
    <mergeCell ref="A283:A285"/>
    <mergeCell ref="M283:M285"/>
    <mergeCell ref="Y283:Y285"/>
    <mergeCell ref="AK283:AK285"/>
    <mergeCell ref="AV283:AV285"/>
    <mergeCell ref="BJ283:BJ285"/>
    <mergeCell ref="BV283:BV285"/>
    <mergeCell ref="A280:A282"/>
    <mergeCell ref="M280:M282"/>
    <mergeCell ref="Y280:Y282"/>
    <mergeCell ref="AK280:AK282"/>
    <mergeCell ref="AV280:AV282"/>
    <mergeCell ref="BJ280:BJ282"/>
    <mergeCell ref="BV292:CJ292"/>
    <mergeCell ref="A293:L293"/>
    <mergeCell ref="M293:X293"/>
    <mergeCell ref="Y293:AJ293"/>
    <mergeCell ref="AK293:AU293"/>
    <mergeCell ref="AV293:BI293"/>
    <mergeCell ref="BJ293:BU293"/>
    <mergeCell ref="BV293:CJ293"/>
    <mergeCell ref="A292:L292"/>
    <mergeCell ref="M292:X292"/>
    <mergeCell ref="Y292:AJ292"/>
    <mergeCell ref="AK292:AU292"/>
    <mergeCell ref="AV292:BI292"/>
    <mergeCell ref="BJ292:BU292"/>
    <mergeCell ref="BF294:BG294"/>
    <mergeCell ref="BH294:BI294"/>
    <mergeCell ref="AJ294:AJ295"/>
    <mergeCell ref="AK294:AK295"/>
    <mergeCell ref="AL294:AL295"/>
    <mergeCell ref="AM294:AU294"/>
    <mergeCell ref="AV294:AV295"/>
    <mergeCell ref="AW294:AW295"/>
    <mergeCell ref="U294:V294"/>
    <mergeCell ref="W294:X294"/>
    <mergeCell ref="Y294:Y295"/>
    <mergeCell ref="Z294:Z295"/>
    <mergeCell ref="BX294:CJ294"/>
    <mergeCell ref="BW294:BW295"/>
    <mergeCell ref="AX294:AY294"/>
    <mergeCell ref="AZ294:BA294"/>
    <mergeCell ref="BB294:BC294"/>
    <mergeCell ref="BD294:BE294"/>
    <mergeCell ref="BV300:BV302"/>
    <mergeCell ref="A304:A306"/>
    <mergeCell ref="M304:M306"/>
    <mergeCell ref="Y304:Y306"/>
    <mergeCell ref="AK304:AK306"/>
    <mergeCell ref="AV304:AV306"/>
    <mergeCell ref="BJ304:BJ306"/>
    <mergeCell ref="BV304:BV306"/>
    <mergeCell ref="A300:A302"/>
    <mergeCell ref="M300:M302"/>
    <mergeCell ref="Y300:Y302"/>
    <mergeCell ref="AK300:AK302"/>
    <mergeCell ref="AV300:AV302"/>
    <mergeCell ref="BJ300:BJ302"/>
    <mergeCell ref="A294:A295"/>
    <mergeCell ref="B294:B295"/>
    <mergeCell ref="C294:D294"/>
    <mergeCell ref="E294:F294"/>
    <mergeCell ref="G294:H294"/>
    <mergeCell ref="I294:J294"/>
    <mergeCell ref="A297:A299"/>
    <mergeCell ref="M297:M299"/>
    <mergeCell ref="Y297:Y299"/>
    <mergeCell ref="AK297:AK299"/>
    <mergeCell ref="AV297:AV299"/>
    <mergeCell ref="BJ297:BJ299"/>
    <mergeCell ref="BV297:BV299"/>
    <mergeCell ref="BJ294:BJ295"/>
    <mergeCell ref="BK294:BK295"/>
    <mergeCell ref="BL294:BS294"/>
    <mergeCell ref="BT294:BU294"/>
    <mergeCell ref="BV294:BV295"/>
    <mergeCell ref="AA294:AE294"/>
    <mergeCell ref="AF294:AI294"/>
    <mergeCell ref="K294:L294"/>
    <mergeCell ref="M294:M295"/>
    <mergeCell ref="N294:N295"/>
    <mergeCell ref="O294:P294"/>
    <mergeCell ref="Q294:R294"/>
    <mergeCell ref="S294:T294"/>
    <mergeCell ref="BV313:BV315"/>
    <mergeCell ref="A316:A318"/>
    <mergeCell ref="M316:M318"/>
    <mergeCell ref="Y316:Y318"/>
    <mergeCell ref="AK316:AK318"/>
    <mergeCell ref="AV316:AV318"/>
    <mergeCell ref="BJ316:BJ318"/>
    <mergeCell ref="BV316:BV318"/>
    <mergeCell ref="A313:A315"/>
    <mergeCell ref="M313:M315"/>
    <mergeCell ref="Y313:Y315"/>
    <mergeCell ref="AK313:AK315"/>
    <mergeCell ref="AV313:AV315"/>
    <mergeCell ref="BJ313:BJ315"/>
    <mergeCell ref="BV307:BV309"/>
    <mergeCell ref="A310:A312"/>
    <mergeCell ref="M310:M312"/>
    <mergeCell ref="Y310:Y312"/>
    <mergeCell ref="AK310:AK312"/>
    <mergeCell ref="AV310:AV312"/>
    <mergeCell ref="BJ310:BJ312"/>
    <mergeCell ref="BV310:BV312"/>
    <mergeCell ref="A307:A309"/>
    <mergeCell ref="M307:M309"/>
    <mergeCell ref="Y307:Y309"/>
    <mergeCell ref="AK307:AK309"/>
    <mergeCell ref="AV307:AV309"/>
    <mergeCell ref="BJ307:BJ309"/>
    <mergeCell ref="BV319:CJ319"/>
    <mergeCell ref="A320:L320"/>
    <mergeCell ref="M320:X320"/>
    <mergeCell ref="Y320:AJ320"/>
    <mergeCell ref="AK320:AU320"/>
    <mergeCell ref="AV320:BI320"/>
    <mergeCell ref="BJ320:BU320"/>
    <mergeCell ref="BV320:CJ320"/>
    <mergeCell ref="A319:L319"/>
    <mergeCell ref="M319:X319"/>
    <mergeCell ref="Y319:AJ319"/>
    <mergeCell ref="AK319:AU319"/>
    <mergeCell ref="AV319:BI319"/>
    <mergeCell ref="BJ319:BU319"/>
    <mergeCell ref="AV321:AV322"/>
    <mergeCell ref="AW321:AW322"/>
    <mergeCell ref="U321:V321"/>
    <mergeCell ref="W321:X321"/>
    <mergeCell ref="Y321:Y322"/>
    <mergeCell ref="Z321:Z322"/>
    <mergeCell ref="BV327:BV329"/>
    <mergeCell ref="A330:A332"/>
    <mergeCell ref="M330:M332"/>
    <mergeCell ref="Y330:Y332"/>
    <mergeCell ref="AK330:AK332"/>
    <mergeCell ref="AV330:AV332"/>
    <mergeCell ref="BJ330:BJ332"/>
    <mergeCell ref="BV330:BV332"/>
    <mergeCell ref="A327:A329"/>
    <mergeCell ref="M327:M329"/>
    <mergeCell ref="Y327:Y329"/>
    <mergeCell ref="AK327:AK329"/>
    <mergeCell ref="AV327:AV329"/>
    <mergeCell ref="BJ327:BJ329"/>
    <mergeCell ref="A321:A322"/>
    <mergeCell ref="B321:B322"/>
    <mergeCell ref="C321:D321"/>
    <mergeCell ref="E321:F321"/>
    <mergeCell ref="G321:H321"/>
    <mergeCell ref="I321:J321"/>
    <mergeCell ref="BX321:CJ321"/>
    <mergeCell ref="A324:A326"/>
    <mergeCell ref="M324:M326"/>
    <mergeCell ref="Y324:Y326"/>
    <mergeCell ref="AK324:AK326"/>
    <mergeCell ref="AV324:AV326"/>
    <mergeCell ref="BJ324:BJ326"/>
    <mergeCell ref="BV324:BV326"/>
    <mergeCell ref="BJ321:BJ322"/>
    <mergeCell ref="BK321:BK322"/>
    <mergeCell ref="BL321:BS321"/>
    <mergeCell ref="BT321:BU321"/>
    <mergeCell ref="BV321:BV322"/>
    <mergeCell ref="BW321:BW322"/>
    <mergeCell ref="AX321:AY321"/>
    <mergeCell ref="AZ321:BA321"/>
    <mergeCell ref="BB321:BC321"/>
    <mergeCell ref="BD321:BE321"/>
    <mergeCell ref="AA321:AE321"/>
    <mergeCell ref="AF321:AI321"/>
    <mergeCell ref="K321:L321"/>
    <mergeCell ref="M321:M322"/>
    <mergeCell ref="N321:N322"/>
    <mergeCell ref="O321:P321"/>
    <mergeCell ref="Q321:R321"/>
    <mergeCell ref="S321:T321"/>
    <mergeCell ref="BF321:BG321"/>
    <mergeCell ref="BH321:BI321"/>
    <mergeCell ref="AJ321:AJ322"/>
    <mergeCell ref="AK321:AK322"/>
    <mergeCell ref="AL321:AL322"/>
    <mergeCell ref="AM321:AU321"/>
    <mergeCell ref="BV339:BV341"/>
    <mergeCell ref="A342:A344"/>
    <mergeCell ref="M342:M344"/>
    <mergeCell ref="Y342:Y344"/>
    <mergeCell ref="AK342:AK344"/>
    <mergeCell ref="AV342:AV344"/>
    <mergeCell ref="BJ342:BJ344"/>
    <mergeCell ref="BV342:BV344"/>
    <mergeCell ref="A339:A341"/>
    <mergeCell ref="M339:M341"/>
    <mergeCell ref="Y339:Y341"/>
    <mergeCell ref="AK339:AK341"/>
    <mergeCell ref="AV339:AV341"/>
    <mergeCell ref="BJ339:BJ341"/>
    <mergeCell ref="BV333:BV335"/>
    <mergeCell ref="A336:A338"/>
    <mergeCell ref="M336:M338"/>
    <mergeCell ref="Y336:Y338"/>
    <mergeCell ref="AK336:AK338"/>
    <mergeCell ref="AV336:AV338"/>
    <mergeCell ref="BJ336:BJ338"/>
    <mergeCell ref="BV336:BV338"/>
    <mergeCell ref="A333:A335"/>
    <mergeCell ref="M333:M335"/>
    <mergeCell ref="Y333:Y335"/>
    <mergeCell ref="AK333:AK335"/>
    <mergeCell ref="AV333:AV335"/>
    <mergeCell ref="BJ333:BJ335"/>
    <mergeCell ref="BV352:BV354"/>
    <mergeCell ref="A355:L355"/>
    <mergeCell ref="M355:X355"/>
    <mergeCell ref="Y355:AJ355"/>
    <mergeCell ref="AK355:AU355"/>
    <mergeCell ref="AV355:BI355"/>
    <mergeCell ref="BJ355:BU355"/>
    <mergeCell ref="BV355:CJ355"/>
    <mergeCell ref="A352:A354"/>
    <mergeCell ref="M352:M354"/>
    <mergeCell ref="Y352:Y354"/>
    <mergeCell ref="AK352:AK354"/>
    <mergeCell ref="AV352:AV354"/>
    <mergeCell ref="BJ352:BJ354"/>
    <mergeCell ref="BV346:BV348"/>
    <mergeCell ref="A349:A351"/>
    <mergeCell ref="M349:M351"/>
    <mergeCell ref="Y349:Y351"/>
    <mergeCell ref="AK349:AK351"/>
    <mergeCell ref="AV349:AV351"/>
    <mergeCell ref="BJ349:BJ351"/>
    <mergeCell ref="BV349:BV351"/>
    <mergeCell ref="A346:A348"/>
    <mergeCell ref="M346:M348"/>
    <mergeCell ref="Y346:Y348"/>
    <mergeCell ref="AK346:AK348"/>
    <mergeCell ref="AV346:AV348"/>
    <mergeCell ref="BJ346:BJ348"/>
    <mergeCell ref="O357:P357"/>
    <mergeCell ref="Q357:R357"/>
    <mergeCell ref="S357:T357"/>
    <mergeCell ref="U357:V357"/>
    <mergeCell ref="W357:X357"/>
    <mergeCell ref="Y357:Y358"/>
    <mergeCell ref="BV356:CJ356"/>
    <mergeCell ref="A357:A358"/>
    <mergeCell ref="B357:B358"/>
    <mergeCell ref="C357:D357"/>
    <mergeCell ref="E357:F357"/>
    <mergeCell ref="G357:H357"/>
    <mergeCell ref="I357:J357"/>
    <mergeCell ref="K357:L357"/>
    <mergeCell ref="M357:M358"/>
    <mergeCell ref="N357:N358"/>
    <mergeCell ref="A356:L356"/>
    <mergeCell ref="M356:X356"/>
    <mergeCell ref="Y356:AJ356"/>
    <mergeCell ref="AK356:AU356"/>
    <mergeCell ref="AV356:BI356"/>
    <mergeCell ref="BJ356:BU356"/>
    <mergeCell ref="BT357:BU357"/>
    <mergeCell ref="BV357:BV358"/>
    <mergeCell ref="BW357:BW358"/>
    <mergeCell ref="BX357:CJ357"/>
    <mergeCell ref="BD357:BE357"/>
    <mergeCell ref="BF357:BG357"/>
    <mergeCell ref="BH357:BI357"/>
    <mergeCell ref="BJ357:BJ358"/>
    <mergeCell ref="BK357:BK358"/>
    <mergeCell ref="BL357:BS357"/>
    <mergeCell ref="AM357:AU357"/>
    <mergeCell ref="AV357:AV358"/>
    <mergeCell ref="AW357:AW358"/>
    <mergeCell ref="AX357:AY357"/>
    <mergeCell ref="AZ357:BA357"/>
    <mergeCell ref="BB357:BC357"/>
    <mergeCell ref="Z357:Z358"/>
    <mergeCell ref="AA357:AE357"/>
    <mergeCell ref="AF357:AI357"/>
    <mergeCell ref="AJ357:AJ358"/>
    <mergeCell ref="AK357:AK358"/>
    <mergeCell ref="AL357:AL358"/>
    <mergeCell ref="BV366:BV368"/>
    <mergeCell ref="A370:A372"/>
    <mergeCell ref="M370:M372"/>
    <mergeCell ref="Y370:Y372"/>
    <mergeCell ref="AK370:AK372"/>
    <mergeCell ref="AV370:AV372"/>
    <mergeCell ref="BJ370:BJ372"/>
    <mergeCell ref="BV370:BV372"/>
    <mergeCell ref="A366:A368"/>
    <mergeCell ref="M366:M368"/>
    <mergeCell ref="Y366:Y368"/>
    <mergeCell ref="AK366:AK368"/>
    <mergeCell ref="AV366:AV368"/>
    <mergeCell ref="BJ366:BJ368"/>
    <mergeCell ref="BV360:BV362"/>
    <mergeCell ref="A363:A365"/>
    <mergeCell ref="M363:M365"/>
    <mergeCell ref="Y363:Y365"/>
    <mergeCell ref="AK363:AK365"/>
    <mergeCell ref="AV363:AV365"/>
    <mergeCell ref="BJ363:BJ365"/>
    <mergeCell ref="BV363:BV365"/>
    <mergeCell ref="A360:A362"/>
    <mergeCell ref="M360:M362"/>
    <mergeCell ref="Y360:Y362"/>
    <mergeCell ref="AK360:AK362"/>
    <mergeCell ref="AV360:AV362"/>
    <mergeCell ref="BJ360:BJ362"/>
    <mergeCell ref="BV379:BV381"/>
    <mergeCell ref="A382:A384"/>
    <mergeCell ref="M382:M384"/>
    <mergeCell ref="Y382:Y384"/>
    <mergeCell ref="AK382:AK384"/>
    <mergeCell ref="AV382:AV384"/>
    <mergeCell ref="BJ382:BJ384"/>
    <mergeCell ref="BV382:BV384"/>
    <mergeCell ref="A379:A381"/>
    <mergeCell ref="M379:M381"/>
    <mergeCell ref="Y379:Y381"/>
    <mergeCell ref="AK379:AK381"/>
    <mergeCell ref="AV379:AV381"/>
    <mergeCell ref="BJ379:BJ381"/>
    <mergeCell ref="BV373:BV375"/>
    <mergeCell ref="A376:A378"/>
    <mergeCell ref="M376:M378"/>
    <mergeCell ref="Y376:Y378"/>
    <mergeCell ref="AK376:AK378"/>
    <mergeCell ref="AV376:AV378"/>
    <mergeCell ref="BJ376:BJ378"/>
    <mergeCell ref="BV376:BV378"/>
    <mergeCell ref="A373:A375"/>
    <mergeCell ref="M373:M375"/>
    <mergeCell ref="Y373:Y375"/>
    <mergeCell ref="AK373:AK375"/>
    <mergeCell ref="AV373:AV375"/>
    <mergeCell ref="BJ373:BJ375"/>
    <mergeCell ref="M387:M388"/>
    <mergeCell ref="N387:N388"/>
    <mergeCell ref="O387:P387"/>
    <mergeCell ref="Q387:R387"/>
    <mergeCell ref="S387:T387"/>
    <mergeCell ref="A387:A388"/>
    <mergeCell ref="B387:B388"/>
    <mergeCell ref="C387:D387"/>
    <mergeCell ref="E387:F387"/>
    <mergeCell ref="G387:H387"/>
    <mergeCell ref="I387:J387"/>
    <mergeCell ref="BV385:CJ385"/>
    <mergeCell ref="A386:L386"/>
    <mergeCell ref="M386:X386"/>
    <mergeCell ref="Y386:AJ386"/>
    <mergeCell ref="AK386:AU386"/>
    <mergeCell ref="AV386:BI386"/>
    <mergeCell ref="BJ386:BU386"/>
    <mergeCell ref="BV386:CJ386"/>
    <mergeCell ref="A385:L385"/>
    <mergeCell ref="M385:X385"/>
    <mergeCell ref="Y385:AJ385"/>
    <mergeCell ref="AK385:AU385"/>
    <mergeCell ref="AV385:BI385"/>
    <mergeCell ref="BJ385:BU385"/>
    <mergeCell ref="BX387:CJ387"/>
    <mergeCell ref="A390:A392"/>
    <mergeCell ref="M390:M392"/>
    <mergeCell ref="Y390:Y392"/>
    <mergeCell ref="AK390:AK392"/>
    <mergeCell ref="AV390:AV392"/>
    <mergeCell ref="BJ390:BJ392"/>
    <mergeCell ref="BV390:BV392"/>
    <mergeCell ref="BJ387:BJ388"/>
    <mergeCell ref="BK387:BK388"/>
    <mergeCell ref="BL387:BS387"/>
    <mergeCell ref="BT387:BU387"/>
    <mergeCell ref="BV387:BV388"/>
    <mergeCell ref="BW387:BW388"/>
    <mergeCell ref="AX387:AY387"/>
    <mergeCell ref="AZ387:BA387"/>
    <mergeCell ref="BB387:BC387"/>
    <mergeCell ref="BD387:BE387"/>
    <mergeCell ref="BF387:BG387"/>
    <mergeCell ref="BH387:BI387"/>
    <mergeCell ref="AJ387:AJ388"/>
    <mergeCell ref="AK387:AK388"/>
    <mergeCell ref="AL387:AL388"/>
    <mergeCell ref="AM387:AU387"/>
    <mergeCell ref="AV387:AV388"/>
    <mergeCell ref="AW387:AW388"/>
    <mergeCell ref="U387:V387"/>
    <mergeCell ref="W387:X387"/>
    <mergeCell ref="Y387:Y388"/>
    <mergeCell ref="Z387:Z388"/>
    <mergeCell ref="AA387:AE387"/>
    <mergeCell ref="AF387:AI387"/>
    <mergeCell ref="K387:L387"/>
    <mergeCell ref="BV399:BV401"/>
    <mergeCell ref="A402:A404"/>
    <mergeCell ref="M402:M404"/>
    <mergeCell ref="Y402:Y404"/>
    <mergeCell ref="AK402:AK404"/>
    <mergeCell ref="AV402:AV404"/>
    <mergeCell ref="BJ402:BJ404"/>
    <mergeCell ref="BV402:BV404"/>
    <mergeCell ref="A399:A401"/>
    <mergeCell ref="M399:M401"/>
    <mergeCell ref="Y399:Y401"/>
    <mergeCell ref="AK399:AK401"/>
    <mergeCell ref="AV399:AV401"/>
    <mergeCell ref="BJ399:BJ401"/>
    <mergeCell ref="BV393:BV395"/>
    <mergeCell ref="A396:A398"/>
    <mergeCell ref="M396:M398"/>
    <mergeCell ref="Y396:Y398"/>
    <mergeCell ref="AK396:AK398"/>
    <mergeCell ref="AV396:AV398"/>
    <mergeCell ref="BJ396:BJ398"/>
    <mergeCell ref="BV396:BV398"/>
    <mergeCell ref="A393:A395"/>
    <mergeCell ref="M393:M395"/>
    <mergeCell ref="Y393:Y395"/>
    <mergeCell ref="AK393:AK395"/>
    <mergeCell ref="AV393:AV395"/>
    <mergeCell ref="BJ393:BJ395"/>
    <mergeCell ref="BV412:BV414"/>
    <mergeCell ref="A415:A417"/>
    <mergeCell ref="M415:M417"/>
    <mergeCell ref="Y415:Y417"/>
    <mergeCell ref="AK415:AK417"/>
    <mergeCell ref="AV415:AV417"/>
    <mergeCell ref="BJ415:BJ417"/>
    <mergeCell ref="BV415:BV417"/>
    <mergeCell ref="A412:A414"/>
    <mergeCell ref="M412:M414"/>
    <mergeCell ref="Y412:Y414"/>
    <mergeCell ref="AK412:AK414"/>
    <mergeCell ref="AV412:AV414"/>
    <mergeCell ref="BJ412:BJ414"/>
    <mergeCell ref="BV406:BV408"/>
    <mergeCell ref="A409:A411"/>
    <mergeCell ref="M409:M411"/>
    <mergeCell ref="Y409:Y411"/>
    <mergeCell ref="AK409:AK411"/>
    <mergeCell ref="AV409:AV411"/>
    <mergeCell ref="BJ409:BJ411"/>
    <mergeCell ref="BV409:BV411"/>
    <mergeCell ref="A406:A408"/>
    <mergeCell ref="M406:M408"/>
    <mergeCell ref="Y406:Y408"/>
    <mergeCell ref="AK406:AK408"/>
    <mergeCell ref="AV406:AV408"/>
    <mergeCell ref="BJ406:BJ408"/>
    <mergeCell ref="BV418:CJ418"/>
    <mergeCell ref="A419:L419"/>
    <mergeCell ref="M419:X419"/>
    <mergeCell ref="Y419:AJ419"/>
    <mergeCell ref="AK419:AU419"/>
    <mergeCell ref="AV419:BI419"/>
    <mergeCell ref="BJ419:BU419"/>
    <mergeCell ref="BV419:CJ419"/>
    <mergeCell ref="A418:L418"/>
    <mergeCell ref="M418:X418"/>
    <mergeCell ref="Y418:AJ418"/>
    <mergeCell ref="AK418:AU418"/>
    <mergeCell ref="AV418:BI418"/>
    <mergeCell ref="BJ418:BU418"/>
    <mergeCell ref="BF420:BG420"/>
    <mergeCell ref="BH420:BI420"/>
    <mergeCell ref="AJ420:AJ421"/>
    <mergeCell ref="AK420:AK421"/>
    <mergeCell ref="AL420:AL421"/>
    <mergeCell ref="AM420:AU420"/>
    <mergeCell ref="AV420:AV421"/>
    <mergeCell ref="AW420:AW421"/>
    <mergeCell ref="U420:V420"/>
    <mergeCell ref="W420:X420"/>
    <mergeCell ref="Y420:Y421"/>
    <mergeCell ref="Z420:Z421"/>
    <mergeCell ref="BX420:CJ420"/>
    <mergeCell ref="BW420:BW421"/>
    <mergeCell ref="AX420:AY420"/>
    <mergeCell ref="AZ420:BA420"/>
    <mergeCell ref="BB420:BC420"/>
    <mergeCell ref="BD420:BE420"/>
    <mergeCell ref="BV426:BV428"/>
    <mergeCell ref="A429:A431"/>
    <mergeCell ref="M429:M431"/>
    <mergeCell ref="Y429:Y431"/>
    <mergeCell ref="AK429:AK431"/>
    <mergeCell ref="AV429:AV431"/>
    <mergeCell ref="BJ429:BJ431"/>
    <mergeCell ref="BV429:BV431"/>
    <mergeCell ref="A426:A428"/>
    <mergeCell ref="M426:M428"/>
    <mergeCell ref="Y426:Y428"/>
    <mergeCell ref="AK426:AK428"/>
    <mergeCell ref="AV426:AV428"/>
    <mergeCell ref="BJ426:BJ428"/>
    <mergeCell ref="A420:A421"/>
    <mergeCell ref="B420:B421"/>
    <mergeCell ref="C420:D420"/>
    <mergeCell ref="E420:F420"/>
    <mergeCell ref="G420:H420"/>
    <mergeCell ref="I420:J420"/>
    <mergeCell ref="A423:A425"/>
    <mergeCell ref="M423:M425"/>
    <mergeCell ref="Y423:Y425"/>
    <mergeCell ref="AK423:AK425"/>
    <mergeCell ref="AV423:AV425"/>
    <mergeCell ref="BJ423:BJ425"/>
    <mergeCell ref="BV423:BV425"/>
    <mergeCell ref="BJ420:BJ421"/>
    <mergeCell ref="BK420:BK421"/>
    <mergeCell ref="BL420:BS420"/>
    <mergeCell ref="BT420:BU420"/>
    <mergeCell ref="BV420:BV421"/>
    <mergeCell ref="AA420:AE420"/>
    <mergeCell ref="AF420:AI420"/>
    <mergeCell ref="K420:L420"/>
    <mergeCell ref="M420:M421"/>
    <mergeCell ref="N420:N421"/>
    <mergeCell ref="O420:P420"/>
    <mergeCell ref="Q420:R420"/>
    <mergeCell ref="S420:T420"/>
    <mergeCell ref="BV438:BV440"/>
    <mergeCell ref="A441:A443"/>
    <mergeCell ref="M441:M443"/>
    <mergeCell ref="Y441:Y443"/>
    <mergeCell ref="AK441:AK443"/>
    <mergeCell ref="AV441:AV443"/>
    <mergeCell ref="BJ441:BJ443"/>
    <mergeCell ref="BV441:BV443"/>
    <mergeCell ref="A438:A440"/>
    <mergeCell ref="M438:M440"/>
    <mergeCell ref="Y438:Y440"/>
    <mergeCell ref="AK438:AK440"/>
    <mergeCell ref="AV438:AV440"/>
    <mergeCell ref="BJ438:BJ440"/>
    <mergeCell ref="BV432:BV434"/>
    <mergeCell ref="A435:A437"/>
    <mergeCell ref="M435:M437"/>
    <mergeCell ref="Y435:Y437"/>
    <mergeCell ref="AK435:AK437"/>
    <mergeCell ref="AV435:AV437"/>
    <mergeCell ref="BJ435:BJ437"/>
    <mergeCell ref="BV435:BV437"/>
    <mergeCell ref="A432:A434"/>
    <mergeCell ref="M432:M434"/>
    <mergeCell ref="Y432:Y434"/>
    <mergeCell ref="AK432:AK434"/>
    <mergeCell ref="AV432:AV434"/>
    <mergeCell ref="BJ432:BJ434"/>
    <mergeCell ref="M446:M447"/>
    <mergeCell ref="N446:N447"/>
    <mergeCell ref="O446:P446"/>
    <mergeCell ref="Q446:R446"/>
    <mergeCell ref="S446:T446"/>
    <mergeCell ref="A446:A447"/>
    <mergeCell ref="B446:B447"/>
    <mergeCell ref="C446:D446"/>
    <mergeCell ref="E446:F446"/>
    <mergeCell ref="G446:H446"/>
    <mergeCell ref="I446:J446"/>
    <mergeCell ref="BV444:CJ444"/>
    <mergeCell ref="A445:L445"/>
    <mergeCell ref="M445:X445"/>
    <mergeCell ref="Y445:AJ445"/>
    <mergeCell ref="AK445:AU445"/>
    <mergeCell ref="AV445:BI445"/>
    <mergeCell ref="BJ445:BU445"/>
    <mergeCell ref="BV445:CJ445"/>
    <mergeCell ref="A444:L444"/>
    <mergeCell ref="M444:X444"/>
    <mergeCell ref="Y444:AJ444"/>
    <mergeCell ref="AK444:AU444"/>
    <mergeCell ref="AV444:BI444"/>
    <mergeCell ref="BJ444:BU444"/>
    <mergeCell ref="BX446:CJ446"/>
    <mergeCell ref="A449:A451"/>
    <mergeCell ref="M449:M451"/>
    <mergeCell ref="Y449:Y451"/>
    <mergeCell ref="AK449:AK451"/>
    <mergeCell ref="AV449:AV451"/>
    <mergeCell ref="BJ449:BJ451"/>
    <mergeCell ref="BV449:BV451"/>
    <mergeCell ref="BJ446:BJ447"/>
    <mergeCell ref="BK446:BK447"/>
    <mergeCell ref="BL446:BS446"/>
    <mergeCell ref="BT446:BU446"/>
    <mergeCell ref="BV446:BV447"/>
    <mergeCell ref="BW446:BW447"/>
    <mergeCell ref="AX446:AY446"/>
    <mergeCell ref="AZ446:BA446"/>
    <mergeCell ref="BB446:BC446"/>
    <mergeCell ref="BD446:BE446"/>
    <mergeCell ref="BF446:BG446"/>
    <mergeCell ref="BH446:BI446"/>
    <mergeCell ref="AJ446:AJ447"/>
    <mergeCell ref="AK446:AK447"/>
    <mergeCell ref="AL446:AL447"/>
    <mergeCell ref="AM446:AU446"/>
    <mergeCell ref="AV446:AV447"/>
    <mergeCell ref="AW446:AW447"/>
    <mergeCell ref="U446:V446"/>
    <mergeCell ref="W446:X446"/>
    <mergeCell ref="Y446:Y447"/>
    <mergeCell ref="Z446:Z447"/>
    <mergeCell ref="AA446:AE446"/>
    <mergeCell ref="AF446:AI446"/>
    <mergeCell ref="K446:L446"/>
    <mergeCell ref="BV458:BV460"/>
    <mergeCell ref="A461:A463"/>
    <mergeCell ref="M461:M463"/>
    <mergeCell ref="Y461:Y463"/>
    <mergeCell ref="AK461:AK463"/>
    <mergeCell ref="AV461:AV463"/>
    <mergeCell ref="BJ461:BJ463"/>
    <mergeCell ref="BV461:BV463"/>
    <mergeCell ref="A458:A460"/>
    <mergeCell ref="M458:M460"/>
    <mergeCell ref="Y458:Y460"/>
    <mergeCell ref="AK458:AK460"/>
    <mergeCell ref="AV458:AV460"/>
    <mergeCell ref="BJ458:BJ460"/>
    <mergeCell ref="BV452:BV454"/>
    <mergeCell ref="A455:A457"/>
    <mergeCell ref="M455:M457"/>
    <mergeCell ref="Y455:Y457"/>
    <mergeCell ref="AK455:AK457"/>
    <mergeCell ref="AV455:AV457"/>
    <mergeCell ref="BJ455:BJ457"/>
    <mergeCell ref="BV455:BV457"/>
    <mergeCell ref="A452:A454"/>
    <mergeCell ref="M452:M454"/>
    <mergeCell ref="Y452:Y454"/>
    <mergeCell ref="AK452:AK454"/>
    <mergeCell ref="AV452:AV454"/>
    <mergeCell ref="BJ452:BJ454"/>
    <mergeCell ref="BV471:BV473"/>
    <mergeCell ref="A474:A476"/>
    <mergeCell ref="M474:M476"/>
    <mergeCell ref="Y474:Y476"/>
    <mergeCell ref="AK474:AK476"/>
    <mergeCell ref="AV474:AV476"/>
    <mergeCell ref="BJ474:BJ476"/>
    <mergeCell ref="BV474:BV476"/>
    <mergeCell ref="A471:A473"/>
    <mergeCell ref="M471:M473"/>
    <mergeCell ref="Y471:Y473"/>
    <mergeCell ref="AK471:AK473"/>
    <mergeCell ref="AV471:AV473"/>
    <mergeCell ref="BJ471:BJ473"/>
    <mergeCell ref="BV464:BV466"/>
    <mergeCell ref="A467:A469"/>
    <mergeCell ref="M467:M469"/>
    <mergeCell ref="Y467:Y469"/>
    <mergeCell ref="AK467:AK469"/>
    <mergeCell ref="AV467:AV469"/>
    <mergeCell ref="BJ467:BJ469"/>
    <mergeCell ref="BV467:BV469"/>
    <mergeCell ref="A464:A466"/>
    <mergeCell ref="M464:M466"/>
    <mergeCell ref="Y464:Y466"/>
    <mergeCell ref="AK464:AK466"/>
    <mergeCell ref="AV464:AV466"/>
    <mergeCell ref="BJ464:BJ466"/>
    <mergeCell ref="BV483:BV485"/>
    <mergeCell ref="A486:A488"/>
    <mergeCell ref="M486:M488"/>
    <mergeCell ref="Y486:Y488"/>
    <mergeCell ref="AK486:AK488"/>
    <mergeCell ref="AV486:AV488"/>
    <mergeCell ref="BJ486:BJ488"/>
    <mergeCell ref="BV486:BV488"/>
    <mergeCell ref="A483:A485"/>
    <mergeCell ref="M483:M485"/>
    <mergeCell ref="Y483:Y485"/>
    <mergeCell ref="AK483:AK485"/>
    <mergeCell ref="AV483:AV485"/>
    <mergeCell ref="BJ483:BJ485"/>
    <mergeCell ref="BV477:BV479"/>
    <mergeCell ref="A480:A482"/>
    <mergeCell ref="M480:M482"/>
    <mergeCell ref="Y480:Y482"/>
    <mergeCell ref="AK480:AK482"/>
    <mergeCell ref="AV480:AV482"/>
    <mergeCell ref="BJ480:BJ482"/>
    <mergeCell ref="BV480:BV482"/>
    <mergeCell ref="A477:A479"/>
    <mergeCell ref="M477:M479"/>
    <mergeCell ref="Y477:Y479"/>
    <mergeCell ref="AK477:AK479"/>
    <mergeCell ref="AV477:AV479"/>
    <mergeCell ref="BJ477:BJ479"/>
    <mergeCell ref="A139:L139"/>
    <mergeCell ref="M139:X139"/>
    <mergeCell ref="Y139:AJ139"/>
    <mergeCell ref="AK139:AU139"/>
    <mergeCell ref="AV139:BI139"/>
    <mergeCell ref="BJ139:BU139"/>
    <mergeCell ref="BV139:CJ139"/>
    <mergeCell ref="A140:L140"/>
    <mergeCell ref="M140:X140"/>
    <mergeCell ref="Y140:AJ140"/>
    <mergeCell ref="AK140:AU140"/>
    <mergeCell ref="AV140:BI140"/>
    <mergeCell ref="BJ140:BU140"/>
    <mergeCell ref="BV140:CJ140"/>
    <mergeCell ref="A141:A142"/>
    <mergeCell ref="B141:B142"/>
    <mergeCell ref="C141:D141"/>
    <mergeCell ref="E141:F141"/>
    <mergeCell ref="G141:H141"/>
    <mergeCell ref="I141:J141"/>
    <mergeCell ref="K141:L141"/>
    <mergeCell ref="M141:M142"/>
    <mergeCell ref="N141:N142"/>
    <mergeCell ref="O141:P141"/>
    <mergeCell ref="Q141:R141"/>
    <mergeCell ref="S141:T141"/>
    <mergeCell ref="U141:V141"/>
    <mergeCell ref="W141:X141"/>
    <mergeCell ref="Y141:Y142"/>
    <mergeCell ref="Z141:Z142"/>
    <mergeCell ref="AA141:AE141"/>
    <mergeCell ref="AF141:AI141"/>
    <mergeCell ref="BW141:BW142"/>
    <mergeCell ref="BX141:CJ141"/>
    <mergeCell ref="BV175:CJ175"/>
    <mergeCell ref="BJ175:BU175"/>
    <mergeCell ref="AV175:BI175"/>
    <mergeCell ref="AK175:AU175"/>
    <mergeCell ref="Y175:AJ175"/>
    <mergeCell ref="M175:X175"/>
    <mergeCell ref="A175:L175"/>
    <mergeCell ref="AJ141:AJ142"/>
    <mergeCell ref="AK141:AK142"/>
    <mergeCell ref="AL141:AL142"/>
    <mergeCell ref="AM141:AU141"/>
    <mergeCell ref="AV141:AV142"/>
    <mergeCell ref="AW141:AW142"/>
    <mergeCell ref="AX141:AY141"/>
    <mergeCell ref="AZ141:BA141"/>
    <mergeCell ref="BB141:BC141"/>
    <mergeCell ref="BD141:BE141"/>
    <mergeCell ref="BF141:BG141"/>
    <mergeCell ref="BH141:BI141"/>
    <mergeCell ref="BJ141:BJ142"/>
    <mergeCell ref="BK141:BK142"/>
    <mergeCell ref="BL141:BS141"/>
    <mergeCell ref="BT141:BU141"/>
    <mergeCell ref="BV141:BV142"/>
    <mergeCell ref="BJ166:BJ168"/>
    <mergeCell ref="BV166:BV168"/>
    <mergeCell ref="A163:A165"/>
    <mergeCell ref="M163:M165"/>
    <mergeCell ref="Y163:Y165"/>
    <mergeCell ref="AK163:AK165"/>
  </mergeCells>
  <printOptions horizontalCentered="1"/>
  <pageMargins left="0.23622047244094491" right="0.23622047244094491" top="0.35433070866141736" bottom="0.35433070866141736" header="0.11811023622047245" footer="0.11811023622047245"/>
  <pageSetup paperSize="9" scale="93" orientation="landscape" horizontalDpi="300" verticalDpi="300" r:id="rId1"/>
  <rowBreaks count="13" manualBreakCount="13">
    <brk id="38" max="16383" man="1"/>
    <brk id="76" max="87" man="1"/>
    <brk id="109" max="87" man="1"/>
    <brk id="138" max="87" man="1"/>
    <brk id="174" max="87" man="1"/>
    <brk id="216" max="87" man="1"/>
    <brk id="258" max="87" man="1"/>
    <brk id="291" max="87" man="1"/>
    <brk id="318" max="87" man="1"/>
    <brk id="354" max="87" man="1"/>
    <brk id="384" max="87" man="1"/>
    <brk id="417" max="87" man="1"/>
    <brk id="443" max="8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DX492"/>
  <sheetViews>
    <sheetView view="pageBreakPreview" zoomScale="90" zoomScaleNormal="100" zoomScaleSheetLayoutView="90" workbookViewId="0">
      <selection sqref="A1:V1"/>
    </sheetView>
  </sheetViews>
  <sheetFormatPr baseColWidth="10" defaultRowHeight="15"/>
  <cols>
    <col min="1" max="1" width="14.5703125" customWidth="1"/>
    <col min="2" max="2" width="8.85546875" customWidth="1"/>
    <col min="3" max="22" width="9.7109375" customWidth="1"/>
    <col min="23" max="23" width="14.5703125" customWidth="1"/>
    <col min="24" max="24" width="8.85546875" customWidth="1"/>
    <col min="25" max="44" width="9.7109375" customWidth="1"/>
    <col min="45" max="45" width="14.5703125" customWidth="1"/>
    <col min="46" max="46" width="8.85546875" customWidth="1"/>
    <col min="47" max="61" width="12.28515625" customWidth="1"/>
    <col min="62" max="62" width="14.5703125" customWidth="1"/>
    <col min="63" max="63" width="8.85546875" customWidth="1"/>
    <col min="64" max="72" width="13.28515625" customWidth="1"/>
    <col min="73" max="73" width="14.5703125" customWidth="1"/>
    <col min="74" max="74" width="8.85546875" customWidth="1"/>
    <col min="75" max="92" width="10.5703125" customWidth="1"/>
    <col min="93" max="93" width="14.5703125" customWidth="1"/>
    <col min="94" max="94" width="8.85546875" customWidth="1"/>
    <col min="95" max="104" width="18.42578125" customWidth="1"/>
    <col min="105" max="105" width="14.5703125" customWidth="1"/>
    <col min="106" max="106" width="8.85546875" customWidth="1"/>
    <col min="107" max="121" width="12.85546875" customWidth="1"/>
    <col min="123" max="123" width="11.5703125" style="111"/>
    <col min="124" max="127" width="11.5703125" style="112"/>
    <col min="128" max="128" width="5.7109375" bestFit="1" customWidth="1"/>
  </cols>
  <sheetData>
    <row r="1" spans="1:128" ht="21">
      <c r="A1" s="192" t="s">
        <v>379</v>
      </c>
      <c r="B1" s="192"/>
      <c r="C1" s="192"/>
      <c r="D1" s="192"/>
      <c r="E1" s="192"/>
      <c r="F1" s="192"/>
      <c r="G1" s="192"/>
      <c r="H1" s="192"/>
      <c r="I1" s="192"/>
      <c r="J1" s="192"/>
      <c r="K1" s="192"/>
      <c r="L1" s="192"/>
      <c r="M1" s="192"/>
      <c r="N1" s="192"/>
      <c r="O1" s="192"/>
      <c r="P1" s="192"/>
      <c r="Q1" s="192"/>
      <c r="R1" s="192"/>
      <c r="S1" s="192"/>
      <c r="T1" s="192"/>
      <c r="U1" s="192"/>
      <c r="V1" s="192"/>
      <c r="W1" s="192" t="s">
        <v>380</v>
      </c>
      <c r="X1" s="192"/>
      <c r="Y1" s="192"/>
      <c r="Z1" s="192"/>
      <c r="AA1" s="192"/>
      <c r="AB1" s="192"/>
      <c r="AC1" s="192"/>
      <c r="AD1" s="192"/>
      <c r="AE1" s="192"/>
      <c r="AF1" s="192"/>
      <c r="AG1" s="192"/>
      <c r="AH1" s="192"/>
      <c r="AI1" s="192"/>
      <c r="AJ1" s="192"/>
      <c r="AK1" s="192"/>
      <c r="AL1" s="192"/>
      <c r="AM1" s="192"/>
      <c r="AN1" s="192"/>
      <c r="AO1" s="192"/>
      <c r="AP1" s="192"/>
      <c r="AQ1" s="192"/>
      <c r="AR1" s="192"/>
      <c r="AS1" s="192" t="s">
        <v>381</v>
      </c>
      <c r="AT1" s="192"/>
      <c r="AU1" s="192"/>
      <c r="AV1" s="192"/>
      <c r="AW1" s="192"/>
      <c r="AX1" s="192"/>
      <c r="AY1" s="192"/>
      <c r="AZ1" s="192"/>
      <c r="BA1" s="192"/>
      <c r="BB1" s="192"/>
      <c r="BC1" s="192"/>
      <c r="BD1" s="192"/>
      <c r="BE1" s="192"/>
      <c r="BF1" s="192"/>
      <c r="BG1" s="192"/>
      <c r="BH1" s="192"/>
      <c r="BI1" s="192"/>
      <c r="BJ1" s="192" t="s">
        <v>382</v>
      </c>
      <c r="BK1" s="192"/>
      <c r="BL1" s="192"/>
      <c r="BM1" s="192"/>
      <c r="BN1" s="192"/>
      <c r="BO1" s="192"/>
      <c r="BP1" s="192"/>
      <c r="BQ1" s="192"/>
      <c r="BR1" s="192"/>
      <c r="BS1" s="192"/>
      <c r="BT1" s="192"/>
      <c r="BU1" s="192" t="s">
        <v>4587</v>
      </c>
      <c r="BV1" s="192"/>
      <c r="BW1" s="192"/>
      <c r="BX1" s="192"/>
      <c r="BY1" s="192"/>
      <c r="BZ1" s="192"/>
      <c r="CA1" s="192"/>
      <c r="CB1" s="192"/>
      <c r="CC1" s="192"/>
      <c r="CD1" s="192"/>
      <c r="CE1" s="192"/>
      <c r="CF1" s="192"/>
      <c r="CG1" s="192"/>
      <c r="CH1" s="192"/>
      <c r="CI1" s="192"/>
      <c r="CJ1" s="192"/>
      <c r="CK1" s="192"/>
      <c r="CL1" s="192"/>
      <c r="CM1" s="192"/>
      <c r="CN1" s="192"/>
      <c r="CO1" s="192" t="s">
        <v>383</v>
      </c>
      <c r="CP1" s="192"/>
      <c r="CQ1" s="192"/>
      <c r="CR1" s="192"/>
      <c r="CS1" s="192"/>
      <c r="CT1" s="192"/>
      <c r="CU1" s="192"/>
      <c r="CV1" s="192"/>
      <c r="CW1" s="192"/>
      <c r="CX1" s="192"/>
      <c r="CY1" s="192"/>
      <c r="CZ1" s="192"/>
      <c r="DA1" s="192" t="s">
        <v>295</v>
      </c>
      <c r="DB1" s="192"/>
      <c r="DC1" s="192"/>
      <c r="DD1" s="192"/>
      <c r="DE1" s="192"/>
      <c r="DF1" s="192"/>
      <c r="DG1" s="192"/>
      <c r="DH1" s="192"/>
      <c r="DI1" s="192"/>
      <c r="DJ1" s="192"/>
      <c r="DK1" s="192"/>
      <c r="DL1" s="192"/>
      <c r="DM1" s="192"/>
      <c r="DN1" s="192"/>
      <c r="DO1" s="192"/>
      <c r="DP1" s="192"/>
      <c r="DQ1" s="192"/>
      <c r="DR1" s="135"/>
      <c r="DS1" s="136"/>
      <c r="DT1" s="137"/>
      <c r="DU1" s="137"/>
      <c r="DV1" s="137"/>
      <c r="DW1" s="137"/>
      <c r="DX1" s="135"/>
    </row>
    <row r="2" spans="1:128">
      <c r="A2" s="163" t="s">
        <v>384</v>
      </c>
      <c r="B2" s="163"/>
      <c r="C2" s="163"/>
      <c r="D2" s="163"/>
      <c r="E2" s="163"/>
      <c r="F2" s="163"/>
      <c r="G2" s="163"/>
      <c r="H2" s="163"/>
      <c r="I2" s="163"/>
      <c r="J2" s="163"/>
      <c r="K2" s="163"/>
      <c r="L2" s="163"/>
      <c r="M2" s="163"/>
      <c r="N2" s="163"/>
      <c r="O2" s="163"/>
      <c r="P2" s="163"/>
      <c r="Q2" s="163"/>
      <c r="R2" s="163"/>
      <c r="S2" s="163"/>
      <c r="T2" s="163"/>
      <c r="U2" s="163"/>
      <c r="V2" s="163"/>
      <c r="W2" s="163" t="s">
        <v>385</v>
      </c>
      <c r="X2" s="163"/>
      <c r="Y2" s="163"/>
      <c r="Z2" s="163"/>
      <c r="AA2" s="163"/>
      <c r="AB2" s="163"/>
      <c r="AC2" s="163"/>
      <c r="AD2" s="163"/>
      <c r="AE2" s="163"/>
      <c r="AF2" s="163"/>
      <c r="AG2" s="163"/>
      <c r="AH2" s="163"/>
      <c r="AI2" s="163"/>
      <c r="AJ2" s="163"/>
      <c r="AK2" s="163"/>
      <c r="AL2" s="163"/>
      <c r="AM2" s="163"/>
      <c r="AN2" s="163"/>
      <c r="AO2" s="163"/>
      <c r="AP2" s="163"/>
      <c r="AQ2" s="163"/>
      <c r="AR2" s="163"/>
      <c r="AS2" s="163" t="s">
        <v>386</v>
      </c>
      <c r="AT2" s="163"/>
      <c r="AU2" s="163"/>
      <c r="AV2" s="163"/>
      <c r="AW2" s="163"/>
      <c r="AX2" s="163"/>
      <c r="AY2" s="163"/>
      <c r="AZ2" s="163"/>
      <c r="BA2" s="163"/>
      <c r="BB2" s="163"/>
      <c r="BC2" s="163"/>
      <c r="BD2" s="163"/>
      <c r="BE2" s="163"/>
      <c r="BF2" s="163"/>
      <c r="BG2" s="163"/>
      <c r="BH2" s="163"/>
      <c r="BI2" s="163"/>
      <c r="BJ2" s="163" t="s">
        <v>387</v>
      </c>
      <c r="BK2" s="163"/>
      <c r="BL2" s="163"/>
      <c r="BM2" s="163"/>
      <c r="BN2" s="163"/>
      <c r="BO2" s="163"/>
      <c r="BP2" s="163"/>
      <c r="BQ2" s="163"/>
      <c r="BR2" s="163"/>
      <c r="BS2" s="163"/>
      <c r="BT2" s="163"/>
      <c r="BU2" s="163" t="s">
        <v>4588</v>
      </c>
      <c r="BV2" s="163"/>
      <c r="BW2" s="163"/>
      <c r="BX2" s="163"/>
      <c r="BY2" s="163"/>
      <c r="BZ2" s="163"/>
      <c r="CA2" s="163"/>
      <c r="CB2" s="163"/>
      <c r="CC2" s="163"/>
      <c r="CD2" s="163"/>
      <c r="CE2" s="163"/>
      <c r="CF2" s="163"/>
      <c r="CG2" s="163"/>
      <c r="CH2" s="163"/>
      <c r="CI2" s="163"/>
      <c r="CJ2" s="163"/>
      <c r="CK2" s="163"/>
      <c r="CL2" s="163"/>
      <c r="CM2" s="163"/>
      <c r="CN2" s="163"/>
      <c r="CO2" s="163" t="s">
        <v>388</v>
      </c>
      <c r="CP2" s="163"/>
      <c r="CQ2" s="163"/>
      <c r="CR2" s="163"/>
      <c r="CS2" s="163"/>
      <c r="CT2" s="163"/>
      <c r="CU2" s="163"/>
      <c r="CV2" s="163"/>
      <c r="CW2" s="163"/>
      <c r="CX2" s="163"/>
      <c r="CY2" s="163"/>
      <c r="CZ2" s="163"/>
      <c r="DA2" s="210" t="s">
        <v>389</v>
      </c>
      <c r="DB2" s="210"/>
      <c r="DC2" s="210"/>
      <c r="DD2" s="210"/>
      <c r="DE2" s="210"/>
      <c r="DF2" s="210"/>
      <c r="DG2" s="210"/>
      <c r="DH2" s="210"/>
      <c r="DI2" s="210"/>
      <c r="DJ2" s="210"/>
      <c r="DK2" s="210"/>
      <c r="DL2" s="210"/>
      <c r="DM2" s="210"/>
      <c r="DN2" s="210"/>
      <c r="DO2" s="210"/>
      <c r="DP2" s="210"/>
      <c r="DQ2" s="210"/>
      <c r="DR2" s="135"/>
      <c r="DS2" s="136"/>
      <c r="DT2" s="137"/>
      <c r="DU2" s="137"/>
      <c r="DV2" s="137"/>
      <c r="DW2" s="137"/>
      <c r="DX2" s="135"/>
    </row>
    <row r="3" spans="1:128">
      <c r="A3" s="210" t="s">
        <v>4174</v>
      </c>
      <c r="B3" s="210"/>
      <c r="C3" s="210"/>
      <c r="D3" s="210"/>
      <c r="E3" s="210"/>
      <c r="F3" s="210"/>
      <c r="G3" s="210"/>
      <c r="H3" s="210"/>
      <c r="I3" s="210"/>
      <c r="J3" s="210"/>
      <c r="K3" s="210"/>
      <c r="L3" s="210"/>
      <c r="M3" s="210"/>
      <c r="N3" s="210"/>
      <c r="O3" s="210"/>
      <c r="P3" s="210"/>
      <c r="Q3" s="210"/>
      <c r="R3" s="210"/>
      <c r="S3" s="210"/>
      <c r="T3" s="210"/>
      <c r="U3" s="210"/>
      <c r="V3" s="210"/>
      <c r="W3" s="210" t="s">
        <v>4174</v>
      </c>
      <c r="X3" s="210"/>
      <c r="Y3" s="210"/>
      <c r="Z3" s="210"/>
      <c r="AA3" s="210"/>
      <c r="AB3" s="210"/>
      <c r="AC3" s="210"/>
      <c r="AD3" s="210"/>
      <c r="AE3" s="210"/>
      <c r="AF3" s="210"/>
      <c r="AG3" s="210"/>
      <c r="AH3" s="210"/>
      <c r="AI3" s="210"/>
      <c r="AJ3" s="210"/>
      <c r="AK3" s="210"/>
      <c r="AL3" s="210"/>
      <c r="AM3" s="210"/>
      <c r="AN3" s="210"/>
      <c r="AO3" s="210"/>
      <c r="AP3" s="210"/>
      <c r="AQ3" s="210"/>
      <c r="AR3" s="210"/>
      <c r="AS3" s="210" t="s">
        <v>4174</v>
      </c>
      <c r="AT3" s="210"/>
      <c r="AU3" s="210"/>
      <c r="AV3" s="210"/>
      <c r="AW3" s="210"/>
      <c r="AX3" s="210"/>
      <c r="AY3" s="210"/>
      <c r="AZ3" s="210"/>
      <c r="BA3" s="210"/>
      <c r="BB3" s="210"/>
      <c r="BC3" s="210"/>
      <c r="BD3" s="210"/>
      <c r="BE3" s="210"/>
      <c r="BF3" s="210"/>
      <c r="BG3" s="210"/>
      <c r="BH3" s="210"/>
      <c r="BI3" s="210"/>
      <c r="BJ3" s="212" t="s">
        <v>4174</v>
      </c>
      <c r="BK3" s="212"/>
      <c r="BL3" s="212"/>
      <c r="BM3" s="212"/>
      <c r="BN3" s="212"/>
      <c r="BO3" s="212"/>
      <c r="BP3" s="212"/>
      <c r="BQ3" s="212"/>
      <c r="BR3" s="212"/>
      <c r="BS3" s="212"/>
      <c r="BT3" s="212"/>
      <c r="BU3" s="210" t="s">
        <v>4175</v>
      </c>
      <c r="BV3" s="210"/>
      <c r="BW3" s="210"/>
      <c r="BX3" s="210"/>
      <c r="BY3" s="210"/>
      <c r="BZ3" s="210"/>
      <c r="CA3" s="210"/>
      <c r="CB3" s="210"/>
      <c r="CC3" s="210"/>
      <c r="CD3" s="210"/>
      <c r="CE3" s="210"/>
      <c r="CF3" s="210"/>
      <c r="CG3" s="210"/>
      <c r="CH3" s="210"/>
      <c r="CI3" s="210"/>
      <c r="CJ3" s="210"/>
      <c r="CK3" s="210"/>
      <c r="CL3" s="210"/>
      <c r="CM3" s="210"/>
      <c r="CN3" s="210"/>
      <c r="CO3" s="210" t="s">
        <v>4174</v>
      </c>
      <c r="CP3" s="210"/>
      <c r="CQ3" s="210"/>
      <c r="CR3" s="210"/>
      <c r="CS3" s="210"/>
      <c r="CT3" s="210"/>
      <c r="CU3" s="210"/>
      <c r="CV3" s="210"/>
      <c r="CW3" s="210"/>
      <c r="CX3" s="210"/>
      <c r="CY3" s="210"/>
      <c r="CZ3" s="210"/>
      <c r="DA3" s="212" t="s">
        <v>4174</v>
      </c>
      <c r="DB3" s="212"/>
      <c r="DC3" s="212"/>
      <c r="DD3" s="212"/>
      <c r="DE3" s="212"/>
      <c r="DF3" s="212"/>
      <c r="DG3" s="212"/>
      <c r="DH3" s="212"/>
      <c r="DI3" s="212"/>
      <c r="DJ3" s="212"/>
      <c r="DK3" s="212"/>
      <c r="DL3" s="212"/>
      <c r="DM3" s="212"/>
      <c r="DN3" s="212"/>
      <c r="DO3" s="212"/>
      <c r="DP3" s="212"/>
      <c r="DQ3" s="212"/>
      <c r="DR3" s="135"/>
      <c r="DS3" s="136"/>
      <c r="DT3" s="137"/>
      <c r="DU3" s="137"/>
      <c r="DV3" s="137"/>
      <c r="DW3" s="137"/>
      <c r="DX3" s="135"/>
    </row>
    <row r="4" spans="1:128" ht="14.45" customHeight="1">
      <c r="A4" s="164" t="s">
        <v>1</v>
      </c>
      <c r="B4" s="164" t="s">
        <v>113</v>
      </c>
      <c r="C4" s="163" t="s">
        <v>41</v>
      </c>
      <c r="D4" s="163"/>
      <c r="E4" s="163" t="s">
        <v>101</v>
      </c>
      <c r="F4" s="163"/>
      <c r="G4" s="163" t="s">
        <v>42</v>
      </c>
      <c r="H4" s="163"/>
      <c r="I4" s="163" t="s">
        <v>43</v>
      </c>
      <c r="J4" s="163"/>
      <c r="K4" s="209" t="s">
        <v>44</v>
      </c>
      <c r="L4" s="209"/>
      <c r="M4" s="163" t="s">
        <v>390</v>
      </c>
      <c r="N4" s="163"/>
      <c r="O4" s="163" t="s">
        <v>391</v>
      </c>
      <c r="P4" s="163"/>
      <c r="Q4" s="163" t="s">
        <v>392</v>
      </c>
      <c r="R4" s="163"/>
      <c r="S4" s="163" t="s">
        <v>393</v>
      </c>
      <c r="T4" s="163"/>
      <c r="U4" s="163" t="s">
        <v>102</v>
      </c>
      <c r="V4" s="163"/>
      <c r="W4" s="164" t="s">
        <v>1</v>
      </c>
      <c r="X4" s="164" t="s">
        <v>113</v>
      </c>
      <c r="Y4" s="163" t="s">
        <v>41</v>
      </c>
      <c r="Z4" s="163"/>
      <c r="AA4" s="163" t="s">
        <v>101</v>
      </c>
      <c r="AB4" s="163"/>
      <c r="AC4" s="163" t="s">
        <v>42</v>
      </c>
      <c r="AD4" s="163"/>
      <c r="AE4" s="163" t="s">
        <v>43</v>
      </c>
      <c r="AF4" s="163"/>
      <c r="AG4" s="209" t="s">
        <v>44</v>
      </c>
      <c r="AH4" s="209"/>
      <c r="AI4" s="163" t="s">
        <v>390</v>
      </c>
      <c r="AJ4" s="163"/>
      <c r="AK4" s="163" t="s">
        <v>391</v>
      </c>
      <c r="AL4" s="163"/>
      <c r="AM4" s="163" t="s">
        <v>392</v>
      </c>
      <c r="AN4" s="163"/>
      <c r="AO4" s="163" t="s">
        <v>393</v>
      </c>
      <c r="AP4" s="163"/>
      <c r="AQ4" s="163" t="s">
        <v>102</v>
      </c>
      <c r="AR4" s="163"/>
      <c r="AS4" s="164" t="s">
        <v>1</v>
      </c>
      <c r="AT4" s="164" t="s">
        <v>113</v>
      </c>
      <c r="AU4" s="164" t="s">
        <v>363</v>
      </c>
      <c r="AV4" s="164"/>
      <c r="AW4" s="164"/>
      <c r="AX4" s="164"/>
      <c r="AY4" s="164"/>
      <c r="AZ4" s="164"/>
      <c r="BA4" s="164"/>
      <c r="BB4" s="164"/>
      <c r="BC4" s="164"/>
      <c r="BD4" s="164"/>
      <c r="BE4" s="164" t="s">
        <v>165</v>
      </c>
      <c r="BF4" s="164"/>
      <c r="BG4" s="164"/>
      <c r="BH4" s="164"/>
      <c r="BI4" s="164" t="s">
        <v>168</v>
      </c>
      <c r="BJ4" s="164" t="s">
        <v>1</v>
      </c>
      <c r="BK4" s="164" t="s">
        <v>113</v>
      </c>
      <c r="BL4" s="185" t="s">
        <v>169</v>
      </c>
      <c r="BM4" s="185"/>
      <c r="BN4" s="185"/>
      <c r="BO4" s="185"/>
      <c r="BP4" s="185"/>
      <c r="BQ4" s="185"/>
      <c r="BR4" s="185"/>
      <c r="BS4" s="185"/>
      <c r="BT4" s="185"/>
      <c r="BU4" s="164" t="s">
        <v>1</v>
      </c>
      <c r="BV4" s="164" t="s">
        <v>113</v>
      </c>
      <c r="BW4" s="185" t="s">
        <v>394</v>
      </c>
      <c r="BX4" s="185"/>
      <c r="BY4" s="185"/>
      <c r="BZ4" s="185"/>
      <c r="CA4" s="185"/>
      <c r="CB4" s="185"/>
      <c r="CC4" s="185" t="s">
        <v>395</v>
      </c>
      <c r="CD4" s="185"/>
      <c r="CE4" s="185"/>
      <c r="CF4" s="185"/>
      <c r="CG4" s="185"/>
      <c r="CH4" s="185"/>
      <c r="CI4" s="185" t="s">
        <v>396</v>
      </c>
      <c r="CJ4" s="185"/>
      <c r="CK4" s="185"/>
      <c r="CL4" s="185"/>
      <c r="CM4" s="185"/>
      <c r="CN4" s="185"/>
      <c r="CO4" s="190" t="s">
        <v>1</v>
      </c>
      <c r="CP4" s="190" t="s">
        <v>113</v>
      </c>
      <c r="CQ4" s="163" t="s">
        <v>166</v>
      </c>
      <c r="CR4" s="163"/>
      <c r="CS4" s="163"/>
      <c r="CT4" s="163"/>
      <c r="CU4" s="163"/>
      <c r="CV4" s="163"/>
      <c r="CW4" s="163"/>
      <c r="CX4" s="163"/>
      <c r="CY4" s="163" t="s">
        <v>167</v>
      </c>
      <c r="CZ4" s="163"/>
      <c r="DA4" s="164" t="s">
        <v>1</v>
      </c>
      <c r="DB4" s="164" t="s">
        <v>113</v>
      </c>
      <c r="DC4" s="185" t="s">
        <v>371</v>
      </c>
      <c r="DD4" s="185"/>
      <c r="DE4" s="185"/>
      <c r="DF4" s="185"/>
      <c r="DG4" s="185"/>
      <c r="DH4" s="185"/>
      <c r="DI4" s="185"/>
      <c r="DJ4" s="185"/>
      <c r="DK4" s="185"/>
      <c r="DL4" s="185"/>
      <c r="DM4" s="185"/>
      <c r="DN4" s="185"/>
      <c r="DO4" s="185"/>
      <c r="DP4" s="185"/>
      <c r="DQ4" s="185"/>
      <c r="DR4" s="135"/>
      <c r="DS4" s="136"/>
      <c r="DT4" s="137"/>
      <c r="DU4" s="137"/>
      <c r="DV4" s="137"/>
      <c r="DW4" s="137"/>
      <c r="DX4" s="135"/>
    </row>
    <row r="5" spans="1:128" ht="14.45" customHeight="1">
      <c r="A5" s="164"/>
      <c r="B5" s="164"/>
      <c r="C5" s="164" t="s">
        <v>170</v>
      </c>
      <c r="D5" s="164" t="s">
        <v>57</v>
      </c>
      <c r="E5" s="164" t="s">
        <v>170</v>
      </c>
      <c r="F5" s="164" t="s">
        <v>57</v>
      </c>
      <c r="G5" s="164" t="s">
        <v>170</v>
      </c>
      <c r="H5" s="164" t="s">
        <v>57</v>
      </c>
      <c r="I5" s="164" t="s">
        <v>170</v>
      </c>
      <c r="J5" s="164" t="s">
        <v>57</v>
      </c>
      <c r="K5" s="164" t="s">
        <v>170</v>
      </c>
      <c r="L5" s="164" t="s">
        <v>57</v>
      </c>
      <c r="M5" s="164" t="s">
        <v>170</v>
      </c>
      <c r="N5" s="164" t="s">
        <v>57</v>
      </c>
      <c r="O5" s="164" t="s">
        <v>170</v>
      </c>
      <c r="P5" s="164" t="s">
        <v>57</v>
      </c>
      <c r="Q5" s="164" t="s">
        <v>170</v>
      </c>
      <c r="R5" s="164" t="s">
        <v>57</v>
      </c>
      <c r="S5" s="164" t="s">
        <v>170</v>
      </c>
      <c r="T5" s="164" t="s">
        <v>57</v>
      </c>
      <c r="U5" s="164" t="s">
        <v>170</v>
      </c>
      <c r="V5" s="164" t="s">
        <v>57</v>
      </c>
      <c r="W5" s="164"/>
      <c r="X5" s="164"/>
      <c r="Y5" s="164" t="s">
        <v>170</v>
      </c>
      <c r="Z5" s="164" t="s">
        <v>57</v>
      </c>
      <c r="AA5" s="164" t="s">
        <v>170</v>
      </c>
      <c r="AB5" s="164" t="s">
        <v>57</v>
      </c>
      <c r="AC5" s="164" t="s">
        <v>170</v>
      </c>
      <c r="AD5" s="164" t="s">
        <v>57</v>
      </c>
      <c r="AE5" s="164" t="s">
        <v>170</v>
      </c>
      <c r="AF5" s="164" t="s">
        <v>57</v>
      </c>
      <c r="AG5" s="164" t="s">
        <v>170</v>
      </c>
      <c r="AH5" s="164" t="s">
        <v>57</v>
      </c>
      <c r="AI5" s="164" t="s">
        <v>170</v>
      </c>
      <c r="AJ5" s="164" t="s">
        <v>57</v>
      </c>
      <c r="AK5" s="164" t="s">
        <v>170</v>
      </c>
      <c r="AL5" s="164" t="s">
        <v>57</v>
      </c>
      <c r="AM5" s="164" t="s">
        <v>170</v>
      </c>
      <c r="AN5" s="164" t="s">
        <v>57</v>
      </c>
      <c r="AO5" s="164" t="s">
        <v>170</v>
      </c>
      <c r="AP5" s="164" t="s">
        <v>57</v>
      </c>
      <c r="AQ5" s="164" t="s">
        <v>170</v>
      </c>
      <c r="AR5" s="164" t="s">
        <v>57</v>
      </c>
      <c r="AS5" s="164"/>
      <c r="AT5" s="164"/>
      <c r="AU5" s="164" t="s">
        <v>41</v>
      </c>
      <c r="AV5" s="164" t="s">
        <v>101</v>
      </c>
      <c r="AW5" s="164" t="s">
        <v>42</v>
      </c>
      <c r="AX5" s="164" t="s">
        <v>43</v>
      </c>
      <c r="AY5" s="164" t="s">
        <v>44</v>
      </c>
      <c r="AZ5" s="164" t="s">
        <v>390</v>
      </c>
      <c r="BA5" s="164" t="s">
        <v>391</v>
      </c>
      <c r="BB5" s="164" t="s">
        <v>392</v>
      </c>
      <c r="BC5" s="164" t="s">
        <v>393</v>
      </c>
      <c r="BD5" s="164" t="s">
        <v>102</v>
      </c>
      <c r="BE5" s="204" t="s">
        <v>433</v>
      </c>
      <c r="BF5" s="204" t="s">
        <v>279</v>
      </c>
      <c r="BG5" s="204" t="s">
        <v>172</v>
      </c>
      <c r="BH5" s="204" t="s">
        <v>173</v>
      </c>
      <c r="BI5" s="164"/>
      <c r="BJ5" s="164"/>
      <c r="BK5" s="164"/>
      <c r="BL5" s="200" t="s">
        <v>434</v>
      </c>
      <c r="BM5" s="200" t="s">
        <v>344</v>
      </c>
      <c r="BN5" s="200" t="s">
        <v>435</v>
      </c>
      <c r="BO5" s="200" t="s">
        <v>436</v>
      </c>
      <c r="BP5" s="200" t="s">
        <v>437</v>
      </c>
      <c r="BQ5" s="200" t="s">
        <v>175</v>
      </c>
      <c r="BR5" s="200" t="s">
        <v>176</v>
      </c>
      <c r="BS5" s="200" t="s">
        <v>69</v>
      </c>
      <c r="BT5" s="200" t="s">
        <v>70</v>
      </c>
      <c r="BU5" s="164"/>
      <c r="BV5" s="164"/>
      <c r="BW5" s="185" t="s">
        <v>417</v>
      </c>
      <c r="BX5" s="185"/>
      <c r="BY5" s="185" t="s">
        <v>418</v>
      </c>
      <c r="BZ5" s="185"/>
      <c r="CA5" s="185" t="s">
        <v>419</v>
      </c>
      <c r="CB5" s="185"/>
      <c r="CC5" s="185" t="s">
        <v>417</v>
      </c>
      <c r="CD5" s="185"/>
      <c r="CE5" s="185" t="s">
        <v>418</v>
      </c>
      <c r="CF5" s="185"/>
      <c r="CG5" s="185" t="s">
        <v>419</v>
      </c>
      <c r="CH5" s="185"/>
      <c r="CI5" s="185" t="s">
        <v>417</v>
      </c>
      <c r="CJ5" s="185"/>
      <c r="CK5" s="185" t="s">
        <v>418</v>
      </c>
      <c r="CL5" s="185"/>
      <c r="CM5" s="185" t="s">
        <v>419</v>
      </c>
      <c r="CN5" s="185"/>
      <c r="CO5" s="190"/>
      <c r="CP5" s="190"/>
      <c r="CQ5" s="189" t="s">
        <v>338</v>
      </c>
      <c r="CR5" s="189" t="s">
        <v>341</v>
      </c>
      <c r="CS5" s="189" t="s">
        <v>339</v>
      </c>
      <c r="CT5" s="189" t="s">
        <v>340</v>
      </c>
      <c r="CU5" s="189" t="s">
        <v>342</v>
      </c>
      <c r="CV5" s="189" t="s">
        <v>66</v>
      </c>
      <c r="CW5" s="189" t="s">
        <v>174</v>
      </c>
      <c r="CX5" s="189" t="s">
        <v>280</v>
      </c>
      <c r="CY5" s="189" t="s">
        <v>66</v>
      </c>
      <c r="CZ5" s="189" t="s">
        <v>174</v>
      </c>
      <c r="DA5" s="164"/>
      <c r="DB5" s="164"/>
      <c r="DC5" s="189" t="s">
        <v>60</v>
      </c>
      <c r="DD5" s="189" t="s">
        <v>62</v>
      </c>
      <c r="DE5" s="189" t="s">
        <v>96</v>
      </c>
      <c r="DF5" s="189" t="s">
        <v>438</v>
      </c>
      <c r="DG5" s="189" t="s">
        <v>421</v>
      </c>
      <c r="DH5" s="189" t="s">
        <v>98</v>
      </c>
      <c r="DI5" s="189" t="s">
        <v>99</v>
      </c>
      <c r="DJ5" s="189" t="s">
        <v>432</v>
      </c>
      <c r="DK5" s="189" t="s">
        <v>420</v>
      </c>
      <c r="DL5" s="189" t="s">
        <v>100</v>
      </c>
      <c r="DM5" s="189" t="s">
        <v>422</v>
      </c>
      <c r="DN5" s="189" t="s">
        <v>86</v>
      </c>
      <c r="DO5" s="189" t="s">
        <v>68</v>
      </c>
      <c r="DP5" s="189" t="s">
        <v>67</v>
      </c>
      <c r="DQ5" s="189" t="s">
        <v>0</v>
      </c>
      <c r="DR5" s="135"/>
      <c r="DS5" s="136"/>
      <c r="DT5" s="137"/>
      <c r="DU5" s="137"/>
      <c r="DV5" s="137"/>
      <c r="DW5" s="137"/>
      <c r="DX5" s="135"/>
    </row>
    <row r="6" spans="1:128" ht="24" customHeight="1">
      <c r="A6" s="164"/>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204"/>
      <c r="BF6" s="204"/>
      <c r="BG6" s="204"/>
      <c r="BH6" s="204"/>
      <c r="BI6" s="164"/>
      <c r="BJ6" s="164"/>
      <c r="BK6" s="164"/>
      <c r="BL6" s="200"/>
      <c r="BM6" s="200"/>
      <c r="BN6" s="200"/>
      <c r="BO6" s="200"/>
      <c r="BP6" s="200"/>
      <c r="BQ6" s="200"/>
      <c r="BR6" s="200"/>
      <c r="BS6" s="200"/>
      <c r="BT6" s="200"/>
      <c r="BU6" s="164"/>
      <c r="BV6" s="164"/>
      <c r="BW6" s="67" t="s">
        <v>170</v>
      </c>
      <c r="BX6" s="67" t="s">
        <v>57</v>
      </c>
      <c r="BY6" s="67" t="s">
        <v>170</v>
      </c>
      <c r="BZ6" s="67" t="s">
        <v>57</v>
      </c>
      <c r="CA6" s="67" t="s">
        <v>170</v>
      </c>
      <c r="CB6" s="67" t="s">
        <v>57</v>
      </c>
      <c r="CC6" s="67" t="s">
        <v>170</v>
      </c>
      <c r="CD6" s="67" t="s">
        <v>57</v>
      </c>
      <c r="CE6" s="67" t="s">
        <v>170</v>
      </c>
      <c r="CF6" s="67" t="s">
        <v>57</v>
      </c>
      <c r="CG6" s="67" t="s">
        <v>170</v>
      </c>
      <c r="CH6" s="67" t="s">
        <v>57</v>
      </c>
      <c r="CI6" s="67" t="s">
        <v>170</v>
      </c>
      <c r="CJ6" s="67" t="s">
        <v>57</v>
      </c>
      <c r="CK6" s="67" t="s">
        <v>170</v>
      </c>
      <c r="CL6" s="67" t="s">
        <v>57</v>
      </c>
      <c r="CM6" s="67" t="s">
        <v>170</v>
      </c>
      <c r="CN6" s="67" t="s">
        <v>57</v>
      </c>
      <c r="CO6" s="190"/>
      <c r="CP6" s="190"/>
      <c r="CQ6" s="189"/>
      <c r="CR6" s="189"/>
      <c r="CS6" s="189"/>
      <c r="CT6" s="189"/>
      <c r="CU6" s="189"/>
      <c r="CV6" s="189"/>
      <c r="CW6" s="189"/>
      <c r="CX6" s="189"/>
      <c r="CY6" s="189"/>
      <c r="CZ6" s="189"/>
      <c r="DA6" s="164"/>
      <c r="DB6" s="164"/>
      <c r="DC6" s="189"/>
      <c r="DD6" s="189"/>
      <c r="DE6" s="189"/>
      <c r="DF6" s="189"/>
      <c r="DG6" s="189"/>
      <c r="DH6" s="189"/>
      <c r="DI6" s="189"/>
      <c r="DJ6" s="189"/>
      <c r="DK6" s="189"/>
      <c r="DL6" s="189"/>
      <c r="DM6" s="189"/>
      <c r="DN6" s="189"/>
      <c r="DO6" s="189"/>
      <c r="DP6" s="189"/>
      <c r="DQ6" s="189"/>
      <c r="DR6" s="135"/>
      <c r="DS6" s="136"/>
      <c r="DT6" s="137"/>
      <c r="DU6" s="138" t="s">
        <v>506</v>
      </c>
      <c r="DV6" s="138" t="s">
        <v>505</v>
      </c>
      <c r="DW6" s="139" t="s">
        <v>507</v>
      </c>
      <c r="DX6" s="139" t="s">
        <v>4146</v>
      </c>
    </row>
    <row r="7" spans="1:128" ht="14.45" customHeight="1">
      <c r="A7" s="162" t="s">
        <v>124</v>
      </c>
      <c r="B7" s="13" t="s">
        <v>119</v>
      </c>
      <c r="C7" s="74">
        <v>2999</v>
      </c>
      <c r="D7" s="74">
        <v>1628</v>
      </c>
      <c r="E7" s="74">
        <v>732</v>
      </c>
      <c r="F7" s="74">
        <v>459</v>
      </c>
      <c r="G7" s="74">
        <v>340</v>
      </c>
      <c r="H7" s="74">
        <v>150</v>
      </c>
      <c r="I7" s="74">
        <v>332</v>
      </c>
      <c r="J7" s="74">
        <v>155</v>
      </c>
      <c r="K7" s="74">
        <v>609</v>
      </c>
      <c r="L7" s="74">
        <v>246</v>
      </c>
      <c r="M7" s="74">
        <v>1972</v>
      </c>
      <c r="N7" s="74">
        <v>1174</v>
      </c>
      <c r="O7" s="74">
        <v>58</v>
      </c>
      <c r="P7" s="74">
        <v>24</v>
      </c>
      <c r="Q7" s="74">
        <v>1102</v>
      </c>
      <c r="R7" s="74">
        <v>421</v>
      </c>
      <c r="S7" s="74">
        <v>68</v>
      </c>
      <c r="T7" s="74">
        <v>25</v>
      </c>
      <c r="U7" s="67">
        <v>8212</v>
      </c>
      <c r="V7" s="67">
        <v>4282</v>
      </c>
      <c r="W7" s="162" t="s">
        <v>124</v>
      </c>
      <c r="X7" s="13" t="s">
        <v>119</v>
      </c>
      <c r="Y7" s="74">
        <v>30</v>
      </c>
      <c r="Z7" s="74">
        <v>14</v>
      </c>
      <c r="AA7" s="74">
        <v>32</v>
      </c>
      <c r="AB7" s="74">
        <v>15</v>
      </c>
      <c r="AC7" s="74">
        <v>0</v>
      </c>
      <c r="AD7" s="74">
        <v>0</v>
      </c>
      <c r="AE7" s="74">
        <v>11</v>
      </c>
      <c r="AF7" s="74">
        <v>7</v>
      </c>
      <c r="AG7" s="74">
        <v>31</v>
      </c>
      <c r="AH7" s="74">
        <v>16</v>
      </c>
      <c r="AI7" s="74">
        <v>440</v>
      </c>
      <c r="AJ7" s="74">
        <v>246</v>
      </c>
      <c r="AK7" s="74">
        <v>3</v>
      </c>
      <c r="AL7" s="74">
        <v>1</v>
      </c>
      <c r="AM7" s="74">
        <v>296</v>
      </c>
      <c r="AN7" s="74">
        <v>102</v>
      </c>
      <c r="AO7" s="74">
        <v>22</v>
      </c>
      <c r="AP7" s="74">
        <v>6</v>
      </c>
      <c r="AQ7" s="67">
        <v>865</v>
      </c>
      <c r="AR7" s="67">
        <v>407</v>
      </c>
      <c r="AS7" s="162" t="s">
        <v>124</v>
      </c>
      <c r="AT7" s="13" t="s">
        <v>119</v>
      </c>
      <c r="AU7" s="74">
        <v>58</v>
      </c>
      <c r="AV7" s="74">
        <v>23</v>
      </c>
      <c r="AW7" s="74">
        <v>10</v>
      </c>
      <c r="AX7" s="74">
        <v>8</v>
      </c>
      <c r="AY7" s="74">
        <v>18</v>
      </c>
      <c r="AZ7" s="74">
        <v>35</v>
      </c>
      <c r="BA7" s="74">
        <v>3</v>
      </c>
      <c r="BB7" s="74">
        <v>25</v>
      </c>
      <c r="BC7" s="74">
        <v>2</v>
      </c>
      <c r="BD7" s="67">
        <v>182</v>
      </c>
      <c r="BE7" s="76">
        <v>146</v>
      </c>
      <c r="BF7" s="74">
        <v>102</v>
      </c>
      <c r="BG7" s="74">
        <v>33</v>
      </c>
      <c r="BH7" s="74">
        <v>27</v>
      </c>
      <c r="BI7" s="74">
        <v>27</v>
      </c>
      <c r="BJ7" s="162" t="s">
        <v>124</v>
      </c>
      <c r="BK7" s="13" t="s">
        <v>119</v>
      </c>
      <c r="BL7" s="74">
        <v>0</v>
      </c>
      <c r="BM7" s="74">
        <v>3026</v>
      </c>
      <c r="BN7" s="74">
        <v>346</v>
      </c>
      <c r="BO7" s="74">
        <v>0</v>
      </c>
      <c r="BP7" s="74">
        <v>0</v>
      </c>
      <c r="BQ7" s="74">
        <v>40</v>
      </c>
      <c r="BR7" s="74">
        <v>162</v>
      </c>
      <c r="BS7" s="74">
        <v>119</v>
      </c>
      <c r="BT7" s="74">
        <v>135</v>
      </c>
      <c r="BU7" s="162" t="s">
        <v>124</v>
      </c>
      <c r="BV7" s="13" t="s">
        <v>119</v>
      </c>
      <c r="BW7" s="74">
        <v>1323</v>
      </c>
      <c r="BX7" s="74">
        <v>796</v>
      </c>
      <c r="BY7" s="74">
        <v>1312</v>
      </c>
      <c r="BZ7" s="74">
        <v>789</v>
      </c>
      <c r="CA7" s="74">
        <v>747</v>
      </c>
      <c r="CB7" s="74">
        <v>480</v>
      </c>
      <c r="CC7" s="74">
        <v>29</v>
      </c>
      <c r="CD7" s="74">
        <v>12</v>
      </c>
      <c r="CE7" s="74">
        <v>29</v>
      </c>
      <c r="CF7" s="74">
        <v>12</v>
      </c>
      <c r="CG7" s="74">
        <v>13</v>
      </c>
      <c r="CH7" s="74">
        <v>6</v>
      </c>
      <c r="CI7" s="74">
        <v>766</v>
      </c>
      <c r="CJ7" s="74">
        <v>310</v>
      </c>
      <c r="CK7" s="74">
        <v>761</v>
      </c>
      <c r="CL7" s="74">
        <v>308</v>
      </c>
      <c r="CM7" s="74">
        <v>416</v>
      </c>
      <c r="CN7" s="74">
        <v>170</v>
      </c>
      <c r="CO7" s="162" t="s">
        <v>124</v>
      </c>
      <c r="CP7" s="13" t="s">
        <v>119</v>
      </c>
      <c r="CQ7" s="5">
        <v>92</v>
      </c>
      <c r="CR7" s="5">
        <v>66</v>
      </c>
      <c r="CS7" s="5">
        <v>2</v>
      </c>
      <c r="CT7" s="5">
        <v>186</v>
      </c>
      <c r="CU7" s="5">
        <v>1</v>
      </c>
      <c r="CV7" s="29">
        <v>347</v>
      </c>
      <c r="CW7" s="5">
        <v>133</v>
      </c>
      <c r="CX7" s="5">
        <v>87</v>
      </c>
      <c r="CY7" s="72">
        <v>71</v>
      </c>
      <c r="CZ7" s="5">
        <v>30</v>
      </c>
      <c r="DA7" s="162" t="s">
        <v>124</v>
      </c>
      <c r="DB7" s="13" t="s">
        <v>119</v>
      </c>
      <c r="DC7" s="74">
        <v>1671</v>
      </c>
      <c r="DD7" s="74">
        <v>1466</v>
      </c>
      <c r="DE7" s="74">
        <v>116</v>
      </c>
      <c r="DF7" s="74">
        <v>27</v>
      </c>
      <c r="DG7" s="74">
        <v>175</v>
      </c>
      <c r="DH7" s="74">
        <v>220</v>
      </c>
      <c r="DI7" s="74">
        <v>2439</v>
      </c>
      <c r="DJ7" s="74">
        <v>153</v>
      </c>
      <c r="DK7" s="74">
        <v>107</v>
      </c>
      <c r="DL7" s="74">
        <v>0</v>
      </c>
      <c r="DM7" s="74">
        <v>0</v>
      </c>
      <c r="DN7" s="74">
        <v>1</v>
      </c>
      <c r="DO7" s="74">
        <v>3</v>
      </c>
      <c r="DP7" s="74">
        <v>12</v>
      </c>
      <c r="DQ7" s="74">
        <v>5</v>
      </c>
      <c r="DR7" s="135"/>
      <c r="DS7" s="138" t="s">
        <v>124</v>
      </c>
      <c r="DT7" s="138" t="s">
        <v>4176</v>
      </c>
      <c r="DU7" s="138">
        <v>2118</v>
      </c>
      <c r="DV7" s="138">
        <v>1176</v>
      </c>
      <c r="DW7" s="139">
        <v>7090</v>
      </c>
      <c r="DX7" s="139">
        <v>6374</v>
      </c>
    </row>
    <row r="8" spans="1:128">
      <c r="A8" s="162"/>
      <c r="B8" s="13" t="s">
        <v>120</v>
      </c>
      <c r="C8" s="74">
        <v>1698</v>
      </c>
      <c r="D8" s="74">
        <v>931</v>
      </c>
      <c r="E8" s="74">
        <v>545</v>
      </c>
      <c r="F8" s="74">
        <v>371</v>
      </c>
      <c r="G8" s="74">
        <v>169</v>
      </c>
      <c r="H8" s="74">
        <v>92</v>
      </c>
      <c r="I8" s="74">
        <v>220</v>
      </c>
      <c r="J8" s="74">
        <v>124</v>
      </c>
      <c r="K8" s="74">
        <v>678</v>
      </c>
      <c r="L8" s="74">
        <v>258</v>
      </c>
      <c r="M8" s="74">
        <v>754</v>
      </c>
      <c r="N8" s="74">
        <v>464</v>
      </c>
      <c r="O8" s="74">
        <v>92</v>
      </c>
      <c r="P8" s="74">
        <v>36</v>
      </c>
      <c r="Q8" s="74">
        <v>155</v>
      </c>
      <c r="R8" s="74">
        <v>70</v>
      </c>
      <c r="S8" s="74">
        <v>913</v>
      </c>
      <c r="T8" s="74">
        <v>350</v>
      </c>
      <c r="U8" s="67">
        <v>5224</v>
      </c>
      <c r="V8" s="67">
        <v>2696</v>
      </c>
      <c r="W8" s="162"/>
      <c r="X8" s="13" t="s">
        <v>120</v>
      </c>
      <c r="Y8" s="74">
        <v>31</v>
      </c>
      <c r="Z8" s="74">
        <v>14</v>
      </c>
      <c r="AA8" s="74">
        <v>22</v>
      </c>
      <c r="AB8" s="74">
        <v>12</v>
      </c>
      <c r="AC8" s="74">
        <v>6</v>
      </c>
      <c r="AD8" s="74">
        <v>5</v>
      </c>
      <c r="AE8" s="74">
        <v>5</v>
      </c>
      <c r="AF8" s="74">
        <v>3</v>
      </c>
      <c r="AG8" s="74">
        <v>48</v>
      </c>
      <c r="AH8" s="74">
        <v>17</v>
      </c>
      <c r="AI8" s="74">
        <v>138</v>
      </c>
      <c r="AJ8" s="74">
        <v>96</v>
      </c>
      <c r="AK8" s="74">
        <v>0</v>
      </c>
      <c r="AL8" s="74">
        <v>0</v>
      </c>
      <c r="AM8" s="74">
        <v>43</v>
      </c>
      <c r="AN8" s="74">
        <v>15</v>
      </c>
      <c r="AO8" s="74">
        <v>180</v>
      </c>
      <c r="AP8" s="74">
        <v>61</v>
      </c>
      <c r="AQ8" s="67">
        <v>473</v>
      </c>
      <c r="AR8" s="67">
        <v>223</v>
      </c>
      <c r="AS8" s="162"/>
      <c r="AT8" s="13" t="s">
        <v>120</v>
      </c>
      <c r="AU8" s="74">
        <v>31</v>
      </c>
      <c r="AV8" s="74">
        <v>10</v>
      </c>
      <c r="AW8" s="74">
        <v>4</v>
      </c>
      <c r="AX8" s="74">
        <v>4</v>
      </c>
      <c r="AY8" s="74">
        <v>12</v>
      </c>
      <c r="AZ8" s="74">
        <v>16</v>
      </c>
      <c r="BA8" s="74">
        <v>2</v>
      </c>
      <c r="BB8" s="74">
        <v>4</v>
      </c>
      <c r="BC8" s="74">
        <v>18</v>
      </c>
      <c r="BD8" s="67">
        <v>101</v>
      </c>
      <c r="BE8" s="76">
        <v>86</v>
      </c>
      <c r="BF8" s="74">
        <v>31</v>
      </c>
      <c r="BG8" s="74">
        <v>61</v>
      </c>
      <c r="BH8" s="74">
        <v>4</v>
      </c>
      <c r="BI8" s="74">
        <v>4</v>
      </c>
      <c r="BJ8" s="162"/>
      <c r="BK8" s="13" t="s">
        <v>120</v>
      </c>
      <c r="BL8" s="74">
        <v>0</v>
      </c>
      <c r="BM8" s="74">
        <v>1837</v>
      </c>
      <c r="BN8" s="74">
        <v>66</v>
      </c>
      <c r="BO8" s="74">
        <v>0</v>
      </c>
      <c r="BP8" s="74">
        <v>0</v>
      </c>
      <c r="BQ8" s="74">
        <v>85</v>
      </c>
      <c r="BR8" s="74">
        <v>90</v>
      </c>
      <c r="BS8" s="74">
        <v>119</v>
      </c>
      <c r="BT8" s="74">
        <v>91</v>
      </c>
      <c r="BU8" s="162"/>
      <c r="BV8" s="13" t="s">
        <v>120</v>
      </c>
      <c r="BW8" s="74">
        <v>725</v>
      </c>
      <c r="BX8" s="74">
        <v>461</v>
      </c>
      <c r="BY8" s="74">
        <v>724</v>
      </c>
      <c r="BZ8" s="74">
        <v>461</v>
      </c>
      <c r="CA8" s="74">
        <v>424</v>
      </c>
      <c r="CB8" s="74">
        <v>270</v>
      </c>
      <c r="CC8" s="74">
        <v>112</v>
      </c>
      <c r="CD8" s="74">
        <v>33</v>
      </c>
      <c r="CE8" s="74">
        <v>112</v>
      </c>
      <c r="CF8" s="74">
        <v>33</v>
      </c>
      <c r="CG8" s="74">
        <v>59</v>
      </c>
      <c r="CH8" s="74">
        <v>17</v>
      </c>
      <c r="CI8" s="74">
        <v>583</v>
      </c>
      <c r="CJ8" s="74">
        <v>249</v>
      </c>
      <c r="CK8" s="74">
        <v>582</v>
      </c>
      <c r="CL8" s="74">
        <v>249</v>
      </c>
      <c r="CM8" s="74">
        <v>273</v>
      </c>
      <c r="CN8" s="74">
        <v>123</v>
      </c>
      <c r="CO8" s="162"/>
      <c r="CP8" s="13" t="s">
        <v>120</v>
      </c>
      <c r="CQ8" s="5">
        <v>105</v>
      </c>
      <c r="CR8" s="5">
        <v>43</v>
      </c>
      <c r="CS8" s="5">
        <v>0</v>
      </c>
      <c r="CT8" s="5">
        <v>47</v>
      </c>
      <c r="CU8" s="5">
        <v>0</v>
      </c>
      <c r="CV8" s="29">
        <v>195</v>
      </c>
      <c r="CW8" s="5">
        <v>90</v>
      </c>
      <c r="CX8" s="5">
        <v>68</v>
      </c>
      <c r="CY8" s="72">
        <v>80</v>
      </c>
      <c r="CZ8" s="5">
        <v>43</v>
      </c>
      <c r="DA8" s="162"/>
      <c r="DB8" s="13" t="s">
        <v>120</v>
      </c>
      <c r="DC8" s="74">
        <v>1876</v>
      </c>
      <c r="DD8" s="74">
        <v>3933</v>
      </c>
      <c r="DE8" s="74">
        <v>1200</v>
      </c>
      <c r="DF8" s="74">
        <v>1170</v>
      </c>
      <c r="DG8" s="74">
        <v>1490</v>
      </c>
      <c r="DH8" s="74">
        <v>94</v>
      </c>
      <c r="DI8" s="74">
        <v>2776</v>
      </c>
      <c r="DJ8" s="74">
        <v>1256</v>
      </c>
      <c r="DK8" s="74">
        <v>76</v>
      </c>
      <c r="DL8" s="74">
        <v>18</v>
      </c>
      <c r="DM8" s="74">
        <v>9</v>
      </c>
      <c r="DN8" s="74">
        <v>1</v>
      </c>
      <c r="DO8" s="74">
        <v>73</v>
      </c>
      <c r="DP8" s="74">
        <v>39</v>
      </c>
      <c r="DQ8" s="74">
        <v>755</v>
      </c>
      <c r="DR8" s="140"/>
      <c r="DS8" s="138" t="s">
        <v>124</v>
      </c>
      <c r="DT8" s="138" t="s">
        <v>4177</v>
      </c>
      <c r="DU8" s="138">
        <v>1420</v>
      </c>
      <c r="DV8" s="138">
        <v>756</v>
      </c>
      <c r="DW8" s="139">
        <v>3872</v>
      </c>
      <c r="DX8" s="139">
        <v>13898</v>
      </c>
    </row>
    <row r="9" spans="1:128">
      <c r="A9" s="162"/>
      <c r="B9" s="103" t="s">
        <v>102</v>
      </c>
      <c r="C9" s="105">
        <v>4697</v>
      </c>
      <c r="D9" s="105">
        <v>2559</v>
      </c>
      <c r="E9" s="105">
        <v>1277</v>
      </c>
      <c r="F9" s="105">
        <v>830</v>
      </c>
      <c r="G9" s="105">
        <v>509</v>
      </c>
      <c r="H9" s="105">
        <v>242</v>
      </c>
      <c r="I9" s="105">
        <v>552</v>
      </c>
      <c r="J9" s="105">
        <v>279</v>
      </c>
      <c r="K9" s="105">
        <v>1287</v>
      </c>
      <c r="L9" s="105">
        <v>504</v>
      </c>
      <c r="M9" s="105">
        <v>2726</v>
      </c>
      <c r="N9" s="105">
        <v>1638</v>
      </c>
      <c r="O9" s="105">
        <v>150</v>
      </c>
      <c r="P9" s="105">
        <v>60</v>
      </c>
      <c r="Q9" s="105">
        <v>1257</v>
      </c>
      <c r="R9" s="105">
        <v>491</v>
      </c>
      <c r="S9" s="105">
        <v>981</v>
      </c>
      <c r="T9" s="105">
        <v>375</v>
      </c>
      <c r="U9" s="105">
        <v>13436</v>
      </c>
      <c r="V9" s="105">
        <v>6978</v>
      </c>
      <c r="W9" s="162"/>
      <c r="X9" s="103" t="s">
        <v>102</v>
      </c>
      <c r="Y9" s="105">
        <v>61</v>
      </c>
      <c r="Z9" s="105">
        <v>28</v>
      </c>
      <c r="AA9" s="105">
        <v>54</v>
      </c>
      <c r="AB9" s="105">
        <v>27</v>
      </c>
      <c r="AC9" s="105">
        <v>6</v>
      </c>
      <c r="AD9" s="105">
        <v>5</v>
      </c>
      <c r="AE9" s="105">
        <v>16</v>
      </c>
      <c r="AF9" s="105">
        <v>10</v>
      </c>
      <c r="AG9" s="105">
        <v>79</v>
      </c>
      <c r="AH9" s="105">
        <v>33</v>
      </c>
      <c r="AI9" s="105">
        <v>578</v>
      </c>
      <c r="AJ9" s="105">
        <v>342</v>
      </c>
      <c r="AK9" s="105">
        <v>3</v>
      </c>
      <c r="AL9" s="105">
        <v>1</v>
      </c>
      <c r="AM9" s="105">
        <v>339</v>
      </c>
      <c r="AN9" s="105">
        <v>117</v>
      </c>
      <c r="AO9" s="105">
        <v>202</v>
      </c>
      <c r="AP9" s="105">
        <v>67</v>
      </c>
      <c r="AQ9" s="105">
        <v>1338</v>
      </c>
      <c r="AR9" s="105">
        <v>630</v>
      </c>
      <c r="AS9" s="162"/>
      <c r="AT9" s="103" t="s">
        <v>102</v>
      </c>
      <c r="AU9" s="105">
        <v>89</v>
      </c>
      <c r="AV9" s="105">
        <v>33</v>
      </c>
      <c r="AW9" s="105">
        <v>14</v>
      </c>
      <c r="AX9" s="105">
        <v>12</v>
      </c>
      <c r="AY9" s="105">
        <v>30</v>
      </c>
      <c r="AZ9" s="105">
        <v>51</v>
      </c>
      <c r="BA9" s="105">
        <v>5</v>
      </c>
      <c r="BB9" s="105">
        <v>29</v>
      </c>
      <c r="BC9" s="105">
        <v>20</v>
      </c>
      <c r="BD9" s="105">
        <v>283</v>
      </c>
      <c r="BE9" s="105">
        <v>232</v>
      </c>
      <c r="BF9" s="105">
        <v>133</v>
      </c>
      <c r="BG9" s="105">
        <v>94</v>
      </c>
      <c r="BH9" s="105">
        <v>31</v>
      </c>
      <c r="BI9" s="105">
        <v>31</v>
      </c>
      <c r="BJ9" s="162"/>
      <c r="BK9" s="103" t="s">
        <v>102</v>
      </c>
      <c r="BL9" s="105">
        <v>0</v>
      </c>
      <c r="BM9" s="105">
        <v>4863</v>
      </c>
      <c r="BN9" s="105">
        <v>412</v>
      </c>
      <c r="BO9" s="105">
        <v>0</v>
      </c>
      <c r="BP9" s="105">
        <v>0</v>
      </c>
      <c r="BQ9" s="105">
        <v>125</v>
      </c>
      <c r="BR9" s="105">
        <v>252</v>
      </c>
      <c r="BS9" s="105">
        <v>238</v>
      </c>
      <c r="BT9" s="105">
        <v>226</v>
      </c>
      <c r="BU9" s="162"/>
      <c r="BV9" s="103" t="s">
        <v>102</v>
      </c>
      <c r="BW9" s="105">
        <v>2048</v>
      </c>
      <c r="BX9" s="105">
        <v>1257</v>
      </c>
      <c r="BY9" s="105">
        <v>2036</v>
      </c>
      <c r="BZ9" s="105">
        <v>1250</v>
      </c>
      <c r="CA9" s="105">
        <v>1171</v>
      </c>
      <c r="CB9" s="105">
        <v>750</v>
      </c>
      <c r="CC9" s="105">
        <v>141</v>
      </c>
      <c r="CD9" s="105">
        <v>45</v>
      </c>
      <c r="CE9" s="105">
        <v>141</v>
      </c>
      <c r="CF9" s="105">
        <v>45</v>
      </c>
      <c r="CG9" s="105">
        <v>72</v>
      </c>
      <c r="CH9" s="105">
        <v>23</v>
      </c>
      <c r="CI9" s="105">
        <v>1349</v>
      </c>
      <c r="CJ9" s="105">
        <v>559</v>
      </c>
      <c r="CK9" s="105">
        <v>1343</v>
      </c>
      <c r="CL9" s="105">
        <v>557</v>
      </c>
      <c r="CM9" s="105">
        <v>689</v>
      </c>
      <c r="CN9" s="105">
        <v>293</v>
      </c>
      <c r="CO9" s="162"/>
      <c r="CP9" s="105" t="s">
        <v>102</v>
      </c>
      <c r="CQ9" s="105">
        <v>197</v>
      </c>
      <c r="CR9" s="105">
        <v>109</v>
      </c>
      <c r="CS9" s="105">
        <v>2</v>
      </c>
      <c r="CT9" s="105">
        <v>233</v>
      </c>
      <c r="CU9" s="105">
        <v>1</v>
      </c>
      <c r="CV9" s="105">
        <v>542</v>
      </c>
      <c r="CW9" s="105">
        <v>223</v>
      </c>
      <c r="CX9" s="105">
        <v>155</v>
      </c>
      <c r="CY9" s="105">
        <v>151</v>
      </c>
      <c r="CZ9" s="105">
        <v>73</v>
      </c>
      <c r="DA9" s="162"/>
      <c r="DB9" s="103" t="s">
        <v>102</v>
      </c>
      <c r="DC9" s="105">
        <v>3547</v>
      </c>
      <c r="DD9" s="105">
        <v>5399</v>
      </c>
      <c r="DE9" s="105">
        <v>1316</v>
      </c>
      <c r="DF9" s="105">
        <v>1197</v>
      </c>
      <c r="DG9" s="105">
        <v>1665</v>
      </c>
      <c r="DH9" s="105">
        <v>314</v>
      </c>
      <c r="DI9" s="105">
        <v>5215</v>
      </c>
      <c r="DJ9" s="105">
        <v>1409</v>
      </c>
      <c r="DK9" s="105">
        <v>183</v>
      </c>
      <c r="DL9" s="105">
        <v>18</v>
      </c>
      <c r="DM9" s="105">
        <v>9</v>
      </c>
      <c r="DN9" s="105">
        <v>2</v>
      </c>
      <c r="DO9" s="105">
        <v>76</v>
      </c>
      <c r="DP9" s="105">
        <v>51</v>
      </c>
      <c r="DQ9" s="105">
        <v>760</v>
      </c>
      <c r="DR9" s="140"/>
      <c r="DS9" s="138" t="s">
        <v>124</v>
      </c>
      <c r="DT9" s="138" t="s">
        <v>4178</v>
      </c>
      <c r="DU9" s="138">
        <v>3538</v>
      </c>
      <c r="DV9" s="138">
        <v>1932</v>
      </c>
      <c r="DW9" s="139">
        <v>10962</v>
      </c>
      <c r="DX9" s="139">
        <v>20272</v>
      </c>
    </row>
    <row r="10" spans="1:128" ht="14.45" customHeight="1">
      <c r="A10" s="162" t="s">
        <v>125</v>
      </c>
      <c r="B10" s="13" t="s">
        <v>119</v>
      </c>
      <c r="C10" s="74">
        <v>1924</v>
      </c>
      <c r="D10" s="74">
        <v>1006</v>
      </c>
      <c r="E10" s="74">
        <v>455</v>
      </c>
      <c r="F10" s="74">
        <v>250</v>
      </c>
      <c r="G10" s="74">
        <v>0</v>
      </c>
      <c r="H10" s="74">
        <v>0</v>
      </c>
      <c r="I10" s="74">
        <v>161</v>
      </c>
      <c r="J10" s="74">
        <v>76</v>
      </c>
      <c r="K10" s="74">
        <v>439</v>
      </c>
      <c r="L10" s="74">
        <v>194</v>
      </c>
      <c r="M10" s="74">
        <v>840</v>
      </c>
      <c r="N10" s="74">
        <v>421</v>
      </c>
      <c r="O10" s="74">
        <v>108</v>
      </c>
      <c r="P10" s="74">
        <v>52</v>
      </c>
      <c r="Q10" s="74">
        <v>468</v>
      </c>
      <c r="R10" s="74">
        <v>183</v>
      </c>
      <c r="S10" s="74">
        <v>102</v>
      </c>
      <c r="T10" s="74">
        <v>46</v>
      </c>
      <c r="U10" s="67">
        <v>4497</v>
      </c>
      <c r="V10" s="67">
        <v>2228</v>
      </c>
      <c r="W10" s="162" t="s">
        <v>125</v>
      </c>
      <c r="X10" s="13" t="s">
        <v>119</v>
      </c>
      <c r="Y10" s="74">
        <v>22</v>
      </c>
      <c r="Z10" s="74">
        <v>11</v>
      </c>
      <c r="AA10" s="74">
        <v>7</v>
      </c>
      <c r="AB10" s="74">
        <v>4</v>
      </c>
      <c r="AC10" s="74">
        <v>0</v>
      </c>
      <c r="AD10" s="74">
        <v>0</v>
      </c>
      <c r="AE10" s="74">
        <v>0</v>
      </c>
      <c r="AF10" s="74">
        <v>0</v>
      </c>
      <c r="AG10" s="74">
        <v>4</v>
      </c>
      <c r="AH10" s="74">
        <v>3</v>
      </c>
      <c r="AI10" s="74">
        <v>147</v>
      </c>
      <c r="AJ10" s="74">
        <v>72</v>
      </c>
      <c r="AK10" s="74">
        <v>10</v>
      </c>
      <c r="AL10" s="74">
        <v>3</v>
      </c>
      <c r="AM10" s="74">
        <v>151</v>
      </c>
      <c r="AN10" s="74">
        <v>52</v>
      </c>
      <c r="AO10" s="74">
        <v>23</v>
      </c>
      <c r="AP10" s="74">
        <v>5</v>
      </c>
      <c r="AQ10" s="67">
        <v>364</v>
      </c>
      <c r="AR10" s="67">
        <v>150</v>
      </c>
      <c r="AS10" s="162" t="s">
        <v>125</v>
      </c>
      <c r="AT10" s="13" t="s">
        <v>119</v>
      </c>
      <c r="AU10" s="74">
        <v>49</v>
      </c>
      <c r="AV10" s="74">
        <v>20</v>
      </c>
      <c r="AW10" s="74">
        <v>0</v>
      </c>
      <c r="AX10" s="74">
        <v>8</v>
      </c>
      <c r="AY10" s="74">
        <v>18</v>
      </c>
      <c r="AZ10" s="74">
        <v>27</v>
      </c>
      <c r="BA10" s="74">
        <v>3</v>
      </c>
      <c r="BB10" s="74">
        <v>18</v>
      </c>
      <c r="BC10" s="74">
        <v>3</v>
      </c>
      <c r="BD10" s="67">
        <v>146</v>
      </c>
      <c r="BE10" s="76">
        <v>127</v>
      </c>
      <c r="BF10" s="74">
        <v>78</v>
      </c>
      <c r="BG10" s="74">
        <v>11</v>
      </c>
      <c r="BH10" s="74">
        <v>15</v>
      </c>
      <c r="BI10" s="74">
        <v>24</v>
      </c>
      <c r="BJ10" s="162" t="s">
        <v>125</v>
      </c>
      <c r="BK10" s="13" t="s">
        <v>119</v>
      </c>
      <c r="BL10" s="74">
        <v>0</v>
      </c>
      <c r="BM10" s="74">
        <v>1911</v>
      </c>
      <c r="BN10" s="74">
        <v>96</v>
      </c>
      <c r="BO10" s="74">
        <v>25</v>
      </c>
      <c r="BP10" s="74">
        <v>0</v>
      </c>
      <c r="BQ10" s="74">
        <v>53</v>
      </c>
      <c r="BR10" s="74">
        <v>133</v>
      </c>
      <c r="BS10" s="74">
        <v>106</v>
      </c>
      <c r="BT10" s="74">
        <v>96</v>
      </c>
      <c r="BU10" s="162" t="s">
        <v>125</v>
      </c>
      <c r="BV10" s="13" t="s">
        <v>119</v>
      </c>
      <c r="BW10" s="74">
        <v>613</v>
      </c>
      <c r="BX10" s="74">
        <v>342</v>
      </c>
      <c r="BY10" s="74">
        <v>604</v>
      </c>
      <c r="BZ10" s="74">
        <v>339</v>
      </c>
      <c r="CA10" s="74">
        <v>382</v>
      </c>
      <c r="CB10" s="74">
        <v>213</v>
      </c>
      <c r="CC10" s="74">
        <v>12</v>
      </c>
      <c r="CD10" s="74">
        <v>3</v>
      </c>
      <c r="CE10" s="74">
        <v>12</v>
      </c>
      <c r="CF10" s="74">
        <v>3</v>
      </c>
      <c r="CG10" s="74">
        <v>2</v>
      </c>
      <c r="CH10" s="74">
        <v>0</v>
      </c>
      <c r="CI10" s="74">
        <v>415</v>
      </c>
      <c r="CJ10" s="74">
        <v>169</v>
      </c>
      <c r="CK10" s="74">
        <v>413</v>
      </c>
      <c r="CL10" s="74">
        <v>167</v>
      </c>
      <c r="CM10" s="74">
        <v>157</v>
      </c>
      <c r="CN10" s="74">
        <v>73</v>
      </c>
      <c r="CO10" s="162" t="s">
        <v>125</v>
      </c>
      <c r="CP10" s="13" t="s">
        <v>119</v>
      </c>
      <c r="CQ10" s="5">
        <v>44</v>
      </c>
      <c r="CR10" s="5">
        <v>127</v>
      </c>
      <c r="CS10" s="5">
        <v>0</v>
      </c>
      <c r="CT10" s="5">
        <v>82</v>
      </c>
      <c r="CU10" s="5">
        <v>41</v>
      </c>
      <c r="CV10" s="29">
        <v>294</v>
      </c>
      <c r="CW10" s="5">
        <v>127</v>
      </c>
      <c r="CX10" s="5">
        <v>79</v>
      </c>
      <c r="CY10" s="72">
        <v>44</v>
      </c>
      <c r="CZ10" s="5">
        <v>18</v>
      </c>
      <c r="DA10" s="162" t="s">
        <v>125</v>
      </c>
      <c r="DB10" s="13" t="s">
        <v>119</v>
      </c>
      <c r="DC10" s="74">
        <v>569</v>
      </c>
      <c r="DD10" s="74">
        <v>392</v>
      </c>
      <c r="DE10" s="74">
        <v>47</v>
      </c>
      <c r="DF10" s="74">
        <v>5</v>
      </c>
      <c r="DG10" s="74">
        <v>70</v>
      </c>
      <c r="DH10" s="74">
        <v>21</v>
      </c>
      <c r="DI10" s="74">
        <v>897</v>
      </c>
      <c r="DJ10" s="74">
        <v>87</v>
      </c>
      <c r="DK10" s="74">
        <v>62</v>
      </c>
      <c r="DL10" s="74">
        <v>8</v>
      </c>
      <c r="DM10" s="74">
        <v>8</v>
      </c>
      <c r="DN10" s="74">
        <v>1</v>
      </c>
      <c r="DO10" s="74">
        <v>10</v>
      </c>
      <c r="DP10" s="74">
        <v>17</v>
      </c>
      <c r="DQ10" s="74">
        <v>27</v>
      </c>
      <c r="DR10" s="140"/>
      <c r="DS10" s="138" t="s">
        <v>125</v>
      </c>
      <c r="DT10" s="138" t="s">
        <v>4179</v>
      </c>
      <c r="DU10" s="138">
        <v>1040</v>
      </c>
      <c r="DV10" s="138">
        <v>541</v>
      </c>
      <c r="DW10" s="139">
        <v>4210</v>
      </c>
      <c r="DX10" s="139">
        <v>2166</v>
      </c>
    </row>
    <row r="11" spans="1:128">
      <c r="A11" s="162"/>
      <c r="B11" s="13" t="s">
        <v>120</v>
      </c>
      <c r="C11" s="74">
        <v>1131</v>
      </c>
      <c r="D11" s="74">
        <v>622</v>
      </c>
      <c r="E11" s="74">
        <v>258</v>
      </c>
      <c r="F11" s="74">
        <v>150</v>
      </c>
      <c r="G11" s="74">
        <v>49</v>
      </c>
      <c r="H11" s="74">
        <v>29</v>
      </c>
      <c r="I11" s="74">
        <v>308</v>
      </c>
      <c r="J11" s="74">
        <v>142</v>
      </c>
      <c r="K11" s="74">
        <v>233</v>
      </c>
      <c r="L11" s="74">
        <v>87</v>
      </c>
      <c r="M11" s="74">
        <v>276</v>
      </c>
      <c r="N11" s="74">
        <v>170</v>
      </c>
      <c r="O11" s="74">
        <v>73</v>
      </c>
      <c r="P11" s="74">
        <v>39</v>
      </c>
      <c r="Q11" s="74">
        <v>238</v>
      </c>
      <c r="R11" s="74">
        <v>113</v>
      </c>
      <c r="S11" s="74">
        <v>302</v>
      </c>
      <c r="T11" s="74">
        <v>135</v>
      </c>
      <c r="U11" s="67">
        <v>2868</v>
      </c>
      <c r="V11" s="67">
        <v>1487</v>
      </c>
      <c r="W11" s="162"/>
      <c r="X11" s="13" t="s">
        <v>120</v>
      </c>
      <c r="Y11" s="74">
        <v>4</v>
      </c>
      <c r="Z11" s="74">
        <v>2</v>
      </c>
      <c r="AA11" s="74">
        <v>1</v>
      </c>
      <c r="AB11" s="74">
        <v>0</v>
      </c>
      <c r="AC11" s="74">
        <v>0</v>
      </c>
      <c r="AD11" s="74">
        <v>0</v>
      </c>
      <c r="AE11" s="74">
        <v>2</v>
      </c>
      <c r="AF11" s="74">
        <v>2</v>
      </c>
      <c r="AG11" s="74">
        <v>5</v>
      </c>
      <c r="AH11" s="74">
        <v>1</v>
      </c>
      <c r="AI11" s="74">
        <v>27</v>
      </c>
      <c r="AJ11" s="74">
        <v>15</v>
      </c>
      <c r="AK11" s="74">
        <v>9</v>
      </c>
      <c r="AL11" s="74">
        <v>0</v>
      </c>
      <c r="AM11" s="74">
        <v>134</v>
      </c>
      <c r="AN11" s="74">
        <v>63</v>
      </c>
      <c r="AO11" s="74">
        <v>0</v>
      </c>
      <c r="AP11" s="74">
        <v>0</v>
      </c>
      <c r="AQ11" s="67">
        <v>182</v>
      </c>
      <c r="AR11" s="67">
        <v>83</v>
      </c>
      <c r="AS11" s="162"/>
      <c r="AT11" s="13" t="s">
        <v>120</v>
      </c>
      <c r="AU11" s="74">
        <v>20</v>
      </c>
      <c r="AV11" s="74">
        <v>7</v>
      </c>
      <c r="AW11" s="74">
        <v>1</v>
      </c>
      <c r="AX11" s="74">
        <v>7</v>
      </c>
      <c r="AY11" s="74">
        <v>6</v>
      </c>
      <c r="AZ11" s="74">
        <v>6</v>
      </c>
      <c r="BA11" s="74">
        <v>4</v>
      </c>
      <c r="BB11" s="74">
        <v>5</v>
      </c>
      <c r="BC11" s="74">
        <v>6</v>
      </c>
      <c r="BD11" s="67">
        <v>62</v>
      </c>
      <c r="BE11" s="76">
        <v>61</v>
      </c>
      <c r="BF11" s="74">
        <v>35</v>
      </c>
      <c r="BG11" s="74">
        <v>43</v>
      </c>
      <c r="BH11" s="74">
        <v>2</v>
      </c>
      <c r="BI11" s="74">
        <v>4</v>
      </c>
      <c r="BJ11" s="162"/>
      <c r="BK11" s="13" t="s">
        <v>120</v>
      </c>
      <c r="BL11" s="74">
        <v>50</v>
      </c>
      <c r="BM11" s="74">
        <v>1110</v>
      </c>
      <c r="BN11" s="74">
        <v>150</v>
      </c>
      <c r="BO11" s="74">
        <v>0</v>
      </c>
      <c r="BP11" s="74">
        <v>0</v>
      </c>
      <c r="BQ11" s="74">
        <v>72</v>
      </c>
      <c r="BR11" s="74">
        <v>70</v>
      </c>
      <c r="BS11" s="74">
        <v>65</v>
      </c>
      <c r="BT11" s="74">
        <v>61</v>
      </c>
      <c r="BU11" s="162"/>
      <c r="BV11" s="13" t="s">
        <v>120</v>
      </c>
      <c r="BW11" s="74">
        <v>308</v>
      </c>
      <c r="BX11" s="74">
        <v>192</v>
      </c>
      <c r="BY11" s="74">
        <v>306</v>
      </c>
      <c r="BZ11" s="74">
        <v>190</v>
      </c>
      <c r="CA11" s="74">
        <v>226</v>
      </c>
      <c r="CB11" s="74">
        <v>148</v>
      </c>
      <c r="CC11" s="74">
        <v>41</v>
      </c>
      <c r="CD11" s="74">
        <v>9</v>
      </c>
      <c r="CE11" s="74">
        <v>41</v>
      </c>
      <c r="CF11" s="74">
        <v>9</v>
      </c>
      <c r="CG11" s="74">
        <v>28</v>
      </c>
      <c r="CH11" s="74">
        <v>8</v>
      </c>
      <c r="CI11" s="74">
        <v>273</v>
      </c>
      <c r="CJ11" s="74">
        <v>132</v>
      </c>
      <c r="CK11" s="74">
        <v>273</v>
      </c>
      <c r="CL11" s="74">
        <v>132</v>
      </c>
      <c r="CM11" s="74">
        <v>135</v>
      </c>
      <c r="CN11" s="74">
        <v>59</v>
      </c>
      <c r="CO11" s="162"/>
      <c r="CP11" s="13" t="s">
        <v>120</v>
      </c>
      <c r="CQ11" s="5">
        <v>61</v>
      </c>
      <c r="CR11" s="5">
        <v>41</v>
      </c>
      <c r="CS11" s="5">
        <v>1</v>
      </c>
      <c r="CT11" s="5">
        <v>26</v>
      </c>
      <c r="CU11" s="5">
        <v>0</v>
      </c>
      <c r="CV11" s="29">
        <v>129</v>
      </c>
      <c r="CW11" s="5">
        <v>76</v>
      </c>
      <c r="CX11" s="5">
        <v>58</v>
      </c>
      <c r="CY11" s="72">
        <v>43</v>
      </c>
      <c r="CZ11" s="5">
        <v>24</v>
      </c>
      <c r="DA11" s="162"/>
      <c r="DB11" s="13" t="s">
        <v>120</v>
      </c>
      <c r="DC11" s="74">
        <v>447</v>
      </c>
      <c r="DD11" s="74">
        <v>1691</v>
      </c>
      <c r="DE11" s="74">
        <v>177</v>
      </c>
      <c r="DF11" s="74">
        <v>0</v>
      </c>
      <c r="DG11" s="74">
        <v>386</v>
      </c>
      <c r="DH11" s="74">
        <v>43</v>
      </c>
      <c r="DI11" s="74">
        <v>631</v>
      </c>
      <c r="DJ11" s="74">
        <v>185</v>
      </c>
      <c r="DK11" s="74">
        <v>122</v>
      </c>
      <c r="DL11" s="74">
        <v>1</v>
      </c>
      <c r="DM11" s="74">
        <v>1</v>
      </c>
      <c r="DN11" s="74">
        <v>3</v>
      </c>
      <c r="DO11" s="74">
        <v>0</v>
      </c>
      <c r="DP11" s="74">
        <v>14</v>
      </c>
      <c r="DQ11" s="74">
        <v>0</v>
      </c>
      <c r="DR11" s="140"/>
      <c r="DS11" s="138" t="s">
        <v>125</v>
      </c>
      <c r="DT11" s="138" t="s">
        <v>4180</v>
      </c>
      <c r="DU11" s="138">
        <v>622</v>
      </c>
      <c r="DV11" s="138">
        <v>389</v>
      </c>
      <c r="DW11" s="139">
        <v>2720</v>
      </c>
      <c r="DX11" s="139">
        <v>3684</v>
      </c>
    </row>
    <row r="12" spans="1:128">
      <c r="A12" s="162"/>
      <c r="B12" s="103" t="s">
        <v>102</v>
      </c>
      <c r="C12" s="105">
        <v>3055</v>
      </c>
      <c r="D12" s="105">
        <v>1628</v>
      </c>
      <c r="E12" s="105">
        <v>713</v>
      </c>
      <c r="F12" s="105">
        <v>400</v>
      </c>
      <c r="G12" s="105">
        <v>49</v>
      </c>
      <c r="H12" s="105">
        <v>29</v>
      </c>
      <c r="I12" s="105">
        <v>469</v>
      </c>
      <c r="J12" s="105">
        <v>218</v>
      </c>
      <c r="K12" s="105">
        <v>672</v>
      </c>
      <c r="L12" s="105">
        <v>281</v>
      </c>
      <c r="M12" s="105">
        <v>1116</v>
      </c>
      <c r="N12" s="105">
        <v>591</v>
      </c>
      <c r="O12" s="105">
        <v>181</v>
      </c>
      <c r="P12" s="105">
        <v>91</v>
      </c>
      <c r="Q12" s="105">
        <v>706</v>
      </c>
      <c r="R12" s="105">
        <v>296</v>
      </c>
      <c r="S12" s="105">
        <v>404</v>
      </c>
      <c r="T12" s="105">
        <v>181</v>
      </c>
      <c r="U12" s="105">
        <v>7365</v>
      </c>
      <c r="V12" s="105">
        <v>3715</v>
      </c>
      <c r="W12" s="162"/>
      <c r="X12" s="103" t="s">
        <v>102</v>
      </c>
      <c r="Y12" s="105">
        <v>26</v>
      </c>
      <c r="Z12" s="105">
        <v>13</v>
      </c>
      <c r="AA12" s="105">
        <v>8</v>
      </c>
      <c r="AB12" s="105">
        <v>4</v>
      </c>
      <c r="AC12" s="105">
        <v>0</v>
      </c>
      <c r="AD12" s="105">
        <v>0</v>
      </c>
      <c r="AE12" s="105">
        <v>2</v>
      </c>
      <c r="AF12" s="105">
        <v>2</v>
      </c>
      <c r="AG12" s="105">
        <v>9</v>
      </c>
      <c r="AH12" s="105">
        <v>4</v>
      </c>
      <c r="AI12" s="105">
        <v>174</v>
      </c>
      <c r="AJ12" s="105">
        <v>87</v>
      </c>
      <c r="AK12" s="105">
        <v>19</v>
      </c>
      <c r="AL12" s="105">
        <v>3</v>
      </c>
      <c r="AM12" s="105">
        <v>285</v>
      </c>
      <c r="AN12" s="105">
        <v>115</v>
      </c>
      <c r="AO12" s="105">
        <v>23</v>
      </c>
      <c r="AP12" s="105">
        <v>5</v>
      </c>
      <c r="AQ12" s="105">
        <v>546</v>
      </c>
      <c r="AR12" s="105">
        <v>233</v>
      </c>
      <c r="AS12" s="162"/>
      <c r="AT12" s="103" t="s">
        <v>102</v>
      </c>
      <c r="AU12" s="105">
        <v>69</v>
      </c>
      <c r="AV12" s="105">
        <v>27</v>
      </c>
      <c r="AW12" s="105">
        <v>1</v>
      </c>
      <c r="AX12" s="105">
        <v>15</v>
      </c>
      <c r="AY12" s="105">
        <v>24</v>
      </c>
      <c r="AZ12" s="105">
        <v>33</v>
      </c>
      <c r="BA12" s="105">
        <v>7</v>
      </c>
      <c r="BB12" s="105">
        <v>23</v>
      </c>
      <c r="BC12" s="105">
        <v>9</v>
      </c>
      <c r="BD12" s="105">
        <v>208</v>
      </c>
      <c r="BE12" s="105">
        <v>188</v>
      </c>
      <c r="BF12" s="105">
        <v>113</v>
      </c>
      <c r="BG12" s="105">
        <v>54</v>
      </c>
      <c r="BH12" s="105">
        <v>17</v>
      </c>
      <c r="BI12" s="105">
        <v>28</v>
      </c>
      <c r="BJ12" s="162"/>
      <c r="BK12" s="103" t="s">
        <v>102</v>
      </c>
      <c r="BL12" s="105">
        <v>50</v>
      </c>
      <c r="BM12" s="105">
        <v>3021</v>
      </c>
      <c r="BN12" s="105">
        <v>246</v>
      </c>
      <c r="BO12" s="105">
        <v>25</v>
      </c>
      <c r="BP12" s="105">
        <v>0</v>
      </c>
      <c r="BQ12" s="105">
        <v>125</v>
      </c>
      <c r="BR12" s="105">
        <v>203</v>
      </c>
      <c r="BS12" s="105">
        <v>171</v>
      </c>
      <c r="BT12" s="105">
        <v>157</v>
      </c>
      <c r="BU12" s="162"/>
      <c r="BV12" s="103" t="s">
        <v>102</v>
      </c>
      <c r="BW12" s="105">
        <v>921</v>
      </c>
      <c r="BX12" s="105">
        <v>534</v>
      </c>
      <c r="BY12" s="105">
        <v>910</v>
      </c>
      <c r="BZ12" s="105">
        <v>529</v>
      </c>
      <c r="CA12" s="105">
        <v>608</v>
      </c>
      <c r="CB12" s="105">
        <v>361</v>
      </c>
      <c r="CC12" s="105">
        <v>53</v>
      </c>
      <c r="CD12" s="105">
        <v>12</v>
      </c>
      <c r="CE12" s="105">
        <v>53</v>
      </c>
      <c r="CF12" s="105">
        <v>12</v>
      </c>
      <c r="CG12" s="105">
        <v>30</v>
      </c>
      <c r="CH12" s="105">
        <v>8</v>
      </c>
      <c r="CI12" s="105">
        <v>688</v>
      </c>
      <c r="CJ12" s="105">
        <v>301</v>
      </c>
      <c r="CK12" s="105">
        <v>686</v>
      </c>
      <c r="CL12" s="105">
        <v>299</v>
      </c>
      <c r="CM12" s="105">
        <v>292</v>
      </c>
      <c r="CN12" s="105">
        <v>132</v>
      </c>
      <c r="CO12" s="162"/>
      <c r="CP12" s="105" t="s">
        <v>102</v>
      </c>
      <c r="CQ12" s="105">
        <v>105</v>
      </c>
      <c r="CR12" s="105">
        <v>168</v>
      </c>
      <c r="CS12" s="105">
        <v>1</v>
      </c>
      <c r="CT12" s="105">
        <v>108</v>
      </c>
      <c r="CU12" s="105">
        <v>41</v>
      </c>
      <c r="CV12" s="105">
        <v>423</v>
      </c>
      <c r="CW12" s="105">
        <v>203</v>
      </c>
      <c r="CX12" s="105">
        <v>137</v>
      </c>
      <c r="CY12" s="105">
        <v>87</v>
      </c>
      <c r="CZ12" s="105">
        <v>42</v>
      </c>
      <c r="DA12" s="162"/>
      <c r="DB12" s="103" t="s">
        <v>102</v>
      </c>
      <c r="DC12" s="105">
        <v>1016</v>
      </c>
      <c r="DD12" s="105">
        <v>2083</v>
      </c>
      <c r="DE12" s="105">
        <v>224</v>
      </c>
      <c r="DF12" s="105">
        <v>5</v>
      </c>
      <c r="DG12" s="105">
        <v>456</v>
      </c>
      <c r="DH12" s="105">
        <v>64</v>
      </c>
      <c r="DI12" s="105">
        <v>1528</v>
      </c>
      <c r="DJ12" s="105">
        <v>272</v>
      </c>
      <c r="DK12" s="105">
        <v>184</v>
      </c>
      <c r="DL12" s="105">
        <v>9</v>
      </c>
      <c r="DM12" s="105">
        <v>9</v>
      </c>
      <c r="DN12" s="105">
        <v>4</v>
      </c>
      <c r="DO12" s="105">
        <v>10</v>
      </c>
      <c r="DP12" s="105">
        <v>31</v>
      </c>
      <c r="DQ12" s="105">
        <v>27</v>
      </c>
      <c r="DR12" s="140"/>
      <c r="DS12" s="138" t="s">
        <v>125</v>
      </c>
      <c r="DT12" s="138" t="s">
        <v>4181</v>
      </c>
      <c r="DU12" s="138">
        <v>1662</v>
      </c>
      <c r="DV12" s="138">
        <v>930</v>
      </c>
      <c r="DW12" s="139">
        <v>6930</v>
      </c>
      <c r="DX12" s="139">
        <v>5850</v>
      </c>
    </row>
    <row r="13" spans="1:128" ht="14.45" customHeight="1">
      <c r="A13" s="162" t="s">
        <v>126</v>
      </c>
      <c r="B13" s="13" t="s">
        <v>119</v>
      </c>
      <c r="C13" s="74">
        <v>8371</v>
      </c>
      <c r="D13" s="74">
        <v>4915</v>
      </c>
      <c r="E13" s="74">
        <v>2873</v>
      </c>
      <c r="F13" s="74">
        <v>1820</v>
      </c>
      <c r="G13" s="74">
        <v>58</v>
      </c>
      <c r="H13" s="74">
        <v>29</v>
      </c>
      <c r="I13" s="74">
        <v>1448</v>
      </c>
      <c r="J13" s="74">
        <v>754</v>
      </c>
      <c r="K13" s="74">
        <v>2172</v>
      </c>
      <c r="L13" s="74">
        <v>1090</v>
      </c>
      <c r="M13" s="74">
        <v>4773</v>
      </c>
      <c r="N13" s="74">
        <v>2892</v>
      </c>
      <c r="O13" s="74">
        <v>377</v>
      </c>
      <c r="P13" s="74">
        <v>171</v>
      </c>
      <c r="Q13" s="74">
        <v>2494</v>
      </c>
      <c r="R13" s="74">
        <v>1251</v>
      </c>
      <c r="S13" s="74">
        <v>602</v>
      </c>
      <c r="T13" s="74">
        <v>292</v>
      </c>
      <c r="U13" s="67">
        <v>23168</v>
      </c>
      <c r="V13" s="67">
        <v>13214</v>
      </c>
      <c r="W13" s="162" t="s">
        <v>126</v>
      </c>
      <c r="X13" s="13" t="s">
        <v>119</v>
      </c>
      <c r="Y13" s="74">
        <v>154</v>
      </c>
      <c r="Z13" s="74">
        <v>75</v>
      </c>
      <c r="AA13" s="74">
        <v>55</v>
      </c>
      <c r="AB13" s="74">
        <v>30</v>
      </c>
      <c r="AC13" s="74">
        <v>0</v>
      </c>
      <c r="AD13" s="74">
        <v>0</v>
      </c>
      <c r="AE13" s="74">
        <v>10</v>
      </c>
      <c r="AF13" s="74">
        <v>0</v>
      </c>
      <c r="AG13" s="74">
        <v>21</v>
      </c>
      <c r="AH13" s="74">
        <v>6</v>
      </c>
      <c r="AI13" s="74">
        <v>780</v>
      </c>
      <c r="AJ13" s="74">
        <v>436</v>
      </c>
      <c r="AK13" s="74">
        <v>95</v>
      </c>
      <c r="AL13" s="74">
        <v>41</v>
      </c>
      <c r="AM13" s="74">
        <v>632</v>
      </c>
      <c r="AN13" s="74">
        <v>293</v>
      </c>
      <c r="AO13" s="74">
        <v>52</v>
      </c>
      <c r="AP13" s="74">
        <v>23</v>
      </c>
      <c r="AQ13" s="67">
        <v>1799</v>
      </c>
      <c r="AR13" s="67">
        <v>904</v>
      </c>
      <c r="AS13" s="162" t="s">
        <v>126</v>
      </c>
      <c r="AT13" s="13" t="s">
        <v>119</v>
      </c>
      <c r="AU13" s="74">
        <v>171</v>
      </c>
      <c r="AV13" s="74">
        <v>79</v>
      </c>
      <c r="AW13" s="74">
        <v>1</v>
      </c>
      <c r="AX13" s="74">
        <v>44</v>
      </c>
      <c r="AY13" s="74">
        <v>58</v>
      </c>
      <c r="AZ13" s="74">
        <v>106</v>
      </c>
      <c r="BA13" s="74">
        <v>11</v>
      </c>
      <c r="BB13" s="74">
        <v>72</v>
      </c>
      <c r="BC13" s="74">
        <v>16</v>
      </c>
      <c r="BD13" s="67">
        <v>558</v>
      </c>
      <c r="BE13" s="76">
        <v>525</v>
      </c>
      <c r="BF13" s="74">
        <v>466</v>
      </c>
      <c r="BG13" s="74">
        <v>202</v>
      </c>
      <c r="BH13" s="74">
        <v>33</v>
      </c>
      <c r="BI13" s="74">
        <v>77</v>
      </c>
      <c r="BJ13" s="162" t="s">
        <v>126</v>
      </c>
      <c r="BK13" s="13" t="s">
        <v>119</v>
      </c>
      <c r="BL13" s="74">
        <v>361</v>
      </c>
      <c r="BM13" s="74">
        <v>8455</v>
      </c>
      <c r="BN13" s="74">
        <v>992</v>
      </c>
      <c r="BO13" s="74">
        <v>233</v>
      </c>
      <c r="BP13" s="74">
        <v>13</v>
      </c>
      <c r="BQ13" s="74">
        <v>189</v>
      </c>
      <c r="BR13" s="74">
        <v>545</v>
      </c>
      <c r="BS13" s="74">
        <v>516</v>
      </c>
      <c r="BT13" s="74">
        <v>470</v>
      </c>
      <c r="BU13" s="162" t="s">
        <v>126</v>
      </c>
      <c r="BV13" s="13" t="s">
        <v>119</v>
      </c>
      <c r="BW13" s="74">
        <v>3632</v>
      </c>
      <c r="BX13" s="74">
        <v>2155</v>
      </c>
      <c r="BY13" s="74">
        <v>3547</v>
      </c>
      <c r="BZ13" s="74">
        <v>2083</v>
      </c>
      <c r="CA13" s="74">
        <v>2246</v>
      </c>
      <c r="CB13" s="74">
        <v>1421</v>
      </c>
      <c r="CC13" s="74">
        <v>386</v>
      </c>
      <c r="CD13" s="74">
        <v>138</v>
      </c>
      <c r="CE13" s="74">
        <v>384</v>
      </c>
      <c r="CF13" s="74">
        <v>138</v>
      </c>
      <c r="CG13" s="74">
        <v>141</v>
      </c>
      <c r="CH13" s="74">
        <v>54</v>
      </c>
      <c r="CI13" s="74">
        <v>2099</v>
      </c>
      <c r="CJ13" s="74">
        <v>978</v>
      </c>
      <c r="CK13" s="74">
        <v>2079</v>
      </c>
      <c r="CL13" s="74">
        <v>973</v>
      </c>
      <c r="CM13" s="74">
        <v>1013</v>
      </c>
      <c r="CN13" s="74">
        <v>485</v>
      </c>
      <c r="CO13" s="162" t="s">
        <v>126</v>
      </c>
      <c r="CP13" s="13" t="s">
        <v>119</v>
      </c>
      <c r="CQ13" s="5">
        <v>579</v>
      </c>
      <c r="CR13" s="5">
        <v>403</v>
      </c>
      <c r="CS13" s="5">
        <v>1</v>
      </c>
      <c r="CT13" s="5">
        <v>406</v>
      </c>
      <c r="CU13" s="5">
        <v>11</v>
      </c>
      <c r="CV13" s="29">
        <v>1400</v>
      </c>
      <c r="CW13" s="5">
        <v>738</v>
      </c>
      <c r="CX13" s="5">
        <v>564</v>
      </c>
      <c r="CY13" s="72">
        <v>424</v>
      </c>
      <c r="CZ13" s="5">
        <v>226</v>
      </c>
      <c r="DA13" s="162" t="s">
        <v>126</v>
      </c>
      <c r="DB13" s="13" t="s">
        <v>119</v>
      </c>
      <c r="DC13" s="74">
        <v>6133</v>
      </c>
      <c r="DD13" s="74">
        <v>7017</v>
      </c>
      <c r="DE13" s="74">
        <v>1526</v>
      </c>
      <c r="DF13" s="74">
        <v>1209</v>
      </c>
      <c r="DG13" s="74">
        <v>1230</v>
      </c>
      <c r="DH13" s="74">
        <v>700</v>
      </c>
      <c r="DI13" s="74">
        <v>7054</v>
      </c>
      <c r="DJ13" s="74">
        <v>727</v>
      </c>
      <c r="DK13" s="74">
        <v>923</v>
      </c>
      <c r="DL13" s="74">
        <v>59</v>
      </c>
      <c r="DM13" s="74">
        <v>4</v>
      </c>
      <c r="DN13" s="74">
        <v>62</v>
      </c>
      <c r="DO13" s="74">
        <v>35</v>
      </c>
      <c r="DP13" s="74">
        <v>76</v>
      </c>
      <c r="DQ13" s="74">
        <v>1825</v>
      </c>
      <c r="DR13" s="140"/>
      <c r="DS13" s="138" t="s">
        <v>126</v>
      </c>
      <c r="DT13" s="138" t="s">
        <v>4182</v>
      </c>
      <c r="DU13" s="138">
        <v>6117</v>
      </c>
      <c r="DV13" s="138">
        <v>3400</v>
      </c>
      <c r="DW13" s="139">
        <v>21244</v>
      </c>
      <c r="DX13" s="139">
        <v>26582</v>
      </c>
    </row>
    <row r="14" spans="1:128">
      <c r="A14" s="162"/>
      <c r="B14" s="13" t="s">
        <v>120</v>
      </c>
      <c r="C14" s="74">
        <v>5655</v>
      </c>
      <c r="D14" s="74">
        <v>3091</v>
      </c>
      <c r="E14" s="74">
        <v>2294</v>
      </c>
      <c r="F14" s="74">
        <v>1484</v>
      </c>
      <c r="G14" s="74">
        <v>789</v>
      </c>
      <c r="H14" s="74">
        <v>436</v>
      </c>
      <c r="I14" s="74">
        <v>177</v>
      </c>
      <c r="J14" s="74">
        <v>98</v>
      </c>
      <c r="K14" s="74">
        <v>2092</v>
      </c>
      <c r="L14" s="74">
        <v>983</v>
      </c>
      <c r="M14" s="74">
        <v>2607</v>
      </c>
      <c r="N14" s="74">
        <v>1648</v>
      </c>
      <c r="O14" s="74">
        <v>910</v>
      </c>
      <c r="P14" s="74">
        <v>404</v>
      </c>
      <c r="Q14" s="74">
        <v>1776</v>
      </c>
      <c r="R14" s="74">
        <v>848</v>
      </c>
      <c r="S14" s="74">
        <v>529</v>
      </c>
      <c r="T14" s="74">
        <v>256</v>
      </c>
      <c r="U14" s="67">
        <v>16829</v>
      </c>
      <c r="V14" s="67">
        <v>9248</v>
      </c>
      <c r="W14" s="162"/>
      <c r="X14" s="13" t="s">
        <v>120</v>
      </c>
      <c r="Y14" s="74">
        <v>146</v>
      </c>
      <c r="Z14" s="74">
        <v>65</v>
      </c>
      <c r="AA14" s="74">
        <v>87</v>
      </c>
      <c r="AB14" s="74">
        <v>39</v>
      </c>
      <c r="AC14" s="74">
        <v>17</v>
      </c>
      <c r="AD14" s="74">
        <v>9</v>
      </c>
      <c r="AE14" s="74">
        <v>5</v>
      </c>
      <c r="AF14" s="74">
        <v>4</v>
      </c>
      <c r="AG14" s="74">
        <v>104</v>
      </c>
      <c r="AH14" s="74">
        <v>45</v>
      </c>
      <c r="AI14" s="74">
        <v>549</v>
      </c>
      <c r="AJ14" s="74">
        <v>289</v>
      </c>
      <c r="AK14" s="74">
        <v>151</v>
      </c>
      <c r="AL14" s="74">
        <v>51</v>
      </c>
      <c r="AM14" s="74">
        <v>507</v>
      </c>
      <c r="AN14" s="74">
        <v>256</v>
      </c>
      <c r="AO14" s="74">
        <v>19</v>
      </c>
      <c r="AP14" s="74">
        <v>4</v>
      </c>
      <c r="AQ14" s="67">
        <v>1585</v>
      </c>
      <c r="AR14" s="67">
        <v>762</v>
      </c>
      <c r="AS14" s="162"/>
      <c r="AT14" s="13" t="s">
        <v>120</v>
      </c>
      <c r="AU14" s="74">
        <v>88</v>
      </c>
      <c r="AV14" s="74">
        <v>42</v>
      </c>
      <c r="AW14" s="74">
        <v>15</v>
      </c>
      <c r="AX14" s="74">
        <v>4</v>
      </c>
      <c r="AY14" s="74">
        <v>40</v>
      </c>
      <c r="AZ14" s="74">
        <v>46</v>
      </c>
      <c r="BA14" s="74">
        <v>20</v>
      </c>
      <c r="BB14" s="74">
        <v>29</v>
      </c>
      <c r="BC14" s="74">
        <v>14</v>
      </c>
      <c r="BD14" s="67">
        <v>298</v>
      </c>
      <c r="BE14" s="76">
        <v>321</v>
      </c>
      <c r="BF14" s="74">
        <v>202</v>
      </c>
      <c r="BG14" s="74">
        <v>311</v>
      </c>
      <c r="BH14" s="74">
        <v>3</v>
      </c>
      <c r="BI14" s="74">
        <v>11</v>
      </c>
      <c r="BJ14" s="162"/>
      <c r="BK14" s="13" t="s">
        <v>120</v>
      </c>
      <c r="BL14" s="74">
        <v>914</v>
      </c>
      <c r="BM14" s="74">
        <v>6704</v>
      </c>
      <c r="BN14" s="74">
        <v>409</v>
      </c>
      <c r="BO14" s="74">
        <v>0</v>
      </c>
      <c r="BP14" s="74">
        <v>0</v>
      </c>
      <c r="BQ14" s="74">
        <v>150</v>
      </c>
      <c r="BR14" s="74">
        <v>336</v>
      </c>
      <c r="BS14" s="74">
        <v>338</v>
      </c>
      <c r="BT14" s="74">
        <v>308</v>
      </c>
      <c r="BU14" s="162"/>
      <c r="BV14" s="13" t="s">
        <v>120</v>
      </c>
      <c r="BW14" s="74">
        <v>2717</v>
      </c>
      <c r="BX14" s="74">
        <v>1548</v>
      </c>
      <c r="BY14" s="74">
        <v>2378</v>
      </c>
      <c r="BZ14" s="74">
        <v>1357</v>
      </c>
      <c r="CA14" s="74">
        <v>1419</v>
      </c>
      <c r="CB14" s="74">
        <v>899</v>
      </c>
      <c r="CC14" s="74">
        <v>1381</v>
      </c>
      <c r="CD14" s="74">
        <v>613</v>
      </c>
      <c r="CE14" s="74">
        <v>1326</v>
      </c>
      <c r="CF14" s="74">
        <v>592</v>
      </c>
      <c r="CG14" s="74">
        <v>326</v>
      </c>
      <c r="CH14" s="74">
        <v>125</v>
      </c>
      <c r="CI14" s="74">
        <v>2051</v>
      </c>
      <c r="CJ14" s="74">
        <v>934</v>
      </c>
      <c r="CK14" s="74">
        <v>1761</v>
      </c>
      <c r="CL14" s="74">
        <v>771</v>
      </c>
      <c r="CM14" s="74">
        <v>947</v>
      </c>
      <c r="CN14" s="74">
        <v>454</v>
      </c>
      <c r="CO14" s="162"/>
      <c r="CP14" s="13" t="s">
        <v>120</v>
      </c>
      <c r="CQ14" s="5">
        <v>389</v>
      </c>
      <c r="CR14" s="5">
        <v>250</v>
      </c>
      <c r="CS14" s="5">
        <v>5</v>
      </c>
      <c r="CT14" s="5">
        <v>152</v>
      </c>
      <c r="CU14" s="5">
        <v>0</v>
      </c>
      <c r="CV14" s="29">
        <v>796</v>
      </c>
      <c r="CW14" s="5">
        <v>438</v>
      </c>
      <c r="CX14" s="5">
        <v>326</v>
      </c>
      <c r="CY14" s="72">
        <v>286</v>
      </c>
      <c r="CZ14" s="5">
        <v>171</v>
      </c>
      <c r="DA14" s="162"/>
      <c r="DB14" s="13" t="s">
        <v>120</v>
      </c>
      <c r="DC14" s="74">
        <v>4421</v>
      </c>
      <c r="DD14" s="74">
        <v>6567</v>
      </c>
      <c r="DE14" s="74">
        <v>2683</v>
      </c>
      <c r="DF14" s="74">
        <v>7986</v>
      </c>
      <c r="DG14" s="74">
        <v>4171</v>
      </c>
      <c r="DH14" s="74">
        <v>980</v>
      </c>
      <c r="DI14" s="74">
        <v>15052</v>
      </c>
      <c r="DJ14" s="74">
        <v>8891</v>
      </c>
      <c r="DK14" s="74">
        <v>5078</v>
      </c>
      <c r="DL14" s="74">
        <v>5</v>
      </c>
      <c r="DM14" s="74">
        <v>4</v>
      </c>
      <c r="DN14" s="74">
        <v>58</v>
      </c>
      <c r="DO14" s="74">
        <v>3</v>
      </c>
      <c r="DP14" s="74">
        <v>155</v>
      </c>
      <c r="DQ14" s="74">
        <v>229</v>
      </c>
      <c r="DR14" s="140"/>
      <c r="DS14" s="138" t="s">
        <v>126</v>
      </c>
      <c r="DT14" s="138" t="s">
        <v>4183</v>
      </c>
      <c r="DU14" s="138">
        <v>6149</v>
      </c>
      <c r="DV14" s="138">
        <v>2692</v>
      </c>
      <c r="DW14" s="139">
        <v>15549</v>
      </c>
      <c r="DX14" s="139">
        <v>55838</v>
      </c>
    </row>
    <row r="15" spans="1:128">
      <c r="A15" s="162"/>
      <c r="B15" s="103" t="s">
        <v>102</v>
      </c>
      <c r="C15" s="105">
        <v>14026</v>
      </c>
      <c r="D15" s="105">
        <v>8006</v>
      </c>
      <c r="E15" s="105">
        <v>5167</v>
      </c>
      <c r="F15" s="105">
        <v>3304</v>
      </c>
      <c r="G15" s="105">
        <v>847</v>
      </c>
      <c r="H15" s="105">
        <v>465</v>
      </c>
      <c r="I15" s="105">
        <v>1625</v>
      </c>
      <c r="J15" s="105">
        <v>852</v>
      </c>
      <c r="K15" s="105">
        <v>4264</v>
      </c>
      <c r="L15" s="105">
        <v>2073</v>
      </c>
      <c r="M15" s="105">
        <v>7380</v>
      </c>
      <c r="N15" s="105">
        <v>4540</v>
      </c>
      <c r="O15" s="105">
        <v>1287</v>
      </c>
      <c r="P15" s="105">
        <v>575</v>
      </c>
      <c r="Q15" s="105">
        <v>4270</v>
      </c>
      <c r="R15" s="105">
        <v>2099</v>
      </c>
      <c r="S15" s="105">
        <v>1131</v>
      </c>
      <c r="T15" s="105">
        <v>548</v>
      </c>
      <c r="U15" s="105">
        <v>39997</v>
      </c>
      <c r="V15" s="105">
        <v>22462</v>
      </c>
      <c r="W15" s="162"/>
      <c r="X15" s="103" t="s">
        <v>102</v>
      </c>
      <c r="Y15" s="105">
        <v>300</v>
      </c>
      <c r="Z15" s="105">
        <v>140</v>
      </c>
      <c r="AA15" s="105">
        <v>142</v>
      </c>
      <c r="AB15" s="105">
        <v>69</v>
      </c>
      <c r="AC15" s="105">
        <v>17</v>
      </c>
      <c r="AD15" s="105">
        <v>9</v>
      </c>
      <c r="AE15" s="105">
        <v>15</v>
      </c>
      <c r="AF15" s="105">
        <v>4</v>
      </c>
      <c r="AG15" s="105">
        <v>125</v>
      </c>
      <c r="AH15" s="105">
        <v>51</v>
      </c>
      <c r="AI15" s="105">
        <v>1329</v>
      </c>
      <c r="AJ15" s="105">
        <v>725</v>
      </c>
      <c r="AK15" s="105">
        <v>246</v>
      </c>
      <c r="AL15" s="105">
        <v>92</v>
      </c>
      <c r="AM15" s="105">
        <v>1139</v>
      </c>
      <c r="AN15" s="105">
        <v>549</v>
      </c>
      <c r="AO15" s="105">
        <v>71</v>
      </c>
      <c r="AP15" s="105">
        <v>27</v>
      </c>
      <c r="AQ15" s="105">
        <v>3384</v>
      </c>
      <c r="AR15" s="105">
        <v>1666</v>
      </c>
      <c r="AS15" s="162"/>
      <c r="AT15" s="103" t="s">
        <v>102</v>
      </c>
      <c r="AU15" s="105">
        <v>259</v>
      </c>
      <c r="AV15" s="105">
        <v>121</v>
      </c>
      <c r="AW15" s="105">
        <v>16</v>
      </c>
      <c r="AX15" s="105">
        <v>48</v>
      </c>
      <c r="AY15" s="105">
        <v>98</v>
      </c>
      <c r="AZ15" s="105">
        <v>152</v>
      </c>
      <c r="BA15" s="105">
        <v>31</v>
      </c>
      <c r="BB15" s="105">
        <v>101</v>
      </c>
      <c r="BC15" s="105">
        <v>30</v>
      </c>
      <c r="BD15" s="105">
        <v>856</v>
      </c>
      <c r="BE15" s="105">
        <v>846</v>
      </c>
      <c r="BF15" s="105">
        <v>668</v>
      </c>
      <c r="BG15" s="105">
        <v>513</v>
      </c>
      <c r="BH15" s="105">
        <v>36</v>
      </c>
      <c r="BI15" s="105">
        <v>88</v>
      </c>
      <c r="BJ15" s="162"/>
      <c r="BK15" s="103" t="s">
        <v>102</v>
      </c>
      <c r="BL15" s="105">
        <v>1275</v>
      </c>
      <c r="BM15" s="105">
        <v>15159</v>
      </c>
      <c r="BN15" s="105">
        <v>1401</v>
      </c>
      <c r="BO15" s="105">
        <v>233</v>
      </c>
      <c r="BP15" s="105">
        <v>13</v>
      </c>
      <c r="BQ15" s="105">
        <v>339</v>
      </c>
      <c r="BR15" s="105">
        <v>881</v>
      </c>
      <c r="BS15" s="105">
        <v>854</v>
      </c>
      <c r="BT15" s="105">
        <v>778</v>
      </c>
      <c r="BU15" s="162"/>
      <c r="BV15" s="103" t="s">
        <v>102</v>
      </c>
      <c r="BW15" s="105">
        <v>6349</v>
      </c>
      <c r="BX15" s="105">
        <v>3703</v>
      </c>
      <c r="BY15" s="105">
        <v>5925</v>
      </c>
      <c r="BZ15" s="105">
        <v>3440</v>
      </c>
      <c r="CA15" s="105">
        <v>3665</v>
      </c>
      <c r="CB15" s="105">
        <v>2320</v>
      </c>
      <c r="CC15" s="105">
        <v>1767</v>
      </c>
      <c r="CD15" s="105">
        <v>751</v>
      </c>
      <c r="CE15" s="105">
        <v>1710</v>
      </c>
      <c r="CF15" s="105">
        <v>730</v>
      </c>
      <c r="CG15" s="105">
        <v>467</v>
      </c>
      <c r="CH15" s="105">
        <v>179</v>
      </c>
      <c r="CI15" s="105">
        <v>4150</v>
      </c>
      <c r="CJ15" s="105">
        <v>1912</v>
      </c>
      <c r="CK15" s="105">
        <v>3840</v>
      </c>
      <c r="CL15" s="105">
        <v>1744</v>
      </c>
      <c r="CM15" s="105">
        <v>1960</v>
      </c>
      <c r="CN15" s="105">
        <v>939</v>
      </c>
      <c r="CO15" s="162"/>
      <c r="CP15" s="105" t="s">
        <v>102</v>
      </c>
      <c r="CQ15" s="105">
        <v>968</v>
      </c>
      <c r="CR15" s="105">
        <v>653</v>
      </c>
      <c r="CS15" s="105">
        <v>6</v>
      </c>
      <c r="CT15" s="105">
        <v>558</v>
      </c>
      <c r="CU15" s="105">
        <v>11</v>
      </c>
      <c r="CV15" s="105">
        <v>2196</v>
      </c>
      <c r="CW15" s="105">
        <v>1176</v>
      </c>
      <c r="CX15" s="105">
        <v>890</v>
      </c>
      <c r="CY15" s="105">
        <v>710</v>
      </c>
      <c r="CZ15" s="105">
        <v>397</v>
      </c>
      <c r="DA15" s="162"/>
      <c r="DB15" s="103" t="s">
        <v>102</v>
      </c>
      <c r="DC15" s="105">
        <v>10554</v>
      </c>
      <c r="DD15" s="105">
        <v>13584</v>
      </c>
      <c r="DE15" s="105">
        <v>4209</v>
      </c>
      <c r="DF15" s="105">
        <v>9195</v>
      </c>
      <c r="DG15" s="105">
        <v>5401</v>
      </c>
      <c r="DH15" s="105">
        <v>1680</v>
      </c>
      <c r="DI15" s="105">
        <v>22106</v>
      </c>
      <c r="DJ15" s="105">
        <v>9618</v>
      </c>
      <c r="DK15" s="105">
        <v>6001</v>
      </c>
      <c r="DL15" s="105">
        <v>64</v>
      </c>
      <c r="DM15" s="105">
        <v>8</v>
      </c>
      <c r="DN15" s="105">
        <v>120</v>
      </c>
      <c r="DO15" s="105">
        <v>38</v>
      </c>
      <c r="DP15" s="105">
        <v>231</v>
      </c>
      <c r="DQ15" s="105">
        <v>2054</v>
      </c>
      <c r="DR15" s="140"/>
      <c r="DS15" s="138" t="s">
        <v>126</v>
      </c>
      <c r="DT15" s="138" t="s">
        <v>4184</v>
      </c>
      <c r="DU15" s="138">
        <v>12266</v>
      </c>
      <c r="DV15" s="138">
        <v>6092</v>
      </c>
      <c r="DW15" s="139">
        <v>36793</v>
      </c>
      <c r="DX15" s="139">
        <v>82420</v>
      </c>
    </row>
    <row r="16" spans="1:128" ht="14.45" customHeight="1">
      <c r="A16" s="162" t="s">
        <v>127</v>
      </c>
      <c r="B16" s="13" t="s">
        <v>119</v>
      </c>
      <c r="C16" s="74">
        <v>2856</v>
      </c>
      <c r="D16" s="74">
        <v>1325</v>
      </c>
      <c r="E16" s="74">
        <v>764</v>
      </c>
      <c r="F16" s="74">
        <v>395</v>
      </c>
      <c r="G16" s="74">
        <v>0</v>
      </c>
      <c r="H16" s="74">
        <v>0</v>
      </c>
      <c r="I16" s="74">
        <v>236</v>
      </c>
      <c r="J16" s="74">
        <v>71</v>
      </c>
      <c r="K16" s="74">
        <v>173</v>
      </c>
      <c r="L16" s="74">
        <v>72</v>
      </c>
      <c r="M16" s="74">
        <v>1276</v>
      </c>
      <c r="N16" s="74">
        <v>619</v>
      </c>
      <c r="O16" s="74">
        <v>0</v>
      </c>
      <c r="P16" s="74">
        <v>0</v>
      </c>
      <c r="Q16" s="74">
        <v>197</v>
      </c>
      <c r="R16" s="74">
        <v>52</v>
      </c>
      <c r="S16" s="74">
        <v>32</v>
      </c>
      <c r="T16" s="74">
        <v>9</v>
      </c>
      <c r="U16" s="67">
        <v>5534</v>
      </c>
      <c r="V16" s="67">
        <v>2543</v>
      </c>
      <c r="W16" s="162" t="s">
        <v>127</v>
      </c>
      <c r="X16" s="13" t="s">
        <v>119</v>
      </c>
      <c r="Y16" s="74">
        <v>45</v>
      </c>
      <c r="Z16" s="74">
        <v>20</v>
      </c>
      <c r="AA16" s="74">
        <v>58</v>
      </c>
      <c r="AB16" s="74">
        <v>32</v>
      </c>
      <c r="AC16" s="74">
        <v>0</v>
      </c>
      <c r="AD16" s="74">
        <v>0</v>
      </c>
      <c r="AE16" s="74">
        <v>24</v>
      </c>
      <c r="AF16" s="74">
        <v>6</v>
      </c>
      <c r="AG16" s="74">
        <v>5</v>
      </c>
      <c r="AH16" s="74">
        <v>0</v>
      </c>
      <c r="AI16" s="74">
        <v>316</v>
      </c>
      <c r="AJ16" s="74">
        <v>142</v>
      </c>
      <c r="AK16" s="74">
        <v>0</v>
      </c>
      <c r="AL16" s="74">
        <v>0</v>
      </c>
      <c r="AM16" s="74">
        <v>38</v>
      </c>
      <c r="AN16" s="74">
        <v>8</v>
      </c>
      <c r="AO16" s="74">
        <v>8</v>
      </c>
      <c r="AP16" s="74">
        <v>2</v>
      </c>
      <c r="AQ16" s="67">
        <v>494</v>
      </c>
      <c r="AR16" s="67">
        <v>210</v>
      </c>
      <c r="AS16" s="162" t="s">
        <v>127</v>
      </c>
      <c r="AT16" s="13" t="s">
        <v>119</v>
      </c>
      <c r="AU16" s="74">
        <v>48</v>
      </c>
      <c r="AV16" s="74">
        <v>18</v>
      </c>
      <c r="AW16" s="74">
        <v>0</v>
      </c>
      <c r="AX16" s="74">
        <v>7</v>
      </c>
      <c r="AY16" s="74">
        <v>6</v>
      </c>
      <c r="AZ16" s="74">
        <v>26</v>
      </c>
      <c r="BA16" s="74">
        <v>0</v>
      </c>
      <c r="BB16" s="74">
        <v>9</v>
      </c>
      <c r="BC16" s="74">
        <v>1</v>
      </c>
      <c r="BD16" s="67">
        <v>115</v>
      </c>
      <c r="BE16" s="76">
        <v>89</v>
      </c>
      <c r="BF16" s="74">
        <v>42</v>
      </c>
      <c r="BG16" s="74">
        <v>20</v>
      </c>
      <c r="BH16" s="74">
        <v>26</v>
      </c>
      <c r="BI16" s="74">
        <v>19</v>
      </c>
      <c r="BJ16" s="162" t="s">
        <v>127</v>
      </c>
      <c r="BK16" s="13" t="s">
        <v>119</v>
      </c>
      <c r="BL16" s="74">
        <v>0</v>
      </c>
      <c r="BM16" s="74">
        <v>1759</v>
      </c>
      <c r="BN16" s="74">
        <v>336</v>
      </c>
      <c r="BO16" s="74">
        <v>16</v>
      </c>
      <c r="BP16" s="74">
        <v>0</v>
      </c>
      <c r="BQ16" s="74">
        <v>33</v>
      </c>
      <c r="BR16" s="74">
        <v>122</v>
      </c>
      <c r="BS16" s="74">
        <v>70</v>
      </c>
      <c r="BT16" s="74">
        <v>61</v>
      </c>
      <c r="BU16" s="162" t="s">
        <v>127</v>
      </c>
      <c r="BV16" s="13" t="s">
        <v>119</v>
      </c>
      <c r="BW16" s="74">
        <v>1015</v>
      </c>
      <c r="BX16" s="74">
        <v>469</v>
      </c>
      <c r="BY16" s="74">
        <v>965</v>
      </c>
      <c r="BZ16" s="74">
        <v>444</v>
      </c>
      <c r="CA16" s="74">
        <v>520</v>
      </c>
      <c r="CB16" s="74">
        <v>222</v>
      </c>
      <c r="CC16" s="74">
        <v>4</v>
      </c>
      <c r="CD16" s="74">
        <v>0</v>
      </c>
      <c r="CE16" s="74">
        <v>4</v>
      </c>
      <c r="CF16" s="74">
        <v>0</v>
      </c>
      <c r="CG16" s="74">
        <v>2</v>
      </c>
      <c r="CH16" s="74">
        <v>0</v>
      </c>
      <c r="CI16" s="74">
        <v>145</v>
      </c>
      <c r="CJ16" s="74">
        <v>31</v>
      </c>
      <c r="CK16" s="74">
        <v>143</v>
      </c>
      <c r="CL16" s="74">
        <v>31</v>
      </c>
      <c r="CM16" s="74">
        <v>76</v>
      </c>
      <c r="CN16" s="74">
        <v>12</v>
      </c>
      <c r="CO16" s="162" t="s">
        <v>127</v>
      </c>
      <c r="CP16" s="13" t="s">
        <v>119</v>
      </c>
      <c r="CQ16" s="5">
        <v>45</v>
      </c>
      <c r="CR16" s="5">
        <v>65</v>
      </c>
      <c r="CS16" s="5">
        <v>0</v>
      </c>
      <c r="CT16" s="5">
        <v>124</v>
      </c>
      <c r="CU16" s="5">
        <v>0</v>
      </c>
      <c r="CV16" s="29">
        <v>234</v>
      </c>
      <c r="CW16" s="5">
        <v>69</v>
      </c>
      <c r="CX16" s="5">
        <v>50</v>
      </c>
      <c r="CY16" s="72">
        <v>56</v>
      </c>
      <c r="CZ16" s="5">
        <v>17</v>
      </c>
      <c r="DA16" s="162" t="s">
        <v>127</v>
      </c>
      <c r="DB16" s="13" t="s">
        <v>119</v>
      </c>
      <c r="DC16" s="74">
        <v>1326</v>
      </c>
      <c r="DD16" s="74">
        <v>993</v>
      </c>
      <c r="DE16" s="74">
        <v>144</v>
      </c>
      <c r="DF16" s="74">
        <v>0</v>
      </c>
      <c r="DG16" s="74">
        <v>138</v>
      </c>
      <c r="DH16" s="74">
        <v>24</v>
      </c>
      <c r="DI16" s="74">
        <v>1228</v>
      </c>
      <c r="DJ16" s="74">
        <v>127</v>
      </c>
      <c r="DK16" s="74">
        <v>79</v>
      </c>
      <c r="DL16" s="74">
        <v>1</v>
      </c>
      <c r="DM16" s="74">
        <v>10</v>
      </c>
      <c r="DN16" s="74">
        <v>10</v>
      </c>
      <c r="DO16" s="74">
        <v>3</v>
      </c>
      <c r="DP16" s="74">
        <v>58</v>
      </c>
      <c r="DQ16" s="74">
        <v>444</v>
      </c>
      <c r="DR16" s="140"/>
      <c r="DS16" s="138" t="s">
        <v>127</v>
      </c>
      <c r="DT16" s="138" t="s">
        <v>4185</v>
      </c>
      <c r="DU16" s="138">
        <v>1164</v>
      </c>
      <c r="DV16" s="138">
        <v>598</v>
      </c>
      <c r="DW16" s="139">
        <v>4590</v>
      </c>
      <c r="DX16" s="139">
        <v>4070</v>
      </c>
    </row>
    <row r="17" spans="1:128">
      <c r="A17" s="162"/>
      <c r="B17" s="13" t="s">
        <v>120</v>
      </c>
      <c r="C17" s="74">
        <v>2399</v>
      </c>
      <c r="D17" s="74">
        <v>1197</v>
      </c>
      <c r="E17" s="74">
        <v>672</v>
      </c>
      <c r="F17" s="74">
        <v>369</v>
      </c>
      <c r="G17" s="74">
        <v>436</v>
      </c>
      <c r="H17" s="74">
        <v>194</v>
      </c>
      <c r="I17" s="74">
        <v>328</v>
      </c>
      <c r="J17" s="74">
        <v>136</v>
      </c>
      <c r="K17" s="74">
        <v>298</v>
      </c>
      <c r="L17" s="74">
        <v>108</v>
      </c>
      <c r="M17" s="74">
        <v>1003</v>
      </c>
      <c r="N17" s="74">
        <v>570</v>
      </c>
      <c r="O17" s="74">
        <v>387</v>
      </c>
      <c r="P17" s="74">
        <v>222</v>
      </c>
      <c r="Q17" s="74">
        <v>529</v>
      </c>
      <c r="R17" s="74">
        <v>173</v>
      </c>
      <c r="S17" s="74">
        <v>274</v>
      </c>
      <c r="T17" s="74">
        <v>78</v>
      </c>
      <c r="U17" s="67">
        <v>6326</v>
      </c>
      <c r="V17" s="67">
        <v>3047</v>
      </c>
      <c r="W17" s="162"/>
      <c r="X17" s="13" t="s">
        <v>120</v>
      </c>
      <c r="Y17" s="74">
        <v>159</v>
      </c>
      <c r="Z17" s="74">
        <v>83</v>
      </c>
      <c r="AA17" s="74">
        <v>124</v>
      </c>
      <c r="AB17" s="74">
        <v>62</v>
      </c>
      <c r="AC17" s="74">
        <v>5</v>
      </c>
      <c r="AD17" s="74">
        <v>2</v>
      </c>
      <c r="AE17" s="74">
        <v>30</v>
      </c>
      <c r="AF17" s="74">
        <v>4</v>
      </c>
      <c r="AG17" s="74">
        <v>59</v>
      </c>
      <c r="AH17" s="74">
        <v>22</v>
      </c>
      <c r="AI17" s="74">
        <v>218</v>
      </c>
      <c r="AJ17" s="74">
        <v>105</v>
      </c>
      <c r="AK17" s="74">
        <v>162</v>
      </c>
      <c r="AL17" s="74">
        <v>72</v>
      </c>
      <c r="AM17" s="74">
        <v>129</v>
      </c>
      <c r="AN17" s="74">
        <v>38</v>
      </c>
      <c r="AO17" s="74">
        <v>71</v>
      </c>
      <c r="AP17" s="74">
        <v>42</v>
      </c>
      <c r="AQ17" s="67">
        <v>957</v>
      </c>
      <c r="AR17" s="67">
        <v>430</v>
      </c>
      <c r="AS17" s="162"/>
      <c r="AT17" s="13" t="s">
        <v>120</v>
      </c>
      <c r="AU17" s="74">
        <v>35</v>
      </c>
      <c r="AV17" s="74">
        <v>12</v>
      </c>
      <c r="AW17" s="74">
        <v>6</v>
      </c>
      <c r="AX17" s="74">
        <v>6</v>
      </c>
      <c r="AY17" s="74">
        <v>6</v>
      </c>
      <c r="AZ17" s="74">
        <v>14</v>
      </c>
      <c r="BA17" s="74">
        <v>8</v>
      </c>
      <c r="BB17" s="74">
        <v>9</v>
      </c>
      <c r="BC17" s="74">
        <v>3</v>
      </c>
      <c r="BD17" s="67">
        <v>99</v>
      </c>
      <c r="BE17" s="76">
        <v>91</v>
      </c>
      <c r="BF17" s="74">
        <v>80</v>
      </c>
      <c r="BG17" s="74">
        <v>91</v>
      </c>
      <c r="BH17" s="74">
        <v>1</v>
      </c>
      <c r="BI17" s="74">
        <v>5</v>
      </c>
      <c r="BJ17" s="162"/>
      <c r="BK17" s="13" t="s">
        <v>120</v>
      </c>
      <c r="BL17" s="74">
        <v>0</v>
      </c>
      <c r="BM17" s="74">
        <v>2324</v>
      </c>
      <c r="BN17" s="74">
        <v>0</v>
      </c>
      <c r="BO17" s="74">
        <v>0</v>
      </c>
      <c r="BP17" s="74">
        <v>0</v>
      </c>
      <c r="BQ17" s="74">
        <v>58</v>
      </c>
      <c r="BR17" s="74">
        <v>91</v>
      </c>
      <c r="BS17" s="74">
        <v>84</v>
      </c>
      <c r="BT17" s="74">
        <v>81</v>
      </c>
      <c r="BU17" s="162"/>
      <c r="BV17" s="13" t="s">
        <v>120</v>
      </c>
      <c r="BW17" s="74">
        <v>1052</v>
      </c>
      <c r="BX17" s="74">
        <v>584</v>
      </c>
      <c r="BY17" s="74">
        <v>980</v>
      </c>
      <c r="BZ17" s="74">
        <v>548</v>
      </c>
      <c r="CA17" s="74">
        <v>549</v>
      </c>
      <c r="CB17" s="74">
        <v>298</v>
      </c>
      <c r="CC17" s="74">
        <v>33</v>
      </c>
      <c r="CD17" s="74">
        <v>2</v>
      </c>
      <c r="CE17" s="74">
        <v>32</v>
      </c>
      <c r="CF17" s="74">
        <v>1</v>
      </c>
      <c r="CG17" s="74">
        <v>22</v>
      </c>
      <c r="CH17" s="74">
        <v>1</v>
      </c>
      <c r="CI17" s="74">
        <v>554</v>
      </c>
      <c r="CJ17" s="74">
        <v>176</v>
      </c>
      <c r="CK17" s="74">
        <v>528</v>
      </c>
      <c r="CL17" s="74">
        <v>170</v>
      </c>
      <c r="CM17" s="74">
        <v>307</v>
      </c>
      <c r="CN17" s="74">
        <v>102</v>
      </c>
      <c r="CO17" s="162"/>
      <c r="CP17" s="13" t="s">
        <v>120</v>
      </c>
      <c r="CQ17" s="5">
        <v>96</v>
      </c>
      <c r="CR17" s="5">
        <v>71</v>
      </c>
      <c r="CS17" s="5">
        <v>0</v>
      </c>
      <c r="CT17" s="5">
        <v>51</v>
      </c>
      <c r="CU17" s="5">
        <v>0</v>
      </c>
      <c r="CV17" s="29">
        <v>218</v>
      </c>
      <c r="CW17" s="5">
        <v>81</v>
      </c>
      <c r="CX17" s="5">
        <v>87</v>
      </c>
      <c r="CY17" s="72">
        <v>62</v>
      </c>
      <c r="CZ17" s="5">
        <v>27</v>
      </c>
      <c r="DA17" s="162"/>
      <c r="DB17" s="13" t="s">
        <v>120</v>
      </c>
      <c r="DC17" s="74">
        <v>1973</v>
      </c>
      <c r="DD17" s="74">
        <v>2093</v>
      </c>
      <c r="DE17" s="74">
        <v>1181</v>
      </c>
      <c r="DF17" s="74">
        <v>9</v>
      </c>
      <c r="DG17" s="74">
        <v>156</v>
      </c>
      <c r="DH17" s="74">
        <v>34</v>
      </c>
      <c r="DI17" s="74">
        <v>2875</v>
      </c>
      <c r="DJ17" s="74">
        <v>599</v>
      </c>
      <c r="DK17" s="74">
        <v>92</v>
      </c>
      <c r="DL17" s="74">
        <v>0</v>
      </c>
      <c r="DM17" s="74">
        <v>2</v>
      </c>
      <c r="DN17" s="74">
        <v>34</v>
      </c>
      <c r="DO17" s="74">
        <v>53</v>
      </c>
      <c r="DP17" s="74">
        <v>23</v>
      </c>
      <c r="DQ17" s="74">
        <v>388</v>
      </c>
      <c r="DR17" s="140"/>
      <c r="DS17" s="138" t="s">
        <v>127</v>
      </c>
      <c r="DT17" s="138" t="s">
        <v>4186</v>
      </c>
      <c r="DU17" s="138">
        <v>1639</v>
      </c>
      <c r="DV17" s="138">
        <v>878</v>
      </c>
      <c r="DW17" s="139">
        <v>4648</v>
      </c>
      <c r="DX17" s="139">
        <v>9014</v>
      </c>
    </row>
    <row r="18" spans="1:128">
      <c r="A18" s="162"/>
      <c r="B18" s="103" t="s">
        <v>102</v>
      </c>
      <c r="C18" s="105">
        <v>5255</v>
      </c>
      <c r="D18" s="105">
        <v>2522</v>
      </c>
      <c r="E18" s="105">
        <v>1436</v>
      </c>
      <c r="F18" s="105">
        <v>764</v>
      </c>
      <c r="G18" s="105">
        <v>436</v>
      </c>
      <c r="H18" s="105">
        <v>194</v>
      </c>
      <c r="I18" s="105">
        <v>564</v>
      </c>
      <c r="J18" s="105">
        <v>207</v>
      </c>
      <c r="K18" s="105">
        <v>471</v>
      </c>
      <c r="L18" s="105">
        <v>180</v>
      </c>
      <c r="M18" s="105">
        <v>2279</v>
      </c>
      <c r="N18" s="105">
        <v>1189</v>
      </c>
      <c r="O18" s="105">
        <v>387</v>
      </c>
      <c r="P18" s="105">
        <v>222</v>
      </c>
      <c r="Q18" s="105">
        <v>726</v>
      </c>
      <c r="R18" s="105">
        <v>225</v>
      </c>
      <c r="S18" s="105">
        <v>306</v>
      </c>
      <c r="T18" s="105">
        <v>87</v>
      </c>
      <c r="U18" s="105">
        <v>11860</v>
      </c>
      <c r="V18" s="105">
        <v>5590</v>
      </c>
      <c r="W18" s="162"/>
      <c r="X18" s="103" t="s">
        <v>102</v>
      </c>
      <c r="Y18" s="105">
        <v>204</v>
      </c>
      <c r="Z18" s="105">
        <v>103</v>
      </c>
      <c r="AA18" s="105">
        <v>182</v>
      </c>
      <c r="AB18" s="105">
        <v>94</v>
      </c>
      <c r="AC18" s="105">
        <v>5</v>
      </c>
      <c r="AD18" s="105">
        <v>2</v>
      </c>
      <c r="AE18" s="105">
        <v>54</v>
      </c>
      <c r="AF18" s="105">
        <v>10</v>
      </c>
      <c r="AG18" s="105">
        <v>64</v>
      </c>
      <c r="AH18" s="105">
        <v>22</v>
      </c>
      <c r="AI18" s="105">
        <v>534</v>
      </c>
      <c r="AJ18" s="105">
        <v>247</v>
      </c>
      <c r="AK18" s="105">
        <v>162</v>
      </c>
      <c r="AL18" s="105">
        <v>72</v>
      </c>
      <c r="AM18" s="105">
        <v>167</v>
      </c>
      <c r="AN18" s="105">
        <v>46</v>
      </c>
      <c r="AO18" s="105">
        <v>79</v>
      </c>
      <c r="AP18" s="105">
        <v>44</v>
      </c>
      <c r="AQ18" s="105">
        <v>1451</v>
      </c>
      <c r="AR18" s="105">
        <v>640</v>
      </c>
      <c r="AS18" s="162"/>
      <c r="AT18" s="103" t="s">
        <v>102</v>
      </c>
      <c r="AU18" s="105">
        <v>83</v>
      </c>
      <c r="AV18" s="105">
        <v>30</v>
      </c>
      <c r="AW18" s="105">
        <v>6</v>
      </c>
      <c r="AX18" s="105">
        <v>13</v>
      </c>
      <c r="AY18" s="105">
        <v>12</v>
      </c>
      <c r="AZ18" s="105">
        <v>40</v>
      </c>
      <c r="BA18" s="105">
        <v>8</v>
      </c>
      <c r="BB18" s="105">
        <v>18</v>
      </c>
      <c r="BC18" s="105">
        <v>4</v>
      </c>
      <c r="BD18" s="105">
        <v>214</v>
      </c>
      <c r="BE18" s="105">
        <v>180</v>
      </c>
      <c r="BF18" s="105">
        <v>122</v>
      </c>
      <c r="BG18" s="105">
        <v>111</v>
      </c>
      <c r="BH18" s="105">
        <v>27</v>
      </c>
      <c r="BI18" s="105">
        <v>24</v>
      </c>
      <c r="BJ18" s="162"/>
      <c r="BK18" s="103" t="s">
        <v>102</v>
      </c>
      <c r="BL18" s="105">
        <v>0</v>
      </c>
      <c r="BM18" s="105">
        <v>4083</v>
      </c>
      <c r="BN18" s="105">
        <v>336</v>
      </c>
      <c r="BO18" s="105">
        <v>16</v>
      </c>
      <c r="BP18" s="105">
        <v>0</v>
      </c>
      <c r="BQ18" s="105">
        <v>91</v>
      </c>
      <c r="BR18" s="105">
        <v>213</v>
      </c>
      <c r="BS18" s="105">
        <v>154</v>
      </c>
      <c r="BT18" s="105">
        <v>142</v>
      </c>
      <c r="BU18" s="162"/>
      <c r="BV18" s="103" t="s">
        <v>102</v>
      </c>
      <c r="BW18" s="105">
        <v>2067</v>
      </c>
      <c r="BX18" s="105">
        <v>1053</v>
      </c>
      <c r="BY18" s="105">
        <v>1945</v>
      </c>
      <c r="BZ18" s="105">
        <v>992</v>
      </c>
      <c r="CA18" s="105">
        <v>1069</v>
      </c>
      <c r="CB18" s="105">
        <v>520</v>
      </c>
      <c r="CC18" s="105">
        <v>37</v>
      </c>
      <c r="CD18" s="105">
        <v>2</v>
      </c>
      <c r="CE18" s="105">
        <v>36</v>
      </c>
      <c r="CF18" s="105">
        <v>1</v>
      </c>
      <c r="CG18" s="105">
        <v>24</v>
      </c>
      <c r="CH18" s="105">
        <v>1</v>
      </c>
      <c r="CI18" s="105">
        <v>699</v>
      </c>
      <c r="CJ18" s="105">
        <v>207</v>
      </c>
      <c r="CK18" s="105">
        <v>671</v>
      </c>
      <c r="CL18" s="105">
        <v>201</v>
      </c>
      <c r="CM18" s="105">
        <v>383</v>
      </c>
      <c r="CN18" s="105">
        <v>114</v>
      </c>
      <c r="CO18" s="162"/>
      <c r="CP18" s="105" t="s">
        <v>102</v>
      </c>
      <c r="CQ18" s="105">
        <v>141</v>
      </c>
      <c r="CR18" s="105">
        <v>136</v>
      </c>
      <c r="CS18" s="105">
        <v>0</v>
      </c>
      <c r="CT18" s="105">
        <v>175</v>
      </c>
      <c r="CU18" s="105">
        <v>0</v>
      </c>
      <c r="CV18" s="105">
        <v>452</v>
      </c>
      <c r="CW18" s="105">
        <v>150</v>
      </c>
      <c r="CX18" s="105">
        <v>137</v>
      </c>
      <c r="CY18" s="105">
        <v>118</v>
      </c>
      <c r="CZ18" s="105">
        <v>44</v>
      </c>
      <c r="DA18" s="162"/>
      <c r="DB18" s="103" t="s">
        <v>102</v>
      </c>
      <c r="DC18" s="105">
        <v>3299</v>
      </c>
      <c r="DD18" s="105">
        <v>3086</v>
      </c>
      <c r="DE18" s="105">
        <v>1325</v>
      </c>
      <c r="DF18" s="105">
        <v>9</v>
      </c>
      <c r="DG18" s="105">
        <v>294</v>
      </c>
      <c r="DH18" s="105">
        <v>58</v>
      </c>
      <c r="DI18" s="105">
        <v>4103</v>
      </c>
      <c r="DJ18" s="105">
        <v>726</v>
      </c>
      <c r="DK18" s="105">
        <v>171</v>
      </c>
      <c r="DL18" s="105">
        <v>1</v>
      </c>
      <c r="DM18" s="105">
        <v>12</v>
      </c>
      <c r="DN18" s="105">
        <v>44</v>
      </c>
      <c r="DO18" s="105">
        <v>56</v>
      </c>
      <c r="DP18" s="105">
        <v>81</v>
      </c>
      <c r="DQ18" s="105">
        <v>832</v>
      </c>
      <c r="DR18" s="140"/>
      <c r="DS18" s="138" t="s">
        <v>127</v>
      </c>
      <c r="DT18" s="138" t="s">
        <v>4187</v>
      </c>
      <c r="DU18" s="138">
        <v>2803</v>
      </c>
      <c r="DV18" s="138">
        <v>1476</v>
      </c>
      <c r="DW18" s="139">
        <v>9238</v>
      </c>
      <c r="DX18" s="139">
        <v>13084</v>
      </c>
    </row>
    <row r="19" spans="1:128" ht="14.45" customHeight="1">
      <c r="A19" s="162" t="s">
        <v>128</v>
      </c>
      <c r="B19" s="13" t="s">
        <v>119</v>
      </c>
      <c r="C19" s="74">
        <v>1283</v>
      </c>
      <c r="D19" s="74">
        <v>710</v>
      </c>
      <c r="E19" s="74">
        <v>582</v>
      </c>
      <c r="F19" s="74">
        <v>313</v>
      </c>
      <c r="G19" s="74">
        <v>61</v>
      </c>
      <c r="H19" s="74">
        <v>31</v>
      </c>
      <c r="I19" s="74">
        <v>0</v>
      </c>
      <c r="J19" s="74">
        <v>0</v>
      </c>
      <c r="K19" s="74">
        <v>16</v>
      </c>
      <c r="L19" s="74">
        <v>4</v>
      </c>
      <c r="M19" s="74">
        <v>761</v>
      </c>
      <c r="N19" s="74">
        <v>408</v>
      </c>
      <c r="O19" s="74">
        <v>95</v>
      </c>
      <c r="P19" s="74">
        <v>40</v>
      </c>
      <c r="Q19" s="74">
        <v>0</v>
      </c>
      <c r="R19" s="74">
        <v>0</v>
      </c>
      <c r="S19" s="74">
        <v>13</v>
      </c>
      <c r="T19" s="74">
        <v>2</v>
      </c>
      <c r="U19" s="67">
        <v>2811</v>
      </c>
      <c r="V19" s="67">
        <v>1508</v>
      </c>
      <c r="W19" s="162" t="s">
        <v>128</v>
      </c>
      <c r="X19" s="13" t="s">
        <v>119</v>
      </c>
      <c r="Y19" s="74">
        <v>69</v>
      </c>
      <c r="Z19" s="74">
        <v>35</v>
      </c>
      <c r="AA19" s="74">
        <v>54</v>
      </c>
      <c r="AB19" s="74">
        <v>29</v>
      </c>
      <c r="AC19" s="74">
        <v>17</v>
      </c>
      <c r="AD19" s="74">
        <v>7</v>
      </c>
      <c r="AE19" s="74">
        <v>0</v>
      </c>
      <c r="AF19" s="74">
        <v>0</v>
      </c>
      <c r="AG19" s="74">
        <v>1</v>
      </c>
      <c r="AH19" s="74">
        <v>0</v>
      </c>
      <c r="AI19" s="74">
        <v>251</v>
      </c>
      <c r="AJ19" s="74">
        <v>136</v>
      </c>
      <c r="AK19" s="74">
        <v>34</v>
      </c>
      <c r="AL19" s="74">
        <v>22</v>
      </c>
      <c r="AM19" s="74">
        <v>0</v>
      </c>
      <c r="AN19" s="74">
        <v>0</v>
      </c>
      <c r="AO19" s="74">
        <v>0</v>
      </c>
      <c r="AP19" s="74">
        <v>0</v>
      </c>
      <c r="AQ19" s="67">
        <v>426</v>
      </c>
      <c r="AR19" s="67">
        <v>229</v>
      </c>
      <c r="AS19" s="162" t="s">
        <v>128</v>
      </c>
      <c r="AT19" s="13" t="s">
        <v>119</v>
      </c>
      <c r="AU19" s="74">
        <v>18</v>
      </c>
      <c r="AV19" s="74">
        <v>11</v>
      </c>
      <c r="AW19" s="74">
        <v>1</v>
      </c>
      <c r="AX19" s="74">
        <v>0</v>
      </c>
      <c r="AY19" s="74">
        <v>1</v>
      </c>
      <c r="AZ19" s="74">
        <v>9</v>
      </c>
      <c r="BA19" s="74">
        <v>1</v>
      </c>
      <c r="BB19" s="74">
        <v>0</v>
      </c>
      <c r="BC19" s="74">
        <v>1</v>
      </c>
      <c r="BD19" s="67">
        <v>42</v>
      </c>
      <c r="BE19" s="76">
        <v>35</v>
      </c>
      <c r="BF19" s="74">
        <v>23</v>
      </c>
      <c r="BG19" s="74">
        <v>8</v>
      </c>
      <c r="BH19" s="74">
        <v>7</v>
      </c>
      <c r="BI19" s="74">
        <v>11</v>
      </c>
      <c r="BJ19" s="162" t="s">
        <v>128</v>
      </c>
      <c r="BK19" s="13" t="s">
        <v>119</v>
      </c>
      <c r="BL19" s="74">
        <v>3</v>
      </c>
      <c r="BM19" s="74">
        <v>547</v>
      </c>
      <c r="BN19" s="74">
        <v>115</v>
      </c>
      <c r="BO19" s="74">
        <v>0</v>
      </c>
      <c r="BP19" s="74">
        <v>0</v>
      </c>
      <c r="BQ19" s="74">
        <v>9</v>
      </c>
      <c r="BR19" s="74">
        <v>35</v>
      </c>
      <c r="BS19" s="74">
        <v>32</v>
      </c>
      <c r="BT19" s="74">
        <v>30</v>
      </c>
      <c r="BU19" s="162" t="s">
        <v>128</v>
      </c>
      <c r="BV19" s="13" t="s">
        <v>119</v>
      </c>
      <c r="BW19" s="74">
        <v>374</v>
      </c>
      <c r="BX19" s="74">
        <v>188</v>
      </c>
      <c r="BY19" s="74">
        <v>338</v>
      </c>
      <c r="BZ19" s="74">
        <v>170</v>
      </c>
      <c r="CA19" s="74">
        <v>166</v>
      </c>
      <c r="CB19" s="74">
        <v>81</v>
      </c>
      <c r="CC19" s="74">
        <v>0</v>
      </c>
      <c r="CD19" s="74">
        <v>0</v>
      </c>
      <c r="CE19" s="74">
        <v>0</v>
      </c>
      <c r="CF19" s="74">
        <v>0</v>
      </c>
      <c r="CG19" s="74">
        <v>0</v>
      </c>
      <c r="CH19" s="74">
        <v>0</v>
      </c>
      <c r="CI19" s="74">
        <v>0</v>
      </c>
      <c r="CJ19" s="74">
        <v>0</v>
      </c>
      <c r="CK19" s="74">
        <v>0</v>
      </c>
      <c r="CL19" s="74">
        <v>0</v>
      </c>
      <c r="CM19" s="74">
        <v>0</v>
      </c>
      <c r="CN19" s="74">
        <v>0</v>
      </c>
      <c r="CO19" s="162" t="s">
        <v>128</v>
      </c>
      <c r="CP19" s="13" t="s">
        <v>119</v>
      </c>
      <c r="CQ19" s="5">
        <v>34</v>
      </c>
      <c r="CR19" s="5">
        <v>12</v>
      </c>
      <c r="CS19" s="5">
        <v>2</v>
      </c>
      <c r="CT19" s="5">
        <v>75</v>
      </c>
      <c r="CU19" s="5">
        <v>0</v>
      </c>
      <c r="CV19" s="29">
        <v>123</v>
      </c>
      <c r="CW19" s="5">
        <v>34</v>
      </c>
      <c r="CX19" s="5">
        <v>21</v>
      </c>
      <c r="CY19" s="72">
        <v>27</v>
      </c>
      <c r="CZ19" s="5">
        <v>8</v>
      </c>
      <c r="DA19" s="162" t="s">
        <v>128</v>
      </c>
      <c r="DB19" s="13" t="s">
        <v>119</v>
      </c>
      <c r="DC19" s="74">
        <v>278</v>
      </c>
      <c r="DD19" s="74">
        <v>344</v>
      </c>
      <c r="DE19" s="74">
        <v>0</v>
      </c>
      <c r="DF19" s="74">
        <v>0</v>
      </c>
      <c r="DG19" s="74">
        <v>0</v>
      </c>
      <c r="DH19" s="74">
        <v>0</v>
      </c>
      <c r="DI19" s="74">
        <v>263</v>
      </c>
      <c r="DJ19" s="74">
        <v>0</v>
      </c>
      <c r="DK19" s="74">
        <v>0</v>
      </c>
      <c r="DL19" s="74">
        <v>0</v>
      </c>
      <c r="DM19" s="74">
        <v>0</v>
      </c>
      <c r="DN19" s="74">
        <v>0</v>
      </c>
      <c r="DO19" s="74">
        <v>0</v>
      </c>
      <c r="DP19" s="74">
        <v>4</v>
      </c>
      <c r="DQ19" s="74">
        <v>0</v>
      </c>
      <c r="DR19" s="140"/>
      <c r="DS19" s="138" t="s">
        <v>128</v>
      </c>
      <c r="DT19" s="138" t="s">
        <v>4188</v>
      </c>
      <c r="DU19" s="138">
        <v>374</v>
      </c>
      <c r="DV19" s="138">
        <v>166</v>
      </c>
      <c r="DW19" s="139">
        <v>1442</v>
      </c>
      <c r="DX19" s="139">
        <v>885</v>
      </c>
    </row>
    <row r="20" spans="1:128">
      <c r="A20" s="162"/>
      <c r="B20" s="13" t="s">
        <v>120</v>
      </c>
      <c r="C20" s="74">
        <v>724</v>
      </c>
      <c r="D20" s="74">
        <v>317</v>
      </c>
      <c r="E20" s="74">
        <v>506</v>
      </c>
      <c r="F20" s="74">
        <v>240</v>
      </c>
      <c r="G20" s="74">
        <v>0</v>
      </c>
      <c r="H20" s="74">
        <v>0</v>
      </c>
      <c r="I20" s="74">
        <v>62</v>
      </c>
      <c r="J20" s="74">
        <v>16</v>
      </c>
      <c r="K20" s="74">
        <v>30</v>
      </c>
      <c r="L20" s="74">
        <v>4</v>
      </c>
      <c r="M20" s="74">
        <v>423</v>
      </c>
      <c r="N20" s="74">
        <v>215</v>
      </c>
      <c r="O20" s="74">
        <v>0</v>
      </c>
      <c r="P20" s="74">
        <v>0</v>
      </c>
      <c r="Q20" s="74">
        <v>77</v>
      </c>
      <c r="R20" s="74">
        <v>19</v>
      </c>
      <c r="S20" s="74">
        <v>0</v>
      </c>
      <c r="T20" s="74">
        <v>0</v>
      </c>
      <c r="U20" s="67">
        <v>1822</v>
      </c>
      <c r="V20" s="67">
        <v>811</v>
      </c>
      <c r="W20" s="162"/>
      <c r="X20" s="13" t="s">
        <v>120</v>
      </c>
      <c r="Y20" s="74">
        <v>106</v>
      </c>
      <c r="Z20" s="74">
        <v>55</v>
      </c>
      <c r="AA20" s="74">
        <v>88</v>
      </c>
      <c r="AB20" s="74">
        <v>42</v>
      </c>
      <c r="AC20" s="74">
        <v>0</v>
      </c>
      <c r="AD20" s="74">
        <v>0</v>
      </c>
      <c r="AE20" s="74">
        <v>20</v>
      </c>
      <c r="AF20" s="74">
        <v>7</v>
      </c>
      <c r="AG20" s="74">
        <v>0</v>
      </c>
      <c r="AH20" s="74">
        <v>0</v>
      </c>
      <c r="AI20" s="74">
        <v>85</v>
      </c>
      <c r="AJ20" s="74">
        <v>44</v>
      </c>
      <c r="AK20" s="74">
        <v>0</v>
      </c>
      <c r="AL20" s="74">
        <v>0</v>
      </c>
      <c r="AM20" s="74">
        <v>28</v>
      </c>
      <c r="AN20" s="74">
        <v>6</v>
      </c>
      <c r="AO20" s="74">
        <v>0</v>
      </c>
      <c r="AP20" s="74">
        <v>0</v>
      </c>
      <c r="AQ20" s="67">
        <v>327</v>
      </c>
      <c r="AR20" s="67">
        <v>154</v>
      </c>
      <c r="AS20" s="162"/>
      <c r="AT20" s="13" t="s">
        <v>120</v>
      </c>
      <c r="AU20" s="74">
        <v>8</v>
      </c>
      <c r="AV20" s="74">
        <v>5</v>
      </c>
      <c r="AW20" s="74">
        <v>0</v>
      </c>
      <c r="AX20" s="74">
        <v>1</v>
      </c>
      <c r="AY20" s="74">
        <v>1</v>
      </c>
      <c r="AZ20" s="74">
        <v>5</v>
      </c>
      <c r="BA20" s="74">
        <v>0</v>
      </c>
      <c r="BB20" s="74">
        <v>2</v>
      </c>
      <c r="BC20" s="74">
        <v>0</v>
      </c>
      <c r="BD20" s="67">
        <v>22</v>
      </c>
      <c r="BE20" s="76">
        <v>25</v>
      </c>
      <c r="BF20" s="74">
        <v>14</v>
      </c>
      <c r="BG20" s="74">
        <v>10</v>
      </c>
      <c r="BH20" s="74">
        <v>0</v>
      </c>
      <c r="BI20" s="74">
        <v>2</v>
      </c>
      <c r="BJ20" s="162"/>
      <c r="BK20" s="13" t="s">
        <v>120</v>
      </c>
      <c r="BL20" s="74">
        <v>0</v>
      </c>
      <c r="BM20" s="74">
        <v>414</v>
      </c>
      <c r="BN20" s="74">
        <v>0</v>
      </c>
      <c r="BO20" s="74">
        <v>0</v>
      </c>
      <c r="BP20" s="74">
        <v>0</v>
      </c>
      <c r="BQ20" s="74">
        <v>9</v>
      </c>
      <c r="BR20" s="74">
        <v>11</v>
      </c>
      <c r="BS20" s="74">
        <v>12</v>
      </c>
      <c r="BT20" s="74">
        <v>12</v>
      </c>
      <c r="BU20" s="162"/>
      <c r="BV20" s="13" t="s">
        <v>120</v>
      </c>
      <c r="BW20" s="74">
        <v>401</v>
      </c>
      <c r="BX20" s="74">
        <v>197</v>
      </c>
      <c r="BY20" s="74">
        <v>371</v>
      </c>
      <c r="BZ20" s="74">
        <v>178</v>
      </c>
      <c r="CA20" s="74">
        <v>181</v>
      </c>
      <c r="CB20" s="74">
        <v>74</v>
      </c>
      <c r="CC20" s="74">
        <v>0</v>
      </c>
      <c r="CD20" s="74">
        <v>0</v>
      </c>
      <c r="CE20" s="74">
        <v>0</v>
      </c>
      <c r="CF20" s="74">
        <v>0</v>
      </c>
      <c r="CG20" s="74">
        <v>0</v>
      </c>
      <c r="CH20" s="74">
        <v>0</v>
      </c>
      <c r="CI20" s="74">
        <v>75</v>
      </c>
      <c r="CJ20" s="74">
        <v>19</v>
      </c>
      <c r="CK20" s="74">
        <v>75</v>
      </c>
      <c r="CL20" s="74">
        <v>19</v>
      </c>
      <c r="CM20" s="74">
        <v>45</v>
      </c>
      <c r="CN20" s="74">
        <v>15</v>
      </c>
      <c r="CO20" s="162"/>
      <c r="CP20" s="13" t="s">
        <v>120</v>
      </c>
      <c r="CQ20" s="5">
        <v>19</v>
      </c>
      <c r="CR20" s="5">
        <v>7</v>
      </c>
      <c r="CS20" s="5">
        <v>2</v>
      </c>
      <c r="CT20" s="5">
        <v>18</v>
      </c>
      <c r="CU20" s="5">
        <v>0</v>
      </c>
      <c r="CV20" s="29">
        <v>46</v>
      </c>
      <c r="CW20" s="5">
        <v>13</v>
      </c>
      <c r="CX20" s="5">
        <v>12</v>
      </c>
      <c r="CY20" s="72">
        <v>23</v>
      </c>
      <c r="CZ20" s="5">
        <v>12</v>
      </c>
      <c r="DA20" s="162"/>
      <c r="DB20" s="13" t="s">
        <v>120</v>
      </c>
      <c r="DC20" s="74">
        <v>118</v>
      </c>
      <c r="DD20" s="74">
        <v>118</v>
      </c>
      <c r="DE20" s="74">
        <v>0</v>
      </c>
      <c r="DF20" s="74">
        <v>0</v>
      </c>
      <c r="DG20" s="74">
        <v>0</v>
      </c>
      <c r="DH20" s="74">
        <v>0</v>
      </c>
      <c r="DI20" s="74">
        <v>118</v>
      </c>
      <c r="DJ20" s="74">
        <v>0</v>
      </c>
      <c r="DK20" s="74">
        <v>0</v>
      </c>
      <c r="DL20" s="74">
        <v>0</v>
      </c>
      <c r="DM20" s="74">
        <v>0</v>
      </c>
      <c r="DN20" s="74">
        <v>0</v>
      </c>
      <c r="DO20" s="74">
        <v>0</v>
      </c>
      <c r="DP20" s="74">
        <v>0</v>
      </c>
      <c r="DQ20" s="74">
        <v>0</v>
      </c>
      <c r="DR20" s="140"/>
      <c r="DS20" s="138" t="s">
        <v>128</v>
      </c>
      <c r="DT20" s="138" t="s">
        <v>4189</v>
      </c>
      <c r="DU20" s="138">
        <v>476</v>
      </c>
      <c r="DV20" s="138">
        <v>226</v>
      </c>
      <c r="DW20" s="139">
        <v>828</v>
      </c>
      <c r="DX20" s="139">
        <v>354</v>
      </c>
    </row>
    <row r="21" spans="1:128">
      <c r="A21" s="162"/>
      <c r="B21" s="103" t="s">
        <v>102</v>
      </c>
      <c r="C21" s="105">
        <v>2007</v>
      </c>
      <c r="D21" s="105">
        <v>1027</v>
      </c>
      <c r="E21" s="105">
        <v>1088</v>
      </c>
      <c r="F21" s="105">
        <v>553</v>
      </c>
      <c r="G21" s="105">
        <v>61</v>
      </c>
      <c r="H21" s="105">
        <v>31</v>
      </c>
      <c r="I21" s="105">
        <v>62</v>
      </c>
      <c r="J21" s="105">
        <v>16</v>
      </c>
      <c r="K21" s="105">
        <v>46</v>
      </c>
      <c r="L21" s="105">
        <v>8</v>
      </c>
      <c r="M21" s="105">
        <v>1184</v>
      </c>
      <c r="N21" s="105">
        <v>623</v>
      </c>
      <c r="O21" s="105">
        <v>95</v>
      </c>
      <c r="P21" s="105">
        <v>40</v>
      </c>
      <c r="Q21" s="105">
        <v>77</v>
      </c>
      <c r="R21" s="105">
        <v>19</v>
      </c>
      <c r="S21" s="105">
        <v>13</v>
      </c>
      <c r="T21" s="105">
        <v>2</v>
      </c>
      <c r="U21" s="105">
        <v>4633</v>
      </c>
      <c r="V21" s="105">
        <v>2319</v>
      </c>
      <c r="W21" s="162"/>
      <c r="X21" s="103" t="s">
        <v>102</v>
      </c>
      <c r="Y21" s="105">
        <v>175</v>
      </c>
      <c r="Z21" s="105">
        <v>90</v>
      </c>
      <c r="AA21" s="105">
        <v>142</v>
      </c>
      <c r="AB21" s="105">
        <v>71</v>
      </c>
      <c r="AC21" s="105">
        <v>17</v>
      </c>
      <c r="AD21" s="105">
        <v>7</v>
      </c>
      <c r="AE21" s="105">
        <v>20</v>
      </c>
      <c r="AF21" s="105">
        <v>7</v>
      </c>
      <c r="AG21" s="105">
        <v>1</v>
      </c>
      <c r="AH21" s="105">
        <v>0</v>
      </c>
      <c r="AI21" s="105">
        <v>336</v>
      </c>
      <c r="AJ21" s="105">
        <v>180</v>
      </c>
      <c r="AK21" s="105">
        <v>34</v>
      </c>
      <c r="AL21" s="105">
        <v>22</v>
      </c>
      <c r="AM21" s="105">
        <v>28</v>
      </c>
      <c r="AN21" s="105">
        <v>6</v>
      </c>
      <c r="AO21" s="105">
        <v>0</v>
      </c>
      <c r="AP21" s="105">
        <v>0</v>
      </c>
      <c r="AQ21" s="105">
        <v>753</v>
      </c>
      <c r="AR21" s="105">
        <v>383</v>
      </c>
      <c r="AS21" s="162"/>
      <c r="AT21" s="103" t="s">
        <v>102</v>
      </c>
      <c r="AU21" s="105">
        <v>26</v>
      </c>
      <c r="AV21" s="105">
        <v>16</v>
      </c>
      <c r="AW21" s="105">
        <v>1</v>
      </c>
      <c r="AX21" s="105">
        <v>1</v>
      </c>
      <c r="AY21" s="105">
        <v>2</v>
      </c>
      <c r="AZ21" s="105">
        <v>14</v>
      </c>
      <c r="BA21" s="105">
        <v>1</v>
      </c>
      <c r="BB21" s="105">
        <v>2</v>
      </c>
      <c r="BC21" s="105">
        <v>1</v>
      </c>
      <c r="BD21" s="105">
        <v>64</v>
      </c>
      <c r="BE21" s="105">
        <v>60</v>
      </c>
      <c r="BF21" s="105">
        <v>37</v>
      </c>
      <c r="BG21" s="105">
        <v>18</v>
      </c>
      <c r="BH21" s="105">
        <v>7</v>
      </c>
      <c r="BI21" s="105">
        <v>13</v>
      </c>
      <c r="BJ21" s="162"/>
      <c r="BK21" s="103" t="s">
        <v>102</v>
      </c>
      <c r="BL21" s="105">
        <v>3</v>
      </c>
      <c r="BM21" s="105">
        <v>961</v>
      </c>
      <c r="BN21" s="105">
        <v>115</v>
      </c>
      <c r="BO21" s="105">
        <v>0</v>
      </c>
      <c r="BP21" s="105">
        <v>0</v>
      </c>
      <c r="BQ21" s="105">
        <v>18</v>
      </c>
      <c r="BR21" s="105">
        <v>46</v>
      </c>
      <c r="BS21" s="105">
        <v>44</v>
      </c>
      <c r="BT21" s="105">
        <v>42</v>
      </c>
      <c r="BU21" s="162"/>
      <c r="BV21" s="103" t="s">
        <v>102</v>
      </c>
      <c r="BW21" s="105">
        <v>775</v>
      </c>
      <c r="BX21" s="105">
        <v>385</v>
      </c>
      <c r="BY21" s="105">
        <v>709</v>
      </c>
      <c r="BZ21" s="105">
        <v>348</v>
      </c>
      <c r="CA21" s="105">
        <v>347</v>
      </c>
      <c r="CB21" s="105">
        <v>155</v>
      </c>
      <c r="CC21" s="105">
        <v>0</v>
      </c>
      <c r="CD21" s="105">
        <v>0</v>
      </c>
      <c r="CE21" s="105">
        <v>0</v>
      </c>
      <c r="CF21" s="105">
        <v>0</v>
      </c>
      <c r="CG21" s="105">
        <v>0</v>
      </c>
      <c r="CH21" s="105">
        <v>0</v>
      </c>
      <c r="CI21" s="105">
        <v>75</v>
      </c>
      <c r="CJ21" s="105">
        <v>19</v>
      </c>
      <c r="CK21" s="105">
        <v>75</v>
      </c>
      <c r="CL21" s="105">
        <v>19</v>
      </c>
      <c r="CM21" s="105">
        <v>45</v>
      </c>
      <c r="CN21" s="105">
        <v>15</v>
      </c>
      <c r="CO21" s="162"/>
      <c r="CP21" s="105" t="s">
        <v>102</v>
      </c>
      <c r="CQ21" s="105">
        <v>53</v>
      </c>
      <c r="CR21" s="105">
        <v>19</v>
      </c>
      <c r="CS21" s="105">
        <v>4</v>
      </c>
      <c r="CT21" s="105">
        <v>93</v>
      </c>
      <c r="CU21" s="105">
        <v>0</v>
      </c>
      <c r="CV21" s="105">
        <v>169</v>
      </c>
      <c r="CW21" s="105">
        <v>47</v>
      </c>
      <c r="CX21" s="105">
        <v>33</v>
      </c>
      <c r="CY21" s="105">
        <v>50</v>
      </c>
      <c r="CZ21" s="105">
        <v>20</v>
      </c>
      <c r="DA21" s="162"/>
      <c r="DB21" s="103" t="s">
        <v>102</v>
      </c>
      <c r="DC21" s="105">
        <v>396</v>
      </c>
      <c r="DD21" s="105">
        <v>462</v>
      </c>
      <c r="DE21" s="105">
        <v>0</v>
      </c>
      <c r="DF21" s="105">
        <v>0</v>
      </c>
      <c r="DG21" s="105">
        <v>0</v>
      </c>
      <c r="DH21" s="105">
        <v>0</v>
      </c>
      <c r="DI21" s="105">
        <v>381</v>
      </c>
      <c r="DJ21" s="105">
        <v>0</v>
      </c>
      <c r="DK21" s="105">
        <v>0</v>
      </c>
      <c r="DL21" s="105">
        <v>0</v>
      </c>
      <c r="DM21" s="105">
        <v>0</v>
      </c>
      <c r="DN21" s="105">
        <v>0</v>
      </c>
      <c r="DO21" s="105">
        <v>0</v>
      </c>
      <c r="DP21" s="105">
        <v>4</v>
      </c>
      <c r="DQ21" s="105">
        <v>0</v>
      </c>
      <c r="DR21" s="140"/>
      <c r="DS21" s="138" t="s">
        <v>128</v>
      </c>
      <c r="DT21" s="138" t="s">
        <v>4190</v>
      </c>
      <c r="DU21" s="138">
        <v>850</v>
      </c>
      <c r="DV21" s="138">
        <v>392</v>
      </c>
      <c r="DW21" s="139">
        <v>2270</v>
      </c>
      <c r="DX21" s="139">
        <v>1239</v>
      </c>
    </row>
    <row r="22" spans="1:128" ht="14.45" customHeight="1">
      <c r="A22" s="162" t="s">
        <v>6</v>
      </c>
      <c r="B22" s="13" t="s">
        <v>119</v>
      </c>
      <c r="C22" s="74">
        <v>780</v>
      </c>
      <c r="D22" s="74">
        <v>327</v>
      </c>
      <c r="E22" s="74">
        <v>514</v>
      </c>
      <c r="F22" s="74">
        <v>228</v>
      </c>
      <c r="G22" s="74">
        <v>0</v>
      </c>
      <c r="H22" s="74">
        <v>0</v>
      </c>
      <c r="I22" s="74">
        <v>99</v>
      </c>
      <c r="J22" s="74">
        <v>27</v>
      </c>
      <c r="K22" s="74">
        <v>66</v>
      </c>
      <c r="L22" s="74">
        <v>17</v>
      </c>
      <c r="M22" s="74">
        <v>915</v>
      </c>
      <c r="N22" s="74">
        <v>385</v>
      </c>
      <c r="O22" s="74">
        <v>0</v>
      </c>
      <c r="P22" s="74">
        <v>0</v>
      </c>
      <c r="Q22" s="74">
        <v>14</v>
      </c>
      <c r="R22" s="74">
        <v>5</v>
      </c>
      <c r="S22" s="74">
        <v>0</v>
      </c>
      <c r="T22" s="74">
        <v>0</v>
      </c>
      <c r="U22" s="67">
        <v>2388</v>
      </c>
      <c r="V22" s="67">
        <v>989</v>
      </c>
      <c r="W22" s="162" t="s">
        <v>6</v>
      </c>
      <c r="X22" s="13" t="s">
        <v>119</v>
      </c>
      <c r="Y22" s="74">
        <v>11</v>
      </c>
      <c r="Z22" s="74">
        <v>5</v>
      </c>
      <c r="AA22" s="74">
        <v>13</v>
      </c>
      <c r="AB22" s="74">
        <v>6</v>
      </c>
      <c r="AC22" s="74">
        <v>0</v>
      </c>
      <c r="AD22" s="74">
        <v>0</v>
      </c>
      <c r="AE22" s="74">
        <v>0</v>
      </c>
      <c r="AF22" s="74">
        <v>0</v>
      </c>
      <c r="AG22" s="74">
        <v>0</v>
      </c>
      <c r="AH22" s="74">
        <v>0</v>
      </c>
      <c r="AI22" s="74">
        <v>183</v>
      </c>
      <c r="AJ22" s="74">
        <v>63</v>
      </c>
      <c r="AK22" s="74">
        <v>0</v>
      </c>
      <c r="AL22" s="74">
        <v>0</v>
      </c>
      <c r="AM22" s="74">
        <v>3</v>
      </c>
      <c r="AN22" s="74">
        <v>1</v>
      </c>
      <c r="AO22" s="74">
        <v>0</v>
      </c>
      <c r="AP22" s="74">
        <v>0</v>
      </c>
      <c r="AQ22" s="67">
        <v>210</v>
      </c>
      <c r="AR22" s="67">
        <v>75</v>
      </c>
      <c r="AS22" s="162" t="s">
        <v>6</v>
      </c>
      <c r="AT22" s="13" t="s">
        <v>119</v>
      </c>
      <c r="AU22" s="74">
        <v>20</v>
      </c>
      <c r="AV22" s="74">
        <v>14</v>
      </c>
      <c r="AW22" s="74">
        <v>0</v>
      </c>
      <c r="AX22" s="74">
        <v>3</v>
      </c>
      <c r="AY22" s="74">
        <v>1</v>
      </c>
      <c r="AZ22" s="74">
        <v>17</v>
      </c>
      <c r="BA22" s="74">
        <v>0</v>
      </c>
      <c r="BB22" s="74">
        <v>1</v>
      </c>
      <c r="BC22" s="74">
        <v>0</v>
      </c>
      <c r="BD22" s="67">
        <v>56</v>
      </c>
      <c r="BE22" s="76">
        <v>59</v>
      </c>
      <c r="BF22" s="74">
        <v>46</v>
      </c>
      <c r="BG22" s="74">
        <v>1</v>
      </c>
      <c r="BH22" s="74">
        <v>7</v>
      </c>
      <c r="BI22" s="74">
        <v>16</v>
      </c>
      <c r="BJ22" s="162" t="s">
        <v>6</v>
      </c>
      <c r="BK22" s="13" t="s">
        <v>119</v>
      </c>
      <c r="BL22" s="74">
        <v>1</v>
      </c>
      <c r="BM22" s="74">
        <v>882</v>
      </c>
      <c r="BN22" s="74">
        <v>210</v>
      </c>
      <c r="BO22" s="74">
        <v>6</v>
      </c>
      <c r="BP22" s="74">
        <v>0</v>
      </c>
      <c r="BQ22" s="74">
        <v>19</v>
      </c>
      <c r="BR22" s="74">
        <v>63</v>
      </c>
      <c r="BS22" s="74">
        <v>66</v>
      </c>
      <c r="BT22" s="74">
        <v>59</v>
      </c>
      <c r="BU22" s="162" t="s">
        <v>6</v>
      </c>
      <c r="BV22" s="13" t="s">
        <v>119</v>
      </c>
      <c r="BW22" s="74">
        <v>468</v>
      </c>
      <c r="BX22" s="74">
        <v>145</v>
      </c>
      <c r="BY22" s="74">
        <v>462</v>
      </c>
      <c r="BZ22" s="74">
        <v>144</v>
      </c>
      <c r="CA22" s="74">
        <v>187</v>
      </c>
      <c r="CB22" s="74">
        <v>49</v>
      </c>
      <c r="CC22" s="74">
        <v>0</v>
      </c>
      <c r="CD22" s="74">
        <v>0</v>
      </c>
      <c r="CE22" s="74">
        <v>0</v>
      </c>
      <c r="CF22" s="74">
        <v>0</v>
      </c>
      <c r="CG22" s="74">
        <v>0</v>
      </c>
      <c r="CH22" s="74">
        <v>0</v>
      </c>
      <c r="CI22" s="74">
        <v>9</v>
      </c>
      <c r="CJ22" s="74">
        <v>2</v>
      </c>
      <c r="CK22" s="74">
        <v>8</v>
      </c>
      <c r="CL22" s="74">
        <v>1</v>
      </c>
      <c r="CM22" s="74">
        <v>3</v>
      </c>
      <c r="CN22" s="74">
        <v>0</v>
      </c>
      <c r="CO22" s="162" t="s">
        <v>6</v>
      </c>
      <c r="CP22" s="13" t="s">
        <v>119</v>
      </c>
      <c r="CQ22" s="5">
        <v>19</v>
      </c>
      <c r="CR22" s="5">
        <v>33</v>
      </c>
      <c r="CS22" s="5">
        <v>0</v>
      </c>
      <c r="CT22" s="5">
        <v>98</v>
      </c>
      <c r="CU22" s="5">
        <v>1</v>
      </c>
      <c r="CV22" s="29">
        <v>151</v>
      </c>
      <c r="CW22" s="5">
        <v>49</v>
      </c>
      <c r="CX22" s="5">
        <v>19</v>
      </c>
      <c r="CY22" s="72">
        <v>21</v>
      </c>
      <c r="CZ22" s="5">
        <v>8</v>
      </c>
      <c r="DA22" s="162" t="s">
        <v>6</v>
      </c>
      <c r="DB22" s="13" t="s">
        <v>119</v>
      </c>
      <c r="DC22" s="74">
        <v>361</v>
      </c>
      <c r="DD22" s="74">
        <v>506</v>
      </c>
      <c r="DE22" s="74">
        <v>130</v>
      </c>
      <c r="DF22" s="74">
        <v>12</v>
      </c>
      <c r="DG22" s="74">
        <v>398</v>
      </c>
      <c r="DH22" s="74">
        <v>14</v>
      </c>
      <c r="DI22" s="74">
        <v>384</v>
      </c>
      <c r="DJ22" s="74">
        <v>224</v>
      </c>
      <c r="DK22" s="74">
        <v>173</v>
      </c>
      <c r="DL22" s="74">
        <v>38</v>
      </c>
      <c r="DM22" s="74">
        <v>12</v>
      </c>
      <c r="DN22" s="74">
        <v>93</v>
      </c>
      <c r="DO22" s="74">
        <v>15</v>
      </c>
      <c r="DP22" s="74">
        <v>22</v>
      </c>
      <c r="DQ22" s="74">
        <v>135</v>
      </c>
      <c r="DR22" s="140"/>
      <c r="DS22" s="138" t="s">
        <v>6</v>
      </c>
      <c r="DT22" s="138" t="s">
        <v>4191</v>
      </c>
      <c r="DU22" s="138">
        <v>477</v>
      </c>
      <c r="DV22" s="138">
        <v>190</v>
      </c>
      <c r="DW22" s="139">
        <v>2419</v>
      </c>
      <c r="DX22" s="139">
        <v>2252</v>
      </c>
    </row>
    <row r="23" spans="1:128">
      <c r="A23" s="162"/>
      <c r="B23" s="13" t="s">
        <v>120</v>
      </c>
      <c r="C23" s="74">
        <v>928</v>
      </c>
      <c r="D23" s="74">
        <v>472</v>
      </c>
      <c r="E23" s="74">
        <v>468</v>
      </c>
      <c r="F23" s="74">
        <v>267</v>
      </c>
      <c r="G23" s="74">
        <v>0</v>
      </c>
      <c r="H23" s="74">
        <v>0</v>
      </c>
      <c r="I23" s="74">
        <v>162</v>
      </c>
      <c r="J23" s="74">
        <v>67</v>
      </c>
      <c r="K23" s="74">
        <v>119</v>
      </c>
      <c r="L23" s="74">
        <v>42</v>
      </c>
      <c r="M23" s="74">
        <v>913</v>
      </c>
      <c r="N23" s="74">
        <v>487</v>
      </c>
      <c r="O23" s="74">
        <v>51</v>
      </c>
      <c r="P23" s="74">
        <v>31</v>
      </c>
      <c r="Q23" s="74">
        <v>249</v>
      </c>
      <c r="R23" s="74">
        <v>98</v>
      </c>
      <c r="S23" s="74">
        <v>122</v>
      </c>
      <c r="T23" s="74">
        <v>46</v>
      </c>
      <c r="U23" s="67">
        <v>3012</v>
      </c>
      <c r="V23" s="67">
        <v>1510</v>
      </c>
      <c r="W23" s="162"/>
      <c r="X23" s="13" t="s">
        <v>120</v>
      </c>
      <c r="Y23" s="74">
        <v>7</v>
      </c>
      <c r="Z23" s="74">
        <v>4</v>
      </c>
      <c r="AA23" s="74">
        <v>5</v>
      </c>
      <c r="AB23" s="74">
        <v>2</v>
      </c>
      <c r="AC23" s="74">
        <v>0</v>
      </c>
      <c r="AD23" s="74">
        <v>0</v>
      </c>
      <c r="AE23" s="74">
        <v>7</v>
      </c>
      <c r="AF23" s="74">
        <v>3</v>
      </c>
      <c r="AG23" s="74">
        <v>2</v>
      </c>
      <c r="AH23" s="74">
        <v>0</v>
      </c>
      <c r="AI23" s="74">
        <v>110</v>
      </c>
      <c r="AJ23" s="74">
        <v>54</v>
      </c>
      <c r="AK23" s="74">
        <v>32</v>
      </c>
      <c r="AL23" s="74">
        <v>20</v>
      </c>
      <c r="AM23" s="74">
        <v>21</v>
      </c>
      <c r="AN23" s="74">
        <v>5</v>
      </c>
      <c r="AO23" s="74">
        <v>0</v>
      </c>
      <c r="AP23" s="74">
        <v>0</v>
      </c>
      <c r="AQ23" s="67">
        <v>184</v>
      </c>
      <c r="AR23" s="67">
        <v>88</v>
      </c>
      <c r="AS23" s="162"/>
      <c r="AT23" s="13" t="s">
        <v>120</v>
      </c>
      <c r="AU23" s="74">
        <v>12</v>
      </c>
      <c r="AV23" s="74">
        <v>7</v>
      </c>
      <c r="AW23" s="74">
        <v>0</v>
      </c>
      <c r="AX23" s="74">
        <v>3</v>
      </c>
      <c r="AY23" s="74">
        <v>3</v>
      </c>
      <c r="AZ23" s="74">
        <v>8</v>
      </c>
      <c r="BA23" s="74">
        <v>3</v>
      </c>
      <c r="BB23" s="74">
        <v>3</v>
      </c>
      <c r="BC23" s="74">
        <v>2</v>
      </c>
      <c r="BD23" s="67">
        <v>41</v>
      </c>
      <c r="BE23" s="76">
        <v>45</v>
      </c>
      <c r="BF23" s="74">
        <v>29</v>
      </c>
      <c r="BG23" s="74">
        <v>24</v>
      </c>
      <c r="BH23" s="74">
        <v>1</v>
      </c>
      <c r="BI23" s="74">
        <v>3</v>
      </c>
      <c r="BJ23" s="162"/>
      <c r="BK23" s="13" t="s">
        <v>120</v>
      </c>
      <c r="BL23" s="74">
        <v>0</v>
      </c>
      <c r="BM23" s="74">
        <v>750</v>
      </c>
      <c r="BN23" s="74">
        <v>282</v>
      </c>
      <c r="BO23" s="74">
        <v>0</v>
      </c>
      <c r="BP23" s="74">
        <v>0</v>
      </c>
      <c r="BQ23" s="74">
        <v>40</v>
      </c>
      <c r="BR23" s="74">
        <v>33</v>
      </c>
      <c r="BS23" s="74">
        <v>42</v>
      </c>
      <c r="BT23" s="74">
        <v>42</v>
      </c>
      <c r="BU23" s="162"/>
      <c r="BV23" s="13" t="s">
        <v>120</v>
      </c>
      <c r="BW23" s="74">
        <v>566</v>
      </c>
      <c r="BX23" s="74">
        <v>290</v>
      </c>
      <c r="BY23" s="74">
        <v>566</v>
      </c>
      <c r="BZ23" s="74">
        <v>290</v>
      </c>
      <c r="CA23" s="74">
        <v>245</v>
      </c>
      <c r="CB23" s="74">
        <v>126</v>
      </c>
      <c r="CC23" s="74">
        <v>11</v>
      </c>
      <c r="CD23" s="74">
        <v>3</v>
      </c>
      <c r="CE23" s="74">
        <v>11</v>
      </c>
      <c r="CF23" s="74">
        <v>3</v>
      </c>
      <c r="CG23" s="74">
        <v>10</v>
      </c>
      <c r="CH23" s="74">
        <v>3</v>
      </c>
      <c r="CI23" s="74">
        <v>128</v>
      </c>
      <c r="CJ23" s="74">
        <v>46</v>
      </c>
      <c r="CK23" s="74">
        <v>127</v>
      </c>
      <c r="CL23" s="74">
        <v>46</v>
      </c>
      <c r="CM23" s="74">
        <v>72</v>
      </c>
      <c r="CN23" s="74">
        <v>26</v>
      </c>
      <c r="CO23" s="162"/>
      <c r="CP23" s="13" t="s">
        <v>120</v>
      </c>
      <c r="CQ23" s="5">
        <v>55</v>
      </c>
      <c r="CR23" s="5">
        <v>16</v>
      </c>
      <c r="CS23" s="5">
        <v>3</v>
      </c>
      <c r="CT23" s="5">
        <v>20</v>
      </c>
      <c r="CU23" s="5">
        <v>0</v>
      </c>
      <c r="CV23" s="29">
        <v>94</v>
      </c>
      <c r="CW23" s="5">
        <v>42</v>
      </c>
      <c r="CX23" s="5">
        <v>43</v>
      </c>
      <c r="CY23" s="72">
        <v>44</v>
      </c>
      <c r="CZ23" s="5">
        <v>29</v>
      </c>
      <c r="DA23" s="162"/>
      <c r="DB23" s="13" t="s">
        <v>120</v>
      </c>
      <c r="DC23" s="74">
        <v>394</v>
      </c>
      <c r="DD23" s="74">
        <v>422</v>
      </c>
      <c r="DE23" s="74">
        <v>125</v>
      </c>
      <c r="DF23" s="74">
        <v>0</v>
      </c>
      <c r="DG23" s="74">
        <v>144</v>
      </c>
      <c r="DH23" s="74">
        <v>85</v>
      </c>
      <c r="DI23" s="74">
        <v>367</v>
      </c>
      <c r="DJ23" s="74">
        <v>172</v>
      </c>
      <c r="DK23" s="74">
        <v>167</v>
      </c>
      <c r="DL23" s="74">
        <v>115</v>
      </c>
      <c r="DM23" s="74">
        <v>0</v>
      </c>
      <c r="DN23" s="74">
        <v>0</v>
      </c>
      <c r="DO23" s="74">
        <v>0</v>
      </c>
      <c r="DP23" s="74">
        <v>1</v>
      </c>
      <c r="DQ23" s="74">
        <v>0</v>
      </c>
      <c r="DR23" s="135"/>
      <c r="DS23" s="138" t="s">
        <v>6</v>
      </c>
      <c r="DT23" s="138" t="s">
        <v>4192</v>
      </c>
      <c r="DU23" s="138">
        <v>705</v>
      </c>
      <c r="DV23" s="138">
        <v>327</v>
      </c>
      <c r="DW23" s="139">
        <v>2346</v>
      </c>
      <c r="DX23" s="139">
        <v>1991</v>
      </c>
    </row>
    <row r="24" spans="1:128">
      <c r="A24" s="162"/>
      <c r="B24" s="103" t="s">
        <v>102</v>
      </c>
      <c r="C24" s="105">
        <v>1708</v>
      </c>
      <c r="D24" s="105">
        <v>799</v>
      </c>
      <c r="E24" s="105">
        <v>982</v>
      </c>
      <c r="F24" s="105">
        <v>495</v>
      </c>
      <c r="G24" s="105">
        <v>0</v>
      </c>
      <c r="H24" s="105">
        <v>0</v>
      </c>
      <c r="I24" s="105">
        <v>261</v>
      </c>
      <c r="J24" s="105">
        <v>94</v>
      </c>
      <c r="K24" s="105">
        <v>185</v>
      </c>
      <c r="L24" s="105">
        <v>59</v>
      </c>
      <c r="M24" s="105">
        <v>1828</v>
      </c>
      <c r="N24" s="105">
        <v>872</v>
      </c>
      <c r="O24" s="105">
        <v>51</v>
      </c>
      <c r="P24" s="105">
        <v>31</v>
      </c>
      <c r="Q24" s="105">
        <v>263</v>
      </c>
      <c r="R24" s="105">
        <v>103</v>
      </c>
      <c r="S24" s="105">
        <v>122</v>
      </c>
      <c r="T24" s="105">
        <v>46</v>
      </c>
      <c r="U24" s="105">
        <v>5400</v>
      </c>
      <c r="V24" s="105">
        <v>2499</v>
      </c>
      <c r="W24" s="162"/>
      <c r="X24" s="103" t="s">
        <v>102</v>
      </c>
      <c r="Y24" s="105">
        <v>18</v>
      </c>
      <c r="Z24" s="105">
        <v>9</v>
      </c>
      <c r="AA24" s="105">
        <v>18</v>
      </c>
      <c r="AB24" s="105">
        <v>8</v>
      </c>
      <c r="AC24" s="105">
        <v>0</v>
      </c>
      <c r="AD24" s="105">
        <v>0</v>
      </c>
      <c r="AE24" s="105">
        <v>7</v>
      </c>
      <c r="AF24" s="105">
        <v>3</v>
      </c>
      <c r="AG24" s="105">
        <v>2</v>
      </c>
      <c r="AH24" s="105">
        <v>0</v>
      </c>
      <c r="AI24" s="105">
        <v>293</v>
      </c>
      <c r="AJ24" s="105">
        <v>117</v>
      </c>
      <c r="AK24" s="105">
        <v>32</v>
      </c>
      <c r="AL24" s="105">
        <v>20</v>
      </c>
      <c r="AM24" s="105">
        <v>24</v>
      </c>
      <c r="AN24" s="105">
        <v>6</v>
      </c>
      <c r="AO24" s="105">
        <v>0</v>
      </c>
      <c r="AP24" s="105">
        <v>0</v>
      </c>
      <c r="AQ24" s="105">
        <v>394</v>
      </c>
      <c r="AR24" s="105">
        <v>163</v>
      </c>
      <c r="AS24" s="162"/>
      <c r="AT24" s="103" t="s">
        <v>102</v>
      </c>
      <c r="AU24" s="105">
        <v>32</v>
      </c>
      <c r="AV24" s="105">
        <v>21</v>
      </c>
      <c r="AW24" s="105">
        <v>0</v>
      </c>
      <c r="AX24" s="105">
        <v>6</v>
      </c>
      <c r="AY24" s="105">
        <v>4</v>
      </c>
      <c r="AZ24" s="105">
        <v>25</v>
      </c>
      <c r="BA24" s="105">
        <v>3</v>
      </c>
      <c r="BB24" s="105">
        <v>4</v>
      </c>
      <c r="BC24" s="105">
        <v>2</v>
      </c>
      <c r="BD24" s="105">
        <v>97</v>
      </c>
      <c r="BE24" s="105">
        <v>104</v>
      </c>
      <c r="BF24" s="105">
        <v>75</v>
      </c>
      <c r="BG24" s="105">
        <v>25</v>
      </c>
      <c r="BH24" s="105">
        <v>8</v>
      </c>
      <c r="BI24" s="105">
        <v>19</v>
      </c>
      <c r="BJ24" s="162"/>
      <c r="BK24" s="103" t="s">
        <v>102</v>
      </c>
      <c r="BL24" s="105">
        <v>1</v>
      </c>
      <c r="BM24" s="105">
        <v>1632</v>
      </c>
      <c r="BN24" s="105">
        <v>492</v>
      </c>
      <c r="BO24" s="105">
        <v>6</v>
      </c>
      <c r="BP24" s="105">
        <v>0</v>
      </c>
      <c r="BQ24" s="105">
        <v>59</v>
      </c>
      <c r="BR24" s="105">
        <v>96</v>
      </c>
      <c r="BS24" s="105">
        <v>108</v>
      </c>
      <c r="BT24" s="105">
        <v>101</v>
      </c>
      <c r="BU24" s="162"/>
      <c r="BV24" s="103" t="s">
        <v>102</v>
      </c>
      <c r="BW24" s="105">
        <v>1034</v>
      </c>
      <c r="BX24" s="105">
        <v>435</v>
      </c>
      <c r="BY24" s="105">
        <v>1028</v>
      </c>
      <c r="BZ24" s="105">
        <v>434</v>
      </c>
      <c r="CA24" s="105">
        <v>432</v>
      </c>
      <c r="CB24" s="105">
        <v>175</v>
      </c>
      <c r="CC24" s="105">
        <v>11</v>
      </c>
      <c r="CD24" s="105">
        <v>3</v>
      </c>
      <c r="CE24" s="105">
        <v>11</v>
      </c>
      <c r="CF24" s="105">
        <v>3</v>
      </c>
      <c r="CG24" s="105">
        <v>10</v>
      </c>
      <c r="CH24" s="105">
        <v>3</v>
      </c>
      <c r="CI24" s="105">
        <v>137</v>
      </c>
      <c r="CJ24" s="105">
        <v>48</v>
      </c>
      <c r="CK24" s="105">
        <v>135</v>
      </c>
      <c r="CL24" s="105">
        <v>47</v>
      </c>
      <c r="CM24" s="105">
        <v>75</v>
      </c>
      <c r="CN24" s="105">
        <v>26</v>
      </c>
      <c r="CO24" s="162"/>
      <c r="CP24" s="105" t="s">
        <v>102</v>
      </c>
      <c r="CQ24" s="105">
        <v>74</v>
      </c>
      <c r="CR24" s="105">
        <v>49</v>
      </c>
      <c r="CS24" s="105">
        <v>3</v>
      </c>
      <c r="CT24" s="105">
        <v>118</v>
      </c>
      <c r="CU24" s="105">
        <v>1</v>
      </c>
      <c r="CV24" s="105">
        <v>245</v>
      </c>
      <c r="CW24" s="105">
        <v>91</v>
      </c>
      <c r="CX24" s="105">
        <v>62</v>
      </c>
      <c r="CY24" s="105">
        <v>65</v>
      </c>
      <c r="CZ24" s="105">
        <v>37</v>
      </c>
      <c r="DA24" s="162"/>
      <c r="DB24" s="103" t="s">
        <v>102</v>
      </c>
      <c r="DC24" s="105">
        <v>755</v>
      </c>
      <c r="DD24" s="105">
        <v>928</v>
      </c>
      <c r="DE24" s="105">
        <v>255</v>
      </c>
      <c r="DF24" s="105">
        <v>12</v>
      </c>
      <c r="DG24" s="105">
        <v>542</v>
      </c>
      <c r="DH24" s="105">
        <v>99</v>
      </c>
      <c r="DI24" s="105">
        <v>751</v>
      </c>
      <c r="DJ24" s="105">
        <v>396</v>
      </c>
      <c r="DK24" s="105">
        <v>340</v>
      </c>
      <c r="DL24" s="105">
        <v>153</v>
      </c>
      <c r="DM24" s="105">
        <v>12</v>
      </c>
      <c r="DN24" s="105">
        <v>93</v>
      </c>
      <c r="DO24" s="105">
        <v>15</v>
      </c>
      <c r="DP24" s="105">
        <v>23</v>
      </c>
      <c r="DQ24" s="105">
        <v>135</v>
      </c>
      <c r="DR24" s="135"/>
      <c r="DS24" s="138" t="s">
        <v>6</v>
      </c>
      <c r="DT24" s="138" t="s">
        <v>4193</v>
      </c>
      <c r="DU24" s="138">
        <v>1182</v>
      </c>
      <c r="DV24" s="138">
        <v>517</v>
      </c>
      <c r="DW24" s="139">
        <v>4765</v>
      </c>
      <c r="DX24" s="139">
        <v>4243</v>
      </c>
    </row>
    <row r="25" spans="1:128" ht="14.45" customHeight="1">
      <c r="A25" s="162" t="s">
        <v>3</v>
      </c>
      <c r="B25" s="13" t="s">
        <v>119</v>
      </c>
      <c r="C25" s="74">
        <v>2654</v>
      </c>
      <c r="D25" s="74">
        <v>1258</v>
      </c>
      <c r="E25" s="74">
        <v>1164</v>
      </c>
      <c r="F25" s="74">
        <v>546</v>
      </c>
      <c r="G25" s="74">
        <v>76</v>
      </c>
      <c r="H25" s="74">
        <v>41</v>
      </c>
      <c r="I25" s="74">
        <v>114</v>
      </c>
      <c r="J25" s="74">
        <v>47</v>
      </c>
      <c r="K25" s="74">
        <v>154</v>
      </c>
      <c r="L25" s="74">
        <v>46</v>
      </c>
      <c r="M25" s="74">
        <v>1567</v>
      </c>
      <c r="N25" s="74">
        <v>755</v>
      </c>
      <c r="O25" s="74">
        <v>57</v>
      </c>
      <c r="P25" s="74">
        <v>27</v>
      </c>
      <c r="Q25" s="74">
        <v>91</v>
      </c>
      <c r="R25" s="74">
        <v>26</v>
      </c>
      <c r="S25" s="74">
        <v>62</v>
      </c>
      <c r="T25" s="74">
        <v>25</v>
      </c>
      <c r="U25" s="67">
        <v>5939</v>
      </c>
      <c r="V25" s="67">
        <v>2771</v>
      </c>
      <c r="W25" s="162" t="s">
        <v>3</v>
      </c>
      <c r="X25" s="13" t="s">
        <v>119</v>
      </c>
      <c r="Y25" s="74">
        <v>98</v>
      </c>
      <c r="Z25" s="74">
        <v>41</v>
      </c>
      <c r="AA25" s="74">
        <v>83</v>
      </c>
      <c r="AB25" s="74">
        <v>45</v>
      </c>
      <c r="AC25" s="74">
        <v>0</v>
      </c>
      <c r="AD25" s="74">
        <v>0</v>
      </c>
      <c r="AE25" s="74">
        <v>11</v>
      </c>
      <c r="AF25" s="74">
        <v>5</v>
      </c>
      <c r="AG25" s="74">
        <v>8</v>
      </c>
      <c r="AH25" s="74">
        <v>4</v>
      </c>
      <c r="AI25" s="74">
        <v>322</v>
      </c>
      <c r="AJ25" s="74">
        <v>165</v>
      </c>
      <c r="AK25" s="74">
        <v>0</v>
      </c>
      <c r="AL25" s="74">
        <v>0</v>
      </c>
      <c r="AM25" s="74">
        <v>28</v>
      </c>
      <c r="AN25" s="74">
        <v>5</v>
      </c>
      <c r="AO25" s="74">
        <v>0</v>
      </c>
      <c r="AP25" s="74">
        <v>0</v>
      </c>
      <c r="AQ25" s="67">
        <v>550</v>
      </c>
      <c r="AR25" s="67">
        <v>265</v>
      </c>
      <c r="AS25" s="162" t="s">
        <v>3</v>
      </c>
      <c r="AT25" s="13" t="s">
        <v>119</v>
      </c>
      <c r="AU25" s="74">
        <v>47</v>
      </c>
      <c r="AV25" s="74">
        <v>25</v>
      </c>
      <c r="AW25" s="74">
        <v>1</v>
      </c>
      <c r="AX25" s="74">
        <v>5</v>
      </c>
      <c r="AY25" s="74">
        <v>3</v>
      </c>
      <c r="AZ25" s="74">
        <v>26</v>
      </c>
      <c r="BA25" s="74">
        <v>1</v>
      </c>
      <c r="BB25" s="74">
        <v>5</v>
      </c>
      <c r="BC25" s="74">
        <v>1</v>
      </c>
      <c r="BD25" s="67">
        <v>114</v>
      </c>
      <c r="BE25" s="76">
        <v>114</v>
      </c>
      <c r="BF25" s="74">
        <v>90</v>
      </c>
      <c r="BG25" s="74">
        <v>23</v>
      </c>
      <c r="BH25" s="74">
        <v>2</v>
      </c>
      <c r="BI25" s="74">
        <v>27</v>
      </c>
      <c r="BJ25" s="162" t="s">
        <v>3</v>
      </c>
      <c r="BK25" s="13" t="s">
        <v>119</v>
      </c>
      <c r="BL25" s="74">
        <v>7</v>
      </c>
      <c r="BM25" s="74">
        <v>1996</v>
      </c>
      <c r="BN25" s="74">
        <v>161</v>
      </c>
      <c r="BO25" s="74">
        <v>10</v>
      </c>
      <c r="BP25" s="74">
        <v>0</v>
      </c>
      <c r="BQ25" s="74">
        <v>36</v>
      </c>
      <c r="BR25" s="74">
        <v>109</v>
      </c>
      <c r="BS25" s="74">
        <v>81</v>
      </c>
      <c r="BT25" s="74">
        <v>92</v>
      </c>
      <c r="BU25" s="162" t="s">
        <v>3</v>
      </c>
      <c r="BV25" s="13" t="s">
        <v>119</v>
      </c>
      <c r="BW25" s="74">
        <v>1590</v>
      </c>
      <c r="BX25" s="74">
        <v>773</v>
      </c>
      <c r="BY25" s="74">
        <v>1556</v>
      </c>
      <c r="BZ25" s="74">
        <v>758</v>
      </c>
      <c r="CA25" s="74">
        <v>631</v>
      </c>
      <c r="CB25" s="74">
        <v>246</v>
      </c>
      <c r="CC25" s="74">
        <v>1</v>
      </c>
      <c r="CD25" s="74">
        <v>0</v>
      </c>
      <c r="CE25" s="74">
        <v>1</v>
      </c>
      <c r="CF25" s="74">
        <v>0</v>
      </c>
      <c r="CG25" s="74">
        <v>0</v>
      </c>
      <c r="CH25" s="74">
        <v>0</v>
      </c>
      <c r="CI25" s="74">
        <v>108</v>
      </c>
      <c r="CJ25" s="74">
        <v>26</v>
      </c>
      <c r="CK25" s="74">
        <v>107</v>
      </c>
      <c r="CL25" s="74">
        <v>26</v>
      </c>
      <c r="CM25" s="74">
        <v>52</v>
      </c>
      <c r="CN25" s="74">
        <v>13</v>
      </c>
      <c r="CO25" s="162" t="s">
        <v>3</v>
      </c>
      <c r="CP25" s="13" t="s">
        <v>119</v>
      </c>
      <c r="CQ25" s="5">
        <v>119</v>
      </c>
      <c r="CR25" s="5">
        <v>71</v>
      </c>
      <c r="CS25" s="5">
        <v>2</v>
      </c>
      <c r="CT25" s="5">
        <v>160</v>
      </c>
      <c r="CU25" s="5">
        <v>6</v>
      </c>
      <c r="CV25" s="29">
        <v>358</v>
      </c>
      <c r="CW25" s="5">
        <v>147</v>
      </c>
      <c r="CX25" s="5">
        <v>119</v>
      </c>
      <c r="CY25" s="72">
        <v>98</v>
      </c>
      <c r="CZ25" s="5">
        <v>47</v>
      </c>
      <c r="DA25" s="162" t="s">
        <v>3</v>
      </c>
      <c r="DB25" s="13" t="s">
        <v>119</v>
      </c>
      <c r="DC25" s="74">
        <v>604</v>
      </c>
      <c r="DD25" s="74">
        <v>514</v>
      </c>
      <c r="DE25" s="74">
        <v>71</v>
      </c>
      <c r="DF25" s="74">
        <v>0</v>
      </c>
      <c r="DG25" s="74">
        <v>5</v>
      </c>
      <c r="DH25" s="74">
        <v>9</v>
      </c>
      <c r="DI25" s="74">
        <v>645</v>
      </c>
      <c r="DJ25" s="74">
        <v>44</v>
      </c>
      <c r="DK25" s="74">
        <v>36</v>
      </c>
      <c r="DL25" s="74">
        <v>2</v>
      </c>
      <c r="DM25" s="74">
        <v>4</v>
      </c>
      <c r="DN25" s="74">
        <v>7</v>
      </c>
      <c r="DO25" s="74">
        <v>2</v>
      </c>
      <c r="DP25" s="74">
        <v>12</v>
      </c>
      <c r="DQ25" s="74">
        <v>7</v>
      </c>
      <c r="DR25" s="135"/>
      <c r="DS25" s="138" t="s">
        <v>3</v>
      </c>
      <c r="DT25" s="138" t="s">
        <v>4194</v>
      </c>
      <c r="DU25" s="138">
        <v>1699</v>
      </c>
      <c r="DV25" s="138">
        <v>683</v>
      </c>
      <c r="DW25" s="139">
        <v>4522</v>
      </c>
      <c r="DX25" s="139">
        <v>1934</v>
      </c>
    </row>
    <row r="26" spans="1:128">
      <c r="A26" s="162"/>
      <c r="B26" s="13" t="s">
        <v>120</v>
      </c>
      <c r="C26" s="74">
        <v>2171</v>
      </c>
      <c r="D26" s="74">
        <v>1074</v>
      </c>
      <c r="E26" s="74">
        <v>820</v>
      </c>
      <c r="F26" s="74">
        <v>448</v>
      </c>
      <c r="G26" s="74">
        <v>31</v>
      </c>
      <c r="H26" s="74">
        <v>11</v>
      </c>
      <c r="I26" s="74">
        <v>24</v>
      </c>
      <c r="J26" s="74">
        <v>6</v>
      </c>
      <c r="K26" s="74">
        <v>320</v>
      </c>
      <c r="L26" s="74">
        <v>130</v>
      </c>
      <c r="M26" s="74">
        <v>1469</v>
      </c>
      <c r="N26" s="74">
        <v>757</v>
      </c>
      <c r="O26" s="74">
        <v>0</v>
      </c>
      <c r="P26" s="74">
        <v>0</v>
      </c>
      <c r="Q26" s="74">
        <v>337</v>
      </c>
      <c r="R26" s="74">
        <v>151</v>
      </c>
      <c r="S26" s="74">
        <v>68</v>
      </c>
      <c r="T26" s="74">
        <v>20</v>
      </c>
      <c r="U26" s="67">
        <v>5240</v>
      </c>
      <c r="V26" s="67">
        <v>2597</v>
      </c>
      <c r="W26" s="162"/>
      <c r="X26" s="13" t="s">
        <v>120</v>
      </c>
      <c r="Y26" s="74">
        <v>21</v>
      </c>
      <c r="Z26" s="74">
        <v>10</v>
      </c>
      <c r="AA26" s="74">
        <v>3</v>
      </c>
      <c r="AB26" s="74">
        <v>3</v>
      </c>
      <c r="AC26" s="74">
        <v>0</v>
      </c>
      <c r="AD26" s="74">
        <v>0</v>
      </c>
      <c r="AE26" s="74">
        <v>0</v>
      </c>
      <c r="AF26" s="74">
        <v>0</v>
      </c>
      <c r="AG26" s="74">
        <v>0</v>
      </c>
      <c r="AH26" s="74">
        <v>0</v>
      </c>
      <c r="AI26" s="74">
        <v>382</v>
      </c>
      <c r="AJ26" s="74">
        <v>201</v>
      </c>
      <c r="AK26" s="74">
        <v>0</v>
      </c>
      <c r="AL26" s="74">
        <v>0</v>
      </c>
      <c r="AM26" s="74">
        <v>8</v>
      </c>
      <c r="AN26" s="74">
        <v>2</v>
      </c>
      <c r="AO26" s="74">
        <v>8</v>
      </c>
      <c r="AP26" s="74">
        <v>3</v>
      </c>
      <c r="AQ26" s="67">
        <v>422</v>
      </c>
      <c r="AR26" s="67">
        <v>219</v>
      </c>
      <c r="AS26" s="162"/>
      <c r="AT26" s="13" t="s">
        <v>120</v>
      </c>
      <c r="AU26" s="74">
        <v>27</v>
      </c>
      <c r="AV26" s="74">
        <v>15</v>
      </c>
      <c r="AW26" s="74">
        <v>2</v>
      </c>
      <c r="AX26" s="74">
        <v>1</v>
      </c>
      <c r="AY26" s="74">
        <v>9</v>
      </c>
      <c r="AZ26" s="74">
        <v>22</v>
      </c>
      <c r="BA26" s="74">
        <v>0</v>
      </c>
      <c r="BB26" s="74">
        <v>7</v>
      </c>
      <c r="BC26" s="74">
        <v>3</v>
      </c>
      <c r="BD26" s="67">
        <v>86</v>
      </c>
      <c r="BE26" s="76">
        <v>84</v>
      </c>
      <c r="BF26" s="74">
        <v>74</v>
      </c>
      <c r="BG26" s="74">
        <v>56</v>
      </c>
      <c r="BH26" s="74">
        <v>2</v>
      </c>
      <c r="BI26" s="74">
        <v>7</v>
      </c>
      <c r="BJ26" s="162"/>
      <c r="BK26" s="13" t="s">
        <v>120</v>
      </c>
      <c r="BL26" s="74">
        <v>0</v>
      </c>
      <c r="BM26" s="74">
        <v>1191</v>
      </c>
      <c r="BN26" s="74">
        <v>199</v>
      </c>
      <c r="BO26" s="74">
        <v>29</v>
      </c>
      <c r="BP26" s="74">
        <v>5</v>
      </c>
      <c r="BQ26" s="74">
        <v>18</v>
      </c>
      <c r="BR26" s="74">
        <v>79</v>
      </c>
      <c r="BS26" s="74">
        <v>60</v>
      </c>
      <c r="BT26" s="74">
        <v>60</v>
      </c>
      <c r="BU26" s="162"/>
      <c r="BV26" s="13" t="s">
        <v>120</v>
      </c>
      <c r="BW26" s="74">
        <v>2316</v>
      </c>
      <c r="BX26" s="74">
        <v>1176</v>
      </c>
      <c r="BY26" s="74">
        <v>2268</v>
      </c>
      <c r="BZ26" s="74">
        <v>1151</v>
      </c>
      <c r="CA26" s="74">
        <v>847</v>
      </c>
      <c r="CB26" s="74">
        <v>415</v>
      </c>
      <c r="CC26" s="74">
        <v>16</v>
      </c>
      <c r="CD26" s="74">
        <v>4</v>
      </c>
      <c r="CE26" s="74">
        <v>16</v>
      </c>
      <c r="CF26" s="74">
        <v>4</v>
      </c>
      <c r="CG26" s="74">
        <v>3</v>
      </c>
      <c r="CH26" s="74">
        <v>1</v>
      </c>
      <c r="CI26" s="74">
        <v>361</v>
      </c>
      <c r="CJ26" s="74">
        <v>101</v>
      </c>
      <c r="CK26" s="74">
        <v>357</v>
      </c>
      <c r="CL26" s="74">
        <v>100</v>
      </c>
      <c r="CM26" s="74">
        <v>184</v>
      </c>
      <c r="CN26" s="74">
        <v>62</v>
      </c>
      <c r="CO26" s="162"/>
      <c r="CP26" s="13" t="s">
        <v>120</v>
      </c>
      <c r="CQ26" s="5">
        <v>193</v>
      </c>
      <c r="CR26" s="5">
        <v>29</v>
      </c>
      <c r="CS26" s="5">
        <v>0</v>
      </c>
      <c r="CT26" s="5">
        <v>52</v>
      </c>
      <c r="CU26" s="5">
        <v>33</v>
      </c>
      <c r="CV26" s="29">
        <v>307</v>
      </c>
      <c r="CW26" s="5">
        <v>150</v>
      </c>
      <c r="CX26" s="5">
        <v>159</v>
      </c>
      <c r="CY26" s="72">
        <v>145</v>
      </c>
      <c r="CZ26" s="5">
        <v>96</v>
      </c>
      <c r="DA26" s="162"/>
      <c r="DB26" s="13" t="s">
        <v>120</v>
      </c>
      <c r="DC26" s="74">
        <v>1920</v>
      </c>
      <c r="DD26" s="74">
        <v>1621</v>
      </c>
      <c r="DE26" s="74">
        <v>214</v>
      </c>
      <c r="DF26" s="74">
        <v>210</v>
      </c>
      <c r="DG26" s="74">
        <v>56</v>
      </c>
      <c r="DH26" s="74">
        <v>4</v>
      </c>
      <c r="DI26" s="74">
        <v>2309</v>
      </c>
      <c r="DJ26" s="74">
        <v>168</v>
      </c>
      <c r="DK26" s="74">
        <v>11</v>
      </c>
      <c r="DL26" s="74">
        <v>0</v>
      </c>
      <c r="DM26" s="74">
        <v>0</v>
      </c>
      <c r="DN26" s="74">
        <v>76</v>
      </c>
      <c r="DO26" s="74">
        <v>530</v>
      </c>
      <c r="DP26" s="74">
        <v>4</v>
      </c>
      <c r="DQ26" s="74">
        <v>180</v>
      </c>
      <c r="DR26" s="135"/>
      <c r="DS26" s="138" t="s">
        <v>3</v>
      </c>
      <c r="DT26" s="138" t="s">
        <v>4195</v>
      </c>
      <c r="DU26" s="138">
        <v>2693</v>
      </c>
      <c r="DV26" s="138">
        <v>1034</v>
      </c>
      <c r="DW26" s="139">
        <v>3120</v>
      </c>
      <c r="DX26" s="139">
        <v>6513</v>
      </c>
    </row>
    <row r="27" spans="1:128">
      <c r="A27" s="162"/>
      <c r="B27" s="103" t="s">
        <v>102</v>
      </c>
      <c r="C27" s="105">
        <v>4825</v>
      </c>
      <c r="D27" s="105">
        <v>2332</v>
      </c>
      <c r="E27" s="105">
        <v>1984</v>
      </c>
      <c r="F27" s="105">
        <v>994</v>
      </c>
      <c r="G27" s="105">
        <v>107</v>
      </c>
      <c r="H27" s="105">
        <v>52</v>
      </c>
      <c r="I27" s="105">
        <v>138</v>
      </c>
      <c r="J27" s="105">
        <v>53</v>
      </c>
      <c r="K27" s="105">
        <v>474</v>
      </c>
      <c r="L27" s="105">
        <v>176</v>
      </c>
      <c r="M27" s="105">
        <v>3036</v>
      </c>
      <c r="N27" s="105">
        <v>1512</v>
      </c>
      <c r="O27" s="105">
        <v>57</v>
      </c>
      <c r="P27" s="105">
        <v>27</v>
      </c>
      <c r="Q27" s="105">
        <v>428</v>
      </c>
      <c r="R27" s="105">
        <v>177</v>
      </c>
      <c r="S27" s="105">
        <v>130</v>
      </c>
      <c r="T27" s="105">
        <v>45</v>
      </c>
      <c r="U27" s="105">
        <v>11179</v>
      </c>
      <c r="V27" s="105">
        <v>5368</v>
      </c>
      <c r="W27" s="162"/>
      <c r="X27" s="103" t="s">
        <v>102</v>
      </c>
      <c r="Y27" s="105">
        <v>119</v>
      </c>
      <c r="Z27" s="105">
        <v>51</v>
      </c>
      <c r="AA27" s="105">
        <v>86</v>
      </c>
      <c r="AB27" s="105">
        <v>48</v>
      </c>
      <c r="AC27" s="105">
        <v>0</v>
      </c>
      <c r="AD27" s="105">
        <v>0</v>
      </c>
      <c r="AE27" s="105">
        <v>11</v>
      </c>
      <c r="AF27" s="105">
        <v>5</v>
      </c>
      <c r="AG27" s="105">
        <v>8</v>
      </c>
      <c r="AH27" s="105">
        <v>4</v>
      </c>
      <c r="AI27" s="105">
        <v>704</v>
      </c>
      <c r="AJ27" s="105">
        <v>366</v>
      </c>
      <c r="AK27" s="105">
        <v>0</v>
      </c>
      <c r="AL27" s="105">
        <v>0</v>
      </c>
      <c r="AM27" s="105">
        <v>36</v>
      </c>
      <c r="AN27" s="105">
        <v>7</v>
      </c>
      <c r="AO27" s="105">
        <v>8</v>
      </c>
      <c r="AP27" s="105">
        <v>3</v>
      </c>
      <c r="AQ27" s="105">
        <v>972</v>
      </c>
      <c r="AR27" s="105">
        <v>484</v>
      </c>
      <c r="AS27" s="162"/>
      <c r="AT27" s="103" t="s">
        <v>102</v>
      </c>
      <c r="AU27" s="105">
        <v>74</v>
      </c>
      <c r="AV27" s="105">
        <v>40</v>
      </c>
      <c r="AW27" s="105">
        <v>3</v>
      </c>
      <c r="AX27" s="105">
        <v>6</v>
      </c>
      <c r="AY27" s="105">
        <v>12</v>
      </c>
      <c r="AZ27" s="105">
        <v>48</v>
      </c>
      <c r="BA27" s="105">
        <v>1</v>
      </c>
      <c r="BB27" s="105">
        <v>12</v>
      </c>
      <c r="BC27" s="105">
        <v>4</v>
      </c>
      <c r="BD27" s="105">
        <v>200</v>
      </c>
      <c r="BE27" s="105">
        <v>198</v>
      </c>
      <c r="BF27" s="105">
        <v>164</v>
      </c>
      <c r="BG27" s="105">
        <v>79</v>
      </c>
      <c r="BH27" s="105">
        <v>4</v>
      </c>
      <c r="BI27" s="105">
        <v>34</v>
      </c>
      <c r="BJ27" s="162"/>
      <c r="BK27" s="103" t="s">
        <v>102</v>
      </c>
      <c r="BL27" s="105">
        <v>7</v>
      </c>
      <c r="BM27" s="105">
        <v>3187</v>
      </c>
      <c r="BN27" s="105">
        <v>360</v>
      </c>
      <c r="BO27" s="105">
        <v>39</v>
      </c>
      <c r="BP27" s="105">
        <v>5</v>
      </c>
      <c r="BQ27" s="105">
        <v>54</v>
      </c>
      <c r="BR27" s="105">
        <v>188</v>
      </c>
      <c r="BS27" s="105">
        <v>141</v>
      </c>
      <c r="BT27" s="105">
        <v>152</v>
      </c>
      <c r="BU27" s="162"/>
      <c r="BV27" s="103" t="s">
        <v>102</v>
      </c>
      <c r="BW27" s="105">
        <v>3906</v>
      </c>
      <c r="BX27" s="105">
        <v>1949</v>
      </c>
      <c r="BY27" s="105">
        <v>3824</v>
      </c>
      <c r="BZ27" s="105">
        <v>1909</v>
      </c>
      <c r="CA27" s="105">
        <v>1478</v>
      </c>
      <c r="CB27" s="105">
        <v>661</v>
      </c>
      <c r="CC27" s="105">
        <v>17</v>
      </c>
      <c r="CD27" s="105">
        <v>4</v>
      </c>
      <c r="CE27" s="105">
        <v>17</v>
      </c>
      <c r="CF27" s="105">
        <v>4</v>
      </c>
      <c r="CG27" s="105">
        <v>3</v>
      </c>
      <c r="CH27" s="105">
        <v>1</v>
      </c>
      <c r="CI27" s="105">
        <v>469</v>
      </c>
      <c r="CJ27" s="105">
        <v>127</v>
      </c>
      <c r="CK27" s="105">
        <v>464</v>
      </c>
      <c r="CL27" s="105">
        <v>126</v>
      </c>
      <c r="CM27" s="105">
        <v>236</v>
      </c>
      <c r="CN27" s="105">
        <v>75</v>
      </c>
      <c r="CO27" s="162"/>
      <c r="CP27" s="105" t="s">
        <v>102</v>
      </c>
      <c r="CQ27" s="105">
        <v>312</v>
      </c>
      <c r="CR27" s="105">
        <v>100</v>
      </c>
      <c r="CS27" s="105">
        <v>2</v>
      </c>
      <c r="CT27" s="105">
        <v>212</v>
      </c>
      <c r="CU27" s="105">
        <v>39</v>
      </c>
      <c r="CV27" s="105">
        <v>665</v>
      </c>
      <c r="CW27" s="105">
        <v>297</v>
      </c>
      <c r="CX27" s="105">
        <v>278</v>
      </c>
      <c r="CY27" s="105">
        <v>243</v>
      </c>
      <c r="CZ27" s="105">
        <v>143</v>
      </c>
      <c r="DA27" s="162"/>
      <c r="DB27" s="103" t="s">
        <v>102</v>
      </c>
      <c r="DC27" s="105">
        <v>2524</v>
      </c>
      <c r="DD27" s="105">
        <v>2135</v>
      </c>
      <c r="DE27" s="105">
        <v>285</v>
      </c>
      <c r="DF27" s="105">
        <v>210</v>
      </c>
      <c r="DG27" s="105">
        <v>61</v>
      </c>
      <c r="DH27" s="105">
        <v>13</v>
      </c>
      <c r="DI27" s="105">
        <v>2954</v>
      </c>
      <c r="DJ27" s="105">
        <v>212</v>
      </c>
      <c r="DK27" s="105">
        <v>47</v>
      </c>
      <c r="DL27" s="105">
        <v>2</v>
      </c>
      <c r="DM27" s="105">
        <v>4</v>
      </c>
      <c r="DN27" s="105">
        <v>83</v>
      </c>
      <c r="DO27" s="105">
        <v>532</v>
      </c>
      <c r="DP27" s="105">
        <v>16</v>
      </c>
      <c r="DQ27" s="105">
        <v>187</v>
      </c>
      <c r="DR27" s="135"/>
      <c r="DS27" s="138" t="s">
        <v>3</v>
      </c>
      <c r="DT27" s="138" t="s">
        <v>4196</v>
      </c>
      <c r="DU27" s="138">
        <v>4392</v>
      </c>
      <c r="DV27" s="138">
        <v>1717</v>
      </c>
      <c r="DW27" s="139">
        <v>7642</v>
      </c>
      <c r="DX27" s="139">
        <v>8447</v>
      </c>
    </row>
    <row r="28" spans="1:128" ht="14.45" customHeight="1">
      <c r="A28" s="162" t="s">
        <v>129</v>
      </c>
      <c r="B28" s="13" t="s">
        <v>119</v>
      </c>
      <c r="C28" s="74">
        <v>2503</v>
      </c>
      <c r="D28" s="74">
        <v>836</v>
      </c>
      <c r="E28" s="74">
        <v>922</v>
      </c>
      <c r="F28" s="74">
        <v>291</v>
      </c>
      <c r="G28" s="74">
        <v>76</v>
      </c>
      <c r="H28" s="74">
        <v>16</v>
      </c>
      <c r="I28" s="74">
        <v>58</v>
      </c>
      <c r="J28" s="74">
        <v>12</v>
      </c>
      <c r="K28" s="74">
        <v>167</v>
      </c>
      <c r="L28" s="74">
        <v>41</v>
      </c>
      <c r="M28" s="74">
        <v>1084</v>
      </c>
      <c r="N28" s="74">
        <v>360</v>
      </c>
      <c r="O28" s="74">
        <v>59</v>
      </c>
      <c r="P28" s="74">
        <v>9</v>
      </c>
      <c r="Q28" s="74">
        <v>88</v>
      </c>
      <c r="R28" s="74">
        <v>24</v>
      </c>
      <c r="S28" s="74">
        <v>35</v>
      </c>
      <c r="T28" s="74">
        <v>7</v>
      </c>
      <c r="U28" s="67">
        <v>4992</v>
      </c>
      <c r="V28" s="67">
        <v>1596</v>
      </c>
      <c r="W28" s="162" t="s">
        <v>129</v>
      </c>
      <c r="X28" s="13" t="s">
        <v>119</v>
      </c>
      <c r="Y28" s="74">
        <v>153</v>
      </c>
      <c r="Z28" s="74">
        <v>51</v>
      </c>
      <c r="AA28" s="74">
        <v>75</v>
      </c>
      <c r="AB28" s="74">
        <v>29</v>
      </c>
      <c r="AC28" s="74">
        <v>4</v>
      </c>
      <c r="AD28" s="74">
        <v>1</v>
      </c>
      <c r="AE28" s="74">
        <v>10</v>
      </c>
      <c r="AF28" s="74">
        <v>4</v>
      </c>
      <c r="AG28" s="74">
        <v>3</v>
      </c>
      <c r="AH28" s="74">
        <v>0</v>
      </c>
      <c r="AI28" s="74">
        <v>311</v>
      </c>
      <c r="AJ28" s="74">
        <v>109</v>
      </c>
      <c r="AK28" s="74">
        <v>2</v>
      </c>
      <c r="AL28" s="74">
        <v>0</v>
      </c>
      <c r="AM28" s="74">
        <v>26</v>
      </c>
      <c r="AN28" s="74">
        <v>5</v>
      </c>
      <c r="AO28" s="74">
        <v>14</v>
      </c>
      <c r="AP28" s="74">
        <v>2</v>
      </c>
      <c r="AQ28" s="67">
        <v>598</v>
      </c>
      <c r="AR28" s="67">
        <v>201</v>
      </c>
      <c r="AS28" s="162" t="s">
        <v>129</v>
      </c>
      <c r="AT28" s="13" t="s">
        <v>119</v>
      </c>
      <c r="AU28" s="74">
        <v>41</v>
      </c>
      <c r="AV28" s="74">
        <v>17</v>
      </c>
      <c r="AW28" s="74">
        <v>2</v>
      </c>
      <c r="AX28" s="74">
        <v>2</v>
      </c>
      <c r="AY28" s="74">
        <v>4</v>
      </c>
      <c r="AZ28" s="74">
        <v>20</v>
      </c>
      <c r="BA28" s="74">
        <v>1</v>
      </c>
      <c r="BB28" s="74">
        <v>3</v>
      </c>
      <c r="BC28" s="74">
        <v>1</v>
      </c>
      <c r="BD28" s="67">
        <v>91</v>
      </c>
      <c r="BE28" s="76">
        <v>75</v>
      </c>
      <c r="BF28" s="74">
        <v>47</v>
      </c>
      <c r="BG28" s="74">
        <v>2</v>
      </c>
      <c r="BH28" s="74">
        <v>15</v>
      </c>
      <c r="BI28" s="74">
        <v>21</v>
      </c>
      <c r="BJ28" s="162" t="s">
        <v>129</v>
      </c>
      <c r="BK28" s="13" t="s">
        <v>119</v>
      </c>
      <c r="BL28" s="74">
        <v>4</v>
      </c>
      <c r="BM28" s="74">
        <v>1663</v>
      </c>
      <c r="BN28" s="74">
        <v>141</v>
      </c>
      <c r="BO28" s="74">
        <v>20</v>
      </c>
      <c r="BP28" s="74">
        <v>0</v>
      </c>
      <c r="BQ28" s="74">
        <v>7</v>
      </c>
      <c r="BR28" s="74">
        <v>74</v>
      </c>
      <c r="BS28" s="74">
        <v>37</v>
      </c>
      <c r="BT28" s="74">
        <v>30</v>
      </c>
      <c r="BU28" s="162" t="s">
        <v>129</v>
      </c>
      <c r="BV28" s="13" t="s">
        <v>119</v>
      </c>
      <c r="BW28" s="74">
        <v>821</v>
      </c>
      <c r="BX28" s="74">
        <v>247</v>
      </c>
      <c r="BY28" s="74">
        <v>818</v>
      </c>
      <c r="BZ28" s="74">
        <v>247</v>
      </c>
      <c r="CA28" s="74">
        <v>299</v>
      </c>
      <c r="CB28" s="74">
        <v>75</v>
      </c>
      <c r="CC28" s="74">
        <v>0</v>
      </c>
      <c r="CD28" s="74">
        <v>0</v>
      </c>
      <c r="CE28" s="74">
        <v>0</v>
      </c>
      <c r="CF28" s="74">
        <v>0</v>
      </c>
      <c r="CG28" s="74">
        <v>0</v>
      </c>
      <c r="CH28" s="74">
        <v>0</v>
      </c>
      <c r="CI28" s="74">
        <v>75</v>
      </c>
      <c r="CJ28" s="74">
        <v>15</v>
      </c>
      <c r="CK28" s="74">
        <v>73</v>
      </c>
      <c r="CL28" s="74">
        <v>15</v>
      </c>
      <c r="CM28" s="74">
        <v>19</v>
      </c>
      <c r="CN28" s="74">
        <v>4</v>
      </c>
      <c r="CO28" s="162" t="s">
        <v>129</v>
      </c>
      <c r="CP28" s="13" t="s">
        <v>119</v>
      </c>
      <c r="CQ28" s="5">
        <v>22</v>
      </c>
      <c r="CR28" s="5">
        <v>40</v>
      </c>
      <c r="CS28" s="5">
        <v>0</v>
      </c>
      <c r="CT28" s="5">
        <v>124</v>
      </c>
      <c r="CU28" s="5">
        <v>0</v>
      </c>
      <c r="CV28" s="29">
        <v>186</v>
      </c>
      <c r="CW28" s="5">
        <v>54</v>
      </c>
      <c r="CX28" s="5">
        <v>31</v>
      </c>
      <c r="CY28" s="72">
        <v>41</v>
      </c>
      <c r="CZ28" s="5">
        <v>12</v>
      </c>
      <c r="DA28" s="162" t="s">
        <v>129</v>
      </c>
      <c r="DB28" s="13" t="s">
        <v>119</v>
      </c>
      <c r="DC28" s="74">
        <v>945</v>
      </c>
      <c r="DD28" s="74">
        <v>933</v>
      </c>
      <c r="DE28" s="74">
        <v>13</v>
      </c>
      <c r="DF28" s="74">
        <v>0</v>
      </c>
      <c r="DG28" s="74">
        <v>0</v>
      </c>
      <c r="DH28" s="74">
        <v>0</v>
      </c>
      <c r="DI28" s="74">
        <v>937</v>
      </c>
      <c r="DJ28" s="74">
        <v>49</v>
      </c>
      <c r="DK28" s="74">
        <v>0</v>
      </c>
      <c r="DL28" s="74">
        <v>0</v>
      </c>
      <c r="DM28" s="74">
        <v>0</v>
      </c>
      <c r="DN28" s="74">
        <v>0</v>
      </c>
      <c r="DO28" s="74">
        <v>0</v>
      </c>
      <c r="DP28" s="74">
        <v>17</v>
      </c>
      <c r="DQ28" s="74">
        <v>1</v>
      </c>
      <c r="DR28" s="135"/>
      <c r="DS28" s="138" t="s">
        <v>129</v>
      </c>
      <c r="DT28" s="138" t="s">
        <v>4197</v>
      </c>
      <c r="DU28" s="138">
        <v>896</v>
      </c>
      <c r="DV28" s="138">
        <v>318</v>
      </c>
      <c r="DW28" s="139">
        <v>3833</v>
      </c>
      <c r="DX28" s="139">
        <v>2877</v>
      </c>
    </row>
    <row r="29" spans="1:128">
      <c r="A29" s="162"/>
      <c r="B29" s="13" t="s">
        <v>120</v>
      </c>
      <c r="C29" s="74">
        <v>662</v>
      </c>
      <c r="D29" s="74">
        <v>253</v>
      </c>
      <c r="E29" s="74">
        <v>215</v>
      </c>
      <c r="F29" s="74">
        <v>120</v>
      </c>
      <c r="G29" s="74">
        <v>35</v>
      </c>
      <c r="H29" s="74">
        <v>9</v>
      </c>
      <c r="I29" s="74">
        <v>0</v>
      </c>
      <c r="J29" s="74">
        <v>0</v>
      </c>
      <c r="K29" s="74">
        <v>334</v>
      </c>
      <c r="L29" s="74">
        <v>92</v>
      </c>
      <c r="M29" s="74">
        <v>242</v>
      </c>
      <c r="N29" s="74">
        <v>123</v>
      </c>
      <c r="O29" s="74">
        <v>17</v>
      </c>
      <c r="P29" s="74">
        <v>6</v>
      </c>
      <c r="Q29" s="74">
        <v>26</v>
      </c>
      <c r="R29" s="74">
        <v>8</v>
      </c>
      <c r="S29" s="74">
        <v>253</v>
      </c>
      <c r="T29" s="74">
        <v>79</v>
      </c>
      <c r="U29" s="67">
        <v>1784</v>
      </c>
      <c r="V29" s="67">
        <v>690</v>
      </c>
      <c r="W29" s="162"/>
      <c r="X29" s="13" t="s">
        <v>120</v>
      </c>
      <c r="Y29" s="74">
        <v>41</v>
      </c>
      <c r="Z29" s="74">
        <v>12</v>
      </c>
      <c r="AA29" s="74">
        <v>12</v>
      </c>
      <c r="AB29" s="74">
        <v>7</v>
      </c>
      <c r="AC29" s="74">
        <v>0</v>
      </c>
      <c r="AD29" s="74">
        <v>0</v>
      </c>
      <c r="AE29" s="74">
        <v>0</v>
      </c>
      <c r="AF29" s="74">
        <v>0</v>
      </c>
      <c r="AG29" s="74">
        <v>54</v>
      </c>
      <c r="AH29" s="74">
        <v>14</v>
      </c>
      <c r="AI29" s="74">
        <v>22</v>
      </c>
      <c r="AJ29" s="74">
        <v>10</v>
      </c>
      <c r="AK29" s="74">
        <v>0</v>
      </c>
      <c r="AL29" s="74">
        <v>0</v>
      </c>
      <c r="AM29" s="74">
        <v>11</v>
      </c>
      <c r="AN29" s="74">
        <v>4</v>
      </c>
      <c r="AO29" s="74">
        <v>2</v>
      </c>
      <c r="AP29" s="74">
        <v>1</v>
      </c>
      <c r="AQ29" s="67">
        <v>142</v>
      </c>
      <c r="AR29" s="67">
        <v>48</v>
      </c>
      <c r="AS29" s="162"/>
      <c r="AT29" s="13" t="s">
        <v>120</v>
      </c>
      <c r="AU29" s="74">
        <v>10</v>
      </c>
      <c r="AV29" s="74">
        <v>3</v>
      </c>
      <c r="AW29" s="74">
        <v>1</v>
      </c>
      <c r="AX29" s="74">
        <v>0</v>
      </c>
      <c r="AY29" s="74">
        <v>5</v>
      </c>
      <c r="AZ29" s="74">
        <v>4</v>
      </c>
      <c r="BA29" s="74">
        <v>1</v>
      </c>
      <c r="BB29" s="74">
        <v>1</v>
      </c>
      <c r="BC29" s="74">
        <v>3</v>
      </c>
      <c r="BD29" s="67">
        <v>28</v>
      </c>
      <c r="BE29" s="76">
        <v>31</v>
      </c>
      <c r="BF29" s="74">
        <v>11</v>
      </c>
      <c r="BG29" s="74">
        <v>0</v>
      </c>
      <c r="BH29" s="74">
        <v>0</v>
      </c>
      <c r="BI29" s="74">
        <v>2</v>
      </c>
      <c r="BJ29" s="162"/>
      <c r="BK29" s="13" t="s">
        <v>120</v>
      </c>
      <c r="BL29" s="74">
        <v>0</v>
      </c>
      <c r="BM29" s="74">
        <v>703</v>
      </c>
      <c r="BN29" s="74">
        <v>1</v>
      </c>
      <c r="BO29" s="74">
        <v>0</v>
      </c>
      <c r="BP29" s="74">
        <v>0</v>
      </c>
      <c r="BQ29" s="74">
        <v>10</v>
      </c>
      <c r="BR29" s="74">
        <v>27</v>
      </c>
      <c r="BS29" s="74">
        <v>55</v>
      </c>
      <c r="BT29" s="74">
        <v>46</v>
      </c>
      <c r="BU29" s="162"/>
      <c r="BV29" s="13" t="s">
        <v>120</v>
      </c>
      <c r="BW29" s="74">
        <v>196</v>
      </c>
      <c r="BX29" s="74">
        <v>86</v>
      </c>
      <c r="BY29" s="74">
        <v>194</v>
      </c>
      <c r="BZ29" s="74">
        <v>86</v>
      </c>
      <c r="CA29" s="74">
        <v>127</v>
      </c>
      <c r="CB29" s="74">
        <v>60</v>
      </c>
      <c r="CC29" s="74">
        <v>9</v>
      </c>
      <c r="CD29" s="74">
        <v>0</v>
      </c>
      <c r="CE29" s="74">
        <v>9</v>
      </c>
      <c r="CF29" s="74">
        <v>0</v>
      </c>
      <c r="CG29" s="74">
        <v>4</v>
      </c>
      <c r="CH29" s="74">
        <v>0</v>
      </c>
      <c r="CI29" s="74">
        <v>128</v>
      </c>
      <c r="CJ29" s="74">
        <v>25</v>
      </c>
      <c r="CK29" s="74">
        <v>128</v>
      </c>
      <c r="CL29" s="74">
        <v>25</v>
      </c>
      <c r="CM29" s="74">
        <v>62</v>
      </c>
      <c r="CN29" s="74">
        <v>9</v>
      </c>
      <c r="CO29" s="162"/>
      <c r="CP29" s="13" t="s">
        <v>120</v>
      </c>
      <c r="CQ29" s="5">
        <v>50</v>
      </c>
      <c r="CR29" s="5">
        <v>10</v>
      </c>
      <c r="CS29" s="5">
        <v>0</v>
      </c>
      <c r="CT29" s="5">
        <v>18</v>
      </c>
      <c r="CU29" s="5">
        <v>0</v>
      </c>
      <c r="CV29" s="29">
        <v>78</v>
      </c>
      <c r="CW29" s="5">
        <v>35</v>
      </c>
      <c r="CX29" s="5">
        <v>34</v>
      </c>
      <c r="CY29" s="72">
        <v>26</v>
      </c>
      <c r="CZ29" s="5">
        <v>12</v>
      </c>
      <c r="DA29" s="162"/>
      <c r="DB29" s="13" t="s">
        <v>120</v>
      </c>
      <c r="DC29" s="74">
        <v>227</v>
      </c>
      <c r="DD29" s="74">
        <v>193</v>
      </c>
      <c r="DE29" s="74">
        <v>90</v>
      </c>
      <c r="DF29" s="74">
        <v>71</v>
      </c>
      <c r="DG29" s="74">
        <v>300</v>
      </c>
      <c r="DH29" s="74">
        <v>70</v>
      </c>
      <c r="DI29" s="74">
        <v>650</v>
      </c>
      <c r="DJ29" s="74">
        <v>367</v>
      </c>
      <c r="DK29" s="74">
        <v>129</v>
      </c>
      <c r="DL29" s="74">
        <v>12</v>
      </c>
      <c r="DM29" s="74">
        <v>0</v>
      </c>
      <c r="DN29" s="74">
        <v>32</v>
      </c>
      <c r="DO29" s="74">
        <v>0</v>
      </c>
      <c r="DP29" s="74">
        <v>48</v>
      </c>
      <c r="DQ29" s="74">
        <v>0</v>
      </c>
      <c r="DR29" s="135"/>
      <c r="DS29" s="138" t="s">
        <v>129</v>
      </c>
      <c r="DT29" s="138" t="s">
        <v>4198</v>
      </c>
      <c r="DU29" s="138">
        <v>333</v>
      </c>
      <c r="DV29" s="138">
        <v>193</v>
      </c>
      <c r="DW29" s="139">
        <v>1409</v>
      </c>
      <c r="DX29" s="139">
        <v>2109</v>
      </c>
    </row>
    <row r="30" spans="1:128">
      <c r="A30" s="162"/>
      <c r="B30" s="103" t="s">
        <v>102</v>
      </c>
      <c r="C30" s="105">
        <v>3165</v>
      </c>
      <c r="D30" s="105">
        <v>1089</v>
      </c>
      <c r="E30" s="105">
        <v>1137</v>
      </c>
      <c r="F30" s="105">
        <v>411</v>
      </c>
      <c r="G30" s="105">
        <v>111</v>
      </c>
      <c r="H30" s="105">
        <v>25</v>
      </c>
      <c r="I30" s="105">
        <v>58</v>
      </c>
      <c r="J30" s="105">
        <v>12</v>
      </c>
      <c r="K30" s="105">
        <v>501</v>
      </c>
      <c r="L30" s="105">
        <v>133</v>
      </c>
      <c r="M30" s="105">
        <v>1326</v>
      </c>
      <c r="N30" s="105">
        <v>483</v>
      </c>
      <c r="O30" s="105">
        <v>76</v>
      </c>
      <c r="P30" s="105">
        <v>15</v>
      </c>
      <c r="Q30" s="105">
        <v>114</v>
      </c>
      <c r="R30" s="105">
        <v>32</v>
      </c>
      <c r="S30" s="105">
        <v>288</v>
      </c>
      <c r="T30" s="105">
        <v>86</v>
      </c>
      <c r="U30" s="105">
        <v>6776</v>
      </c>
      <c r="V30" s="105">
        <v>2286</v>
      </c>
      <c r="W30" s="162"/>
      <c r="X30" s="103" t="s">
        <v>102</v>
      </c>
      <c r="Y30" s="105">
        <v>194</v>
      </c>
      <c r="Z30" s="105">
        <v>63</v>
      </c>
      <c r="AA30" s="105">
        <v>87</v>
      </c>
      <c r="AB30" s="105">
        <v>36</v>
      </c>
      <c r="AC30" s="105">
        <v>4</v>
      </c>
      <c r="AD30" s="105">
        <v>1</v>
      </c>
      <c r="AE30" s="105">
        <v>10</v>
      </c>
      <c r="AF30" s="105">
        <v>4</v>
      </c>
      <c r="AG30" s="105">
        <v>57</v>
      </c>
      <c r="AH30" s="105">
        <v>14</v>
      </c>
      <c r="AI30" s="105">
        <v>333</v>
      </c>
      <c r="AJ30" s="105">
        <v>119</v>
      </c>
      <c r="AK30" s="105">
        <v>2</v>
      </c>
      <c r="AL30" s="105">
        <v>0</v>
      </c>
      <c r="AM30" s="105">
        <v>37</v>
      </c>
      <c r="AN30" s="105">
        <v>9</v>
      </c>
      <c r="AO30" s="105">
        <v>16</v>
      </c>
      <c r="AP30" s="105">
        <v>3</v>
      </c>
      <c r="AQ30" s="105">
        <v>740</v>
      </c>
      <c r="AR30" s="105">
        <v>249</v>
      </c>
      <c r="AS30" s="162"/>
      <c r="AT30" s="103" t="s">
        <v>102</v>
      </c>
      <c r="AU30" s="105">
        <v>51</v>
      </c>
      <c r="AV30" s="105">
        <v>20</v>
      </c>
      <c r="AW30" s="105">
        <v>3</v>
      </c>
      <c r="AX30" s="105">
        <v>2</v>
      </c>
      <c r="AY30" s="105">
        <v>9</v>
      </c>
      <c r="AZ30" s="105">
        <v>24</v>
      </c>
      <c r="BA30" s="105">
        <v>2</v>
      </c>
      <c r="BB30" s="105">
        <v>4</v>
      </c>
      <c r="BC30" s="105">
        <v>4</v>
      </c>
      <c r="BD30" s="105">
        <v>119</v>
      </c>
      <c r="BE30" s="105">
        <v>106</v>
      </c>
      <c r="BF30" s="105">
        <v>58</v>
      </c>
      <c r="BG30" s="105">
        <v>2</v>
      </c>
      <c r="BH30" s="105">
        <v>15</v>
      </c>
      <c r="BI30" s="105">
        <v>23</v>
      </c>
      <c r="BJ30" s="162"/>
      <c r="BK30" s="103" t="s">
        <v>102</v>
      </c>
      <c r="BL30" s="105">
        <v>4</v>
      </c>
      <c r="BM30" s="105">
        <v>2366</v>
      </c>
      <c r="BN30" s="105">
        <v>142</v>
      </c>
      <c r="BO30" s="105">
        <v>20</v>
      </c>
      <c r="BP30" s="105">
        <v>0</v>
      </c>
      <c r="BQ30" s="105">
        <v>17</v>
      </c>
      <c r="BR30" s="105">
        <v>101</v>
      </c>
      <c r="BS30" s="105">
        <v>92</v>
      </c>
      <c r="BT30" s="105">
        <v>76</v>
      </c>
      <c r="BU30" s="162"/>
      <c r="BV30" s="103" t="s">
        <v>102</v>
      </c>
      <c r="BW30" s="105">
        <v>1017</v>
      </c>
      <c r="BX30" s="105">
        <v>333</v>
      </c>
      <c r="BY30" s="105">
        <v>1012</v>
      </c>
      <c r="BZ30" s="105">
        <v>333</v>
      </c>
      <c r="CA30" s="105">
        <v>426</v>
      </c>
      <c r="CB30" s="105">
        <v>135</v>
      </c>
      <c r="CC30" s="105">
        <v>9</v>
      </c>
      <c r="CD30" s="105">
        <v>0</v>
      </c>
      <c r="CE30" s="105">
        <v>9</v>
      </c>
      <c r="CF30" s="105">
        <v>0</v>
      </c>
      <c r="CG30" s="105">
        <v>4</v>
      </c>
      <c r="CH30" s="105">
        <v>0</v>
      </c>
      <c r="CI30" s="105">
        <v>203</v>
      </c>
      <c r="CJ30" s="105">
        <v>40</v>
      </c>
      <c r="CK30" s="105">
        <v>201</v>
      </c>
      <c r="CL30" s="105">
        <v>40</v>
      </c>
      <c r="CM30" s="105">
        <v>81</v>
      </c>
      <c r="CN30" s="105">
        <v>13</v>
      </c>
      <c r="CO30" s="162"/>
      <c r="CP30" s="105" t="s">
        <v>102</v>
      </c>
      <c r="CQ30" s="105">
        <v>72</v>
      </c>
      <c r="CR30" s="105">
        <v>50</v>
      </c>
      <c r="CS30" s="105">
        <v>0</v>
      </c>
      <c r="CT30" s="105">
        <v>142</v>
      </c>
      <c r="CU30" s="105">
        <v>0</v>
      </c>
      <c r="CV30" s="105">
        <v>264</v>
      </c>
      <c r="CW30" s="105">
        <v>89</v>
      </c>
      <c r="CX30" s="105">
        <v>65</v>
      </c>
      <c r="CY30" s="105">
        <v>67</v>
      </c>
      <c r="CZ30" s="105">
        <v>24</v>
      </c>
      <c r="DA30" s="162"/>
      <c r="DB30" s="103" t="s">
        <v>102</v>
      </c>
      <c r="DC30" s="105">
        <v>1172</v>
      </c>
      <c r="DD30" s="105">
        <v>1126</v>
      </c>
      <c r="DE30" s="105">
        <v>103</v>
      </c>
      <c r="DF30" s="105">
        <v>71</v>
      </c>
      <c r="DG30" s="105">
        <v>300</v>
      </c>
      <c r="DH30" s="105">
        <v>70</v>
      </c>
      <c r="DI30" s="105">
        <v>1587</v>
      </c>
      <c r="DJ30" s="105">
        <v>416</v>
      </c>
      <c r="DK30" s="105">
        <v>129</v>
      </c>
      <c r="DL30" s="105">
        <v>12</v>
      </c>
      <c r="DM30" s="105">
        <v>0</v>
      </c>
      <c r="DN30" s="105">
        <v>32</v>
      </c>
      <c r="DO30" s="105">
        <v>0</v>
      </c>
      <c r="DP30" s="105">
        <v>65</v>
      </c>
      <c r="DQ30" s="105">
        <v>1</v>
      </c>
      <c r="DR30" s="135"/>
      <c r="DS30" s="138" t="s">
        <v>129</v>
      </c>
      <c r="DT30" s="138" t="s">
        <v>4199</v>
      </c>
      <c r="DU30" s="138">
        <v>1229</v>
      </c>
      <c r="DV30" s="138">
        <v>511</v>
      </c>
      <c r="DW30" s="139">
        <v>5242</v>
      </c>
      <c r="DX30" s="139">
        <v>4986</v>
      </c>
    </row>
    <row r="31" spans="1:128" ht="14.45" customHeight="1">
      <c r="A31" s="162" t="s">
        <v>130</v>
      </c>
      <c r="B31" s="13" t="s">
        <v>119</v>
      </c>
      <c r="C31" s="74">
        <v>1672</v>
      </c>
      <c r="D31" s="74">
        <v>854</v>
      </c>
      <c r="E31" s="74">
        <v>627</v>
      </c>
      <c r="F31" s="74">
        <v>324</v>
      </c>
      <c r="G31" s="74">
        <v>0</v>
      </c>
      <c r="H31" s="74">
        <v>0</v>
      </c>
      <c r="I31" s="74">
        <v>288</v>
      </c>
      <c r="J31" s="74">
        <v>122</v>
      </c>
      <c r="K31" s="74">
        <v>213</v>
      </c>
      <c r="L31" s="74">
        <v>88</v>
      </c>
      <c r="M31" s="74">
        <v>1055</v>
      </c>
      <c r="N31" s="74">
        <v>565</v>
      </c>
      <c r="O31" s="74">
        <v>10</v>
      </c>
      <c r="P31" s="74">
        <v>6</v>
      </c>
      <c r="Q31" s="74">
        <v>300</v>
      </c>
      <c r="R31" s="74">
        <v>102</v>
      </c>
      <c r="S31" s="74">
        <v>0</v>
      </c>
      <c r="T31" s="74">
        <v>0</v>
      </c>
      <c r="U31" s="67">
        <v>4165</v>
      </c>
      <c r="V31" s="67">
        <v>2061</v>
      </c>
      <c r="W31" s="162" t="s">
        <v>130</v>
      </c>
      <c r="X31" s="13" t="s">
        <v>119</v>
      </c>
      <c r="Y31" s="74">
        <v>33</v>
      </c>
      <c r="Z31" s="74">
        <v>15</v>
      </c>
      <c r="AA31" s="74">
        <v>37</v>
      </c>
      <c r="AB31" s="74">
        <v>17</v>
      </c>
      <c r="AC31" s="74">
        <v>0</v>
      </c>
      <c r="AD31" s="74">
        <v>0</v>
      </c>
      <c r="AE31" s="74">
        <v>8</v>
      </c>
      <c r="AF31" s="74">
        <v>4</v>
      </c>
      <c r="AG31" s="74">
        <v>0</v>
      </c>
      <c r="AH31" s="74">
        <v>0</v>
      </c>
      <c r="AI31" s="74">
        <v>174</v>
      </c>
      <c r="AJ31" s="74">
        <v>89</v>
      </c>
      <c r="AK31" s="74">
        <v>2</v>
      </c>
      <c r="AL31" s="74">
        <v>1</v>
      </c>
      <c r="AM31" s="74">
        <v>62</v>
      </c>
      <c r="AN31" s="74">
        <v>21</v>
      </c>
      <c r="AO31" s="74">
        <v>0</v>
      </c>
      <c r="AP31" s="74">
        <v>0</v>
      </c>
      <c r="AQ31" s="67">
        <v>316</v>
      </c>
      <c r="AR31" s="67">
        <v>147</v>
      </c>
      <c r="AS31" s="162" t="s">
        <v>130</v>
      </c>
      <c r="AT31" s="13" t="s">
        <v>119</v>
      </c>
      <c r="AU31" s="74">
        <v>33</v>
      </c>
      <c r="AV31" s="74">
        <v>18</v>
      </c>
      <c r="AW31" s="74">
        <v>0</v>
      </c>
      <c r="AX31" s="74">
        <v>9</v>
      </c>
      <c r="AY31" s="74">
        <v>6</v>
      </c>
      <c r="AZ31" s="74">
        <v>23</v>
      </c>
      <c r="BA31" s="74">
        <v>1</v>
      </c>
      <c r="BB31" s="74">
        <v>8</v>
      </c>
      <c r="BC31" s="74">
        <v>0</v>
      </c>
      <c r="BD31" s="67">
        <v>98</v>
      </c>
      <c r="BE31" s="76">
        <v>85</v>
      </c>
      <c r="BF31" s="74">
        <v>61</v>
      </c>
      <c r="BG31" s="74">
        <v>19</v>
      </c>
      <c r="BH31" s="74">
        <v>10</v>
      </c>
      <c r="BI31" s="74">
        <v>15</v>
      </c>
      <c r="BJ31" s="162" t="s">
        <v>130</v>
      </c>
      <c r="BK31" s="13" t="s">
        <v>119</v>
      </c>
      <c r="BL31" s="74">
        <v>0</v>
      </c>
      <c r="BM31" s="74">
        <v>1775</v>
      </c>
      <c r="BN31" s="74">
        <v>9</v>
      </c>
      <c r="BO31" s="74">
        <v>0</v>
      </c>
      <c r="BP31" s="74">
        <v>0</v>
      </c>
      <c r="BQ31" s="74">
        <v>58</v>
      </c>
      <c r="BR31" s="74">
        <v>100</v>
      </c>
      <c r="BS31" s="74">
        <v>79</v>
      </c>
      <c r="BT31" s="74">
        <v>75</v>
      </c>
      <c r="BU31" s="162" t="s">
        <v>130</v>
      </c>
      <c r="BV31" s="13" t="s">
        <v>119</v>
      </c>
      <c r="BW31" s="74">
        <v>707</v>
      </c>
      <c r="BX31" s="74">
        <v>362</v>
      </c>
      <c r="BY31" s="74">
        <v>696</v>
      </c>
      <c r="BZ31" s="74">
        <v>358</v>
      </c>
      <c r="CA31" s="74">
        <v>344</v>
      </c>
      <c r="CB31" s="74">
        <v>177</v>
      </c>
      <c r="CC31" s="74">
        <v>13</v>
      </c>
      <c r="CD31" s="74">
        <v>5</v>
      </c>
      <c r="CE31" s="74">
        <v>13</v>
      </c>
      <c r="CF31" s="74">
        <v>5</v>
      </c>
      <c r="CG31" s="74">
        <v>11</v>
      </c>
      <c r="CH31" s="74">
        <v>4</v>
      </c>
      <c r="CI31" s="74">
        <v>205</v>
      </c>
      <c r="CJ31" s="74">
        <v>82</v>
      </c>
      <c r="CK31" s="74">
        <v>205</v>
      </c>
      <c r="CL31" s="74">
        <v>82</v>
      </c>
      <c r="CM31" s="74">
        <v>95</v>
      </c>
      <c r="CN31" s="74">
        <v>29</v>
      </c>
      <c r="CO31" s="162" t="s">
        <v>130</v>
      </c>
      <c r="CP31" s="13" t="s">
        <v>119</v>
      </c>
      <c r="CQ31" s="5">
        <v>49</v>
      </c>
      <c r="CR31" s="5">
        <v>82</v>
      </c>
      <c r="CS31" s="5">
        <v>0</v>
      </c>
      <c r="CT31" s="5">
        <v>73</v>
      </c>
      <c r="CU31" s="5">
        <v>0</v>
      </c>
      <c r="CV31" s="29">
        <v>204</v>
      </c>
      <c r="CW31" s="5">
        <v>73</v>
      </c>
      <c r="CX31" s="5">
        <v>52</v>
      </c>
      <c r="CY31" s="72">
        <v>69</v>
      </c>
      <c r="CZ31" s="5">
        <v>37</v>
      </c>
      <c r="DA31" s="162" t="s">
        <v>130</v>
      </c>
      <c r="DB31" s="13" t="s">
        <v>119</v>
      </c>
      <c r="DC31" s="74">
        <v>1172</v>
      </c>
      <c r="DD31" s="74">
        <v>1333</v>
      </c>
      <c r="DE31" s="74">
        <v>476</v>
      </c>
      <c r="DF31" s="74">
        <v>245</v>
      </c>
      <c r="DG31" s="74">
        <v>424</v>
      </c>
      <c r="DH31" s="74">
        <v>46</v>
      </c>
      <c r="DI31" s="74">
        <v>1509</v>
      </c>
      <c r="DJ31" s="74">
        <v>362</v>
      </c>
      <c r="DK31" s="74">
        <v>508</v>
      </c>
      <c r="DL31" s="74">
        <v>45</v>
      </c>
      <c r="DM31" s="74">
        <v>1</v>
      </c>
      <c r="DN31" s="74">
        <v>13</v>
      </c>
      <c r="DO31" s="74">
        <v>8</v>
      </c>
      <c r="DP31" s="74">
        <v>91</v>
      </c>
      <c r="DQ31" s="74">
        <v>1051</v>
      </c>
      <c r="DR31" s="135"/>
      <c r="DS31" s="138" t="s">
        <v>130</v>
      </c>
      <c r="DT31" s="138" t="s">
        <v>4200</v>
      </c>
      <c r="DU31" s="138">
        <v>925</v>
      </c>
      <c r="DV31" s="138">
        <v>450</v>
      </c>
      <c r="DW31" s="139">
        <v>3577</v>
      </c>
      <c r="DX31" s="139">
        <v>6121</v>
      </c>
    </row>
    <row r="32" spans="1:128">
      <c r="A32" s="162"/>
      <c r="B32" s="13" t="s">
        <v>120</v>
      </c>
      <c r="C32" s="74">
        <v>2427</v>
      </c>
      <c r="D32" s="74">
        <v>1391</v>
      </c>
      <c r="E32" s="74">
        <v>824</v>
      </c>
      <c r="F32" s="74">
        <v>539</v>
      </c>
      <c r="G32" s="74">
        <v>0</v>
      </c>
      <c r="H32" s="74">
        <v>0</v>
      </c>
      <c r="I32" s="74">
        <v>340</v>
      </c>
      <c r="J32" s="74">
        <v>192</v>
      </c>
      <c r="K32" s="74">
        <v>672</v>
      </c>
      <c r="L32" s="74">
        <v>327</v>
      </c>
      <c r="M32" s="74">
        <v>944</v>
      </c>
      <c r="N32" s="74">
        <v>590</v>
      </c>
      <c r="O32" s="74">
        <v>98</v>
      </c>
      <c r="P32" s="74">
        <v>52</v>
      </c>
      <c r="Q32" s="74">
        <v>358</v>
      </c>
      <c r="R32" s="74">
        <v>193</v>
      </c>
      <c r="S32" s="74">
        <v>692</v>
      </c>
      <c r="T32" s="74">
        <v>301</v>
      </c>
      <c r="U32" s="67">
        <v>6355</v>
      </c>
      <c r="V32" s="67">
        <v>3585</v>
      </c>
      <c r="W32" s="162"/>
      <c r="X32" s="13" t="s">
        <v>120</v>
      </c>
      <c r="Y32" s="74">
        <v>21</v>
      </c>
      <c r="Z32" s="74">
        <v>9</v>
      </c>
      <c r="AA32" s="74">
        <v>1</v>
      </c>
      <c r="AB32" s="74">
        <v>0</v>
      </c>
      <c r="AC32" s="74">
        <v>0</v>
      </c>
      <c r="AD32" s="74">
        <v>0</v>
      </c>
      <c r="AE32" s="74">
        <v>4</v>
      </c>
      <c r="AF32" s="74">
        <v>0</v>
      </c>
      <c r="AG32" s="74">
        <v>3</v>
      </c>
      <c r="AH32" s="74">
        <v>0</v>
      </c>
      <c r="AI32" s="74">
        <v>83</v>
      </c>
      <c r="AJ32" s="74">
        <v>46</v>
      </c>
      <c r="AK32" s="74">
        <v>2</v>
      </c>
      <c r="AL32" s="74">
        <v>0</v>
      </c>
      <c r="AM32" s="74">
        <v>15</v>
      </c>
      <c r="AN32" s="74">
        <v>8</v>
      </c>
      <c r="AO32" s="74">
        <v>13</v>
      </c>
      <c r="AP32" s="74">
        <v>5</v>
      </c>
      <c r="AQ32" s="67">
        <v>142</v>
      </c>
      <c r="AR32" s="67">
        <v>68</v>
      </c>
      <c r="AS32" s="162"/>
      <c r="AT32" s="13" t="s">
        <v>120</v>
      </c>
      <c r="AU32" s="74">
        <v>34</v>
      </c>
      <c r="AV32" s="74">
        <v>16</v>
      </c>
      <c r="AW32" s="74">
        <v>0</v>
      </c>
      <c r="AX32" s="74">
        <v>8</v>
      </c>
      <c r="AY32" s="74">
        <v>11</v>
      </c>
      <c r="AZ32" s="74">
        <v>17</v>
      </c>
      <c r="BA32" s="74">
        <v>3</v>
      </c>
      <c r="BB32" s="74">
        <v>8</v>
      </c>
      <c r="BC32" s="74">
        <v>12</v>
      </c>
      <c r="BD32" s="67">
        <v>109</v>
      </c>
      <c r="BE32" s="76">
        <v>102</v>
      </c>
      <c r="BF32" s="74">
        <v>58</v>
      </c>
      <c r="BG32" s="74">
        <v>93</v>
      </c>
      <c r="BH32" s="74">
        <v>2</v>
      </c>
      <c r="BI32" s="74">
        <v>4</v>
      </c>
      <c r="BJ32" s="162"/>
      <c r="BK32" s="13" t="s">
        <v>120</v>
      </c>
      <c r="BL32" s="74">
        <v>0</v>
      </c>
      <c r="BM32" s="74">
        <v>2442</v>
      </c>
      <c r="BN32" s="74">
        <v>0</v>
      </c>
      <c r="BO32" s="74">
        <v>50</v>
      </c>
      <c r="BP32" s="74">
        <v>0</v>
      </c>
      <c r="BQ32" s="74">
        <v>77</v>
      </c>
      <c r="BR32" s="74">
        <v>111</v>
      </c>
      <c r="BS32" s="74">
        <v>97</v>
      </c>
      <c r="BT32" s="74">
        <v>96</v>
      </c>
      <c r="BU32" s="162"/>
      <c r="BV32" s="13" t="s">
        <v>120</v>
      </c>
      <c r="BW32" s="74">
        <v>1029</v>
      </c>
      <c r="BX32" s="74">
        <v>432</v>
      </c>
      <c r="BY32" s="74">
        <v>1027</v>
      </c>
      <c r="BZ32" s="74">
        <v>431</v>
      </c>
      <c r="CA32" s="74">
        <v>563</v>
      </c>
      <c r="CB32" s="74">
        <v>330</v>
      </c>
      <c r="CC32" s="74">
        <v>69</v>
      </c>
      <c r="CD32" s="74">
        <v>29</v>
      </c>
      <c r="CE32" s="74">
        <v>64</v>
      </c>
      <c r="CF32" s="74">
        <v>27</v>
      </c>
      <c r="CG32" s="74">
        <v>41</v>
      </c>
      <c r="CH32" s="74">
        <v>13</v>
      </c>
      <c r="CI32" s="74">
        <v>759</v>
      </c>
      <c r="CJ32" s="74">
        <v>377</v>
      </c>
      <c r="CK32" s="74">
        <v>744</v>
      </c>
      <c r="CL32" s="74">
        <v>370</v>
      </c>
      <c r="CM32" s="74">
        <v>381</v>
      </c>
      <c r="CN32" s="74">
        <v>202</v>
      </c>
      <c r="CO32" s="162"/>
      <c r="CP32" s="13" t="s">
        <v>120</v>
      </c>
      <c r="CQ32" s="5">
        <v>132</v>
      </c>
      <c r="CR32" s="5">
        <v>77</v>
      </c>
      <c r="CS32" s="5">
        <v>1</v>
      </c>
      <c r="CT32" s="5">
        <v>54</v>
      </c>
      <c r="CU32" s="5">
        <v>0</v>
      </c>
      <c r="CV32" s="29">
        <v>264</v>
      </c>
      <c r="CW32" s="5">
        <v>135</v>
      </c>
      <c r="CX32" s="5">
        <v>92</v>
      </c>
      <c r="CY32" s="72">
        <v>102</v>
      </c>
      <c r="CZ32" s="5">
        <v>50</v>
      </c>
      <c r="DA32" s="162"/>
      <c r="DB32" s="13" t="s">
        <v>120</v>
      </c>
      <c r="DC32" s="74">
        <v>1099</v>
      </c>
      <c r="DD32" s="74">
        <v>1794</v>
      </c>
      <c r="DE32" s="74">
        <v>3193</v>
      </c>
      <c r="DF32" s="74">
        <v>2715</v>
      </c>
      <c r="DG32" s="74">
        <v>1120</v>
      </c>
      <c r="DH32" s="74">
        <v>203</v>
      </c>
      <c r="DI32" s="74">
        <v>2802</v>
      </c>
      <c r="DJ32" s="74">
        <v>2106</v>
      </c>
      <c r="DK32" s="74">
        <v>2839</v>
      </c>
      <c r="DL32" s="74">
        <v>0</v>
      </c>
      <c r="DM32" s="74">
        <v>3</v>
      </c>
      <c r="DN32" s="74">
        <v>21</v>
      </c>
      <c r="DO32" s="74">
        <v>15</v>
      </c>
      <c r="DP32" s="74">
        <v>57</v>
      </c>
      <c r="DQ32" s="74">
        <v>150</v>
      </c>
      <c r="DR32" s="135"/>
      <c r="DS32" s="138" t="s">
        <v>130</v>
      </c>
      <c r="DT32" s="138" t="s">
        <v>4201</v>
      </c>
      <c r="DU32" s="138">
        <v>1857</v>
      </c>
      <c r="DV32" s="138">
        <v>985</v>
      </c>
      <c r="DW32" s="139">
        <v>5084</v>
      </c>
      <c r="DX32" s="139">
        <v>17874</v>
      </c>
    </row>
    <row r="33" spans="1:128">
      <c r="A33" s="162"/>
      <c r="B33" s="103" t="s">
        <v>102</v>
      </c>
      <c r="C33" s="105">
        <v>4099</v>
      </c>
      <c r="D33" s="105">
        <v>2245</v>
      </c>
      <c r="E33" s="105">
        <v>1451</v>
      </c>
      <c r="F33" s="105">
        <v>863</v>
      </c>
      <c r="G33" s="105">
        <v>0</v>
      </c>
      <c r="H33" s="105">
        <v>0</v>
      </c>
      <c r="I33" s="105">
        <v>628</v>
      </c>
      <c r="J33" s="105">
        <v>314</v>
      </c>
      <c r="K33" s="105">
        <v>885</v>
      </c>
      <c r="L33" s="105">
        <v>415</v>
      </c>
      <c r="M33" s="105">
        <v>1999</v>
      </c>
      <c r="N33" s="105">
        <v>1155</v>
      </c>
      <c r="O33" s="105">
        <v>108</v>
      </c>
      <c r="P33" s="105">
        <v>58</v>
      </c>
      <c r="Q33" s="105">
        <v>658</v>
      </c>
      <c r="R33" s="105">
        <v>295</v>
      </c>
      <c r="S33" s="105">
        <v>692</v>
      </c>
      <c r="T33" s="105">
        <v>301</v>
      </c>
      <c r="U33" s="105">
        <v>10520</v>
      </c>
      <c r="V33" s="105">
        <v>5646</v>
      </c>
      <c r="W33" s="162"/>
      <c r="X33" s="103" t="s">
        <v>102</v>
      </c>
      <c r="Y33" s="105">
        <v>54</v>
      </c>
      <c r="Z33" s="105">
        <v>24</v>
      </c>
      <c r="AA33" s="105">
        <v>38</v>
      </c>
      <c r="AB33" s="105">
        <v>17</v>
      </c>
      <c r="AC33" s="105">
        <v>0</v>
      </c>
      <c r="AD33" s="105">
        <v>0</v>
      </c>
      <c r="AE33" s="105">
        <v>12</v>
      </c>
      <c r="AF33" s="105">
        <v>4</v>
      </c>
      <c r="AG33" s="105">
        <v>3</v>
      </c>
      <c r="AH33" s="105">
        <v>0</v>
      </c>
      <c r="AI33" s="105">
        <v>257</v>
      </c>
      <c r="AJ33" s="105">
        <v>135</v>
      </c>
      <c r="AK33" s="105">
        <v>4</v>
      </c>
      <c r="AL33" s="105">
        <v>1</v>
      </c>
      <c r="AM33" s="105">
        <v>77</v>
      </c>
      <c r="AN33" s="105">
        <v>29</v>
      </c>
      <c r="AO33" s="105">
        <v>13</v>
      </c>
      <c r="AP33" s="105">
        <v>5</v>
      </c>
      <c r="AQ33" s="105">
        <v>458</v>
      </c>
      <c r="AR33" s="105">
        <v>215</v>
      </c>
      <c r="AS33" s="162"/>
      <c r="AT33" s="103" t="s">
        <v>102</v>
      </c>
      <c r="AU33" s="105">
        <v>67</v>
      </c>
      <c r="AV33" s="105">
        <v>34</v>
      </c>
      <c r="AW33" s="105">
        <v>0</v>
      </c>
      <c r="AX33" s="105">
        <v>17</v>
      </c>
      <c r="AY33" s="105">
        <v>17</v>
      </c>
      <c r="AZ33" s="105">
        <v>40</v>
      </c>
      <c r="BA33" s="105">
        <v>4</v>
      </c>
      <c r="BB33" s="105">
        <v>16</v>
      </c>
      <c r="BC33" s="105">
        <v>12</v>
      </c>
      <c r="BD33" s="105">
        <v>207</v>
      </c>
      <c r="BE33" s="105">
        <v>187</v>
      </c>
      <c r="BF33" s="105">
        <v>119</v>
      </c>
      <c r="BG33" s="105">
        <v>112</v>
      </c>
      <c r="BH33" s="105">
        <v>12</v>
      </c>
      <c r="BI33" s="105">
        <v>19</v>
      </c>
      <c r="BJ33" s="162"/>
      <c r="BK33" s="103" t="s">
        <v>102</v>
      </c>
      <c r="BL33" s="105">
        <v>0</v>
      </c>
      <c r="BM33" s="105">
        <v>4217</v>
      </c>
      <c r="BN33" s="105">
        <v>9</v>
      </c>
      <c r="BO33" s="105">
        <v>50</v>
      </c>
      <c r="BP33" s="105">
        <v>0</v>
      </c>
      <c r="BQ33" s="105">
        <v>135</v>
      </c>
      <c r="BR33" s="105">
        <v>211</v>
      </c>
      <c r="BS33" s="105">
        <v>176</v>
      </c>
      <c r="BT33" s="105">
        <v>171</v>
      </c>
      <c r="BU33" s="162"/>
      <c r="BV33" s="103" t="s">
        <v>102</v>
      </c>
      <c r="BW33" s="105">
        <v>1736</v>
      </c>
      <c r="BX33" s="105">
        <v>794</v>
      </c>
      <c r="BY33" s="105">
        <v>1723</v>
      </c>
      <c r="BZ33" s="105">
        <v>789</v>
      </c>
      <c r="CA33" s="105">
        <v>907</v>
      </c>
      <c r="CB33" s="105">
        <v>507</v>
      </c>
      <c r="CC33" s="105">
        <v>82</v>
      </c>
      <c r="CD33" s="105">
        <v>34</v>
      </c>
      <c r="CE33" s="105">
        <v>77</v>
      </c>
      <c r="CF33" s="105">
        <v>32</v>
      </c>
      <c r="CG33" s="105">
        <v>52</v>
      </c>
      <c r="CH33" s="105">
        <v>17</v>
      </c>
      <c r="CI33" s="105">
        <v>964</v>
      </c>
      <c r="CJ33" s="105">
        <v>459</v>
      </c>
      <c r="CK33" s="105">
        <v>949</v>
      </c>
      <c r="CL33" s="105">
        <v>452</v>
      </c>
      <c r="CM33" s="105">
        <v>476</v>
      </c>
      <c r="CN33" s="105">
        <v>231</v>
      </c>
      <c r="CO33" s="162"/>
      <c r="CP33" s="105" t="s">
        <v>102</v>
      </c>
      <c r="CQ33" s="105">
        <v>181</v>
      </c>
      <c r="CR33" s="105">
        <v>159</v>
      </c>
      <c r="CS33" s="105">
        <v>1</v>
      </c>
      <c r="CT33" s="105">
        <v>127</v>
      </c>
      <c r="CU33" s="105">
        <v>0</v>
      </c>
      <c r="CV33" s="105">
        <v>468</v>
      </c>
      <c r="CW33" s="105">
        <v>208</v>
      </c>
      <c r="CX33" s="105">
        <v>144</v>
      </c>
      <c r="CY33" s="105">
        <v>171</v>
      </c>
      <c r="CZ33" s="105">
        <v>87</v>
      </c>
      <c r="DA33" s="162"/>
      <c r="DB33" s="103" t="s">
        <v>102</v>
      </c>
      <c r="DC33" s="105">
        <v>2271</v>
      </c>
      <c r="DD33" s="105">
        <v>3127</v>
      </c>
      <c r="DE33" s="105">
        <v>3669</v>
      </c>
      <c r="DF33" s="105">
        <v>2960</v>
      </c>
      <c r="DG33" s="105">
        <v>1544</v>
      </c>
      <c r="DH33" s="105">
        <v>249</v>
      </c>
      <c r="DI33" s="105">
        <v>4311</v>
      </c>
      <c r="DJ33" s="105">
        <v>2468</v>
      </c>
      <c r="DK33" s="105">
        <v>3347</v>
      </c>
      <c r="DL33" s="105">
        <v>45</v>
      </c>
      <c r="DM33" s="105">
        <v>4</v>
      </c>
      <c r="DN33" s="105">
        <v>34</v>
      </c>
      <c r="DO33" s="105">
        <v>23</v>
      </c>
      <c r="DP33" s="105">
        <v>148</v>
      </c>
      <c r="DQ33" s="105">
        <v>1201</v>
      </c>
      <c r="DR33" s="135"/>
      <c r="DS33" s="138" t="s">
        <v>130</v>
      </c>
      <c r="DT33" s="138" t="s">
        <v>4202</v>
      </c>
      <c r="DU33" s="138">
        <v>2782</v>
      </c>
      <c r="DV33" s="138">
        <v>1435</v>
      </c>
      <c r="DW33" s="139">
        <v>8661</v>
      </c>
      <c r="DX33" s="139">
        <v>23995</v>
      </c>
    </row>
    <row r="34" spans="1:128" ht="14.45" customHeight="1">
      <c r="A34" s="162" t="s">
        <v>131</v>
      </c>
      <c r="B34" s="13" t="s">
        <v>119</v>
      </c>
      <c r="C34" s="74">
        <v>615</v>
      </c>
      <c r="D34" s="74">
        <v>314</v>
      </c>
      <c r="E34" s="74">
        <v>244</v>
      </c>
      <c r="F34" s="74">
        <v>127</v>
      </c>
      <c r="G34" s="74">
        <v>0</v>
      </c>
      <c r="H34" s="74">
        <v>0</v>
      </c>
      <c r="I34" s="74">
        <v>151</v>
      </c>
      <c r="J34" s="74">
        <v>78</v>
      </c>
      <c r="K34" s="74">
        <v>32</v>
      </c>
      <c r="L34" s="74">
        <v>6</v>
      </c>
      <c r="M34" s="74">
        <v>313</v>
      </c>
      <c r="N34" s="74">
        <v>156</v>
      </c>
      <c r="O34" s="74">
        <v>0</v>
      </c>
      <c r="P34" s="74">
        <v>0</v>
      </c>
      <c r="Q34" s="74">
        <v>29</v>
      </c>
      <c r="R34" s="74">
        <v>10</v>
      </c>
      <c r="S34" s="74">
        <v>0</v>
      </c>
      <c r="T34" s="74">
        <v>0</v>
      </c>
      <c r="U34" s="67">
        <v>1384</v>
      </c>
      <c r="V34" s="67">
        <v>691</v>
      </c>
      <c r="W34" s="162" t="s">
        <v>131</v>
      </c>
      <c r="X34" s="13" t="s">
        <v>119</v>
      </c>
      <c r="Y34" s="74">
        <v>15</v>
      </c>
      <c r="Z34" s="74">
        <v>7</v>
      </c>
      <c r="AA34" s="74">
        <v>8</v>
      </c>
      <c r="AB34" s="74">
        <v>4</v>
      </c>
      <c r="AC34" s="74">
        <v>0</v>
      </c>
      <c r="AD34" s="74">
        <v>0</v>
      </c>
      <c r="AE34" s="74">
        <v>1</v>
      </c>
      <c r="AF34" s="74">
        <v>1</v>
      </c>
      <c r="AG34" s="74">
        <v>0</v>
      </c>
      <c r="AH34" s="74">
        <v>0</v>
      </c>
      <c r="AI34" s="74">
        <v>45</v>
      </c>
      <c r="AJ34" s="74">
        <v>20</v>
      </c>
      <c r="AK34" s="74">
        <v>0</v>
      </c>
      <c r="AL34" s="74">
        <v>0</v>
      </c>
      <c r="AM34" s="74">
        <v>4</v>
      </c>
      <c r="AN34" s="74">
        <v>1</v>
      </c>
      <c r="AO34" s="74">
        <v>0</v>
      </c>
      <c r="AP34" s="74">
        <v>0</v>
      </c>
      <c r="AQ34" s="67">
        <v>73</v>
      </c>
      <c r="AR34" s="67">
        <v>33</v>
      </c>
      <c r="AS34" s="162" t="s">
        <v>131</v>
      </c>
      <c r="AT34" s="13" t="s">
        <v>119</v>
      </c>
      <c r="AU34" s="74">
        <v>14</v>
      </c>
      <c r="AV34" s="74">
        <v>7</v>
      </c>
      <c r="AW34" s="74">
        <v>0</v>
      </c>
      <c r="AX34" s="74">
        <v>4</v>
      </c>
      <c r="AY34" s="74">
        <v>1</v>
      </c>
      <c r="AZ34" s="74">
        <v>10</v>
      </c>
      <c r="BA34" s="74">
        <v>0</v>
      </c>
      <c r="BB34" s="74">
        <v>3</v>
      </c>
      <c r="BC34" s="74">
        <v>0</v>
      </c>
      <c r="BD34" s="67">
        <v>39</v>
      </c>
      <c r="BE34" s="76">
        <v>36</v>
      </c>
      <c r="BF34" s="74">
        <v>30</v>
      </c>
      <c r="BG34" s="74">
        <v>0</v>
      </c>
      <c r="BH34" s="74">
        <v>5</v>
      </c>
      <c r="BI34" s="74">
        <v>11</v>
      </c>
      <c r="BJ34" s="162" t="s">
        <v>131</v>
      </c>
      <c r="BK34" s="13" t="s">
        <v>119</v>
      </c>
      <c r="BL34" s="74">
        <v>3</v>
      </c>
      <c r="BM34" s="74">
        <v>505</v>
      </c>
      <c r="BN34" s="74">
        <v>79</v>
      </c>
      <c r="BO34" s="74">
        <v>0</v>
      </c>
      <c r="BP34" s="74">
        <v>0</v>
      </c>
      <c r="BQ34" s="74">
        <v>6</v>
      </c>
      <c r="BR34" s="74">
        <v>34</v>
      </c>
      <c r="BS34" s="74">
        <v>34</v>
      </c>
      <c r="BT34" s="74">
        <v>35</v>
      </c>
      <c r="BU34" s="162" t="s">
        <v>131</v>
      </c>
      <c r="BV34" s="13" t="s">
        <v>119</v>
      </c>
      <c r="BW34" s="74">
        <v>233</v>
      </c>
      <c r="BX34" s="74">
        <v>116</v>
      </c>
      <c r="BY34" s="74">
        <v>224</v>
      </c>
      <c r="BZ34" s="74">
        <v>109</v>
      </c>
      <c r="CA34" s="74">
        <v>122</v>
      </c>
      <c r="CB34" s="74">
        <v>64</v>
      </c>
      <c r="CC34" s="74">
        <v>0</v>
      </c>
      <c r="CD34" s="74">
        <v>0</v>
      </c>
      <c r="CE34" s="74">
        <v>0</v>
      </c>
      <c r="CF34" s="74">
        <v>0</v>
      </c>
      <c r="CG34" s="74">
        <v>0</v>
      </c>
      <c r="CH34" s="74">
        <v>0</v>
      </c>
      <c r="CI34" s="74">
        <v>19</v>
      </c>
      <c r="CJ34" s="74">
        <v>9</v>
      </c>
      <c r="CK34" s="74">
        <v>19</v>
      </c>
      <c r="CL34" s="74">
        <v>9</v>
      </c>
      <c r="CM34" s="74">
        <v>12</v>
      </c>
      <c r="CN34" s="74">
        <v>5</v>
      </c>
      <c r="CO34" s="162" t="s">
        <v>131</v>
      </c>
      <c r="CP34" s="13" t="s">
        <v>119</v>
      </c>
      <c r="CQ34" s="5">
        <v>13</v>
      </c>
      <c r="CR34" s="5">
        <v>17</v>
      </c>
      <c r="CS34" s="5">
        <v>1</v>
      </c>
      <c r="CT34" s="5">
        <v>42</v>
      </c>
      <c r="CU34" s="5">
        <v>10</v>
      </c>
      <c r="CV34" s="29">
        <v>83</v>
      </c>
      <c r="CW34" s="5">
        <v>25</v>
      </c>
      <c r="CX34" s="5">
        <v>14</v>
      </c>
      <c r="CY34" s="72">
        <v>16</v>
      </c>
      <c r="CZ34" s="5">
        <v>10</v>
      </c>
      <c r="DA34" s="162" t="s">
        <v>131</v>
      </c>
      <c r="DB34" s="13" t="s">
        <v>119</v>
      </c>
      <c r="DC34" s="74">
        <v>161</v>
      </c>
      <c r="DD34" s="74">
        <v>150</v>
      </c>
      <c r="DE34" s="74">
        <v>0</v>
      </c>
      <c r="DF34" s="74">
        <v>0</v>
      </c>
      <c r="DG34" s="74">
        <v>0</v>
      </c>
      <c r="DH34" s="74">
        <v>0</v>
      </c>
      <c r="DI34" s="74">
        <v>191</v>
      </c>
      <c r="DJ34" s="74">
        <v>22</v>
      </c>
      <c r="DK34" s="74">
        <v>13</v>
      </c>
      <c r="DL34" s="74">
        <v>3</v>
      </c>
      <c r="DM34" s="74">
        <v>0</v>
      </c>
      <c r="DN34" s="74">
        <v>0</v>
      </c>
      <c r="DO34" s="74">
        <v>0</v>
      </c>
      <c r="DP34" s="74">
        <v>0</v>
      </c>
      <c r="DQ34" s="74">
        <v>191</v>
      </c>
      <c r="DR34" s="135"/>
      <c r="DS34" s="138" t="s">
        <v>131</v>
      </c>
      <c r="DT34" s="138" t="s">
        <v>4203</v>
      </c>
      <c r="DU34" s="138">
        <v>252</v>
      </c>
      <c r="DV34" s="138">
        <v>134</v>
      </c>
      <c r="DW34" s="139">
        <v>1250</v>
      </c>
      <c r="DX34" s="139">
        <v>540</v>
      </c>
    </row>
    <row r="35" spans="1:128">
      <c r="A35" s="162"/>
      <c r="B35" s="13" t="s">
        <v>120</v>
      </c>
      <c r="C35" s="74">
        <v>474</v>
      </c>
      <c r="D35" s="74">
        <v>243</v>
      </c>
      <c r="E35" s="74">
        <v>254</v>
      </c>
      <c r="F35" s="74">
        <v>151</v>
      </c>
      <c r="G35" s="74">
        <v>44</v>
      </c>
      <c r="H35" s="74">
        <v>21</v>
      </c>
      <c r="I35" s="74">
        <v>55</v>
      </c>
      <c r="J35" s="74">
        <v>26</v>
      </c>
      <c r="K35" s="74">
        <v>120</v>
      </c>
      <c r="L35" s="74">
        <v>37</v>
      </c>
      <c r="M35" s="74">
        <v>320</v>
      </c>
      <c r="N35" s="74">
        <v>172</v>
      </c>
      <c r="O35" s="74">
        <v>52</v>
      </c>
      <c r="P35" s="74">
        <v>22</v>
      </c>
      <c r="Q35" s="74">
        <v>49</v>
      </c>
      <c r="R35" s="74">
        <v>17</v>
      </c>
      <c r="S35" s="74">
        <v>71</v>
      </c>
      <c r="T35" s="74">
        <v>26</v>
      </c>
      <c r="U35" s="67">
        <v>1439</v>
      </c>
      <c r="V35" s="67">
        <v>715</v>
      </c>
      <c r="W35" s="162"/>
      <c r="X35" s="13" t="s">
        <v>120</v>
      </c>
      <c r="Y35" s="74">
        <v>18</v>
      </c>
      <c r="Z35" s="74">
        <v>10</v>
      </c>
      <c r="AA35" s="74">
        <v>4</v>
      </c>
      <c r="AB35" s="74">
        <v>0</v>
      </c>
      <c r="AC35" s="74">
        <v>0</v>
      </c>
      <c r="AD35" s="74">
        <v>0</v>
      </c>
      <c r="AE35" s="74">
        <v>1</v>
      </c>
      <c r="AF35" s="74">
        <v>0</v>
      </c>
      <c r="AG35" s="74">
        <v>0</v>
      </c>
      <c r="AH35" s="74">
        <v>0</v>
      </c>
      <c r="AI35" s="74">
        <v>51</v>
      </c>
      <c r="AJ35" s="74">
        <v>20</v>
      </c>
      <c r="AK35" s="74">
        <v>0</v>
      </c>
      <c r="AL35" s="74">
        <v>0</v>
      </c>
      <c r="AM35" s="74">
        <v>11</v>
      </c>
      <c r="AN35" s="74">
        <v>3</v>
      </c>
      <c r="AO35" s="74">
        <v>9</v>
      </c>
      <c r="AP35" s="74">
        <v>4</v>
      </c>
      <c r="AQ35" s="67">
        <v>94</v>
      </c>
      <c r="AR35" s="67">
        <v>37</v>
      </c>
      <c r="AS35" s="162"/>
      <c r="AT35" s="13" t="s">
        <v>120</v>
      </c>
      <c r="AU35" s="74">
        <v>7</v>
      </c>
      <c r="AV35" s="74">
        <v>4</v>
      </c>
      <c r="AW35" s="74">
        <v>1</v>
      </c>
      <c r="AX35" s="74">
        <v>1</v>
      </c>
      <c r="AY35" s="74">
        <v>2</v>
      </c>
      <c r="AZ35" s="74">
        <v>5</v>
      </c>
      <c r="BA35" s="74">
        <v>1</v>
      </c>
      <c r="BB35" s="74">
        <v>1</v>
      </c>
      <c r="BC35" s="74">
        <v>1</v>
      </c>
      <c r="BD35" s="67">
        <v>23</v>
      </c>
      <c r="BE35" s="76">
        <v>20</v>
      </c>
      <c r="BF35" s="74">
        <v>11</v>
      </c>
      <c r="BG35" s="74">
        <v>9</v>
      </c>
      <c r="BH35" s="74">
        <v>1</v>
      </c>
      <c r="BI35" s="74">
        <v>2</v>
      </c>
      <c r="BJ35" s="162"/>
      <c r="BK35" s="13" t="s">
        <v>120</v>
      </c>
      <c r="BL35" s="74">
        <v>0</v>
      </c>
      <c r="BM35" s="74">
        <v>416</v>
      </c>
      <c r="BN35" s="74">
        <v>0</v>
      </c>
      <c r="BO35" s="74">
        <v>0</v>
      </c>
      <c r="BP35" s="74">
        <v>0</v>
      </c>
      <c r="BQ35" s="74">
        <v>10</v>
      </c>
      <c r="BR35" s="74">
        <v>22</v>
      </c>
      <c r="BS35" s="74">
        <v>21</v>
      </c>
      <c r="BT35" s="74">
        <v>29</v>
      </c>
      <c r="BU35" s="162"/>
      <c r="BV35" s="13" t="s">
        <v>120</v>
      </c>
      <c r="BW35" s="74">
        <v>219</v>
      </c>
      <c r="BX35" s="74">
        <v>116</v>
      </c>
      <c r="BY35" s="74">
        <v>217</v>
      </c>
      <c r="BZ35" s="74">
        <v>115</v>
      </c>
      <c r="CA35" s="74">
        <v>149</v>
      </c>
      <c r="CB35" s="74">
        <v>82</v>
      </c>
      <c r="CC35" s="74">
        <v>4</v>
      </c>
      <c r="CD35" s="74">
        <v>1</v>
      </c>
      <c r="CE35" s="74">
        <v>4</v>
      </c>
      <c r="CF35" s="74">
        <v>1</v>
      </c>
      <c r="CG35" s="74">
        <v>2</v>
      </c>
      <c r="CH35" s="74">
        <v>0</v>
      </c>
      <c r="CI35" s="74">
        <v>66</v>
      </c>
      <c r="CJ35" s="74">
        <v>17</v>
      </c>
      <c r="CK35" s="74">
        <v>66</v>
      </c>
      <c r="CL35" s="74">
        <v>17</v>
      </c>
      <c r="CM35" s="74">
        <v>26</v>
      </c>
      <c r="CN35" s="74">
        <v>7</v>
      </c>
      <c r="CO35" s="162"/>
      <c r="CP35" s="13" t="s">
        <v>120</v>
      </c>
      <c r="CQ35" s="5">
        <v>27</v>
      </c>
      <c r="CR35" s="5">
        <v>10</v>
      </c>
      <c r="CS35" s="5">
        <v>0</v>
      </c>
      <c r="CT35" s="5">
        <v>9</v>
      </c>
      <c r="CU35" s="5">
        <v>0</v>
      </c>
      <c r="CV35" s="29">
        <v>46</v>
      </c>
      <c r="CW35" s="5">
        <v>30</v>
      </c>
      <c r="CX35" s="5">
        <v>16</v>
      </c>
      <c r="CY35" s="72">
        <v>16</v>
      </c>
      <c r="CZ35" s="5">
        <v>7</v>
      </c>
      <c r="DA35" s="162"/>
      <c r="DB35" s="13" t="s">
        <v>120</v>
      </c>
      <c r="DC35" s="74">
        <v>305</v>
      </c>
      <c r="DD35" s="74">
        <v>403</v>
      </c>
      <c r="DE35" s="74">
        <v>0</v>
      </c>
      <c r="DF35" s="74">
        <v>0</v>
      </c>
      <c r="DG35" s="74">
        <v>93</v>
      </c>
      <c r="DH35" s="74">
        <v>12</v>
      </c>
      <c r="DI35" s="74">
        <v>176</v>
      </c>
      <c r="DJ35" s="74">
        <v>162</v>
      </c>
      <c r="DK35" s="74">
        <v>40</v>
      </c>
      <c r="DL35" s="74">
        <v>0</v>
      </c>
      <c r="DM35" s="74">
        <v>0</v>
      </c>
      <c r="DN35" s="74">
        <v>0</v>
      </c>
      <c r="DO35" s="74">
        <v>0</v>
      </c>
      <c r="DP35" s="74">
        <v>10</v>
      </c>
      <c r="DQ35" s="74">
        <v>0</v>
      </c>
      <c r="DR35" s="135"/>
      <c r="DS35" s="138" t="s">
        <v>131</v>
      </c>
      <c r="DT35" s="138" t="s">
        <v>4204</v>
      </c>
      <c r="DU35" s="138">
        <v>289</v>
      </c>
      <c r="DV35" s="138">
        <v>177</v>
      </c>
      <c r="DW35" s="139">
        <v>832</v>
      </c>
      <c r="DX35" s="139">
        <v>1191</v>
      </c>
    </row>
    <row r="36" spans="1:128">
      <c r="A36" s="162"/>
      <c r="B36" s="103" t="s">
        <v>102</v>
      </c>
      <c r="C36" s="105">
        <v>1089</v>
      </c>
      <c r="D36" s="105">
        <v>557</v>
      </c>
      <c r="E36" s="105">
        <v>498</v>
      </c>
      <c r="F36" s="105">
        <v>278</v>
      </c>
      <c r="G36" s="105">
        <v>44</v>
      </c>
      <c r="H36" s="105">
        <v>21</v>
      </c>
      <c r="I36" s="105">
        <v>206</v>
      </c>
      <c r="J36" s="105">
        <v>104</v>
      </c>
      <c r="K36" s="105">
        <v>152</v>
      </c>
      <c r="L36" s="105">
        <v>43</v>
      </c>
      <c r="M36" s="105">
        <v>633</v>
      </c>
      <c r="N36" s="105">
        <v>328</v>
      </c>
      <c r="O36" s="105">
        <v>52</v>
      </c>
      <c r="P36" s="105">
        <v>22</v>
      </c>
      <c r="Q36" s="105">
        <v>78</v>
      </c>
      <c r="R36" s="105">
        <v>27</v>
      </c>
      <c r="S36" s="105">
        <v>71</v>
      </c>
      <c r="T36" s="105">
        <v>26</v>
      </c>
      <c r="U36" s="105">
        <v>2823</v>
      </c>
      <c r="V36" s="105">
        <v>1406</v>
      </c>
      <c r="W36" s="162"/>
      <c r="X36" s="103" t="s">
        <v>102</v>
      </c>
      <c r="Y36" s="105">
        <v>33</v>
      </c>
      <c r="Z36" s="105">
        <v>17</v>
      </c>
      <c r="AA36" s="105">
        <v>12</v>
      </c>
      <c r="AB36" s="105">
        <v>4</v>
      </c>
      <c r="AC36" s="105">
        <v>0</v>
      </c>
      <c r="AD36" s="105">
        <v>0</v>
      </c>
      <c r="AE36" s="105">
        <v>2</v>
      </c>
      <c r="AF36" s="105">
        <v>1</v>
      </c>
      <c r="AG36" s="105">
        <v>0</v>
      </c>
      <c r="AH36" s="105">
        <v>0</v>
      </c>
      <c r="AI36" s="105">
        <v>96</v>
      </c>
      <c r="AJ36" s="105">
        <v>40</v>
      </c>
      <c r="AK36" s="105">
        <v>0</v>
      </c>
      <c r="AL36" s="105">
        <v>0</v>
      </c>
      <c r="AM36" s="105">
        <v>15</v>
      </c>
      <c r="AN36" s="105">
        <v>4</v>
      </c>
      <c r="AO36" s="105">
        <v>9</v>
      </c>
      <c r="AP36" s="105">
        <v>4</v>
      </c>
      <c r="AQ36" s="105">
        <v>167</v>
      </c>
      <c r="AR36" s="105">
        <v>70</v>
      </c>
      <c r="AS36" s="162"/>
      <c r="AT36" s="103" t="s">
        <v>102</v>
      </c>
      <c r="AU36" s="105">
        <v>21</v>
      </c>
      <c r="AV36" s="105">
        <v>11</v>
      </c>
      <c r="AW36" s="105">
        <v>1</v>
      </c>
      <c r="AX36" s="105">
        <v>5</v>
      </c>
      <c r="AY36" s="105">
        <v>3</v>
      </c>
      <c r="AZ36" s="105">
        <v>15</v>
      </c>
      <c r="BA36" s="105">
        <v>1</v>
      </c>
      <c r="BB36" s="105">
        <v>4</v>
      </c>
      <c r="BC36" s="105">
        <v>1</v>
      </c>
      <c r="BD36" s="105">
        <v>62</v>
      </c>
      <c r="BE36" s="105">
        <v>56</v>
      </c>
      <c r="BF36" s="105">
        <v>41</v>
      </c>
      <c r="BG36" s="105">
        <v>9</v>
      </c>
      <c r="BH36" s="105">
        <v>6</v>
      </c>
      <c r="BI36" s="105">
        <v>13</v>
      </c>
      <c r="BJ36" s="162"/>
      <c r="BK36" s="103" t="s">
        <v>102</v>
      </c>
      <c r="BL36" s="105">
        <v>3</v>
      </c>
      <c r="BM36" s="105">
        <v>921</v>
      </c>
      <c r="BN36" s="105">
        <v>79</v>
      </c>
      <c r="BO36" s="105">
        <v>0</v>
      </c>
      <c r="BP36" s="105">
        <v>0</v>
      </c>
      <c r="BQ36" s="105">
        <v>16</v>
      </c>
      <c r="BR36" s="105">
        <v>56</v>
      </c>
      <c r="BS36" s="105">
        <v>55</v>
      </c>
      <c r="BT36" s="105">
        <v>64</v>
      </c>
      <c r="BU36" s="162"/>
      <c r="BV36" s="103" t="s">
        <v>102</v>
      </c>
      <c r="BW36" s="105">
        <v>452</v>
      </c>
      <c r="BX36" s="105">
        <v>232</v>
      </c>
      <c r="BY36" s="105">
        <v>441</v>
      </c>
      <c r="BZ36" s="105">
        <v>224</v>
      </c>
      <c r="CA36" s="105">
        <v>271</v>
      </c>
      <c r="CB36" s="105">
        <v>146</v>
      </c>
      <c r="CC36" s="105">
        <v>4</v>
      </c>
      <c r="CD36" s="105">
        <v>1</v>
      </c>
      <c r="CE36" s="105">
        <v>4</v>
      </c>
      <c r="CF36" s="105">
        <v>1</v>
      </c>
      <c r="CG36" s="105">
        <v>2</v>
      </c>
      <c r="CH36" s="105">
        <v>0</v>
      </c>
      <c r="CI36" s="105">
        <v>85</v>
      </c>
      <c r="CJ36" s="105">
        <v>26</v>
      </c>
      <c r="CK36" s="105">
        <v>85</v>
      </c>
      <c r="CL36" s="105">
        <v>26</v>
      </c>
      <c r="CM36" s="105">
        <v>38</v>
      </c>
      <c r="CN36" s="105">
        <v>12</v>
      </c>
      <c r="CO36" s="162"/>
      <c r="CP36" s="105" t="s">
        <v>102</v>
      </c>
      <c r="CQ36" s="105">
        <v>40</v>
      </c>
      <c r="CR36" s="105">
        <v>27</v>
      </c>
      <c r="CS36" s="105">
        <v>1</v>
      </c>
      <c r="CT36" s="105">
        <v>51</v>
      </c>
      <c r="CU36" s="105">
        <v>10</v>
      </c>
      <c r="CV36" s="105">
        <v>129</v>
      </c>
      <c r="CW36" s="105">
        <v>55</v>
      </c>
      <c r="CX36" s="105">
        <v>30</v>
      </c>
      <c r="CY36" s="105">
        <v>32</v>
      </c>
      <c r="CZ36" s="105">
        <v>17</v>
      </c>
      <c r="DA36" s="162"/>
      <c r="DB36" s="103" t="s">
        <v>102</v>
      </c>
      <c r="DC36" s="105">
        <v>466</v>
      </c>
      <c r="DD36" s="105">
        <v>553</v>
      </c>
      <c r="DE36" s="105">
        <v>0</v>
      </c>
      <c r="DF36" s="105">
        <v>0</v>
      </c>
      <c r="DG36" s="105">
        <v>93</v>
      </c>
      <c r="DH36" s="105">
        <v>12</v>
      </c>
      <c r="DI36" s="105">
        <v>367</v>
      </c>
      <c r="DJ36" s="105">
        <v>184</v>
      </c>
      <c r="DK36" s="105">
        <v>53</v>
      </c>
      <c r="DL36" s="105">
        <v>3</v>
      </c>
      <c r="DM36" s="105">
        <v>0</v>
      </c>
      <c r="DN36" s="105">
        <v>0</v>
      </c>
      <c r="DO36" s="105">
        <v>0</v>
      </c>
      <c r="DP36" s="105">
        <v>10</v>
      </c>
      <c r="DQ36" s="105">
        <v>191</v>
      </c>
      <c r="DR36" s="135"/>
      <c r="DS36" s="138" t="s">
        <v>131</v>
      </c>
      <c r="DT36" s="138" t="s">
        <v>4205</v>
      </c>
      <c r="DU36" s="138">
        <v>541</v>
      </c>
      <c r="DV36" s="138">
        <v>311</v>
      </c>
      <c r="DW36" s="139">
        <v>2082</v>
      </c>
      <c r="DX36" s="139">
        <v>1731</v>
      </c>
    </row>
    <row r="37" spans="1:128" ht="14.45" customHeight="1">
      <c r="A37" s="162" t="s">
        <v>132</v>
      </c>
      <c r="B37" s="13" t="s">
        <v>119</v>
      </c>
      <c r="C37" s="74">
        <v>1085</v>
      </c>
      <c r="D37" s="74">
        <v>552</v>
      </c>
      <c r="E37" s="74">
        <v>343</v>
      </c>
      <c r="F37" s="74">
        <v>180</v>
      </c>
      <c r="G37" s="74">
        <v>36</v>
      </c>
      <c r="H37" s="74">
        <v>18</v>
      </c>
      <c r="I37" s="74">
        <v>230</v>
      </c>
      <c r="J37" s="74">
        <v>88</v>
      </c>
      <c r="K37" s="74">
        <v>76</v>
      </c>
      <c r="L37" s="74">
        <v>26</v>
      </c>
      <c r="M37" s="74">
        <v>468</v>
      </c>
      <c r="N37" s="74">
        <v>272</v>
      </c>
      <c r="O37" s="74">
        <v>24</v>
      </c>
      <c r="P37" s="74">
        <v>12</v>
      </c>
      <c r="Q37" s="74">
        <v>343</v>
      </c>
      <c r="R37" s="74">
        <v>118</v>
      </c>
      <c r="S37" s="74">
        <v>0</v>
      </c>
      <c r="T37" s="74">
        <v>0</v>
      </c>
      <c r="U37" s="67">
        <v>2605</v>
      </c>
      <c r="V37" s="67">
        <v>1266</v>
      </c>
      <c r="W37" s="162" t="s">
        <v>132</v>
      </c>
      <c r="X37" s="13" t="s">
        <v>119</v>
      </c>
      <c r="Y37" s="74">
        <v>45</v>
      </c>
      <c r="Z37" s="74">
        <v>38</v>
      </c>
      <c r="AA37" s="74">
        <v>9</v>
      </c>
      <c r="AB37" s="74">
        <v>4</v>
      </c>
      <c r="AC37" s="74">
        <v>0</v>
      </c>
      <c r="AD37" s="74">
        <v>0</v>
      </c>
      <c r="AE37" s="74">
        <v>4</v>
      </c>
      <c r="AF37" s="74">
        <v>2</v>
      </c>
      <c r="AG37" s="74">
        <v>1</v>
      </c>
      <c r="AH37" s="74">
        <v>0</v>
      </c>
      <c r="AI37" s="74">
        <v>75</v>
      </c>
      <c r="AJ37" s="74">
        <v>40</v>
      </c>
      <c r="AK37" s="74">
        <v>5</v>
      </c>
      <c r="AL37" s="74">
        <v>4</v>
      </c>
      <c r="AM37" s="74">
        <v>130</v>
      </c>
      <c r="AN37" s="74">
        <v>46</v>
      </c>
      <c r="AO37" s="74">
        <v>0</v>
      </c>
      <c r="AP37" s="74">
        <v>0</v>
      </c>
      <c r="AQ37" s="67">
        <v>269</v>
      </c>
      <c r="AR37" s="67">
        <v>134</v>
      </c>
      <c r="AS37" s="162" t="s">
        <v>132</v>
      </c>
      <c r="AT37" s="13" t="s">
        <v>119</v>
      </c>
      <c r="AU37" s="74">
        <v>20</v>
      </c>
      <c r="AV37" s="74">
        <v>9</v>
      </c>
      <c r="AW37" s="74">
        <v>1</v>
      </c>
      <c r="AX37" s="74">
        <v>6</v>
      </c>
      <c r="AY37" s="74">
        <v>2</v>
      </c>
      <c r="AZ37" s="74">
        <v>10</v>
      </c>
      <c r="BA37" s="74">
        <v>1</v>
      </c>
      <c r="BB37" s="74">
        <v>9</v>
      </c>
      <c r="BC37" s="74">
        <v>0</v>
      </c>
      <c r="BD37" s="67">
        <v>58</v>
      </c>
      <c r="BE37" s="76">
        <v>48</v>
      </c>
      <c r="BF37" s="74">
        <v>38</v>
      </c>
      <c r="BG37" s="74">
        <v>0</v>
      </c>
      <c r="BH37" s="74">
        <v>9</v>
      </c>
      <c r="BI37" s="74">
        <v>7</v>
      </c>
      <c r="BJ37" s="162" t="s">
        <v>132</v>
      </c>
      <c r="BK37" s="13" t="s">
        <v>119</v>
      </c>
      <c r="BL37" s="74">
        <v>0</v>
      </c>
      <c r="BM37" s="74">
        <v>970</v>
      </c>
      <c r="BN37" s="74">
        <v>6</v>
      </c>
      <c r="BO37" s="74">
        <v>0</v>
      </c>
      <c r="BP37" s="74">
        <v>0</v>
      </c>
      <c r="BQ37" s="74">
        <v>36</v>
      </c>
      <c r="BR37" s="74">
        <v>50</v>
      </c>
      <c r="BS37" s="74">
        <v>42</v>
      </c>
      <c r="BT37" s="74">
        <v>42</v>
      </c>
      <c r="BU37" s="162" t="s">
        <v>132</v>
      </c>
      <c r="BV37" s="13" t="s">
        <v>119</v>
      </c>
      <c r="BW37" s="74">
        <v>440</v>
      </c>
      <c r="BX37" s="74">
        <v>264</v>
      </c>
      <c r="BY37" s="74">
        <v>422</v>
      </c>
      <c r="BZ37" s="74">
        <v>255</v>
      </c>
      <c r="CA37" s="74">
        <v>276</v>
      </c>
      <c r="CB37" s="74">
        <v>174</v>
      </c>
      <c r="CC37" s="74">
        <v>15</v>
      </c>
      <c r="CD37" s="74">
        <v>4</v>
      </c>
      <c r="CE37" s="74">
        <v>15</v>
      </c>
      <c r="CF37" s="74">
        <v>4</v>
      </c>
      <c r="CG37" s="74">
        <v>2</v>
      </c>
      <c r="CH37" s="74">
        <v>1</v>
      </c>
      <c r="CI37" s="74">
        <v>289</v>
      </c>
      <c r="CJ37" s="74">
        <v>104</v>
      </c>
      <c r="CK37" s="74">
        <v>281</v>
      </c>
      <c r="CL37" s="74">
        <v>102</v>
      </c>
      <c r="CM37" s="74">
        <v>117</v>
      </c>
      <c r="CN37" s="74">
        <v>38</v>
      </c>
      <c r="CO37" s="162" t="s">
        <v>132</v>
      </c>
      <c r="CP37" s="13" t="s">
        <v>119</v>
      </c>
      <c r="CQ37" s="5">
        <v>61</v>
      </c>
      <c r="CR37" s="5">
        <v>25</v>
      </c>
      <c r="CS37" s="5">
        <v>1</v>
      </c>
      <c r="CT37" s="5">
        <v>55</v>
      </c>
      <c r="CU37" s="5">
        <v>0</v>
      </c>
      <c r="CV37" s="29">
        <v>142</v>
      </c>
      <c r="CW37" s="5">
        <v>49</v>
      </c>
      <c r="CX37" s="5">
        <v>43</v>
      </c>
      <c r="CY37" s="72">
        <v>33</v>
      </c>
      <c r="CZ37" s="5">
        <v>16</v>
      </c>
      <c r="DA37" s="162" t="s">
        <v>132</v>
      </c>
      <c r="DB37" s="13" t="s">
        <v>119</v>
      </c>
      <c r="DC37" s="74">
        <v>715</v>
      </c>
      <c r="DD37" s="74">
        <v>1033</v>
      </c>
      <c r="DE37" s="74">
        <v>748</v>
      </c>
      <c r="DF37" s="74">
        <v>130</v>
      </c>
      <c r="DG37" s="74">
        <v>464</v>
      </c>
      <c r="DH37" s="74">
        <v>93</v>
      </c>
      <c r="DI37" s="74">
        <v>958</v>
      </c>
      <c r="DJ37" s="74">
        <v>273</v>
      </c>
      <c r="DK37" s="74">
        <v>209</v>
      </c>
      <c r="DL37" s="74">
        <v>0</v>
      </c>
      <c r="DM37" s="74">
        <v>0</v>
      </c>
      <c r="DN37" s="74">
        <v>9</v>
      </c>
      <c r="DO37" s="74">
        <v>0</v>
      </c>
      <c r="DP37" s="74">
        <v>17</v>
      </c>
      <c r="DQ37" s="74">
        <v>19</v>
      </c>
      <c r="DR37" s="135"/>
      <c r="DS37" s="138" t="s">
        <v>132</v>
      </c>
      <c r="DT37" s="138" t="s">
        <v>4206</v>
      </c>
      <c r="DU37" s="138">
        <v>744</v>
      </c>
      <c r="DV37" s="138">
        <v>395</v>
      </c>
      <c r="DW37" s="139">
        <v>1958</v>
      </c>
      <c r="DX37" s="139">
        <v>4623</v>
      </c>
    </row>
    <row r="38" spans="1:128">
      <c r="A38" s="162"/>
      <c r="B38" s="13" t="s">
        <v>120</v>
      </c>
      <c r="C38" s="74">
        <v>1351</v>
      </c>
      <c r="D38" s="74">
        <v>732</v>
      </c>
      <c r="E38" s="74">
        <v>386</v>
      </c>
      <c r="F38" s="74">
        <v>282</v>
      </c>
      <c r="G38" s="74">
        <v>0</v>
      </c>
      <c r="H38" s="74">
        <v>0</v>
      </c>
      <c r="I38" s="74">
        <v>86</v>
      </c>
      <c r="J38" s="74">
        <v>43</v>
      </c>
      <c r="K38" s="74">
        <v>513</v>
      </c>
      <c r="L38" s="74">
        <v>202</v>
      </c>
      <c r="M38" s="74">
        <v>856</v>
      </c>
      <c r="N38" s="74">
        <v>434</v>
      </c>
      <c r="O38" s="74">
        <v>36</v>
      </c>
      <c r="P38" s="74">
        <v>14</v>
      </c>
      <c r="Q38" s="74">
        <v>661</v>
      </c>
      <c r="R38" s="74">
        <v>266</v>
      </c>
      <c r="S38" s="74">
        <v>82</v>
      </c>
      <c r="T38" s="74">
        <v>26</v>
      </c>
      <c r="U38" s="67">
        <v>3971</v>
      </c>
      <c r="V38" s="67">
        <v>1999</v>
      </c>
      <c r="W38" s="162"/>
      <c r="X38" s="13" t="s">
        <v>120</v>
      </c>
      <c r="Y38" s="74">
        <v>30</v>
      </c>
      <c r="Z38" s="74">
        <v>9</v>
      </c>
      <c r="AA38" s="74">
        <v>10</v>
      </c>
      <c r="AB38" s="74">
        <v>8</v>
      </c>
      <c r="AC38" s="74">
        <v>0</v>
      </c>
      <c r="AD38" s="74">
        <v>0</v>
      </c>
      <c r="AE38" s="74">
        <v>0</v>
      </c>
      <c r="AF38" s="74">
        <v>0</v>
      </c>
      <c r="AG38" s="74">
        <v>39</v>
      </c>
      <c r="AH38" s="74">
        <v>30</v>
      </c>
      <c r="AI38" s="74">
        <v>154</v>
      </c>
      <c r="AJ38" s="74">
        <v>46</v>
      </c>
      <c r="AK38" s="74">
        <v>16</v>
      </c>
      <c r="AL38" s="74">
        <v>6</v>
      </c>
      <c r="AM38" s="74">
        <v>166</v>
      </c>
      <c r="AN38" s="74">
        <v>64</v>
      </c>
      <c r="AO38" s="74">
        <v>24</v>
      </c>
      <c r="AP38" s="74">
        <v>9</v>
      </c>
      <c r="AQ38" s="67">
        <v>439</v>
      </c>
      <c r="AR38" s="67">
        <v>172</v>
      </c>
      <c r="AS38" s="162"/>
      <c r="AT38" s="13" t="s">
        <v>120</v>
      </c>
      <c r="AU38" s="74">
        <v>22</v>
      </c>
      <c r="AV38" s="74">
        <v>9</v>
      </c>
      <c r="AW38" s="74">
        <v>0</v>
      </c>
      <c r="AX38" s="74">
        <v>7</v>
      </c>
      <c r="AY38" s="74">
        <v>9</v>
      </c>
      <c r="AZ38" s="74">
        <v>10</v>
      </c>
      <c r="BA38" s="74">
        <v>1</v>
      </c>
      <c r="BB38" s="74">
        <v>8</v>
      </c>
      <c r="BC38" s="74">
        <v>2</v>
      </c>
      <c r="BD38" s="67">
        <v>68</v>
      </c>
      <c r="BE38" s="76">
        <v>67</v>
      </c>
      <c r="BF38" s="74">
        <v>48</v>
      </c>
      <c r="BG38" s="74">
        <v>55</v>
      </c>
      <c r="BH38" s="74">
        <v>4</v>
      </c>
      <c r="BI38" s="74">
        <v>5</v>
      </c>
      <c r="BJ38" s="162"/>
      <c r="BK38" s="13" t="s">
        <v>120</v>
      </c>
      <c r="BL38" s="74">
        <v>95</v>
      </c>
      <c r="BM38" s="74">
        <v>1604</v>
      </c>
      <c r="BN38" s="74">
        <v>0</v>
      </c>
      <c r="BO38" s="74">
        <v>53</v>
      </c>
      <c r="BP38" s="74">
        <v>0</v>
      </c>
      <c r="BQ38" s="74">
        <v>25</v>
      </c>
      <c r="BR38" s="74">
        <v>64</v>
      </c>
      <c r="BS38" s="74">
        <v>58</v>
      </c>
      <c r="BT38" s="74">
        <v>58</v>
      </c>
      <c r="BU38" s="162"/>
      <c r="BV38" s="13" t="s">
        <v>120</v>
      </c>
      <c r="BW38" s="74">
        <v>468</v>
      </c>
      <c r="BX38" s="74">
        <v>269</v>
      </c>
      <c r="BY38" s="74">
        <v>467</v>
      </c>
      <c r="BZ38" s="74">
        <v>269</v>
      </c>
      <c r="CA38" s="74">
        <v>290</v>
      </c>
      <c r="CB38" s="74">
        <v>171</v>
      </c>
      <c r="CC38" s="74">
        <v>31</v>
      </c>
      <c r="CD38" s="74">
        <v>4</v>
      </c>
      <c r="CE38" s="74">
        <v>31</v>
      </c>
      <c r="CF38" s="74">
        <v>4</v>
      </c>
      <c r="CG38" s="74">
        <v>13</v>
      </c>
      <c r="CH38" s="74">
        <v>3</v>
      </c>
      <c r="CI38" s="74">
        <v>480</v>
      </c>
      <c r="CJ38" s="74">
        <v>160</v>
      </c>
      <c r="CK38" s="74">
        <v>477</v>
      </c>
      <c r="CL38" s="74">
        <v>160</v>
      </c>
      <c r="CM38" s="74">
        <v>107</v>
      </c>
      <c r="CN38" s="74">
        <v>44</v>
      </c>
      <c r="CO38" s="162"/>
      <c r="CP38" s="13" t="s">
        <v>120</v>
      </c>
      <c r="CQ38" s="5">
        <v>61</v>
      </c>
      <c r="CR38" s="5">
        <v>54</v>
      </c>
      <c r="CS38" s="5">
        <v>2</v>
      </c>
      <c r="CT38" s="5">
        <v>46</v>
      </c>
      <c r="CU38" s="5">
        <v>0</v>
      </c>
      <c r="CV38" s="29">
        <v>163</v>
      </c>
      <c r="CW38" s="5">
        <v>80</v>
      </c>
      <c r="CX38" s="5">
        <v>56</v>
      </c>
      <c r="CY38" s="72">
        <v>49</v>
      </c>
      <c r="CZ38" s="5">
        <v>28</v>
      </c>
      <c r="DA38" s="162"/>
      <c r="DB38" s="13" t="s">
        <v>120</v>
      </c>
      <c r="DC38" s="74">
        <v>765</v>
      </c>
      <c r="DD38" s="74">
        <v>1059</v>
      </c>
      <c r="DE38" s="74">
        <v>264</v>
      </c>
      <c r="DF38" s="74">
        <v>640</v>
      </c>
      <c r="DG38" s="74">
        <v>1572</v>
      </c>
      <c r="DH38" s="74">
        <v>129</v>
      </c>
      <c r="DI38" s="74">
        <v>1245</v>
      </c>
      <c r="DJ38" s="74">
        <v>229</v>
      </c>
      <c r="DK38" s="74">
        <v>252</v>
      </c>
      <c r="DL38" s="74">
        <v>12</v>
      </c>
      <c r="DM38" s="74">
        <v>0</v>
      </c>
      <c r="DN38" s="74">
        <v>20</v>
      </c>
      <c r="DO38" s="74">
        <v>0</v>
      </c>
      <c r="DP38" s="74">
        <v>1</v>
      </c>
      <c r="DQ38" s="74">
        <v>757</v>
      </c>
      <c r="DR38" s="135"/>
      <c r="DS38" s="138" t="s">
        <v>132</v>
      </c>
      <c r="DT38" s="138" t="s">
        <v>4207</v>
      </c>
      <c r="DU38" s="138">
        <v>979</v>
      </c>
      <c r="DV38" s="138">
        <v>410</v>
      </c>
      <c r="DW38" s="139">
        <v>3515</v>
      </c>
      <c r="DX38" s="139">
        <v>6167</v>
      </c>
    </row>
    <row r="39" spans="1:128">
      <c r="A39" s="162"/>
      <c r="B39" s="103" t="s">
        <v>102</v>
      </c>
      <c r="C39" s="105">
        <v>2436</v>
      </c>
      <c r="D39" s="105">
        <v>1284</v>
      </c>
      <c r="E39" s="105">
        <v>729</v>
      </c>
      <c r="F39" s="105">
        <v>462</v>
      </c>
      <c r="G39" s="105">
        <v>36</v>
      </c>
      <c r="H39" s="105">
        <v>18</v>
      </c>
      <c r="I39" s="105">
        <v>316</v>
      </c>
      <c r="J39" s="105">
        <v>131</v>
      </c>
      <c r="K39" s="105">
        <v>589</v>
      </c>
      <c r="L39" s="105">
        <v>228</v>
      </c>
      <c r="M39" s="105">
        <v>1324</v>
      </c>
      <c r="N39" s="105">
        <v>706</v>
      </c>
      <c r="O39" s="105">
        <v>60</v>
      </c>
      <c r="P39" s="105">
        <v>26</v>
      </c>
      <c r="Q39" s="105">
        <v>1004</v>
      </c>
      <c r="R39" s="105">
        <v>384</v>
      </c>
      <c r="S39" s="105">
        <v>82</v>
      </c>
      <c r="T39" s="105">
        <v>26</v>
      </c>
      <c r="U39" s="105">
        <v>6576</v>
      </c>
      <c r="V39" s="105">
        <v>3265</v>
      </c>
      <c r="W39" s="162"/>
      <c r="X39" s="103" t="s">
        <v>102</v>
      </c>
      <c r="Y39" s="105">
        <v>75</v>
      </c>
      <c r="Z39" s="105">
        <v>47</v>
      </c>
      <c r="AA39" s="105">
        <v>19</v>
      </c>
      <c r="AB39" s="105">
        <v>12</v>
      </c>
      <c r="AC39" s="105">
        <v>0</v>
      </c>
      <c r="AD39" s="105">
        <v>0</v>
      </c>
      <c r="AE39" s="105">
        <v>4</v>
      </c>
      <c r="AF39" s="105">
        <v>2</v>
      </c>
      <c r="AG39" s="105">
        <v>40</v>
      </c>
      <c r="AH39" s="105">
        <v>30</v>
      </c>
      <c r="AI39" s="105">
        <v>229</v>
      </c>
      <c r="AJ39" s="105">
        <v>86</v>
      </c>
      <c r="AK39" s="105">
        <v>21</v>
      </c>
      <c r="AL39" s="105">
        <v>10</v>
      </c>
      <c r="AM39" s="105">
        <v>296</v>
      </c>
      <c r="AN39" s="105">
        <v>110</v>
      </c>
      <c r="AO39" s="105">
        <v>24</v>
      </c>
      <c r="AP39" s="105">
        <v>9</v>
      </c>
      <c r="AQ39" s="105">
        <v>708</v>
      </c>
      <c r="AR39" s="105">
        <v>306</v>
      </c>
      <c r="AS39" s="162"/>
      <c r="AT39" s="103" t="s">
        <v>102</v>
      </c>
      <c r="AU39" s="105">
        <v>42</v>
      </c>
      <c r="AV39" s="105">
        <v>18</v>
      </c>
      <c r="AW39" s="105">
        <v>1</v>
      </c>
      <c r="AX39" s="105">
        <v>13</v>
      </c>
      <c r="AY39" s="105">
        <v>11</v>
      </c>
      <c r="AZ39" s="105">
        <v>20</v>
      </c>
      <c r="BA39" s="105">
        <v>2</v>
      </c>
      <c r="BB39" s="105">
        <v>17</v>
      </c>
      <c r="BC39" s="105">
        <v>2</v>
      </c>
      <c r="BD39" s="105">
        <v>126</v>
      </c>
      <c r="BE39" s="105">
        <v>115</v>
      </c>
      <c r="BF39" s="105">
        <v>86</v>
      </c>
      <c r="BG39" s="105">
        <v>55</v>
      </c>
      <c r="BH39" s="105">
        <v>13</v>
      </c>
      <c r="BI39" s="105">
        <v>12</v>
      </c>
      <c r="BJ39" s="162"/>
      <c r="BK39" s="103" t="s">
        <v>102</v>
      </c>
      <c r="BL39" s="105">
        <v>95</v>
      </c>
      <c r="BM39" s="105">
        <v>2574</v>
      </c>
      <c r="BN39" s="105">
        <v>6</v>
      </c>
      <c r="BO39" s="105">
        <v>53</v>
      </c>
      <c r="BP39" s="105">
        <v>0</v>
      </c>
      <c r="BQ39" s="105">
        <v>61</v>
      </c>
      <c r="BR39" s="105">
        <v>114</v>
      </c>
      <c r="BS39" s="105">
        <v>100</v>
      </c>
      <c r="BT39" s="105">
        <v>100</v>
      </c>
      <c r="BU39" s="162"/>
      <c r="BV39" s="103" t="s">
        <v>102</v>
      </c>
      <c r="BW39" s="105">
        <v>908</v>
      </c>
      <c r="BX39" s="105">
        <v>533</v>
      </c>
      <c r="BY39" s="105">
        <v>889</v>
      </c>
      <c r="BZ39" s="105">
        <v>524</v>
      </c>
      <c r="CA39" s="105">
        <v>566</v>
      </c>
      <c r="CB39" s="105">
        <v>345</v>
      </c>
      <c r="CC39" s="105">
        <v>46</v>
      </c>
      <c r="CD39" s="105">
        <v>8</v>
      </c>
      <c r="CE39" s="105">
        <v>46</v>
      </c>
      <c r="CF39" s="105">
        <v>8</v>
      </c>
      <c r="CG39" s="105">
        <v>15</v>
      </c>
      <c r="CH39" s="105">
        <v>4</v>
      </c>
      <c r="CI39" s="105">
        <v>769</v>
      </c>
      <c r="CJ39" s="105">
        <v>264</v>
      </c>
      <c r="CK39" s="105">
        <v>758</v>
      </c>
      <c r="CL39" s="105">
        <v>262</v>
      </c>
      <c r="CM39" s="105">
        <v>224</v>
      </c>
      <c r="CN39" s="105">
        <v>82</v>
      </c>
      <c r="CO39" s="162"/>
      <c r="CP39" s="105" t="s">
        <v>102</v>
      </c>
      <c r="CQ39" s="105">
        <v>122</v>
      </c>
      <c r="CR39" s="105">
        <v>79</v>
      </c>
      <c r="CS39" s="105">
        <v>3</v>
      </c>
      <c r="CT39" s="105">
        <v>101</v>
      </c>
      <c r="CU39" s="105">
        <v>0</v>
      </c>
      <c r="CV39" s="105">
        <v>305</v>
      </c>
      <c r="CW39" s="105">
        <v>129</v>
      </c>
      <c r="CX39" s="105">
        <v>99</v>
      </c>
      <c r="CY39" s="105">
        <v>82</v>
      </c>
      <c r="CZ39" s="105">
        <v>44</v>
      </c>
      <c r="DA39" s="162"/>
      <c r="DB39" s="103" t="s">
        <v>102</v>
      </c>
      <c r="DC39" s="105">
        <v>1480</v>
      </c>
      <c r="DD39" s="105">
        <v>2092</v>
      </c>
      <c r="DE39" s="105">
        <v>1012</v>
      </c>
      <c r="DF39" s="105">
        <v>770</v>
      </c>
      <c r="DG39" s="105">
        <v>2036</v>
      </c>
      <c r="DH39" s="105">
        <v>222</v>
      </c>
      <c r="DI39" s="105">
        <v>2203</v>
      </c>
      <c r="DJ39" s="105">
        <v>502</v>
      </c>
      <c r="DK39" s="105">
        <v>461</v>
      </c>
      <c r="DL39" s="105">
        <v>12</v>
      </c>
      <c r="DM39" s="105">
        <v>0</v>
      </c>
      <c r="DN39" s="105">
        <v>29</v>
      </c>
      <c r="DO39" s="105">
        <v>0</v>
      </c>
      <c r="DP39" s="105">
        <v>18</v>
      </c>
      <c r="DQ39" s="105">
        <v>776</v>
      </c>
      <c r="DR39" s="135"/>
      <c r="DS39" s="138" t="s">
        <v>132</v>
      </c>
      <c r="DT39" s="138" t="s">
        <v>4208</v>
      </c>
      <c r="DU39" s="138">
        <v>1723</v>
      </c>
      <c r="DV39" s="138">
        <v>805</v>
      </c>
      <c r="DW39" s="139">
        <v>5473</v>
      </c>
      <c r="DX39" s="139">
        <v>10790</v>
      </c>
    </row>
    <row r="40" spans="1:128">
      <c r="A40" s="163" t="s">
        <v>384</v>
      </c>
      <c r="B40" s="163"/>
      <c r="C40" s="163"/>
      <c r="D40" s="163"/>
      <c r="E40" s="163"/>
      <c r="F40" s="163"/>
      <c r="G40" s="163"/>
      <c r="H40" s="163"/>
      <c r="I40" s="163"/>
      <c r="J40" s="163"/>
      <c r="K40" s="163"/>
      <c r="L40" s="163"/>
      <c r="M40" s="163"/>
      <c r="N40" s="163"/>
      <c r="O40" s="163"/>
      <c r="P40" s="163"/>
      <c r="Q40" s="163"/>
      <c r="R40" s="163"/>
      <c r="S40" s="163"/>
      <c r="T40" s="163"/>
      <c r="U40" s="163"/>
      <c r="V40" s="163"/>
      <c r="W40" s="163" t="s">
        <v>385</v>
      </c>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t="s">
        <v>386</v>
      </c>
      <c r="AT40" s="163"/>
      <c r="AU40" s="163"/>
      <c r="AV40" s="163"/>
      <c r="AW40" s="163"/>
      <c r="AX40" s="163"/>
      <c r="AY40" s="163"/>
      <c r="AZ40" s="163"/>
      <c r="BA40" s="163"/>
      <c r="BB40" s="163"/>
      <c r="BC40" s="163"/>
      <c r="BD40" s="163"/>
      <c r="BE40" s="163"/>
      <c r="BF40" s="163"/>
      <c r="BG40" s="163"/>
      <c r="BH40" s="163"/>
      <c r="BI40" s="163"/>
      <c r="BJ40" s="163" t="s">
        <v>387</v>
      </c>
      <c r="BK40" s="163"/>
      <c r="BL40" s="163"/>
      <c r="BM40" s="163"/>
      <c r="BN40" s="163"/>
      <c r="BO40" s="163"/>
      <c r="BP40" s="163"/>
      <c r="BQ40" s="163"/>
      <c r="BR40" s="163"/>
      <c r="BS40" s="163"/>
      <c r="BT40" s="163"/>
      <c r="BU40" s="163" t="s">
        <v>4588</v>
      </c>
      <c r="BV40" s="163"/>
      <c r="BW40" s="163"/>
      <c r="BX40" s="163"/>
      <c r="BY40" s="163"/>
      <c r="BZ40" s="163"/>
      <c r="CA40" s="163"/>
      <c r="CB40" s="163"/>
      <c r="CC40" s="163"/>
      <c r="CD40" s="163"/>
      <c r="CE40" s="163"/>
      <c r="CF40" s="163"/>
      <c r="CG40" s="163"/>
      <c r="CH40" s="163"/>
      <c r="CI40" s="163"/>
      <c r="CJ40" s="163"/>
      <c r="CK40" s="163"/>
      <c r="CL40" s="163"/>
      <c r="CM40" s="163"/>
      <c r="CN40" s="163"/>
      <c r="CO40" s="163" t="s">
        <v>388</v>
      </c>
      <c r="CP40" s="163"/>
      <c r="CQ40" s="163"/>
      <c r="CR40" s="163"/>
      <c r="CS40" s="163"/>
      <c r="CT40" s="163"/>
      <c r="CU40" s="163"/>
      <c r="CV40" s="163"/>
      <c r="CW40" s="163"/>
      <c r="CX40" s="163"/>
      <c r="CY40" s="163"/>
      <c r="CZ40" s="163"/>
      <c r="DA40" s="163" t="s">
        <v>389</v>
      </c>
      <c r="DB40" s="163"/>
      <c r="DC40" s="163"/>
      <c r="DD40" s="163"/>
      <c r="DE40" s="163"/>
      <c r="DF40" s="163"/>
      <c r="DG40" s="163"/>
      <c r="DH40" s="163"/>
      <c r="DI40" s="163"/>
      <c r="DJ40" s="163"/>
      <c r="DK40" s="163"/>
      <c r="DL40" s="163"/>
      <c r="DM40" s="163"/>
      <c r="DN40" s="163"/>
      <c r="DO40" s="163"/>
      <c r="DP40" s="163"/>
      <c r="DQ40" s="163"/>
      <c r="DR40" s="135"/>
      <c r="DS40" s="138" t="s">
        <v>384</v>
      </c>
      <c r="DT40" s="138" t="s">
        <v>384</v>
      </c>
      <c r="DU40" s="138">
        <v>0</v>
      </c>
      <c r="DV40" s="138">
        <v>0</v>
      </c>
      <c r="DW40" s="139">
        <v>0</v>
      </c>
      <c r="DX40" s="139">
        <v>0</v>
      </c>
    </row>
    <row r="41" spans="1:128">
      <c r="A41" s="163" t="s">
        <v>4174</v>
      </c>
      <c r="B41" s="163"/>
      <c r="C41" s="163"/>
      <c r="D41" s="163"/>
      <c r="E41" s="163"/>
      <c r="F41" s="163"/>
      <c r="G41" s="163"/>
      <c r="H41" s="163"/>
      <c r="I41" s="163"/>
      <c r="J41" s="163"/>
      <c r="K41" s="163"/>
      <c r="L41" s="163"/>
      <c r="M41" s="163"/>
      <c r="N41" s="163"/>
      <c r="O41" s="163"/>
      <c r="P41" s="163"/>
      <c r="Q41" s="163"/>
      <c r="R41" s="163"/>
      <c r="S41" s="163"/>
      <c r="T41" s="163"/>
      <c r="U41" s="163"/>
      <c r="V41" s="163"/>
      <c r="W41" s="163" t="s">
        <v>4174</v>
      </c>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t="s">
        <v>4174</v>
      </c>
      <c r="AT41" s="163"/>
      <c r="AU41" s="163"/>
      <c r="AV41" s="163"/>
      <c r="AW41" s="163"/>
      <c r="AX41" s="163"/>
      <c r="AY41" s="163"/>
      <c r="AZ41" s="163"/>
      <c r="BA41" s="163"/>
      <c r="BB41" s="163"/>
      <c r="BC41" s="163"/>
      <c r="BD41" s="163"/>
      <c r="BE41" s="163"/>
      <c r="BF41" s="163"/>
      <c r="BG41" s="163"/>
      <c r="BH41" s="163"/>
      <c r="BI41" s="163"/>
      <c r="BJ41" s="185" t="s">
        <v>4174</v>
      </c>
      <c r="BK41" s="185"/>
      <c r="BL41" s="185"/>
      <c r="BM41" s="185"/>
      <c r="BN41" s="185"/>
      <c r="BO41" s="185"/>
      <c r="BP41" s="185"/>
      <c r="BQ41" s="185"/>
      <c r="BR41" s="185"/>
      <c r="BS41" s="185"/>
      <c r="BT41" s="185"/>
      <c r="BU41" s="210" t="s">
        <v>4175</v>
      </c>
      <c r="BV41" s="210"/>
      <c r="BW41" s="210"/>
      <c r="BX41" s="210"/>
      <c r="BY41" s="210"/>
      <c r="BZ41" s="210"/>
      <c r="CA41" s="210"/>
      <c r="CB41" s="210"/>
      <c r="CC41" s="210"/>
      <c r="CD41" s="210"/>
      <c r="CE41" s="210"/>
      <c r="CF41" s="210"/>
      <c r="CG41" s="210"/>
      <c r="CH41" s="210"/>
      <c r="CI41" s="210"/>
      <c r="CJ41" s="210"/>
      <c r="CK41" s="210"/>
      <c r="CL41" s="210"/>
      <c r="CM41" s="210"/>
      <c r="CN41" s="210"/>
      <c r="CO41" s="163" t="s">
        <v>4174</v>
      </c>
      <c r="CP41" s="163"/>
      <c r="CQ41" s="163"/>
      <c r="CR41" s="163"/>
      <c r="CS41" s="163"/>
      <c r="CT41" s="163"/>
      <c r="CU41" s="163"/>
      <c r="CV41" s="163"/>
      <c r="CW41" s="163"/>
      <c r="CX41" s="163"/>
      <c r="CY41" s="163"/>
      <c r="CZ41" s="163"/>
      <c r="DA41" s="185" t="s">
        <v>4174</v>
      </c>
      <c r="DB41" s="185"/>
      <c r="DC41" s="185"/>
      <c r="DD41" s="185"/>
      <c r="DE41" s="185"/>
      <c r="DF41" s="185"/>
      <c r="DG41" s="185"/>
      <c r="DH41" s="185"/>
      <c r="DI41" s="185"/>
      <c r="DJ41" s="185"/>
      <c r="DK41" s="185"/>
      <c r="DL41" s="185"/>
      <c r="DM41" s="185"/>
      <c r="DN41" s="185"/>
      <c r="DO41" s="185"/>
      <c r="DP41" s="185"/>
      <c r="DQ41" s="185"/>
      <c r="DR41" s="135"/>
      <c r="DS41" s="138" t="s">
        <v>4174</v>
      </c>
      <c r="DT41" s="138" t="s">
        <v>4174</v>
      </c>
      <c r="DU41" s="138">
        <v>0</v>
      </c>
      <c r="DV41" s="138">
        <v>0</v>
      </c>
      <c r="DW41" s="139">
        <v>0</v>
      </c>
      <c r="DX41" s="139">
        <v>0</v>
      </c>
    </row>
    <row r="42" spans="1:128" ht="14.45" customHeight="1">
      <c r="A42" s="164" t="s">
        <v>1</v>
      </c>
      <c r="B42" s="164" t="s">
        <v>113</v>
      </c>
      <c r="C42" s="163" t="s">
        <v>41</v>
      </c>
      <c r="D42" s="163"/>
      <c r="E42" s="163" t="s">
        <v>101</v>
      </c>
      <c r="F42" s="163"/>
      <c r="G42" s="163" t="s">
        <v>42</v>
      </c>
      <c r="H42" s="163"/>
      <c r="I42" s="163" t="s">
        <v>43</v>
      </c>
      <c r="J42" s="163"/>
      <c r="K42" s="209" t="s">
        <v>44</v>
      </c>
      <c r="L42" s="209"/>
      <c r="M42" s="163" t="s">
        <v>390</v>
      </c>
      <c r="N42" s="163"/>
      <c r="O42" s="163" t="s">
        <v>391</v>
      </c>
      <c r="P42" s="163"/>
      <c r="Q42" s="163" t="s">
        <v>392</v>
      </c>
      <c r="R42" s="163"/>
      <c r="S42" s="163" t="s">
        <v>393</v>
      </c>
      <c r="T42" s="163"/>
      <c r="U42" s="163" t="s">
        <v>102</v>
      </c>
      <c r="V42" s="163"/>
      <c r="W42" s="164" t="s">
        <v>1</v>
      </c>
      <c r="X42" s="164" t="s">
        <v>113</v>
      </c>
      <c r="Y42" s="163" t="s">
        <v>41</v>
      </c>
      <c r="Z42" s="163"/>
      <c r="AA42" s="163" t="s">
        <v>101</v>
      </c>
      <c r="AB42" s="163"/>
      <c r="AC42" s="163" t="s">
        <v>42</v>
      </c>
      <c r="AD42" s="163"/>
      <c r="AE42" s="163" t="s">
        <v>43</v>
      </c>
      <c r="AF42" s="163"/>
      <c r="AG42" s="209" t="s">
        <v>44</v>
      </c>
      <c r="AH42" s="209"/>
      <c r="AI42" s="163" t="s">
        <v>390</v>
      </c>
      <c r="AJ42" s="163"/>
      <c r="AK42" s="163" t="s">
        <v>391</v>
      </c>
      <c r="AL42" s="163"/>
      <c r="AM42" s="163" t="s">
        <v>392</v>
      </c>
      <c r="AN42" s="163"/>
      <c r="AO42" s="163" t="s">
        <v>393</v>
      </c>
      <c r="AP42" s="163"/>
      <c r="AQ42" s="163" t="s">
        <v>102</v>
      </c>
      <c r="AR42" s="163"/>
      <c r="AS42" s="164" t="s">
        <v>1</v>
      </c>
      <c r="AT42" s="164" t="s">
        <v>113</v>
      </c>
      <c r="AU42" s="164" t="s">
        <v>363</v>
      </c>
      <c r="AV42" s="164"/>
      <c r="AW42" s="164"/>
      <c r="AX42" s="164"/>
      <c r="AY42" s="164"/>
      <c r="AZ42" s="164"/>
      <c r="BA42" s="164"/>
      <c r="BB42" s="164"/>
      <c r="BC42" s="164"/>
      <c r="BD42" s="164"/>
      <c r="BE42" s="164" t="s">
        <v>165</v>
      </c>
      <c r="BF42" s="164"/>
      <c r="BG42" s="164"/>
      <c r="BH42" s="164"/>
      <c r="BI42" s="164" t="s">
        <v>168</v>
      </c>
      <c r="BJ42" s="164" t="s">
        <v>1</v>
      </c>
      <c r="BK42" s="164" t="s">
        <v>113</v>
      </c>
      <c r="BL42" s="185" t="s">
        <v>169</v>
      </c>
      <c r="BM42" s="185"/>
      <c r="BN42" s="185"/>
      <c r="BO42" s="185"/>
      <c r="BP42" s="185"/>
      <c r="BQ42" s="185"/>
      <c r="BR42" s="185"/>
      <c r="BS42" s="185"/>
      <c r="BT42" s="185"/>
      <c r="BU42" s="164" t="s">
        <v>1</v>
      </c>
      <c r="BV42" s="164" t="s">
        <v>113</v>
      </c>
      <c r="BW42" s="185" t="s">
        <v>394</v>
      </c>
      <c r="BX42" s="185"/>
      <c r="BY42" s="185"/>
      <c r="BZ42" s="185"/>
      <c r="CA42" s="185"/>
      <c r="CB42" s="185"/>
      <c r="CC42" s="185" t="s">
        <v>395</v>
      </c>
      <c r="CD42" s="185"/>
      <c r="CE42" s="185"/>
      <c r="CF42" s="185"/>
      <c r="CG42" s="185"/>
      <c r="CH42" s="185"/>
      <c r="CI42" s="185" t="s">
        <v>396</v>
      </c>
      <c r="CJ42" s="185"/>
      <c r="CK42" s="185"/>
      <c r="CL42" s="185"/>
      <c r="CM42" s="185"/>
      <c r="CN42" s="185"/>
      <c r="CO42" s="190" t="s">
        <v>1</v>
      </c>
      <c r="CP42" s="190" t="s">
        <v>113</v>
      </c>
      <c r="CQ42" s="163" t="s">
        <v>166</v>
      </c>
      <c r="CR42" s="163"/>
      <c r="CS42" s="163"/>
      <c r="CT42" s="163"/>
      <c r="CU42" s="163"/>
      <c r="CV42" s="163"/>
      <c r="CW42" s="163"/>
      <c r="CX42" s="163"/>
      <c r="CY42" s="163" t="s">
        <v>167</v>
      </c>
      <c r="CZ42" s="163"/>
      <c r="DA42" s="164" t="s">
        <v>1</v>
      </c>
      <c r="DB42" s="164" t="s">
        <v>113</v>
      </c>
      <c r="DC42" s="185" t="s">
        <v>371</v>
      </c>
      <c r="DD42" s="185"/>
      <c r="DE42" s="185"/>
      <c r="DF42" s="185"/>
      <c r="DG42" s="185"/>
      <c r="DH42" s="185"/>
      <c r="DI42" s="185"/>
      <c r="DJ42" s="185"/>
      <c r="DK42" s="185"/>
      <c r="DL42" s="185"/>
      <c r="DM42" s="185"/>
      <c r="DN42" s="185"/>
      <c r="DO42" s="185"/>
      <c r="DP42" s="185"/>
      <c r="DQ42" s="185"/>
      <c r="DR42" s="135"/>
      <c r="DS42" s="138" t="s">
        <v>1</v>
      </c>
      <c r="DT42" s="138" t="s">
        <v>4209</v>
      </c>
      <c r="DU42" s="138" t="e">
        <v>#VALUE!</v>
      </c>
      <c r="DV42" s="138">
        <v>0</v>
      </c>
      <c r="DW42" s="139" t="e">
        <v>#VALUE!</v>
      </c>
      <c r="DX42" s="139">
        <v>0</v>
      </c>
    </row>
    <row r="43" spans="1:128" ht="14.45" customHeight="1">
      <c r="A43" s="164"/>
      <c r="B43" s="164"/>
      <c r="C43" s="164" t="s">
        <v>170</v>
      </c>
      <c r="D43" s="164" t="s">
        <v>57</v>
      </c>
      <c r="E43" s="164" t="s">
        <v>170</v>
      </c>
      <c r="F43" s="164" t="s">
        <v>57</v>
      </c>
      <c r="G43" s="164" t="s">
        <v>170</v>
      </c>
      <c r="H43" s="164" t="s">
        <v>57</v>
      </c>
      <c r="I43" s="164" t="s">
        <v>170</v>
      </c>
      <c r="J43" s="164" t="s">
        <v>57</v>
      </c>
      <c r="K43" s="164" t="s">
        <v>170</v>
      </c>
      <c r="L43" s="164" t="s">
        <v>57</v>
      </c>
      <c r="M43" s="164" t="s">
        <v>170</v>
      </c>
      <c r="N43" s="164" t="s">
        <v>57</v>
      </c>
      <c r="O43" s="164" t="s">
        <v>170</v>
      </c>
      <c r="P43" s="164" t="s">
        <v>57</v>
      </c>
      <c r="Q43" s="164" t="s">
        <v>170</v>
      </c>
      <c r="R43" s="164" t="s">
        <v>57</v>
      </c>
      <c r="S43" s="164" t="s">
        <v>170</v>
      </c>
      <c r="T43" s="164" t="s">
        <v>57</v>
      </c>
      <c r="U43" s="164" t="s">
        <v>170</v>
      </c>
      <c r="V43" s="164" t="s">
        <v>57</v>
      </c>
      <c r="W43" s="164"/>
      <c r="X43" s="164"/>
      <c r="Y43" s="164" t="s">
        <v>170</v>
      </c>
      <c r="Z43" s="164" t="s">
        <v>57</v>
      </c>
      <c r="AA43" s="164" t="s">
        <v>170</v>
      </c>
      <c r="AB43" s="164" t="s">
        <v>57</v>
      </c>
      <c r="AC43" s="164" t="s">
        <v>170</v>
      </c>
      <c r="AD43" s="164" t="s">
        <v>57</v>
      </c>
      <c r="AE43" s="164" t="s">
        <v>170</v>
      </c>
      <c r="AF43" s="164" t="s">
        <v>57</v>
      </c>
      <c r="AG43" s="164" t="s">
        <v>170</v>
      </c>
      <c r="AH43" s="164" t="s">
        <v>57</v>
      </c>
      <c r="AI43" s="164" t="s">
        <v>170</v>
      </c>
      <c r="AJ43" s="164" t="s">
        <v>57</v>
      </c>
      <c r="AK43" s="164" t="s">
        <v>170</v>
      </c>
      <c r="AL43" s="164" t="s">
        <v>57</v>
      </c>
      <c r="AM43" s="164" t="s">
        <v>170</v>
      </c>
      <c r="AN43" s="164" t="s">
        <v>57</v>
      </c>
      <c r="AO43" s="164" t="s">
        <v>170</v>
      </c>
      <c r="AP43" s="164" t="s">
        <v>57</v>
      </c>
      <c r="AQ43" s="164" t="s">
        <v>170</v>
      </c>
      <c r="AR43" s="164" t="s">
        <v>57</v>
      </c>
      <c r="AS43" s="164"/>
      <c r="AT43" s="164"/>
      <c r="AU43" s="164" t="s">
        <v>41</v>
      </c>
      <c r="AV43" s="164" t="s">
        <v>101</v>
      </c>
      <c r="AW43" s="164" t="s">
        <v>42</v>
      </c>
      <c r="AX43" s="164" t="s">
        <v>43</v>
      </c>
      <c r="AY43" s="164" t="s">
        <v>44</v>
      </c>
      <c r="AZ43" s="164" t="s">
        <v>390</v>
      </c>
      <c r="BA43" s="164" t="s">
        <v>391</v>
      </c>
      <c r="BB43" s="164" t="s">
        <v>392</v>
      </c>
      <c r="BC43" s="164" t="s">
        <v>393</v>
      </c>
      <c r="BD43" s="164" t="s">
        <v>102</v>
      </c>
      <c r="BE43" s="204" t="s">
        <v>433</v>
      </c>
      <c r="BF43" s="204" t="s">
        <v>279</v>
      </c>
      <c r="BG43" s="204" t="s">
        <v>172</v>
      </c>
      <c r="BH43" s="204" t="s">
        <v>173</v>
      </c>
      <c r="BI43" s="164"/>
      <c r="BJ43" s="164"/>
      <c r="BK43" s="164"/>
      <c r="BL43" s="200" t="s">
        <v>434</v>
      </c>
      <c r="BM43" s="200" t="s">
        <v>344</v>
      </c>
      <c r="BN43" s="200" t="s">
        <v>435</v>
      </c>
      <c r="BO43" s="200" t="s">
        <v>436</v>
      </c>
      <c r="BP43" s="200" t="s">
        <v>437</v>
      </c>
      <c r="BQ43" s="200" t="s">
        <v>175</v>
      </c>
      <c r="BR43" s="200" t="s">
        <v>176</v>
      </c>
      <c r="BS43" s="200" t="s">
        <v>69</v>
      </c>
      <c r="BT43" s="200" t="s">
        <v>70</v>
      </c>
      <c r="BU43" s="164"/>
      <c r="BV43" s="164"/>
      <c r="BW43" s="185" t="s">
        <v>417</v>
      </c>
      <c r="BX43" s="185"/>
      <c r="BY43" s="185" t="s">
        <v>418</v>
      </c>
      <c r="BZ43" s="185"/>
      <c r="CA43" s="185" t="s">
        <v>419</v>
      </c>
      <c r="CB43" s="185"/>
      <c r="CC43" s="185" t="s">
        <v>417</v>
      </c>
      <c r="CD43" s="185"/>
      <c r="CE43" s="185" t="s">
        <v>418</v>
      </c>
      <c r="CF43" s="185"/>
      <c r="CG43" s="185" t="s">
        <v>419</v>
      </c>
      <c r="CH43" s="185"/>
      <c r="CI43" s="185" t="s">
        <v>417</v>
      </c>
      <c r="CJ43" s="185"/>
      <c r="CK43" s="185" t="s">
        <v>418</v>
      </c>
      <c r="CL43" s="185"/>
      <c r="CM43" s="185" t="s">
        <v>419</v>
      </c>
      <c r="CN43" s="185"/>
      <c r="CO43" s="190"/>
      <c r="CP43" s="190"/>
      <c r="CQ43" s="189" t="s">
        <v>338</v>
      </c>
      <c r="CR43" s="189" t="s">
        <v>341</v>
      </c>
      <c r="CS43" s="189" t="s">
        <v>339</v>
      </c>
      <c r="CT43" s="189" t="s">
        <v>340</v>
      </c>
      <c r="CU43" s="189" t="s">
        <v>342</v>
      </c>
      <c r="CV43" s="189" t="s">
        <v>66</v>
      </c>
      <c r="CW43" s="189" t="s">
        <v>174</v>
      </c>
      <c r="CX43" s="189" t="s">
        <v>280</v>
      </c>
      <c r="CY43" s="189" t="s">
        <v>66</v>
      </c>
      <c r="CZ43" s="189" t="s">
        <v>174</v>
      </c>
      <c r="DA43" s="164"/>
      <c r="DB43" s="164"/>
      <c r="DC43" s="189" t="s">
        <v>60</v>
      </c>
      <c r="DD43" s="189" t="s">
        <v>62</v>
      </c>
      <c r="DE43" s="189" t="s">
        <v>96</v>
      </c>
      <c r="DF43" s="189" t="s">
        <v>97</v>
      </c>
      <c r="DG43" s="189" t="s">
        <v>421</v>
      </c>
      <c r="DH43" s="189" t="s">
        <v>98</v>
      </c>
      <c r="DI43" s="189" t="s">
        <v>99</v>
      </c>
      <c r="DJ43" s="189" t="s">
        <v>83</v>
      </c>
      <c r="DK43" s="189" t="s">
        <v>420</v>
      </c>
      <c r="DL43" s="189" t="s">
        <v>100</v>
      </c>
      <c r="DM43" s="189" t="s">
        <v>422</v>
      </c>
      <c r="DN43" s="189" t="s">
        <v>86</v>
      </c>
      <c r="DO43" s="189" t="s">
        <v>68</v>
      </c>
      <c r="DP43" s="189" t="s">
        <v>67</v>
      </c>
      <c r="DQ43" s="189" t="s">
        <v>0</v>
      </c>
      <c r="DR43" s="135"/>
      <c r="DS43" s="138" t="s">
        <v>1</v>
      </c>
      <c r="DT43" s="138" t="s">
        <v>1</v>
      </c>
      <c r="DU43" s="138" t="e">
        <v>#VALUE!</v>
      </c>
      <c r="DV43" s="138" t="e">
        <v>#VALUE!</v>
      </c>
      <c r="DW43" s="139" t="e">
        <v>#VALUE!</v>
      </c>
      <c r="DX43" s="139">
        <v>0</v>
      </c>
    </row>
    <row r="44" spans="1:128" ht="24" customHeight="1">
      <c r="A44" s="164"/>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204"/>
      <c r="BF44" s="204"/>
      <c r="BG44" s="204"/>
      <c r="BH44" s="204"/>
      <c r="BI44" s="164"/>
      <c r="BJ44" s="164"/>
      <c r="BK44" s="164"/>
      <c r="BL44" s="200"/>
      <c r="BM44" s="200"/>
      <c r="BN44" s="200"/>
      <c r="BO44" s="200"/>
      <c r="BP44" s="200"/>
      <c r="BQ44" s="200"/>
      <c r="BR44" s="200"/>
      <c r="BS44" s="200"/>
      <c r="BT44" s="200"/>
      <c r="BU44" s="164"/>
      <c r="BV44" s="164"/>
      <c r="BW44" s="67" t="s">
        <v>170</v>
      </c>
      <c r="BX44" s="67" t="s">
        <v>57</v>
      </c>
      <c r="BY44" s="67" t="s">
        <v>170</v>
      </c>
      <c r="BZ44" s="67" t="s">
        <v>57</v>
      </c>
      <c r="CA44" s="67" t="s">
        <v>170</v>
      </c>
      <c r="CB44" s="67" t="s">
        <v>57</v>
      </c>
      <c r="CC44" s="67" t="s">
        <v>170</v>
      </c>
      <c r="CD44" s="67" t="s">
        <v>57</v>
      </c>
      <c r="CE44" s="67" t="s">
        <v>170</v>
      </c>
      <c r="CF44" s="67" t="s">
        <v>57</v>
      </c>
      <c r="CG44" s="67" t="s">
        <v>170</v>
      </c>
      <c r="CH44" s="67" t="s">
        <v>57</v>
      </c>
      <c r="CI44" s="67" t="s">
        <v>170</v>
      </c>
      <c r="CJ44" s="67" t="s">
        <v>57</v>
      </c>
      <c r="CK44" s="67" t="s">
        <v>170</v>
      </c>
      <c r="CL44" s="67" t="s">
        <v>57</v>
      </c>
      <c r="CM44" s="67" t="s">
        <v>170</v>
      </c>
      <c r="CN44" s="67" t="s">
        <v>57</v>
      </c>
      <c r="CO44" s="190"/>
      <c r="CP44" s="190"/>
      <c r="CQ44" s="189"/>
      <c r="CR44" s="189"/>
      <c r="CS44" s="189"/>
      <c r="CT44" s="189"/>
      <c r="CU44" s="189"/>
      <c r="CV44" s="189"/>
      <c r="CW44" s="189"/>
      <c r="CX44" s="189"/>
      <c r="CY44" s="189"/>
      <c r="CZ44" s="189"/>
      <c r="DA44" s="164"/>
      <c r="DB44" s="164"/>
      <c r="DC44" s="189"/>
      <c r="DD44" s="189"/>
      <c r="DE44" s="189"/>
      <c r="DF44" s="189"/>
      <c r="DG44" s="189"/>
      <c r="DH44" s="189"/>
      <c r="DI44" s="189"/>
      <c r="DJ44" s="189"/>
      <c r="DK44" s="189"/>
      <c r="DL44" s="189"/>
      <c r="DM44" s="189"/>
      <c r="DN44" s="189"/>
      <c r="DO44" s="189"/>
      <c r="DP44" s="189"/>
      <c r="DQ44" s="189"/>
      <c r="DR44" s="135"/>
      <c r="DS44" s="138" t="s">
        <v>1</v>
      </c>
      <c r="DT44" s="138" t="s">
        <v>1</v>
      </c>
      <c r="DU44" s="138" t="e">
        <v>#VALUE!</v>
      </c>
      <c r="DV44" s="138" t="e">
        <v>#VALUE!</v>
      </c>
      <c r="DW44" s="139">
        <v>0</v>
      </c>
      <c r="DX44" s="139">
        <v>0</v>
      </c>
    </row>
    <row r="45" spans="1:128" ht="14.45" customHeight="1">
      <c r="A45" s="162" t="s">
        <v>135</v>
      </c>
      <c r="B45" s="13" t="s">
        <v>119</v>
      </c>
      <c r="C45" s="74">
        <v>1197</v>
      </c>
      <c r="D45" s="74">
        <v>623</v>
      </c>
      <c r="E45" s="74">
        <v>488</v>
      </c>
      <c r="F45" s="74">
        <v>300</v>
      </c>
      <c r="G45" s="74">
        <v>0</v>
      </c>
      <c r="H45" s="74">
        <v>0</v>
      </c>
      <c r="I45" s="74">
        <v>191</v>
      </c>
      <c r="J45" s="74">
        <v>80</v>
      </c>
      <c r="K45" s="74">
        <v>359</v>
      </c>
      <c r="L45" s="74">
        <v>148</v>
      </c>
      <c r="M45" s="74">
        <v>591</v>
      </c>
      <c r="N45" s="74">
        <v>329</v>
      </c>
      <c r="O45" s="74">
        <v>17</v>
      </c>
      <c r="P45" s="74">
        <v>2</v>
      </c>
      <c r="Q45" s="74">
        <v>155</v>
      </c>
      <c r="R45" s="74">
        <v>53</v>
      </c>
      <c r="S45" s="74">
        <v>0</v>
      </c>
      <c r="T45" s="74">
        <v>0</v>
      </c>
      <c r="U45" s="67">
        <v>2998</v>
      </c>
      <c r="V45" s="67">
        <v>1535</v>
      </c>
      <c r="W45" s="162" t="s">
        <v>135</v>
      </c>
      <c r="X45" s="13" t="s">
        <v>119</v>
      </c>
      <c r="Y45" s="74">
        <v>2</v>
      </c>
      <c r="Z45" s="74">
        <v>2</v>
      </c>
      <c r="AA45" s="74">
        <v>1</v>
      </c>
      <c r="AB45" s="74">
        <v>0</v>
      </c>
      <c r="AC45" s="74">
        <v>0</v>
      </c>
      <c r="AD45" s="74">
        <v>0</v>
      </c>
      <c r="AE45" s="74">
        <v>1</v>
      </c>
      <c r="AF45" s="74">
        <v>0</v>
      </c>
      <c r="AG45" s="74">
        <v>1</v>
      </c>
      <c r="AH45" s="74">
        <v>1</v>
      </c>
      <c r="AI45" s="74">
        <v>84</v>
      </c>
      <c r="AJ45" s="74">
        <v>30</v>
      </c>
      <c r="AK45" s="74">
        <v>3</v>
      </c>
      <c r="AL45" s="74">
        <v>0</v>
      </c>
      <c r="AM45" s="74">
        <v>26</v>
      </c>
      <c r="AN45" s="74">
        <v>13</v>
      </c>
      <c r="AO45" s="74">
        <v>0</v>
      </c>
      <c r="AP45" s="74">
        <v>0</v>
      </c>
      <c r="AQ45" s="67">
        <v>118</v>
      </c>
      <c r="AR45" s="67">
        <v>46</v>
      </c>
      <c r="AS45" s="162" t="s">
        <v>135</v>
      </c>
      <c r="AT45" s="13" t="s">
        <v>119</v>
      </c>
      <c r="AU45" s="74">
        <v>25</v>
      </c>
      <c r="AV45" s="74">
        <v>12</v>
      </c>
      <c r="AW45" s="74">
        <v>0</v>
      </c>
      <c r="AX45" s="74">
        <v>5</v>
      </c>
      <c r="AY45" s="74">
        <v>10</v>
      </c>
      <c r="AZ45" s="74">
        <v>16</v>
      </c>
      <c r="BA45" s="74">
        <v>1</v>
      </c>
      <c r="BB45" s="74">
        <v>8</v>
      </c>
      <c r="BC45" s="74">
        <v>0</v>
      </c>
      <c r="BD45" s="67">
        <v>77</v>
      </c>
      <c r="BE45" s="76">
        <v>84</v>
      </c>
      <c r="BF45" s="74">
        <v>48</v>
      </c>
      <c r="BG45" s="74">
        <v>43</v>
      </c>
      <c r="BH45" s="74">
        <v>7</v>
      </c>
      <c r="BI45" s="74">
        <v>13</v>
      </c>
      <c r="BJ45" s="162" t="s">
        <v>135</v>
      </c>
      <c r="BK45" s="13" t="s">
        <v>119</v>
      </c>
      <c r="BL45" s="74">
        <v>0</v>
      </c>
      <c r="BM45" s="74">
        <v>1047</v>
      </c>
      <c r="BN45" s="74">
        <v>190</v>
      </c>
      <c r="BO45" s="74">
        <v>77</v>
      </c>
      <c r="BP45" s="74">
        <v>0</v>
      </c>
      <c r="BQ45" s="74">
        <v>24</v>
      </c>
      <c r="BR45" s="74">
        <v>80</v>
      </c>
      <c r="BS45" s="74">
        <v>67</v>
      </c>
      <c r="BT45" s="74">
        <v>69</v>
      </c>
      <c r="BU45" s="162" t="s">
        <v>135</v>
      </c>
      <c r="BV45" s="13" t="s">
        <v>119</v>
      </c>
      <c r="BW45" s="74">
        <v>678</v>
      </c>
      <c r="BX45" s="74">
        <v>327</v>
      </c>
      <c r="BY45" s="74">
        <v>647</v>
      </c>
      <c r="BZ45" s="74">
        <v>316</v>
      </c>
      <c r="CA45" s="74">
        <v>333</v>
      </c>
      <c r="CB45" s="74">
        <v>182</v>
      </c>
      <c r="CC45" s="74">
        <v>26</v>
      </c>
      <c r="CD45" s="74">
        <v>6</v>
      </c>
      <c r="CE45" s="74">
        <v>26</v>
      </c>
      <c r="CF45" s="74">
        <v>6</v>
      </c>
      <c r="CG45" s="74">
        <v>8</v>
      </c>
      <c r="CH45" s="74">
        <v>1</v>
      </c>
      <c r="CI45" s="74">
        <v>231</v>
      </c>
      <c r="CJ45" s="74">
        <v>83</v>
      </c>
      <c r="CK45" s="74">
        <v>229</v>
      </c>
      <c r="CL45" s="74">
        <v>82</v>
      </c>
      <c r="CM45" s="74">
        <v>90</v>
      </c>
      <c r="CN45" s="74">
        <v>25</v>
      </c>
      <c r="CO45" s="162" t="s">
        <v>135</v>
      </c>
      <c r="CP45" s="13" t="s">
        <v>119</v>
      </c>
      <c r="CQ45" s="5">
        <v>42</v>
      </c>
      <c r="CR45" s="5">
        <v>44</v>
      </c>
      <c r="CS45" s="5">
        <v>2</v>
      </c>
      <c r="CT45" s="5">
        <v>67</v>
      </c>
      <c r="CU45" s="5">
        <v>0</v>
      </c>
      <c r="CV45" s="29">
        <v>155</v>
      </c>
      <c r="CW45" s="5">
        <v>68</v>
      </c>
      <c r="CX45" s="5">
        <v>40</v>
      </c>
      <c r="CY45" s="72">
        <v>28</v>
      </c>
      <c r="CZ45" s="5">
        <v>7</v>
      </c>
      <c r="DA45" s="162" t="s">
        <v>135</v>
      </c>
      <c r="DB45" s="13" t="s">
        <v>119</v>
      </c>
      <c r="DC45" s="74">
        <v>370</v>
      </c>
      <c r="DD45" s="74">
        <v>427</v>
      </c>
      <c r="DE45" s="74">
        <v>56</v>
      </c>
      <c r="DF45" s="74">
        <v>0</v>
      </c>
      <c r="DG45" s="74">
        <v>57</v>
      </c>
      <c r="DH45" s="74">
        <v>1</v>
      </c>
      <c r="DI45" s="74">
        <v>419</v>
      </c>
      <c r="DJ45" s="74">
        <v>100</v>
      </c>
      <c r="DK45" s="74">
        <v>16</v>
      </c>
      <c r="DL45" s="74">
        <v>4</v>
      </c>
      <c r="DM45" s="74">
        <v>3</v>
      </c>
      <c r="DN45" s="74">
        <v>4</v>
      </c>
      <c r="DO45" s="74">
        <v>3</v>
      </c>
      <c r="DP45" s="74">
        <v>53</v>
      </c>
      <c r="DQ45" s="74">
        <v>287</v>
      </c>
      <c r="DR45" s="135"/>
      <c r="DS45" s="138" t="s">
        <v>135</v>
      </c>
      <c r="DT45" s="138" t="s">
        <v>4210</v>
      </c>
      <c r="DU45" s="138">
        <v>935</v>
      </c>
      <c r="DV45" s="138">
        <v>431</v>
      </c>
      <c r="DW45" s="139">
        <v>2972</v>
      </c>
      <c r="DX45" s="139">
        <v>1453</v>
      </c>
    </row>
    <row r="46" spans="1:128">
      <c r="A46" s="162"/>
      <c r="B46" s="13" t="s">
        <v>120</v>
      </c>
      <c r="C46" s="74">
        <v>720</v>
      </c>
      <c r="D46" s="74">
        <v>349</v>
      </c>
      <c r="E46" s="74">
        <v>107</v>
      </c>
      <c r="F46" s="74">
        <v>61</v>
      </c>
      <c r="G46" s="74">
        <v>199</v>
      </c>
      <c r="H46" s="74">
        <v>101</v>
      </c>
      <c r="I46" s="74">
        <v>0</v>
      </c>
      <c r="J46" s="74">
        <v>0</v>
      </c>
      <c r="K46" s="74">
        <v>158</v>
      </c>
      <c r="L46" s="74">
        <v>71</v>
      </c>
      <c r="M46" s="74">
        <v>186</v>
      </c>
      <c r="N46" s="74">
        <v>116</v>
      </c>
      <c r="O46" s="74">
        <v>100</v>
      </c>
      <c r="P46" s="74">
        <v>56</v>
      </c>
      <c r="Q46" s="74">
        <v>0</v>
      </c>
      <c r="R46" s="74">
        <v>0</v>
      </c>
      <c r="S46" s="74">
        <v>150</v>
      </c>
      <c r="T46" s="74">
        <v>52</v>
      </c>
      <c r="U46" s="67">
        <v>1620</v>
      </c>
      <c r="V46" s="67">
        <v>806</v>
      </c>
      <c r="W46" s="162"/>
      <c r="X46" s="13" t="s">
        <v>120</v>
      </c>
      <c r="Y46" s="74">
        <v>40</v>
      </c>
      <c r="Z46" s="74">
        <v>21</v>
      </c>
      <c r="AA46" s="74">
        <v>0</v>
      </c>
      <c r="AB46" s="74">
        <v>0</v>
      </c>
      <c r="AC46" s="74">
        <v>13</v>
      </c>
      <c r="AD46" s="74">
        <v>4</v>
      </c>
      <c r="AE46" s="74">
        <v>0</v>
      </c>
      <c r="AF46" s="74">
        <v>0</v>
      </c>
      <c r="AG46" s="74">
        <v>12</v>
      </c>
      <c r="AH46" s="74">
        <v>5</v>
      </c>
      <c r="AI46" s="74">
        <v>49</v>
      </c>
      <c r="AJ46" s="74">
        <v>26</v>
      </c>
      <c r="AK46" s="74">
        <v>0</v>
      </c>
      <c r="AL46" s="74">
        <v>0</v>
      </c>
      <c r="AM46" s="74">
        <v>0</v>
      </c>
      <c r="AN46" s="74">
        <v>0</v>
      </c>
      <c r="AO46" s="74">
        <v>46</v>
      </c>
      <c r="AP46" s="74">
        <v>13</v>
      </c>
      <c r="AQ46" s="67">
        <v>160</v>
      </c>
      <c r="AR46" s="67">
        <v>69</v>
      </c>
      <c r="AS46" s="162"/>
      <c r="AT46" s="13" t="s">
        <v>120</v>
      </c>
      <c r="AU46" s="74">
        <v>10</v>
      </c>
      <c r="AV46" s="74">
        <v>2</v>
      </c>
      <c r="AW46" s="74">
        <v>4</v>
      </c>
      <c r="AX46" s="74">
        <v>0</v>
      </c>
      <c r="AY46" s="74">
        <v>3</v>
      </c>
      <c r="AZ46" s="74">
        <v>3</v>
      </c>
      <c r="BA46" s="74">
        <v>2</v>
      </c>
      <c r="BB46" s="74">
        <v>0</v>
      </c>
      <c r="BC46" s="74">
        <v>2</v>
      </c>
      <c r="BD46" s="67">
        <v>26</v>
      </c>
      <c r="BE46" s="76">
        <v>27</v>
      </c>
      <c r="BF46" s="74">
        <v>22</v>
      </c>
      <c r="BG46" s="74">
        <v>27</v>
      </c>
      <c r="BH46" s="74">
        <v>0</v>
      </c>
      <c r="BI46" s="74">
        <v>1</v>
      </c>
      <c r="BJ46" s="162"/>
      <c r="BK46" s="13" t="s">
        <v>120</v>
      </c>
      <c r="BL46" s="74">
        <v>0</v>
      </c>
      <c r="BM46" s="74">
        <v>550</v>
      </c>
      <c r="BN46" s="74">
        <v>0</v>
      </c>
      <c r="BO46" s="74">
        <v>0</v>
      </c>
      <c r="BP46" s="74">
        <v>0</v>
      </c>
      <c r="BQ46" s="74">
        <v>9</v>
      </c>
      <c r="BR46" s="74">
        <v>27</v>
      </c>
      <c r="BS46" s="74">
        <v>22</v>
      </c>
      <c r="BT46" s="74">
        <v>22</v>
      </c>
      <c r="BU46" s="162"/>
      <c r="BV46" s="13" t="s">
        <v>120</v>
      </c>
      <c r="BW46" s="74">
        <v>251</v>
      </c>
      <c r="BX46" s="74">
        <v>151</v>
      </c>
      <c r="BY46" s="74">
        <v>251</v>
      </c>
      <c r="BZ46" s="74">
        <v>151</v>
      </c>
      <c r="CA46" s="74">
        <v>146</v>
      </c>
      <c r="CB46" s="74">
        <v>90</v>
      </c>
      <c r="CC46" s="74">
        <v>49</v>
      </c>
      <c r="CD46" s="74">
        <v>19</v>
      </c>
      <c r="CE46" s="74">
        <v>49</v>
      </c>
      <c r="CF46" s="74">
        <v>19</v>
      </c>
      <c r="CG46" s="74">
        <v>16</v>
      </c>
      <c r="CH46" s="74">
        <v>6</v>
      </c>
      <c r="CI46" s="74">
        <v>118</v>
      </c>
      <c r="CJ46" s="74">
        <v>40</v>
      </c>
      <c r="CK46" s="74">
        <v>118</v>
      </c>
      <c r="CL46" s="74">
        <v>40</v>
      </c>
      <c r="CM46" s="74">
        <v>69</v>
      </c>
      <c r="CN46" s="74">
        <v>29</v>
      </c>
      <c r="CO46" s="162"/>
      <c r="CP46" s="13" t="s">
        <v>120</v>
      </c>
      <c r="CQ46" s="5">
        <v>22</v>
      </c>
      <c r="CR46" s="5">
        <v>20</v>
      </c>
      <c r="CS46" s="5">
        <v>1</v>
      </c>
      <c r="CT46" s="5">
        <v>10</v>
      </c>
      <c r="CU46" s="5">
        <v>0</v>
      </c>
      <c r="CV46" s="29">
        <v>53</v>
      </c>
      <c r="CW46" s="5">
        <v>28</v>
      </c>
      <c r="CX46" s="5">
        <v>17</v>
      </c>
      <c r="CY46" s="72">
        <v>15</v>
      </c>
      <c r="CZ46" s="5">
        <v>8</v>
      </c>
      <c r="DA46" s="162"/>
      <c r="DB46" s="13" t="s">
        <v>120</v>
      </c>
      <c r="DC46" s="74">
        <v>129</v>
      </c>
      <c r="DD46" s="74">
        <v>132</v>
      </c>
      <c r="DE46" s="74">
        <v>448</v>
      </c>
      <c r="DF46" s="74">
        <v>82</v>
      </c>
      <c r="DG46" s="74">
        <v>435</v>
      </c>
      <c r="DH46" s="74">
        <v>44</v>
      </c>
      <c r="DI46" s="74">
        <v>642</v>
      </c>
      <c r="DJ46" s="74">
        <v>158</v>
      </c>
      <c r="DK46" s="74">
        <v>179</v>
      </c>
      <c r="DL46" s="74">
        <v>14</v>
      </c>
      <c r="DM46" s="74">
        <v>3</v>
      </c>
      <c r="DN46" s="74">
        <v>0</v>
      </c>
      <c r="DO46" s="74">
        <v>0</v>
      </c>
      <c r="DP46" s="74">
        <v>0</v>
      </c>
      <c r="DQ46" s="74">
        <v>0</v>
      </c>
      <c r="DR46" s="135"/>
      <c r="DS46" s="138" t="s">
        <v>135</v>
      </c>
      <c r="DT46" s="138" t="s">
        <v>4211</v>
      </c>
      <c r="DU46" s="138">
        <v>418</v>
      </c>
      <c r="DV46" s="138">
        <v>231</v>
      </c>
      <c r="DW46" s="139">
        <v>1100</v>
      </c>
      <c r="DX46" s="139">
        <v>2266</v>
      </c>
    </row>
    <row r="47" spans="1:128">
      <c r="A47" s="162"/>
      <c r="B47" s="103" t="s">
        <v>102</v>
      </c>
      <c r="C47" s="105">
        <v>1917</v>
      </c>
      <c r="D47" s="105">
        <v>972</v>
      </c>
      <c r="E47" s="105">
        <v>595</v>
      </c>
      <c r="F47" s="105">
        <v>361</v>
      </c>
      <c r="G47" s="105">
        <v>199</v>
      </c>
      <c r="H47" s="105">
        <v>101</v>
      </c>
      <c r="I47" s="105">
        <v>191</v>
      </c>
      <c r="J47" s="105">
        <v>80</v>
      </c>
      <c r="K47" s="105">
        <v>517</v>
      </c>
      <c r="L47" s="105">
        <v>219</v>
      </c>
      <c r="M47" s="105">
        <v>777</v>
      </c>
      <c r="N47" s="105">
        <v>445</v>
      </c>
      <c r="O47" s="105">
        <v>117</v>
      </c>
      <c r="P47" s="105">
        <v>58</v>
      </c>
      <c r="Q47" s="105">
        <v>155</v>
      </c>
      <c r="R47" s="105">
        <v>53</v>
      </c>
      <c r="S47" s="105">
        <v>150</v>
      </c>
      <c r="T47" s="105">
        <v>52</v>
      </c>
      <c r="U47" s="105">
        <v>4618</v>
      </c>
      <c r="V47" s="105">
        <v>2341</v>
      </c>
      <c r="W47" s="162"/>
      <c r="X47" s="103" t="s">
        <v>102</v>
      </c>
      <c r="Y47" s="105">
        <v>42</v>
      </c>
      <c r="Z47" s="105">
        <v>23</v>
      </c>
      <c r="AA47" s="105">
        <v>1</v>
      </c>
      <c r="AB47" s="105">
        <v>0</v>
      </c>
      <c r="AC47" s="105">
        <v>13</v>
      </c>
      <c r="AD47" s="105">
        <v>4</v>
      </c>
      <c r="AE47" s="105">
        <v>1</v>
      </c>
      <c r="AF47" s="105">
        <v>0</v>
      </c>
      <c r="AG47" s="105">
        <v>13</v>
      </c>
      <c r="AH47" s="105">
        <v>6</v>
      </c>
      <c r="AI47" s="105">
        <v>133</v>
      </c>
      <c r="AJ47" s="105">
        <v>56</v>
      </c>
      <c r="AK47" s="105">
        <v>3</v>
      </c>
      <c r="AL47" s="105">
        <v>0</v>
      </c>
      <c r="AM47" s="105">
        <v>26</v>
      </c>
      <c r="AN47" s="105">
        <v>13</v>
      </c>
      <c r="AO47" s="105">
        <v>46</v>
      </c>
      <c r="AP47" s="105">
        <v>13</v>
      </c>
      <c r="AQ47" s="105">
        <v>278</v>
      </c>
      <c r="AR47" s="105">
        <v>115</v>
      </c>
      <c r="AS47" s="162"/>
      <c r="AT47" s="103" t="s">
        <v>102</v>
      </c>
      <c r="AU47" s="105">
        <v>35</v>
      </c>
      <c r="AV47" s="105">
        <v>14</v>
      </c>
      <c r="AW47" s="105">
        <v>4</v>
      </c>
      <c r="AX47" s="105">
        <v>5</v>
      </c>
      <c r="AY47" s="105">
        <v>13</v>
      </c>
      <c r="AZ47" s="105">
        <v>19</v>
      </c>
      <c r="BA47" s="105">
        <v>3</v>
      </c>
      <c r="BB47" s="105">
        <v>8</v>
      </c>
      <c r="BC47" s="105">
        <v>2</v>
      </c>
      <c r="BD47" s="105">
        <v>103</v>
      </c>
      <c r="BE47" s="105">
        <v>111</v>
      </c>
      <c r="BF47" s="105">
        <v>70</v>
      </c>
      <c r="BG47" s="105">
        <v>70</v>
      </c>
      <c r="BH47" s="105">
        <v>7</v>
      </c>
      <c r="BI47" s="105">
        <v>14</v>
      </c>
      <c r="BJ47" s="162"/>
      <c r="BK47" s="103" t="s">
        <v>102</v>
      </c>
      <c r="BL47" s="105">
        <v>0</v>
      </c>
      <c r="BM47" s="105">
        <v>1597</v>
      </c>
      <c r="BN47" s="105">
        <v>190</v>
      </c>
      <c r="BO47" s="105">
        <v>77</v>
      </c>
      <c r="BP47" s="105">
        <v>0</v>
      </c>
      <c r="BQ47" s="105">
        <v>33</v>
      </c>
      <c r="BR47" s="105">
        <v>107</v>
      </c>
      <c r="BS47" s="105">
        <v>89</v>
      </c>
      <c r="BT47" s="105">
        <v>91</v>
      </c>
      <c r="BU47" s="162"/>
      <c r="BV47" s="103" t="s">
        <v>102</v>
      </c>
      <c r="BW47" s="105">
        <v>929</v>
      </c>
      <c r="BX47" s="105">
        <v>478</v>
      </c>
      <c r="BY47" s="105">
        <v>898</v>
      </c>
      <c r="BZ47" s="105">
        <v>467</v>
      </c>
      <c r="CA47" s="105">
        <v>479</v>
      </c>
      <c r="CB47" s="105">
        <v>272</v>
      </c>
      <c r="CC47" s="105">
        <v>75</v>
      </c>
      <c r="CD47" s="105">
        <v>25</v>
      </c>
      <c r="CE47" s="105">
        <v>75</v>
      </c>
      <c r="CF47" s="105">
        <v>25</v>
      </c>
      <c r="CG47" s="105">
        <v>24</v>
      </c>
      <c r="CH47" s="105">
        <v>7</v>
      </c>
      <c r="CI47" s="105">
        <v>349</v>
      </c>
      <c r="CJ47" s="105">
        <v>123</v>
      </c>
      <c r="CK47" s="105">
        <v>347</v>
      </c>
      <c r="CL47" s="105">
        <v>122</v>
      </c>
      <c r="CM47" s="105">
        <v>159</v>
      </c>
      <c r="CN47" s="105">
        <v>54</v>
      </c>
      <c r="CO47" s="162"/>
      <c r="CP47" s="105" t="s">
        <v>102</v>
      </c>
      <c r="CQ47" s="105">
        <v>64</v>
      </c>
      <c r="CR47" s="105">
        <v>64</v>
      </c>
      <c r="CS47" s="105">
        <v>3</v>
      </c>
      <c r="CT47" s="105">
        <v>77</v>
      </c>
      <c r="CU47" s="105">
        <v>0</v>
      </c>
      <c r="CV47" s="105">
        <v>208</v>
      </c>
      <c r="CW47" s="105">
        <v>96</v>
      </c>
      <c r="CX47" s="105">
        <v>57</v>
      </c>
      <c r="CY47" s="105">
        <v>43</v>
      </c>
      <c r="CZ47" s="105">
        <v>15</v>
      </c>
      <c r="DA47" s="162"/>
      <c r="DB47" s="103" t="s">
        <v>102</v>
      </c>
      <c r="DC47" s="105">
        <v>499</v>
      </c>
      <c r="DD47" s="105">
        <v>559</v>
      </c>
      <c r="DE47" s="105">
        <v>504</v>
      </c>
      <c r="DF47" s="105">
        <v>82</v>
      </c>
      <c r="DG47" s="105">
        <v>492</v>
      </c>
      <c r="DH47" s="105">
        <v>45</v>
      </c>
      <c r="DI47" s="105">
        <v>1061</v>
      </c>
      <c r="DJ47" s="105">
        <v>258</v>
      </c>
      <c r="DK47" s="105">
        <v>195</v>
      </c>
      <c r="DL47" s="105">
        <v>18</v>
      </c>
      <c r="DM47" s="105">
        <v>6</v>
      </c>
      <c r="DN47" s="105">
        <v>4</v>
      </c>
      <c r="DO47" s="105">
        <v>3</v>
      </c>
      <c r="DP47" s="105">
        <v>53</v>
      </c>
      <c r="DQ47" s="105">
        <v>287</v>
      </c>
      <c r="DR47" s="135"/>
      <c r="DS47" s="138" t="s">
        <v>135</v>
      </c>
      <c r="DT47" s="138" t="s">
        <v>4212</v>
      </c>
      <c r="DU47" s="138">
        <v>1353</v>
      </c>
      <c r="DV47" s="138">
        <v>662</v>
      </c>
      <c r="DW47" s="139">
        <v>4072</v>
      </c>
      <c r="DX47" s="139">
        <v>3719</v>
      </c>
    </row>
    <row r="48" spans="1:128" ht="14.45" customHeight="1">
      <c r="A48" s="162" t="s">
        <v>136</v>
      </c>
      <c r="B48" s="13" t="s">
        <v>119</v>
      </c>
      <c r="C48" s="74">
        <v>796</v>
      </c>
      <c r="D48" s="74">
        <v>428</v>
      </c>
      <c r="E48" s="74">
        <v>311</v>
      </c>
      <c r="F48" s="74">
        <v>165</v>
      </c>
      <c r="G48" s="74">
        <v>51</v>
      </c>
      <c r="H48" s="74">
        <v>24</v>
      </c>
      <c r="I48" s="74">
        <v>36</v>
      </c>
      <c r="J48" s="74">
        <v>10</v>
      </c>
      <c r="K48" s="74">
        <v>91</v>
      </c>
      <c r="L48" s="74">
        <v>34</v>
      </c>
      <c r="M48" s="74">
        <v>687</v>
      </c>
      <c r="N48" s="74">
        <v>316</v>
      </c>
      <c r="O48" s="74">
        <v>57</v>
      </c>
      <c r="P48" s="74">
        <v>36</v>
      </c>
      <c r="Q48" s="74">
        <v>76</v>
      </c>
      <c r="R48" s="74">
        <v>24</v>
      </c>
      <c r="S48" s="74">
        <v>36</v>
      </c>
      <c r="T48" s="74">
        <v>11</v>
      </c>
      <c r="U48" s="67">
        <v>2141</v>
      </c>
      <c r="V48" s="67">
        <v>1048</v>
      </c>
      <c r="W48" s="162" t="s">
        <v>136</v>
      </c>
      <c r="X48" s="13" t="s">
        <v>119</v>
      </c>
      <c r="Y48" s="74">
        <v>8</v>
      </c>
      <c r="Z48" s="74">
        <v>3</v>
      </c>
      <c r="AA48" s="74">
        <v>6</v>
      </c>
      <c r="AB48" s="74">
        <v>5</v>
      </c>
      <c r="AC48" s="74">
        <v>11</v>
      </c>
      <c r="AD48" s="74">
        <v>6</v>
      </c>
      <c r="AE48" s="74">
        <v>0</v>
      </c>
      <c r="AF48" s="74">
        <v>0</v>
      </c>
      <c r="AG48" s="74">
        <v>1</v>
      </c>
      <c r="AH48" s="74">
        <v>1</v>
      </c>
      <c r="AI48" s="74">
        <v>173</v>
      </c>
      <c r="AJ48" s="74">
        <v>81</v>
      </c>
      <c r="AK48" s="74">
        <v>0</v>
      </c>
      <c r="AL48" s="74">
        <v>0</v>
      </c>
      <c r="AM48" s="74">
        <v>26</v>
      </c>
      <c r="AN48" s="74">
        <v>9</v>
      </c>
      <c r="AO48" s="74">
        <v>0</v>
      </c>
      <c r="AP48" s="74">
        <v>0</v>
      </c>
      <c r="AQ48" s="67">
        <v>225</v>
      </c>
      <c r="AR48" s="67">
        <v>105</v>
      </c>
      <c r="AS48" s="162" t="s">
        <v>136</v>
      </c>
      <c r="AT48" s="13" t="s">
        <v>119</v>
      </c>
      <c r="AU48" s="74">
        <v>14</v>
      </c>
      <c r="AV48" s="74">
        <v>11</v>
      </c>
      <c r="AW48" s="74">
        <v>1</v>
      </c>
      <c r="AX48" s="74">
        <v>4</v>
      </c>
      <c r="AY48" s="74">
        <v>7</v>
      </c>
      <c r="AZ48" s="74">
        <v>14</v>
      </c>
      <c r="BA48" s="74">
        <v>1</v>
      </c>
      <c r="BB48" s="74">
        <v>6</v>
      </c>
      <c r="BC48" s="74">
        <v>3</v>
      </c>
      <c r="BD48" s="67">
        <v>61</v>
      </c>
      <c r="BE48" s="76">
        <v>52</v>
      </c>
      <c r="BF48" s="74">
        <v>34</v>
      </c>
      <c r="BG48" s="74">
        <v>11</v>
      </c>
      <c r="BH48" s="74">
        <v>2</v>
      </c>
      <c r="BI48" s="74">
        <v>11</v>
      </c>
      <c r="BJ48" s="162" t="s">
        <v>136</v>
      </c>
      <c r="BK48" s="13" t="s">
        <v>119</v>
      </c>
      <c r="BL48" s="74">
        <v>0</v>
      </c>
      <c r="BM48" s="74">
        <v>1011</v>
      </c>
      <c r="BN48" s="74">
        <v>1</v>
      </c>
      <c r="BO48" s="74">
        <v>0</v>
      </c>
      <c r="BP48" s="74">
        <v>0</v>
      </c>
      <c r="BQ48" s="74">
        <v>14</v>
      </c>
      <c r="BR48" s="74">
        <v>49</v>
      </c>
      <c r="BS48" s="74">
        <v>25</v>
      </c>
      <c r="BT48" s="74">
        <v>19</v>
      </c>
      <c r="BU48" s="162" t="s">
        <v>136</v>
      </c>
      <c r="BV48" s="13" t="s">
        <v>119</v>
      </c>
      <c r="BW48" s="74">
        <v>567</v>
      </c>
      <c r="BX48" s="74">
        <v>280</v>
      </c>
      <c r="BY48" s="74">
        <v>550</v>
      </c>
      <c r="BZ48" s="74">
        <v>273</v>
      </c>
      <c r="CA48" s="74">
        <v>139</v>
      </c>
      <c r="CB48" s="74">
        <v>65</v>
      </c>
      <c r="CC48" s="74">
        <v>0</v>
      </c>
      <c r="CD48" s="74">
        <v>0</v>
      </c>
      <c r="CE48" s="74">
        <v>0</v>
      </c>
      <c r="CF48" s="74">
        <v>0</v>
      </c>
      <c r="CG48" s="74">
        <v>0</v>
      </c>
      <c r="CH48" s="74">
        <v>0</v>
      </c>
      <c r="CI48" s="74">
        <v>69</v>
      </c>
      <c r="CJ48" s="74">
        <v>14</v>
      </c>
      <c r="CK48" s="74">
        <v>64</v>
      </c>
      <c r="CL48" s="74">
        <v>13</v>
      </c>
      <c r="CM48" s="74">
        <v>16</v>
      </c>
      <c r="CN48" s="74">
        <v>2</v>
      </c>
      <c r="CO48" s="162" t="s">
        <v>136</v>
      </c>
      <c r="CP48" s="13" t="s">
        <v>119</v>
      </c>
      <c r="CQ48" s="5">
        <v>35</v>
      </c>
      <c r="CR48" s="5">
        <v>41</v>
      </c>
      <c r="CS48" s="5">
        <v>0</v>
      </c>
      <c r="CT48" s="5">
        <v>70</v>
      </c>
      <c r="CU48" s="5">
        <v>2</v>
      </c>
      <c r="CV48" s="29">
        <v>148</v>
      </c>
      <c r="CW48" s="5">
        <v>37</v>
      </c>
      <c r="CX48" s="5">
        <v>37</v>
      </c>
      <c r="CY48" s="72">
        <v>11</v>
      </c>
      <c r="CZ48" s="5">
        <v>2</v>
      </c>
      <c r="DA48" s="162" t="s">
        <v>136</v>
      </c>
      <c r="DB48" s="13" t="s">
        <v>119</v>
      </c>
      <c r="DC48" s="74">
        <v>771</v>
      </c>
      <c r="DD48" s="74">
        <v>778</v>
      </c>
      <c r="DE48" s="74">
        <v>0</v>
      </c>
      <c r="DF48" s="74">
        <v>0</v>
      </c>
      <c r="DG48" s="74">
        <v>0</v>
      </c>
      <c r="DH48" s="74">
        <v>0</v>
      </c>
      <c r="DI48" s="74">
        <v>689</v>
      </c>
      <c r="DJ48" s="74">
        <v>8</v>
      </c>
      <c r="DK48" s="74">
        <v>0</v>
      </c>
      <c r="DL48" s="74">
        <v>0</v>
      </c>
      <c r="DM48" s="74">
        <v>0</v>
      </c>
      <c r="DN48" s="74">
        <v>0</v>
      </c>
      <c r="DO48" s="74">
        <v>0</v>
      </c>
      <c r="DP48" s="74">
        <v>13</v>
      </c>
      <c r="DQ48" s="74">
        <v>1</v>
      </c>
      <c r="DR48" s="135"/>
      <c r="DS48" s="138" t="s">
        <v>136</v>
      </c>
      <c r="DT48" s="138" t="s">
        <v>4213</v>
      </c>
      <c r="DU48" s="138">
        <v>636</v>
      </c>
      <c r="DV48" s="138">
        <v>155</v>
      </c>
      <c r="DW48" s="139">
        <v>2025</v>
      </c>
      <c r="DX48" s="139">
        <v>2246</v>
      </c>
    </row>
    <row r="49" spans="1:128">
      <c r="A49" s="162"/>
      <c r="B49" s="13" t="s">
        <v>120</v>
      </c>
      <c r="C49" s="74">
        <v>3155</v>
      </c>
      <c r="D49" s="74">
        <v>1785</v>
      </c>
      <c r="E49" s="74">
        <v>994</v>
      </c>
      <c r="F49" s="74">
        <v>658</v>
      </c>
      <c r="G49" s="74">
        <v>412</v>
      </c>
      <c r="H49" s="74">
        <v>204</v>
      </c>
      <c r="I49" s="74">
        <v>574</v>
      </c>
      <c r="J49" s="74">
        <v>320</v>
      </c>
      <c r="K49" s="74">
        <v>427</v>
      </c>
      <c r="L49" s="74">
        <v>157</v>
      </c>
      <c r="M49" s="74">
        <v>1921</v>
      </c>
      <c r="N49" s="74">
        <v>1154</v>
      </c>
      <c r="O49" s="74">
        <v>412</v>
      </c>
      <c r="P49" s="74">
        <v>198</v>
      </c>
      <c r="Q49" s="74">
        <v>790</v>
      </c>
      <c r="R49" s="74">
        <v>400</v>
      </c>
      <c r="S49" s="74">
        <v>423</v>
      </c>
      <c r="T49" s="74">
        <v>160</v>
      </c>
      <c r="U49" s="67">
        <v>9108</v>
      </c>
      <c r="V49" s="67">
        <v>5036</v>
      </c>
      <c r="W49" s="162"/>
      <c r="X49" s="13" t="s">
        <v>120</v>
      </c>
      <c r="Y49" s="74">
        <v>158</v>
      </c>
      <c r="Z49" s="74">
        <v>77</v>
      </c>
      <c r="AA49" s="74">
        <v>79</v>
      </c>
      <c r="AB49" s="74">
        <v>42</v>
      </c>
      <c r="AC49" s="74">
        <v>38</v>
      </c>
      <c r="AD49" s="74">
        <v>20</v>
      </c>
      <c r="AE49" s="74">
        <v>27</v>
      </c>
      <c r="AF49" s="74">
        <v>13</v>
      </c>
      <c r="AG49" s="74">
        <v>26</v>
      </c>
      <c r="AH49" s="74">
        <v>9</v>
      </c>
      <c r="AI49" s="74">
        <v>495</v>
      </c>
      <c r="AJ49" s="74">
        <v>266</v>
      </c>
      <c r="AK49" s="74">
        <v>14</v>
      </c>
      <c r="AL49" s="74">
        <v>14</v>
      </c>
      <c r="AM49" s="74">
        <v>237</v>
      </c>
      <c r="AN49" s="74">
        <v>105</v>
      </c>
      <c r="AO49" s="74">
        <v>110</v>
      </c>
      <c r="AP49" s="74">
        <v>31</v>
      </c>
      <c r="AQ49" s="67">
        <v>1184</v>
      </c>
      <c r="AR49" s="67">
        <v>577</v>
      </c>
      <c r="AS49" s="162"/>
      <c r="AT49" s="13" t="s">
        <v>120</v>
      </c>
      <c r="AU49" s="74">
        <v>42</v>
      </c>
      <c r="AV49" s="74">
        <v>15</v>
      </c>
      <c r="AW49" s="74">
        <v>8</v>
      </c>
      <c r="AX49" s="74">
        <v>10</v>
      </c>
      <c r="AY49" s="74">
        <v>6</v>
      </c>
      <c r="AZ49" s="74">
        <v>24</v>
      </c>
      <c r="BA49" s="74">
        <v>9</v>
      </c>
      <c r="BB49" s="74">
        <v>13</v>
      </c>
      <c r="BC49" s="74">
        <v>6</v>
      </c>
      <c r="BD49" s="67">
        <v>133</v>
      </c>
      <c r="BE49" s="76">
        <v>128</v>
      </c>
      <c r="BF49" s="74">
        <v>110</v>
      </c>
      <c r="BG49" s="74">
        <v>97</v>
      </c>
      <c r="BH49" s="74">
        <v>5</v>
      </c>
      <c r="BI49" s="74">
        <v>8</v>
      </c>
      <c r="BJ49" s="162"/>
      <c r="BK49" s="13" t="s">
        <v>120</v>
      </c>
      <c r="BL49" s="74">
        <v>5</v>
      </c>
      <c r="BM49" s="74">
        <v>3348</v>
      </c>
      <c r="BN49" s="74">
        <v>1</v>
      </c>
      <c r="BO49" s="74">
        <v>35</v>
      </c>
      <c r="BP49" s="74">
        <v>0</v>
      </c>
      <c r="BQ49" s="74">
        <v>38</v>
      </c>
      <c r="BR49" s="74">
        <v>123</v>
      </c>
      <c r="BS49" s="74">
        <v>116</v>
      </c>
      <c r="BT49" s="74">
        <v>115</v>
      </c>
      <c r="BU49" s="162"/>
      <c r="BV49" s="13" t="s">
        <v>120</v>
      </c>
      <c r="BW49" s="74">
        <v>1649</v>
      </c>
      <c r="BX49" s="74">
        <v>914</v>
      </c>
      <c r="BY49" s="74">
        <v>1648</v>
      </c>
      <c r="BZ49" s="74">
        <v>913</v>
      </c>
      <c r="CA49" s="74">
        <v>690</v>
      </c>
      <c r="CB49" s="74">
        <v>395</v>
      </c>
      <c r="CC49" s="74">
        <v>57</v>
      </c>
      <c r="CD49" s="74">
        <v>16</v>
      </c>
      <c r="CE49" s="74">
        <v>57</v>
      </c>
      <c r="CF49" s="74">
        <v>16</v>
      </c>
      <c r="CG49" s="74">
        <v>29</v>
      </c>
      <c r="CH49" s="74">
        <v>8</v>
      </c>
      <c r="CI49" s="74">
        <v>823</v>
      </c>
      <c r="CJ49" s="74">
        <v>371</v>
      </c>
      <c r="CK49" s="74">
        <v>823</v>
      </c>
      <c r="CL49" s="74">
        <v>371</v>
      </c>
      <c r="CM49" s="74">
        <v>344</v>
      </c>
      <c r="CN49" s="74">
        <v>147</v>
      </c>
      <c r="CO49" s="162"/>
      <c r="CP49" s="13" t="s">
        <v>120</v>
      </c>
      <c r="CQ49" s="5">
        <v>136</v>
      </c>
      <c r="CR49" s="5">
        <v>55</v>
      </c>
      <c r="CS49" s="5">
        <v>0</v>
      </c>
      <c r="CT49" s="5">
        <v>86</v>
      </c>
      <c r="CU49" s="5">
        <v>0</v>
      </c>
      <c r="CV49" s="29">
        <v>277</v>
      </c>
      <c r="CW49" s="5">
        <v>108</v>
      </c>
      <c r="CX49" s="5">
        <v>86</v>
      </c>
      <c r="CY49" s="72">
        <v>76</v>
      </c>
      <c r="CZ49" s="5">
        <v>32</v>
      </c>
      <c r="DA49" s="162"/>
      <c r="DB49" s="13" t="s">
        <v>120</v>
      </c>
      <c r="DC49" s="74">
        <v>1946</v>
      </c>
      <c r="DD49" s="74">
        <v>1085</v>
      </c>
      <c r="DE49" s="74">
        <v>82</v>
      </c>
      <c r="DF49" s="74">
        <v>0</v>
      </c>
      <c r="DG49" s="74">
        <v>3</v>
      </c>
      <c r="DH49" s="74">
        <v>2</v>
      </c>
      <c r="DI49" s="74">
        <v>3308</v>
      </c>
      <c r="DJ49" s="74">
        <v>5</v>
      </c>
      <c r="DK49" s="74">
        <v>6</v>
      </c>
      <c r="DL49" s="74">
        <v>0</v>
      </c>
      <c r="DM49" s="74">
        <v>0</v>
      </c>
      <c r="DN49" s="74">
        <v>0</v>
      </c>
      <c r="DO49" s="74">
        <v>0</v>
      </c>
      <c r="DP49" s="74">
        <v>7</v>
      </c>
      <c r="DQ49" s="74">
        <v>6</v>
      </c>
      <c r="DR49" s="135"/>
      <c r="DS49" s="138" t="s">
        <v>136</v>
      </c>
      <c r="DT49" s="138" t="s">
        <v>4214</v>
      </c>
      <c r="DU49" s="138">
        <v>2529</v>
      </c>
      <c r="DV49" s="138">
        <v>1063</v>
      </c>
      <c r="DW49" s="139">
        <v>6844</v>
      </c>
      <c r="DX49" s="139">
        <v>6437</v>
      </c>
    </row>
    <row r="50" spans="1:128">
      <c r="A50" s="162"/>
      <c r="B50" s="103" t="s">
        <v>102</v>
      </c>
      <c r="C50" s="105">
        <v>3951</v>
      </c>
      <c r="D50" s="105">
        <v>2213</v>
      </c>
      <c r="E50" s="105">
        <v>1305</v>
      </c>
      <c r="F50" s="105">
        <v>823</v>
      </c>
      <c r="G50" s="105">
        <v>463</v>
      </c>
      <c r="H50" s="105">
        <v>228</v>
      </c>
      <c r="I50" s="105">
        <v>610</v>
      </c>
      <c r="J50" s="105">
        <v>330</v>
      </c>
      <c r="K50" s="105">
        <v>518</v>
      </c>
      <c r="L50" s="105">
        <v>191</v>
      </c>
      <c r="M50" s="105">
        <v>2608</v>
      </c>
      <c r="N50" s="105">
        <v>1470</v>
      </c>
      <c r="O50" s="105">
        <v>469</v>
      </c>
      <c r="P50" s="105">
        <v>234</v>
      </c>
      <c r="Q50" s="105">
        <v>866</v>
      </c>
      <c r="R50" s="105">
        <v>424</v>
      </c>
      <c r="S50" s="105">
        <v>459</v>
      </c>
      <c r="T50" s="105">
        <v>171</v>
      </c>
      <c r="U50" s="105">
        <v>11249</v>
      </c>
      <c r="V50" s="105">
        <v>6084</v>
      </c>
      <c r="W50" s="162"/>
      <c r="X50" s="103" t="s">
        <v>102</v>
      </c>
      <c r="Y50" s="105">
        <v>166</v>
      </c>
      <c r="Z50" s="105">
        <v>80</v>
      </c>
      <c r="AA50" s="105">
        <v>85</v>
      </c>
      <c r="AB50" s="105">
        <v>47</v>
      </c>
      <c r="AC50" s="105">
        <v>49</v>
      </c>
      <c r="AD50" s="105">
        <v>26</v>
      </c>
      <c r="AE50" s="105">
        <v>27</v>
      </c>
      <c r="AF50" s="105">
        <v>13</v>
      </c>
      <c r="AG50" s="105">
        <v>27</v>
      </c>
      <c r="AH50" s="105">
        <v>10</v>
      </c>
      <c r="AI50" s="105">
        <v>668</v>
      </c>
      <c r="AJ50" s="105">
        <v>347</v>
      </c>
      <c r="AK50" s="105">
        <v>14</v>
      </c>
      <c r="AL50" s="105">
        <v>14</v>
      </c>
      <c r="AM50" s="105">
        <v>263</v>
      </c>
      <c r="AN50" s="105">
        <v>114</v>
      </c>
      <c r="AO50" s="105">
        <v>110</v>
      </c>
      <c r="AP50" s="105">
        <v>31</v>
      </c>
      <c r="AQ50" s="105">
        <v>1409</v>
      </c>
      <c r="AR50" s="105">
        <v>682</v>
      </c>
      <c r="AS50" s="162"/>
      <c r="AT50" s="103" t="s">
        <v>102</v>
      </c>
      <c r="AU50" s="105">
        <v>56</v>
      </c>
      <c r="AV50" s="105">
        <v>26</v>
      </c>
      <c r="AW50" s="105">
        <v>9</v>
      </c>
      <c r="AX50" s="105">
        <v>14</v>
      </c>
      <c r="AY50" s="105">
        <v>13</v>
      </c>
      <c r="AZ50" s="105">
        <v>38</v>
      </c>
      <c r="BA50" s="105">
        <v>10</v>
      </c>
      <c r="BB50" s="105">
        <v>19</v>
      </c>
      <c r="BC50" s="105">
        <v>9</v>
      </c>
      <c r="BD50" s="105">
        <v>194</v>
      </c>
      <c r="BE50" s="105">
        <v>180</v>
      </c>
      <c r="BF50" s="105">
        <v>144</v>
      </c>
      <c r="BG50" s="105">
        <v>108</v>
      </c>
      <c r="BH50" s="105">
        <v>7</v>
      </c>
      <c r="BI50" s="105">
        <v>19</v>
      </c>
      <c r="BJ50" s="162"/>
      <c r="BK50" s="103" t="s">
        <v>102</v>
      </c>
      <c r="BL50" s="105">
        <v>5</v>
      </c>
      <c r="BM50" s="105">
        <v>4359</v>
      </c>
      <c r="BN50" s="105">
        <v>2</v>
      </c>
      <c r="BO50" s="105">
        <v>35</v>
      </c>
      <c r="BP50" s="105">
        <v>0</v>
      </c>
      <c r="BQ50" s="105">
        <v>52</v>
      </c>
      <c r="BR50" s="105">
        <v>172</v>
      </c>
      <c r="BS50" s="105">
        <v>141</v>
      </c>
      <c r="BT50" s="105">
        <v>134</v>
      </c>
      <c r="BU50" s="162"/>
      <c r="BV50" s="103" t="s">
        <v>102</v>
      </c>
      <c r="BW50" s="105">
        <v>2216</v>
      </c>
      <c r="BX50" s="105">
        <v>1194</v>
      </c>
      <c r="BY50" s="105">
        <v>2198</v>
      </c>
      <c r="BZ50" s="105">
        <v>1186</v>
      </c>
      <c r="CA50" s="105">
        <v>829</v>
      </c>
      <c r="CB50" s="105">
        <v>460</v>
      </c>
      <c r="CC50" s="105">
        <v>57</v>
      </c>
      <c r="CD50" s="105">
        <v>16</v>
      </c>
      <c r="CE50" s="105">
        <v>57</v>
      </c>
      <c r="CF50" s="105">
        <v>16</v>
      </c>
      <c r="CG50" s="105">
        <v>29</v>
      </c>
      <c r="CH50" s="105">
        <v>8</v>
      </c>
      <c r="CI50" s="105">
        <v>892</v>
      </c>
      <c r="CJ50" s="105">
        <v>385</v>
      </c>
      <c r="CK50" s="105">
        <v>887</v>
      </c>
      <c r="CL50" s="105">
        <v>384</v>
      </c>
      <c r="CM50" s="105">
        <v>360</v>
      </c>
      <c r="CN50" s="105">
        <v>149</v>
      </c>
      <c r="CO50" s="162"/>
      <c r="CP50" s="105" t="s">
        <v>102</v>
      </c>
      <c r="CQ50" s="105">
        <v>171</v>
      </c>
      <c r="CR50" s="105">
        <v>96</v>
      </c>
      <c r="CS50" s="105">
        <v>0</v>
      </c>
      <c r="CT50" s="105">
        <v>156</v>
      </c>
      <c r="CU50" s="105">
        <v>2</v>
      </c>
      <c r="CV50" s="105">
        <v>425</v>
      </c>
      <c r="CW50" s="105">
        <v>145</v>
      </c>
      <c r="CX50" s="105">
        <v>123</v>
      </c>
      <c r="CY50" s="105">
        <v>87</v>
      </c>
      <c r="CZ50" s="105">
        <v>34</v>
      </c>
      <c r="DA50" s="162"/>
      <c r="DB50" s="103" t="s">
        <v>102</v>
      </c>
      <c r="DC50" s="105">
        <v>2717</v>
      </c>
      <c r="DD50" s="105">
        <v>1863</v>
      </c>
      <c r="DE50" s="105">
        <v>82</v>
      </c>
      <c r="DF50" s="105">
        <v>0</v>
      </c>
      <c r="DG50" s="105">
        <v>3</v>
      </c>
      <c r="DH50" s="105">
        <v>2</v>
      </c>
      <c r="DI50" s="105">
        <v>3997</v>
      </c>
      <c r="DJ50" s="105">
        <v>13</v>
      </c>
      <c r="DK50" s="105">
        <v>6</v>
      </c>
      <c r="DL50" s="105">
        <v>0</v>
      </c>
      <c r="DM50" s="105">
        <v>0</v>
      </c>
      <c r="DN50" s="105">
        <v>0</v>
      </c>
      <c r="DO50" s="105">
        <v>0</v>
      </c>
      <c r="DP50" s="105">
        <v>20</v>
      </c>
      <c r="DQ50" s="105">
        <v>7</v>
      </c>
      <c r="DR50" s="135"/>
      <c r="DS50" s="138" t="s">
        <v>136</v>
      </c>
      <c r="DT50" s="138" t="s">
        <v>4215</v>
      </c>
      <c r="DU50" s="138">
        <v>3165</v>
      </c>
      <c r="DV50" s="138">
        <v>1218</v>
      </c>
      <c r="DW50" s="139">
        <v>8869</v>
      </c>
      <c r="DX50" s="139">
        <v>8683</v>
      </c>
    </row>
    <row r="51" spans="1:128" ht="14.45" customHeight="1">
      <c r="A51" s="162" t="s">
        <v>137</v>
      </c>
      <c r="B51" s="13" t="s">
        <v>119</v>
      </c>
      <c r="C51" s="74">
        <v>4717</v>
      </c>
      <c r="D51" s="74">
        <v>2700</v>
      </c>
      <c r="E51" s="74">
        <v>1646</v>
      </c>
      <c r="F51" s="74">
        <v>939</v>
      </c>
      <c r="G51" s="74">
        <v>93</v>
      </c>
      <c r="H51" s="74">
        <v>47</v>
      </c>
      <c r="I51" s="74">
        <v>444</v>
      </c>
      <c r="J51" s="74">
        <v>230</v>
      </c>
      <c r="K51" s="74">
        <v>1249</v>
      </c>
      <c r="L51" s="74">
        <v>576</v>
      </c>
      <c r="M51" s="74">
        <v>2958</v>
      </c>
      <c r="N51" s="74">
        <v>1731</v>
      </c>
      <c r="O51" s="74">
        <v>23</v>
      </c>
      <c r="P51" s="74">
        <v>5</v>
      </c>
      <c r="Q51" s="74">
        <v>1160</v>
      </c>
      <c r="R51" s="74">
        <v>557</v>
      </c>
      <c r="S51" s="74">
        <v>69</v>
      </c>
      <c r="T51" s="74">
        <v>35</v>
      </c>
      <c r="U51" s="67">
        <v>12359</v>
      </c>
      <c r="V51" s="67">
        <v>6820</v>
      </c>
      <c r="W51" s="162" t="s">
        <v>137</v>
      </c>
      <c r="X51" s="13" t="s">
        <v>119</v>
      </c>
      <c r="Y51" s="74">
        <v>112</v>
      </c>
      <c r="Z51" s="74">
        <v>62</v>
      </c>
      <c r="AA51" s="74">
        <v>75</v>
      </c>
      <c r="AB51" s="74">
        <v>39</v>
      </c>
      <c r="AC51" s="74">
        <v>0</v>
      </c>
      <c r="AD51" s="74">
        <v>0</v>
      </c>
      <c r="AE51" s="74">
        <v>6</v>
      </c>
      <c r="AF51" s="74">
        <v>4</v>
      </c>
      <c r="AG51" s="74">
        <v>12</v>
      </c>
      <c r="AH51" s="74">
        <v>6</v>
      </c>
      <c r="AI51" s="74">
        <v>748</v>
      </c>
      <c r="AJ51" s="74">
        <v>415</v>
      </c>
      <c r="AK51" s="74">
        <v>6</v>
      </c>
      <c r="AL51" s="74">
        <v>2</v>
      </c>
      <c r="AM51" s="74">
        <v>382</v>
      </c>
      <c r="AN51" s="74">
        <v>196</v>
      </c>
      <c r="AO51" s="74">
        <v>25</v>
      </c>
      <c r="AP51" s="74">
        <v>15</v>
      </c>
      <c r="AQ51" s="67">
        <v>1366</v>
      </c>
      <c r="AR51" s="67">
        <v>739</v>
      </c>
      <c r="AS51" s="162" t="s">
        <v>137</v>
      </c>
      <c r="AT51" s="13" t="s">
        <v>119</v>
      </c>
      <c r="AU51" s="74">
        <v>88</v>
      </c>
      <c r="AV51" s="74">
        <v>43</v>
      </c>
      <c r="AW51" s="74">
        <v>2</v>
      </c>
      <c r="AX51" s="74">
        <v>15</v>
      </c>
      <c r="AY51" s="74">
        <v>30</v>
      </c>
      <c r="AZ51" s="74">
        <v>63</v>
      </c>
      <c r="BA51" s="74">
        <v>2</v>
      </c>
      <c r="BB51" s="74">
        <v>36</v>
      </c>
      <c r="BC51" s="74">
        <v>1</v>
      </c>
      <c r="BD51" s="67">
        <v>280</v>
      </c>
      <c r="BE51" s="76">
        <v>261</v>
      </c>
      <c r="BF51" s="74">
        <v>169</v>
      </c>
      <c r="BG51" s="74">
        <v>17</v>
      </c>
      <c r="BH51" s="74">
        <v>35</v>
      </c>
      <c r="BI51" s="74">
        <v>50</v>
      </c>
      <c r="BJ51" s="162" t="s">
        <v>137</v>
      </c>
      <c r="BK51" s="13" t="s">
        <v>119</v>
      </c>
      <c r="BL51" s="74">
        <v>0</v>
      </c>
      <c r="BM51" s="74">
        <v>3777</v>
      </c>
      <c r="BN51" s="74">
        <v>456</v>
      </c>
      <c r="BO51" s="74">
        <v>74</v>
      </c>
      <c r="BP51" s="74">
        <v>4</v>
      </c>
      <c r="BQ51" s="74">
        <v>129</v>
      </c>
      <c r="BR51" s="74">
        <v>246</v>
      </c>
      <c r="BS51" s="74">
        <v>218</v>
      </c>
      <c r="BT51" s="74">
        <v>211</v>
      </c>
      <c r="BU51" s="162" t="s">
        <v>137</v>
      </c>
      <c r="BV51" s="13" t="s">
        <v>119</v>
      </c>
      <c r="BW51" s="74">
        <v>2216</v>
      </c>
      <c r="BX51" s="74">
        <v>1203</v>
      </c>
      <c r="BY51" s="74">
        <v>2177</v>
      </c>
      <c r="BZ51" s="74">
        <v>1174</v>
      </c>
      <c r="CA51" s="74">
        <v>1082</v>
      </c>
      <c r="CB51" s="74">
        <v>595</v>
      </c>
      <c r="CC51" s="74">
        <v>11</v>
      </c>
      <c r="CD51" s="74">
        <v>2</v>
      </c>
      <c r="CE51" s="74">
        <v>10</v>
      </c>
      <c r="CF51" s="74">
        <v>1</v>
      </c>
      <c r="CG51" s="74">
        <v>4</v>
      </c>
      <c r="CH51" s="74">
        <v>0</v>
      </c>
      <c r="CI51" s="74">
        <v>838</v>
      </c>
      <c r="CJ51" s="74">
        <v>418</v>
      </c>
      <c r="CK51" s="74">
        <v>833</v>
      </c>
      <c r="CL51" s="74">
        <v>415</v>
      </c>
      <c r="CM51" s="74">
        <v>222</v>
      </c>
      <c r="CN51" s="74">
        <v>104</v>
      </c>
      <c r="CO51" s="162" t="s">
        <v>137</v>
      </c>
      <c r="CP51" s="13" t="s">
        <v>119</v>
      </c>
      <c r="CQ51" s="5">
        <v>149</v>
      </c>
      <c r="CR51" s="5">
        <v>171</v>
      </c>
      <c r="CS51" s="5">
        <v>4</v>
      </c>
      <c r="CT51" s="5">
        <v>246</v>
      </c>
      <c r="CU51" s="5">
        <v>7</v>
      </c>
      <c r="CV51" s="29">
        <v>577</v>
      </c>
      <c r="CW51" s="5">
        <v>226</v>
      </c>
      <c r="CX51" s="5">
        <v>160</v>
      </c>
      <c r="CY51" s="72">
        <v>105</v>
      </c>
      <c r="CZ51" s="5">
        <v>32</v>
      </c>
      <c r="DA51" s="162" t="s">
        <v>137</v>
      </c>
      <c r="DB51" s="13" t="s">
        <v>119</v>
      </c>
      <c r="DC51" s="74">
        <v>2605</v>
      </c>
      <c r="DD51" s="74">
        <v>2267</v>
      </c>
      <c r="DE51" s="74">
        <v>103</v>
      </c>
      <c r="DF51" s="74">
        <v>132</v>
      </c>
      <c r="DG51" s="74">
        <v>194</v>
      </c>
      <c r="DH51" s="74">
        <v>397</v>
      </c>
      <c r="DI51" s="74">
        <v>2676</v>
      </c>
      <c r="DJ51" s="74">
        <v>148</v>
      </c>
      <c r="DK51" s="74">
        <v>44</v>
      </c>
      <c r="DL51" s="74">
        <v>21</v>
      </c>
      <c r="DM51" s="74">
        <v>1</v>
      </c>
      <c r="DN51" s="74">
        <v>0</v>
      </c>
      <c r="DO51" s="74">
        <v>30</v>
      </c>
      <c r="DP51" s="74">
        <v>163</v>
      </c>
      <c r="DQ51" s="74">
        <v>227</v>
      </c>
      <c r="DR51" s="135"/>
      <c r="DS51" s="138" t="s">
        <v>137</v>
      </c>
      <c r="DT51" s="138" t="s">
        <v>4216</v>
      </c>
      <c r="DU51" s="138">
        <v>3065</v>
      </c>
      <c r="DV51" s="138">
        <v>1308</v>
      </c>
      <c r="DW51" s="139">
        <v>9238</v>
      </c>
      <c r="DX51" s="139">
        <v>8588</v>
      </c>
    </row>
    <row r="52" spans="1:128">
      <c r="A52" s="162"/>
      <c r="B52" s="13" t="s">
        <v>120</v>
      </c>
      <c r="C52" s="74">
        <v>1600</v>
      </c>
      <c r="D52" s="74">
        <v>893</v>
      </c>
      <c r="E52" s="74">
        <v>476</v>
      </c>
      <c r="F52" s="74">
        <v>271</v>
      </c>
      <c r="G52" s="74">
        <v>49</v>
      </c>
      <c r="H52" s="74">
        <v>36</v>
      </c>
      <c r="I52" s="74">
        <v>83</v>
      </c>
      <c r="J52" s="74">
        <v>47</v>
      </c>
      <c r="K52" s="74">
        <v>729</v>
      </c>
      <c r="L52" s="74">
        <v>332</v>
      </c>
      <c r="M52" s="74">
        <v>741</v>
      </c>
      <c r="N52" s="74">
        <v>427</v>
      </c>
      <c r="O52" s="74">
        <v>64</v>
      </c>
      <c r="P52" s="74">
        <v>10</v>
      </c>
      <c r="Q52" s="74">
        <v>430</v>
      </c>
      <c r="R52" s="74">
        <v>229</v>
      </c>
      <c r="S52" s="74">
        <v>637</v>
      </c>
      <c r="T52" s="74">
        <v>328</v>
      </c>
      <c r="U52" s="67">
        <v>4809</v>
      </c>
      <c r="V52" s="67">
        <v>2573</v>
      </c>
      <c r="W52" s="162"/>
      <c r="X52" s="13" t="s">
        <v>120</v>
      </c>
      <c r="Y52" s="74">
        <v>52</v>
      </c>
      <c r="Z52" s="74">
        <v>32</v>
      </c>
      <c r="AA52" s="74">
        <v>23</v>
      </c>
      <c r="AB52" s="74">
        <v>13</v>
      </c>
      <c r="AC52" s="74">
        <v>0</v>
      </c>
      <c r="AD52" s="74">
        <v>0</v>
      </c>
      <c r="AE52" s="74">
        <v>2</v>
      </c>
      <c r="AF52" s="74">
        <v>1</v>
      </c>
      <c r="AG52" s="74">
        <v>71</v>
      </c>
      <c r="AH52" s="74">
        <v>22</v>
      </c>
      <c r="AI52" s="74">
        <v>165</v>
      </c>
      <c r="AJ52" s="74">
        <v>84</v>
      </c>
      <c r="AK52" s="74">
        <v>15</v>
      </c>
      <c r="AL52" s="74">
        <v>0</v>
      </c>
      <c r="AM52" s="74">
        <v>101</v>
      </c>
      <c r="AN52" s="74">
        <v>58</v>
      </c>
      <c r="AO52" s="74">
        <v>283</v>
      </c>
      <c r="AP52" s="74">
        <v>153</v>
      </c>
      <c r="AQ52" s="67">
        <v>712</v>
      </c>
      <c r="AR52" s="67">
        <v>363</v>
      </c>
      <c r="AS52" s="162"/>
      <c r="AT52" s="13" t="s">
        <v>120</v>
      </c>
      <c r="AU52" s="74">
        <v>26</v>
      </c>
      <c r="AV52" s="74">
        <v>10</v>
      </c>
      <c r="AW52" s="74">
        <v>1</v>
      </c>
      <c r="AX52" s="74">
        <v>4</v>
      </c>
      <c r="AY52" s="74">
        <v>14</v>
      </c>
      <c r="AZ52" s="74">
        <v>13</v>
      </c>
      <c r="BA52" s="74">
        <v>3</v>
      </c>
      <c r="BB52" s="74">
        <v>8</v>
      </c>
      <c r="BC52" s="74">
        <v>9</v>
      </c>
      <c r="BD52" s="67">
        <v>88</v>
      </c>
      <c r="BE52" s="76">
        <v>94</v>
      </c>
      <c r="BF52" s="74">
        <v>82</v>
      </c>
      <c r="BG52" s="74">
        <v>86</v>
      </c>
      <c r="BH52" s="74">
        <v>6</v>
      </c>
      <c r="BI52" s="74">
        <v>5</v>
      </c>
      <c r="BJ52" s="162"/>
      <c r="BK52" s="13" t="s">
        <v>120</v>
      </c>
      <c r="BL52" s="74">
        <v>402</v>
      </c>
      <c r="BM52" s="74">
        <v>1810</v>
      </c>
      <c r="BN52" s="74">
        <v>86</v>
      </c>
      <c r="BO52" s="74">
        <v>0</v>
      </c>
      <c r="BP52" s="74">
        <v>20</v>
      </c>
      <c r="BQ52" s="74">
        <v>82</v>
      </c>
      <c r="BR52" s="74">
        <v>108</v>
      </c>
      <c r="BS52" s="74">
        <v>165</v>
      </c>
      <c r="BT52" s="74">
        <v>95</v>
      </c>
      <c r="BU52" s="162"/>
      <c r="BV52" s="13" t="s">
        <v>120</v>
      </c>
      <c r="BW52" s="74">
        <v>511</v>
      </c>
      <c r="BX52" s="74">
        <v>292</v>
      </c>
      <c r="BY52" s="74">
        <v>507</v>
      </c>
      <c r="BZ52" s="74">
        <v>290</v>
      </c>
      <c r="CA52" s="74">
        <v>328</v>
      </c>
      <c r="CB52" s="74">
        <v>194</v>
      </c>
      <c r="CC52" s="74">
        <v>110</v>
      </c>
      <c r="CD52" s="74">
        <v>29</v>
      </c>
      <c r="CE52" s="74">
        <v>109</v>
      </c>
      <c r="CF52" s="74">
        <v>29</v>
      </c>
      <c r="CG52" s="74">
        <v>63</v>
      </c>
      <c r="CH52" s="74">
        <v>18</v>
      </c>
      <c r="CI52" s="74">
        <v>642</v>
      </c>
      <c r="CJ52" s="74">
        <v>338</v>
      </c>
      <c r="CK52" s="74">
        <v>637</v>
      </c>
      <c r="CL52" s="74">
        <v>335</v>
      </c>
      <c r="CM52" s="74">
        <v>202</v>
      </c>
      <c r="CN52" s="74">
        <v>103</v>
      </c>
      <c r="CO52" s="162"/>
      <c r="CP52" s="13" t="s">
        <v>120</v>
      </c>
      <c r="CQ52" s="5">
        <v>130</v>
      </c>
      <c r="CR52" s="5">
        <v>47</v>
      </c>
      <c r="CS52" s="5">
        <v>0</v>
      </c>
      <c r="CT52" s="5">
        <v>27</v>
      </c>
      <c r="CU52" s="5">
        <v>1</v>
      </c>
      <c r="CV52" s="29">
        <v>205</v>
      </c>
      <c r="CW52" s="5">
        <v>126</v>
      </c>
      <c r="CX52" s="5">
        <v>99</v>
      </c>
      <c r="CY52" s="72">
        <v>71</v>
      </c>
      <c r="CZ52" s="5">
        <v>42</v>
      </c>
      <c r="DA52" s="162"/>
      <c r="DB52" s="13" t="s">
        <v>120</v>
      </c>
      <c r="DC52" s="74">
        <v>997</v>
      </c>
      <c r="DD52" s="74">
        <v>1217</v>
      </c>
      <c r="DE52" s="74">
        <v>331</v>
      </c>
      <c r="DF52" s="74">
        <v>337</v>
      </c>
      <c r="DG52" s="74">
        <v>1249</v>
      </c>
      <c r="DH52" s="74">
        <v>0</v>
      </c>
      <c r="DI52" s="74">
        <v>1466</v>
      </c>
      <c r="DJ52" s="74">
        <v>1633</v>
      </c>
      <c r="DK52" s="74">
        <v>1080</v>
      </c>
      <c r="DL52" s="74">
        <v>0</v>
      </c>
      <c r="DM52" s="74">
        <v>0</v>
      </c>
      <c r="DN52" s="74">
        <v>20</v>
      </c>
      <c r="DO52" s="74">
        <v>15</v>
      </c>
      <c r="DP52" s="74">
        <v>59</v>
      </c>
      <c r="DQ52" s="74">
        <v>171</v>
      </c>
      <c r="DR52" s="135"/>
      <c r="DS52" s="138" t="s">
        <v>137</v>
      </c>
      <c r="DT52" s="138" t="s">
        <v>4217</v>
      </c>
      <c r="DU52" s="138">
        <v>1263</v>
      </c>
      <c r="DV52" s="138">
        <v>593</v>
      </c>
      <c r="DW52" s="139">
        <v>4380</v>
      </c>
      <c r="DX52" s="139">
        <v>8310</v>
      </c>
    </row>
    <row r="53" spans="1:128">
      <c r="A53" s="162"/>
      <c r="B53" s="103" t="s">
        <v>102</v>
      </c>
      <c r="C53" s="105">
        <v>6317</v>
      </c>
      <c r="D53" s="105">
        <v>3593</v>
      </c>
      <c r="E53" s="105">
        <v>2122</v>
      </c>
      <c r="F53" s="105">
        <v>1210</v>
      </c>
      <c r="G53" s="105">
        <v>142</v>
      </c>
      <c r="H53" s="105">
        <v>83</v>
      </c>
      <c r="I53" s="105">
        <v>527</v>
      </c>
      <c r="J53" s="105">
        <v>277</v>
      </c>
      <c r="K53" s="105">
        <v>1978</v>
      </c>
      <c r="L53" s="105">
        <v>908</v>
      </c>
      <c r="M53" s="105">
        <v>3699</v>
      </c>
      <c r="N53" s="105">
        <v>2158</v>
      </c>
      <c r="O53" s="105">
        <v>87</v>
      </c>
      <c r="P53" s="105">
        <v>15</v>
      </c>
      <c r="Q53" s="105">
        <v>1590</v>
      </c>
      <c r="R53" s="105">
        <v>786</v>
      </c>
      <c r="S53" s="105">
        <v>706</v>
      </c>
      <c r="T53" s="105">
        <v>363</v>
      </c>
      <c r="U53" s="105">
        <v>17168</v>
      </c>
      <c r="V53" s="105">
        <v>9393</v>
      </c>
      <c r="W53" s="162"/>
      <c r="X53" s="103" t="s">
        <v>102</v>
      </c>
      <c r="Y53" s="105">
        <v>164</v>
      </c>
      <c r="Z53" s="105">
        <v>94</v>
      </c>
      <c r="AA53" s="105">
        <v>98</v>
      </c>
      <c r="AB53" s="105">
        <v>52</v>
      </c>
      <c r="AC53" s="105">
        <v>0</v>
      </c>
      <c r="AD53" s="105">
        <v>0</v>
      </c>
      <c r="AE53" s="105">
        <v>8</v>
      </c>
      <c r="AF53" s="105">
        <v>5</v>
      </c>
      <c r="AG53" s="105">
        <v>83</v>
      </c>
      <c r="AH53" s="105">
        <v>28</v>
      </c>
      <c r="AI53" s="105">
        <v>913</v>
      </c>
      <c r="AJ53" s="105">
        <v>499</v>
      </c>
      <c r="AK53" s="105">
        <v>21</v>
      </c>
      <c r="AL53" s="105">
        <v>2</v>
      </c>
      <c r="AM53" s="105">
        <v>483</v>
      </c>
      <c r="AN53" s="105">
        <v>254</v>
      </c>
      <c r="AO53" s="105">
        <v>308</v>
      </c>
      <c r="AP53" s="105">
        <v>168</v>
      </c>
      <c r="AQ53" s="105">
        <v>2078</v>
      </c>
      <c r="AR53" s="105">
        <v>1102</v>
      </c>
      <c r="AS53" s="162"/>
      <c r="AT53" s="103" t="s">
        <v>102</v>
      </c>
      <c r="AU53" s="105">
        <v>114</v>
      </c>
      <c r="AV53" s="105">
        <v>53</v>
      </c>
      <c r="AW53" s="105">
        <v>3</v>
      </c>
      <c r="AX53" s="105">
        <v>19</v>
      </c>
      <c r="AY53" s="105">
        <v>44</v>
      </c>
      <c r="AZ53" s="105">
        <v>76</v>
      </c>
      <c r="BA53" s="105">
        <v>5</v>
      </c>
      <c r="BB53" s="105">
        <v>44</v>
      </c>
      <c r="BC53" s="105">
        <v>10</v>
      </c>
      <c r="BD53" s="105">
        <v>368</v>
      </c>
      <c r="BE53" s="105">
        <v>355</v>
      </c>
      <c r="BF53" s="105">
        <v>251</v>
      </c>
      <c r="BG53" s="105">
        <v>103</v>
      </c>
      <c r="BH53" s="105">
        <v>41</v>
      </c>
      <c r="BI53" s="105">
        <v>55</v>
      </c>
      <c r="BJ53" s="162"/>
      <c r="BK53" s="103" t="s">
        <v>102</v>
      </c>
      <c r="BL53" s="105">
        <v>402</v>
      </c>
      <c r="BM53" s="105">
        <v>5587</v>
      </c>
      <c r="BN53" s="105">
        <v>542</v>
      </c>
      <c r="BO53" s="105">
        <v>74</v>
      </c>
      <c r="BP53" s="105">
        <v>24</v>
      </c>
      <c r="BQ53" s="105">
        <v>211</v>
      </c>
      <c r="BR53" s="105">
        <v>354</v>
      </c>
      <c r="BS53" s="105">
        <v>383</v>
      </c>
      <c r="BT53" s="105">
        <v>306</v>
      </c>
      <c r="BU53" s="162"/>
      <c r="BV53" s="103" t="s">
        <v>102</v>
      </c>
      <c r="BW53" s="105">
        <v>2727</v>
      </c>
      <c r="BX53" s="105">
        <v>1495</v>
      </c>
      <c r="BY53" s="105">
        <v>2684</v>
      </c>
      <c r="BZ53" s="105">
        <v>1464</v>
      </c>
      <c r="CA53" s="105">
        <v>1410</v>
      </c>
      <c r="CB53" s="105">
        <v>789</v>
      </c>
      <c r="CC53" s="105">
        <v>121</v>
      </c>
      <c r="CD53" s="105">
        <v>31</v>
      </c>
      <c r="CE53" s="105">
        <v>119</v>
      </c>
      <c r="CF53" s="105">
        <v>30</v>
      </c>
      <c r="CG53" s="105">
        <v>67</v>
      </c>
      <c r="CH53" s="105">
        <v>18</v>
      </c>
      <c r="CI53" s="105">
        <v>1480</v>
      </c>
      <c r="CJ53" s="105">
        <v>756</v>
      </c>
      <c r="CK53" s="105">
        <v>1470</v>
      </c>
      <c r="CL53" s="105">
        <v>750</v>
      </c>
      <c r="CM53" s="105">
        <v>424</v>
      </c>
      <c r="CN53" s="105">
        <v>207</v>
      </c>
      <c r="CO53" s="162"/>
      <c r="CP53" s="105" t="s">
        <v>102</v>
      </c>
      <c r="CQ53" s="105">
        <v>279</v>
      </c>
      <c r="CR53" s="105">
        <v>218</v>
      </c>
      <c r="CS53" s="105">
        <v>4</v>
      </c>
      <c r="CT53" s="105">
        <v>273</v>
      </c>
      <c r="CU53" s="105">
        <v>8</v>
      </c>
      <c r="CV53" s="105">
        <v>782</v>
      </c>
      <c r="CW53" s="105">
        <v>352</v>
      </c>
      <c r="CX53" s="105">
        <v>259</v>
      </c>
      <c r="CY53" s="105">
        <v>176</v>
      </c>
      <c r="CZ53" s="105">
        <v>74</v>
      </c>
      <c r="DA53" s="162"/>
      <c r="DB53" s="103" t="s">
        <v>102</v>
      </c>
      <c r="DC53" s="105">
        <v>3602</v>
      </c>
      <c r="DD53" s="105">
        <v>3484</v>
      </c>
      <c r="DE53" s="105">
        <v>434</v>
      </c>
      <c r="DF53" s="105">
        <v>469</v>
      </c>
      <c r="DG53" s="105">
        <v>1443</v>
      </c>
      <c r="DH53" s="105">
        <v>397</v>
      </c>
      <c r="DI53" s="105">
        <v>4142</v>
      </c>
      <c r="DJ53" s="105">
        <v>1781</v>
      </c>
      <c r="DK53" s="105">
        <v>1124</v>
      </c>
      <c r="DL53" s="105">
        <v>21</v>
      </c>
      <c r="DM53" s="105">
        <v>1</v>
      </c>
      <c r="DN53" s="105">
        <v>20</v>
      </c>
      <c r="DO53" s="105">
        <v>45</v>
      </c>
      <c r="DP53" s="105">
        <v>222</v>
      </c>
      <c r="DQ53" s="105">
        <v>398</v>
      </c>
      <c r="DR53" s="135"/>
      <c r="DS53" s="138" t="s">
        <v>137</v>
      </c>
      <c r="DT53" s="138" t="s">
        <v>4218</v>
      </c>
      <c r="DU53" s="138">
        <v>4328</v>
      </c>
      <c r="DV53" s="138">
        <v>1901</v>
      </c>
      <c r="DW53" s="139">
        <v>13618</v>
      </c>
      <c r="DX53" s="139">
        <v>16898</v>
      </c>
    </row>
    <row r="54" spans="1:128" ht="14.45" customHeight="1">
      <c r="A54" s="162" t="s">
        <v>138</v>
      </c>
      <c r="B54" s="13" t="s">
        <v>119</v>
      </c>
      <c r="C54" s="74">
        <v>367</v>
      </c>
      <c r="D54" s="74">
        <v>162</v>
      </c>
      <c r="E54" s="74">
        <v>269</v>
      </c>
      <c r="F54" s="74">
        <v>120</v>
      </c>
      <c r="G54" s="74">
        <v>5</v>
      </c>
      <c r="H54" s="74">
        <v>1</v>
      </c>
      <c r="I54" s="74">
        <v>4</v>
      </c>
      <c r="J54" s="74">
        <v>2</v>
      </c>
      <c r="K54" s="74">
        <v>71</v>
      </c>
      <c r="L54" s="74">
        <v>26</v>
      </c>
      <c r="M54" s="74">
        <v>220</v>
      </c>
      <c r="N54" s="74">
        <v>110</v>
      </c>
      <c r="O54" s="74">
        <v>5</v>
      </c>
      <c r="P54" s="74">
        <v>2</v>
      </c>
      <c r="Q54" s="74">
        <v>48</v>
      </c>
      <c r="R54" s="74">
        <v>15</v>
      </c>
      <c r="S54" s="74">
        <v>19</v>
      </c>
      <c r="T54" s="74">
        <v>9</v>
      </c>
      <c r="U54" s="67">
        <v>1008</v>
      </c>
      <c r="V54" s="67">
        <v>447</v>
      </c>
      <c r="W54" s="162" t="s">
        <v>138</v>
      </c>
      <c r="X54" s="13" t="s">
        <v>119</v>
      </c>
      <c r="Y54" s="74">
        <v>16</v>
      </c>
      <c r="Z54" s="74">
        <v>4</v>
      </c>
      <c r="AA54" s="74">
        <v>9</v>
      </c>
      <c r="AB54" s="74">
        <v>6</v>
      </c>
      <c r="AC54" s="74">
        <v>0</v>
      </c>
      <c r="AD54" s="74">
        <v>0</v>
      </c>
      <c r="AE54" s="74">
        <v>0</v>
      </c>
      <c r="AF54" s="74">
        <v>0</v>
      </c>
      <c r="AG54" s="74">
        <v>0</v>
      </c>
      <c r="AH54" s="74">
        <v>0</v>
      </c>
      <c r="AI54" s="74">
        <v>21</v>
      </c>
      <c r="AJ54" s="74">
        <v>11</v>
      </c>
      <c r="AK54" s="74">
        <v>0</v>
      </c>
      <c r="AL54" s="74">
        <v>0</v>
      </c>
      <c r="AM54" s="74">
        <v>4</v>
      </c>
      <c r="AN54" s="74">
        <v>0</v>
      </c>
      <c r="AO54" s="74">
        <v>0</v>
      </c>
      <c r="AP54" s="74">
        <v>0</v>
      </c>
      <c r="AQ54" s="67">
        <v>50</v>
      </c>
      <c r="AR54" s="67">
        <v>21</v>
      </c>
      <c r="AS54" s="162" t="s">
        <v>138</v>
      </c>
      <c r="AT54" s="13" t="s">
        <v>119</v>
      </c>
      <c r="AU54" s="74">
        <v>9</v>
      </c>
      <c r="AV54" s="74">
        <v>5</v>
      </c>
      <c r="AW54" s="74">
        <v>1</v>
      </c>
      <c r="AX54" s="74">
        <v>1</v>
      </c>
      <c r="AY54" s="74">
        <v>3</v>
      </c>
      <c r="AZ54" s="74">
        <v>5</v>
      </c>
      <c r="BA54" s="74">
        <v>1</v>
      </c>
      <c r="BB54" s="74">
        <v>3</v>
      </c>
      <c r="BC54" s="74">
        <v>1</v>
      </c>
      <c r="BD54" s="67">
        <v>29</v>
      </c>
      <c r="BE54" s="76">
        <v>23</v>
      </c>
      <c r="BF54" s="74">
        <v>8</v>
      </c>
      <c r="BG54" s="74">
        <v>0</v>
      </c>
      <c r="BH54" s="74">
        <v>0</v>
      </c>
      <c r="BI54" s="74">
        <v>5</v>
      </c>
      <c r="BJ54" s="162" t="s">
        <v>138</v>
      </c>
      <c r="BK54" s="13" t="s">
        <v>119</v>
      </c>
      <c r="BL54" s="74">
        <v>0</v>
      </c>
      <c r="BM54" s="74">
        <v>341</v>
      </c>
      <c r="BN54" s="74">
        <v>0</v>
      </c>
      <c r="BO54" s="74">
        <v>0</v>
      </c>
      <c r="BP54" s="74">
        <v>0</v>
      </c>
      <c r="BQ54" s="74">
        <v>11</v>
      </c>
      <c r="BR54" s="74">
        <v>22</v>
      </c>
      <c r="BS54" s="74">
        <v>11</v>
      </c>
      <c r="BT54" s="74">
        <v>11</v>
      </c>
      <c r="BU54" s="162" t="s">
        <v>138</v>
      </c>
      <c r="BV54" s="13" t="s">
        <v>119</v>
      </c>
      <c r="BW54" s="74">
        <v>141</v>
      </c>
      <c r="BX54" s="74">
        <v>82</v>
      </c>
      <c r="BY54" s="74">
        <v>135</v>
      </c>
      <c r="BZ54" s="74">
        <v>77</v>
      </c>
      <c r="CA54" s="74">
        <v>90</v>
      </c>
      <c r="CB54" s="74">
        <v>55</v>
      </c>
      <c r="CC54" s="74">
        <v>0</v>
      </c>
      <c r="CD54" s="74">
        <v>0</v>
      </c>
      <c r="CE54" s="74">
        <v>0</v>
      </c>
      <c r="CF54" s="74">
        <v>0</v>
      </c>
      <c r="CG54" s="74">
        <v>0</v>
      </c>
      <c r="CH54" s="74">
        <v>0</v>
      </c>
      <c r="CI54" s="74">
        <v>32</v>
      </c>
      <c r="CJ54" s="74">
        <v>16</v>
      </c>
      <c r="CK54" s="74">
        <v>32</v>
      </c>
      <c r="CL54" s="74">
        <v>16</v>
      </c>
      <c r="CM54" s="74">
        <v>21</v>
      </c>
      <c r="CN54" s="74">
        <v>14</v>
      </c>
      <c r="CO54" s="162" t="s">
        <v>138</v>
      </c>
      <c r="CP54" s="13" t="s">
        <v>119</v>
      </c>
      <c r="CQ54" s="5">
        <v>28</v>
      </c>
      <c r="CR54" s="5">
        <v>17</v>
      </c>
      <c r="CS54" s="5">
        <v>0</v>
      </c>
      <c r="CT54" s="5">
        <v>16</v>
      </c>
      <c r="CU54" s="5">
        <v>0</v>
      </c>
      <c r="CV54" s="29">
        <v>61</v>
      </c>
      <c r="CW54" s="5">
        <v>27</v>
      </c>
      <c r="CX54" s="5">
        <v>37</v>
      </c>
      <c r="CY54" s="72">
        <v>15</v>
      </c>
      <c r="CZ54" s="5">
        <v>4</v>
      </c>
      <c r="DA54" s="162" t="s">
        <v>138</v>
      </c>
      <c r="DB54" s="13" t="s">
        <v>119</v>
      </c>
      <c r="DC54" s="74">
        <v>121</v>
      </c>
      <c r="DD54" s="74">
        <v>92</v>
      </c>
      <c r="DE54" s="74">
        <v>396</v>
      </c>
      <c r="DF54" s="74">
        <v>0</v>
      </c>
      <c r="DG54" s="74">
        <v>0</v>
      </c>
      <c r="DH54" s="74">
        <v>0</v>
      </c>
      <c r="DI54" s="74">
        <v>203</v>
      </c>
      <c r="DJ54" s="74">
        <v>2</v>
      </c>
      <c r="DK54" s="74">
        <v>3</v>
      </c>
      <c r="DL54" s="74">
        <v>0</v>
      </c>
      <c r="DM54" s="74">
        <v>0</v>
      </c>
      <c r="DN54" s="74">
        <v>3</v>
      </c>
      <c r="DO54" s="74">
        <v>4</v>
      </c>
      <c r="DP54" s="74">
        <v>11</v>
      </c>
      <c r="DQ54" s="74">
        <v>81</v>
      </c>
      <c r="DR54" s="135"/>
      <c r="DS54" s="138" t="s">
        <v>138</v>
      </c>
      <c r="DT54" s="138" t="s">
        <v>4219</v>
      </c>
      <c r="DU54" s="138">
        <v>173</v>
      </c>
      <c r="DV54" s="138">
        <v>111</v>
      </c>
      <c r="DW54" s="139">
        <v>682</v>
      </c>
      <c r="DX54" s="139">
        <v>817</v>
      </c>
    </row>
    <row r="55" spans="1:128">
      <c r="A55" s="162"/>
      <c r="B55" s="13" t="s">
        <v>120</v>
      </c>
      <c r="C55" s="74">
        <v>349</v>
      </c>
      <c r="D55" s="74">
        <v>171</v>
      </c>
      <c r="E55" s="74">
        <v>128</v>
      </c>
      <c r="F55" s="74">
        <v>71</v>
      </c>
      <c r="G55" s="74">
        <v>0</v>
      </c>
      <c r="H55" s="74">
        <v>0</v>
      </c>
      <c r="I55" s="74">
        <v>0</v>
      </c>
      <c r="J55" s="74">
        <v>0</v>
      </c>
      <c r="K55" s="74">
        <v>215</v>
      </c>
      <c r="L55" s="74">
        <v>83</v>
      </c>
      <c r="M55" s="74">
        <v>178</v>
      </c>
      <c r="N55" s="74">
        <v>103</v>
      </c>
      <c r="O55" s="74">
        <v>0</v>
      </c>
      <c r="P55" s="74">
        <v>0</v>
      </c>
      <c r="Q55" s="74">
        <v>0</v>
      </c>
      <c r="R55" s="74">
        <v>0</v>
      </c>
      <c r="S55" s="74">
        <v>202</v>
      </c>
      <c r="T55" s="74">
        <v>76</v>
      </c>
      <c r="U55" s="67">
        <v>1072</v>
      </c>
      <c r="V55" s="67">
        <v>504</v>
      </c>
      <c r="W55" s="162"/>
      <c r="X55" s="13" t="s">
        <v>120</v>
      </c>
      <c r="Y55" s="74">
        <v>0</v>
      </c>
      <c r="Z55" s="74">
        <v>0</v>
      </c>
      <c r="AA55" s="74">
        <v>0</v>
      </c>
      <c r="AB55" s="74">
        <v>0</v>
      </c>
      <c r="AC55" s="74">
        <v>0</v>
      </c>
      <c r="AD55" s="74">
        <v>0</v>
      </c>
      <c r="AE55" s="74">
        <v>0</v>
      </c>
      <c r="AF55" s="74">
        <v>0</v>
      </c>
      <c r="AG55" s="74">
        <v>0</v>
      </c>
      <c r="AH55" s="74">
        <v>0</v>
      </c>
      <c r="AI55" s="74">
        <v>7</v>
      </c>
      <c r="AJ55" s="74">
        <v>4</v>
      </c>
      <c r="AK55" s="74">
        <v>0</v>
      </c>
      <c r="AL55" s="74">
        <v>0</v>
      </c>
      <c r="AM55" s="74">
        <v>0</v>
      </c>
      <c r="AN55" s="74">
        <v>0</v>
      </c>
      <c r="AO55" s="74">
        <v>26</v>
      </c>
      <c r="AP55" s="74">
        <v>17</v>
      </c>
      <c r="AQ55" s="67">
        <v>33</v>
      </c>
      <c r="AR55" s="67">
        <v>21</v>
      </c>
      <c r="AS55" s="162"/>
      <c r="AT55" s="13" t="s">
        <v>120</v>
      </c>
      <c r="AU55" s="74">
        <v>5</v>
      </c>
      <c r="AV55" s="74">
        <v>2</v>
      </c>
      <c r="AW55" s="74">
        <v>0</v>
      </c>
      <c r="AX55" s="74">
        <v>0</v>
      </c>
      <c r="AY55" s="74">
        <v>3</v>
      </c>
      <c r="AZ55" s="74">
        <v>3</v>
      </c>
      <c r="BA55" s="74">
        <v>0</v>
      </c>
      <c r="BB55" s="74">
        <v>0</v>
      </c>
      <c r="BC55" s="74">
        <v>4</v>
      </c>
      <c r="BD55" s="67">
        <v>17</v>
      </c>
      <c r="BE55" s="76">
        <v>14</v>
      </c>
      <c r="BF55" s="74">
        <v>10</v>
      </c>
      <c r="BG55" s="74">
        <v>0</v>
      </c>
      <c r="BH55" s="74">
        <v>2</v>
      </c>
      <c r="BI55" s="74">
        <v>1</v>
      </c>
      <c r="BJ55" s="162"/>
      <c r="BK55" s="13" t="s">
        <v>120</v>
      </c>
      <c r="BL55" s="74">
        <v>0</v>
      </c>
      <c r="BM55" s="74">
        <v>251</v>
      </c>
      <c r="BN55" s="74">
        <v>0</v>
      </c>
      <c r="BO55" s="74">
        <v>0</v>
      </c>
      <c r="BP55" s="74">
        <v>0</v>
      </c>
      <c r="BQ55" s="74">
        <v>4</v>
      </c>
      <c r="BR55" s="74">
        <v>14</v>
      </c>
      <c r="BS55" s="74">
        <v>13</v>
      </c>
      <c r="BT55" s="74">
        <v>13</v>
      </c>
      <c r="BU55" s="162"/>
      <c r="BV55" s="13" t="s">
        <v>120</v>
      </c>
      <c r="BW55" s="74">
        <v>98</v>
      </c>
      <c r="BX55" s="74">
        <v>56</v>
      </c>
      <c r="BY55" s="74">
        <v>96</v>
      </c>
      <c r="BZ55" s="74">
        <v>55</v>
      </c>
      <c r="CA55" s="74">
        <v>40</v>
      </c>
      <c r="CB55" s="74">
        <v>23</v>
      </c>
      <c r="CC55" s="74">
        <v>22</v>
      </c>
      <c r="CD55" s="74">
        <v>4</v>
      </c>
      <c r="CE55" s="74">
        <v>21</v>
      </c>
      <c r="CF55" s="74">
        <v>4</v>
      </c>
      <c r="CG55" s="74">
        <v>5</v>
      </c>
      <c r="CH55" s="74">
        <v>1</v>
      </c>
      <c r="CI55" s="74">
        <v>116</v>
      </c>
      <c r="CJ55" s="74">
        <v>47</v>
      </c>
      <c r="CK55" s="74">
        <v>113</v>
      </c>
      <c r="CL55" s="74">
        <v>46</v>
      </c>
      <c r="CM55" s="74">
        <v>31</v>
      </c>
      <c r="CN55" s="74">
        <v>14</v>
      </c>
      <c r="CO55" s="162"/>
      <c r="CP55" s="13" t="s">
        <v>120</v>
      </c>
      <c r="CQ55" s="5">
        <v>27</v>
      </c>
      <c r="CR55" s="5">
        <v>11</v>
      </c>
      <c r="CS55" s="5">
        <v>0</v>
      </c>
      <c r="CT55" s="5">
        <v>1</v>
      </c>
      <c r="CU55" s="5">
        <v>0</v>
      </c>
      <c r="CV55" s="29">
        <v>39</v>
      </c>
      <c r="CW55" s="5">
        <v>18</v>
      </c>
      <c r="CX55" s="5">
        <v>16</v>
      </c>
      <c r="CY55" s="72">
        <v>12</v>
      </c>
      <c r="CZ55" s="5">
        <v>6</v>
      </c>
      <c r="DA55" s="162"/>
      <c r="DB55" s="13" t="s">
        <v>120</v>
      </c>
      <c r="DC55" s="74">
        <v>124</v>
      </c>
      <c r="DD55" s="74">
        <v>142</v>
      </c>
      <c r="DE55" s="74">
        <v>0</v>
      </c>
      <c r="DF55" s="74">
        <v>0</v>
      </c>
      <c r="DG55" s="74">
        <v>0</v>
      </c>
      <c r="DH55" s="74">
        <v>0</v>
      </c>
      <c r="DI55" s="74">
        <v>112</v>
      </c>
      <c r="DJ55" s="74">
        <v>0</v>
      </c>
      <c r="DK55" s="74">
        <v>0</v>
      </c>
      <c r="DL55" s="74">
        <v>0</v>
      </c>
      <c r="DM55" s="74">
        <v>0</v>
      </c>
      <c r="DN55" s="74">
        <v>0</v>
      </c>
      <c r="DO55" s="74">
        <v>0</v>
      </c>
      <c r="DP55" s="74">
        <v>0</v>
      </c>
      <c r="DQ55" s="74">
        <v>298</v>
      </c>
      <c r="DR55" s="135"/>
      <c r="DS55" s="138" t="s">
        <v>138</v>
      </c>
      <c r="DT55" s="138" t="s">
        <v>4220</v>
      </c>
      <c r="DU55" s="138">
        <v>236</v>
      </c>
      <c r="DV55" s="138">
        <v>76</v>
      </c>
      <c r="DW55" s="139">
        <v>502</v>
      </c>
      <c r="DX55" s="139">
        <v>378</v>
      </c>
    </row>
    <row r="56" spans="1:128">
      <c r="A56" s="162"/>
      <c r="B56" s="103" t="s">
        <v>102</v>
      </c>
      <c r="C56" s="105">
        <v>716</v>
      </c>
      <c r="D56" s="105">
        <v>333</v>
      </c>
      <c r="E56" s="105">
        <v>397</v>
      </c>
      <c r="F56" s="105">
        <v>191</v>
      </c>
      <c r="G56" s="105">
        <v>5</v>
      </c>
      <c r="H56" s="105">
        <v>1</v>
      </c>
      <c r="I56" s="105">
        <v>4</v>
      </c>
      <c r="J56" s="105">
        <v>2</v>
      </c>
      <c r="K56" s="105">
        <v>286</v>
      </c>
      <c r="L56" s="105">
        <v>109</v>
      </c>
      <c r="M56" s="105">
        <v>398</v>
      </c>
      <c r="N56" s="105">
        <v>213</v>
      </c>
      <c r="O56" s="105">
        <v>5</v>
      </c>
      <c r="P56" s="105">
        <v>2</v>
      </c>
      <c r="Q56" s="105">
        <v>48</v>
      </c>
      <c r="R56" s="105">
        <v>15</v>
      </c>
      <c r="S56" s="105">
        <v>221</v>
      </c>
      <c r="T56" s="105">
        <v>85</v>
      </c>
      <c r="U56" s="105">
        <v>2080</v>
      </c>
      <c r="V56" s="105">
        <v>951</v>
      </c>
      <c r="W56" s="162"/>
      <c r="X56" s="103" t="s">
        <v>102</v>
      </c>
      <c r="Y56" s="105">
        <v>16</v>
      </c>
      <c r="Z56" s="105">
        <v>4</v>
      </c>
      <c r="AA56" s="105">
        <v>9</v>
      </c>
      <c r="AB56" s="105">
        <v>6</v>
      </c>
      <c r="AC56" s="105">
        <v>0</v>
      </c>
      <c r="AD56" s="105">
        <v>0</v>
      </c>
      <c r="AE56" s="105">
        <v>0</v>
      </c>
      <c r="AF56" s="105">
        <v>0</v>
      </c>
      <c r="AG56" s="105">
        <v>0</v>
      </c>
      <c r="AH56" s="105">
        <v>0</v>
      </c>
      <c r="AI56" s="105">
        <v>28</v>
      </c>
      <c r="AJ56" s="105">
        <v>15</v>
      </c>
      <c r="AK56" s="105">
        <v>0</v>
      </c>
      <c r="AL56" s="105">
        <v>0</v>
      </c>
      <c r="AM56" s="105">
        <v>4</v>
      </c>
      <c r="AN56" s="105">
        <v>0</v>
      </c>
      <c r="AO56" s="105">
        <v>26</v>
      </c>
      <c r="AP56" s="105">
        <v>17</v>
      </c>
      <c r="AQ56" s="105">
        <v>83</v>
      </c>
      <c r="AR56" s="105">
        <v>42</v>
      </c>
      <c r="AS56" s="162"/>
      <c r="AT56" s="103" t="s">
        <v>102</v>
      </c>
      <c r="AU56" s="105">
        <v>14</v>
      </c>
      <c r="AV56" s="105">
        <v>7</v>
      </c>
      <c r="AW56" s="105">
        <v>1</v>
      </c>
      <c r="AX56" s="105">
        <v>1</v>
      </c>
      <c r="AY56" s="105">
        <v>6</v>
      </c>
      <c r="AZ56" s="105">
        <v>8</v>
      </c>
      <c r="BA56" s="105">
        <v>1</v>
      </c>
      <c r="BB56" s="105">
        <v>3</v>
      </c>
      <c r="BC56" s="105">
        <v>5</v>
      </c>
      <c r="BD56" s="105">
        <v>46</v>
      </c>
      <c r="BE56" s="105">
        <v>37</v>
      </c>
      <c r="BF56" s="105">
        <v>18</v>
      </c>
      <c r="BG56" s="105">
        <v>0</v>
      </c>
      <c r="BH56" s="105">
        <v>2</v>
      </c>
      <c r="BI56" s="105">
        <v>6</v>
      </c>
      <c r="BJ56" s="162"/>
      <c r="BK56" s="103" t="s">
        <v>102</v>
      </c>
      <c r="BL56" s="105">
        <v>0</v>
      </c>
      <c r="BM56" s="105">
        <v>592</v>
      </c>
      <c r="BN56" s="105">
        <v>0</v>
      </c>
      <c r="BO56" s="105">
        <v>0</v>
      </c>
      <c r="BP56" s="105">
        <v>0</v>
      </c>
      <c r="BQ56" s="105">
        <v>15</v>
      </c>
      <c r="BR56" s="105">
        <v>36</v>
      </c>
      <c r="BS56" s="105">
        <v>24</v>
      </c>
      <c r="BT56" s="105">
        <v>24</v>
      </c>
      <c r="BU56" s="162"/>
      <c r="BV56" s="103" t="s">
        <v>102</v>
      </c>
      <c r="BW56" s="105">
        <v>239</v>
      </c>
      <c r="BX56" s="105">
        <v>138</v>
      </c>
      <c r="BY56" s="105">
        <v>231</v>
      </c>
      <c r="BZ56" s="105">
        <v>132</v>
      </c>
      <c r="CA56" s="105">
        <v>130</v>
      </c>
      <c r="CB56" s="105">
        <v>78</v>
      </c>
      <c r="CC56" s="105">
        <v>22</v>
      </c>
      <c r="CD56" s="105">
        <v>4</v>
      </c>
      <c r="CE56" s="105">
        <v>21</v>
      </c>
      <c r="CF56" s="105">
        <v>4</v>
      </c>
      <c r="CG56" s="105">
        <v>5</v>
      </c>
      <c r="CH56" s="105">
        <v>1</v>
      </c>
      <c r="CI56" s="105">
        <v>148</v>
      </c>
      <c r="CJ56" s="105">
        <v>63</v>
      </c>
      <c r="CK56" s="105">
        <v>145</v>
      </c>
      <c r="CL56" s="105">
        <v>62</v>
      </c>
      <c r="CM56" s="105">
        <v>52</v>
      </c>
      <c r="CN56" s="105">
        <v>28</v>
      </c>
      <c r="CO56" s="162"/>
      <c r="CP56" s="105" t="s">
        <v>102</v>
      </c>
      <c r="CQ56" s="105">
        <v>55</v>
      </c>
      <c r="CR56" s="105">
        <v>28</v>
      </c>
      <c r="CS56" s="105">
        <v>0</v>
      </c>
      <c r="CT56" s="105">
        <v>17</v>
      </c>
      <c r="CU56" s="105">
        <v>0</v>
      </c>
      <c r="CV56" s="105">
        <v>100</v>
      </c>
      <c r="CW56" s="105">
        <v>45</v>
      </c>
      <c r="CX56" s="105">
        <v>53</v>
      </c>
      <c r="CY56" s="105">
        <v>27</v>
      </c>
      <c r="CZ56" s="105">
        <v>10</v>
      </c>
      <c r="DA56" s="162"/>
      <c r="DB56" s="103" t="s">
        <v>102</v>
      </c>
      <c r="DC56" s="105">
        <v>245</v>
      </c>
      <c r="DD56" s="105">
        <v>234</v>
      </c>
      <c r="DE56" s="105">
        <v>396</v>
      </c>
      <c r="DF56" s="105">
        <v>0</v>
      </c>
      <c r="DG56" s="105">
        <v>0</v>
      </c>
      <c r="DH56" s="105">
        <v>0</v>
      </c>
      <c r="DI56" s="105">
        <v>315</v>
      </c>
      <c r="DJ56" s="105">
        <v>2</v>
      </c>
      <c r="DK56" s="105">
        <v>3</v>
      </c>
      <c r="DL56" s="105">
        <v>0</v>
      </c>
      <c r="DM56" s="105">
        <v>0</v>
      </c>
      <c r="DN56" s="105">
        <v>3</v>
      </c>
      <c r="DO56" s="105">
        <v>4</v>
      </c>
      <c r="DP56" s="105">
        <v>11</v>
      </c>
      <c r="DQ56" s="105">
        <v>379</v>
      </c>
      <c r="DR56" s="135"/>
      <c r="DS56" s="138" t="s">
        <v>138</v>
      </c>
      <c r="DT56" s="138" t="s">
        <v>4221</v>
      </c>
      <c r="DU56" s="138">
        <v>409</v>
      </c>
      <c r="DV56" s="138">
        <v>187</v>
      </c>
      <c r="DW56" s="139">
        <v>1184</v>
      </c>
      <c r="DX56" s="139">
        <v>1195</v>
      </c>
    </row>
    <row r="57" spans="1:128" ht="14.45" customHeight="1">
      <c r="A57" s="162" t="s">
        <v>139</v>
      </c>
      <c r="B57" s="13" t="s">
        <v>119</v>
      </c>
      <c r="C57" s="74">
        <v>1276</v>
      </c>
      <c r="D57" s="74">
        <v>687</v>
      </c>
      <c r="E57" s="74">
        <v>641</v>
      </c>
      <c r="F57" s="74">
        <v>359</v>
      </c>
      <c r="G57" s="74">
        <v>62</v>
      </c>
      <c r="H57" s="74">
        <v>39</v>
      </c>
      <c r="I57" s="74">
        <v>204</v>
      </c>
      <c r="J57" s="74">
        <v>101</v>
      </c>
      <c r="K57" s="74">
        <v>282</v>
      </c>
      <c r="L57" s="74">
        <v>131</v>
      </c>
      <c r="M57" s="74">
        <v>930</v>
      </c>
      <c r="N57" s="74">
        <v>510</v>
      </c>
      <c r="O57" s="74">
        <v>35</v>
      </c>
      <c r="P57" s="74">
        <v>14</v>
      </c>
      <c r="Q57" s="74">
        <v>403</v>
      </c>
      <c r="R57" s="74">
        <v>196</v>
      </c>
      <c r="S57" s="74">
        <v>10</v>
      </c>
      <c r="T57" s="74">
        <v>1</v>
      </c>
      <c r="U57" s="67">
        <v>3843</v>
      </c>
      <c r="V57" s="67">
        <v>2038</v>
      </c>
      <c r="W57" s="162" t="s">
        <v>139</v>
      </c>
      <c r="X57" s="13" t="s">
        <v>119</v>
      </c>
      <c r="Y57" s="74">
        <v>13</v>
      </c>
      <c r="Z57" s="74">
        <v>5</v>
      </c>
      <c r="AA57" s="74">
        <v>15</v>
      </c>
      <c r="AB57" s="74">
        <v>9</v>
      </c>
      <c r="AC57" s="74">
        <v>0</v>
      </c>
      <c r="AD57" s="74">
        <v>0</v>
      </c>
      <c r="AE57" s="74">
        <v>11</v>
      </c>
      <c r="AF57" s="74">
        <v>2</v>
      </c>
      <c r="AG57" s="74">
        <v>3</v>
      </c>
      <c r="AH57" s="74">
        <v>1</v>
      </c>
      <c r="AI57" s="74">
        <v>150</v>
      </c>
      <c r="AJ57" s="74">
        <v>64</v>
      </c>
      <c r="AK57" s="74">
        <v>7</v>
      </c>
      <c r="AL57" s="74">
        <v>5</v>
      </c>
      <c r="AM57" s="74">
        <v>100</v>
      </c>
      <c r="AN57" s="74">
        <v>44</v>
      </c>
      <c r="AO57" s="74">
        <v>2</v>
      </c>
      <c r="AP57" s="74">
        <v>1</v>
      </c>
      <c r="AQ57" s="67">
        <v>301</v>
      </c>
      <c r="AR57" s="67">
        <v>131</v>
      </c>
      <c r="AS57" s="162" t="s">
        <v>139</v>
      </c>
      <c r="AT57" s="13" t="s">
        <v>119</v>
      </c>
      <c r="AU57" s="74">
        <v>28</v>
      </c>
      <c r="AV57" s="74">
        <v>21</v>
      </c>
      <c r="AW57" s="74">
        <v>1</v>
      </c>
      <c r="AX57" s="74">
        <v>7</v>
      </c>
      <c r="AY57" s="74">
        <v>11</v>
      </c>
      <c r="AZ57" s="74">
        <v>22</v>
      </c>
      <c r="BA57" s="74">
        <v>1</v>
      </c>
      <c r="BB57" s="74">
        <v>13</v>
      </c>
      <c r="BC57" s="74">
        <v>1</v>
      </c>
      <c r="BD57" s="67">
        <v>105</v>
      </c>
      <c r="BE57" s="76">
        <v>100</v>
      </c>
      <c r="BF57" s="74">
        <v>77</v>
      </c>
      <c r="BG57" s="74">
        <v>25</v>
      </c>
      <c r="BH57" s="74">
        <v>11</v>
      </c>
      <c r="BI57" s="74">
        <v>20</v>
      </c>
      <c r="BJ57" s="162" t="s">
        <v>139</v>
      </c>
      <c r="BK57" s="13" t="s">
        <v>119</v>
      </c>
      <c r="BL57" s="74">
        <v>0</v>
      </c>
      <c r="BM57" s="74">
        <v>1445</v>
      </c>
      <c r="BN57" s="74">
        <v>63</v>
      </c>
      <c r="BO57" s="74">
        <v>10</v>
      </c>
      <c r="BP57" s="74">
        <v>0</v>
      </c>
      <c r="BQ57" s="74">
        <v>47</v>
      </c>
      <c r="BR57" s="74">
        <v>113</v>
      </c>
      <c r="BS57" s="74">
        <v>124</v>
      </c>
      <c r="BT57" s="74">
        <v>100</v>
      </c>
      <c r="BU57" s="162" t="s">
        <v>139</v>
      </c>
      <c r="BV57" s="13" t="s">
        <v>119</v>
      </c>
      <c r="BW57" s="74">
        <v>694</v>
      </c>
      <c r="BX57" s="74">
        <v>369</v>
      </c>
      <c r="BY57" s="74">
        <v>686</v>
      </c>
      <c r="BZ57" s="74">
        <v>364</v>
      </c>
      <c r="CA57" s="74">
        <v>400</v>
      </c>
      <c r="CB57" s="74">
        <v>221</v>
      </c>
      <c r="CC57" s="74">
        <v>28</v>
      </c>
      <c r="CD57" s="74">
        <v>13</v>
      </c>
      <c r="CE57" s="74">
        <v>28</v>
      </c>
      <c r="CF57" s="74">
        <v>13</v>
      </c>
      <c r="CG57" s="74">
        <v>16</v>
      </c>
      <c r="CH57" s="74">
        <v>6</v>
      </c>
      <c r="CI57" s="74">
        <v>296</v>
      </c>
      <c r="CJ57" s="74">
        <v>140</v>
      </c>
      <c r="CK57" s="74">
        <v>292</v>
      </c>
      <c r="CL57" s="74">
        <v>137</v>
      </c>
      <c r="CM57" s="74">
        <v>141</v>
      </c>
      <c r="CN57" s="74">
        <v>63</v>
      </c>
      <c r="CO57" s="162" t="s">
        <v>139</v>
      </c>
      <c r="CP57" s="13" t="s">
        <v>119</v>
      </c>
      <c r="CQ57" s="5">
        <v>65</v>
      </c>
      <c r="CR57" s="5">
        <v>78</v>
      </c>
      <c r="CS57" s="5">
        <v>1</v>
      </c>
      <c r="CT57" s="5">
        <v>100</v>
      </c>
      <c r="CU57" s="5">
        <v>5</v>
      </c>
      <c r="CV57" s="29">
        <v>249</v>
      </c>
      <c r="CW57" s="5">
        <v>110</v>
      </c>
      <c r="CX57" s="5">
        <v>79</v>
      </c>
      <c r="CY57" s="72">
        <v>57</v>
      </c>
      <c r="CZ57" s="5">
        <v>24</v>
      </c>
      <c r="DA57" s="162" t="s">
        <v>139</v>
      </c>
      <c r="DB57" s="13" t="s">
        <v>119</v>
      </c>
      <c r="DC57" s="74">
        <v>744</v>
      </c>
      <c r="DD57" s="74">
        <v>835</v>
      </c>
      <c r="DE57" s="74">
        <v>34</v>
      </c>
      <c r="DF57" s="74">
        <v>100</v>
      </c>
      <c r="DG57" s="74">
        <v>97</v>
      </c>
      <c r="DH57" s="74">
        <v>34</v>
      </c>
      <c r="DI57" s="74">
        <v>1149</v>
      </c>
      <c r="DJ57" s="74">
        <v>189</v>
      </c>
      <c r="DK57" s="74">
        <v>31</v>
      </c>
      <c r="DL57" s="74">
        <v>56</v>
      </c>
      <c r="DM57" s="74">
        <v>1</v>
      </c>
      <c r="DN57" s="74">
        <v>5</v>
      </c>
      <c r="DO57" s="74">
        <v>13</v>
      </c>
      <c r="DP57" s="74">
        <v>15</v>
      </c>
      <c r="DQ57" s="74">
        <v>42</v>
      </c>
      <c r="DR57" s="135"/>
      <c r="DS57" s="138" t="s">
        <v>139</v>
      </c>
      <c r="DT57" s="138" t="s">
        <v>4222</v>
      </c>
      <c r="DU57" s="138">
        <v>1018</v>
      </c>
      <c r="DV57" s="138">
        <v>557</v>
      </c>
      <c r="DW57" s="139">
        <v>3119</v>
      </c>
      <c r="DX57" s="139">
        <v>3270</v>
      </c>
    </row>
    <row r="58" spans="1:128">
      <c r="A58" s="162"/>
      <c r="B58" s="13" t="s">
        <v>120</v>
      </c>
      <c r="C58" s="74">
        <v>865</v>
      </c>
      <c r="D58" s="74">
        <v>468</v>
      </c>
      <c r="E58" s="74">
        <v>197</v>
      </c>
      <c r="F58" s="74">
        <v>136</v>
      </c>
      <c r="G58" s="74">
        <v>208</v>
      </c>
      <c r="H58" s="74">
        <v>107</v>
      </c>
      <c r="I58" s="74">
        <v>272</v>
      </c>
      <c r="J58" s="74">
        <v>134</v>
      </c>
      <c r="K58" s="74">
        <v>45</v>
      </c>
      <c r="L58" s="74">
        <v>23</v>
      </c>
      <c r="M58" s="74">
        <v>430</v>
      </c>
      <c r="N58" s="74">
        <v>252</v>
      </c>
      <c r="O58" s="74">
        <v>60</v>
      </c>
      <c r="P58" s="74">
        <v>15</v>
      </c>
      <c r="Q58" s="74">
        <v>299</v>
      </c>
      <c r="R58" s="74">
        <v>159</v>
      </c>
      <c r="S58" s="74">
        <v>180</v>
      </c>
      <c r="T58" s="74">
        <v>69</v>
      </c>
      <c r="U58" s="67">
        <v>2556</v>
      </c>
      <c r="V58" s="67">
        <v>1363</v>
      </c>
      <c r="W58" s="162"/>
      <c r="X58" s="13" t="s">
        <v>120</v>
      </c>
      <c r="Y58" s="74">
        <v>10</v>
      </c>
      <c r="Z58" s="74">
        <v>2</v>
      </c>
      <c r="AA58" s="74">
        <v>1</v>
      </c>
      <c r="AB58" s="74">
        <v>1</v>
      </c>
      <c r="AC58" s="74">
        <v>13</v>
      </c>
      <c r="AD58" s="74">
        <v>6</v>
      </c>
      <c r="AE58" s="74">
        <v>12</v>
      </c>
      <c r="AF58" s="74">
        <v>3</v>
      </c>
      <c r="AG58" s="74">
        <v>0</v>
      </c>
      <c r="AH58" s="74">
        <v>0</v>
      </c>
      <c r="AI58" s="74">
        <v>69</v>
      </c>
      <c r="AJ58" s="74">
        <v>40</v>
      </c>
      <c r="AK58" s="74">
        <v>36</v>
      </c>
      <c r="AL58" s="74">
        <v>7</v>
      </c>
      <c r="AM58" s="74">
        <v>156</v>
      </c>
      <c r="AN58" s="74">
        <v>88</v>
      </c>
      <c r="AO58" s="74">
        <v>0</v>
      </c>
      <c r="AP58" s="74">
        <v>0</v>
      </c>
      <c r="AQ58" s="67">
        <v>297</v>
      </c>
      <c r="AR58" s="67">
        <v>147</v>
      </c>
      <c r="AS58" s="162"/>
      <c r="AT58" s="13" t="s">
        <v>120</v>
      </c>
      <c r="AU58" s="74">
        <v>15</v>
      </c>
      <c r="AV58" s="74">
        <v>4</v>
      </c>
      <c r="AW58" s="74">
        <v>4</v>
      </c>
      <c r="AX58" s="74">
        <v>5</v>
      </c>
      <c r="AY58" s="74">
        <v>1</v>
      </c>
      <c r="AZ58" s="74">
        <v>9</v>
      </c>
      <c r="BA58" s="74">
        <v>4</v>
      </c>
      <c r="BB58" s="74">
        <v>5</v>
      </c>
      <c r="BC58" s="74">
        <v>2</v>
      </c>
      <c r="BD58" s="67">
        <v>49</v>
      </c>
      <c r="BE58" s="76">
        <v>43</v>
      </c>
      <c r="BF58" s="74">
        <v>27</v>
      </c>
      <c r="BG58" s="74">
        <v>43</v>
      </c>
      <c r="BH58" s="74">
        <v>0</v>
      </c>
      <c r="BI58" s="74">
        <v>3</v>
      </c>
      <c r="BJ58" s="162"/>
      <c r="BK58" s="13" t="s">
        <v>120</v>
      </c>
      <c r="BL58" s="74">
        <v>30</v>
      </c>
      <c r="BM58" s="74">
        <v>865</v>
      </c>
      <c r="BN58" s="74">
        <v>130</v>
      </c>
      <c r="BO58" s="74">
        <v>0</v>
      </c>
      <c r="BP58" s="74">
        <v>0</v>
      </c>
      <c r="BQ58" s="74">
        <v>14</v>
      </c>
      <c r="BR58" s="74">
        <v>48</v>
      </c>
      <c r="BS58" s="74">
        <v>43</v>
      </c>
      <c r="BT58" s="74">
        <v>43</v>
      </c>
      <c r="BU58" s="162"/>
      <c r="BV58" s="13" t="s">
        <v>120</v>
      </c>
      <c r="BW58" s="74">
        <v>334</v>
      </c>
      <c r="BX58" s="74">
        <v>193</v>
      </c>
      <c r="BY58" s="74">
        <v>332</v>
      </c>
      <c r="BZ58" s="74">
        <v>192</v>
      </c>
      <c r="CA58" s="74">
        <v>208</v>
      </c>
      <c r="CB58" s="74">
        <v>118</v>
      </c>
      <c r="CC58" s="74">
        <v>82</v>
      </c>
      <c r="CD58" s="74">
        <v>16</v>
      </c>
      <c r="CE58" s="74">
        <v>80</v>
      </c>
      <c r="CF58" s="74">
        <v>16</v>
      </c>
      <c r="CG58" s="74">
        <v>25</v>
      </c>
      <c r="CH58" s="74">
        <v>8</v>
      </c>
      <c r="CI58" s="74">
        <v>364</v>
      </c>
      <c r="CJ58" s="74">
        <v>203</v>
      </c>
      <c r="CK58" s="74">
        <v>363</v>
      </c>
      <c r="CL58" s="74">
        <v>203</v>
      </c>
      <c r="CM58" s="74">
        <v>153</v>
      </c>
      <c r="CN58" s="74">
        <v>88</v>
      </c>
      <c r="CO58" s="162"/>
      <c r="CP58" s="13" t="s">
        <v>120</v>
      </c>
      <c r="CQ58" s="5">
        <v>47</v>
      </c>
      <c r="CR58" s="5">
        <v>26</v>
      </c>
      <c r="CS58" s="5">
        <v>0</v>
      </c>
      <c r="CT58" s="5">
        <v>37</v>
      </c>
      <c r="CU58" s="5">
        <v>2</v>
      </c>
      <c r="CV58" s="29">
        <v>112</v>
      </c>
      <c r="CW58" s="5">
        <v>63</v>
      </c>
      <c r="CX58" s="5">
        <v>45</v>
      </c>
      <c r="CY58" s="72">
        <v>38</v>
      </c>
      <c r="CZ58" s="5">
        <v>20</v>
      </c>
      <c r="DA58" s="162"/>
      <c r="DB58" s="13" t="s">
        <v>120</v>
      </c>
      <c r="DC58" s="74">
        <v>1244</v>
      </c>
      <c r="DD58" s="74">
        <v>1697</v>
      </c>
      <c r="DE58" s="74">
        <v>897</v>
      </c>
      <c r="DF58" s="74">
        <v>141</v>
      </c>
      <c r="DG58" s="74">
        <v>451</v>
      </c>
      <c r="DH58" s="74">
        <v>356</v>
      </c>
      <c r="DI58" s="74">
        <v>1774</v>
      </c>
      <c r="DJ58" s="74">
        <v>616</v>
      </c>
      <c r="DK58" s="74">
        <v>202</v>
      </c>
      <c r="DL58" s="74">
        <v>5</v>
      </c>
      <c r="DM58" s="74">
        <v>14</v>
      </c>
      <c r="DN58" s="74">
        <v>7</v>
      </c>
      <c r="DO58" s="74">
        <v>17</v>
      </c>
      <c r="DP58" s="74">
        <v>46</v>
      </c>
      <c r="DQ58" s="74">
        <v>326</v>
      </c>
      <c r="DR58" s="135"/>
      <c r="DS58" s="138" t="s">
        <v>139</v>
      </c>
      <c r="DT58" s="138" t="s">
        <v>4223</v>
      </c>
      <c r="DU58" s="138">
        <v>780</v>
      </c>
      <c r="DV58" s="138">
        <v>386</v>
      </c>
      <c r="DW58" s="139">
        <v>2150</v>
      </c>
      <c r="DX58" s="139">
        <v>7397</v>
      </c>
    </row>
    <row r="59" spans="1:128">
      <c r="A59" s="162"/>
      <c r="B59" s="103" t="s">
        <v>102</v>
      </c>
      <c r="C59" s="105">
        <v>2141</v>
      </c>
      <c r="D59" s="105">
        <v>1155</v>
      </c>
      <c r="E59" s="105">
        <v>838</v>
      </c>
      <c r="F59" s="105">
        <v>495</v>
      </c>
      <c r="G59" s="105">
        <v>270</v>
      </c>
      <c r="H59" s="105">
        <v>146</v>
      </c>
      <c r="I59" s="105">
        <v>476</v>
      </c>
      <c r="J59" s="105">
        <v>235</v>
      </c>
      <c r="K59" s="105">
        <v>327</v>
      </c>
      <c r="L59" s="105">
        <v>154</v>
      </c>
      <c r="M59" s="105">
        <v>1360</v>
      </c>
      <c r="N59" s="105">
        <v>762</v>
      </c>
      <c r="O59" s="105">
        <v>95</v>
      </c>
      <c r="P59" s="105">
        <v>29</v>
      </c>
      <c r="Q59" s="105">
        <v>702</v>
      </c>
      <c r="R59" s="105">
        <v>355</v>
      </c>
      <c r="S59" s="105">
        <v>190</v>
      </c>
      <c r="T59" s="105">
        <v>70</v>
      </c>
      <c r="U59" s="105">
        <v>6399</v>
      </c>
      <c r="V59" s="105">
        <v>3401</v>
      </c>
      <c r="W59" s="162"/>
      <c r="X59" s="103" t="s">
        <v>102</v>
      </c>
      <c r="Y59" s="105">
        <v>23</v>
      </c>
      <c r="Z59" s="105">
        <v>7</v>
      </c>
      <c r="AA59" s="105">
        <v>16</v>
      </c>
      <c r="AB59" s="105">
        <v>10</v>
      </c>
      <c r="AC59" s="105">
        <v>13</v>
      </c>
      <c r="AD59" s="105">
        <v>6</v>
      </c>
      <c r="AE59" s="105">
        <v>23</v>
      </c>
      <c r="AF59" s="105">
        <v>5</v>
      </c>
      <c r="AG59" s="105">
        <v>3</v>
      </c>
      <c r="AH59" s="105">
        <v>1</v>
      </c>
      <c r="AI59" s="105">
        <v>219</v>
      </c>
      <c r="AJ59" s="105">
        <v>104</v>
      </c>
      <c r="AK59" s="105">
        <v>43</v>
      </c>
      <c r="AL59" s="105">
        <v>12</v>
      </c>
      <c r="AM59" s="105">
        <v>256</v>
      </c>
      <c r="AN59" s="105">
        <v>132</v>
      </c>
      <c r="AO59" s="105">
        <v>2</v>
      </c>
      <c r="AP59" s="105">
        <v>1</v>
      </c>
      <c r="AQ59" s="105">
        <v>598</v>
      </c>
      <c r="AR59" s="105">
        <v>278</v>
      </c>
      <c r="AS59" s="162"/>
      <c r="AT59" s="103" t="s">
        <v>102</v>
      </c>
      <c r="AU59" s="105">
        <v>43</v>
      </c>
      <c r="AV59" s="105">
        <v>25</v>
      </c>
      <c r="AW59" s="105">
        <v>5</v>
      </c>
      <c r="AX59" s="105">
        <v>12</v>
      </c>
      <c r="AY59" s="105">
        <v>12</v>
      </c>
      <c r="AZ59" s="105">
        <v>31</v>
      </c>
      <c r="BA59" s="105">
        <v>5</v>
      </c>
      <c r="BB59" s="105">
        <v>18</v>
      </c>
      <c r="BC59" s="105">
        <v>3</v>
      </c>
      <c r="BD59" s="105">
        <v>154</v>
      </c>
      <c r="BE59" s="105">
        <v>143</v>
      </c>
      <c r="BF59" s="105">
        <v>104</v>
      </c>
      <c r="BG59" s="105">
        <v>68</v>
      </c>
      <c r="BH59" s="105">
        <v>11</v>
      </c>
      <c r="BI59" s="105">
        <v>23</v>
      </c>
      <c r="BJ59" s="162"/>
      <c r="BK59" s="103" t="s">
        <v>102</v>
      </c>
      <c r="BL59" s="105">
        <v>30</v>
      </c>
      <c r="BM59" s="105">
        <v>2310</v>
      </c>
      <c r="BN59" s="105">
        <v>193</v>
      </c>
      <c r="BO59" s="105">
        <v>10</v>
      </c>
      <c r="BP59" s="105">
        <v>0</v>
      </c>
      <c r="BQ59" s="105">
        <v>61</v>
      </c>
      <c r="BR59" s="105">
        <v>161</v>
      </c>
      <c r="BS59" s="105">
        <v>167</v>
      </c>
      <c r="BT59" s="105">
        <v>143</v>
      </c>
      <c r="BU59" s="162"/>
      <c r="BV59" s="103" t="s">
        <v>102</v>
      </c>
      <c r="BW59" s="105">
        <v>1028</v>
      </c>
      <c r="BX59" s="105">
        <v>562</v>
      </c>
      <c r="BY59" s="105">
        <v>1018</v>
      </c>
      <c r="BZ59" s="105">
        <v>556</v>
      </c>
      <c r="CA59" s="105">
        <v>608</v>
      </c>
      <c r="CB59" s="105">
        <v>339</v>
      </c>
      <c r="CC59" s="105">
        <v>110</v>
      </c>
      <c r="CD59" s="105">
        <v>29</v>
      </c>
      <c r="CE59" s="105">
        <v>108</v>
      </c>
      <c r="CF59" s="105">
        <v>29</v>
      </c>
      <c r="CG59" s="105">
        <v>41</v>
      </c>
      <c r="CH59" s="105">
        <v>14</v>
      </c>
      <c r="CI59" s="105">
        <v>660</v>
      </c>
      <c r="CJ59" s="105">
        <v>343</v>
      </c>
      <c r="CK59" s="105">
        <v>655</v>
      </c>
      <c r="CL59" s="105">
        <v>340</v>
      </c>
      <c r="CM59" s="105">
        <v>294</v>
      </c>
      <c r="CN59" s="105">
        <v>151</v>
      </c>
      <c r="CO59" s="162"/>
      <c r="CP59" s="105" t="s">
        <v>102</v>
      </c>
      <c r="CQ59" s="105">
        <v>112</v>
      </c>
      <c r="CR59" s="105">
        <v>104</v>
      </c>
      <c r="CS59" s="105">
        <v>1</v>
      </c>
      <c r="CT59" s="105">
        <v>137</v>
      </c>
      <c r="CU59" s="105">
        <v>7</v>
      </c>
      <c r="CV59" s="105">
        <v>361</v>
      </c>
      <c r="CW59" s="105">
        <v>173</v>
      </c>
      <c r="CX59" s="105">
        <v>124</v>
      </c>
      <c r="CY59" s="105">
        <v>95</v>
      </c>
      <c r="CZ59" s="105">
        <v>44</v>
      </c>
      <c r="DA59" s="162"/>
      <c r="DB59" s="103" t="s">
        <v>102</v>
      </c>
      <c r="DC59" s="105">
        <v>1988</v>
      </c>
      <c r="DD59" s="105">
        <v>2532</v>
      </c>
      <c r="DE59" s="105">
        <v>931</v>
      </c>
      <c r="DF59" s="105">
        <v>241</v>
      </c>
      <c r="DG59" s="105">
        <v>548</v>
      </c>
      <c r="DH59" s="105">
        <v>390</v>
      </c>
      <c r="DI59" s="105">
        <v>2923</v>
      </c>
      <c r="DJ59" s="105">
        <v>805</v>
      </c>
      <c r="DK59" s="105">
        <v>233</v>
      </c>
      <c r="DL59" s="105">
        <v>61</v>
      </c>
      <c r="DM59" s="105">
        <v>15</v>
      </c>
      <c r="DN59" s="105">
        <v>12</v>
      </c>
      <c r="DO59" s="105">
        <v>30</v>
      </c>
      <c r="DP59" s="105">
        <v>61</v>
      </c>
      <c r="DQ59" s="105">
        <v>368</v>
      </c>
      <c r="DR59" s="135"/>
      <c r="DS59" s="138" t="s">
        <v>139</v>
      </c>
      <c r="DT59" s="138" t="s">
        <v>4224</v>
      </c>
      <c r="DU59" s="138">
        <v>1798</v>
      </c>
      <c r="DV59" s="138">
        <v>943</v>
      </c>
      <c r="DW59" s="139">
        <v>5269</v>
      </c>
      <c r="DX59" s="139">
        <v>10667</v>
      </c>
    </row>
    <row r="60" spans="1:128" ht="14.45" customHeight="1">
      <c r="A60" s="162" t="s">
        <v>140</v>
      </c>
      <c r="B60" s="13" t="s">
        <v>119</v>
      </c>
      <c r="C60" s="74">
        <v>345</v>
      </c>
      <c r="D60" s="74">
        <v>156</v>
      </c>
      <c r="E60" s="74">
        <v>89</v>
      </c>
      <c r="F60" s="74">
        <v>39</v>
      </c>
      <c r="G60" s="74">
        <v>0</v>
      </c>
      <c r="H60" s="74">
        <v>0</v>
      </c>
      <c r="I60" s="74">
        <v>73</v>
      </c>
      <c r="J60" s="74">
        <v>34</v>
      </c>
      <c r="K60" s="74">
        <v>0</v>
      </c>
      <c r="L60" s="74">
        <v>0</v>
      </c>
      <c r="M60" s="74">
        <v>144</v>
      </c>
      <c r="N60" s="74">
        <v>60</v>
      </c>
      <c r="O60" s="74">
        <v>0</v>
      </c>
      <c r="P60" s="74">
        <v>0</v>
      </c>
      <c r="Q60" s="74">
        <v>9</v>
      </c>
      <c r="R60" s="74">
        <v>2</v>
      </c>
      <c r="S60" s="74">
        <v>0</v>
      </c>
      <c r="T60" s="74">
        <v>0</v>
      </c>
      <c r="U60" s="67">
        <v>660</v>
      </c>
      <c r="V60" s="67">
        <v>291</v>
      </c>
      <c r="W60" s="162" t="s">
        <v>140</v>
      </c>
      <c r="X60" s="13" t="s">
        <v>119</v>
      </c>
      <c r="Y60" s="74">
        <v>0</v>
      </c>
      <c r="Z60" s="74">
        <v>0</v>
      </c>
      <c r="AA60" s="74">
        <v>0</v>
      </c>
      <c r="AB60" s="74">
        <v>0</v>
      </c>
      <c r="AC60" s="74">
        <v>0</v>
      </c>
      <c r="AD60" s="74">
        <v>0</v>
      </c>
      <c r="AE60" s="74">
        <v>0</v>
      </c>
      <c r="AF60" s="74">
        <v>0</v>
      </c>
      <c r="AG60" s="74">
        <v>0</v>
      </c>
      <c r="AH60" s="74">
        <v>0</v>
      </c>
      <c r="AI60" s="74">
        <v>15</v>
      </c>
      <c r="AJ60" s="74">
        <v>9</v>
      </c>
      <c r="AK60" s="74">
        <v>0</v>
      </c>
      <c r="AL60" s="74">
        <v>0</v>
      </c>
      <c r="AM60" s="74">
        <v>3</v>
      </c>
      <c r="AN60" s="74">
        <v>0</v>
      </c>
      <c r="AO60" s="74">
        <v>0</v>
      </c>
      <c r="AP60" s="74">
        <v>0</v>
      </c>
      <c r="AQ60" s="67">
        <v>18</v>
      </c>
      <c r="AR60" s="67">
        <v>9</v>
      </c>
      <c r="AS60" s="162" t="s">
        <v>140</v>
      </c>
      <c r="AT60" s="13" t="s">
        <v>119</v>
      </c>
      <c r="AU60" s="74">
        <v>7</v>
      </c>
      <c r="AV60" s="74">
        <v>2</v>
      </c>
      <c r="AW60" s="74">
        <v>0</v>
      </c>
      <c r="AX60" s="74">
        <v>2</v>
      </c>
      <c r="AY60" s="74">
        <v>0</v>
      </c>
      <c r="AZ60" s="74">
        <v>3</v>
      </c>
      <c r="BA60" s="74">
        <v>0</v>
      </c>
      <c r="BB60" s="74">
        <v>2</v>
      </c>
      <c r="BC60" s="74">
        <v>0</v>
      </c>
      <c r="BD60" s="67">
        <v>16</v>
      </c>
      <c r="BE60" s="76">
        <v>11</v>
      </c>
      <c r="BF60" s="74">
        <v>9</v>
      </c>
      <c r="BG60" s="74">
        <v>2</v>
      </c>
      <c r="BH60" s="74">
        <v>2</v>
      </c>
      <c r="BI60" s="74">
        <v>3</v>
      </c>
      <c r="BJ60" s="162" t="s">
        <v>140</v>
      </c>
      <c r="BK60" s="13" t="s">
        <v>119</v>
      </c>
      <c r="BL60" s="74">
        <v>0</v>
      </c>
      <c r="BM60" s="74">
        <v>217</v>
      </c>
      <c r="BN60" s="74">
        <v>0</v>
      </c>
      <c r="BO60" s="74">
        <v>0</v>
      </c>
      <c r="BP60" s="74">
        <v>0</v>
      </c>
      <c r="BQ60" s="74">
        <v>3</v>
      </c>
      <c r="BR60" s="74">
        <v>11</v>
      </c>
      <c r="BS60" s="74">
        <v>9</v>
      </c>
      <c r="BT60" s="74">
        <v>9</v>
      </c>
      <c r="BU60" s="162" t="s">
        <v>140</v>
      </c>
      <c r="BV60" s="13" t="s">
        <v>119</v>
      </c>
      <c r="BW60" s="74">
        <v>100</v>
      </c>
      <c r="BX60" s="74">
        <v>46</v>
      </c>
      <c r="BY60" s="74">
        <v>98</v>
      </c>
      <c r="BZ60" s="74">
        <v>46</v>
      </c>
      <c r="CA60" s="74">
        <v>63</v>
      </c>
      <c r="CB60" s="74">
        <v>27</v>
      </c>
      <c r="CC60" s="74">
        <v>0</v>
      </c>
      <c r="CD60" s="74">
        <v>0</v>
      </c>
      <c r="CE60" s="74">
        <v>0</v>
      </c>
      <c r="CF60" s="74">
        <v>0</v>
      </c>
      <c r="CG60" s="74">
        <v>0</v>
      </c>
      <c r="CH60" s="74">
        <v>0</v>
      </c>
      <c r="CI60" s="74">
        <v>19</v>
      </c>
      <c r="CJ60" s="74">
        <v>5</v>
      </c>
      <c r="CK60" s="74">
        <v>19</v>
      </c>
      <c r="CL60" s="74">
        <v>5</v>
      </c>
      <c r="CM60" s="74">
        <v>6</v>
      </c>
      <c r="CN60" s="74">
        <v>0</v>
      </c>
      <c r="CO60" s="162" t="s">
        <v>140</v>
      </c>
      <c r="CP60" s="13" t="s">
        <v>119</v>
      </c>
      <c r="CQ60" s="5">
        <v>4</v>
      </c>
      <c r="CR60" s="5">
        <v>12</v>
      </c>
      <c r="CS60" s="5">
        <v>0</v>
      </c>
      <c r="CT60" s="5">
        <v>18</v>
      </c>
      <c r="CU60" s="5">
        <v>0</v>
      </c>
      <c r="CV60" s="29">
        <v>34</v>
      </c>
      <c r="CW60" s="5">
        <v>18</v>
      </c>
      <c r="CX60" s="5">
        <v>9</v>
      </c>
      <c r="CY60" s="72">
        <v>16</v>
      </c>
      <c r="CZ60" s="5">
        <v>7</v>
      </c>
      <c r="DA60" s="162" t="s">
        <v>140</v>
      </c>
      <c r="DB60" s="13" t="s">
        <v>119</v>
      </c>
      <c r="DC60" s="74">
        <v>147</v>
      </c>
      <c r="DD60" s="74">
        <v>49</v>
      </c>
      <c r="DE60" s="74">
        <v>0</v>
      </c>
      <c r="DF60" s="74">
        <v>0</v>
      </c>
      <c r="DG60" s="74">
        <v>5</v>
      </c>
      <c r="DH60" s="74">
        <v>0</v>
      </c>
      <c r="DI60" s="74">
        <v>147</v>
      </c>
      <c r="DJ60" s="74">
        <v>0</v>
      </c>
      <c r="DK60" s="74">
        <v>0</v>
      </c>
      <c r="DL60" s="74">
        <v>0</v>
      </c>
      <c r="DM60" s="74">
        <v>0</v>
      </c>
      <c r="DN60" s="74">
        <v>0</v>
      </c>
      <c r="DO60" s="74">
        <v>0</v>
      </c>
      <c r="DP60" s="74">
        <v>12</v>
      </c>
      <c r="DQ60" s="74">
        <v>36</v>
      </c>
      <c r="DR60" s="135"/>
      <c r="DS60" s="138" t="s">
        <v>140</v>
      </c>
      <c r="DT60" s="138" t="s">
        <v>4225</v>
      </c>
      <c r="DU60" s="138">
        <v>119</v>
      </c>
      <c r="DV60" s="138">
        <v>69</v>
      </c>
      <c r="DW60" s="139">
        <v>434</v>
      </c>
      <c r="DX60" s="139">
        <v>348</v>
      </c>
    </row>
    <row r="61" spans="1:128">
      <c r="A61" s="162"/>
      <c r="B61" s="13" t="s">
        <v>120</v>
      </c>
      <c r="C61" s="74">
        <v>465</v>
      </c>
      <c r="D61" s="74">
        <v>224</v>
      </c>
      <c r="E61" s="74">
        <v>78</v>
      </c>
      <c r="F61" s="74">
        <v>47</v>
      </c>
      <c r="G61" s="74">
        <v>77</v>
      </c>
      <c r="H61" s="74">
        <v>44</v>
      </c>
      <c r="I61" s="74">
        <v>30</v>
      </c>
      <c r="J61" s="74">
        <v>12</v>
      </c>
      <c r="K61" s="74">
        <v>105</v>
      </c>
      <c r="L61" s="74">
        <v>33</v>
      </c>
      <c r="M61" s="74">
        <v>154</v>
      </c>
      <c r="N61" s="74">
        <v>79</v>
      </c>
      <c r="O61" s="74">
        <v>77</v>
      </c>
      <c r="P61" s="74">
        <v>44</v>
      </c>
      <c r="Q61" s="74">
        <v>23</v>
      </c>
      <c r="R61" s="74">
        <v>6</v>
      </c>
      <c r="S61" s="74">
        <v>68</v>
      </c>
      <c r="T61" s="74">
        <v>23</v>
      </c>
      <c r="U61" s="67">
        <v>1077</v>
      </c>
      <c r="V61" s="67">
        <v>512</v>
      </c>
      <c r="W61" s="162"/>
      <c r="X61" s="13" t="s">
        <v>120</v>
      </c>
      <c r="Y61" s="74">
        <v>23</v>
      </c>
      <c r="Z61" s="74">
        <v>17</v>
      </c>
      <c r="AA61" s="74">
        <v>10</v>
      </c>
      <c r="AB61" s="74">
        <v>6</v>
      </c>
      <c r="AC61" s="74">
        <v>17</v>
      </c>
      <c r="AD61" s="74">
        <v>9</v>
      </c>
      <c r="AE61" s="74">
        <v>0</v>
      </c>
      <c r="AF61" s="74">
        <v>0</v>
      </c>
      <c r="AG61" s="74">
        <v>24</v>
      </c>
      <c r="AH61" s="74">
        <v>12</v>
      </c>
      <c r="AI61" s="74">
        <v>25</v>
      </c>
      <c r="AJ61" s="74">
        <v>14</v>
      </c>
      <c r="AK61" s="74">
        <v>22</v>
      </c>
      <c r="AL61" s="74">
        <v>14</v>
      </c>
      <c r="AM61" s="74">
        <v>3</v>
      </c>
      <c r="AN61" s="74">
        <v>1</v>
      </c>
      <c r="AO61" s="74">
        <v>21</v>
      </c>
      <c r="AP61" s="74">
        <v>8</v>
      </c>
      <c r="AQ61" s="67">
        <v>145</v>
      </c>
      <c r="AR61" s="67">
        <v>81</v>
      </c>
      <c r="AS61" s="162"/>
      <c r="AT61" s="13" t="s">
        <v>120</v>
      </c>
      <c r="AU61" s="74">
        <v>7</v>
      </c>
      <c r="AV61" s="74">
        <v>2</v>
      </c>
      <c r="AW61" s="74">
        <v>1</v>
      </c>
      <c r="AX61" s="74">
        <v>1</v>
      </c>
      <c r="AY61" s="74">
        <v>2</v>
      </c>
      <c r="AZ61" s="74">
        <v>2</v>
      </c>
      <c r="BA61" s="74">
        <v>1</v>
      </c>
      <c r="BB61" s="74">
        <v>1</v>
      </c>
      <c r="BC61" s="74">
        <v>1</v>
      </c>
      <c r="BD61" s="67">
        <v>18</v>
      </c>
      <c r="BE61" s="76">
        <v>15</v>
      </c>
      <c r="BF61" s="74">
        <v>5</v>
      </c>
      <c r="BG61" s="74">
        <v>0</v>
      </c>
      <c r="BH61" s="74">
        <v>0</v>
      </c>
      <c r="BI61" s="74">
        <v>2</v>
      </c>
      <c r="BJ61" s="162"/>
      <c r="BK61" s="13" t="s">
        <v>120</v>
      </c>
      <c r="BL61" s="74">
        <v>0</v>
      </c>
      <c r="BM61" s="74">
        <v>343</v>
      </c>
      <c r="BN61" s="74">
        <v>0</v>
      </c>
      <c r="BO61" s="74">
        <v>0</v>
      </c>
      <c r="BP61" s="74">
        <v>0</v>
      </c>
      <c r="BQ61" s="74">
        <v>7</v>
      </c>
      <c r="BR61" s="74">
        <v>16</v>
      </c>
      <c r="BS61" s="74">
        <v>24</v>
      </c>
      <c r="BT61" s="74">
        <v>6</v>
      </c>
      <c r="BU61" s="162"/>
      <c r="BV61" s="13" t="s">
        <v>120</v>
      </c>
      <c r="BW61" s="74">
        <v>152</v>
      </c>
      <c r="BX61" s="74">
        <v>86</v>
      </c>
      <c r="BY61" s="74">
        <v>151</v>
      </c>
      <c r="BZ61" s="74">
        <v>86</v>
      </c>
      <c r="CA61" s="74">
        <v>101</v>
      </c>
      <c r="CB61" s="74">
        <v>56</v>
      </c>
      <c r="CC61" s="74">
        <v>0</v>
      </c>
      <c r="CD61" s="74">
        <v>0</v>
      </c>
      <c r="CE61" s="74">
        <v>0</v>
      </c>
      <c r="CF61" s="74">
        <v>0</v>
      </c>
      <c r="CG61" s="74">
        <v>0</v>
      </c>
      <c r="CH61" s="74">
        <v>0</v>
      </c>
      <c r="CI61" s="74">
        <v>43</v>
      </c>
      <c r="CJ61" s="74">
        <v>17</v>
      </c>
      <c r="CK61" s="74">
        <v>43</v>
      </c>
      <c r="CL61" s="74">
        <v>17</v>
      </c>
      <c r="CM61" s="74">
        <v>15</v>
      </c>
      <c r="CN61" s="74">
        <v>8</v>
      </c>
      <c r="CO61" s="162"/>
      <c r="CP61" s="13" t="s">
        <v>120</v>
      </c>
      <c r="CQ61" s="5">
        <v>11</v>
      </c>
      <c r="CR61" s="5">
        <v>7</v>
      </c>
      <c r="CS61" s="5">
        <v>1</v>
      </c>
      <c r="CT61" s="5">
        <v>13</v>
      </c>
      <c r="CU61" s="5">
        <v>1</v>
      </c>
      <c r="CV61" s="29">
        <v>33</v>
      </c>
      <c r="CW61" s="5">
        <v>10</v>
      </c>
      <c r="CX61" s="5">
        <v>11</v>
      </c>
      <c r="CY61" s="72">
        <v>15</v>
      </c>
      <c r="CZ61" s="5">
        <v>5</v>
      </c>
      <c r="DA61" s="162"/>
      <c r="DB61" s="13" t="s">
        <v>120</v>
      </c>
      <c r="DC61" s="74">
        <v>107</v>
      </c>
      <c r="DD61" s="74">
        <v>240</v>
      </c>
      <c r="DE61" s="74">
        <v>100</v>
      </c>
      <c r="DF61" s="74">
        <v>0</v>
      </c>
      <c r="DG61" s="74">
        <v>100</v>
      </c>
      <c r="DH61" s="74">
        <v>50</v>
      </c>
      <c r="DI61" s="74">
        <v>296</v>
      </c>
      <c r="DJ61" s="74">
        <v>212</v>
      </c>
      <c r="DK61" s="74">
        <v>0</v>
      </c>
      <c r="DL61" s="74">
        <v>0</v>
      </c>
      <c r="DM61" s="74">
        <v>0</v>
      </c>
      <c r="DN61" s="74">
        <v>0</v>
      </c>
      <c r="DO61" s="74">
        <v>0</v>
      </c>
      <c r="DP61" s="74">
        <v>6</v>
      </c>
      <c r="DQ61" s="74">
        <v>0</v>
      </c>
      <c r="DR61" s="135"/>
      <c r="DS61" s="138" t="s">
        <v>140</v>
      </c>
      <c r="DT61" s="138" t="s">
        <v>4226</v>
      </c>
      <c r="DU61" s="138">
        <v>195</v>
      </c>
      <c r="DV61" s="138">
        <v>116</v>
      </c>
      <c r="DW61" s="139">
        <v>686</v>
      </c>
      <c r="DX61" s="139">
        <v>1105</v>
      </c>
    </row>
    <row r="62" spans="1:128">
      <c r="A62" s="162"/>
      <c r="B62" s="103" t="s">
        <v>102</v>
      </c>
      <c r="C62" s="105">
        <v>810</v>
      </c>
      <c r="D62" s="105">
        <v>380</v>
      </c>
      <c r="E62" s="105">
        <v>167</v>
      </c>
      <c r="F62" s="105">
        <v>86</v>
      </c>
      <c r="G62" s="105">
        <v>77</v>
      </c>
      <c r="H62" s="105">
        <v>44</v>
      </c>
      <c r="I62" s="105">
        <v>103</v>
      </c>
      <c r="J62" s="105">
        <v>46</v>
      </c>
      <c r="K62" s="105">
        <v>105</v>
      </c>
      <c r="L62" s="105">
        <v>33</v>
      </c>
      <c r="M62" s="105">
        <v>298</v>
      </c>
      <c r="N62" s="105">
        <v>139</v>
      </c>
      <c r="O62" s="105">
        <v>77</v>
      </c>
      <c r="P62" s="105">
        <v>44</v>
      </c>
      <c r="Q62" s="105">
        <v>32</v>
      </c>
      <c r="R62" s="105">
        <v>8</v>
      </c>
      <c r="S62" s="105">
        <v>68</v>
      </c>
      <c r="T62" s="105">
        <v>23</v>
      </c>
      <c r="U62" s="105">
        <v>1737</v>
      </c>
      <c r="V62" s="105">
        <v>803</v>
      </c>
      <c r="W62" s="162"/>
      <c r="X62" s="103" t="s">
        <v>102</v>
      </c>
      <c r="Y62" s="105">
        <v>23</v>
      </c>
      <c r="Z62" s="105">
        <v>17</v>
      </c>
      <c r="AA62" s="105">
        <v>10</v>
      </c>
      <c r="AB62" s="105">
        <v>6</v>
      </c>
      <c r="AC62" s="105">
        <v>17</v>
      </c>
      <c r="AD62" s="105">
        <v>9</v>
      </c>
      <c r="AE62" s="105">
        <v>0</v>
      </c>
      <c r="AF62" s="105">
        <v>0</v>
      </c>
      <c r="AG62" s="105">
        <v>24</v>
      </c>
      <c r="AH62" s="105">
        <v>12</v>
      </c>
      <c r="AI62" s="105">
        <v>40</v>
      </c>
      <c r="AJ62" s="105">
        <v>23</v>
      </c>
      <c r="AK62" s="105">
        <v>22</v>
      </c>
      <c r="AL62" s="105">
        <v>14</v>
      </c>
      <c r="AM62" s="105">
        <v>6</v>
      </c>
      <c r="AN62" s="105">
        <v>1</v>
      </c>
      <c r="AO62" s="105">
        <v>21</v>
      </c>
      <c r="AP62" s="105">
        <v>8</v>
      </c>
      <c r="AQ62" s="105">
        <v>163</v>
      </c>
      <c r="AR62" s="105">
        <v>90</v>
      </c>
      <c r="AS62" s="162"/>
      <c r="AT62" s="103" t="s">
        <v>102</v>
      </c>
      <c r="AU62" s="105">
        <v>14</v>
      </c>
      <c r="AV62" s="105">
        <v>4</v>
      </c>
      <c r="AW62" s="105">
        <v>1</v>
      </c>
      <c r="AX62" s="105">
        <v>3</v>
      </c>
      <c r="AY62" s="105">
        <v>2</v>
      </c>
      <c r="AZ62" s="105">
        <v>5</v>
      </c>
      <c r="BA62" s="105">
        <v>1</v>
      </c>
      <c r="BB62" s="105">
        <v>3</v>
      </c>
      <c r="BC62" s="105">
        <v>1</v>
      </c>
      <c r="BD62" s="105">
        <v>34</v>
      </c>
      <c r="BE62" s="105">
        <v>26</v>
      </c>
      <c r="BF62" s="105">
        <v>14</v>
      </c>
      <c r="BG62" s="105">
        <v>2</v>
      </c>
      <c r="BH62" s="105">
        <v>2</v>
      </c>
      <c r="BI62" s="105">
        <v>5</v>
      </c>
      <c r="BJ62" s="162"/>
      <c r="BK62" s="103" t="s">
        <v>102</v>
      </c>
      <c r="BL62" s="105">
        <v>0</v>
      </c>
      <c r="BM62" s="105">
        <v>560</v>
      </c>
      <c r="BN62" s="105">
        <v>0</v>
      </c>
      <c r="BO62" s="105">
        <v>0</v>
      </c>
      <c r="BP62" s="105">
        <v>0</v>
      </c>
      <c r="BQ62" s="105">
        <v>10</v>
      </c>
      <c r="BR62" s="105">
        <v>27</v>
      </c>
      <c r="BS62" s="105">
        <v>33</v>
      </c>
      <c r="BT62" s="105">
        <v>15</v>
      </c>
      <c r="BU62" s="162"/>
      <c r="BV62" s="103" t="s">
        <v>102</v>
      </c>
      <c r="BW62" s="105">
        <v>252</v>
      </c>
      <c r="BX62" s="105">
        <v>132</v>
      </c>
      <c r="BY62" s="105">
        <v>249</v>
      </c>
      <c r="BZ62" s="105">
        <v>132</v>
      </c>
      <c r="CA62" s="105">
        <v>164</v>
      </c>
      <c r="CB62" s="105">
        <v>83</v>
      </c>
      <c r="CC62" s="105">
        <v>0</v>
      </c>
      <c r="CD62" s="105">
        <v>0</v>
      </c>
      <c r="CE62" s="105">
        <v>0</v>
      </c>
      <c r="CF62" s="105">
        <v>0</v>
      </c>
      <c r="CG62" s="105">
        <v>0</v>
      </c>
      <c r="CH62" s="105">
        <v>0</v>
      </c>
      <c r="CI62" s="105">
        <v>62</v>
      </c>
      <c r="CJ62" s="105">
        <v>22</v>
      </c>
      <c r="CK62" s="105">
        <v>62</v>
      </c>
      <c r="CL62" s="105">
        <v>22</v>
      </c>
      <c r="CM62" s="105">
        <v>21</v>
      </c>
      <c r="CN62" s="105">
        <v>8</v>
      </c>
      <c r="CO62" s="162"/>
      <c r="CP62" s="105" t="s">
        <v>102</v>
      </c>
      <c r="CQ62" s="105">
        <v>15</v>
      </c>
      <c r="CR62" s="105">
        <v>19</v>
      </c>
      <c r="CS62" s="105">
        <v>1</v>
      </c>
      <c r="CT62" s="105">
        <v>31</v>
      </c>
      <c r="CU62" s="105">
        <v>1</v>
      </c>
      <c r="CV62" s="105">
        <v>67</v>
      </c>
      <c r="CW62" s="105">
        <v>28</v>
      </c>
      <c r="CX62" s="105">
        <v>20</v>
      </c>
      <c r="CY62" s="105">
        <v>31</v>
      </c>
      <c r="CZ62" s="105">
        <v>12</v>
      </c>
      <c r="DA62" s="162"/>
      <c r="DB62" s="103" t="s">
        <v>102</v>
      </c>
      <c r="DC62" s="105">
        <v>254</v>
      </c>
      <c r="DD62" s="105">
        <v>289</v>
      </c>
      <c r="DE62" s="105">
        <v>100</v>
      </c>
      <c r="DF62" s="105">
        <v>0</v>
      </c>
      <c r="DG62" s="105">
        <v>105</v>
      </c>
      <c r="DH62" s="105">
        <v>50</v>
      </c>
      <c r="DI62" s="105">
        <v>443</v>
      </c>
      <c r="DJ62" s="105">
        <v>212</v>
      </c>
      <c r="DK62" s="105">
        <v>0</v>
      </c>
      <c r="DL62" s="105">
        <v>0</v>
      </c>
      <c r="DM62" s="105">
        <v>0</v>
      </c>
      <c r="DN62" s="105">
        <v>0</v>
      </c>
      <c r="DO62" s="105">
        <v>0</v>
      </c>
      <c r="DP62" s="105">
        <v>18</v>
      </c>
      <c r="DQ62" s="105">
        <v>36</v>
      </c>
      <c r="DR62" s="135"/>
      <c r="DS62" s="138" t="s">
        <v>140</v>
      </c>
      <c r="DT62" s="138" t="s">
        <v>4227</v>
      </c>
      <c r="DU62" s="138">
        <v>314</v>
      </c>
      <c r="DV62" s="138">
        <v>185</v>
      </c>
      <c r="DW62" s="139">
        <v>1120</v>
      </c>
      <c r="DX62" s="139">
        <v>1453</v>
      </c>
    </row>
    <row r="63" spans="1:128" ht="14.45" customHeight="1">
      <c r="A63" s="162" t="s">
        <v>141</v>
      </c>
      <c r="B63" s="13" t="s">
        <v>119</v>
      </c>
      <c r="C63" s="74">
        <v>605</v>
      </c>
      <c r="D63" s="74">
        <v>275</v>
      </c>
      <c r="E63" s="74">
        <v>254</v>
      </c>
      <c r="F63" s="74">
        <v>127</v>
      </c>
      <c r="G63" s="74">
        <v>137</v>
      </c>
      <c r="H63" s="74">
        <v>63</v>
      </c>
      <c r="I63" s="74">
        <v>0</v>
      </c>
      <c r="J63" s="74">
        <v>0</v>
      </c>
      <c r="K63" s="74">
        <v>86</v>
      </c>
      <c r="L63" s="74">
        <v>24</v>
      </c>
      <c r="M63" s="74">
        <v>605</v>
      </c>
      <c r="N63" s="74">
        <v>289</v>
      </c>
      <c r="O63" s="74">
        <v>0</v>
      </c>
      <c r="P63" s="74">
        <v>0</v>
      </c>
      <c r="Q63" s="74">
        <v>27</v>
      </c>
      <c r="R63" s="74">
        <v>5</v>
      </c>
      <c r="S63" s="74">
        <v>41</v>
      </c>
      <c r="T63" s="74">
        <v>9</v>
      </c>
      <c r="U63" s="67">
        <v>1755</v>
      </c>
      <c r="V63" s="67">
        <v>792</v>
      </c>
      <c r="W63" s="162" t="s">
        <v>141</v>
      </c>
      <c r="X63" s="13" t="s">
        <v>119</v>
      </c>
      <c r="Y63" s="74">
        <v>43</v>
      </c>
      <c r="Z63" s="74">
        <v>16</v>
      </c>
      <c r="AA63" s="74">
        <v>45</v>
      </c>
      <c r="AB63" s="74">
        <v>23</v>
      </c>
      <c r="AC63" s="74">
        <v>2</v>
      </c>
      <c r="AD63" s="74">
        <v>0</v>
      </c>
      <c r="AE63" s="74">
        <v>0</v>
      </c>
      <c r="AF63" s="74">
        <v>0</v>
      </c>
      <c r="AG63" s="74">
        <v>29</v>
      </c>
      <c r="AH63" s="74">
        <v>9</v>
      </c>
      <c r="AI63" s="74">
        <v>224</v>
      </c>
      <c r="AJ63" s="74">
        <v>101</v>
      </c>
      <c r="AK63" s="74">
        <v>0</v>
      </c>
      <c r="AL63" s="74">
        <v>0</v>
      </c>
      <c r="AM63" s="74">
        <v>11</v>
      </c>
      <c r="AN63" s="74">
        <v>2</v>
      </c>
      <c r="AO63" s="74">
        <v>6</v>
      </c>
      <c r="AP63" s="74">
        <v>2</v>
      </c>
      <c r="AQ63" s="67">
        <v>360</v>
      </c>
      <c r="AR63" s="67">
        <v>153</v>
      </c>
      <c r="AS63" s="162" t="s">
        <v>141</v>
      </c>
      <c r="AT63" s="13" t="s">
        <v>119</v>
      </c>
      <c r="AU63" s="74">
        <v>12</v>
      </c>
      <c r="AV63" s="74">
        <v>7</v>
      </c>
      <c r="AW63" s="74">
        <v>3</v>
      </c>
      <c r="AX63" s="74">
        <v>0</v>
      </c>
      <c r="AY63" s="74">
        <v>4</v>
      </c>
      <c r="AZ63" s="74">
        <v>10</v>
      </c>
      <c r="BA63" s="74">
        <v>0</v>
      </c>
      <c r="BB63" s="74">
        <v>2</v>
      </c>
      <c r="BC63" s="74">
        <v>1</v>
      </c>
      <c r="BD63" s="67">
        <v>39</v>
      </c>
      <c r="BE63" s="76">
        <v>33</v>
      </c>
      <c r="BF63" s="74">
        <v>16</v>
      </c>
      <c r="BG63" s="74">
        <v>5</v>
      </c>
      <c r="BH63" s="74">
        <v>14</v>
      </c>
      <c r="BI63" s="74">
        <v>7</v>
      </c>
      <c r="BJ63" s="162" t="s">
        <v>141</v>
      </c>
      <c r="BK63" s="13" t="s">
        <v>119</v>
      </c>
      <c r="BL63" s="74">
        <v>0</v>
      </c>
      <c r="BM63" s="74">
        <v>762</v>
      </c>
      <c r="BN63" s="74">
        <v>0</v>
      </c>
      <c r="BO63" s="74">
        <v>3</v>
      </c>
      <c r="BP63" s="74">
        <v>0</v>
      </c>
      <c r="BQ63" s="74">
        <v>5</v>
      </c>
      <c r="BR63" s="74">
        <v>40</v>
      </c>
      <c r="BS63" s="74">
        <v>29</v>
      </c>
      <c r="BT63" s="74">
        <v>29</v>
      </c>
      <c r="BU63" s="162" t="s">
        <v>141</v>
      </c>
      <c r="BV63" s="13" t="s">
        <v>119</v>
      </c>
      <c r="BW63" s="74">
        <v>387</v>
      </c>
      <c r="BX63" s="74">
        <v>149</v>
      </c>
      <c r="BY63" s="74">
        <v>385</v>
      </c>
      <c r="BZ63" s="74">
        <v>147</v>
      </c>
      <c r="CA63" s="74">
        <v>164</v>
      </c>
      <c r="CB63" s="74">
        <v>69</v>
      </c>
      <c r="CC63" s="74">
        <v>0</v>
      </c>
      <c r="CD63" s="74">
        <v>0</v>
      </c>
      <c r="CE63" s="74">
        <v>0</v>
      </c>
      <c r="CF63" s="74">
        <v>0</v>
      </c>
      <c r="CG63" s="74">
        <v>0</v>
      </c>
      <c r="CH63" s="74">
        <v>0</v>
      </c>
      <c r="CI63" s="74">
        <v>35</v>
      </c>
      <c r="CJ63" s="74">
        <v>6</v>
      </c>
      <c r="CK63" s="74">
        <v>35</v>
      </c>
      <c r="CL63" s="74">
        <v>6</v>
      </c>
      <c r="CM63" s="74">
        <v>7</v>
      </c>
      <c r="CN63" s="74">
        <v>2</v>
      </c>
      <c r="CO63" s="162" t="s">
        <v>141</v>
      </c>
      <c r="CP63" s="13" t="s">
        <v>119</v>
      </c>
      <c r="CQ63" s="5">
        <v>37</v>
      </c>
      <c r="CR63" s="5">
        <v>7</v>
      </c>
      <c r="CS63" s="5">
        <v>1</v>
      </c>
      <c r="CT63" s="5">
        <v>53</v>
      </c>
      <c r="CU63" s="5">
        <v>0</v>
      </c>
      <c r="CV63" s="29">
        <v>98</v>
      </c>
      <c r="CW63" s="5">
        <v>47</v>
      </c>
      <c r="CX63" s="5">
        <v>41</v>
      </c>
      <c r="CY63" s="72">
        <v>28</v>
      </c>
      <c r="CZ63" s="5">
        <v>11</v>
      </c>
      <c r="DA63" s="162" t="s">
        <v>141</v>
      </c>
      <c r="DB63" s="13" t="s">
        <v>119</v>
      </c>
      <c r="DC63" s="74">
        <v>621</v>
      </c>
      <c r="DD63" s="74">
        <v>687</v>
      </c>
      <c r="DE63" s="74">
        <v>170</v>
      </c>
      <c r="DF63" s="74">
        <v>85</v>
      </c>
      <c r="DG63" s="74">
        <v>223</v>
      </c>
      <c r="DH63" s="74">
        <v>8</v>
      </c>
      <c r="DI63" s="74">
        <v>485</v>
      </c>
      <c r="DJ63" s="74">
        <v>282</v>
      </c>
      <c r="DK63" s="74">
        <v>16</v>
      </c>
      <c r="DL63" s="74">
        <v>0</v>
      </c>
      <c r="DM63" s="74">
        <v>0</v>
      </c>
      <c r="DN63" s="74">
        <v>0</v>
      </c>
      <c r="DO63" s="74">
        <v>0</v>
      </c>
      <c r="DP63" s="74">
        <v>2</v>
      </c>
      <c r="DQ63" s="74">
        <v>0</v>
      </c>
      <c r="DR63" s="135"/>
      <c r="DS63" s="138" t="s">
        <v>141</v>
      </c>
      <c r="DT63" s="138" t="s">
        <v>4228</v>
      </c>
      <c r="DU63" s="138">
        <v>422</v>
      </c>
      <c r="DV63" s="138">
        <v>171</v>
      </c>
      <c r="DW63" s="139">
        <v>1536</v>
      </c>
      <c r="DX63" s="139">
        <v>2577</v>
      </c>
    </row>
    <row r="64" spans="1:128">
      <c r="A64" s="162"/>
      <c r="B64" s="13" t="s">
        <v>120</v>
      </c>
      <c r="C64" s="74">
        <v>625</v>
      </c>
      <c r="D64" s="74">
        <v>289</v>
      </c>
      <c r="E64" s="74">
        <v>415</v>
      </c>
      <c r="F64" s="74">
        <v>259</v>
      </c>
      <c r="G64" s="74">
        <v>60</v>
      </c>
      <c r="H64" s="74">
        <v>20</v>
      </c>
      <c r="I64" s="74">
        <v>41</v>
      </c>
      <c r="J64" s="74">
        <v>13</v>
      </c>
      <c r="K64" s="74">
        <v>139</v>
      </c>
      <c r="L64" s="74">
        <v>53</v>
      </c>
      <c r="M64" s="74">
        <v>583</v>
      </c>
      <c r="N64" s="74">
        <v>296</v>
      </c>
      <c r="O64" s="74">
        <v>44</v>
      </c>
      <c r="P64" s="74">
        <v>20</v>
      </c>
      <c r="Q64" s="74">
        <v>212</v>
      </c>
      <c r="R64" s="74">
        <v>109</v>
      </c>
      <c r="S64" s="74">
        <v>87</v>
      </c>
      <c r="T64" s="74">
        <v>26</v>
      </c>
      <c r="U64" s="67">
        <v>2206</v>
      </c>
      <c r="V64" s="67">
        <v>1085</v>
      </c>
      <c r="W64" s="162"/>
      <c r="X64" s="13" t="s">
        <v>120</v>
      </c>
      <c r="Y64" s="74">
        <v>28</v>
      </c>
      <c r="Z64" s="74">
        <v>12</v>
      </c>
      <c r="AA64" s="74">
        <v>41</v>
      </c>
      <c r="AB64" s="74">
        <v>23</v>
      </c>
      <c r="AC64" s="74">
        <v>4</v>
      </c>
      <c r="AD64" s="74">
        <v>2</v>
      </c>
      <c r="AE64" s="74">
        <v>0</v>
      </c>
      <c r="AF64" s="74">
        <v>0</v>
      </c>
      <c r="AG64" s="74">
        <v>16</v>
      </c>
      <c r="AH64" s="74">
        <v>7</v>
      </c>
      <c r="AI64" s="74">
        <v>158</v>
      </c>
      <c r="AJ64" s="74">
        <v>85</v>
      </c>
      <c r="AK64" s="74">
        <v>0</v>
      </c>
      <c r="AL64" s="74">
        <v>0</v>
      </c>
      <c r="AM64" s="74">
        <v>3</v>
      </c>
      <c r="AN64" s="74">
        <v>1</v>
      </c>
      <c r="AO64" s="74">
        <v>9</v>
      </c>
      <c r="AP64" s="74">
        <v>3</v>
      </c>
      <c r="AQ64" s="67">
        <v>259</v>
      </c>
      <c r="AR64" s="67">
        <v>133</v>
      </c>
      <c r="AS64" s="162"/>
      <c r="AT64" s="13" t="s">
        <v>120</v>
      </c>
      <c r="AU64" s="74">
        <v>10</v>
      </c>
      <c r="AV64" s="74">
        <v>7</v>
      </c>
      <c r="AW64" s="74">
        <v>1</v>
      </c>
      <c r="AX64" s="74">
        <v>2</v>
      </c>
      <c r="AY64" s="74">
        <v>3</v>
      </c>
      <c r="AZ64" s="74">
        <v>7</v>
      </c>
      <c r="BA64" s="74">
        <v>1</v>
      </c>
      <c r="BB64" s="74">
        <v>5</v>
      </c>
      <c r="BC64" s="74">
        <v>2</v>
      </c>
      <c r="BD64" s="67">
        <v>38</v>
      </c>
      <c r="BE64" s="76">
        <v>38</v>
      </c>
      <c r="BF64" s="74">
        <v>18</v>
      </c>
      <c r="BG64" s="74">
        <v>23</v>
      </c>
      <c r="BH64" s="74">
        <v>0</v>
      </c>
      <c r="BI64" s="74">
        <v>4</v>
      </c>
      <c r="BJ64" s="162"/>
      <c r="BK64" s="13" t="s">
        <v>120</v>
      </c>
      <c r="BL64" s="74">
        <v>0</v>
      </c>
      <c r="BM64" s="74">
        <v>727</v>
      </c>
      <c r="BN64" s="74">
        <v>0</v>
      </c>
      <c r="BO64" s="74">
        <v>0</v>
      </c>
      <c r="BP64" s="74">
        <v>0</v>
      </c>
      <c r="BQ64" s="74">
        <v>29</v>
      </c>
      <c r="BR64" s="74">
        <v>40</v>
      </c>
      <c r="BS64" s="74">
        <v>44</v>
      </c>
      <c r="BT64" s="74">
        <v>42</v>
      </c>
      <c r="BU64" s="162"/>
      <c r="BV64" s="13" t="s">
        <v>120</v>
      </c>
      <c r="BW64" s="74">
        <v>337</v>
      </c>
      <c r="BX64" s="74">
        <v>189</v>
      </c>
      <c r="BY64" s="74">
        <v>334</v>
      </c>
      <c r="BZ64" s="74">
        <v>187</v>
      </c>
      <c r="CA64" s="74">
        <v>137</v>
      </c>
      <c r="CB64" s="74">
        <v>66</v>
      </c>
      <c r="CC64" s="74">
        <v>0</v>
      </c>
      <c r="CD64" s="74">
        <v>0</v>
      </c>
      <c r="CE64" s="74">
        <v>0</v>
      </c>
      <c r="CF64" s="74">
        <v>0</v>
      </c>
      <c r="CG64" s="74">
        <v>0</v>
      </c>
      <c r="CH64" s="74">
        <v>0</v>
      </c>
      <c r="CI64" s="74">
        <v>88</v>
      </c>
      <c r="CJ64" s="74">
        <v>25</v>
      </c>
      <c r="CK64" s="74">
        <v>88</v>
      </c>
      <c r="CL64" s="74">
        <v>25</v>
      </c>
      <c r="CM64" s="74">
        <v>47</v>
      </c>
      <c r="CN64" s="74">
        <v>11</v>
      </c>
      <c r="CO64" s="162"/>
      <c r="CP64" s="13" t="s">
        <v>120</v>
      </c>
      <c r="CQ64" s="5">
        <v>55</v>
      </c>
      <c r="CR64" s="5">
        <v>24</v>
      </c>
      <c r="CS64" s="5">
        <v>0</v>
      </c>
      <c r="CT64" s="5">
        <v>15</v>
      </c>
      <c r="CU64" s="5">
        <v>0</v>
      </c>
      <c r="CV64" s="29">
        <v>94</v>
      </c>
      <c r="CW64" s="5">
        <v>46</v>
      </c>
      <c r="CX64" s="5">
        <v>42</v>
      </c>
      <c r="CY64" s="72">
        <v>30</v>
      </c>
      <c r="CZ64" s="5">
        <v>21</v>
      </c>
      <c r="DA64" s="162"/>
      <c r="DB64" s="13" t="s">
        <v>120</v>
      </c>
      <c r="DC64" s="74">
        <v>269</v>
      </c>
      <c r="DD64" s="74">
        <v>369</v>
      </c>
      <c r="DE64" s="74">
        <v>23</v>
      </c>
      <c r="DF64" s="74">
        <v>19</v>
      </c>
      <c r="DG64" s="74">
        <v>52</v>
      </c>
      <c r="DH64" s="74">
        <v>0</v>
      </c>
      <c r="DI64" s="74">
        <v>414</v>
      </c>
      <c r="DJ64" s="74">
        <v>88</v>
      </c>
      <c r="DK64" s="74">
        <v>48</v>
      </c>
      <c r="DL64" s="74">
        <v>7</v>
      </c>
      <c r="DM64" s="74">
        <v>0</v>
      </c>
      <c r="DN64" s="74">
        <v>0</v>
      </c>
      <c r="DO64" s="74">
        <v>0</v>
      </c>
      <c r="DP64" s="74">
        <v>14</v>
      </c>
      <c r="DQ64" s="74">
        <v>6</v>
      </c>
      <c r="DR64" s="135"/>
      <c r="DS64" s="138" t="s">
        <v>141</v>
      </c>
      <c r="DT64" s="138" t="s">
        <v>4229</v>
      </c>
      <c r="DU64" s="138">
        <v>425</v>
      </c>
      <c r="DV64" s="138">
        <v>184</v>
      </c>
      <c r="DW64" s="139">
        <v>1454</v>
      </c>
      <c r="DX64" s="139">
        <v>1289</v>
      </c>
    </row>
    <row r="65" spans="1:128">
      <c r="A65" s="162"/>
      <c r="B65" s="103" t="s">
        <v>102</v>
      </c>
      <c r="C65" s="105">
        <v>1230</v>
      </c>
      <c r="D65" s="105">
        <v>564</v>
      </c>
      <c r="E65" s="105">
        <v>669</v>
      </c>
      <c r="F65" s="105">
        <v>386</v>
      </c>
      <c r="G65" s="105">
        <v>197</v>
      </c>
      <c r="H65" s="105">
        <v>83</v>
      </c>
      <c r="I65" s="105">
        <v>41</v>
      </c>
      <c r="J65" s="105">
        <v>13</v>
      </c>
      <c r="K65" s="105">
        <v>225</v>
      </c>
      <c r="L65" s="105">
        <v>77</v>
      </c>
      <c r="M65" s="105">
        <v>1188</v>
      </c>
      <c r="N65" s="105">
        <v>585</v>
      </c>
      <c r="O65" s="105">
        <v>44</v>
      </c>
      <c r="P65" s="105">
        <v>20</v>
      </c>
      <c r="Q65" s="105">
        <v>239</v>
      </c>
      <c r="R65" s="105">
        <v>114</v>
      </c>
      <c r="S65" s="105">
        <v>128</v>
      </c>
      <c r="T65" s="105">
        <v>35</v>
      </c>
      <c r="U65" s="105">
        <v>3961</v>
      </c>
      <c r="V65" s="105">
        <v>1877</v>
      </c>
      <c r="W65" s="162"/>
      <c r="X65" s="103" t="s">
        <v>102</v>
      </c>
      <c r="Y65" s="105">
        <v>71</v>
      </c>
      <c r="Z65" s="105">
        <v>28</v>
      </c>
      <c r="AA65" s="105">
        <v>86</v>
      </c>
      <c r="AB65" s="105">
        <v>46</v>
      </c>
      <c r="AC65" s="105">
        <v>6</v>
      </c>
      <c r="AD65" s="105">
        <v>2</v>
      </c>
      <c r="AE65" s="105">
        <v>0</v>
      </c>
      <c r="AF65" s="105">
        <v>0</v>
      </c>
      <c r="AG65" s="105">
        <v>45</v>
      </c>
      <c r="AH65" s="105">
        <v>16</v>
      </c>
      <c r="AI65" s="105">
        <v>382</v>
      </c>
      <c r="AJ65" s="105">
        <v>186</v>
      </c>
      <c r="AK65" s="105">
        <v>0</v>
      </c>
      <c r="AL65" s="105">
        <v>0</v>
      </c>
      <c r="AM65" s="105">
        <v>14</v>
      </c>
      <c r="AN65" s="105">
        <v>3</v>
      </c>
      <c r="AO65" s="105">
        <v>15</v>
      </c>
      <c r="AP65" s="105">
        <v>5</v>
      </c>
      <c r="AQ65" s="105">
        <v>619</v>
      </c>
      <c r="AR65" s="105">
        <v>286</v>
      </c>
      <c r="AS65" s="162"/>
      <c r="AT65" s="103" t="s">
        <v>102</v>
      </c>
      <c r="AU65" s="105">
        <v>22</v>
      </c>
      <c r="AV65" s="105">
        <v>14</v>
      </c>
      <c r="AW65" s="105">
        <v>4</v>
      </c>
      <c r="AX65" s="105">
        <v>2</v>
      </c>
      <c r="AY65" s="105">
        <v>7</v>
      </c>
      <c r="AZ65" s="105">
        <v>17</v>
      </c>
      <c r="BA65" s="105">
        <v>1</v>
      </c>
      <c r="BB65" s="105">
        <v>7</v>
      </c>
      <c r="BC65" s="105">
        <v>3</v>
      </c>
      <c r="BD65" s="105">
        <v>77</v>
      </c>
      <c r="BE65" s="105">
        <v>71</v>
      </c>
      <c r="BF65" s="105">
        <v>34</v>
      </c>
      <c r="BG65" s="105">
        <v>28</v>
      </c>
      <c r="BH65" s="105">
        <v>14</v>
      </c>
      <c r="BI65" s="105">
        <v>11</v>
      </c>
      <c r="BJ65" s="162"/>
      <c r="BK65" s="103" t="s">
        <v>102</v>
      </c>
      <c r="BL65" s="105">
        <v>0</v>
      </c>
      <c r="BM65" s="105">
        <v>1489</v>
      </c>
      <c r="BN65" s="105">
        <v>0</v>
      </c>
      <c r="BO65" s="105">
        <v>3</v>
      </c>
      <c r="BP65" s="105">
        <v>0</v>
      </c>
      <c r="BQ65" s="105">
        <v>34</v>
      </c>
      <c r="BR65" s="105">
        <v>80</v>
      </c>
      <c r="BS65" s="105">
        <v>73</v>
      </c>
      <c r="BT65" s="105">
        <v>71</v>
      </c>
      <c r="BU65" s="162"/>
      <c r="BV65" s="103" t="s">
        <v>102</v>
      </c>
      <c r="BW65" s="105">
        <v>724</v>
      </c>
      <c r="BX65" s="105">
        <v>338</v>
      </c>
      <c r="BY65" s="105">
        <v>719</v>
      </c>
      <c r="BZ65" s="105">
        <v>334</v>
      </c>
      <c r="CA65" s="105">
        <v>301</v>
      </c>
      <c r="CB65" s="105">
        <v>135</v>
      </c>
      <c r="CC65" s="105">
        <v>0</v>
      </c>
      <c r="CD65" s="105">
        <v>0</v>
      </c>
      <c r="CE65" s="105">
        <v>0</v>
      </c>
      <c r="CF65" s="105">
        <v>0</v>
      </c>
      <c r="CG65" s="105">
        <v>0</v>
      </c>
      <c r="CH65" s="105">
        <v>0</v>
      </c>
      <c r="CI65" s="105">
        <v>123</v>
      </c>
      <c r="CJ65" s="105">
        <v>31</v>
      </c>
      <c r="CK65" s="105">
        <v>123</v>
      </c>
      <c r="CL65" s="105">
        <v>31</v>
      </c>
      <c r="CM65" s="105">
        <v>54</v>
      </c>
      <c r="CN65" s="105">
        <v>13</v>
      </c>
      <c r="CO65" s="162"/>
      <c r="CP65" s="105" t="s">
        <v>102</v>
      </c>
      <c r="CQ65" s="105">
        <v>92</v>
      </c>
      <c r="CR65" s="105">
        <v>31</v>
      </c>
      <c r="CS65" s="105">
        <v>1</v>
      </c>
      <c r="CT65" s="105">
        <v>68</v>
      </c>
      <c r="CU65" s="105">
        <v>0</v>
      </c>
      <c r="CV65" s="105">
        <v>192</v>
      </c>
      <c r="CW65" s="105">
        <v>93</v>
      </c>
      <c r="CX65" s="105">
        <v>83</v>
      </c>
      <c r="CY65" s="105">
        <v>58</v>
      </c>
      <c r="CZ65" s="105">
        <v>32</v>
      </c>
      <c r="DA65" s="162"/>
      <c r="DB65" s="103" t="s">
        <v>102</v>
      </c>
      <c r="DC65" s="105">
        <v>890</v>
      </c>
      <c r="DD65" s="105">
        <v>1056</v>
      </c>
      <c r="DE65" s="105">
        <v>193</v>
      </c>
      <c r="DF65" s="105">
        <v>104</v>
      </c>
      <c r="DG65" s="105">
        <v>275</v>
      </c>
      <c r="DH65" s="105">
        <v>8</v>
      </c>
      <c r="DI65" s="105">
        <v>899</v>
      </c>
      <c r="DJ65" s="105">
        <v>370</v>
      </c>
      <c r="DK65" s="105">
        <v>64</v>
      </c>
      <c r="DL65" s="105">
        <v>7</v>
      </c>
      <c r="DM65" s="105">
        <v>0</v>
      </c>
      <c r="DN65" s="105">
        <v>0</v>
      </c>
      <c r="DO65" s="105">
        <v>0</v>
      </c>
      <c r="DP65" s="105">
        <v>16</v>
      </c>
      <c r="DQ65" s="105">
        <v>6</v>
      </c>
      <c r="DR65" s="135"/>
      <c r="DS65" s="138" t="s">
        <v>141</v>
      </c>
      <c r="DT65" s="138" t="s">
        <v>4230</v>
      </c>
      <c r="DU65" s="138">
        <v>847</v>
      </c>
      <c r="DV65" s="138">
        <v>355</v>
      </c>
      <c r="DW65" s="139">
        <v>2990</v>
      </c>
      <c r="DX65" s="139">
        <v>3866</v>
      </c>
    </row>
    <row r="66" spans="1:128" ht="14.45" customHeight="1">
      <c r="A66" s="162" t="s">
        <v>142</v>
      </c>
      <c r="B66" s="13" t="s">
        <v>119</v>
      </c>
      <c r="C66" s="74">
        <v>1898</v>
      </c>
      <c r="D66" s="74">
        <v>842</v>
      </c>
      <c r="E66" s="74">
        <v>466</v>
      </c>
      <c r="F66" s="74">
        <v>226</v>
      </c>
      <c r="G66" s="74">
        <v>23</v>
      </c>
      <c r="H66" s="74">
        <v>13</v>
      </c>
      <c r="I66" s="74">
        <v>10</v>
      </c>
      <c r="J66" s="74">
        <v>4</v>
      </c>
      <c r="K66" s="74">
        <v>220</v>
      </c>
      <c r="L66" s="74">
        <v>71</v>
      </c>
      <c r="M66" s="74">
        <v>718</v>
      </c>
      <c r="N66" s="74">
        <v>326</v>
      </c>
      <c r="O66" s="74">
        <v>0</v>
      </c>
      <c r="P66" s="74">
        <v>0</v>
      </c>
      <c r="Q66" s="74">
        <v>146</v>
      </c>
      <c r="R66" s="74">
        <v>45</v>
      </c>
      <c r="S66" s="74">
        <v>0</v>
      </c>
      <c r="T66" s="74">
        <v>0</v>
      </c>
      <c r="U66" s="67">
        <v>3481</v>
      </c>
      <c r="V66" s="67">
        <v>1527</v>
      </c>
      <c r="W66" s="162" t="s">
        <v>142</v>
      </c>
      <c r="X66" s="13" t="s">
        <v>119</v>
      </c>
      <c r="Y66" s="74">
        <v>14</v>
      </c>
      <c r="Z66" s="74">
        <v>4</v>
      </c>
      <c r="AA66" s="74">
        <v>17</v>
      </c>
      <c r="AB66" s="74">
        <v>8</v>
      </c>
      <c r="AC66" s="74">
        <v>0</v>
      </c>
      <c r="AD66" s="74">
        <v>0</v>
      </c>
      <c r="AE66" s="74">
        <v>1</v>
      </c>
      <c r="AF66" s="74">
        <v>0</v>
      </c>
      <c r="AG66" s="74">
        <v>4</v>
      </c>
      <c r="AH66" s="74">
        <v>0</v>
      </c>
      <c r="AI66" s="74">
        <v>118</v>
      </c>
      <c r="AJ66" s="74">
        <v>53</v>
      </c>
      <c r="AK66" s="74">
        <v>0</v>
      </c>
      <c r="AL66" s="74">
        <v>0</v>
      </c>
      <c r="AM66" s="74">
        <v>28</v>
      </c>
      <c r="AN66" s="74">
        <v>7</v>
      </c>
      <c r="AO66" s="74">
        <v>0</v>
      </c>
      <c r="AP66" s="74">
        <v>0</v>
      </c>
      <c r="AQ66" s="67">
        <v>182</v>
      </c>
      <c r="AR66" s="67">
        <v>72</v>
      </c>
      <c r="AS66" s="162" t="s">
        <v>142</v>
      </c>
      <c r="AT66" s="13" t="s">
        <v>119</v>
      </c>
      <c r="AU66" s="74">
        <v>35</v>
      </c>
      <c r="AV66" s="74">
        <v>14</v>
      </c>
      <c r="AW66" s="74">
        <v>1</v>
      </c>
      <c r="AX66" s="74">
        <v>1</v>
      </c>
      <c r="AY66" s="74">
        <v>8</v>
      </c>
      <c r="AZ66" s="74">
        <v>18</v>
      </c>
      <c r="BA66" s="74">
        <v>0</v>
      </c>
      <c r="BB66" s="74">
        <v>5</v>
      </c>
      <c r="BC66" s="74">
        <v>0</v>
      </c>
      <c r="BD66" s="67">
        <v>82</v>
      </c>
      <c r="BE66" s="76">
        <v>60</v>
      </c>
      <c r="BF66" s="74">
        <v>22</v>
      </c>
      <c r="BG66" s="74">
        <v>4</v>
      </c>
      <c r="BH66" s="74">
        <v>9</v>
      </c>
      <c r="BI66" s="74">
        <v>15</v>
      </c>
      <c r="BJ66" s="162" t="s">
        <v>142</v>
      </c>
      <c r="BK66" s="13" t="s">
        <v>119</v>
      </c>
      <c r="BL66" s="74">
        <v>0</v>
      </c>
      <c r="BM66" s="74">
        <v>1216</v>
      </c>
      <c r="BN66" s="74">
        <v>79</v>
      </c>
      <c r="BO66" s="74">
        <v>10</v>
      </c>
      <c r="BP66" s="74">
        <v>0</v>
      </c>
      <c r="BQ66" s="74">
        <v>16</v>
      </c>
      <c r="BR66" s="74">
        <v>76</v>
      </c>
      <c r="BS66" s="74">
        <v>34</v>
      </c>
      <c r="BT66" s="74">
        <v>26</v>
      </c>
      <c r="BU66" s="162" t="s">
        <v>142</v>
      </c>
      <c r="BV66" s="13" t="s">
        <v>119</v>
      </c>
      <c r="BW66" s="74">
        <v>442</v>
      </c>
      <c r="BX66" s="74">
        <v>186</v>
      </c>
      <c r="BY66" s="74">
        <v>431</v>
      </c>
      <c r="BZ66" s="74">
        <v>184</v>
      </c>
      <c r="CA66" s="74">
        <v>224</v>
      </c>
      <c r="CB66" s="74">
        <v>81</v>
      </c>
      <c r="CC66" s="74">
        <v>4</v>
      </c>
      <c r="CD66" s="74">
        <v>2</v>
      </c>
      <c r="CE66" s="74">
        <v>4</v>
      </c>
      <c r="CF66" s="74">
        <v>2</v>
      </c>
      <c r="CG66" s="74">
        <v>2</v>
      </c>
      <c r="CH66" s="74">
        <v>1</v>
      </c>
      <c r="CI66" s="74">
        <v>103</v>
      </c>
      <c r="CJ66" s="74">
        <v>28</v>
      </c>
      <c r="CK66" s="74">
        <v>96</v>
      </c>
      <c r="CL66" s="74">
        <v>26</v>
      </c>
      <c r="CM66" s="74">
        <v>46</v>
      </c>
      <c r="CN66" s="74">
        <v>14</v>
      </c>
      <c r="CO66" s="162" t="s">
        <v>142</v>
      </c>
      <c r="CP66" s="13" t="s">
        <v>119</v>
      </c>
      <c r="CQ66" s="5">
        <v>33</v>
      </c>
      <c r="CR66" s="5">
        <v>56</v>
      </c>
      <c r="CS66" s="5">
        <v>0</v>
      </c>
      <c r="CT66" s="5">
        <v>112</v>
      </c>
      <c r="CU66" s="5">
        <v>0</v>
      </c>
      <c r="CV66" s="29">
        <v>201</v>
      </c>
      <c r="CW66" s="5">
        <v>33</v>
      </c>
      <c r="CX66" s="5">
        <v>25</v>
      </c>
      <c r="CY66" s="72">
        <v>13</v>
      </c>
      <c r="CZ66" s="5">
        <v>4</v>
      </c>
      <c r="DA66" s="162" t="s">
        <v>142</v>
      </c>
      <c r="DB66" s="13" t="s">
        <v>119</v>
      </c>
      <c r="DC66" s="74">
        <v>809</v>
      </c>
      <c r="DD66" s="74">
        <v>865</v>
      </c>
      <c r="DE66" s="74">
        <v>3</v>
      </c>
      <c r="DF66" s="74">
        <v>0</v>
      </c>
      <c r="DG66" s="74">
        <v>0</v>
      </c>
      <c r="DH66" s="74">
        <v>0</v>
      </c>
      <c r="DI66" s="74">
        <v>988</v>
      </c>
      <c r="DJ66" s="74">
        <v>2</v>
      </c>
      <c r="DK66" s="74">
        <v>0</v>
      </c>
      <c r="DL66" s="74">
        <v>0</v>
      </c>
      <c r="DM66" s="74">
        <v>0</v>
      </c>
      <c r="DN66" s="74">
        <v>1</v>
      </c>
      <c r="DO66" s="74">
        <v>0</v>
      </c>
      <c r="DP66" s="74">
        <v>12</v>
      </c>
      <c r="DQ66" s="74">
        <v>1</v>
      </c>
      <c r="DR66" s="135"/>
      <c r="DS66" s="138" t="s">
        <v>142</v>
      </c>
      <c r="DT66" s="138" t="s">
        <v>4231</v>
      </c>
      <c r="DU66" s="138">
        <v>549</v>
      </c>
      <c r="DV66" s="138">
        <v>272</v>
      </c>
      <c r="DW66" s="139">
        <v>2709</v>
      </c>
      <c r="DX66" s="139">
        <v>2667</v>
      </c>
    </row>
    <row r="67" spans="1:128">
      <c r="A67" s="162"/>
      <c r="B67" s="13" t="s">
        <v>120</v>
      </c>
      <c r="C67" s="74">
        <v>3062</v>
      </c>
      <c r="D67" s="74">
        <v>1545</v>
      </c>
      <c r="E67" s="74">
        <v>766</v>
      </c>
      <c r="F67" s="74">
        <v>381</v>
      </c>
      <c r="G67" s="74">
        <v>203</v>
      </c>
      <c r="H67" s="74">
        <v>70</v>
      </c>
      <c r="I67" s="74">
        <v>86</v>
      </c>
      <c r="J67" s="74">
        <v>33</v>
      </c>
      <c r="K67" s="74">
        <v>565</v>
      </c>
      <c r="L67" s="74">
        <v>204</v>
      </c>
      <c r="M67" s="74">
        <v>1510</v>
      </c>
      <c r="N67" s="74">
        <v>775</v>
      </c>
      <c r="O67" s="74">
        <v>38</v>
      </c>
      <c r="P67" s="74">
        <v>6</v>
      </c>
      <c r="Q67" s="74">
        <v>678</v>
      </c>
      <c r="R67" s="74">
        <v>265</v>
      </c>
      <c r="S67" s="74">
        <v>130</v>
      </c>
      <c r="T67" s="74">
        <v>34</v>
      </c>
      <c r="U67" s="67">
        <v>7038</v>
      </c>
      <c r="V67" s="67">
        <v>3313</v>
      </c>
      <c r="W67" s="162"/>
      <c r="X67" s="13" t="s">
        <v>120</v>
      </c>
      <c r="Y67" s="74">
        <v>54</v>
      </c>
      <c r="Z67" s="74">
        <v>17</v>
      </c>
      <c r="AA67" s="74">
        <v>20</v>
      </c>
      <c r="AB67" s="74">
        <v>10</v>
      </c>
      <c r="AC67" s="74">
        <v>0</v>
      </c>
      <c r="AD67" s="74">
        <v>0</v>
      </c>
      <c r="AE67" s="74">
        <v>4</v>
      </c>
      <c r="AF67" s="74">
        <v>1</v>
      </c>
      <c r="AG67" s="74">
        <v>9</v>
      </c>
      <c r="AH67" s="74">
        <v>5</v>
      </c>
      <c r="AI67" s="74">
        <v>188</v>
      </c>
      <c r="AJ67" s="74">
        <v>85</v>
      </c>
      <c r="AK67" s="74">
        <v>11</v>
      </c>
      <c r="AL67" s="74">
        <v>2</v>
      </c>
      <c r="AM67" s="74">
        <v>125</v>
      </c>
      <c r="AN67" s="74">
        <v>40</v>
      </c>
      <c r="AO67" s="74">
        <v>26</v>
      </c>
      <c r="AP67" s="74">
        <v>0</v>
      </c>
      <c r="AQ67" s="67">
        <v>437</v>
      </c>
      <c r="AR67" s="67">
        <v>160</v>
      </c>
      <c r="AS67" s="162"/>
      <c r="AT67" s="13" t="s">
        <v>120</v>
      </c>
      <c r="AU67" s="74">
        <v>42</v>
      </c>
      <c r="AV67" s="74">
        <v>15</v>
      </c>
      <c r="AW67" s="74">
        <v>5</v>
      </c>
      <c r="AX67" s="74">
        <v>2</v>
      </c>
      <c r="AY67" s="74">
        <v>9</v>
      </c>
      <c r="AZ67" s="74">
        <v>24</v>
      </c>
      <c r="BA67" s="74">
        <v>3</v>
      </c>
      <c r="BB67" s="74">
        <v>14</v>
      </c>
      <c r="BC67" s="74">
        <v>2</v>
      </c>
      <c r="BD67" s="67">
        <v>116</v>
      </c>
      <c r="BE67" s="76">
        <v>97</v>
      </c>
      <c r="BF67" s="74">
        <v>73</v>
      </c>
      <c r="BG67" s="74">
        <v>87</v>
      </c>
      <c r="BH67" s="74">
        <v>0</v>
      </c>
      <c r="BI67" s="74">
        <v>4</v>
      </c>
      <c r="BJ67" s="162"/>
      <c r="BK67" s="13" t="s">
        <v>120</v>
      </c>
      <c r="BL67" s="74">
        <v>0</v>
      </c>
      <c r="BM67" s="74">
        <v>2945</v>
      </c>
      <c r="BN67" s="74">
        <v>0</v>
      </c>
      <c r="BO67" s="74">
        <v>0</v>
      </c>
      <c r="BP67" s="74">
        <v>0</v>
      </c>
      <c r="BQ67" s="74">
        <v>38</v>
      </c>
      <c r="BR67" s="74">
        <v>110</v>
      </c>
      <c r="BS67" s="74">
        <v>86</v>
      </c>
      <c r="BT67" s="74">
        <v>84</v>
      </c>
      <c r="BU67" s="162"/>
      <c r="BV67" s="13" t="s">
        <v>120</v>
      </c>
      <c r="BW67" s="74">
        <v>1026</v>
      </c>
      <c r="BX67" s="74">
        <v>433</v>
      </c>
      <c r="BY67" s="74">
        <v>1000</v>
      </c>
      <c r="BZ67" s="74">
        <v>429</v>
      </c>
      <c r="CA67" s="74">
        <v>400</v>
      </c>
      <c r="CB67" s="74">
        <v>210</v>
      </c>
      <c r="CC67" s="74">
        <v>24</v>
      </c>
      <c r="CD67" s="74">
        <v>3</v>
      </c>
      <c r="CE67" s="74">
        <v>24</v>
      </c>
      <c r="CF67" s="74">
        <v>3</v>
      </c>
      <c r="CG67" s="74">
        <v>12</v>
      </c>
      <c r="CH67" s="74">
        <v>2</v>
      </c>
      <c r="CI67" s="74">
        <v>548</v>
      </c>
      <c r="CJ67" s="74">
        <v>191</v>
      </c>
      <c r="CK67" s="74">
        <v>541</v>
      </c>
      <c r="CL67" s="74">
        <v>191</v>
      </c>
      <c r="CM67" s="74">
        <v>241</v>
      </c>
      <c r="CN67" s="74">
        <v>81</v>
      </c>
      <c r="CO67" s="162"/>
      <c r="CP67" s="13" t="s">
        <v>120</v>
      </c>
      <c r="CQ67" s="5">
        <v>107</v>
      </c>
      <c r="CR67" s="5">
        <v>56</v>
      </c>
      <c r="CS67" s="5">
        <v>3</v>
      </c>
      <c r="CT67" s="5">
        <v>82</v>
      </c>
      <c r="CU67" s="5">
        <v>0</v>
      </c>
      <c r="CV67" s="29">
        <v>248</v>
      </c>
      <c r="CW67" s="5">
        <v>84</v>
      </c>
      <c r="CX67" s="5">
        <v>65</v>
      </c>
      <c r="CY67" s="72">
        <v>57</v>
      </c>
      <c r="CZ67" s="5">
        <v>24</v>
      </c>
      <c r="DA67" s="162"/>
      <c r="DB67" s="13" t="s">
        <v>120</v>
      </c>
      <c r="DC67" s="74">
        <v>1602</v>
      </c>
      <c r="DD67" s="74">
        <v>1525</v>
      </c>
      <c r="DE67" s="74">
        <v>67</v>
      </c>
      <c r="DF67" s="74">
        <v>0</v>
      </c>
      <c r="DG67" s="74">
        <v>262</v>
      </c>
      <c r="DH67" s="74">
        <v>34</v>
      </c>
      <c r="DI67" s="74">
        <v>1948</v>
      </c>
      <c r="DJ67" s="74">
        <v>314</v>
      </c>
      <c r="DK67" s="74">
        <v>159</v>
      </c>
      <c r="DL67" s="74">
        <v>0</v>
      </c>
      <c r="DM67" s="74">
        <v>1</v>
      </c>
      <c r="DN67" s="74">
        <v>0</v>
      </c>
      <c r="DO67" s="74">
        <v>0</v>
      </c>
      <c r="DP67" s="74">
        <v>3</v>
      </c>
      <c r="DQ67" s="74">
        <v>0</v>
      </c>
      <c r="DR67" s="135"/>
      <c r="DS67" s="138" t="s">
        <v>142</v>
      </c>
      <c r="DT67" s="138" t="s">
        <v>4232</v>
      </c>
      <c r="DU67" s="138">
        <v>1598</v>
      </c>
      <c r="DV67" s="138">
        <v>653</v>
      </c>
      <c r="DW67" s="139">
        <v>5890</v>
      </c>
      <c r="DX67" s="139">
        <v>5912</v>
      </c>
    </row>
    <row r="68" spans="1:128">
      <c r="A68" s="162"/>
      <c r="B68" s="103" t="s">
        <v>102</v>
      </c>
      <c r="C68" s="105">
        <v>4960</v>
      </c>
      <c r="D68" s="105">
        <v>2387</v>
      </c>
      <c r="E68" s="105">
        <v>1232</v>
      </c>
      <c r="F68" s="105">
        <v>607</v>
      </c>
      <c r="G68" s="105">
        <v>226</v>
      </c>
      <c r="H68" s="105">
        <v>83</v>
      </c>
      <c r="I68" s="105">
        <v>96</v>
      </c>
      <c r="J68" s="105">
        <v>37</v>
      </c>
      <c r="K68" s="105">
        <v>785</v>
      </c>
      <c r="L68" s="105">
        <v>275</v>
      </c>
      <c r="M68" s="105">
        <v>2228</v>
      </c>
      <c r="N68" s="105">
        <v>1101</v>
      </c>
      <c r="O68" s="105">
        <v>38</v>
      </c>
      <c r="P68" s="105">
        <v>6</v>
      </c>
      <c r="Q68" s="105">
        <v>824</v>
      </c>
      <c r="R68" s="105">
        <v>310</v>
      </c>
      <c r="S68" s="105">
        <v>130</v>
      </c>
      <c r="T68" s="105">
        <v>34</v>
      </c>
      <c r="U68" s="105">
        <v>10519</v>
      </c>
      <c r="V68" s="105">
        <v>4840</v>
      </c>
      <c r="W68" s="162"/>
      <c r="X68" s="103" t="s">
        <v>102</v>
      </c>
      <c r="Y68" s="105">
        <v>68</v>
      </c>
      <c r="Z68" s="105">
        <v>21</v>
      </c>
      <c r="AA68" s="105">
        <v>37</v>
      </c>
      <c r="AB68" s="105">
        <v>18</v>
      </c>
      <c r="AC68" s="105">
        <v>0</v>
      </c>
      <c r="AD68" s="105">
        <v>0</v>
      </c>
      <c r="AE68" s="105">
        <v>5</v>
      </c>
      <c r="AF68" s="105">
        <v>1</v>
      </c>
      <c r="AG68" s="105">
        <v>13</v>
      </c>
      <c r="AH68" s="105">
        <v>5</v>
      </c>
      <c r="AI68" s="105">
        <v>306</v>
      </c>
      <c r="AJ68" s="105">
        <v>138</v>
      </c>
      <c r="AK68" s="105">
        <v>11</v>
      </c>
      <c r="AL68" s="105">
        <v>2</v>
      </c>
      <c r="AM68" s="105">
        <v>153</v>
      </c>
      <c r="AN68" s="105">
        <v>47</v>
      </c>
      <c r="AO68" s="105">
        <v>26</v>
      </c>
      <c r="AP68" s="105">
        <v>0</v>
      </c>
      <c r="AQ68" s="105">
        <v>619</v>
      </c>
      <c r="AR68" s="105">
        <v>232</v>
      </c>
      <c r="AS68" s="162"/>
      <c r="AT68" s="103" t="s">
        <v>102</v>
      </c>
      <c r="AU68" s="105">
        <v>77</v>
      </c>
      <c r="AV68" s="105">
        <v>29</v>
      </c>
      <c r="AW68" s="105">
        <v>6</v>
      </c>
      <c r="AX68" s="105">
        <v>3</v>
      </c>
      <c r="AY68" s="105">
        <v>17</v>
      </c>
      <c r="AZ68" s="105">
        <v>42</v>
      </c>
      <c r="BA68" s="105">
        <v>3</v>
      </c>
      <c r="BB68" s="105">
        <v>19</v>
      </c>
      <c r="BC68" s="105">
        <v>2</v>
      </c>
      <c r="BD68" s="105">
        <v>198</v>
      </c>
      <c r="BE68" s="105">
        <v>157</v>
      </c>
      <c r="BF68" s="105">
        <v>95</v>
      </c>
      <c r="BG68" s="105">
        <v>91</v>
      </c>
      <c r="BH68" s="105">
        <v>9</v>
      </c>
      <c r="BI68" s="105">
        <v>19</v>
      </c>
      <c r="BJ68" s="162"/>
      <c r="BK68" s="103" t="s">
        <v>102</v>
      </c>
      <c r="BL68" s="105">
        <v>0</v>
      </c>
      <c r="BM68" s="105">
        <v>4161</v>
      </c>
      <c r="BN68" s="105">
        <v>79</v>
      </c>
      <c r="BO68" s="105">
        <v>10</v>
      </c>
      <c r="BP68" s="105">
        <v>0</v>
      </c>
      <c r="BQ68" s="105">
        <v>54</v>
      </c>
      <c r="BR68" s="105">
        <v>186</v>
      </c>
      <c r="BS68" s="105">
        <v>120</v>
      </c>
      <c r="BT68" s="105">
        <v>110</v>
      </c>
      <c r="BU68" s="162"/>
      <c r="BV68" s="103" t="s">
        <v>102</v>
      </c>
      <c r="BW68" s="105">
        <v>1468</v>
      </c>
      <c r="BX68" s="105">
        <v>619</v>
      </c>
      <c r="BY68" s="105">
        <v>1431</v>
      </c>
      <c r="BZ68" s="105">
        <v>613</v>
      </c>
      <c r="CA68" s="105">
        <v>624</v>
      </c>
      <c r="CB68" s="105">
        <v>291</v>
      </c>
      <c r="CC68" s="105">
        <v>28</v>
      </c>
      <c r="CD68" s="105">
        <v>5</v>
      </c>
      <c r="CE68" s="105">
        <v>28</v>
      </c>
      <c r="CF68" s="105">
        <v>5</v>
      </c>
      <c r="CG68" s="105">
        <v>14</v>
      </c>
      <c r="CH68" s="105">
        <v>3</v>
      </c>
      <c r="CI68" s="105">
        <v>651</v>
      </c>
      <c r="CJ68" s="105">
        <v>219</v>
      </c>
      <c r="CK68" s="105">
        <v>637</v>
      </c>
      <c r="CL68" s="105">
        <v>217</v>
      </c>
      <c r="CM68" s="105">
        <v>287</v>
      </c>
      <c r="CN68" s="105">
        <v>95</v>
      </c>
      <c r="CO68" s="162"/>
      <c r="CP68" s="105" t="s">
        <v>102</v>
      </c>
      <c r="CQ68" s="105">
        <v>140</v>
      </c>
      <c r="CR68" s="105">
        <v>112</v>
      </c>
      <c r="CS68" s="105">
        <v>3</v>
      </c>
      <c r="CT68" s="105">
        <v>194</v>
      </c>
      <c r="CU68" s="105">
        <v>0</v>
      </c>
      <c r="CV68" s="105">
        <v>449</v>
      </c>
      <c r="CW68" s="105">
        <v>117</v>
      </c>
      <c r="CX68" s="105">
        <v>90</v>
      </c>
      <c r="CY68" s="105">
        <v>70</v>
      </c>
      <c r="CZ68" s="105">
        <v>28</v>
      </c>
      <c r="DA68" s="162"/>
      <c r="DB68" s="103" t="s">
        <v>102</v>
      </c>
      <c r="DC68" s="105">
        <v>2411</v>
      </c>
      <c r="DD68" s="105">
        <v>2390</v>
      </c>
      <c r="DE68" s="105">
        <v>70</v>
      </c>
      <c r="DF68" s="105">
        <v>0</v>
      </c>
      <c r="DG68" s="105">
        <v>262</v>
      </c>
      <c r="DH68" s="105">
        <v>34</v>
      </c>
      <c r="DI68" s="105">
        <v>2936</v>
      </c>
      <c r="DJ68" s="105">
        <v>316</v>
      </c>
      <c r="DK68" s="105">
        <v>159</v>
      </c>
      <c r="DL68" s="105">
        <v>0</v>
      </c>
      <c r="DM68" s="105">
        <v>1</v>
      </c>
      <c r="DN68" s="105">
        <v>1</v>
      </c>
      <c r="DO68" s="105">
        <v>0</v>
      </c>
      <c r="DP68" s="105">
        <v>15</v>
      </c>
      <c r="DQ68" s="105">
        <v>1</v>
      </c>
      <c r="DR68" s="135"/>
      <c r="DS68" s="138" t="s">
        <v>142</v>
      </c>
      <c r="DT68" s="138" t="s">
        <v>4233</v>
      </c>
      <c r="DU68" s="138">
        <v>2147</v>
      </c>
      <c r="DV68" s="138">
        <v>925</v>
      </c>
      <c r="DW68" s="139">
        <v>8599</v>
      </c>
      <c r="DX68" s="139">
        <v>8579</v>
      </c>
    </row>
    <row r="69" spans="1:128" ht="14.45" customHeight="1">
      <c r="A69" s="162" t="s">
        <v>143</v>
      </c>
      <c r="B69" s="13" t="s">
        <v>119</v>
      </c>
      <c r="C69" s="74">
        <v>3767</v>
      </c>
      <c r="D69" s="74">
        <v>1650</v>
      </c>
      <c r="E69" s="74">
        <v>1381</v>
      </c>
      <c r="F69" s="74">
        <v>586</v>
      </c>
      <c r="G69" s="74">
        <v>28</v>
      </c>
      <c r="H69" s="74">
        <v>13</v>
      </c>
      <c r="I69" s="74">
        <v>276</v>
      </c>
      <c r="J69" s="74">
        <v>103</v>
      </c>
      <c r="K69" s="74">
        <v>329</v>
      </c>
      <c r="L69" s="74">
        <v>111</v>
      </c>
      <c r="M69" s="74">
        <v>2030</v>
      </c>
      <c r="N69" s="74">
        <v>797</v>
      </c>
      <c r="O69" s="74">
        <v>15</v>
      </c>
      <c r="P69" s="74">
        <v>0</v>
      </c>
      <c r="Q69" s="74">
        <v>401</v>
      </c>
      <c r="R69" s="74">
        <v>82</v>
      </c>
      <c r="S69" s="74">
        <v>21</v>
      </c>
      <c r="T69" s="74">
        <v>8</v>
      </c>
      <c r="U69" s="67">
        <v>8248</v>
      </c>
      <c r="V69" s="67">
        <v>3350</v>
      </c>
      <c r="W69" s="162" t="s">
        <v>143</v>
      </c>
      <c r="X69" s="13" t="s">
        <v>119</v>
      </c>
      <c r="Y69" s="74">
        <v>92</v>
      </c>
      <c r="Z69" s="74">
        <v>29</v>
      </c>
      <c r="AA69" s="74">
        <v>54</v>
      </c>
      <c r="AB69" s="74">
        <v>23</v>
      </c>
      <c r="AC69" s="74">
        <v>0</v>
      </c>
      <c r="AD69" s="74">
        <v>0</v>
      </c>
      <c r="AE69" s="74">
        <v>19</v>
      </c>
      <c r="AF69" s="74">
        <v>3</v>
      </c>
      <c r="AG69" s="74">
        <v>11</v>
      </c>
      <c r="AH69" s="74">
        <v>3</v>
      </c>
      <c r="AI69" s="74">
        <v>326</v>
      </c>
      <c r="AJ69" s="74">
        <v>123</v>
      </c>
      <c r="AK69" s="74">
        <v>8</v>
      </c>
      <c r="AL69" s="74">
        <v>0</v>
      </c>
      <c r="AM69" s="74">
        <v>103</v>
      </c>
      <c r="AN69" s="74">
        <v>22</v>
      </c>
      <c r="AO69" s="74">
        <v>6</v>
      </c>
      <c r="AP69" s="74">
        <v>1</v>
      </c>
      <c r="AQ69" s="67">
        <v>619</v>
      </c>
      <c r="AR69" s="67">
        <v>204</v>
      </c>
      <c r="AS69" s="162" t="s">
        <v>143</v>
      </c>
      <c r="AT69" s="13" t="s">
        <v>119</v>
      </c>
      <c r="AU69" s="74">
        <v>70</v>
      </c>
      <c r="AV69" s="74">
        <v>39</v>
      </c>
      <c r="AW69" s="74">
        <v>1</v>
      </c>
      <c r="AX69" s="74">
        <v>13</v>
      </c>
      <c r="AY69" s="74">
        <v>6</v>
      </c>
      <c r="AZ69" s="74">
        <v>44</v>
      </c>
      <c r="BA69" s="74">
        <v>3</v>
      </c>
      <c r="BB69" s="74">
        <v>17</v>
      </c>
      <c r="BC69" s="74">
        <v>1</v>
      </c>
      <c r="BD69" s="67">
        <v>194</v>
      </c>
      <c r="BE69" s="76">
        <v>170</v>
      </c>
      <c r="BF69" s="74">
        <v>102</v>
      </c>
      <c r="BG69" s="74">
        <v>8</v>
      </c>
      <c r="BH69" s="74">
        <v>20</v>
      </c>
      <c r="BI69" s="74">
        <v>40</v>
      </c>
      <c r="BJ69" s="162" t="s">
        <v>143</v>
      </c>
      <c r="BK69" s="13" t="s">
        <v>119</v>
      </c>
      <c r="BL69" s="74">
        <v>0</v>
      </c>
      <c r="BM69" s="74">
        <v>3032</v>
      </c>
      <c r="BN69" s="74">
        <v>159</v>
      </c>
      <c r="BO69" s="74">
        <v>7</v>
      </c>
      <c r="BP69" s="74">
        <v>0</v>
      </c>
      <c r="BQ69" s="74">
        <v>29</v>
      </c>
      <c r="BR69" s="74">
        <v>160</v>
      </c>
      <c r="BS69" s="74">
        <v>104</v>
      </c>
      <c r="BT69" s="74">
        <v>103</v>
      </c>
      <c r="BU69" s="162" t="s">
        <v>143</v>
      </c>
      <c r="BV69" s="13" t="s">
        <v>119</v>
      </c>
      <c r="BW69" s="74">
        <v>1606</v>
      </c>
      <c r="BX69" s="74">
        <v>687</v>
      </c>
      <c r="BY69" s="74">
        <v>1563</v>
      </c>
      <c r="BZ69" s="74">
        <v>672</v>
      </c>
      <c r="CA69" s="74">
        <v>873</v>
      </c>
      <c r="CB69" s="74">
        <v>378</v>
      </c>
      <c r="CC69" s="74">
        <v>18</v>
      </c>
      <c r="CD69" s="74">
        <v>0</v>
      </c>
      <c r="CE69" s="74">
        <v>13</v>
      </c>
      <c r="CF69" s="74">
        <v>0</v>
      </c>
      <c r="CG69" s="74">
        <v>4</v>
      </c>
      <c r="CH69" s="74">
        <v>0</v>
      </c>
      <c r="CI69" s="74">
        <v>317</v>
      </c>
      <c r="CJ69" s="74">
        <v>60</v>
      </c>
      <c r="CK69" s="74">
        <v>311</v>
      </c>
      <c r="CL69" s="74">
        <v>57</v>
      </c>
      <c r="CM69" s="74">
        <v>118</v>
      </c>
      <c r="CN69" s="74">
        <v>23</v>
      </c>
      <c r="CO69" s="162" t="s">
        <v>143</v>
      </c>
      <c r="CP69" s="13" t="s">
        <v>119</v>
      </c>
      <c r="CQ69" s="5">
        <v>107</v>
      </c>
      <c r="CR69" s="5">
        <v>85</v>
      </c>
      <c r="CS69" s="5">
        <v>2</v>
      </c>
      <c r="CT69" s="5">
        <v>243</v>
      </c>
      <c r="CU69" s="5">
        <v>2</v>
      </c>
      <c r="CV69" s="29">
        <v>439</v>
      </c>
      <c r="CW69" s="5">
        <v>126</v>
      </c>
      <c r="CX69" s="5">
        <v>83</v>
      </c>
      <c r="CY69" s="72">
        <v>62</v>
      </c>
      <c r="CZ69" s="5">
        <v>15</v>
      </c>
      <c r="DA69" s="162" t="s">
        <v>143</v>
      </c>
      <c r="DB69" s="13" t="s">
        <v>119</v>
      </c>
      <c r="DC69" s="74">
        <v>1755</v>
      </c>
      <c r="DD69" s="74">
        <v>1990</v>
      </c>
      <c r="DE69" s="74">
        <v>82</v>
      </c>
      <c r="DF69" s="74">
        <v>49</v>
      </c>
      <c r="DG69" s="74">
        <v>188</v>
      </c>
      <c r="DH69" s="74">
        <v>98</v>
      </c>
      <c r="DI69" s="74">
        <v>2140</v>
      </c>
      <c r="DJ69" s="74">
        <v>182</v>
      </c>
      <c r="DK69" s="74">
        <v>195</v>
      </c>
      <c r="DL69" s="74">
        <v>0</v>
      </c>
      <c r="DM69" s="74">
        <v>1</v>
      </c>
      <c r="DN69" s="74">
        <v>0</v>
      </c>
      <c r="DO69" s="74">
        <v>3</v>
      </c>
      <c r="DP69" s="74">
        <v>19</v>
      </c>
      <c r="DQ69" s="74">
        <v>112</v>
      </c>
      <c r="DR69" s="135"/>
      <c r="DS69" s="138" t="s">
        <v>143</v>
      </c>
      <c r="DT69" s="138" t="s">
        <v>4234</v>
      </c>
      <c r="DU69" s="138">
        <v>1941</v>
      </c>
      <c r="DV69" s="138">
        <v>995</v>
      </c>
      <c r="DW69" s="139">
        <v>6569</v>
      </c>
      <c r="DX69" s="139">
        <v>6680</v>
      </c>
    </row>
    <row r="70" spans="1:128">
      <c r="A70" s="162"/>
      <c r="B70" s="13" t="s">
        <v>120</v>
      </c>
      <c r="C70" s="74">
        <v>2876</v>
      </c>
      <c r="D70" s="74">
        <v>1362</v>
      </c>
      <c r="E70" s="74">
        <v>727</v>
      </c>
      <c r="F70" s="74">
        <v>337</v>
      </c>
      <c r="G70" s="74">
        <v>47</v>
      </c>
      <c r="H70" s="74">
        <v>21</v>
      </c>
      <c r="I70" s="74">
        <v>341</v>
      </c>
      <c r="J70" s="74">
        <v>127</v>
      </c>
      <c r="K70" s="74">
        <v>591</v>
      </c>
      <c r="L70" s="74">
        <v>142</v>
      </c>
      <c r="M70" s="74">
        <v>1524</v>
      </c>
      <c r="N70" s="74">
        <v>716</v>
      </c>
      <c r="O70" s="74">
        <v>462</v>
      </c>
      <c r="P70" s="74">
        <v>237</v>
      </c>
      <c r="Q70" s="74">
        <v>506</v>
      </c>
      <c r="R70" s="74">
        <v>111</v>
      </c>
      <c r="S70" s="74">
        <v>306</v>
      </c>
      <c r="T70" s="74">
        <v>97</v>
      </c>
      <c r="U70" s="67">
        <v>7380</v>
      </c>
      <c r="V70" s="67">
        <v>3150</v>
      </c>
      <c r="W70" s="162"/>
      <c r="X70" s="13" t="s">
        <v>120</v>
      </c>
      <c r="Y70" s="74">
        <v>54</v>
      </c>
      <c r="Z70" s="74">
        <v>17</v>
      </c>
      <c r="AA70" s="74">
        <v>13</v>
      </c>
      <c r="AB70" s="74">
        <v>7</v>
      </c>
      <c r="AC70" s="74">
        <v>0</v>
      </c>
      <c r="AD70" s="74">
        <v>0</v>
      </c>
      <c r="AE70" s="74">
        <v>34</v>
      </c>
      <c r="AF70" s="74">
        <v>10</v>
      </c>
      <c r="AG70" s="74">
        <v>18</v>
      </c>
      <c r="AH70" s="74">
        <v>3</v>
      </c>
      <c r="AI70" s="74">
        <v>481</v>
      </c>
      <c r="AJ70" s="74">
        <v>194</v>
      </c>
      <c r="AK70" s="74">
        <v>13</v>
      </c>
      <c r="AL70" s="74">
        <v>1</v>
      </c>
      <c r="AM70" s="74">
        <v>183</v>
      </c>
      <c r="AN70" s="74">
        <v>35</v>
      </c>
      <c r="AO70" s="74">
        <v>60</v>
      </c>
      <c r="AP70" s="74">
        <v>16</v>
      </c>
      <c r="AQ70" s="67">
        <v>856</v>
      </c>
      <c r="AR70" s="67">
        <v>283</v>
      </c>
      <c r="AS70" s="162"/>
      <c r="AT70" s="13" t="s">
        <v>120</v>
      </c>
      <c r="AU70" s="74">
        <v>32</v>
      </c>
      <c r="AV70" s="74">
        <v>13</v>
      </c>
      <c r="AW70" s="74">
        <v>3</v>
      </c>
      <c r="AX70" s="74">
        <v>6</v>
      </c>
      <c r="AY70" s="74">
        <v>10</v>
      </c>
      <c r="AZ70" s="74">
        <v>17</v>
      </c>
      <c r="BA70" s="74">
        <v>10</v>
      </c>
      <c r="BB70" s="74">
        <v>8</v>
      </c>
      <c r="BC70" s="74">
        <v>4</v>
      </c>
      <c r="BD70" s="67">
        <v>103</v>
      </c>
      <c r="BE70" s="76">
        <v>106</v>
      </c>
      <c r="BF70" s="74">
        <v>75</v>
      </c>
      <c r="BG70" s="74">
        <v>22</v>
      </c>
      <c r="BH70" s="74">
        <v>0</v>
      </c>
      <c r="BI70" s="74">
        <v>6</v>
      </c>
      <c r="BJ70" s="162"/>
      <c r="BK70" s="13" t="s">
        <v>120</v>
      </c>
      <c r="BL70" s="74">
        <v>0</v>
      </c>
      <c r="BM70" s="74">
        <v>2486</v>
      </c>
      <c r="BN70" s="74">
        <v>175</v>
      </c>
      <c r="BO70" s="74">
        <v>1</v>
      </c>
      <c r="BP70" s="74">
        <v>0</v>
      </c>
      <c r="BQ70" s="74">
        <v>42</v>
      </c>
      <c r="BR70" s="74">
        <v>102</v>
      </c>
      <c r="BS70" s="74">
        <v>63</v>
      </c>
      <c r="BT70" s="74">
        <v>63</v>
      </c>
      <c r="BU70" s="162"/>
      <c r="BV70" s="13" t="s">
        <v>120</v>
      </c>
      <c r="BW70" s="74">
        <v>1347</v>
      </c>
      <c r="BX70" s="74">
        <v>644</v>
      </c>
      <c r="BY70" s="74">
        <v>1261</v>
      </c>
      <c r="BZ70" s="74">
        <v>603</v>
      </c>
      <c r="CA70" s="74">
        <v>646</v>
      </c>
      <c r="CB70" s="74">
        <v>325</v>
      </c>
      <c r="CC70" s="74">
        <v>37</v>
      </c>
      <c r="CD70" s="74">
        <v>3</v>
      </c>
      <c r="CE70" s="74">
        <v>35</v>
      </c>
      <c r="CF70" s="74">
        <v>3</v>
      </c>
      <c r="CG70" s="74">
        <v>17</v>
      </c>
      <c r="CH70" s="74">
        <v>1</v>
      </c>
      <c r="CI70" s="74">
        <v>568</v>
      </c>
      <c r="CJ70" s="74">
        <v>132</v>
      </c>
      <c r="CK70" s="74">
        <v>455</v>
      </c>
      <c r="CL70" s="74">
        <v>123</v>
      </c>
      <c r="CM70" s="74">
        <v>160</v>
      </c>
      <c r="CN70" s="74">
        <v>45</v>
      </c>
      <c r="CO70" s="162"/>
      <c r="CP70" s="13" t="s">
        <v>120</v>
      </c>
      <c r="CQ70" s="5">
        <v>142</v>
      </c>
      <c r="CR70" s="5">
        <v>61</v>
      </c>
      <c r="CS70" s="5">
        <v>1</v>
      </c>
      <c r="CT70" s="5">
        <v>70</v>
      </c>
      <c r="CU70" s="5">
        <v>7</v>
      </c>
      <c r="CV70" s="29">
        <v>281</v>
      </c>
      <c r="CW70" s="5">
        <v>98</v>
      </c>
      <c r="CX70" s="5">
        <v>94</v>
      </c>
      <c r="CY70" s="72">
        <v>93</v>
      </c>
      <c r="CZ70" s="5">
        <v>41</v>
      </c>
      <c r="DA70" s="162"/>
      <c r="DB70" s="13" t="s">
        <v>120</v>
      </c>
      <c r="DC70" s="74">
        <v>1404</v>
      </c>
      <c r="DD70" s="74">
        <v>1644</v>
      </c>
      <c r="DE70" s="74">
        <v>440</v>
      </c>
      <c r="DF70" s="74">
        <v>109</v>
      </c>
      <c r="DG70" s="74">
        <v>721</v>
      </c>
      <c r="DH70" s="74">
        <v>74</v>
      </c>
      <c r="DI70" s="74">
        <v>2145</v>
      </c>
      <c r="DJ70" s="74">
        <v>331</v>
      </c>
      <c r="DK70" s="74">
        <v>94</v>
      </c>
      <c r="DL70" s="74">
        <v>1</v>
      </c>
      <c r="DM70" s="74">
        <v>3</v>
      </c>
      <c r="DN70" s="74">
        <v>30</v>
      </c>
      <c r="DO70" s="74">
        <v>3</v>
      </c>
      <c r="DP70" s="74">
        <v>32</v>
      </c>
      <c r="DQ70" s="74">
        <v>420</v>
      </c>
      <c r="DR70" s="135"/>
      <c r="DS70" s="138" t="s">
        <v>143</v>
      </c>
      <c r="DT70" s="138" t="s">
        <v>4235</v>
      </c>
      <c r="DU70" s="138">
        <v>1952</v>
      </c>
      <c r="DV70" s="138">
        <v>823</v>
      </c>
      <c r="DW70" s="139">
        <v>5501</v>
      </c>
      <c r="DX70" s="139">
        <v>6966</v>
      </c>
    </row>
    <row r="71" spans="1:128">
      <c r="A71" s="162"/>
      <c r="B71" s="103" t="s">
        <v>102</v>
      </c>
      <c r="C71" s="105">
        <v>6643</v>
      </c>
      <c r="D71" s="105">
        <v>3012</v>
      </c>
      <c r="E71" s="105">
        <v>2108</v>
      </c>
      <c r="F71" s="105">
        <v>923</v>
      </c>
      <c r="G71" s="105">
        <v>75</v>
      </c>
      <c r="H71" s="105">
        <v>34</v>
      </c>
      <c r="I71" s="105">
        <v>617</v>
      </c>
      <c r="J71" s="105">
        <v>230</v>
      </c>
      <c r="K71" s="105">
        <v>920</v>
      </c>
      <c r="L71" s="105">
        <v>253</v>
      </c>
      <c r="M71" s="105">
        <v>3554</v>
      </c>
      <c r="N71" s="105">
        <v>1513</v>
      </c>
      <c r="O71" s="105">
        <v>477</v>
      </c>
      <c r="P71" s="105">
        <v>237</v>
      </c>
      <c r="Q71" s="105">
        <v>907</v>
      </c>
      <c r="R71" s="105">
        <v>193</v>
      </c>
      <c r="S71" s="105">
        <v>327</v>
      </c>
      <c r="T71" s="105">
        <v>105</v>
      </c>
      <c r="U71" s="105">
        <v>15628</v>
      </c>
      <c r="V71" s="105">
        <v>6500</v>
      </c>
      <c r="W71" s="162"/>
      <c r="X71" s="103" t="s">
        <v>102</v>
      </c>
      <c r="Y71" s="105">
        <v>146</v>
      </c>
      <c r="Z71" s="105">
        <v>46</v>
      </c>
      <c r="AA71" s="105">
        <v>67</v>
      </c>
      <c r="AB71" s="105">
        <v>30</v>
      </c>
      <c r="AC71" s="105">
        <v>0</v>
      </c>
      <c r="AD71" s="105">
        <v>0</v>
      </c>
      <c r="AE71" s="105">
        <v>53</v>
      </c>
      <c r="AF71" s="105">
        <v>13</v>
      </c>
      <c r="AG71" s="105">
        <v>29</v>
      </c>
      <c r="AH71" s="105">
        <v>6</v>
      </c>
      <c r="AI71" s="105">
        <v>807</v>
      </c>
      <c r="AJ71" s="105">
        <v>317</v>
      </c>
      <c r="AK71" s="105">
        <v>21</v>
      </c>
      <c r="AL71" s="105">
        <v>1</v>
      </c>
      <c r="AM71" s="105">
        <v>286</v>
      </c>
      <c r="AN71" s="105">
        <v>57</v>
      </c>
      <c r="AO71" s="105">
        <v>66</v>
      </c>
      <c r="AP71" s="105">
        <v>17</v>
      </c>
      <c r="AQ71" s="105">
        <v>1475</v>
      </c>
      <c r="AR71" s="105">
        <v>487</v>
      </c>
      <c r="AS71" s="162"/>
      <c r="AT71" s="103" t="s">
        <v>102</v>
      </c>
      <c r="AU71" s="105">
        <v>102</v>
      </c>
      <c r="AV71" s="105">
        <v>52</v>
      </c>
      <c r="AW71" s="105">
        <v>4</v>
      </c>
      <c r="AX71" s="105">
        <v>19</v>
      </c>
      <c r="AY71" s="105">
        <v>16</v>
      </c>
      <c r="AZ71" s="105">
        <v>61</v>
      </c>
      <c r="BA71" s="105">
        <v>13</v>
      </c>
      <c r="BB71" s="105">
        <v>25</v>
      </c>
      <c r="BC71" s="105">
        <v>5</v>
      </c>
      <c r="BD71" s="105">
        <v>297</v>
      </c>
      <c r="BE71" s="105">
        <v>276</v>
      </c>
      <c r="BF71" s="105">
        <v>177</v>
      </c>
      <c r="BG71" s="105">
        <v>30</v>
      </c>
      <c r="BH71" s="105">
        <v>20</v>
      </c>
      <c r="BI71" s="105">
        <v>46</v>
      </c>
      <c r="BJ71" s="162"/>
      <c r="BK71" s="103" t="s">
        <v>102</v>
      </c>
      <c r="BL71" s="105">
        <v>0</v>
      </c>
      <c r="BM71" s="105">
        <v>5518</v>
      </c>
      <c r="BN71" s="105">
        <v>334</v>
      </c>
      <c r="BO71" s="105">
        <v>8</v>
      </c>
      <c r="BP71" s="105">
        <v>0</v>
      </c>
      <c r="BQ71" s="105">
        <v>71</v>
      </c>
      <c r="BR71" s="105">
        <v>262</v>
      </c>
      <c r="BS71" s="105">
        <v>167</v>
      </c>
      <c r="BT71" s="105">
        <v>166</v>
      </c>
      <c r="BU71" s="162"/>
      <c r="BV71" s="103" t="s">
        <v>102</v>
      </c>
      <c r="BW71" s="105">
        <v>2953</v>
      </c>
      <c r="BX71" s="105">
        <v>1331</v>
      </c>
      <c r="BY71" s="105">
        <v>2824</v>
      </c>
      <c r="BZ71" s="105">
        <v>1275</v>
      </c>
      <c r="CA71" s="105">
        <v>1519</v>
      </c>
      <c r="CB71" s="105">
        <v>703</v>
      </c>
      <c r="CC71" s="105">
        <v>55</v>
      </c>
      <c r="CD71" s="105">
        <v>3</v>
      </c>
      <c r="CE71" s="105">
        <v>48</v>
      </c>
      <c r="CF71" s="105">
        <v>3</v>
      </c>
      <c r="CG71" s="105">
        <v>21</v>
      </c>
      <c r="CH71" s="105">
        <v>1</v>
      </c>
      <c r="CI71" s="105">
        <v>885</v>
      </c>
      <c r="CJ71" s="105">
        <v>192</v>
      </c>
      <c r="CK71" s="105">
        <v>766</v>
      </c>
      <c r="CL71" s="105">
        <v>180</v>
      </c>
      <c r="CM71" s="105">
        <v>278</v>
      </c>
      <c r="CN71" s="105">
        <v>68</v>
      </c>
      <c r="CO71" s="162"/>
      <c r="CP71" s="105" t="s">
        <v>102</v>
      </c>
      <c r="CQ71" s="105">
        <v>249</v>
      </c>
      <c r="CR71" s="105">
        <v>146</v>
      </c>
      <c r="CS71" s="105">
        <v>3</v>
      </c>
      <c r="CT71" s="105">
        <v>313</v>
      </c>
      <c r="CU71" s="105">
        <v>9</v>
      </c>
      <c r="CV71" s="105">
        <v>720</v>
      </c>
      <c r="CW71" s="105">
        <v>224</v>
      </c>
      <c r="CX71" s="105">
        <v>177</v>
      </c>
      <c r="CY71" s="105">
        <v>155</v>
      </c>
      <c r="CZ71" s="105">
        <v>56</v>
      </c>
      <c r="DA71" s="162"/>
      <c r="DB71" s="103" t="s">
        <v>102</v>
      </c>
      <c r="DC71" s="105">
        <v>3159</v>
      </c>
      <c r="DD71" s="105">
        <v>3634</v>
      </c>
      <c r="DE71" s="105">
        <v>522</v>
      </c>
      <c r="DF71" s="105">
        <v>158</v>
      </c>
      <c r="DG71" s="105">
        <v>909</v>
      </c>
      <c r="DH71" s="105">
        <v>172</v>
      </c>
      <c r="DI71" s="105">
        <v>4285</v>
      </c>
      <c r="DJ71" s="105">
        <v>513</v>
      </c>
      <c r="DK71" s="105">
        <v>289</v>
      </c>
      <c r="DL71" s="105">
        <v>1</v>
      </c>
      <c r="DM71" s="105">
        <v>4</v>
      </c>
      <c r="DN71" s="105">
        <v>30</v>
      </c>
      <c r="DO71" s="105">
        <v>6</v>
      </c>
      <c r="DP71" s="105">
        <v>51</v>
      </c>
      <c r="DQ71" s="105">
        <v>532</v>
      </c>
      <c r="DR71" s="135"/>
      <c r="DS71" s="138" t="s">
        <v>143</v>
      </c>
      <c r="DT71" s="138" t="s">
        <v>4236</v>
      </c>
      <c r="DU71" s="138">
        <v>3893</v>
      </c>
      <c r="DV71" s="138">
        <v>1818</v>
      </c>
      <c r="DW71" s="139">
        <v>12070</v>
      </c>
      <c r="DX71" s="139">
        <v>13646</v>
      </c>
    </row>
    <row r="72" spans="1:128" ht="14.45" customHeight="1">
      <c r="A72" s="162" t="s">
        <v>144</v>
      </c>
      <c r="B72" s="13" t="s">
        <v>119</v>
      </c>
      <c r="C72" s="74">
        <v>3545</v>
      </c>
      <c r="D72" s="74">
        <v>1890</v>
      </c>
      <c r="E72" s="74">
        <v>1095</v>
      </c>
      <c r="F72" s="74">
        <v>634</v>
      </c>
      <c r="G72" s="74">
        <v>72</v>
      </c>
      <c r="H72" s="74">
        <v>31</v>
      </c>
      <c r="I72" s="74">
        <v>497</v>
      </c>
      <c r="J72" s="74">
        <v>249</v>
      </c>
      <c r="K72" s="74">
        <v>747</v>
      </c>
      <c r="L72" s="74">
        <v>319</v>
      </c>
      <c r="M72" s="74">
        <v>2144</v>
      </c>
      <c r="N72" s="74">
        <v>1173</v>
      </c>
      <c r="O72" s="74">
        <v>93</v>
      </c>
      <c r="P72" s="74">
        <v>37</v>
      </c>
      <c r="Q72" s="74">
        <v>847</v>
      </c>
      <c r="R72" s="74">
        <v>328</v>
      </c>
      <c r="S72" s="74">
        <v>219</v>
      </c>
      <c r="T72" s="74">
        <v>83</v>
      </c>
      <c r="U72" s="67">
        <v>9259</v>
      </c>
      <c r="V72" s="67">
        <v>4744</v>
      </c>
      <c r="W72" s="162" t="s">
        <v>144</v>
      </c>
      <c r="X72" s="13" t="s">
        <v>119</v>
      </c>
      <c r="Y72" s="74">
        <v>80</v>
      </c>
      <c r="Z72" s="74">
        <v>48</v>
      </c>
      <c r="AA72" s="74">
        <v>41</v>
      </c>
      <c r="AB72" s="74">
        <v>26</v>
      </c>
      <c r="AC72" s="74">
        <v>0</v>
      </c>
      <c r="AD72" s="74">
        <v>0</v>
      </c>
      <c r="AE72" s="74">
        <v>8</v>
      </c>
      <c r="AF72" s="74">
        <v>3</v>
      </c>
      <c r="AG72" s="74">
        <v>20</v>
      </c>
      <c r="AH72" s="74">
        <v>4</v>
      </c>
      <c r="AI72" s="74">
        <v>451</v>
      </c>
      <c r="AJ72" s="74">
        <v>256</v>
      </c>
      <c r="AK72" s="74">
        <v>18</v>
      </c>
      <c r="AL72" s="74">
        <v>4</v>
      </c>
      <c r="AM72" s="74">
        <v>242</v>
      </c>
      <c r="AN72" s="74">
        <v>91</v>
      </c>
      <c r="AO72" s="74">
        <v>46</v>
      </c>
      <c r="AP72" s="74">
        <v>13</v>
      </c>
      <c r="AQ72" s="67">
        <v>906</v>
      </c>
      <c r="AR72" s="67">
        <v>445</v>
      </c>
      <c r="AS72" s="162" t="s">
        <v>144</v>
      </c>
      <c r="AT72" s="13" t="s">
        <v>119</v>
      </c>
      <c r="AU72" s="74">
        <v>64</v>
      </c>
      <c r="AV72" s="74">
        <v>28</v>
      </c>
      <c r="AW72" s="74">
        <v>2</v>
      </c>
      <c r="AX72" s="74">
        <v>12</v>
      </c>
      <c r="AY72" s="74">
        <v>21</v>
      </c>
      <c r="AZ72" s="74">
        <v>44</v>
      </c>
      <c r="BA72" s="74">
        <v>4</v>
      </c>
      <c r="BB72" s="74">
        <v>27</v>
      </c>
      <c r="BC72" s="74">
        <v>3</v>
      </c>
      <c r="BD72" s="67">
        <v>205</v>
      </c>
      <c r="BE72" s="76">
        <v>193</v>
      </c>
      <c r="BF72" s="74">
        <v>143</v>
      </c>
      <c r="BG72" s="74">
        <v>78</v>
      </c>
      <c r="BH72" s="74">
        <v>22</v>
      </c>
      <c r="BI72" s="74">
        <v>35</v>
      </c>
      <c r="BJ72" s="162" t="s">
        <v>144</v>
      </c>
      <c r="BK72" s="13" t="s">
        <v>119</v>
      </c>
      <c r="BL72" s="74">
        <v>210</v>
      </c>
      <c r="BM72" s="74">
        <v>2879</v>
      </c>
      <c r="BN72" s="74">
        <v>695</v>
      </c>
      <c r="BO72" s="74">
        <v>20</v>
      </c>
      <c r="BP72" s="74">
        <v>13</v>
      </c>
      <c r="BQ72" s="74">
        <v>100</v>
      </c>
      <c r="BR72" s="74">
        <v>206</v>
      </c>
      <c r="BS72" s="74">
        <v>226</v>
      </c>
      <c r="BT72" s="74">
        <v>195</v>
      </c>
      <c r="BU72" s="162" t="s">
        <v>144</v>
      </c>
      <c r="BV72" s="13" t="s">
        <v>119</v>
      </c>
      <c r="BW72" s="74">
        <v>1674</v>
      </c>
      <c r="BX72" s="74">
        <v>888</v>
      </c>
      <c r="BY72" s="74">
        <v>1661</v>
      </c>
      <c r="BZ72" s="74">
        <v>881</v>
      </c>
      <c r="CA72" s="74">
        <v>950</v>
      </c>
      <c r="CB72" s="74">
        <v>516</v>
      </c>
      <c r="CC72" s="74">
        <v>85</v>
      </c>
      <c r="CD72" s="74">
        <v>24</v>
      </c>
      <c r="CE72" s="74">
        <v>85</v>
      </c>
      <c r="CF72" s="74">
        <v>24</v>
      </c>
      <c r="CG72" s="74">
        <v>37</v>
      </c>
      <c r="CH72" s="74">
        <v>11</v>
      </c>
      <c r="CI72" s="74">
        <v>783</v>
      </c>
      <c r="CJ72" s="74">
        <v>292</v>
      </c>
      <c r="CK72" s="74">
        <v>774</v>
      </c>
      <c r="CL72" s="74">
        <v>288</v>
      </c>
      <c r="CM72" s="74">
        <v>382</v>
      </c>
      <c r="CN72" s="74">
        <v>145</v>
      </c>
      <c r="CO72" s="162" t="s">
        <v>144</v>
      </c>
      <c r="CP72" s="13" t="s">
        <v>119</v>
      </c>
      <c r="CQ72" s="5">
        <v>124</v>
      </c>
      <c r="CR72" s="5">
        <v>113</v>
      </c>
      <c r="CS72" s="5">
        <v>0</v>
      </c>
      <c r="CT72" s="5">
        <v>204</v>
      </c>
      <c r="CU72" s="5">
        <v>6</v>
      </c>
      <c r="CV72" s="29">
        <v>447</v>
      </c>
      <c r="CW72" s="5">
        <v>170</v>
      </c>
      <c r="CX72" s="5">
        <v>111</v>
      </c>
      <c r="CY72" s="72">
        <v>88</v>
      </c>
      <c r="CZ72" s="5">
        <v>33</v>
      </c>
      <c r="DA72" s="162" t="s">
        <v>144</v>
      </c>
      <c r="DB72" s="13" t="s">
        <v>119</v>
      </c>
      <c r="DC72" s="74">
        <v>1793</v>
      </c>
      <c r="DD72" s="74">
        <v>1936</v>
      </c>
      <c r="DE72" s="74">
        <v>1283</v>
      </c>
      <c r="DF72" s="74">
        <v>61</v>
      </c>
      <c r="DG72" s="74">
        <v>505</v>
      </c>
      <c r="DH72" s="74">
        <v>95</v>
      </c>
      <c r="DI72" s="74">
        <v>2570</v>
      </c>
      <c r="DJ72" s="74">
        <v>486</v>
      </c>
      <c r="DK72" s="74">
        <v>291</v>
      </c>
      <c r="DL72" s="74">
        <v>12</v>
      </c>
      <c r="DM72" s="74">
        <v>26</v>
      </c>
      <c r="DN72" s="74">
        <v>105</v>
      </c>
      <c r="DO72" s="74">
        <v>31</v>
      </c>
      <c r="DP72" s="74">
        <v>95</v>
      </c>
      <c r="DQ72" s="74">
        <v>360</v>
      </c>
      <c r="DR72" s="135"/>
      <c r="DS72" s="138" t="s">
        <v>144</v>
      </c>
      <c r="DT72" s="138" t="s">
        <v>4237</v>
      </c>
      <c r="DU72" s="138">
        <v>2542</v>
      </c>
      <c r="DV72" s="138">
        <v>1369</v>
      </c>
      <c r="DW72" s="139">
        <v>8198</v>
      </c>
      <c r="DX72" s="139">
        <v>9058</v>
      </c>
    </row>
    <row r="73" spans="1:128">
      <c r="A73" s="162"/>
      <c r="B73" s="13" t="s">
        <v>120</v>
      </c>
      <c r="C73" s="74">
        <v>1496</v>
      </c>
      <c r="D73" s="74">
        <v>870</v>
      </c>
      <c r="E73" s="74">
        <v>617</v>
      </c>
      <c r="F73" s="74">
        <v>414</v>
      </c>
      <c r="G73" s="74">
        <v>0</v>
      </c>
      <c r="H73" s="74">
        <v>0</v>
      </c>
      <c r="I73" s="74">
        <v>323</v>
      </c>
      <c r="J73" s="74">
        <v>159</v>
      </c>
      <c r="K73" s="74">
        <v>462</v>
      </c>
      <c r="L73" s="74">
        <v>235</v>
      </c>
      <c r="M73" s="74">
        <v>597</v>
      </c>
      <c r="N73" s="74">
        <v>360</v>
      </c>
      <c r="O73" s="74">
        <v>23</v>
      </c>
      <c r="P73" s="74">
        <v>11</v>
      </c>
      <c r="Q73" s="74">
        <v>373</v>
      </c>
      <c r="R73" s="74">
        <v>184</v>
      </c>
      <c r="S73" s="74">
        <v>282</v>
      </c>
      <c r="T73" s="74">
        <v>117</v>
      </c>
      <c r="U73" s="67">
        <v>4173</v>
      </c>
      <c r="V73" s="67">
        <v>2350</v>
      </c>
      <c r="W73" s="162"/>
      <c r="X73" s="13" t="s">
        <v>120</v>
      </c>
      <c r="Y73" s="74">
        <v>48</v>
      </c>
      <c r="Z73" s="74">
        <v>29</v>
      </c>
      <c r="AA73" s="74">
        <v>11</v>
      </c>
      <c r="AB73" s="74">
        <v>4</v>
      </c>
      <c r="AC73" s="74">
        <v>0</v>
      </c>
      <c r="AD73" s="74">
        <v>0</v>
      </c>
      <c r="AE73" s="74">
        <v>14</v>
      </c>
      <c r="AF73" s="74">
        <v>5</v>
      </c>
      <c r="AG73" s="74">
        <v>18</v>
      </c>
      <c r="AH73" s="74">
        <v>7</v>
      </c>
      <c r="AI73" s="74">
        <v>158</v>
      </c>
      <c r="AJ73" s="74">
        <v>96</v>
      </c>
      <c r="AK73" s="74">
        <v>23</v>
      </c>
      <c r="AL73" s="74">
        <v>11</v>
      </c>
      <c r="AM73" s="74">
        <v>162</v>
      </c>
      <c r="AN73" s="74">
        <v>73</v>
      </c>
      <c r="AO73" s="74">
        <v>8</v>
      </c>
      <c r="AP73" s="74">
        <v>3</v>
      </c>
      <c r="AQ73" s="67">
        <v>442</v>
      </c>
      <c r="AR73" s="67">
        <v>228</v>
      </c>
      <c r="AS73" s="162"/>
      <c r="AT73" s="13" t="s">
        <v>120</v>
      </c>
      <c r="AU73" s="74">
        <v>26</v>
      </c>
      <c r="AV73" s="74">
        <v>11</v>
      </c>
      <c r="AW73" s="74">
        <v>0</v>
      </c>
      <c r="AX73" s="74">
        <v>7</v>
      </c>
      <c r="AY73" s="74">
        <v>8</v>
      </c>
      <c r="AZ73" s="74">
        <v>12</v>
      </c>
      <c r="BA73" s="74">
        <v>2</v>
      </c>
      <c r="BB73" s="74">
        <v>9</v>
      </c>
      <c r="BC73" s="74">
        <v>6</v>
      </c>
      <c r="BD73" s="67">
        <v>81</v>
      </c>
      <c r="BE73" s="76">
        <v>67</v>
      </c>
      <c r="BF73" s="74">
        <v>66</v>
      </c>
      <c r="BG73" s="74">
        <v>67</v>
      </c>
      <c r="BH73" s="74">
        <v>1</v>
      </c>
      <c r="BI73" s="74">
        <v>3</v>
      </c>
      <c r="BJ73" s="162"/>
      <c r="BK73" s="13" t="s">
        <v>120</v>
      </c>
      <c r="BL73" s="74">
        <v>116</v>
      </c>
      <c r="BM73" s="74">
        <v>1469</v>
      </c>
      <c r="BN73" s="74">
        <v>49</v>
      </c>
      <c r="BO73" s="74">
        <v>0</v>
      </c>
      <c r="BP73" s="74">
        <v>2</v>
      </c>
      <c r="BQ73" s="74">
        <v>53</v>
      </c>
      <c r="BR73" s="74">
        <v>69</v>
      </c>
      <c r="BS73" s="74">
        <v>69</v>
      </c>
      <c r="BT73" s="74">
        <v>68</v>
      </c>
      <c r="BU73" s="162"/>
      <c r="BV73" s="13" t="s">
        <v>120</v>
      </c>
      <c r="BW73" s="74">
        <v>662</v>
      </c>
      <c r="BX73" s="74">
        <v>420</v>
      </c>
      <c r="BY73" s="74">
        <v>659</v>
      </c>
      <c r="BZ73" s="74">
        <v>418</v>
      </c>
      <c r="CA73" s="74">
        <v>481</v>
      </c>
      <c r="CB73" s="74">
        <v>323</v>
      </c>
      <c r="CC73" s="74">
        <v>103</v>
      </c>
      <c r="CD73" s="74">
        <v>27</v>
      </c>
      <c r="CE73" s="74">
        <v>103</v>
      </c>
      <c r="CF73" s="74">
        <v>27</v>
      </c>
      <c r="CG73" s="74">
        <v>69</v>
      </c>
      <c r="CH73" s="74">
        <v>22</v>
      </c>
      <c r="CI73" s="74">
        <v>247</v>
      </c>
      <c r="CJ73" s="74">
        <v>108</v>
      </c>
      <c r="CK73" s="74">
        <v>245</v>
      </c>
      <c r="CL73" s="74">
        <v>106</v>
      </c>
      <c r="CM73" s="74">
        <v>114</v>
      </c>
      <c r="CN73" s="74">
        <v>52</v>
      </c>
      <c r="CO73" s="162"/>
      <c r="CP73" s="13" t="s">
        <v>120</v>
      </c>
      <c r="CQ73" s="5">
        <v>92</v>
      </c>
      <c r="CR73" s="5">
        <v>66</v>
      </c>
      <c r="CS73" s="5">
        <v>0</v>
      </c>
      <c r="CT73" s="5">
        <v>27</v>
      </c>
      <c r="CU73" s="5">
        <v>0</v>
      </c>
      <c r="CV73" s="29">
        <v>185</v>
      </c>
      <c r="CW73" s="5">
        <v>112</v>
      </c>
      <c r="CX73" s="5">
        <v>94</v>
      </c>
      <c r="CY73" s="72">
        <v>59</v>
      </c>
      <c r="CZ73" s="5">
        <v>30</v>
      </c>
      <c r="DA73" s="162"/>
      <c r="DB73" s="13" t="s">
        <v>120</v>
      </c>
      <c r="DC73" s="74">
        <v>718</v>
      </c>
      <c r="DD73" s="74">
        <v>512</v>
      </c>
      <c r="DE73" s="74">
        <v>411</v>
      </c>
      <c r="DF73" s="74">
        <v>310</v>
      </c>
      <c r="DG73" s="74">
        <v>425</v>
      </c>
      <c r="DH73" s="74">
        <v>756</v>
      </c>
      <c r="DI73" s="74">
        <v>1004</v>
      </c>
      <c r="DJ73" s="74">
        <v>463</v>
      </c>
      <c r="DK73" s="74">
        <v>5</v>
      </c>
      <c r="DL73" s="74">
        <v>3</v>
      </c>
      <c r="DM73" s="74">
        <v>4</v>
      </c>
      <c r="DN73" s="74">
        <v>10</v>
      </c>
      <c r="DO73" s="74">
        <v>0</v>
      </c>
      <c r="DP73" s="74">
        <v>35</v>
      </c>
      <c r="DQ73" s="74">
        <v>52</v>
      </c>
      <c r="DR73" s="135"/>
      <c r="DS73" s="138" t="s">
        <v>144</v>
      </c>
      <c r="DT73" s="138" t="s">
        <v>4238</v>
      </c>
      <c r="DU73" s="138">
        <v>1012</v>
      </c>
      <c r="DV73" s="138">
        <v>664</v>
      </c>
      <c r="DW73" s="139">
        <v>3211</v>
      </c>
      <c r="DX73" s="139">
        <v>4611</v>
      </c>
    </row>
    <row r="74" spans="1:128">
      <c r="A74" s="162"/>
      <c r="B74" s="103" t="s">
        <v>102</v>
      </c>
      <c r="C74" s="105">
        <v>5041</v>
      </c>
      <c r="D74" s="105">
        <v>2760</v>
      </c>
      <c r="E74" s="105">
        <v>1712</v>
      </c>
      <c r="F74" s="105">
        <v>1048</v>
      </c>
      <c r="G74" s="105">
        <v>72</v>
      </c>
      <c r="H74" s="105">
        <v>31</v>
      </c>
      <c r="I74" s="105">
        <v>820</v>
      </c>
      <c r="J74" s="105">
        <v>408</v>
      </c>
      <c r="K74" s="105">
        <v>1209</v>
      </c>
      <c r="L74" s="105">
        <v>554</v>
      </c>
      <c r="M74" s="105">
        <v>2741</v>
      </c>
      <c r="N74" s="105">
        <v>1533</v>
      </c>
      <c r="O74" s="105">
        <v>116</v>
      </c>
      <c r="P74" s="105">
        <v>48</v>
      </c>
      <c r="Q74" s="105">
        <v>1220</v>
      </c>
      <c r="R74" s="105">
        <v>512</v>
      </c>
      <c r="S74" s="105">
        <v>501</v>
      </c>
      <c r="T74" s="105">
        <v>200</v>
      </c>
      <c r="U74" s="105">
        <v>13432</v>
      </c>
      <c r="V74" s="105">
        <v>7094</v>
      </c>
      <c r="W74" s="162"/>
      <c r="X74" s="103" t="s">
        <v>102</v>
      </c>
      <c r="Y74" s="105">
        <v>128</v>
      </c>
      <c r="Z74" s="105">
        <v>77</v>
      </c>
      <c r="AA74" s="105">
        <v>52</v>
      </c>
      <c r="AB74" s="105">
        <v>30</v>
      </c>
      <c r="AC74" s="105">
        <v>0</v>
      </c>
      <c r="AD74" s="105">
        <v>0</v>
      </c>
      <c r="AE74" s="105">
        <v>22</v>
      </c>
      <c r="AF74" s="105">
        <v>8</v>
      </c>
      <c r="AG74" s="105">
        <v>38</v>
      </c>
      <c r="AH74" s="105">
        <v>11</v>
      </c>
      <c r="AI74" s="105">
        <v>609</v>
      </c>
      <c r="AJ74" s="105">
        <v>352</v>
      </c>
      <c r="AK74" s="105">
        <v>41</v>
      </c>
      <c r="AL74" s="105">
        <v>15</v>
      </c>
      <c r="AM74" s="105">
        <v>404</v>
      </c>
      <c r="AN74" s="105">
        <v>164</v>
      </c>
      <c r="AO74" s="105">
        <v>54</v>
      </c>
      <c r="AP74" s="105">
        <v>16</v>
      </c>
      <c r="AQ74" s="105">
        <v>1348</v>
      </c>
      <c r="AR74" s="105">
        <v>673</v>
      </c>
      <c r="AS74" s="162"/>
      <c r="AT74" s="103" t="s">
        <v>102</v>
      </c>
      <c r="AU74" s="105">
        <v>90</v>
      </c>
      <c r="AV74" s="105">
        <v>39</v>
      </c>
      <c r="AW74" s="105">
        <v>2</v>
      </c>
      <c r="AX74" s="105">
        <v>19</v>
      </c>
      <c r="AY74" s="105">
        <v>29</v>
      </c>
      <c r="AZ74" s="105">
        <v>56</v>
      </c>
      <c r="BA74" s="105">
        <v>6</v>
      </c>
      <c r="BB74" s="105">
        <v>36</v>
      </c>
      <c r="BC74" s="105">
        <v>9</v>
      </c>
      <c r="BD74" s="105">
        <v>286</v>
      </c>
      <c r="BE74" s="105">
        <v>260</v>
      </c>
      <c r="BF74" s="105">
        <v>209</v>
      </c>
      <c r="BG74" s="105">
        <v>145</v>
      </c>
      <c r="BH74" s="105">
        <v>23</v>
      </c>
      <c r="BI74" s="105">
        <v>38</v>
      </c>
      <c r="BJ74" s="162"/>
      <c r="BK74" s="103" t="s">
        <v>102</v>
      </c>
      <c r="BL74" s="105">
        <v>326</v>
      </c>
      <c r="BM74" s="105">
        <v>4348</v>
      </c>
      <c r="BN74" s="105">
        <v>744</v>
      </c>
      <c r="BO74" s="105">
        <v>20</v>
      </c>
      <c r="BP74" s="105">
        <v>15</v>
      </c>
      <c r="BQ74" s="105">
        <v>153</v>
      </c>
      <c r="BR74" s="105">
        <v>275</v>
      </c>
      <c r="BS74" s="105">
        <v>295</v>
      </c>
      <c r="BT74" s="105">
        <v>263</v>
      </c>
      <c r="BU74" s="162"/>
      <c r="BV74" s="103" t="s">
        <v>102</v>
      </c>
      <c r="BW74" s="105">
        <v>2336</v>
      </c>
      <c r="BX74" s="105">
        <v>1308</v>
      </c>
      <c r="BY74" s="105">
        <v>2320</v>
      </c>
      <c r="BZ74" s="105">
        <v>1299</v>
      </c>
      <c r="CA74" s="105">
        <v>1431</v>
      </c>
      <c r="CB74" s="105">
        <v>839</v>
      </c>
      <c r="CC74" s="105">
        <v>188</v>
      </c>
      <c r="CD74" s="105">
        <v>51</v>
      </c>
      <c r="CE74" s="105">
        <v>188</v>
      </c>
      <c r="CF74" s="105">
        <v>51</v>
      </c>
      <c r="CG74" s="105">
        <v>106</v>
      </c>
      <c r="CH74" s="105">
        <v>33</v>
      </c>
      <c r="CI74" s="105">
        <v>1030</v>
      </c>
      <c r="CJ74" s="105">
        <v>400</v>
      </c>
      <c r="CK74" s="105">
        <v>1019</v>
      </c>
      <c r="CL74" s="105">
        <v>394</v>
      </c>
      <c r="CM74" s="105">
        <v>496</v>
      </c>
      <c r="CN74" s="105">
        <v>197</v>
      </c>
      <c r="CO74" s="162"/>
      <c r="CP74" s="105" t="s">
        <v>102</v>
      </c>
      <c r="CQ74" s="105">
        <v>216</v>
      </c>
      <c r="CR74" s="105">
        <v>179</v>
      </c>
      <c r="CS74" s="105">
        <v>0</v>
      </c>
      <c r="CT74" s="105">
        <v>231</v>
      </c>
      <c r="CU74" s="105">
        <v>6</v>
      </c>
      <c r="CV74" s="105">
        <v>632</v>
      </c>
      <c r="CW74" s="105">
        <v>282</v>
      </c>
      <c r="CX74" s="105">
        <v>205</v>
      </c>
      <c r="CY74" s="105">
        <v>147</v>
      </c>
      <c r="CZ74" s="105">
        <v>63</v>
      </c>
      <c r="DA74" s="162"/>
      <c r="DB74" s="103" t="s">
        <v>102</v>
      </c>
      <c r="DC74" s="105">
        <v>2511</v>
      </c>
      <c r="DD74" s="105">
        <v>2448</v>
      </c>
      <c r="DE74" s="105">
        <v>1694</v>
      </c>
      <c r="DF74" s="105">
        <v>371</v>
      </c>
      <c r="DG74" s="105">
        <v>930</v>
      </c>
      <c r="DH74" s="105">
        <v>851</v>
      </c>
      <c r="DI74" s="105">
        <v>3574</v>
      </c>
      <c r="DJ74" s="105">
        <v>949</v>
      </c>
      <c r="DK74" s="105">
        <v>296</v>
      </c>
      <c r="DL74" s="105">
        <v>15</v>
      </c>
      <c r="DM74" s="105">
        <v>30</v>
      </c>
      <c r="DN74" s="105">
        <v>115</v>
      </c>
      <c r="DO74" s="105">
        <v>31</v>
      </c>
      <c r="DP74" s="105">
        <v>130</v>
      </c>
      <c r="DQ74" s="105">
        <v>412</v>
      </c>
      <c r="DR74" s="135"/>
      <c r="DS74" s="138" t="s">
        <v>144</v>
      </c>
      <c r="DT74" s="138" t="s">
        <v>4239</v>
      </c>
      <c r="DU74" s="138">
        <v>3554</v>
      </c>
      <c r="DV74" s="138">
        <v>2033</v>
      </c>
      <c r="DW74" s="139">
        <v>11409</v>
      </c>
      <c r="DX74" s="139">
        <v>13669</v>
      </c>
    </row>
    <row r="75" spans="1:128" ht="14.45" customHeight="1">
      <c r="A75" s="162" t="s">
        <v>145</v>
      </c>
      <c r="B75" s="13" t="s">
        <v>119</v>
      </c>
      <c r="C75" s="74">
        <v>3779</v>
      </c>
      <c r="D75" s="74">
        <v>1636</v>
      </c>
      <c r="E75" s="74">
        <v>1753</v>
      </c>
      <c r="F75" s="74">
        <v>719</v>
      </c>
      <c r="G75" s="74">
        <v>64</v>
      </c>
      <c r="H75" s="74">
        <v>27</v>
      </c>
      <c r="I75" s="74">
        <v>77</v>
      </c>
      <c r="J75" s="74">
        <v>26</v>
      </c>
      <c r="K75" s="74">
        <v>380</v>
      </c>
      <c r="L75" s="74">
        <v>112</v>
      </c>
      <c r="M75" s="74">
        <v>2520</v>
      </c>
      <c r="N75" s="74">
        <v>1095</v>
      </c>
      <c r="O75" s="74">
        <v>0</v>
      </c>
      <c r="P75" s="74">
        <v>0</v>
      </c>
      <c r="Q75" s="74">
        <v>165</v>
      </c>
      <c r="R75" s="74">
        <v>35</v>
      </c>
      <c r="S75" s="74">
        <v>18</v>
      </c>
      <c r="T75" s="74">
        <v>7</v>
      </c>
      <c r="U75" s="67">
        <v>8756</v>
      </c>
      <c r="V75" s="67">
        <v>3657</v>
      </c>
      <c r="W75" s="162" t="s">
        <v>145</v>
      </c>
      <c r="X75" s="13" t="s">
        <v>119</v>
      </c>
      <c r="Y75" s="74">
        <v>135</v>
      </c>
      <c r="Z75" s="74">
        <v>60</v>
      </c>
      <c r="AA75" s="74">
        <v>93</v>
      </c>
      <c r="AB75" s="74">
        <v>36</v>
      </c>
      <c r="AC75" s="74">
        <v>2</v>
      </c>
      <c r="AD75" s="74">
        <v>0</v>
      </c>
      <c r="AE75" s="74">
        <v>3</v>
      </c>
      <c r="AF75" s="74">
        <v>0</v>
      </c>
      <c r="AG75" s="74">
        <v>8</v>
      </c>
      <c r="AH75" s="74">
        <v>2</v>
      </c>
      <c r="AI75" s="74">
        <v>505</v>
      </c>
      <c r="AJ75" s="74">
        <v>204</v>
      </c>
      <c r="AK75" s="74">
        <v>0</v>
      </c>
      <c r="AL75" s="74">
        <v>0</v>
      </c>
      <c r="AM75" s="74">
        <v>20</v>
      </c>
      <c r="AN75" s="74">
        <v>2</v>
      </c>
      <c r="AO75" s="74">
        <v>1</v>
      </c>
      <c r="AP75" s="74">
        <v>0</v>
      </c>
      <c r="AQ75" s="67">
        <v>767</v>
      </c>
      <c r="AR75" s="67">
        <v>304</v>
      </c>
      <c r="AS75" s="162" t="s">
        <v>145</v>
      </c>
      <c r="AT75" s="13" t="s">
        <v>119</v>
      </c>
      <c r="AU75" s="74">
        <v>61</v>
      </c>
      <c r="AV75" s="74">
        <v>33</v>
      </c>
      <c r="AW75" s="74">
        <v>1</v>
      </c>
      <c r="AX75" s="74">
        <v>3</v>
      </c>
      <c r="AY75" s="74">
        <v>12</v>
      </c>
      <c r="AZ75" s="74">
        <v>42</v>
      </c>
      <c r="BA75" s="74">
        <v>0</v>
      </c>
      <c r="BB75" s="74">
        <v>18</v>
      </c>
      <c r="BC75" s="74">
        <v>2</v>
      </c>
      <c r="BD75" s="67">
        <v>172</v>
      </c>
      <c r="BE75" s="76">
        <v>137</v>
      </c>
      <c r="BF75" s="74">
        <v>68</v>
      </c>
      <c r="BG75" s="74">
        <v>15</v>
      </c>
      <c r="BH75" s="74">
        <v>28</v>
      </c>
      <c r="BI75" s="74">
        <v>30</v>
      </c>
      <c r="BJ75" s="162" t="s">
        <v>145</v>
      </c>
      <c r="BK75" s="13" t="s">
        <v>119</v>
      </c>
      <c r="BL75" s="74">
        <v>1</v>
      </c>
      <c r="BM75" s="74">
        <v>2397</v>
      </c>
      <c r="BN75" s="74">
        <v>203</v>
      </c>
      <c r="BO75" s="74">
        <v>39</v>
      </c>
      <c r="BP75" s="74">
        <v>0</v>
      </c>
      <c r="BQ75" s="74">
        <v>37</v>
      </c>
      <c r="BR75" s="74">
        <v>137</v>
      </c>
      <c r="BS75" s="74">
        <v>112</v>
      </c>
      <c r="BT75" s="74">
        <v>87</v>
      </c>
      <c r="BU75" s="162" t="s">
        <v>145</v>
      </c>
      <c r="BV75" s="13" t="s">
        <v>119</v>
      </c>
      <c r="BW75" s="74">
        <v>1344</v>
      </c>
      <c r="BX75" s="74">
        <v>480</v>
      </c>
      <c r="BY75" s="74">
        <v>1328</v>
      </c>
      <c r="BZ75" s="74">
        <v>478</v>
      </c>
      <c r="CA75" s="74">
        <v>529</v>
      </c>
      <c r="CB75" s="74">
        <v>191</v>
      </c>
      <c r="CC75" s="74">
        <v>0</v>
      </c>
      <c r="CD75" s="74">
        <v>0</v>
      </c>
      <c r="CE75" s="74">
        <v>0</v>
      </c>
      <c r="CF75" s="74">
        <v>0</v>
      </c>
      <c r="CG75" s="74">
        <v>0</v>
      </c>
      <c r="CH75" s="74">
        <v>0</v>
      </c>
      <c r="CI75" s="74">
        <v>66</v>
      </c>
      <c r="CJ75" s="74">
        <v>18</v>
      </c>
      <c r="CK75" s="74">
        <v>66</v>
      </c>
      <c r="CL75" s="74">
        <v>18</v>
      </c>
      <c r="CM75" s="74">
        <v>23</v>
      </c>
      <c r="CN75" s="74">
        <v>9</v>
      </c>
      <c r="CO75" s="162" t="s">
        <v>145</v>
      </c>
      <c r="CP75" s="13" t="s">
        <v>119</v>
      </c>
      <c r="CQ75" s="5">
        <v>51</v>
      </c>
      <c r="CR75" s="5">
        <v>85</v>
      </c>
      <c r="CS75" s="5">
        <v>3</v>
      </c>
      <c r="CT75" s="5">
        <v>171</v>
      </c>
      <c r="CU75" s="5">
        <v>3</v>
      </c>
      <c r="CV75" s="29">
        <v>313</v>
      </c>
      <c r="CW75" s="5">
        <v>88</v>
      </c>
      <c r="CX75" s="5">
        <v>54</v>
      </c>
      <c r="CY75" s="72">
        <v>75</v>
      </c>
      <c r="CZ75" s="5">
        <v>26</v>
      </c>
      <c r="DA75" s="162" t="s">
        <v>145</v>
      </c>
      <c r="DB75" s="13" t="s">
        <v>119</v>
      </c>
      <c r="DC75" s="74">
        <v>833</v>
      </c>
      <c r="DD75" s="74">
        <v>828</v>
      </c>
      <c r="DE75" s="74">
        <v>130</v>
      </c>
      <c r="DF75" s="74">
        <v>3</v>
      </c>
      <c r="DG75" s="74">
        <v>135</v>
      </c>
      <c r="DH75" s="74">
        <v>26</v>
      </c>
      <c r="DI75" s="74">
        <v>946</v>
      </c>
      <c r="DJ75" s="74">
        <v>97</v>
      </c>
      <c r="DK75" s="74">
        <v>88</v>
      </c>
      <c r="DL75" s="74">
        <v>0</v>
      </c>
      <c r="DM75" s="74">
        <v>5</v>
      </c>
      <c r="DN75" s="74">
        <v>2</v>
      </c>
      <c r="DO75" s="74">
        <v>69</v>
      </c>
      <c r="DP75" s="74">
        <v>29</v>
      </c>
      <c r="DQ75" s="74">
        <v>43</v>
      </c>
      <c r="DR75" s="135"/>
      <c r="DS75" s="138" t="s">
        <v>145</v>
      </c>
      <c r="DT75" s="138" t="s">
        <v>4240</v>
      </c>
      <c r="DU75" s="138">
        <v>1410</v>
      </c>
      <c r="DV75" s="138">
        <v>552</v>
      </c>
      <c r="DW75" s="139">
        <v>5560</v>
      </c>
      <c r="DX75" s="139">
        <v>3091</v>
      </c>
    </row>
    <row r="76" spans="1:128">
      <c r="A76" s="162"/>
      <c r="B76" s="13" t="s">
        <v>120</v>
      </c>
      <c r="C76" s="74">
        <v>1941</v>
      </c>
      <c r="D76" s="74">
        <v>951</v>
      </c>
      <c r="E76" s="74">
        <v>423</v>
      </c>
      <c r="F76" s="74">
        <v>209</v>
      </c>
      <c r="G76" s="74">
        <v>162</v>
      </c>
      <c r="H76" s="74">
        <v>61</v>
      </c>
      <c r="I76" s="74">
        <v>306</v>
      </c>
      <c r="J76" s="74">
        <v>142</v>
      </c>
      <c r="K76" s="74">
        <v>215</v>
      </c>
      <c r="L76" s="74">
        <v>97</v>
      </c>
      <c r="M76" s="74">
        <v>1360</v>
      </c>
      <c r="N76" s="74">
        <v>695</v>
      </c>
      <c r="O76" s="74">
        <v>189</v>
      </c>
      <c r="P76" s="74">
        <v>83</v>
      </c>
      <c r="Q76" s="74">
        <v>258</v>
      </c>
      <c r="R76" s="74">
        <v>103</v>
      </c>
      <c r="S76" s="74">
        <v>188</v>
      </c>
      <c r="T76" s="74">
        <v>58</v>
      </c>
      <c r="U76" s="67">
        <v>5042</v>
      </c>
      <c r="V76" s="67">
        <v>2399</v>
      </c>
      <c r="W76" s="162"/>
      <c r="X76" s="13" t="s">
        <v>120</v>
      </c>
      <c r="Y76" s="74">
        <v>190</v>
      </c>
      <c r="Z76" s="74">
        <v>85</v>
      </c>
      <c r="AA76" s="74">
        <v>68</v>
      </c>
      <c r="AB76" s="74">
        <v>35</v>
      </c>
      <c r="AC76" s="74">
        <v>13</v>
      </c>
      <c r="AD76" s="74">
        <v>1</v>
      </c>
      <c r="AE76" s="74">
        <v>38</v>
      </c>
      <c r="AF76" s="74">
        <v>19</v>
      </c>
      <c r="AG76" s="74">
        <v>2</v>
      </c>
      <c r="AH76" s="74">
        <v>1</v>
      </c>
      <c r="AI76" s="74">
        <v>438</v>
      </c>
      <c r="AJ76" s="74">
        <v>216</v>
      </c>
      <c r="AK76" s="74">
        <v>6</v>
      </c>
      <c r="AL76" s="74">
        <v>1</v>
      </c>
      <c r="AM76" s="74">
        <v>26</v>
      </c>
      <c r="AN76" s="74">
        <v>5</v>
      </c>
      <c r="AO76" s="74">
        <v>30</v>
      </c>
      <c r="AP76" s="74">
        <v>10</v>
      </c>
      <c r="AQ76" s="67">
        <v>811</v>
      </c>
      <c r="AR76" s="67">
        <v>373</v>
      </c>
      <c r="AS76" s="162"/>
      <c r="AT76" s="13" t="s">
        <v>120</v>
      </c>
      <c r="AU76" s="74">
        <v>26</v>
      </c>
      <c r="AV76" s="74">
        <v>7</v>
      </c>
      <c r="AW76" s="74">
        <v>3</v>
      </c>
      <c r="AX76" s="74">
        <v>4</v>
      </c>
      <c r="AY76" s="74">
        <v>3</v>
      </c>
      <c r="AZ76" s="74">
        <v>17</v>
      </c>
      <c r="BA76" s="74">
        <v>3</v>
      </c>
      <c r="BB76" s="74">
        <v>3</v>
      </c>
      <c r="BC76" s="74">
        <v>4</v>
      </c>
      <c r="BD76" s="67">
        <v>70</v>
      </c>
      <c r="BE76" s="76">
        <v>81</v>
      </c>
      <c r="BF76" s="74">
        <v>65</v>
      </c>
      <c r="BG76" s="74">
        <v>64</v>
      </c>
      <c r="BH76" s="74">
        <v>0</v>
      </c>
      <c r="BI76" s="74">
        <v>5</v>
      </c>
      <c r="BJ76" s="162"/>
      <c r="BK76" s="13" t="s">
        <v>120</v>
      </c>
      <c r="BL76" s="74">
        <v>0</v>
      </c>
      <c r="BM76" s="74">
        <v>2016</v>
      </c>
      <c r="BN76" s="74">
        <v>0</v>
      </c>
      <c r="BO76" s="74">
        <v>0</v>
      </c>
      <c r="BP76" s="74">
        <v>0</v>
      </c>
      <c r="BQ76" s="74">
        <v>28</v>
      </c>
      <c r="BR76" s="74">
        <v>85</v>
      </c>
      <c r="BS76" s="74">
        <v>78</v>
      </c>
      <c r="BT76" s="74">
        <v>78</v>
      </c>
      <c r="BU76" s="162"/>
      <c r="BV76" s="13" t="s">
        <v>120</v>
      </c>
      <c r="BW76" s="74">
        <v>635</v>
      </c>
      <c r="BX76" s="74">
        <v>315</v>
      </c>
      <c r="BY76" s="74">
        <v>631</v>
      </c>
      <c r="BZ76" s="74">
        <v>314</v>
      </c>
      <c r="CA76" s="74">
        <v>237</v>
      </c>
      <c r="CB76" s="74">
        <v>117</v>
      </c>
      <c r="CC76" s="74">
        <v>27</v>
      </c>
      <c r="CD76" s="74">
        <v>7</v>
      </c>
      <c r="CE76" s="74">
        <v>26</v>
      </c>
      <c r="CF76" s="74">
        <v>7</v>
      </c>
      <c r="CG76" s="74">
        <v>14</v>
      </c>
      <c r="CH76" s="74">
        <v>6</v>
      </c>
      <c r="CI76" s="74">
        <v>265</v>
      </c>
      <c r="CJ76" s="74">
        <v>107</v>
      </c>
      <c r="CK76" s="74">
        <v>263</v>
      </c>
      <c r="CL76" s="74">
        <v>106</v>
      </c>
      <c r="CM76" s="74">
        <v>70</v>
      </c>
      <c r="CN76" s="74">
        <v>30</v>
      </c>
      <c r="CO76" s="162"/>
      <c r="CP76" s="13" t="s">
        <v>120</v>
      </c>
      <c r="CQ76" s="5">
        <v>57</v>
      </c>
      <c r="CR76" s="5">
        <v>57</v>
      </c>
      <c r="CS76" s="5">
        <v>1</v>
      </c>
      <c r="CT76" s="5">
        <v>47</v>
      </c>
      <c r="CU76" s="5">
        <v>0</v>
      </c>
      <c r="CV76" s="29">
        <v>162</v>
      </c>
      <c r="CW76" s="5">
        <v>70</v>
      </c>
      <c r="CX76" s="5">
        <v>56</v>
      </c>
      <c r="CY76" s="72">
        <v>63</v>
      </c>
      <c r="CZ76" s="5">
        <v>28</v>
      </c>
      <c r="DA76" s="162"/>
      <c r="DB76" s="13" t="s">
        <v>120</v>
      </c>
      <c r="DC76" s="74">
        <v>186</v>
      </c>
      <c r="DD76" s="74">
        <v>396</v>
      </c>
      <c r="DE76" s="74">
        <v>281</v>
      </c>
      <c r="DF76" s="74">
        <v>0</v>
      </c>
      <c r="DG76" s="74">
        <v>379</v>
      </c>
      <c r="DH76" s="74">
        <v>228</v>
      </c>
      <c r="DI76" s="74">
        <v>388</v>
      </c>
      <c r="DJ76" s="74">
        <v>196</v>
      </c>
      <c r="DK76" s="74">
        <v>325</v>
      </c>
      <c r="DL76" s="74">
        <v>3</v>
      </c>
      <c r="DM76" s="74">
        <v>0</v>
      </c>
      <c r="DN76" s="74">
        <v>11</v>
      </c>
      <c r="DO76" s="74">
        <v>2</v>
      </c>
      <c r="DP76" s="74">
        <v>17</v>
      </c>
      <c r="DQ76" s="74">
        <v>124</v>
      </c>
      <c r="DR76" s="135"/>
      <c r="DS76" s="138" t="s">
        <v>145</v>
      </c>
      <c r="DT76" s="138" t="s">
        <v>4241</v>
      </c>
      <c r="DU76" s="138">
        <v>927</v>
      </c>
      <c r="DV76" s="138">
        <v>321</v>
      </c>
      <c r="DW76" s="139">
        <v>4032</v>
      </c>
      <c r="DX76" s="139">
        <v>2382</v>
      </c>
    </row>
    <row r="77" spans="1:128">
      <c r="A77" s="162"/>
      <c r="B77" s="103" t="s">
        <v>102</v>
      </c>
      <c r="C77" s="105">
        <v>5720</v>
      </c>
      <c r="D77" s="105">
        <v>2587</v>
      </c>
      <c r="E77" s="105">
        <v>2176</v>
      </c>
      <c r="F77" s="105">
        <v>928</v>
      </c>
      <c r="G77" s="105">
        <v>226</v>
      </c>
      <c r="H77" s="105">
        <v>88</v>
      </c>
      <c r="I77" s="105">
        <v>383</v>
      </c>
      <c r="J77" s="105">
        <v>168</v>
      </c>
      <c r="K77" s="105">
        <v>595</v>
      </c>
      <c r="L77" s="105">
        <v>209</v>
      </c>
      <c r="M77" s="105">
        <v>3880</v>
      </c>
      <c r="N77" s="105">
        <v>1790</v>
      </c>
      <c r="O77" s="105">
        <v>189</v>
      </c>
      <c r="P77" s="105">
        <v>83</v>
      </c>
      <c r="Q77" s="105">
        <v>423</v>
      </c>
      <c r="R77" s="105">
        <v>138</v>
      </c>
      <c r="S77" s="105">
        <v>206</v>
      </c>
      <c r="T77" s="105">
        <v>65</v>
      </c>
      <c r="U77" s="105">
        <v>13798</v>
      </c>
      <c r="V77" s="105">
        <v>6056</v>
      </c>
      <c r="W77" s="162"/>
      <c r="X77" s="103" t="s">
        <v>102</v>
      </c>
      <c r="Y77" s="105">
        <v>325</v>
      </c>
      <c r="Z77" s="105">
        <v>145</v>
      </c>
      <c r="AA77" s="105">
        <v>161</v>
      </c>
      <c r="AB77" s="105">
        <v>71</v>
      </c>
      <c r="AC77" s="105">
        <v>15</v>
      </c>
      <c r="AD77" s="105">
        <v>1</v>
      </c>
      <c r="AE77" s="105">
        <v>41</v>
      </c>
      <c r="AF77" s="105">
        <v>19</v>
      </c>
      <c r="AG77" s="105">
        <v>10</v>
      </c>
      <c r="AH77" s="105">
        <v>3</v>
      </c>
      <c r="AI77" s="105">
        <v>943</v>
      </c>
      <c r="AJ77" s="105">
        <v>420</v>
      </c>
      <c r="AK77" s="105">
        <v>6</v>
      </c>
      <c r="AL77" s="105">
        <v>1</v>
      </c>
      <c r="AM77" s="105">
        <v>46</v>
      </c>
      <c r="AN77" s="105">
        <v>7</v>
      </c>
      <c r="AO77" s="105">
        <v>31</v>
      </c>
      <c r="AP77" s="105">
        <v>10</v>
      </c>
      <c r="AQ77" s="105">
        <v>1578</v>
      </c>
      <c r="AR77" s="105">
        <v>677</v>
      </c>
      <c r="AS77" s="162"/>
      <c r="AT77" s="103" t="s">
        <v>102</v>
      </c>
      <c r="AU77" s="105">
        <v>87</v>
      </c>
      <c r="AV77" s="105">
        <v>40</v>
      </c>
      <c r="AW77" s="105">
        <v>4</v>
      </c>
      <c r="AX77" s="105">
        <v>7</v>
      </c>
      <c r="AY77" s="105">
        <v>15</v>
      </c>
      <c r="AZ77" s="105">
        <v>59</v>
      </c>
      <c r="BA77" s="105">
        <v>3</v>
      </c>
      <c r="BB77" s="105">
        <v>21</v>
      </c>
      <c r="BC77" s="105">
        <v>6</v>
      </c>
      <c r="BD77" s="105">
        <v>242</v>
      </c>
      <c r="BE77" s="105">
        <v>218</v>
      </c>
      <c r="BF77" s="105">
        <v>133</v>
      </c>
      <c r="BG77" s="105">
        <v>79</v>
      </c>
      <c r="BH77" s="105">
        <v>28</v>
      </c>
      <c r="BI77" s="105">
        <v>35</v>
      </c>
      <c r="BJ77" s="162"/>
      <c r="BK77" s="103" t="s">
        <v>102</v>
      </c>
      <c r="BL77" s="105">
        <v>1</v>
      </c>
      <c r="BM77" s="105">
        <v>4413</v>
      </c>
      <c r="BN77" s="105">
        <v>203</v>
      </c>
      <c r="BO77" s="105">
        <v>39</v>
      </c>
      <c r="BP77" s="105">
        <v>0</v>
      </c>
      <c r="BQ77" s="105">
        <v>65</v>
      </c>
      <c r="BR77" s="105">
        <v>222</v>
      </c>
      <c r="BS77" s="105">
        <v>190</v>
      </c>
      <c r="BT77" s="105">
        <v>165</v>
      </c>
      <c r="BU77" s="162"/>
      <c r="BV77" s="103" t="s">
        <v>102</v>
      </c>
      <c r="BW77" s="105">
        <v>1979</v>
      </c>
      <c r="BX77" s="105">
        <v>795</v>
      </c>
      <c r="BY77" s="105">
        <v>1959</v>
      </c>
      <c r="BZ77" s="105">
        <v>792</v>
      </c>
      <c r="CA77" s="105">
        <v>766</v>
      </c>
      <c r="CB77" s="105">
        <v>308</v>
      </c>
      <c r="CC77" s="105">
        <v>27</v>
      </c>
      <c r="CD77" s="105">
        <v>7</v>
      </c>
      <c r="CE77" s="105">
        <v>26</v>
      </c>
      <c r="CF77" s="105">
        <v>7</v>
      </c>
      <c r="CG77" s="105">
        <v>14</v>
      </c>
      <c r="CH77" s="105">
        <v>6</v>
      </c>
      <c r="CI77" s="105">
        <v>331</v>
      </c>
      <c r="CJ77" s="105">
        <v>125</v>
      </c>
      <c r="CK77" s="105">
        <v>329</v>
      </c>
      <c r="CL77" s="105">
        <v>124</v>
      </c>
      <c r="CM77" s="105">
        <v>93</v>
      </c>
      <c r="CN77" s="105">
        <v>39</v>
      </c>
      <c r="CO77" s="162"/>
      <c r="CP77" s="105" t="s">
        <v>102</v>
      </c>
      <c r="CQ77" s="105">
        <v>108</v>
      </c>
      <c r="CR77" s="105">
        <v>142</v>
      </c>
      <c r="CS77" s="105">
        <v>4</v>
      </c>
      <c r="CT77" s="105">
        <v>218</v>
      </c>
      <c r="CU77" s="105">
        <v>3</v>
      </c>
      <c r="CV77" s="105">
        <v>475</v>
      </c>
      <c r="CW77" s="105">
        <v>158</v>
      </c>
      <c r="CX77" s="105">
        <v>110</v>
      </c>
      <c r="CY77" s="105">
        <v>138</v>
      </c>
      <c r="CZ77" s="105">
        <v>54</v>
      </c>
      <c r="DA77" s="162"/>
      <c r="DB77" s="103" t="s">
        <v>102</v>
      </c>
      <c r="DC77" s="105">
        <v>1019</v>
      </c>
      <c r="DD77" s="105">
        <v>1224</v>
      </c>
      <c r="DE77" s="105">
        <v>411</v>
      </c>
      <c r="DF77" s="105">
        <v>3</v>
      </c>
      <c r="DG77" s="105">
        <v>514</v>
      </c>
      <c r="DH77" s="105">
        <v>254</v>
      </c>
      <c r="DI77" s="105">
        <v>1334</v>
      </c>
      <c r="DJ77" s="105">
        <v>293</v>
      </c>
      <c r="DK77" s="105">
        <v>413</v>
      </c>
      <c r="DL77" s="105">
        <v>3</v>
      </c>
      <c r="DM77" s="105">
        <v>5</v>
      </c>
      <c r="DN77" s="105">
        <v>13</v>
      </c>
      <c r="DO77" s="105">
        <v>71</v>
      </c>
      <c r="DP77" s="105">
        <v>46</v>
      </c>
      <c r="DQ77" s="105">
        <v>167</v>
      </c>
      <c r="DR77" s="135"/>
      <c r="DS77" s="138" t="s">
        <v>145</v>
      </c>
      <c r="DT77" s="138" t="s">
        <v>4242</v>
      </c>
      <c r="DU77" s="138">
        <v>2337</v>
      </c>
      <c r="DV77" s="138">
        <v>873</v>
      </c>
      <c r="DW77" s="139">
        <v>9592</v>
      </c>
      <c r="DX77" s="139">
        <v>5473</v>
      </c>
    </row>
    <row r="78" spans="1:128">
      <c r="A78" s="191" t="s">
        <v>121</v>
      </c>
      <c r="B78" s="191"/>
      <c r="C78" s="52">
        <v>85808</v>
      </c>
      <c r="D78" s="52">
        <v>44004</v>
      </c>
      <c r="E78" s="52">
        <v>29783</v>
      </c>
      <c r="F78" s="52">
        <v>16412</v>
      </c>
      <c r="G78" s="52">
        <v>4152</v>
      </c>
      <c r="H78" s="52">
        <v>1999</v>
      </c>
      <c r="I78" s="52">
        <v>8747</v>
      </c>
      <c r="J78" s="52">
        <v>4106</v>
      </c>
      <c r="K78" s="52">
        <v>16991</v>
      </c>
      <c r="L78" s="52">
        <v>7082</v>
      </c>
      <c r="M78" s="52">
        <v>47562</v>
      </c>
      <c r="N78" s="52">
        <v>25346</v>
      </c>
      <c r="O78" s="52">
        <v>4218</v>
      </c>
      <c r="P78" s="52">
        <v>1943</v>
      </c>
      <c r="Q78" s="52">
        <v>16587</v>
      </c>
      <c r="R78" s="52">
        <v>7056</v>
      </c>
      <c r="S78" s="52">
        <v>7306</v>
      </c>
      <c r="T78" s="52">
        <v>2926</v>
      </c>
      <c r="U78" s="52">
        <v>221154</v>
      </c>
      <c r="V78" s="52">
        <v>110874</v>
      </c>
      <c r="W78" s="191" t="s">
        <v>121</v>
      </c>
      <c r="X78" s="191"/>
      <c r="Y78" s="52">
        <v>2431</v>
      </c>
      <c r="Z78" s="52">
        <v>1127</v>
      </c>
      <c r="AA78" s="52">
        <v>1410</v>
      </c>
      <c r="AB78" s="52">
        <v>706</v>
      </c>
      <c r="AC78" s="52">
        <v>162</v>
      </c>
      <c r="AD78" s="52">
        <v>72</v>
      </c>
      <c r="AE78" s="52">
        <v>333</v>
      </c>
      <c r="AF78" s="52">
        <v>116</v>
      </c>
      <c r="AG78" s="52">
        <v>673</v>
      </c>
      <c r="AH78" s="52">
        <v>256</v>
      </c>
      <c r="AI78" s="52">
        <v>9911</v>
      </c>
      <c r="AJ78" s="52">
        <v>4901</v>
      </c>
      <c r="AK78" s="52">
        <v>705</v>
      </c>
      <c r="AL78" s="52">
        <v>282</v>
      </c>
      <c r="AM78" s="52">
        <v>4384</v>
      </c>
      <c r="AN78" s="52">
        <v>1790</v>
      </c>
      <c r="AO78" s="52">
        <v>1150</v>
      </c>
      <c r="AP78" s="52">
        <v>453</v>
      </c>
      <c r="AQ78" s="52">
        <v>21159</v>
      </c>
      <c r="AR78" s="52">
        <v>9703</v>
      </c>
      <c r="AS78" s="191" t="s">
        <v>121</v>
      </c>
      <c r="AT78" s="191"/>
      <c r="AU78" s="52">
        <v>1467</v>
      </c>
      <c r="AV78" s="52">
        <v>674</v>
      </c>
      <c r="AW78" s="52">
        <v>89</v>
      </c>
      <c r="AX78" s="52">
        <v>242</v>
      </c>
      <c r="AY78" s="52">
        <v>396</v>
      </c>
      <c r="AZ78" s="52">
        <v>874</v>
      </c>
      <c r="BA78" s="52">
        <v>116</v>
      </c>
      <c r="BB78" s="52">
        <v>433</v>
      </c>
      <c r="BC78" s="52">
        <v>144</v>
      </c>
      <c r="BD78" s="52">
        <v>4435</v>
      </c>
      <c r="BE78" s="52">
        <v>4106</v>
      </c>
      <c r="BF78" s="52">
        <v>2865</v>
      </c>
      <c r="BG78" s="52">
        <v>1796</v>
      </c>
      <c r="BH78" s="52">
        <v>340</v>
      </c>
      <c r="BI78" s="52">
        <v>575</v>
      </c>
      <c r="BJ78" s="191" t="s">
        <v>121</v>
      </c>
      <c r="BK78" s="191"/>
      <c r="BL78" s="52">
        <v>2202</v>
      </c>
      <c r="BM78" s="52">
        <v>77918</v>
      </c>
      <c r="BN78" s="52">
        <v>5885</v>
      </c>
      <c r="BO78" s="52">
        <v>718</v>
      </c>
      <c r="BP78" s="52">
        <v>57</v>
      </c>
      <c r="BQ78" s="52">
        <v>1799</v>
      </c>
      <c r="BR78" s="52">
        <v>4243</v>
      </c>
      <c r="BS78" s="52">
        <v>3815</v>
      </c>
      <c r="BT78" s="52">
        <v>3497</v>
      </c>
      <c r="BU78" s="191" t="s">
        <v>121</v>
      </c>
      <c r="BV78" s="191"/>
      <c r="BW78" s="52">
        <v>38064</v>
      </c>
      <c r="BX78" s="52">
        <v>19598</v>
      </c>
      <c r="BY78" s="52">
        <v>36973</v>
      </c>
      <c r="BZ78" s="52">
        <v>19022</v>
      </c>
      <c r="CA78" s="52">
        <v>19201</v>
      </c>
      <c r="CB78" s="52">
        <v>10372</v>
      </c>
      <c r="CC78" s="52">
        <v>2850</v>
      </c>
      <c r="CD78" s="52">
        <v>1031</v>
      </c>
      <c r="CE78" s="52">
        <v>2774</v>
      </c>
      <c r="CF78" s="52">
        <v>1006</v>
      </c>
      <c r="CG78" s="52">
        <v>1000</v>
      </c>
      <c r="CH78" s="52">
        <v>327</v>
      </c>
      <c r="CI78" s="52">
        <v>16199</v>
      </c>
      <c r="CJ78" s="52">
        <v>6621</v>
      </c>
      <c r="CK78" s="52">
        <v>15647</v>
      </c>
      <c r="CL78" s="52">
        <v>6399</v>
      </c>
      <c r="CM78" s="52">
        <v>7017</v>
      </c>
      <c r="CN78" s="52">
        <v>2941</v>
      </c>
      <c r="CO78" s="191" t="s">
        <v>121</v>
      </c>
      <c r="CP78" s="191"/>
      <c r="CQ78" s="52">
        <v>3766</v>
      </c>
      <c r="CR78" s="52">
        <v>2688</v>
      </c>
      <c r="CS78" s="52">
        <v>43</v>
      </c>
      <c r="CT78" s="52">
        <v>3633</v>
      </c>
      <c r="CU78" s="52">
        <v>139</v>
      </c>
      <c r="CV78" s="52">
        <v>10269</v>
      </c>
      <c r="CW78" s="52">
        <v>4381</v>
      </c>
      <c r="CX78" s="52">
        <v>3331</v>
      </c>
      <c r="CY78" s="52">
        <v>2803</v>
      </c>
      <c r="CZ78" s="52">
        <v>1350</v>
      </c>
      <c r="DA78" s="191" t="s">
        <v>121</v>
      </c>
      <c r="DB78" s="191"/>
      <c r="DC78" s="52">
        <v>46775</v>
      </c>
      <c r="DD78" s="52">
        <v>54288</v>
      </c>
      <c r="DE78" s="52">
        <v>17735</v>
      </c>
      <c r="DF78" s="52">
        <v>15857</v>
      </c>
      <c r="DG78" s="52">
        <v>17873</v>
      </c>
      <c r="DH78" s="52">
        <v>4984</v>
      </c>
      <c r="DI78" s="52">
        <v>71415</v>
      </c>
      <c r="DJ78" s="52">
        <v>21715</v>
      </c>
      <c r="DK78" s="52">
        <v>13698</v>
      </c>
      <c r="DL78" s="52">
        <v>445</v>
      </c>
      <c r="DM78" s="52">
        <v>120</v>
      </c>
      <c r="DN78" s="52">
        <v>639</v>
      </c>
      <c r="DO78" s="52">
        <v>940</v>
      </c>
      <c r="DP78" s="52">
        <v>1321</v>
      </c>
      <c r="DQ78" s="52">
        <v>8757</v>
      </c>
      <c r="DR78" s="135"/>
      <c r="DS78" s="138" t="s">
        <v>121</v>
      </c>
      <c r="DT78" s="138" t="s">
        <v>121</v>
      </c>
      <c r="DU78" s="138">
        <v>57113</v>
      </c>
      <c r="DV78" s="138">
        <v>27218</v>
      </c>
      <c r="DW78" s="139">
        <v>178850</v>
      </c>
      <c r="DX78" s="139">
        <v>264905</v>
      </c>
    </row>
    <row r="79" spans="1:128">
      <c r="A79" s="163" t="s">
        <v>397</v>
      </c>
      <c r="B79" s="163"/>
      <c r="C79" s="163"/>
      <c r="D79" s="163"/>
      <c r="E79" s="163"/>
      <c r="F79" s="163"/>
      <c r="G79" s="163"/>
      <c r="H79" s="163"/>
      <c r="I79" s="163"/>
      <c r="J79" s="163"/>
      <c r="K79" s="163"/>
      <c r="L79" s="163"/>
      <c r="M79" s="163"/>
      <c r="N79" s="163"/>
      <c r="O79" s="163"/>
      <c r="P79" s="163"/>
      <c r="Q79" s="163"/>
      <c r="R79" s="163"/>
      <c r="S79" s="163"/>
      <c r="T79" s="163"/>
      <c r="U79" s="163"/>
      <c r="V79" s="163"/>
      <c r="W79" s="163" t="s">
        <v>398</v>
      </c>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t="s">
        <v>399</v>
      </c>
      <c r="AT79" s="163"/>
      <c r="AU79" s="163"/>
      <c r="AV79" s="163"/>
      <c r="AW79" s="163"/>
      <c r="AX79" s="163"/>
      <c r="AY79" s="163"/>
      <c r="AZ79" s="163"/>
      <c r="BA79" s="163"/>
      <c r="BB79" s="163"/>
      <c r="BC79" s="163"/>
      <c r="BD79" s="163"/>
      <c r="BE79" s="163"/>
      <c r="BF79" s="163"/>
      <c r="BG79" s="163"/>
      <c r="BH79" s="163"/>
      <c r="BI79" s="163"/>
      <c r="BJ79" s="163" t="s">
        <v>400</v>
      </c>
      <c r="BK79" s="163"/>
      <c r="BL79" s="163"/>
      <c r="BM79" s="163"/>
      <c r="BN79" s="163"/>
      <c r="BO79" s="163"/>
      <c r="BP79" s="163"/>
      <c r="BQ79" s="163"/>
      <c r="BR79" s="163"/>
      <c r="BS79" s="163"/>
      <c r="BT79" s="163"/>
      <c r="BU79" s="163" t="s">
        <v>4589</v>
      </c>
      <c r="BV79" s="163"/>
      <c r="BW79" s="163"/>
      <c r="BX79" s="163"/>
      <c r="BY79" s="163"/>
      <c r="BZ79" s="163"/>
      <c r="CA79" s="163"/>
      <c r="CB79" s="163"/>
      <c r="CC79" s="163"/>
      <c r="CD79" s="163"/>
      <c r="CE79" s="163"/>
      <c r="CF79" s="163"/>
      <c r="CG79" s="163"/>
      <c r="CH79" s="163"/>
      <c r="CI79" s="163"/>
      <c r="CJ79" s="163"/>
      <c r="CK79" s="163"/>
      <c r="CL79" s="163"/>
      <c r="CM79" s="163"/>
      <c r="CN79" s="163"/>
      <c r="CO79" s="163" t="s">
        <v>401</v>
      </c>
      <c r="CP79" s="163"/>
      <c r="CQ79" s="163"/>
      <c r="CR79" s="163"/>
      <c r="CS79" s="163"/>
      <c r="CT79" s="163"/>
      <c r="CU79" s="163"/>
      <c r="CV79" s="163"/>
      <c r="CW79" s="163"/>
      <c r="CX79" s="163"/>
      <c r="CY79" s="163"/>
      <c r="CZ79" s="163"/>
      <c r="DA79" s="163" t="s">
        <v>402</v>
      </c>
      <c r="DB79" s="163"/>
      <c r="DC79" s="163"/>
      <c r="DD79" s="163"/>
      <c r="DE79" s="163"/>
      <c r="DF79" s="163"/>
      <c r="DG79" s="163"/>
      <c r="DH79" s="163"/>
      <c r="DI79" s="163"/>
      <c r="DJ79" s="163"/>
      <c r="DK79" s="163"/>
      <c r="DL79" s="163"/>
      <c r="DM79" s="163"/>
      <c r="DN79" s="163"/>
      <c r="DO79" s="163"/>
      <c r="DP79" s="163"/>
      <c r="DQ79" s="163"/>
      <c r="DR79" s="135"/>
      <c r="DS79" s="138" t="s">
        <v>397</v>
      </c>
      <c r="DT79" s="138" t="s">
        <v>397</v>
      </c>
      <c r="DU79" s="138">
        <v>0</v>
      </c>
      <c r="DV79" s="138">
        <v>0</v>
      </c>
      <c r="DW79" s="139">
        <v>0</v>
      </c>
      <c r="DX79" s="139">
        <v>0</v>
      </c>
    </row>
    <row r="80" spans="1:128">
      <c r="A80" s="163" t="s">
        <v>4174</v>
      </c>
      <c r="B80" s="163"/>
      <c r="C80" s="163"/>
      <c r="D80" s="163"/>
      <c r="E80" s="163"/>
      <c r="F80" s="163"/>
      <c r="G80" s="163"/>
      <c r="H80" s="163"/>
      <c r="I80" s="163"/>
      <c r="J80" s="163"/>
      <c r="K80" s="163"/>
      <c r="L80" s="163"/>
      <c r="M80" s="163"/>
      <c r="N80" s="163"/>
      <c r="O80" s="163"/>
      <c r="P80" s="163"/>
      <c r="Q80" s="163"/>
      <c r="R80" s="163"/>
      <c r="S80" s="163"/>
      <c r="T80" s="163"/>
      <c r="U80" s="163"/>
      <c r="V80" s="163"/>
      <c r="W80" s="163" t="s">
        <v>4174</v>
      </c>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t="s">
        <v>4174</v>
      </c>
      <c r="AT80" s="163"/>
      <c r="AU80" s="163"/>
      <c r="AV80" s="163"/>
      <c r="AW80" s="163"/>
      <c r="AX80" s="163"/>
      <c r="AY80" s="163"/>
      <c r="AZ80" s="163"/>
      <c r="BA80" s="163"/>
      <c r="BB80" s="163"/>
      <c r="BC80" s="163"/>
      <c r="BD80" s="163"/>
      <c r="BE80" s="163"/>
      <c r="BF80" s="163"/>
      <c r="BG80" s="163"/>
      <c r="BH80" s="163"/>
      <c r="BI80" s="163"/>
      <c r="BJ80" s="185" t="s">
        <v>4174</v>
      </c>
      <c r="BK80" s="185"/>
      <c r="BL80" s="185"/>
      <c r="BM80" s="185"/>
      <c r="BN80" s="185"/>
      <c r="BO80" s="185"/>
      <c r="BP80" s="185"/>
      <c r="BQ80" s="185"/>
      <c r="BR80" s="185"/>
      <c r="BS80" s="185"/>
      <c r="BT80" s="185"/>
      <c r="BU80" s="210" t="s">
        <v>4175</v>
      </c>
      <c r="BV80" s="210"/>
      <c r="BW80" s="210"/>
      <c r="BX80" s="210"/>
      <c r="BY80" s="210"/>
      <c r="BZ80" s="210"/>
      <c r="CA80" s="210"/>
      <c r="CB80" s="210"/>
      <c r="CC80" s="210"/>
      <c r="CD80" s="210"/>
      <c r="CE80" s="210"/>
      <c r="CF80" s="210"/>
      <c r="CG80" s="210"/>
      <c r="CH80" s="210"/>
      <c r="CI80" s="210"/>
      <c r="CJ80" s="210"/>
      <c r="CK80" s="210"/>
      <c r="CL80" s="210"/>
      <c r="CM80" s="210"/>
      <c r="CN80" s="210"/>
      <c r="CO80" s="163" t="s">
        <v>4174</v>
      </c>
      <c r="CP80" s="163"/>
      <c r="CQ80" s="163"/>
      <c r="CR80" s="163"/>
      <c r="CS80" s="163"/>
      <c r="CT80" s="163"/>
      <c r="CU80" s="163"/>
      <c r="CV80" s="163"/>
      <c r="CW80" s="163"/>
      <c r="CX80" s="163"/>
      <c r="CY80" s="163"/>
      <c r="CZ80" s="163"/>
      <c r="DA80" s="185" t="s">
        <v>4174</v>
      </c>
      <c r="DB80" s="185"/>
      <c r="DC80" s="185"/>
      <c r="DD80" s="185"/>
      <c r="DE80" s="185"/>
      <c r="DF80" s="185"/>
      <c r="DG80" s="185"/>
      <c r="DH80" s="185"/>
      <c r="DI80" s="185"/>
      <c r="DJ80" s="185"/>
      <c r="DK80" s="185"/>
      <c r="DL80" s="185"/>
      <c r="DM80" s="185"/>
      <c r="DN80" s="185"/>
      <c r="DO80" s="185"/>
      <c r="DP80" s="185"/>
      <c r="DQ80" s="185"/>
      <c r="DR80" s="135"/>
      <c r="DS80" s="138" t="s">
        <v>4174</v>
      </c>
      <c r="DT80" s="138" t="s">
        <v>4174</v>
      </c>
      <c r="DU80" s="138">
        <v>0</v>
      </c>
      <c r="DV80" s="138">
        <v>0</v>
      </c>
      <c r="DW80" s="139">
        <v>0</v>
      </c>
      <c r="DX80" s="139">
        <v>0</v>
      </c>
    </row>
    <row r="81" spans="1:128" ht="14.45" customHeight="1">
      <c r="A81" s="164" t="s">
        <v>2</v>
      </c>
      <c r="B81" s="164" t="s">
        <v>113</v>
      </c>
      <c r="C81" s="163" t="s">
        <v>41</v>
      </c>
      <c r="D81" s="163"/>
      <c r="E81" s="163" t="s">
        <v>101</v>
      </c>
      <c r="F81" s="163"/>
      <c r="G81" s="163" t="s">
        <v>42</v>
      </c>
      <c r="H81" s="163"/>
      <c r="I81" s="163" t="s">
        <v>43</v>
      </c>
      <c r="J81" s="163"/>
      <c r="K81" s="209" t="s">
        <v>44</v>
      </c>
      <c r="L81" s="209"/>
      <c r="M81" s="163" t="s">
        <v>390</v>
      </c>
      <c r="N81" s="163"/>
      <c r="O81" s="163" t="s">
        <v>391</v>
      </c>
      <c r="P81" s="163"/>
      <c r="Q81" s="163" t="s">
        <v>392</v>
      </c>
      <c r="R81" s="163"/>
      <c r="S81" s="163" t="s">
        <v>393</v>
      </c>
      <c r="T81" s="163"/>
      <c r="U81" s="163" t="s">
        <v>102</v>
      </c>
      <c r="V81" s="163"/>
      <c r="W81" s="164" t="s">
        <v>2</v>
      </c>
      <c r="X81" s="164" t="s">
        <v>113</v>
      </c>
      <c r="Y81" s="163" t="s">
        <v>41</v>
      </c>
      <c r="Z81" s="163"/>
      <c r="AA81" s="163" t="s">
        <v>101</v>
      </c>
      <c r="AB81" s="163"/>
      <c r="AC81" s="163" t="s">
        <v>42</v>
      </c>
      <c r="AD81" s="163"/>
      <c r="AE81" s="163" t="s">
        <v>43</v>
      </c>
      <c r="AF81" s="163"/>
      <c r="AG81" s="209" t="s">
        <v>44</v>
      </c>
      <c r="AH81" s="209"/>
      <c r="AI81" s="163" t="s">
        <v>390</v>
      </c>
      <c r="AJ81" s="163"/>
      <c r="AK81" s="163" t="s">
        <v>391</v>
      </c>
      <c r="AL81" s="163"/>
      <c r="AM81" s="163" t="s">
        <v>392</v>
      </c>
      <c r="AN81" s="163"/>
      <c r="AO81" s="163" t="s">
        <v>393</v>
      </c>
      <c r="AP81" s="163"/>
      <c r="AQ81" s="163" t="s">
        <v>102</v>
      </c>
      <c r="AR81" s="163"/>
      <c r="AS81" s="164" t="s">
        <v>2</v>
      </c>
      <c r="AT81" s="164" t="s">
        <v>113</v>
      </c>
      <c r="AU81" s="164" t="s">
        <v>363</v>
      </c>
      <c r="AV81" s="164"/>
      <c r="AW81" s="164"/>
      <c r="AX81" s="164"/>
      <c r="AY81" s="164"/>
      <c r="AZ81" s="164"/>
      <c r="BA81" s="164"/>
      <c r="BB81" s="164"/>
      <c r="BC81" s="164"/>
      <c r="BD81" s="164"/>
      <c r="BE81" s="164" t="s">
        <v>165</v>
      </c>
      <c r="BF81" s="164"/>
      <c r="BG81" s="164"/>
      <c r="BH81" s="164"/>
      <c r="BI81" s="164" t="s">
        <v>168</v>
      </c>
      <c r="BJ81" s="164" t="s">
        <v>2</v>
      </c>
      <c r="BK81" s="164" t="s">
        <v>113</v>
      </c>
      <c r="BL81" s="185" t="s">
        <v>169</v>
      </c>
      <c r="BM81" s="185"/>
      <c r="BN81" s="185"/>
      <c r="BO81" s="185"/>
      <c r="BP81" s="185"/>
      <c r="BQ81" s="185"/>
      <c r="BR81" s="185"/>
      <c r="BS81" s="185"/>
      <c r="BT81" s="185"/>
      <c r="BU81" s="164" t="s">
        <v>2</v>
      </c>
      <c r="BV81" s="164" t="s">
        <v>113</v>
      </c>
      <c r="BW81" s="185" t="s">
        <v>394</v>
      </c>
      <c r="BX81" s="185"/>
      <c r="BY81" s="185"/>
      <c r="BZ81" s="185"/>
      <c r="CA81" s="185"/>
      <c r="CB81" s="185"/>
      <c r="CC81" s="185" t="s">
        <v>395</v>
      </c>
      <c r="CD81" s="185"/>
      <c r="CE81" s="185"/>
      <c r="CF81" s="185"/>
      <c r="CG81" s="185"/>
      <c r="CH81" s="185"/>
      <c r="CI81" s="185" t="s">
        <v>396</v>
      </c>
      <c r="CJ81" s="185"/>
      <c r="CK81" s="185"/>
      <c r="CL81" s="185"/>
      <c r="CM81" s="185"/>
      <c r="CN81" s="185"/>
      <c r="CO81" s="190" t="s">
        <v>2</v>
      </c>
      <c r="CP81" s="190" t="s">
        <v>113</v>
      </c>
      <c r="CQ81" s="163" t="s">
        <v>166</v>
      </c>
      <c r="CR81" s="163"/>
      <c r="CS81" s="163"/>
      <c r="CT81" s="163"/>
      <c r="CU81" s="163"/>
      <c r="CV81" s="163"/>
      <c r="CW81" s="163"/>
      <c r="CX81" s="163"/>
      <c r="CY81" s="163" t="s">
        <v>167</v>
      </c>
      <c r="CZ81" s="163"/>
      <c r="DA81" s="164" t="s">
        <v>2</v>
      </c>
      <c r="DB81" s="164" t="s">
        <v>113</v>
      </c>
      <c r="DC81" s="185" t="s">
        <v>371</v>
      </c>
      <c r="DD81" s="185"/>
      <c r="DE81" s="185"/>
      <c r="DF81" s="185"/>
      <c r="DG81" s="185"/>
      <c r="DH81" s="185"/>
      <c r="DI81" s="185"/>
      <c r="DJ81" s="185"/>
      <c r="DK81" s="185"/>
      <c r="DL81" s="185"/>
      <c r="DM81" s="185"/>
      <c r="DN81" s="185"/>
      <c r="DO81" s="185"/>
      <c r="DP81" s="185"/>
      <c r="DQ81" s="185"/>
      <c r="DR81" s="135"/>
      <c r="DS81" s="138" t="s">
        <v>2</v>
      </c>
      <c r="DT81" s="138" t="s">
        <v>4244</v>
      </c>
      <c r="DU81" s="138" t="e">
        <v>#VALUE!</v>
      </c>
      <c r="DV81" s="138">
        <v>0</v>
      </c>
      <c r="DW81" s="139" t="e">
        <v>#VALUE!</v>
      </c>
      <c r="DX81" s="139">
        <v>0</v>
      </c>
    </row>
    <row r="82" spans="1:128" ht="14.45" customHeight="1">
      <c r="A82" s="164"/>
      <c r="B82" s="164"/>
      <c r="C82" s="164" t="s">
        <v>170</v>
      </c>
      <c r="D82" s="164" t="s">
        <v>57</v>
      </c>
      <c r="E82" s="164" t="s">
        <v>170</v>
      </c>
      <c r="F82" s="164" t="s">
        <v>57</v>
      </c>
      <c r="G82" s="164" t="s">
        <v>170</v>
      </c>
      <c r="H82" s="164" t="s">
        <v>57</v>
      </c>
      <c r="I82" s="164" t="s">
        <v>170</v>
      </c>
      <c r="J82" s="164" t="s">
        <v>57</v>
      </c>
      <c r="K82" s="164" t="s">
        <v>170</v>
      </c>
      <c r="L82" s="164" t="s">
        <v>57</v>
      </c>
      <c r="M82" s="164" t="s">
        <v>170</v>
      </c>
      <c r="N82" s="164" t="s">
        <v>57</v>
      </c>
      <c r="O82" s="164" t="s">
        <v>170</v>
      </c>
      <c r="P82" s="164" t="s">
        <v>57</v>
      </c>
      <c r="Q82" s="164" t="s">
        <v>170</v>
      </c>
      <c r="R82" s="164" t="s">
        <v>57</v>
      </c>
      <c r="S82" s="164" t="s">
        <v>170</v>
      </c>
      <c r="T82" s="164" t="s">
        <v>57</v>
      </c>
      <c r="U82" s="164" t="s">
        <v>170</v>
      </c>
      <c r="V82" s="164" t="s">
        <v>57</v>
      </c>
      <c r="W82" s="164"/>
      <c r="X82" s="164"/>
      <c r="Y82" s="164" t="s">
        <v>170</v>
      </c>
      <c r="Z82" s="164" t="s">
        <v>57</v>
      </c>
      <c r="AA82" s="164" t="s">
        <v>170</v>
      </c>
      <c r="AB82" s="164" t="s">
        <v>57</v>
      </c>
      <c r="AC82" s="164" t="s">
        <v>170</v>
      </c>
      <c r="AD82" s="164" t="s">
        <v>57</v>
      </c>
      <c r="AE82" s="164" t="s">
        <v>170</v>
      </c>
      <c r="AF82" s="164" t="s">
        <v>57</v>
      </c>
      <c r="AG82" s="164" t="s">
        <v>170</v>
      </c>
      <c r="AH82" s="164" t="s">
        <v>57</v>
      </c>
      <c r="AI82" s="164" t="s">
        <v>170</v>
      </c>
      <c r="AJ82" s="164" t="s">
        <v>57</v>
      </c>
      <c r="AK82" s="164" t="s">
        <v>170</v>
      </c>
      <c r="AL82" s="164" t="s">
        <v>57</v>
      </c>
      <c r="AM82" s="164" t="s">
        <v>170</v>
      </c>
      <c r="AN82" s="164" t="s">
        <v>57</v>
      </c>
      <c r="AO82" s="164" t="s">
        <v>170</v>
      </c>
      <c r="AP82" s="164" t="s">
        <v>57</v>
      </c>
      <c r="AQ82" s="164" t="s">
        <v>170</v>
      </c>
      <c r="AR82" s="164" t="s">
        <v>57</v>
      </c>
      <c r="AS82" s="164"/>
      <c r="AT82" s="164"/>
      <c r="AU82" s="164" t="s">
        <v>41</v>
      </c>
      <c r="AV82" s="164" t="s">
        <v>101</v>
      </c>
      <c r="AW82" s="164" t="s">
        <v>42</v>
      </c>
      <c r="AX82" s="164" t="s">
        <v>43</v>
      </c>
      <c r="AY82" s="164" t="s">
        <v>44</v>
      </c>
      <c r="AZ82" s="164" t="s">
        <v>390</v>
      </c>
      <c r="BA82" s="164" t="s">
        <v>391</v>
      </c>
      <c r="BB82" s="164" t="s">
        <v>392</v>
      </c>
      <c r="BC82" s="164" t="s">
        <v>393</v>
      </c>
      <c r="BD82" s="164" t="s">
        <v>102</v>
      </c>
      <c r="BE82" s="204" t="s">
        <v>433</v>
      </c>
      <c r="BF82" s="204" t="s">
        <v>279</v>
      </c>
      <c r="BG82" s="204" t="s">
        <v>172</v>
      </c>
      <c r="BH82" s="204" t="s">
        <v>173</v>
      </c>
      <c r="BI82" s="164"/>
      <c r="BJ82" s="164"/>
      <c r="BK82" s="164"/>
      <c r="BL82" s="200" t="s">
        <v>434</v>
      </c>
      <c r="BM82" s="200" t="s">
        <v>344</v>
      </c>
      <c r="BN82" s="200" t="s">
        <v>435</v>
      </c>
      <c r="BO82" s="200" t="s">
        <v>436</v>
      </c>
      <c r="BP82" s="200" t="s">
        <v>437</v>
      </c>
      <c r="BQ82" s="200" t="s">
        <v>175</v>
      </c>
      <c r="BR82" s="200" t="s">
        <v>176</v>
      </c>
      <c r="BS82" s="200" t="s">
        <v>69</v>
      </c>
      <c r="BT82" s="200" t="s">
        <v>70</v>
      </c>
      <c r="BU82" s="164"/>
      <c r="BV82" s="164"/>
      <c r="BW82" s="185" t="s">
        <v>417</v>
      </c>
      <c r="BX82" s="185"/>
      <c r="BY82" s="185" t="s">
        <v>418</v>
      </c>
      <c r="BZ82" s="185"/>
      <c r="CA82" s="185" t="s">
        <v>419</v>
      </c>
      <c r="CB82" s="185"/>
      <c r="CC82" s="185" t="s">
        <v>417</v>
      </c>
      <c r="CD82" s="185"/>
      <c r="CE82" s="185" t="s">
        <v>418</v>
      </c>
      <c r="CF82" s="185"/>
      <c r="CG82" s="185" t="s">
        <v>419</v>
      </c>
      <c r="CH82" s="185"/>
      <c r="CI82" s="185" t="s">
        <v>417</v>
      </c>
      <c r="CJ82" s="185"/>
      <c r="CK82" s="185" t="s">
        <v>418</v>
      </c>
      <c r="CL82" s="185"/>
      <c r="CM82" s="185" t="s">
        <v>419</v>
      </c>
      <c r="CN82" s="185"/>
      <c r="CO82" s="190"/>
      <c r="CP82" s="190"/>
      <c r="CQ82" s="189" t="s">
        <v>338</v>
      </c>
      <c r="CR82" s="189" t="s">
        <v>341</v>
      </c>
      <c r="CS82" s="189" t="s">
        <v>339</v>
      </c>
      <c r="CT82" s="189" t="s">
        <v>340</v>
      </c>
      <c r="CU82" s="189" t="s">
        <v>342</v>
      </c>
      <c r="CV82" s="189" t="s">
        <v>66</v>
      </c>
      <c r="CW82" s="189" t="s">
        <v>174</v>
      </c>
      <c r="CX82" s="189" t="s">
        <v>280</v>
      </c>
      <c r="CY82" s="189" t="s">
        <v>66</v>
      </c>
      <c r="CZ82" s="189" t="s">
        <v>174</v>
      </c>
      <c r="DA82" s="164"/>
      <c r="DB82" s="164"/>
      <c r="DC82" s="189" t="s">
        <v>60</v>
      </c>
      <c r="DD82" s="189" t="s">
        <v>62</v>
      </c>
      <c r="DE82" s="189" t="s">
        <v>96</v>
      </c>
      <c r="DF82" s="189" t="s">
        <v>97</v>
      </c>
      <c r="DG82" s="189" t="s">
        <v>421</v>
      </c>
      <c r="DH82" s="189" t="s">
        <v>98</v>
      </c>
      <c r="DI82" s="189" t="s">
        <v>99</v>
      </c>
      <c r="DJ82" s="189" t="s">
        <v>83</v>
      </c>
      <c r="DK82" s="189" t="s">
        <v>420</v>
      </c>
      <c r="DL82" s="189" t="s">
        <v>100</v>
      </c>
      <c r="DM82" s="189" t="s">
        <v>422</v>
      </c>
      <c r="DN82" s="189" t="s">
        <v>86</v>
      </c>
      <c r="DO82" s="189" t="s">
        <v>68</v>
      </c>
      <c r="DP82" s="189" t="s">
        <v>67</v>
      </c>
      <c r="DQ82" s="189" t="s">
        <v>0</v>
      </c>
      <c r="DR82" s="135"/>
      <c r="DS82" s="138" t="s">
        <v>2</v>
      </c>
      <c r="DT82" s="138" t="s">
        <v>2</v>
      </c>
      <c r="DU82" s="138" t="e">
        <v>#VALUE!</v>
      </c>
      <c r="DV82" s="138" t="e">
        <v>#VALUE!</v>
      </c>
      <c r="DW82" s="139" t="e">
        <v>#VALUE!</v>
      </c>
      <c r="DX82" s="139">
        <v>0</v>
      </c>
    </row>
    <row r="83" spans="1:128" ht="24" customHeight="1">
      <c r="A83" s="164"/>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64"/>
      <c r="AW83" s="164"/>
      <c r="AX83" s="164"/>
      <c r="AY83" s="164"/>
      <c r="AZ83" s="164"/>
      <c r="BA83" s="164"/>
      <c r="BB83" s="164"/>
      <c r="BC83" s="164"/>
      <c r="BD83" s="164"/>
      <c r="BE83" s="204"/>
      <c r="BF83" s="204"/>
      <c r="BG83" s="204"/>
      <c r="BH83" s="204"/>
      <c r="BI83" s="164"/>
      <c r="BJ83" s="164"/>
      <c r="BK83" s="164"/>
      <c r="BL83" s="200"/>
      <c r="BM83" s="200"/>
      <c r="BN83" s="200"/>
      <c r="BO83" s="200"/>
      <c r="BP83" s="200"/>
      <c r="BQ83" s="200"/>
      <c r="BR83" s="200"/>
      <c r="BS83" s="200"/>
      <c r="BT83" s="200"/>
      <c r="BU83" s="164"/>
      <c r="BV83" s="164"/>
      <c r="BW83" s="67" t="s">
        <v>170</v>
      </c>
      <c r="BX83" s="67" t="s">
        <v>57</v>
      </c>
      <c r="BY83" s="67" t="s">
        <v>170</v>
      </c>
      <c r="BZ83" s="67" t="s">
        <v>57</v>
      </c>
      <c r="CA83" s="67" t="s">
        <v>170</v>
      </c>
      <c r="CB83" s="67" t="s">
        <v>57</v>
      </c>
      <c r="CC83" s="67" t="s">
        <v>170</v>
      </c>
      <c r="CD83" s="67" t="s">
        <v>57</v>
      </c>
      <c r="CE83" s="67" t="s">
        <v>170</v>
      </c>
      <c r="CF83" s="67" t="s">
        <v>57</v>
      </c>
      <c r="CG83" s="67" t="s">
        <v>170</v>
      </c>
      <c r="CH83" s="67" t="s">
        <v>57</v>
      </c>
      <c r="CI83" s="67" t="s">
        <v>170</v>
      </c>
      <c r="CJ83" s="67" t="s">
        <v>57</v>
      </c>
      <c r="CK83" s="67" t="s">
        <v>170</v>
      </c>
      <c r="CL83" s="67" t="s">
        <v>57</v>
      </c>
      <c r="CM83" s="67" t="s">
        <v>170</v>
      </c>
      <c r="CN83" s="67" t="s">
        <v>57</v>
      </c>
      <c r="CO83" s="190"/>
      <c r="CP83" s="190"/>
      <c r="CQ83" s="189"/>
      <c r="CR83" s="189"/>
      <c r="CS83" s="189"/>
      <c r="CT83" s="189"/>
      <c r="CU83" s="189"/>
      <c r="CV83" s="189"/>
      <c r="CW83" s="189"/>
      <c r="CX83" s="189"/>
      <c r="CY83" s="189"/>
      <c r="CZ83" s="189"/>
      <c r="DA83" s="164"/>
      <c r="DB83" s="164"/>
      <c r="DC83" s="189"/>
      <c r="DD83" s="189"/>
      <c r="DE83" s="189"/>
      <c r="DF83" s="189"/>
      <c r="DG83" s="189"/>
      <c r="DH83" s="189"/>
      <c r="DI83" s="189"/>
      <c r="DJ83" s="189"/>
      <c r="DK83" s="189"/>
      <c r="DL83" s="189"/>
      <c r="DM83" s="189"/>
      <c r="DN83" s="189"/>
      <c r="DO83" s="189"/>
      <c r="DP83" s="189"/>
      <c r="DQ83" s="189"/>
      <c r="DR83" s="135"/>
      <c r="DS83" s="138" t="s">
        <v>2</v>
      </c>
      <c r="DT83" s="138" t="s">
        <v>2</v>
      </c>
      <c r="DU83" s="138" t="e">
        <v>#VALUE!</v>
      </c>
      <c r="DV83" s="138" t="e">
        <v>#VALUE!</v>
      </c>
      <c r="DW83" s="139">
        <v>0</v>
      </c>
      <c r="DX83" s="139">
        <v>0</v>
      </c>
    </row>
    <row r="84" spans="1:128">
      <c r="A84" s="6" t="s">
        <v>124</v>
      </c>
      <c r="B84" s="83"/>
      <c r="C84" s="83"/>
      <c r="D84" s="83"/>
      <c r="E84" s="83"/>
      <c r="F84" s="83"/>
      <c r="G84" s="83"/>
      <c r="H84" s="83"/>
      <c r="I84" s="83"/>
      <c r="J84" s="83"/>
      <c r="K84" s="83"/>
      <c r="L84" s="83"/>
      <c r="M84" s="83"/>
      <c r="N84" s="83"/>
      <c r="O84" s="83"/>
      <c r="P84" s="83"/>
      <c r="Q84" s="83"/>
      <c r="R84" s="83"/>
      <c r="S84" s="83"/>
      <c r="T84" s="83"/>
      <c r="U84" s="83"/>
      <c r="V84" s="83"/>
      <c r="W84" s="6" t="s">
        <v>124</v>
      </c>
      <c r="X84" s="78"/>
      <c r="Y84" s="212"/>
      <c r="Z84" s="212"/>
      <c r="AA84" s="212"/>
      <c r="AB84" s="212"/>
      <c r="AC84" s="212"/>
      <c r="AD84" s="212"/>
      <c r="AE84" s="212"/>
      <c r="AF84" s="212"/>
      <c r="AG84" s="212"/>
      <c r="AH84" s="212"/>
      <c r="AI84" s="212"/>
      <c r="AJ84" s="212"/>
      <c r="AK84" s="212"/>
      <c r="AL84" s="212"/>
      <c r="AM84" s="212"/>
      <c r="AN84" s="212"/>
      <c r="AO84" s="212"/>
      <c r="AP84" s="212"/>
      <c r="AQ84" s="68"/>
      <c r="AR84" s="79"/>
      <c r="AS84" s="6" t="s">
        <v>124</v>
      </c>
      <c r="AT84" s="78"/>
      <c r="AU84" s="68"/>
      <c r="AV84" s="68"/>
      <c r="AW84" s="68"/>
      <c r="AX84" s="68"/>
      <c r="AY84" s="68"/>
      <c r="AZ84" s="68"/>
      <c r="BA84" s="68"/>
      <c r="BB84" s="68"/>
      <c r="BC84" s="68"/>
      <c r="BD84" s="68"/>
      <c r="BE84" s="68"/>
      <c r="BF84" s="68"/>
      <c r="BG84" s="68"/>
      <c r="BH84" s="68"/>
      <c r="BI84" s="68"/>
      <c r="BJ84" s="6" t="s">
        <v>124</v>
      </c>
      <c r="BK84" s="78"/>
      <c r="BL84" s="80"/>
      <c r="BM84" s="80"/>
      <c r="BN84" s="80"/>
      <c r="BO84" s="80"/>
      <c r="BP84" s="80"/>
      <c r="BQ84" s="80"/>
      <c r="BR84" s="80"/>
      <c r="BS84" s="80"/>
      <c r="BT84" s="80"/>
      <c r="BU84" s="6" t="s">
        <v>124</v>
      </c>
      <c r="BV84" s="81"/>
      <c r="BW84" s="83"/>
      <c r="BX84" s="83"/>
      <c r="BY84" s="83"/>
      <c r="BZ84" s="83"/>
      <c r="CA84" s="83"/>
      <c r="CB84" s="83"/>
      <c r="CC84" s="83"/>
      <c r="CD84" s="83"/>
      <c r="CE84" s="83"/>
      <c r="CF84" s="83"/>
      <c r="CG84" s="83"/>
      <c r="CH84" s="83"/>
      <c r="CI84" s="83"/>
      <c r="CJ84" s="83"/>
      <c r="CK84" s="83"/>
      <c r="CL84" s="83"/>
      <c r="CM84" s="83"/>
      <c r="CN84" s="83"/>
      <c r="CO84" s="6" t="s">
        <v>124</v>
      </c>
      <c r="CP84" s="82"/>
      <c r="CQ84" s="83"/>
      <c r="CR84" s="83"/>
      <c r="CS84" s="83"/>
      <c r="CT84" s="83"/>
      <c r="CU84" s="83"/>
      <c r="CV84" s="83"/>
      <c r="CW84" s="83"/>
      <c r="CX84" s="83"/>
      <c r="CY84" s="67"/>
      <c r="CZ84" s="67"/>
      <c r="DA84" s="6" t="s">
        <v>124</v>
      </c>
      <c r="DB84" s="83"/>
      <c r="DC84" s="14"/>
      <c r="DD84" s="14"/>
      <c r="DE84" s="14"/>
      <c r="DF84" s="14"/>
      <c r="DG84" s="14"/>
      <c r="DH84" s="14"/>
      <c r="DI84" s="14"/>
      <c r="DJ84" s="14"/>
      <c r="DK84" s="14"/>
      <c r="DL84" s="14"/>
      <c r="DM84" s="14"/>
      <c r="DN84" s="14"/>
      <c r="DO84" s="14"/>
      <c r="DP84" s="14"/>
      <c r="DQ84" s="14"/>
      <c r="DR84" s="135"/>
      <c r="DS84" s="138" t="s">
        <v>124</v>
      </c>
      <c r="DT84" s="138" t="s">
        <v>124</v>
      </c>
      <c r="DU84" s="138">
        <v>0</v>
      </c>
      <c r="DV84" s="138">
        <v>0</v>
      </c>
      <c r="DW84" s="139">
        <v>0</v>
      </c>
      <c r="DX84" s="139">
        <v>0</v>
      </c>
    </row>
    <row r="85" spans="1:128" ht="14.45" customHeight="1">
      <c r="A85" s="162" t="s">
        <v>181</v>
      </c>
      <c r="B85" s="13" t="s">
        <v>119</v>
      </c>
      <c r="C85" s="74">
        <v>760</v>
      </c>
      <c r="D85" s="74">
        <v>412</v>
      </c>
      <c r="E85" s="74">
        <v>161</v>
      </c>
      <c r="F85" s="74">
        <v>117</v>
      </c>
      <c r="G85" s="74">
        <v>81</v>
      </c>
      <c r="H85" s="74">
        <v>41</v>
      </c>
      <c r="I85" s="74">
        <v>55</v>
      </c>
      <c r="J85" s="74">
        <v>18</v>
      </c>
      <c r="K85" s="74">
        <v>143</v>
      </c>
      <c r="L85" s="74">
        <v>54</v>
      </c>
      <c r="M85" s="74">
        <v>648</v>
      </c>
      <c r="N85" s="74">
        <v>382</v>
      </c>
      <c r="O85" s="74">
        <v>0</v>
      </c>
      <c r="P85" s="74">
        <v>0</v>
      </c>
      <c r="Q85" s="74">
        <v>443</v>
      </c>
      <c r="R85" s="74">
        <v>183</v>
      </c>
      <c r="S85" s="74">
        <v>0</v>
      </c>
      <c r="T85" s="74">
        <v>0</v>
      </c>
      <c r="U85" s="67">
        <v>2291</v>
      </c>
      <c r="V85" s="67">
        <v>1207</v>
      </c>
      <c r="W85" s="162" t="s">
        <v>181</v>
      </c>
      <c r="X85" s="13" t="s">
        <v>119</v>
      </c>
      <c r="Y85" s="74">
        <v>0</v>
      </c>
      <c r="Z85" s="74">
        <v>0</v>
      </c>
      <c r="AA85" s="74">
        <v>0</v>
      </c>
      <c r="AB85" s="74">
        <v>0</v>
      </c>
      <c r="AC85" s="74">
        <v>0</v>
      </c>
      <c r="AD85" s="74">
        <v>0</v>
      </c>
      <c r="AE85" s="74">
        <v>0</v>
      </c>
      <c r="AF85" s="74">
        <v>0</v>
      </c>
      <c r="AG85" s="74">
        <v>0</v>
      </c>
      <c r="AH85" s="74">
        <v>0</v>
      </c>
      <c r="AI85" s="74">
        <v>100</v>
      </c>
      <c r="AJ85" s="74">
        <v>53</v>
      </c>
      <c r="AK85" s="74">
        <v>0</v>
      </c>
      <c r="AL85" s="74">
        <v>0</v>
      </c>
      <c r="AM85" s="74">
        <v>110</v>
      </c>
      <c r="AN85" s="74">
        <v>49</v>
      </c>
      <c r="AO85" s="74">
        <v>0</v>
      </c>
      <c r="AP85" s="74">
        <v>0</v>
      </c>
      <c r="AQ85" s="67">
        <v>210</v>
      </c>
      <c r="AR85" s="67">
        <v>102</v>
      </c>
      <c r="AS85" s="162" t="s">
        <v>181</v>
      </c>
      <c r="AT85" s="13" t="s">
        <v>119</v>
      </c>
      <c r="AU85" s="74">
        <v>14</v>
      </c>
      <c r="AV85" s="74">
        <v>6</v>
      </c>
      <c r="AW85" s="74">
        <v>2</v>
      </c>
      <c r="AX85" s="74">
        <v>1</v>
      </c>
      <c r="AY85" s="74">
        <v>5</v>
      </c>
      <c r="AZ85" s="74">
        <v>10</v>
      </c>
      <c r="BA85" s="74">
        <v>0</v>
      </c>
      <c r="BB85" s="74">
        <v>9</v>
      </c>
      <c r="BC85" s="74">
        <v>0</v>
      </c>
      <c r="BD85" s="67">
        <v>47</v>
      </c>
      <c r="BE85" s="76">
        <v>39</v>
      </c>
      <c r="BF85" s="74">
        <v>32</v>
      </c>
      <c r="BG85" s="74">
        <v>0</v>
      </c>
      <c r="BH85" s="74">
        <v>16</v>
      </c>
      <c r="BI85" s="74">
        <v>8</v>
      </c>
      <c r="BJ85" s="162" t="s">
        <v>181</v>
      </c>
      <c r="BK85" s="13" t="s">
        <v>119</v>
      </c>
      <c r="BL85" s="74">
        <v>0</v>
      </c>
      <c r="BM85" s="74">
        <v>568</v>
      </c>
      <c r="BN85" s="74">
        <v>125</v>
      </c>
      <c r="BO85" s="74">
        <v>0</v>
      </c>
      <c r="BP85" s="74">
        <v>0</v>
      </c>
      <c r="BQ85" s="74">
        <v>5</v>
      </c>
      <c r="BR85" s="74">
        <v>55</v>
      </c>
      <c r="BS85" s="74">
        <v>33</v>
      </c>
      <c r="BT85" s="74">
        <v>40</v>
      </c>
      <c r="BU85" s="162" t="s">
        <v>181</v>
      </c>
      <c r="BV85" s="13" t="s">
        <v>119</v>
      </c>
      <c r="BW85" s="74">
        <v>235</v>
      </c>
      <c r="BX85" s="74">
        <v>140</v>
      </c>
      <c r="BY85" s="74">
        <v>230</v>
      </c>
      <c r="BZ85" s="74">
        <v>136</v>
      </c>
      <c r="CA85" s="74">
        <v>76</v>
      </c>
      <c r="CB85" s="74">
        <v>54</v>
      </c>
      <c r="CC85" s="74">
        <v>0</v>
      </c>
      <c r="CD85" s="74">
        <v>0</v>
      </c>
      <c r="CE85" s="74">
        <v>0</v>
      </c>
      <c r="CF85" s="74">
        <v>0</v>
      </c>
      <c r="CG85" s="74">
        <v>0</v>
      </c>
      <c r="CH85" s="74">
        <v>0</v>
      </c>
      <c r="CI85" s="74">
        <v>223</v>
      </c>
      <c r="CJ85" s="74">
        <v>97</v>
      </c>
      <c r="CK85" s="74">
        <v>220</v>
      </c>
      <c r="CL85" s="74">
        <v>96</v>
      </c>
      <c r="CM85" s="74">
        <v>45</v>
      </c>
      <c r="CN85" s="74">
        <v>18</v>
      </c>
      <c r="CO85" s="162" t="s">
        <v>181</v>
      </c>
      <c r="CP85" s="13" t="s">
        <v>119</v>
      </c>
      <c r="CQ85" s="5">
        <v>24</v>
      </c>
      <c r="CR85" s="5">
        <v>23</v>
      </c>
      <c r="CS85" s="5">
        <v>1</v>
      </c>
      <c r="CT85" s="5">
        <v>54</v>
      </c>
      <c r="CU85" s="5">
        <v>1</v>
      </c>
      <c r="CV85" s="29">
        <v>103</v>
      </c>
      <c r="CW85" s="5">
        <v>31</v>
      </c>
      <c r="CX85" s="5">
        <v>26</v>
      </c>
      <c r="CY85" s="72">
        <v>18</v>
      </c>
      <c r="CZ85" s="5">
        <v>7</v>
      </c>
      <c r="DA85" s="162" t="s">
        <v>181</v>
      </c>
      <c r="DB85" s="13" t="s">
        <v>119</v>
      </c>
      <c r="DC85" s="74">
        <v>658</v>
      </c>
      <c r="DD85" s="74">
        <v>697</v>
      </c>
      <c r="DE85" s="74">
        <v>6</v>
      </c>
      <c r="DF85" s="74">
        <v>0</v>
      </c>
      <c r="DG85" s="74">
        <v>16</v>
      </c>
      <c r="DH85" s="74">
        <v>5</v>
      </c>
      <c r="DI85" s="74">
        <v>909</v>
      </c>
      <c r="DJ85" s="74">
        <v>7</v>
      </c>
      <c r="DK85" s="74">
        <v>2</v>
      </c>
      <c r="DL85" s="74">
        <v>0</v>
      </c>
      <c r="DM85" s="74">
        <v>0</v>
      </c>
      <c r="DN85" s="74">
        <v>0</v>
      </c>
      <c r="DO85" s="74">
        <v>0</v>
      </c>
      <c r="DP85" s="74">
        <v>1</v>
      </c>
      <c r="DQ85" s="74">
        <v>0</v>
      </c>
      <c r="DR85" s="135"/>
      <c r="DS85" s="138" t="s">
        <v>181</v>
      </c>
      <c r="DT85" s="138" t="s">
        <v>4245</v>
      </c>
      <c r="DU85" s="138">
        <v>458</v>
      </c>
      <c r="DV85" s="138">
        <v>121</v>
      </c>
      <c r="DW85" s="139">
        <v>1511</v>
      </c>
      <c r="DX85" s="139">
        <v>2300</v>
      </c>
    </row>
    <row r="86" spans="1:128">
      <c r="A86" s="162"/>
      <c r="B86" s="13" t="s">
        <v>120</v>
      </c>
      <c r="C86" s="74">
        <v>674</v>
      </c>
      <c r="D86" s="74">
        <v>384</v>
      </c>
      <c r="E86" s="74">
        <v>258</v>
      </c>
      <c r="F86" s="74">
        <v>181</v>
      </c>
      <c r="G86" s="74">
        <v>0</v>
      </c>
      <c r="H86" s="74">
        <v>0</v>
      </c>
      <c r="I86" s="74">
        <v>70</v>
      </c>
      <c r="J86" s="74">
        <v>29</v>
      </c>
      <c r="K86" s="74">
        <v>184</v>
      </c>
      <c r="L86" s="74">
        <v>78</v>
      </c>
      <c r="M86" s="74">
        <v>497</v>
      </c>
      <c r="N86" s="74">
        <v>297</v>
      </c>
      <c r="O86" s="74">
        <v>0</v>
      </c>
      <c r="P86" s="74">
        <v>0</v>
      </c>
      <c r="Q86" s="74">
        <v>84</v>
      </c>
      <c r="R86" s="74">
        <v>37</v>
      </c>
      <c r="S86" s="74">
        <v>526</v>
      </c>
      <c r="T86" s="74">
        <v>223</v>
      </c>
      <c r="U86" s="67">
        <v>2293</v>
      </c>
      <c r="V86" s="67">
        <v>1229</v>
      </c>
      <c r="W86" s="162"/>
      <c r="X86" s="13" t="s">
        <v>120</v>
      </c>
      <c r="Y86" s="74">
        <v>0</v>
      </c>
      <c r="Z86" s="74">
        <v>0</v>
      </c>
      <c r="AA86" s="74">
        <v>0</v>
      </c>
      <c r="AB86" s="74">
        <v>0</v>
      </c>
      <c r="AC86" s="74">
        <v>0</v>
      </c>
      <c r="AD86" s="74">
        <v>0</v>
      </c>
      <c r="AE86" s="74">
        <v>0</v>
      </c>
      <c r="AF86" s="74">
        <v>0</v>
      </c>
      <c r="AG86" s="74">
        <v>0</v>
      </c>
      <c r="AH86" s="74">
        <v>0</v>
      </c>
      <c r="AI86" s="74">
        <v>80</v>
      </c>
      <c r="AJ86" s="74">
        <v>57</v>
      </c>
      <c r="AK86" s="74">
        <v>0</v>
      </c>
      <c r="AL86" s="74">
        <v>0</v>
      </c>
      <c r="AM86" s="74">
        <v>0</v>
      </c>
      <c r="AN86" s="74">
        <v>0</v>
      </c>
      <c r="AO86" s="74">
        <v>139</v>
      </c>
      <c r="AP86" s="74">
        <v>52</v>
      </c>
      <c r="AQ86" s="67">
        <v>219</v>
      </c>
      <c r="AR86" s="67">
        <v>109</v>
      </c>
      <c r="AS86" s="162"/>
      <c r="AT86" s="13" t="s">
        <v>120</v>
      </c>
      <c r="AU86" s="74">
        <v>14</v>
      </c>
      <c r="AV86" s="74">
        <v>5</v>
      </c>
      <c r="AW86" s="74">
        <v>0</v>
      </c>
      <c r="AX86" s="74">
        <v>2</v>
      </c>
      <c r="AY86" s="74">
        <v>3</v>
      </c>
      <c r="AZ86" s="74">
        <v>9</v>
      </c>
      <c r="BA86" s="74">
        <v>0</v>
      </c>
      <c r="BB86" s="74">
        <v>2</v>
      </c>
      <c r="BC86" s="74">
        <v>10</v>
      </c>
      <c r="BD86" s="67">
        <v>45</v>
      </c>
      <c r="BE86" s="76">
        <v>34</v>
      </c>
      <c r="BF86" s="74">
        <v>15</v>
      </c>
      <c r="BG86" s="74">
        <v>34</v>
      </c>
      <c r="BH86" s="74">
        <v>0</v>
      </c>
      <c r="BI86" s="74">
        <v>1</v>
      </c>
      <c r="BJ86" s="162"/>
      <c r="BK86" s="13" t="s">
        <v>120</v>
      </c>
      <c r="BL86" s="74">
        <v>0</v>
      </c>
      <c r="BM86" s="74">
        <v>580</v>
      </c>
      <c r="BN86" s="74">
        <v>66</v>
      </c>
      <c r="BO86" s="74">
        <v>0</v>
      </c>
      <c r="BP86" s="74">
        <v>0</v>
      </c>
      <c r="BQ86" s="74">
        <v>12</v>
      </c>
      <c r="BR86" s="74">
        <v>34</v>
      </c>
      <c r="BS86" s="74">
        <v>58</v>
      </c>
      <c r="BT86" s="74">
        <v>36</v>
      </c>
      <c r="BU86" s="162"/>
      <c r="BV86" s="13" t="s">
        <v>120</v>
      </c>
      <c r="BW86" s="74">
        <v>355</v>
      </c>
      <c r="BX86" s="74">
        <v>227</v>
      </c>
      <c r="BY86" s="74">
        <v>355</v>
      </c>
      <c r="BZ86" s="74">
        <v>227</v>
      </c>
      <c r="CA86" s="74">
        <v>170</v>
      </c>
      <c r="CB86" s="74">
        <v>109</v>
      </c>
      <c r="CC86" s="74">
        <v>74</v>
      </c>
      <c r="CD86" s="74">
        <v>15</v>
      </c>
      <c r="CE86" s="74">
        <v>74</v>
      </c>
      <c r="CF86" s="74">
        <v>15</v>
      </c>
      <c r="CG86" s="74">
        <v>35</v>
      </c>
      <c r="CH86" s="74">
        <v>6</v>
      </c>
      <c r="CI86" s="74">
        <v>361</v>
      </c>
      <c r="CJ86" s="74">
        <v>157</v>
      </c>
      <c r="CK86" s="74">
        <v>361</v>
      </c>
      <c r="CL86" s="74">
        <v>157</v>
      </c>
      <c r="CM86" s="74">
        <v>142</v>
      </c>
      <c r="CN86" s="74">
        <v>63</v>
      </c>
      <c r="CO86" s="162"/>
      <c r="CP86" s="13" t="s">
        <v>120</v>
      </c>
      <c r="CQ86" s="5">
        <v>41</v>
      </c>
      <c r="CR86" s="5">
        <v>13</v>
      </c>
      <c r="CS86" s="5">
        <v>0</v>
      </c>
      <c r="CT86" s="5">
        <v>24</v>
      </c>
      <c r="CU86" s="5">
        <v>0</v>
      </c>
      <c r="CV86" s="29">
        <v>78</v>
      </c>
      <c r="CW86" s="5">
        <v>36</v>
      </c>
      <c r="CX86" s="5">
        <v>22</v>
      </c>
      <c r="CY86" s="72">
        <v>25</v>
      </c>
      <c r="CZ86" s="5">
        <v>11</v>
      </c>
      <c r="DA86" s="162"/>
      <c r="DB86" s="13" t="s">
        <v>120</v>
      </c>
      <c r="DC86" s="74">
        <v>870</v>
      </c>
      <c r="DD86" s="74">
        <v>3156</v>
      </c>
      <c r="DE86" s="74">
        <v>372</v>
      </c>
      <c r="DF86" s="74">
        <v>1170</v>
      </c>
      <c r="DG86" s="74">
        <v>1277</v>
      </c>
      <c r="DH86" s="74">
        <v>0</v>
      </c>
      <c r="DI86" s="74">
        <v>1768</v>
      </c>
      <c r="DJ86" s="74">
        <v>1007</v>
      </c>
      <c r="DK86" s="74">
        <v>0</v>
      </c>
      <c r="DL86" s="74">
        <v>0</v>
      </c>
      <c r="DM86" s="74">
        <v>0</v>
      </c>
      <c r="DN86" s="74">
        <v>0</v>
      </c>
      <c r="DO86" s="74">
        <v>0</v>
      </c>
      <c r="DP86" s="74">
        <v>0</v>
      </c>
      <c r="DQ86" s="74">
        <v>0</v>
      </c>
      <c r="DR86" s="135"/>
      <c r="DS86" s="138" t="s">
        <v>181</v>
      </c>
      <c r="DT86" s="138" t="s">
        <v>4246</v>
      </c>
      <c r="DU86" s="138">
        <v>790</v>
      </c>
      <c r="DV86" s="138">
        <v>347</v>
      </c>
      <c r="DW86" s="139">
        <v>1358</v>
      </c>
      <c r="DX86" s="139">
        <v>9620</v>
      </c>
    </row>
    <row r="87" spans="1:128">
      <c r="A87" s="162"/>
      <c r="B87" s="103" t="s">
        <v>102</v>
      </c>
      <c r="C87" s="105">
        <v>1434</v>
      </c>
      <c r="D87" s="105">
        <v>796</v>
      </c>
      <c r="E87" s="105">
        <v>419</v>
      </c>
      <c r="F87" s="105">
        <v>298</v>
      </c>
      <c r="G87" s="105">
        <v>81</v>
      </c>
      <c r="H87" s="105">
        <v>41</v>
      </c>
      <c r="I87" s="105">
        <v>125</v>
      </c>
      <c r="J87" s="105">
        <v>47</v>
      </c>
      <c r="K87" s="105">
        <v>327</v>
      </c>
      <c r="L87" s="105">
        <v>132</v>
      </c>
      <c r="M87" s="105">
        <v>1145</v>
      </c>
      <c r="N87" s="105">
        <v>679</v>
      </c>
      <c r="O87" s="105">
        <v>0</v>
      </c>
      <c r="P87" s="105">
        <v>0</v>
      </c>
      <c r="Q87" s="105">
        <v>527</v>
      </c>
      <c r="R87" s="105">
        <v>220</v>
      </c>
      <c r="S87" s="105">
        <v>526</v>
      </c>
      <c r="T87" s="105">
        <v>223</v>
      </c>
      <c r="U87" s="105">
        <v>4584</v>
      </c>
      <c r="V87" s="105">
        <v>2436</v>
      </c>
      <c r="W87" s="162"/>
      <c r="X87" s="103" t="s">
        <v>102</v>
      </c>
      <c r="Y87" s="105">
        <v>0</v>
      </c>
      <c r="Z87" s="105">
        <v>0</v>
      </c>
      <c r="AA87" s="105">
        <v>0</v>
      </c>
      <c r="AB87" s="105">
        <v>0</v>
      </c>
      <c r="AC87" s="105">
        <v>0</v>
      </c>
      <c r="AD87" s="105">
        <v>0</v>
      </c>
      <c r="AE87" s="105">
        <v>0</v>
      </c>
      <c r="AF87" s="105">
        <v>0</v>
      </c>
      <c r="AG87" s="105">
        <v>0</v>
      </c>
      <c r="AH87" s="105">
        <v>0</v>
      </c>
      <c r="AI87" s="105">
        <v>180</v>
      </c>
      <c r="AJ87" s="105">
        <v>110</v>
      </c>
      <c r="AK87" s="105">
        <v>0</v>
      </c>
      <c r="AL87" s="105">
        <v>0</v>
      </c>
      <c r="AM87" s="105">
        <v>110</v>
      </c>
      <c r="AN87" s="105">
        <v>49</v>
      </c>
      <c r="AO87" s="105">
        <v>139</v>
      </c>
      <c r="AP87" s="105">
        <v>52</v>
      </c>
      <c r="AQ87" s="105">
        <v>429</v>
      </c>
      <c r="AR87" s="105">
        <v>211</v>
      </c>
      <c r="AS87" s="162"/>
      <c r="AT87" s="103" t="s">
        <v>102</v>
      </c>
      <c r="AU87" s="105">
        <v>28</v>
      </c>
      <c r="AV87" s="105">
        <v>11</v>
      </c>
      <c r="AW87" s="105">
        <v>2</v>
      </c>
      <c r="AX87" s="105">
        <v>3</v>
      </c>
      <c r="AY87" s="105">
        <v>8</v>
      </c>
      <c r="AZ87" s="105">
        <v>19</v>
      </c>
      <c r="BA87" s="105">
        <v>0</v>
      </c>
      <c r="BB87" s="105">
        <v>11</v>
      </c>
      <c r="BC87" s="105">
        <v>10</v>
      </c>
      <c r="BD87" s="105">
        <v>92</v>
      </c>
      <c r="BE87" s="105">
        <v>73</v>
      </c>
      <c r="BF87" s="105">
        <v>47</v>
      </c>
      <c r="BG87" s="105">
        <v>34</v>
      </c>
      <c r="BH87" s="105">
        <v>16</v>
      </c>
      <c r="BI87" s="105">
        <v>9</v>
      </c>
      <c r="BJ87" s="162"/>
      <c r="BK87" s="103" t="s">
        <v>102</v>
      </c>
      <c r="BL87" s="105">
        <v>0</v>
      </c>
      <c r="BM87" s="105">
        <v>1148</v>
      </c>
      <c r="BN87" s="105">
        <v>191</v>
      </c>
      <c r="BO87" s="105">
        <v>0</v>
      </c>
      <c r="BP87" s="105">
        <v>0</v>
      </c>
      <c r="BQ87" s="105">
        <v>17</v>
      </c>
      <c r="BR87" s="105">
        <v>89</v>
      </c>
      <c r="BS87" s="105">
        <v>91</v>
      </c>
      <c r="BT87" s="105">
        <v>76</v>
      </c>
      <c r="BU87" s="162"/>
      <c r="BV87" s="103" t="s">
        <v>102</v>
      </c>
      <c r="BW87" s="105">
        <v>590</v>
      </c>
      <c r="BX87" s="105">
        <v>367</v>
      </c>
      <c r="BY87" s="105">
        <v>585</v>
      </c>
      <c r="BZ87" s="105">
        <v>363</v>
      </c>
      <c r="CA87" s="105">
        <v>246</v>
      </c>
      <c r="CB87" s="105">
        <v>163</v>
      </c>
      <c r="CC87" s="105">
        <v>74</v>
      </c>
      <c r="CD87" s="105">
        <v>15</v>
      </c>
      <c r="CE87" s="105">
        <v>74</v>
      </c>
      <c r="CF87" s="105">
        <v>15</v>
      </c>
      <c r="CG87" s="105">
        <v>35</v>
      </c>
      <c r="CH87" s="105">
        <v>6</v>
      </c>
      <c r="CI87" s="105">
        <v>584</v>
      </c>
      <c r="CJ87" s="105">
        <v>254</v>
      </c>
      <c r="CK87" s="105">
        <v>581</v>
      </c>
      <c r="CL87" s="105">
        <v>253</v>
      </c>
      <c r="CM87" s="105">
        <v>187</v>
      </c>
      <c r="CN87" s="105">
        <v>81</v>
      </c>
      <c r="CO87" s="162"/>
      <c r="CP87" s="105" t="s">
        <v>102</v>
      </c>
      <c r="CQ87" s="105">
        <v>65</v>
      </c>
      <c r="CR87" s="105">
        <v>36</v>
      </c>
      <c r="CS87" s="105">
        <v>1</v>
      </c>
      <c r="CT87" s="105">
        <v>78</v>
      </c>
      <c r="CU87" s="105">
        <v>1</v>
      </c>
      <c r="CV87" s="105">
        <v>181</v>
      </c>
      <c r="CW87" s="105">
        <v>67</v>
      </c>
      <c r="CX87" s="105">
        <v>48</v>
      </c>
      <c r="CY87" s="105">
        <v>43</v>
      </c>
      <c r="CZ87" s="105">
        <v>18</v>
      </c>
      <c r="DA87" s="162"/>
      <c r="DB87" s="103" t="s">
        <v>102</v>
      </c>
      <c r="DC87" s="105">
        <v>1528</v>
      </c>
      <c r="DD87" s="105">
        <v>3853</v>
      </c>
      <c r="DE87" s="105">
        <v>378</v>
      </c>
      <c r="DF87" s="105">
        <v>1170</v>
      </c>
      <c r="DG87" s="105">
        <v>1293</v>
      </c>
      <c r="DH87" s="105">
        <v>5</v>
      </c>
      <c r="DI87" s="105">
        <v>2677</v>
      </c>
      <c r="DJ87" s="105">
        <v>1014</v>
      </c>
      <c r="DK87" s="105">
        <v>2</v>
      </c>
      <c r="DL87" s="105">
        <v>0</v>
      </c>
      <c r="DM87" s="105">
        <v>0</v>
      </c>
      <c r="DN87" s="105">
        <v>0</v>
      </c>
      <c r="DO87" s="105">
        <v>0</v>
      </c>
      <c r="DP87" s="105">
        <v>1</v>
      </c>
      <c r="DQ87" s="105">
        <v>0</v>
      </c>
      <c r="DR87" s="135"/>
      <c r="DS87" s="138" t="s">
        <v>181</v>
      </c>
      <c r="DT87" s="138" t="s">
        <v>4247</v>
      </c>
      <c r="DU87" s="138">
        <v>1248</v>
      </c>
      <c r="DV87" s="138">
        <v>468</v>
      </c>
      <c r="DW87" s="139">
        <v>2869</v>
      </c>
      <c r="DX87" s="139">
        <v>11920</v>
      </c>
    </row>
    <row r="88" spans="1:128" ht="14.45" customHeight="1">
      <c r="A88" s="162" t="s">
        <v>182</v>
      </c>
      <c r="B88" s="13" t="s">
        <v>119</v>
      </c>
      <c r="C88" s="74">
        <v>646</v>
      </c>
      <c r="D88" s="74">
        <v>331</v>
      </c>
      <c r="E88" s="74">
        <v>123</v>
      </c>
      <c r="F88" s="74">
        <v>67</v>
      </c>
      <c r="G88" s="74">
        <v>0</v>
      </c>
      <c r="H88" s="74">
        <v>0</v>
      </c>
      <c r="I88" s="74">
        <v>241</v>
      </c>
      <c r="J88" s="74">
        <v>116</v>
      </c>
      <c r="K88" s="74">
        <v>190</v>
      </c>
      <c r="L88" s="74">
        <v>93</v>
      </c>
      <c r="M88" s="74">
        <v>423</v>
      </c>
      <c r="N88" s="74">
        <v>275</v>
      </c>
      <c r="O88" s="74">
        <v>22</v>
      </c>
      <c r="P88" s="74">
        <v>11</v>
      </c>
      <c r="Q88" s="74">
        <v>397</v>
      </c>
      <c r="R88" s="74">
        <v>146</v>
      </c>
      <c r="S88" s="74">
        <v>0</v>
      </c>
      <c r="T88" s="74">
        <v>0</v>
      </c>
      <c r="U88" s="67">
        <v>2042</v>
      </c>
      <c r="V88" s="67">
        <v>1039</v>
      </c>
      <c r="W88" s="162" t="s">
        <v>182</v>
      </c>
      <c r="X88" s="13" t="s">
        <v>119</v>
      </c>
      <c r="Y88" s="74">
        <v>0</v>
      </c>
      <c r="Z88" s="74">
        <v>0</v>
      </c>
      <c r="AA88" s="74">
        <v>2</v>
      </c>
      <c r="AB88" s="74">
        <v>0</v>
      </c>
      <c r="AC88" s="74">
        <v>0</v>
      </c>
      <c r="AD88" s="74">
        <v>0</v>
      </c>
      <c r="AE88" s="74">
        <v>11</v>
      </c>
      <c r="AF88" s="74">
        <v>7</v>
      </c>
      <c r="AG88" s="74">
        <v>2</v>
      </c>
      <c r="AH88" s="74">
        <v>0</v>
      </c>
      <c r="AI88" s="74">
        <v>107</v>
      </c>
      <c r="AJ88" s="74">
        <v>67</v>
      </c>
      <c r="AK88" s="74">
        <v>3</v>
      </c>
      <c r="AL88" s="74">
        <v>1</v>
      </c>
      <c r="AM88" s="74">
        <v>126</v>
      </c>
      <c r="AN88" s="74">
        <v>33</v>
      </c>
      <c r="AO88" s="74">
        <v>0</v>
      </c>
      <c r="AP88" s="74">
        <v>0</v>
      </c>
      <c r="AQ88" s="67">
        <v>251</v>
      </c>
      <c r="AR88" s="67">
        <v>108</v>
      </c>
      <c r="AS88" s="162" t="s">
        <v>182</v>
      </c>
      <c r="AT88" s="13" t="s">
        <v>119</v>
      </c>
      <c r="AU88" s="74">
        <v>12</v>
      </c>
      <c r="AV88" s="74">
        <v>3</v>
      </c>
      <c r="AW88" s="74">
        <v>0</v>
      </c>
      <c r="AX88" s="74">
        <v>5</v>
      </c>
      <c r="AY88" s="74">
        <v>4</v>
      </c>
      <c r="AZ88" s="74">
        <v>7</v>
      </c>
      <c r="BA88" s="74">
        <v>2</v>
      </c>
      <c r="BB88" s="74">
        <v>7</v>
      </c>
      <c r="BC88" s="74">
        <v>0</v>
      </c>
      <c r="BD88" s="67">
        <v>40</v>
      </c>
      <c r="BE88" s="76">
        <v>29</v>
      </c>
      <c r="BF88" s="74">
        <v>19</v>
      </c>
      <c r="BG88" s="74">
        <v>0</v>
      </c>
      <c r="BH88" s="74">
        <v>3</v>
      </c>
      <c r="BI88" s="74">
        <v>5</v>
      </c>
      <c r="BJ88" s="162" t="s">
        <v>182</v>
      </c>
      <c r="BK88" s="13" t="s">
        <v>119</v>
      </c>
      <c r="BL88" s="74">
        <v>0</v>
      </c>
      <c r="BM88" s="74">
        <v>727</v>
      </c>
      <c r="BN88" s="74">
        <v>97</v>
      </c>
      <c r="BO88" s="74">
        <v>0</v>
      </c>
      <c r="BP88" s="74">
        <v>0</v>
      </c>
      <c r="BQ88" s="74">
        <v>12</v>
      </c>
      <c r="BR88" s="74">
        <v>29</v>
      </c>
      <c r="BS88" s="74">
        <v>28</v>
      </c>
      <c r="BT88" s="74">
        <v>31</v>
      </c>
      <c r="BU88" s="162" t="s">
        <v>182</v>
      </c>
      <c r="BV88" s="13" t="s">
        <v>119</v>
      </c>
      <c r="BW88" s="74">
        <v>423</v>
      </c>
      <c r="BX88" s="74">
        <v>275</v>
      </c>
      <c r="BY88" s="74">
        <v>423</v>
      </c>
      <c r="BZ88" s="74">
        <v>275</v>
      </c>
      <c r="CA88" s="74">
        <v>327</v>
      </c>
      <c r="CB88" s="74">
        <v>216</v>
      </c>
      <c r="CC88" s="74">
        <v>22</v>
      </c>
      <c r="CD88" s="74">
        <v>11</v>
      </c>
      <c r="CE88" s="74">
        <v>22</v>
      </c>
      <c r="CF88" s="74">
        <v>11</v>
      </c>
      <c r="CG88" s="74">
        <v>11</v>
      </c>
      <c r="CH88" s="74">
        <v>6</v>
      </c>
      <c r="CI88" s="74">
        <v>303</v>
      </c>
      <c r="CJ88" s="74">
        <v>127</v>
      </c>
      <c r="CK88" s="74">
        <v>303</v>
      </c>
      <c r="CL88" s="74">
        <v>127</v>
      </c>
      <c r="CM88" s="74">
        <v>250</v>
      </c>
      <c r="CN88" s="74">
        <v>107</v>
      </c>
      <c r="CO88" s="162" t="s">
        <v>182</v>
      </c>
      <c r="CP88" s="13" t="s">
        <v>119</v>
      </c>
      <c r="CQ88" s="5">
        <v>17</v>
      </c>
      <c r="CR88" s="5">
        <v>10</v>
      </c>
      <c r="CS88" s="5">
        <v>1</v>
      </c>
      <c r="CT88" s="5">
        <v>41</v>
      </c>
      <c r="CU88" s="5">
        <v>0</v>
      </c>
      <c r="CV88" s="29">
        <v>69</v>
      </c>
      <c r="CW88" s="5">
        <v>31</v>
      </c>
      <c r="CX88" s="5">
        <v>20</v>
      </c>
      <c r="CY88" s="72">
        <v>18</v>
      </c>
      <c r="CZ88" s="5">
        <v>9</v>
      </c>
      <c r="DA88" s="162" t="s">
        <v>182</v>
      </c>
      <c r="DB88" s="13" t="s">
        <v>119</v>
      </c>
      <c r="DC88" s="74">
        <v>40</v>
      </c>
      <c r="DD88" s="74">
        <v>209</v>
      </c>
      <c r="DE88" s="74">
        <v>96</v>
      </c>
      <c r="DF88" s="74">
        <v>27</v>
      </c>
      <c r="DG88" s="74">
        <v>71</v>
      </c>
      <c r="DH88" s="74">
        <v>92</v>
      </c>
      <c r="DI88" s="74">
        <v>304</v>
      </c>
      <c r="DJ88" s="74">
        <v>74</v>
      </c>
      <c r="DK88" s="74">
        <v>78</v>
      </c>
      <c r="DL88" s="74">
        <v>0</v>
      </c>
      <c r="DM88" s="74">
        <v>0</v>
      </c>
      <c r="DN88" s="74">
        <v>0</v>
      </c>
      <c r="DO88" s="74">
        <v>0</v>
      </c>
      <c r="DP88" s="74">
        <v>0</v>
      </c>
      <c r="DQ88" s="74">
        <v>0</v>
      </c>
      <c r="DR88" s="135"/>
      <c r="DS88" s="138" t="s">
        <v>182</v>
      </c>
      <c r="DT88" s="138" t="s">
        <v>4248</v>
      </c>
      <c r="DU88" s="138">
        <v>748</v>
      </c>
      <c r="DV88" s="138">
        <v>588</v>
      </c>
      <c r="DW88" s="139">
        <v>1745</v>
      </c>
      <c r="DX88" s="139">
        <v>991</v>
      </c>
    </row>
    <row r="89" spans="1:128">
      <c r="A89" s="162"/>
      <c r="B89" s="13" t="s">
        <v>120</v>
      </c>
      <c r="C89" s="74">
        <v>190</v>
      </c>
      <c r="D89" s="74">
        <v>107</v>
      </c>
      <c r="E89" s="74">
        <v>53</v>
      </c>
      <c r="F89" s="74">
        <v>39</v>
      </c>
      <c r="G89" s="74">
        <v>0</v>
      </c>
      <c r="H89" s="74">
        <v>0</v>
      </c>
      <c r="I89" s="74">
        <v>61</v>
      </c>
      <c r="J89" s="74">
        <v>28</v>
      </c>
      <c r="K89" s="74">
        <v>144</v>
      </c>
      <c r="L89" s="74">
        <v>60</v>
      </c>
      <c r="M89" s="74">
        <v>85</v>
      </c>
      <c r="N89" s="74">
        <v>55</v>
      </c>
      <c r="O89" s="74">
        <v>0</v>
      </c>
      <c r="P89" s="74">
        <v>0</v>
      </c>
      <c r="Q89" s="74">
        <v>28</v>
      </c>
      <c r="R89" s="74">
        <v>18</v>
      </c>
      <c r="S89" s="74">
        <v>148</v>
      </c>
      <c r="T89" s="74">
        <v>45</v>
      </c>
      <c r="U89" s="67">
        <v>709</v>
      </c>
      <c r="V89" s="67">
        <v>352</v>
      </c>
      <c r="W89" s="162"/>
      <c r="X89" s="13" t="s">
        <v>120</v>
      </c>
      <c r="Y89" s="74">
        <v>0</v>
      </c>
      <c r="Z89" s="74">
        <v>0</v>
      </c>
      <c r="AA89" s="74">
        <v>3</v>
      </c>
      <c r="AB89" s="74">
        <v>3</v>
      </c>
      <c r="AC89" s="74">
        <v>0</v>
      </c>
      <c r="AD89" s="74">
        <v>0</v>
      </c>
      <c r="AE89" s="74">
        <v>5</v>
      </c>
      <c r="AF89" s="74">
        <v>3</v>
      </c>
      <c r="AG89" s="74">
        <v>20</v>
      </c>
      <c r="AH89" s="74">
        <v>7</v>
      </c>
      <c r="AI89" s="74">
        <v>12</v>
      </c>
      <c r="AJ89" s="74">
        <v>5</v>
      </c>
      <c r="AK89" s="74">
        <v>0</v>
      </c>
      <c r="AL89" s="74">
        <v>0</v>
      </c>
      <c r="AM89" s="74">
        <v>1</v>
      </c>
      <c r="AN89" s="74">
        <v>0</v>
      </c>
      <c r="AO89" s="74">
        <v>29</v>
      </c>
      <c r="AP89" s="74">
        <v>8</v>
      </c>
      <c r="AQ89" s="67">
        <v>70</v>
      </c>
      <c r="AR89" s="67">
        <v>26</v>
      </c>
      <c r="AS89" s="162"/>
      <c r="AT89" s="13" t="s">
        <v>120</v>
      </c>
      <c r="AU89" s="74">
        <v>4</v>
      </c>
      <c r="AV89" s="74">
        <v>1</v>
      </c>
      <c r="AW89" s="74">
        <v>0</v>
      </c>
      <c r="AX89" s="74">
        <v>1</v>
      </c>
      <c r="AY89" s="74">
        <v>3</v>
      </c>
      <c r="AZ89" s="74">
        <v>2</v>
      </c>
      <c r="BA89" s="74">
        <v>0</v>
      </c>
      <c r="BB89" s="74">
        <v>1</v>
      </c>
      <c r="BC89" s="74">
        <v>3</v>
      </c>
      <c r="BD89" s="67">
        <v>15</v>
      </c>
      <c r="BE89" s="76">
        <v>15</v>
      </c>
      <c r="BF89" s="74">
        <v>12</v>
      </c>
      <c r="BG89" s="74">
        <v>15</v>
      </c>
      <c r="BH89" s="74">
        <v>0</v>
      </c>
      <c r="BI89" s="74">
        <v>1</v>
      </c>
      <c r="BJ89" s="162"/>
      <c r="BK89" s="13" t="s">
        <v>120</v>
      </c>
      <c r="BL89" s="74">
        <v>0</v>
      </c>
      <c r="BM89" s="74">
        <v>356</v>
      </c>
      <c r="BN89" s="74">
        <v>0</v>
      </c>
      <c r="BO89" s="74">
        <v>0</v>
      </c>
      <c r="BP89" s="74">
        <v>0</v>
      </c>
      <c r="BQ89" s="74">
        <v>6</v>
      </c>
      <c r="BR89" s="74">
        <v>15</v>
      </c>
      <c r="BS89" s="74">
        <v>15</v>
      </c>
      <c r="BT89" s="74">
        <v>15</v>
      </c>
      <c r="BU89" s="162"/>
      <c r="BV89" s="13" t="s">
        <v>120</v>
      </c>
      <c r="BW89" s="74">
        <v>85</v>
      </c>
      <c r="BX89" s="74">
        <v>55</v>
      </c>
      <c r="BY89" s="74">
        <v>85</v>
      </c>
      <c r="BZ89" s="74">
        <v>55</v>
      </c>
      <c r="CA89" s="74">
        <v>60</v>
      </c>
      <c r="CB89" s="74">
        <v>40</v>
      </c>
      <c r="CC89" s="74">
        <v>0</v>
      </c>
      <c r="CD89" s="74">
        <v>0</v>
      </c>
      <c r="CE89" s="74">
        <v>0</v>
      </c>
      <c r="CF89" s="74">
        <v>0</v>
      </c>
      <c r="CG89" s="74">
        <v>0</v>
      </c>
      <c r="CH89" s="74">
        <v>0</v>
      </c>
      <c r="CI89" s="74">
        <v>28</v>
      </c>
      <c r="CJ89" s="74">
        <v>18</v>
      </c>
      <c r="CK89" s="74">
        <v>28</v>
      </c>
      <c r="CL89" s="74">
        <v>18</v>
      </c>
      <c r="CM89" s="74">
        <v>14</v>
      </c>
      <c r="CN89" s="74">
        <v>9</v>
      </c>
      <c r="CO89" s="162"/>
      <c r="CP89" s="13" t="s">
        <v>120</v>
      </c>
      <c r="CQ89" s="5">
        <v>10</v>
      </c>
      <c r="CR89" s="5">
        <v>17</v>
      </c>
      <c r="CS89" s="5">
        <v>0</v>
      </c>
      <c r="CT89" s="5">
        <v>4</v>
      </c>
      <c r="CU89" s="5">
        <v>0</v>
      </c>
      <c r="CV89" s="29">
        <v>31</v>
      </c>
      <c r="CW89" s="5">
        <v>9</v>
      </c>
      <c r="CX89" s="5">
        <v>6</v>
      </c>
      <c r="CY89" s="72">
        <v>14</v>
      </c>
      <c r="CZ89" s="5">
        <v>9</v>
      </c>
      <c r="DA89" s="162"/>
      <c r="DB89" s="13" t="s">
        <v>120</v>
      </c>
      <c r="DC89" s="74">
        <v>240</v>
      </c>
      <c r="DD89" s="74">
        <v>422</v>
      </c>
      <c r="DE89" s="74">
        <v>175</v>
      </c>
      <c r="DF89" s="74">
        <v>0</v>
      </c>
      <c r="DG89" s="74">
        <v>115</v>
      </c>
      <c r="DH89" s="74">
        <v>94</v>
      </c>
      <c r="DI89" s="74">
        <v>221</v>
      </c>
      <c r="DJ89" s="74">
        <v>185</v>
      </c>
      <c r="DK89" s="74">
        <v>61</v>
      </c>
      <c r="DL89" s="74">
        <v>18</v>
      </c>
      <c r="DM89" s="74">
        <v>9</v>
      </c>
      <c r="DN89" s="74">
        <v>1</v>
      </c>
      <c r="DO89" s="74">
        <v>50</v>
      </c>
      <c r="DP89" s="74">
        <v>20</v>
      </c>
      <c r="DQ89" s="74">
        <v>52</v>
      </c>
      <c r="DR89" s="135"/>
      <c r="DS89" s="138" t="s">
        <v>182</v>
      </c>
      <c r="DT89" s="138" t="s">
        <v>4249</v>
      </c>
      <c r="DU89" s="138">
        <v>113</v>
      </c>
      <c r="DV89" s="138">
        <v>74</v>
      </c>
      <c r="DW89" s="139">
        <v>712</v>
      </c>
      <c r="DX89" s="139">
        <v>1540</v>
      </c>
    </row>
    <row r="90" spans="1:128">
      <c r="A90" s="162"/>
      <c r="B90" s="103" t="s">
        <v>102</v>
      </c>
      <c r="C90" s="105">
        <v>836</v>
      </c>
      <c r="D90" s="105">
        <v>438</v>
      </c>
      <c r="E90" s="105">
        <v>176</v>
      </c>
      <c r="F90" s="105">
        <v>106</v>
      </c>
      <c r="G90" s="105">
        <v>0</v>
      </c>
      <c r="H90" s="105">
        <v>0</v>
      </c>
      <c r="I90" s="105">
        <v>302</v>
      </c>
      <c r="J90" s="105">
        <v>144</v>
      </c>
      <c r="K90" s="105">
        <v>334</v>
      </c>
      <c r="L90" s="105">
        <v>153</v>
      </c>
      <c r="M90" s="105">
        <v>508</v>
      </c>
      <c r="N90" s="105">
        <v>330</v>
      </c>
      <c r="O90" s="105">
        <v>22</v>
      </c>
      <c r="P90" s="105">
        <v>11</v>
      </c>
      <c r="Q90" s="105">
        <v>425</v>
      </c>
      <c r="R90" s="105">
        <v>164</v>
      </c>
      <c r="S90" s="105">
        <v>148</v>
      </c>
      <c r="T90" s="105">
        <v>45</v>
      </c>
      <c r="U90" s="105">
        <v>2751</v>
      </c>
      <c r="V90" s="105">
        <v>1391</v>
      </c>
      <c r="W90" s="162"/>
      <c r="X90" s="103" t="s">
        <v>102</v>
      </c>
      <c r="Y90" s="105">
        <v>0</v>
      </c>
      <c r="Z90" s="105">
        <v>0</v>
      </c>
      <c r="AA90" s="105">
        <v>5</v>
      </c>
      <c r="AB90" s="105">
        <v>3</v>
      </c>
      <c r="AC90" s="105">
        <v>0</v>
      </c>
      <c r="AD90" s="105">
        <v>0</v>
      </c>
      <c r="AE90" s="105">
        <v>16</v>
      </c>
      <c r="AF90" s="105">
        <v>10</v>
      </c>
      <c r="AG90" s="105">
        <v>22</v>
      </c>
      <c r="AH90" s="105">
        <v>7</v>
      </c>
      <c r="AI90" s="105">
        <v>119</v>
      </c>
      <c r="AJ90" s="105">
        <v>72</v>
      </c>
      <c r="AK90" s="105">
        <v>3</v>
      </c>
      <c r="AL90" s="105">
        <v>1</v>
      </c>
      <c r="AM90" s="105">
        <v>127</v>
      </c>
      <c r="AN90" s="105">
        <v>33</v>
      </c>
      <c r="AO90" s="105">
        <v>29</v>
      </c>
      <c r="AP90" s="105">
        <v>8</v>
      </c>
      <c r="AQ90" s="105">
        <v>321</v>
      </c>
      <c r="AR90" s="105">
        <v>134</v>
      </c>
      <c r="AS90" s="162"/>
      <c r="AT90" s="103" t="s">
        <v>102</v>
      </c>
      <c r="AU90" s="105">
        <v>16</v>
      </c>
      <c r="AV90" s="105">
        <v>4</v>
      </c>
      <c r="AW90" s="105">
        <v>0</v>
      </c>
      <c r="AX90" s="105">
        <v>6</v>
      </c>
      <c r="AY90" s="105">
        <v>7</v>
      </c>
      <c r="AZ90" s="105">
        <v>9</v>
      </c>
      <c r="BA90" s="105">
        <v>2</v>
      </c>
      <c r="BB90" s="105">
        <v>8</v>
      </c>
      <c r="BC90" s="105">
        <v>3</v>
      </c>
      <c r="BD90" s="105">
        <v>55</v>
      </c>
      <c r="BE90" s="105">
        <v>44</v>
      </c>
      <c r="BF90" s="105">
        <v>31</v>
      </c>
      <c r="BG90" s="105">
        <v>15</v>
      </c>
      <c r="BH90" s="105">
        <v>3</v>
      </c>
      <c r="BI90" s="105">
        <v>6</v>
      </c>
      <c r="BJ90" s="162"/>
      <c r="BK90" s="103" t="s">
        <v>102</v>
      </c>
      <c r="BL90" s="105">
        <v>0</v>
      </c>
      <c r="BM90" s="105">
        <v>1083</v>
      </c>
      <c r="BN90" s="105">
        <v>97</v>
      </c>
      <c r="BO90" s="105">
        <v>0</v>
      </c>
      <c r="BP90" s="105">
        <v>0</v>
      </c>
      <c r="BQ90" s="105">
        <v>18</v>
      </c>
      <c r="BR90" s="105">
        <v>44</v>
      </c>
      <c r="BS90" s="105">
        <v>43</v>
      </c>
      <c r="BT90" s="105">
        <v>46</v>
      </c>
      <c r="BU90" s="162"/>
      <c r="BV90" s="103" t="s">
        <v>102</v>
      </c>
      <c r="BW90" s="105">
        <v>508</v>
      </c>
      <c r="BX90" s="105">
        <v>330</v>
      </c>
      <c r="BY90" s="105">
        <v>508</v>
      </c>
      <c r="BZ90" s="105">
        <v>330</v>
      </c>
      <c r="CA90" s="105">
        <v>387</v>
      </c>
      <c r="CB90" s="105">
        <v>256</v>
      </c>
      <c r="CC90" s="105">
        <v>22</v>
      </c>
      <c r="CD90" s="105">
        <v>11</v>
      </c>
      <c r="CE90" s="105">
        <v>22</v>
      </c>
      <c r="CF90" s="105">
        <v>11</v>
      </c>
      <c r="CG90" s="105">
        <v>11</v>
      </c>
      <c r="CH90" s="105">
        <v>6</v>
      </c>
      <c r="CI90" s="105">
        <v>331</v>
      </c>
      <c r="CJ90" s="105">
        <v>145</v>
      </c>
      <c r="CK90" s="105">
        <v>331</v>
      </c>
      <c r="CL90" s="105">
        <v>145</v>
      </c>
      <c r="CM90" s="105">
        <v>264</v>
      </c>
      <c r="CN90" s="105">
        <v>116</v>
      </c>
      <c r="CO90" s="162"/>
      <c r="CP90" s="105" t="s">
        <v>102</v>
      </c>
      <c r="CQ90" s="105">
        <v>27</v>
      </c>
      <c r="CR90" s="105">
        <v>27</v>
      </c>
      <c r="CS90" s="105">
        <v>1</v>
      </c>
      <c r="CT90" s="105">
        <v>45</v>
      </c>
      <c r="CU90" s="105">
        <v>0</v>
      </c>
      <c r="CV90" s="105">
        <v>100</v>
      </c>
      <c r="CW90" s="105">
        <v>40</v>
      </c>
      <c r="CX90" s="105">
        <v>26</v>
      </c>
      <c r="CY90" s="105">
        <v>32</v>
      </c>
      <c r="CZ90" s="105">
        <v>18</v>
      </c>
      <c r="DA90" s="162"/>
      <c r="DB90" s="103" t="s">
        <v>102</v>
      </c>
      <c r="DC90" s="105">
        <v>280</v>
      </c>
      <c r="DD90" s="105">
        <v>631</v>
      </c>
      <c r="DE90" s="105">
        <v>271</v>
      </c>
      <c r="DF90" s="105">
        <v>27</v>
      </c>
      <c r="DG90" s="105">
        <v>186</v>
      </c>
      <c r="DH90" s="105">
        <v>186</v>
      </c>
      <c r="DI90" s="105">
        <v>525</v>
      </c>
      <c r="DJ90" s="105">
        <v>259</v>
      </c>
      <c r="DK90" s="105">
        <v>139</v>
      </c>
      <c r="DL90" s="105">
        <v>18</v>
      </c>
      <c r="DM90" s="105">
        <v>9</v>
      </c>
      <c r="DN90" s="105">
        <v>1</v>
      </c>
      <c r="DO90" s="105">
        <v>50</v>
      </c>
      <c r="DP90" s="105">
        <v>20</v>
      </c>
      <c r="DQ90" s="105">
        <v>52</v>
      </c>
      <c r="DR90" s="135"/>
      <c r="DS90" s="138" t="s">
        <v>182</v>
      </c>
      <c r="DT90" s="138" t="s">
        <v>4250</v>
      </c>
      <c r="DU90" s="138">
        <v>861</v>
      </c>
      <c r="DV90" s="138">
        <v>662</v>
      </c>
      <c r="DW90" s="139">
        <v>2457</v>
      </c>
      <c r="DX90" s="139">
        <v>2531</v>
      </c>
    </row>
    <row r="91" spans="1:128">
      <c r="A91" s="162" t="s">
        <v>183</v>
      </c>
      <c r="B91" s="13" t="s">
        <v>119</v>
      </c>
      <c r="C91" s="74">
        <v>77</v>
      </c>
      <c r="D91" s="74">
        <v>30</v>
      </c>
      <c r="E91" s="74">
        <v>16</v>
      </c>
      <c r="F91" s="74">
        <v>15</v>
      </c>
      <c r="G91" s="74">
        <v>14</v>
      </c>
      <c r="H91" s="74">
        <v>8</v>
      </c>
      <c r="I91" s="74">
        <v>0</v>
      </c>
      <c r="J91" s="74">
        <v>0</v>
      </c>
      <c r="K91" s="74">
        <v>44</v>
      </c>
      <c r="L91" s="74">
        <v>17</v>
      </c>
      <c r="M91" s="74">
        <v>35</v>
      </c>
      <c r="N91" s="74">
        <v>18</v>
      </c>
      <c r="O91" s="74">
        <v>0</v>
      </c>
      <c r="P91" s="74">
        <v>0</v>
      </c>
      <c r="Q91" s="74">
        <v>23</v>
      </c>
      <c r="R91" s="74">
        <v>6</v>
      </c>
      <c r="S91" s="74">
        <v>0</v>
      </c>
      <c r="T91" s="74">
        <v>0</v>
      </c>
      <c r="U91" s="67">
        <v>209</v>
      </c>
      <c r="V91" s="67">
        <v>94</v>
      </c>
      <c r="W91" s="162" t="s">
        <v>183</v>
      </c>
      <c r="X91" s="13" t="s">
        <v>119</v>
      </c>
      <c r="Y91" s="74">
        <v>5</v>
      </c>
      <c r="Z91" s="74">
        <v>2</v>
      </c>
      <c r="AA91" s="74">
        <v>2</v>
      </c>
      <c r="AB91" s="74">
        <v>2</v>
      </c>
      <c r="AC91" s="74">
        <v>0</v>
      </c>
      <c r="AD91" s="74">
        <v>0</v>
      </c>
      <c r="AE91" s="74">
        <v>0</v>
      </c>
      <c r="AF91" s="74">
        <v>0</v>
      </c>
      <c r="AG91" s="74">
        <v>5</v>
      </c>
      <c r="AH91" s="74">
        <v>3</v>
      </c>
      <c r="AI91" s="74">
        <v>10</v>
      </c>
      <c r="AJ91" s="74">
        <v>5</v>
      </c>
      <c r="AK91" s="74">
        <v>0</v>
      </c>
      <c r="AL91" s="74">
        <v>0</v>
      </c>
      <c r="AM91" s="74">
        <v>6</v>
      </c>
      <c r="AN91" s="74">
        <v>1</v>
      </c>
      <c r="AO91" s="74">
        <v>0</v>
      </c>
      <c r="AP91" s="74">
        <v>0</v>
      </c>
      <c r="AQ91" s="67">
        <v>28</v>
      </c>
      <c r="AR91" s="67">
        <v>13</v>
      </c>
      <c r="AS91" s="162" t="s">
        <v>183</v>
      </c>
      <c r="AT91" s="13" t="s">
        <v>119</v>
      </c>
      <c r="AU91" s="74">
        <v>2</v>
      </c>
      <c r="AV91" s="74">
        <v>1</v>
      </c>
      <c r="AW91" s="74">
        <v>1</v>
      </c>
      <c r="AX91" s="74">
        <v>0</v>
      </c>
      <c r="AY91" s="74">
        <v>1</v>
      </c>
      <c r="AZ91" s="74">
        <v>1</v>
      </c>
      <c r="BA91" s="74">
        <v>0</v>
      </c>
      <c r="BB91" s="74">
        <v>1</v>
      </c>
      <c r="BC91" s="74">
        <v>0</v>
      </c>
      <c r="BD91" s="67">
        <v>7</v>
      </c>
      <c r="BE91" s="76">
        <v>4</v>
      </c>
      <c r="BF91" s="74">
        <v>0</v>
      </c>
      <c r="BG91" s="74">
        <v>0</v>
      </c>
      <c r="BH91" s="74">
        <v>5</v>
      </c>
      <c r="BI91" s="74">
        <v>1</v>
      </c>
      <c r="BJ91" s="162" t="s">
        <v>183</v>
      </c>
      <c r="BK91" s="13" t="s">
        <v>119</v>
      </c>
      <c r="BL91" s="74">
        <v>0</v>
      </c>
      <c r="BM91" s="74">
        <v>90</v>
      </c>
      <c r="BN91" s="74">
        <v>0</v>
      </c>
      <c r="BO91" s="74">
        <v>0</v>
      </c>
      <c r="BP91" s="74">
        <v>0</v>
      </c>
      <c r="BQ91" s="74">
        <v>1</v>
      </c>
      <c r="BR91" s="74">
        <v>5</v>
      </c>
      <c r="BS91" s="74">
        <v>5</v>
      </c>
      <c r="BT91" s="74">
        <v>5</v>
      </c>
      <c r="BU91" s="162" t="s">
        <v>183</v>
      </c>
      <c r="BV91" s="13" t="s">
        <v>119</v>
      </c>
      <c r="BW91" s="74">
        <v>49</v>
      </c>
      <c r="BX91" s="74">
        <v>32</v>
      </c>
      <c r="BY91" s="74">
        <v>49</v>
      </c>
      <c r="BZ91" s="74">
        <v>32</v>
      </c>
      <c r="CA91" s="74">
        <v>32</v>
      </c>
      <c r="CB91" s="74">
        <v>23</v>
      </c>
      <c r="CC91" s="74">
        <v>0</v>
      </c>
      <c r="CD91" s="74">
        <v>0</v>
      </c>
      <c r="CE91" s="74">
        <v>0</v>
      </c>
      <c r="CF91" s="74">
        <v>0</v>
      </c>
      <c r="CG91" s="74">
        <v>0</v>
      </c>
      <c r="CH91" s="74">
        <v>0</v>
      </c>
      <c r="CI91" s="74">
        <v>18</v>
      </c>
      <c r="CJ91" s="74">
        <v>4</v>
      </c>
      <c r="CK91" s="74">
        <v>18</v>
      </c>
      <c r="CL91" s="74">
        <v>4</v>
      </c>
      <c r="CM91" s="74">
        <v>7</v>
      </c>
      <c r="CN91" s="74">
        <v>3</v>
      </c>
      <c r="CO91" s="162" t="s">
        <v>183</v>
      </c>
      <c r="CP91" s="13" t="s">
        <v>119</v>
      </c>
      <c r="CQ91" s="5">
        <v>0</v>
      </c>
      <c r="CR91" s="5">
        <v>6</v>
      </c>
      <c r="CS91" s="5">
        <v>0</v>
      </c>
      <c r="CT91" s="5">
        <v>5</v>
      </c>
      <c r="CU91" s="5">
        <v>0</v>
      </c>
      <c r="CV91" s="29">
        <v>11</v>
      </c>
      <c r="CW91" s="5">
        <v>5</v>
      </c>
      <c r="CX91" s="5">
        <v>1</v>
      </c>
      <c r="CY91" s="72">
        <v>1</v>
      </c>
      <c r="CZ91" s="5">
        <v>0</v>
      </c>
      <c r="DA91" s="162" t="s">
        <v>183</v>
      </c>
      <c r="DB91" s="13" t="s">
        <v>119</v>
      </c>
      <c r="DC91" s="74">
        <v>110</v>
      </c>
      <c r="DD91" s="74">
        <v>110</v>
      </c>
      <c r="DE91" s="74">
        <v>3</v>
      </c>
      <c r="DF91" s="74">
        <v>0</v>
      </c>
      <c r="DG91" s="74">
        <v>0</v>
      </c>
      <c r="DH91" s="74">
        <v>0</v>
      </c>
      <c r="DI91" s="74">
        <v>135</v>
      </c>
      <c r="DJ91" s="74">
        <v>0</v>
      </c>
      <c r="DK91" s="74">
        <v>0</v>
      </c>
      <c r="DL91" s="74">
        <v>0</v>
      </c>
      <c r="DM91" s="74">
        <v>0</v>
      </c>
      <c r="DN91" s="74">
        <v>0</v>
      </c>
      <c r="DO91" s="74">
        <v>0</v>
      </c>
      <c r="DP91" s="74">
        <v>3</v>
      </c>
      <c r="DQ91" s="74">
        <v>0</v>
      </c>
      <c r="DR91" s="135"/>
      <c r="DS91" s="138" t="s">
        <v>183</v>
      </c>
      <c r="DT91" s="138" t="s">
        <v>4251</v>
      </c>
      <c r="DU91" s="138">
        <v>67</v>
      </c>
      <c r="DV91" s="138">
        <v>39</v>
      </c>
      <c r="DW91" s="139">
        <v>180</v>
      </c>
      <c r="DX91" s="139">
        <v>358</v>
      </c>
    </row>
    <row r="92" spans="1:128">
      <c r="A92" s="162"/>
      <c r="B92" s="13" t="s">
        <v>120</v>
      </c>
      <c r="C92" s="74">
        <v>355</v>
      </c>
      <c r="D92" s="74">
        <v>168</v>
      </c>
      <c r="E92" s="74">
        <v>122</v>
      </c>
      <c r="F92" s="74">
        <v>77</v>
      </c>
      <c r="G92" s="74">
        <v>42</v>
      </c>
      <c r="H92" s="74">
        <v>16</v>
      </c>
      <c r="I92" s="74">
        <v>0</v>
      </c>
      <c r="J92" s="74">
        <v>0</v>
      </c>
      <c r="K92" s="74">
        <v>142</v>
      </c>
      <c r="L92" s="74">
        <v>31</v>
      </c>
      <c r="M92" s="74">
        <v>134</v>
      </c>
      <c r="N92" s="74">
        <v>84</v>
      </c>
      <c r="O92" s="74">
        <v>36</v>
      </c>
      <c r="P92" s="74">
        <v>12</v>
      </c>
      <c r="Q92" s="74">
        <v>0</v>
      </c>
      <c r="R92" s="74">
        <v>0</v>
      </c>
      <c r="S92" s="74">
        <v>99</v>
      </c>
      <c r="T92" s="74">
        <v>27</v>
      </c>
      <c r="U92" s="67">
        <v>930</v>
      </c>
      <c r="V92" s="67">
        <v>415</v>
      </c>
      <c r="W92" s="162"/>
      <c r="X92" s="13" t="s">
        <v>120</v>
      </c>
      <c r="Y92" s="74">
        <v>12</v>
      </c>
      <c r="Z92" s="74">
        <v>5</v>
      </c>
      <c r="AA92" s="74">
        <v>0</v>
      </c>
      <c r="AB92" s="74">
        <v>0</v>
      </c>
      <c r="AC92" s="74">
        <v>0</v>
      </c>
      <c r="AD92" s="74">
        <v>0</v>
      </c>
      <c r="AE92" s="74">
        <v>0</v>
      </c>
      <c r="AF92" s="74">
        <v>0</v>
      </c>
      <c r="AG92" s="74">
        <v>1</v>
      </c>
      <c r="AH92" s="74">
        <v>1</v>
      </c>
      <c r="AI92" s="74">
        <v>8</v>
      </c>
      <c r="AJ92" s="74">
        <v>6</v>
      </c>
      <c r="AK92" s="74">
        <v>0</v>
      </c>
      <c r="AL92" s="74">
        <v>0</v>
      </c>
      <c r="AM92" s="74">
        <v>0</v>
      </c>
      <c r="AN92" s="74">
        <v>0</v>
      </c>
      <c r="AO92" s="74">
        <v>12</v>
      </c>
      <c r="AP92" s="74">
        <v>1</v>
      </c>
      <c r="AQ92" s="67">
        <v>33</v>
      </c>
      <c r="AR92" s="67">
        <v>13</v>
      </c>
      <c r="AS92" s="162"/>
      <c r="AT92" s="13" t="s">
        <v>120</v>
      </c>
      <c r="AU92" s="74">
        <v>5</v>
      </c>
      <c r="AV92" s="74">
        <v>2</v>
      </c>
      <c r="AW92" s="74">
        <v>1</v>
      </c>
      <c r="AX92" s="74">
        <v>0</v>
      </c>
      <c r="AY92" s="74">
        <v>2</v>
      </c>
      <c r="AZ92" s="74">
        <v>2</v>
      </c>
      <c r="BA92" s="74">
        <v>1</v>
      </c>
      <c r="BB92" s="74">
        <v>0</v>
      </c>
      <c r="BC92" s="74">
        <v>2</v>
      </c>
      <c r="BD92" s="67">
        <v>15</v>
      </c>
      <c r="BE92" s="76">
        <v>12</v>
      </c>
      <c r="BF92" s="74">
        <v>0</v>
      </c>
      <c r="BG92" s="74">
        <v>12</v>
      </c>
      <c r="BH92" s="74">
        <v>3</v>
      </c>
      <c r="BI92" s="74">
        <v>1</v>
      </c>
      <c r="BJ92" s="162"/>
      <c r="BK92" s="13" t="s">
        <v>120</v>
      </c>
      <c r="BL92" s="74">
        <v>0</v>
      </c>
      <c r="BM92" s="74">
        <v>358</v>
      </c>
      <c r="BN92" s="74">
        <v>0</v>
      </c>
      <c r="BO92" s="74">
        <v>0</v>
      </c>
      <c r="BP92" s="74">
        <v>0</v>
      </c>
      <c r="BQ92" s="74">
        <v>14</v>
      </c>
      <c r="BR92" s="74">
        <v>15</v>
      </c>
      <c r="BS92" s="74">
        <v>20</v>
      </c>
      <c r="BT92" s="74">
        <v>14</v>
      </c>
      <c r="BU92" s="162"/>
      <c r="BV92" s="13" t="s">
        <v>120</v>
      </c>
      <c r="BW92" s="74">
        <v>100</v>
      </c>
      <c r="BX92" s="74">
        <v>63</v>
      </c>
      <c r="BY92" s="74">
        <v>99</v>
      </c>
      <c r="BZ92" s="74">
        <v>63</v>
      </c>
      <c r="CA92" s="74">
        <v>74</v>
      </c>
      <c r="CB92" s="74">
        <v>53</v>
      </c>
      <c r="CC92" s="74">
        <v>0</v>
      </c>
      <c r="CD92" s="74">
        <v>0</v>
      </c>
      <c r="CE92" s="74">
        <v>0</v>
      </c>
      <c r="CF92" s="74">
        <v>0</v>
      </c>
      <c r="CG92" s="74">
        <v>0</v>
      </c>
      <c r="CH92" s="74">
        <v>0</v>
      </c>
      <c r="CI92" s="74">
        <v>71</v>
      </c>
      <c r="CJ92" s="74">
        <v>18</v>
      </c>
      <c r="CK92" s="74">
        <v>70</v>
      </c>
      <c r="CL92" s="74">
        <v>18</v>
      </c>
      <c r="CM92" s="74">
        <v>49</v>
      </c>
      <c r="CN92" s="74">
        <v>15</v>
      </c>
      <c r="CO92" s="162"/>
      <c r="CP92" s="13" t="s">
        <v>120</v>
      </c>
      <c r="CQ92" s="5">
        <v>11</v>
      </c>
      <c r="CR92" s="5">
        <v>5</v>
      </c>
      <c r="CS92" s="5">
        <v>0</v>
      </c>
      <c r="CT92" s="5">
        <v>12</v>
      </c>
      <c r="CU92" s="5">
        <v>0</v>
      </c>
      <c r="CV92" s="29">
        <v>28</v>
      </c>
      <c r="CW92" s="5">
        <v>9</v>
      </c>
      <c r="CX92" s="5">
        <v>6</v>
      </c>
      <c r="CY92" s="72">
        <v>13</v>
      </c>
      <c r="CZ92" s="5">
        <v>9</v>
      </c>
      <c r="DA92" s="162"/>
      <c r="DB92" s="13" t="s">
        <v>120</v>
      </c>
      <c r="DC92" s="74">
        <v>408</v>
      </c>
      <c r="DD92" s="74">
        <v>331</v>
      </c>
      <c r="DE92" s="74">
        <v>543</v>
      </c>
      <c r="DF92" s="74">
        <v>0</v>
      </c>
      <c r="DG92" s="74">
        <v>17</v>
      </c>
      <c r="DH92" s="74">
        <v>0</v>
      </c>
      <c r="DI92" s="74">
        <v>358</v>
      </c>
      <c r="DJ92" s="74">
        <v>60</v>
      </c>
      <c r="DK92" s="74">
        <v>6</v>
      </c>
      <c r="DL92" s="74">
        <v>0</v>
      </c>
      <c r="DM92" s="74">
        <v>0</v>
      </c>
      <c r="DN92" s="74">
        <v>0</v>
      </c>
      <c r="DO92" s="74">
        <v>23</v>
      </c>
      <c r="DP92" s="74">
        <v>19</v>
      </c>
      <c r="DQ92" s="74">
        <v>703</v>
      </c>
      <c r="DR92" s="135"/>
      <c r="DS92" s="138" t="s">
        <v>183</v>
      </c>
      <c r="DT92" s="138" t="s">
        <v>4252</v>
      </c>
      <c r="DU92" s="138">
        <v>171</v>
      </c>
      <c r="DV92" s="138">
        <v>123</v>
      </c>
      <c r="DW92" s="139">
        <v>716</v>
      </c>
      <c r="DX92" s="139">
        <v>1723</v>
      </c>
    </row>
    <row r="93" spans="1:128">
      <c r="A93" s="162"/>
      <c r="B93" s="103" t="s">
        <v>102</v>
      </c>
      <c r="C93" s="105">
        <v>432</v>
      </c>
      <c r="D93" s="105">
        <v>198</v>
      </c>
      <c r="E93" s="105">
        <v>138</v>
      </c>
      <c r="F93" s="105">
        <v>92</v>
      </c>
      <c r="G93" s="105">
        <v>56</v>
      </c>
      <c r="H93" s="105">
        <v>24</v>
      </c>
      <c r="I93" s="105">
        <v>0</v>
      </c>
      <c r="J93" s="105">
        <v>0</v>
      </c>
      <c r="K93" s="105">
        <v>186</v>
      </c>
      <c r="L93" s="105">
        <v>48</v>
      </c>
      <c r="M93" s="105">
        <v>169</v>
      </c>
      <c r="N93" s="105">
        <v>102</v>
      </c>
      <c r="O93" s="105">
        <v>36</v>
      </c>
      <c r="P93" s="105">
        <v>12</v>
      </c>
      <c r="Q93" s="105">
        <v>23</v>
      </c>
      <c r="R93" s="105">
        <v>6</v>
      </c>
      <c r="S93" s="105">
        <v>99</v>
      </c>
      <c r="T93" s="105">
        <v>27</v>
      </c>
      <c r="U93" s="105">
        <v>1139</v>
      </c>
      <c r="V93" s="105">
        <v>509</v>
      </c>
      <c r="W93" s="162"/>
      <c r="X93" s="103" t="s">
        <v>102</v>
      </c>
      <c r="Y93" s="105">
        <v>17</v>
      </c>
      <c r="Z93" s="105">
        <v>7</v>
      </c>
      <c r="AA93" s="105">
        <v>2</v>
      </c>
      <c r="AB93" s="105">
        <v>2</v>
      </c>
      <c r="AC93" s="105">
        <v>0</v>
      </c>
      <c r="AD93" s="105">
        <v>0</v>
      </c>
      <c r="AE93" s="105">
        <v>0</v>
      </c>
      <c r="AF93" s="105">
        <v>0</v>
      </c>
      <c r="AG93" s="105">
        <v>6</v>
      </c>
      <c r="AH93" s="105">
        <v>4</v>
      </c>
      <c r="AI93" s="105">
        <v>18</v>
      </c>
      <c r="AJ93" s="105">
        <v>11</v>
      </c>
      <c r="AK93" s="105">
        <v>0</v>
      </c>
      <c r="AL93" s="105">
        <v>0</v>
      </c>
      <c r="AM93" s="105">
        <v>6</v>
      </c>
      <c r="AN93" s="105">
        <v>1</v>
      </c>
      <c r="AO93" s="105">
        <v>12</v>
      </c>
      <c r="AP93" s="105">
        <v>1</v>
      </c>
      <c r="AQ93" s="105">
        <v>61</v>
      </c>
      <c r="AR93" s="105">
        <v>26</v>
      </c>
      <c r="AS93" s="162"/>
      <c r="AT93" s="103" t="s">
        <v>102</v>
      </c>
      <c r="AU93" s="105">
        <v>7</v>
      </c>
      <c r="AV93" s="105">
        <v>3</v>
      </c>
      <c r="AW93" s="105">
        <v>2</v>
      </c>
      <c r="AX93" s="105">
        <v>0</v>
      </c>
      <c r="AY93" s="105">
        <v>3</v>
      </c>
      <c r="AZ93" s="105">
        <v>3</v>
      </c>
      <c r="BA93" s="105">
        <v>1</v>
      </c>
      <c r="BB93" s="105">
        <v>1</v>
      </c>
      <c r="BC93" s="105">
        <v>2</v>
      </c>
      <c r="BD93" s="105">
        <v>22</v>
      </c>
      <c r="BE93" s="105">
        <v>16</v>
      </c>
      <c r="BF93" s="105">
        <v>0</v>
      </c>
      <c r="BG93" s="105">
        <v>12</v>
      </c>
      <c r="BH93" s="105">
        <v>8</v>
      </c>
      <c r="BI93" s="105">
        <v>2</v>
      </c>
      <c r="BJ93" s="162"/>
      <c r="BK93" s="103" t="s">
        <v>102</v>
      </c>
      <c r="BL93" s="105">
        <v>0</v>
      </c>
      <c r="BM93" s="105">
        <v>448</v>
      </c>
      <c r="BN93" s="105">
        <v>0</v>
      </c>
      <c r="BO93" s="105">
        <v>0</v>
      </c>
      <c r="BP93" s="105">
        <v>0</v>
      </c>
      <c r="BQ93" s="105">
        <v>15</v>
      </c>
      <c r="BR93" s="105">
        <v>20</v>
      </c>
      <c r="BS93" s="105">
        <v>25</v>
      </c>
      <c r="BT93" s="105">
        <v>19</v>
      </c>
      <c r="BU93" s="162"/>
      <c r="BV93" s="103" t="s">
        <v>102</v>
      </c>
      <c r="BW93" s="105">
        <v>149</v>
      </c>
      <c r="BX93" s="105">
        <v>95</v>
      </c>
      <c r="BY93" s="105">
        <v>148</v>
      </c>
      <c r="BZ93" s="105">
        <v>95</v>
      </c>
      <c r="CA93" s="105">
        <v>106</v>
      </c>
      <c r="CB93" s="105">
        <v>76</v>
      </c>
      <c r="CC93" s="105">
        <v>0</v>
      </c>
      <c r="CD93" s="105">
        <v>0</v>
      </c>
      <c r="CE93" s="105">
        <v>0</v>
      </c>
      <c r="CF93" s="105">
        <v>0</v>
      </c>
      <c r="CG93" s="105">
        <v>0</v>
      </c>
      <c r="CH93" s="105">
        <v>0</v>
      </c>
      <c r="CI93" s="105">
        <v>89</v>
      </c>
      <c r="CJ93" s="105">
        <v>22</v>
      </c>
      <c r="CK93" s="105">
        <v>88</v>
      </c>
      <c r="CL93" s="105">
        <v>22</v>
      </c>
      <c r="CM93" s="105">
        <v>56</v>
      </c>
      <c r="CN93" s="105">
        <v>18</v>
      </c>
      <c r="CO93" s="162"/>
      <c r="CP93" s="105" t="s">
        <v>102</v>
      </c>
      <c r="CQ93" s="105">
        <v>11</v>
      </c>
      <c r="CR93" s="105">
        <v>11</v>
      </c>
      <c r="CS93" s="105">
        <v>0</v>
      </c>
      <c r="CT93" s="105">
        <v>17</v>
      </c>
      <c r="CU93" s="105">
        <v>0</v>
      </c>
      <c r="CV93" s="105">
        <v>39</v>
      </c>
      <c r="CW93" s="105">
        <v>14</v>
      </c>
      <c r="CX93" s="105">
        <v>7</v>
      </c>
      <c r="CY93" s="105">
        <v>14</v>
      </c>
      <c r="CZ93" s="105">
        <v>9</v>
      </c>
      <c r="DA93" s="162"/>
      <c r="DB93" s="103" t="s">
        <v>102</v>
      </c>
      <c r="DC93" s="105">
        <v>518</v>
      </c>
      <c r="DD93" s="105">
        <v>441</v>
      </c>
      <c r="DE93" s="105">
        <v>546</v>
      </c>
      <c r="DF93" s="105">
        <v>0</v>
      </c>
      <c r="DG93" s="105">
        <v>17</v>
      </c>
      <c r="DH93" s="105">
        <v>0</v>
      </c>
      <c r="DI93" s="105">
        <v>493</v>
      </c>
      <c r="DJ93" s="105">
        <v>60</v>
      </c>
      <c r="DK93" s="105">
        <v>6</v>
      </c>
      <c r="DL93" s="105">
        <v>0</v>
      </c>
      <c r="DM93" s="105">
        <v>0</v>
      </c>
      <c r="DN93" s="105">
        <v>0</v>
      </c>
      <c r="DO93" s="105">
        <v>23</v>
      </c>
      <c r="DP93" s="105">
        <v>22</v>
      </c>
      <c r="DQ93" s="105">
        <v>703</v>
      </c>
      <c r="DR93" s="135"/>
      <c r="DS93" s="138" t="s">
        <v>183</v>
      </c>
      <c r="DT93" s="138" t="s">
        <v>4253</v>
      </c>
      <c r="DU93" s="138">
        <v>238</v>
      </c>
      <c r="DV93" s="138">
        <v>162</v>
      </c>
      <c r="DW93" s="139">
        <v>896</v>
      </c>
      <c r="DX93" s="139">
        <v>2081</v>
      </c>
    </row>
    <row r="94" spans="1:128" ht="14.45" customHeight="1">
      <c r="A94" s="162" t="s">
        <v>184</v>
      </c>
      <c r="B94" s="13" t="s">
        <v>119</v>
      </c>
      <c r="C94" s="74">
        <v>192</v>
      </c>
      <c r="D94" s="74">
        <v>103</v>
      </c>
      <c r="E94" s="74">
        <v>112</v>
      </c>
      <c r="F94" s="74">
        <v>58</v>
      </c>
      <c r="G94" s="74">
        <v>68</v>
      </c>
      <c r="H94" s="74">
        <v>13</v>
      </c>
      <c r="I94" s="74">
        <v>0</v>
      </c>
      <c r="J94" s="74">
        <v>0</v>
      </c>
      <c r="K94" s="74">
        <v>39</v>
      </c>
      <c r="L94" s="74">
        <v>12</v>
      </c>
      <c r="M94" s="74">
        <v>161</v>
      </c>
      <c r="N94" s="74">
        <v>82</v>
      </c>
      <c r="O94" s="74">
        <v>36</v>
      </c>
      <c r="P94" s="74">
        <v>13</v>
      </c>
      <c r="Q94" s="74">
        <v>0</v>
      </c>
      <c r="R94" s="74">
        <v>0</v>
      </c>
      <c r="S94" s="74">
        <v>68</v>
      </c>
      <c r="T94" s="74">
        <v>25</v>
      </c>
      <c r="U94" s="67">
        <v>676</v>
      </c>
      <c r="V94" s="67">
        <v>306</v>
      </c>
      <c r="W94" s="162" t="s">
        <v>184</v>
      </c>
      <c r="X94" s="13" t="s">
        <v>119</v>
      </c>
      <c r="Y94" s="74">
        <v>2</v>
      </c>
      <c r="Z94" s="74">
        <v>1</v>
      </c>
      <c r="AA94" s="74">
        <v>12</v>
      </c>
      <c r="AB94" s="74">
        <v>5</v>
      </c>
      <c r="AC94" s="74">
        <v>0</v>
      </c>
      <c r="AD94" s="74">
        <v>0</v>
      </c>
      <c r="AE94" s="74">
        <v>0</v>
      </c>
      <c r="AF94" s="74">
        <v>0</v>
      </c>
      <c r="AG94" s="74">
        <v>1</v>
      </c>
      <c r="AH94" s="74">
        <v>0</v>
      </c>
      <c r="AI94" s="74">
        <v>52</v>
      </c>
      <c r="AJ94" s="74">
        <v>22</v>
      </c>
      <c r="AK94" s="74">
        <v>0</v>
      </c>
      <c r="AL94" s="74">
        <v>0</v>
      </c>
      <c r="AM94" s="74">
        <v>0</v>
      </c>
      <c r="AN94" s="74">
        <v>0</v>
      </c>
      <c r="AO94" s="74">
        <v>22</v>
      </c>
      <c r="AP94" s="74">
        <v>6</v>
      </c>
      <c r="AQ94" s="67">
        <v>89</v>
      </c>
      <c r="AR94" s="67">
        <v>34</v>
      </c>
      <c r="AS94" s="162" t="s">
        <v>184</v>
      </c>
      <c r="AT94" s="13" t="s">
        <v>119</v>
      </c>
      <c r="AU94" s="74">
        <v>5</v>
      </c>
      <c r="AV94" s="74">
        <v>3</v>
      </c>
      <c r="AW94" s="74">
        <v>2</v>
      </c>
      <c r="AX94" s="74">
        <v>0</v>
      </c>
      <c r="AY94" s="74">
        <v>1</v>
      </c>
      <c r="AZ94" s="74">
        <v>4</v>
      </c>
      <c r="BA94" s="74">
        <v>1</v>
      </c>
      <c r="BB94" s="74">
        <v>0</v>
      </c>
      <c r="BC94" s="74">
        <v>2</v>
      </c>
      <c r="BD94" s="67">
        <v>18</v>
      </c>
      <c r="BE94" s="76">
        <v>14</v>
      </c>
      <c r="BF94" s="74">
        <v>10</v>
      </c>
      <c r="BG94" s="74">
        <v>13</v>
      </c>
      <c r="BH94" s="74">
        <v>1</v>
      </c>
      <c r="BI94" s="74">
        <v>2</v>
      </c>
      <c r="BJ94" s="162" t="s">
        <v>184</v>
      </c>
      <c r="BK94" s="13" t="s">
        <v>119</v>
      </c>
      <c r="BL94" s="74">
        <v>0</v>
      </c>
      <c r="BM94" s="74">
        <v>257</v>
      </c>
      <c r="BN94" s="74">
        <v>0</v>
      </c>
      <c r="BO94" s="74">
        <v>0</v>
      </c>
      <c r="BP94" s="74">
        <v>0</v>
      </c>
      <c r="BQ94" s="74">
        <v>8</v>
      </c>
      <c r="BR94" s="74">
        <v>14</v>
      </c>
      <c r="BS94" s="74">
        <v>14</v>
      </c>
      <c r="BT94" s="74">
        <v>14</v>
      </c>
      <c r="BU94" s="162" t="s">
        <v>184</v>
      </c>
      <c r="BV94" s="13" t="s">
        <v>119</v>
      </c>
      <c r="BW94" s="74">
        <v>136</v>
      </c>
      <c r="BX94" s="74">
        <v>60</v>
      </c>
      <c r="BY94" s="74">
        <v>135</v>
      </c>
      <c r="BZ94" s="74">
        <v>60</v>
      </c>
      <c r="CA94" s="74">
        <v>56</v>
      </c>
      <c r="CB94" s="74">
        <v>25</v>
      </c>
      <c r="CC94" s="74">
        <v>5</v>
      </c>
      <c r="CD94" s="74">
        <v>1</v>
      </c>
      <c r="CE94" s="74">
        <v>5</v>
      </c>
      <c r="CF94" s="74">
        <v>1</v>
      </c>
      <c r="CG94" s="74">
        <v>1</v>
      </c>
      <c r="CH94" s="74">
        <v>0</v>
      </c>
      <c r="CI94" s="74">
        <v>39</v>
      </c>
      <c r="CJ94" s="74">
        <v>14</v>
      </c>
      <c r="CK94" s="74">
        <v>39</v>
      </c>
      <c r="CL94" s="74">
        <v>14</v>
      </c>
      <c r="CM94" s="74">
        <v>14</v>
      </c>
      <c r="CN94" s="74">
        <v>4</v>
      </c>
      <c r="CO94" s="162" t="s">
        <v>184</v>
      </c>
      <c r="CP94" s="13" t="s">
        <v>119</v>
      </c>
      <c r="CQ94" s="5">
        <v>6</v>
      </c>
      <c r="CR94" s="5">
        <v>12</v>
      </c>
      <c r="CS94" s="5">
        <v>0</v>
      </c>
      <c r="CT94" s="5">
        <v>21</v>
      </c>
      <c r="CU94" s="5">
        <v>0</v>
      </c>
      <c r="CV94" s="29">
        <v>39</v>
      </c>
      <c r="CW94" s="5">
        <v>16</v>
      </c>
      <c r="CX94" s="5">
        <v>9</v>
      </c>
      <c r="CY94" s="72">
        <v>10</v>
      </c>
      <c r="CZ94" s="5">
        <v>3</v>
      </c>
      <c r="DA94" s="162" t="s">
        <v>184</v>
      </c>
      <c r="DB94" s="13" t="s">
        <v>119</v>
      </c>
      <c r="DC94" s="74">
        <v>141</v>
      </c>
      <c r="DD94" s="74">
        <v>30</v>
      </c>
      <c r="DE94" s="74">
        <v>0</v>
      </c>
      <c r="DF94" s="74">
        <v>0</v>
      </c>
      <c r="DG94" s="74">
        <v>55</v>
      </c>
      <c r="DH94" s="74">
        <v>0</v>
      </c>
      <c r="DI94" s="74">
        <v>354</v>
      </c>
      <c r="DJ94" s="74">
        <v>54</v>
      </c>
      <c r="DK94" s="74">
        <v>7</v>
      </c>
      <c r="DL94" s="74">
        <v>0</v>
      </c>
      <c r="DM94" s="74">
        <v>0</v>
      </c>
      <c r="DN94" s="74">
        <v>0</v>
      </c>
      <c r="DO94" s="74">
        <v>0</v>
      </c>
      <c r="DP94" s="74">
        <v>0</v>
      </c>
      <c r="DQ94" s="74">
        <v>3</v>
      </c>
      <c r="DR94" s="135"/>
      <c r="DS94" s="138" t="s">
        <v>184</v>
      </c>
      <c r="DT94" s="138" t="s">
        <v>4254</v>
      </c>
      <c r="DU94" s="138">
        <v>180</v>
      </c>
      <c r="DV94" s="138">
        <v>71</v>
      </c>
      <c r="DW94" s="139">
        <v>514</v>
      </c>
      <c r="DX94" s="139">
        <v>641</v>
      </c>
    </row>
    <row r="95" spans="1:128">
      <c r="A95" s="162"/>
      <c r="B95" s="13" t="s">
        <v>120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67">
        <v>0</v>
      </c>
      <c r="V95" s="67">
        <v>0</v>
      </c>
      <c r="W95" s="162"/>
      <c r="X95" s="13" t="s">
        <v>120</v>
      </c>
      <c r="Y95" s="74">
        <v>0</v>
      </c>
      <c r="Z95" s="74">
        <v>0</v>
      </c>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67">
        <v>0</v>
      </c>
      <c r="AR95" s="67">
        <v>0</v>
      </c>
      <c r="AS95" s="162"/>
      <c r="AT95" s="13" t="s">
        <v>120</v>
      </c>
      <c r="AU95" s="74">
        <v>0</v>
      </c>
      <c r="AV95" s="74">
        <v>0</v>
      </c>
      <c r="AW95" s="74">
        <v>0</v>
      </c>
      <c r="AX95" s="74">
        <v>0</v>
      </c>
      <c r="AY95" s="74">
        <v>0</v>
      </c>
      <c r="AZ95" s="74">
        <v>0</v>
      </c>
      <c r="BA95" s="74">
        <v>0</v>
      </c>
      <c r="BB95" s="74">
        <v>0</v>
      </c>
      <c r="BC95" s="74">
        <v>0</v>
      </c>
      <c r="BD95" s="67">
        <v>0</v>
      </c>
      <c r="BE95" s="76">
        <v>0</v>
      </c>
      <c r="BF95" s="74">
        <v>0</v>
      </c>
      <c r="BG95" s="74">
        <v>0</v>
      </c>
      <c r="BH95" s="74">
        <v>0</v>
      </c>
      <c r="BI95" s="74">
        <v>0</v>
      </c>
      <c r="BJ95" s="162"/>
      <c r="BK95" s="13" t="s">
        <v>120</v>
      </c>
      <c r="BL95" s="74">
        <v>0</v>
      </c>
      <c r="BM95" s="74">
        <v>0</v>
      </c>
      <c r="BN95" s="74">
        <v>0</v>
      </c>
      <c r="BO95" s="74">
        <v>0</v>
      </c>
      <c r="BP95" s="74">
        <v>0</v>
      </c>
      <c r="BQ95" s="74">
        <v>0</v>
      </c>
      <c r="BR95" s="74">
        <v>0</v>
      </c>
      <c r="BS95" s="74">
        <v>0</v>
      </c>
      <c r="BT95" s="74">
        <v>0</v>
      </c>
      <c r="BU95" s="162"/>
      <c r="BV95" s="13" t="s">
        <v>120</v>
      </c>
      <c r="BW95" s="74">
        <v>0</v>
      </c>
      <c r="BX95" s="74">
        <v>0</v>
      </c>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162"/>
      <c r="CP95" s="13" t="s">
        <v>120</v>
      </c>
      <c r="CQ95" s="5">
        <v>0</v>
      </c>
      <c r="CR95" s="5">
        <v>0</v>
      </c>
      <c r="CS95" s="5">
        <v>0</v>
      </c>
      <c r="CT95" s="5">
        <v>0</v>
      </c>
      <c r="CU95" s="5">
        <v>0</v>
      </c>
      <c r="CV95" s="29">
        <v>0</v>
      </c>
      <c r="CW95" s="5">
        <v>0</v>
      </c>
      <c r="CX95" s="5">
        <v>0</v>
      </c>
      <c r="CY95" s="72">
        <v>0</v>
      </c>
      <c r="CZ95" s="5">
        <v>0</v>
      </c>
      <c r="DA95" s="162"/>
      <c r="DB95" s="13" t="s">
        <v>120</v>
      </c>
      <c r="DC95" s="74">
        <v>0</v>
      </c>
      <c r="DD95" s="74">
        <v>0</v>
      </c>
      <c r="DE95" s="74">
        <v>0</v>
      </c>
      <c r="DF95" s="74">
        <v>0</v>
      </c>
      <c r="DG95" s="74">
        <v>0</v>
      </c>
      <c r="DH95" s="74">
        <v>0</v>
      </c>
      <c r="DI95" s="74">
        <v>0</v>
      </c>
      <c r="DJ95" s="74">
        <v>0</v>
      </c>
      <c r="DK95" s="74">
        <v>0</v>
      </c>
      <c r="DL95" s="74">
        <v>0</v>
      </c>
      <c r="DM95" s="74">
        <v>0</v>
      </c>
      <c r="DN95" s="74">
        <v>0</v>
      </c>
      <c r="DO95" s="74">
        <v>0</v>
      </c>
      <c r="DP95" s="74">
        <v>0</v>
      </c>
      <c r="DQ95" s="74">
        <v>0</v>
      </c>
      <c r="DR95" s="135"/>
      <c r="DS95" s="138" t="s">
        <v>184</v>
      </c>
      <c r="DT95" s="138" t="s">
        <v>4255</v>
      </c>
      <c r="DU95" s="138">
        <v>0</v>
      </c>
      <c r="DV95" s="138">
        <v>0</v>
      </c>
      <c r="DW95" s="139">
        <v>0</v>
      </c>
      <c r="DX95" s="139">
        <v>0</v>
      </c>
    </row>
    <row r="96" spans="1:128">
      <c r="A96" s="162"/>
      <c r="B96" s="103" t="s">
        <v>102</v>
      </c>
      <c r="C96" s="105">
        <v>192</v>
      </c>
      <c r="D96" s="105">
        <v>103</v>
      </c>
      <c r="E96" s="105">
        <v>112</v>
      </c>
      <c r="F96" s="105">
        <v>58</v>
      </c>
      <c r="G96" s="105">
        <v>68</v>
      </c>
      <c r="H96" s="105">
        <v>13</v>
      </c>
      <c r="I96" s="105">
        <v>0</v>
      </c>
      <c r="J96" s="105">
        <v>0</v>
      </c>
      <c r="K96" s="105">
        <v>39</v>
      </c>
      <c r="L96" s="105">
        <v>12</v>
      </c>
      <c r="M96" s="105">
        <v>161</v>
      </c>
      <c r="N96" s="105">
        <v>82</v>
      </c>
      <c r="O96" s="105">
        <v>36</v>
      </c>
      <c r="P96" s="105">
        <v>13</v>
      </c>
      <c r="Q96" s="105">
        <v>0</v>
      </c>
      <c r="R96" s="105">
        <v>0</v>
      </c>
      <c r="S96" s="105">
        <v>68</v>
      </c>
      <c r="T96" s="105">
        <v>25</v>
      </c>
      <c r="U96" s="105">
        <v>676</v>
      </c>
      <c r="V96" s="105">
        <v>306</v>
      </c>
      <c r="W96" s="162"/>
      <c r="X96" s="103" t="s">
        <v>102</v>
      </c>
      <c r="Y96" s="105">
        <v>2</v>
      </c>
      <c r="Z96" s="105">
        <v>1</v>
      </c>
      <c r="AA96" s="105">
        <v>12</v>
      </c>
      <c r="AB96" s="105">
        <v>5</v>
      </c>
      <c r="AC96" s="105">
        <v>0</v>
      </c>
      <c r="AD96" s="105">
        <v>0</v>
      </c>
      <c r="AE96" s="105">
        <v>0</v>
      </c>
      <c r="AF96" s="105">
        <v>0</v>
      </c>
      <c r="AG96" s="105">
        <v>1</v>
      </c>
      <c r="AH96" s="105">
        <v>0</v>
      </c>
      <c r="AI96" s="105">
        <v>52</v>
      </c>
      <c r="AJ96" s="105">
        <v>22</v>
      </c>
      <c r="AK96" s="105">
        <v>0</v>
      </c>
      <c r="AL96" s="105">
        <v>0</v>
      </c>
      <c r="AM96" s="105">
        <v>0</v>
      </c>
      <c r="AN96" s="105">
        <v>0</v>
      </c>
      <c r="AO96" s="105">
        <v>22</v>
      </c>
      <c r="AP96" s="105">
        <v>6</v>
      </c>
      <c r="AQ96" s="105">
        <v>89</v>
      </c>
      <c r="AR96" s="105">
        <v>34</v>
      </c>
      <c r="AS96" s="162"/>
      <c r="AT96" s="103" t="s">
        <v>102</v>
      </c>
      <c r="AU96" s="105">
        <v>5</v>
      </c>
      <c r="AV96" s="105">
        <v>3</v>
      </c>
      <c r="AW96" s="105">
        <v>2</v>
      </c>
      <c r="AX96" s="105">
        <v>0</v>
      </c>
      <c r="AY96" s="105">
        <v>1</v>
      </c>
      <c r="AZ96" s="105">
        <v>4</v>
      </c>
      <c r="BA96" s="105">
        <v>1</v>
      </c>
      <c r="BB96" s="105">
        <v>0</v>
      </c>
      <c r="BC96" s="105">
        <v>2</v>
      </c>
      <c r="BD96" s="105">
        <v>18</v>
      </c>
      <c r="BE96" s="105">
        <v>14</v>
      </c>
      <c r="BF96" s="105">
        <v>10</v>
      </c>
      <c r="BG96" s="105">
        <v>13</v>
      </c>
      <c r="BH96" s="105">
        <v>1</v>
      </c>
      <c r="BI96" s="105">
        <v>2</v>
      </c>
      <c r="BJ96" s="162"/>
      <c r="BK96" s="103" t="s">
        <v>102</v>
      </c>
      <c r="BL96" s="105">
        <v>0</v>
      </c>
      <c r="BM96" s="105">
        <v>257</v>
      </c>
      <c r="BN96" s="105">
        <v>0</v>
      </c>
      <c r="BO96" s="105">
        <v>0</v>
      </c>
      <c r="BP96" s="105">
        <v>0</v>
      </c>
      <c r="BQ96" s="105">
        <v>8</v>
      </c>
      <c r="BR96" s="105">
        <v>14</v>
      </c>
      <c r="BS96" s="105">
        <v>14</v>
      </c>
      <c r="BT96" s="105">
        <v>14</v>
      </c>
      <c r="BU96" s="162"/>
      <c r="BV96" s="103" t="s">
        <v>102</v>
      </c>
      <c r="BW96" s="105">
        <v>136</v>
      </c>
      <c r="BX96" s="105">
        <v>60</v>
      </c>
      <c r="BY96" s="105">
        <v>135</v>
      </c>
      <c r="BZ96" s="105">
        <v>60</v>
      </c>
      <c r="CA96" s="105">
        <v>56</v>
      </c>
      <c r="CB96" s="105">
        <v>25</v>
      </c>
      <c r="CC96" s="105">
        <v>5</v>
      </c>
      <c r="CD96" s="105">
        <v>1</v>
      </c>
      <c r="CE96" s="105">
        <v>5</v>
      </c>
      <c r="CF96" s="105">
        <v>1</v>
      </c>
      <c r="CG96" s="105">
        <v>1</v>
      </c>
      <c r="CH96" s="105">
        <v>0</v>
      </c>
      <c r="CI96" s="105">
        <v>39</v>
      </c>
      <c r="CJ96" s="105">
        <v>14</v>
      </c>
      <c r="CK96" s="105">
        <v>39</v>
      </c>
      <c r="CL96" s="105">
        <v>14</v>
      </c>
      <c r="CM96" s="105">
        <v>14</v>
      </c>
      <c r="CN96" s="105">
        <v>4</v>
      </c>
      <c r="CO96" s="162"/>
      <c r="CP96" s="105" t="s">
        <v>102</v>
      </c>
      <c r="CQ96" s="105">
        <v>6</v>
      </c>
      <c r="CR96" s="105">
        <v>12</v>
      </c>
      <c r="CS96" s="105">
        <v>0</v>
      </c>
      <c r="CT96" s="105">
        <v>21</v>
      </c>
      <c r="CU96" s="105">
        <v>0</v>
      </c>
      <c r="CV96" s="105">
        <v>39</v>
      </c>
      <c r="CW96" s="105">
        <v>16</v>
      </c>
      <c r="CX96" s="105">
        <v>9</v>
      </c>
      <c r="CY96" s="105">
        <v>10</v>
      </c>
      <c r="CZ96" s="105">
        <v>3</v>
      </c>
      <c r="DA96" s="162"/>
      <c r="DB96" s="103" t="s">
        <v>102</v>
      </c>
      <c r="DC96" s="105">
        <v>141</v>
      </c>
      <c r="DD96" s="105">
        <v>30</v>
      </c>
      <c r="DE96" s="105">
        <v>0</v>
      </c>
      <c r="DF96" s="105">
        <v>0</v>
      </c>
      <c r="DG96" s="105">
        <v>55</v>
      </c>
      <c r="DH96" s="105">
        <v>0</v>
      </c>
      <c r="DI96" s="105">
        <v>354</v>
      </c>
      <c r="DJ96" s="105">
        <v>54</v>
      </c>
      <c r="DK96" s="105">
        <v>7</v>
      </c>
      <c r="DL96" s="105">
        <v>0</v>
      </c>
      <c r="DM96" s="105">
        <v>0</v>
      </c>
      <c r="DN96" s="105">
        <v>0</v>
      </c>
      <c r="DO96" s="105">
        <v>0</v>
      </c>
      <c r="DP96" s="105">
        <v>0</v>
      </c>
      <c r="DQ96" s="105">
        <v>3</v>
      </c>
      <c r="DR96" s="135"/>
      <c r="DS96" s="138" t="s">
        <v>184</v>
      </c>
      <c r="DT96" s="138" t="s">
        <v>4256</v>
      </c>
      <c r="DU96" s="138">
        <v>180</v>
      </c>
      <c r="DV96" s="138">
        <v>71</v>
      </c>
      <c r="DW96" s="139">
        <v>514</v>
      </c>
      <c r="DX96" s="139">
        <v>641</v>
      </c>
    </row>
    <row r="97" spans="1:128" ht="14.45" customHeight="1">
      <c r="A97" s="162" t="s">
        <v>185</v>
      </c>
      <c r="B97" s="13" t="s">
        <v>119</v>
      </c>
      <c r="C97" s="74">
        <v>1324</v>
      </c>
      <c r="D97" s="74">
        <v>752</v>
      </c>
      <c r="E97" s="74">
        <v>320</v>
      </c>
      <c r="F97" s="74">
        <v>202</v>
      </c>
      <c r="G97" s="74">
        <v>177</v>
      </c>
      <c r="H97" s="74">
        <v>88</v>
      </c>
      <c r="I97" s="74">
        <v>36</v>
      </c>
      <c r="J97" s="74">
        <v>21</v>
      </c>
      <c r="K97" s="74">
        <v>193</v>
      </c>
      <c r="L97" s="74">
        <v>70</v>
      </c>
      <c r="M97" s="74">
        <v>705</v>
      </c>
      <c r="N97" s="74">
        <v>417</v>
      </c>
      <c r="O97" s="74">
        <v>0</v>
      </c>
      <c r="P97" s="74">
        <v>0</v>
      </c>
      <c r="Q97" s="74">
        <v>239</v>
      </c>
      <c r="R97" s="74">
        <v>86</v>
      </c>
      <c r="S97" s="74">
        <v>0</v>
      </c>
      <c r="T97" s="74">
        <v>0</v>
      </c>
      <c r="U97" s="67">
        <v>2994</v>
      </c>
      <c r="V97" s="67">
        <v>1636</v>
      </c>
      <c r="W97" s="162" t="s">
        <v>185</v>
      </c>
      <c r="X97" s="13" t="s">
        <v>119</v>
      </c>
      <c r="Y97" s="74">
        <v>23</v>
      </c>
      <c r="Z97" s="74">
        <v>11</v>
      </c>
      <c r="AA97" s="74">
        <v>16</v>
      </c>
      <c r="AB97" s="74">
        <v>8</v>
      </c>
      <c r="AC97" s="74">
        <v>0</v>
      </c>
      <c r="AD97" s="74">
        <v>0</v>
      </c>
      <c r="AE97" s="74">
        <v>0</v>
      </c>
      <c r="AF97" s="74">
        <v>0</v>
      </c>
      <c r="AG97" s="74">
        <v>23</v>
      </c>
      <c r="AH97" s="74">
        <v>13</v>
      </c>
      <c r="AI97" s="74">
        <v>171</v>
      </c>
      <c r="AJ97" s="74">
        <v>99</v>
      </c>
      <c r="AK97" s="74">
        <v>0</v>
      </c>
      <c r="AL97" s="74">
        <v>0</v>
      </c>
      <c r="AM97" s="74">
        <v>54</v>
      </c>
      <c r="AN97" s="74">
        <v>19</v>
      </c>
      <c r="AO97" s="74">
        <v>0</v>
      </c>
      <c r="AP97" s="74">
        <v>0</v>
      </c>
      <c r="AQ97" s="67">
        <v>287</v>
      </c>
      <c r="AR97" s="67">
        <v>150</v>
      </c>
      <c r="AS97" s="162" t="s">
        <v>185</v>
      </c>
      <c r="AT97" s="13" t="s">
        <v>119</v>
      </c>
      <c r="AU97" s="74">
        <v>25</v>
      </c>
      <c r="AV97" s="74">
        <v>10</v>
      </c>
      <c r="AW97" s="74">
        <v>5</v>
      </c>
      <c r="AX97" s="74">
        <v>2</v>
      </c>
      <c r="AY97" s="74">
        <v>7</v>
      </c>
      <c r="AZ97" s="74">
        <v>13</v>
      </c>
      <c r="BA97" s="74">
        <v>0</v>
      </c>
      <c r="BB97" s="74">
        <v>8</v>
      </c>
      <c r="BC97" s="74">
        <v>0</v>
      </c>
      <c r="BD97" s="67">
        <v>70</v>
      </c>
      <c r="BE97" s="76">
        <v>60</v>
      </c>
      <c r="BF97" s="74">
        <v>41</v>
      </c>
      <c r="BG97" s="74">
        <v>20</v>
      </c>
      <c r="BH97" s="74">
        <v>2</v>
      </c>
      <c r="BI97" s="74">
        <v>11</v>
      </c>
      <c r="BJ97" s="162" t="s">
        <v>185</v>
      </c>
      <c r="BK97" s="13" t="s">
        <v>119</v>
      </c>
      <c r="BL97" s="74">
        <v>0</v>
      </c>
      <c r="BM97" s="74">
        <v>1384</v>
      </c>
      <c r="BN97" s="74">
        <v>124</v>
      </c>
      <c r="BO97" s="74">
        <v>0</v>
      </c>
      <c r="BP97" s="74">
        <v>0</v>
      </c>
      <c r="BQ97" s="74">
        <v>14</v>
      </c>
      <c r="BR97" s="74">
        <v>59</v>
      </c>
      <c r="BS97" s="74">
        <v>39</v>
      </c>
      <c r="BT97" s="74">
        <v>45</v>
      </c>
      <c r="BU97" s="162" t="s">
        <v>185</v>
      </c>
      <c r="BV97" s="13" t="s">
        <v>119</v>
      </c>
      <c r="BW97" s="74">
        <v>480</v>
      </c>
      <c r="BX97" s="74">
        <v>289</v>
      </c>
      <c r="BY97" s="74">
        <v>475</v>
      </c>
      <c r="BZ97" s="74">
        <v>286</v>
      </c>
      <c r="CA97" s="74">
        <v>256</v>
      </c>
      <c r="CB97" s="74">
        <v>162</v>
      </c>
      <c r="CC97" s="74">
        <v>2</v>
      </c>
      <c r="CD97" s="74">
        <v>0</v>
      </c>
      <c r="CE97" s="74">
        <v>2</v>
      </c>
      <c r="CF97" s="74">
        <v>0</v>
      </c>
      <c r="CG97" s="74">
        <v>1</v>
      </c>
      <c r="CH97" s="74">
        <v>0</v>
      </c>
      <c r="CI97" s="74">
        <v>183</v>
      </c>
      <c r="CJ97" s="74">
        <v>68</v>
      </c>
      <c r="CK97" s="74">
        <v>181</v>
      </c>
      <c r="CL97" s="74">
        <v>67</v>
      </c>
      <c r="CM97" s="74">
        <v>100</v>
      </c>
      <c r="CN97" s="74">
        <v>38</v>
      </c>
      <c r="CO97" s="162" t="s">
        <v>185</v>
      </c>
      <c r="CP97" s="13" t="s">
        <v>119</v>
      </c>
      <c r="CQ97" s="5">
        <v>45</v>
      </c>
      <c r="CR97" s="5">
        <v>15</v>
      </c>
      <c r="CS97" s="5">
        <v>0</v>
      </c>
      <c r="CT97" s="5">
        <v>65</v>
      </c>
      <c r="CU97" s="5">
        <v>0</v>
      </c>
      <c r="CV97" s="29">
        <v>125</v>
      </c>
      <c r="CW97" s="5">
        <v>50</v>
      </c>
      <c r="CX97" s="5">
        <v>31</v>
      </c>
      <c r="CY97" s="72">
        <v>24</v>
      </c>
      <c r="CZ97" s="5">
        <v>11</v>
      </c>
      <c r="DA97" s="162" t="s">
        <v>185</v>
      </c>
      <c r="DB97" s="13" t="s">
        <v>119</v>
      </c>
      <c r="DC97" s="74">
        <v>722</v>
      </c>
      <c r="DD97" s="74">
        <v>420</v>
      </c>
      <c r="DE97" s="74">
        <v>11</v>
      </c>
      <c r="DF97" s="74">
        <v>0</v>
      </c>
      <c r="DG97" s="74">
        <v>33</v>
      </c>
      <c r="DH97" s="74">
        <v>123</v>
      </c>
      <c r="DI97" s="74">
        <v>737</v>
      </c>
      <c r="DJ97" s="74">
        <v>18</v>
      </c>
      <c r="DK97" s="74">
        <v>20</v>
      </c>
      <c r="DL97" s="74">
        <v>0</v>
      </c>
      <c r="DM97" s="74">
        <v>0</v>
      </c>
      <c r="DN97" s="74">
        <v>1</v>
      </c>
      <c r="DO97" s="74">
        <v>3</v>
      </c>
      <c r="DP97" s="74">
        <v>8</v>
      </c>
      <c r="DQ97" s="74">
        <v>2</v>
      </c>
      <c r="DR97" s="135"/>
      <c r="DS97" s="138" t="s">
        <v>185</v>
      </c>
      <c r="DT97" s="138" t="s">
        <v>4257</v>
      </c>
      <c r="DU97" s="138">
        <v>665</v>
      </c>
      <c r="DV97" s="138">
        <v>357</v>
      </c>
      <c r="DW97" s="139">
        <v>3140</v>
      </c>
      <c r="DX97" s="139">
        <v>2084</v>
      </c>
    </row>
    <row r="98" spans="1:128">
      <c r="A98" s="162"/>
      <c r="B98" s="13" t="s">
        <v>120</v>
      </c>
      <c r="C98" s="74">
        <v>479</v>
      </c>
      <c r="D98" s="74">
        <v>272</v>
      </c>
      <c r="E98" s="74">
        <v>112</v>
      </c>
      <c r="F98" s="74">
        <v>74</v>
      </c>
      <c r="G98" s="74">
        <v>127</v>
      </c>
      <c r="H98" s="74">
        <v>76</v>
      </c>
      <c r="I98" s="74">
        <v>89</v>
      </c>
      <c r="J98" s="74">
        <v>67</v>
      </c>
      <c r="K98" s="74">
        <v>208</v>
      </c>
      <c r="L98" s="74">
        <v>89</v>
      </c>
      <c r="M98" s="74">
        <v>38</v>
      </c>
      <c r="N98" s="74">
        <v>28</v>
      </c>
      <c r="O98" s="74">
        <v>56</v>
      </c>
      <c r="P98" s="74">
        <v>24</v>
      </c>
      <c r="Q98" s="74">
        <v>43</v>
      </c>
      <c r="R98" s="74">
        <v>15</v>
      </c>
      <c r="S98" s="74">
        <v>140</v>
      </c>
      <c r="T98" s="74">
        <v>55</v>
      </c>
      <c r="U98" s="67">
        <v>1292</v>
      </c>
      <c r="V98" s="67">
        <v>700</v>
      </c>
      <c r="W98" s="162"/>
      <c r="X98" s="13" t="s">
        <v>120</v>
      </c>
      <c r="Y98" s="74">
        <v>19</v>
      </c>
      <c r="Z98" s="74">
        <v>9</v>
      </c>
      <c r="AA98" s="74">
        <v>19</v>
      </c>
      <c r="AB98" s="74">
        <v>9</v>
      </c>
      <c r="AC98" s="74">
        <v>6</v>
      </c>
      <c r="AD98" s="74">
        <v>5</v>
      </c>
      <c r="AE98" s="74">
        <v>0</v>
      </c>
      <c r="AF98" s="74">
        <v>0</v>
      </c>
      <c r="AG98" s="74">
        <v>27</v>
      </c>
      <c r="AH98" s="74">
        <v>9</v>
      </c>
      <c r="AI98" s="74">
        <v>38</v>
      </c>
      <c r="AJ98" s="74">
        <v>28</v>
      </c>
      <c r="AK98" s="74">
        <v>0</v>
      </c>
      <c r="AL98" s="74">
        <v>0</v>
      </c>
      <c r="AM98" s="74">
        <v>42</v>
      </c>
      <c r="AN98" s="74">
        <v>15</v>
      </c>
      <c r="AO98" s="74">
        <v>0</v>
      </c>
      <c r="AP98" s="74">
        <v>0</v>
      </c>
      <c r="AQ98" s="67">
        <v>151</v>
      </c>
      <c r="AR98" s="67">
        <v>75</v>
      </c>
      <c r="AS98" s="162"/>
      <c r="AT98" s="13" t="s">
        <v>120</v>
      </c>
      <c r="AU98" s="74">
        <v>8</v>
      </c>
      <c r="AV98" s="74">
        <v>2</v>
      </c>
      <c r="AW98" s="74">
        <v>3</v>
      </c>
      <c r="AX98" s="74">
        <v>1</v>
      </c>
      <c r="AY98" s="74">
        <v>4</v>
      </c>
      <c r="AZ98" s="74">
        <v>3</v>
      </c>
      <c r="BA98" s="74">
        <v>1</v>
      </c>
      <c r="BB98" s="74">
        <v>1</v>
      </c>
      <c r="BC98" s="74">
        <v>3</v>
      </c>
      <c r="BD98" s="67">
        <v>26</v>
      </c>
      <c r="BE98" s="76">
        <v>25</v>
      </c>
      <c r="BF98" s="74">
        <v>4</v>
      </c>
      <c r="BG98" s="74">
        <v>0</v>
      </c>
      <c r="BH98" s="74">
        <v>1</v>
      </c>
      <c r="BI98" s="74">
        <v>1</v>
      </c>
      <c r="BJ98" s="162"/>
      <c r="BK98" s="13" t="s">
        <v>120</v>
      </c>
      <c r="BL98" s="74">
        <v>0</v>
      </c>
      <c r="BM98" s="74">
        <v>543</v>
      </c>
      <c r="BN98" s="74">
        <v>0</v>
      </c>
      <c r="BO98" s="74">
        <v>0</v>
      </c>
      <c r="BP98" s="74">
        <v>0</v>
      </c>
      <c r="BQ98" s="74">
        <v>53</v>
      </c>
      <c r="BR98" s="74">
        <v>26</v>
      </c>
      <c r="BS98" s="74">
        <v>26</v>
      </c>
      <c r="BT98" s="74">
        <v>26</v>
      </c>
      <c r="BU98" s="162"/>
      <c r="BV98" s="13" t="s">
        <v>120</v>
      </c>
      <c r="BW98" s="74">
        <v>185</v>
      </c>
      <c r="BX98" s="74">
        <v>116</v>
      </c>
      <c r="BY98" s="74">
        <v>185</v>
      </c>
      <c r="BZ98" s="74">
        <v>116</v>
      </c>
      <c r="CA98" s="74">
        <v>120</v>
      </c>
      <c r="CB98" s="74">
        <v>68</v>
      </c>
      <c r="CC98" s="74">
        <v>38</v>
      </c>
      <c r="CD98" s="74">
        <v>18</v>
      </c>
      <c r="CE98" s="74">
        <v>38</v>
      </c>
      <c r="CF98" s="74">
        <v>18</v>
      </c>
      <c r="CG98" s="74">
        <v>24</v>
      </c>
      <c r="CH98" s="74">
        <v>11</v>
      </c>
      <c r="CI98" s="74">
        <v>123</v>
      </c>
      <c r="CJ98" s="74">
        <v>56</v>
      </c>
      <c r="CK98" s="74">
        <v>123</v>
      </c>
      <c r="CL98" s="74">
        <v>56</v>
      </c>
      <c r="CM98" s="74">
        <v>68</v>
      </c>
      <c r="CN98" s="74">
        <v>36</v>
      </c>
      <c r="CO98" s="162"/>
      <c r="CP98" s="13" t="s">
        <v>120</v>
      </c>
      <c r="CQ98" s="5">
        <v>43</v>
      </c>
      <c r="CR98" s="5">
        <v>8</v>
      </c>
      <c r="CS98" s="5">
        <v>0</v>
      </c>
      <c r="CT98" s="5">
        <v>7</v>
      </c>
      <c r="CU98" s="5">
        <v>0</v>
      </c>
      <c r="CV98" s="29">
        <v>58</v>
      </c>
      <c r="CW98" s="5">
        <v>36</v>
      </c>
      <c r="CX98" s="5">
        <v>34</v>
      </c>
      <c r="CY98" s="72">
        <v>28</v>
      </c>
      <c r="CZ98" s="5">
        <v>14</v>
      </c>
      <c r="DA98" s="162"/>
      <c r="DB98" s="13" t="s">
        <v>120</v>
      </c>
      <c r="DC98" s="74">
        <v>358</v>
      </c>
      <c r="DD98" s="74">
        <v>24</v>
      </c>
      <c r="DE98" s="74">
        <v>110</v>
      </c>
      <c r="DF98" s="74">
        <v>0</v>
      </c>
      <c r="DG98" s="74">
        <v>81</v>
      </c>
      <c r="DH98" s="74">
        <v>0</v>
      </c>
      <c r="DI98" s="74">
        <v>429</v>
      </c>
      <c r="DJ98" s="74">
        <v>4</v>
      </c>
      <c r="DK98" s="74">
        <v>9</v>
      </c>
      <c r="DL98" s="74">
        <v>0</v>
      </c>
      <c r="DM98" s="74">
        <v>0</v>
      </c>
      <c r="DN98" s="74">
        <v>0</v>
      </c>
      <c r="DO98" s="74">
        <v>0</v>
      </c>
      <c r="DP98" s="74">
        <v>0</v>
      </c>
      <c r="DQ98" s="74">
        <v>0</v>
      </c>
      <c r="DR98" s="135"/>
      <c r="DS98" s="138" t="s">
        <v>185</v>
      </c>
      <c r="DT98" s="138" t="s">
        <v>4258</v>
      </c>
      <c r="DU98" s="138">
        <v>346</v>
      </c>
      <c r="DV98" s="138">
        <v>212</v>
      </c>
      <c r="DW98" s="139">
        <v>1086</v>
      </c>
      <c r="DX98" s="139">
        <v>1015</v>
      </c>
    </row>
    <row r="99" spans="1:128">
      <c r="A99" s="162"/>
      <c r="B99" s="103" t="s">
        <v>102</v>
      </c>
      <c r="C99" s="105">
        <v>1803</v>
      </c>
      <c r="D99" s="105">
        <v>1024</v>
      </c>
      <c r="E99" s="105">
        <v>432</v>
      </c>
      <c r="F99" s="105">
        <v>276</v>
      </c>
      <c r="G99" s="105">
        <v>304</v>
      </c>
      <c r="H99" s="105">
        <v>164</v>
      </c>
      <c r="I99" s="105">
        <v>125</v>
      </c>
      <c r="J99" s="105">
        <v>88</v>
      </c>
      <c r="K99" s="105">
        <v>401</v>
      </c>
      <c r="L99" s="105">
        <v>159</v>
      </c>
      <c r="M99" s="105">
        <v>743</v>
      </c>
      <c r="N99" s="105">
        <v>445</v>
      </c>
      <c r="O99" s="105">
        <v>56</v>
      </c>
      <c r="P99" s="105">
        <v>24</v>
      </c>
      <c r="Q99" s="105">
        <v>282</v>
      </c>
      <c r="R99" s="105">
        <v>101</v>
      </c>
      <c r="S99" s="105">
        <v>140</v>
      </c>
      <c r="T99" s="105">
        <v>55</v>
      </c>
      <c r="U99" s="105">
        <v>4286</v>
      </c>
      <c r="V99" s="105">
        <v>2336</v>
      </c>
      <c r="W99" s="162"/>
      <c r="X99" s="103" t="s">
        <v>102</v>
      </c>
      <c r="Y99" s="105">
        <v>42</v>
      </c>
      <c r="Z99" s="105">
        <v>20</v>
      </c>
      <c r="AA99" s="105">
        <v>35</v>
      </c>
      <c r="AB99" s="105">
        <v>17</v>
      </c>
      <c r="AC99" s="105">
        <v>6</v>
      </c>
      <c r="AD99" s="105">
        <v>5</v>
      </c>
      <c r="AE99" s="105">
        <v>0</v>
      </c>
      <c r="AF99" s="105">
        <v>0</v>
      </c>
      <c r="AG99" s="105">
        <v>50</v>
      </c>
      <c r="AH99" s="105">
        <v>22</v>
      </c>
      <c r="AI99" s="105">
        <v>209</v>
      </c>
      <c r="AJ99" s="105">
        <v>127</v>
      </c>
      <c r="AK99" s="105">
        <v>0</v>
      </c>
      <c r="AL99" s="105">
        <v>0</v>
      </c>
      <c r="AM99" s="105">
        <v>96</v>
      </c>
      <c r="AN99" s="105">
        <v>34</v>
      </c>
      <c r="AO99" s="105">
        <v>0</v>
      </c>
      <c r="AP99" s="105">
        <v>0</v>
      </c>
      <c r="AQ99" s="105">
        <v>438</v>
      </c>
      <c r="AR99" s="105">
        <v>225</v>
      </c>
      <c r="AS99" s="162"/>
      <c r="AT99" s="103" t="s">
        <v>102</v>
      </c>
      <c r="AU99" s="105">
        <v>33</v>
      </c>
      <c r="AV99" s="105">
        <v>12</v>
      </c>
      <c r="AW99" s="105">
        <v>8</v>
      </c>
      <c r="AX99" s="105">
        <v>3</v>
      </c>
      <c r="AY99" s="105">
        <v>11</v>
      </c>
      <c r="AZ99" s="105">
        <v>16</v>
      </c>
      <c r="BA99" s="105">
        <v>1</v>
      </c>
      <c r="BB99" s="105">
        <v>9</v>
      </c>
      <c r="BC99" s="105">
        <v>3</v>
      </c>
      <c r="BD99" s="105">
        <v>96</v>
      </c>
      <c r="BE99" s="105">
        <v>85</v>
      </c>
      <c r="BF99" s="105">
        <v>45</v>
      </c>
      <c r="BG99" s="105">
        <v>20</v>
      </c>
      <c r="BH99" s="105">
        <v>3</v>
      </c>
      <c r="BI99" s="105">
        <v>12</v>
      </c>
      <c r="BJ99" s="162"/>
      <c r="BK99" s="103" t="s">
        <v>102</v>
      </c>
      <c r="BL99" s="105">
        <v>0</v>
      </c>
      <c r="BM99" s="105">
        <v>1927</v>
      </c>
      <c r="BN99" s="105">
        <v>124</v>
      </c>
      <c r="BO99" s="105">
        <v>0</v>
      </c>
      <c r="BP99" s="105">
        <v>0</v>
      </c>
      <c r="BQ99" s="105">
        <v>67</v>
      </c>
      <c r="BR99" s="105">
        <v>85</v>
      </c>
      <c r="BS99" s="105">
        <v>65</v>
      </c>
      <c r="BT99" s="105">
        <v>71</v>
      </c>
      <c r="BU99" s="162"/>
      <c r="BV99" s="103" t="s">
        <v>102</v>
      </c>
      <c r="BW99" s="105">
        <v>665</v>
      </c>
      <c r="BX99" s="105">
        <v>405</v>
      </c>
      <c r="BY99" s="105">
        <v>660</v>
      </c>
      <c r="BZ99" s="105">
        <v>402</v>
      </c>
      <c r="CA99" s="105">
        <v>376</v>
      </c>
      <c r="CB99" s="105">
        <v>230</v>
      </c>
      <c r="CC99" s="105">
        <v>40</v>
      </c>
      <c r="CD99" s="105">
        <v>18</v>
      </c>
      <c r="CE99" s="105">
        <v>40</v>
      </c>
      <c r="CF99" s="105">
        <v>18</v>
      </c>
      <c r="CG99" s="105">
        <v>25</v>
      </c>
      <c r="CH99" s="105">
        <v>11</v>
      </c>
      <c r="CI99" s="105">
        <v>306</v>
      </c>
      <c r="CJ99" s="105">
        <v>124</v>
      </c>
      <c r="CK99" s="105">
        <v>304</v>
      </c>
      <c r="CL99" s="105">
        <v>123</v>
      </c>
      <c r="CM99" s="105">
        <v>168</v>
      </c>
      <c r="CN99" s="105">
        <v>74</v>
      </c>
      <c r="CO99" s="162"/>
      <c r="CP99" s="105" t="s">
        <v>102</v>
      </c>
      <c r="CQ99" s="105">
        <v>88</v>
      </c>
      <c r="CR99" s="105">
        <v>23</v>
      </c>
      <c r="CS99" s="105">
        <v>0</v>
      </c>
      <c r="CT99" s="105">
        <v>72</v>
      </c>
      <c r="CU99" s="105">
        <v>0</v>
      </c>
      <c r="CV99" s="105">
        <v>183</v>
      </c>
      <c r="CW99" s="105">
        <v>86</v>
      </c>
      <c r="CX99" s="105">
        <v>65</v>
      </c>
      <c r="CY99" s="105">
        <v>52</v>
      </c>
      <c r="CZ99" s="105">
        <v>25</v>
      </c>
      <c r="DA99" s="162"/>
      <c r="DB99" s="103" t="s">
        <v>102</v>
      </c>
      <c r="DC99" s="105">
        <v>1080</v>
      </c>
      <c r="DD99" s="105">
        <v>444</v>
      </c>
      <c r="DE99" s="105">
        <v>121</v>
      </c>
      <c r="DF99" s="105">
        <v>0</v>
      </c>
      <c r="DG99" s="105">
        <v>114</v>
      </c>
      <c r="DH99" s="105">
        <v>123</v>
      </c>
      <c r="DI99" s="105">
        <v>1166</v>
      </c>
      <c r="DJ99" s="105">
        <v>22</v>
      </c>
      <c r="DK99" s="105">
        <v>29</v>
      </c>
      <c r="DL99" s="105">
        <v>0</v>
      </c>
      <c r="DM99" s="105">
        <v>0</v>
      </c>
      <c r="DN99" s="105">
        <v>1</v>
      </c>
      <c r="DO99" s="105">
        <v>3</v>
      </c>
      <c r="DP99" s="105">
        <v>8</v>
      </c>
      <c r="DQ99" s="105">
        <v>2</v>
      </c>
      <c r="DR99" s="135"/>
      <c r="DS99" s="138" t="s">
        <v>185</v>
      </c>
      <c r="DT99" s="138" t="s">
        <v>4259</v>
      </c>
      <c r="DU99" s="138">
        <v>1011</v>
      </c>
      <c r="DV99" s="138">
        <v>569</v>
      </c>
      <c r="DW99" s="139">
        <v>4226</v>
      </c>
      <c r="DX99" s="139">
        <v>3099</v>
      </c>
    </row>
    <row r="100" spans="1:128">
      <c r="A100" s="98" t="s">
        <v>125</v>
      </c>
      <c r="B100" s="78"/>
      <c r="C100" s="185"/>
      <c r="D100" s="185"/>
      <c r="E100" s="185"/>
      <c r="F100" s="185"/>
      <c r="G100" s="185"/>
      <c r="H100" s="185"/>
      <c r="I100" s="185"/>
      <c r="J100" s="185"/>
      <c r="K100" s="185"/>
      <c r="L100" s="185"/>
      <c r="M100" s="185"/>
      <c r="N100" s="185"/>
      <c r="O100" s="185"/>
      <c r="P100" s="185"/>
      <c r="Q100" s="185"/>
      <c r="R100" s="185"/>
      <c r="S100" s="185"/>
      <c r="T100" s="185"/>
      <c r="U100" s="67"/>
      <c r="V100" s="67"/>
      <c r="W100" s="98" t="s">
        <v>125</v>
      </c>
      <c r="X100" s="78"/>
      <c r="Y100" s="213"/>
      <c r="Z100" s="213"/>
      <c r="AA100" s="213"/>
      <c r="AB100" s="213"/>
      <c r="AC100" s="213"/>
      <c r="AD100" s="213"/>
      <c r="AE100" s="213"/>
      <c r="AF100" s="213"/>
      <c r="AG100" s="213"/>
      <c r="AH100" s="213"/>
      <c r="AI100" s="213"/>
      <c r="AJ100" s="213"/>
      <c r="AK100" s="213"/>
      <c r="AL100" s="213"/>
      <c r="AM100" s="213"/>
      <c r="AN100" s="213"/>
      <c r="AO100" s="213"/>
      <c r="AP100" s="213"/>
      <c r="AQ100" s="67"/>
      <c r="AR100" s="67"/>
      <c r="AS100" s="98" t="s">
        <v>125</v>
      </c>
      <c r="AT100" s="78"/>
      <c r="AU100" s="211"/>
      <c r="AV100" s="211"/>
      <c r="AW100" s="211"/>
      <c r="AX100" s="211"/>
      <c r="AY100" s="211"/>
      <c r="AZ100" s="211"/>
      <c r="BA100" s="211"/>
      <c r="BB100" s="211"/>
      <c r="BC100" s="211"/>
      <c r="BD100" s="211"/>
      <c r="BE100" s="211"/>
      <c r="BF100" s="211"/>
      <c r="BG100" s="211"/>
      <c r="BH100" s="211"/>
      <c r="BI100" s="211"/>
      <c r="BJ100" s="98" t="s">
        <v>125</v>
      </c>
      <c r="BK100" s="78"/>
      <c r="BL100" s="3"/>
      <c r="BM100" s="3"/>
      <c r="BN100" s="3"/>
      <c r="BO100" s="3"/>
      <c r="BP100" s="3"/>
      <c r="BQ100" s="3"/>
      <c r="BR100" s="3"/>
      <c r="BS100" s="3"/>
      <c r="BT100" s="3"/>
      <c r="BU100" s="98" t="s">
        <v>125</v>
      </c>
      <c r="BV100" s="78"/>
      <c r="BW100" s="84"/>
      <c r="BX100" s="84"/>
      <c r="BY100" s="84"/>
      <c r="BZ100" s="84"/>
      <c r="CA100" s="84"/>
      <c r="CB100" s="84"/>
      <c r="CC100" s="84"/>
      <c r="CD100" s="84"/>
      <c r="CE100" s="84"/>
      <c r="CF100" s="84"/>
      <c r="CG100" s="84"/>
      <c r="CH100" s="84"/>
      <c r="CI100" s="84"/>
      <c r="CJ100" s="84"/>
      <c r="CK100" s="84"/>
      <c r="CL100" s="84"/>
      <c r="CM100" s="84"/>
      <c r="CN100" s="84"/>
      <c r="CO100" s="98" t="s">
        <v>125</v>
      </c>
      <c r="CP100" s="78"/>
      <c r="CQ100" s="163"/>
      <c r="CR100" s="163"/>
      <c r="CS100" s="163"/>
      <c r="CT100" s="163"/>
      <c r="CU100" s="163"/>
      <c r="CV100" s="163"/>
      <c r="CW100" s="163"/>
      <c r="CX100" s="163"/>
      <c r="CY100" s="163"/>
      <c r="CZ100" s="163"/>
      <c r="DA100" s="98" t="s">
        <v>125</v>
      </c>
      <c r="DB100" s="78"/>
      <c r="DC100" s="211"/>
      <c r="DD100" s="211"/>
      <c r="DE100" s="211"/>
      <c r="DF100" s="211"/>
      <c r="DG100" s="211"/>
      <c r="DH100" s="211"/>
      <c r="DI100" s="211"/>
      <c r="DJ100" s="211"/>
      <c r="DK100" s="211"/>
      <c r="DL100" s="211"/>
      <c r="DM100" s="211"/>
      <c r="DN100" s="211"/>
      <c r="DO100" s="211"/>
      <c r="DP100" s="211"/>
      <c r="DQ100" s="211"/>
      <c r="DR100" s="135"/>
      <c r="DS100" s="138" t="s">
        <v>125</v>
      </c>
      <c r="DT100" s="138" t="s">
        <v>125</v>
      </c>
      <c r="DU100" s="138">
        <v>0</v>
      </c>
      <c r="DV100" s="138">
        <v>0</v>
      </c>
      <c r="DW100" s="139">
        <v>0</v>
      </c>
      <c r="DX100" s="139">
        <v>0</v>
      </c>
    </row>
    <row r="101" spans="1:128" ht="14.45" customHeight="1">
      <c r="A101" s="162" t="s">
        <v>186</v>
      </c>
      <c r="B101" s="13" t="s">
        <v>119</v>
      </c>
      <c r="C101" s="74">
        <v>295</v>
      </c>
      <c r="D101" s="74">
        <v>154</v>
      </c>
      <c r="E101" s="74">
        <v>50</v>
      </c>
      <c r="F101" s="74">
        <v>30</v>
      </c>
      <c r="G101" s="74">
        <v>0</v>
      </c>
      <c r="H101" s="74">
        <v>0</v>
      </c>
      <c r="I101" s="74">
        <v>0</v>
      </c>
      <c r="J101" s="74">
        <v>0</v>
      </c>
      <c r="K101" s="74">
        <v>116</v>
      </c>
      <c r="L101" s="74">
        <v>46</v>
      </c>
      <c r="M101" s="74">
        <v>155</v>
      </c>
      <c r="N101" s="74">
        <v>66</v>
      </c>
      <c r="O101" s="74">
        <v>0</v>
      </c>
      <c r="P101" s="74">
        <v>0</v>
      </c>
      <c r="Q101" s="74">
        <v>78</v>
      </c>
      <c r="R101" s="74">
        <v>20</v>
      </c>
      <c r="S101" s="74">
        <v>0</v>
      </c>
      <c r="T101" s="74">
        <v>0</v>
      </c>
      <c r="U101" s="67">
        <v>694</v>
      </c>
      <c r="V101" s="67">
        <v>316</v>
      </c>
      <c r="W101" s="162" t="s">
        <v>186</v>
      </c>
      <c r="X101" s="13" t="s">
        <v>119</v>
      </c>
      <c r="Y101" s="74">
        <v>0</v>
      </c>
      <c r="Z101" s="74">
        <v>0</v>
      </c>
      <c r="AA101" s="74">
        <v>0</v>
      </c>
      <c r="AB101" s="74">
        <v>0</v>
      </c>
      <c r="AC101" s="74">
        <v>0</v>
      </c>
      <c r="AD101" s="74">
        <v>0</v>
      </c>
      <c r="AE101" s="74">
        <v>0</v>
      </c>
      <c r="AF101" s="74">
        <v>0</v>
      </c>
      <c r="AG101" s="74">
        <v>0</v>
      </c>
      <c r="AH101" s="74">
        <v>0</v>
      </c>
      <c r="AI101" s="74">
        <v>25</v>
      </c>
      <c r="AJ101" s="74">
        <v>13</v>
      </c>
      <c r="AK101" s="74">
        <v>0</v>
      </c>
      <c r="AL101" s="74">
        <v>0</v>
      </c>
      <c r="AM101" s="74">
        <v>28</v>
      </c>
      <c r="AN101" s="74">
        <v>5</v>
      </c>
      <c r="AO101" s="74">
        <v>0</v>
      </c>
      <c r="AP101" s="74">
        <v>0</v>
      </c>
      <c r="AQ101" s="67">
        <v>53</v>
      </c>
      <c r="AR101" s="67">
        <v>18</v>
      </c>
      <c r="AS101" s="162" t="s">
        <v>186</v>
      </c>
      <c r="AT101" s="13" t="s">
        <v>119</v>
      </c>
      <c r="AU101" s="74">
        <v>8</v>
      </c>
      <c r="AV101" s="74">
        <v>3</v>
      </c>
      <c r="AW101" s="74">
        <v>0</v>
      </c>
      <c r="AX101" s="74">
        <v>0</v>
      </c>
      <c r="AY101" s="74">
        <v>3</v>
      </c>
      <c r="AZ101" s="74">
        <v>3</v>
      </c>
      <c r="BA101" s="74">
        <v>0</v>
      </c>
      <c r="BB101" s="74">
        <v>2</v>
      </c>
      <c r="BC101" s="74">
        <v>0</v>
      </c>
      <c r="BD101" s="67">
        <v>19</v>
      </c>
      <c r="BE101" s="76">
        <v>20</v>
      </c>
      <c r="BF101" s="74">
        <v>12</v>
      </c>
      <c r="BG101" s="74">
        <v>0</v>
      </c>
      <c r="BH101" s="74">
        <v>0</v>
      </c>
      <c r="BI101" s="74">
        <v>4</v>
      </c>
      <c r="BJ101" s="162" t="s">
        <v>186</v>
      </c>
      <c r="BK101" s="13" t="s">
        <v>119</v>
      </c>
      <c r="BL101" s="74">
        <v>0</v>
      </c>
      <c r="BM101" s="74">
        <v>229</v>
      </c>
      <c r="BN101" s="74">
        <v>15</v>
      </c>
      <c r="BO101" s="74">
        <v>25</v>
      </c>
      <c r="BP101" s="74">
        <v>0</v>
      </c>
      <c r="BQ101" s="74">
        <v>3</v>
      </c>
      <c r="BR101" s="74">
        <v>16</v>
      </c>
      <c r="BS101" s="74">
        <v>19</v>
      </c>
      <c r="BT101" s="74">
        <v>16</v>
      </c>
      <c r="BU101" s="162" t="s">
        <v>186</v>
      </c>
      <c r="BV101" s="13" t="s">
        <v>119</v>
      </c>
      <c r="BW101" s="74">
        <v>62</v>
      </c>
      <c r="BX101" s="74">
        <v>34</v>
      </c>
      <c r="BY101" s="74">
        <v>61</v>
      </c>
      <c r="BZ101" s="74">
        <v>34</v>
      </c>
      <c r="CA101" s="74">
        <v>28</v>
      </c>
      <c r="CB101" s="74">
        <v>16</v>
      </c>
      <c r="CC101" s="74">
        <v>0</v>
      </c>
      <c r="CD101" s="74">
        <v>0</v>
      </c>
      <c r="CE101" s="74">
        <v>0</v>
      </c>
      <c r="CF101" s="74">
        <v>0</v>
      </c>
      <c r="CG101" s="74">
        <v>0</v>
      </c>
      <c r="CH101" s="74">
        <v>0</v>
      </c>
      <c r="CI101" s="74">
        <v>57</v>
      </c>
      <c r="CJ101" s="74">
        <v>14</v>
      </c>
      <c r="CK101" s="74">
        <v>57</v>
      </c>
      <c r="CL101" s="74">
        <v>14</v>
      </c>
      <c r="CM101" s="74">
        <v>24</v>
      </c>
      <c r="CN101" s="74">
        <v>7</v>
      </c>
      <c r="CO101" s="162" t="s">
        <v>186</v>
      </c>
      <c r="CP101" s="13" t="s">
        <v>119</v>
      </c>
      <c r="CQ101" s="5">
        <v>6</v>
      </c>
      <c r="CR101" s="5">
        <v>13</v>
      </c>
      <c r="CS101" s="5">
        <v>0</v>
      </c>
      <c r="CT101" s="5">
        <v>25</v>
      </c>
      <c r="CU101" s="5">
        <v>0</v>
      </c>
      <c r="CV101" s="29">
        <v>44</v>
      </c>
      <c r="CW101" s="5">
        <v>18</v>
      </c>
      <c r="CX101" s="5">
        <v>7</v>
      </c>
      <c r="CY101" s="72">
        <v>6</v>
      </c>
      <c r="CZ101" s="5">
        <v>2</v>
      </c>
      <c r="DA101" s="162" t="s">
        <v>186</v>
      </c>
      <c r="DB101" s="13" t="s">
        <v>119</v>
      </c>
      <c r="DC101" s="74">
        <v>208</v>
      </c>
      <c r="DD101" s="74">
        <v>136</v>
      </c>
      <c r="DE101" s="74">
        <v>15</v>
      </c>
      <c r="DF101" s="74">
        <v>0</v>
      </c>
      <c r="DG101" s="74">
        <v>4</v>
      </c>
      <c r="DH101" s="74">
        <v>6</v>
      </c>
      <c r="DI101" s="74">
        <v>296</v>
      </c>
      <c r="DJ101" s="74">
        <v>6</v>
      </c>
      <c r="DK101" s="74">
        <v>6</v>
      </c>
      <c r="DL101" s="74">
        <v>5</v>
      </c>
      <c r="DM101" s="74">
        <v>6</v>
      </c>
      <c r="DN101" s="74">
        <v>1</v>
      </c>
      <c r="DO101" s="74">
        <v>7</v>
      </c>
      <c r="DP101" s="74">
        <v>9</v>
      </c>
      <c r="DQ101" s="74">
        <v>19</v>
      </c>
      <c r="DR101" s="135"/>
      <c r="DS101" s="138" t="s">
        <v>186</v>
      </c>
      <c r="DT101" s="138" t="s">
        <v>4260</v>
      </c>
      <c r="DU101" s="138">
        <v>119</v>
      </c>
      <c r="DV101" s="138">
        <v>52</v>
      </c>
      <c r="DW101" s="139">
        <v>603</v>
      </c>
      <c r="DX101" s="139">
        <v>688</v>
      </c>
    </row>
    <row r="102" spans="1:128">
      <c r="A102" s="162"/>
      <c r="B102" s="13" t="s">
        <v>120</v>
      </c>
      <c r="C102" s="74">
        <v>172</v>
      </c>
      <c r="D102" s="74">
        <v>76</v>
      </c>
      <c r="E102" s="74">
        <v>93</v>
      </c>
      <c r="F102" s="74">
        <v>44</v>
      </c>
      <c r="G102" s="74">
        <v>0</v>
      </c>
      <c r="H102" s="74">
        <v>0</v>
      </c>
      <c r="I102" s="74">
        <v>0</v>
      </c>
      <c r="J102" s="74">
        <v>0</v>
      </c>
      <c r="K102" s="74">
        <v>66</v>
      </c>
      <c r="L102" s="74">
        <v>22</v>
      </c>
      <c r="M102" s="74">
        <v>73</v>
      </c>
      <c r="N102" s="74">
        <v>44</v>
      </c>
      <c r="O102" s="74">
        <v>1</v>
      </c>
      <c r="P102" s="74">
        <v>0</v>
      </c>
      <c r="Q102" s="74">
        <v>48</v>
      </c>
      <c r="R102" s="74">
        <v>21</v>
      </c>
      <c r="S102" s="74">
        <v>0</v>
      </c>
      <c r="T102" s="74">
        <v>0</v>
      </c>
      <c r="U102" s="67">
        <v>453</v>
      </c>
      <c r="V102" s="67">
        <v>207</v>
      </c>
      <c r="W102" s="162"/>
      <c r="X102" s="13" t="s">
        <v>120</v>
      </c>
      <c r="Y102" s="74">
        <v>0</v>
      </c>
      <c r="Z102" s="74">
        <v>0</v>
      </c>
      <c r="AA102" s="74">
        <v>0</v>
      </c>
      <c r="AB102" s="74">
        <v>0</v>
      </c>
      <c r="AC102" s="74">
        <v>0</v>
      </c>
      <c r="AD102" s="74">
        <v>0</v>
      </c>
      <c r="AE102" s="74">
        <v>0</v>
      </c>
      <c r="AF102" s="74">
        <v>0</v>
      </c>
      <c r="AG102" s="74">
        <v>0</v>
      </c>
      <c r="AH102" s="74">
        <v>0</v>
      </c>
      <c r="AI102" s="74">
        <v>4</v>
      </c>
      <c r="AJ102" s="74">
        <v>3</v>
      </c>
      <c r="AK102" s="74">
        <v>1</v>
      </c>
      <c r="AL102" s="74">
        <v>0</v>
      </c>
      <c r="AM102" s="74">
        <v>5</v>
      </c>
      <c r="AN102" s="74">
        <v>2</v>
      </c>
      <c r="AO102" s="74">
        <v>0</v>
      </c>
      <c r="AP102" s="74">
        <v>0</v>
      </c>
      <c r="AQ102" s="67">
        <v>10</v>
      </c>
      <c r="AR102" s="67">
        <v>5</v>
      </c>
      <c r="AS102" s="162"/>
      <c r="AT102" s="13" t="s">
        <v>120</v>
      </c>
      <c r="AU102" s="74">
        <v>3</v>
      </c>
      <c r="AV102" s="74">
        <v>2</v>
      </c>
      <c r="AW102" s="74">
        <v>0</v>
      </c>
      <c r="AX102" s="74">
        <v>0</v>
      </c>
      <c r="AY102" s="74">
        <v>1</v>
      </c>
      <c r="AZ102" s="74">
        <v>2</v>
      </c>
      <c r="BA102" s="74">
        <v>1</v>
      </c>
      <c r="BB102" s="74">
        <v>1</v>
      </c>
      <c r="BC102" s="74">
        <v>0</v>
      </c>
      <c r="BD102" s="67">
        <v>10</v>
      </c>
      <c r="BE102" s="76">
        <v>10</v>
      </c>
      <c r="BF102" s="74">
        <v>10</v>
      </c>
      <c r="BG102" s="74">
        <v>10</v>
      </c>
      <c r="BH102" s="74">
        <v>0</v>
      </c>
      <c r="BI102" s="74">
        <v>1</v>
      </c>
      <c r="BJ102" s="162"/>
      <c r="BK102" s="13" t="s">
        <v>120</v>
      </c>
      <c r="BL102" s="74">
        <v>0</v>
      </c>
      <c r="BM102" s="74">
        <v>213</v>
      </c>
      <c r="BN102" s="74">
        <v>0</v>
      </c>
      <c r="BO102" s="74">
        <v>0</v>
      </c>
      <c r="BP102" s="74">
        <v>0</v>
      </c>
      <c r="BQ102" s="74">
        <v>11</v>
      </c>
      <c r="BR102" s="74">
        <v>9</v>
      </c>
      <c r="BS102" s="74">
        <v>9</v>
      </c>
      <c r="BT102" s="74">
        <v>9</v>
      </c>
      <c r="BU102" s="162"/>
      <c r="BV102" s="13" t="s">
        <v>120</v>
      </c>
      <c r="BW102" s="74">
        <v>84</v>
      </c>
      <c r="BX102" s="74">
        <v>51</v>
      </c>
      <c r="BY102" s="74">
        <v>82</v>
      </c>
      <c r="BZ102" s="74">
        <v>49</v>
      </c>
      <c r="CA102" s="74">
        <v>67</v>
      </c>
      <c r="CB102" s="74">
        <v>39</v>
      </c>
      <c r="CC102" s="74">
        <v>3</v>
      </c>
      <c r="CD102" s="74">
        <v>0</v>
      </c>
      <c r="CE102" s="74">
        <v>3</v>
      </c>
      <c r="CF102" s="74">
        <v>0</v>
      </c>
      <c r="CG102" s="74">
        <v>1</v>
      </c>
      <c r="CH102" s="74">
        <v>0</v>
      </c>
      <c r="CI102" s="74">
        <v>41</v>
      </c>
      <c r="CJ102" s="74">
        <v>18</v>
      </c>
      <c r="CK102" s="74">
        <v>41</v>
      </c>
      <c r="CL102" s="74">
        <v>18</v>
      </c>
      <c r="CM102" s="74">
        <v>26</v>
      </c>
      <c r="CN102" s="74">
        <v>9</v>
      </c>
      <c r="CO102" s="162"/>
      <c r="CP102" s="13" t="s">
        <v>120</v>
      </c>
      <c r="CQ102" s="5">
        <v>8</v>
      </c>
      <c r="CR102" s="5">
        <v>5</v>
      </c>
      <c r="CS102" s="5">
        <v>0</v>
      </c>
      <c r="CT102" s="5">
        <v>6</v>
      </c>
      <c r="CU102" s="5">
        <v>0</v>
      </c>
      <c r="CV102" s="29">
        <v>19</v>
      </c>
      <c r="CW102" s="5">
        <v>8</v>
      </c>
      <c r="CX102" s="5">
        <v>10</v>
      </c>
      <c r="CY102" s="72">
        <v>6</v>
      </c>
      <c r="CZ102" s="5">
        <v>3</v>
      </c>
      <c r="DA102" s="162"/>
      <c r="DB102" s="13" t="s">
        <v>120</v>
      </c>
      <c r="DC102" s="74">
        <v>0</v>
      </c>
      <c r="DD102" s="74">
        <v>0</v>
      </c>
      <c r="DE102" s="74">
        <v>0</v>
      </c>
      <c r="DF102" s="74">
        <v>0</v>
      </c>
      <c r="DG102" s="74">
        <v>0</v>
      </c>
      <c r="DH102" s="74">
        <v>0</v>
      </c>
      <c r="DI102" s="74">
        <v>0</v>
      </c>
      <c r="DJ102" s="74">
        <v>0</v>
      </c>
      <c r="DK102" s="74">
        <v>0</v>
      </c>
      <c r="DL102" s="74">
        <v>0</v>
      </c>
      <c r="DM102" s="74">
        <v>0</v>
      </c>
      <c r="DN102" s="74">
        <v>0</v>
      </c>
      <c r="DO102" s="74">
        <v>0</v>
      </c>
      <c r="DP102" s="74">
        <v>0</v>
      </c>
      <c r="DQ102" s="74">
        <v>0</v>
      </c>
      <c r="DR102" s="135"/>
      <c r="DS102" s="138" t="s">
        <v>186</v>
      </c>
      <c r="DT102" s="138" t="s">
        <v>4261</v>
      </c>
      <c r="DU102" s="138">
        <v>128</v>
      </c>
      <c r="DV102" s="138">
        <v>94</v>
      </c>
      <c r="DW102" s="139">
        <v>426</v>
      </c>
      <c r="DX102" s="139">
        <v>0</v>
      </c>
    </row>
    <row r="103" spans="1:128">
      <c r="A103" s="162"/>
      <c r="B103" s="103" t="s">
        <v>102</v>
      </c>
      <c r="C103" s="105">
        <v>467</v>
      </c>
      <c r="D103" s="105">
        <v>230</v>
      </c>
      <c r="E103" s="105">
        <v>143</v>
      </c>
      <c r="F103" s="105">
        <v>74</v>
      </c>
      <c r="G103" s="105">
        <v>0</v>
      </c>
      <c r="H103" s="105">
        <v>0</v>
      </c>
      <c r="I103" s="105">
        <v>0</v>
      </c>
      <c r="J103" s="105">
        <v>0</v>
      </c>
      <c r="K103" s="105">
        <v>182</v>
      </c>
      <c r="L103" s="105">
        <v>68</v>
      </c>
      <c r="M103" s="105">
        <v>228</v>
      </c>
      <c r="N103" s="105">
        <v>110</v>
      </c>
      <c r="O103" s="105">
        <v>1</v>
      </c>
      <c r="P103" s="105">
        <v>0</v>
      </c>
      <c r="Q103" s="105">
        <v>126</v>
      </c>
      <c r="R103" s="105">
        <v>41</v>
      </c>
      <c r="S103" s="105">
        <v>0</v>
      </c>
      <c r="T103" s="105">
        <v>0</v>
      </c>
      <c r="U103" s="105">
        <v>1147</v>
      </c>
      <c r="V103" s="105">
        <v>523</v>
      </c>
      <c r="W103" s="162"/>
      <c r="X103" s="103" t="s">
        <v>102</v>
      </c>
      <c r="Y103" s="105">
        <v>0</v>
      </c>
      <c r="Z103" s="105">
        <v>0</v>
      </c>
      <c r="AA103" s="105">
        <v>0</v>
      </c>
      <c r="AB103" s="105">
        <v>0</v>
      </c>
      <c r="AC103" s="105">
        <v>0</v>
      </c>
      <c r="AD103" s="105">
        <v>0</v>
      </c>
      <c r="AE103" s="105">
        <v>0</v>
      </c>
      <c r="AF103" s="105">
        <v>0</v>
      </c>
      <c r="AG103" s="105">
        <v>0</v>
      </c>
      <c r="AH103" s="105">
        <v>0</v>
      </c>
      <c r="AI103" s="105">
        <v>29</v>
      </c>
      <c r="AJ103" s="105">
        <v>16</v>
      </c>
      <c r="AK103" s="105">
        <v>1</v>
      </c>
      <c r="AL103" s="105">
        <v>0</v>
      </c>
      <c r="AM103" s="105">
        <v>33</v>
      </c>
      <c r="AN103" s="105">
        <v>7</v>
      </c>
      <c r="AO103" s="105">
        <v>0</v>
      </c>
      <c r="AP103" s="105">
        <v>0</v>
      </c>
      <c r="AQ103" s="105">
        <v>63</v>
      </c>
      <c r="AR103" s="105">
        <v>23</v>
      </c>
      <c r="AS103" s="162"/>
      <c r="AT103" s="103" t="s">
        <v>102</v>
      </c>
      <c r="AU103" s="105">
        <v>11</v>
      </c>
      <c r="AV103" s="105">
        <v>5</v>
      </c>
      <c r="AW103" s="105">
        <v>0</v>
      </c>
      <c r="AX103" s="105">
        <v>0</v>
      </c>
      <c r="AY103" s="105">
        <v>4</v>
      </c>
      <c r="AZ103" s="105">
        <v>5</v>
      </c>
      <c r="BA103" s="105">
        <v>1</v>
      </c>
      <c r="BB103" s="105">
        <v>3</v>
      </c>
      <c r="BC103" s="105">
        <v>0</v>
      </c>
      <c r="BD103" s="105">
        <v>29</v>
      </c>
      <c r="BE103" s="105">
        <v>30</v>
      </c>
      <c r="BF103" s="105">
        <v>22</v>
      </c>
      <c r="BG103" s="105">
        <v>10</v>
      </c>
      <c r="BH103" s="105">
        <v>0</v>
      </c>
      <c r="BI103" s="105">
        <v>5</v>
      </c>
      <c r="BJ103" s="162"/>
      <c r="BK103" s="103" t="s">
        <v>102</v>
      </c>
      <c r="BL103" s="105">
        <v>0</v>
      </c>
      <c r="BM103" s="105">
        <v>442</v>
      </c>
      <c r="BN103" s="105">
        <v>15</v>
      </c>
      <c r="BO103" s="105">
        <v>25</v>
      </c>
      <c r="BP103" s="105">
        <v>0</v>
      </c>
      <c r="BQ103" s="105">
        <v>14</v>
      </c>
      <c r="BR103" s="105">
        <v>25</v>
      </c>
      <c r="BS103" s="105">
        <v>28</v>
      </c>
      <c r="BT103" s="105">
        <v>25</v>
      </c>
      <c r="BU103" s="162"/>
      <c r="BV103" s="103" t="s">
        <v>102</v>
      </c>
      <c r="BW103" s="105">
        <v>146</v>
      </c>
      <c r="BX103" s="105">
        <v>85</v>
      </c>
      <c r="BY103" s="105">
        <v>143</v>
      </c>
      <c r="BZ103" s="105">
        <v>83</v>
      </c>
      <c r="CA103" s="105">
        <v>95</v>
      </c>
      <c r="CB103" s="105">
        <v>55</v>
      </c>
      <c r="CC103" s="105">
        <v>3</v>
      </c>
      <c r="CD103" s="105">
        <v>0</v>
      </c>
      <c r="CE103" s="105">
        <v>3</v>
      </c>
      <c r="CF103" s="105">
        <v>0</v>
      </c>
      <c r="CG103" s="105">
        <v>1</v>
      </c>
      <c r="CH103" s="105">
        <v>0</v>
      </c>
      <c r="CI103" s="105">
        <v>98</v>
      </c>
      <c r="CJ103" s="105">
        <v>32</v>
      </c>
      <c r="CK103" s="105">
        <v>98</v>
      </c>
      <c r="CL103" s="105">
        <v>32</v>
      </c>
      <c r="CM103" s="105">
        <v>50</v>
      </c>
      <c r="CN103" s="105">
        <v>16</v>
      </c>
      <c r="CO103" s="162"/>
      <c r="CP103" s="105" t="s">
        <v>102</v>
      </c>
      <c r="CQ103" s="105">
        <v>14</v>
      </c>
      <c r="CR103" s="105">
        <v>18</v>
      </c>
      <c r="CS103" s="105">
        <v>0</v>
      </c>
      <c r="CT103" s="105">
        <v>31</v>
      </c>
      <c r="CU103" s="105">
        <v>0</v>
      </c>
      <c r="CV103" s="105">
        <v>63</v>
      </c>
      <c r="CW103" s="105">
        <v>26</v>
      </c>
      <c r="CX103" s="105">
        <v>17</v>
      </c>
      <c r="CY103" s="105">
        <v>12</v>
      </c>
      <c r="CZ103" s="105">
        <v>5</v>
      </c>
      <c r="DA103" s="162"/>
      <c r="DB103" s="103" t="s">
        <v>102</v>
      </c>
      <c r="DC103" s="105">
        <v>208</v>
      </c>
      <c r="DD103" s="105">
        <v>136</v>
      </c>
      <c r="DE103" s="105">
        <v>15</v>
      </c>
      <c r="DF103" s="105">
        <v>0</v>
      </c>
      <c r="DG103" s="105">
        <v>4</v>
      </c>
      <c r="DH103" s="105">
        <v>6</v>
      </c>
      <c r="DI103" s="105">
        <v>296</v>
      </c>
      <c r="DJ103" s="105">
        <v>6</v>
      </c>
      <c r="DK103" s="105">
        <v>6</v>
      </c>
      <c r="DL103" s="105">
        <v>5</v>
      </c>
      <c r="DM103" s="105">
        <v>6</v>
      </c>
      <c r="DN103" s="105">
        <v>1</v>
      </c>
      <c r="DO103" s="105">
        <v>7</v>
      </c>
      <c r="DP103" s="105">
        <v>9</v>
      </c>
      <c r="DQ103" s="105">
        <v>19</v>
      </c>
      <c r="DR103" s="135"/>
      <c r="DS103" s="138" t="s">
        <v>186</v>
      </c>
      <c r="DT103" s="138" t="s">
        <v>4262</v>
      </c>
      <c r="DU103" s="138">
        <v>247</v>
      </c>
      <c r="DV103" s="138">
        <v>146</v>
      </c>
      <c r="DW103" s="139">
        <v>1029</v>
      </c>
      <c r="DX103" s="139">
        <v>688</v>
      </c>
    </row>
    <row r="104" spans="1:128">
      <c r="A104" s="162" t="s">
        <v>187</v>
      </c>
      <c r="B104" s="13" t="s">
        <v>119</v>
      </c>
      <c r="C104" s="74">
        <v>558</v>
      </c>
      <c r="D104" s="74">
        <v>274</v>
      </c>
      <c r="E104" s="74">
        <v>180</v>
      </c>
      <c r="F104" s="74">
        <v>99</v>
      </c>
      <c r="G104" s="74">
        <v>0</v>
      </c>
      <c r="H104" s="74">
        <v>0</v>
      </c>
      <c r="I104" s="74">
        <v>88</v>
      </c>
      <c r="J104" s="74">
        <v>37</v>
      </c>
      <c r="K104" s="74">
        <v>43</v>
      </c>
      <c r="L104" s="74">
        <v>22</v>
      </c>
      <c r="M104" s="74">
        <v>267</v>
      </c>
      <c r="N104" s="74">
        <v>115</v>
      </c>
      <c r="O104" s="74">
        <v>0</v>
      </c>
      <c r="P104" s="74">
        <v>0</v>
      </c>
      <c r="Q104" s="74">
        <v>160</v>
      </c>
      <c r="R104" s="74">
        <v>65</v>
      </c>
      <c r="S104" s="74">
        <v>0</v>
      </c>
      <c r="T104" s="74">
        <v>0</v>
      </c>
      <c r="U104" s="67">
        <v>1296</v>
      </c>
      <c r="V104" s="67">
        <v>612</v>
      </c>
      <c r="W104" s="162" t="s">
        <v>187</v>
      </c>
      <c r="X104" s="13" t="s">
        <v>119</v>
      </c>
      <c r="Y104" s="74">
        <v>7</v>
      </c>
      <c r="Z104" s="74">
        <v>1</v>
      </c>
      <c r="AA104" s="74">
        <v>4</v>
      </c>
      <c r="AB104" s="74">
        <v>2</v>
      </c>
      <c r="AC104" s="74">
        <v>0</v>
      </c>
      <c r="AD104" s="74">
        <v>0</v>
      </c>
      <c r="AE104" s="74">
        <v>0</v>
      </c>
      <c r="AF104" s="74">
        <v>0</v>
      </c>
      <c r="AG104" s="74">
        <v>0</v>
      </c>
      <c r="AH104" s="74">
        <v>0</v>
      </c>
      <c r="AI104" s="74">
        <v>54</v>
      </c>
      <c r="AJ104" s="74">
        <v>30</v>
      </c>
      <c r="AK104" s="74">
        <v>0</v>
      </c>
      <c r="AL104" s="74">
        <v>0</v>
      </c>
      <c r="AM104" s="74">
        <v>50</v>
      </c>
      <c r="AN104" s="74">
        <v>22</v>
      </c>
      <c r="AO104" s="74">
        <v>0</v>
      </c>
      <c r="AP104" s="74">
        <v>0</v>
      </c>
      <c r="AQ104" s="67">
        <v>115</v>
      </c>
      <c r="AR104" s="67">
        <v>55</v>
      </c>
      <c r="AS104" s="162" t="s">
        <v>187</v>
      </c>
      <c r="AT104" s="13" t="s">
        <v>119</v>
      </c>
      <c r="AU104" s="74">
        <v>13</v>
      </c>
      <c r="AV104" s="74">
        <v>6</v>
      </c>
      <c r="AW104" s="74">
        <v>0</v>
      </c>
      <c r="AX104" s="74">
        <v>3</v>
      </c>
      <c r="AY104" s="74">
        <v>2</v>
      </c>
      <c r="AZ104" s="74">
        <v>8</v>
      </c>
      <c r="BA104" s="74">
        <v>0</v>
      </c>
      <c r="BB104" s="74">
        <v>5</v>
      </c>
      <c r="BC104" s="74">
        <v>0</v>
      </c>
      <c r="BD104" s="67">
        <v>37</v>
      </c>
      <c r="BE104" s="76">
        <v>33</v>
      </c>
      <c r="BF104" s="74">
        <v>14</v>
      </c>
      <c r="BG104" s="74">
        <v>11</v>
      </c>
      <c r="BH104" s="74">
        <v>6</v>
      </c>
      <c r="BI104" s="74">
        <v>6</v>
      </c>
      <c r="BJ104" s="162" t="s">
        <v>187</v>
      </c>
      <c r="BK104" s="13" t="s">
        <v>119</v>
      </c>
      <c r="BL104" s="74">
        <v>0</v>
      </c>
      <c r="BM104" s="74">
        <v>552</v>
      </c>
      <c r="BN104" s="74">
        <v>15</v>
      </c>
      <c r="BO104" s="74">
        <v>0</v>
      </c>
      <c r="BP104" s="74">
        <v>0</v>
      </c>
      <c r="BQ104" s="74">
        <v>11</v>
      </c>
      <c r="BR104" s="74">
        <v>35</v>
      </c>
      <c r="BS104" s="74">
        <v>30</v>
      </c>
      <c r="BT104" s="74">
        <v>29</v>
      </c>
      <c r="BU104" s="162" t="s">
        <v>187</v>
      </c>
      <c r="BV104" s="13" t="s">
        <v>119</v>
      </c>
      <c r="BW104" s="74">
        <v>181</v>
      </c>
      <c r="BX104" s="74">
        <v>94</v>
      </c>
      <c r="BY104" s="74">
        <v>181</v>
      </c>
      <c r="BZ104" s="74">
        <v>94</v>
      </c>
      <c r="CA104" s="74">
        <v>115</v>
      </c>
      <c r="CB104" s="74">
        <v>59</v>
      </c>
      <c r="CC104" s="74">
        <v>0</v>
      </c>
      <c r="CD104" s="74">
        <v>0</v>
      </c>
      <c r="CE104" s="74">
        <v>0</v>
      </c>
      <c r="CF104" s="74">
        <v>0</v>
      </c>
      <c r="CG104" s="74">
        <v>0</v>
      </c>
      <c r="CH104" s="74">
        <v>0</v>
      </c>
      <c r="CI104" s="74">
        <v>116</v>
      </c>
      <c r="CJ104" s="74">
        <v>55</v>
      </c>
      <c r="CK104" s="74">
        <v>115</v>
      </c>
      <c r="CL104" s="74">
        <v>54</v>
      </c>
      <c r="CM104" s="74">
        <v>39</v>
      </c>
      <c r="CN104" s="74">
        <v>21</v>
      </c>
      <c r="CO104" s="162" t="s">
        <v>187</v>
      </c>
      <c r="CP104" s="13" t="s">
        <v>119</v>
      </c>
      <c r="CQ104" s="5">
        <v>15</v>
      </c>
      <c r="CR104" s="5">
        <v>28</v>
      </c>
      <c r="CS104" s="5">
        <v>0</v>
      </c>
      <c r="CT104" s="5">
        <v>16</v>
      </c>
      <c r="CU104" s="5">
        <v>0</v>
      </c>
      <c r="CV104" s="29">
        <v>59</v>
      </c>
      <c r="CW104" s="5">
        <v>22</v>
      </c>
      <c r="CX104" s="5">
        <v>14</v>
      </c>
      <c r="CY104" s="72">
        <v>6</v>
      </c>
      <c r="CZ104" s="5">
        <v>3</v>
      </c>
      <c r="DA104" s="162" t="s">
        <v>187</v>
      </c>
      <c r="DB104" s="13" t="s">
        <v>119</v>
      </c>
      <c r="DC104" s="74">
        <v>91</v>
      </c>
      <c r="DD104" s="74">
        <v>7</v>
      </c>
      <c r="DE104" s="74">
        <v>2</v>
      </c>
      <c r="DF104" s="74">
        <v>5</v>
      </c>
      <c r="DG104" s="74">
        <v>17</v>
      </c>
      <c r="DH104" s="74">
        <v>8</v>
      </c>
      <c r="DI104" s="74">
        <v>146</v>
      </c>
      <c r="DJ104" s="74">
        <v>2</v>
      </c>
      <c r="DK104" s="74">
        <v>2</v>
      </c>
      <c r="DL104" s="74">
        <v>0</v>
      </c>
      <c r="DM104" s="74">
        <v>0</v>
      </c>
      <c r="DN104" s="74">
        <v>0</v>
      </c>
      <c r="DO104" s="74">
        <v>0</v>
      </c>
      <c r="DP104" s="74">
        <v>0</v>
      </c>
      <c r="DQ104" s="74">
        <v>7</v>
      </c>
      <c r="DR104" s="135"/>
      <c r="DS104" s="138" t="s">
        <v>187</v>
      </c>
      <c r="DT104" s="138" t="s">
        <v>4263</v>
      </c>
      <c r="DU104" s="138">
        <v>297</v>
      </c>
      <c r="DV104" s="138">
        <v>154</v>
      </c>
      <c r="DW104" s="139">
        <v>1149</v>
      </c>
      <c r="DX104" s="139">
        <v>280</v>
      </c>
    </row>
    <row r="105" spans="1:128">
      <c r="A105" s="162"/>
      <c r="B105" s="13" t="s">
        <v>120</v>
      </c>
      <c r="C105" s="74">
        <v>657</v>
      </c>
      <c r="D105" s="74">
        <v>366</v>
      </c>
      <c r="E105" s="74">
        <v>92</v>
      </c>
      <c r="F105" s="74">
        <v>67</v>
      </c>
      <c r="G105" s="74">
        <v>49</v>
      </c>
      <c r="H105" s="74">
        <v>29</v>
      </c>
      <c r="I105" s="74">
        <v>260</v>
      </c>
      <c r="J105" s="74">
        <v>121</v>
      </c>
      <c r="K105" s="74">
        <v>139</v>
      </c>
      <c r="L105" s="74">
        <v>57</v>
      </c>
      <c r="M105" s="74">
        <v>114</v>
      </c>
      <c r="N105" s="74">
        <v>72</v>
      </c>
      <c r="O105" s="74">
        <v>8</v>
      </c>
      <c r="P105" s="74">
        <v>0</v>
      </c>
      <c r="Q105" s="74">
        <v>147</v>
      </c>
      <c r="R105" s="74">
        <v>71</v>
      </c>
      <c r="S105" s="74">
        <v>223</v>
      </c>
      <c r="T105" s="74">
        <v>102</v>
      </c>
      <c r="U105" s="67">
        <v>1689</v>
      </c>
      <c r="V105" s="67">
        <v>885</v>
      </c>
      <c r="W105" s="162"/>
      <c r="X105" s="13" t="s">
        <v>120</v>
      </c>
      <c r="Y105" s="74">
        <v>2</v>
      </c>
      <c r="Z105" s="74">
        <v>1</v>
      </c>
      <c r="AA105" s="74">
        <v>1</v>
      </c>
      <c r="AB105" s="74">
        <v>0</v>
      </c>
      <c r="AC105" s="74">
        <v>0</v>
      </c>
      <c r="AD105" s="74">
        <v>0</v>
      </c>
      <c r="AE105" s="74">
        <v>0</v>
      </c>
      <c r="AF105" s="74">
        <v>0</v>
      </c>
      <c r="AG105" s="74">
        <v>5</v>
      </c>
      <c r="AH105" s="74">
        <v>1</v>
      </c>
      <c r="AI105" s="74">
        <v>20</v>
      </c>
      <c r="AJ105" s="74">
        <v>10</v>
      </c>
      <c r="AK105" s="74">
        <v>8</v>
      </c>
      <c r="AL105" s="74">
        <v>0</v>
      </c>
      <c r="AM105" s="74">
        <v>86</v>
      </c>
      <c r="AN105" s="74">
        <v>40</v>
      </c>
      <c r="AO105" s="74">
        <v>0</v>
      </c>
      <c r="AP105" s="74">
        <v>0</v>
      </c>
      <c r="AQ105" s="67">
        <v>122</v>
      </c>
      <c r="AR105" s="67">
        <v>52</v>
      </c>
      <c r="AS105" s="162"/>
      <c r="AT105" s="13" t="s">
        <v>120</v>
      </c>
      <c r="AU105" s="74">
        <v>11</v>
      </c>
      <c r="AV105" s="74">
        <v>3</v>
      </c>
      <c r="AW105" s="74">
        <v>1</v>
      </c>
      <c r="AX105" s="74">
        <v>5</v>
      </c>
      <c r="AY105" s="74">
        <v>3</v>
      </c>
      <c r="AZ105" s="74">
        <v>3</v>
      </c>
      <c r="BA105" s="74">
        <v>1</v>
      </c>
      <c r="BB105" s="74">
        <v>3</v>
      </c>
      <c r="BC105" s="74">
        <v>4</v>
      </c>
      <c r="BD105" s="67">
        <v>34</v>
      </c>
      <c r="BE105" s="76">
        <v>33</v>
      </c>
      <c r="BF105" s="74">
        <v>7</v>
      </c>
      <c r="BG105" s="74">
        <v>26</v>
      </c>
      <c r="BH105" s="74">
        <v>2</v>
      </c>
      <c r="BI105" s="74">
        <v>2</v>
      </c>
      <c r="BJ105" s="162"/>
      <c r="BK105" s="13" t="s">
        <v>120</v>
      </c>
      <c r="BL105" s="74">
        <v>50</v>
      </c>
      <c r="BM105" s="74">
        <v>782</v>
      </c>
      <c r="BN105" s="74">
        <v>0</v>
      </c>
      <c r="BO105" s="74">
        <v>0</v>
      </c>
      <c r="BP105" s="74">
        <v>0</v>
      </c>
      <c r="BQ105" s="74">
        <v>30</v>
      </c>
      <c r="BR105" s="74">
        <v>43</v>
      </c>
      <c r="BS105" s="74">
        <v>38</v>
      </c>
      <c r="BT105" s="74">
        <v>34</v>
      </c>
      <c r="BU105" s="162"/>
      <c r="BV105" s="13" t="s">
        <v>120</v>
      </c>
      <c r="BW105" s="74">
        <v>135</v>
      </c>
      <c r="BX105" s="74">
        <v>87</v>
      </c>
      <c r="BY105" s="74">
        <v>135</v>
      </c>
      <c r="BZ105" s="74">
        <v>87</v>
      </c>
      <c r="CA105" s="74">
        <v>89</v>
      </c>
      <c r="CB105" s="74">
        <v>59</v>
      </c>
      <c r="CC105" s="74">
        <v>38</v>
      </c>
      <c r="CD105" s="74">
        <v>9</v>
      </c>
      <c r="CE105" s="74">
        <v>38</v>
      </c>
      <c r="CF105" s="74">
        <v>9</v>
      </c>
      <c r="CG105" s="74">
        <v>27</v>
      </c>
      <c r="CH105" s="74">
        <v>8</v>
      </c>
      <c r="CI105" s="74">
        <v>189</v>
      </c>
      <c r="CJ105" s="74">
        <v>93</v>
      </c>
      <c r="CK105" s="74">
        <v>189</v>
      </c>
      <c r="CL105" s="74">
        <v>93</v>
      </c>
      <c r="CM105" s="74">
        <v>80</v>
      </c>
      <c r="CN105" s="74">
        <v>37</v>
      </c>
      <c r="CO105" s="162"/>
      <c r="CP105" s="13" t="s">
        <v>120</v>
      </c>
      <c r="CQ105" s="5">
        <v>35</v>
      </c>
      <c r="CR105" s="5">
        <v>22</v>
      </c>
      <c r="CS105" s="5">
        <v>1</v>
      </c>
      <c r="CT105" s="5">
        <v>17</v>
      </c>
      <c r="CU105" s="5">
        <v>0</v>
      </c>
      <c r="CV105" s="29">
        <v>75</v>
      </c>
      <c r="CW105" s="5">
        <v>52</v>
      </c>
      <c r="CX105" s="5">
        <v>32</v>
      </c>
      <c r="CY105" s="72">
        <v>28</v>
      </c>
      <c r="CZ105" s="5">
        <v>17</v>
      </c>
      <c r="DA105" s="162"/>
      <c r="DB105" s="13" t="s">
        <v>120</v>
      </c>
      <c r="DC105" s="74">
        <v>447</v>
      </c>
      <c r="DD105" s="74">
        <v>1590</v>
      </c>
      <c r="DE105" s="74">
        <v>177</v>
      </c>
      <c r="DF105" s="74">
        <v>0</v>
      </c>
      <c r="DG105" s="74">
        <v>386</v>
      </c>
      <c r="DH105" s="74">
        <v>43</v>
      </c>
      <c r="DI105" s="74">
        <v>631</v>
      </c>
      <c r="DJ105" s="74">
        <v>185</v>
      </c>
      <c r="DK105" s="74">
        <v>122</v>
      </c>
      <c r="DL105" s="74">
        <v>1</v>
      </c>
      <c r="DM105" s="74">
        <v>1</v>
      </c>
      <c r="DN105" s="74">
        <v>3</v>
      </c>
      <c r="DO105" s="74">
        <v>0</v>
      </c>
      <c r="DP105" s="74">
        <v>14</v>
      </c>
      <c r="DQ105" s="74">
        <v>0</v>
      </c>
      <c r="DR105" s="135"/>
      <c r="DS105" s="138" t="s">
        <v>187</v>
      </c>
      <c r="DT105" s="138" t="s">
        <v>4264</v>
      </c>
      <c r="DU105" s="138">
        <v>362</v>
      </c>
      <c r="DV105" s="138">
        <v>196</v>
      </c>
      <c r="DW105" s="139">
        <v>1614</v>
      </c>
      <c r="DX105" s="139">
        <v>3583</v>
      </c>
    </row>
    <row r="106" spans="1:128">
      <c r="A106" s="162"/>
      <c r="B106" s="103" t="s">
        <v>102</v>
      </c>
      <c r="C106" s="105">
        <v>1215</v>
      </c>
      <c r="D106" s="105">
        <v>640</v>
      </c>
      <c r="E106" s="105">
        <v>272</v>
      </c>
      <c r="F106" s="105">
        <v>166</v>
      </c>
      <c r="G106" s="105">
        <v>49</v>
      </c>
      <c r="H106" s="105">
        <v>29</v>
      </c>
      <c r="I106" s="105">
        <v>348</v>
      </c>
      <c r="J106" s="105">
        <v>158</v>
      </c>
      <c r="K106" s="105">
        <v>182</v>
      </c>
      <c r="L106" s="105">
        <v>79</v>
      </c>
      <c r="M106" s="105">
        <v>381</v>
      </c>
      <c r="N106" s="105">
        <v>187</v>
      </c>
      <c r="O106" s="105">
        <v>8</v>
      </c>
      <c r="P106" s="105">
        <v>0</v>
      </c>
      <c r="Q106" s="105">
        <v>307</v>
      </c>
      <c r="R106" s="105">
        <v>136</v>
      </c>
      <c r="S106" s="105">
        <v>223</v>
      </c>
      <c r="T106" s="105">
        <v>102</v>
      </c>
      <c r="U106" s="105">
        <v>2985</v>
      </c>
      <c r="V106" s="105">
        <v>1497</v>
      </c>
      <c r="W106" s="162"/>
      <c r="X106" s="103" t="s">
        <v>102</v>
      </c>
      <c r="Y106" s="105">
        <v>9</v>
      </c>
      <c r="Z106" s="105">
        <v>2</v>
      </c>
      <c r="AA106" s="105">
        <v>5</v>
      </c>
      <c r="AB106" s="105">
        <v>2</v>
      </c>
      <c r="AC106" s="105">
        <v>0</v>
      </c>
      <c r="AD106" s="105">
        <v>0</v>
      </c>
      <c r="AE106" s="105">
        <v>0</v>
      </c>
      <c r="AF106" s="105">
        <v>0</v>
      </c>
      <c r="AG106" s="105">
        <v>5</v>
      </c>
      <c r="AH106" s="105">
        <v>1</v>
      </c>
      <c r="AI106" s="105">
        <v>74</v>
      </c>
      <c r="AJ106" s="105">
        <v>40</v>
      </c>
      <c r="AK106" s="105">
        <v>8</v>
      </c>
      <c r="AL106" s="105">
        <v>0</v>
      </c>
      <c r="AM106" s="105">
        <v>136</v>
      </c>
      <c r="AN106" s="105">
        <v>62</v>
      </c>
      <c r="AO106" s="105">
        <v>0</v>
      </c>
      <c r="AP106" s="105">
        <v>0</v>
      </c>
      <c r="AQ106" s="105">
        <v>237</v>
      </c>
      <c r="AR106" s="105">
        <v>107</v>
      </c>
      <c r="AS106" s="162"/>
      <c r="AT106" s="103" t="s">
        <v>102</v>
      </c>
      <c r="AU106" s="105">
        <v>24</v>
      </c>
      <c r="AV106" s="105">
        <v>9</v>
      </c>
      <c r="AW106" s="105">
        <v>1</v>
      </c>
      <c r="AX106" s="105">
        <v>8</v>
      </c>
      <c r="AY106" s="105">
        <v>5</v>
      </c>
      <c r="AZ106" s="105">
        <v>11</v>
      </c>
      <c r="BA106" s="105">
        <v>1</v>
      </c>
      <c r="BB106" s="105">
        <v>8</v>
      </c>
      <c r="BC106" s="105">
        <v>4</v>
      </c>
      <c r="BD106" s="105">
        <v>71</v>
      </c>
      <c r="BE106" s="105">
        <v>66</v>
      </c>
      <c r="BF106" s="105">
        <v>21</v>
      </c>
      <c r="BG106" s="105">
        <v>37</v>
      </c>
      <c r="BH106" s="105">
        <v>8</v>
      </c>
      <c r="BI106" s="105">
        <v>8</v>
      </c>
      <c r="BJ106" s="162"/>
      <c r="BK106" s="103" t="s">
        <v>102</v>
      </c>
      <c r="BL106" s="105">
        <v>50</v>
      </c>
      <c r="BM106" s="105">
        <v>1334</v>
      </c>
      <c r="BN106" s="105">
        <v>15</v>
      </c>
      <c r="BO106" s="105">
        <v>0</v>
      </c>
      <c r="BP106" s="105">
        <v>0</v>
      </c>
      <c r="BQ106" s="105">
        <v>41</v>
      </c>
      <c r="BR106" s="105">
        <v>78</v>
      </c>
      <c r="BS106" s="105">
        <v>68</v>
      </c>
      <c r="BT106" s="105">
        <v>63</v>
      </c>
      <c r="BU106" s="162"/>
      <c r="BV106" s="103" t="s">
        <v>102</v>
      </c>
      <c r="BW106" s="105">
        <v>316</v>
      </c>
      <c r="BX106" s="105">
        <v>181</v>
      </c>
      <c r="BY106" s="105">
        <v>316</v>
      </c>
      <c r="BZ106" s="105">
        <v>181</v>
      </c>
      <c r="CA106" s="105">
        <v>204</v>
      </c>
      <c r="CB106" s="105">
        <v>118</v>
      </c>
      <c r="CC106" s="105">
        <v>38</v>
      </c>
      <c r="CD106" s="105">
        <v>9</v>
      </c>
      <c r="CE106" s="105">
        <v>38</v>
      </c>
      <c r="CF106" s="105">
        <v>9</v>
      </c>
      <c r="CG106" s="105">
        <v>27</v>
      </c>
      <c r="CH106" s="105">
        <v>8</v>
      </c>
      <c r="CI106" s="105">
        <v>305</v>
      </c>
      <c r="CJ106" s="105">
        <v>148</v>
      </c>
      <c r="CK106" s="105">
        <v>304</v>
      </c>
      <c r="CL106" s="105">
        <v>147</v>
      </c>
      <c r="CM106" s="105">
        <v>119</v>
      </c>
      <c r="CN106" s="105">
        <v>58</v>
      </c>
      <c r="CO106" s="162"/>
      <c r="CP106" s="105" t="s">
        <v>102</v>
      </c>
      <c r="CQ106" s="105">
        <v>50</v>
      </c>
      <c r="CR106" s="105">
        <v>50</v>
      </c>
      <c r="CS106" s="105">
        <v>1</v>
      </c>
      <c r="CT106" s="105">
        <v>33</v>
      </c>
      <c r="CU106" s="105">
        <v>0</v>
      </c>
      <c r="CV106" s="105">
        <v>134</v>
      </c>
      <c r="CW106" s="105">
        <v>74</v>
      </c>
      <c r="CX106" s="105">
        <v>46</v>
      </c>
      <c r="CY106" s="105">
        <v>34</v>
      </c>
      <c r="CZ106" s="105">
        <v>20</v>
      </c>
      <c r="DA106" s="162"/>
      <c r="DB106" s="103" t="s">
        <v>102</v>
      </c>
      <c r="DC106" s="105">
        <v>538</v>
      </c>
      <c r="DD106" s="105">
        <v>1597</v>
      </c>
      <c r="DE106" s="105">
        <v>179</v>
      </c>
      <c r="DF106" s="105">
        <v>5</v>
      </c>
      <c r="DG106" s="105">
        <v>403</v>
      </c>
      <c r="DH106" s="105">
        <v>51</v>
      </c>
      <c r="DI106" s="105">
        <v>777</v>
      </c>
      <c r="DJ106" s="105">
        <v>187</v>
      </c>
      <c r="DK106" s="105">
        <v>124</v>
      </c>
      <c r="DL106" s="105">
        <v>1</v>
      </c>
      <c r="DM106" s="105">
        <v>1</v>
      </c>
      <c r="DN106" s="105">
        <v>3</v>
      </c>
      <c r="DO106" s="105">
        <v>0</v>
      </c>
      <c r="DP106" s="105">
        <v>14</v>
      </c>
      <c r="DQ106" s="105">
        <v>7</v>
      </c>
      <c r="DR106" s="135"/>
      <c r="DS106" s="138" t="s">
        <v>187</v>
      </c>
      <c r="DT106" s="138" t="s">
        <v>4265</v>
      </c>
      <c r="DU106" s="138">
        <v>659</v>
      </c>
      <c r="DV106" s="138">
        <v>350</v>
      </c>
      <c r="DW106" s="139">
        <v>2763</v>
      </c>
      <c r="DX106" s="139">
        <v>3863</v>
      </c>
    </row>
    <row r="107" spans="1:128">
      <c r="A107" s="162" t="s">
        <v>188</v>
      </c>
      <c r="B107" s="13" t="s">
        <v>119</v>
      </c>
      <c r="C107" s="74">
        <v>740</v>
      </c>
      <c r="D107" s="74">
        <v>387</v>
      </c>
      <c r="E107" s="74">
        <v>121</v>
      </c>
      <c r="F107" s="74">
        <v>60</v>
      </c>
      <c r="G107" s="74">
        <v>0</v>
      </c>
      <c r="H107" s="74">
        <v>0</v>
      </c>
      <c r="I107" s="74">
        <v>28</v>
      </c>
      <c r="J107" s="74">
        <v>10</v>
      </c>
      <c r="K107" s="74">
        <v>157</v>
      </c>
      <c r="L107" s="74">
        <v>79</v>
      </c>
      <c r="M107" s="74">
        <v>291</v>
      </c>
      <c r="N107" s="74">
        <v>162</v>
      </c>
      <c r="O107" s="74">
        <v>87</v>
      </c>
      <c r="P107" s="74">
        <v>48</v>
      </c>
      <c r="Q107" s="74">
        <v>96</v>
      </c>
      <c r="R107" s="74">
        <v>40</v>
      </c>
      <c r="S107" s="74">
        <v>86</v>
      </c>
      <c r="T107" s="74">
        <v>38</v>
      </c>
      <c r="U107" s="67">
        <v>1606</v>
      </c>
      <c r="V107" s="67">
        <v>824</v>
      </c>
      <c r="W107" s="162" t="s">
        <v>188</v>
      </c>
      <c r="X107" s="13" t="s">
        <v>119</v>
      </c>
      <c r="Y107" s="74">
        <v>15</v>
      </c>
      <c r="Z107" s="74">
        <v>10</v>
      </c>
      <c r="AA107" s="74">
        <v>2</v>
      </c>
      <c r="AB107" s="74">
        <v>2</v>
      </c>
      <c r="AC107" s="74">
        <v>0</v>
      </c>
      <c r="AD107" s="74">
        <v>0</v>
      </c>
      <c r="AE107" s="74">
        <v>0</v>
      </c>
      <c r="AF107" s="74">
        <v>0</v>
      </c>
      <c r="AG107" s="74">
        <v>3</v>
      </c>
      <c r="AH107" s="74">
        <v>2</v>
      </c>
      <c r="AI107" s="74">
        <v>35</v>
      </c>
      <c r="AJ107" s="74">
        <v>13</v>
      </c>
      <c r="AK107" s="74">
        <v>0</v>
      </c>
      <c r="AL107" s="74">
        <v>0</v>
      </c>
      <c r="AM107" s="74">
        <v>26</v>
      </c>
      <c r="AN107" s="74">
        <v>10</v>
      </c>
      <c r="AO107" s="74">
        <v>20</v>
      </c>
      <c r="AP107" s="74">
        <v>4</v>
      </c>
      <c r="AQ107" s="67">
        <v>101</v>
      </c>
      <c r="AR107" s="67">
        <v>41</v>
      </c>
      <c r="AS107" s="162" t="s">
        <v>188</v>
      </c>
      <c r="AT107" s="13" t="s">
        <v>119</v>
      </c>
      <c r="AU107" s="74">
        <v>17</v>
      </c>
      <c r="AV107" s="74">
        <v>5</v>
      </c>
      <c r="AW107" s="74">
        <v>0</v>
      </c>
      <c r="AX107" s="74">
        <v>2</v>
      </c>
      <c r="AY107" s="74">
        <v>7</v>
      </c>
      <c r="AZ107" s="74">
        <v>9</v>
      </c>
      <c r="BA107" s="74">
        <v>2</v>
      </c>
      <c r="BB107" s="74">
        <v>5</v>
      </c>
      <c r="BC107" s="74">
        <v>2</v>
      </c>
      <c r="BD107" s="67">
        <v>49</v>
      </c>
      <c r="BE107" s="76">
        <v>42</v>
      </c>
      <c r="BF107" s="74">
        <v>37</v>
      </c>
      <c r="BG107" s="74">
        <v>0</v>
      </c>
      <c r="BH107" s="74">
        <v>4</v>
      </c>
      <c r="BI107" s="74">
        <v>9</v>
      </c>
      <c r="BJ107" s="162" t="s">
        <v>188</v>
      </c>
      <c r="BK107" s="13" t="s">
        <v>119</v>
      </c>
      <c r="BL107" s="74">
        <v>0</v>
      </c>
      <c r="BM107" s="74">
        <v>700</v>
      </c>
      <c r="BN107" s="74">
        <v>46</v>
      </c>
      <c r="BO107" s="74">
        <v>0</v>
      </c>
      <c r="BP107" s="74">
        <v>0</v>
      </c>
      <c r="BQ107" s="74">
        <v>21</v>
      </c>
      <c r="BR107" s="74">
        <v>46</v>
      </c>
      <c r="BS107" s="74">
        <v>39</v>
      </c>
      <c r="BT107" s="74">
        <v>35</v>
      </c>
      <c r="BU107" s="162" t="s">
        <v>188</v>
      </c>
      <c r="BV107" s="13" t="s">
        <v>119</v>
      </c>
      <c r="BW107" s="74">
        <v>212</v>
      </c>
      <c r="BX107" s="74">
        <v>117</v>
      </c>
      <c r="BY107" s="74">
        <v>209</v>
      </c>
      <c r="BZ107" s="74">
        <v>117</v>
      </c>
      <c r="CA107" s="74">
        <v>147</v>
      </c>
      <c r="CB107" s="74">
        <v>84</v>
      </c>
      <c r="CC107" s="74">
        <v>0</v>
      </c>
      <c r="CD107" s="74">
        <v>0</v>
      </c>
      <c r="CE107" s="74">
        <v>0</v>
      </c>
      <c r="CF107" s="74">
        <v>0</v>
      </c>
      <c r="CG107" s="74">
        <v>0</v>
      </c>
      <c r="CH107" s="74">
        <v>0</v>
      </c>
      <c r="CI107" s="74">
        <v>131</v>
      </c>
      <c r="CJ107" s="74">
        <v>54</v>
      </c>
      <c r="CK107" s="74">
        <v>131</v>
      </c>
      <c r="CL107" s="74">
        <v>54</v>
      </c>
      <c r="CM107" s="74">
        <v>62</v>
      </c>
      <c r="CN107" s="74">
        <v>29</v>
      </c>
      <c r="CO107" s="162" t="s">
        <v>188</v>
      </c>
      <c r="CP107" s="13" t="s">
        <v>119</v>
      </c>
      <c r="CQ107" s="5">
        <v>14</v>
      </c>
      <c r="CR107" s="5">
        <v>47</v>
      </c>
      <c r="CS107" s="5">
        <v>0</v>
      </c>
      <c r="CT107" s="5">
        <v>40</v>
      </c>
      <c r="CU107" s="5">
        <v>0</v>
      </c>
      <c r="CV107" s="29">
        <v>101</v>
      </c>
      <c r="CW107" s="5">
        <v>43</v>
      </c>
      <c r="CX107" s="5">
        <v>32</v>
      </c>
      <c r="CY107" s="72">
        <v>15</v>
      </c>
      <c r="CZ107" s="5">
        <v>6</v>
      </c>
      <c r="DA107" s="162" t="s">
        <v>188</v>
      </c>
      <c r="DB107" s="13" t="s">
        <v>119</v>
      </c>
      <c r="DC107" s="74">
        <v>209</v>
      </c>
      <c r="DD107" s="74">
        <v>188</v>
      </c>
      <c r="DE107" s="74">
        <v>29</v>
      </c>
      <c r="DF107" s="74">
        <v>0</v>
      </c>
      <c r="DG107" s="74">
        <v>21</v>
      </c>
      <c r="DH107" s="74">
        <v>7</v>
      </c>
      <c r="DI107" s="74">
        <v>298</v>
      </c>
      <c r="DJ107" s="74">
        <v>26</v>
      </c>
      <c r="DK107" s="74">
        <v>26</v>
      </c>
      <c r="DL107" s="74">
        <v>3</v>
      </c>
      <c r="DM107" s="74">
        <v>2</v>
      </c>
      <c r="DN107" s="74">
        <v>0</v>
      </c>
      <c r="DO107" s="74">
        <v>3</v>
      </c>
      <c r="DP107" s="74">
        <v>6</v>
      </c>
      <c r="DQ107" s="74">
        <v>0</v>
      </c>
      <c r="DR107" s="135"/>
      <c r="DS107" s="138" t="s">
        <v>188</v>
      </c>
      <c r="DT107" s="138" t="s">
        <v>4266</v>
      </c>
      <c r="DU107" s="138">
        <v>343</v>
      </c>
      <c r="DV107" s="138">
        <v>209</v>
      </c>
      <c r="DW107" s="139">
        <v>1538</v>
      </c>
      <c r="DX107" s="139">
        <v>809</v>
      </c>
    </row>
    <row r="108" spans="1:128">
      <c r="A108" s="162"/>
      <c r="B108" s="13" t="s">
        <v>120</v>
      </c>
      <c r="C108" s="74">
        <v>302</v>
      </c>
      <c r="D108" s="74">
        <v>180</v>
      </c>
      <c r="E108" s="74">
        <v>73</v>
      </c>
      <c r="F108" s="74">
        <v>39</v>
      </c>
      <c r="G108" s="74">
        <v>0</v>
      </c>
      <c r="H108" s="74">
        <v>0</v>
      </c>
      <c r="I108" s="74">
        <v>48</v>
      </c>
      <c r="J108" s="74">
        <v>21</v>
      </c>
      <c r="K108" s="74">
        <v>28</v>
      </c>
      <c r="L108" s="74">
        <v>8</v>
      </c>
      <c r="M108" s="74">
        <v>89</v>
      </c>
      <c r="N108" s="74">
        <v>54</v>
      </c>
      <c r="O108" s="74">
        <v>64</v>
      </c>
      <c r="P108" s="74">
        <v>39</v>
      </c>
      <c r="Q108" s="74">
        <v>43</v>
      </c>
      <c r="R108" s="74">
        <v>21</v>
      </c>
      <c r="S108" s="74">
        <v>79</v>
      </c>
      <c r="T108" s="74">
        <v>33</v>
      </c>
      <c r="U108" s="67">
        <v>726</v>
      </c>
      <c r="V108" s="67">
        <v>395</v>
      </c>
      <c r="W108" s="162"/>
      <c r="X108" s="13" t="s">
        <v>120</v>
      </c>
      <c r="Y108" s="74">
        <v>2</v>
      </c>
      <c r="Z108" s="74">
        <v>1</v>
      </c>
      <c r="AA108" s="74">
        <v>0</v>
      </c>
      <c r="AB108" s="74">
        <v>0</v>
      </c>
      <c r="AC108" s="74">
        <v>0</v>
      </c>
      <c r="AD108" s="74">
        <v>0</v>
      </c>
      <c r="AE108" s="74">
        <v>2</v>
      </c>
      <c r="AF108" s="74">
        <v>2</v>
      </c>
      <c r="AG108" s="74">
        <v>0</v>
      </c>
      <c r="AH108" s="74">
        <v>0</v>
      </c>
      <c r="AI108" s="74">
        <v>3</v>
      </c>
      <c r="AJ108" s="74">
        <v>2</v>
      </c>
      <c r="AK108" s="74">
        <v>0</v>
      </c>
      <c r="AL108" s="74">
        <v>0</v>
      </c>
      <c r="AM108" s="74">
        <v>43</v>
      </c>
      <c r="AN108" s="74">
        <v>21</v>
      </c>
      <c r="AO108" s="74">
        <v>0</v>
      </c>
      <c r="AP108" s="74">
        <v>0</v>
      </c>
      <c r="AQ108" s="67">
        <v>50</v>
      </c>
      <c r="AR108" s="67">
        <v>26</v>
      </c>
      <c r="AS108" s="162"/>
      <c r="AT108" s="13" t="s">
        <v>120</v>
      </c>
      <c r="AU108" s="74">
        <v>6</v>
      </c>
      <c r="AV108" s="74">
        <v>2</v>
      </c>
      <c r="AW108" s="74">
        <v>0</v>
      </c>
      <c r="AX108" s="74">
        <v>2</v>
      </c>
      <c r="AY108" s="74">
        <v>2</v>
      </c>
      <c r="AZ108" s="74">
        <v>1</v>
      </c>
      <c r="BA108" s="74">
        <v>2</v>
      </c>
      <c r="BB108" s="74">
        <v>1</v>
      </c>
      <c r="BC108" s="74">
        <v>2</v>
      </c>
      <c r="BD108" s="67">
        <v>18</v>
      </c>
      <c r="BE108" s="76">
        <v>18</v>
      </c>
      <c r="BF108" s="74">
        <v>18</v>
      </c>
      <c r="BG108" s="74">
        <v>7</v>
      </c>
      <c r="BH108" s="74">
        <v>0</v>
      </c>
      <c r="BI108" s="74">
        <v>1</v>
      </c>
      <c r="BJ108" s="162"/>
      <c r="BK108" s="13" t="s">
        <v>120</v>
      </c>
      <c r="BL108" s="74">
        <v>0</v>
      </c>
      <c r="BM108" s="74">
        <v>115</v>
      </c>
      <c r="BN108" s="74">
        <v>150</v>
      </c>
      <c r="BO108" s="74">
        <v>0</v>
      </c>
      <c r="BP108" s="74">
        <v>0</v>
      </c>
      <c r="BQ108" s="74">
        <v>31</v>
      </c>
      <c r="BR108" s="74">
        <v>18</v>
      </c>
      <c r="BS108" s="74">
        <v>18</v>
      </c>
      <c r="BT108" s="74">
        <v>18</v>
      </c>
      <c r="BU108" s="162"/>
      <c r="BV108" s="13" t="s">
        <v>120</v>
      </c>
      <c r="BW108" s="74">
        <v>89</v>
      </c>
      <c r="BX108" s="74">
        <v>54</v>
      </c>
      <c r="BY108" s="74">
        <v>89</v>
      </c>
      <c r="BZ108" s="74">
        <v>54</v>
      </c>
      <c r="CA108" s="74">
        <v>70</v>
      </c>
      <c r="CB108" s="74">
        <v>50</v>
      </c>
      <c r="CC108" s="74">
        <v>0</v>
      </c>
      <c r="CD108" s="74">
        <v>0</v>
      </c>
      <c r="CE108" s="74">
        <v>0</v>
      </c>
      <c r="CF108" s="74">
        <v>0</v>
      </c>
      <c r="CG108" s="74">
        <v>0</v>
      </c>
      <c r="CH108" s="74">
        <v>0</v>
      </c>
      <c r="CI108" s="74">
        <v>43</v>
      </c>
      <c r="CJ108" s="74">
        <v>21</v>
      </c>
      <c r="CK108" s="74">
        <v>43</v>
      </c>
      <c r="CL108" s="74">
        <v>21</v>
      </c>
      <c r="CM108" s="74">
        <v>29</v>
      </c>
      <c r="CN108" s="74">
        <v>13</v>
      </c>
      <c r="CO108" s="162"/>
      <c r="CP108" s="13" t="s">
        <v>120</v>
      </c>
      <c r="CQ108" s="5">
        <v>18</v>
      </c>
      <c r="CR108" s="5">
        <v>14</v>
      </c>
      <c r="CS108" s="5">
        <v>0</v>
      </c>
      <c r="CT108" s="5">
        <v>3</v>
      </c>
      <c r="CU108" s="5">
        <v>0</v>
      </c>
      <c r="CV108" s="29">
        <v>35</v>
      </c>
      <c r="CW108" s="5">
        <v>16</v>
      </c>
      <c r="CX108" s="5">
        <v>16</v>
      </c>
      <c r="CY108" s="72">
        <v>9</v>
      </c>
      <c r="CZ108" s="5">
        <v>4</v>
      </c>
      <c r="DA108" s="162"/>
      <c r="DB108" s="13" t="s">
        <v>120</v>
      </c>
      <c r="DC108" s="74">
        <v>0</v>
      </c>
      <c r="DD108" s="74">
        <v>101</v>
      </c>
      <c r="DE108" s="74">
        <v>0</v>
      </c>
      <c r="DF108" s="74">
        <v>0</v>
      </c>
      <c r="DG108" s="74">
        <v>0</v>
      </c>
      <c r="DH108" s="74">
        <v>0</v>
      </c>
      <c r="DI108" s="74">
        <v>0</v>
      </c>
      <c r="DJ108" s="74">
        <v>0</v>
      </c>
      <c r="DK108" s="74">
        <v>0</v>
      </c>
      <c r="DL108" s="74">
        <v>0</v>
      </c>
      <c r="DM108" s="74">
        <v>0</v>
      </c>
      <c r="DN108" s="74">
        <v>0</v>
      </c>
      <c r="DO108" s="74">
        <v>0</v>
      </c>
      <c r="DP108" s="74">
        <v>0</v>
      </c>
      <c r="DQ108" s="74">
        <v>0</v>
      </c>
      <c r="DR108" s="135"/>
      <c r="DS108" s="138" t="s">
        <v>188</v>
      </c>
      <c r="DT108" s="138" t="s">
        <v>4267</v>
      </c>
      <c r="DU108" s="138">
        <v>132</v>
      </c>
      <c r="DV108" s="138">
        <v>99</v>
      </c>
      <c r="DW108" s="139">
        <v>680</v>
      </c>
      <c r="DX108" s="139">
        <v>101</v>
      </c>
    </row>
    <row r="109" spans="1:128">
      <c r="A109" s="162"/>
      <c r="B109" s="103" t="s">
        <v>102</v>
      </c>
      <c r="C109" s="105">
        <v>1042</v>
      </c>
      <c r="D109" s="105">
        <v>567</v>
      </c>
      <c r="E109" s="105">
        <v>194</v>
      </c>
      <c r="F109" s="105">
        <v>99</v>
      </c>
      <c r="G109" s="105">
        <v>0</v>
      </c>
      <c r="H109" s="105">
        <v>0</v>
      </c>
      <c r="I109" s="105">
        <v>76</v>
      </c>
      <c r="J109" s="105">
        <v>31</v>
      </c>
      <c r="K109" s="105">
        <v>185</v>
      </c>
      <c r="L109" s="105">
        <v>87</v>
      </c>
      <c r="M109" s="105">
        <v>380</v>
      </c>
      <c r="N109" s="105">
        <v>216</v>
      </c>
      <c r="O109" s="105">
        <v>151</v>
      </c>
      <c r="P109" s="105">
        <v>87</v>
      </c>
      <c r="Q109" s="105">
        <v>139</v>
      </c>
      <c r="R109" s="105">
        <v>61</v>
      </c>
      <c r="S109" s="105">
        <v>165</v>
      </c>
      <c r="T109" s="105">
        <v>71</v>
      </c>
      <c r="U109" s="105">
        <v>2332</v>
      </c>
      <c r="V109" s="105">
        <v>1219</v>
      </c>
      <c r="W109" s="162"/>
      <c r="X109" s="103" t="s">
        <v>102</v>
      </c>
      <c r="Y109" s="105">
        <v>17</v>
      </c>
      <c r="Z109" s="105">
        <v>11</v>
      </c>
      <c r="AA109" s="105">
        <v>2</v>
      </c>
      <c r="AB109" s="105">
        <v>2</v>
      </c>
      <c r="AC109" s="105">
        <v>0</v>
      </c>
      <c r="AD109" s="105">
        <v>0</v>
      </c>
      <c r="AE109" s="105">
        <v>2</v>
      </c>
      <c r="AF109" s="105">
        <v>2</v>
      </c>
      <c r="AG109" s="105">
        <v>3</v>
      </c>
      <c r="AH109" s="105">
        <v>2</v>
      </c>
      <c r="AI109" s="105">
        <v>38</v>
      </c>
      <c r="AJ109" s="105">
        <v>15</v>
      </c>
      <c r="AK109" s="105">
        <v>0</v>
      </c>
      <c r="AL109" s="105">
        <v>0</v>
      </c>
      <c r="AM109" s="105">
        <v>69</v>
      </c>
      <c r="AN109" s="105">
        <v>31</v>
      </c>
      <c r="AO109" s="105">
        <v>20</v>
      </c>
      <c r="AP109" s="105">
        <v>4</v>
      </c>
      <c r="AQ109" s="105">
        <v>151</v>
      </c>
      <c r="AR109" s="105">
        <v>67</v>
      </c>
      <c r="AS109" s="162"/>
      <c r="AT109" s="103" t="s">
        <v>102</v>
      </c>
      <c r="AU109" s="105">
        <v>23</v>
      </c>
      <c r="AV109" s="105">
        <v>7</v>
      </c>
      <c r="AW109" s="105">
        <v>0</v>
      </c>
      <c r="AX109" s="105">
        <v>4</v>
      </c>
      <c r="AY109" s="105">
        <v>9</v>
      </c>
      <c r="AZ109" s="105">
        <v>10</v>
      </c>
      <c r="BA109" s="105">
        <v>4</v>
      </c>
      <c r="BB109" s="105">
        <v>6</v>
      </c>
      <c r="BC109" s="105">
        <v>4</v>
      </c>
      <c r="BD109" s="105">
        <v>67</v>
      </c>
      <c r="BE109" s="105">
        <v>60</v>
      </c>
      <c r="BF109" s="105">
        <v>55</v>
      </c>
      <c r="BG109" s="105">
        <v>7</v>
      </c>
      <c r="BH109" s="105">
        <v>4</v>
      </c>
      <c r="BI109" s="105">
        <v>10</v>
      </c>
      <c r="BJ109" s="162"/>
      <c r="BK109" s="103" t="s">
        <v>102</v>
      </c>
      <c r="BL109" s="105">
        <v>0</v>
      </c>
      <c r="BM109" s="105">
        <v>815</v>
      </c>
      <c r="BN109" s="105">
        <v>196</v>
      </c>
      <c r="BO109" s="105">
        <v>0</v>
      </c>
      <c r="BP109" s="105">
        <v>0</v>
      </c>
      <c r="BQ109" s="105">
        <v>52</v>
      </c>
      <c r="BR109" s="105">
        <v>64</v>
      </c>
      <c r="BS109" s="105">
        <v>57</v>
      </c>
      <c r="BT109" s="105">
        <v>53</v>
      </c>
      <c r="BU109" s="162"/>
      <c r="BV109" s="103" t="s">
        <v>102</v>
      </c>
      <c r="BW109" s="105">
        <v>301</v>
      </c>
      <c r="BX109" s="105">
        <v>171</v>
      </c>
      <c r="BY109" s="105">
        <v>298</v>
      </c>
      <c r="BZ109" s="105">
        <v>171</v>
      </c>
      <c r="CA109" s="105">
        <v>217</v>
      </c>
      <c r="CB109" s="105">
        <v>134</v>
      </c>
      <c r="CC109" s="105">
        <v>0</v>
      </c>
      <c r="CD109" s="105">
        <v>0</v>
      </c>
      <c r="CE109" s="105">
        <v>0</v>
      </c>
      <c r="CF109" s="105">
        <v>0</v>
      </c>
      <c r="CG109" s="105">
        <v>0</v>
      </c>
      <c r="CH109" s="105">
        <v>0</v>
      </c>
      <c r="CI109" s="105">
        <v>174</v>
      </c>
      <c r="CJ109" s="105">
        <v>75</v>
      </c>
      <c r="CK109" s="105">
        <v>174</v>
      </c>
      <c r="CL109" s="105">
        <v>75</v>
      </c>
      <c r="CM109" s="105">
        <v>91</v>
      </c>
      <c r="CN109" s="105">
        <v>42</v>
      </c>
      <c r="CO109" s="162"/>
      <c r="CP109" s="105" t="s">
        <v>102</v>
      </c>
      <c r="CQ109" s="105">
        <v>32</v>
      </c>
      <c r="CR109" s="105">
        <v>61</v>
      </c>
      <c r="CS109" s="105">
        <v>0</v>
      </c>
      <c r="CT109" s="105">
        <v>43</v>
      </c>
      <c r="CU109" s="105">
        <v>0</v>
      </c>
      <c r="CV109" s="105">
        <v>136</v>
      </c>
      <c r="CW109" s="105">
        <v>59</v>
      </c>
      <c r="CX109" s="105">
        <v>48</v>
      </c>
      <c r="CY109" s="105">
        <v>24</v>
      </c>
      <c r="CZ109" s="105">
        <v>10</v>
      </c>
      <c r="DA109" s="162"/>
      <c r="DB109" s="103" t="s">
        <v>102</v>
      </c>
      <c r="DC109" s="105">
        <v>209</v>
      </c>
      <c r="DD109" s="105">
        <v>289</v>
      </c>
      <c r="DE109" s="105">
        <v>29</v>
      </c>
      <c r="DF109" s="105">
        <v>0</v>
      </c>
      <c r="DG109" s="105">
        <v>21</v>
      </c>
      <c r="DH109" s="105">
        <v>7</v>
      </c>
      <c r="DI109" s="105">
        <v>298</v>
      </c>
      <c r="DJ109" s="105">
        <v>26</v>
      </c>
      <c r="DK109" s="105">
        <v>26</v>
      </c>
      <c r="DL109" s="105">
        <v>3</v>
      </c>
      <c r="DM109" s="105">
        <v>2</v>
      </c>
      <c r="DN109" s="105">
        <v>0</v>
      </c>
      <c r="DO109" s="105">
        <v>3</v>
      </c>
      <c r="DP109" s="105">
        <v>6</v>
      </c>
      <c r="DQ109" s="105">
        <v>0</v>
      </c>
      <c r="DR109" s="135"/>
      <c r="DS109" s="138" t="s">
        <v>188</v>
      </c>
      <c r="DT109" s="138" t="s">
        <v>4268</v>
      </c>
      <c r="DU109" s="138">
        <v>475</v>
      </c>
      <c r="DV109" s="138">
        <v>308</v>
      </c>
      <c r="DW109" s="139">
        <v>2218</v>
      </c>
      <c r="DX109" s="139">
        <v>910</v>
      </c>
    </row>
    <row r="110" spans="1:128" ht="14.45" customHeight="1">
      <c r="A110" s="162" t="s">
        <v>189</v>
      </c>
      <c r="B110" s="13" t="s">
        <v>119</v>
      </c>
      <c r="C110" s="74">
        <v>331</v>
      </c>
      <c r="D110" s="74">
        <v>191</v>
      </c>
      <c r="E110" s="74">
        <v>104</v>
      </c>
      <c r="F110" s="74">
        <v>61</v>
      </c>
      <c r="G110" s="74">
        <v>0</v>
      </c>
      <c r="H110" s="74">
        <v>0</v>
      </c>
      <c r="I110" s="74">
        <v>45</v>
      </c>
      <c r="J110" s="74">
        <v>29</v>
      </c>
      <c r="K110" s="74">
        <v>123</v>
      </c>
      <c r="L110" s="74">
        <v>47</v>
      </c>
      <c r="M110" s="74">
        <v>127</v>
      </c>
      <c r="N110" s="74">
        <v>78</v>
      </c>
      <c r="O110" s="74">
        <v>21</v>
      </c>
      <c r="P110" s="74">
        <v>4</v>
      </c>
      <c r="Q110" s="74">
        <v>134</v>
      </c>
      <c r="R110" s="74">
        <v>58</v>
      </c>
      <c r="S110" s="74">
        <v>16</v>
      </c>
      <c r="T110" s="74">
        <v>8</v>
      </c>
      <c r="U110" s="67">
        <v>901</v>
      </c>
      <c r="V110" s="67">
        <v>476</v>
      </c>
      <c r="W110" s="162" t="s">
        <v>189</v>
      </c>
      <c r="X110" s="13" t="s">
        <v>119</v>
      </c>
      <c r="Y110" s="74">
        <v>0</v>
      </c>
      <c r="Z110" s="74">
        <v>0</v>
      </c>
      <c r="AA110" s="74">
        <v>1</v>
      </c>
      <c r="AB110" s="74">
        <v>0</v>
      </c>
      <c r="AC110" s="74">
        <v>0</v>
      </c>
      <c r="AD110" s="74">
        <v>0</v>
      </c>
      <c r="AE110" s="74">
        <v>0</v>
      </c>
      <c r="AF110" s="74">
        <v>0</v>
      </c>
      <c r="AG110" s="74">
        <v>1</v>
      </c>
      <c r="AH110" s="74">
        <v>1</v>
      </c>
      <c r="AI110" s="74">
        <v>33</v>
      </c>
      <c r="AJ110" s="74">
        <v>16</v>
      </c>
      <c r="AK110" s="74">
        <v>10</v>
      </c>
      <c r="AL110" s="74">
        <v>3</v>
      </c>
      <c r="AM110" s="74">
        <v>47</v>
      </c>
      <c r="AN110" s="74">
        <v>15</v>
      </c>
      <c r="AO110" s="74">
        <v>3</v>
      </c>
      <c r="AP110" s="74">
        <v>1</v>
      </c>
      <c r="AQ110" s="67">
        <v>95</v>
      </c>
      <c r="AR110" s="67">
        <v>36</v>
      </c>
      <c r="AS110" s="162" t="s">
        <v>189</v>
      </c>
      <c r="AT110" s="13" t="s">
        <v>119</v>
      </c>
      <c r="AU110" s="74">
        <v>11</v>
      </c>
      <c r="AV110" s="74">
        <v>6</v>
      </c>
      <c r="AW110" s="74">
        <v>0</v>
      </c>
      <c r="AX110" s="74">
        <v>3</v>
      </c>
      <c r="AY110" s="74">
        <v>6</v>
      </c>
      <c r="AZ110" s="74">
        <v>7</v>
      </c>
      <c r="BA110" s="74">
        <v>1</v>
      </c>
      <c r="BB110" s="74">
        <v>6</v>
      </c>
      <c r="BC110" s="74">
        <v>1</v>
      </c>
      <c r="BD110" s="67">
        <v>41</v>
      </c>
      <c r="BE110" s="76">
        <v>32</v>
      </c>
      <c r="BF110" s="74">
        <v>15</v>
      </c>
      <c r="BG110" s="74">
        <v>0</v>
      </c>
      <c r="BH110" s="74">
        <v>5</v>
      </c>
      <c r="BI110" s="74">
        <v>5</v>
      </c>
      <c r="BJ110" s="162" t="s">
        <v>189</v>
      </c>
      <c r="BK110" s="13" t="s">
        <v>119</v>
      </c>
      <c r="BL110" s="74">
        <v>0</v>
      </c>
      <c r="BM110" s="74">
        <v>430</v>
      </c>
      <c r="BN110" s="74">
        <v>20</v>
      </c>
      <c r="BO110" s="74">
        <v>0</v>
      </c>
      <c r="BP110" s="74">
        <v>0</v>
      </c>
      <c r="BQ110" s="74">
        <v>18</v>
      </c>
      <c r="BR110" s="74">
        <v>36</v>
      </c>
      <c r="BS110" s="74">
        <v>18</v>
      </c>
      <c r="BT110" s="74">
        <v>16</v>
      </c>
      <c r="BU110" s="162" t="s">
        <v>189</v>
      </c>
      <c r="BV110" s="13" t="s">
        <v>119</v>
      </c>
      <c r="BW110" s="74">
        <v>158</v>
      </c>
      <c r="BX110" s="74">
        <v>97</v>
      </c>
      <c r="BY110" s="74">
        <v>153</v>
      </c>
      <c r="BZ110" s="74">
        <v>94</v>
      </c>
      <c r="CA110" s="74">
        <v>92</v>
      </c>
      <c r="CB110" s="74">
        <v>54</v>
      </c>
      <c r="CC110" s="74">
        <v>12</v>
      </c>
      <c r="CD110" s="74">
        <v>3</v>
      </c>
      <c r="CE110" s="74">
        <v>12</v>
      </c>
      <c r="CF110" s="74">
        <v>3</v>
      </c>
      <c r="CG110" s="74">
        <v>2</v>
      </c>
      <c r="CH110" s="74">
        <v>0</v>
      </c>
      <c r="CI110" s="74">
        <v>111</v>
      </c>
      <c r="CJ110" s="74">
        <v>46</v>
      </c>
      <c r="CK110" s="74">
        <v>110</v>
      </c>
      <c r="CL110" s="74">
        <v>45</v>
      </c>
      <c r="CM110" s="74">
        <v>32</v>
      </c>
      <c r="CN110" s="74">
        <v>16</v>
      </c>
      <c r="CO110" s="162" t="s">
        <v>189</v>
      </c>
      <c r="CP110" s="13" t="s">
        <v>119</v>
      </c>
      <c r="CQ110" s="5">
        <v>9</v>
      </c>
      <c r="CR110" s="5">
        <v>39</v>
      </c>
      <c r="CS110" s="5">
        <v>0</v>
      </c>
      <c r="CT110" s="5">
        <v>1</v>
      </c>
      <c r="CU110" s="5">
        <v>41</v>
      </c>
      <c r="CV110" s="29">
        <v>90</v>
      </c>
      <c r="CW110" s="5">
        <v>44</v>
      </c>
      <c r="CX110" s="5">
        <v>26</v>
      </c>
      <c r="CY110" s="72">
        <v>17</v>
      </c>
      <c r="CZ110" s="5">
        <v>7</v>
      </c>
      <c r="DA110" s="162" t="s">
        <v>189</v>
      </c>
      <c r="DB110" s="13" t="s">
        <v>119</v>
      </c>
      <c r="DC110" s="74">
        <v>61</v>
      </c>
      <c r="DD110" s="74">
        <v>61</v>
      </c>
      <c r="DE110" s="74">
        <v>1</v>
      </c>
      <c r="DF110" s="74">
        <v>0</v>
      </c>
      <c r="DG110" s="74">
        <v>28</v>
      </c>
      <c r="DH110" s="74">
        <v>0</v>
      </c>
      <c r="DI110" s="74">
        <v>157</v>
      </c>
      <c r="DJ110" s="74">
        <v>53</v>
      </c>
      <c r="DK110" s="74">
        <v>28</v>
      </c>
      <c r="DL110" s="74">
        <v>0</v>
      </c>
      <c r="DM110" s="74">
        <v>0</v>
      </c>
      <c r="DN110" s="74">
        <v>0</v>
      </c>
      <c r="DO110" s="74">
        <v>0</v>
      </c>
      <c r="DP110" s="74">
        <v>2</v>
      </c>
      <c r="DQ110" s="74">
        <v>1</v>
      </c>
      <c r="DR110" s="135"/>
      <c r="DS110" s="138" t="s">
        <v>189</v>
      </c>
      <c r="DT110" s="138" t="s">
        <v>4269</v>
      </c>
      <c r="DU110" s="138">
        <v>281</v>
      </c>
      <c r="DV110" s="138">
        <v>126</v>
      </c>
      <c r="DW110" s="139">
        <v>920</v>
      </c>
      <c r="DX110" s="139">
        <v>389</v>
      </c>
    </row>
    <row r="111" spans="1:128">
      <c r="A111" s="162"/>
      <c r="B111" s="13" t="s">
        <v>120</v>
      </c>
      <c r="C111" s="74">
        <v>0</v>
      </c>
      <c r="D111" s="74">
        <v>0</v>
      </c>
      <c r="E111" s="74">
        <v>0</v>
      </c>
      <c r="F111" s="74">
        <v>0</v>
      </c>
      <c r="G111" s="74">
        <v>0</v>
      </c>
      <c r="H111" s="74">
        <v>0</v>
      </c>
      <c r="I111" s="74">
        <v>0</v>
      </c>
      <c r="J111" s="74">
        <v>0</v>
      </c>
      <c r="K111" s="74">
        <v>0</v>
      </c>
      <c r="L111" s="74">
        <v>0</v>
      </c>
      <c r="M111" s="74">
        <v>0</v>
      </c>
      <c r="N111" s="74">
        <v>0</v>
      </c>
      <c r="O111" s="74">
        <v>0</v>
      </c>
      <c r="P111" s="74">
        <v>0</v>
      </c>
      <c r="Q111" s="74">
        <v>0</v>
      </c>
      <c r="R111" s="74">
        <v>0</v>
      </c>
      <c r="S111" s="74">
        <v>0</v>
      </c>
      <c r="T111" s="74">
        <v>0</v>
      </c>
      <c r="U111" s="67">
        <v>0</v>
      </c>
      <c r="V111" s="67">
        <v>0</v>
      </c>
      <c r="W111" s="162"/>
      <c r="X111" s="13" t="s">
        <v>120</v>
      </c>
      <c r="Y111" s="74">
        <v>0</v>
      </c>
      <c r="Z111" s="74">
        <v>0</v>
      </c>
      <c r="AA111" s="74">
        <v>0</v>
      </c>
      <c r="AB111" s="74">
        <v>0</v>
      </c>
      <c r="AC111" s="74">
        <v>0</v>
      </c>
      <c r="AD111" s="74">
        <v>0</v>
      </c>
      <c r="AE111" s="74">
        <v>0</v>
      </c>
      <c r="AF111" s="74">
        <v>0</v>
      </c>
      <c r="AG111" s="74">
        <v>0</v>
      </c>
      <c r="AH111" s="74">
        <v>0</v>
      </c>
      <c r="AI111" s="74">
        <v>0</v>
      </c>
      <c r="AJ111" s="74">
        <v>0</v>
      </c>
      <c r="AK111" s="74">
        <v>0</v>
      </c>
      <c r="AL111" s="74">
        <v>0</v>
      </c>
      <c r="AM111" s="74">
        <v>0</v>
      </c>
      <c r="AN111" s="74">
        <v>0</v>
      </c>
      <c r="AO111" s="74">
        <v>0</v>
      </c>
      <c r="AP111" s="74">
        <v>0</v>
      </c>
      <c r="AQ111" s="67">
        <v>0</v>
      </c>
      <c r="AR111" s="67">
        <v>0</v>
      </c>
      <c r="AS111" s="162"/>
      <c r="AT111" s="13" t="s">
        <v>120</v>
      </c>
      <c r="AU111" s="74">
        <v>0</v>
      </c>
      <c r="AV111" s="74">
        <v>0</v>
      </c>
      <c r="AW111" s="74">
        <v>0</v>
      </c>
      <c r="AX111" s="74">
        <v>0</v>
      </c>
      <c r="AY111" s="74">
        <v>0</v>
      </c>
      <c r="AZ111" s="74">
        <v>0</v>
      </c>
      <c r="BA111" s="74">
        <v>0</v>
      </c>
      <c r="BB111" s="74">
        <v>0</v>
      </c>
      <c r="BC111" s="74">
        <v>0</v>
      </c>
      <c r="BD111" s="67">
        <v>0</v>
      </c>
      <c r="BE111" s="76">
        <v>0</v>
      </c>
      <c r="BF111" s="74">
        <v>0</v>
      </c>
      <c r="BG111" s="74">
        <v>0</v>
      </c>
      <c r="BH111" s="74">
        <v>0</v>
      </c>
      <c r="BI111" s="74">
        <v>0</v>
      </c>
      <c r="BJ111" s="162"/>
      <c r="BK111" s="13" t="s">
        <v>120</v>
      </c>
      <c r="BL111" s="74">
        <v>0</v>
      </c>
      <c r="BM111" s="74">
        <v>0</v>
      </c>
      <c r="BN111" s="74">
        <v>0</v>
      </c>
      <c r="BO111" s="74">
        <v>0</v>
      </c>
      <c r="BP111" s="74">
        <v>0</v>
      </c>
      <c r="BQ111" s="74">
        <v>0</v>
      </c>
      <c r="BR111" s="74">
        <v>0</v>
      </c>
      <c r="BS111" s="74">
        <v>0</v>
      </c>
      <c r="BT111" s="74">
        <v>0</v>
      </c>
      <c r="BU111" s="162"/>
      <c r="BV111" s="13" t="s">
        <v>120</v>
      </c>
      <c r="BW111" s="74">
        <v>0</v>
      </c>
      <c r="BX111" s="74">
        <v>0</v>
      </c>
      <c r="BY111" s="74">
        <v>0</v>
      </c>
      <c r="BZ111" s="74">
        <v>0</v>
      </c>
      <c r="CA111" s="74">
        <v>0</v>
      </c>
      <c r="CB111" s="74">
        <v>0</v>
      </c>
      <c r="CC111" s="74">
        <v>0</v>
      </c>
      <c r="CD111" s="74">
        <v>0</v>
      </c>
      <c r="CE111" s="74">
        <v>0</v>
      </c>
      <c r="CF111" s="74">
        <v>0</v>
      </c>
      <c r="CG111" s="74">
        <v>0</v>
      </c>
      <c r="CH111" s="74">
        <v>0</v>
      </c>
      <c r="CI111" s="74">
        <v>0</v>
      </c>
      <c r="CJ111" s="74">
        <v>0</v>
      </c>
      <c r="CK111" s="74">
        <v>0</v>
      </c>
      <c r="CL111" s="74">
        <v>0</v>
      </c>
      <c r="CM111" s="74">
        <v>0</v>
      </c>
      <c r="CN111" s="74">
        <v>0</v>
      </c>
      <c r="CO111" s="162"/>
      <c r="CP111" s="13" t="s">
        <v>120</v>
      </c>
      <c r="CQ111" s="5">
        <v>0</v>
      </c>
      <c r="CR111" s="5">
        <v>0</v>
      </c>
      <c r="CS111" s="5">
        <v>0</v>
      </c>
      <c r="CT111" s="5">
        <v>0</v>
      </c>
      <c r="CU111" s="5">
        <v>0</v>
      </c>
      <c r="CV111" s="29">
        <v>0</v>
      </c>
      <c r="CW111" s="5">
        <v>0</v>
      </c>
      <c r="CX111" s="5">
        <v>0</v>
      </c>
      <c r="CY111" s="72">
        <v>0</v>
      </c>
      <c r="CZ111" s="5">
        <v>0</v>
      </c>
      <c r="DA111" s="162"/>
      <c r="DB111" s="13" t="s">
        <v>120</v>
      </c>
      <c r="DC111" s="74">
        <v>0</v>
      </c>
      <c r="DD111" s="74">
        <v>0</v>
      </c>
      <c r="DE111" s="74">
        <v>0</v>
      </c>
      <c r="DF111" s="74">
        <v>0</v>
      </c>
      <c r="DG111" s="74">
        <v>0</v>
      </c>
      <c r="DH111" s="74">
        <v>0</v>
      </c>
      <c r="DI111" s="74">
        <v>0</v>
      </c>
      <c r="DJ111" s="74">
        <v>0</v>
      </c>
      <c r="DK111" s="74">
        <v>0</v>
      </c>
      <c r="DL111" s="74">
        <v>0</v>
      </c>
      <c r="DM111" s="74">
        <v>0</v>
      </c>
      <c r="DN111" s="74">
        <v>0</v>
      </c>
      <c r="DO111" s="74">
        <v>0</v>
      </c>
      <c r="DP111" s="74">
        <v>0</v>
      </c>
      <c r="DQ111" s="74">
        <v>0</v>
      </c>
      <c r="DR111" s="135"/>
      <c r="DS111" s="138" t="s">
        <v>189</v>
      </c>
      <c r="DT111" s="138" t="s">
        <v>4270</v>
      </c>
      <c r="DU111" s="138">
        <v>0</v>
      </c>
      <c r="DV111" s="138">
        <v>0</v>
      </c>
      <c r="DW111" s="139">
        <v>0</v>
      </c>
      <c r="DX111" s="139">
        <v>0</v>
      </c>
    </row>
    <row r="112" spans="1:128">
      <c r="A112" s="162"/>
      <c r="B112" s="103" t="s">
        <v>102</v>
      </c>
      <c r="C112" s="105">
        <v>331</v>
      </c>
      <c r="D112" s="105">
        <v>191</v>
      </c>
      <c r="E112" s="105">
        <v>104</v>
      </c>
      <c r="F112" s="105">
        <v>61</v>
      </c>
      <c r="G112" s="105">
        <v>0</v>
      </c>
      <c r="H112" s="105">
        <v>0</v>
      </c>
      <c r="I112" s="105">
        <v>45</v>
      </c>
      <c r="J112" s="105">
        <v>29</v>
      </c>
      <c r="K112" s="105">
        <v>123</v>
      </c>
      <c r="L112" s="105">
        <v>47</v>
      </c>
      <c r="M112" s="105">
        <v>127</v>
      </c>
      <c r="N112" s="105">
        <v>78</v>
      </c>
      <c r="O112" s="105">
        <v>21</v>
      </c>
      <c r="P112" s="105">
        <v>4</v>
      </c>
      <c r="Q112" s="105">
        <v>134</v>
      </c>
      <c r="R112" s="105">
        <v>58</v>
      </c>
      <c r="S112" s="105">
        <v>16</v>
      </c>
      <c r="T112" s="105">
        <v>8</v>
      </c>
      <c r="U112" s="105">
        <v>901</v>
      </c>
      <c r="V112" s="105">
        <v>476</v>
      </c>
      <c r="W112" s="162"/>
      <c r="X112" s="103" t="s">
        <v>102</v>
      </c>
      <c r="Y112" s="105">
        <v>0</v>
      </c>
      <c r="Z112" s="105">
        <v>0</v>
      </c>
      <c r="AA112" s="105">
        <v>1</v>
      </c>
      <c r="AB112" s="105">
        <v>0</v>
      </c>
      <c r="AC112" s="105">
        <v>0</v>
      </c>
      <c r="AD112" s="105">
        <v>0</v>
      </c>
      <c r="AE112" s="105">
        <v>0</v>
      </c>
      <c r="AF112" s="105">
        <v>0</v>
      </c>
      <c r="AG112" s="105">
        <v>1</v>
      </c>
      <c r="AH112" s="105">
        <v>1</v>
      </c>
      <c r="AI112" s="105">
        <v>33</v>
      </c>
      <c r="AJ112" s="105">
        <v>16</v>
      </c>
      <c r="AK112" s="105">
        <v>10</v>
      </c>
      <c r="AL112" s="105">
        <v>3</v>
      </c>
      <c r="AM112" s="105">
        <v>47</v>
      </c>
      <c r="AN112" s="105">
        <v>15</v>
      </c>
      <c r="AO112" s="105">
        <v>3</v>
      </c>
      <c r="AP112" s="105">
        <v>1</v>
      </c>
      <c r="AQ112" s="105">
        <v>95</v>
      </c>
      <c r="AR112" s="105">
        <v>36</v>
      </c>
      <c r="AS112" s="162"/>
      <c r="AT112" s="103" t="s">
        <v>102</v>
      </c>
      <c r="AU112" s="105">
        <v>11</v>
      </c>
      <c r="AV112" s="105">
        <v>6</v>
      </c>
      <c r="AW112" s="105">
        <v>0</v>
      </c>
      <c r="AX112" s="105">
        <v>3</v>
      </c>
      <c r="AY112" s="105">
        <v>6</v>
      </c>
      <c r="AZ112" s="105">
        <v>7</v>
      </c>
      <c r="BA112" s="105">
        <v>1</v>
      </c>
      <c r="BB112" s="105">
        <v>6</v>
      </c>
      <c r="BC112" s="105">
        <v>1</v>
      </c>
      <c r="BD112" s="105">
        <v>41</v>
      </c>
      <c r="BE112" s="105">
        <v>32</v>
      </c>
      <c r="BF112" s="105">
        <v>15</v>
      </c>
      <c r="BG112" s="105">
        <v>0</v>
      </c>
      <c r="BH112" s="105">
        <v>5</v>
      </c>
      <c r="BI112" s="105">
        <v>5</v>
      </c>
      <c r="BJ112" s="162"/>
      <c r="BK112" s="103" t="s">
        <v>102</v>
      </c>
      <c r="BL112" s="105">
        <v>0</v>
      </c>
      <c r="BM112" s="105">
        <v>430</v>
      </c>
      <c r="BN112" s="105">
        <v>20</v>
      </c>
      <c r="BO112" s="105">
        <v>0</v>
      </c>
      <c r="BP112" s="105">
        <v>0</v>
      </c>
      <c r="BQ112" s="105">
        <v>18</v>
      </c>
      <c r="BR112" s="105">
        <v>36</v>
      </c>
      <c r="BS112" s="105">
        <v>18</v>
      </c>
      <c r="BT112" s="105">
        <v>16</v>
      </c>
      <c r="BU112" s="162"/>
      <c r="BV112" s="103" t="s">
        <v>102</v>
      </c>
      <c r="BW112" s="105">
        <v>158</v>
      </c>
      <c r="BX112" s="105">
        <v>97</v>
      </c>
      <c r="BY112" s="105">
        <v>153</v>
      </c>
      <c r="BZ112" s="105">
        <v>94</v>
      </c>
      <c r="CA112" s="105">
        <v>92</v>
      </c>
      <c r="CB112" s="105">
        <v>54</v>
      </c>
      <c r="CC112" s="105">
        <v>12</v>
      </c>
      <c r="CD112" s="105">
        <v>3</v>
      </c>
      <c r="CE112" s="105">
        <v>12</v>
      </c>
      <c r="CF112" s="105">
        <v>3</v>
      </c>
      <c r="CG112" s="105">
        <v>2</v>
      </c>
      <c r="CH112" s="105">
        <v>0</v>
      </c>
      <c r="CI112" s="105">
        <v>111</v>
      </c>
      <c r="CJ112" s="105">
        <v>46</v>
      </c>
      <c r="CK112" s="105">
        <v>110</v>
      </c>
      <c r="CL112" s="105">
        <v>45</v>
      </c>
      <c r="CM112" s="105">
        <v>32</v>
      </c>
      <c r="CN112" s="105">
        <v>16</v>
      </c>
      <c r="CO112" s="162"/>
      <c r="CP112" s="105" t="s">
        <v>102</v>
      </c>
      <c r="CQ112" s="105">
        <v>9</v>
      </c>
      <c r="CR112" s="105">
        <v>39</v>
      </c>
      <c r="CS112" s="105">
        <v>0</v>
      </c>
      <c r="CT112" s="105">
        <v>1</v>
      </c>
      <c r="CU112" s="105">
        <v>41</v>
      </c>
      <c r="CV112" s="105">
        <v>90</v>
      </c>
      <c r="CW112" s="105">
        <v>44</v>
      </c>
      <c r="CX112" s="105">
        <v>26</v>
      </c>
      <c r="CY112" s="105">
        <v>17</v>
      </c>
      <c r="CZ112" s="105">
        <v>7</v>
      </c>
      <c r="DA112" s="162"/>
      <c r="DB112" s="103" t="s">
        <v>102</v>
      </c>
      <c r="DC112" s="105">
        <v>61</v>
      </c>
      <c r="DD112" s="105">
        <v>61</v>
      </c>
      <c r="DE112" s="105">
        <v>1</v>
      </c>
      <c r="DF112" s="105">
        <v>0</v>
      </c>
      <c r="DG112" s="105">
        <v>28</v>
      </c>
      <c r="DH112" s="105">
        <v>0</v>
      </c>
      <c r="DI112" s="105">
        <v>157</v>
      </c>
      <c r="DJ112" s="105">
        <v>53</v>
      </c>
      <c r="DK112" s="105">
        <v>28</v>
      </c>
      <c r="DL112" s="105">
        <v>0</v>
      </c>
      <c r="DM112" s="105">
        <v>0</v>
      </c>
      <c r="DN112" s="105">
        <v>0</v>
      </c>
      <c r="DO112" s="105">
        <v>0</v>
      </c>
      <c r="DP112" s="105">
        <v>2</v>
      </c>
      <c r="DQ112" s="105">
        <v>1</v>
      </c>
      <c r="DR112" s="135"/>
      <c r="DS112" s="138" t="s">
        <v>189</v>
      </c>
      <c r="DT112" s="138" t="s">
        <v>4271</v>
      </c>
      <c r="DU112" s="138">
        <v>281</v>
      </c>
      <c r="DV112" s="138">
        <v>126</v>
      </c>
      <c r="DW112" s="139">
        <v>920</v>
      </c>
      <c r="DX112" s="139">
        <v>389</v>
      </c>
    </row>
    <row r="113" spans="1:128">
      <c r="A113" s="163" t="s">
        <v>397</v>
      </c>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t="s">
        <v>398</v>
      </c>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t="s">
        <v>399</v>
      </c>
      <c r="AT113" s="163"/>
      <c r="AU113" s="163"/>
      <c r="AV113" s="163"/>
      <c r="AW113" s="163"/>
      <c r="AX113" s="163"/>
      <c r="AY113" s="163"/>
      <c r="AZ113" s="163"/>
      <c r="BA113" s="163"/>
      <c r="BB113" s="163"/>
      <c r="BC113" s="163"/>
      <c r="BD113" s="163"/>
      <c r="BE113" s="163"/>
      <c r="BF113" s="163"/>
      <c r="BG113" s="163"/>
      <c r="BH113" s="163"/>
      <c r="BI113" s="163"/>
      <c r="BJ113" s="163" t="s">
        <v>400</v>
      </c>
      <c r="BK113" s="163"/>
      <c r="BL113" s="163"/>
      <c r="BM113" s="163"/>
      <c r="BN113" s="163"/>
      <c r="BO113" s="163"/>
      <c r="BP113" s="163"/>
      <c r="BQ113" s="163"/>
      <c r="BR113" s="163"/>
      <c r="BS113" s="163"/>
      <c r="BT113" s="163"/>
      <c r="BU113" s="163" t="s">
        <v>4589</v>
      </c>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t="s">
        <v>401</v>
      </c>
      <c r="CP113" s="163"/>
      <c r="CQ113" s="163"/>
      <c r="CR113" s="163"/>
      <c r="CS113" s="163"/>
      <c r="CT113" s="163"/>
      <c r="CU113" s="163"/>
      <c r="CV113" s="163"/>
      <c r="CW113" s="163"/>
      <c r="CX113" s="163"/>
      <c r="CY113" s="163"/>
      <c r="CZ113" s="163"/>
      <c r="DA113" s="163" t="s">
        <v>402</v>
      </c>
      <c r="DB113" s="163"/>
      <c r="DC113" s="163"/>
      <c r="DD113" s="163"/>
      <c r="DE113" s="163"/>
      <c r="DF113" s="163"/>
      <c r="DG113" s="163"/>
      <c r="DH113" s="163"/>
      <c r="DI113" s="163"/>
      <c r="DJ113" s="163"/>
      <c r="DK113" s="163"/>
      <c r="DL113" s="163"/>
      <c r="DM113" s="163"/>
      <c r="DN113" s="163"/>
      <c r="DO113" s="163"/>
      <c r="DP113" s="163"/>
      <c r="DQ113" s="163"/>
      <c r="DR113" s="135"/>
      <c r="DS113" s="138" t="s">
        <v>397</v>
      </c>
      <c r="DT113" s="138" t="s">
        <v>397</v>
      </c>
      <c r="DU113" s="138">
        <v>0</v>
      </c>
      <c r="DV113" s="138">
        <v>0</v>
      </c>
      <c r="DW113" s="139">
        <v>0</v>
      </c>
      <c r="DX113" s="139">
        <v>0</v>
      </c>
    </row>
    <row r="114" spans="1:128">
      <c r="A114" s="163" t="s">
        <v>4174</v>
      </c>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t="s">
        <v>4174</v>
      </c>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t="s">
        <v>4174</v>
      </c>
      <c r="AT114" s="163"/>
      <c r="AU114" s="163"/>
      <c r="AV114" s="163"/>
      <c r="AW114" s="163"/>
      <c r="AX114" s="163"/>
      <c r="AY114" s="163"/>
      <c r="AZ114" s="163"/>
      <c r="BA114" s="163"/>
      <c r="BB114" s="163"/>
      <c r="BC114" s="163"/>
      <c r="BD114" s="163"/>
      <c r="BE114" s="163"/>
      <c r="BF114" s="163"/>
      <c r="BG114" s="163"/>
      <c r="BH114" s="163"/>
      <c r="BI114" s="163"/>
      <c r="BJ114" s="185" t="s">
        <v>4174</v>
      </c>
      <c r="BK114" s="185"/>
      <c r="BL114" s="185"/>
      <c r="BM114" s="185"/>
      <c r="BN114" s="185"/>
      <c r="BO114" s="185"/>
      <c r="BP114" s="185"/>
      <c r="BQ114" s="185"/>
      <c r="BR114" s="185"/>
      <c r="BS114" s="185"/>
      <c r="BT114" s="185"/>
      <c r="BU114" s="210" t="s">
        <v>4175</v>
      </c>
      <c r="BV114" s="210"/>
      <c r="BW114" s="210"/>
      <c r="BX114" s="210"/>
      <c r="BY114" s="210"/>
      <c r="BZ114" s="210"/>
      <c r="CA114" s="210"/>
      <c r="CB114" s="210"/>
      <c r="CC114" s="210"/>
      <c r="CD114" s="210"/>
      <c r="CE114" s="210"/>
      <c r="CF114" s="210"/>
      <c r="CG114" s="210"/>
      <c r="CH114" s="210"/>
      <c r="CI114" s="210"/>
      <c r="CJ114" s="210"/>
      <c r="CK114" s="210"/>
      <c r="CL114" s="210"/>
      <c r="CM114" s="210"/>
      <c r="CN114" s="210"/>
      <c r="CO114" s="163" t="s">
        <v>4174</v>
      </c>
      <c r="CP114" s="163"/>
      <c r="CQ114" s="163"/>
      <c r="CR114" s="163"/>
      <c r="CS114" s="163"/>
      <c r="CT114" s="163"/>
      <c r="CU114" s="163"/>
      <c r="CV114" s="163"/>
      <c r="CW114" s="163"/>
      <c r="CX114" s="163"/>
      <c r="CY114" s="163"/>
      <c r="CZ114" s="163"/>
      <c r="DA114" s="185" t="s">
        <v>4174</v>
      </c>
      <c r="DB114" s="185"/>
      <c r="DC114" s="185"/>
      <c r="DD114" s="185"/>
      <c r="DE114" s="185"/>
      <c r="DF114" s="185"/>
      <c r="DG114" s="185"/>
      <c r="DH114" s="185"/>
      <c r="DI114" s="185"/>
      <c r="DJ114" s="185"/>
      <c r="DK114" s="185"/>
      <c r="DL114" s="185"/>
      <c r="DM114" s="185"/>
      <c r="DN114" s="185"/>
      <c r="DO114" s="185"/>
      <c r="DP114" s="185"/>
      <c r="DQ114" s="185"/>
      <c r="DR114" s="135"/>
      <c r="DS114" s="138" t="s">
        <v>4174</v>
      </c>
      <c r="DT114" s="138" t="s">
        <v>4174</v>
      </c>
      <c r="DU114" s="138">
        <v>0</v>
      </c>
      <c r="DV114" s="138">
        <v>0</v>
      </c>
      <c r="DW114" s="139">
        <v>0</v>
      </c>
      <c r="DX114" s="139">
        <v>0</v>
      </c>
    </row>
    <row r="115" spans="1:128" ht="14.45" customHeight="1">
      <c r="A115" s="164" t="s">
        <v>2</v>
      </c>
      <c r="B115" s="164" t="s">
        <v>113</v>
      </c>
      <c r="C115" s="163" t="s">
        <v>41</v>
      </c>
      <c r="D115" s="163"/>
      <c r="E115" s="163" t="s">
        <v>101</v>
      </c>
      <c r="F115" s="163"/>
      <c r="G115" s="163" t="s">
        <v>42</v>
      </c>
      <c r="H115" s="163"/>
      <c r="I115" s="163" t="s">
        <v>43</v>
      </c>
      <c r="J115" s="163"/>
      <c r="K115" s="209" t="s">
        <v>44</v>
      </c>
      <c r="L115" s="209"/>
      <c r="M115" s="163" t="s">
        <v>390</v>
      </c>
      <c r="N115" s="163"/>
      <c r="O115" s="163" t="s">
        <v>391</v>
      </c>
      <c r="P115" s="163"/>
      <c r="Q115" s="163" t="s">
        <v>392</v>
      </c>
      <c r="R115" s="163"/>
      <c r="S115" s="163" t="s">
        <v>393</v>
      </c>
      <c r="T115" s="163"/>
      <c r="U115" s="163" t="s">
        <v>102</v>
      </c>
      <c r="V115" s="163"/>
      <c r="W115" s="164" t="s">
        <v>2</v>
      </c>
      <c r="X115" s="164" t="s">
        <v>113</v>
      </c>
      <c r="Y115" s="163" t="s">
        <v>41</v>
      </c>
      <c r="Z115" s="163"/>
      <c r="AA115" s="163" t="s">
        <v>101</v>
      </c>
      <c r="AB115" s="163"/>
      <c r="AC115" s="163" t="s">
        <v>42</v>
      </c>
      <c r="AD115" s="163"/>
      <c r="AE115" s="163" t="s">
        <v>43</v>
      </c>
      <c r="AF115" s="163"/>
      <c r="AG115" s="209" t="s">
        <v>44</v>
      </c>
      <c r="AH115" s="209"/>
      <c r="AI115" s="163" t="s">
        <v>390</v>
      </c>
      <c r="AJ115" s="163"/>
      <c r="AK115" s="163" t="s">
        <v>391</v>
      </c>
      <c r="AL115" s="163"/>
      <c r="AM115" s="163" t="s">
        <v>392</v>
      </c>
      <c r="AN115" s="163"/>
      <c r="AO115" s="163" t="s">
        <v>393</v>
      </c>
      <c r="AP115" s="163"/>
      <c r="AQ115" s="163" t="s">
        <v>102</v>
      </c>
      <c r="AR115" s="163"/>
      <c r="AS115" s="164" t="s">
        <v>2</v>
      </c>
      <c r="AT115" s="164" t="s">
        <v>113</v>
      </c>
      <c r="AU115" s="164" t="s">
        <v>363</v>
      </c>
      <c r="AV115" s="164"/>
      <c r="AW115" s="164"/>
      <c r="AX115" s="164"/>
      <c r="AY115" s="164"/>
      <c r="AZ115" s="164"/>
      <c r="BA115" s="164"/>
      <c r="BB115" s="164"/>
      <c r="BC115" s="164"/>
      <c r="BD115" s="164"/>
      <c r="BE115" s="164" t="s">
        <v>165</v>
      </c>
      <c r="BF115" s="164"/>
      <c r="BG115" s="164"/>
      <c r="BH115" s="164"/>
      <c r="BI115" s="164" t="s">
        <v>168</v>
      </c>
      <c r="BJ115" s="164" t="s">
        <v>2</v>
      </c>
      <c r="BK115" s="164" t="s">
        <v>113</v>
      </c>
      <c r="BL115" s="185" t="s">
        <v>169</v>
      </c>
      <c r="BM115" s="185"/>
      <c r="BN115" s="185"/>
      <c r="BO115" s="185"/>
      <c r="BP115" s="185"/>
      <c r="BQ115" s="185"/>
      <c r="BR115" s="185"/>
      <c r="BS115" s="185"/>
      <c r="BT115" s="185"/>
      <c r="BU115" s="164" t="s">
        <v>2</v>
      </c>
      <c r="BV115" s="164" t="s">
        <v>113</v>
      </c>
      <c r="BW115" s="185" t="s">
        <v>394</v>
      </c>
      <c r="BX115" s="185"/>
      <c r="BY115" s="185"/>
      <c r="BZ115" s="185"/>
      <c r="CA115" s="185"/>
      <c r="CB115" s="185"/>
      <c r="CC115" s="185" t="s">
        <v>395</v>
      </c>
      <c r="CD115" s="185"/>
      <c r="CE115" s="185"/>
      <c r="CF115" s="185"/>
      <c r="CG115" s="185"/>
      <c r="CH115" s="185"/>
      <c r="CI115" s="185" t="s">
        <v>396</v>
      </c>
      <c r="CJ115" s="185"/>
      <c r="CK115" s="185"/>
      <c r="CL115" s="185"/>
      <c r="CM115" s="185"/>
      <c r="CN115" s="185"/>
      <c r="CO115" s="190" t="s">
        <v>2</v>
      </c>
      <c r="CP115" s="190" t="s">
        <v>113</v>
      </c>
      <c r="CQ115" s="163" t="s">
        <v>166</v>
      </c>
      <c r="CR115" s="163"/>
      <c r="CS115" s="163"/>
      <c r="CT115" s="163"/>
      <c r="CU115" s="163"/>
      <c r="CV115" s="163"/>
      <c r="CW115" s="163"/>
      <c r="CX115" s="163"/>
      <c r="CY115" s="163" t="s">
        <v>167</v>
      </c>
      <c r="CZ115" s="163"/>
      <c r="DA115" s="164" t="s">
        <v>2</v>
      </c>
      <c r="DB115" s="164" t="s">
        <v>113</v>
      </c>
      <c r="DC115" s="185" t="s">
        <v>371</v>
      </c>
      <c r="DD115" s="185"/>
      <c r="DE115" s="185"/>
      <c r="DF115" s="185"/>
      <c r="DG115" s="185"/>
      <c r="DH115" s="185"/>
      <c r="DI115" s="185"/>
      <c r="DJ115" s="185"/>
      <c r="DK115" s="185"/>
      <c r="DL115" s="185"/>
      <c r="DM115" s="185"/>
      <c r="DN115" s="185"/>
      <c r="DO115" s="185"/>
      <c r="DP115" s="185"/>
      <c r="DQ115" s="185"/>
      <c r="DR115" s="135"/>
      <c r="DS115" s="138" t="s">
        <v>2</v>
      </c>
      <c r="DT115" s="138" t="s">
        <v>4244</v>
      </c>
      <c r="DU115" s="138" t="e">
        <v>#VALUE!</v>
      </c>
      <c r="DV115" s="138">
        <v>0</v>
      </c>
      <c r="DW115" s="139" t="e">
        <v>#VALUE!</v>
      </c>
      <c r="DX115" s="139">
        <v>0</v>
      </c>
    </row>
    <row r="116" spans="1:128" ht="14.45" customHeight="1">
      <c r="A116" s="164"/>
      <c r="B116" s="164"/>
      <c r="C116" s="164" t="s">
        <v>170</v>
      </c>
      <c r="D116" s="164" t="s">
        <v>57</v>
      </c>
      <c r="E116" s="164" t="s">
        <v>170</v>
      </c>
      <c r="F116" s="164" t="s">
        <v>57</v>
      </c>
      <c r="G116" s="164" t="s">
        <v>170</v>
      </c>
      <c r="H116" s="164" t="s">
        <v>57</v>
      </c>
      <c r="I116" s="164" t="s">
        <v>170</v>
      </c>
      <c r="J116" s="164" t="s">
        <v>57</v>
      </c>
      <c r="K116" s="164" t="s">
        <v>170</v>
      </c>
      <c r="L116" s="164" t="s">
        <v>57</v>
      </c>
      <c r="M116" s="164" t="s">
        <v>170</v>
      </c>
      <c r="N116" s="164" t="s">
        <v>57</v>
      </c>
      <c r="O116" s="164" t="s">
        <v>170</v>
      </c>
      <c r="P116" s="164" t="s">
        <v>57</v>
      </c>
      <c r="Q116" s="164" t="s">
        <v>170</v>
      </c>
      <c r="R116" s="164" t="s">
        <v>57</v>
      </c>
      <c r="S116" s="164" t="s">
        <v>170</v>
      </c>
      <c r="T116" s="164" t="s">
        <v>57</v>
      </c>
      <c r="U116" s="164" t="s">
        <v>170</v>
      </c>
      <c r="V116" s="164" t="s">
        <v>57</v>
      </c>
      <c r="W116" s="164"/>
      <c r="X116" s="164"/>
      <c r="Y116" s="164" t="s">
        <v>170</v>
      </c>
      <c r="Z116" s="164" t="s">
        <v>57</v>
      </c>
      <c r="AA116" s="164" t="s">
        <v>170</v>
      </c>
      <c r="AB116" s="164" t="s">
        <v>57</v>
      </c>
      <c r="AC116" s="164" t="s">
        <v>170</v>
      </c>
      <c r="AD116" s="164" t="s">
        <v>57</v>
      </c>
      <c r="AE116" s="164" t="s">
        <v>170</v>
      </c>
      <c r="AF116" s="164" t="s">
        <v>57</v>
      </c>
      <c r="AG116" s="164" t="s">
        <v>170</v>
      </c>
      <c r="AH116" s="164" t="s">
        <v>57</v>
      </c>
      <c r="AI116" s="164" t="s">
        <v>170</v>
      </c>
      <c r="AJ116" s="164" t="s">
        <v>57</v>
      </c>
      <c r="AK116" s="164" t="s">
        <v>170</v>
      </c>
      <c r="AL116" s="164" t="s">
        <v>57</v>
      </c>
      <c r="AM116" s="164" t="s">
        <v>170</v>
      </c>
      <c r="AN116" s="164" t="s">
        <v>57</v>
      </c>
      <c r="AO116" s="164" t="s">
        <v>170</v>
      </c>
      <c r="AP116" s="164" t="s">
        <v>57</v>
      </c>
      <c r="AQ116" s="164" t="s">
        <v>170</v>
      </c>
      <c r="AR116" s="164" t="s">
        <v>57</v>
      </c>
      <c r="AS116" s="164"/>
      <c r="AT116" s="164"/>
      <c r="AU116" s="164" t="s">
        <v>41</v>
      </c>
      <c r="AV116" s="164" t="s">
        <v>101</v>
      </c>
      <c r="AW116" s="164" t="s">
        <v>42</v>
      </c>
      <c r="AX116" s="164" t="s">
        <v>43</v>
      </c>
      <c r="AY116" s="164" t="s">
        <v>44</v>
      </c>
      <c r="AZ116" s="164" t="s">
        <v>390</v>
      </c>
      <c r="BA116" s="164" t="s">
        <v>391</v>
      </c>
      <c r="BB116" s="164" t="s">
        <v>392</v>
      </c>
      <c r="BC116" s="164" t="s">
        <v>393</v>
      </c>
      <c r="BD116" s="164" t="s">
        <v>102</v>
      </c>
      <c r="BE116" s="204" t="s">
        <v>433</v>
      </c>
      <c r="BF116" s="204" t="s">
        <v>279</v>
      </c>
      <c r="BG116" s="204" t="s">
        <v>172</v>
      </c>
      <c r="BH116" s="204" t="s">
        <v>173</v>
      </c>
      <c r="BI116" s="164"/>
      <c r="BJ116" s="164"/>
      <c r="BK116" s="164"/>
      <c r="BL116" s="200" t="s">
        <v>434</v>
      </c>
      <c r="BM116" s="200" t="s">
        <v>344</v>
      </c>
      <c r="BN116" s="200" t="s">
        <v>435</v>
      </c>
      <c r="BO116" s="200" t="s">
        <v>436</v>
      </c>
      <c r="BP116" s="200" t="s">
        <v>437</v>
      </c>
      <c r="BQ116" s="200" t="s">
        <v>175</v>
      </c>
      <c r="BR116" s="200" t="s">
        <v>176</v>
      </c>
      <c r="BS116" s="200" t="s">
        <v>69</v>
      </c>
      <c r="BT116" s="200" t="s">
        <v>70</v>
      </c>
      <c r="BU116" s="164"/>
      <c r="BV116" s="164"/>
      <c r="BW116" s="185" t="s">
        <v>417</v>
      </c>
      <c r="BX116" s="185"/>
      <c r="BY116" s="185" t="s">
        <v>418</v>
      </c>
      <c r="BZ116" s="185"/>
      <c r="CA116" s="185" t="s">
        <v>419</v>
      </c>
      <c r="CB116" s="185"/>
      <c r="CC116" s="185" t="s">
        <v>417</v>
      </c>
      <c r="CD116" s="185"/>
      <c r="CE116" s="185" t="s">
        <v>418</v>
      </c>
      <c r="CF116" s="185"/>
      <c r="CG116" s="185" t="s">
        <v>419</v>
      </c>
      <c r="CH116" s="185"/>
      <c r="CI116" s="185" t="s">
        <v>417</v>
      </c>
      <c r="CJ116" s="185"/>
      <c r="CK116" s="185" t="s">
        <v>418</v>
      </c>
      <c r="CL116" s="185"/>
      <c r="CM116" s="185" t="s">
        <v>419</v>
      </c>
      <c r="CN116" s="185"/>
      <c r="CO116" s="190"/>
      <c r="CP116" s="190"/>
      <c r="CQ116" s="189" t="s">
        <v>338</v>
      </c>
      <c r="CR116" s="189" t="s">
        <v>341</v>
      </c>
      <c r="CS116" s="189" t="s">
        <v>339</v>
      </c>
      <c r="CT116" s="189" t="s">
        <v>340</v>
      </c>
      <c r="CU116" s="189" t="s">
        <v>342</v>
      </c>
      <c r="CV116" s="189" t="s">
        <v>66</v>
      </c>
      <c r="CW116" s="189" t="s">
        <v>174</v>
      </c>
      <c r="CX116" s="189" t="s">
        <v>280</v>
      </c>
      <c r="CY116" s="189" t="s">
        <v>66</v>
      </c>
      <c r="CZ116" s="189" t="s">
        <v>174</v>
      </c>
      <c r="DA116" s="164"/>
      <c r="DB116" s="164"/>
      <c r="DC116" s="189" t="s">
        <v>60</v>
      </c>
      <c r="DD116" s="189" t="s">
        <v>62</v>
      </c>
      <c r="DE116" s="189" t="s">
        <v>96</v>
      </c>
      <c r="DF116" s="189" t="s">
        <v>97</v>
      </c>
      <c r="DG116" s="189" t="s">
        <v>421</v>
      </c>
      <c r="DH116" s="189" t="s">
        <v>98</v>
      </c>
      <c r="DI116" s="189" t="s">
        <v>99</v>
      </c>
      <c r="DJ116" s="189" t="s">
        <v>83</v>
      </c>
      <c r="DK116" s="189" t="s">
        <v>420</v>
      </c>
      <c r="DL116" s="189" t="s">
        <v>100</v>
      </c>
      <c r="DM116" s="189" t="s">
        <v>422</v>
      </c>
      <c r="DN116" s="189" t="s">
        <v>86</v>
      </c>
      <c r="DO116" s="189" t="s">
        <v>68</v>
      </c>
      <c r="DP116" s="189" t="s">
        <v>67</v>
      </c>
      <c r="DQ116" s="189" t="s">
        <v>0</v>
      </c>
      <c r="DR116" s="135"/>
      <c r="DS116" s="138" t="s">
        <v>2</v>
      </c>
      <c r="DT116" s="138" t="s">
        <v>2</v>
      </c>
      <c r="DU116" s="138" t="e">
        <v>#VALUE!</v>
      </c>
      <c r="DV116" s="138" t="e">
        <v>#VALUE!</v>
      </c>
      <c r="DW116" s="139" t="e">
        <v>#VALUE!</v>
      </c>
      <c r="DX116" s="139">
        <v>0</v>
      </c>
    </row>
    <row r="117" spans="1:128" ht="24" customHeight="1">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204"/>
      <c r="BF117" s="204"/>
      <c r="BG117" s="204"/>
      <c r="BH117" s="204"/>
      <c r="BI117" s="164"/>
      <c r="BJ117" s="164"/>
      <c r="BK117" s="164"/>
      <c r="BL117" s="200"/>
      <c r="BM117" s="200"/>
      <c r="BN117" s="200"/>
      <c r="BO117" s="200"/>
      <c r="BP117" s="200"/>
      <c r="BQ117" s="200"/>
      <c r="BR117" s="200"/>
      <c r="BS117" s="200"/>
      <c r="BT117" s="200"/>
      <c r="BU117" s="164"/>
      <c r="BV117" s="164"/>
      <c r="BW117" s="67" t="s">
        <v>170</v>
      </c>
      <c r="BX117" s="67" t="s">
        <v>57</v>
      </c>
      <c r="BY117" s="67" t="s">
        <v>170</v>
      </c>
      <c r="BZ117" s="67" t="s">
        <v>57</v>
      </c>
      <c r="CA117" s="67" t="s">
        <v>170</v>
      </c>
      <c r="CB117" s="67" t="s">
        <v>57</v>
      </c>
      <c r="CC117" s="67" t="s">
        <v>170</v>
      </c>
      <c r="CD117" s="67" t="s">
        <v>57</v>
      </c>
      <c r="CE117" s="67" t="s">
        <v>170</v>
      </c>
      <c r="CF117" s="67" t="s">
        <v>57</v>
      </c>
      <c r="CG117" s="67" t="s">
        <v>170</v>
      </c>
      <c r="CH117" s="67" t="s">
        <v>57</v>
      </c>
      <c r="CI117" s="67" t="s">
        <v>170</v>
      </c>
      <c r="CJ117" s="67" t="s">
        <v>57</v>
      </c>
      <c r="CK117" s="67" t="s">
        <v>170</v>
      </c>
      <c r="CL117" s="67" t="s">
        <v>57</v>
      </c>
      <c r="CM117" s="67" t="s">
        <v>170</v>
      </c>
      <c r="CN117" s="67" t="s">
        <v>57</v>
      </c>
      <c r="CO117" s="190"/>
      <c r="CP117" s="190"/>
      <c r="CQ117" s="189"/>
      <c r="CR117" s="189"/>
      <c r="CS117" s="189"/>
      <c r="CT117" s="189"/>
      <c r="CU117" s="189"/>
      <c r="CV117" s="189"/>
      <c r="CW117" s="189"/>
      <c r="CX117" s="189"/>
      <c r="CY117" s="189"/>
      <c r="CZ117" s="189"/>
      <c r="DA117" s="164"/>
      <c r="DB117" s="164"/>
      <c r="DC117" s="189"/>
      <c r="DD117" s="189"/>
      <c r="DE117" s="189"/>
      <c r="DF117" s="189"/>
      <c r="DG117" s="189"/>
      <c r="DH117" s="189"/>
      <c r="DI117" s="189"/>
      <c r="DJ117" s="189"/>
      <c r="DK117" s="189"/>
      <c r="DL117" s="189"/>
      <c r="DM117" s="189"/>
      <c r="DN117" s="189"/>
      <c r="DO117" s="189"/>
      <c r="DP117" s="189"/>
      <c r="DQ117" s="189"/>
      <c r="DR117" s="135"/>
      <c r="DS117" s="138" t="s">
        <v>2</v>
      </c>
      <c r="DT117" s="138" t="s">
        <v>2</v>
      </c>
      <c r="DU117" s="138" t="e">
        <v>#VALUE!</v>
      </c>
      <c r="DV117" s="138" t="e">
        <v>#VALUE!</v>
      </c>
      <c r="DW117" s="139">
        <v>0</v>
      </c>
      <c r="DX117" s="139">
        <v>0</v>
      </c>
    </row>
    <row r="118" spans="1:128">
      <c r="A118" s="98" t="s">
        <v>126</v>
      </c>
      <c r="B118" s="83"/>
      <c r="C118" s="83"/>
      <c r="D118" s="83"/>
      <c r="E118" s="83"/>
      <c r="F118" s="83"/>
      <c r="G118" s="83"/>
      <c r="H118" s="83"/>
      <c r="I118" s="83"/>
      <c r="J118" s="83"/>
      <c r="K118" s="83"/>
      <c r="L118" s="83"/>
      <c r="M118" s="83"/>
      <c r="N118" s="83"/>
      <c r="O118" s="83"/>
      <c r="P118" s="83"/>
      <c r="Q118" s="83"/>
      <c r="R118" s="83"/>
      <c r="S118" s="83"/>
      <c r="T118" s="83"/>
      <c r="U118" s="83"/>
      <c r="V118" s="83"/>
      <c r="W118" s="98" t="s">
        <v>126</v>
      </c>
      <c r="X118" s="78"/>
      <c r="Y118" s="7"/>
      <c r="Z118" s="7"/>
      <c r="AA118" s="7"/>
      <c r="AB118" s="7"/>
      <c r="AC118" s="7"/>
      <c r="AD118" s="7"/>
      <c r="AE118" s="7"/>
      <c r="AF118" s="7"/>
      <c r="AG118" s="7"/>
      <c r="AH118" s="7"/>
      <c r="AI118" s="7"/>
      <c r="AJ118" s="7"/>
      <c r="AK118" s="7"/>
      <c r="AL118" s="7"/>
      <c r="AM118" s="7"/>
      <c r="AN118" s="7"/>
      <c r="AO118" s="7"/>
      <c r="AP118" s="7"/>
      <c r="AQ118" s="67"/>
      <c r="AR118" s="67"/>
      <c r="AS118" s="98" t="s">
        <v>126</v>
      </c>
      <c r="AT118" s="78"/>
      <c r="AU118" s="3"/>
      <c r="AV118" s="3"/>
      <c r="AW118" s="3"/>
      <c r="AX118" s="3"/>
      <c r="AY118" s="3"/>
      <c r="AZ118" s="3"/>
      <c r="BA118" s="3"/>
      <c r="BB118" s="3"/>
      <c r="BC118" s="3"/>
      <c r="BD118" s="67"/>
      <c r="BE118" s="3"/>
      <c r="BF118" s="3"/>
      <c r="BG118" s="3"/>
      <c r="BH118" s="3"/>
      <c r="BI118" s="66"/>
      <c r="BJ118" s="98" t="s">
        <v>126</v>
      </c>
      <c r="BK118" s="78"/>
      <c r="BL118" s="3"/>
      <c r="BM118" s="3"/>
      <c r="BN118" s="3"/>
      <c r="BO118" s="3"/>
      <c r="BP118" s="3"/>
      <c r="BQ118" s="3"/>
      <c r="BR118" s="3"/>
      <c r="BS118" s="3"/>
      <c r="BT118" s="3"/>
      <c r="BU118" s="98" t="s">
        <v>126</v>
      </c>
      <c r="BV118" s="78"/>
      <c r="BW118" s="83"/>
      <c r="BX118" s="83"/>
      <c r="BY118" s="83"/>
      <c r="BZ118" s="83"/>
      <c r="CA118" s="83"/>
      <c r="CB118" s="83"/>
      <c r="CC118" s="83"/>
      <c r="CD118" s="83"/>
      <c r="CE118" s="83"/>
      <c r="CF118" s="83"/>
      <c r="CG118" s="83"/>
      <c r="CH118" s="83"/>
      <c r="CI118" s="83"/>
      <c r="CJ118" s="83"/>
      <c r="CK118" s="83"/>
      <c r="CL118" s="83"/>
      <c r="CM118" s="83"/>
      <c r="CN118" s="83"/>
      <c r="CO118" s="98" t="s">
        <v>126</v>
      </c>
      <c r="CP118" s="85"/>
      <c r="CQ118" s="83"/>
      <c r="CR118" s="83"/>
      <c r="CS118" s="83"/>
      <c r="CT118" s="83"/>
      <c r="CU118" s="83"/>
      <c r="CV118" s="83"/>
      <c r="CW118" s="83"/>
      <c r="CX118" s="83"/>
      <c r="CY118" s="83"/>
      <c r="CZ118" s="83"/>
      <c r="DA118" s="98" t="s">
        <v>126</v>
      </c>
      <c r="DB118" s="83"/>
      <c r="DC118" s="99"/>
      <c r="DD118" s="99"/>
      <c r="DE118" s="99"/>
      <c r="DF118" s="99"/>
      <c r="DG118" s="99"/>
      <c r="DH118" s="99"/>
      <c r="DI118" s="99"/>
      <c r="DJ118" s="99"/>
      <c r="DK118" s="99"/>
      <c r="DL118" s="99"/>
      <c r="DM118" s="99"/>
      <c r="DN118" s="99"/>
      <c r="DO118" s="99"/>
      <c r="DP118" s="99"/>
      <c r="DQ118" s="99"/>
      <c r="DR118" s="135"/>
      <c r="DS118" s="138" t="s">
        <v>126</v>
      </c>
      <c r="DT118" s="138" t="s">
        <v>126</v>
      </c>
      <c r="DU118" s="138">
        <v>0</v>
      </c>
      <c r="DV118" s="138">
        <v>0</v>
      </c>
      <c r="DW118" s="139">
        <v>0</v>
      </c>
      <c r="DX118" s="139">
        <v>0</v>
      </c>
    </row>
    <row r="119" spans="1:128" ht="14.45" customHeight="1">
      <c r="A119" s="162" t="s">
        <v>190</v>
      </c>
      <c r="B119" s="13" t="s">
        <v>119</v>
      </c>
      <c r="C119" s="74">
        <v>1656</v>
      </c>
      <c r="D119" s="74">
        <v>959</v>
      </c>
      <c r="E119" s="74">
        <v>444</v>
      </c>
      <c r="F119" s="74">
        <v>262</v>
      </c>
      <c r="G119" s="74">
        <v>0</v>
      </c>
      <c r="H119" s="74">
        <v>0</v>
      </c>
      <c r="I119" s="74">
        <v>255</v>
      </c>
      <c r="J119" s="74">
        <v>134</v>
      </c>
      <c r="K119" s="74">
        <v>495</v>
      </c>
      <c r="L119" s="74">
        <v>261</v>
      </c>
      <c r="M119" s="74">
        <v>960</v>
      </c>
      <c r="N119" s="74">
        <v>571</v>
      </c>
      <c r="O119" s="74">
        <v>121</v>
      </c>
      <c r="P119" s="74">
        <v>63</v>
      </c>
      <c r="Q119" s="74">
        <v>496</v>
      </c>
      <c r="R119" s="74">
        <v>258</v>
      </c>
      <c r="S119" s="74">
        <v>61</v>
      </c>
      <c r="T119" s="74">
        <v>34</v>
      </c>
      <c r="U119" s="67">
        <v>4488</v>
      </c>
      <c r="V119" s="67">
        <v>2542</v>
      </c>
      <c r="W119" s="162" t="s">
        <v>190</v>
      </c>
      <c r="X119" s="13" t="s">
        <v>119</v>
      </c>
      <c r="Y119" s="74">
        <v>45</v>
      </c>
      <c r="Z119" s="74">
        <v>16</v>
      </c>
      <c r="AA119" s="74">
        <v>7</v>
      </c>
      <c r="AB119" s="74">
        <v>4</v>
      </c>
      <c r="AC119" s="74">
        <v>0</v>
      </c>
      <c r="AD119" s="74">
        <v>0</v>
      </c>
      <c r="AE119" s="74">
        <v>2</v>
      </c>
      <c r="AF119" s="74">
        <v>0</v>
      </c>
      <c r="AG119" s="74">
        <v>11</v>
      </c>
      <c r="AH119" s="74">
        <v>3</v>
      </c>
      <c r="AI119" s="74">
        <v>143</v>
      </c>
      <c r="AJ119" s="74">
        <v>79</v>
      </c>
      <c r="AK119" s="74">
        <v>37</v>
      </c>
      <c r="AL119" s="74">
        <v>16</v>
      </c>
      <c r="AM119" s="74">
        <v>127</v>
      </c>
      <c r="AN119" s="74">
        <v>52</v>
      </c>
      <c r="AO119" s="74">
        <v>10</v>
      </c>
      <c r="AP119" s="74">
        <v>5</v>
      </c>
      <c r="AQ119" s="67">
        <v>382</v>
      </c>
      <c r="AR119" s="67">
        <v>175</v>
      </c>
      <c r="AS119" s="162" t="s">
        <v>190</v>
      </c>
      <c r="AT119" s="13" t="s">
        <v>119</v>
      </c>
      <c r="AU119" s="74">
        <v>29</v>
      </c>
      <c r="AV119" s="74">
        <v>8</v>
      </c>
      <c r="AW119" s="74">
        <v>0</v>
      </c>
      <c r="AX119" s="74">
        <v>6</v>
      </c>
      <c r="AY119" s="74">
        <v>10</v>
      </c>
      <c r="AZ119" s="74">
        <v>17</v>
      </c>
      <c r="BA119" s="74">
        <v>3</v>
      </c>
      <c r="BB119" s="74">
        <v>11</v>
      </c>
      <c r="BC119" s="74">
        <v>1</v>
      </c>
      <c r="BD119" s="67">
        <v>85</v>
      </c>
      <c r="BE119" s="76">
        <v>83</v>
      </c>
      <c r="BF119" s="74">
        <v>75</v>
      </c>
      <c r="BG119" s="74">
        <v>60</v>
      </c>
      <c r="BH119" s="74">
        <v>8</v>
      </c>
      <c r="BI119" s="74">
        <v>9</v>
      </c>
      <c r="BJ119" s="162" t="s">
        <v>190</v>
      </c>
      <c r="BK119" s="13" t="s">
        <v>119</v>
      </c>
      <c r="BL119" s="74">
        <v>248</v>
      </c>
      <c r="BM119" s="74">
        <v>1078</v>
      </c>
      <c r="BN119" s="74">
        <v>526</v>
      </c>
      <c r="BO119" s="74">
        <v>95</v>
      </c>
      <c r="BP119" s="74">
        <v>0</v>
      </c>
      <c r="BQ119" s="74">
        <v>49</v>
      </c>
      <c r="BR119" s="74">
        <v>88</v>
      </c>
      <c r="BS119" s="74">
        <v>84</v>
      </c>
      <c r="BT119" s="74">
        <v>81</v>
      </c>
      <c r="BU119" s="162" t="s">
        <v>190</v>
      </c>
      <c r="BV119" s="13" t="s">
        <v>119</v>
      </c>
      <c r="BW119" s="74">
        <v>755</v>
      </c>
      <c r="BX119" s="74">
        <v>455</v>
      </c>
      <c r="BY119" s="74">
        <v>749</v>
      </c>
      <c r="BZ119" s="74">
        <v>452</v>
      </c>
      <c r="CA119" s="74">
        <v>427</v>
      </c>
      <c r="CB119" s="74">
        <v>288</v>
      </c>
      <c r="CC119" s="74">
        <v>97</v>
      </c>
      <c r="CD119" s="74">
        <v>35</v>
      </c>
      <c r="CE119" s="74">
        <v>97</v>
      </c>
      <c r="CF119" s="74">
        <v>35</v>
      </c>
      <c r="CG119" s="74">
        <v>40</v>
      </c>
      <c r="CH119" s="74">
        <v>15</v>
      </c>
      <c r="CI119" s="74">
        <v>426</v>
      </c>
      <c r="CJ119" s="74">
        <v>178</v>
      </c>
      <c r="CK119" s="74">
        <v>424</v>
      </c>
      <c r="CL119" s="74">
        <v>178</v>
      </c>
      <c r="CM119" s="74">
        <v>192</v>
      </c>
      <c r="CN119" s="74">
        <v>91</v>
      </c>
      <c r="CO119" s="162" t="s">
        <v>190</v>
      </c>
      <c r="CP119" s="13" t="s">
        <v>119</v>
      </c>
      <c r="CQ119" s="5">
        <v>91</v>
      </c>
      <c r="CR119" s="5">
        <v>65</v>
      </c>
      <c r="CS119" s="5">
        <v>0</v>
      </c>
      <c r="CT119" s="5">
        <v>39</v>
      </c>
      <c r="CU119" s="5">
        <v>2</v>
      </c>
      <c r="CV119" s="29">
        <v>197</v>
      </c>
      <c r="CW119" s="5">
        <v>117</v>
      </c>
      <c r="CX119" s="5">
        <v>88</v>
      </c>
      <c r="CY119" s="72">
        <v>87</v>
      </c>
      <c r="CZ119" s="5">
        <v>45</v>
      </c>
      <c r="DA119" s="162" t="s">
        <v>190</v>
      </c>
      <c r="DB119" s="13" t="s">
        <v>119</v>
      </c>
      <c r="DC119" s="74">
        <v>2108</v>
      </c>
      <c r="DD119" s="74">
        <v>2059</v>
      </c>
      <c r="DE119" s="74">
        <v>318</v>
      </c>
      <c r="DF119" s="74">
        <v>141</v>
      </c>
      <c r="DG119" s="74">
        <v>184</v>
      </c>
      <c r="DH119" s="74">
        <v>13</v>
      </c>
      <c r="DI119" s="74">
        <v>2100</v>
      </c>
      <c r="DJ119" s="74">
        <v>97</v>
      </c>
      <c r="DK119" s="74">
        <v>371</v>
      </c>
      <c r="DL119" s="74">
        <v>2</v>
      </c>
      <c r="DM119" s="74">
        <v>1</v>
      </c>
      <c r="DN119" s="74">
        <v>62</v>
      </c>
      <c r="DO119" s="74">
        <v>0</v>
      </c>
      <c r="DP119" s="74">
        <v>23</v>
      </c>
      <c r="DQ119" s="74">
        <v>606</v>
      </c>
      <c r="DR119" s="135"/>
      <c r="DS119" s="138" t="s">
        <v>190</v>
      </c>
      <c r="DT119" s="138" t="s">
        <v>4272</v>
      </c>
      <c r="DU119" s="138">
        <v>1278</v>
      </c>
      <c r="DV119" s="138">
        <v>659</v>
      </c>
      <c r="DW119" s="139">
        <v>4362</v>
      </c>
      <c r="DX119" s="139">
        <v>7394</v>
      </c>
    </row>
    <row r="120" spans="1:128">
      <c r="A120" s="162"/>
      <c r="B120" s="13" t="s">
        <v>120</v>
      </c>
      <c r="C120" s="74">
        <v>518</v>
      </c>
      <c r="D120" s="74">
        <v>310</v>
      </c>
      <c r="E120" s="74">
        <v>140</v>
      </c>
      <c r="F120" s="74">
        <v>124</v>
      </c>
      <c r="G120" s="74">
        <v>145</v>
      </c>
      <c r="H120" s="74">
        <v>111</v>
      </c>
      <c r="I120" s="74">
        <v>0</v>
      </c>
      <c r="J120" s="74">
        <v>0</v>
      </c>
      <c r="K120" s="74">
        <v>200</v>
      </c>
      <c r="L120" s="74">
        <v>91</v>
      </c>
      <c r="M120" s="74">
        <v>123</v>
      </c>
      <c r="N120" s="74">
        <v>104</v>
      </c>
      <c r="O120" s="74">
        <v>91</v>
      </c>
      <c r="P120" s="74">
        <v>58</v>
      </c>
      <c r="Q120" s="74">
        <v>70</v>
      </c>
      <c r="R120" s="74">
        <v>41</v>
      </c>
      <c r="S120" s="74">
        <v>187</v>
      </c>
      <c r="T120" s="74">
        <v>92</v>
      </c>
      <c r="U120" s="67">
        <v>1474</v>
      </c>
      <c r="V120" s="67">
        <v>931</v>
      </c>
      <c r="W120" s="162"/>
      <c r="X120" s="13" t="s">
        <v>120</v>
      </c>
      <c r="Y120" s="74">
        <v>0</v>
      </c>
      <c r="Z120" s="74">
        <v>0</v>
      </c>
      <c r="AA120" s="74">
        <v>0</v>
      </c>
      <c r="AB120" s="74">
        <v>0</v>
      </c>
      <c r="AC120" s="74">
        <v>0</v>
      </c>
      <c r="AD120" s="74">
        <v>0</v>
      </c>
      <c r="AE120" s="74">
        <v>0</v>
      </c>
      <c r="AF120" s="74">
        <v>0</v>
      </c>
      <c r="AG120" s="74">
        <v>1</v>
      </c>
      <c r="AH120" s="74">
        <v>1</v>
      </c>
      <c r="AI120" s="74">
        <v>8</v>
      </c>
      <c r="AJ120" s="74">
        <v>7</v>
      </c>
      <c r="AK120" s="74">
        <v>0</v>
      </c>
      <c r="AL120" s="74">
        <v>0</v>
      </c>
      <c r="AM120" s="74">
        <v>69</v>
      </c>
      <c r="AN120" s="74">
        <v>41</v>
      </c>
      <c r="AO120" s="74">
        <v>0</v>
      </c>
      <c r="AP120" s="74">
        <v>0</v>
      </c>
      <c r="AQ120" s="67">
        <v>78</v>
      </c>
      <c r="AR120" s="67">
        <v>49</v>
      </c>
      <c r="AS120" s="162"/>
      <c r="AT120" s="13" t="s">
        <v>120</v>
      </c>
      <c r="AU120" s="74">
        <v>8</v>
      </c>
      <c r="AV120" s="74">
        <v>3</v>
      </c>
      <c r="AW120" s="74">
        <v>3</v>
      </c>
      <c r="AX120" s="74">
        <v>0</v>
      </c>
      <c r="AY120" s="74">
        <v>4</v>
      </c>
      <c r="AZ120" s="74">
        <v>3</v>
      </c>
      <c r="BA120" s="74">
        <v>2</v>
      </c>
      <c r="BB120" s="74">
        <v>2</v>
      </c>
      <c r="BC120" s="74">
        <v>4</v>
      </c>
      <c r="BD120" s="67">
        <v>29</v>
      </c>
      <c r="BE120" s="76">
        <v>26</v>
      </c>
      <c r="BF120" s="74">
        <v>26</v>
      </c>
      <c r="BG120" s="74">
        <v>26</v>
      </c>
      <c r="BH120" s="74">
        <v>2</v>
      </c>
      <c r="BI120" s="74">
        <v>1</v>
      </c>
      <c r="BJ120" s="162"/>
      <c r="BK120" s="13" t="s">
        <v>120</v>
      </c>
      <c r="BL120" s="74">
        <v>610</v>
      </c>
      <c r="BM120" s="74">
        <v>319</v>
      </c>
      <c r="BN120" s="74">
        <v>0</v>
      </c>
      <c r="BO120" s="74">
        <v>0</v>
      </c>
      <c r="BP120" s="74">
        <v>0</v>
      </c>
      <c r="BQ120" s="74">
        <v>9</v>
      </c>
      <c r="BR120" s="74">
        <v>33</v>
      </c>
      <c r="BS120" s="74">
        <v>28</v>
      </c>
      <c r="BT120" s="74">
        <v>28</v>
      </c>
      <c r="BU120" s="162"/>
      <c r="BV120" s="13" t="s">
        <v>120</v>
      </c>
      <c r="BW120" s="74">
        <v>133</v>
      </c>
      <c r="BX120" s="74">
        <v>101</v>
      </c>
      <c r="BY120" s="74">
        <v>132</v>
      </c>
      <c r="BZ120" s="74">
        <v>100</v>
      </c>
      <c r="CA120" s="74">
        <v>101</v>
      </c>
      <c r="CB120" s="74">
        <v>74</v>
      </c>
      <c r="CC120" s="74">
        <v>67</v>
      </c>
      <c r="CD120" s="74">
        <v>17</v>
      </c>
      <c r="CE120" s="74">
        <v>66</v>
      </c>
      <c r="CF120" s="74">
        <v>17</v>
      </c>
      <c r="CG120" s="74">
        <v>40</v>
      </c>
      <c r="CH120" s="74">
        <v>10</v>
      </c>
      <c r="CI120" s="74">
        <v>189</v>
      </c>
      <c r="CJ120" s="74">
        <v>116</v>
      </c>
      <c r="CK120" s="74">
        <v>188</v>
      </c>
      <c r="CL120" s="74">
        <v>115</v>
      </c>
      <c r="CM120" s="74">
        <v>99</v>
      </c>
      <c r="CN120" s="74">
        <v>58</v>
      </c>
      <c r="CO120" s="162"/>
      <c r="CP120" s="13" t="s">
        <v>120</v>
      </c>
      <c r="CQ120" s="5">
        <v>13</v>
      </c>
      <c r="CR120" s="5">
        <v>35</v>
      </c>
      <c r="CS120" s="5">
        <v>0</v>
      </c>
      <c r="CT120" s="5">
        <v>12</v>
      </c>
      <c r="CU120" s="5">
        <v>0</v>
      </c>
      <c r="CV120" s="29">
        <v>60</v>
      </c>
      <c r="CW120" s="5">
        <v>33</v>
      </c>
      <c r="CX120" s="5">
        <v>17</v>
      </c>
      <c r="CY120" s="72">
        <v>26</v>
      </c>
      <c r="CZ120" s="5">
        <v>13</v>
      </c>
      <c r="DA120" s="162"/>
      <c r="DB120" s="13" t="s">
        <v>120</v>
      </c>
      <c r="DC120" s="74">
        <v>391</v>
      </c>
      <c r="DD120" s="74">
        <v>391</v>
      </c>
      <c r="DE120" s="74">
        <v>0</v>
      </c>
      <c r="DF120" s="74">
        <v>0</v>
      </c>
      <c r="DG120" s="74">
        <v>0</v>
      </c>
      <c r="DH120" s="74">
        <v>0</v>
      </c>
      <c r="DI120" s="74">
        <v>647</v>
      </c>
      <c r="DJ120" s="74">
        <v>0</v>
      </c>
      <c r="DK120" s="74">
        <v>0</v>
      </c>
      <c r="DL120" s="74">
        <v>0</v>
      </c>
      <c r="DM120" s="74">
        <v>0</v>
      </c>
      <c r="DN120" s="74">
        <v>0</v>
      </c>
      <c r="DO120" s="74">
        <v>0</v>
      </c>
      <c r="DP120" s="74">
        <v>0</v>
      </c>
      <c r="DQ120" s="74">
        <v>0</v>
      </c>
      <c r="DR120" s="135"/>
      <c r="DS120" s="138" t="s">
        <v>190</v>
      </c>
      <c r="DT120" s="138" t="s">
        <v>4273</v>
      </c>
      <c r="DU120" s="138">
        <v>389</v>
      </c>
      <c r="DV120" s="138">
        <v>240</v>
      </c>
      <c r="DW120" s="139">
        <v>1248</v>
      </c>
      <c r="DX120" s="139">
        <v>1429</v>
      </c>
    </row>
    <row r="121" spans="1:128">
      <c r="A121" s="162"/>
      <c r="B121" s="103" t="s">
        <v>102</v>
      </c>
      <c r="C121" s="105">
        <v>2174</v>
      </c>
      <c r="D121" s="105">
        <v>1269</v>
      </c>
      <c r="E121" s="105">
        <v>584</v>
      </c>
      <c r="F121" s="105">
        <v>386</v>
      </c>
      <c r="G121" s="105">
        <v>145</v>
      </c>
      <c r="H121" s="105">
        <v>111</v>
      </c>
      <c r="I121" s="105">
        <v>255</v>
      </c>
      <c r="J121" s="105">
        <v>134</v>
      </c>
      <c r="K121" s="105">
        <v>695</v>
      </c>
      <c r="L121" s="105">
        <v>352</v>
      </c>
      <c r="M121" s="105">
        <v>1083</v>
      </c>
      <c r="N121" s="105">
        <v>675</v>
      </c>
      <c r="O121" s="105">
        <v>212</v>
      </c>
      <c r="P121" s="105">
        <v>121</v>
      </c>
      <c r="Q121" s="105">
        <v>566</v>
      </c>
      <c r="R121" s="105">
        <v>299</v>
      </c>
      <c r="S121" s="105">
        <v>248</v>
      </c>
      <c r="T121" s="105">
        <v>126</v>
      </c>
      <c r="U121" s="105">
        <v>5962</v>
      </c>
      <c r="V121" s="105">
        <v>3473</v>
      </c>
      <c r="W121" s="162"/>
      <c r="X121" s="103" t="s">
        <v>102</v>
      </c>
      <c r="Y121" s="105">
        <v>45</v>
      </c>
      <c r="Z121" s="105">
        <v>16</v>
      </c>
      <c r="AA121" s="105">
        <v>7</v>
      </c>
      <c r="AB121" s="105">
        <v>4</v>
      </c>
      <c r="AC121" s="105">
        <v>0</v>
      </c>
      <c r="AD121" s="105">
        <v>0</v>
      </c>
      <c r="AE121" s="105">
        <v>2</v>
      </c>
      <c r="AF121" s="105">
        <v>0</v>
      </c>
      <c r="AG121" s="105">
        <v>12</v>
      </c>
      <c r="AH121" s="105">
        <v>4</v>
      </c>
      <c r="AI121" s="105">
        <v>151</v>
      </c>
      <c r="AJ121" s="105">
        <v>86</v>
      </c>
      <c r="AK121" s="105">
        <v>37</v>
      </c>
      <c r="AL121" s="105">
        <v>16</v>
      </c>
      <c r="AM121" s="105">
        <v>196</v>
      </c>
      <c r="AN121" s="105">
        <v>93</v>
      </c>
      <c r="AO121" s="105">
        <v>10</v>
      </c>
      <c r="AP121" s="105">
        <v>5</v>
      </c>
      <c r="AQ121" s="105">
        <v>460</v>
      </c>
      <c r="AR121" s="105">
        <v>224</v>
      </c>
      <c r="AS121" s="162"/>
      <c r="AT121" s="103" t="s">
        <v>102</v>
      </c>
      <c r="AU121" s="105">
        <v>37</v>
      </c>
      <c r="AV121" s="105">
        <v>11</v>
      </c>
      <c r="AW121" s="105">
        <v>3</v>
      </c>
      <c r="AX121" s="105">
        <v>6</v>
      </c>
      <c r="AY121" s="105">
        <v>14</v>
      </c>
      <c r="AZ121" s="105">
        <v>20</v>
      </c>
      <c r="BA121" s="105">
        <v>5</v>
      </c>
      <c r="BB121" s="105">
        <v>13</v>
      </c>
      <c r="BC121" s="105">
        <v>5</v>
      </c>
      <c r="BD121" s="105">
        <v>114</v>
      </c>
      <c r="BE121" s="105">
        <v>109</v>
      </c>
      <c r="BF121" s="105">
        <v>101</v>
      </c>
      <c r="BG121" s="105">
        <v>86</v>
      </c>
      <c r="BH121" s="105">
        <v>10</v>
      </c>
      <c r="BI121" s="105">
        <v>10</v>
      </c>
      <c r="BJ121" s="162"/>
      <c r="BK121" s="103" t="s">
        <v>102</v>
      </c>
      <c r="BL121" s="105">
        <v>858</v>
      </c>
      <c r="BM121" s="105">
        <v>1397</v>
      </c>
      <c r="BN121" s="105">
        <v>526</v>
      </c>
      <c r="BO121" s="105">
        <v>95</v>
      </c>
      <c r="BP121" s="105">
        <v>0</v>
      </c>
      <c r="BQ121" s="105">
        <v>58</v>
      </c>
      <c r="BR121" s="105">
        <v>121</v>
      </c>
      <c r="BS121" s="105">
        <v>112</v>
      </c>
      <c r="BT121" s="105">
        <v>109</v>
      </c>
      <c r="BU121" s="162"/>
      <c r="BV121" s="103" t="s">
        <v>102</v>
      </c>
      <c r="BW121" s="105">
        <v>888</v>
      </c>
      <c r="BX121" s="105">
        <v>556</v>
      </c>
      <c r="BY121" s="105">
        <v>881</v>
      </c>
      <c r="BZ121" s="105">
        <v>552</v>
      </c>
      <c r="CA121" s="105">
        <v>528</v>
      </c>
      <c r="CB121" s="105">
        <v>362</v>
      </c>
      <c r="CC121" s="105">
        <v>164</v>
      </c>
      <c r="CD121" s="105">
        <v>52</v>
      </c>
      <c r="CE121" s="105">
        <v>163</v>
      </c>
      <c r="CF121" s="105">
        <v>52</v>
      </c>
      <c r="CG121" s="105">
        <v>80</v>
      </c>
      <c r="CH121" s="105">
        <v>25</v>
      </c>
      <c r="CI121" s="105">
        <v>615</v>
      </c>
      <c r="CJ121" s="105">
        <v>294</v>
      </c>
      <c r="CK121" s="105">
        <v>612</v>
      </c>
      <c r="CL121" s="105">
        <v>293</v>
      </c>
      <c r="CM121" s="105">
        <v>291</v>
      </c>
      <c r="CN121" s="105">
        <v>149</v>
      </c>
      <c r="CO121" s="162"/>
      <c r="CP121" s="105" t="s">
        <v>102</v>
      </c>
      <c r="CQ121" s="105">
        <v>104</v>
      </c>
      <c r="CR121" s="105">
        <v>100</v>
      </c>
      <c r="CS121" s="105">
        <v>0</v>
      </c>
      <c r="CT121" s="105">
        <v>51</v>
      </c>
      <c r="CU121" s="105">
        <v>2</v>
      </c>
      <c r="CV121" s="105">
        <v>257</v>
      </c>
      <c r="CW121" s="105">
        <v>150</v>
      </c>
      <c r="CX121" s="105">
        <v>105</v>
      </c>
      <c r="CY121" s="105">
        <v>113</v>
      </c>
      <c r="CZ121" s="105">
        <v>58</v>
      </c>
      <c r="DA121" s="162"/>
      <c r="DB121" s="103" t="s">
        <v>102</v>
      </c>
      <c r="DC121" s="105">
        <v>2499</v>
      </c>
      <c r="DD121" s="105">
        <v>2450</v>
      </c>
      <c r="DE121" s="105">
        <v>318</v>
      </c>
      <c r="DF121" s="105">
        <v>141</v>
      </c>
      <c r="DG121" s="105">
        <v>184</v>
      </c>
      <c r="DH121" s="105">
        <v>13</v>
      </c>
      <c r="DI121" s="105">
        <v>2747</v>
      </c>
      <c r="DJ121" s="105">
        <v>97</v>
      </c>
      <c r="DK121" s="105">
        <v>371</v>
      </c>
      <c r="DL121" s="105">
        <v>2</v>
      </c>
      <c r="DM121" s="105">
        <v>1</v>
      </c>
      <c r="DN121" s="105">
        <v>62</v>
      </c>
      <c r="DO121" s="105">
        <v>0</v>
      </c>
      <c r="DP121" s="105">
        <v>23</v>
      </c>
      <c r="DQ121" s="105">
        <v>606</v>
      </c>
      <c r="DR121" s="135"/>
      <c r="DS121" s="138" t="s">
        <v>190</v>
      </c>
      <c r="DT121" s="138" t="s">
        <v>4274</v>
      </c>
      <c r="DU121" s="138">
        <v>1667</v>
      </c>
      <c r="DV121" s="138">
        <v>899</v>
      </c>
      <c r="DW121" s="139">
        <v>5610</v>
      </c>
      <c r="DX121" s="139">
        <v>8823</v>
      </c>
    </row>
    <row r="122" spans="1:128" ht="14.45" customHeight="1">
      <c r="A122" s="162" t="s">
        <v>191</v>
      </c>
      <c r="B122" s="13" t="s">
        <v>119</v>
      </c>
      <c r="C122" s="74">
        <v>572</v>
      </c>
      <c r="D122" s="74">
        <v>350</v>
      </c>
      <c r="E122" s="74">
        <v>161</v>
      </c>
      <c r="F122" s="74">
        <v>98</v>
      </c>
      <c r="G122" s="74">
        <v>0</v>
      </c>
      <c r="H122" s="74">
        <v>0</v>
      </c>
      <c r="I122" s="74">
        <v>10</v>
      </c>
      <c r="J122" s="74">
        <v>4</v>
      </c>
      <c r="K122" s="74">
        <v>229</v>
      </c>
      <c r="L122" s="74">
        <v>116</v>
      </c>
      <c r="M122" s="74">
        <v>328</v>
      </c>
      <c r="N122" s="74">
        <v>191</v>
      </c>
      <c r="O122" s="74">
        <v>0</v>
      </c>
      <c r="P122" s="74">
        <v>0</v>
      </c>
      <c r="Q122" s="74">
        <v>57</v>
      </c>
      <c r="R122" s="74">
        <v>30</v>
      </c>
      <c r="S122" s="74">
        <v>121</v>
      </c>
      <c r="T122" s="74">
        <v>56</v>
      </c>
      <c r="U122" s="67">
        <v>1478</v>
      </c>
      <c r="V122" s="67">
        <v>845</v>
      </c>
      <c r="W122" s="162" t="s">
        <v>191</v>
      </c>
      <c r="X122" s="13" t="s">
        <v>119</v>
      </c>
      <c r="Y122" s="74">
        <v>2</v>
      </c>
      <c r="Z122" s="74">
        <v>1</v>
      </c>
      <c r="AA122" s="74">
        <v>3</v>
      </c>
      <c r="AB122" s="74">
        <v>2</v>
      </c>
      <c r="AC122" s="74">
        <v>0</v>
      </c>
      <c r="AD122" s="74">
        <v>0</v>
      </c>
      <c r="AE122" s="74">
        <v>0</v>
      </c>
      <c r="AF122" s="74">
        <v>0</v>
      </c>
      <c r="AG122" s="74">
        <v>2</v>
      </c>
      <c r="AH122" s="74">
        <v>0</v>
      </c>
      <c r="AI122" s="74">
        <v>41</v>
      </c>
      <c r="AJ122" s="74">
        <v>27</v>
      </c>
      <c r="AK122" s="74">
        <v>0</v>
      </c>
      <c r="AL122" s="74">
        <v>0</v>
      </c>
      <c r="AM122" s="74">
        <v>15</v>
      </c>
      <c r="AN122" s="74">
        <v>9</v>
      </c>
      <c r="AO122" s="74">
        <v>20</v>
      </c>
      <c r="AP122" s="74">
        <v>9</v>
      </c>
      <c r="AQ122" s="67">
        <v>83</v>
      </c>
      <c r="AR122" s="67">
        <v>48</v>
      </c>
      <c r="AS122" s="162" t="s">
        <v>191</v>
      </c>
      <c r="AT122" s="13" t="s">
        <v>119</v>
      </c>
      <c r="AU122" s="74">
        <v>13</v>
      </c>
      <c r="AV122" s="74">
        <v>6</v>
      </c>
      <c r="AW122" s="74">
        <v>0</v>
      </c>
      <c r="AX122" s="74">
        <v>1</v>
      </c>
      <c r="AY122" s="74">
        <v>6</v>
      </c>
      <c r="AZ122" s="74">
        <v>9</v>
      </c>
      <c r="BA122" s="74">
        <v>0</v>
      </c>
      <c r="BB122" s="74">
        <v>3</v>
      </c>
      <c r="BC122" s="74">
        <v>4</v>
      </c>
      <c r="BD122" s="67">
        <v>42</v>
      </c>
      <c r="BE122" s="76">
        <v>38</v>
      </c>
      <c r="BF122" s="74">
        <v>27</v>
      </c>
      <c r="BG122" s="74">
        <v>9</v>
      </c>
      <c r="BH122" s="74">
        <v>8</v>
      </c>
      <c r="BI122" s="74">
        <v>8</v>
      </c>
      <c r="BJ122" s="162" t="s">
        <v>191</v>
      </c>
      <c r="BK122" s="13" t="s">
        <v>119</v>
      </c>
      <c r="BL122" s="74">
        <v>0</v>
      </c>
      <c r="BM122" s="74">
        <v>615</v>
      </c>
      <c r="BN122" s="74">
        <v>65</v>
      </c>
      <c r="BO122" s="74">
        <v>0</v>
      </c>
      <c r="BP122" s="74">
        <v>0</v>
      </c>
      <c r="BQ122" s="74">
        <v>6</v>
      </c>
      <c r="BR122" s="74">
        <v>40</v>
      </c>
      <c r="BS122" s="74">
        <v>35</v>
      </c>
      <c r="BT122" s="74">
        <v>35</v>
      </c>
      <c r="BU122" s="162" t="s">
        <v>191</v>
      </c>
      <c r="BV122" s="13" t="s">
        <v>119</v>
      </c>
      <c r="BW122" s="74">
        <v>384</v>
      </c>
      <c r="BX122" s="74">
        <v>279</v>
      </c>
      <c r="BY122" s="74">
        <v>329</v>
      </c>
      <c r="BZ122" s="74">
        <v>224</v>
      </c>
      <c r="CA122" s="74">
        <v>205</v>
      </c>
      <c r="CB122" s="74">
        <v>139</v>
      </c>
      <c r="CC122" s="74">
        <v>10</v>
      </c>
      <c r="CD122" s="74">
        <v>6</v>
      </c>
      <c r="CE122" s="74">
        <v>10</v>
      </c>
      <c r="CF122" s="74">
        <v>6</v>
      </c>
      <c r="CG122" s="74">
        <v>1</v>
      </c>
      <c r="CH122" s="74">
        <v>0</v>
      </c>
      <c r="CI122" s="74">
        <v>136</v>
      </c>
      <c r="CJ122" s="74">
        <v>58</v>
      </c>
      <c r="CK122" s="74">
        <v>134</v>
      </c>
      <c r="CL122" s="74">
        <v>58</v>
      </c>
      <c r="CM122" s="74">
        <v>46</v>
      </c>
      <c r="CN122" s="74">
        <v>18</v>
      </c>
      <c r="CO122" s="162" t="s">
        <v>191</v>
      </c>
      <c r="CP122" s="13" t="s">
        <v>119</v>
      </c>
      <c r="CQ122" s="5">
        <v>15</v>
      </c>
      <c r="CR122" s="5">
        <v>25</v>
      </c>
      <c r="CS122" s="5">
        <v>0</v>
      </c>
      <c r="CT122" s="5">
        <v>37</v>
      </c>
      <c r="CU122" s="5">
        <v>0</v>
      </c>
      <c r="CV122" s="29">
        <v>77</v>
      </c>
      <c r="CW122" s="5">
        <v>36</v>
      </c>
      <c r="CX122" s="5">
        <v>14</v>
      </c>
      <c r="CY122" s="72">
        <v>12</v>
      </c>
      <c r="CZ122" s="5">
        <v>3</v>
      </c>
      <c r="DA122" s="162" t="s">
        <v>191</v>
      </c>
      <c r="DB122" s="13" t="s">
        <v>119</v>
      </c>
      <c r="DC122" s="74">
        <v>455</v>
      </c>
      <c r="DD122" s="74">
        <v>518</v>
      </c>
      <c r="DE122" s="74">
        <v>3</v>
      </c>
      <c r="DF122" s="74">
        <v>0</v>
      </c>
      <c r="DG122" s="74">
        <v>0</v>
      </c>
      <c r="DH122" s="74">
        <v>0</v>
      </c>
      <c r="DI122" s="74">
        <v>506</v>
      </c>
      <c r="DJ122" s="74">
        <v>90</v>
      </c>
      <c r="DK122" s="74">
        <v>0</v>
      </c>
      <c r="DL122" s="74">
        <v>0</v>
      </c>
      <c r="DM122" s="74">
        <v>0</v>
      </c>
      <c r="DN122" s="74">
        <v>0</v>
      </c>
      <c r="DO122" s="74">
        <v>0</v>
      </c>
      <c r="DP122" s="74">
        <v>8</v>
      </c>
      <c r="DQ122" s="74">
        <v>0</v>
      </c>
      <c r="DR122" s="135"/>
      <c r="DS122" s="138" t="s">
        <v>191</v>
      </c>
      <c r="DT122" s="138" t="s">
        <v>4275</v>
      </c>
      <c r="DU122" s="138">
        <v>530</v>
      </c>
      <c r="DV122" s="138">
        <v>252</v>
      </c>
      <c r="DW122" s="139">
        <v>1425</v>
      </c>
      <c r="DX122" s="139">
        <v>1572</v>
      </c>
    </row>
    <row r="123" spans="1:128">
      <c r="A123" s="162"/>
      <c r="B123" s="13" t="s">
        <v>120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67">
        <v>0</v>
      </c>
      <c r="V123" s="67">
        <v>0</v>
      </c>
      <c r="W123" s="162"/>
      <c r="X123" s="13" t="s">
        <v>120</v>
      </c>
      <c r="Y123" s="74">
        <v>0</v>
      </c>
      <c r="Z123" s="74">
        <v>0</v>
      </c>
      <c r="AA123" s="74">
        <v>0</v>
      </c>
      <c r="AB123" s="74">
        <v>0</v>
      </c>
      <c r="AC123" s="74">
        <v>0</v>
      </c>
      <c r="AD123" s="74">
        <v>0</v>
      </c>
      <c r="AE123" s="74">
        <v>0</v>
      </c>
      <c r="AF123" s="74">
        <v>0</v>
      </c>
      <c r="AG123" s="74">
        <v>0</v>
      </c>
      <c r="AH123" s="74">
        <v>0</v>
      </c>
      <c r="AI123" s="74">
        <v>0</v>
      </c>
      <c r="AJ123" s="74">
        <v>0</v>
      </c>
      <c r="AK123" s="74">
        <v>0</v>
      </c>
      <c r="AL123" s="74">
        <v>0</v>
      </c>
      <c r="AM123" s="74">
        <v>0</v>
      </c>
      <c r="AN123" s="74">
        <v>0</v>
      </c>
      <c r="AO123" s="74">
        <v>0</v>
      </c>
      <c r="AP123" s="74">
        <v>0</v>
      </c>
      <c r="AQ123" s="67">
        <v>0</v>
      </c>
      <c r="AR123" s="67">
        <v>0</v>
      </c>
      <c r="AS123" s="162"/>
      <c r="AT123" s="13" t="s">
        <v>120</v>
      </c>
      <c r="AU123" s="74">
        <v>0</v>
      </c>
      <c r="AV123" s="74">
        <v>0</v>
      </c>
      <c r="AW123" s="74">
        <v>0</v>
      </c>
      <c r="AX123" s="74">
        <v>0</v>
      </c>
      <c r="AY123" s="74">
        <v>0</v>
      </c>
      <c r="AZ123" s="74">
        <v>0</v>
      </c>
      <c r="BA123" s="74">
        <v>0</v>
      </c>
      <c r="BB123" s="74">
        <v>0</v>
      </c>
      <c r="BC123" s="74">
        <v>0</v>
      </c>
      <c r="BD123" s="67">
        <v>0</v>
      </c>
      <c r="BE123" s="76">
        <v>0</v>
      </c>
      <c r="BF123" s="74">
        <v>0</v>
      </c>
      <c r="BG123" s="74">
        <v>0</v>
      </c>
      <c r="BH123" s="74">
        <v>0</v>
      </c>
      <c r="BI123" s="74">
        <v>0</v>
      </c>
      <c r="BJ123" s="162"/>
      <c r="BK123" s="13" t="s">
        <v>120</v>
      </c>
      <c r="BL123" s="74">
        <v>0</v>
      </c>
      <c r="BM123" s="74">
        <v>0</v>
      </c>
      <c r="BN123" s="74">
        <v>0</v>
      </c>
      <c r="BO123" s="74">
        <v>0</v>
      </c>
      <c r="BP123" s="74">
        <v>0</v>
      </c>
      <c r="BQ123" s="74">
        <v>0</v>
      </c>
      <c r="BR123" s="74">
        <v>0</v>
      </c>
      <c r="BS123" s="74">
        <v>0</v>
      </c>
      <c r="BT123" s="74">
        <v>0</v>
      </c>
      <c r="BU123" s="162"/>
      <c r="BV123" s="13" t="s">
        <v>120</v>
      </c>
      <c r="BW123" s="74">
        <v>0</v>
      </c>
      <c r="BX123" s="74">
        <v>0</v>
      </c>
      <c r="BY123" s="74">
        <v>0</v>
      </c>
      <c r="BZ123" s="74">
        <v>0</v>
      </c>
      <c r="CA123" s="74">
        <v>0</v>
      </c>
      <c r="CB123" s="74">
        <v>0</v>
      </c>
      <c r="CC123" s="74">
        <v>0</v>
      </c>
      <c r="CD123" s="74">
        <v>0</v>
      </c>
      <c r="CE123" s="74">
        <v>0</v>
      </c>
      <c r="CF123" s="74">
        <v>0</v>
      </c>
      <c r="CG123" s="74">
        <v>0</v>
      </c>
      <c r="CH123" s="74">
        <v>0</v>
      </c>
      <c r="CI123" s="74">
        <v>0</v>
      </c>
      <c r="CJ123" s="74">
        <v>0</v>
      </c>
      <c r="CK123" s="74">
        <v>0</v>
      </c>
      <c r="CL123" s="74">
        <v>0</v>
      </c>
      <c r="CM123" s="74">
        <v>0</v>
      </c>
      <c r="CN123" s="74">
        <v>0</v>
      </c>
      <c r="CO123" s="162"/>
      <c r="CP123" s="13" t="s">
        <v>120</v>
      </c>
      <c r="CQ123" s="5">
        <v>0</v>
      </c>
      <c r="CR123" s="5">
        <v>0</v>
      </c>
      <c r="CS123" s="5">
        <v>0</v>
      </c>
      <c r="CT123" s="5">
        <v>0</v>
      </c>
      <c r="CU123" s="5">
        <v>0</v>
      </c>
      <c r="CV123" s="29">
        <v>0</v>
      </c>
      <c r="CW123" s="5">
        <v>0</v>
      </c>
      <c r="CX123" s="5">
        <v>0</v>
      </c>
      <c r="CY123" s="72">
        <v>0</v>
      </c>
      <c r="CZ123" s="5">
        <v>0</v>
      </c>
      <c r="DA123" s="162"/>
      <c r="DB123" s="13" t="s">
        <v>120</v>
      </c>
      <c r="DC123" s="74">
        <v>0</v>
      </c>
      <c r="DD123" s="74">
        <v>0</v>
      </c>
      <c r="DE123" s="74">
        <v>0</v>
      </c>
      <c r="DF123" s="74">
        <v>0</v>
      </c>
      <c r="DG123" s="74">
        <v>0</v>
      </c>
      <c r="DH123" s="74">
        <v>0</v>
      </c>
      <c r="DI123" s="74">
        <v>0</v>
      </c>
      <c r="DJ123" s="74">
        <v>0</v>
      </c>
      <c r="DK123" s="74">
        <v>0</v>
      </c>
      <c r="DL123" s="74">
        <v>0</v>
      </c>
      <c r="DM123" s="74">
        <v>0</v>
      </c>
      <c r="DN123" s="74">
        <v>0</v>
      </c>
      <c r="DO123" s="74">
        <v>0</v>
      </c>
      <c r="DP123" s="74">
        <v>0</v>
      </c>
      <c r="DQ123" s="74">
        <v>0</v>
      </c>
      <c r="DR123" s="135"/>
      <c r="DS123" s="138" t="s">
        <v>191</v>
      </c>
      <c r="DT123" s="138" t="s">
        <v>4276</v>
      </c>
      <c r="DU123" s="138">
        <v>0</v>
      </c>
      <c r="DV123" s="138">
        <v>0</v>
      </c>
      <c r="DW123" s="139">
        <v>0</v>
      </c>
      <c r="DX123" s="139">
        <v>0</v>
      </c>
    </row>
    <row r="124" spans="1:128">
      <c r="A124" s="162"/>
      <c r="B124" s="103" t="s">
        <v>102</v>
      </c>
      <c r="C124" s="105">
        <v>572</v>
      </c>
      <c r="D124" s="105">
        <v>350</v>
      </c>
      <c r="E124" s="105">
        <v>161</v>
      </c>
      <c r="F124" s="105">
        <v>98</v>
      </c>
      <c r="G124" s="105">
        <v>0</v>
      </c>
      <c r="H124" s="105">
        <v>0</v>
      </c>
      <c r="I124" s="105">
        <v>10</v>
      </c>
      <c r="J124" s="105">
        <v>4</v>
      </c>
      <c r="K124" s="105">
        <v>229</v>
      </c>
      <c r="L124" s="105">
        <v>116</v>
      </c>
      <c r="M124" s="105">
        <v>328</v>
      </c>
      <c r="N124" s="105">
        <v>191</v>
      </c>
      <c r="O124" s="105">
        <v>0</v>
      </c>
      <c r="P124" s="105">
        <v>0</v>
      </c>
      <c r="Q124" s="105">
        <v>57</v>
      </c>
      <c r="R124" s="105">
        <v>30</v>
      </c>
      <c r="S124" s="105">
        <v>121</v>
      </c>
      <c r="T124" s="105">
        <v>56</v>
      </c>
      <c r="U124" s="105">
        <v>1478</v>
      </c>
      <c r="V124" s="105">
        <v>845</v>
      </c>
      <c r="W124" s="162"/>
      <c r="X124" s="103" t="s">
        <v>102</v>
      </c>
      <c r="Y124" s="105">
        <v>2</v>
      </c>
      <c r="Z124" s="105">
        <v>1</v>
      </c>
      <c r="AA124" s="105">
        <v>3</v>
      </c>
      <c r="AB124" s="105">
        <v>2</v>
      </c>
      <c r="AC124" s="105">
        <v>0</v>
      </c>
      <c r="AD124" s="105">
        <v>0</v>
      </c>
      <c r="AE124" s="105">
        <v>0</v>
      </c>
      <c r="AF124" s="105">
        <v>0</v>
      </c>
      <c r="AG124" s="105">
        <v>2</v>
      </c>
      <c r="AH124" s="105">
        <v>0</v>
      </c>
      <c r="AI124" s="105">
        <v>41</v>
      </c>
      <c r="AJ124" s="105">
        <v>27</v>
      </c>
      <c r="AK124" s="105">
        <v>0</v>
      </c>
      <c r="AL124" s="105">
        <v>0</v>
      </c>
      <c r="AM124" s="105">
        <v>15</v>
      </c>
      <c r="AN124" s="105">
        <v>9</v>
      </c>
      <c r="AO124" s="105">
        <v>20</v>
      </c>
      <c r="AP124" s="105">
        <v>9</v>
      </c>
      <c r="AQ124" s="105">
        <v>83</v>
      </c>
      <c r="AR124" s="105">
        <v>48</v>
      </c>
      <c r="AS124" s="162"/>
      <c r="AT124" s="103" t="s">
        <v>102</v>
      </c>
      <c r="AU124" s="105">
        <v>13</v>
      </c>
      <c r="AV124" s="105">
        <v>6</v>
      </c>
      <c r="AW124" s="105">
        <v>0</v>
      </c>
      <c r="AX124" s="105">
        <v>1</v>
      </c>
      <c r="AY124" s="105">
        <v>6</v>
      </c>
      <c r="AZ124" s="105">
        <v>9</v>
      </c>
      <c r="BA124" s="105">
        <v>0</v>
      </c>
      <c r="BB124" s="105">
        <v>3</v>
      </c>
      <c r="BC124" s="105">
        <v>4</v>
      </c>
      <c r="BD124" s="105">
        <v>42</v>
      </c>
      <c r="BE124" s="105">
        <v>38</v>
      </c>
      <c r="BF124" s="105">
        <v>27</v>
      </c>
      <c r="BG124" s="105">
        <v>9</v>
      </c>
      <c r="BH124" s="105">
        <v>8</v>
      </c>
      <c r="BI124" s="105">
        <v>8</v>
      </c>
      <c r="BJ124" s="162"/>
      <c r="BK124" s="103" t="s">
        <v>102</v>
      </c>
      <c r="BL124" s="105">
        <v>0</v>
      </c>
      <c r="BM124" s="105">
        <v>615</v>
      </c>
      <c r="BN124" s="105">
        <v>65</v>
      </c>
      <c r="BO124" s="105">
        <v>0</v>
      </c>
      <c r="BP124" s="105">
        <v>0</v>
      </c>
      <c r="BQ124" s="105">
        <v>6</v>
      </c>
      <c r="BR124" s="105">
        <v>40</v>
      </c>
      <c r="BS124" s="105">
        <v>35</v>
      </c>
      <c r="BT124" s="105">
        <v>35</v>
      </c>
      <c r="BU124" s="162"/>
      <c r="BV124" s="103" t="s">
        <v>102</v>
      </c>
      <c r="BW124" s="105">
        <v>384</v>
      </c>
      <c r="BX124" s="105">
        <v>279</v>
      </c>
      <c r="BY124" s="105">
        <v>329</v>
      </c>
      <c r="BZ124" s="105">
        <v>224</v>
      </c>
      <c r="CA124" s="105">
        <v>205</v>
      </c>
      <c r="CB124" s="105">
        <v>139</v>
      </c>
      <c r="CC124" s="105">
        <v>10</v>
      </c>
      <c r="CD124" s="105">
        <v>6</v>
      </c>
      <c r="CE124" s="105">
        <v>10</v>
      </c>
      <c r="CF124" s="105">
        <v>6</v>
      </c>
      <c r="CG124" s="105">
        <v>1</v>
      </c>
      <c r="CH124" s="105">
        <v>0</v>
      </c>
      <c r="CI124" s="105">
        <v>136</v>
      </c>
      <c r="CJ124" s="105">
        <v>58</v>
      </c>
      <c r="CK124" s="105">
        <v>134</v>
      </c>
      <c r="CL124" s="105">
        <v>58</v>
      </c>
      <c r="CM124" s="105">
        <v>46</v>
      </c>
      <c r="CN124" s="105">
        <v>18</v>
      </c>
      <c r="CO124" s="162"/>
      <c r="CP124" s="105" t="s">
        <v>102</v>
      </c>
      <c r="CQ124" s="105">
        <v>15</v>
      </c>
      <c r="CR124" s="105">
        <v>25</v>
      </c>
      <c r="CS124" s="105">
        <v>0</v>
      </c>
      <c r="CT124" s="105">
        <v>37</v>
      </c>
      <c r="CU124" s="105">
        <v>0</v>
      </c>
      <c r="CV124" s="105">
        <v>77</v>
      </c>
      <c r="CW124" s="105">
        <v>36</v>
      </c>
      <c r="CX124" s="105">
        <v>14</v>
      </c>
      <c r="CY124" s="105">
        <v>12</v>
      </c>
      <c r="CZ124" s="105">
        <v>3</v>
      </c>
      <c r="DA124" s="162"/>
      <c r="DB124" s="103" t="s">
        <v>102</v>
      </c>
      <c r="DC124" s="105">
        <v>455</v>
      </c>
      <c r="DD124" s="105">
        <v>518</v>
      </c>
      <c r="DE124" s="105">
        <v>3</v>
      </c>
      <c r="DF124" s="105">
        <v>0</v>
      </c>
      <c r="DG124" s="105">
        <v>0</v>
      </c>
      <c r="DH124" s="105">
        <v>0</v>
      </c>
      <c r="DI124" s="105">
        <v>506</v>
      </c>
      <c r="DJ124" s="105">
        <v>90</v>
      </c>
      <c r="DK124" s="105">
        <v>0</v>
      </c>
      <c r="DL124" s="105">
        <v>0</v>
      </c>
      <c r="DM124" s="105">
        <v>0</v>
      </c>
      <c r="DN124" s="105">
        <v>0</v>
      </c>
      <c r="DO124" s="105">
        <v>0</v>
      </c>
      <c r="DP124" s="105">
        <v>8</v>
      </c>
      <c r="DQ124" s="105">
        <v>0</v>
      </c>
      <c r="DR124" s="135"/>
      <c r="DS124" s="138" t="s">
        <v>191</v>
      </c>
      <c r="DT124" s="138" t="s">
        <v>4277</v>
      </c>
      <c r="DU124" s="138">
        <v>530</v>
      </c>
      <c r="DV124" s="138">
        <v>252</v>
      </c>
      <c r="DW124" s="139">
        <v>1425</v>
      </c>
      <c r="DX124" s="139">
        <v>1572</v>
      </c>
    </row>
    <row r="125" spans="1:128">
      <c r="A125" s="162" t="s">
        <v>192</v>
      </c>
      <c r="B125" s="13" t="s">
        <v>119</v>
      </c>
      <c r="C125" s="74">
        <v>630</v>
      </c>
      <c r="D125" s="74">
        <v>342</v>
      </c>
      <c r="E125" s="74">
        <v>316</v>
      </c>
      <c r="F125" s="74">
        <v>173</v>
      </c>
      <c r="G125" s="74">
        <v>0</v>
      </c>
      <c r="H125" s="74">
        <v>0</v>
      </c>
      <c r="I125" s="74">
        <v>226</v>
      </c>
      <c r="J125" s="74">
        <v>105</v>
      </c>
      <c r="K125" s="74">
        <v>33</v>
      </c>
      <c r="L125" s="74">
        <v>11</v>
      </c>
      <c r="M125" s="74">
        <v>459</v>
      </c>
      <c r="N125" s="74">
        <v>259</v>
      </c>
      <c r="O125" s="74">
        <v>0</v>
      </c>
      <c r="P125" s="74">
        <v>0</v>
      </c>
      <c r="Q125" s="74">
        <v>176</v>
      </c>
      <c r="R125" s="74">
        <v>72</v>
      </c>
      <c r="S125" s="74">
        <v>0</v>
      </c>
      <c r="T125" s="74">
        <v>0</v>
      </c>
      <c r="U125" s="67">
        <v>1840</v>
      </c>
      <c r="V125" s="67">
        <v>962</v>
      </c>
      <c r="W125" s="162" t="s">
        <v>192</v>
      </c>
      <c r="X125" s="13" t="s">
        <v>119</v>
      </c>
      <c r="Y125" s="74">
        <v>5</v>
      </c>
      <c r="Z125" s="74">
        <v>3</v>
      </c>
      <c r="AA125" s="74">
        <v>1</v>
      </c>
      <c r="AB125" s="74">
        <v>1</v>
      </c>
      <c r="AC125" s="74">
        <v>0</v>
      </c>
      <c r="AD125" s="74">
        <v>0</v>
      </c>
      <c r="AE125" s="74">
        <v>2</v>
      </c>
      <c r="AF125" s="74">
        <v>0</v>
      </c>
      <c r="AG125" s="74">
        <v>0</v>
      </c>
      <c r="AH125" s="74">
        <v>0</v>
      </c>
      <c r="AI125" s="74">
        <v>102</v>
      </c>
      <c r="AJ125" s="74">
        <v>61</v>
      </c>
      <c r="AK125" s="74">
        <v>0</v>
      </c>
      <c r="AL125" s="74">
        <v>0</v>
      </c>
      <c r="AM125" s="74">
        <v>60</v>
      </c>
      <c r="AN125" s="74">
        <v>24</v>
      </c>
      <c r="AO125" s="74">
        <v>0</v>
      </c>
      <c r="AP125" s="74">
        <v>0</v>
      </c>
      <c r="AQ125" s="67">
        <v>170</v>
      </c>
      <c r="AR125" s="67">
        <v>89</v>
      </c>
      <c r="AS125" s="162" t="s">
        <v>192</v>
      </c>
      <c r="AT125" s="13" t="s">
        <v>119</v>
      </c>
      <c r="AU125" s="74">
        <v>12</v>
      </c>
      <c r="AV125" s="74">
        <v>9</v>
      </c>
      <c r="AW125" s="74">
        <v>0</v>
      </c>
      <c r="AX125" s="74">
        <v>4</v>
      </c>
      <c r="AY125" s="74">
        <v>1</v>
      </c>
      <c r="AZ125" s="74">
        <v>11</v>
      </c>
      <c r="BA125" s="74">
        <v>0</v>
      </c>
      <c r="BB125" s="74">
        <v>5</v>
      </c>
      <c r="BC125" s="74">
        <v>0</v>
      </c>
      <c r="BD125" s="67">
        <v>42</v>
      </c>
      <c r="BE125" s="76">
        <v>40</v>
      </c>
      <c r="BF125" s="74">
        <v>36</v>
      </c>
      <c r="BG125" s="74">
        <v>0</v>
      </c>
      <c r="BH125" s="74">
        <v>3</v>
      </c>
      <c r="BI125" s="74">
        <v>8</v>
      </c>
      <c r="BJ125" s="162" t="s">
        <v>192</v>
      </c>
      <c r="BK125" s="13" t="s">
        <v>119</v>
      </c>
      <c r="BL125" s="74">
        <v>0</v>
      </c>
      <c r="BM125" s="74">
        <v>701</v>
      </c>
      <c r="BN125" s="74">
        <v>113</v>
      </c>
      <c r="BO125" s="74">
        <v>0</v>
      </c>
      <c r="BP125" s="74">
        <v>0</v>
      </c>
      <c r="BQ125" s="74">
        <v>16</v>
      </c>
      <c r="BR125" s="74">
        <v>44</v>
      </c>
      <c r="BS125" s="74">
        <v>45</v>
      </c>
      <c r="BT125" s="74">
        <v>45</v>
      </c>
      <c r="BU125" s="162" t="s">
        <v>192</v>
      </c>
      <c r="BV125" s="13" t="s">
        <v>119</v>
      </c>
      <c r="BW125" s="74">
        <v>305</v>
      </c>
      <c r="BX125" s="74">
        <v>159</v>
      </c>
      <c r="BY125" s="74">
        <v>293</v>
      </c>
      <c r="BZ125" s="74">
        <v>150</v>
      </c>
      <c r="CA125" s="74">
        <v>169</v>
      </c>
      <c r="CB125" s="74">
        <v>94</v>
      </c>
      <c r="CC125" s="74">
        <v>0</v>
      </c>
      <c r="CD125" s="74">
        <v>0</v>
      </c>
      <c r="CE125" s="74">
        <v>0</v>
      </c>
      <c r="CF125" s="74">
        <v>0</v>
      </c>
      <c r="CG125" s="74">
        <v>0</v>
      </c>
      <c r="CH125" s="74">
        <v>0</v>
      </c>
      <c r="CI125" s="74">
        <v>121</v>
      </c>
      <c r="CJ125" s="74">
        <v>40</v>
      </c>
      <c r="CK125" s="74">
        <v>118</v>
      </c>
      <c r="CL125" s="74">
        <v>39</v>
      </c>
      <c r="CM125" s="74">
        <v>40</v>
      </c>
      <c r="CN125" s="74">
        <v>13</v>
      </c>
      <c r="CO125" s="162" t="s">
        <v>192</v>
      </c>
      <c r="CP125" s="13" t="s">
        <v>119</v>
      </c>
      <c r="CQ125" s="5">
        <v>15</v>
      </c>
      <c r="CR125" s="5">
        <v>31</v>
      </c>
      <c r="CS125" s="5">
        <v>0</v>
      </c>
      <c r="CT125" s="5">
        <v>35</v>
      </c>
      <c r="CU125" s="5">
        <v>0</v>
      </c>
      <c r="CV125" s="29">
        <v>81</v>
      </c>
      <c r="CW125" s="5">
        <v>32</v>
      </c>
      <c r="CX125" s="5">
        <v>10</v>
      </c>
      <c r="CY125" s="72">
        <v>19</v>
      </c>
      <c r="CZ125" s="5">
        <v>8</v>
      </c>
      <c r="DA125" s="162" t="s">
        <v>192</v>
      </c>
      <c r="DB125" s="13" t="s">
        <v>119</v>
      </c>
      <c r="DC125" s="74">
        <v>60</v>
      </c>
      <c r="DD125" s="74">
        <v>279</v>
      </c>
      <c r="DE125" s="74">
        <v>0</v>
      </c>
      <c r="DF125" s="74">
        <v>0</v>
      </c>
      <c r="DG125" s="74">
        <v>5</v>
      </c>
      <c r="DH125" s="74">
        <v>0</v>
      </c>
      <c r="DI125" s="74">
        <v>153</v>
      </c>
      <c r="DJ125" s="74">
        <v>20</v>
      </c>
      <c r="DK125" s="74">
        <v>0</v>
      </c>
      <c r="DL125" s="74">
        <v>0</v>
      </c>
      <c r="DM125" s="74">
        <v>0</v>
      </c>
      <c r="DN125" s="74">
        <v>0</v>
      </c>
      <c r="DO125" s="74">
        <v>0</v>
      </c>
      <c r="DP125" s="74">
        <v>6</v>
      </c>
      <c r="DQ125" s="74">
        <v>1</v>
      </c>
      <c r="DR125" s="135"/>
      <c r="DS125" s="138" t="s">
        <v>192</v>
      </c>
      <c r="DT125" s="138" t="s">
        <v>4278</v>
      </c>
      <c r="DU125" s="138">
        <v>426</v>
      </c>
      <c r="DV125" s="138">
        <v>209</v>
      </c>
      <c r="DW125" s="139">
        <v>1741</v>
      </c>
      <c r="DX125" s="139">
        <v>517</v>
      </c>
    </row>
    <row r="126" spans="1:128">
      <c r="A126" s="162"/>
      <c r="B126" s="13" t="s">
        <v>120</v>
      </c>
      <c r="C126" s="74">
        <v>189</v>
      </c>
      <c r="D126" s="74">
        <v>101</v>
      </c>
      <c r="E126" s="74">
        <v>42</v>
      </c>
      <c r="F126" s="74">
        <v>22</v>
      </c>
      <c r="G126" s="74">
        <v>45</v>
      </c>
      <c r="H126" s="74">
        <v>24</v>
      </c>
      <c r="I126" s="74">
        <v>0</v>
      </c>
      <c r="J126" s="74">
        <v>0</v>
      </c>
      <c r="K126" s="74">
        <v>73</v>
      </c>
      <c r="L126" s="74">
        <v>35</v>
      </c>
      <c r="M126" s="74">
        <v>87</v>
      </c>
      <c r="N126" s="74">
        <v>60</v>
      </c>
      <c r="O126" s="74">
        <v>30</v>
      </c>
      <c r="P126" s="74">
        <v>14</v>
      </c>
      <c r="Q126" s="74">
        <v>63</v>
      </c>
      <c r="R126" s="74">
        <v>32</v>
      </c>
      <c r="S126" s="74">
        <v>18</v>
      </c>
      <c r="T126" s="74">
        <v>3</v>
      </c>
      <c r="U126" s="67">
        <v>547</v>
      </c>
      <c r="V126" s="67">
        <v>291</v>
      </c>
      <c r="W126" s="162"/>
      <c r="X126" s="13" t="s">
        <v>120</v>
      </c>
      <c r="Y126" s="74">
        <v>28</v>
      </c>
      <c r="Z126" s="74">
        <v>15</v>
      </c>
      <c r="AA126" s="74">
        <v>10</v>
      </c>
      <c r="AB126" s="74">
        <v>2</v>
      </c>
      <c r="AC126" s="74">
        <v>2</v>
      </c>
      <c r="AD126" s="74">
        <v>1</v>
      </c>
      <c r="AE126" s="74">
        <v>0</v>
      </c>
      <c r="AF126" s="74">
        <v>0</v>
      </c>
      <c r="AG126" s="74">
        <v>17</v>
      </c>
      <c r="AH126" s="74">
        <v>8</v>
      </c>
      <c r="AI126" s="74">
        <v>20</v>
      </c>
      <c r="AJ126" s="74">
        <v>11</v>
      </c>
      <c r="AK126" s="74">
        <v>0</v>
      </c>
      <c r="AL126" s="74">
        <v>0</v>
      </c>
      <c r="AM126" s="74">
        <v>35</v>
      </c>
      <c r="AN126" s="74">
        <v>12</v>
      </c>
      <c r="AO126" s="74">
        <v>5</v>
      </c>
      <c r="AP126" s="74">
        <v>1</v>
      </c>
      <c r="AQ126" s="67">
        <v>117</v>
      </c>
      <c r="AR126" s="67">
        <v>50</v>
      </c>
      <c r="AS126" s="162"/>
      <c r="AT126" s="13" t="s">
        <v>120</v>
      </c>
      <c r="AU126" s="74">
        <v>3</v>
      </c>
      <c r="AV126" s="74">
        <v>1</v>
      </c>
      <c r="AW126" s="74">
        <v>1</v>
      </c>
      <c r="AX126" s="74">
        <v>0</v>
      </c>
      <c r="AY126" s="74">
        <v>2</v>
      </c>
      <c r="AZ126" s="74">
        <v>2</v>
      </c>
      <c r="BA126" s="74">
        <v>1</v>
      </c>
      <c r="BB126" s="74">
        <v>1</v>
      </c>
      <c r="BC126" s="74">
        <v>1</v>
      </c>
      <c r="BD126" s="67">
        <v>12</v>
      </c>
      <c r="BE126" s="76">
        <v>10</v>
      </c>
      <c r="BF126" s="74">
        <v>8</v>
      </c>
      <c r="BG126" s="74">
        <v>10</v>
      </c>
      <c r="BH126" s="74">
        <v>1</v>
      </c>
      <c r="BI126" s="74">
        <v>1</v>
      </c>
      <c r="BJ126" s="162"/>
      <c r="BK126" s="13" t="s">
        <v>120</v>
      </c>
      <c r="BL126" s="74">
        <v>0</v>
      </c>
      <c r="BM126" s="74">
        <v>201</v>
      </c>
      <c r="BN126" s="74">
        <v>22</v>
      </c>
      <c r="BO126" s="74">
        <v>0</v>
      </c>
      <c r="BP126" s="74">
        <v>0</v>
      </c>
      <c r="BQ126" s="74">
        <v>5</v>
      </c>
      <c r="BR126" s="74">
        <v>10</v>
      </c>
      <c r="BS126" s="74">
        <v>10</v>
      </c>
      <c r="BT126" s="74">
        <v>10</v>
      </c>
      <c r="BU126" s="162"/>
      <c r="BV126" s="13" t="s">
        <v>120</v>
      </c>
      <c r="BW126" s="74">
        <v>95</v>
      </c>
      <c r="BX126" s="74">
        <v>57</v>
      </c>
      <c r="BY126" s="74">
        <v>95</v>
      </c>
      <c r="BZ126" s="74">
        <v>57</v>
      </c>
      <c r="CA126" s="74">
        <v>55</v>
      </c>
      <c r="CB126" s="74">
        <v>32</v>
      </c>
      <c r="CC126" s="74">
        <v>18</v>
      </c>
      <c r="CD126" s="74">
        <v>4</v>
      </c>
      <c r="CE126" s="74">
        <v>18</v>
      </c>
      <c r="CF126" s="74">
        <v>4</v>
      </c>
      <c r="CG126" s="74">
        <v>3</v>
      </c>
      <c r="CH126" s="74">
        <v>1</v>
      </c>
      <c r="CI126" s="74">
        <v>70</v>
      </c>
      <c r="CJ126" s="74">
        <v>36</v>
      </c>
      <c r="CK126" s="74">
        <v>70</v>
      </c>
      <c r="CL126" s="74">
        <v>36</v>
      </c>
      <c r="CM126" s="74">
        <v>27</v>
      </c>
      <c r="CN126" s="74">
        <v>19</v>
      </c>
      <c r="CO126" s="162"/>
      <c r="CP126" s="13" t="s">
        <v>120</v>
      </c>
      <c r="CQ126" s="5">
        <v>10</v>
      </c>
      <c r="CR126" s="5">
        <v>7</v>
      </c>
      <c r="CS126" s="5">
        <v>0</v>
      </c>
      <c r="CT126" s="5">
        <v>6</v>
      </c>
      <c r="CU126" s="5">
        <v>0</v>
      </c>
      <c r="CV126" s="29">
        <v>23</v>
      </c>
      <c r="CW126" s="5">
        <v>12</v>
      </c>
      <c r="CX126" s="5">
        <v>8</v>
      </c>
      <c r="CY126" s="72">
        <v>10</v>
      </c>
      <c r="CZ126" s="5">
        <v>6</v>
      </c>
      <c r="DA126" s="162"/>
      <c r="DB126" s="13" t="s">
        <v>120</v>
      </c>
      <c r="DC126" s="74">
        <v>0</v>
      </c>
      <c r="DD126" s="74">
        <v>0</v>
      </c>
      <c r="DE126" s="74">
        <v>0</v>
      </c>
      <c r="DF126" s="74">
        <v>0</v>
      </c>
      <c r="DG126" s="74">
        <v>0</v>
      </c>
      <c r="DH126" s="74">
        <v>0</v>
      </c>
      <c r="DI126" s="74">
        <v>0</v>
      </c>
      <c r="DJ126" s="74">
        <v>0</v>
      </c>
      <c r="DK126" s="74">
        <v>0</v>
      </c>
      <c r="DL126" s="74">
        <v>0</v>
      </c>
      <c r="DM126" s="74">
        <v>0</v>
      </c>
      <c r="DN126" s="74">
        <v>0</v>
      </c>
      <c r="DO126" s="74">
        <v>0</v>
      </c>
      <c r="DP126" s="74">
        <v>0</v>
      </c>
      <c r="DQ126" s="74">
        <v>0</v>
      </c>
      <c r="DR126" s="135"/>
      <c r="DS126" s="138" t="s">
        <v>192</v>
      </c>
      <c r="DT126" s="138" t="s">
        <v>4279</v>
      </c>
      <c r="DU126" s="138">
        <v>183</v>
      </c>
      <c r="DV126" s="138">
        <v>85</v>
      </c>
      <c r="DW126" s="139">
        <v>468</v>
      </c>
      <c r="DX126" s="139">
        <v>0</v>
      </c>
    </row>
    <row r="127" spans="1:128">
      <c r="A127" s="162"/>
      <c r="B127" s="103" t="s">
        <v>102</v>
      </c>
      <c r="C127" s="105">
        <v>819</v>
      </c>
      <c r="D127" s="105">
        <v>443</v>
      </c>
      <c r="E127" s="105">
        <v>358</v>
      </c>
      <c r="F127" s="105">
        <v>195</v>
      </c>
      <c r="G127" s="105">
        <v>45</v>
      </c>
      <c r="H127" s="105">
        <v>24</v>
      </c>
      <c r="I127" s="105">
        <v>226</v>
      </c>
      <c r="J127" s="105">
        <v>105</v>
      </c>
      <c r="K127" s="105">
        <v>106</v>
      </c>
      <c r="L127" s="105">
        <v>46</v>
      </c>
      <c r="M127" s="105">
        <v>546</v>
      </c>
      <c r="N127" s="105">
        <v>319</v>
      </c>
      <c r="O127" s="105">
        <v>30</v>
      </c>
      <c r="P127" s="105">
        <v>14</v>
      </c>
      <c r="Q127" s="105">
        <v>239</v>
      </c>
      <c r="R127" s="105">
        <v>104</v>
      </c>
      <c r="S127" s="105">
        <v>18</v>
      </c>
      <c r="T127" s="105">
        <v>3</v>
      </c>
      <c r="U127" s="105">
        <v>2387</v>
      </c>
      <c r="V127" s="105">
        <v>1253</v>
      </c>
      <c r="W127" s="162"/>
      <c r="X127" s="103" t="s">
        <v>102</v>
      </c>
      <c r="Y127" s="105">
        <v>33</v>
      </c>
      <c r="Z127" s="105">
        <v>18</v>
      </c>
      <c r="AA127" s="105">
        <v>11</v>
      </c>
      <c r="AB127" s="105">
        <v>3</v>
      </c>
      <c r="AC127" s="105">
        <v>2</v>
      </c>
      <c r="AD127" s="105">
        <v>1</v>
      </c>
      <c r="AE127" s="105">
        <v>2</v>
      </c>
      <c r="AF127" s="105">
        <v>0</v>
      </c>
      <c r="AG127" s="105">
        <v>17</v>
      </c>
      <c r="AH127" s="105">
        <v>8</v>
      </c>
      <c r="AI127" s="105">
        <v>122</v>
      </c>
      <c r="AJ127" s="105">
        <v>72</v>
      </c>
      <c r="AK127" s="105">
        <v>0</v>
      </c>
      <c r="AL127" s="105">
        <v>0</v>
      </c>
      <c r="AM127" s="105">
        <v>95</v>
      </c>
      <c r="AN127" s="105">
        <v>36</v>
      </c>
      <c r="AO127" s="105">
        <v>5</v>
      </c>
      <c r="AP127" s="105">
        <v>1</v>
      </c>
      <c r="AQ127" s="105">
        <v>287</v>
      </c>
      <c r="AR127" s="105">
        <v>139</v>
      </c>
      <c r="AS127" s="162"/>
      <c r="AT127" s="103" t="s">
        <v>102</v>
      </c>
      <c r="AU127" s="105">
        <v>15</v>
      </c>
      <c r="AV127" s="105">
        <v>10</v>
      </c>
      <c r="AW127" s="105">
        <v>1</v>
      </c>
      <c r="AX127" s="105">
        <v>4</v>
      </c>
      <c r="AY127" s="105">
        <v>3</v>
      </c>
      <c r="AZ127" s="105">
        <v>13</v>
      </c>
      <c r="BA127" s="105">
        <v>1</v>
      </c>
      <c r="BB127" s="105">
        <v>6</v>
      </c>
      <c r="BC127" s="105">
        <v>1</v>
      </c>
      <c r="BD127" s="105">
        <v>54</v>
      </c>
      <c r="BE127" s="105">
        <v>50</v>
      </c>
      <c r="BF127" s="105">
        <v>44</v>
      </c>
      <c r="BG127" s="105">
        <v>10</v>
      </c>
      <c r="BH127" s="105">
        <v>4</v>
      </c>
      <c r="BI127" s="105">
        <v>9</v>
      </c>
      <c r="BJ127" s="162"/>
      <c r="BK127" s="103" t="s">
        <v>102</v>
      </c>
      <c r="BL127" s="105">
        <v>0</v>
      </c>
      <c r="BM127" s="105">
        <v>902</v>
      </c>
      <c r="BN127" s="105">
        <v>135</v>
      </c>
      <c r="BO127" s="105">
        <v>0</v>
      </c>
      <c r="BP127" s="105">
        <v>0</v>
      </c>
      <c r="BQ127" s="105">
        <v>21</v>
      </c>
      <c r="BR127" s="105">
        <v>54</v>
      </c>
      <c r="BS127" s="105">
        <v>55</v>
      </c>
      <c r="BT127" s="105">
        <v>55</v>
      </c>
      <c r="BU127" s="162"/>
      <c r="BV127" s="103" t="s">
        <v>102</v>
      </c>
      <c r="BW127" s="105">
        <v>400</v>
      </c>
      <c r="BX127" s="105">
        <v>216</v>
      </c>
      <c r="BY127" s="105">
        <v>388</v>
      </c>
      <c r="BZ127" s="105">
        <v>207</v>
      </c>
      <c r="CA127" s="105">
        <v>224</v>
      </c>
      <c r="CB127" s="105">
        <v>126</v>
      </c>
      <c r="CC127" s="105">
        <v>18</v>
      </c>
      <c r="CD127" s="105">
        <v>4</v>
      </c>
      <c r="CE127" s="105">
        <v>18</v>
      </c>
      <c r="CF127" s="105">
        <v>4</v>
      </c>
      <c r="CG127" s="105">
        <v>3</v>
      </c>
      <c r="CH127" s="105">
        <v>1</v>
      </c>
      <c r="CI127" s="105">
        <v>191</v>
      </c>
      <c r="CJ127" s="105">
        <v>76</v>
      </c>
      <c r="CK127" s="105">
        <v>188</v>
      </c>
      <c r="CL127" s="105">
        <v>75</v>
      </c>
      <c r="CM127" s="105">
        <v>67</v>
      </c>
      <c r="CN127" s="105">
        <v>32</v>
      </c>
      <c r="CO127" s="162"/>
      <c r="CP127" s="105" t="s">
        <v>102</v>
      </c>
      <c r="CQ127" s="105">
        <v>25</v>
      </c>
      <c r="CR127" s="105">
        <v>38</v>
      </c>
      <c r="CS127" s="105">
        <v>0</v>
      </c>
      <c r="CT127" s="105">
        <v>41</v>
      </c>
      <c r="CU127" s="105">
        <v>0</v>
      </c>
      <c r="CV127" s="105">
        <v>104</v>
      </c>
      <c r="CW127" s="105">
        <v>44</v>
      </c>
      <c r="CX127" s="105">
        <v>18</v>
      </c>
      <c r="CY127" s="105">
        <v>29</v>
      </c>
      <c r="CZ127" s="105">
        <v>14</v>
      </c>
      <c r="DA127" s="162"/>
      <c r="DB127" s="103" t="s">
        <v>102</v>
      </c>
      <c r="DC127" s="105">
        <v>60</v>
      </c>
      <c r="DD127" s="105">
        <v>279</v>
      </c>
      <c r="DE127" s="105">
        <v>0</v>
      </c>
      <c r="DF127" s="105">
        <v>0</v>
      </c>
      <c r="DG127" s="105">
        <v>5</v>
      </c>
      <c r="DH127" s="105">
        <v>0</v>
      </c>
      <c r="DI127" s="105">
        <v>153</v>
      </c>
      <c r="DJ127" s="105">
        <v>20</v>
      </c>
      <c r="DK127" s="105">
        <v>0</v>
      </c>
      <c r="DL127" s="105">
        <v>0</v>
      </c>
      <c r="DM127" s="105">
        <v>0</v>
      </c>
      <c r="DN127" s="105">
        <v>0</v>
      </c>
      <c r="DO127" s="105">
        <v>0</v>
      </c>
      <c r="DP127" s="105">
        <v>6</v>
      </c>
      <c r="DQ127" s="105">
        <v>1</v>
      </c>
      <c r="DR127" s="135"/>
      <c r="DS127" s="138" t="s">
        <v>192</v>
      </c>
      <c r="DT127" s="138" t="s">
        <v>4280</v>
      </c>
      <c r="DU127" s="138">
        <v>609</v>
      </c>
      <c r="DV127" s="138">
        <v>294</v>
      </c>
      <c r="DW127" s="139">
        <v>2209</v>
      </c>
      <c r="DX127" s="139">
        <v>517</v>
      </c>
    </row>
    <row r="128" spans="1:128">
      <c r="A128" s="162" t="s">
        <v>193</v>
      </c>
      <c r="B128" s="13" t="s">
        <v>119</v>
      </c>
      <c r="C128" s="74">
        <v>330</v>
      </c>
      <c r="D128" s="74">
        <v>186</v>
      </c>
      <c r="E128" s="74">
        <v>185</v>
      </c>
      <c r="F128" s="74">
        <v>107</v>
      </c>
      <c r="G128" s="74">
        <v>0</v>
      </c>
      <c r="H128" s="74">
        <v>0</v>
      </c>
      <c r="I128" s="74">
        <v>21</v>
      </c>
      <c r="J128" s="74">
        <v>6</v>
      </c>
      <c r="K128" s="74">
        <v>61</v>
      </c>
      <c r="L128" s="74">
        <v>31</v>
      </c>
      <c r="M128" s="74">
        <v>284</v>
      </c>
      <c r="N128" s="74">
        <v>131</v>
      </c>
      <c r="O128" s="74">
        <v>0</v>
      </c>
      <c r="P128" s="74">
        <v>0</v>
      </c>
      <c r="Q128" s="74">
        <v>64</v>
      </c>
      <c r="R128" s="74">
        <v>20</v>
      </c>
      <c r="S128" s="74">
        <v>0</v>
      </c>
      <c r="T128" s="74">
        <v>0</v>
      </c>
      <c r="U128" s="67">
        <v>945</v>
      </c>
      <c r="V128" s="67">
        <v>481</v>
      </c>
      <c r="W128" s="162" t="s">
        <v>193</v>
      </c>
      <c r="X128" s="13" t="s">
        <v>119</v>
      </c>
      <c r="Y128" s="74">
        <v>2</v>
      </c>
      <c r="Z128" s="74">
        <v>1</v>
      </c>
      <c r="AA128" s="74">
        <v>7</v>
      </c>
      <c r="AB128" s="74">
        <v>4</v>
      </c>
      <c r="AC128" s="74">
        <v>0</v>
      </c>
      <c r="AD128" s="74">
        <v>0</v>
      </c>
      <c r="AE128" s="74">
        <v>4</v>
      </c>
      <c r="AF128" s="74">
        <v>0</v>
      </c>
      <c r="AG128" s="74">
        <v>0</v>
      </c>
      <c r="AH128" s="74">
        <v>0</v>
      </c>
      <c r="AI128" s="74">
        <v>92</v>
      </c>
      <c r="AJ128" s="74">
        <v>40</v>
      </c>
      <c r="AK128" s="74">
        <v>0</v>
      </c>
      <c r="AL128" s="74">
        <v>0</v>
      </c>
      <c r="AM128" s="74">
        <v>8</v>
      </c>
      <c r="AN128" s="74">
        <v>2</v>
      </c>
      <c r="AO128" s="74">
        <v>0</v>
      </c>
      <c r="AP128" s="74">
        <v>0</v>
      </c>
      <c r="AQ128" s="67">
        <v>113</v>
      </c>
      <c r="AR128" s="67">
        <v>47</v>
      </c>
      <c r="AS128" s="162" t="s">
        <v>193</v>
      </c>
      <c r="AT128" s="13" t="s">
        <v>119</v>
      </c>
      <c r="AU128" s="74">
        <v>9</v>
      </c>
      <c r="AV128" s="74">
        <v>6</v>
      </c>
      <c r="AW128" s="74">
        <v>0</v>
      </c>
      <c r="AX128" s="74">
        <v>1</v>
      </c>
      <c r="AY128" s="74">
        <v>5</v>
      </c>
      <c r="AZ128" s="74">
        <v>9</v>
      </c>
      <c r="BA128" s="74">
        <v>0</v>
      </c>
      <c r="BB128" s="74">
        <v>5</v>
      </c>
      <c r="BC128" s="74">
        <v>0</v>
      </c>
      <c r="BD128" s="67">
        <v>35</v>
      </c>
      <c r="BE128" s="76">
        <v>31</v>
      </c>
      <c r="BF128" s="74">
        <v>27</v>
      </c>
      <c r="BG128" s="74">
        <v>0</v>
      </c>
      <c r="BH128" s="74">
        <v>1</v>
      </c>
      <c r="BI128" s="74">
        <v>7</v>
      </c>
      <c r="BJ128" s="162" t="s">
        <v>193</v>
      </c>
      <c r="BK128" s="13" t="s">
        <v>119</v>
      </c>
      <c r="BL128" s="74">
        <v>0</v>
      </c>
      <c r="BM128" s="74">
        <v>379</v>
      </c>
      <c r="BN128" s="74">
        <v>37</v>
      </c>
      <c r="BO128" s="74">
        <v>0</v>
      </c>
      <c r="BP128" s="74">
        <v>0</v>
      </c>
      <c r="BQ128" s="74">
        <v>4</v>
      </c>
      <c r="BR128" s="74">
        <v>35</v>
      </c>
      <c r="BS128" s="74">
        <v>17</v>
      </c>
      <c r="BT128" s="74">
        <v>16</v>
      </c>
      <c r="BU128" s="162" t="s">
        <v>193</v>
      </c>
      <c r="BV128" s="13" t="s">
        <v>119</v>
      </c>
      <c r="BW128" s="74">
        <v>260</v>
      </c>
      <c r="BX128" s="74">
        <v>121</v>
      </c>
      <c r="BY128" s="74">
        <v>259</v>
      </c>
      <c r="BZ128" s="74">
        <v>120</v>
      </c>
      <c r="CA128" s="74">
        <v>102</v>
      </c>
      <c r="CB128" s="74">
        <v>57</v>
      </c>
      <c r="CC128" s="74">
        <v>0</v>
      </c>
      <c r="CD128" s="74">
        <v>0</v>
      </c>
      <c r="CE128" s="74">
        <v>0</v>
      </c>
      <c r="CF128" s="74">
        <v>0</v>
      </c>
      <c r="CG128" s="74">
        <v>0</v>
      </c>
      <c r="CH128" s="74">
        <v>0</v>
      </c>
      <c r="CI128" s="74">
        <v>52</v>
      </c>
      <c r="CJ128" s="74">
        <v>13</v>
      </c>
      <c r="CK128" s="74">
        <v>51</v>
      </c>
      <c r="CL128" s="74">
        <v>12</v>
      </c>
      <c r="CM128" s="74">
        <v>13</v>
      </c>
      <c r="CN128" s="74">
        <v>3</v>
      </c>
      <c r="CO128" s="162" t="s">
        <v>193</v>
      </c>
      <c r="CP128" s="13" t="s">
        <v>119</v>
      </c>
      <c r="CQ128" s="5">
        <v>23</v>
      </c>
      <c r="CR128" s="5">
        <v>0</v>
      </c>
      <c r="CS128" s="5">
        <v>0</v>
      </c>
      <c r="CT128" s="5">
        <v>55</v>
      </c>
      <c r="CU128" s="5">
        <v>0</v>
      </c>
      <c r="CV128" s="29">
        <v>78</v>
      </c>
      <c r="CW128" s="5">
        <v>36</v>
      </c>
      <c r="CX128" s="5">
        <v>14</v>
      </c>
      <c r="CY128" s="72">
        <v>15</v>
      </c>
      <c r="CZ128" s="5">
        <v>9</v>
      </c>
      <c r="DA128" s="162" t="s">
        <v>193</v>
      </c>
      <c r="DB128" s="13" t="s">
        <v>119</v>
      </c>
      <c r="DC128" s="74">
        <v>129</v>
      </c>
      <c r="DD128" s="74">
        <v>156</v>
      </c>
      <c r="DE128" s="74">
        <v>2</v>
      </c>
      <c r="DF128" s="74">
        <v>0</v>
      </c>
      <c r="DG128" s="74">
        <v>13</v>
      </c>
      <c r="DH128" s="74">
        <v>0</v>
      </c>
      <c r="DI128" s="74">
        <v>166</v>
      </c>
      <c r="DJ128" s="74">
        <v>1</v>
      </c>
      <c r="DK128" s="74">
        <v>2</v>
      </c>
      <c r="DL128" s="74">
        <v>2</v>
      </c>
      <c r="DM128" s="74">
        <v>2</v>
      </c>
      <c r="DN128" s="74">
        <v>0</v>
      </c>
      <c r="DO128" s="74">
        <v>0</v>
      </c>
      <c r="DP128" s="74">
        <v>3</v>
      </c>
      <c r="DQ128" s="74">
        <v>26</v>
      </c>
      <c r="DR128" s="135"/>
      <c r="DS128" s="138" t="s">
        <v>193</v>
      </c>
      <c r="DT128" s="138" t="s">
        <v>4281</v>
      </c>
      <c r="DU128" s="138">
        <v>312</v>
      </c>
      <c r="DV128" s="138">
        <v>115</v>
      </c>
      <c r="DW128" s="139">
        <v>869</v>
      </c>
      <c r="DX128" s="139">
        <v>473</v>
      </c>
    </row>
    <row r="129" spans="1:128">
      <c r="A129" s="162"/>
      <c r="B129" s="13" t="s">
        <v>120</v>
      </c>
      <c r="C129" s="74">
        <v>126</v>
      </c>
      <c r="D129" s="74">
        <v>66</v>
      </c>
      <c r="E129" s="74">
        <v>51</v>
      </c>
      <c r="F129" s="74">
        <v>31</v>
      </c>
      <c r="G129" s="74">
        <v>56</v>
      </c>
      <c r="H129" s="74">
        <v>22</v>
      </c>
      <c r="I129" s="74">
        <v>0</v>
      </c>
      <c r="J129" s="74">
        <v>0</v>
      </c>
      <c r="K129" s="74">
        <v>57</v>
      </c>
      <c r="L129" s="74">
        <v>33</v>
      </c>
      <c r="M129" s="74">
        <v>35</v>
      </c>
      <c r="N129" s="74">
        <v>17</v>
      </c>
      <c r="O129" s="74">
        <v>33</v>
      </c>
      <c r="P129" s="74">
        <v>12</v>
      </c>
      <c r="Q129" s="74">
        <v>0</v>
      </c>
      <c r="R129" s="74">
        <v>0</v>
      </c>
      <c r="S129" s="74">
        <v>44</v>
      </c>
      <c r="T129" s="74">
        <v>15</v>
      </c>
      <c r="U129" s="67">
        <v>402</v>
      </c>
      <c r="V129" s="67">
        <v>196</v>
      </c>
      <c r="W129" s="162"/>
      <c r="X129" s="13" t="s">
        <v>120</v>
      </c>
      <c r="Y129" s="74">
        <v>2</v>
      </c>
      <c r="Z129" s="74">
        <v>0</v>
      </c>
      <c r="AA129" s="74">
        <v>0</v>
      </c>
      <c r="AB129" s="74">
        <v>0</v>
      </c>
      <c r="AC129" s="74">
        <v>4</v>
      </c>
      <c r="AD129" s="74">
        <v>4</v>
      </c>
      <c r="AE129" s="74">
        <v>0</v>
      </c>
      <c r="AF129" s="74">
        <v>0</v>
      </c>
      <c r="AG129" s="74">
        <v>8</v>
      </c>
      <c r="AH129" s="74">
        <v>3</v>
      </c>
      <c r="AI129" s="74">
        <v>17</v>
      </c>
      <c r="AJ129" s="74">
        <v>5</v>
      </c>
      <c r="AK129" s="74">
        <v>0</v>
      </c>
      <c r="AL129" s="74">
        <v>0</v>
      </c>
      <c r="AM129" s="74">
        <v>0</v>
      </c>
      <c r="AN129" s="74">
        <v>0</v>
      </c>
      <c r="AO129" s="74">
        <v>14</v>
      </c>
      <c r="AP129" s="74">
        <v>3</v>
      </c>
      <c r="AQ129" s="67">
        <v>45</v>
      </c>
      <c r="AR129" s="67">
        <v>15</v>
      </c>
      <c r="AS129" s="162"/>
      <c r="AT129" s="13" t="s">
        <v>120</v>
      </c>
      <c r="AU129" s="74">
        <v>3</v>
      </c>
      <c r="AV129" s="74">
        <v>1</v>
      </c>
      <c r="AW129" s="74">
        <v>1</v>
      </c>
      <c r="AX129" s="74">
        <v>0</v>
      </c>
      <c r="AY129" s="74">
        <v>1</v>
      </c>
      <c r="AZ129" s="74">
        <v>1</v>
      </c>
      <c r="BA129" s="74">
        <v>1</v>
      </c>
      <c r="BB129" s="74">
        <v>0</v>
      </c>
      <c r="BC129" s="74">
        <v>1</v>
      </c>
      <c r="BD129" s="67">
        <v>9</v>
      </c>
      <c r="BE129" s="76">
        <v>9</v>
      </c>
      <c r="BF129" s="74">
        <v>9</v>
      </c>
      <c r="BG129" s="74">
        <v>0</v>
      </c>
      <c r="BH129" s="74">
        <v>0</v>
      </c>
      <c r="BI129" s="74">
        <v>1</v>
      </c>
      <c r="BJ129" s="162"/>
      <c r="BK129" s="13" t="s">
        <v>120</v>
      </c>
      <c r="BL129" s="74">
        <v>2</v>
      </c>
      <c r="BM129" s="74">
        <v>175</v>
      </c>
      <c r="BN129" s="74">
        <v>0</v>
      </c>
      <c r="BO129" s="74">
        <v>0</v>
      </c>
      <c r="BP129" s="74">
        <v>0</v>
      </c>
      <c r="BQ129" s="74">
        <v>0</v>
      </c>
      <c r="BR129" s="74">
        <v>9</v>
      </c>
      <c r="BS129" s="74">
        <v>6</v>
      </c>
      <c r="BT129" s="74">
        <v>6</v>
      </c>
      <c r="BU129" s="162"/>
      <c r="BV129" s="13" t="s">
        <v>120</v>
      </c>
      <c r="BW129" s="74">
        <v>43</v>
      </c>
      <c r="BX129" s="74">
        <v>19</v>
      </c>
      <c r="BY129" s="74">
        <v>43</v>
      </c>
      <c r="BZ129" s="74">
        <v>19</v>
      </c>
      <c r="CA129" s="74">
        <v>21</v>
      </c>
      <c r="CB129" s="74">
        <v>11</v>
      </c>
      <c r="CC129" s="74">
        <v>0</v>
      </c>
      <c r="CD129" s="74">
        <v>0</v>
      </c>
      <c r="CE129" s="74">
        <v>0</v>
      </c>
      <c r="CF129" s="74">
        <v>0</v>
      </c>
      <c r="CG129" s="74">
        <v>0</v>
      </c>
      <c r="CH129" s="74">
        <v>0</v>
      </c>
      <c r="CI129" s="74">
        <v>57</v>
      </c>
      <c r="CJ129" s="74">
        <v>22</v>
      </c>
      <c r="CK129" s="74">
        <v>57</v>
      </c>
      <c r="CL129" s="74">
        <v>22</v>
      </c>
      <c r="CM129" s="74">
        <v>23</v>
      </c>
      <c r="CN129" s="74">
        <v>11</v>
      </c>
      <c r="CO129" s="162"/>
      <c r="CP129" s="13" t="s">
        <v>120</v>
      </c>
      <c r="CQ129" s="5">
        <v>13</v>
      </c>
      <c r="CR129" s="5">
        <v>0</v>
      </c>
      <c r="CS129" s="5">
        <v>0</v>
      </c>
      <c r="CT129" s="5">
        <v>5</v>
      </c>
      <c r="CU129" s="5">
        <v>0</v>
      </c>
      <c r="CV129" s="29">
        <v>18</v>
      </c>
      <c r="CW129" s="5">
        <v>9</v>
      </c>
      <c r="CX129" s="5">
        <v>7</v>
      </c>
      <c r="CY129" s="72">
        <v>7</v>
      </c>
      <c r="CZ129" s="5">
        <v>3</v>
      </c>
      <c r="DA129" s="162"/>
      <c r="DB129" s="13" t="s">
        <v>120</v>
      </c>
      <c r="DC129" s="74">
        <v>0</v>
      </c>
      <c r="DD129" s="74">
        <v>0</v>
      </c>
      <c r="DE129" s="74">
        <v>0</v>
      </c>
      <c r="DF129" s="74">
        <v>0</v>
      </c>
      <c r="DG129" s="74">
        <v>0</v>
      </c>
      <c r="DH129" s="74">
        <v>0</v>
      </c>
      <c r="DI129" s="74">
        <v>0</v>
      </c>
      <c r="DJ129" s="74">
        <v>0</v>
      </c>
      <c r="DK129" s="74">
        <v>0</v>
      </c>
      <c r="DL129" s="74">
        <v>0</v>
      </c>
      <c r="DM129" s="74">
        <v>0</v>
      </c>
      <c r="DN129" s="74">
        <v>0</v>
      </c>
      <c r="DO129" s="74">
        <v>0</v>
      </c>
      <c r="DP129" s="74">
        <v>0</v>
      </c>
      <c r="DQ129" s="74">
        <v>0</v>
      </c>
      <c r="DR129" s="135"/>
      <c r="DS129" s="138" t="s">
        <v>193</v>
      </c>
      <c r="DT129" s="138" t="s">
        <v>4282</v>
      </c>
      <c r="DU129" s="138">
        <v>100</v>
      </c>
      <c r="DV129" s="138">
        <v>44</v>
      </c>
      <c r="DW129" s="139">
        <v>352</v>
      </c>
      <c r="DX129" s="139">
        <v>0</v>
      </c>
    </row>
    <row r="130" spans="1:128">
      <c r="A130" s="162"/>
      <c r="B130" s="103" t="s">
        <v>102</v>
      </c>
      <c r="C130" s="105">
        <v>456</v>
      </c>
      <c r="D130" s="105">
        <v>252</v>
      </c>
      <c r="E130" s="105">
        <v>236</v>
      </c>
      <c r="F130" s="105">
        <v>138</v>
      </c>
      <c r="G130" s="105">
        <v>56</v>
      </c>
      <c r="H130" s="105">
        <v>22</v>
      </c>
      <c r="I130" s="105">
        <v>21</v>
      </c>
      <c r="J130" s="105">
        <v>6</v>
      </c>
      <c r="K130" s="105">
        <v>118</v>
      </c>
      <c r="L130" s="105">
        <v>64</v>
      </c>
      <c r="M130" s="105">
        <v>319</v>
      </c>
      <c r="N130" s="105">
        <v>148</v>
      </c>
      <c r="O130" s="105">
        <v>33</v>
      </c>
      <c r="P130" s="105">
        <v>12</v>
      </c>
      <c r="Q130" s="105">
        <v>64</v>
      </c>
      <c r="R130" s="105">
        <v>20</v>
      </c>
      <c r="S130" s="105">
        <v>44</v>
      </c>
      <c r="T130" s="105">
        <v>15</v>
      </c>
      <c r="U130" s="105">
        <v>1347</v>
      </c>
      <c r="V130" s="105">
        <v>677</v>
      </c>
      <c r="W130" s="162"/>
      <c r="X130" s="103" t="s">
        <v>102</v>
      </c>
      <c r="Y130" s="105">
        <v>4</v>
      </c>
      <c r="Z130" s="105">
        <v>1</v>
      </c>
      <c r="AA130" s="105">
        <v>7</v>
      </c>
      <c r="AB130" s="105">
        <v>4</v>
      </c>
      <c r="AC130" s="105">
        <v>4</v>
      </c>
      <c r="AD130" s="105">
        <v>4</v>
      </c>
      <c r="AE130" s="105">
        <v>4</v>
      </c>
      <c r="AF130" s="105">
        <v>0</v>
      </c>
      <c r="AG130" s="105">
        <v>8</v>
      </c>
      <c r="AH130" s="105">
        <v>3</v>
      </c>
      <c r="AI130" s="105">
        <v>109</v>
      </c>
      <c r="AJ130" s="105">
        <v>45</v>
      </c>
      <c r="AK130" s="105">
        <v>0</v>
      </c>
      <c r="AL130" s="105">
        <v>0</v>
      </c>
      <c r="AM130" s="105">
        <v>8</v>
      </c>
      <c r="AN130" s="105">
        <v>2</v>
      </c>
      <c r="AO130" s="105">
        <v>14</v>
      </c>
      <c r="AP130" s="105">
        <v>3</v>
      </c>
      <c r="AQ130" s="105">
        <v>158</v>
      </c>
      <c r="AR130" s="105">
        <v>62</v>
      </c>
      <c r="AS130" s="162"/>
      <c r="AT130" s="103" t="s">
        <v>102</v>
      </c>
      <c r="AU130" s="105">
        <v>12</v>
      </c>
      <c r="AV130" s="105">
        <v>7</v>
      </c>
      <c r="AW130" s="105">
        <v>1</v>
      </c>
      <c r="AX130" s="105">
        <v>1</v>
      </c>
      <c r="AY130" s="105">
        <v>6</v>
      </c>
      <c r="AZ130" s="105">
        <v>10</v>
      </c>
      <c r="BA130" s="105">
        <v>1</v>
      </c>
      <c r="BB130" s="105">
        <v>5</v>
      </c>
      <c r="BC130" s="105">
        <v>1</v>
      </c>
      <c r="BD130" s="105">
        <v>44</v>
      </c>
      <c r="BE130" s="105">
        <v>40</v>
      </c>
      <c r="BF130" s="105">
        <v>36</v>
      </c>
      <c r="BG130" s="105">
        <v>0</v>
      </c>
      <c r="BH130" s="105">
        <v>1</v>
      </c>
      <c r="BI130" s="105">
        <v>8</v>
      </c>
      <c r="BJ130" s="162"/>
      <c r="BK130" s="103" t="s">
        <v>102</v>
      </c>
      <c r="BL130" s="105">
        <v>2</v>
      </c>
      <c r="BM130" s="105">
        <v>554</v>
      </c>
      <c r="BN130" s="105">
        <v>37</v>
      </c>
      <c r="BO130" s="105">
        <v>0</v>
      </c>
      <c r="BP130" s="105">
        <v>0</v>
      </c>
      <c r="BQ130" s="105">
        <v>4</v>
      </c>
      <c r="BR130" s="105">
        <v>44</v>
      </c>
      <c r="BS130" s="105">
        <v>23</v>
      </c>
      <c r="BT130" s="105">
        <v>22</v>
      </c>
      <c r="BU130" s="162"/>
      <c r="BV130" s="103" t="s">
        <v>102</v>
      </c>
      <c r="BW130" s="105">
        <v>303</v>
      </c>
      <c r="BX130" s="105">
        <v>140</v>
      </c>
      <c r="BY130" s="105">
        <v>302</v>
      </c>
      <c r="BZ130" s="105">
        <v>139</v>
      </c>
      <c r="CA130" s="105">
        <v>123</v>
      </c>
      <c r="CB130" s="105">
        <v>68</v>
      </c>
      <c r="CC130" s="105">
        <v>0</v>
      </c>
      <c r="CD130" s="105">
        <v>0</v>
      </c>
      <c r="CE130" s="105">
        <v>0</v>
      </c>
      <c r="CF130" s="105">
        <v>0</v>
      </c>
      <c r="CG130" s="105">
        <v>0</v>
      </c>
      <c r="CH130" s="105">
        <v>0</v>
      </c>
      <c r="CI130" s="105">
        <v>109</v>
      </c>
      <c r="CJ130" s="105">
        <v>35</v>
      </c>
      <c r="CK130" s="105">
        <v>108</v>
      </c>
      <c r="CL130" s="105">
        <v>34</v>
      </c>
      <c r="CM130" s="105">
        <v>36</v>
      </c>
      <c r="CN130" s="105">
        <v>14</v>
      </c>
      <c r="CO130" s="162"/>
      <c r="CP130" s="105" t="s">
        <v>102</v>
      </c>
      <c r="CQ130" s="105">
        <v>36</v>
      </c>
      <c r="CR130" s="105">
        <v>0</v>
      </c>
      <c r="CS130" s="105">
        <v>0</v>
      </c>
      <c r="CT130" s="105">
        <v>60</v>
      </c>
      <c r="CU130" s="105">
        <v>0</v>
      </c>
      <c r="CV130" s="105">
        <v>96</v>
      </c>
      <c r="CW130" s="105">
        <v>45</v>
      </c>
      <c r="CX130" s="105">
        <v>21</v>
      </c>
      <c r="CY130" s="105">
        <v>22</v>
      </c>
      <c r="CZ130" s="105">
        <v>12</v>
      </c>
      <c r="DA130" s="162"/>
      <c r="DB130" s="103" t="s">
        <v>102</v>
      </c>
      <c r="DC130" s="105">
        <v>129</v>
      </c>
      <c r="DD130" s="105">
        <v>156</v>
      </c>
      <c r="DE130" s="105">
        <v>2</v>
      </c>
      <c r="DF130" s="105">
        <v>0</v>
      </c>
      <c r="DG130" s="105">
        <v>13</v>
      </c>
      <c r="DH130" s="105">
        <v>0</v>
      </c>
      <c r="DI130" s="105">
        <v>166</v>
      </c>
      <c r="DJ130" s="105">
        <v>1</v>
      </c>
      <c r="DK130" s="105">
        <v>2</v>
      </c>
      <c r="DL130" s="105">
        <v>2</v>
      </c>
      <c r="DM130" s="105">
        <v>2</v>
      </c>
      <c r="DN130" s="105">
        <v>0</v>
      </c>
      <c r="DO130" s="105">
        <v>0</v>
      </c>
      <c r="DP130" s="105">
        <v>3</v>
      </c>
      <c r="DQ130" s="105">
        <v>26</v>
      </c>
      <c r="DR130" s="135"/>
      <c r="DS130" s="138" t="s">
        <v>193</v>
      </c>
      <c r="DT130" s="138" t="s">
        <v>4283</v>
      </c>
      <c r="DU130" s="138">
        <v>412</v>
      </c>
      <c r="DV130" s="138">
        <v>159</v>
      </c>
      <c r="DW130" s="139">
        <v>1221</v>
      </c>
      <c r="DX130" s="139">
        <v>473</v>
      </c>
    </row>
    <row r="131" spans="1:128" ht="14.45" customHeight="1">
      <c r="A131" s="162" t="s">
        <v>194</v>
      </c>
      <c r="B131" s="13" t="s">
        <v>119</v>
      </c>
      <c r="C131" s="74">
        <v>2073</v>
      </c>
      <c r="D131" s="74">
        <v>1237</v>
      </c>
      <c r="E131" s="74">
        <v>803</v>
      </c>
      <c r="F131" s="74">
        <v>515</v>
      </c>
      <c r="G131" s="74">
        <v>58</v>
      </c>
      <c r="H131" s="74">
        <v>29</v>
      </c>
      <c r="I131" s="74">
        <v>357</v>
      </c>
      <c r="J131" s="74">
        <v>180</v>
      </c>
      <c r="K131" s="74">
        <v>590</v>
      </c>
      <c r="L131" s="74">
        <v>272</v>
      </c>
      <c r="M131" s="74">
        <v>1068</v>
      </c>
      <c r="N131" s="74">
        <v>650</v>
      </c>
      <c r="O131" s="74">
        <v>211</v>
      </c>
      <c r="P131" s="74">
        <v>90</v>
      </c>
      <c r="Q131" s="74">
        <v>644</v>
      </c>
      <c r="R131" s="74">
        <v>328</v>
      </c>
      <c r="S131" s="74">
        <v>218</v>
      </c>
      <c r="T131" s="74">
        <v>106</v>
      </c>
      <c r="U131" s="67">
        <v>6022</v>
      </c>
      <c r="V131" s="67">
        <v>3407</v>
      </c>
      <c r="W131" s="162" t="s">
        <v>194</v>
      </c>
      <c r="X131" s="13" t="s">
        <v>119</v>
      </c>
      <c r="Y131" s="74">
        <v>9</v>
      </c>
      <c r="Z131" s="74">
        <v>6</v>
      </c>
      <c r="AA131" s="74">
        <v>4</v>
      </c>
      <c r="AB131" s="74">
        <v>3</v>
      </c>
      <c r="AC131" s="74">
        <v>0</v>
      </c>
      <c r="AD131" s="74">
        <v>0</v>
      </c>
      <c r="AE131" s="74">
        <v>0</v>
      </c>
      <c r="AF131" s="74">
        <v>0</v>
      </c>
      <c r="AG131" s="74">
        <v>6</v>
      </c>
      <c r="AH131" s="74">
        <v>2</v>
      </c>
      <c r="AI131" s="74">
        <v>182</v>
      </c>
      <c r="AJ131" s="74">
        <v>101</v>
      </c>
      <c r="AK131" s="74">
        <v>41</v>
      </c>
      <c r="AL131" s="74">
        <v>18</v>
      </c>
      <c r="AM131" s="74">
        <v>177</v>
      </c>
      <c r="AN131" s="74">
        <v>83</v>
      </c>
      <c r="AO131" s="74">
        <v>0</v>
      </c>
      <c r="AP131" s="74">
        <v>0</v>
      </c>
      <c r="AQ131" s="67">
        <v>419</v>
      </c>
      <c r="AR131" s="67">
        <v>213</v>
      </c>
      <c r="AS131" s="162" t="s">
        <v>194</v>
      </c>
      <c r="AT131" s="13" t="s">
        <v>119</v>
      </c>
      <c r="AU131" s="74">
        <v>41</v>
      </c>
      <c r="AV131" s="74">
        <v>19</v>
      </c>
      <c r="AW131" s="74">
        <v>1</v>
      </c>
      <c r="AX131" s="74">
        <v>11</v>
      </c>
      <c r="AY131" s="74">
        <v>13</v>
      </c>
      <c r="AZ131" s="74">
        <v>22</v>
      </c>
      <c r="BA131" s="74">
        <v>6</v>
      </c>
      <c r="BB131" s="74">
        <v>17</v>
      </c>
      <c r="BC131" s="74">
        <v>5</v>
      </c>
      <c r="BD131" s="67">
        <v>135</v>
      </c>
      <c r="BE131" s="76">
        <v>131</v>
      </c>
      <c r="BF131" s="74">
        <v>122</v>
      </c>
      <c r="BG131" s="74">
        <v>68</v>
      </c>
      <c r="BH131" s="74">
        <v>4</v>
      </c>
      <c r="BI131" s="74">
        <v>15</v>
      </c>
      <c r="BJ131" s="162" t="s">
        <v>194</v>
      </c>
      <c r="BK131" s="13" t="s">
        <v>119</v>
      </c>
      <c r="BL131" s="74">
        <v>113</v>
      </c>
      <c r="BM131" s="74">
        <v>2567</v>
      </c>
      <c r="BN131" s="74">
        <v>37</v>
      </c>
      <c r="BO131" s="74">
        <v>18</v>
      </c>
      <c r="BP131" s="74">
        <v>0</v>
      </c>
      <c r="BQ131" s="74">
        <v>33</v>
      </c>
      <c r="BR131" s="74">
        <v>130</v>
      </c>
      <c r="BS131" s="74">
        <v>134</v>
      </c>
      <c r="BT131" s="74">
        <v>104</v>
      </c>
      <c r="BU131" s="162" t="s">
        <v>194</v>
      </c>
      <c r="BV131" s="13" t="s">
        <v>119</v>
      </c>
      <c r="BW131" s="74">
        <v>810</v>
      </c>
      <c r="BX131" s="74">
        <v>444</v>
      </c>
      <c r="BY131" s="74">
        <v>804</v>
      </c>
      <c r="BZ131" s="74">
        <v>443</v>
      </c>
      <c r="CA131" s="74">
        <v>551</v>
      </c>
      <c r="CB131" s="74">
        <v>342</v>
      </c>
      <c r="CC131" s="74">
        <v>175</v>
      </c>
      <c r="CD131" s="74">
        <v>59</v>
      </c>
      <c r="CE131" s="74">
        <v>173</v>
      </c>
      <c r="CF131" s="74">
        <v>59</v>
      </c>
      <c r="CG131" s="74">
        <v>59</v>
      </c>
      <c r="CH131" s="74">
        <v>20</v>
      </c>
      <c r="CI131" s="74">
        <v>589</v>
      </c>
      <c r="CJ131" s="74">
        <v>299</v>
      </c>
      <c r="CK131" s="74">
        <v>585</v>
      </c>
      <c r="CL131" s="74">
        <v>297</v>
      </c>
      <c r="CM131" s="74">
        <v>326</v>
      </c>
      <c r="CN131" s="74">
        <v>164</v>
      </c>
      <c r="CO131" s="162" t="s">
        <v>194</v>
      </c>
      <c r="CP131" s="13" t="s">
        <v>119</v>
      </c>
      <c r="CQ131" s="5">
        <v>199</v>
      </c>
      <c r="CR131" s="5">
        <v>102</v>
      </c>
      <c r="CS131" s="5">
        <v>0</v>
      </c>
      <c r="CT131" s="5">
        <v>89</v>
      </c>
      <c r="CU131" s="5">
        <v>0</v>
      </c>
      <c r="CV131" s="29">
        <v>390</v>
      </c>
      <c r="CW131" s="5">
        <v>213</v>
      </c>
      <c r="CX131" s="5">
        <v>192</v>
      </c>
      <c r="CY131" s="72">
        <v>113</v>
      </c>
      <c r="CZ131" s="5">
        <v>73</v>
      </c>
      <c r="DA131" s="162" t="s">
        <v>194</v>
      </c>
      <c r="DB131" s="13" t="s">
        <v>119</v>
      </c>
      <c r="DC131" s="74">
        <v>1029</v>
      </c>
      <c r="DD131" s="74">
        <v>1037</v>
      </c>
      <c r="DE131" s="74">
        <v>94</v>
      </c>
      <c r="DF131" s="74">
        <v>168</v>
      </c>
      <c r="DG131" s="74">
        <v>289</v>
      </c>
      <c r="DH131" s="74">
        <v>132</v>
      </c>
      <c r="DI131" s="74">
        <v>1335</v>
      </c>
      <c r="DJ131" s="74">
        <v>130</v>
      </c>
      <c r="DK131" s="74">
        <v>231</v>
      </c>
      <c r="DL131" s="74">
        <v>55</v>
      </c>
      <c r="DM131" s="74">
        <v>0</v>
      </c>
      <c r="DN131" s="74">
        <v>0</v>
      </c>
      <c r="DO131" s="74">
        <v>0</v>
      </c>
      <c r="DP131" s="74">
        <v>6</v>
      </c>
      <c r="DQ131" s="74">
        <v>247</v>
      </c>
      <c r="DR131" s="135"/>
      <c r="DS131" s="138" t="s">
        <v>194</v>
      </c>
      <c r="DT131" s="138" t="s">
        <v>4284</v>
      </c>
      <c r="DU131" s="138">
        <v>1574</v>
      </c>
      <c r="DV131" s="138">
        <v>936</v>
      </c>
      <c r="DW131" s="139">
        <v>5430</v>
      </c>
      <c r="DX131" s="139">
        <v>4500</v>
      </c>
    </row>
    <row r="132" spans="1:128">
      <c r="A132" s="162"/>
      <c r="B132" s="13" t="s">
        <v>120</v>
      </c>
      <c r="C132" s="74">
        <v>0</v>
      </c>
      <c r="D132" s="74">
        <v>0</v>
      </c>
      <c r="E132" s="74">
        <v>0</v>
      </c>
      <c r="F132" s="74">
        <v>0</v>
      </c>
      <c r="G132" s="74">
        <v>0</v>
      </c>
      <c r="H132" s="74">
        <v>0</v>
      </c>
      <c r="I132" s="74">
        <v>0</v>
      </c>
      <c r="J132" s="74">
        <v>0</v>
      </c>
      <c r="K132" s="74">
        <v>0</v>
      </c>
      <c r="L132" s="74">
        <v>0</v>
      </c>
      <c r="M132" s="74">
        <v>0</v>
      </c>
      <c r="N132" s="74">
        <v>0</v>
      </c>
      <c r="O132" s="74">
        <v>0</v>
      </c>
      <c r="P132" s="74">
        <v>0</v>
      </c>
      <c r="Q132" s="74">
        <v>0</v>
      </c>
      <c r="R132" s="74">
        <v>0</v>
      </c>
      <c r="S132" s="74">
        <v>0</v>
      </c>
      <c r="T132" s="74">
        <v>0</v>
      </c>
      <c r="U132" s="67">
        <v>0</v>
      </c>
      <c r="V132" s="67">
        <v>0</v>
      </c>
      <c r="W132" s="162"/>
      <c r="X132" s="13" t="s">
        <v>120</v>
      </c>
      <c r="Y132" s="74">
        <v>0</v>
      </c>
      <c r="Z132" s="74">
        <v>0</v>
      </c>
      <c r="AA132" s="74">
        <v>0</v>
      </c>
      <c r="AB132" s="74">
        <v>0</v>
      </c>
      <c r="AC132" s="74">
        <v>0</v>
      </c>
      <c r="AD132" s="74">
        <v>0</v>
      </c>
      <c r="AE132" s="74">
        <v>0</v>
      </c>
      <c r="AF132" s="74">
        <v>0</v>
      </c>
      <c r="AG132" s="74">
        <v>0</v>
      </c>
      <c r="AH132" s="74">
        <v>0</v>
      </c>
      <c r="AI132" s="74">
        <v>0</v>
      </c>
      <c r="AJ132" s="74">
        <v>0</v>
      </c>
      <c r="AK132" s="74">
        <v>0</v>
      </c>
      <c r="AL132" s="74">
        <v>0</v>
      </c>
      <c r="AM132" s="74">
        <v>0</v>
      </c>
      <c r="AN132" s="74">
        <v>0</v>
      </c>
      <c r="AO132" s="74">
        <v>0</v>
      </c>
      <c r="AP132" s="74">
        <v>0</v>
      </c>
      <c r="AQ132" s="67">
        <v>0</v>
      </c>
      <c r="AR132" s="67">
        <v>0</v>
      </c>
      <c r="AS132" s="162"/>
      <c r="AT132" s="13" t="s">
        <v>120</v>
      </c>
      <c r="AU132" s="74">
        <v>0</v>
      </c>
      <c r="AV132" s="74">
        <v>0</v>
      </c>
      <c r="AW132" s="74">
        <v>0</v>
      </c>
      <c r="AX132" s="74">
        <v>0</v>
      </c>
      <c r="AY132" s="74">
        <v>0</v>
      </c>
      <c r="AZ132" s="74">
        <v>0</v>
      </c>
      <c r="BA132" s="74">
        <v>0</v>
      </c>
      <c r="BB132" s="74">
        <v>0</v>
      </c>
      <c r="BC132" s="74">
        <v>0</v>
      </c>
      <c r="BD132" s="67">
        <v>0</v>
      </c>
      <c r="BE132" s="76">
        <v>0</v>
      </c>
      <c r="BF132" s="74">
        <v>0</v>
      </c>
      <c r="BG132" s="74">
        <v>0</v>
      </c>
      <c r="BH132" s="74">
        <v>0</v>
      </c>
      <c r="BI132" s="74">
        <v>0</v>
      </c>
      <c r="BJ132" s="162"/>
      <c r="BK132" s="13" t="s">
        <v>120</v>
      </c>
      <c r="BL132" s="74">
        <v>0</v>
      </c>
      <c r="BM132" s="74">
        <v>0</v>
      </c>
      <c r="BN132" s="74">
        <v>0</v>
      </c>
      <c r="BO132" s="74">
        <v>0</v>
      </c>
      <c r="BP132" s="74">
        <v>0</v>
      </c>
      <c r="BQ132" s="74">
        <v>0</v>
      </c>
      <c r="BR132" s="74">
        <v>0</v>
      </c>
      <c r="BS132" s="74">
        <v>0</v>
      </c>
      <c r="BT132" s="74">
        <v>0</v>
      </c>
      <c r="BU132" s="162"/>
      <c r="BV132" s="13" t="s">
        <v>120</v>
      </c>
      <c r="BW132" s="74">
        <v>0</v>
      </c>
      <c r="BX132" s="74">
        <v>0</v>
      </c>
      <c r="BY132" s="74">
        <v>0</v>
      </c>
      <c r="BZ132" s="74">
        <v>0</v>
      </c>
      <c r="CA132" s="74">
        <v>0</v>
      </c>
      <c r="CB132" s="74">
        <v>0</v>
      </c>
      <c r="CC132" s="74">
        <v>0</v>
      </c>
      <c r="CD132" s="74">
        <v>0</v>
      </c>
      <c r="CE132" s="74">
        <v>0</v>
      </c>
      <c r="CF132" s="74">
        <v>0</v>
      </c>
      <c r="CG132" s="74">
        <v>0</v>
      </c>
      <c r="CH132" s="74">
        <v>0</v>
      </c>
      <c r="CI132" s="74">
        <v>0</v>
      </c>
      <c r="CJ132" s="74">
        <v>0</v>
      </c>
      <c r="CK132" s="74">
        <v>0</v>
      </c>
      <c r="CL132" s="74">
        <v>0</v>
      </c>
      <c r="CM132" s="74">
        <v>0</v>
      </c>
      <c r="CN132" s="74">
        <v>0</v>
      </c>
      <c r="CO132" s="162"/>
      <c r="CP132" s="13" t="s">
        <v>120</v>
      </c>
      <c r="CQ132" s="5">
        <v>0</v>
      </c>
      <c r="CR132" s="5">
        <v>0</v>
      </c>
      <c r="CS132" s="5">
        <v>0</v>
      </c>
      <c r="CT132" s="5">
        <v>0</v>
      </c>
      <c r="CU132" s="5">
        <v>0</v>
      </c>
      <c r="CV132" s="29">
        <v>0</v>
      </c>
      <c r="CW132" s="5">
        <v>0</v>
      </c>
      <c r="CX132" s="5">
        <v>0</v>
      </c>
      <c r="CY132" s="72">
        <v>0</v>
      </c>
      <c r="CZ132" s="5">
        <v>0</v>
      </c>
      <c r="DA132" s="162"/>
      <c r="DB132" s="13" t="s">
        <v>120</v>
      </c>
      <c r="DC132" s="74">
        <v>0</v>
      </c>
      <c r="DD132" s="74">
        <v>0</v>
      </c>
      <c r="DE132" s="74">
        <v>0</v>
      </c>
      <c r="DF132" s="74">
        <v>0</v>
      </c>
      <c r="DG132" s="74">
        <v>0</v>
      </c>
      <c r="DH132" s="74">
        <v>0</v>
      </c>
      <c r="DI132" s="74">
        <v>0</v>
      </c>
      <c r="DJ132" s="74">
        <v>0</v>
      </c>
      <c r="DK132" s="74">
        <v>0</v>
      </c>
      <c r="DL132" s="74">
        <v>0</v>
      </c>
      <c r="DM132" s="74">
        <v>0</v>
      </c>
      <c r="DN132" s="74">
        <v>0</v>
      </c>
      <c r="DO132" s="74">
        <v>0</v>
      </c>
      <c r="DP132" s="74">
        <v>0</v>
      </c>
      <c r="DQ132" s="74">
        <v>0</v>
      </c>
      <c r="DR132" s="135"/>
      <c r="DS132" s="138" t="s">
        <v>194</v>
      </c>
      <c r="DT132" s="138" t="s">
        <v>4285</v>
      </c>
      <c r="DU132" s="138">
        <v>0</v>
      </c>
      <c r="DV132" s="138">
        <v>0</v>
      </c>
      <c r="DW132" s="139">
        <v>0</v>
      </c>
      <c r="DX132" s="139">
        <v>0</v>
      </c>
    </row>
    <row r="133" spans="1:128">
      <c r="A133" s="162"/>
      <c r="B133" s="103" t="s">
        <v>102</v>
      </c>
      <c r="C133" s="105">
        <v>2073</v>
      </c>
      <c r="D133" s="105">
        <v>1237</v>
      </c>
      <c r="E133" s="105">
        <v>803</v>
      </c>
      <c r="F133" s="105">
        <v>515</v>
      </c>
      <c r="G133" s="105">
        <v>58</v>
      </c>
      <c r="H133" s="105">
        <v>29</v>
      </c>
      <c r="I133" s="105">
        <v>357</v>
      </c>
      <c r="J133" s="105">
        <v>180</v>
      </c>
      <c r="K133" s="105">
        <v>590</v>
      </c>
      <c r="L133" s="105">
        <v>272</v>
      </c>
      <c r="M133" s="105">
        <v>1068</v>
      </c>
      <c r="N133" s="105">
        <v>650</v>
      </c>
      <c r="O133" s="105">
        <v>211</v>
      </c>
      <c r="P133" s="105">
        <v>90</v>
      </c>
      <c r="Q133" s="105">
        <v>644</v>
      </c>
      <c r="R133" s="105">
        <v>328</v>
      </c>
      <c r="S133" s="105">
        <v>218</v>
      </c>
      <c r="T133" s="105">
        <v>106</v>
      </c>
      <c r="U133" s="105">
        <v>6022</v>
      </c>
      <c r="V133" s="105">
        <v>3407</v>
      </c>
      <c r="W133" s="162"/>
      <c r="X133" s="103" t="s">
        <v>102</v>
      </c>
      <c r="Y133" s="105">
        <v>9</v>
      </c>
      <c r="Z133" s="105">
        <v>6</v>
      </c>
      <c r="AA133" s="105">
        <v>4</v>
      </c>
      <c r="AB133" s="105">
        <v>3</v>
      </c>
      <c r="AC133" s="105">
        <v>0</v>
      </c>
      <c r="AD133" s="105">
        <v>0</v>
      </c>
      <c r="AE133" s="105">
        <v>0</v>
      </c>
      <c r="AF133" s="105">
        <v>0</v>
      </c>
      <c r="AG133" s="105">
        <v>6</v>
      </c>
      <c r="AH133" s="105">
        <v>2</v>
      </c>
      <c r="AI133" s="105">
        <v>182</v>
      </c>
      <c r="AJ133" s="105">
        <v>101</v>
      </c>
      <c r="AK133" s="105">
        <v>41</v>
      </c>
      <c r="AL133" s="105">
        <v>18</v>
      </c>
      <c r="AM133" s="105">
        <v>177</v>
      </c>
      <c r="AN133" s="105">
        <v>83</v>
      </c>
      <c r="AO133" s="105">
        <v>0</v>
      </c>
      <c r="AP133" s="105">
        <v>0</v>
      </c>
      <c r="AQ133" s="105">
        <v>419</v>
      </c>
      <c r="AR133" s="105">
        <v>213</v>
      </c>
      <c r="AS133" s="162"/>
      <c r="AT133" s="103" t="s">
        <v>102</v>
      </c>
      <c r="AU133" s="105">
        <v>41</v>
      </c>
      <c r="AV133" s="105">
        <v>19</v>
      </c>
      <c r="AW133" s="105">
        <v>1</v>
      </c>
      <c r="AX133" s="105">
        <v>11</v>
      </c>
      <c r="AY133" s="105">
        <v>13</v>
      </c>
      <c r="AZ133" s="105">
        <v>22</v>
      </c>
      <c r="BA133" s="105">
        <v>6</v>
      </c>
      <c r="BB133" s="105">
        <v>17</v>
      </c>
      <c r="BC133" s="105">
        <v>5</v>
      </c>
      <c r="BD133" s="105">
        <v>135</v>
      </c>
      <c r="BE133" s="105">
        <v>131</v>
      </c>
      <c r="BF133" s="105">
        <v>122</v>
      </c>
      <c r="BG133" s="105">
        <v>68</v>
      </c>
      <c r="BH133" s="105">
        <v>4</v>
      </c>
      <c r="BI133" s="105">
        <v>15</v>
      </c>
      <c r="BJ133" s="162"/>
      <c r="BK133" s="103" t="s">
        <v>102</v>
      </c>
      <c r="BL133" s="105">
        <v>113</v>
      </c>
      <c r="BM133" s="105">
        <v>2567</v>
      </c>
      <c r="BN133" s="105">
        <v>37</v>
      </c>
      <c r="BO133" s="105">
        <v>18</v>
      </c>
      <c r="BP133" s="105">
        <v>0</v>
      </c>
      <c r="BQ133" s="105">
        <v>33</v>
      </c>
      <c r="BR133" s="105">
        <v>130</v>
      </c>
      <c r="BS133" s="105">
        <v>134</v>
      </c>
      <c r="BT133" s="105">
        <v>104</v>
      </c>
      <c r="BU133" s="162"/>
      <c r="BV133" s="103" t="s">
        <v>102</v>
      </c>
      <c r="BW133" s="105">
        <v>810</v>
      </c>
      <c r="BX133" s="105">
        <v>444</v>
      </c>
      <c r="BY133" s="105">
        <v>804</v>
      </c>
      <c r="BZ133" s="105">
        <v>443</v>
      </c>
      <c r="CA133" s="105">
        <v>551</v>
      </c>
      <c r="CB133" s="105">
        <v>342</v>
      </c>
      <c r="CC133" s="105">
        <v>175</v>
      </c>
      <c r="CD133" s="105">
        <v>59</v>
      </c>
      <c r="CE133" s="105">
        <v>173</v>
      </c>
      <c r="CF133" s="105">
        <v>59</v>
      </c>
      <c r="CG133" s="105">
        <v>59</v>
      </c>
      <c r="CH133" s="105">
        <v>20</v>
      </c>
      <c r="CI133" s="105">
        <v>589</v>
      </c>
      <c r="CJ133" s="105">
        <v>299</v>
      </c>
      <c r="CK133" s="105">
        <v>585</v>
      </c>
      <c r="CL133" s="105">
        <v>297</v>
      </c>
      <c r="CM133" s="105">
        <v>326</v>
      </c>
      <c r="CN133" s="105">
        <v>164</v>
      </c>
      <c r="CO133" s="162"/>
      <c r="CP133" s="105" t="s">
        <v>102</v>
      </c>
      <c r="CQ133" s="105">
        <v>199</v>
      </c>
      <c r="CR133" s="105">
        <v>102</v>
      </c>
      <c r="CS133" s="105">
        <v>0</v>
      </c>
      <c r="CT133" s="105">
        <v>89</v>
      </c>
      <c r="CU133" s="105">
        <v>0</v>
      </c>
      <c r="CV133" s="105">
        <v>390</v>
      </c>
      <c r="CW133" s="105">
        <v>213</v>
      </c>
      <c r="CX133" s="105">
        <v>192</v>
      </c>
      <c r="CY133" s="105">
        <v>113</v>
      </c>
      <c r="CZ133" s="105">
        <v>73</v>
      </c>
      <c r="DA133" s="162"/>
      <c r="DB133" s="103" t="s">
        <v>102</v>
      </c>
      <c r="DC133" s="105">
        <v>1029</v>
      </c>
      <c r="DD133" s="105">
        <v>1037</v>
      </c>
      <c r="DE133" s="105">
        <v>94</v>
      </c>
      <c r="DF133" s="105">
        <v>168</v>
      </c>
      <c r="DG133" s="105">
        <v>289</v>
      </c>
      <c r="DH133" s="105">
        <v>132</v>
      </c>
      <c r="DI133" s="105">
        <v>1335</v>
      </c>
      <c r="DJ133" s="105">
        <v>130</v>
      </c>
      <c r="DK133" s="105">
        <v>231</v>
      </c>
      <c r="DL133" s="105">
        <v>55</v>
      </c>
      <c r="DM133" s="105">
        <v>0</v>
      </c>
      <c r="DN133" s="105">
        <v>0</v>
      </c>
      <c r="DO133" s="105">
        <v>0</v>
      </c>
      <c r="DP133" s="105">
        <v>6</v>
      </c>
      <c r="DQ133" s="105">
        <v>247</v>
      </c>
      <c r="DR133" s="135"/>
      <c r="DS133" s="138" t="s">
        <v>194</v>
      </c>
      <c r="DT133" s="138" t="s">
        <v>4286</v>
      </c>
      <c r="DU133" s="138">
        <v>1574</v>
      </c>
      <c r="DV133" s="138">
        <v>936</v>
      </c>
      <c r="DW133" s="139">
        <v>5430</v>
      </c>
      <c r="DX133" s="139">
        <v>4500</v>
      </c>
    </row>
    <row r="134" spans="1:128" ht="14.45" customHeight="1">
      <c r="A134" s="162" t="s">
        <v>195</v>
      </c>
      <c r="B134" s="13" t="s">
        <v>119</v>
      </c>
      <c r="C134" s="74">
        <v>2298</v>
      </c>
      <c r="D134" s="74">
        <v>1341</v>
      </c>
      <c r="E134" s="74">
        <v>593</v>
      </c>
      <c r="F134" s="74">
        <v>405</v>
      </c>
      <c r="G134" s="74">
        <v>0</v>
      </c>
      <c r="H134" s="74">
        <v>0</v>
      </c>
      <c r="I134" s="74">
        <v>412</v>
      </c>
      <c r="J134" s="74">
        <v>229</v>
      </c>
      <c r="K134" s="74">
        <v>501</v>
      </c>
      <c r="L134" s="74">
        <v>250</v>
      </c>
      <c r="M134" s="74">
        <v>1035</v>
      </c>
      <c r="N134" s="74">
        <v>700</v>
      </c>
      <c r="O134" s="74">
        <v>45</v>
      </c>
      <c r="P134" s="74">
        <v>18</v>
      </c>
      <c r="Q134" s="74">
        <v>728</v>
      </c>
      <c r="R134" s="74">
        <v>365</v>
      </c>
      <c r="S134" s="74">
        <v>90</v>
      </c>
      <c r="T134" s="74">
        <v>35</v>
      </c>
      <c r="U134" s="67">
        <v>5702</v>
      </c>
      <c r="V134" s="67">
        <v>3343</v>
      </c>
      <c r="W134" s="162" t="s">
        <v>195</v>
      </c>
      <c r="X134" s="13" t="s">
        <v>119</v>
      </c>
      <c r="Y134" s="74">
        <v>91</v>
      </c>
      <c r="Z134" s="74">
        <v>48</v>
      </c>
      <c r="AA134" s="74">
        <v>33</v>
      </c>
      <c r="AB134" s="74">
        <v>16</v>
      </c>
      <c r="AC134" s="74">
        <v>0</v>
      </c>
      <c r="AD134" s="74">
        <v>0</v>
      </c>
      <c r="AE134" s="74">
        <v>2</v>
      </c>
      <c r="AF134" s="74">
        <v>0</v>
      </c>
      <c r="AG134" s="74">
        <v>2</v>
      </c>
      <c r="AH134" s="74">
        <v>1</v>
      </c>
      <c r="AI134" s="74">
        <v>122</v>
      </c>
      <c r="AJ134" s="74">
        <v>74</v>
      </c>
      <c r="AK134" s="74">
        <v>17</v>
      </c>
      <c r="AL134" s="74">
        <v>7</v>
      </c>
      <c r="AM134" s="74">
        <v>159</v>
      </c>
      <c r="AN134" s="74">
        <v>87</v>
      </c>
      <c r="AO134" s="74">
        <v>7</v>
      </c>
      <c r="AP134" s="74">
        <v>0</v>
      </c>
      <c r="AQ134" s="67">
        <v>433</v>
      </c>
      <c r="AR134" s="67">
        <v>233</v>
      </c>
      <c r="AS134" s="162" t="s">
        <v>195</v>
      </c>
      <c r="AT134" s="13" t="s">
        <v>119</v>
      </c>
      <c r="AU134" s="74">
        <v>46</v>
      </c>
      <c r="AV134" s="74">
        <v>18</v>
      </c>
      <c r="AW134" s="74">
        <v>0</v>
      </c>
      <c r="AX134" s="74">
        <v>14</v>
      </c>
      <c r="AY134" s="74">
        <v>15</v>
      </c>
      <c r="AZ134" s="74">
        <v>21</v>
      </c>
      <c r="BA134" s="74">
        <v>2</v>
      </c>
      <c r="BB134" s="74">
        <v>19</v>
      </c>
      <c r="BC134" s="74">
        <v>4</v>
      </c>
      <c r="BD134" s="67">
        <v>139</v>
      </c>
      <c r="BE134" s="76">
        <v>115</v>
      </c>
      <c r="BF134" s="74">
        <v>98</v>
      </c>
      <c r="BG134" s="74">
        <v>53</v>
      </c>
      <c r="BH134" s="74">
        <v>7</v>
      </c>
      <c r="BI134" s="74">
        <v>16</v>
      </c>
      <c r="BJ134" s="162" t="s">
        <v>195</v>
      </c>
      <c r="BK134" s="13" t="s">
        <v>119</v>
      </c>
      <c r="BL134" s="74">
        <v>0</v>
      </c>
      <c r="BM134" s="74">
        <v>2167</v>
      </c>
      <c r="BN134" s="74">
        <v>86</v>
      </c>
      <c r="BO134" s="74">
        <v>36</v>
      </c>
      <c r="BP134" s="74">
        <v>13</v>
      </c>
      <c r="BQ134" s="74">
        <v>59</v>
      </c>
      <c r="BR134" s="74">
        <v>122</v>
      </c>
      <c r="BS134" s="74">
        <v>123</v>
      </c>
      <c r="BT134" s="74">
        <v>111</v>
      </c>
      <c r="BU134" s="162" t="s">
        <v>195</v>
      </c>
      <c r="BV134" s="13" t="s">
        <v>119</v>
      </c>
      <c r="BW134" s="74">
        <v>673</v>
      </c>
      <c r="BX134" s="74">
        <v>437</v>
      </c>
      <c r="BY134" s="74">
        <v>672</v>
      </c>
      <c r="BZ134" s="74">
        <v>436</v>
      </c>
      <c r="CA134" s="74">
        <v>487</v>
      </c>
      <c r="CB134" s="74">
        <v>316</v>
      </c>
      <c r="CC134" s="74">
        <v>102</v>
      </c>
      <c r="CD134" s="74">
        <v>38</v>
      </c>
      <c r="CE134" s="74">
        <v>102</v>
      </c>
      <c r="CF134" s="74">
        <v>38</v>
      </c>
      <c r="CG134" s="74">
        <v>41</v>
      </c>
      <c r="CH134" s="74">
        <v>19</v>
      </c>
      <c r="CI134" s="74">
        <v>549</v>
      </c>
      <c r="CJ134" s="74">
        <v>282</v>
      </c>
      <c r="CK134" s="74">
        <v>547</v>
      </c>
      <c r="CL134" s="74">
        <v>281</v>
      </c>
      <c r="CM134" s="74">
        <v>292</v>
      </c>
      <c r="CN134" s="74">
        <v>146</v>
      </c>
      <c r="CO134" s="162" t="s">
        <v>195</v>
      </c>
      <c r="CP134" s="13" t="s">
        <v>119</v>
      </c>
      <c r="CQ134" s="5">
        <v>186</v>
      </c>
      <c r="CR134" s="5">
        <v>114</v>
      </c>
      <c r="CS134" s="5">
        <v>0</v>
      </c>
      <c r="CT134" s="5">
        <v>99</v>
      </c>
      <c r="CU134" s="5">
        <v>8</v>
      </c>
      <c r="CV134" s="29">
        <v>407</v>
      </c>
      <c r="CW134" s="5">
        <v>232</v>
      </c>
      <c r="CX134" s="5">
        <v>182</v>
      </c>
      <c r="CY134" s="72">
        <v>139</v>
      </c>
      <c r="CZ134" s="5">
        <v>74</v>
      </c>
      <c r="DA134" s="162" t="s">
        <v>195</v>
      </c>
      <c r="DB134" s="13" t="s">
        <v>119</v>
      </c>
      <c r="DC134" s="74">
        <v>1688</v>
      </c>
      <c r="DD134" s="74">
        <v>2126</v>
      </c>
      <c r="DE134" s="74">
        <v>782</v>
      </c>
      <c r="DF134" s="74">
        <v>900</v>
      </c>
      <c r="DG134" s="74">
        <v>657</v>
      </c>
      <c r="DH134" s="74">
        <v>552</v>
      </c>
      <c r="DI134" s="74">
        <v>1902</v>
      </c>
      <c r="DJ134" s="74">
        <v>348</v>
      </c>
      <c r="DK134" s="74">
        <v>299</v>
      </c>
      <c r="DL134" s="74">
        <v>0</v>
      </c>
      <c r="DM134" s="74">
        <v>1</v>
      </c>
      <c r="DN134" s="74">
        <v>0</v>
      </c>
      <c r="DO134" s="74">
        <v>31</v>
      </c>
      <c r="DP134" s="74">
        <v>23</v>
      </c>
      <c r="DQ134" s="74">
        <v>945</v>
      </c>
      <c r="DR134" s="135"/>
      <c r="DS134" s="138" t="s">
        <v>195</v>
      </c>
      <c r="DT134" s="138" t="s">
        <v>4287</v>
      </c>
      <c r="DU134" s="138">
        <v>1324</v>
      </c>
      <c r="DV134" s="138">
        <v>820</v>
      </c>
      <c r="DW134" s="139">
        <v>4801</v>
      </c>
      <c r="DX134" s="139">
        <v>9255</v>
      </c>
    </row>
    <row r="135" spans="1:128">
      <c r="A135" s="162"/>
      <c r="B135" s="13" t="s">
        <v>120</v>
      </c>
      <c r="C135" s="74">
        <v>0</v>
      </c>
      <c r="D135" s="74">
        <v>0</v>
      </c>
      <c r="E135" s="74">
        <v>0</v>
      </c>
      <c r="F135" s="74">
        <v>0</v>
      </c>
      <c r="G135" s="74">
        <v>0</v>
      </c>
      <c r="H135" s="74">
        <v>0</v>
      </c>
      <c r="I135" s="74">
        <v>0</v>
      </c>
      <c r="J135" s="74">
        <v>0</v>
      </c>
      <c r="K135" s="74">
        <v>0</v>
      </c>
      <c r="L135" s="74">
        <v>0</v>
      </c>
      <c r="M135" s="74">
        <v>0</v>
      </c>
      <c r="N135" s="74">
        <v>0</v>
      </c>
      <c r="O135" s="74">
        <v>0</v>
      </c>
      <c r="P135" s="74">
        <v>0</v>
      </c>
      <c r="Q135" s="74">
        <v>0</v>
      </c>
      <c r="R135" s="74">
        <v>0</v>
      </c>
      <c r="S135" s="74">
        <v>0</v>
      </c>
      <c r="T135" s="74">
        <v>0</v>
      </c>
      <c r="U135" s="67">
        <v>0</v>
      </c>
      <c r="V135" s="67">
        <v>0</v>
      </c>
      <c r="W135" s="162"/>
      <c r="X135" s="13" t="s">
        <v>120</v>
      </c>
      <c r="Y135" s="74">
        <v>0</v>
      </c>
      <c r="Z135" s="74">
        <v>0</v>
      </c>
      <c r="AA135" s="74">
        <v>0</v>
      </c>
      <c r="AB135" s="74">
        <v>0</v>
      </c>
      <c r="AC135" s="74">
        <v>0</v>
      </c>
      <c r="AD135" s="74">
        <v>0</v>
      </c>
      <c r="AE135" s="74">
        <v>0</v>
      </c>
      <c r="AF135" s="74">
        <v>0</v>
      </c>
      <c r="AG135" s="74">
        <v>0</v>
      </c>
      <c r="AH135" s="74">
        <v>0</v>
      </c>
      <c r="AI135" s="74">
        <v>0</v>
      </c>
      <c r="AJ135" s="74">
        <v>0</v>
      </c>
      <c r="AK135" s="74">
        <v>0</v>
      </c>
      <c r="AL135" s="74">
        <v>0</v>
      </c>
      <c r="AM135" s="74">
        <v>0</v>
      </c>
      <c r="AN135" s="74">
        <v>0</v>
      </c>
      <c r="AO135" s="74">
        <v>0</v>
      </c>
      <c r="AP135" s="74">
        <v>0</v>
      </c>
      <c r="AQ135" s="67">
        <v>0</v>
      </c>
      <c r="AR135" s="67">
        <v>0</v>
      </c>
      <c r="AS135" s="162"/>
      <c r="AT135" s="13" t="s">
        <v>120</v>
      </c>
      <c r="AU135" s="74">
        <v>0</v>
      </c>
      <c r="AV135" s="74">
        <v>0</v>
      </c>
      <c r="AW135" s="74">
        <v>0</v>
      </c>
      <c r="AX135" s="74">
        <v>0</v>
      </c>
      <c r="AY135" s="74">
        <v>0</v>
      </c>
      <c r="AZ135" s="74">
        <v>0</v>
      </c>
      <c r="BA135" s="74">
        <v>0</v>
      </c>
      <c r="BB135" s="74">
        <v>0</v>
      </c>
      <c r="BC135" s="74">
        <v>0</v>
      </c>
      <c r="BD135" s="67">
        <v>0</v>
      </c>
      <c r="BE135" s="76">
        <v>0</v>
      </c>
      <c r="BF135" s="74">
        <v>0</v>
      </c>
      <c r="BG135" s="74">
        <v>0</v>
      </c>
      <c r="BH135" s="74">
        <v>0</v>
      </c>
      <c r="BI135" s="74">
        <v>0</v>
      </c>
      <c r="BJ135" s="162"/>
      <c r="BK135" s="13" t="s">
        <v>120</v>
      </c>
      <c r="BL135" s="74">
        <v>0</v>
      </c>
      <c r="BM135" s="74">
        <v>0</v>
      </c>
      <c r="BN135" s="74">
        <v>0</v>
      </c>
      <c r="BO135" s="74">
        <v>0</v>
      </c>
      <c r="BP135" s="74">
        <v>0</v>
      </c>
      <c r="BQ135" s="74">
        <v>0</v>
      </c>
      <c r="BR135" s="74">
        <v>0</v>
      </c>
      <c r="BS135" s="74">
        <v>0</v>
      </c>
      <c r="BT135" s="74">
        <v>0</v>
      </c>
      <c r="BU135" s="162"/>
      <c r="BV135" s="13" t="s">
        <v>120</v>
      </c>
      <c r="BW135" s="74">
        <v>0</v>
      </c>
      <c r="BX135" s="74">
        <v>0</v>
      </c>
      <c r="BY135" s="74">
        <v>0</v>
      </c>
      <c r="BZ135" s="74">
        <v>0</v>
      </c>
      <c r="CA135" s="74">
        <v>0</v>
      </c>
      <c r="CB135" s="74">
        <v>0</v>
      </c>
      <c r="CC135" s="74">
        <v>0</v>
      </c>
      <c r="CD135" s="74">
        <v>0</v>
      </c>
      <c r="CE135" s="74">
        <v>0</v>
      </c>
      <c r="CF135" s="74">
        <v>0</v>
      </c>
      <c r="CG135" s="74">
        <v>0</v>
      </c>
      <c r="CH135" s="74">
        <v>0</v>
      </c>
      <c r="CI135" s="74">
        <v>0</v>
      </c>
      <c r="CJ135" s="74">
        <v>0</v>
      </c>
      <c r="CK135" s="74">
        <v>0</v>
      </c>
      <c r="CL135" s="74">
        <v>0</v>
      </c>
      <c r="CM135" s="74">
        <v>0</v>
      </c>
      <c r="CN135" s="74">
        <v>0</v>
      </c>
      <c r="CO135" s="162"/>
      <c r="CP135" s="13" t="s">
        <v>120</v>
      </c>
      <c r="CQ135" s="5">
        <v>0</v>
      </c>
      <c r="CR135" s="5">
        <v>0</v>
      </c>
      <c r="CS135" s="5">
        <v>0</v>
      </c>
      <c r="CT135" s="5">
        <v>0</v>
      </c>
      <c r="CU135" s="5">
        <v>0</v>
      </c>
      <c r="CV135" s="29">
        <v>0</v>
      </c>
      <c r="CW135" s="5">
        <v>0</v>
      </c>
      <c r="CX135" s="5">
        <v>0</v>
      </c>
      <c r="CY135" s="72">
        <v>0</v>
      </c>
      <c r="CZ135" s="5">
        <v>0</v>
      </c>
      <c r="DA135" s="162"/>
      <c r="DB135" s="13" t="s">
        <v>120</v>
      </c>
      <c r="DC135" s="74">
        <v>0</v>
      </c>
      <c r="DD135" s="74">
        <v>0</v>
      </c>
      <c r="DE135" s="74">
        <v>0</v>
      </c>
      <c r="DF135" s="74">
        <v>0</v>
      </c>
      <c r="DG135" s="74">
        <v>0</v>
      </c>
      <c r="DH135" s="74">
        <v>0</v>
      </c>
      <c r="DI135" s="74">
        <v>0</v>
      </c>
      <c r="DJ135" s="74">
        <v>0</v>
      </c>
      <c r="DK135" s="74">
        <v>0</v>
      </c>
      <c r="DL135" s="74">
        <v>0</v>
      </c>
      <c r="DM135" s="74">
        <v>0</v>
      </c>
      <c r="DN135" s="74">
        <v>0</v>
      </c>
      <c r="DO135" s="74">
        <v>0</v>
      </c>
      <c r="DP135" s="74">
        <v>0</v>
      </c>
      <c r="DQ135" s="74">
        <v>0</v>
      </c>
      <c r="DR135" s="135"/>
      <c r="DS135" s="138" t="s">
        <v>195</v>
      </c>
      <c r="DT135" s="138" t="s">
        <v>4288</v>
      </c>
      <c r="DU135" s="138">
        <v>0</v>
      </c>
      <c r="DV135" s="138">
        <v>0</v>
      </c>
      <c r="DW135" s="139">
        <v>0</v>
      </c>
      <c r="DX135" s="139">
        <v>0</v>
      </c>
    </row>
    <row r="136" spans="1:128">
      <c r="A136" s="162"/>
      <c r="B136" s="103" t="s">
        <v>102</v>
      </c>
      <c r="C136" s="105">
        <v>2298</v>
      </c>
      <c r="D136" s="105">
        <v>1341</v>
      </c>
      <c r="E136" s="105">
        <v>593</v>
      </c>
      <c r="F136" s="105">
        <v>405</v>
      </c>
      <c r="G136" s="105">
        <v>0</v>
      </c>
      <c r="H136" s="105">
        <v>0</v>
      </c>
      <c r="I136" s="105">
        <v>412</v>
      </c>
      <c r="J136" s="105">
        <v>229</v>
      </c>
      <c r="K136" s="105">
        <v>501</v>
      </c>
      <c r="L136" s="105">
        <v>250</v>
      </c>
      <c r="M136" s="105">
        <v>1035</v>
      </c>
      <c r="N136" s="105">
        <v>700</v>
      </c>
      <c r="O136" s="105">
        <v>45</v>
      </c>
      <c r="P136" s="105">
        <v>18</v>
      </c>
      <c r="Q136" s="105">
        <v>728</v>
      </c>
      <c r="R136" s="105">
        <v>365</v>
      </c>
      <c r="S136" s="105">
        <v>90</v>
      </c>
      <c r="T136" s="105">
        <v>35</v>
      </c>
      <c r="U136" s="105">
        <v>5702</v>
      </c>
      <c r="V136" s="105">
        <v>3343</v>
      </c>
      <c r="W136" s="162"/>
      <c r="X136" s="103" t="s">
        <v>102</v>
      </c>
      <c r="Y136" s="105">
        <v>91</v>
      </c>
      <c r="Z136" s="105">
        <v>48</v>
      </c>
      <c r="AA136" s="105">
        <v>33</v>
      </c>
      <c r="AB136" s="105">
        <v>16</v>
      </c>
      <c r="AC136" s="105">
        <v>0</v>
      </c>
      <c r="AD136" s="105">
        <v>0</v>
      </c>
      <c r="AE136" s="105">
        <v>2</v>
      </c>
      <c r="AF136" s="105">
        <v>0</v>
      </c>
      <c r="AG136" s="105">
        <v>2</v>
      </c>
      <c r="AH136" s="105">
        <v>1</v>
      </c>
      <c r="AI136" s="105">
        <v>122</v>
      </c>
      <c r="AJ136" s="105">
        <v>74</v>
      </c>
      <c r="AK136" s="105">
        <v>17</v>
      </c>
      <c r="AL136" s="105">
        <v>7</v>
      </c>
      <c r="AM136" s="105">
        <v>159</v>
      </c>
      <c r="AN136" s="105">
        <v>87</v>
      </c>
      <c r="AO136" s="105">
        <v>7</v>
      </c>
      <c r="AP136" s="105">
        <v>0</v>
      </c>
      <c r="AQ136" s="105">
        <v>433</v>
      </c>
      <c r="AR136" s="105">
        <v>233</v>
      </c>
      <c r="AS136" s="162"/>
      <c r="AT136" s="103" t="s">
        <v>102</v>
      </c>
      <c r="AU136" s="105">
        <v>46</v>
      </c>
      <c r="AV136" s="105">
        <v>18</v>
      </c>
      <c r="AW136" s="105">
        <v>0</v>
      </c>
      <c r="AX136" s="105">
        <v>14</v>
      </c>
      <c r="AY136" s="105">
        <v>15</v>
      </c>
      <c r="AZ136" s="105">
        <v>21</v>
      </c>
      <c r="BA136" s="105">
        <v>2</v>
      </c>
      <c r="BB136" s="105">
        <v>19</v>
      </c>
      <c r="BC136" s="105">
        <v>4</v>
      </c>
      <c r="BD136" s="105">
        <v>139</v>
      </c>
      <c r="BE136" s="105">
        <v>115</v>
      </c>
      <c r="BF136" s="105">
        <v>98</v>
      </c>
      <c r="BG136" s="105">
        <v>53</v>
      </c>
      <c r="BH136" s="105">
        <v>7</v>
      </c>
      <c r="BI136" s="105">
        <v>16</v>
      </c>
      <c r="BJ136" s="162"/>
      <c r="BK136" s="103" t="s">
        <v>102</v>
      </c>
      <c r="BL136" s="105">
        <v>0</v>
      </c>
      <c r="BM136" s="105">
        <v>2167</v>
      </c>
      <c r="BN136" s="105">
        <v>86</v>
      </c>
      <c r="BO136" s="105">
        <v>36</v>
      </c>
      <c r="BP136" s="105">
        <v>13</v>
      </c>
      <c r="BQ136" s="105">
        <v>59</v>
      </c>
      <c r="BR136" s="105">
        <v>122</v>
      </c>
      <c r="BS136" s="105">
        <v>123</v>
      </c>
      <c r="BT136" s="105">
        <v>111</v>
      </c>
      <c r="BU136" s="162"/>
      <c r="BV136" s="103" t="s">
        <v>102</v>
      </c>
      <c r="BW136" s="105">
        <v>673</v>
      </c>
      <c r="BX136" s="105">
        <v>437</v>
      </c>
      <c r="BY136" s="105">
        <v>672</v>
      </c>
      <c r="BZ136" s="105">
        <v>436</v>
      </c>
      <c r="CA136" s="105">
        <v>487</v>
      </c>
      <c r="CB136" s="105">
        <v>316</v>
      </c>
      <c r="CC136" s="105">
        <v>102</v>
      </c>
      <c r="CD136" s="105">
        <v>38</v>
      </c>
      <c r="CE136" s="105">
        <v>102</v>
      </c>
      <c r="CF136" s="105">
        <v>38</v>
      </c>
      <c r="CG136" s="105">
        <v>41</v>
      </c>
      <c r="CH136" s="105">
        <v>19</v>
      </c>
      <c r="CI136" s="105">
        <v>549</v>
      </c>
      <c r="CJ136" s="105">
        <v>282</v>
      </c>
      <c r="CK136" s="105">
        <v>547</v>
      </c>
      <c r="CL136" s="105">
        <v>281</v>
      </c>
      <c r="CM136" s="105">
        <v>292</v>
      </c>
      <c r="CN136" s="105">
        <v>146</v>
      </c>
      <c r="CO136" s="162"/>
      <c r="CP136" s="105" t="s">
        <v>102</v>
      </c>
      <c r="CQ136" s="105">
        <v>186</v>
      </c>
      <c r="CR136" s="105">
        <v>114</v>
      </c>
      <c r="CS136" s="105">
        <v>0</v>
      </c>
      <c r="CT136" s="105">
        <v>99</v>
      </c>
      <c r="CU136" s="105">
        <v>8</v>
      </c>
      <c r="CV136" s="105">
        <v>407</v>
      </c>
      <c r="CW136" s="105">
        <v>232</v>
      </c>
      <c r="CX136" s="105">
        <v>182</v>
      </c>
      <c r="CY136" s="105">
        <v>139</v>
      </c>
      <c r="CZ136" s="105">
        <v>74</v>
      </c>
      <c r="DA136" s="162"/>
      <c r="DB136" s="103" t="s">
        <v>102</v>
      </c>
      <c r="DC136" s="105">
        <v>1688</v>
      </c>
      <c r="DD136" s="105">
        <v>2126</v>
      </c>
      <c r="DE136" s="105">
        <v>782</v>
      </c>
      <c r="DF136" s="105">
        <v>900</v>
      </c>
      <c r="DG136" s="105">
        <v>657</v>
      </c>
      <c r="DH136" s="105">
        <v>552</v>
      </c>
      <c r="DI136" s="105">
        <v>1902</v>
      </c>
      <c r="DJ136" s="105">
        <v>348</v>
      </c>
      <c r="DK136" s="105">
        <v>299</v>
      </c>
      <c r="DL136" s="105">
        <v>0</v>
      </c>
      <c r="DM136" s="105">
        <v>1</v>
      </c>
      <c r="DN136" s="105">
        <v>0</v>
      </c>
      <c r="DO136" s="105">
        <v>31</v>
      </c>
      <c r="DP136" s="105">
        <v>23</v>
      </c>
      <c r="DQ136" s="105">
        <v>945</v>
      </c>
      <c r="DR136" s="135"/>
      <c r="DS136" s="138" t="s">
        <v>195</v>
      </c>
      <c r="DT136" s="138" t="s">
        <v>4289</v>
      </c>
      <c r="DU136" s="138">
        <v>1324</v>
      </c>
      <c r="DV136" s="138">
        <v>820</v>
      </c>
      <c r="DW136" s="139">
        <v>4801</v>
      </c>
      <c r="DX136" s="139">
        <v>9255</v>
      </c>
    </row>
    <row r="137" spans="1:128" ht="14.45" customHeight="1">
      <c r="A137" s="162" t="s">
        <v>196</v>
      </c>
      <c r="B137" s="13" t="s">
        <v>119</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67">
        <v>0</v>
      </c>
      <c r="V137" s="67">
        <v>0</v>
      </c>
      <c r="W137" s="162" t="s">
        <v>196</v>
      </c>
      <c r="X137" s="13" t="s">
        <v>119</v>
      </c>
      <c r="Y137" s="74">
        <v>0</v>
      </c>
      <c r="Z137" s="74">
        <v>0</v>
      </c>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67">
        <v>0</v>
      </c>
      <c r="AR137" s="67">
        <v>0</v>
      </c>
      <c r="AS137" s="162" t="s">
        <v>196</v>
      </c>
      <c r="AT137" s="13" t="s">
        <v>119</v>
      </c>
      <c r="AU137" s="74">
        <v>0</v>
      </c>
      <c r="AV137" s="74">
        <v>0</v>
      </c>
      <c r="AW137" s="74">
        <v>0</v>
      </c>
      <c r="AX137" s="74">
        <v>0</v>
      </c>
      <c r="AY137" s="74">
        <v>0</v>
      </c>
      <c r="AZ137" s="74">
        <v>0</v>
      </c>
      <c r="BA137" s="74">
        <v>0</v>
      </c>
      <c r="BB137" s="74">
        <v>0</v>
      </c>
      <c r="BC137" s="74">
        <v>0</v>
      </c>
      <c r="BD137" s="67">
        <v>0</v>
      </c>
      <c r="BE137" s="76">
        <v>0</v>
      </c>
      <c r="BF137" s="74">
        <v>0</v>
      </c>
      <c r="BG137" s="74">
        <v>0</v>
      </c>
      <c r="BH137" s="74">
        <v>0</v>
      </c>
      <c r="BI137" s="74">
        <v>0</v>
      </c>
      <c r="BJ137" s="162" t="s">
        <v>196</v>
      </c>
      <c r="BK137" s="13" t="s">
        <v>119</v>
      </c>
      <c r="BL137" s="74">
        <v>0</v>
      </c>
      <c r="BM137" s="74">
        <v>0</v>
      </c>
      <c r="BN137" s="74">
        <v>0</v>
      </c>
      <c r="BO137" s="74">
        <v>0</v>
      </c>
      <c r="BP137" s="74">
        <v>0</v>
      </c>
      <c r="BQ137" s="74">
        <v>0</v>
      </c>
      <c r="BR137" s="74">
        <v>0</v>
      </c>
      <c r="BS137" s="74">
        <v>0</v>
      </c>
      <c r="BT137" s="74">
        <v>0</v>
      </c>
      <c r="BU137" s="162" t="s">
        <v>196</v>
      </c>
      <c r="BV137" s="13" t="s">
        <v>119</v>
      </c>
      <c r="BW137" s="74">
        <v>0</v>
      </c>
      <c r="BX137" s="74">
        <v>0</v>
      </c>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162" t="s">
        <v>196</v>
      </c>
      <c r="CP137" s="13" t="s">
        <v>119</v>
      </c>
      <c r="CQ137" s="5">
        <v>0</v>
      </c>
      <c r="CR137" s="5">
        <v>0</v>
      </c>
      <c r="CS137" s="5">
        <v>0</v>
      </c>
      <c r="CT137" s="5">
        <v>0</v>
      </c>
      <c r="CU137" s="5">
        <v>0</v>
      </c>
      <c r="CV137" s="29">
        <v>0</v>
      </c>
      <c r="CW137" s="5">
        <v>0</v>
      </c>
      <c r="CX137" s="5">
        <v>0</v>
      </c>
      <c r="CY137" s="72">
        <v>0</v>
      </c>
      <c r="CZ137" s="5">
        <v>0</v>
      </c>
      <c r="DA137" s="162" t="s">
        <v>196</v>
      </c>
      <c r="DB137" s="13" t="s">
        <v>119</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135"/>
      <c r="DS137" s="138" t="s">
        <v>196</v>
      </c>
      <c r="DT137" s="138" t="s">
        <v>4290</v>
      </c>
      <c r="DU137" s="138">
        <v>0</v>
      </c>
      <c r="DV137" s="138">
        <v>0</v>
      </c>
      <c r="DW137" s="139">
        <v>0</v>
      </c>
      <c r="DX137" s="139">
        <v>0</v>
      </c>
    </row>
    <row r="138" spans="1:128">
      <c r="A138" s="162"/>
      <c r="B138" s="13" t="s">
        <v>120</v>
      </c>
      <c r="C138" s="74">
        <v>4613</v>
      </c>
      <c r="D138" s="74">
        <v>2487</v>
      </c>
      <c r="E138" s="74">
        <v>2010</v>
      </c>
      <c r="F138" s="74">
        <v>1265</v>
      </c>
      <c r="G138" s="74">
        <v>543</v>
      </c>
      <c r="H138" s="74">
        <v>279</v>
      </c>
      <c r="I138" s="74">
        <v>177</v>
      </c>
      <c r="J138" s="74">
        <v>98</v>
      </c>
      <c r="K138" s="74">
        <v>1636</v>
      </c>
      <c r="L138" s="74">
        <v>745</v>
      </c>
      <c r="M138" s="74">
        <v>2253</v>
      </c>
      <c r="N138" s="74">
        <v>1395</v>
      </c>
      <c r="O138" s="74">
        <v>752</v>
      </c>
      <c r="P138" s="74">
        <v>319</v>
      </c>
      <c r="Q138" s="74">
        <v>1622</v>
      </c>
      <c r="R138" s="74">
        <v>763</v>
      </c>
      <c r="S138" s="74">
        <v>218</v>
      </c>
      <c r="T138" s="74">
        <v>107</v>
      </c>
      <c r="U138" s="67">
        <v>13824</v>
      </c>
      <c r="V138" s="67">
        <v>7458</v>
      </c>
      <c r="W138" s="162"/>
      <c r="X138" s="13" t="s">
        <v>120</v>
      </c>
      <c r="Y138" s="74">
        <v>116</v>
      </c>
      <c r="Z138" s="74">
        <v>50</v>
      </c>
      <c r="AA138" s="74">
        <v>77</v>
      </c>
      <c r="AB138" s="74">
        <v>37</v>
      </c>
      <c r="AC138" s="74">
        <v>11</v>
      </c>
      <c r="AD138" s="74">
        <v>4</v>
      </c>
      <c r="AE138" s="74">
        <v>5</v>
      </c>
      <c r="AF138" s="74">
        <v>4</v>
      </c>
      <c r="AG138" s="74">
        <v>78</v>
      </c>
      <c r="AH138" s="74">
        <v>33</v>
      </c>
      <c r="AI138" s="74">
        <v>472</v>
      </c>
      <c r="AJ138" s="74">
        <v>249</v>
      </c>
      <c r="AK138" s="74">
        <v>147</v>
      </c>
      <c r="AL138" s="74">
        <v>50</v>
      </c>
      <c r="AM138" s="74">
        <v>382</v>
      </c>
      <c r="AN138" s="74">
        <v>191</v>
      </c>
      <c r="AO138" s="74">
        <v>0</v>
      </c>
      <c r="AP138" s="74">
        <v>0</v>
      </c>
      <c r="AQ138" s="67">
        <v>1288</v>
      </c>
      <c r="AR138" s="67">
        <v>618</v>
      </c>
      <c r="AS138" s="162"/>
      <c r="AT138" s="13" t="s">
        <v>120</v>
      </c>
      <c r="AU138" s="74">
        <v>70</v>
      </c>
      <c r="AV138" s="74">
        <v>36</v>
      </c>
      <c r="AW138" s="74">
        <v>10</v>
      </c>
      <c r="AX138" s="74">
        <v>4</v>
      </c>
      <c r="AY138" s="74">
        <v>30</v>
      </c>
      <c r="AZ138" s="74">
        <v>39</v>
      </c>
      <c r="BA138" s="74">
        <v>15</v>
      </c>
      <c r="BB138" s="74">
        <v>25</v>
      </c>
      <c r="BC138" s="74">
        <v>7</v>
      </c>
      <c r="BD138" s="67">
        <v>236</v>
      </c>
      <c r="BE138" s="76">
        <v>264</v>
      </c>
      <c r="BF138" s="74">
        <v>155</v>
      </c>
      <c r="BG138" s="74">
        <v>263</v>
      </c>
      <c r="BH138" s="74">
        <v>0</v>
      </c>
      <c r="BI138" s="74">
        <v>7</v>
      </c>
      <c r="BJ138" s="162"/>
      <c r="BK138" s="13" t="s">
        <v>120</v>
      </c>
      <c r="BL138" s="74">
        <v>302</v>
      </c>
      <c r="BM138" s="74">
        <v>5874</v>
      </c>
      <c r="BN138" s="74">
        <v>387</v>
      </c>
      <c r="BO138" s="74">
        <v>0</v>
      </c>
      <c r="BP138" s="74">
        <v>0</v>
      </c>
      <c r="BQ138" s="74">
        <v>128</v>
      </c>
      <c r="BR138" s="74">
        <v>270</v>
      </c>
      <c r="BS138" s="74">
        <v>294</v>
      </c>
      <c r="BT138" s="74">
        <v>264</v>
      </c>
      <c r="BU138" s="162"/>
      <c r="BV138" s="13" t="s">
        <v>120</v>
      </c>
      <c r="BW138" s="74">
        <v>2332</v>
      </c>
      <c r="BX138" s="74">
        <v>1309</v>
      </c>
      <c r="BY138" s="74">
        <v>1994</v>
      </c>
      <c r="BZ138" s="74">
        <v>1119</v>
      </c>
      <c r="CA138" s="74">
        <v>1174</v>
      </c>
      <c r="CB138" s="74">
        <v>739</v>
      </c>
      <c r="CC138" s="74">
        <v>1285</v>
      </c>
      <c r="CD138" s="74">
        <v>587</v>
      </c>
      <c r="CE138" s="74">
        <v>1231</v>
      </c>
      <c r="CF138" s="74">
        <v>566</v>
      </c>
      <c r="CG138" s="74">
        <v>279</v>
      </c>
      <c r="CH138" s="74">
        <v>111</v>
      </c>
      <c r="CI138" s="74">
        <v>1660</v>
      </c>
      <c r="CJ138" s="74">
        <v>723</v>
      </c>
      <c r="CK138" s="74">
        <v>1371</v>
      </c>
      <c r="CL138" s="74">
        <v>561</v>
      </c>
      <c r="CM138" s="74">
        <v>756</v>
      </c>
      <c r="CN138" s="74">
        <v>342</v>
      </c>
      <c r="CO138" s="162"/>
      <c r="CP138" s="13" t="s">
        <v>120</v>
      </c>
      <c r="CQ138" s="5">
        <v>337</v>
      </c>
      <c r="CR138" s="5">
        <v>201</v>
      </c>
      <c r="CS138" s="5">
        <v>5</v>
      </c>
      <c r="CT138" s="5">
        <v>121</v>
      </c>
      <c r="CU138" s="5">
        <v>0</v>
      </c>
      <c r="CV138" s="29">
        <v>664</v>
      </c>
      <c r="CW138" s="5">
        <v>363</v>
      </c>
      <c r="CX138" s="5">
        <v>282</v>
      </c>
      <c r="CY138" s="72">
        <v>234</v>
      </c>
      <c r="CZ138" s="5">
        <v>146</v>
      </c>
      <c r="DA138" s="162"/>
      <c r="DB138" s="13" t="s">
        <v>120</v>
      </c>
      <c r="DC138" s="74">
        <v>3831</v>
      </c>
      <c r="DD138" s="74">
        <v>6064</v>
      </c>
      <c r="DE138" s="74">
        <v>2653</v>
      </c>
      <c r="DF138" s="74">
        <v>7986</v>
      </c>
      <c r="DG138" s="74">
        <v>4169</v>
      </c>
      <c r="DH138" s="74">
        <v>979</v>
      </c>
      <c r="DI138" s="74">
        <v>14196</v>
      </c>
      <c r="DJ138" s="74">
        <v>8842</v>
      </c>
      <c r="DK138" s="74">
        <v>4948</v>
      </c>
      <c r="DL138" s="74">
        <v>0</v>
      </c>
      <c r="DM138" s="74">
        <v>4</v>
      </c>
      <c r="DN138" s="74">
        <v>58</v>
      </c>
      <c r="DO138" s="74">
        <v>3</v>
      </c>
      <c r="DP138" s="74">
        <v>153</v>
      </c>
      <c r="DQ138" s="74">
        <v>229</v>
      </c>
      <c r="DR138" s="135"/>
      <c r="DS138" s="138" t="s">
        <v>196</v>
      </c>
      <c r="DT138" s="138" t="s">
        <v>4291</v>
      </c>
      <c r="DU138" s="138">
        <v>5277</v>
      </c>
      <c r="DV138" s="138">
        <v>2209</v>
      </c>
      <c r="DW138" s="139">
        <v>13211</v>
      </c>
      <c r="DX138" s="139">
        <v>53672</v>
      </c>
    </row>
    <row r="139" spans="1:128">
      <c r="A139" s="162"/>
      <c r="B139" s="103" t="s">
        <v>102</v>
      </c>
      <c r="C139" s="105">
        <v>4613</v>
      </c>
      <c r="D139" s="105">
        <v>2487</v>
      </c>
      <c r="E139" s="105">
        <v>2010</v>
      </c>
      <c r="F139" s="105">
        <v>1265</v>
      </c>
      <c r="G139" s="105">
        <v>543</v>
      </c>
      <c r="H139" s="105">
        <v>279</v>
      </c>
      <c r="I139" s="105">
        <v>177</v>
      </c>
      <c r="J139" s="105">
        <v>98</v>
      </c>
      <c r="K139" s="105">
        <v>1636</v>
      </c>
      <c r="L139" s="105">
        <v>745</v>
      </c>
      <c r="M139" s="105">
        <v>2253</v>
      </c>
      <c r="N139" s="105">
        <v>1395</v>
      </c>
      <c r="O139" s="105">
        <v>752</v>
      </c>
      <c r="P139" s="105">
        <v>319</v>
      </c>
      <c r="Q139" s="105">
        <v>1622</v>
      </c>
      <c r="R139" s="105">
        <v>763</v>
      </c>
      <c r="S139" s="105">
        <v>218</v>
      </c>
      <c r="T139" s="105">
        <v>107</v>
      </c>
      <c r="U139" s="105">
        <v>13824</v>
      </c>
      <c r="V139" s="105">
        <v>7458</v>
      </c>
      <c r="W139" s="162"/>
      <c r="X139" s="103" t="s">
        <v>102</v>
      </c>
      <c r="Y139" s="105">
        <v>116</v>
      </c>
      <c r="Z139" s="105">
        <v>50</v>
      </c>
      <c r="AA139" s="105">
        <v>77</v>
      </c>
      <c r="AB139" s="105">
        <v>37</v>
      </c>
      <c r="AC139" s="105">
        <v>11</v>
      </c>
      <c r="AD139" s="105">
        <v>4</v>
      </c>
      <c r="AE139" s="105">
        <v>5</v>
      </c>
      <c r="AF139" s="105">
        <v>4</v>
      </c>
      <c r="AG139" s="105">
        <v>78</v>
      </c>
      <c r="AH139" s="105">
        <v>33</v>
      </c>
      <c r="AI139" s="105">
        <v>472</v>
      </c>
      <c r="AJ139" s="105">
        <v>249</v>
      </c>
      <c r="AK139" s="105">
        <v>147</v>
      </c>
      <c r="AL139" s="105">
        <v>50</v>
      </c>
      <c r="AM139" s="105">
        <v>382</v>
      </c>
      <c r="AN139" s="105">
        <v>191</v>
      </c>
      <c r="AO139" s="105">
        <v>0</v>
      </c>
      <c r="AP139" s="105">
        <v>0</v>
      </c>
      <c r="AQ139" s="105">
        <v>1288</v>
      </c>
      <c r="AR139" s="105">
        <v>618</v>
      </c>
      <c r="AS139" s="162"/>
      <c r="AT139" s="103" t="s">
        <v>102</v>
      </c>
      <c r="AU139" s="105">
        <v>70</v>
      </c>
      <c r="AV139" s="105">
        <v>36</v>
      </c>
      <c r="AW139" s="105">
        <v>10</v>
      </c>
      <c r="AX139" s="105">
        <v>4</v>
      </c>
      <c r="AY139" s="105">
        <v>30</v>
      </c>
      <c r="AZ139" s="105">
        <v>39</v>
      </c>
      <c r="BA139" s="105">
        <v>15</v>
      </c>
      <c r="BB139" s="105">
        <v>25</v>
      </c>
      <c r="BC139" s="105">
        <v>7</v>
      </c>
      <c r="BD139" s="105">
        <v>236</v>
      </c>
      <c r="BE139" s="105">
        <v>264</v>
      </c>
      <c r="BF139" s="105">
        <v>155</v>
      </c>
      <c r="BG139" s="105">
        <v>263</v>
      </c>
      <c r="BH139" s="105">
        <v>0</v>
      </c>
      <c r="BI139" s="105">
        <v>7</v>
      </c>
      <c r="BJ139" s="162"/>
      <c r="BK139" s="103" t="s">
        <v>102</v>
      </c>
      <c r="BL139" s="105">
        <v>302</v>
      </c>
      <c r="BM139" s="105">
        <v>5874</v>
      </c>
      <c r="BN139" s="105">
        <v>387</v>
      </c>
      <c r="BO139" s="105">
        <v>0</v>
      </c>
      <c r="BP139" s="105">
        <v>0</v>
      </c>
      <c r="BQ139" s="105">
        <v>128</v>
      </c>
      <c r="BR139" s="105">
        <v>270</v>
      </c>
      <c r="BS139" s="105">
        <v>294</v>
      </c>
      <c r="BT139" s="105">
        <v>264</v>
      </c>
      <c r="BU139" s="162"/>
      <c r="BV139" s="103" t="s">
        <v>102</v>
      </c>
      <c r="BW139" s="105">
        <v>2332</v>
      </c>
      <c r="BX139" s="105">
        <v>1309</v>
      </c>
      <c r="BY139" s="105">
        <v>1994</v>
      </c>
      <c r="BZ139" s="105">
        <v>1119</v>
      </c>
      <c r="CA139" s="105">
        <v>1174</v>
      </c>
      <c r="CB139" s="105">
        <v>739</v>
      </c>
      <c r="CC139" s="105">
        <v>1285</v>
      </c>
      <c r="CD139" s="105">
        <v>587</v>
      </c>
      <c r="CE139" s="105">
        <v>1231</v>
      </c>
      <c r="CF139" s="105">
        <v>566</v>
      </c>
      <c r="CG139" s="105">
        <v>279</v>
      </c>
      <c r="CH139" s="105">
        <v>111</v>
      </c>
      <c r="CI139" s="105">
        <v>1660</v>
      </c>
      <c r="CJ139" s="105">
        <v>723</v>
      </c>
      <c r="CK139" s="105">
        <v>1371</v>
      </c>
      <c r="CL139" s="105">
        <v>561</v>
      </c>
      <c r="CM139" s="105">
        <v>756</v>
      </c>
      <c r="CN139" s="105">
        <v>342</v>
      </c>
      <c r="CO139" s="162"/>
      <c r="CP139" s="105" t="s">
        <v>102</v>
      </c>
      <c r="CQ139" s="105">
        <v>337</v>
      </c>
      <c r="CR139" s="105">
        <v>201</v>
      </c>
      <c r="CS139" s="105">
        <v>5</v>
      </c>
      <c r="CT139" s="105">
        <v>121</v>
      </c>
      <c r="CU139" s="105">
        <v>0</v>
      </c>
      <c r="CV139" s="105">
        <v>664</v>
      </c>
      <c r="CW139" s="105">
        <v>363</v>
      </c>
      <c r="CX139" s="105">
        <v>282</v>
      </c>
      <c r="CY139" s="105">
        <v>234</v>
      </c>
      <c r="CZ139" s="105">
        <v>146</v>
      </c>
      <c r="DA139" s="162"/>
      <c r="DB139" s="103" t="s">
        <v>102</v>
      </c>
      <c r="DC139" s="105">
        <v>3831</v>
      </c>
      <c r="DD139" s="105">
        <v>6064</v>
      </c>
      <c r="DE139" s="105">
        <v>2653</v>
      </c>
      <c r="DF139" s="105">
        <v>7986</v>
      </c>
      <c r="DG139" s="105">
        <v>4169</v>
      </c>
      <c r="DH139" s="105">
        <v>979</v>
      </c>
      <c r="DI139" s="105">
        <v>14196</v>
      </c>
      <c r="DJ139" s="105">
        <v>8842</v>
      </c>
      <c r="DK139" s="105">
        <v>4948</v>
      </c>
      <c r="DL139" s="105">
        <v>0</v>
      </c>
      <c r="DM139" s="105">
        <v>4</v>
      </c>
      <c r="DN139" s="105">
        <v>58</v>
      </c>
      <c r="DO139" s="105">
        <v>3</v>
      </c>
      <c r="DP139" s="105">
        <v>153</v>
      </c>
      <c r="DQ139" s="105">
        <v>229</v>
      </c>
      <c r="DR139" s="135"/>
      <c r="DS139" s="138" t="s">
        <v>196</v>
      </c>
      <c r="DT139" s="138" t="s">
        <v>4292</v>
      </c>
      <c r="DU139" s="138">
        <v>5277</v>
      </c>
      <c r="DV139" s="138">
        <v>2209</v>
      </c>
      <c r="DW139" s="139">
        <v>13211</v>
      </c>
      <c r="DX139" s="139">
        <v>53672</v>
      </c>
    </row>
    <row r="140" spans="1:128" ht="14.45" customHeight="1">
      <c r="A140" s="162" t="s">
        <v>197</v>
      </c>
      <c r="B140" s="13" t="s">
        <v>119</v>
      </c>
      <c r="C140" s="74">
        <v>812</v>
      </c>
      <c r="D140" s="74">
        <v>500</v>
      </c>
      <c r="E140" s="74">
        <v>371</v>
      </c>
      <c r="F140" s="74">
        <v>260</v>
      </c>
      <c r="G140" s="74">
        <v>0</v>
      </c>
      <c r="H140" s="74">
        <v>0</v>
      </c>
      <c r="I140" s="74">
        <v>167</v>
      </c>
      <c r="J140" s="74">
        <v>96</v>
      </c>
      <c r="K140" s="74">
        <v>263</v>
      </c>
      <c r="L140" s="74">
        <v>149</v>
      </c>
      <c r="M140" s="74">
        <v>639</v>
      </c>
      <c r="N140" s="74">
        <v>390</v>
      </c>
      <c r="O140" s="74">
        <v>0</v>
      </c>
      <c r="P140" s="74">
        <v>0</v>
      </c>
      <c r="Q140" s="74">
        <v>329</v>
      </c>
      <c r="R140" s="74">
        <v>178</v>
      </c>
      <c r="S140" s="74">
        <v>112</v>
      </c>
      <c r="T140" s="74">
        <v>61</v>
      </c>
      <c r="U140" s="67">
        <v>2693</v>
      </c>
      <c r="V140" s="67">
        <v>1634</v>
      </c>
      <c r="W140" s="162" t="s">
        <v>197</v>
      </c>
      <c r="X140" s="13" t="s">
        <v>119</v>
      </c>
      <c r="Y140" s="74">
        <v>0</v>
      </c>
      <c r="Z140" s="74">
        <v>0</v>
      </c>
      <c r="AA140" s="74">
        <v>0</v>
      </c>
      <c r="AB140" s="74">
        <v>0</v>
      </c>
      <c r="AC140" s="74">
        <v>0</v>
      </c>
      <c r="AD140" s="74">
        <v>0</v>
      </c>
      <c r="AE140" s="74">
        <v>0</v>
      </c>
      <c r="AF140" s="74">
        <v>0</v>
      </c>
      <c r="AG140" s="74">
        <v>0</v>
      </c>
      <c r="AH140" s="74">
        <v>0</v>
      </c>
      <c r="AI140" s="74">
        <v>98</v>
      </c>
      <c r="AJ140" s="74">
        <v>54</v>
      </c>
      <c r="AK140" s="74">
        <v>0</v>
      </c>
      <c r="AL140" s="74">
        <v>0</v>
      </c>
      <c r="AM140" s="74">
        <v>86</v>
      </c>
      <c r="AN140" s="74">
        <v>36</v>
      </c>
      <c r="AO140" s="74">
        <v>15</v>
      </c>
      <c r="AP140" s="74">
        <v>9</v>
      </c>
      <c r="AQ140" s="67">
        <v>199</v>
      </c>
      <c r="AR140" s="67">
        <v>99</v>
      </c>
      <c r="AS140" s="162" t="s">
        <v>197</v>
      </c>
      <c r="AT140" s="13" t="s">
        <v>119</v>
      </c>
      <c r="AU140" s="74">
        <v>21</v>
      </c>
      <c r="AV140" s="74">
        <v>13</v>
      </c>
      <c r="AW140" s="74">
        <v>0</v>
      </c>
      <c r="AX140" s="74">
        <v>7</v>
      </c>
      <c r="AY140" s="74">
        <v>8</v>
      </c>
      <c r="AZ140" s="74">
        <v>17</v>
      </c>
      <c r="BA140" s="74">
        <v>0</v>
      </c>
      <c r="BB140" s="74">
        <v>12</v>
      </c>
      <c r="BC140" s="74">
        <v>2</v>
      </c>
      <c r="BD140" s="67">
        <v>80</v>
      </c>
      <c r="BE140" s="76">
        <v>87</v>
      </c>
      <c r="BF140" s="74">
        <v>81</v>
      </c>
      <c r="BG140" s="74">
        <v>12</v>
      </c>
      <c r="BH140" s="74">
        <v>2</v>
      </c>
      <c r="BI140" s="74">
        <v>14</v>
      </c>
      <c r="BJ140" s="162" t="s">
        <v>197</v>
      </c>
      <c r="BK140" s="13" t="s">
        <v>119</v>
      </c>
      <c r="BL140" s="74">
        <v>0</v>
      </c>
      <c r="BM140" s="74">
        <v>948</v>
      </c>
      <c r="BN140" s="74">
        <v>128</v>
      </c>
      <c r="BO140" s="74">
        <v>84</v>
      </c>
      <c r="BP140" s="74">
        <v>0</v>
      </c>
      <c r="BQ140" s="74">
        <v>22</v>
      </c>
      <c r="BR140" s="74">
        <v>86</v>
      </c>
      <c r="BS140" s="74">
        <v>78</v>
      </c>
      <c r="BT140" s="74">
        <v>78</v>
      </c>
      <c r="BU140" s="162" t="s">
        <v>197</v>
      </c>
      <c r="BV140" s="13" t="s">
        <v>119</v>
      </c>
      <c r="BW140" s="74">
        <v>445</v>
      </c>
      <c r="BX140" s="74">
        <v>260</v>
      </c>
      <c r="BY140" s="74">
        <v>441</v>
      </c>
      <c r="BZ140" s="74">
        <v>258</v>
      </c>
      <c r="CA140" s="74">
        <v>305</v>
      </c>
      <c r="CB140" s="74">
        <v>185</v>
      </c>
      <c r="CC140" s="74">
        <v>2</v>
      </c>
      <c r="CD140" s="74">
        <v>0</v>
      </c>
      <c r="CE140" s="74">
        <v>2</v>
      </c>
      <c r="CF140" s="74">
        <v>0</v>
      </c>
      <c r="CG140" s="74">
        <v>0</v>
      </c>
      <c r="CH140" s="74">
        <v>0</v>
      </c>
      <c r="CI140" s="74">
        <v>226</v>
      </c>
      <c r="CJ140" s="74">
        <v>108</v>
      </c>
      <c r="CK140" s="74">
        <v>220</v>
      </c>
      <c r="CL140" s="74">
        <v>108</v>
      </c>
      <c r="CM140" s="74">
        <v>104</v>
      </c>
      <c r="CN140" s="74">
        <v>50</v>
      </c>
      <c r="CO140" s="162" t="s">
        <v>197</v>
      </c>
      <c r="CP140" s="13" t="s">
        <v>119</v>
      </c>
      <c r="CQ140" s="5">
        <v>50</v>
      </c>
      <c r="CR140" s="5">
        <v>66</v>
      </c>
      <c r="CS140" s="5">
        <v>1</v>
      </c>
      <c r="CT140" s="5">
        <v>52</v>
      </c>
      <c r="CU140" s="5">
        <v>1</v>
      </c>
      <c r="CV140" s="29">
        <v>170</v>
      </c>
      <c r="CW140" s="5">
        <v>72</v>
      </c>
      <c r="CX140" s="5">
        <v>64</v>
      </c>
      <c r="CY140" s="72">
        <v>39</v>
      </c>
      <c r="CZ140" s="5">
        <v>14</v>
      </c>
      <c r="DA140" s="162" t="s">
        <v>197</v>
      </c>
      <c r="DB140" s="13" t="s">
        <v>119</v>
      </c>
      <c r="DC140" s="74">
        <v>664</v>
      </c>
      <c r="DD140" s="74">
        <v>842</v>
      </c>
      <c r="DE140" s="74">
        <v>327</v>
      </c>
      <c r="DF140" s="74">
        <v>0</v>
      </c>
      <c r="DG140" s="74">
        <v>82</v>
      </c>
      <c r="DH140" s="74">
        <v>3</v>
      </c>
      <c r="DI140" s="74">
        <v>892</v>
      </c>
      <c r="DJ140" s="74">
        <v>41</v>
      </c>
      <c r="DK140" s="74">
        <v>20</v>
      </c>
      <c r="DL140" s="74">
        <v>0</v>
      </c>
      <c r="DM140" s="74">
        <v>0</v>
      </c>
      <c r="DN140" s="74">
        <v>0</v>
      </c>
      <c r="DO140" s="74">
        <v>4</v>
      </c>
      <c r="DP140" s="74">
        <v>7</v>
      </c>
      <c r="DQ140" s="74">
        <v>0</v>
      </c>
      <c r="DR140" s="135"/>
      <c r="DS140" s="138" t="s">
        <v>197</v>
      </c>
      <c r="DT140" s="138" t="s">
        <v>4293</v>
      </c>
      <c r="DU140" s="138">
        <v>673</v>
      </c>
      <c r="DV140" s="138">
        <v>409</v>
      </c>
      <c r="DW140" s="139">
        <v>2616</v>
      </c>
      <c r="DX140" s="139">
        <v>2871</v>
      </c>
    </row>
    <row r="141" spans="1:128">
      <c r="A141" s="162"/>
      <c r="B141" s="13" t="s">
        <v>120</v>
      </c>
      <c r="C141" s="74">
        <v>209</v>
      </c>
      <c r="D141" s="74">
        <v>127</v>
      </c>
      <c r="E141" s="74">
        <v>51</v>
      </c>
      <c r="F141" s="74">
        <v>42</v>
      </c>
      <c r="G141" s="74">
        <v>0</v>
      </c>
      <c r="H141" s="74">
        <v>0</v>
      </c>
      <c r="I141" s="74">
        <v>0</v>
      </c>
      <c r="J141" s="74">
        <v>0</v>
      </c>
      <c r="K141" s="74">
        <v>126</v>
      </c>
      <c r="L141" s="74">
        <v>79</v>
      </c>
      <c r="M141" s="74">
        <v>109</v>
      </c>
      <c r="N141" s="74">
        <v>72</v>
      </c>
      <c r="O141" s="74">
        <v>4</v>
      </c>
      <c r="P141" s="74">
        <v>1</v>
      </c>
      <c r="Q141" s="74">
        <v>21</v>
      </c>
      <c r="R141" s="74">
        <v>12</v>
      </c>
      <c r="S141" s="74">
        <v>62</v>
      </c>
      <c r="T141" s="74">
        <v>39</v>
      </c>
      <c r="U141" s="67">
        <v>582</v>
      </c>
      <c r="V141" s="67">
        <v>372</v>
      </c>
      <c r="W141" s="162"/>
      <c r="X141" s="13" t="s">
        <v>120</v>
      </c>
      <c r="Y141" s="74">
        <v>0</v>
      </c>
      <c r="Z141" s="74">
        <v>0</v>
      </c>
      <c r="AA141" s="74">
        <v>0</v>
      </c>
      <c r="AB141" s="74">
        <v>0</v>
      </c>
      <c r="AC141" s="74">
        <v>0</v>
      </c>
      <c r="AD141" s="74">
        <v>0</v>
      </c>
      <c r="AE141" s="74">
        <v>0</v>
      </c>
      <c r="AF141" s="74">
        <v>0</v>
      </c>
      <c r="AG141" s="74">
        <v>0</v>
      </c>
      <c r="AH141" s="74">
        <v>0</v>
      </c>
      <c r="AI141" s="74">
        <v>32</v>
      </c>
      <c r="AJ141" s="74">
        <v>17</v>
      </c>
      <c r="AK141" s="74">
        <v>4</v>
      </c>
      <c r="AL141" s="74">
        <v>1</v>
      </c>
      <c r="AM141" s="74">
        <v>21</v>
      </c>
      <c r="AN141" s="74">
        <v>12</v>
      </c>
      <c r="AO141" s="74">
        <v>0</v>
      </c>
      <c r="AP141" s="74">
        <v>0</v>
      </c>
      <c r="AQ141" s="67">
        <v>57</v>
      </c>
      <c r="AR141" s="67">
        <v>30</v>
      </c>
      <c r="AS141" s="162"/>
      <c r="AT141" s="13" t="s">
        <v>120</v>
      </c>
      <c r="AU141" s="74">
        <v>4</v>
      </c>
      <c r="AV141" s="74">
        <v>1</v>
      </c>
      <c r="AW141" s="74">
        <v>0</v>
      </c>
      <c r="AX141" s="74">
        <v>0</v>
      </c>
      <c r="AY141" s="74">
        <v>3</v>
      </c>
      <c r="AZ141" s="74">
        <v>1</v>
      </c>
      <c r="BA141" s="74">
        <v>1</v>
      </c>
      <c r="BB141" s="74">
        <v>1</v>
      </c>
      <c r="BC141" s="74">
        <v>1</v>
      </c>
      <c r="BD141" s="67">
        <v>12</v>
      </c>
      <c r="BE141" s="76">
        <v>12</v>
      </c>
      <c r="BF141" s="74">
        <v>4</v>
      </c>
      <c r="BG141" s="74">
        <v>12</v>
      </c>
      <c r="BH141" s="74">
        <v>0</v>
      </c>
      <c r="BI141" s="74">
        <v>1</v>
      </c>
      <c r="BJ141" s="162"/>
      <c r="BK141" s="13" t="s">
        <v>120</v>
      </c>
      <c r="BL141" s="74">
        <v>0</v>
      </c>
      <c r="BM141" s="74">
        <v>135</v>
      </c>
      <c r="BN141" s="74">
        <v>0</v>
      </c>
      <c r="BO141" s="74">
        <v>0</v>
      </c>
      <c r="BP141" s="74">
        <v>0</v>
      </c>
      <c r="BQ141" s="74">
        <v>8</v>
      </c>
      <c r="BR141" s="74">
        <v>14</v>
      </c>
      <c r="BS141" s="74">
        <v>0</v>
      </c>
      <c r="BT141" s="74">
        <v>0</v>
      </c>
      <c r="BU141" s="162"/>
      <c r="BV141" s="13" t="s">
        <v>120</v>
      </c>
      <c r="BW141" s="74">
        <v>114</v>
      </c>
      <c r="BX141" s="74">
        <v>62</v>
      </c>
      <c r="BY141" s="74">
        <v>114</v>
      </c>
      <c r="BZ141" s="74">
        <v>62</v>
      </c>
      <c r="CA141" s="74">
        <v>68</v>
      </c>
      <c r="CB141" s="74">
        <v>43</v>
      </c>
      <c r="CC141" s="74">
        <v>11</v>
      </c>
      <c r="CD141" s="74">
        <v>5</v>
      </c>
      <c r="CE141" s="74">
        <v>11</v>
      </c>
      <c r="CF141" s="74">
        <v>5</v>
      </c>
      <c r="CG141" s="74">
        <v>4</v>
      </c>
      <c r="CH141" s="74">
        <v>3</v>
      </c>
      <c r="CI141" s="74">
        <v>75</v>
      </c>
      <c r="CJ141" s="74">
        <v>37</v>
      </c>
      <c r="CK141" s="74">
        <v>75</v>
      </c>
      <c r="CL141" s="74">
        <v>37</v>
      </c>
      <c r="CM141" s="74">
        <v>42</v>
      </c>
      <c r="CN141" s="74">
        <v>24</v>
      </c>
      <c r="CO141" s="162"/>
      <c r="CP141" s="13" t="s">
        <v>120</v>
      </c>
      <c r="CQ141" s="5">
        <v>16</v>
      </c>
      <c r="CR141" s="5">
        <v>7</v>
      </c>
      <c r="CS141" s="5">
        <v>0</v>
      </c>
      <c r="CT141" s="5">
        <v>8</v>
      </c>
      <c r="CU141" s="5">
        <v>0</v>
      </c>
      <c r="CV141" s="29">
        <v>31</v>
      </c>
      <c r="CW141" s="5">
        <v>21</v>
      </c>
      <c r="CX141" s="5">
        <v>12</v>
      </c>
      <c r="CY141" s="72">
        <v>9</v>
      </c>
      <c r="CZ141" s="5">
        <v>3</v>
      </c>
      <c r="DA141" s="162"/>
      <c r="DB141" s="13" t="s">
        <v>120</v>
      </c>
      <c r="DC141" s="74">
        <v>199</v>
      </c>
      <c r="DD141" s="74">
        <v>112</v>
      </c>
      <c r="DE141" s="74">
        <v>30</v>
      </c>
      <c r="DF141" s="74">
        <v>0</v>
      </c>
      <c r="DG141" s="74">
        <v>2</v>
      </c>
      <c r="DH141" s="74">
        <v>1</v>
      </c>
      <c r="DI141" s="74">
        <v>209</v>
      </c>
      <c r="DJ141" s="74">
        <v>49</v>
      </c>
      <c r="DK141" s="74">
        <v>130</v>
      </c>
      <c r="DL141" s="74">
        <v>5</v>
      </c>
      <c r="DM141" s="74">
        <v>0</v>
      </c>
      <c r="DN141" s="74">
        <v>0</v>
      </c>
      <c r="DO141" s="74">
        <v>0</v>
      </c>
      <c r="DP141" s="74">
        <v>2</v>
      </c>
      <c r="DQ141" s="74">
        <v>0</v>
      </c>
      <c r="DR141" s="135"/>
      <c r="DS141" s="138" t="s">
        <v>197</v>
      </c>
      <c r="DT141" s="138" t="s">
        <v>4294</v>
      </c>
      <c r="DU141" s="138">
        <v>200</v>
      </c>
      <c r="DV141" s="138">
        <v>114</v>
      </c>
      <c r="DW141" s="139">
        <v>270</v>
      </c>
      <c r="DX141" s="139">
        <v>737</v>
      </c>
    </row>
    <row r="142" spans="1:128">
      <c r="A142" s="162"/>
      <c r="B142" s="103" t="s">
        <v>102</v>
      </c>
      <c r="C142" s="105">
        <v>1021</v>
      </c>
      <c r="D142" s="105">
        <v>627</v>
      </c>
      <c r="E142" s="105">
        <v>422</v>
      </c>
      <c r="F142" s="105">
        <v>302</v>
      </c>
      <c r="G142" s="105">
        <v>0</v>
      </c>
      <c r="H142" s="105">
        <v>0</v>
      </c>
      <c r="I142" s="105">
        <v>167</v>
      </c>
      <c r="J142" s="105">
        <v>96</v>
      </c>
      <c r="K142" s="105">
        <v>389</v>
      </c>
      <c r="L142" s="105">
        <v>228</v>
      </c>
      <c r="M142" s="105">
        <v>748</v>
      </c>
      <c r="N142" s="105">
        <v>462</v>
      </c>
      <c r="O142" s="105">
        <v>4</v>
      </c>
      <c r="P142" s="105">
        <v>1</v>
      </c>
      <c r="Q142" s="105">
        <v>350</v>
      </c>
      <c r="R142" s="105">
        <v>190</v>
      </c>
      <c r="S142" s="105">
        <v>174</v>
      </c>
      <c r="T142" s="105">
        <v>100</v>
      </c>
      <c r="U142" s="105">
        <v>3275</v>
      </c>
      <c r="V142" s="105">
        <v>2006</v>
      </c>
      <c r="W142" s="162"/>
      <c r="X142" s="103" t="s">
        <v>102</v>
      </c>
      <c r="Y142" s="105">
        <v>0</v>
      </c>
      <c r="Z142" s="105">
        <v>0</v>
      </c>
      <c r="AA142" s="105">
        <v>0</v>
      </c>
      <c r="AB142" s="105">
        <v>0</v>
      </c>
      <c r="AC142" s="105">
        <v>0</v>
      </c>
      <c r="AD142" s="105">
        <v>0</v>
      </c>
      <c r="AE142" s="105">
        <v>0</v>
      </c>
      <c r="AF142" s="105">
        <v>0</v>
      </c>
      <c r="AG142" s="105">
        <v>0</v>
      </c>
      <c r="AH142" s="105">
        <v>0</v>
      </c>
      <c r="AI142" s="105">
        <v>130</v>
      </c>
      <c r="AJ142" s="105">
        <v>71</v>
      </c>
      <c r="AK142" s="105">
        <v>4</v>
      </c>
      <c r="AL142" s="105">
        <v>1</v>
      </c>
      <c r="AM142" s="105">
        <v>107</v>
      </c>
      <c r="AN142" s="105">
        <v>48</v>
      </c>
      <c r="AO142" s="105">
        <v>15</v>
      </c>
      <c r="AP142" s="105">
        <v>9</v>
      </c>
      <c r="AQ142" s="105">
        <v>256</v>
      </c>
      <c r="AR142" s="105">
        <v>129</v>
      </c>
      <c r="AS142" s="162"/>
      <c r="AT142" s="103" t="s">
        <v>102</v>
      </c>
      <c r="AU142" s="105">
        <v>25</v>
      </c>
      <c r="AV142" s="105">
        <v>14</v>
      </c>
      <c r="AW142" s="105">
        <v>0</v>
      </c>
      <c r="AX142" s="105">
        <v>7</v>
      </c>
      <c r="AY142" s="105">
        <v>11</v>
      </c>
      <c r="AZ142" s="105">
        <v>18</v>
      </c>
      <c r="BA142" s="105">
        <v>1</v>
      </c>
      <c r="BB142" s="105">
        <v>13</v>
      </c>
      <c r="BC142" s="105">
        <v>3</v>
      </c>
      <c r="BD142" s="105">
        <v>92</v>
      </c>
      <c r="BE142" s="105">
        <v>99</v>
      </c>
      <c r="BF142" s="105">
        <v>85</v>
      </c>
      <c r="BG142" s="105">
        <v>24</v>
      </c>
      <c r="BH142" s="105">
        <v>2</v>
      </c>
      <c r="BI142" s="105">
        <v>15</v>
      </c>
      <c r="BJ142" s="162"/>
      <c r="BK142" s="103" t="s">
        <v>102</v>
      </c>
      <c r="BL142" s="105">
        <v>0</v>
      </c>
      <c r="BM142" s="105">
        <v>1083</v>
      </c>
      <c r="BN142" s="105">
        <v>128</v>
      </c>
      <c r="BO142" s="105">
        <v>84</v>
      </c>
      <c r="BP142" s="105">
        <v>0</v>
      </c>
      <c r="BQ142" s="105">
        <v>30</v>
      </c>
      <c r="BR142" s="105">
        <v>100</v>
      </c>
      <c r="BS142" s="105">
        <v>78</v>
      </c>
      <c r="BT142" s="105">
        <v>78</v>
      </c>
      <c r="BU142" s="162"/>
      <c r="BV142" s="103" t="s">
        <v>102</v>
      </c>
      <c r="BW142" s="105">
        <v>559</v>
      </c>
      <c r="BX142" s="105">
        <v>322</v>
      </c>
      <c r="BY142" s="105">
        <v>555</v>
      </c>
      <c r="BZ142" s="105">
        <v>320</v>
      </c>
      <c r="CA142" s="105">
        <v>373</v>
      </c>
      <c r="CB142" s="105">
        <v>228</v>
      </c>
      <c r="CC142" s="105">
        <v>13</v>
      </c>
      <c r="CD142" s="105">
        <v>5</v>
      </c>
      <c r="CE142" s="105">
        <v>13</v>
      </c>
      <c r="CF142" s="105">
        <v>5</v>
      </c>
      <c r="CG142" s="105">
        <v>4</v>
      </c>
      <c r="CH142" s="105">
        <v>3</v>
      </c>
      <c r="CI142" s="105">
        <v>301</v>
      </c>
      <c r="CJ142" s="105">
        <v>145</v>
      </c>
      <c r="CK142" s="105">
        <v>295</v>
      </c>
      <c r="CL142" s="105">
        <v>145</v>
      </c>
      <c r="CM142" s="105">
        <v>146</v>
      </c>
      <c r="CN142" s="105">
        <v>74</v>
      </c>
      <c r="CO142" s="162"/>
      <c r="CP142" s="105" t="s">
        <v>102</v>
      </c>
      <c r="CQ142" s="105">
        <v>66</v>
      </c>
      <c r="CR142" s="105">
        <v>73</v>
      </c>
      <c r="CS142" s="105">
        <v>1</v>
      </c>
      <c r="CT142" s="105">
        <v>60</v>
      </c>
      <c r="CU142" s="105">
        <v>1</v>
      </c>
      <c r="CV142" s="105">
        <v>201</v>
      </c>
      <c r="CW142" s="105">
        <v>93</v>
      </c>
      <c r="CX142" s="105">
        <v>76</v>
      </c>
      <c r="CY142" s="105">
        <v>48</v>
      </c>
      <c r="CZ142" s="105">
        <v>17</v>
      </c>
      <c r="DA142" s="162"/>
      <c r="DB142" s="103" t="s">
        <v>102</v>
      </c>
      <c r="DC142" s="105">
        <v>863</v>
      </c>
      <c r="DD142" s="105">
        <v>954</v>
      </c>
      <c r="DE142" s="105">
        <v>357</v>
      </c>
      <c r="DF142" s="105">
        <v>0</v>
      </c>
      <c r="DG142" s="105">
        <v>84</v>
      </c>
      <c r="DH142" s="105">
        <v>4</v>
      </c>
      <c r="DI142" s="105">
        <v>1101</v>
      </c>
      <c r="DJ142" s="105">
        <v>90</v>
      </c>
      <c r="DK142" s="105">
        <v>150</v>
      </c>
      <c r="DL142" s="105">
        <v>5</v>
      </c>
      <c r="DM142" s="105">
        <v>0</v>
      </c>
      <c r="DN142" s="105">
        <v>0</v>
      </c>
      <c r="DO142" s="105">
        <v>4</v>
      </c>
      <c r="DP142" s="105">
        <v>9</v>
      </c>
      <c r="DQ142" s="105">
        <v>0</v>
      </c>
      <c r="DR142" s="135"/>
      <c r="DS142" s="138" t="s">
        <v>197</v>
      </c>
      <c r="DT142" s="138" t="s">
        <v>4295</v>
      </c>
      <c r="DU142" s="138">
        <v>873</v>
      </c>
      <c r="DV142" s="138">
        <v>523</v>
      </c>
      <c r="DW142" s="139">
        <v>2886</v>
      </c>
      <c r="DX142" s="139">
        <v>3608</v>
      </c>
    </row>
    <row r="143" spans="1:128">
      <c r="A143" s="11" t="s">
        <v>127</v>
      </c>
      <c r="B143" s="66"/>
      <c r="C143" s="162"/>
      <c r="D143" s="162"/>
      <c r="E143" s="162"/>
      <c r="F143" s="162"/>
      <c r="G143" s="162"/>
      <c r="H143" s="162"/>
      <c r="I143" s="162"/>
      <c r="J143" s="162"/>
      <c r="K143" s="162"/>
      <c r="L143" s="162"/>
      <c r="M143" s="162"/>
      <c r="N143" s="162"/>
      <c r="O143" s="162"/>
      <c r="P143" s="162"/>
      <c r="Q143" s="162"/>
      <c r="R143" s="162"/>
      <c r="S143" s="162"/>
      <c r="T143" s="162"/>
      <c r="U143" s="67"/>
      <c r="V143" s="67"/>
      <c r="W143" s="11" t="s">
        <v>127</v>
      </c>
      <c r="X143" s="66"/>
      <c r="Y143" s="162"/>
      <c r="Z143" s="162"/>
      <c r="AA143" s="162"/>
      <c r="AB143" s="162"/>
      <c r="AC143" s="162"/>
      <c r="AD143" s="162"/>
      <c r="AE143" s="162"/>
      <c r="AF143" s="162"/>
      <c r="AG143" s="162"/>
      <c r="AH143" s="162"/>
      <c r="AI143" s="162"/>
      <c r="AJ143" s="162"/>
      <c r="AK143" s="162"/>
      <c r="AL143" s="162"/>
      <c r="AM143" s="162"/>
      <c r="AN143" s="162"/>
      <c r="AO143" s="162"/>
      <c r="AP143" s="162"/>
      <c r="AQ143" s="67"/>
      <c r="AR143" s="67"/>
      <c r="AS143" s="11" t="s">
        <v>127</v>
      </c>
      <c r="AT143" s="66"/>
      <c r="AU143" s="211"/>
      <c r="AV143" s="211"/>
      <c r="AW143" s="211"/>
      <c r="AX143" s="211"/>
      <c r="AY143" s="211"/>
      <c r="AZ143" s="211"/>
      <c r="BA143" s="211"/>
      <c r="BB143" s="211"/>
      <c r="BC143" s="211"/>
      <c r="BD143" s="211"/>
      <c r="BE143" s="211"/>
      <c r="BF143" s="211"/>
      <c r="BG143" s="211"/>
      <c r="BH143" s="211"/>
      <c r="BI143" s="211"/>
      <c r="BJ143" s="11" t="s">
        <v>127</v>
      </c>
      <c r="BK143" s="66"/>
      <c r="BL143" s="3"/>
      <c r="BM143" s="3"/>
      <c r="BN143" s="3"/>
      <c r="BO143" s="3"/>
      <c r="BP143" s="3"/>
      <c r="BQ143" s="3"/>
      <c r="BR143" s="3"/>
      <c r="BS143" s="3"/>
      <c r="BT143" s="3"/>
      <c r="BU143" s="11" t="s">
        <v>127</v>
      </c>
      <c r="BV143" s="66"/>
      <c r="BW143" s="66"/>
      <c r="BX143" s="66"/>
      <c r="BY143" s="66"/>
      <c r="BZ143" s="66"/>
      <c r="CA143" s="66"/>
      <c r="CB143" s="66"/>
      <c r="CC143" s="66"/>
      <c r="CD143" s="66"/>
      <c r="CE143" s="66"/>
      <c r="CF143" s="66"/>
      <c r="CG143" s="66"/>
      <c r="CH143" s="66"/>
      <c r="CI143" s="66"/>
      <c r="CJ143" s="66"/>
      <c r="CK143" s="66"/>
      <c r="CL143" s="66"/>
      <c r="CM143" s="66"/>
      <c r="CN143" s="66"/>
      <c r="CO143" s="11" t="s">
        <v>127</v>
      </c>
      <c r="CP143" s="66"/>
      <c r="CQ143" s="215"/>
      <c r="CR143" s="215"/>
      <c r="CS143" s="215"/>
      <c r="CT143" s="215"/>
      <c r="CU143" s="215"/>
      <c r="CV143" s="215"/>
      <c r="CW143" s="215"/>
      <c r="CX143" s="215"/>
      <c r="CY143" s="215"/>
      <c r="CZ143" s="215"/>
      <c r="DA143" s="11" t="s">
        <v>127</v>
      </c>
      <c r="DB143" s="66"/>
      <c r="DC143" s="211"/>
      <c r="DD143" s="211"/>
      <c r="DE143" s="211"/>
      <c r="DF143" s="211"/>
      <c r="DG143" s="211"/>
      <c r="DH143" s="211"/>
      <c r="DI143" s="211"/>
      <c r="DJ143" s="211"/>
      <c r="DK143" s="211"/>
      <c r="DL143" s="211"/>
      <c r="DM143" s="211"/>
      <c r="DN143" s="211"/>
      <c r="DO143" s="211"/>
      <c r="DP143" s="211"/>
      <c r="DQ143" s="211"/>
      <c r="DR143" s="135"/>
      <c r="DS143" s="138" t="s">
        <v>127</v>
      </c>
      <c r="DT143" s="138" t="s">
        <v>127</v>
      </c>
      <c r="DU143" s="138">
        <v>0</v>
      </c>
      <c r="DV143" s="138">
        <v>0</v>
      </c>
      <c r="DW143" s="139">
        <v>0</v>
      </c>
      <c r="DX143" s="139">
        <v>0</v>
      </c>
    </row>
    <row r="144" spans="1:128">
      <c r="A144" s="162" t="s">
        <v>198</v>
      </c>
      <c r="B144" s="13" t="s">
        <v>119</v>
      </c>
      <c r="C144" s="74">
        <v>1111</v>
      </c>
      <c r="D144" s="74">
        <v>487</v>
      </c>
      <c r="E144" s="74">
        <v>368</v>
      </c>
      <c r="F144" s="74">
        <v>187</v>
      </c>
      <c r="G144" s="74">
        <v>0</v>
      </c>
      <c r="H144" s="74">
        <v>0</v>
      </c>
      <c r="I144" s="74">
        <v>106</v>
      </c>
      <c r="J144" s="74">
        <v>24</v>
      </c>
      <c r="K144" s="74">
        <v>103</v>
      </c>
      <c r="L144" s="74">
        <v>45</v>
      </c>
      <c r="M144" s="74">
        <v>723</v>
      </c>
      <c r="N144" s="74">
        <v>371</v>
      </c>
      <c r="O144" s="74">
        <v>0</v>
      </c>
      <c r="P144" s="74">
        <v>0</v>
      </c>
      <c r="Q144" s="74">
        <v>66</v>
      </c>
      <c r="R144" s="74">
        <v>12</v>
      </c>
      <c r="S144" s="74">
        <v>0</v>
      </c>
      <c r="T144" s="74">
        <v>0</v>
      </c>
      <c r="U144" s="67">
        <v>2477</v>
      </c>
      <c r="V144" s="67">
        <v>1126</v>
      </c>
      <c r="W144" s="162" t="s">
        <v>198</v>
      </c>
      <c r="X144" s="13" t="s">
        <v>119</v>
      </c>
      <c r="Y144" s="74">
        <v>7</v>
      </c>
      <c r="Z144" s="74">
        <v>4</v>
      </c>
      <c r="AA144" s="74">
        <v>8</v>
      </c>
      <c r="AB144" s="74">
        <v>4</v>
      </c>
      <c r="AC144" s="74">
        <v>0</v>
      </c>
      <c r="AD144" s="74">
        <v>0</v>
      </c>
      <c r="AE144" s="74">
        <v>4</v>
      </c>
      <c r="AF144" s="74">
        <v>1</v>
      </c>
      <c r="AG144" s="74">
        <v>0</v>
      </c>
      <c r="AH144" s="74">
        <v>0</v>
      </c>
      <c r="AI144" s="74">
        <v>226</v>
      </c>
      <c r="AJ144" s="74">
        <v>104</v>
      </c>
      <c r="AK144" s="74">
        <v>0</v>
      </c>
      <c r="AL144" s="74">
        <v>0</v>
      </c>
      <c r="AM144" s="74">
        <v>10</v>
      </c>
      <c r="AN144" s="74">
        <v>1</v>
      </c>
      <c r="AO144" s="74">
        <v>0</v>
      </c>
      <c r="AP144" s="74">
        <v>0</v>
      </c>
      <c r="AQ144" s="67">
        <v>255</v>
      </c>
      <c r="AR144" s="67">
        <v>114</v>
      </c>
      <c r="AS144" s="162" t="s">
        <v>198</v>
      </c>
      <c r="AT144" s="13" t="s">
        <v>119</v>
      </c>
      <c r="AU144" s="74">
        <v>16</v>
      </c>
      <c r="AV144" s="74">
        <v>6</v>
      </c>
      <c r="AW144" s="74">
        <v>0</v>
      </c>
      <c r="AX144" s="74">
        <v>3</v>
      </c>
      <c r="AY144" s="74">
        <v>2</v>
      </c>
      <c r="AZ144" s="74">
        <v>12</v>
      </c>
      <c r="BA144" s="74">
        <v>0</v>
      </c>
      <c r="BB144" s="74">
        <v>4</v>
      </c>
      <c r="BC144" s="74">
        <v>0</v>
      </c>
      <c r="BD144" s="67">
        <v>43</v>
      </c>
      <c r="BE144" s="76">
        <v>26</v>
      </c>
      <c r="BF144" s="74">
        <v>16</v>
      </c>
      <c r="BG144" s="74">
        <v>8</v>
      </c>
      <c r="BH144" s="74">
        <v>16</v>
      </c>
      <c r="BI144" s="74">
        <v>6</v>
      </c>
      <c r="BJ144" s="162" t="s">
        <v>198</v>
      </c>
      <c r="BK144" s="13" t="s">
        <v>119</v>
      </c>
      <c r="BL144" s="74">
        <v>0</v>
      </c>
      <c r="BM144" s="74">
        <v>712</v>
      </c>
      <c r="BN144" s="74">
        <v>145</v>
      </c>
      <c r="BO144" s="74">
        <v>16</v>
      </c>
      <c r="BP144" s="74">
        <v>0</v>
      </c>
      <c r="BQ144" s="74">
        <v>7</v>
      </c>
      <c r="BR144" s="74">
        <v>44</v>
      </c>
      <c r="BS144" s="74">
        <v>15</v>
      </c>
      <c r="BT144" s="74">
        <v>11</v>
      </c>
      <c r="BU144" s="162" t="s">
        <v>198</v>
      </c>
      <c r="BV144" s="13" t="s">
        <v>119</v>
      </c>
      <c r="BW144" s="74">
        <v>496</v>
      </c>
      <c r="BX144" s="74">
        <v>222</v>
      </c>
      <c r="BY144" s="74">
        <v>455</v>
      </c>
      <c r="BZ144" s="74">
        <v>201</v>
      </c>
      <c r="CA144" s="74">
        <v>224</v>
      </c>
      <c r="CB144" s="74">
        <v>89</v>
      </c>
      <c r="CC144" s="74">
        <v>0</v>
      </c>
      <c r="CD144" s="74">
        <v>0</v>
      </c>
      <c r="CE144" s="74">
        <v>0</v>
      </c>
      <c r="CF144" s="74">
        <v>0</v>
      </c>
      <c r="CG144" s="74">
        <v>0</v>
      </c>
      <c r="CH144" s="74">
        <v>0</v>
      </c>
      <c r="CI144" s="74">
        <v>34</v>
      </c>
      <c r="CJ144" s="74">
        <v>5</v>
      </c>
      <c r="CK144" s="74">
        <v>34</v>
      </c>
      <c r="CL144" s="74">
        <v>5</v>
      </c>
      <c r="CM144" s="74">
        <v>25</v>
      </c>
      <c r="CN144" s="74">
        <v>5</v>
      </c>
      <c r="CO144" s="162" t="s">
        <v>198</v>
      </c>
      <c r="CP144" s="13" t="s">
        <v>119</v>
      </c>
      <c r="CQ144" s="5">
        <v>10</v>
      </c>
      <c r="CR144" s="5">
        <v>27</v>
      </c>
      <c r="CS144" s="5">
        <v>0</v>
      </c>
      <c r="CT144" s="5">
        <v>51</v>
      </c>
      <c r="CU144" s="5">
        <v>0</v>
      </c>
      <c r="CV144" s="29">
        <v>88</v>
      </c>
      <c r="CW144" s="5">
        <v>28</v>
      </c>
      <c r="CX144" s="5">
        <v>18</v>
      </c>
      <c r="CY144" s="72">
        <v>19</v>
      </c>
      <c r="CZ144" s="5">
        <v>5</v>
      </c>
      <c r="DA144" s="162" t="s">
        <v>198</v>
      </c>
      <c r="DB144" s="13" t="s">
        <v>119</v>
      </c>
      <c r="DC144" s="74">
        <v>863</v>
      </c>
      <c r="DD144" s="74">
        <v>538</v>
      </c>
      <c r="DE144" s="74">
        <v>39</v>
      </c>
      <c r="DF144" s="74">
        <v>0</v>
      </c>
      <c r="DG144" s="74">
        <v>94</v>
      </c>
      <c r="DH144" s="74">
        <v>9</v>
      </c>
      <c r="DI144" s="74">
        <v>811</v>
      </c>
      <c r="DJ144" s="74">
        <v>44</v>
      </c>
      <c r="DK144" s="74">
        <v>68</v>
      </c>
      <c r="DL144" s="74">
        <v>0</v>
      </c>
      <c r="DM144" s="74">
        <v>0</v>
      </c>
      <c r="DN144" s="74">
        <v>5</v>
      </c>
      <c r="DO144" s="74">
        <v>0</v>
      </c>
      <c r="DP144" s="74">
        <v>9</v>
      </c>
      <c r="DQ144" s="74">
        <v>20</v>
      </c>
      <c r="DR144" s="135"/>
      <c r="DS144" s="138" t="s">
        <v>198</v>
      </c>
      <c r="DT144" s="138" t="s">
        <v>4296</v>
      </c>
      <c r="DU144" s="138">
        <v>530</v>
      </c>
      <c r="DV144" s="138">
        <v>249</v>
      </c>
      <c r="DW144" s="139">
        <v>1923</v>
      </c>
      <c r="DX144" s="139">
        <v>2466</v>
      </c>
    </row>
    <row r="145" spans="1:128">
      <c r="A145" s="162"/>
      <c r="B145" s="13" t="s">
        <v>120</v>
      </c>
      <c r="C145" s="74">
        <v>929</v>
      </c>
      <c r="D145" s="74">
        <v>498</v>
      </c>
      <c r="E145" s="74">
        <v>151</v>
      </c>
      <c r="F145" s="74">
        <v>99</v>
      </c>
      <c r="G145" s="74">
        <v>288</v>
      </c>
      <c r="H145" s="74">
        <v>145</v>
      </c>
      <c r="I145" s="74">
        <v>0</v>
      </c>
      <c r="J145" s="74">
        <v>0</v>
      </c>
      <c r="K145" s="74">
        <v>127</v>
      </c>
      <c r="L145" s="74">
        <v>50</v>
      </c>
      <c r="M145" s="74">
        <v>293</v>
      </c>
      <c r="N145" s="74">
        <v>190</v>
      </c>
      <c r="O145" s="74">
        <v>358</v>
      </c>
      <c r="P145" s="74">
        <v>220</v>
      </c>
      <c r="Q145" s="74">
        <v>0</v>
      </c>
      <c r="R145" s="74">
        <v>0</v>
      </c>
      <c r="S145" s="74">
        <v>274</v>
      </c>
      <c r="T145" s="74">
        <v>78</v>
      </c>
      <c r="U145" s="67">
        <v>2420</v>
      </c>
      <c r="V145" s="67">
        <v>1280</v>
      </c>
      <c r="W145" s="162"/>
      <c r="X145" s="13" t="s">
        <v>120</v>
      </c>
      <c r="Y145" s="74">
        <v>48</v>
      </c>
      <c r="Z145" s="74">
        <v>28</v>
      </c>
      <c r="AA145" s="74">
        <v>67</v>
      </c>
      <c r="AB145" s="74">
        <v>35</v>
      </c>
      <c r="AC145" s="74">
        <v>0</v>
      </c>
      <c r="AD145" s="74">
        <v>0</v>
      </c>
      <c r="AE145" s="74">
        <v>0</v>
      </c>
      <c r="AF145" s="74">
        <v>0</v>
      </c>
      <c r="AG145" s="74">
        <v>49</v>
      </c>
      <c r="AH145" s="74">
        <v>19</v>
      </c>
      <c r="AI145" s="74">
        <v>95</v>
      </c>
      <c r="AJ145" s="74">
        <v>48</v>
      </c>
      <c r="AK145" s="74">
        <v>159</v>
      </c>
      <c r="AL145" s="74">
        <v>72</v>
      </c>
      <c r="AM145" s="74">
        <v>0</v>
      </c>
      <c r="AN145" s="74">
        <v>0</v>
      </c>
      <c r="AO145" s="74">
        <v>71</v>
      </c>
      <c r="AP145" s="74">
        <v>42</v>
      </c>
      <c r="AQ145" s="67">
        <v>489</v>
      </c>
      <c r="AR145" s="67">
        <v>244</v>
      </c>
      <c r="AS145" s="162"/>
      <c r="AT145" s="13" t="s">
        <v>120</v>
      </c>
      <c r="AU145" s="74">
        <v>11</v>
      </c>
      <c r="AV145" s="74">
        <v>2</v>
      </c>
      <c r="AW145" s="74">
        <v>4</v>
      </c>
      <c r="AX145" s="74">
        <v>0</v>
      </c>
      <c r="AY145" s="74">
        <v>2</v>
      </c>
      <c r="AZ145" s="74">
        <v>2</v>
      </c>
      <c r="BA145" s="74">
        <v>5</v>
      </c>
      <c r="BB145" s="74">
        <v>0</v>
      </c>
      <c r="BC145" s="74">
        <v>3</v>
      </c>
      <c r="BD145" s="67">
        <v>29</v>
      </c>
      <c r="BE145" s="76">
        <v>28</v>
      </c>
      <c r="BF145" s="74">
        <v>28</v>
      </c>
      <c r="BG145" s="74">
        <v>28</v>
      </c>
      <c r="BH145" s="74">
        <v>0</v>
      </c>
      <c r="BI145" s="74">
        <v>1</v>
      </c>
      <c r="BJ145" s="162"/>
      <c r="BK145" s="13" t="s">
        <v>120</v>
      </c>
      <c r="BL145" s="74">
        <v>0</v>
      </c>
      <c r="BM145" s="74">
        <v>771</v>
      </c>
      <c r="BN145" s="74">
        <v>0</v>
      </c>
      <c r="BO145" s="74">
        <v>0</v>
      </c>
      <c r="BP145" s="74">
        <v>0</v>
      </c>
      <c r="BQ145" s="74">
        <v>6</v>
      </c>
      <c r="BR145" s="74">
        <v>28</v>
      </c>
      <c r="BS145" s="74">
        <v>28</v>
      </c>
      <c r="BT145" s="74">
        <v>28</v>
      </c>
      <c r="BU145" s="162"/>
      <c r="BV145" s="13" t="s">
        <v>120</v>
      </c>
      <c r="BW145" s="74">
        <v>503</v>
      </c>
      <c r="BX145" s="74">
        <v>300</v>
      </c>
      <c r="BY145" s="74">
        <v>453</v>
      </c>
      <c r="BZ145" s="74">
        <v>275</v>
      </c>
      <c r="CA145" s="74">
        <v>209</v>
      </c>
      <c r="CB145" s="74">
        <v>119</v>
      </c>
      <c r="CC145" s="74">
        <v>11</v>
      </c>
      <c r="CD145" s="74">
        <v>1</v>
      </c>
      <c r="CE145" s="74">
        <v>10</v>
      </c>
      <c r="CF145" s="74">
        <v>0</v>
      </c>
      <c r="CG145" s="74">
        <v>6</v>
      </c>
      <c r="CH145" s="74">
        <v>0</v>
      </c>
      <c r="CI145" s="74">
        <v>189</v>
      </c>
      <c r="CJ145" s="74">
        <v>53</v>
      </c>
      <c r="CK145" s="74">
        <v>176</v>
      </c>
      <c r="CL145" s="74">
        <v>50</v>
      </c>
      <c r="CM145" s="74">
        <v>100</v>
      </c>
      <c r="CN145" s="74">
        <v>25</v>
      </c>
      <c r="CO145" s="162"/>
      <c r="CP145" s="13" t="s">
        <v>120</v>
      </c>
      <c r="CQ145" s="5">
        <v>38</v>
      </c>
      <c r="CR145" s="5">
        <v>23</v>
      </c>
      <c r="CS145" s="5">
        <v>0</v>
      </c>
      <c r="CT145" s="5">
        <v>11</v>
      </c>
      <c r="CU145" s="5">
        <v>0</v>
      </c>
      <c r="CV145" s="29">
        <v>72</v>
      </c>
      <c r="CW145" s="5">
        <v>34</v>
      </c>
      <c r="CX145" s="5">
        <v>39</v>
      </c>
      <c r="CY145" s="72">
        <v>23</v>
      </c>
      <c r="CZ145" s="5">
        <v>6</v>
      </c>
      <c r="DA145" s="162"/>
      <c r="DB145" s="13" t="s">
        <v>120</v>
      </c>
      <c r="DC145" s="74">
        <v>339</v>
      </c>
      <c r="DD145" s="74">
        <v>201</v>
      </c>
      <c r="DE145" s="74">
        <v>26</v>
      </c>
      <c r="DF145" s="74">
        <v>9</v>
      </c>
      <c r="DG145" s="74">
        <v>95</v>
      </c>
      <c r="DH145" s="74">
        <v>3</v>
      </c>
      <c r="DI145" s="74">
        <v>681</v>
      </c>
      <c r="DJ145" s="74">
        <v>249</v>
      </c>
      <c r="DK145" s="74">
        <v>6</v>
      </c>
      <c r="DL145" s="74">
        <v>0</v>
      </c>
      <c r="DM145" s="74">
        <v>0</v>
      </c>
      <c r="DN145" s="74">
        <v>0</v>
      </c>
      <c r="DO145" s="74">
        <v>50</v>
      </c>
      <c r="DP145" s="74">
        <v>0</v>
      </c>
      <c r="DQ145" s="74">
        <v>29</v>
      </c>
      <c r="DR145" s="135"/>
      <c r="DS145" s="138" t="s">
        <v>198</v>
      </c>
      <c r="DT145" s="138" t="s">
        <v>4297</v>
      </c>
      <c r="DU145" s="138">
        <v>703</v>
      </c>
      <c r="DV145" s="138">
        <v>315</v>
      </c>
      <c r="DW145" s="139">
        <v>1542</v>
      </c>
      <c r="DX145" s="139">
        <v>1609</v>
      </c>
    </row>
    <row r="146" spans="1:128">
      <c r="A146" s="162"/>
      <c r="B146" s="103" t="s">
        <v>102</v>
      </c>
      <c r="C146" s="105">
        <v>2040</v>
      </c>
      <c r="D146" s="105">
        <v>985</v>
      </c>
      <c r="E146" s="105">
        <v>519</v>
      </c>
      <c r="F146" s="105">
        <v>286</v>
      </c>
      <c r="G146" s="105">
        <v>288</v>
      </c>
      <c r="H146" s="105">
        <v>145</v>
      </c>
      <c r="I146" s="105">
        <v>106</v>
      </c>
      <c r="J146" s="105">
        <v>24</v>
      </c>
      <c r="K146" s="105">
        <v>230</v>
      </c>
      <c r="L146" s="105">
        <v>95</v>
      </c>
      <c r="M146" s="105">
        <v>1016</v>
      </c>
      <c r="N146" s="105">
        <v>561</v>
      </c>
      <c r="O146" s="105">
        <v>358</v>
      </c>
      <c r="P146" s="105">
        <v>220</v>
      </c>
      <c r="Q146" s="105">
        <v>66</v>
      </c>
      <c r="R146" s="105">
        <v>12</v>
      </c>
      <c r="S146" s="105">
        <v>274</v>
      </c>
      <c r="T146" s="105">
        <v>78</v>
      </c>
      <c r="U146" s="105">
        <v>4897</v>
      </c>
      <c r="V146" s="105">
        <v>2406</v>
      </c>
      <c r="W146" s="162"/>
      <c r="X146" s="103" t="s">
        <v>102</v>
      </c>
      <c r="Y146" s="105">
        <v>55</v>
      </c>
      <c r="Z146" s="105">
        <v>32</v>
      </c>
      <c r="AA146" s="105">
        <v>75</v>
      </c>
      <c r="AB146" s="105">
        <v>39</v>
      </c>
      <c r="AC146" s="105">
        <v>0</v>
      </c>
      <c r="AD146" s="105">
        <v>0</v>
      </c>
      <c r="AE146" s="105">
        <v>4</v>
      </c>
      <c r="AF146" s="105">
        <v>1</v>
      </c>
      <c r="AG146" s="105">
        <v>49</v>
      </c>
      <c r="AH146" s="105">
        <v>19</v>
      </c>
      <c r="AI146" s="105">
        <v>321</v>
      </c>
      <c r="AJ146" s="105">
        <v>152</v>
      </c>
      <c r="AK146" s="105">
        <v>159</v>
      </c>
      <c r="AL146" s="105">
        <v>72</v>
      </c>
      <c r="AM146" s="105">
        <v>10</v>
      </c>
      <c r="AN146" s="105">
        <v>1</v>
      </c>
      <c r="AO146" s="105">
        <v>71</v>
      </c>
      <c r="AP146" s="105">
        <v>42</v>
      </c>
      <c r="AQ146" s="105">
        <v>744</v>
      </c>
      <c r="AR146" s="105">
        <v>358</v>
      </c>
      <c r="AS146" s="162"/>
      <c r="AT146" s="103" t="s">
        <v>102</v>
      </c>
      <c r="AU146" s="105">
        <v>27</v>
      </c>
      <c r="AV146" s="105">
        <v>8</v>
      </c>
      <c r="AW146" s="105">
        <v>4</v>
      </c>
      <c r="AX146" s="105">
        <v>3</v>
      </c>
      <c r="AY146" s="105">
        <v>4</v>
      </c>
      <c r="AZ146" s="105">
        <v>14</v>
      </c>
      <c r="BA146" s="105">
        <v>5</v>
      </c>
      <c r="BB146" s="105">
        <v>4</v>
      </c>
      <c r="BC146" s="105">
        <v>3</v>
      </c>
      <c r="BD146" s="105">
        <v>72</v>
      </c>
      <c r="BE146" s="105">
        <v>54</v>
      </c>
      <c r="BF146" s="105">
        <v>44</v>
      </c>
      <c r="BG146" s="105">
        <v>36</v>
      </c>
      <c r="BH146" s="105">
        <v>16</v>
      </c>
      <c r="BI146" s="105">
        <v>7</v>
      </c>
      <c r="BJ146" s="162"/>
      <c r="BK146" s="103" t="s">
        <v>102</v>
      </c>
      <c r="BL146" s="105">
        <v>0</v>
      </c>
      <c r="BM146" s="105">
        <v>1483</v>
      </c>
      <c r="BN146" s="105">
        <v>145</v>
      </c>
      <c r="BO146" s="105">
        <v>16</v>
      </c>
      <c r="BP146" s="105">
        <v>0</v>
      </c>
      <c r="BQ146" s="105">
        <v>13</v>
      </c>
      <c r="BR146" s="105">
        <v>72</v>
      </c>
      <c r="BS146" s="105">
        <v>43</v>
      </c>
      <c r="BT146" s="105">
        <v>39</v>
      </c>
      <c r="BU146" s="162"/>
      <c r="BV146" s="103" t="s">
        <v>102</v>
      </c>
      <c r="BW146" s="105">
        <v>999</v>
      </c>
      <c r="BX146" s="105">
        <v>522</v>
      </c>
      <c r="BY146" s="105">
        <v>908</v>
      </c>
      <c r="BZ146" s="105">
        <v>476</v>
      </c>
      <c r="CA146" s="105">
        <v>433</v>
      </c>
      <c r="CB146" s="105">
        <v>208</v>
      </c>
      <c r="CC146" s="105">
        <v>11</v>
      </c>
      <c r="CD146" s="105">
        <v>1</v>
      </c>
      <c r="CE146" s="105">
        <v>10</v>
      </c>
      <c r="CF146" s="105">
        <v>0</v>
      </c>
      <c r="CG146" s="105">
        <v>6</v>
      </c>
      <c r="CH146" s="105">
        <v>0</v>
      </c>
      <c r="CI146" s="105">
        <v>223</v>
      </c>
      <c r="CJ146" s="105">
        <v>58</v>
      </c>
      <c r="CK146" s="105">
        <v>210</v>
      </c>
      <c r="CL146" s="105">
        <v>55</v>
      </c>
      <c r="CM146" s="105">
        <v>125</v>
      </c>
      <c r="CN146" s="105">
        <v>30</v>
      </c>
      <c r="CO146" s="162"/>
      <c r="CP146" s="105" t="s">
        <v>102</v>
      </c>
      <c r="CQ146" s="105">
        <v>48</v>
      </c>
      <c r="CR146" s="105">
        <v>50</v>
      </c>
      <c r="CS146" s="105">
        <v>0</v>
      </c>
      <c r="CT146" s="105">
        <v>62</v>
      </c>
      <c r="CU146" s="105">
        <v>0</v>
      </c>
      <c r="CV146" s="105">
        <v>160</v>
      </c>
      <c r="CW146" s="105">
        <v>62</v>
      </c>
      <c r="CX146" s="105">
        <v>57</v>
      </c>
      <c r="CY146" s="105">
        <v>42</v>
      </c>
      <c r="CZ146" s="105">
        <v>11</v>
      </c>
      <c r="DA146" s="162"/>
      <c r="DB146" s="103" t="s">
        <v>102</v>
      </c>
      <c r="DC146" s="105">
        <v>1202</v>
      </c>
      <c r="DD146" s="105">
        <v>739</v>
      </c>
      <c r="DE146" s="105">
        <v>65</v>
      </c>
      <c r="DF146" s="105">
        <v>9</v>
      </c>
      <c r="DG146" s="105">
        <v>189</v>
      </c>
      <c r="DH146" s="105">
        <v>12</v>
      </c>
      <c r="DI146" s="105">
        <v>1492</v>
      </c>
      <c r="DJ146" s="105">
        <v>293</v>
      </c>
      <c r="DK146" s="105">
        <v>74</v>
      </c>
      <c r="DL146" s="105">
        <v>0</v>
      </c>
      <c r="DM146" s="105">
        <v>0</v>
      </c>
      <c r="DN146" s="105">
        <v>5</v>
      </c>
      <c r="DO146" s="105">
        <v>50</v>
      </c>
      <c r="DP146" s="105">
        <v>9</v>
      </c>
      <c r="DQ146" s="105">
        <v>49</v>
      </c>
      <c r="DR146" s="135"/>
      <c r="DS146" s="138" t="s">
        <v>198</v>
      </c>
      <c r="DT146" s="138" t="s">
        <v>4298</v>
      </c>
      <c r="DU146" s="138">
        <v>1233</v>
      </c>
      <c r="DV146" s="138">
        <v>564</v>
      </c>
      <c r="DW146" s="139">
        <v>3465</v>
      </c>
      <c r="DX146" s="139">
        <v>4075</v>
      </c>
    </row>
    <row r="147" spans="1:128" ht="14.45" customHeight="1">
      <c r="A147" s="162" t="s">
        <v>199</v>
      </c>
      <c r="B147" s="13" t="s">
        <v>119</v>
      </c>
      <c r="C147" s="74">
        <v>209</v>
      </c>
      <c r="D147" s="74">
        <v>107</v>
      </c>
      <c r="E147" s="74">
        <v>70</v>
      </c>
      <c r="F147" s="74">
        <v>44</v>
      </c>
      <c r="G147" s="74">
        <v>0</v>
      </c>
      <c r="H147" s="74">
        <v>0</v>
      </c>
      <c r="I147" s="74">
        <v>38</v>
      </c>
      <c r="J147" s="74">
        <v>20</v>
      </c>
      <c r="K147" s="74">
        <v>21</v>
      </c>
      <c r="L147" s="74">
        <v>7</v>
      </c>
      <c r="M147" s="74">
        <v>85</v>
      </c>
      <c r="N147" s="74">
        <v>42</v>
      </c>
      <c r="O147" s="74">
        <v>0</v>
      </c>
      <c r="P147" s="74">
        <v>0</v>
      </c>
      <c r="Q147" s="74">
        <v>52</v>
      </c>
      <c r="R147" s="74">
        <v>19</v>
      </c>
      <c r="S147" s="74">
        <v>0</v>
      </c>
      <c r="T147" s="74">
        <v>0</v>
      </c>
      <c r="U147" s="67">
        <v>475</v>
      </c>
      <c r="V147" s="67">
        <v>239</v>
      </c>
      <c r="W147" s="162" t="s">
        <v>199</v>
      </c>
      <c r="X147" s="13" t="s">
        <v>119</v>
      </c>
      <c r="Y147" s="74">
        <v>1</v>
      </c>
      <c r="Z147" s="74">
        <v>1</v>
      </c>
      <c r="AA147" s="74">
        <v>0</v>
      </c>
      <c r="AB147" s="74">
        <v>0</v>
      </c>
      <c r="AC147" s="74">
        <v>0</v>
      </c>
      <c r="AD147" s="74">
        <v>0</v>
      </c>
      <c r="AE147" s="74">
        <v>0</v>
      </c>
      <c r="AF147" s="74">
        <v>0</v>
      </c>
      <c r="AG147" s="74">
        <v>0</v>
      </c>
      <c r="AH147" s="74">
        <v>0</v>
      </c>
      <c r="AI147" s="74">
        <v>30</v>
      </c>
      <c r="AJ147" s="74">
        <v>14</v>
      </c>
      <c r="AK147" s="74">
        <v>0</v>
      </c>
      <c r="AL147" s="74">
        <v>0</v>
      </c>
      <c r="AM147" s="74">
        <v>21</v>
      </c>
      <c r="AN147" s="74">
        <v>6</v>
      </c>
      <c r="AO147" s="74">
        <v>0</v>
      </c>
      <c r="AP147" s="74">
        <v>0</v>
      </c>
      <c r="AQ147" s="67">
        <v>52</v>
      </c>
      <c r="AR147" s="67">
        <v>21</v>
      </c>
      <c r="AS147" s="162" t="s">
        <v>199</v>
      </c>
      <c r="AT147" s="13" t="s">
        <v>119</v>
      </c>
      <c r="AU147" s="74">
        <v>4</v>
      </c>
      <c r="AV147" s="74">
        <v>2</v>
      </c>
      <c r="AW147" s="74">
        <v>0</v>
      </c>
      <c r="AX147" s="74">
        <v>1</v>
      </c>
      <c r="AY147" s="74">
        <v>1</v>
      </c>
      <c r="AZ147" s="74">
        <v>2</v>
      </c>
      <c r="BA147" s="74">
        <v>0</v>
      </c>
      <c r="BB147" s="74">
        <v>2</v>
      </c>
      <c r="BC147" s="74">
        <v>0</v>
      </c>
      <c r="BD147" s="67">
        <v>12</v>
      </c>
      <c r="BE147" s="76">
        <v>13</v>
      </c>
      <c r="BF147" s="74">
        <v>8</v>
      </c>
      <c r="BG147" s="74">
        <v>0</v>
      </c>
      <c r="BH147" s="74">
        <v>0</v>
      </c>
      <c r="BI147" s="74">
        <v>2</v>
      </c>
      <c r="BJ147" s="162" t="s">
        <v>199</v>
      </c>
      <c r="BK147" s="13" t="s">
        <v>119</v>
      </c>
      <c r="BL147" s="74">
        <v>0</v>
      </c>
      <c r="BM147" s="74">
        <v>203</v>
      </c>
      <c r="BN147" s="74">
        <v>0</v>
      </c>
      <c r="BO147" s="74">
        <v>0</v>
      </c>
      <c r="BP147" s="74">
        <v>0</v>
      </c>
      <c r="BQ147" s="74">
        <v>7</v>
      </c>
      <c r="BR147" s="74">
        <v>11</v>
      </c>
      <c r="BS147" s="74">
        <v>14</v>
      </c>
      <c r="BT147" s="74">
        <v>8</v>
      </c>
      <c r="BU147" s="162" t="s">
        <v>199</v>
      </c>
      <c r="BV147" s="13" t="s">
        <v>119</v>
      </c>
      <c r="BW147" s="74">
        <v>89</v>
      </c>
      <c r="BX147" s="74">
        <v>41</v>
      </c>
      <c r="BY147" s="74">
        <v>88</v>
      </c>
      <c r="BZ147" s="74">
        <v>41</v>
      </c>
      <c r="CA147" s="74">
        <v>44</v>
      </c>
      <c r="CB147" s="74">
        <v>14</v>
      </c>
      <c r="CC147" s="74">
        <v>0</v>
      </c>
      <c r="CD147" s="74">
        <v>0</v>
      </c>
      <c r="CE147" s="74">
        <v>0</v>
      </c>
      <c r="CF147" s="74">
        <v>0</v>
      </c>
      <c r="CG147" s="74">
        <v>0</v>
      </c>
      <c r="CH147" s="74">
        <v>0</v>
      </c>
      <c r="CI147" s="74">
        <v>41</v>
      </c>
      <c r="CJ147" s="74">
        <v>12</v>
      </c>
      <c r="CK147" s="74">
        <v>40</v>
      </c>
      <c r="CL147" s="74">
        <v>12</v>
      </c>
      <c r="CM147" s="74">
        <v>12</v>
      </c>
      <c r="CN147" s="74">
        <v>0</v>
      </c>
      <c r="CO147" s="162" t="s">
        <v>199</v>
      </c>
      <c r="CP147" s="13" t="s">
        <v>119</v>
      </c>
      <c r="CQ147" s="5">
        <v>10</v>
      </c>
      <c r="CR147" s="5">
        <v>3</v>
      </c>
      <c r="CS147" s="5">
        <v>0</v>
      </c>
      <c r="CT147" s="5">
        <v>9</v>
      </c>
      <c r="CU147" s="5">
        <v>0</v>
      </c>
      <c r="CV147" s="29">
        <v>22</v>
      </c>
      <c r="CW147" s="5">
        <v>6</v>
      </c>
      <c r="CX147" s="5">
        <v>5</v>
      </c>
      <c r="CY147" s="72">
        <v>7</v>
      </c>
      <c r="CZ147" s="5">
        <v>1</v>
      </c>
      <c r="DA147" s="162" t="s">
        <v>199</v>
      </c>
      <c r="DB147" s="13" t="s">
        <v>119</v>
      </c>
      <c r="DC147" s="74">
        <v>108</v>
      </c>
      <c r="DD147" s="74">
        <v>108</v>
      </c>
      <c r="DE147" s="74">
        <v>0</v>
      </c>
      <c r="DF147" s="74">
        <v>0</v>
      </c>
      <c r="DG147" s="74">
        <v>0</v>
      </c>
      <c r="DH147" s="74">
        <v>0</v>
      </c>
      <c r="DI147" s="74">
        <v>108</v>
      </c>
      <c r="DJ147" s="74">
        <v>0</v>
      </c>
      <c r="DK147" s="74">
        <v>0</v>
      </c>
      <c r="DL147" s="74">
        <v>0</v>
      </c>
      <c r="DM147" s="74">
        <v>0</v>
      </c>
      <c r="DN147" s="74">
        <v>0</v>
      </c>
      <c r="DO147" s="74">
        <v>0</v>
      </c>
      <c r="DP147" s="74">
        <v>0</v>
      </c>
      <c r="DQ147" s="74">
        <v>3</v>
      </c>
      <c r="DR147" s="135"/>
      <c r="DS147" s="138" t="s">
        <v>199</v>
      </c>
      <c r="DT147" s="138" t="s">
        <v>4299</v>
      </c>
      <c r="DU147" s="138">
        <v>130</v>
      </c>
      <c r="DV147" s="138">
        <v>56</v>
      </c>
      <c r="DW147" s="139">
        <v>406</v>
      </c>
      <c r="DX147" s="139">
        <v>324</v>
      </c>
    </row>
    <row r="148" spans="1:128">
      <c r="A148" s="162"/>
      <c r="B148" s="13" t="s">
        <v>120</v>
      </c>
      <c r="C148" s="74">
        <v>412</v>
      </c>
      <c r="D148" s="74">
        <v>220</v>
      </c>
      <c r="E148" s="74">
        <v>137</v>
      </c>
      <c r="F148" s="74">
        <v>71</v>
      </c>
      <c r="G148" s="74">
        <v>148</v>
      </c>
      <c r="H148" s="74">
        <v>49</v>
      </c>
      <c r="I148" s="74">
        <v>109</v>
      </c>
      <c r="J148" s="74">
        <v>65</v>
      </c>
      <c r="K148" s="74">
        <v>0</v>
      </c>
      <c r="L148" s="74">
        <v>0</v>
      </c>
      <c r="M148" s="74">
        <v>292</v>
      </c>
      <c r="N148" s="74">
        <v>176</v>
      </c>
      <c r="O148" s="74">
        <v>0</v>
      </c>
      <c r="P148" s="74">
        <v>0</v>
      </c>
      <c r="Q148" s="74">
        <v>190</v>
      </c>
      <c r="R148" s="74">
        <v>63</v>
      </c>
      <c r="S148" s="74">
        <v>0</v>
      </c>
      <c r="T148" s="74">
        <v>0</v>
      </c>
      <c r="U148" s="67">
        <v>1288</v>
      </c>
      <c r="V148" s="67">
        <v>644</v>
      </c>
      <c r="W148" s="162"/>
      <c r="X148" s="13" t="s">
        <v>120</v>
      </c>
      <c r="Y148" s="74">
        <v>27</v>
      </c>
      <c r="Z148" s="74">
        <v>15</v>
      </c>
      <c r="AA148" s="74">
        <v>9</v>
      </c>
      <c r="AB148" s="74">
        <v>5</v>
      </c>
      <c r="AC148" s="74">
        <v>5</v>
      </c>
      <c r="AD148" s="74">
        <v>2</v>
      </c>
      <c r="AE148" s="74">
        <v>4</v>
      </c>
      <c r="AF148" s="74">
        <v>1</v>
      </c>
      <c r="AG148" s="74">
        <v>0</v>
      </c>
      <c r="AH148" s="74">
        <v>0</v>
      </c>
      <c r="AI148" s="74">
        <v>45</v>
      </c>
      <c r="AJ148" s="74">
        <v>20</v>
      </c>
      <c r="AK148" s="74">
        <v>0</v>
      </c>
      <c r="AL148" s="74">
        <v>0</v>
      </c>
      <c r="AM148" s="74">
        <v>68</v>
      </c>
      <c r="AN148" s="74">
        <v>21</v>
      </c>
      <c r="AO148" s="74">
        <v>0</v>
      </c>
      <c r="AP148" s="74">
        <v>0</v>
      </c>
      <c r="AQ148" s="67">
        <v>158</v>
      </c>
      <c r="AR148" s="67">
        <v>64</v>
      </c>
      <c r="AS148" s="162"/>
      <c r="AT148" s="13" t="s">
        <v>120</v>
      </c>
      <c r="AU148" s="74">
        <v>7</v>
      </c>
      <c r="AV148" s="74">
        <v>2</v>
      </c>
      <c r="AW148" s="74">
        <v>2</v>
      </c>
      <c r="AX148" s="74">
        <v>2</v>
      </c>
      <c r="AY148" s="74">
        <v>0</v>
      </c>
      <c r="AZ148" s="74">
        <v>4</v>
      </c>
      <c r="BA148" s="74">
        <v>0</v>
      </c>
      <c r="BB148" s="74">
        <v>3</v>
      </c>
      <c r="BC148" s="74">
        <v>0</v>
      </c>
      <c r="BD148" s="67">
        <v>20</v>
      </c>
      <c r="BE148" s="76">
        <v>19</v>
      </c>
      <c r="BF148" s="74">
        <v>13</v>
      </c>
      <c r="BG148" s="74">
        <v>19</v>
      </c>
      <c r="BH148" s="74">
        <v>0</v>
      </c>
      <c r="BI148" s="74">
        <v>1</v>
      </c>
      <c r="BJ148" s="162"/>
      <c r="BK148" s="13" t="s">
        <v>120</v>
      </c>
      <c r="BL148" s="74">
        <v>0</v>
      </c>
      <c r="BM148" s="74">
        <v>420</v>
      </c>
      <c r="BN148" s="74">
        <v>0</v>
      </c>
      <c r="BO148" s="74">
        <v>0</v>
      </c>
      <c r="BP148" s="74">
        <v>0</v>
      </c>
      <c r="BQ148" s="74">
        <v>14</v>
      </c>
      <c r="BR148" s="74">
        <v>19</v>
      </c>
      <c r="BS148" s="74">
        <v>19</v>
      </c>
      <c r="BT148" s="74">
        <v>19</v>
      </c>
      <c r="BU148" s="162"/>
      <c r="BV148" s="13" t="s">
        <v>120</v>
      </c>
      <c r="BW148" s="74">
        <v>195</v>
      </c>
      <c r="BX148" s="74">
        <v>104</v>
      </c>
      <c r="BY148" s="74">
        <v>178</v>
      </c>
      <c r="BZ148" s="74">
        <v>96</v>
      </c>
      <c r="CA148" s="74">
        <v>122</v>
      </c>
      <c r="CB148" s="74">
        <v>64</v>
      </c>
      <c r="CC148" s="74">
        <v>3</v>
      </c>
      <c r="CD148" s="74">
        <v>0</v>
      </c>
      <c r="CE148" s="74">
        <v>3</v>
      </c>
      <c r="CF148" s="74">
        <v>0</v>
      </c>
      <c r="CG148" s="74">
        <v>2</v>
      </c>
      <c r="CH148" s="74">
        <v>0</v>
      </c>
      <c r="CI148" s="74">
        <v>138</v>
      </c>
      <c r="CJ148" s="74">
        <v>48</v>
      </c>
      <c r="CK148" s="74">
        <v>126</v>
      </c>
      <c r="CL148" s="74">
        <v>45</v>
      </c>
      <c r="CM148" s="74">
        <v>63</v>
      </c>
      <c r="CN148" s="74">
        <v>24</v>
      </c>
      <c r="CO148" s="162"/>
      <c r="CP148" s="13" t="s">
        <v>120</v>
      </c>
      <c r="CQ148" s="5">
        <v>12</v>
      </c>
      <c r="CR148" s="5">
        <v>14</v>
      </c>
      <c r="CS148" s="5">
        <v>0</v>
      </c>
      <c r="CT148" s="5">
        <v>17</v>
      </c>
      <c r="CU148" s="5">
        <v>0</v>
      </c>
      <c r="CV148" s="29">
        <v>43</v>
      </c>
      <c r="CW148" s="5">
        <v>17</v>
      </c>
      <c r="CX148" s="5">
        <v>11</v>
      </c>
      <c r="CY148" s="72">
        <v>7</v>
      </c>
      <c r="CZ148" s="5">
        <v>2</v>
      </c>
      <c r="DA148" s="162"/>
      <c r="DB148" s="13" t="s">
        <v>120</v>
      </c>
      <c r="DC148" s="74">
        <v>498</v>
      </c>
      <c r="DD148" s="74">
        <v>839</v>
      </c>
      <c r="DE148" s="74">
        <v>1148</v>
      </c>
      <c r="DF148" s="74">
        <v>0</v>
      </c>
      <c r="DG148" s="74">
        <v>45</v>
      </c>
      <c r="DH148" s="74">
        <v>28</v>
      </c>
      <c r="DI148" s="74">
        <v>990</v>
      </c>
      <c r="DJ148" s="74">
        <v>177</v>
      </c>
      <c r="DK148" s="74">
        <v>72</v>
      </c>
      <c r="DL148" s="74">
        <v>0</v>
      </c>
      <c r="DM148" s="74">
        <v>0</v>
      </c>
      <c r="DN148" s="74">
        <v>0</v>
      </c>
      <c r="DO148" s="74">
        <v>3</v>
      </c>
      <c r="DP148" s="74">
        <v>3</v>
      </c>
      <c r="DQ148" s="74">
        <v>346</v>
      </c>
      <c r="DR148" s="135"/>
      <c r="DS148" s="138" t="s">
        <v>199</v>
      </c>
      <c r="DT148" s="138" t="s">
        <v>4300</v>
      </c>
      <c r="DU148" s="138">
        <v>336</v>
      </c>
      <c r="DV148" s="138">
        <v>187</v>
      </c>
      <c r="DW148" s="139">
        <v>840</v>
      </c>
      <c r="DX148" s="139">
        <v>3797</v>
      </c>
    </row>
    <row r="149" spans="1:128">
      <c r="A149" s="162"/>
      <c r="B149" s="103" t="s">
        <v>102</v>
      </c>
      <c r="C149" s="105">
        <v>621</v>
      </c>
      <c r="D149" s="105">
        <v>327</v>
      </c>
      <c r="E149" s="105">
        <v>207</v>
      </c>
      <c r="F149" s="105">
        <v>115</v>
      </c>
      <c r="G149" s="105">
        <v>148</v>
      </c>
      <c r="H149" s="105">
        <v>49</v>
      </c>
      <c r="I149" s="105">
        <v>147</v>
      </c>
      <c r="J149" s="105">
        <v>85</v>
      </c>
      <c r="K149" s="105">
        <v>21</v>
      </c>
      <c r="L149" s="105">
        <v>7</v>
      </c>
      <c r="M149" s="105">
        <v>377</v>
      </c>
      <c r="N149" s="105">
        <v>218</v>
      </c>
      <c r="O149" s="105">
        <v>0</v>
      </c>
      <c r="P149" s="105">
        <v>0</v>
      </c>
      <c r="Q149" s="105">
        <v>242</v>
      </c>
      <c r="R149" s="105">
        <v>82</v>
      </c>
      <c r="S149" s="105">
        <v>0</v>
      </c>
      <c r="T149" s="105">
        <v>0</v>
      </c>
      <c r="U149" s="105">
        <v>1763</v>
      </c>
      <c r="V149" s="105">
        <v>883</v>
      </c>
      <c r="W149" s="162"/>
      <c r="X149" s="103" t="s">
        <v>102</v>
      </c>
      <c r="Y149" s="105">
        <v>28</v>
      </c>
      <c r="Z149" s="105">
        <v>16</v>
      </c>
      <c r="AA149" s="105">
        <v>9</v>
      </c>
      <c r="AB149" s="105">
        <v>5</v>
      </c>
      <c r="AC149" s="105">
        <v>5</v>
      </c>
      <c r="AD149" s="105">
        <v>2</v>
      </c>
      <c r="AE149" s="105">
        <v>4</v>
      </c>
      <c r="AF149" s="105">
        <v>1</v>
      </c>
      <c r="AG149" s="105">
        <v>0</v>
      </c>
      <c r="AH149" s="105">
        <v>0</v>
      </c>
      <c r="AI149" s="105">
        <v>75</v>
      </c>
      <c r="AJ149" s="105">
        <v>34</v>
      </c>
      <c r="AK149" s="105">
        <v>0</v>
      </c>
      <c r="AL149" s="105">
        <v>0</v>
      </c>
      <c r="AM149" s="105">
        <v>89</v>
      </c>
      <c r="AN149" s="105">
        <v>27</v>
      </c>
      <c r="AO149" s="105">
        <v>0</v>
      </c>
      <c r="AP149" s="105">
        <v>0</v>
      </c>
      <c r="AQ149" s="105">
        <v>210</v>
      </c>
      <c r="AR149" s="105">
        <v>85</v>
      </c>
      <c r="AS149" s="162"/>
      <c r="AT149" s="103" t="s">
        <v>102</v>
      </c>
      <c r="AU149" s="105">
        <v>11</v>
      </c>
      <c r="AV149" s="105">
        <v>4</v>
      </c>
      <c r="AW149" s="105">
        <v>2</v>
      </c>
      <c r="AX149" s="105">
        <v>3</v>
      </c>
      <c r="AY149" s="105">
        <v>1</v>
      </c>
      <c r="AZ149" s="105">
        <v>6</v>
      </c>
      <c r="BA149" s="105">
        <v>0</v>
      </c>
      <c r="BB149" s="105">
        <v>5</v>
      </c>
      <c r="BC149" s="105">
        <v>0</v>
      </c>
      <c r="BD149" s="105">
        <v>32</v>
      </c>
      <c r="BE149" s="105">
        <v>32</v>
      </c>
      <c r="BF149" s="105">
        <v>21</v>
      </c>
      <c r="BG149" s="105">
        <v>19</v>
      </c>
      <c r="BH149" s="105">
        <v>0</v>
      </c>
      <c r="BI149" s="105">
        <v>3</v>
      </c>
      <c r="BJ149" s="162"/>
      <c r="BK149" s="103" t="s">
        <v>102</v>
      </c>
      <c r="BL149" s="105">
        <v>0</v>
      </c>
      <c r="BM149" s="105">
        <v>623</v>
      </c>
      <c r="BN149" s="105">
        <v>0</v>
      </c>
      <c r="BO149" s="105">
        <v>0</v>
      </c>
      <c r="BP149" s="105">
        <v>0</v>
      </c>
      <c r="BQ149" s="105">
        <v>21</v>
      </c>
      <c r="BR149" s="105">
        <v>30</v>
      </c>
      <c r="BS149" s="105">
        <v>33</v>
      </c>
      <c r="BT149" s="105">
        <v>27</v>
      </c>
      <c r="BU149" s="162"/>
      <c r="BV149" s="103" t="s">
        <v>102</v>
      </c>
      <c r="BW149" s="105">
        <v>284</v>
      </c>
      <c r="BX149" s="105">
        <v>145</v>
      </c>
      <c r="BY149" s="105">
        <v>266</v>
      </c>
      <c r="BZ149" s="105">
        <v>137</v>
      </c>
      <c r="CA149" s="105">
        <v>166</v>
      </c>
      <c r="CB149" s="105">
        <v>78</v>
      </c>
      <c r="CC149" s="105">
        <v>3</v>
      </c>
      <c r="CD149" s="105">
        <v>0</v>
      </c>
      <c r="CE149" s="105">
        <v>3</v>
      </c>
      <c r="CF149" s="105">
        <v>0</v>
      </c>
      <c r="CG149" s="105">
        <v>2</v>
      </c>
      <c r="CH149" s="105">
        <v>0</v>
      </c>
      <c r="CI149" s="105">
        <v>179</v>
      </c>
      <c r="CJ149" s="105">
        <v>60</v>
      </c>
      <c r="CK149" s="105">
        <v>166</v>
      </c>
      <c r="CL149" s="105">
        <v>57</v>
      </c>
      <c r="CM149" s="105">
        <v>75</v>
      </c>
      <c r="CN149" s="105">
        <v>24</v>
      </c>
      <c r="CO149" s="162"/>
      <c r="CP149" s="105" t="s">
        <v>102</v>
      </c>
      <c r="CQ149" s="105">
        <v>22</v>
      </c>
      <c r="CR149" s="105">
        <v>17</v>
      </c>
      <c r="CS149" s="105">
        <v>0</v>
      </c>
      <c r="CT149" s="105">
        <v>26</v>
      </c>
      <c r="CU149" s="105">
        <v>0</v>
      </c>
      <c r="CV149" s="105">
        <v>65</v>
      </c>
      <c r="CW149" s="105">
        <v>23</v>
      </c>
      <c r="CX149" s="105">
        <v>16</v>
      </c>
      <c r="CY149" s="105">
        <v>14</v>
      </c>
      <c r="CZ149" s="105">
        <v>3</v>
      </c>
      <c r="DA149" s="162"/>
      <c r="DB149" s="103" t="s">
        <v>102</v>
      </c>
      <c r="DC149" s="105">
        <v>606</v>
      </c>
      <c r="DD149" s="105">
        <v>947</v>
      </c>
      <c r="DE149" s="105">
        <v>1148</v>
      </c>
      <c r="DF149" s="105">
        <v>0</v>
      </c>
      <c r="DG149" s="105">
        <v>45</v>
      </c>
      <c r="DH149" s="105">
        <v>28</v>
      </c>
      <c r="DI149" s="105">
        <v>1098</v>
      </c>
      <c r="DJ149" s="105">
        <v>177</v>
      </c>
      <c r="DK149" s="105">
        <v>72</v>
      </c>
      <c r="DL149" s="105">
        <v>0</v>
      </c>
      <c r="DM149" s="105">
        <v>0</v>
      </c>
      <c r="DN149" s="105">
        <v>0</v>
      </c>
      <c r="DO149" s="105">
        <v>3</v>
      </c>
      <c r="DP149" s="105">
        <v>3</v>
      </c>
      <c r="DQ149" s="105">
        <v>349</v>
      </c>
      <c r="DR149" s="135"/>
      <c r="DS149" s="138" t="s">
        <v>199</v>
      </c>
      <c r="DT149" s="138" t="s">
        <v>4301</v>
      </c>
      <c r="DU149" s="138">
        <v>466</v>
      </c>
      <c r="DV149" s="138">
        <v>243</v>
      </c>
      <c r="DW149" s="139">
        <v>1246</v>
      </c>
      <c r="DX149" s="139">
        <v>4121</v>
      </c>
    </row>
    <row r="150" spans="1:128" ht="14.45" customHeight="1">
      <c r="A150" s="162" t="s">
        <v>200</v>
      </c>
      <c r="B150" s="13" t="s">
        <v>119</v>
      </c>
      <c r="C150" s="74">
        <v>436</v>
      </c>
      <c r="D150" s="74">
        <v>193</v>
      </c>
      <c r="E150" s="74">
        <v>34</v>
      </c>
      <c r="F150" s="74">
        <v>12</v>
      </c>
      <c r="G150" s="74">
        <v>0</v>
      </c>
      <c r="H150" s="74">
        <v>0</v>
      </c>
      <c r="I150" s="74">
        <v>24</v>
      </c>
      <c r="J150" s="74">
        <v>9</v>
      </c>
      <c r="K150" s="74">
        <v>0</v>
      </c>
      <c r="L150" s="74">
        <v>0</v>
      </c>
      <c r="M150" s="74">
        <v>90</v>
      </c>
      <c r="N150" s="74">
        <v>33</v>
      </c>
      <c r="O150" s="74">
        <v>0</v>
      </c>
      <c r="P150" s="74">
        <v>0</v>
      </c>
      <c r="Q150" s="74">
        <v>27</v>
      </c>
      <c r="R150" s="74">
        <v>6</v>
      </c>
      <c r="S150" s="74">
        <v>0</v>
      </c>
      <c r="T150" s="74">
        <v>0</v>
      </c>
      <c r="U150" s="67">
        <v>611</v>
      </c>
      <c r="V150" s="67">
        <v>253</v>
      </c>
      <c r="W150" s="162" t="s">
        <v>200</v>
      </c>
      <c r="X150" s="13" t="s">
        <v>119</v>
      </c>
      <c r="Y150" s="74">
        <v>0</v>
      </c>
      <c r="Z150" s="74">
        <v>0</v>
      </c>
      <c r="AA150" s="74">
        <v>4</v>
      </c>
      <c r="AB150" s="74">
        <v>1</v>
      </c>
      <c r="AC150" s="74">
        <v>0</v>
      </c>
      <c r="AD150" s="74">
        <v>0</v>
      </c>
      <c r="AE150" s="74">
        <v>0</v>
      </c>
      <c r="AF150" s="74">
        <v>0</v>
      </c>
      <c r="AG150" s="74">
        <v>0</v>
      </c>
      <c r="AH150" s="74">
        <v>0</v>
      </c>
      <c r="AI150" s="74">
        <v>16</v>
      </c>
      <c r="AJ150" s="74">
        <v>4</v>
      </c>
      <c r="AK150" s="74">
        <v>0</v>
      </c>
      <c r="AL150" s="74">
        <v>0</v>
      </c>
      <c r="AM150" s="74">
        <v>7</v>
      </c>
      <c r="AN150" s="74">
        <v>1</v>
      </c>
      <c r="AO150" s="74">
        <v>0</v>
      </c>
      <c r="AP150" s="74">
        <v>0</v>
      </c>
      <c r="AQ150" s="67">
        <v>27</v>
      </c>
      <c r="AR150" s="67">
        <v>6</v>
      </c>
      <c r="AS150" s="162" t="s">
        <v>200</v>
      </c>
      <c r="AT150" s="13" t="s">
        <v>119</v>
      </c>
      <c r="AU150" s="74">
        <v>7</v>
      </c>
      <c r="AV150" s="74">
        <v>1</v>
      </c>
      <c r="AW150" s="74">
        <v>0</v>
      </c>
      <c r="AX150" s="74">
        <v>1</v>
      </c>
      <c r="AY150" s="74">
        <v>0</v>
      </c>
      <c r="AZ150" s="74">
        <v>2</v>
      </c>
      <c r="BA150" s="74">
        <v>0</v>
      </c>
      <c r="BB150" s="74">
        <v>1</v>
      </c>
      <c r="BC150" s="74">
        <v>0</v>
      </c>
      <c r="BD150" s="67">
        <v>12</v>
      </c>
      <c r="BE150" s="76">
        <v>12</v>
      </c>
      <c r="BF150" s="74">
        <v>2</v>
      </c>
      <c r="BG150" s="74">
        <v>0</v>
      </c>
      <c r="BH150" s="74">
        <v>2</v>
      </c>
      <c r="BI150" s="74">
        <v>3</v>
      </c>
      <c r="BJ150" s="162" t="s">
        <v>200</v>
      </c>
      <c r="BK150" s="13" t="s">
        <v>119</v>
      </c>
      <c r="BL150" s="74">
        <v>0</v>
      </c>
      <c r="BM150" s="74">
        <v>83</v>
      </c>
      <c r="BN150" s="74">
        <v>103</v>
      </c>
      <c r="BO150" s="74">
        <v>0</v>
      </c>
      <c r="BP150" s="74">
        <v>0</v>
      </c>
      <c r="BQ150" s="74">
        <v>2</v>
      </c>
      <c r="BR150" s="74">
        <v>13</v>
      </c>
      <c r="BS150" s="74">
        <v>4</v>
      </c>
      <c r="BT150" s="74">
        <v>4</v>
      </c>
      <c r="BU150" s="162" t="s">
        <v>200</v>
      </c>
      <c r="BV150" s="13" t="s">
        <v>119</v>
      </c>
      <c r="BW150" s="74">
        <v>49</v>
      </c>
      <c r="BX150" s="74">
        <v>16</v>
      </c>
      <c r="BY150" s="74">
        <v>48</v>
      </c>
      <c r="BZ150" s="74">
        <v>15</v>
      </c>
      <c r="CA150" s="74">
        <v>22</v>
      </c>
      <c r="CB150" s="74">
        <v>7</v>
      </c>
      <c r="CC150" s="74">
        <v>0</v>
      </c>
      <c r="CD150" s="74">
        <v>0</v>
      </c>
      <c r="CE150" s="74">
        <v>0</v>
      </c>
      <c r="CF150" s="74">
        <v>0</v>
      </c>
      <c r="CG150" s="74">
        <v>0</v>
      </c>
      <c r="CH150" s="74">
        <v>0</v>
      </c>
      <c r="CI150" s="74">
        <v>14</v>
      </c>
      <c r="CJ150" s="74">
        <v>2</v>
      </c>
      <c r="CK150" s="74">
        <v>14</v>
      </c>
      <c r="CL150" s="74">
        <v>2</v>
      </c>
      <c r="CM150" s="74">
        <v>5</v>
      </c>
      <c r="CN150" s="74">
        <v>1</v>
      </c>
      <c r="CO150" s="162" t="s">
        <v>200</v>
      </c>
      <c r="CP150" s="13" t="s">
        <v>119</v>
      </c>
      <c r="CQ150" s="5">
        <v>1</v>
      </c>
      <c r="CR150" s="5">
        <v>9</v>
      </c>
      <c r="CS150" s="5">
        <v>0</v>
      </c>
      <c r="CT150" s="5">
        <v>26</v>
      </c>
      <c r="CU150" s="5">
        <v>0</v>
      </c>
      <c r="CV150" s="29">
        <v>36</v>
      </c>
      <c r="CW150" s="5">
        <v>7</v>
      </c>
      <c r="CX150" s="5">
        <v>7</v>
      </c>
      <c r="CY150" s="72">
        <v>7</v>
      </c>
      <c r="CZ150" s="5">
        <v>3</v>
      </c>
      <c r="DA150" s="162" t="s">
        <v>200</v>
      </c>
      <c r="DB150" s="13" t="s">
        <v>119</v>
      </c>
      <c r="DC150" s="74">
        <v>64</v>
      </c>
      <c r="DD150" s="74">
        <v>94</v>
      </c>
      <c r="DE150" s="74">
        <v>0</v>
      </c>
      <c r="DF150" s="74">
        <v>0</v>
      </c>
      <c r="DG150" s="74">
        <v>0</v>
      </c>
      <c r="DH150" s="74">
        <v>0</v>
      </c>
      <c r="DI150" s="74">
        <v>30</v>
      </c>
      <c r="DJ150" s="74">
        <v>0</v>
      </c>
      <c r="DK150" s="74">
        <v>0</v>
      </c>
      <c r="DL150" s="74">
        <v>1</v>
      </c>
      <c r="DM150" s="74">
        <v>3</v>
      </c>
      <c r="DN150" s="74">
        <v>5</v>
      </c>
      <c r="DO150" s="74">
        <v>0</v>
      </c>
      <c r="DP150" s="74">
        <v>5</v>
      </c>
      <c r="DQ150" s="74">
        <v>0</v>
      </c>
      <c r="DR150" s="135"/>
      <c r="DS150" s="138" t="s">
        <v>200</v>
      </c>
      <c r="DT150" s="138" t="s">
        <v>4302</v>
      </c>
      <c r="DU150" s="138">
        <v>63</v>
      </c>
      <c r="DV150" s="138">
        <v>27</v>
      </c>
      <c r="DW150" s="139">
        <v>475</v>
      </c>
      <c r="DX150" s="139">
        <v>192</v>
      </c>
    </row>
    <row r="151" spans="1:128">
      <c r="A151" s="162"/>
      <c r="B151" s="13" t="s">
        <v>120</v>
      </c>
      <c r="C151" s="74">
        <v>344</v>
      </c>
      <c r="D151" s="74">
        <v>151</v>
      </c>
      <c r="E151" s="74">
        <v>125</v>
      </c>
      <c r="F151" s="74">
        <v>69</v>
      </c>
      <c r="G151" s="74">
        <v>0</v>
      </c>
      <c r="H151" s="74">
        <v>0</v>
      </c>
      <c r="I151" s="74">
        <v>188</v>
      </c>
      <c r="J151" s="74">
        <v>63</v>
      </c>
      <c r="K151" s="74">
        <v>13</v>
      </c>
      <c r="L151" s="74">
        <v>2</v>
      </c>
      <c r="M151" s="74">
        <v>128</v>
      </c>
      <c r="N151" s="74">
        <v>57</v>
      </c>
      <c r="O151" s="74">
        <v>6</v>
      </c>
      <c r="P151" s="74">
        <v>1</v>
      </c>
      <c r="Q151" s="74">
        <v>177</v>
      </c>
      <c r="R151" s="74">
        <v>54</v>
      </c>
      <c r="S151" s="74">
        <v>0</v>
      </c>
      <c r="T151" s="74">
        <v>0</v>
      </c>
      <c r="U151" s="67">
        <v>981</v>
      </c>
      <c r="V151" s="67">
        <v>397</v>
      </c>
      <c r="W151" s="162"/>
      <c r="X151" s="13" t="s">
        <v>120</v>
      </c>
      <c r="Y151" s="74">
        <v>32</v>
      </c>
      <c r="Z151" s="74">
        <v>15</v>
      </c>
      <c r="AA151" s="74">
        <v>23</v>
      </c>
      <c r="AB151" s="74">
        <v>12</v>
      </c>
      <c r="AC151" s="74">
        <v>0</v>
      </c>
      <c r="AD151" s="74">
        <v>0</v>
      </c>
      <c r="AE151" s="74">
        <v>25</v>
      </c>
      <c r="AF151" s="74">
        <v>3</v>
      </c>
      <c r="AG151" s="74">
        <v>0</v>
      </c>
      <c r="AH151" s="74">
        <v>0</v>
      </c>
      <c r="AI151" s="74">
        <v>10</v>
      </c>
      <c r="AJ151" s="74">
        <v>4</v>
      </c>
      <c r="AK151" s="74">
        <v>1</v>
      </c>
      <c r="AL151" s="74">
        <v>0</v>
      </c>
      <c r="AM151" s="74">
        <v>27</v>
      </c>
      <c r="AN151" s="74">
        <v>5</v>
      </c>
      <c r="AO151" s="74">
        <v>0</v>
      </c>
      <c r="AP151" s="74">
        <v>0</v>
      </c>
      <c r="AQ151" s="67">
        <v>118</v>
      </c>
      <c r="AR151" s="67">
        <v>39</v>
      </c>
      <c r="AS151" s="162"/>
      <c r="AT151" s="13" t="s">
        <v>120</v>
      </c>
      <c r="AU151" s="74">
        <v>6</v>
      </c>
      <c r="AV151" s="74">
        <v>2</v>
      </c>
      <c r="AW151" s="74">
        <v>0</v>
      </c>
      <c r="AX151" s="74">
        <v>3</v>
      </c>
      <c r="AY151" s="74">
        <v>1</v>
      </c>
      <c r="AZ151" s="74">
        <v>2</v>
      </c>
      <c r="BA151" s="74">
        <v>1</v>
      </c>
      <c r="BB151" s="74">
        <v>3</v>
      </c>
      <c r="BC151" s="74">
        <v>0</v>
      </c>
      <c r="BD151" s="67">
        <v>18</v>
      </c>
      <c r="BE151" s="76">
        <v>16</v>
      </c>
      <c r="BF151" s="74">
        <v>16</v>
      </c>
      <c r="BG151" s="74">
        <v>16</v>
      </c>
      <c r="BH151" s="74">
        <v>1</v>
      </c>
      <c r="BI151" s="74">
        <v>1</v>
      </c>
      <c r="BJ151" s="162"/>
      <c r="BK151" s="13" t="s">
        <v>120</v>
      </c>
      <c r="BL151" s="74">
        <v>0</v>
      </c>
      <c r="BM151" s="74">
        <v>460</v>
      </c>
      <c r="BN151" s="74">
        <v>0</v>
      </c>
      <c r="BO151" s="74">
        <v>0</v>
      </c>
      <c r="BP151" s="74">
        <v>0</v>
      </c>
      <c r="BQ151" s="74">
        <v>2</v>
      </c>
      <c r="BR151" s="74">
        <v>17</v>
      </c>
      <c r="BS151" s="74">
        <v>14</v>
      </c>
      <c r="BT151" s="74">
        <v>14</v>
      </c>
      <c r="BU151" s="162"/>
      <c r="BV151" s="13" t="s">
        <v>120</v>
      </c>
      <c r="BW151" s="74">
        <v>90</v>
      </c>
      <c r="BX151" s="74">
        <v>46</v>
      </c>
      <c r="BY151" s="74">
        <v>89</v>
      </c>
      <c r="BZ151" s="74">
        <v>46</v>
      </c>
      <c r="CA151" s="74">
        <v>70</v>
      </c>
      <c r="CB151" s="74">
        <v>39</v>
      </c>
      <c r="CC151" s="74">
        <v>11</v>
      </c>
      <c r="CD151" s="74">
        <v>0</v>
      </c>
      <c r="CE151" s="74">
        <v>11</v>
      </c>
      <c r="CF151" s="74">
        <v>0</v>
      </c>
      <c r="CG151" s="74">
        <v>8</v>
      </c>
      <c r="CH151" s="74">
        <v>0</v>
      </c>
      <c r="CI151" s="74">
        <v>109</v>
      </c>
      <c r="CJ151" s="74">
        <v>36</v>
      </c>
      <c r="CK151" s="74">
        <v>109</v>
      </c>
      <c r="CL151" s="74">
        <v>36</v>
      </c>
      <c r="CM151" s="74">
        <v>79</v>
      </c>
      <c r="CN151" s="74">
        <v>29</v>
      </c>
      <c r="CO151" s="162"/>
      <c r="CP151" s="13" t="s">
        <v>120</v>
      </c>
      <c r="CQ151" s="5">
        <v>14</v>
      </c>
      <c r="CR151" s="5">
        <v>14</v>
      </c>
      <c r="CS151" s="5">
        <v>0</v>
      </c>
      <c r="CT151" s="5">
        <v>13</v>
      </c>
      <c r="CU151" s="5">
        <v>0</v>
      </c>
      <c r="CV151" s="29">
        <v>41</v>
      </c>
      <c r="CW151" s="5">
        <v>12</v>
      </c>
      <c r="CX151" s="5">
        <v>14</v>
      </c>
      <c r="CY151" s="72">
        <v>10</v>
      </c>
      <c r="CZ151" s="5">
        <v>8</v>
      </c>
      <c r="DA151" s="162"/>
      <c r="DB151" s="13" t="s">
        <v>120</v>
      </c>
      <c r="DC151" s="74">
        <v>212</v>
      </c>
      <c r="DD151" s="74">
        <v>202</v>
      </c>
      <c r="DE151" s="74">
        <v>0</v>
      </c>
      <c r="DF151" s="74">
        <v>0</v>
      </c>
      <c r="DG151" s="74">
        <v>0</v>
      </c>
      <c r="DH151" s="74">
        <v>0</v>
      </c>
      <c r="DI151" s="74">
        <v>200</v>
      </c>
      <c r="DJ151" s="74">
        <v>0</v>
      </c>
      <c r="DK151" s="74">
        <v>0</v>
      </c>
      <c r="DL151" s="74">
        <v>0</v>
      </c>
      <c r="DM151" s="74">
        <v>0</v>
      </c>
      <c r="DN151" s="74">
        <v>0</v>
      </c>
      <c r="DO151" s="74">
        <v>0</v>
      </c>
      <c r="DP151" s="74">
        <v>4</v>
      </c>
      <c r="DQ151" s="74">
        <v>0</v>
      </c>
      <c r="DR151" s="135"/>
      <c r="DS151" s="138" t="s">
        <v>200</v>
      </c>
      <c r="DT151" s="138" t="s">
        <v>4303</v>
      </c>
      <c r="DU151" s="138">
        <v>210</v>
      </c>
      <c r="DV151" s="138">
        <v>157</v>
      </c>
      <c r="DW151" s="139">
        <v>920</v>
      </c>
      <c r="DX151" s="139">
        <v>614</v>
      </c>
    </row>
    <row r="152" spans="1:128">
      <c r="A152" s="162"/>
      <c r="B152" s="103" t="s">
        <v>102</v>
      </c>
      <c r="C152" s="105">
        <v>780</v>
      </c>
      <c r="D152" s="105">
        <v>344</v>
      </c>
      <c r="E152" s="105">
        <v>159</v>
      </c>
      <c r="F152" s="105">
        <v>81</v>
      </c>
      <c r="G152" s="105">
        <v>0</v>
      </c>
      <c r="H152" s="105">
        <v>0</v>
      </c>
      <c r="I152" s="105">
        <v>212</v>
      </c>
      <c r="J152" s="105">
        <v>72</v>
      </c>
      <c r="K152" s="105">
        <v>13</v>
      </c>
      <c r="L152" s="105">
        <v>2</v>
      </c>
      <c r="M152" s="105">
        <v>218</v>
      </c>
      <c r="N152" s="105">
        <v>90</v>
      </c>
      <c r="O152" s="105">
        <v>6</v>
      </c>
      <c r="P152" s="105">
        <v>1</v>
      </c>
      <c r="Q152" s="105">
        <v>204</v>
      </c>
      <c r="R152" s="105">
        <v>60</v>
      </c>
      <c r="S152" s="105">
        <v>0</v>
      </c>
      <c r="T152" s="105">
        <v>0</v>
      </c>
      <c r="U152" s="105">
        <v>1592</v>
      </c>
      <c r="V152" s="105">
        <v>650</v>
      </c>
      <c r="W152" s="162"/>
      <c r="X152" s="103" t="s">
        <v>102</v>
      </c>
      <c r="Y152" s="105">
        <v>32</v>
      </c>
      <c r="Z152" s="105">
        <v>15</v>
      </c>
      <c r="AA152" s="105">
        <v>27</v>
      </c>
      <c r="AB152" s="105">
        <v>13</v>
      </c>
      <c r="AC152" s="105">
        <v>0</v>
      </c>
      <c r="AD152" s="105">
        <v>0</v>
      </c>
      <c r="AE152" s="105">
        <v>25</v>
      </c>
      <c r="AF152" s="105">
        <v>3</v>
      </c>
      <c r="AG152" s="105">
        <v>0</v>
      </c>
      <c r="AH152" s="105">
        <v>0</v>
      </c>
      <c r="AI152" s="105">
        <v>26</v>
      </c>
      <c r="AJ152" s="105">
        <v>8</v>
      </c>
      <c r="AK152" s="105">
        <v>1</v>
      </c>
      <c r="AL152" s="105">
        <v>0</v>
      </c>
      <c r="AM152" s="105">
        <v>34</v>
      </c>
      <c r="AN152" s="105">
        <v>6</v>
      </c>
      <c r="AO152" s="105">
        <v>0</v>
      </c>
      <c r="AP152" s="105">
        <v>0</v>
      </c>
      <c r="AQ152" s="105">
        <v>145</v>
      </c>
      <c r="AR152" s="105">
        <v>45</v>
      </c>
      <c r="AS152" s="162"/>
      <c r="AT152" s="103" t="s">
        <v>102</v>
      </c>
      <c r="AU152" s="105">
        <v>13</v>
      </c>
      <c r="AV152" s="105">
        <v>3</v>
      </c>
      <c r="AW152" s="105">
        <v>0</v>
      </c>
      <c r="AX152" s="105">
        <v>4</v>
      </c>
      <c r="AY152" s="105">
        <v>1</v>
      </c>
      <c r="AZ152" s="105">
        <v>4</v>
      </c>
      <c r="BA152" s="105">
        <v>1</v>
      </c>
      <c r="BB152" s="105">
        <v>4</v>
      </c>
      <c r="BC152" s="105">
        <v>0</v>
      </c>
      <c r="BD152" s="105">
        <v>30</v>
      </c>
      <c r="BE152" s="105">
        <v>28</v>
      </c>
      <c r="BF152" s="105">
        <v>18</v>
      </c>
      <c r="BG152" s="105">
        <v>16</v>
      </c>
      <c r="BH152" s="105">
        <v>3</v>
      </c>
      <c r="BI152" s="105">
        <v>4</v>
      </c>
      <c r="BJ152" s="162"/>
      <c r="BK152" s="103" t="s">
        <v>102</v>
      </c>
      <c r="BL152" s="105">
        <v>0</v>
      </c>
      <c r="BM152" s="105">
        <v>543</v>
      </c>
      <c r="BN152" s="105">
        <v>103</v>
      </c>
      <c r="BO152" s="105">
        <v>0</v>
      </c>
      <c r="BP152" s="105">
        <v>0</v>
      </c>
      <c r="BQ152" s="105">
        <v>4</v>
      </c>
      <c r="BR152" s="105">
        <v>30</v>
      </c>
      <c r="BS152" s="105">
        <v>18</v>
      </c>
      <c r="BT152" s="105">
        <v>18</v>
      </c>
      <c r="BU152" s="162"/>
      <c r="BV152" s="103" t="s">
        <v>102</v>
      </c>
      <c r="BW152" s="105">
        <v>139</v>
      </c>
      <c r="BX152" s="105">
        <v>62</v>
      </c>
      <c r="BY152" s="105">
        <v>137</v>
      </c>
      <c r="BZ152" s="105">
        <v>61</v>
      </c>
      <c r="CA152" s="105">
        <v>92</v>
      </c>
      <c r="CB152" s="105">
        <v>46</v>
      </c>
      <c r="CC152" s="105">
        <v>11</v>
      </c>
      <c r="CD152" s="105">
        <v>0</v>
      </c>
      <c r="CE152" s="105">
        <v>11</v>
      </c>
      <c r="CF152" s="105">
        <v>0</v>
      </c>
      <c r="CG152" s="105">
        <v>8</v>
      </c>
      <c r="CH152" s="105">
        <v>0</v>
      </c>
      <c r="CI152" s="105">
        <v>123</v>
      </c>
      <c r="CJ152" s="105">
        <v>38</v>
      </c>
      <c r="CK152" s="105">
        <v>123</v>
      </c>
      <c r="CL152" s="105">
        <v>38</v>
      </c>
      <c r="CM152" s="105">
        <v>84</v>
      </c>
      <c r="CN152" s="105">
        <v>30</v>
      </c>
      <c r="CO152" s="162"/>
      <c r="CP152" s="105" t="s">
        <v>102</v>
      </c>
      <c r="CQ152" s="105">
        <v>15</v>
      </c>
      <c r="CR152" s="105">
        <v>23</v>
      </c>
      <c r="CS152" s="105">
        <v>0</v>
      </c>
      <c r="CT152" s="105">
        <v>39</v>
      </c>
      <c r="CU152" s="105">
        <v>0</v>
      </c>
      <c r="CV152" s="105">
        <v>77</v>
      </c>
      <c r="CW152" s="105">
        <v>19</v>
      </c>
      <c r="CX152" s="105">
        <v>21</v>
      </c>
      <c r="CY152" s="105">
        <v>17</v>
      </c>
      <c r="CZ152" s="105">
        <v>11</v>
      </c>
      <c r="DA152" s="162"/>
      <c r="DB152" s="103" t="s">
        <v>102</v>
      </c>
      <c r="DC152" s="105">
        <v>276</v>
      </c>
      <c r="DD152" s="105">
        <v>296</v>
      </c>
      <c r="DE152" s="105">
        <v>0</v>
      </c>
      <c r="DF152" s="105">
        <v>0</v>
      </c>
      <c r="DG152" s="105">
        <v>0</v>
      </c>
      <c r="DH152" s="105">
        <v>0</v>
      </c>
      <c r="DI152" s="105">
        <v>230</v>
      </c>
      <c r="DJ152" s="105">
        <v>0</v>
      </c>
      <c r="DK152" s="105">
        <v>0</v>
      </c>
      <c r="DL152" s="105">
        <v>1</v>
      </c>
      <c r="DM152" s="105">
        <v>3</v>
      </c>
      <c r="DN152" s="105">
        <v>5</v>
      </c>
      <c r="DO152" s="105">
        <v>0</v>
      </c>
      <c r="DP152" s="105">
        <v>9</v>
      </c>
      <c r="DQ152" s="105">
        <v>0</v>
      </c>
      <c r="DR152" s="135"/>
      <c r="DS152" s="138" t="s">
        <v>200</v>
      </c>
      <c r="DT152" s="138" t="s">
        <v>4304</v>
      </c>
      <c r="DU152" s="138">
        <v>273</v>
      </c>
      <c r="DV152" s="138">
        <v>184</v>
      </c>
      <c r="DW152" s="139">
        <v>1395</v>
      </c>
      <c r="DX152" s="139">
        <v>806</v>
      </c>
    </row>
    <row r="153" spans="1:128" ht="14.45" customHeight="1">
      <c r="A153" s="162" t="s">
        <v>201</v>
      </c>
      <c r="B153" s="13" t="s">
        <v>119</v>
      </c>
      <c r="C153" s="74">
        <v>0</v>
      </c>
      <c r="D153" s="74">
        <v>0</v>
      </c>
      <c r="E153" s="74">
        <v>0</v>
      </c>
      <c r="F153" s="74">
        <v>0</v>
      </c>
      <c r="G153" s="74">
        <v>0</v>
      </c>
      <c r="H153" s="74">
        <v>0</v>
      </c>
      <c r="I153" s="74">
        <v>0</v>
      </c>
      <c r="J153" s="74">
        <v>0</v>
      </c>
      <c r="K153" s="74">
        <v>0</v>
      </c>
      <c r="L153" s="74">
        <v>0</v>
      </c>
      <c r="M153" s="74">
        <v>0</v>
      </c>
      <c r="N153" s="74">
        <v>0</v>
      </c>
      <c r="O153" s="74">
        <v>0</v>
      </c>
      <c r="P153" s="74">
        <v>0</v>
      </c>
      <c r="Q153" s="74">
        <v>0</v>
      </c>
      <c r="R153" s="74">
        <v>0</v>
      </c>
      <c r="S153" s="74">
        <v>0</v>
      </c>
      <c r="T153" s="74">
        <v>0</v>
      </c>
      <c r="U153" s="67">
        <v>0</v>
      </c>
      <c r="V153" s="67">
        <v>0</v>
      </c>
      <c r="W153" s="162" t="s">
        <v>201</v>
      </c>
      <c r="X153" s="13" t="s">
        <v>119</v>
      </c>
      <c r="Y153" s="74">
        <v>0</v>
      </c>
      <c r="Z153" s="74">
        <v>0</v>
      </c>
      <c r="AA153" s="74">
        <v>0</v>
      </c>
      <c r="AB153" s="74">
        <v>0</v>
      </c>
      <c r="AC153" s="74">
        <v>0</v>
      </c>
      <c r="AD153" s="74">
        <v>0</v>
      </c>
      <c r="AE153" s="74">
        <v>0</v>
      </c>
      <c r="AF153" s="74">
        <v>0</v>
      </c>
      <c r="AG153" s="74">
        <v>0</v>
      </c>
      <c r="AH153" s="74">
        <v>0</v>
      </c>
      <c r="AI153" s="74">
        <v>0</v>
      </c>
      <c r="AJ153" s="74">
        <v>0</v>
      </c>
      <c r="AK153" s="74">
        <v>0</v>
      </c>
      <c r="AL153" s="74">
        <v>0</v>
      </c>
      <c r="AM153" s="74">
        <v>0</v>
      </c>
      <c r="AN153" s="74">
        <v>0</v>
      </c>
      <c r="AO153" s="74">
        <v>0</v>
      </c>
      <c r="AP153" s="74">
        <v>0</v>
      </c>
      <c r="AQ153" s="67">
        <v>0</v>
      </c>
      <c r="AR153" s="67">
        <v>0</v>
      </c>
      <c r="AS153" s="162" t="s">
        <v>201</v>
      </c>
      <c r="AT153" s="13" t="s">
        <v>119</v>
      </c>
      <c r="AU153" s="74">
        <v>0</v>
      </c>
      <c r="AV153" s="74">
        <v>0</v>
      </c>
      <c r="AW153" s="74">
        <v>0</v>
      </c>
      <c r="AX153" s="74">
        <v>0</v>
      </c>
      <c r="AY153" s="74">
        <v>0</v>
      </c>
      <c r="AZ153" s="74">
        <v>0</v>
      </c>
      <c r="BA153" s="74">
        <v>0</v>
      </c>
      <c r="BB153" s="74">
        <v>0</v>
      </c>
      <c r="BC153" s="74">
        <v>0</v>
      </c>
      <c r="BD153" s="67">
        <v>0</v>
      </c>
      <c r="BE153" s="76">
        <v>0</v>
      </c>
      <c r="BF153" s="74">
        <v>0</v>
      </c>
      <c r="BG153" s="74">
        <v>0</v>
      </c>
      <c r="BH153" s="74">
        <v>0</v>
      </c>
      <c r="BI153" s="74">
        <v>0</v>
      </c>
      <c r="BJ153" s="162" t="s">
        <v>201</v>
      </c>
      <c r="BK153" s="13" t="s">
        <v>119</v>
      </c>
      <c r="BL153" s="74">
        <v>0</v>
      </c>
      <c r="BM153" s="74">
        <v>0</v>
      </c>
      <c r="BN153" s="74">
        <v>0</v>
      </c>
      <c r="BO153" s="74">
        <v>0</v>
      </c>
      <c r="BP153" s="74">
        <v>0</v>
      </c>
      <c r="BQ153" s="74">
        <v>0</v>
      </c>
      <c r="BR153" s="74">
        <v>0</v>
      </c>
      <c r="BS153" s="74">
        <v>0</v>
      </c>
      <c r="BT153" s="74">
        <v>0</v>
      </c>
      <c r="BU153" s="162" t="s">
        <v>201</v>
      </c>
      <c r="BV153" s="13" t="s">
        <v>119</v>
      </c>
      <c r="BW153" s="74">
        <v>0</v>
      </c>
      <c r="BX153" s="74">
        <v>0</v>
      </c>
      <c r="BY153" s="74">
        <v>0</v>
      </c>
      <c r="BZ153" s="74">
        <v>0</v>
      </c>
      <c r="CA153" s="74">
        <v>0</v>
      </c>
      <c r="CB153" s="74">
        <v>0</v>
      </c>
      <c r="CC153" s="74">
        <v>0</v>
      </c>
      <c r="CD153" s="74">
        <v>0</v>
      </c>
      <c r="CE153" s="74">
        <v>0</v>
      </c>
      <c r="CF153" s="74">
        <v>0</v>
      </c>
      <c r="CG153" s="74">
        <v>0</v>
      </c>
      <c r="CH153" s="74">
        <v>0</v>
      </c>
      <c r="CI153" s="74">
        <v>0</v>
      </c>
      <c r="CJ153" s="74">
        <v>0</v>
      </c>
      <c r="CK153" s="74">
        <v>0</v>
      </c>
      <c r="CL153" s="74">
        <v>0</v>
      </c>
      <c r="CM153" s="74">
        <v>0</v>
      </c>
      <c r="CN153" s="74">
        <v>0</v>
      </c>
      <c r="CO153" s="162" t="s">
        <v>201</v>
      </c>
      <c r="CP153" s="13" t="s">
        <v>119</v>
      </c>
      <c r="CQ153" s="5">
        <v>0</v>
      </c>
      <c r="CR153" s="5">
        <v>0</v>
      </c>
      <c r="CS153" s="5">
        <v>0</v>
      </c>
      <c r="CT153" s="5">
        <v>0</v>
      </c>
      <c r="CU153" s="5">
        <v>0</v>
      </c>
      <c r="CV153" s="29">
        <v>0</v>
      </c>
      <c r="CW153" s="5">
        <v>0</v>
      </c>
      <c r="CX153" s="5">
        <v>0</v>
      </c>
      <c r="CY153" s="72">
        <v>0</v>
      </c>
      <c r="CZ153" s="5">
        <v>0</v>
      </c>
      <c r="DA153" s="162" t="s">
        <v>201</v>
      </c>
      <c r="DB153" s="13" t="s">
        <v>119</v>
      </c>
      <c r="DC153" s="74">
        <v>0</v>
      </c>
      <c r="DD153" s="74">
        <v>0</v>
      </c>
      <c r="DE153" s="74">
        <v>0</v>
      </c>
      <c r="DF153" s="74">
        <v>0</v>
      </c>
      <c r="DG153" s="74">
        <v>0</v>
      </c>
      <c r="DH153" s="74">
        <v>0</v>
      </c>
      <c r="DI153" s="74">
        <v>0</v>
      </c>
      <c r="DJ153" s="74">
        <v>0</v>
      </c>
      <c r="DK153" s="74">
        <v>0</v>
      </c>
      <c r="DL153" s="74">
        <v>0</v>
      </c>
      <c r="DM153" s="74">
        <v>0</v>
      </c>
      <c r="DN153" s="74">
        <v>0</v>
      </c>
      <c r="DO153" s="74">
        <v>0</v>
      </c>
      <c r="DP153" s="74">
        <v>0</v>
      </c>
      <c r="DQ153" s="74">
        <v>0</v>
      </c>
      <c r="DR153" s="135"/>
      <c r="DS153" s="138" t="s">
        <v>201</v>
      </c>
      <c r="DT153" s="138" t="s">
        <v>4305</v>
      </c>
      <c r="DU153" s="138">
        <v>0</v>
      </c>
      <c r="DV153" s="138">
        <v>0</v>
      </c>
      <c r="DW153" s="139">
        <v>0</v>
      </c>
      <c r="DX153" s="139">
        <v>0</v>
      </c>
    </row>
    <row r="154" spans="1:128">
      <c r="A154" s="162"/>
      <c r="B154" s="13" t="s">
        <v>120</v>
      </c>
      <c r="C154" s="74">
        <v>144</v>
      </c>
      <c r="D154" s="74">
        <v>60</v>
      </c>
      <c r="E154" s="74">
        <v>119</v>
      </c>
      <c r="F154" s="74">
        <v>67</v>
      </c>
      <c r="G154" s="74">
        <v>0</v>
      </c>
      <c r="H154" s="74">
        <v>0</v>
      </c>
      <c r="I154" s="74">
        <v>31</v>
      </c>
      <c r="J154" s="74">
        <v>8</v>
      </c>
      <c r="K154" s="74">
        <v>15</v>
      </c>
      <c r="L154" s="74">
        <v>5</v>
      </c>
      <c r="M154" s="74">
        <v>148</v>
      </c>
      <c r="N154" s="74">
        <v>74</v>
      </c>
      <c r="O154" s="74">
        <v>8</v>
      </c>
      <c r="P154" s="74">
        <v>0</v>
      </c>
      <c r="Q154" s="74">
        <v>30</v>
      </c>
      <c r="R154" s="74">
        <v>12</v>
      </c>
      <c r="S154" s="74">
        <v>0</v>
      </c>
      <c r="T154" s="74">
        <v>0</v>
      </c>
      <c r="U154" s="67">
        <v>495</v>
      </c>
      <c r="V154" s="67">
        <v>226</v>
      </c>
      <c r="W154" s="162"/>
      <c r="X154" s="13" t="s">
        <v>120</v>
      </c>
      <c r="Y154" s="74">
        <v>28</v>
      </c>
      <c r="Z154" s="74">
        <v>14</v>
      </c>
      <c r="AA154" s="74">
        <v>21</v>
      </c>
      <c r="AB154" s="74">
        <v>8</v>
      </c>
      <c r="AC154" s="74">
        <v>0</v>
      </c>
      <c r="AD154" s="74">
        <v>0</v>
      </c>
      <c r="AE154" s="74">
        <v>1</v>
      </c>
      <c r="AF154" s="74">
        <v>0</v>
      </c>
      <c r="AG154" s="74">
        <v>5</v>
      </c>
      <c r="AH154" s="74">
        <v>2</v>
      </c>
      <c r="AI154" s="74">
        <v>24</v>
      </c>
      <c r="AJ154" s="74">
        <v>15</v>
      </c>
      <c r="AK154" s="74">
        <v>2</v>
      </c>
      <c r="AL154" s="74">
        <v>0</v>
      </c>
      <c r="AM154" s="74">
        <v>12</v>
      </c>
      <c r="AN154" s="74">
        <v>4</v>
      </c>
      <c r="AO154" s="74">
        <v>0</v>
      </c>
      <c r="AP154" s="74">
        <v>0</v>
      </c>
      <c r="AQ154" s="67">
        <v>93</v>
      </c>
      <c r="AR154" s="67">
        <v>43</v>
      </c>
      <c r="AS154" s="162"/>
      <c r="AT154" s="13" t="s">
        <v>120</v>
      </c>
      <c r="AU154" s="74">
        <v>3</v>
      </c>
      <c r="AV154" s="74">
        <v>3</v>
      </c>
      <c r="AW154" s="74">
        <v>0</v>
      </c>
      <c r="AX154" s="74">
        <v>1</v>
      </c>
      <c r="AY154" s="74">
        <v>1</v>
      </c>
      <c r="AZ154" s="74">
        <v>3</v>
      </c>
      <c r="BA154" s="74">
        <v>1</v>
      </c>
      <c r="BB154" s="74">
        <v>1</v>
      </c>
      <c r="BC154" s="74">
        <v>0</v>
      </c>
      <c r="BD154" s="67">
        <v>13</v>
      </c>
      <c r="BE154" s="76">
        <v>14</v>
      </c>
      <c r="BF154" s="74">
        <v>9</v>
      </c>
      <c r="BG154" s="74">
        <v>14</v>
      </c>
      <c r="BH154" s="74">
        <v>0</v>
      </c>
      <c r="BI154" s="74">
        <v>1</v>
      </c>
      <c r="BJ154" s="162"/>
      <c r="BK154" s="13" t="s">
        <v>120</v>
      </c>
      <c r="BL154" s="74">
        <v>0</v>
      </c>
      <c r="BM154" s="74">
        <v>248</v>
      </c>
      <c r="BN154" s="74">
        <v>0</v>
      </c>
      <c r="BO154" s="74">
        <v>0</v>
      </c>
      <c r="BP154" s="74">
        <v>0</v>
      </c>
      <c r="BQ154" s="74">
        <v>18</v>
      </c>
      <c r="BR154" s="74">
        <v>13</v>
      </c>
      <c r="BS154" s="74">
        <v>9</v>
      </c>
      <c r="BT154" s="74">
        <v>6</v>
      </c>
      <c r="BU154" s="162"/>
      <c r="BV154" s="13" t="s">
        <v>120</v>
      </c>
      <c r="BW154" s="74">
        <v>88</v>
      </c>
      <c r="BX154" s="74">
        <v>47</v>
      </c>
      <c r="BY154" s="74">
        <v>87</v>
      </c>
      <c r="BZ154" s="74">
        <v>46</v>
      </c>
      <c r="CA154" s="74">
        <v>53</v>
      </c>
      <c r="CB154" s="74">
        <v>29</v>
      </c>
      <c r="CC154" s="74">
        <v>8</v>
      </c>
      <c r="CD154" s="74">
        <v>1</v>
      </c>
      <c r="CE154" s="74">
        <v>8</v>
      </c>
      <c r="CF154" s="74">
        <v>1</v>
      </c>
      <c r="CG154" s="74">
        <v>6</v>
      </c>
      <c r="CH154" s="74">
        <v>1</v>
      </c>
      <c r="CI154" s="74">
        <v>31</v>
      </c>
      <c r="CJ154" s="74">
        <v>14</v>
      </c>
      <c r="CK154" s="74">
        <v>30</v>
      </c>
      <c r="CL154" s="74">
        <v>14</v>
      </c>
      <c r="CM154" s="74">
        <v>17</v>
      </c>
      <c r="CN154" s="74">
        <v>9</v>
      </c>
      <c r="CO154" s="162"/>
      <c r="CP154" s="13" t="s">
        <v>120</v>
      </c>
      <c r="CQ154" s="5">
        <v>16</v>
      </c>
      <c r="CR154" s="5">
        <v>1</v>
      </c>
      <c r="CS154" s="5">
        <v>0</v>
      </c>
      <c r="CT154" s="5">
        <v>5</v>
      </c>
      <c r="CU154" s="5">
        <v>0</v>
      </c>
      <c r="CV154" s="29">
        <v>22</v>
      </c>
      <c r="CW154" s="5">
        <v>6</v>
      </c>
      <c r="CX154" s="5">
        <v>5</v>
      </c>
      <c r="CY154" s="72">
        <v>6</v>
      </c>
      <c r="CZ154" s="5">
        <v>4</v>
      </c>
      <c r="DA154" s="162"/>
      <c r="DB154" s="13" t="s">
        <v>120</v>
      </c>
      <c r="DC154" s="74">
        <v>246</v>
      </c>
      <c r="DD154" s="74">
        <v>178</v>
      </c>
      <c r="DE154" s="74">
        <v>7</v>
      </c>
      <c r="DF154" s="74">
        <v>0</v>
      </c>
      <c r="DG154" s="74">
        <v>0</v>
      </c>
      <c r="DH154" s="74">
        <v>0</v>
      </c>
      <c r="DI154" s="74">
        <v>226</v>
      </c>
      <c r="DJ154" s="74">
        <v>165</v>
      </c>
      <c r="DK154" s="74">
        <v>12</v>
      </c>
      <c r="DL154" s="74">
        <v>0</v>
      </c>
      <c r="DM154" s="74">
        <v>0</v>
      </c>
      <c r="DN154" s="74">
        <v>0</v>
      </c>
      <c r="DO154" s="74">
        <v>0</v>
      </c>
      <c r="DP154" s="74">
        <v>0</v>
      </c>
      <c r="DQ154" s="74">
        <v>0</v>
      </c>
      <c r="DR154" s="135"/>
      <c r="DS154" s="138" t="s">
        <v>201</v>
      </c>
      <c r="DT154" s="138" t="s">
        <v>4306</v>
      </c>
      <c r="DU154" s="138">
        <v>127</v>
      </c>
      <c r="DV154" s="138">
        <v>76</v>
      </c>
      <c r="DW154" s="139">
        <v>496</v>
      </c>
      <c r="DX154" s="139">
        <v>834</v>
      </c>
    </row>
    <row r="155" spans="1:128">
      <c r="A155" s="162"/>
      <c r="B155" s="103" t="s">
        <v>102</v>
      </c>
      <c r="C155" s="105">
        <v>144</v>
      </c>
      <c r="D155" s="105">
        <v>60</v>
      </c>
      <c r="E155" s="105">
        <v>119</v>
      </c>
      <c r="F155" s="105">
        <v>67</v>
      </c>
      <c r="G155" s="105">
        <v>0</v>
      </c>
      <c r="H155" s="105">
        <v>0</v>
      </c>
      <c r="I155" s="105">
        <v>31</v>
      </c>
      <c r="J155" s="105">
        <v>8</v>
      </c>
      <c r="K155" s="105">
        <v>15</v>
      </c>
      <c r="L155" s="105">
        <v>5</v>
      </c>
      <c r="M155" s="105">
        <v>148</v>
      </c>
      <c r="N155" s="105">
        <v>74</v>
      </c>
      <c r="O155" s="105">
        <v>8</v>
      </c>
      <c r="P155" s="105">
        <v>0</v>
      </c>
      <c r="Q155" s="105">
        <v>30</v>
      </c>
      <c r="R155" s="105">
        <v>12</v>
      </c>
      <c r="S155" s="105">
        <v>0</v>
      </c>
      <c r="T155" s="105">
        <v>0</v>
      </c>
      <c r="U155" s="105">
        <v>495</v>
      </c>
      <c r="V155" s="105">
        <v>226</v>
      </c>
      <c r="W155" s="162"/>
      <c r="X155" s="103" t="s">
        <v>102</v>
      </c>
      <c r="Y155" s="105">
        <v>28</v>
      </c>
      <c r="Z155" s="105">
        <v>14</v>
      </c>
      <c r="AA155" s="105">
        <v>21</v>
      </c>
      <c r="AB155" s="105">
        <v>8</v>
      </c>
      <c r="AC155" s="105">
        <v>0</v>
      </c>
      <c r="AD155" s="105">
        <v>0</v>
      </c>
      <c r="AE155" s="105">
        <v>1</v>
      </c>
      <c r="AF155" s="105">
        <v>0</v>
      </c>
      <c r="AG155" s="105">
        <v>5</v>
      </c>
      <c r="AH155" s="105">
        <v>2</v>
      </c>
      <c r="AI155" s="105">
        <v>24</v>
      </c>
      <c r="AJ155" s="105">
        <v>15</v>
      </c>
      <c r="AK155" s="105">
        <v>2</v>
      </c>
      <c r="AL155" s="105">
        <v>0</v>
      </c>
      <c r="AM155" s="105">
        <v>12</v>
      </c>
      <c r="AN155" s="105">
        <v>4</v>
      </c>
      <c r="AO155" s="105">
        <v>0</v>
      </c>
      <c r="AP155" s="105">
        <v>0</v>
      </c>
      <c r="AQ155" s="105">
        <v>93</v>
      </c>
      <c r="AR155" s="105">
        <v>43</v>
      </c>
      <c r="AS155" s="162"/>
      <c r="AT155" s="103" t="s">
        <v>102</v>
      </c>
      <c r="AU155" s="105">
        <v>3</v>
      </c>
      <c r="AV155" s="105">
        <v>3</v>
      </c>
      <c r="AW155" s="105">
        <v>0</v>
      </c>
      <c r="AX155" s="105">
        <v>1</v>
      </c>
      <c r="AY155" s="105">
        <v>1</v>
      </c>
      <c r="AZ155" s="105">
        <v>3</v>
      </c>
      <c r="BA155" s="105">
        <v>1</v>
      </c>
      <c r="BB155" s="105">
        <v>1</v>
      </c>
      <c r="BC155" s="105">
        <v>0</v>
      </c>
      <c r="BD155" s="105">
        <v>13</v>
      </c>
      <c r="BE155" s="105">
        <v>14</v>
      </c>
      <c r="BF155" s="105">
        <v>9</v>
      </c>
      <c r="BG155" s="105">
        <v>14</v>
      </c>
      <c r="BH155" s="105">
        <v>0</v>
      </c>
      <c r="BI155" s="105">
        <v>1</v>
      </c>
      <c r="BJ155" s="162"/>
      <c r="BK155" s="103" t="s">
        <v>102</v>
      </c>
      <c r="BL155" s="105">
        <v>0</v>
      </c>
      <c r="BM155" s="105">
        <v>248</v>
      </c>
      <c r="BN155" s="105">
        <v>0</v>
      </c>
      <c r="BO155" s="105">
        <v>0</v>
      </c>
      <c r="BP155" s="105">
        <v>0</v>
      </c>
      <c r="BQ155" s="105">
        <v>18</v>
      </c>
      <c r="BR155" s="105">
        <v>13</v>
      </c>
      <c r="BS155" s="105">
        <v>9</v>
      </c>
      <c r="BT155" s="105">
        <v>6</v>
      </c>
      <c r="BU155" s="162"/>
      <c r="BV155" s="103" t="s">
        <v>102</v>
      </c>
      <c r="BW155" s="105">
        <v>88</v>
      </c>
      <c r="BX155" s="105">
        <v>47</v>
      </c>
      <c r="BY155" s="105">
        <v>87</v>
      </c>
      <c r="BZ155" s="105">
        <v>46</v>
      </c>
      <c r="CA155" s="105">
        <v>53</v>
      </c>
      <c r="CB155" s="105">
        <v>29</v>
      </c>
      <c r="CC155" s="105">
        <v>8</v>
      </c>
      <c r="CD155" s="105">
        <v>1</v>
      </c>
      <c r="CE155" s="105">
        <v>8</v>
      </c>
      <c r="CF155" s="105">
        <v>1</v>
      </c>
      <c r="CG155" s="105">
        <v>6</v>
      </c>
      <c r="CH155" s="105">
        <v>1</v>
      </c>
      <c r="CI155" s="105">
        <v>31</v>
      </c>
      <c r="CJ155" s="105">
        <v>14</v>
      </c>
      <c r="CK155" s="105">
        <v>30</v>
      </c>
      <c r="CL155" s="105">
        <v>14</v>
      </c>
      <c r="CM155" s="105">
        <v>17</v>
      </c>
      <c r="CN155" s="105">
        <v>9</v>
      </c>
      <c r="CO155" s="162"/>
      <c r="CP155" s="105" t="s">
        <v>102</v>
      </c>
      <c r="CQ155" s="105">
        <v>16</v>
      </c>
      <c r="CR155" s="105">
        <v>1</v>
      </c>
      <c r="CS155" s="105">
        <v>0</v>
      </c>
      <c r="CT155" s="105">
        <v>5</v>
      </c>
      <c r="CU155" s="105">
        <v>0</v>
      </c>
      <c r="CV155" s="105">
        <v>22</v>
      </c>
      <c r="CW155" s="105">
        <v>6</v>
      </c>
      <c r="CX155" s="105">
        <v>5</v>
      </c>
      <c r="CY155" s="105">
        <v>6</v>
      </c>
      <c r="CZ155" s="105">
        <v>4</v>
      </c>
      <c r="DA155" s="162"/>
      <c r="DB155" s="103" t="s">
        <v>102</v>
      </c>
      <c r="DC155" s="105">
        <v>246</v>
      </c>
      <c r="DD155" s="105">
        <v>178</v>
      </c>
      <c r="DE155" s="105">
        <v>7</v>
      </c>
      <c r="DF155" s="105">
        <v>0</v>
      </c>
      <c r="DG155" s="105">
        <v>0</v>
      </c>
      <c r="DH155" s="105">
        <v>0</v>
      </c>
      <c r="DI155" s="105">
        <v>226</v>
      </c>
      <c r="DJ155" s="105">
        <v>165</v>
      </c>
      <c r="DK155" s="105">
        <v>12</v>
      </c>
      <c r="DL155" s="105">
        <v>0</v>
      </c>
      <c r="DM155" s="105">
        <v>0</v>
      </c>
      <c r="DN155" s="105">
        <v>0</v>
      </c>
      <c r="DO155" s="105">
        <v>0</v>
      </c>
      <c r="DP155" s="105">
        <v>0</v>
      </c>
      <c r="DQ155" s="105">
        <v>0</v>
      </c>
      <c r="DR155" s="135"/>
      <c r="DS155" s="138" t="s">
        <v>201</v>
      </c>
      <c r="DT155" s="138" t="s">
        <v>4307</v>
      </c>
      <c r="DU155" s="138">
        <v>127</v>
      </c>
      <c r="DV155" s="138">
        <v>76</v>
      </c>
      <c r="DW155" s="139">
        <v>496</v>
      </c>
      <c r="DX155" s="139">
        <v>834</v>
      </c>
    </row>
    <row r="156" spans="1:128" ht="14.45" customHeight="1">
      <c r="A156" s="162" t="s">
        <v>202</v>
      </c>
      <c r="B156" s="13" t="s">
        <v>119</v>
      </c>
      <c r="C156" s="74">
        <v>768</v>
      </c>
      <c r="D156" s="74">
        <v>373</v>
      </c>
      <c r="E156" s="74">
        <v>178</v>
      </c>
      <c r="F156" s="74">
        <v>101</v>
      </c>
      <c r="G156" s="74">
        <v>0</v>
      </c>
      <c r="H156" s="74">
        <v>0</v>
      </c>
      <c r="I156" s="74">
        <v>68</v>
      </c>
      <c r="J156" s="74">
        <v>18</v>
      </c>
      <c r="K156" s="74">
        <v>36</v>
      </c>
      <c r="L156" s="74">
        <v>11</v>
      </c>
      <c r="M156" s="74">
        <v>285</v>
      </c>
      <c r="N156" s="74">
        <v>142</v>
      </c>
      <c r="O156" s="74">
        <v>0</v>
      </c>
      <c r="P156" s="74">
        <v>0</v>
      </c>
      <c r="Q156" s="74">
        <v>52</v>
      </c>
      <c r="R156" s="74">
        <v>15</v>
      </c>
      <c r="S156" s="74">
        <v>32</v>
      </c>
      <c r="T156" s="74">
        <v>9</v>
      </c>
      <c r="U156" s="67">
        <v>1419</v>
      </c>
      <c r="V156" s="67">
        <v>669</v>
      </c>
      <c r="W156" s="162" t="s">
        <v>202</v>
      </c>
      <c r="X156" s="13" t="s">
        <v>119</v>
      </c>
      <c r="Y156" s="74">
        <v>34</v>
      </c>
      <c r="Z156" s="74">
        <v>14</v>
      </c>
      <c r="AA156" s="74">
        <v>39</v>
      </c>
      <c r="AB156" s="74">
        <v>23</v>
      </c>
      <c r="AC156" s="74">
        <v>0</v>
      </c>
      <c r="AD156" s="74">
        <v>0</v>
      </c>
      <c r="AE156" s="74">
        <v>20</v>
      </c>
      <c r="AF156" s="74">
        <v>5</v>
      </c>
      <c r="AG156" s="74">
        <v>5</v>
      </c>
      <c r="AH156" s="74">
        <v>0</v>
      </c>
      <c r="AI156" s="74">
        <v>16</v>
      </c>
      <c r="AJ156" s="74">
        <v>9</v>
      </c>
      <c r="AK156" s="74">
        <v>0</v>
      </c>
      <c r="AL156" s="74">
        <v>0</v>
      </c>
      <c r="AM156" s="74">
        <v>0</v>
      </c>
      <c r="AN156" s="74">
        <v>0</v>
      </c>
      <c r="AO156" s="74">
        <v>8</v>
      </c>
      <c r="AP156" s="74">
        <v>2</v>
      </c>
      <c r="AQ156" s="67">
        <v>122</v>
      </c>
      <c r="AR156" s="67">
        <v>53</v>
      </c>
      <c r="AS156" s="162" t="s">
        <v>202</v>
      </c>
      <c r="AT156" s="13" t="s">
        <v>119</v>
      </c>
      <c r="AU156" s="74">
        <v>15</v>
      </c>
      <c r="AV156" s="74">
        <v>5</v>
      </c>
      <c r="AW156" s="74">
        <v>0</v>
      </c>
      <c r="AX156" s="74">
        <v>2</v>
      </c>
      <c r="AY156" s="74">
        <v>2</v>
      </c>
      <c r="AZ156" s="74">
        <v>7</v>
      </c>
      <c r="BA156" s="74">
        <v>0</v>
      </c>
      <c r="BB156" s="74">
        <v>2</v>
      </c>
      <c r="BC156" s="74">
        <v>1</v>
      </c>
      <c r="BD156" s="67">
        <v>34</v>
      </c>
      <c r="BE156" s="76">
        <v>26</v>
      </c>
      <c r="BF156" s="74">
        <v>6</v>
      </c>
      <c r="BG156" s="74">
        <v>9</v>
      </c>
      <c r="BH156" s="74">
        <v>8</v>
      </c>
      <c r="BI156" s="74">
        <v>4</v>
      </c>
      <c r="BJ156" s="162" t="s">
        <v>202</v>
      </c>
      <c r="BK156" s="13" t="s">
        <v>119</v>
      </c>
      <c r="BL156" s="74">
        <v>0</v>
      </c>
      <c r="BM156" s="74">
        <v>652</v>
      </c>
      <c r="BN156" s="74">
        <v>0</v>
      </c>
      <c r="BO156" s="74">
        <v>0</v>
      </c>
      <c r="BP156" s="74">
        <v>0</v>
      </c>
      <c r="BQ156" s="74">
        <v>10</v>
      </c>
      <c r="BR156" s="74">
        <v>40</v>
      </c>
      <c r="BS156" s="74">
        <v>22</v>
      </c>
      <c r="BT156" s="74">
        <v>25</v>
      </c>
      <c r="BU156" s="162" t="s">
        <v>202</v>
      </c>
      <c r="BV156" s="13" t="s">
        <v>119</v>
      </c>
      <c r="BW156" s="74">
        <v>288</v>
      </c>
      <c r="BX156" s="74">
        <v>157</v>
      </c>
      <c r="BY156" s="74">
        <v>283</v>
      </c>
      <c r="BZ156" s="74">
        <v>154</v>
      </c>
      <c r="CA156" s="74">
        <v>177</v>
      </c>
      <c r="CB156" s="74">
        <v>96</v>
      </c>
      <c r="CC156" s="74">
        <v>4</v>
      </c>
      <c r="CD156" s="74">
        <v>0</v>
      </c>
      <c r="CE156" s="74">
        <v>4</v>
      </c>
      <c r="CF156" s="74">
        <v>0</v>
      </c>
      <c r="CG156" s="74">
        <v>2</v>
      </c>
      <c r="CH156" s="74">
        <v>0</v>
      </c>
      <c r="CI156" s="74">
        <v>56</v>
      </c>
      <c r="CJ156" s="74">
        <v>12</v>
      </c>
      <c r="CK156" s="74">
        <v>55</v>
      </c>
      <c r="CL156" s="74">
        <v>12</v>
      </c>
      <c r="CM156" s="74">
        <v>34</v>
      </c>
      <c r="CN156" s="74">
        <v>6</v>
      </c>
      <c r="CO156" s="162" t="s">
        <v>202</v>
      </c>
      <c r="CP156" s="13" t="s">
        <v>119</v>
      </c>
      <c r="CQ156" s="5">
        <v>16</v>
      </c>
      <c r="CR156" s="5">
        <v>21</v>
      </c>
      <c r="CS156" s="5">
        <v>0</v>
      </c>
      <c r="CT156" s="5">
        <v>21</v>
      </c>
      <c r="CU156" s="5">
        <v>0</v>
      </c>
      <c r="CV156" s="29">
        <v>58</v>
      </c>
      <c r="CW156" s="5">
        <v>20</v>
      </c>
      <c r="CX156" s="5">
        <v>14</v>
      </c>
      <c r="CY156" s="72">
        <v>17</v>
      </c>
      <c r="CZ156" s="5">
        <v>5</v>
      </c>
      <c r="DA156" s="162" t="s">
        <v>202</v>
      </c>
      <c r="DB156" s="13" t="s">
        <v>119</v>
      </c>
      <c r="DC156" s="74">
        <v>146</v>
      </c>
      <c r="DD156" s="74">
        <v>124</v>
      </c>
      <c r="DE156" s="74">
        <v>37</v>
      </c>
      <c r="DF156" s="74">
        <v>0</v>
      </c>
      <c r="DG156" s="74">
        <v>44</v>
      </c>
      <c r="DH156" s="74">
        <v>3</v>
      </c>
      <c r="DI156" s="74">
        <v>133</v>
      </c>
      <c r="DJ156" s="74">
        <v>83</v>
      </c>
      <c r="DK156" s="74">
        <v>11</v>
      </c>
      <c r="DL156" s="74">
        <v>0</v>
      </c>
      <c r="DM156" s="74">
        <v>7</v>
      </c>
      <c r="DN156" s="74">
        <v>0</v>
      </c>
      <c r="DO156" s="74">
        <v>3</v>
      </c>
      <c r="DP156" s="74">
        <v>41</v>
      </c>
      <c r="DQ156" s="74">
        <v>421</v>
      </c>
      <c r="DR156" s="135"/>
      <c r="DS156" s="138" t="s">
        <v>202</v>
      </c>
      <c r="DT156" s="138" t="s">
        <v>4308</v>
      </c>
      <c r="DU156" s="138">
        <v>348</v>
      </c>
      <c r="DV156" s="138">
        <v>213</v>
      </c>
      <c r="DW156" s="139">
        <v>1304</v>
      </c>
      <c r="DX156" s="139">
        <v>588</v>
      </c>
    </row>
    <row r="157" spans="1:128">
      <c r="A157" s="162"/>
      <c r="B157" s="13" t="s">
        <v>120</v>
      </c>
      <c r="C157" s="74">
        <v>0</v>
      </c>
      <c r="D157" s="74">
        <v>0</v>
      </c>
      <c r="E157" s="74">
        <v>0</v>
      </c>
      <c r="F157" s="74">
        <v>0</v>
      </c>
      <c r="G157" s="74">
        <v>0</v>
      </c>
      <c r="H157" s="74">
        <v>0</v>
      </c>
      <c r="I157" s="74">
        <v>0</v>
      </c>
      <c r="J157" s="74">
        <v>0</v>
      </c>
      <c r="K157" s="74">
        <v>0</v>
      </c>
      <c r="L157" s="74">
        <v>0</v>
      </c>
      <c r="M157" s="74">
        <v>0</v>
      </c>
      <c r="N157" s="74">
        <v>0</v>
      </c>
      <c r="O157" s="74">
        <v>0</v>
      </c>
      <c r="P157" s="74">
        <v>0</v>
      </c>
      <c r="Q157" s="74">
        <v>0</v>
      </c>
      <c r="R157" s="74">
        <v>0</v>
      </c>
      <c r="S157" s="74">
        <v>0</v>
      </c>
      <c r="T157" s="74">
        <v>0</v>
      </c>
      <c r="U157" s="67">
        <v>0</v>
      </c>
      <c r="V157" s="67">
        <v>0</v>
      </c>
      <c r="W157" s="162"/>
      <c r="X157" s="13" t="s">
        <v>120</v>
      </c>
      <c r="Y157" s="74">
        <v>0</v>
      </c>
      <c r="Z157" s="74">
        <v>0</v>
      </c>
      <c r="AA157" s="74">
        <v>0</v>
      </c>
      <c r="AB157" s="74">
        <v>0</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67">
        <v>0</v>
      </c>
      <c r="AR157" s="67">
        <v>0</v>
      </c>
      <c r="AS157" s="162"/>
      <c r="AT157" s="13" t="s">
        <v>120</v>
      </c>
      <c r="AU157" s="74">
        <v>0</v>
      </c>
      <c r="AV157" s="74">
        <v>0</v>
      </c>
      <c r="AW157" s="74">
        <v>0</v>
      </c>
      <c r="AX157" s="74">
        <v>0</v>
      </c>
      <c r="AY157" s="74">
        <v>0</v>
      </c>
      <c r="AZ157" s="74">
        <v>0</v>
      </c>
      <c r="BA157" s="74">
        <v>0</v>
      </c>
      <c r="BB157" s="74">
        <v>0</v>
      </c>
      <c r="BC157" s="74">
        <v>0</v>
      </c>
      <c r="BD157" s="67">
        <v>0</v>
      </c>
      <c r="BE157" s="76">
        <v>0</v>
      </c>
      <c r="BF157" s="74">
        <v>0</v>
      </c>
      <c r="BG157" s="74">
        <v>0</v>
      </c>
      <c r="BH157" s="74">
        <v>0</v>
      </c>
      <c r="BI157" s="74">
        <v>0</v>
      </c>
      <c r="BJ157" s="162"/>
      <c r="BK157" s="13" t="s">
        <v>120</v>
      </c>
      <c r="BL157" s="74">
        <v>0</v>
      </c>
      <c r="BM157" s="74">
        <v>0</v>
      </c>
      <c r="BN157" s="74">
        <v>0</v>
      </c>
      <c r="BO157" s="74">
        <v>0</v>
      </c>
      <c r="BP157" s="74">
        <v>0</v>
      </c>
      <c r="BQ157" s="74">
        <v>0</v>
      </c>
      <c r="BR157" s="74">
        <v>0</v>
      </c>
      <c r="BS157" s="74">
        <v>0</v>
      </c>
      <c r="BT157" s="74">
        <v>0</v>
      </c>
      <c r="BU157" s="162"/>
      <c r="BV157" s="13" t="s">
        <v>120</v>
      </c>
      <c r="BW157" s="74">
        <v>0</v>
      </c>
      <c r="BX157" s="74">
        <v>0</v>
      </c>
      <c r="BY157" s="74">
        <v>0</v>
      </c>
      <c r="BZ157" s="74">
        <v>0</v>
      </c>
      <c r="CA157" s="74">
        <v>0</v>
      </c>
      <c r="CB157" s="74">
        <v>0</v>
      </c>
      <c r="CC157" s="74">
        <v>0</v>
      </c>
      <c r="CD157" s="74">
        <v>0</v>
      </c>
      <c r="CE157" s="74">
        <v>0</v>
      </c>
      <c r="CF157" s="74">
        <v>0</v>
      </c>
      <c r="CG157" s="74">
        <v>0</v>
      </c>
      <c r="CH157" s="74">
        <v>0</v>
      </c>
      <c r="CI157" s="74">
        <v>0</v>
      </c>
      <c r="CJ157" s="74">
        <v>0</v>
      </c>
      <c r="CK157" s="74">
        <v>0</v>
      </c>
      <c r="CL157" s="74">
        <v>0</v>
      </c>
      <c r="CM157" s="74">
        <v>0</v>
      </c>
      <c r="CN157" s="74">
        <v>0</v>
      </c>
      <c r="CO157" s="162"/>
      <c r="CP157" s="13" t="s">
        <v>120</v>
      </c>
      <c r="CQ157" s="5">
        <v>0</v>
      </c>
      <c r="CR157" s="5">
        <v>0</v>
      </c>
      <c r="CS157" s="5">
        <v>0</v>
      </c>
      <c r="CT157" s="5">
        <v>0</v>
      </c>
      <c r="CU157" s="5">
        <v>0</v>
      </c>
      <c r="CV157" s="29">
        <v>0</v>
      </c>
      <c r="CW157" s="5">
        <v>0</v>
      </c>
      <c r="CX157" s="5">
        <v>0</v>
      </c>
      <c r="CY157" s="72">
        <v>0</v>
      </c>
      <c r="CZ157" s="5">
        <v>0</v>
      </c>
      <c r="DA157" s="162"/>
      <c r="DB157" s="13" t="s">
        <v>120</v>
      </c>
      <c r="DC157" s="74">
        <v>0</v>
      </c>
      <c r="DD157" s="74">
        <v>0</v>
      </c>
      <c r="DE157" s="74">
        <v>0</v>
      </c>
      <c r="DF157" s="74">
        <v>0</v>
      </c>
      <c r="DG157" s="74">
        <v>0</v>
      </c>
      <c r="DH157" s="74">
        <v>0</v>
      </c>
      <c r="DI157" s="74">
        <v>0</v>
      </c>
      <c r="DJ157" s="74">
        <v>0</v>
      </c>
      <c r="DK157" s="74">
        <v>0</v>
      </c>
      <c r="DL157" s="74">
        <v>0</v>
      </c>
      <c r="DM157" s="74">
        <v>0</v>
      </c>
      <c r="DN157" s="74">
        <v>0</v>
      </c>
      <c r="DO157" s="74">
        <v>0</v>
      </c>
      <c r="DP157" s="74">
        <v>0</v>
      </c>
      <c r="DQ157" s="74">
        <v>0</v>
      </c>
      <c r="DR157" s="135"/>
      <c r="DS157" s="138" t="s">
        <v>202</v>
      </c>
      <c r="DT157" s="138" t="s">
        <v>4309</v>
      </c>
      <c r="DU157" s="138">
        <v>0</v>
      </c>
      <c r="DV157" s="138">
        <v>0</v>
      </c>
      <c r="DW157" s="139">
        <v>0</v>
      </c>
      <c r="DX157" s="139">
        <v>0</v>
      </c>
    </row>
    <row r="158" spans="1:128">
      <c r="A158" s="162"/>
      <c r="B158" s="103" t="s">
        <v>102</v>
      </c>
      <c r="C158" s="105">
        <v>768</v>
      </c>
      <c r="D158" s="105">
        <v>373</v>
      </c>
      <c r="E158" s="105">
        <v>178</v>
      </c>
      <c r="F158" s="105">
        <v>101</v>
      </c>
      <c r="G158" s="105">
        <v>0</v>
      </c>
      <c r="H158" s="105">
        <v>0</v>
      </c>
      <c r="I158" s="105">
        <v>68</v>
      </c>
      <c r="J158" s="105">
        <v>18</v>
      </c>
      <c r="K158" s="105">
        <v>36</v>
      </c>
      <c r="L158" s="105">
        <v>11</v>
      </c>
      <c r="M158" s="105">
        <v>285</v>
      </c>
      <c r="N158" s="105">
        <v>142</v>
      </c>
      <c r="O158" s="105">
        <v>0</v>
      </c>
      <c r="P158" s="105">
        <v>0</v>
      </c>
      <c r="Q158" s="105">
        <v>52</v>
      </c>
      <c r="R158" s="105">
        <v>15</v>
      </c>
      <c r="S158" s="105">
        <v>32</v>
      </c>
      <c r="T158" s="105">
        <v>9</v>
      </c>
      <c r="U158" s="105">
        <v>1419</v>
      </c>
      <c r="V158" s="105">
        <v>669</v>
      </c>
      <c r="W158" s="162"/>
      <c r="X158" s="103" t="s">
        <v>102</v>
      </c>
      <c r="Y158" s="105">
        <v>34</v>
      </c>
      <c r="Z158" s="105">
        <v>14</v>
      </c>
      <c r="AA158" s="105">
        <v>39</v>
      </c>
      <c r="AB158" s="105">
        <v>23</v>
      </c>
      <c r="AC158" s="105">
        <v>0</v>
      </c>
      <c r="AD158" s="105">
        <v>0</v>
      </c>
      <c r="AE158" s="105">
        <v>20</v>
      </c>
      <c r="AF158" s="105">
        <v>5</v>
      </c>
      <c r="AG158" s="105">
        <v>5</v>
      </c>
      <c r="AH158" s="105">
        <v>0</v>
      </c>
      <c r="AI158" s="105">
        <v>16</v>
      </c>
      <c r="AJ158" s="105">
        <v>9</v>
      </c>
      <c r="AK158" s="105">
        <v>0</v>
      </c>
      <c r="AL158" s="105">
        <v>0</v>
      </c>
      <c r="AM158" s="105">
        <v>0</v>
      </c>
      <c r="AN158" s="105">
        <v>0</v>
      </c>
      <c r="AO158" s="105">
        <v>8</v>
      </c>
      <c r="AP158" s="105">
        <v>2</v>
      </c>
      <c r="AQ158" s="105">
        <v>122</v>
      </c>
      <c r="AR158" s="105">
        <v>53</v>
      </c>
      <c r="AS158" s="162"/>
      <c r="AT158" s="103" t="s">
        <v>102</v>
      </c>
      <c r="AU158" s="105">
        <v>15</v>
      </c>
      <c r="AV158" s="105">
        <v>5</v>
      </c>
      <c r="AW158" s="105">
        <v>0</v>
      </c>
      <c r="AX158" s="105">
        <v>2</v>
      </c>
      <c r="AY158" s="105">
        <v>2</v>
      </c>
      <c r="AZ158" s="105">
        <v>7</v>
      </c>
      <c r="BA158" s="105">
        <v>0</v>
      </c>
      <c r="BB158" s="105">
        <v>2</v>
      </c>
      <c r="BC158" s="105">
        <v>1</v>
      </c>
      <c r="BD158" s="105">
        <v>34</v>
      </c>
      <c r="BE158" s="105">
        <v>26</v>
      </c>
      <c r="BF158" s="105">
        <v>6</v>
      </c>
      <c r="BG158" s="105">
        <v>9</v>
      </c>
      <c r="BH158" s="105">
        <v>8</v>
      </c>
      <c r="BI158" s="105">
        <v>4</v>
      </c>
      <c r="BJ158" s="162"/>
      <c r="BK158" s="103" t="s">
        <v>102</v>
      </c>
      <c r="BL158" s="105">
        <v>0</v>
      </c>
      <c r="BM158" s="105">
        <v>652</v>
      </c>
      <c r="BN158" s="105">
        <v>0</v>
      </c>
      <c r="BO158" s="105">
        <v>0</v>
      </c>
      <c r="BP158" s="105">
        <v>0</v>
      </c>
      <c r="BQ158" s="105">
        <v>10</v>
      </c>
      <c r="BR158" s="105">
        <v>40</v>
      </c>
      <c r="BS158" s="105">
        <v>22</v>
      </c>
      <c r="BT158" s="105">
        <v>25</v>
      </c>
      <c r="BU158" s="162"/>
      <c r="BV158" s="103" t="s">
        <v>102</v>
      </c>
      <c r="BW158" s="105">
        <v>288</v>
      </c>
      <c r="BX158" s="105">
        <v>157</v>
      </c>
      <c r="BY158" s="105">
        <v>283</v>
      </c>
      <c r="BZ158" s="105">
        <v>154</v>
      </c>
      <c r="CA158" s="105">
        <v>177</v>
      </c>
      <c r="CB158" s="105">
        <v>96</v>
      </c>
      <c r="CC158" s="105">
        <v>4</v>
      </c>
      <c r="CD158" s="105">
        <v>0</v>
      </c>
      <c r="CE158" s="105">
        <v>4</v>
      </c>
      <c r="CF158" s="105">
        <v>0</v>
      </c>
      <c r="CG158" s="105">
        <v>2</v>
      </c>
      <c r="CH158" s="105">
        <v>0</v>
      </c>
      <c r="CI158" s="105">
        <v>56</v>
      </c>
      <c r="CJ158" s="105">
        <v>12</v>
      </c>
      <c r="CK158" s="105">
        <v>55</v>
      </c>
      <c r="CL158" s="105">
        <v>12</v>
      </c>
      <c r="CM158" s="105">
        <v>34</v>
      </c>
      <c r="CN158" s="105">
        <v>6</v>
      </c>
      <c r="CO158" s="162"/>
      <c r="CP158" s="105" t="s">
        <v>102</v>
      </c>
      <c r="CQ158" s="105">
        <v>16</v>
      </c>
      <c r="CR158" s="105">
        <v>21</v>
      </c>
      <c r="CS158" s="105">
        <v>0</v>
      </c>
      <c r="CT158" s="105">
        <v>21</v>
      </c>
      <c r="CU158" s="105">
        <v>0</v>
      </c>
      <c r="CV158" s="105">
        <v>58</v>
      </c>
      <c r="CW158" s="105">
        <v>20</v>
      </c>
      <c r="CX158" s="105">
        <v>14</v>
      </c>
      <c r="CY158" s="105">
        <v>17</v>
      </c>
      <c r="CZ158" s="105">
        <v>5</v>
      </c>
      <c r="DA158" s="162"/>
      <c r="DB158" s="103" t="s">
        <v>102</v>
      </c>
      <c r="DC158" s="105">
        <v>146</v>
      </c>
      <c r="DD158" s="105">
        <v>124</v>
      </c>
      <c r="DE158" s="105">
        <v>37</v>
      </c>
      <c r="DF158" s="105">
        <v>0</v>
      </c>
      <c r="DG158" s="105">
        <v>44</v>
      </c>
      <c r="DH158" s="105">
        <v>3</v>
      </c>
      <c r="DI158" s="105">
        <v>133</v>
      </c>
      <c r="DJ158" s="105">
        <v>83</v>
      </c>
      <c r="DK158" s="105">
        <v>11</v>
      </c>
      <c r="DL158" s="105">
        <v>0</v>
      </c>
      <c r="DM158" s="105">
        <v>7</v>
      </c>
      <c r="DN158" s="105">
        <v>0</v>
      </c>
      <c r="DO158" s="105">
        <v>3</v>
      </c>
      <c r="DP158" s="105">
        <v>41</v>
      </c>
      <c r="DQ158" s="105">
        <v>421</v>
      </c>
      <c r="DR158" s="135"/>
      <c r="DS158" s="138" t="s">
        <v>202</v>
      </c>
      <c r="DT158" s="138" t="s">
        <v>4310</v>
      </c>
      <c r="DU158" s="138">
        <v>348</v>
      </c>
      <c r="DV158" s="138">
        <v>213</v>
      </c>
      <c r="DW158" s="139">
        <v>1304</v>
      </c>
      <c r="DX158" s="139">
        <v>588</v>
      </c>
    </row>
    <row r="159" spans="1:128">
      <c r="A159" s="162" t="s">
        <v>203</v>
      </c>
      <c r="B159" s="13" t="s">
        <v>119</v>
      </c>
      <c r="C159" s="74">
        <v>332</v>
      </c>
      <c r="D159" s="74">
        <v>165</v>
      </c>
      <c r="E159" s="74">
        <v>114</v>
      </c>
      <c r="F159" s="74">
        <v>51</v>
      </c>
      <c r="G159" s="74">
        <v>0</v>
      </c>
      <c r="H159" s="74">
        <v>0</v>
      </c>
      <c r="I159" s="74">
        <v>0</v>
      </c>
      <c r="J159" s="74">
        <v>0</v>
      </c>
      <c r="K159" s="74">
        <v>13</v>
      </c>
      <c r="L159" s="74">
        <v>9</v>
      </c>
      <c r="M159" s="74">
        <v>93</v>
      </c>
      <c r="N159" s="74">
        <v>31</v>
      </c>
      <c r="O159" s="74">
        <v>0</v>
      </c>
      <c r="P159" s="74">
        <v>0</v>
      </c>
      <c r="Q159" s="74">
        <v>0</v>
      </c>
      <c r="R159" s="74">
        <v>0</v>
      </c>
      <c r="S159" s="74">
        <v>0</v>
      </c>
      <c r="T159" s="74">
        <v>0</v>
      </c>
      <c r="U159" s="67">
        <v>552</v>
      </c>
      <c r="V159" s="67">
        <v>256</v>
      </c>
      <c r="W159" s="162" t="s">
        <v>203</v>
      </c>
      <c r="X159" s="13" t="s">
        <v>119</v>
      </c>
      <c r="Y159" s="74">
        <v>3</v>
      </c>
      <c r="Z159" s="74">
        <v>1</v>
      </c>
      <c r="AA159" s="74">
        <v>7</v>
      </c>
      <c r="AB159" s="74">
        <v>4</v>
      </c>
      <c r="AC159" s="74">
        <v>0</v>
      </c>
      <c r="AD159" s="74">
        <v>0</v>
      </c>
      <c r="AE159" s="74">
        <v>0</v>
      </c>
      <c r="AF159" s="74">
        <v>0</v>
      </c>
      <c r="AG159" s="74">
        <v>0</v>
      </c>
      <c r="AH159" s="74">
        <v>0</v>
      </c>
      <c r="AI159" s="74">
        <v>28</v>
      </c>
      <c r="AJ159" s="74">
        <v>11</v>
      </c>
      <c r="AK159" s="74">
        <v>0</v>
      </c>
      <c r="AL159" s="74">
        <v>0</v>
      </c>
      <c r="AM159" s="74">
        <v>0</v>
      </c>
      <c r="AN159" s="74">
        <v>0</v>
      </c>
      <c r="AO159" s="74">
        <v>0</v>
      </c>
      <c r="AP159" s="74">
        <v>0</v>
      </c>
      <c r="AQ159" s="67">
        <v>38</v>
      </c>
      <c r="AR159" s="67">
        <v>16</v>
      </c>
      <c r="AS159" s="162" t="s">
        <v>203</v>
      </c>
      <c r="AT159" s="13" t="s">
        <v>119</v>
      </c>
      <c r="AU159" s="74">
        <v>6</v>
      </c>
      <c r="AV159" s="74">
        <v>4</v>
      </c>
      <c r="AW159" s="74">
        <v>0</v>
      </c>
      <c r="AX159" s="74">
        <v>0</v>
      </c>
      <c r="AY159" s="74">
        <v>1</v>
      </c>
      <c r="AZ159" s="74">
        <v>3</v>
      </c>
      <c r="BA159" s="74">
        <v>0</v>
      </c>
      <c r="BB159" s="74">
        <v>0</v>
      </c>
      <c r="BC159" s="74">
        <v>0</v>
      </c>
      <c r="BD159" s="67">
        <v>14</v>
      </c>
      <c r="BE159" s="76">
        <v>12</v>
      </c>
      <c r="BF159" s="74">
        <v>10</v>
      </c>
      <c r="BG159" s="74">
        <v>3</v>
      </c>
      <c r="BH159" s="74">
        <v>0</v>
      </c>
      <c r="BI159" s="74">
        <v>4</v>
      </c>
      <c r="BJ159" s="162" t="s">
        <v>203</v>
      </c>
      <c r="BK159" s="13" t="s">
        <v>119</v>
      </c>
      <c r="BL159" s="74">
        <v>0</v>
      </c>
      <c r="BM159" s="74">
        <v>109</v>
      </c>
      <c r="BN159" s="74">
        <v>88</v>
      </c>
      <c r="BO159" s="74">
        <v>0</v>
      </c>
      <c r="BP159" s="74">
        <v>0</v>
      </c>
      <c r="BQ159" s="74">
        <v>7</v>
      </c>
      <c r="BR159" s="74">
        <v>14</v>
      </c>
      <c r="BS159" s="74">
        <v>15</v>
      </c>
      <c r="BT159" s="74">
        <v>13</v>
      </c>
      <c r="BU159" s="162" t="s">
        <v>203</v>
      </c>
      <c r="BV159" s="13" t="s">
        <v>119</v>
      </c>
      <c r="BW159" s="74">
        <v>93</v>
      </c>
      <c r="BX159" s="74">
        <v>33</v>
      </c>
      <c r="BY159" s="74">
        <v>91</v>
      </c>
      <c r="BZ159" s="74">
        <v>33</v>
      </c>
      <c r="CA159" s="74">
        <v>53</v>
      </c>
      <c r="CB159" s="74">
        <v>16</v>
      </c>
      <c r="CC159" s="74">
        <v>0</v>
      </c>
      <c r="CD159" s="74">
        <v>0</v>
      </c>
      <c r="CE159" s="74">
        <v>0</v>
      </c>
      <c r="CF159" s="74">
        <v>0</v>
      </c>
      <c r="CG159" s="74">
        <v>0</v>
      </c>
      <c r="CH159" s="74">
        <v>0</v>
      </c>
      <c r="CI159" s="74">
        <v>0</v>
      </c>
      <c r="CJ159" s="74">
        <v>0</v>
      </c>
      <c r="CK159" s="74">
        <v>0</v>
      </c>
      <c r="CL159" s="74">
        <v>0</v>
      </c>
      <c r="CM159" s="74">
        <v>0</v>
      </c>
      <c r="CN159" s="74">
        <v>0</v>
      </c>
      <c r="CO159" s="162" t="s">
        <v>203</v>
      </c>
      <c r="CP159" s="13" t="s">
        <v>119</v>
      </c>
      <c r="CQ159" s="5">
        <v>8</v>
      </c>
      <c r="CR159" s="5">
        <v>5</v>
      </c>
      <c r="CS159" s="5">
        <v>0</v>
      </c>
      <c r="CT159" s="5">
        <v>17</v>
      </c>
      <c r="CU159" s="5">
        <v>0</v>
      </c>
      <c r="CV159" s="29">
        <v>30</v>
      </c>
      <c r="CW159" s="5">
        <v>8</v>
      </c>
      <c r="CX159" s="5">
        <v>6</v>
      </c>
      <c r="CY159" s="72">
        <v>6</v>
      </c>
      <c r="CZ159" s="5">
        <v>3</v>
      </c>
      <c r="DA159" s="162" t="s">
        <v>203</v>
      </c>
      <c r="DB159" s="13" t="s">
        <v>119</v>
      </c>
      <c r="DC159" s="74">
        <v>145</v>
      </c>
      <c r="DD159" s="74">
        <v>129</v>
      </c>
      <c r="DE159" s="74">
        <v>68</v>
      </c>
      <c r="DF159" s="74">
        <v>0</v>
      </c>
      <c r="DG159" s="74">
        <v>0</v>
      </c>
      <c r="DH159" s="74">
        <v>12</v>
      </c>
      <c r="DI159" s="74">
        <v>146</v>
      </c>
      <c r="DJ159" s="74">
        <v>0</v>
      </c>
      <c r="DK159" s="74">
        <v>0</v>
      </c>
      <c r="DL159" s="74">
        <v>0</v>
      </c>
      <c r="DM159" s="74">
        <v>0</v>
      </c>
      <c r="DN159" s="74">
        <v>0</v>
      </c>
      <c r="DO159" s="74">
        <v>0</v>
      </c>
      <c r="DP159" s="74">
        <v>3</v>
      </c>
      <c r="DQ159" s="74">
        <v>0</v>
      </c>
      <c r="DR159" s="135"/>
      <c r="DS159" s="138" t="s">
        <v>203</v>
      </c>
      <c r="DT159" s="138" t="s">
        <v>4311</v>
      </c>
      <c r="DU159" s="138">
        <v>93</v>
      </c>
      <c r="DV159" s="138">
        <v>53</v>
      </c>
      <c r="DW159" s="139">
        <v>482</v>
      </c>
      <c r="DX159" s="139">
        <v>500</v>
      </c>
    </row>
    <row r="160" spans="1:128">
      <c r="A160" s="162"/>
      <c r="B160" s="13" t="s">
        <v>120</v>
      </c>
      <c r="C160" s="74">
        <v>570</v>
      </c>
      <c r="D160" s="74">
        <v>268</v>
      </c>
      <c r="E160" s="74">
        <v>140</v>
      </c>
      <c r="F160" s="74">
        <v>63</v>
      </c>
      <c r="G160" s="74">
        <v>0</v>
      </c>
      <c r="H160" s="74">
        <v>0</v>
      </c>
      <c r="I160" s="74">
        <v>0</v>
      </c>
      <c r="J160" s="74">
        <v>0</v>
      </c>
      <c r="K160" s="74">
        <v>143</v>
      </c>
      <c r="L160" s="74">
        <v>51</v>
      </c>
      <c r="M160" s="74">
        <v>142</v>
      </c>
      <c r="N160" s="74">
        <v>73</v>
      </c>
      <c r="O160" s="74">
        <v>15</v>
      </c>
      <c r="P160" s="74">
        <v>1</v>
      </c>
      <c r="Q160" s="74">
        <v>132</v>
      </c>
      <c r="R160" s="74">
        <v>44</v>
      </c>
      <c r="S160" s="74">
        <v>0</v>
      </c>
      <c r="T160" s="74">
        <v>0</v>
      </c>
      <c r="U160" s="67">
        <v>1142</v>
      </c>
      <c r="V160" s="67">
        <v>500</v>
      </c>
      <c r="W160" s="162"/>
      <c r="X160" s="13" t="s">
        <v>120</v>
      </c>
      <c r="Y160" s="74">
        <v>24</v>
      </c>
      <c r="Z160" s="74">
        <v>11</v>
      </c>
      <c r="AA160" s="74">
        <v>4</v>
      </c>
      <c r="AB160" s="74">
        <v>2</v>
      </c>
      <c r="AC160" s="74">
        <v>0</v>
      </c>
      <c r="AD160" s="74">
        <v>0</v>
      </c>
      <c r="AE160" s="74">
        <v>0</v>
      </c>
      <c r="AF160" s="74">
        <v>0</v>
      </c>
      <c r="AG160" s="74">
        <v>5</v>
      </c>
      <c r="AH160" s="74">
        <v>1</v>
      </c>
      <c r="AI160" s="74">
        <v>44</v>
      </c>
      <c r="AJ160" s="74">
        <v>18</v>
      </c>
      <c r="AK160" s="74">
        <v>0</v>
      </c>
      <c r="AL160" s="74">
        <v>0</v>
      </c>
      <c r="AM160" s="74">
        <v>22</v>
      </c>
      <c r="AN160" s="74">
        <v>8</v>
      </c>
      <c r="AO160" s="74">
        <v>0</v>
      </c>
      <c r="AP160" s="74">
        <v>0</v>
      </c>
      <c r="AQ160" s="67">
        <v>99</v>
      </c>
      <c r="AR160" s="67">
        <v>40</v>
      </c>
      <c r="AS160" s="162"/>
      <c r="AT160" s="13" t="s">
        <v>120</v>
      </c>
      <c r="AU160" s="74">
        <v>8</v>
      </c>
      <c r="AV160" s="74">
        <v>3</v>
      </c>
      <c r="AW160" s="74">
        <v>0</v>
      </c>
      <c r="AX160" s="74">
        <v>0</v>
      </c>
      <c r="AY160" s="74">
        <v>2</v>
      </c>
      <c r="AZ160" s="74">
        <v>3</v>
      </c>
      <c r="BA160" s="74">
        <v>1</v>
      </c>
      <c r="BB160" s="74">
        <v>2</v>
      </c>
      <c r="BC160" s="74">
        <v>0</v>
      </c>
      <c r="BD160" s="67">
        <v>19</v>
      </c>
      <c r="BE160" s="76">
        <v>14</v>
      </c>
      <c r="BF160" s="74">
        <v>14</v>
      </c>
      <c r="BG160" s="74">
        <v>14</v>
      </c>
      <c r="BH160" s="74">
        <v>0</v>
      </c>
      <c r="BI160" s="74">
        <v>1</v>
      </c>
      <c r="BJ160" s="162"/>
      <c r="BK160" s="13" t="s">
        <v>120</v>
      </c>
      <c r="BL160" s="74">
        <v>0</v>
      </c>
      <c r="BM160" s="74">
        <v>425</v>
      </c>
      <c r="BN160" s="74">
        <v>0</v>
      </c>
      <c r="BO160" s="74">
        <v>0</v>
      </c>
      <c r="BP160" s="74">
        <v>0</v>
      </c>
      <c r="BQ160" s="74">
        <v>18</v>
      </c>
      <c r="BR160" s="74">
        <v>14</v>
      </c>
      <c r="BS160" s="74">
        <v>14</v>
      </c>
      <c r="BT160" s="74">
        <v>14</v>
      </c>
      <c r="BU160" s="162"/>
      <c r="BV160" s="13" t="s">
        <v>120</v>
      </c>
      <c r="BW160" s="74">
        <v>176</v>
      </c>
      <c r="BX160" s="74">
        <v>87</v>
      </c>
      <c r="BY160" s="74">
        <v>173</v>
      </c>
      <c r="BZ160" s="74">
        <v>85</v>
      </c>
      <c r="CA160" s="74">
        <v>95</v>
      </c>
      <c r="CB160" s="74">
        <v>47</v>
      </c>
      <c r="CC160" s="74">
        <v>0</v>
      </c>
      <c r="CD160" s="74">
        <v>0</v>
      </c>
      <c r="CE160" s="74">
        <v>0</v>
      </c>
      <c r="CF160" s="74">
        <v>0</v>
      </c>
      <c r="CG160" s="74">
        <v>0</v>
      </c>
      <c r="CH160" s="74">
        <v>0</v>
      </c>
      <c r="CI160" s="74">
        <v>87</v>
      </c>
      <c r="CJ160" s="74">
        <v>25</v>
      </c>
      <c r="CK160" s="74">
        <v>87</v>
      </c>
      <c r="CL160" s="74">
        <v>25</v>
      </c>
      <c r="CM160" s="74">
        <v>48</v>
      </c>
      <c r="CN160" s="74">
        <v>15</v>
      </c>
      <c r="CO160" s="162"/>
      <c r="CP160" s="13" t="s">
        <v>120</v>
      </c>
      <c r="CQ160" s="5">
        <v>16</v>
      </c>
      <c r="CR160" s="5">
        <v>19</v>
      </c>
      <c r="CS160" s="5">
        <v>0</v>
      </c>
      <c r="CT160" s="5">
        <v>5</v>
      </c>
      <c r="CU160" s="5">
        <v>0</v>
      </c>
      <c r="CV160" s="29">
        <v>40</v>
      </c>
      <c r="CW160" s="5">
        <v>12</v>
      </c>
      <c r="CX160" s="5">
        <v>18</v>
      </c>
      <c r="CY160" s="72">
        <v>16</v>
      </c>
      <c r="CZ160" s="5">
        <v>7</v>
      </c>
      <c r="DA160" s="162"/>
      <c r="DB160" s="13" t="s">
        <v>120</v>
      </c>
      <c r="DC160" s="74">
        <v>678</v>
      </c>
      <c r="DD160" s="74">
        <v>673</v>
      </c>
      <c r="DE160" s="74">
        <v>0</v>
      </c>
      <c r="DF160" s="74">
        <v>0</v>
      </c>
      <c r="DG160" s="74">
        <v>16</v>
      </c>
      <c r="DH160" s="74">
        <v>3</v>
      </c>
      <c r="DI160" s="74">
        <v>778</v>
      </c>
      <c r="DJ160" s="74">
        <v>8</v>
      </c>
      <c r="DK160" s="74">
        <v>2</v>
      </c>
      <c r="DL160" s="74">
        <v>0</v>
      </c>
      <c r="DM160" s="74">
        <v>2</v>
      </c>
      <c r="DN160" s="74">
        <v>34</v>
      </c>
      <c r="DO160" s="74">
        <v>0</v>
      </c>
      <c r="DP160" s="74">
        <v>16</v>
      </c>
      <c r="DQ160" s="74">
        <v>13</v>
      </c>
      <c r="DR160" s="135"/>
      <c r="DS160" s="138" t="s">
        <v>203</v>
      </c>
      <c r="DT160" s="138" t="s">
        <v>4312</v>
      </c>
      <c r="DU160" s="138">
        <v>263</v>
      </c>
      <c r="DV160" s="138">
        <v>143</v>
      </c>
      <c r="DW160" s="139">
        <v>850</v>
      </c>
      <c r="DX160" s="139">
        <v>2160</v>
      </c>
    </row>
    <row r="161" spans="1:128">
      <c r="A161" s="162"/>
      <c r="B161" s="103" t="s">
        <v>102</v>
      </c>
      <c r="C161" s="105">
        <v>902</v>
      </c>
      <c r="D161" s="105">
        <v>433</v>
      </c>
      <c r="E161" s="105">
        <v>254</v>
      </c>
      <c r="F161" s="105">
        <v>114</v>
      </c>
      <c r="G161" s="105">
        <v>0</v>
      </c>
      <c r="H161" s="105">
        <v>0</v>
      </c>
      <c r="I161" s="105">
        <v>0</v>
      </c>
      <c r="J161" s="105">
        <v>0</v>
      </c>
      <c r="K161" s="105">
        <v>156</v>
      </c>
      <c r="L161" s="105">
        <v>60</v>
      </c>
      <c r="M161" s="105">
        <v>235</v>
      </c>
      <c r="N161" s="105">
        <v>104</v>
      </c>
      <c r="O161" s="105">
        <v>15</v>
      </c>
      <c r="P161" s="105">
        <v>1</v>
      </c>
      <c r="Q161" s="105">
        <v>132</v>
      </c>
      <c r="R161" s="105">
        <v>44</v>
      </c>
      <c r="S161" s="105">
        <v>0</v>
      </c>
      <c r="T161" s="105">
        <v>0</v>
      </c>
      <c r="U161" s="105">
        <v>1694</v>
      </c>
      <c r="V161" s="105">
        <v>756</v>
      </c>
      <c r="W161" s="162"/>
      <c r="X161" s="103" t="s">
        <v>102</v>
      </c>
      <c r="Y161" s="105">
        <v>27</v>
      </c>
      <c r="Z161" s="105">
        <v>12</v>
      </c>
      <c r="AA161" s="105">
        <v>11</v>
      </c>
      <c r="AB161" s="105">
        <v>6</v>
      </c>
      <c r="AC161" s="105">
        <v>0</v>
      </c>
      <c r="AD161" s="105">
        <v>0</v>
      </c>
      <c r="AE161" s="105">
        <v>0</v>
      </c>
      <c r="AF161" s="105">
        <v>0</v>
      </c>
      <c r="AG161" s="105">
        <v>5</v>
      </c>
      <c r="AH161" s="105">
        <v>1</v>
      </c>
      <c r="AI161" s="105">
        <v>72</v>
      </c>
      <c r="AJ161" s="105">
        <v>29</v>
      </c>
      <c r="AK161" s="105">
        <v>0</v>
      </c>
      <c r="AL161" s="105">
        <v>0</v>
      </c>
      <c r="AM161" s="105">
        <v>22</v>
      </c>
      <c r="AN161" s="105">
        <v>8</v>
      </c>
      <c r="AO161" s="105">
        <v>0</v>
      </c>
      <c r="AP161" s="105">
        <v>0</v>
      </c>
      <c r="AQ161" s="105">
        <v>137</v>
      </c>
      <c r="AR161" s="105">
        <v>56</v>
      </c>
      <c r="AS161" s="162"/>
      <c r="AT161" s="103" t="s">
        <v>102</v>
      </c>
      <c r="AU161" s="105">
        <v>14</v>
      </c>
      <c r="AV161" s="105">
        <v>7</v>
      </c>
      <c r="AW161" s="105">
        <v>0</v>
      </c>
      <c r="AX161" s="105">
        <v>0</v>
      </c>
      <c r="AY161" s="105">
        <v>3</v>
      </c>
      <c r="AZ161" s="105">
        <v>6</v>
      </c>
      <c r="BA161" s="105">
        <v>1</v>
      </c>
      <c r="BB161" s="105">
        <v>2</v>
      </c>
      <c r="BC161" s="105">
        <v>0</v>
      </c>
      <c r="BD161" s="105">
        <v>33</v>
      </c>
      <c r="BE161" s="105">
        <v>26</v>
      </c>
      <c r="BF161" s="105">
        <v>24</v>
      </c>
      <c r="BG161" s="105">
        <v>17</v>
      </c>
      <c r="BH161" s="105">
        <v>0</v>
      </c>
      <c r="BI161" s="105">
        <v>5</v>
      </c>
      <c r="BJ161" s="162"/>
      <c r="BK161" s="103" t="s">
        <v>102</v>
      </c>
      <c r="BL161" s="105">
        <v>0</v>
      </c>
      <c r="BM161" s="105">
        <v>534</v>
      </c>
      <c r="BN161" s="105">
        <v>88</v>
      </c>
      <c r="BO161" s="105">
        <v>0</v>
      </c>
      <c r="BP161" s="105">
        <v>0</v>
      </c>
      <c r="BQ161" s="105">
        <v>25</v>
      </c>
      <c r="BR161" s="105">
        <v>28</v>
      </c>
      <c r="BS161" s="105">
        <v>29</v>
      </c>
      <c r="BT161" s="105">
        <v>27</v>
      </c>
      <c r="BU161" s="162"/>
      <c r="BV161" s="103" t="s">
        <v>102</v>
      </c>
      <c r="BW161" s="105">
        <v>269</v>
      </c>
      <c r="BX161" s="105">
        <v>120</v>
      </c>
      <c r="BY161" s="105">
        <v>264</v>
      </c>
      <c r="BZ161" s="105">
        <v>118</v>
      </c>
      <c r="CA161" s="105">
        <v>148</v>
      </c>
      <c r="CB161" s="105">
        <v>63</v>
      </c>
      <c r="CC161" s="105">
        <v>0</v>
      </c>
      <c r="CD161" s="105">
        <v>0</v>
      </c>
      <c r="CE161" s="105">
        <v>0</v>
      </c>
      <c r="CF161" s="105">
        <v>0</v>
      </c>
      <c r="CG161" s="105">
        <v>0</v>
      </c>
      <c r="CH161" s="105">
        <v>0</v>
      </c>
      <c r="CI161" s="105">
        <v>87</v>
      </c>
      <c r="CJ161" s="105">
        <v>25</v>
      </c>
      <c r="CK161" s="105">
        <v>87</v>
      </c>
      <c r="CL161" s="105">
        <v>25</v>
      </c>
      <c r="CM161" s="105">
        <v>48</v>
      </c>
      <c r="CN161" s="105">
        <v>15</v>
      </c>
      <c r="CO161" s="162"/>
      <c r="CP161" s="105" t="s">
        <v>102</v>
      </c>
      <c r="CQ161" s="105">
        <v>24</v>
      </c>
      <c r="CR161" s="105">
        <v>24</v>
      </c>
      <c r="CS161" s="105">
        <v>0</v>
      </c>
      <c r="CT161" s="105">
        <v>22</v>
      </c>
      <c r="CU161" s="105">
        <v>0</v>
      </c>
      <c r="CV161" s="105">
        <v>70</v>
      </c>
      <c r="CW161" s="105">
        <v>20</v>
      </c>
      <c r="CX161" s="105">
        <v>24</v>
      </c>
      <c r="CY161" s="105">
        <v>22</v>
      </c>
      <c r="CZ161" s="105">
        <v>10</v>
      </c>
      <c r="DA161" s="162"/>
      <c r="DB161" s="103" t="s">
        <v>102</v>
      </c>
      <c r="DC161" s="105">
        <v>823</v>
      </c>
      <c r="DD161" s="105">
        <v>802</v>
      </c>
      <c r="DE161" s="105">
        <v>68</v>
      </c>
      <c r="DF161" s="105">
        <v>0</v>
      </c>
      <c r="DG161" s="105">
        <v>16</v>
      </c>
      <c r="DH161" s="105">
        <v>15</v>
      </c>
      <c r="DI161" s="105">
        <v>924</v>
      </c>
      <c r="DJ161" s="105">
        <v>8</v>
      </c>
      <c r="DK161" s="105">
        <v>2</v>
      </c>
      <c r="DL161" s="105">
        <v>0</v>
      </c>
      <c r="DM161" s="105">
        <v>2</v>
      </c>
      <c r="DN161" s="105">
        <v>34</v>
      </c>
      <c r="DO161" s="105">
        <v>0</v>
      </c>
      <c r="DP161" s="105">
        <v>19</v>
      </c>
      <c r="DQ161" s="105">
        <v>13</v>
      </c>
      <c r="DR161" s="135"/>
      <c r="DS161" s="138" t="s">
        <v>203</v>
      </c>
      <c r="DT161" s="138" t="s">
        <v>4313</v>
      </c>
      <c r="DU161" s="138">
        <v>356</v>
      </c>
      <c r="DV161" s="138">
        <v>196</v>
      </c>
      <c r="DW161" s="139">
        <v>1332</v>
      </c>
      <c r="DX161" s="139">
        <v>2660</v>
      </c>
    </row>
    <row r="162" spans="1:128">
      <c r="A162" s="163" t="s">
        <v>397</v>
      </c>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t="s">
        <v>398</v>
      </c>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t="s">
        <v>399</v>
      </c>
      <c r="AT162" s="163"/>
      <c r="AU162" s="163"/>
      <c r="AV162" s="163"/>
      <c r="AW162" s="163"/>
      <c r="AX162" s="163"/>
      <c r="AY162" s="163"/>
      <c r="AZ162" s="163"/>
      <c r="BA162" s="163"/>
      <c r="BB162" s="163"/>
      <c r="BC162" s="163"/>
      <c r="BD162" s="163"/>
      <c r="BE162" s="163"/>
      <c r="BF162" s="163"/>
      <c r="BG162" s="163"/>
      <c r="BH162" s="163"/>
      <c r="BI162" s="163"/>
      <c r="BJ162" s="163" t="s">
        <v>400</v>
      </c>
      <c r="BK162" s="163"/>
      <c r="BL162" s="163"/>
      <c r="BM162" s="163"/>
      <c r="BN162" s="163"/>
      <c r="BO162" s="163"/>
      <c r="BP162" s="163"/>
      <c r="BQ162" s="163"/>
      <c r="BR162" s="163"/>
      <c r="BS162" s="163"/>
      <c r="BT162" s="163"/>
      <c r="BU162" s="163" t="s">
        <v>4589</v>
      </c>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t="s">
        <v>401</v>
      </c>
      <c r="CP162" s="163"/>
      <c r="CQ162" s="163"/>
      <c r="CR162" s="163"/>
      <c r="CS162" s="163"/>
      <c r="CT162" s="163"/>
      <c r="CU162" s="163"/>
      <c r="CV162" s="163"/>
      <c r="CW162" s="163"/>
      <c r="CX162" s="163"/>
      <c r="CY162" s="163"/>
      <c r="CZ162" s="163"/>
      <c r="DA162" s="163" t="s">
        <v>402</v>
      </c>
      <c r="DB162" s="163"/>
      <c r="DC162" s="163"/>
      <c r="DD162" s="163"/>
      <c r="DE162" s="163"/>
      <c r="DF162" s="163"/>
      <c r="DG162" s="163"/>
      <c r="DH162" s="163"/>
      <c r="DI162" s="163"/>
      <c r="DJ162" s="163"/>
      <c r="DK162" s="163"/>
      <c r="DL162" s="163"/>
      <c r="DM162" s="163"/>
      <c r="DN162" s="163"/>
      <c r="DO162" s="163"/>
      <c r="DP162" s="163"/>
      <c r="DQ162" s="163"/>
      <c r="DR162" s="135"/>
      <c r="DS162" s="138" t="s">
        <v>397</v>
      </c>
      <c r="DT162" s="138" t="s">
        <v>397</v>
      </c>
      <c r="DU162" s="138">
        <v>0</v>
      </c>
      <c r="DV162" s="138">
        <v>0</v>
      </c>
      <c r="DW162" s="139">
        <v>0</v>
      </c>
      <c r="DX162" s="139">
        <v>0</v>
      </c>
    </row>
    <row r="163" spans="1:128">
      <c r="A163" s="163" t="s">
        <v>4174</v>
      </c>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t="s">
        <v>4174</v>
      </c>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t="s">
        <v>4174</v>
      </c>
      <c r="AT163" s="163"/>
      <c r="AU163" s="163"/>
      <c r="AV163" s="163"/>
      <c r="AW163" s="163"/>
      <c r="AX163" s="163"/>
      <c r="AY163" s="163"/>
      <c r="AZ163" s="163"/>
      <c r="BA163" s="163"/>
      <c r="BB163" s="163"/>
      <c r="BC163" s="163"/>
      <c r="BD163" s="163"/>
      <c r="BE163" s="163"/>
      <c r="BF163" s="163"/>
      <c r="BG163" s="163"/>
      <c r="BH163" s="163"/>
      <c r="BI163" s="163"/>
      <c r="BJ163" s="185" t="s">
        <v>4174</v>
      </c>
      <c r="BK163" s="185"/>
      <c r="BL163" s="185"/>
      <c r="BM163" s="185"/>
      <c r="BN163" s="185"/>
      <c r="BO163" s="185"/>
      <c r="BP163" s="185"/>
      <c r="BQ163" s="185"/>
      <c r="BR163" s="185"/>
      <c r="BS163" s="185"/>
      <c r="BT163" s="185"/>
      <c r="BU163" s="210" t="s">
        <v>4175</v>
      </c>
      <c r="BV163" s="210"/>
      <c r="BW163" s="210"/>
      <c r="BX163" s="210"/>
      <c r="BY163" s="210"/>
      <c r="BZ163" s="210"/>
      <c r="CA163" s="210"/>
      <c r="CB163" s="210"/>
      <c r="CC163" s="210"/>
      <c r="CD163" s="210"/>
      <c r="CE163" s="210"/>
      <c r="CF163" s="210"/>
      <c r="CG163" s="210"/>
      <c r="CH163" s="210"/>
      <c r="CI163" s="210"/>
      <c r="CJ163" s="210"/>
      <c r="CK163" s="210"/>
      <c r="CL163" s="210"/>
      <c r="CM163" s="210"/>
      <c r="CN163" s="210"/>
      <c r="CO163" s="163" t="s">
        <v>4174</v>
      </c>
      <c r="CP163" s="163"/>
      <c r="CQ163" s="163"/>
      <c r="CR163" s="163"/>
      <c r="CS163" s="163"/>
      <c r="CT163" s="163"/>
      <c r="CU163" s="163"/>
      <c r="CV163" s="163"/>
      <c r="CW163" s="163"/>
      <c r="CX163" s="163"/>
      <c r="CY163" s="163"/>
      <c r="CZ163" s="163"/>
      <c r="DA163" s="185" t="s">
        <v>4174</v>
      </c>
      <c r="DB163" s="185"/>
      <c r="DC163" s="185"/>
      <c r="DD163" s="185"/>
      <c r="DE163" s="185"/>
      <c r="DF163" s="185"/>
      <c r="DG163" s="185"/>
      <c r="DH163" s="185"/>
      <c r="DI163" s="185"/>
      <c r="DJ163" s="185"/>
      <c r="DK163" s="185"/>
      <c r="DL163" s="185"/>
      <c r="DM163" s="185"/>
      <c r="DN163" s="185"/>
      <c r="DO163" s="185"/>
      <c r="DP163" s="185"/>
      <c r="DQ163" s="185"/>
      <c r="DR163" s="135"/>
      <c r="DS163" s="138" t="s">
        <v>4174</v>
      </c>
      <c r="DT163" s="138" t="s">
        <v>4174</v>
      </c>
      <c r="DU163" s="138">
        <v>0</v>
      </c>
      <c r="DV163" s="138">
        <v>0</v>
      </c>
      <c r="DW163" s="139">
        <v>0</v>
      </c>
      <c r="DX163" s="139">
        <v>0</v>
      </c>
    </row>
    <row r="164" spans="1:128" ht="14.45" customHeight="1">
      <c r="A164" s="164" t="s">
        <v>2</v>
      </c>
      <c r="B164" s="164" t="s">
        <v>113</v>
      </c>
      <c r="C164" s="163" t="s">
        <v>41</v>
      </c>
      <c r="D164" s="163"/>
      <c r="E164" s="163" t="s">
        <v>101</v>
      </c>
      <c r="F164" s="163"/>
      <c r="G164" s="163" t="s">
        <v>42</v>
      </c>
      <c r="H164" s="163"/>
      <c r="I164" s="163" t="s">
        <v>43</v>
      </c>
      <c r="J164" s="163"/>
      <c r="K164" s="209" t="s">
        <v>44</v>
      </c>
      <c r="L164" s="209"/>
      <c r="M164" s="163" t="s">
        <v>390</v>
      </c>
      <c r="N164" s="163"/>
      <c r="O164" s="163" t="s">
        <v>391</v>
      </c>
      <c r="P164" s="163"/>
      <c r="Q164" s="163" t="s">
        <v>392</v>
      </c>
      <c r="R164" s="163"/>
      <c r="S164" s="163" t="s">
        <v>393</v>
      </c>
      <c r="T164" s="163"/>
      <c r="U164" s="163" t="s">
        <v>102</v>
      </c>
      <c r="V164" s="163"/>
      <c r="W164" s="164" t="s">
        <v>2</v>
      </c>
      <c r="X164" s="164" t="s">
        <v>113</v>
      </c>
      <c r="Y164" s="163" t="s">
        <v>41</v>
      </c>
      <c r="Z164" s="163"/>
      <c r="AA164" s="163" t="s">
        <v>101</v>
      </c>
      <c r="AB164" s="163"/>
      <c r="AC164" s="163" t="s">
        <v>42</v>
      </c>
      <c r="AD164" s="163"/>
      <c r="AE164" s="163" t="s">
        <v>43</v>
      </c>
      <c r="AF164" s="163"/>
      <c r="AG164" s="209" t="s">
        <v>44</v>
      </c>
      <c r="AH164" s="209"/>
      <c r="AI164" s="163" t="s">
        <v>390</v>
      </c>
      <c r="AJ164" s="163"/>
      <c r="AK164" s="163" t="s">
        <v>391</v>
      </c>
      <c r="AL164" s="163"/>
      <c r="AM164" s="163" t="s">
        <v>392</v>
      </c>
      <c r="AN164" s="163"/>
      <c r="AO164" s="163" t="s">
        <v>393</v>
      </c>
      <c r="AP164" s="163"/>
      <c r="AQ164" s="163" t="s">
        <v>102</v>
      </c>
      <c r="AR164" s="163"/>
      <c r="AS164" s="164" t="s">
        <v>2</v>
      </c>
      <c r="AT164" s="164" t="s">
        <v>113</v>
      </c>
      <c r="AU164" s="164" t="s">
        <v>363</v>
      </c>
      <c r="AV164" s="164"/>
      <c r="AW164" s="164"/>
      <c r="AX164" s="164"/>
      <c r="AY164" s="164"/>
      <c r="AZ164" s="164"/>
      <c r="BA164" s="164"/>
      <c r="BB164" s="164"/>
      <c r="BC164" s="164"/>
      <c r="BD164" s="164"/>
      <c r="BE164" s="164" t="s">
        <v>165</v>
      </c>
      <c r="BF164" s="164"/>
      <c r="BG164" s="164"/>
      <c r="BH164" s="164"/>
      <c r="BI164" s="164" t="s">
        <v>168</v>
      </c>
      <c r="BJ164" s="164" t="s">
        <v>2</v>
      </c>
      <c r="BK164" s="164" t="s">
        <v>113</v>
      </c>
      <c r="BL164" s="185" t="s">
        <v>169</v>
      </c>
      <c r="BM164" s="185"/>
      <c r="BN164" s="185"/>
      <c r="BO164" s="185"/>
      <c r="BP164" s="185"/>
      <c r="BQ164" s="185"/>
      <c r="BR164" s="185"/>
      <c r="BS164" s="185"/>
      <c r="BT164" s="185"/>
      <c r="BU164" s="164" t="s">
        <v>2</v>
      </c>
      <c r="BV164" s="164" t="s">
        <v>113</v>
      </c>
      <c r="BW164" s="185" t="s">
        <v>394</v>
      </c>
      <c r="BX164" s="185"/>
      <c r="BY164" s="185"/>
      <c r="BZ164" s="185"/>
      <c r="CA164" s="185"/>
      <c r="CB164" s="185"/>
      <c r="CC164" s="185" t="s">
        <v>395</v>
      </c>
      <c r="CD164" s="185"/>
      <c r="CE164" s="185"/>
      <c r="CF164" s="185"/>
      <c r="CG164" s="185"/>
      <c r="CH164" s="185"/>
      <c r="CI164" s="185" t="s">
        <v>396</v>
      </c>
      <c r="CJ164" s="185"/>
      <c r="CK164" s="185"/>
      <c r="CL164" s="185"/>
      <c r="CM164" s="185"/>
      <c r="CN164" s="185"/>
      <c r="CO164" s="190" t="s">
        <v>2</v>
      </c>
      <c r="CP164" s="190" t="s">
        <v>113</v>
      </c>
      <c r="CQ164" s="163" t="s">
        <v>166</v>
      </c>
      <c r="CR164" s="163"/>
      <c r="CS164" s="163"/>
      <c r="CT164" s="163"/>
      <c r="CU164" s="163"/>
      <c r="CV164" s="163"/>
      <c r="CW164" s="163"/>
      <c r="CX164" s="163"/>
      <c r="CY164" s="163" t="s">
        <v>167</v>
      </c>
      <c r="CZ164" s="163"/>
      <c r="DA164" s="164" t="s">
        <v>2</v>
      </c>
      <c r="DB164" s="164" t="s">
        <v>113</v>
      </c>
      <c r="DC164" s="185" t="s">
        <v>371</v>
      </c>
      <c r="DD164" s="185"/>
      <c r="DE164" s="185"/>
      <c r="DF164" s="185"/>
      <c r="DG164" s="185"/>
      <c r="DH164" s="185"/>
      <c r="DI164" s="185"/>
      <c r="DJ164" s="185"/>
      <c r="DK164" s="185"/>
      <c r="DL164" s="185"/>
      <c r="DM164" s="185"/>
      <c r="DN164" s="185"/>
      <c r="DO164" s="185"/>
      <c r="DP164" s="185"/>
      <c r="DQ164" s="185"/>
      <c r="DR164" s="135"/>
      <c r="DS164" s="138" t="s">
        <v>2</v>
      </c>
      <c r="DT164" s="138" t="s">
        <v>4244</v>
      </c>
      <c r="DU164" s="138" t="e">
        <v>#VALUE!</v>
      </c>
      <c r="DV164" s="138">
        <v>0</v>
      </c>
      <c r="DW164" s="139" t="e">
        <v>#VALUE!</v>
      </c>
      <c r="DX164" s="139">
        <v>0</v>
      </c>
    </row>
    <row r="165" spans="1:128" ht="14.45" customHeight="1">
      <c r="A165" s="164"/>
      <c r="B165" s="164"/>
      <c r="C165" s="164" t="s">
        <v>170</v>
      </c>
      <c r="D165" s="164" t="s">
        <v>57</v>
      </c>
      <c r="E165" s="164" t="s">
        <v>170</v>
      </c>
      <c r="F165" s="164" t="s">
        <v>57</v>
      </c>
      <c r="G165" s="164" t="s">
        <v>170</v>
      </c>
      <c r="H165" s="164" t="s">
        <v>57</v>
      </c>
      <c r="I165" s="164" t="s">
        <v>170</v>
      </c>
      <c r="J165" s="164" t="s">
        <v>57</v>
      </c>
      <c r="K165" s="164" t="s">
        <v>170</v>
      </c>
      <c r="L165" s="164" t="s">
        <v>57</v>
      </c>
      <c r="M165" s="164" t="s">
        <v>170</v>
      </c>
      <c r="N165" s="164" t="s">
        <v>57</v>
      </c>
      <c r="O165" s="164" t="s">
        <v>170</v>
      </c>
      <c r="P165" s="164" t="s">
        <v>57</v>
      </c>
      <c r="Q165" s="164" t="s">
        <v>170</v>
      </c>
      <c r="R165" s="164" t="s">
        <v>57</v>
      </c>
      <c r="S165" s="164" t="s">
        <v>170</v>
      </c>
      <c r="T165" s="164" t="s">
        <v>57</v>
      </c>
      <c r="U165" s="164" t="s">
        <v>170</v>
      </c>
      <c r="V165" s="164" t="s">
        <v>57</v>
      </c>
      <c r="W165" s="164"/>
      <c r="X165" s="164"/>
      <c r="Y165" s="164" t="s">
        <v>170</v>
      </c>
      <c r="Z165" s="164" t="s">
        <v>57</v>
      </c>
      <c r="AA165" s="164" t="s">
        <v>170</v>
      </c>
      <c r="AB165" s="164" t="s">
        <v>57</v>
      </c>
      <c r="AC165" s="164" t="s">
        <v>170</v>
      </c>
      <c r="AD165" s="164" t="s">
        <v>57</v>
      </c>
      <c r="AE165" s="164" t="s">
        <v>170</v>
      </c>
      <c r="AF165" s="164" t="s">
        <v>57</v>
      </c>
      <c r="AG165" s="164" t="s">
        <v>170</v>
      </c>
      <c r="AH165" s="164" t="s">
        <v>57</v>
      </c>
      <c r="AI165" s="164" t="s">
        <v>170</v>
      </c>
      <c r="AJ165" s="164" t="s">
        <v>57</v>
      </c>
      <c r="AK165" s="164" t="s">
        <v>170</v>
      </c>
      <c r="AL165" s="164" t="s">
        <v>57</v>
      </c>
      <c r="AM165" s="164" t="s">
        <v>170</v>
      </c>
      <c r="AN165" s="164" t="s">
        <v>57</v>
      </c>
      <c r="AO165" s="164" t="s">
        <v>170</v>
      </c>
      <c r="AP165" s="164" t="s">
        <v>57</v>
      </c>
      <c r="AQ165" s="164" t="s">
        <v>170</v>
      </c>
      <c r="AR165" s="164" t="s">
        <v>57</v>
      </c>
      <c r="AS165" s="164"/>
      <c r="AT165" s="164"/>
      <c r="AU165" s="164" t="s">
        <v>41</v>
      </c>
      <c r="AV165" s="164" t="s">
        <v>101</v>
      </c>
      <c r="AW165" s="164" t="s">
        <v>42</v>
      </c>
      <c r="AX165" s="164" t="s">
        <v>43</v>
      </c>
      <c r="AY165" s="164" t="s">
        <v>44</v>
      </c>
      <c r="AZ165" s="164" t="s">
        <v>390</v>
      </c>
      <c r="BA165" s="164" t="s">
        <v>391</v>
      </c>
      <c r="BB165" s="164" t="s">
        <v>392</v>
      </c>
      <c r="BC165" s="164" t="s">
        <v>393</v>
      </c>
      <c r="BD165" s="164" t="s">
        <v>102</v>
      </c>
      <c r="BE165" s="204" t="s">
        <v>433</v>
      </c>
      <c r="BF165" s="204" t="s">
        <v>279</v>
      </c>
      <c r="BG165" s="204" t="s">
        <v>172</v>
      </c>
      <c r="BH165" s="204" t="s">
        <v>173</v>
      </c>
      <c r="BI165" s="164"/>
      <c r="BJ165" s="164"/>
      <c r="BK165" s="164"/>
      <c r="BL165" s="200" t="s">
        <v>434</v>
      </c>
      <c r="BM165" s="200" t="s">
        <v>344</v>
      </c>
      <c r="BN165" s="200" t="s">
        <v>435</v>
      </c>
      <c r="BO165" s="200" t="s">
        <v>436</v>
      </c>
      <c r="BP165" s="200" t="s">
        <v>437</v>
      </c>
      <c r="BQ165" s="200" t="s">
        <v>175</v>
      </c>
      <c r="BR165" s="200" t="s">
        <v>176</v>
      </c>
      <c r="BS165" s="200" t="s">
        <v>69</v>
      </c>
      <c r="BT165" s="200" t="s">
        <v>70</v>
      </c>
      <c r="BU165" s="164"/>
      <c r="BV165" s="164"/>
      <c r="BW165" s="185" t="s">
        <v>417</v>
      </c>
      <c r="BX165" s="185"/>
      <c r="BY165" s="185" t="s">
        <v>418</v>
      </c>
      <c r="BZ165" s="185"/>
      <c r="CA165" s="185" t="s">
        <v>419</v>
      </c>
      <c r="CB165" s="185"/>
      <c r="CC165" s="185" t="s">
        <v>417</v>
      </c>
      <c r="CD165" s="185"/>
      <c r="CE165" s="185" t="s">
        <v>418</v>
      </c>
      <c r="CF165" s="185"/>
      <c r="CG165" s="185" t="s">
        <v>419</v>
      </c>
      <c r="CH165" s="185"/>
      <c r="CI165" s="185" t="s">
        <v>417</v>
      </c>
      <c r="CJ165" s="185"/>
      <c r="CK165" s="185" t="s">
        <v>418</v>
      </c>
      <c r="CL165" s="185"/>
      <c r="CM165" s="185" t="s">
        <v>419</v>
      </c>
      <c r="CN165" s="185"/>
      <c r="CO165" s="190"/>
      <c r="CP165" s="190"/>
      <c r="CQ165" s="189" t="s">
        <v>338</v>
      </c>
      <c r="CR165" s="189" t="s">
        <v>341</v>
      </c>
      <c r="CS165" s="189" t="s">
        <v>339</v>
      </c>
      <c r="CT165" s="189" t="s">
        <v>340</v>
      </c>
      <c r="CU165" s="189" t="s">
        <v>342</v>
      </c>
      <c r="CV165" s="189" t="s">
        <v>66</v>
      </c>
      <c r="CW165" s="189" t="s">
        <v>174</v>
      </c>
      <c r="CX165" s="189" t="s">
        <v>280</v>
      </c>
      <c r="CY165" s="189" t="s">
        <v>66</v>
      </c>
      <c r="CZ165" s="189" t="s">
        <v>174</v>
      </c>
      <c r="DA165" s="164"/>
      <c r="DB165" s="164"/>
      <c r="DC165" s="189" t="s">
        <v>60</v>
      </c>
      <c r="DD165" s="189" t="s">
        <v>62</v>
      </c>
      <c r="DE165" s="189" t="s">
        <v>96</v>
      </c>
      <c r="DF165" s="189" t="s">
        <v>97</v>
      </c>
      <c r="DG165" s="189" t="s">
        <v>421</v>
      </c>
      <c r="DH165" s="189" t="s">
        <v>98</v>
      </c>
      <c r="DI165" s="189" t="s">
        <v>99</v>
      </c>
      <c r="DJ165" s="189" t="s">
        <v>83</v>
      </c>
      <c r="DK165" s="189" t="s">
        <v>420</v>
      </c>
      <c r="DL165" s="189" t="s">
        <v>100</v>
      </c>
      <c r="DM165" s="189" t="s">
        <v>422</v>
      </c>
      <c r="DN165" s="189" t="s">
        <v>86</v>
      </c>
      <c r="DO165" s="189" t="s">
        <v>68</v>
      </c>
      <c r="DP165" s="189" t="s">
        <v>67</v>
      </c>
      <c r="DQ165" s="189" t="s">
        <v>0</v>
      </c>
      <c r="DR165" s="135"/>
      <c r="DS165" s="138" t="s">
        <v>2</v>
      </c>
      <c r="DT165" s="138" t="s">
        <v>2</v>
      </c>
      <c r="DU165" s="138" t="e">
        <v>#VALUE!</v>
      </c>
      <c r="DV165" s="138" t="e">
        <v>#VALUE!</v>
      </c>
      <c r="DW165" s="139" t="e">
        <v>#VALUE!</v>
      </c>
      <c r="DX165" s="139">
        <v>0</v>
      </c>
    </row>
    <row r="166" spans="1:128" ht="24" customHeight="1">
      <c r="A166" s="164"/>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c r="AL166" s="164"/>
      <c r="AM166" s="164"/>
      <c r="AN166" s="164"/>
      <c r="AO166" s="164"/>
      <c r="AP166" s="164"/>
      <c r="AQ166" s="164"/>
      <c r="AR166" s="164"/>
      <c r="AS166" s="164"/>
      <c r="AT166" s="164"/>
      <c r="AU166" s="164"/>
      <c r="AV166" s="164"/>
      <c r="AW166" s="164"/>
      <c r="AX166" s="164"/>
      <c r="AY166" s="164"/>
      <c r="AZ166" s="164"/>
      <c r="BA166" s="164"/>
      <c r="BB166" s="164"/>
      <c r="BC166" s="164"/>
      <c r="BD166" s="164"/>
      <c r="BE166" s="204"/>
      <c r="BF166" s="204"/>
      <c r="BG166" s="204"/>
      <c r="BH166" s="204"/>
      <c r="BI166" s="164"/>
      <c r="BJ166" s="164"/>
      <c r="BK166" s="164"/>
      <c r="BL166" s="200"/>
      <c r="BM166" s="200"/>
      <c r="BN166" s="200"/>
      <c r="BO166" s="200"/>
      <c r="BP166" s="200"/>
      <c r="BQ166" s="200"/>
      <c r="BR166" s="200"/>
      <c r="BS166" s="200"/>
      <c r="BT166" s="200"/>
      <c r="BU166" s="164"/>
      <c r="BV166" s="164"/>
      <c r="BW166" s="67" t="s">
        <v>170</v>
      </c>
      <c r="BX166" s="67" t="s">
        <v>57</v>
      </c>
      <c r="BY166" s="67" t="s">
        <v>170</v>
      </c>
      <c r="BZ166" s="67" t="s">
        <v>57</v>
      </c>
      <c r="CA166" s="67" t="s">
        <v>170</v>
      </c>
      <c r="CB166" s="67" t="s">
        <v>57</v>
      </c>
      <c r="CC166" s="67" t="s">
        <v>170</v>
      </c>
      <c r="CD166" s="67" t="s">
        <v>57</v>
      </c>
      <c r="CE166" s="67" t="s">
        <v>170</v>
      </c>
      <c r="CF166" s="67" t="s">
        <v>57</v>
      </c>
      <c r="CG166" s="67" t="s">
        <v>170</v>
      </c>
      <c r="CH166" s="67" t="s">
        <v>57</v>
      </c>
      <c r="CI166" s="67" t="s">
        <v>170</v>
      </c>
      <c r="CJ166" s="67" t="s">
        <v>57</v>
      </c>
      <c r="CK166" s="67" t="s">
        <v>170</v>
      </c>
      <c r="CL166" s="67" t="s">
        <v>57</v>
      </c>
      <c r="CM166" s="67" t="s">
        <v>170</v>
      </c>
      <c r="CN166" s="67" t="s">
        <v>57</v>
      </c>
      <c r="CO166" s="190"/>
      <c r="CP166" s="190"/>
      <c r="CQ166" s="189"/>
      <c r="CR166" s="189"/>
      <c r="CS166" s="189"/>
      <c r="CT166" s="189"/>
      <c r="CU166" s="189"/>
      <c r="CV166" s="189"/>
      <c r="CW166" s="189"/>
      <c r="CX166" s="189"/>
      <c r="CY166" s="189"/>
      <c r="CZ166" s="189"/>
      <c r="DA166" s="164"/>
      <c r="DB166" s="164"/>
      <c r="DC166" s="189"/>
      <c r="DD166" s="189"/>
      <c r="DE166" s="189"/>
      <c r="DF166" s="189"/>
      <c r="DG166" s="189"/>
      <c r="DH166" s="189"/>
      <c r="DI166" s="189"/>
      <c r="DJ166" s="189"/>
      <c r="DK166" s="189"/>
      <c r="DL166" s="189"/>
      <c r="DM166" s="189"/>
      <c r="DN166" s="189"/>
      <c r="DO166" s="189"/>
      <c r="DP166" s="189"/>
      <c r="DQ166" s="189"/>
      <c r="DR166" s="135"/>
      <c r="DS166" s="138" t="s">
        <v>2</v>
      </c>
      <c r="DT166" s="138" t="s">
        <v>2</v>
      </c>
      <c r="DU166" s="138" t="e">
        <v>#VALUE!</v>
      </c>
      <c r="DV166" s="138" t="e">
        <v>#VALUE!</v>
      </c>
      <c r="DW166" s="139">
        <v>0</v>
      </c>
      <c r="DX166" s="139">
        <v>0</v>
      </c>
    </row>
    <row r="167" spans="1:128">
      <c r="A167" s="19" t="s">
        <v>128</v>
      </c>
      <c r="B167" s="83"/>
      <c r="C167" s="83"/>
      <c r="D167" s="83"/>
      <c r="E167" s="83"/>
      <c r="F167" s="83"/>
      <c r="G167" s="83"/>
      <c r="H167" s="83"/>
      <c r="I167" s="83"/>
      <c r="J167" s="83"/>
      <c r="K167" s="83"/>
      <c r="L167" s="83"/>
      <c r="M167" s="83"/>
      <c r="N167" s="83"/>
      <c r="O167" s="83"/>
      <c r="P167" s="83"/>
      <c r="Q167" s="83"/>
      <c r="R167" s="83"/>
      <c r="S167" s="83"/>
      <c r="T167" s="83"/>
      <c r="U167" s="83"/>
      <c r="V167" s="83"/>
      <c r="W167" s="19" t="s">
        <v>128</v>
      </c>
      <c r="X167" s="78"/>
      <c r="Y167" s="90"/>
      <c r="Z167" s="90"/>
      <c r="AA167" s="90"/>
      <c r="AB167" s="90"/>
      <c r="AC167" s="90"/>
      <c r="AD167" s="90"/>
      <c r="AE167" s="90"/>
      <c r="AF167" s="90"/>
      <c r="AG167" s="90"/>
      <c r="AH167" s="90"/>
      <c r="AI167" s="90"/>
      <c r="AJ167" s="90"/>
      <c r="AK167" s="90"/>
      <c r="AL167" s="90"/>
      <c r="AM167" s="90"/>
      <c r="AN167" s="90"/>
      <c r="AO167" s="90"/>
      <c r="AP167" s="90"/>
      <c r="AQ167" s="67"/>
      <c r="AR167" s="67"/>
      <c r="AS167" s="19" t="s">
        <v>128</v>
      </c>
      <c r="AT167" s="78"/>
      <c r="AU167" s="100"/>
      <c r="AV167" s="100"/>
      <c r="AW167" s="100"/>
      <c r="AX167" s="100"/>
      <c r="AY167" s="100"/>
      <c r="AZ167" s="100"/>
      <c r="BA167" s="100"/>
      <c r="BB167" s="100"/>
      <c r="BC167" s="100"/>
      <c r="BD167" s="100"/>
      <c r="BE167" s="100"/>
      <c r="BF167" s="100"/>
      <c r="BG167" s="100"/>
      <c r="BH167" s="100"/>
      <c r="BI167" s="100"/>
      <c r="BJ167" s="19" t="s">
        <v>128</v>
      </c>
      <c r="BK167" s="78"/>
      <c r="BL167" s="3"/>
      <c r="BM167" s="3"/>
      <c r="BN167" s="3"/>
      <c r="BO167" s="3"/>
      <c r="BP167" s="3"/>
      <c r="BQ167" s="3"/>
      <c r="BR167" s="3"/>
      <c r="BS167" s="3"/>
      <c r="BT167" s="3"/>
      <c r="BU167" s="19" t="s">
        <v>128</v>
      </c>
      <c r="BV167" s="78"/>
      <c r="BW167" s="83"/>
      <c r="BX167" s="83"/>
      <c r="BY167" s="83"/>
      <c r="BZ167" s="83"/>
      <c r="CA167" s="83"/>
      <c r="CB167" s="83"/>
      <c r="CC167" s="83"/>
      <c r="CD167" s="83"/>
      <c r="CE167" s="83"/>
      <c r="CF167" s="83"/>
      <c r="CG167" s="83"/>
      <c r="CH167" s="83"/>
      <c r="CI167" s="83"/>
      <c r="CJ167" s="83"/>
      <c r="CK167" s="83"/>
      <c r="CL167" s="83"/>
      <c r="CM167" s="83"/>
      <c r="CN167" s="83"/>
      <c r="CO167" s="19" t="s">
        <v>128</v>
      </c>
      <c r="CP167" s="85"/>
      <c r="CQ167" s="83"/>
      <c r="CR167" s="83"/>
      <c r="CS167" s="83"/>
      <c r="CT167" s="83"/>
      <c r="CU167" s="83"/>
      <c r="CV167" s="83"/>
      <c r="CW167" s="83"/>
      <c r="CX167" s="83"/>
      <c r="CY167" s="83"/>
      <c r="CZ167" s="83"/>
      <c r="DA167" s="19" t="s">
        <v>128</v>
      </c>
      <c r="DB167" s="83"/>
      <c r="DC167" s="99"/>
      <c r="DD167" s="99"/>
      <c r="DE167" s="99"/>
      <c r="DF167" s="99"/>
      <c r="DG167" s="99"/>
      <c r="DH167" s="99"/>
      <c r="DI167" s="99"/>
      <c r="DJ167" s="99"/>
      <c r="DK167" s="99"/>
      <c r="DL167" s="99"/>
      <c r="DM167" s="99"/>
      <c r="DN167" s="99"/>
      <c r="DO167" s="99"/>
      <c r="DP167" s="99"/>
      <c r="DQ167" s="99"/>
      <c r="DR167" s="135"/>
      <c r="DS167" s="138" t="s">
        <v>128</v>
      </c>
      <c r="DT167" s="138" t="s">
        <v>128</v>
      </c>
      <c r="DU167" s="138">
        <v>0</v>
      </c>
      <c r="DV167" s="138">
        <v>0</v>
      </c>
      <c r="DW167" s="139">
        <v>0</v>
      </c>
      <c r="DX167" s="139">
        <v>0</v>
      </c>
    </row>
    <row r="168" spans="1:128">
      <c r="A168" s="162" t="s">
        <v>204</v>
      </c>
      <c r="B168" s="13" t="s">
        <v>119</v>
      </c>
      <c r="C168" s="74">
        <v>350</v>
      </c>
      <c r="D168" s="74">
        <v>179</v>
      </c>
      <c r="E168" s="74">
        <v>190</v>
      </c>
      <c r="F168" s="74">
        <v>95</v>
      </c>
      <c r="G168" s="74">
        <v>0</v>
      </c>
      <c r="H168" s="74">
        <v>0</v>
      </c>
      <c r="I168" s="74">
        <v>0</v>
      </c>
      <c r="J168" s="74">
        <v>0</v>
      </c>
      <c r="K168" s="74">
        <v>0</v>
      </c>
      <c r="L168" s="74">
        <v>0</v>
      </c>
      <c r="M168" s="74">
        <v>207</v>
      </c>
      <c r="N168" s="74">
        <v>110</v>
      </c>
      <c r="O168" s="74">
        <v>0</v>
      </c>
      <c r="P168" s="74">
        <v>0</v>
      </c>
      <c r="Q168" s="74">
        <v>0</v>
      </c>
      <c r="R168" s="74">
        <v>0</v>
      </c>
      <c r="S168" s="74">
        <v>0</v>
      </c>
      <c r="T168" s="74">
        <v>0</v>
      </c>
      <c r="U168" s="67">
        <v>747</v>
      </c>
      <c r="V168" s="67">
        <v>384</v>
      </c>
      <c r="W168" s="162" t="s">
        <v>204</v>
      </c>
      <c r="X168" s="13" t="s">
        <v>119</v>
      </c>
      <c r="Y168" s="74">
        <v>4</v>
      </c>
      <c r="Z168" s="74">
        <v>2</v>
      </c>
      <c r="AA168" s="74">
        <v>5</v>
      </c>
      <c r="AB168" s="74">
        <v>2</v>
      </c>
      <c r="AC168" s="74">
        <v>0</v>
      </c>
      <c r="AD168" s="74">
        <v>0</v>
      </c>
      <c r="AE168" s="74">
        <v>0</v>
      </c>
      <c r="AF168" s="74">
        <v>0</v>
      </c>
      <c r="AG168" s="74">
        <v>0</v>
      </c>
      <c r="AH168" s="74">
        <v>0</v>
      </c>
      <c r="AI168" s="74">
        <v>39</v>
      </c>
      <c r="AJ168" s="74">
        <v>21</v>
      </c>
      <c r="AK168" s="74">
        <v>0</v>
      </c>
      <c r="AL168" s="74">
        <v>0</v>
      </c>
      <c r="AM168" s="74">
        <v>0</v>
      </c>
      <c r="AN168" s="74">
        <v>0</v>
      </c>
      <c r="AO168" s="74">
        <v>0</v>
      </c>
      <c r="AP168" s="74">
        <v>0</v>
      </c>
      <c r="AQ168" s="67">
        <v>48</v>
      </c>
      <c r="AR168" s="67">
        <v>25</v>
      </c>
      <c r="AS168" s="162" t="s">
        <v>204</v>
      </c>
      <c r="AT168" s="13" t="s">
        <v>119</v>
      </c>
      <c r="AU168" s="74">
        <v>5</v>
      </c>
      <c r="AV168" s="74">
        <v>4</v>
      </c>
      <c r="AW168" s="74">
        <v>0</v>
      </c>
      <c r="AX168" s="74">
        <v>0</v>
      </c>
      <c r="AY168" s="74">
        <v>0</v>
      </c>
      <c r="AZ168" s="74">
        <v>3</v>
      </c>
      <c r="BA168" s="74">
        <v>0</v>
      </c>
      <c r="BB168" s="74">
        <v>0</v>
      </c>
      <c r="BC168" s="74">
        <v>0</v>
      </c>
      <c r="BD168" s="67">
        <v>12</v>
      </c>
      <c r="BE168" s="76">
        <v>11</v>
      </c>
      <c r="BF168" s="74">
        <v>9</v>
      </c>
      <c r="BG168" s="74">
        <v>0</v>
      </c>
      <c r="BH168" s="74">
        <v>2</v>
      </c>
      <c r="BI168" s="74">
        <v>4</v>
      </c>
      <c r="BJ168" s="162" t="s">
        <v>204</v>
      </c>
      <c r="BK168" s="13" t="s">
        <v>119</v>
      </c>
      <c r="BL168" s="74">
        <v>0</v>
      </c>
      <c r="BM168" s="74">
        <v>216</v>
      </c>
      <c r="BN168" s="74">
        <v>60</v>
      </c>
      <c r="BO168" s="74">
        <v>0</v>
      </c>
      <c r="BP168" s="74">
        <v>0</v>
      </c>
      <c r="BQ168" s="74">
        <v>3</v>
      </c>
      <c r="BR168" s="74">
        <v>14</v>
      </c>
      <c r="BS168" s="74">
        <v>14</v>
      </c>
      <c r="BT168" s="74">
        <v>13</v>
      </c>
      <c r="BU168" s="162" t="s">
        <v>204</v>
      </c>
      <c r="BV168" s="13" t="s">
        <v>119</v>
      </c>
      <c r="BW168" s="74">
        <v>130</v>
      </c>
      <c r="BX168" s="74">
        <v>67</v>
      </c>
      <c r="BY168" s="74">
        <v>130</v>
      </c>
      <c r="BZ168" s="74">
        <v>67</v>
      </c>
      <c r="CA168" s="74">
        <v>46</v>
      </c>
      <c r="CB168" s="74">
        <v>19</v>
      </c>
      <c r="CC168" s="74">
        <v>0</v>
      </c>
      <c r="CD168" s="74">
        <v>0</v>
      </c>
      <c r="CE168" s="74">
        <v>0</v>
      </c>
      <c r="CF168" s="74">
        <v>0</v>
      </c>
      <c r="CG168" s="74">
        <v>0</v>
      </c>
      <c r="CH168" s="74">
        <v>0</v>
      </c>
      <c r="CI168" s="74">
        <v>0</v>
      </c>
      <c r="CJ168" s="74">
        <v>0</v>
      </c>
      <c r="CK168" s="74">
        <v>0</v>
      </c>
      <c r="CL168" s="74">
        <v>0</v>
      </c>
      <c r="CM168" s="74">
        <v>0</v>
      </c>
      <c r="CN168" s="74">
        <v>0</v>
      </c>
      <c r="CO168" s="162" t="s">
        <v>204</v>
      </c>
      <c r="CP168" s="13" t="s">
        <v>119</v>
      </c>
      <c r="CQ168" s="5">
        <v>6</v>
      </c>
      <c r="CR168" s="5">
        <v>6</v>
      </c>
      <c r="CS168" s="5">
        <v>2</v>
      </c>
      <c r="CT168" s="5">
        <v>22</v>
      </c>
      <c r="CU168" s="5">
        <v>0</v>
      </c>
      <c r="CV168" s="29">
        <v>36</v>
      </c>
      <c r="CW168" s="5">
        <v>6</v>
      </c>
      <c r="CX168" s="5">
        <v>4</v>
      </c>
      <c r="CY168" s="72">
        <v>11</v>
      </c>
      <c r="CZ168" s="5">
        <v>3</v>
      </c>
      <c r="DA168" s="162" t="s">
        <v>204</v>
      </c>
      <c r="DB168" s="13" t="s">
        <v>119</v>
      </c>
      <c r="DC168" s="74">
        <v>114</v>
      </c>
      <c r="DD168" s="74">
        <v>143</v>
      </c>
      <c r="DE168" s="74">
        <v>0</v>
      </c>
      <c r="DF168" s="74">
        <v>0</v>
      </c>
      <c r="DG168" s="74">
        <v>0</v>
      </c>
      <c r="DH168" s="74">
        <v>0</v>
      </c>
      <c r="DI168" s="74">
        <v>109</v>
      </c>
      <c r="DJ168" s="74">
        <v>0</v>
      </c>
      <c r="DK168" s="74">
        <v>0</v>
      </c>
      <c r="DL168" s="74">
        <v>0</v>
      </c>
      <c r="DM168" s="74">
        <v>0</v>
      </c>
      <c r="DN168" s="74">
        <v>0</v>
      </c>
      <c r="DO168" s="74">
        <v>0</v>
      </c>
      <c r="DP168" s="74">
        <v>4</v>
      </c>
      <c r="DQ168" s="74">
        <v>0</v>
      </c>
      <c r="DR168" s="135"/>
      <c r="DS168" s="138" t="s">
        <v>204</v>
      </c>
      <c r="DT168" s="138" t="s">
        <v>4314</v>
      </c>
      <c r="DU168" s="138">
        <v>130</v>
      </c>
      <c r="DV168" s="138">
        <v>46</v>
      </c>
      <c r="DW168" s="139">
        <v>612</v>
      </c>
      <c r="DX168" s="139">
        <v>366</v>
      </c>
    </row>
    <row r="169" spans="1:128">
      <c r="A169" s="162"/>
      <c r="B169" s="13" t="s">
        <v>120</v>
      </c>
      <c r="C169" s="74">
        <v>570</v>
      </c>
      <c r="D169" s="74">
        <v>258</v>
      </c>
      <c r="E169" s="74">
        <v>270</v>
      </c>
      <c r="F169" s="74">
        <v>129</v>
      </c>
      <c r="G169" s="74">
        <v>0</v>
      </c>
      <c r="H169" s="74">
        <v>0</v>
      </c>
      <c r="I169" s="74">
        <v>62</v>
      </c>
      <c r="J169" s="74">
        <v>16</v>
      </c>
      <c r="K169" s="74">
        <v>0</v>
      </c>
      <c r="L169" s="74">
        <v>0</v>
      </c>
      <c r="M169" s="74">
        <v>236</v>
      </c>
      <c r="N169" s="74">
        <v>132</v>
      </c>
      <c r="O169" s="74">
        <v>0</v>
      </c>
      <c r="P169" s="74">
        <v>0</v>
      </c>
      <c r="Q169" s="74">
        <v>62</v>
      </c>
      <c r="R169" s="74">
        <v>12</v>
      </c>
      <c r="S169" s="74">
        <v>0</v>
      </c>
      <c r="T169" s="74">
        <v>0</v>
      </c>
      <c r="U169" s="67">
        <v>1200</v>
      </c>
      <c r="V169" s="67">
        <v>547</v>
      </c>
      <c r="W169" s="162"/>
      <c r="X169" s="13" t="s">
        <v>120</v>
      </c>
      <c r="Y169" s="74">
        <v>81</v>
      </c>
      <c r="Z169" s="74">
        <v>45</v>
      </c>
      <c r="AA169" s="74">
        <v>72</v>
      </c>
      <c r="AB169" s="74">
        <v>32</v>
      </c>
      <c r="AC169" s="74">
        <v>0</v>
      </c>
      <c r="AD169" s="74">
        <v>0</v>
      </c>
      <c r="AE169" s="74">
        <v>20</v>
      </c>
      <c r="AF169" s="74">
        <v>7</v>
      </c>
      <c r="AG169" s="74">
        <v>0</v>
      </c>
      <c r="AH169" s="74">
        <v>0</v>
      </c>
      <c r="AI169" s="74">
        <v>47</v>
      </c>
      <c r="AJ169" s="74">
        <v>26</v>
      </c>
      <c r="AK169" s="74">
        <v>0</v>
      </c>
      <c r="AL169" s="74">
        <v>0</v>
      </c>
      <c r="AM169" s="74">
        <v>25</v>
      </c>
      <c r="AN169" s="74">
        <v>5</v>
      </c>
      <c r="AO169" s="74">
        <v>0</v>
      </c>
      <c r="AP169" s="74">
        <v>0</v>
      </c>
      <c r="AQ169" s="67">
        <v>245</v>
      </c>
      <c r="AR169" s="67">
        <v>115</v>
      </c>
      <c r="AS169" s="162"/>
      <c r="AT169" s="13" t="s">
        <v>120</v>
      </c>
      <c r="AU169" s="74">
        <v>5</v>
      </c>
      <c r="AV169" s="74">
        <v>2</v>
      </c>
      <c r="AW169" s="74">
        <v>0</v>
      </c>
      <c r="AX169" s="74">
        <v>1</v>
      </c>
      <c r="AY169" s="74">
        <v>0</v>
      </c>
      <c r="AZ169" s="74">
        <v>2</v>
      </c>
      <c r="BA169" s="74">
        <v>0</v>
      </c>
      <c r="BB169" s="74">
        <v>1</v>
      </c>
      <c r="BC169" s="74">
        <v>0</v>
      </c>
      <c r="BD169" s="67">
        <v>11</v>
      </c>
      <c r="BE169" s="76">
        <v>14</v>
      </c>
      <c r="BF169" s="74">
        <v>10</v>
      </c>
      <c r="BG169" s="74">
        <v>10</v>
      </c>
      <c r="BH169" s="74">
        <v>0</v>
      </c>
      <c r="BI169" s="74">
        <v>1</v>
      </c>
      <c r="BJ169" s="162"/>
      <c r="BK169" s="13" t="s">
        <v>120</v>
      </c>
      <c r="BL169" s="74">
        <v>0</v>
      </c>
      <c r="BM169" s="74">
        <v>324</v>
      </c>
      <c r="BN169" s="74">
        <v>0</v>
      </c>
      <c r="BO169" s="74">
        <v>0</v>
      </c>
      <c r="BP169" s="74">
        <v>0</v>
      </c>
      <c r="BQ169" s="74">
        <v>5</v>
      </c>
      <c r="BR169" s="74">
        <v>0</v>
      </c>
      <c r="BS169" s="74">
        <v>12</v>
      </c>
      <c r="BT169" s="74">
        <v>12</v>
      </c>
      <c r="BU169" s="162"/>
      <c r="BV169" s="13" t="s">
        <v>120</v>
      </c>
      <c r="BW169" s="74">
        <v>183</v>
      </c>
      <c r="BX169" s="74">
        <v>89</v>
      </c>
      <c r="BY169" s="74">
        <v>183</v>
      </c>
      <c r="BZ169" s="74">
        <v>89</v>
      </c>
      <c r="CA169" s="74">
        <v>95</v>
      </c>
      <c r="CB169" s="74">
        <v>36</v>
      </c>
      <c r="CC169" s="74">
        <v>0</v>
      </c>
      <c r="CD169" s="74">
        <v>0</v>
      </c>
      <c r="CE169" s="74">
        <v>0</v>
      </c>
      <c r="CF169" s="74">
        <v>0</v>
      </c>
      <c r="CG169" s="74">
        <v>0</v>
      </c>
      <c r="CH169" s="74">
        <v>0</v>
      </c>
      <c r="CI169" s="74">
        <v>61</v>
      </c>
      <c r="CJ169" s="74">
        <v>17</v>
      </c>
      <c r="CK169" s="74">
        <v>61</v>
      </c>
      <c r="CL169" s="74">
        <v>17</v>
      </c>
      <c r="CM169" s="74">
        <v>41</v>
      </c>
      <c r="CN169" s="74">
        <v>14</v>
      </c>
      <c r="CO169" s="162"/>
      <c r="CP169" s="13" t="s">
        <v>120</v>
      </c>
      <c r="CQ169" s="5">
        <v>17</v>
      </c>
      <c r="CR169" s="5">
        <v>2</v>
      </c>
      <c r="CS169" s="5">
        <v>2</v>
      </c>
      <c r="CT169" s="5">
        <v>5</v>
      </c>
      <c r="CU169" s="5">
        <v>0</v>
      </c>
      <c r="CV169" s="29">
        <v>26</v>
      </c>
      <c r="CW169" s="5">
        <v>5</v>
      </c>
      <c r="CX169" s="5">
        <v>6</v>
      </c>
      <c r="CY169" s="72">
        <v>12</v>
      </c>
      <c r="CZ169" s="5">
        <v>6</v>
      </c>
      <c r="DA169" s="162"/>
      <c r="DB169" s="13" t="s">
        <v>120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135"/>
      <c r="DS169" s="138" t="s">
        <v>204</v>
      </c>
      <c r="DT169" s="138" t="s">
        <v>4315</v>
      </c>
      <c r="DU169" s="138">
        <v>244</v>
      </c>
      <c r="DV169" s="138">
        <v>136</v>
      </c>
      <c r="DW169" s="139">
        <v>648</v>
      </c>
      <c r="DX169" s="139">
        <v>0</v>
      </c>
    </row>
    <row r="170" spans="1:128">
      <c r="A170" s="162"/>
      <c r="B170" s="103" t="s">
        <v>102</v>
      </c>
      <c r="C170" s="105">
        <v>920</v>
      </c>
      <c r="D170" s="105">
        <v>437</v>
      </c>
      <c r="E170" s="105">
        <v>460</v>
      </c>
      <c r="F170" s="105">
        <v>224</v>
      </c>
      <c r="G170" s="105">
        <v>0</v>
      </c>
      <c r="H170" s="105">
        <v>0</v>
      </c>
      <c r="I170" s="105">
        <v>62</v>
      </c>
      <c r="J170" s="105">
        <v>16</v>
      </c>
      <c r="K170" s="105">
        <v>0</v>
      </c>
      <c r="L170" s="105">
        <v>0</v>
      </c>
      <c r="M170" s="105">
        <v>443</v>
      </c>
      <c r="N170" s="105">
        <v>242</v>
      </c>
      <c r="O170" s="105">
        <v>0</v>
      </c>
      <c r="P170" s="105">
        <v>0</v>
      </c>
      <c r="Q170" s="105">
        <v>62</v>
      </c>
      <c r="R170" s="105">
        <v>12</v>
      </c>
      <c r="S170" s="105">
        <v>0</v>
      </c>
      <c r="T170" s="105">
        <v>0</v>
      </c>
      <c r="U170" s="105">
        <v>1947</v>
      </c>
      <c r="V170" s="105">
        <v>931</v>
      </c>
      <c r="W170" s="162"/>
      <c r="X170" s="103" t="s">
        <v>102</v>
      </c>
      <c r="Y170" s="105">
        <v>85</v>
      </c>
      <c r="Z170" s="105">
        <v>47</v>
      </c>
      <c r="AA170" s="105">
        <v>77</v>
      </c>
      <c r="AB170" s="105">
        <v>34</v>
      </c>
      <c r="AC170" s="105">
        <v>0</v>
      </c>
      <c r="AD170" s="105">
        <v>0</v>
      </c>
      <c r="AE170" s="105">
        <v>20</v>
      </c>
      <c r="AF170" s="105">
        <v>7</v>
      </c>
      <c r="AG170" s="105">
        <v>0</v>
      </c>
      <c r="AH170" s="105">
        <v>0</v>
      </c>
      <c r="AI170" s="105">
        <v>86</v>
      </c>
      <c r="AJ170" s="105">
        <v>47</v>
      </c>
      <c r="AK170" s="105">
        <v>0</v>
      </c>
      <c r="AL170" s="105">
        <v>0</v>
      </c>
      <c r="AM170" s="105">
        <v>25</v>
      </c>
      <c r="AN170" s="105">
        <v>5</v>
      </c>
      <c r="AO170" s="105">
        <v>0</v>
      </c>
      <c r="AP170" s="105">
        <v>0</v>
      </c>
      <c r="AQ170" s="105">
        <v>293</v>
      </c>
      <c r="AR170" s="105">
        <v>140</v>
      </c>
      <c r="AS170" s="162"/>
      <c r="AT170" s="103" t="s">
        <v>102</v>
      </c>
      <c r="AU170" s="105">
        <v>10</v>
      </c>
      <c r="AV170" s="105">
        <v>6</v>
      </c>
      <c r="AW170" s="105">
        <v>0</v>
      </c>
      <c r="AX170" s="105">
        <v>1</v>
      </c>
      <c r="AY170" s="105">
        <v>0</v>
      </c>
      <c r="AZ170" s="105">
        <v>5</v>
      </c>
      <c r="BA170" s="105">
        <v>0</v>
      </c>
      <c r="BB170" s="105">
        <v>1</v>
      </c>
      <c r="BC170" s="105">
        <v>0</v>
      </c>
      <c r="BD170" s="105">
        <v>23</v>
      </c>
      <c r="BE170" s="105">
        <v>25</v>
      </c>
      <c r="BF170" s="105">
        <v>19</v>
      </c>
      <c r="BG170" s="105">
        <v>10</v>
      </c>
      <c r="BH170" s="105">
        <v>2</v>
      </c>
      <c r="BI170" s="105">
        <v>5</v>
      </c>
      <c r="BJ170" s="162"/>
      <c r="BK170" s="103" t="s">
        <v>102</v>
      </c>
      <c r="BL170" s="105">
        <v>0</v>
      </c>
      <c r="BM170" s="105">
        <v>540</v>
      </c>
      <c r="BN170" s="105">
        <v>60</v>
      </c>
      <c r="BO170" s="105">
        <v>0</v>
      </c>
      <c r="BP170" s="105">
        <v>0</v>
      </c>
      <c r="BQ170" s="105">
        <v>8</v>
      </c>
      <c r="BR170" s="105">
        <v>14</v>
      </c>
      <c r="BS170" s="105">
        <v>26</v>
      </c>
      <c r="BT170" s="105">
        <v>25</v>
      </c>
      <c r="BU170" s="162"/>
      <c r="BV170" s="103" t="s">
        <v>102</v>
      </c>
      <c r="BW170" s="105">
        <v>313</v>
      </c>
      <c r="BX170" s="105">
        <v>156</v>
      </c>
      <c r="BY170" s="105">
        <v>313</v>
      </c>
      <c r="BZ170" s="105">
        <v>156</v>
      </c>
      <c r="CA170" s="105">
        <v>141</v>
      </c>
      <c r="CB170" s="105">
        <v>55</v>
      </c>
      <c r="CC170" s="105">
        <v>0</v>
      </c>
      <c r="CD170" s="105">
        <v>0</v>
      </c>
      <c r="CE170" s="105">
        <v>0</v>
      </c>
      <c r="CF170" s="105">
        <v>0</v>
      </c>
      <c r="CG170" s="105">
        <v>0</v>
      </c>
      <c r="CH170" s="105">
        <v>0</v>
      </c>
      <c r="CI170" s="105">
        <v>61</v>
      </c>
      <c r="CJ170" s="105">
        <v>17</v>
      </c>
      <c r="CK170" s="105">
        <v>61</v>
      </c>
      <c r="CL170" s="105">
        <v>17</v>
      </c>
      <c r="CM170" s="105">
        <v>41</v>
      </c>
      <c r="CN170" s="105">
        <v>14</v>
      </c>
      <c r="CO170" s="162"/>
      <c r="CP170" s="105" t="s">
        <v>102</v>
      </c>
      <c r="CQ170" s="105">
        <v>23</v>
      </c>
      <c r="CR170" s="105">
        <v>8</v>
      </c>
      <c r="CS170" s="105">
        <v>4</v>
      </c>
      <c r="CT170" s="105">
        <v>27</v>
      </c>
      <c r="CU170" s="105">
        <v>0</v>
      </c>
      <c r="CV170" s="105">
        <v>62</v>
      </c>
      <c r="CW170" s="105">
        <v>11</v>
      </c>
      <c r="CX170" s="105">
        <v>10</v>
      </c>
      <c r="CY170" s="105">
        <v>23</v>
      </c>
      <c r="CZ170" s="105">
        <v>9</v>
      </c>
      <c r="DA170" s="162"/>
      <c r="DB170" s="103" t="s">
        <v>102</v>
      </c>
      <c r="DC170" s="105">
        <v>114</v>
      </c>
      <c r="DD170" s="105">
        <v>143</v>
      </c>
      <c r="DE170" s="105">
        <v>0</v>
      </c>
      <c r="DF170" s="105">
        <v>0</v>
      </c>
      <c r="DG170" s="105">
        <v>0</v>
      </c>
      <c r="DH170" s="105">
        <v>0</v>
      </c>
      <c r="DI170" s="105">
        <v>109</v>
      </c>
      <c r="DJ170" s="105">
        <v>0</v>
      </c>
      <c r="DK170" s="105">
        <v>0</v>
      </c>
      <c r="DL170" s="105">
        <v>0</v>
      </c>
      <c r="DM170" s="105">
        <v>0</v>
      </c>
      <c r="DN170" s="105">
        <v>0</v>
      </c>
      <c r="DO170" s="105">
        <v>0</v>
      </c>
      <c r="DP170" s="105">
        <v>4</v>
      </c>
      <c r="DQ170" s="105">
        <v>0</v>
      </c>
      <c r="DR170" s="135"/>
      <c r="DS170" s="138" t="s">
        <v>204</v>
      </c>
      <c r="DT170" s="138" t="s">
        <v>4316</v>
      </c>
      <c r="DU170" s="138">
        <v>374</v>
      </c>
      <c r="DV170" s="138">
        <v>182</v>
      </c>
      <c r="DW170" s="139">
        <v>1260</v>
      </c>
      <c r="DX170" s="139">
        <v>366</v>
      </c>
    </row>
    <row r="171" spans="1:128">
      <c r="A171" s="162" t="s">
        <v>7</v>
      </c>
      <c r="B171" s="13" t="s">
        <v>119</v>
      </c>
      <c r="C171" s="74">
        <v>28</v>
      </c>
      <c r="D171" s="74">
        <v>8</v>
      </c>
      <c r="E171" s="74">
        <v>26</v>
      </c>
      <c r="F171" s="74">
        <v>14</v>
      </c>
      <c r="G171" s="74">
        <v>0</v>
      </c>
      <c r="H171" s="74">
        <v>0</v>
      </c>
      <c r="I171" s="74">
        <v>0</v>
      </c>
      <c r="J171" s="74">
        <v>0</v>
      </c>
      <c r="K171" s="74">
        <v>0</v>
      </c>
      <c r="L171" s="74">
        <v>0</v>
      </c>
      <c r="M171" s="74">
        <v>0</v>
      </c>
      <c r="N171" s="74">
        <v>0</v>
      </c>
      <c r="O171" s="74">
        <v>0</v>
      </c>
      <c r="P171" s="74">
        <v>0</v>
      </c>
      <c r="Q171" s="74">
        <v>0</v>
      </c>
      <c r="R171" s="74">
        <v>0</v>
      </c>
      <c r="S171" s="74">
        <v>0</v>
      </c>
      <c r="T171" s="74">
        <v>0</v>
      </c>
      <c r="U171" s="67">
        <v>54</v>
      </c>
      <c r="V171" s="67">
        <v>22</v>
      </c>
      <c r="W171" s="162" t="s">
        <v>7</v>
      </c>
      <c r="X171" s="13" t="s">
        <v>119</v>
      </c>
      <c r="Y171" s="74">
        <v>0</v>
      </c>
      <c r="Z171" s="74">
        <v>0</v>
      </c>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67">
        <v>0</v>
      </c>
      <c r="AR171" s="67">
        <v>0</v>
      </c>
      <c r="AS171" s="162" t="s">
        <v>7</v>
      </c>
      <c r="AT171" s="13" t="s">
        <v>119</v>
      </c>
      <c r="AU171" s="74">
        <v>1</v>
      </c>
      <c r="AV171" s="74">
        <v>1</v>
      </c>
      <c r="AW171" s="74">
        <v>0</v>
      </c>
      <c r="AX171" s="74">
        <v>0</v>
      </c>
      <c r="AY171" s="74">
        <v>0</v>
      </c>
      <c r="AZ171" s="74">
        <v>0</v>
      </c>
      <c r="BA171" s="74">
        <v>0</v>
      </c>
      <c r="BB171" s="74">
        <v>0</v>
      </c>
      <c r="BC171" s="74">
        <v>0</v>
      </c>
      <c r="BD171" s="67">
        <v>2</v>
      </c>
      <c r="BE171" s="76">
        <v>0</v>
      </c>
      <c r="BF171" s="74">
        <v>0</v>
      </c>
      <c r="BG171" s="74">
        <v>0</v>
      </c>
      <c r="BH171" s="74">
        <v>2</v>
      </c>
      <c r="BI171" s="74">
        <v>1</v>
      </c>
      <c r="BJ171" s="162" t="s">
        <v>7</v>
      </c>
      <c r="BK171" s="13" t="s">
        <v>119</v>
      </c>
      <c r="BL171" s="74">
        <v>0</v>
      </c>
      <c r="BM171" s="74">
        <v>0</v>
      </c>
      <c r="BN171" s="74">
        <v>30</v>
      </c>
      <c r="BO171" s="74">
        <v>0</v>
      </c>
      <c r="BP171" s="74">
        <v>0</v>
      </c>
      <c r="BQ171" s="74">
        <v>0</v>
      </c>
      <c r="BR171" s="74">
        <v>2</v>
      </c>
      <c r="BS171" s="74">
        <v>0</v>
      </c>
      <c r="BT171" s="74">
        <v>0</v>
      </c>
      <c r="BU171" s="162" t="s">
        <v>7</v>
      </c>
      <c r="BV171" s="13" t="s">
        <v>119</v>
      </c>
      <c r="BW171" s="74">
        <v>0</v>
      </c>
      <c r="BX171" s="74">
        <v>0</v>
      </c>
      <c r="BY171" s="74">
        <v>0</v>
      </c>
      <c r="BZ171" s="74">
        <v>0</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162" t="s">
        <v>7</v>
      </c>
      <c r="CP171" s="13" t="s">
        <v>119</v>
      </c>
      <c r="CQ171" s="5">
        <v>0</v>
      </c>
      <c r="CR171" s="5">
        <v>0</v>
      </c>
      <c r="CS171" s="5">
        <v>0</v>
      </c>
      <c r="CT171" s="5">
        <v>6</v>
      </c>
      <c r="CU171" s="5">
        <v>0</v>
      </c>
      <c r="CV171" s="29">
        <v>6</v>
      </c>
      <c r="CW171" s="5">
        <v>2</v>
      </c>
      <c r="CX171" s="5">
        <v>0</v>
      </c>
      <c r="CY171" s="72">
        <v>0</v>
      </c>
      <c r="CZ171" s="5">
        <v>0</v>
      </c>
      <c r="DA171" s="162" t="s">
        <v>7</v>
      </c>
      <c r="DB171" s="13" t="s">
        <v>119</v>
      </c>
      <c r="DC171" s="74">
        <v>0</v>
      </c>
      <c r="DD171" s="74">
        <v>0</v>
      </c>
      <c r="DE171" s="74">
        <v>0</v>
      </c>
      <c r="DF171" s="74">
        <v>0</v>
      </c>
      <c r="DG171" s="74">
        <v>0</v>
      </c>
      <c r="DH171" s="74">
        <v>0</v>
      </c>
      <c r="DI171" s="74">
        <v>0</v>
      </c>
      <c r="DJ171" s="74">
        <v>0</v>
      </c>
      <c r="DK171" s="74">
        <v>0</v>
      </c>
      <c r="DL171" s="74">
        <v>0</v>
      </c>
      <c r="DM171" s="74">
        <v>0</v>
      </c>
      <c r="DN171" s="74">
        <v>0</v>
      </c>
      <c r="DO171" s="74">
        <v>0</v>
      </c>
      <c r="DP171" s="74">
        <v>0</v>
      </c>
      <c r="DQ171" s="74">
        <v>0</v>
      </c>
      <c r="DR171" s="135"/>
      <c r="DS171" s="138" t="s">
        <v>7</v>
      </c>
      <c r="DT171" s="138" t="s">
        <v>4317</v>
      </c>
      <c r="DU171" s="138">
        <v>0</v>
      </c>
      <c r="DV171" s="138">
        <v>0</v>
      </c>
      <c r="DW171" s="139">
        <v>90</v>
      </c>
      <c r="DX171" s="139">
        <v>0</v>
      </c>
    </row>
    <row r="172" spans="1:128">
      <c r="A172" s="162"/>
      <c r="B172" s="13" t="s">
        <v>120</v>
      </c>
      <c r="C172" s="74">
        <v>154</v>
      </c>
      <c r="D172" s="74">
        <v>59</v>
      </c>
      <c r="E172" s="74">
        <v>236</v>
      </c>
      <c r="F172" s="74">
        <v>111</v>
      </c>
      <c r="G172" s="74">
        <v>0</v>
      </c>
      <c r="H172" s="74">
        <v>0</v>
      </c>
      <c r="I172" s="74">
        <v>0</v>
      </c>
      <c r="J172" s="74">
        <v>0</v>
      </c>
      <c r="K172" s="74">
        <v>30</v>
      </c>
      <c r="L172" s="74">
        <v>4</v>
      </c>
      <c r="M172" s="74">
        <v>187</v>
      </c>
      <c r="N172" s="74">
        <v>83</v>
      </c>
      <c r="O172" s="74">
        <v>0</v>
      </c>
      <c r="P172" s="74">
        <v>0</v>
      </c>
      <c r="Q172" s="74">
        <v>15</v>
      </c>
      <c r="R172" s="74">
        <v>7</v>
      </c>
      <c r="S172" s="74">
        <v>0</v>
      </c>
      <c r="T172" s="74">
        <v>0</v>
      </c>
      <c r="U172" s="67">
        <v>622</v>
      </c>
      <c r="V172" s="67">
        <v>264</v>
      </c>
      <c r="W172" s="162"/>
      <c r="X172" s="13" t="s">
        <v>120</v>
      </c>
      <c r="Y172" s="74">
        <v>25</v>
      </c>
      <c r="Z172" s="74">
        <v>10</v>
      </c>
      <c r="AA172" s="74">
        <v>16</v>
      </c>
      <c r="AB172" s="74">
        <v>10</v>
      </c>
      <c r="AC172" s="74">
        <v>0</v>
      </c>
      <c r="AD172" s="74">
        <v>0</v>
      </c>
      <c r="AE172" s="74">
        <v>0</v>
      </c>
      <c r="AF172" s="74">
        <v>0</v>
      </c>
      <c r="AG172" s="74">
        <v>0</v>
      </c>
      <c r="AH172" s="74">
        <v>0</v>
      </c>
      <c r="AI172" s="74">
        <v>38</v>
      </c>
      <c r="AJ172" s="74">
        <v>18</v>
      </c>
      <c r="AK172" s="74">
        <v>0</v>
      </c>
      <c r="AL172" s="74">
        <v>0</v>
      </c>
      <c r="AM172" s="74">
        <v>3</v>
      </c>
      <c r="AN172" s="74">
        <v>1</v>
      </c>
      <c r="AO172" s="74">
        <v>0</v>
      </c>
      <c r="AP172" s="74">
        <v>0</v>
      </c>
      <c r="AQ172" s="67">
        <v>82</v>
      </c>
      <c r="AR172" s="67">
        <v>39</v>
      </c>
      <c r="AS172" s="162"/>
      <c r="AT172" s="13" t="s">
        <v>120</v>
      </c>
      <c r="AU172" s="74">
        <v>3</v>
      </c>
      <c r="AV172" s="74">
        <v>3</v>
      </c>
      <c r="AW172" s="74">
        <v>0</v>
      </c>
      <c r="AX172" s="74">
        <v>0</v>
      </c>
      <c r="AY172" s="74">
        <v>1</v>
      </c>
      <c r="AZ172" s="74">
        <v>3</v>
      </c>
      <c r="BA172" s="74">
        <v>0</v>
      </c>
      <c r="BB172" s="74">
        <v>1</v>
      </c>
      <c r="BC172" s="74">
        <v>0</v>
      </c>
      <c r="BD172" s="67">
        <v>11</v>
      </c>
      <c r="BE172" s="76">
        <v>11</v>
      </c>
      <c r="BF172" s="74">
        <v>4</v>
      </c>
      <c r="BG172" s="74">
        <v>0</v>
      </c>
      <c r="BH172" s="74">
        <v>0</v>
      </c>
      <c r="BI172" s="74">
        <v>1</v>
      </c>
      <c r="BJ172" s="162"/>
      <c r="BK172" s="13" t="s">
        <v>120</v>
      </c>
      <c r="BL172" s="74">
        <v>0</v>
      </c>
      <c r="BM172" s="74">
        <v>90</v>
      </c>
      <c r="BN172" s="74">
        <v>0</v>
      </c>
      <c r="BO172" s="74">
        <v>0</v>
      </c>
      <c r="BP172" s="74">
        <v>0</v>
      </c>
      <c r="BQ172" s="74">
        <v>4</v>
      </c>
      <c r="BR172" s="74">
        <v>11</v>
      </c>
      <c r="BS172" s="74">
        <v>0</v>
      </c>
      <c r="BT172" s="74">
        <v>0</v>
      </c>
      <c r="BU172" s="162"/>
      <c r="BV172" s="13" t="s">
        <v>120</v>
      </c>
      <c r="BW172" s="74">
        <v>218</v>
      </c>
      <c r="BX172" s="74">
        <v>108</v>
      </c>
      <c r="BY172" s="74">
        <v>188</v>
      </c>
      <c r="BZ172" s="74">
        <v>89</v>
      </c>
      <c r="CA172" s="74">
        <v>86</v>
      </c>
      <c r="CB172" s="74">
        <v>38</v>
      </c>
      <c r="CC172" s="74">
        <v>0</v>
      </c>
      <c r="CD172" s="74">
        <v>0</v>
      </c>
      <c r="CE172" s="74">
        <v>0</v>
      </c>
      <c r="CF172" s="74">
        <v>0</v>
      </c>
      <c r="CG172" s="74">
        <v>0</v>
      </c>
      <c r="CH172" s="74">
        <v>0</v>
      </c>
      <c r="CI172" s="74">
        <v>14</v>
      </c>
      <c r="CJ172" s="74">
        <v>2</v>
      </c>
      <c r="CK172" s="74">
        <v>14</v>
      </c>
      <c r="CL172" s="74">
        <v>2</v>
      </c>
      <c r="CM172" s="74">
        <v>4</v>
      </c>
      <c r="CN172" s="74">
        <v>1</v>
      </c>
      <c r="CO172" s="162"/>
      <c r="CP172" s="13" t="s">
        <v>120</v>
      </c>
      <c r="CQ172" s="5">
        <v>2</v>
      </c>
      <c r="CR172" s="5">
        <v>5</v>
      </c>
      <c r="CS172" s="5">
        <v>0</v>
      </c>
      <c r="CT172" s="5">
        <v>13</v>
      </c>
      <c r="CU172" s="5">
        <v>0</v>
      </c>
      <c r="CV172" s="29">
        <v>20</v>
      </c>
      <c r="CW172" s="5">
        <v>8</v>
      </c>
      <c r="CX172" s="5">
        <v>6</v>
      </c>
      <c r="CY172" s="72">
        <v>11</v>
      </c>
      <c r="CZ172" s="5">
        <v>6</v>
      </c>
      <c r="DA172" s="162"/>
      <c r="DB172" s="13" t="s">
        <v>120</v>
      </c>
      <c r="DC172" s="74">
        <v>118</v>
      </c>
      <c r="DD172" s="74">
        <v>118</v>
      </c>
      <c r="DE172" s="74">
        <v>0</v>
      </c>
      <c r="DF172" s="74">
        <v>0</v>
      </c>
      <c r="DG172" s="74">
        <v>0</v>
      </c>
      <c r="DH172" s="74">
        <v>0</v>
      </c>
      <c r="DI172" s="74">
        <v>118</v>
      </c>
      <c r="DJ172" s="74">
        <v>0</v>
      </c>
      <c r="DK172" s="74">
        <v>0</v>
      </c>
      <c r="DL172" s="74">
        <v>0</v>
      </c>
      <c r="DM172" s="74">
        <v>0</v>
      </c>
      <c r="DN172" s="74">
        <v>0</v>
      </c>
      <c r="DO172" s="74">
        <v>0</v>
      </c>
      <c r="DP172" s="74">
        <v>0</v>
      </c>
      <c r="DQ172" s="74">
        <v>0</v>
      </c>
      <c r="DR172" s="135"/>
      <c r="DS172" s="138" t="s">
        <v>7</v>
      </c>
      <c r="DT172" s="138" t="s">
        <v>4318</v>
      </c>
      <c r="DU172" s="138">
        <v>232</v>
      </c>
      <c r="DV172" s="138">
        <v>90</v>
      </c>
      <c r="DW172" s="139">
        <v>180</v>
      </c>
      <c r="DX172" s="139">
        <v>354</v>
      </c>
    </row>
    <row r="173" spans="1:128">
      <c r="A173" s="162"/>
      <c r="B173" s="103" t="s">
        <v>102</v>
      </c>
      <c r="C173" s="105">
        <v>182</v>
      </c>
      <c r="D173" s="105">
        <v>67</v>
      </c>
      <c r="E173" s="105">
        <v>262</v>
      </c>
      <c r="F173" s="105">
        <v>125</v>
      </c>
      <c r="G173" s="105">
        <v>0</v>
      </c>
      <c r="H173" s="105">
        <v>0</v>
      </c>
      <c r="I173" s="105">
        <v>0</v>
      </c>
      <c r="J173" s="105">
        <v>0</v>
      </c>
      <c r="K173" s="105">
        <v>30</v>
      </c>
      <c r="L173" s="105">
        <v>4</v>
      </c>
      <c r="M173" s="105">
        <v>187</v>
      </c>
      <c r="N173" s="105">
        <v>83</v>
      </c>
      <c r="O173" s="105">
        <v>0</v>
      </c>
      <c r="P173" s="105">
        <v>0</v>
      </c>
      <c r="Q173" s="105">
        <v>15</v>
      </c>
      <c r="R173" s="105">
        <v>7</v>
      </c>
      <c r="S173" s="105">
        <v>0</v>
      </c>
      <c r="T173" s="105">
        <v>0</v>
      </c>
      <c r="U173" s="105">
        <v>676</v>
      </c>
      <c r="V173" s="105">
        <v>286</v>
      </c>
      <c r="W173" s="162"/>
      <c r="X173" s="103" t="s">
        <v>102</v>
      </c>
      <c r="Y173" s="105">
        <v>25</v>
      </c>
      <c r="Z173" s="105">
        <v>10</v>
      </c>
      <c r="AA173" s="105">
        <v>16</v>
      </c>
      <c r="AB173" s="105">
        <v>10</v>
      </c>
      <c r="AC173" s="105">
        <v>0</v>
      </c>
      <c r="AD173" s="105">
        <v>0</v>
      </c>
      <c r="AE173" s="105">
        <v>0</v>
      </c>
      <c r="AF173" s="105">
        <v>0</v>
      </c>
      <c r="AG173" s="105">
        <v>0</v>
      </c>
      <c r="AH173" s="105">
        <v>0</v>
      </c>
      <c r="AI173" s="105">
        <v>38</v>
      </c>
      <c r="AJ173" s="105">
        <v>18</v>
      </c>
      <c r="AK173" s="105">
        <v>0</v>
      </c>
      <c r="AL173" s="105">
        <v>0</v>
      </c>
      <c r="AM173" s="105">
        <v>3</v>
      </c>
      <c r="AN173" s="105">
        <v>1</v>
      </c>
      <c r="AO173" s="105">
        <v>0</v>
      </c>
      <c r="AP173" s="105">
        <v>0</v>
      </c>
      <c r="AQ173" s="105">
        <v>82</v>
      </c>
      <c r="AR173" s="105">
        <v>39</v>
      </c>
      <c r="AS173" s="162"/>
      <c r="AT173" s="103" t="s">
        <v>102</v>
      </c>
      <c r="AU173" s="105">
        <v>4</v>
      </c>
      <c r="AV173" s="105">
        <v>4</v>
      </c>
      <c r="AW173" s="105">
        <v>0</v>
      </c>
      <c r="AX173" s="105">
        <v>0</v>
      </c>
      <c r="AY173" s="105">
        <v>1</v>
      </c>
      <c r="AZ173" s="105">
        <v>3</v>
      </c>
      <c r="BA173" s="105">
        <v>0</v>
      </c>
      <c r="BB173" s="105">
        <v>1</v>
      </c>
      <c r="BC173" s="105">
        <v>0</v>
      </c>
      <c r="BD173" s="105">
        <v>13</v>
      </c>
      <c r="BE173" s="105">
        <v>11</v>
      </c>
      <c r="BF173" s="105">
        <v>4</v>
      </c>
      <c r="BG173" s="105">
        <v>0</v>
      </c>
      <c r="BH173" s="105">
        <v>2</v>
      </c>
      <c r="BI173" s="105">
        <v>2</v>
      </c>
      <c r="BJ173" s="162"/>
      <c r="BK173" s="103" t="s">
        <v>102</v>
      </c>
      <c r="BL173" s="105">
        <v>0</v>
      </c>
      <c r="BM173" s="105">
        <v>90</v>
      </c>
      <c r="BN173" s="105">
        <v>30</v>
      </c>
      <c r="BO173" s="105">
        <v>0</v>
      </c>
      <c r="BP173" s="105">
        <v>0</v>
      </c>
      <c r="BQ173" s="105">
        <v>4</v>
      </c>
      <c r="BR173" s="105">
        <v>13</v>
      </c>
      <c r="BS173" s="105">
        <v>0</v>
      </c>
      <c r="BT173" s="105">
        <v>0</v>
      </c>
      <c r="BU173" s="162"/>
      <c r="BV173" s="103" t="s">
        <v>102</v>
      </c>
      <c r="BW173" s="105">
        <v>218</v>
      </c>
      <c r="BX173" s="105">
        <v>108</v>
      </c>
      <c r="BY173" s="105">
        <v>188</v>
      </c>
      <c r="BZ173" s="105">
        <v>89</v>
      </c>
      <c r="CA173" s="105">
        <v>86</v>
      </c>
      <c r="CB173" s="105">
        <v>38</v>
      </c>
      <c r="CC173" s="105">
        <v>0</v>
      </c>
      <c r="CD173" s="105">
        <v>0</v>
      </c>
      <c r="CE173" s="105">
        <v>0</v>
      </c>
      <c r="CF173" s="105">
        <v>0</v>
      </c>
      <c r="CG173" s="105">
        <v>0</v>
      </c>
      <c r="CH173" s="105">
        <v>0</v>
      </c>
      <c r="CI173" s="105">
        <v>14</v>
      </c>
      <c r="CJ173" s="105">
        <v>2</v>
      </c>
      <c r="CK173" s="105">
        <v>14</v>
      </c>
      <c r="CL173" s="105">
        <v>2</v>
      </c>
      <c r="CM173" s="105">
        <v>4</v>
      </c>
      <c r="CN173" s="105">
        <v>1</v>
      </c>
      <c r="CO173" s="162"/>
      <c r="CP173" s="105" t="s">
        <v>102</v>
      </c>
      <c r="CQ173" s="105">
        <v>2</v>
      </c>
      <c r="CR173" s="105">
        <v>5</v>
      </c>
      <c r="CS173" s="105">
        <v>0</v>
      </c>
      <c r="CT173" s="105">
        <v>19</v>
      </c>
      <c r="CU173" s="105">
        <v>0</v>
      </c>
      <c r="CV173" s="105">
        <v>26</v>
      </c>
      <c r="CW173" s="105">
        <v>10</v>
      </c>
      <c r="CX173" s="105">
        <v>6</v>
      </c>
      <c r="CY173" s="105">
        <v>11</v>
      </c>
      <c r="CZ173" s="105">
        <v>6</v>
      </c>
      <c r="DA173" s="162"/>
      <c r="DB173" s="103" t="s">
        <v>102</v>
      </c>
      <c r="DC173" s="105">
        <v>118</v>
      </c>
      <c r="DD173" s="105">
        <v>118</v>
      </c>
      <c r="DE173" s="105">
        <v>0</v>
      </c>
      <c r="DF173" s="105">
        <v>0</v>
      </c>
      <c r="DG173" s="105">
        <v>0</v>
      </c>
      <c r="DH173" s="105">
        <v>0</v>
      </c>
      <c r="DI173" s="105">
        <v>118</v>
      </c>
      <c r="DJ173" s="105">
        <v>0</v>
      </c>
      <c r="DK173" s="105">
        <v>0</v>
      </c>
      <c r="DL173" s="105">
        <v>0</v>
      </c>
      <c r="DM173" s="105">
        <v>0</v>
      </c>
      <c r="DN173" s="105">
        <v>0</v>
      </c>
      <c r="DO173" s="105">
        <v>0</v>
      </c>
      <c r="DP173" s="105">
        <v>0</v>
      </c>
      <c r="DQ173" s="105">
        <v>0</v>
      </c>
      <c r="DR173" s="135"/>
      <c r="DS173" s="138" t="s">
        <v>7</v>
      </c>
      <c r="DT173" s="138" t="s">
        <v>4319</v>
      </c>
      <c r="DU173" s="138">
        <v>232</v>
      </c>
      <c r="DV173" s="138">
        <v>90</v>
      </c>
      <c r="DW173" s="139">
        <v>270</v>
      </c>
      <c r="DX173" s="139">
        <v>354</v>
      </c>
    </row>
    <row r="174" spans="1:128">
      <c r="A174" s="162" t="s">
        <v>205</v>
      </c>
      <c r="B174" s="13" t="s">
        <v>119</v>
      </c>
      <c r="C174" s="74">
        <v>167</v>
      </c>
      <c r="D174" s="74">
        <v>96</v>
      </c>
      <c r="E174" s="74">
        <v>95</v>
      </c>
      <c r="F174" s="74">
        <v>50</v>
      </c>
      <c r="G174" s="74">
        <v>0</v>
      </c>
      <c r="H174" s="74">
        <v>0</v>
      </c>
      <c r="I174" s="74">
        <v>0</v>
      </c>
      <c r="J174" s="74">
        <v>0</v>
      </c>
      <c r="K174" s="74">
        <v>0</v>
      </c>
      <c r="L174" s="74">
        <v>0</v>
      </c>
      <c r="M174" s="74">
        <v>124</v>
      </c>
      <c r="N174" s="74">
        <v>71</v>
      </c>
      <c r="O174" s="74">
        <v>0</v>
      </c>
      <c r="P174" s="74">
        <v>0</v>
      </c>
      <c r="Q174" s="74">
        <v>0</v>
      </c>
      <c r="R174" s="74">
        <v>0</v>
      </c>
      <c r="S174" s="74">
        <v>0</v>
      </c>
      <c r="T174" s="74">
        <v>0</v>
      </c>
      <c r="U174" s="67">
        <v>386</v>
      </c>
      <c r="V174" s="67">
        <v>217</v>
      </c>
      <c r="W174" s="162" t="s">
        <v>205</v>
      </c>
      <c r="X174" s="13" t="s">
        <v>119</v>
      </c>
      <c r="Y174" s="74">
        <v>2</v>
      </c>
      <c r="Z174" s="74">
        <v>2</v>
      </c>
      <c r="AA174" s="74">
        <v>8</v>
      </c>
      <c r="AB174" s="74">
        <v>5</v>
      </c>
      <c r="AC174" s="74">
        <v>0</v>
      </c>
      <c r="AD174" s="74">
        <v>0</v>
      </c>
      <c r="AE174" s="74">
        <v>0</v>
      </c>
      <c r="AF174" s="74">
        <v>0</v>
      </c>
      <c r="AG174" s="74">
        <v>0</v>
      </c>
      <c r="AH174" s="74">
        <v>0</v>
      </c>
      <c r="AI174" s="74">
        <v>14</v>
      </c>
      <c r="AJ174" s="74">
        <v>4</v>
      </c>
      <c r="AK174" s="74">
        <v>0</v>
      </c>
      <c r="AL174" s="74">
        <v>0</v>
      </c>
      <c r="AM174" s="74">
        <v>0</v>
      </c>
      <c r="AN174" s="74">
        <v>0</v>
      </c>
      <c r="AO174" s="74">
        <v>0</v>
      </c>
      <c r="AP174" s="74">
        <v>0</v>
      </c>
      <c r="AQ174" s="67">
        <v>24</v>
      </c>
      <c r="AR174" s="67">
        <v>11</v>
      </c>
      <c r="AS174" s="162" t="s">
        <v>205</v>
      </c>
      <c r="AT174" s="13" t="s">
        <v>119</v>
      </c>
      <c r="AU174" s="74">
        <v>3</v>
      </c>
      <c r="AV174" s="74">
        <v>2</v>
      </c>
      <c r="AW174" s="74">
        <v>0</v>
      </c>
      <c r="AX174" s="74">
        <v>0</v>
      </c>
      <c r="AY174" s="74">
        <v>0</v>
      </c>
      <c r="AZ174" s="74">
        <v>2</v>
      </c>
      <c r="BA174" s="74">
        <v>0</v>
      </c>
      <c r="BB174" s="74">
        <v>0</v>
      </c>
      <c r="BC174" s="74">
        <v>0</v>
      </c>
      <c r="BD174" s="67">
        <v>7</v>
      </c>
      <c r="BE174" s="76">
        <v>9</v>
      </c>
      <c r="BF174" s="74">
        <v>5</v>
      </c>
      <c r="BG174" s="74">
        <v>0</v>
      </c>
      <c r="BH174" s="74">
        <v>3</v>
      </c>
      <c r="BI174" s="74">
        <v>2</v>
      </c>
      <c r="BJ174" s="162" t="s">
        <v>205</v>
      </c>
      <c r="BK174" s="13" t="s">
        <v>119</v>
      </c>
      <c r="BL174" s="74">
        <v>3</v>
      </c>
      <c r="BM174" s="74">
        <v>107</v>
      </c>
      <c r="BN174" s="74">
        <v>0</v>
      </c>
      <c r="BO174" s="74">
        <v>0</v>
      </c>
      <c r="BP174" s="74">
        <v>0</v>
      </c>
      <c r="BQ174" s="74">
        <v>4</v>
      </c>
      <c r="BR174" s="74">
        <v>6</v>
      </c>
      <c r="BS174" s="74">
        <v>6</v>
      </c>
      <c r="BT174" s="74">
        <v>6</v>
      </c>
      <c r="BU174" s="162" t="s">
        <v>205</v>
      </c>
      <c r="BV174" s="13" t="s">
        <v>119</v>
      </c>
      <c r="BW174" s="74">
        <v>42</v>
      </c>
      <c r="BX174" s="74">
        <v>23</v>
      </c>
      <c r="BY174" s="74">
        <v>41</v>
      </c>
      <c r="BZ174" s="74">
        <v>23</v>
      </c>
      <c r="CA174" s="74">
        <v>18</v>
      </c>
      <c r="CB174" s="74">
        <v>11</v>
      </c>
      <c r="CC174" s="74">
        <v>0</v>
      </c>
      <c r="CD174" s="74">
        <v>0</v>
      </c>
      <c r="CE174" s="74">
        <v>0</v>
      </c>
      <c r="CF174" s="74">
        <v>0</v>
      </c>
      <c r="CG174" s="74">
        <v>0</v>
      </c>
      <c r="CH174" s="74">
        <v>0</v>
      </c>
      <c r="CI174" s="74">
        <v>0</v>
      </c>
      <c r="CJ174" s="74">
        <v>0</v>
      </c>
      <c r="CK174" s="74">
        <v>0</v>
      </c>
      <c r="CL174" s="74">
        <v>0</v>
      </c>
      <c r="CM174" s="74">
        <v>0</v>
      </c>
      <c r="CN174" s="74">
        <v>0</v>
      </c>
      <c r="CO174" s="162" t="s">
        <v>205</v>
      </c>
      <c r="CP174" s="13" t="s">
        <v>119</v>
      </c>
      <c r="CQ174" s="5">
        <v>16</v>
      </c>
      <c r="CR174" s="5">
        <v>1</v>
      </c>
      <c r="CS174" s="5">
        <v>0</v>
      </c>
      <c r="CT174" s="5">
        <v>9</v>
      </c>
      <c r="CU174" s="5">
        <v>0</v>
      </c>
      <c r="CV174" s="29">
        <v>26</v>
      </c>
      <c r="CW174" s="5">
        <v>11</v>
      </c>
      <c r="CX174" s="5">
        <v>8</v>
      </c>
      <c r="CY174" s="72">
        <v>2</v>
      </c>
      <c r="CZ174" s="5">
        <v>1</v>
      </c>
      <c r="DA174" s="162" t="s">
        <v>205</v>
      </c>
      <c r="DB174" s="13" t="s">
        <v>119</v>
      </c>
      <c r="DC174" s="74">
        <v>0</v>
      </c>
      <c r="DD174" s="74">
        <v>0</v>
      </c>
      <c r="DE174" s="74">
        <v>0</v>
      </c>
      <c r="DF174" s="74">
        <v>0</v>
      </c>
      <c r="DG174" s="74">
        <v>0</v>
      </c>
      <c r="DH174" s="74">
        <v>0</v>
      </c>
      <c r="DI174" s="74">
        <v>0</v>
      </c>
      <c r="DJ174" s="74">
        <v>0</v>
      </c>
      <c r="DK174" s="74">
        <v>0</v>
      </c>
      <c r="DL174" s="74">
        <v>0</v>
      </c>
      <c r="DM174" s="74">
        <v>0</v>
      </c>
      <c r="DN174" s="74">
        <v>0</v>
      </c>
      <c r="DO174" s="74">
        <v>0</v>
      </c>
      <c r="DP174" s="74">
        <v>0</v>
      </c>
      <c r="DQ174" s="74">
        <v>0</v>
      </c>
      <c r="DR174" s="135"/>
      <c r="DS174" s="138" t="s">
        <v>205</v>
      </c>
      <c r="DT174" s="138" t="s">
        <v>4320</v>
      </c>
      <c r="DU174" s="138">
        <v>42</v>
      </c>
      <c r="DV174" s="138">
        <v>18</v>
      </c>
      <c r="DW174" s="139">
        <v>217</v>
      </c>
      <c r="DX174" s="139">
        <v>0</v>
      </c>
    </row>
    <row r="175" spans="1:128">
      <c r="A175" s="162"/>
      <c r="B175" s="13" t="s">
        <v>120</v>
      </c>
      <c r="C175" s="74">
        <v>0</v>
      </c>
      <c r="D175" s="74">
        <v>0</v>
      </c>
      <c r="E175" s="74">
        <v>0</v>
      </c>
      <c r="F175" s="74">
        <v>0</v>
      </c>
      <c r="G175" s="74">
        <v>0</v>
      </c>
      <c r="H175" s="74">
        <v>0</v>
      </c>
      <c r="I175" s="74">
        <v>0</v>
      </c>
      <c r="J175" s="74">
        <v>0</v>
      </c>
      <c r="K175" s="74">
        <v>0</v>
      </c>
      <c r="L175" s="74">
        <v>0</v>
      </c>
      <c r="M175" s="74">
        <v>0</v>
      </c>
      <c r="N175" s="74">
        <v>0</v>
      </c>
      <c r="O175" s="74">
        <v>0</v>
      </c>
      <c r="P175" s="74">
        <v>0</v>
      </c>
      <c r="Q175" s="74">
        <v>0</v>
      </c>
      <c r="R175" s="74">
        <v>0</v>
      </c>
      <c r="S175" s="74">
        <v>0</v>
      </c>
      <c r="T175" s="74">
        <v>0</v>
      </c>
      <c r="U175" s="67">
        <v>0</v>
      </c>
      <c r="V175" s="67">
        <v>0</v>
      </c>
      <c r="W175" s="162"/>
      <c r="X175" s="13" t="s">
        <v>120</v>
      </c>
      <c r="Y175" s="74">
        <v>0</v>
      </c>
      <c r="Z175" s="74">
        <v>0</v>
      </c>
      <c r="AA175" s="74">
        <v>0</v>
      </c>
      <c r="AB175" s="74">
        <v>0</v>
      </c>
      <c r="AC175" s="74">
        <v>0</v>
      </c>
      <c r="AD175" s="74">
        <v>0</v>
      </c>
      <c r="AE175" s="74">
        <v>0</v>
      </c>
      <c r="AF175" s="74">
        <v>0</v>
      </c>
      <c r="AG175" s="74">
        <v>0</v>
      </c>
      <c r="AH175" s="74">
        <v>0</v>
      </c>
      <c r="AI175" s="74">
        <v>0</v>
      </c>
      <c r="AJ175" s="74">
        <v>0</v>
      </c>
      <c r="AK175" s="74">
        <v>0</v>
      </c>
      <c r="AL175" s="74">
        <v>0</v>
      </c>
      <c r="AM175" s="74">
        <v>0</v>
      </c>
      <c r="AN175" s="74">
        <v>0</v>
      </c>
      <c r="AO175" s="74">
        <v>0</v>
      </c>
      <c r="AP175" s="74">
        <v>0</v>
      </c>
      <c r="AQ175" s="67">
        <v>0</v>
      </c>
      <c r="AR175" s="67">
        <v>0</v>
      </c>
      <c r="AS175" s="162"/>
      <c r="AT175" s="13" t="s">
        <v>120</v>
      </c>
      <c r="AU175" s="74">
        <v>0</v>
      </c>
      <c r="AV175" s="74">
        <v>0</v>
      </c>
      <c r="AW175" s="74">
        <v>0</v>
      </c>
      <c r="AX175" s="74">
        <v>0</v>
      </c>
      <c r="AY175" s="74">
        <v>0</v>
      </c>
      <c r="AZ175" s="74">
        <v>0</v>
      </c>
      <c r="BA175" s="74">
        <v>0</v>
      </c>
      <c r="BB175" s="74">
        <v>0</v>
      </c>
      <c r="BC175" s="74">
        <v>0</v>
      </c>
      <c r="BD175" s="67">
        <v>0</v>
      </c>
      <c r="BE175" s="76">
        <v>0</v>
      </c>
      <c r="BF175" s="74">
        <v>0</v>
      </c>
      <c r="BG175" s="74">
        <v>0</v>
      </c>
      <c r="BH175" s="74">
        <v>0</v>
      </c>
      <c r="BI175" s="74">
        <v>0</v>
      </c>
      <c r="BJ175" s="162"/>
      <c r="BK175" s="13" t="s">
        <v>120</v>
      </c>
      <c r="BL175" s="74">
        <v>0</v>
      </c>
      <c r="BM175" s="74">
        <v>0</v>
      </c>
      <c r="BN175" s="74">
        <v>0</v>
      </c>
      <c r="BO175" s="74">
        <v>0</v>
      </c>
      <c r="BP175" s="74">
        <v>0</v>
      </c>
      <c r="BQ175" s="74">
        <v>0</v>
      </c>
      <c r="BR175" s="74">
        <v>0</v>
      </c>
      <c r="BS175" s="74">
        <v>0</v>
      </c>
      <c r="BT175" s="74">
        <v>0</v>
      </c>
      <c r="BU175" s="162"/>
      <c r="BV175" s="13" t="s">
        <v>120</v>
      </c>
      <c r="BW175" s="74">
        <v>0</v>
      </c>
      <c r="BX175" s="74">
        <v>0</v>
      </c>
      <c r="BY175" s="74">
        <v>0</v>
      </c>
      <c r="BZ175" s="74">
        <v>0</v>
      </c>
      <c r="CA175" s="74">
        <v>0</v>
      </c>
      <c r="CB175" s="74">
        <v>0</v>
      </c>
      <c r="CC175" s="74">
        <v>0</v>
      </c>
      <c r="CD175" s="74">
        <v>0</v>
      </c>
      <c r="CE175" s="74">
        <v>0</v>
      </c>
      <c r="CF175" s="74">
        <v>0</v>
      </c>
      <c r="CG175" s="74">
        <v>0</v>
      </c>
      <c r="CH175" s="74">
        <v>0</v>
      </c>
      <c r="CI175" s="74">
        <v>0</v>
      </c>
      <c r="CJ175" s="74">
        <v>0</v>
      </c>
      <c r="CK175" s="74">
        <v>0</v>
      </c>
      <c r="CL175" s="74">
        <v>0</v>
      </c>
      <c r="CM175" s="74">
        <v>0</v>
      </c>
      <c r="CN175" s="74">
        <v>0</v>
      </c>
      <c r="CO175" s="162"/>
      <c r="CP175" s="13" t="s">
        <v>120</v>
      </c>
      <c r="CQ175" s="5">
        <v>0</v>
      </c>
      <c r="CR175" s="5">
        <v>0</v>
      </c>
      <c r="CS175" s="5">
        <v>0</v>
      </c>
      <c r="CT175" s="5">
        <v>0</v>
      </c>
      <c r="CU175" s="5">
        <v>0</v>
      </c>
      <c r="CV175" s="29">
        <v>0</v>
      </c>
      <c r="CW175" s="5">
        <v>0</v>
      </c>
      <c r="CX175" s="5">
        <v>0</v>
      </c>
      <c r="CY175" s="72">
        <v>0</v>
      </c>
      <c r="CZ175" s="5">
        <v>0</v>
      </c>
      <c r="DA175" s="162"/>
      <c r="DB175" s="13" t="s">
        <v>120</v>
      </c>
      <c r="DC175" s="74">
        <v>0</v>
      </c>
      <c r="DD175" s="74">
        <v>0</v>
      </c>
      <c r="DE175" s="74">
        <v>0</v>
      </c>
      <c r="DF175" s="74">
        <v>0</v>
      </c>
      <c r="DG175" s="74">
        <v>0</v>
      </c>
      <c r="DH175" s="74">
        <v>0</v>
      </c>
      <c r="DI175" s="74">
        <v>0</v>
      </c>
      <c r="DJ175" s="74">
        <v>0</v>
      </c>
      <c r="DK175" s="74">
        <v>0</v>
      </c>
      <c r="DL175" s="74">
        <v>0</v>
      </c>
      <c r="DM175" s="74">
        <v>0</v>
      </c>
      <c r="DN175" s="74">
        <v>0</v>
      </c>
      <c r="DO175" s="74">
        <v>0</v>
      </c>
      <c r="DP175" s="74">
        <v>0</v>
      </c>
      <c r="DQ175" s="74">
        <v>0</v>
      </c>
      <c r="DR175" s="135"/>
      <c r="DS175" s="138" t="s">
        <v>205</v>
      </c>
      <c r="DT175" s="138" t="s">
        <v>4321</v>
      </c>
      <c r="DU175" s="138">
        <v>0</v>
      </c>
      <c r="DV175" s="138">
        <v>0</v>
      </c>
      <c r="DW175" s="139">
        <v>0</v>
      </c>
      <c r="DX175" s="139">
        <v>0</v>
      </c>
    </row>
    <row r="176" spans="1:128">
      <c r="A176" s="162"/>
      <c r="B176" s="103" t="s">
        <v>102</v>
      </c>
      <c r="C176" s="105">
        <v>167</v>
      </c>
      <c r="D176" s="105">
        <v>96</v>
      </c>
      <c r="E176" s="105">
        <v>95</v>
      </c>
      <c r="F176" s="105">
        <v>50</v>
      </c>
      <c r="G176" s="105">
        <v>0</v>
      </c>
      <c r="H176" s="105">
        <v>0</v>
      </c>
      <c r="I176" s="105">
        <v>0</v>
      </c>
      <c r="J176" s="105">
        <v>0</v>
      </c>
      <c r="K176" s="105">
        <v>0</v>
      </c>
      <c r="L176" s="105">
        <v>0</v>
      </c>
      <c r="M176" s="105">
        <v>124</v>
      </c>
      <c r="N176" s="105">
        <v>71</v>
      </c>
      <c r="O176" s="105">
        <v>0</v>
      </c>
      <c r="P176" s="105">
        <v>0</v>
      </c>
      <c r="Q176" s="105">
        <v>0</v>
      </c>
      <c r="R176" s="105">
        <v>0</v>
      </c>
      <c r="S176" s="105">
        <v>0</v>
      </c>
      <c r="T176" s="105">
        <v>0</v>
      </c>
      <c r="U176" s="105">
        <v>386</v>
      </c>
      <c r="V176" s="105">
        <v>217</v>
      </c>
      <c r="W176" s="162"/>
      <c r="X176" s="103" t="s">
        <v>102</v>
      </c>
      <c r="Y176" s="105">
        <v>2</v>
      </c>
      <c r="Z176" s="105">
        <v>2</v>
      </c>
      <c r="AA176" s="105">
        <v>8</v>
      </c>
      <c r="AB176" s="105">
        <v>5</v>
      </c>
      <c r="AC176" s="105">
        <v>0</v>
      </c>
      <c r="AD176" s="105">
        <v>0</v>
      </c>
      <c r="AE176" s="105">
        <v>0</v>
      </c>
      <c r="AF176" s="105">
        <v>0</v>
      </c>
      <c r="AG176" s="105">
        <v>0</v>
      </c>
      <c r="AH176" s="105">
        <v>0</v>
      </c>
      <c r="AI176" s="105">
        <v>14</v>
      </c>
      <c r="AJ176" s="105">
        <v>4</v>
      </c>
      <c r="AK176" s="105">
        <v>0</v>
      </c>
      <c r="AL176" s="105">
        <v>0</v>
      </c>
      <c r="AM176" s="105">
        <v>0</v>
      </c>
      <c r="AN176" s="105">
        <v>0</v>
      </c>
      <c r="AO176" s="105">
        <v>0</v>
      </c>
      <c r="AP176" s="105">
        <v>0</v>
      </c>
      <c r="AQ176" s="105">
        <v>24</v>
      </c>
      <c r="AR176" s="105">
        <v>11</v>
      </c>
      <c r="AS176" s="162"/>
      <c r="AT176" s="103" t="s">
        <v>102</v>
      </c>
      <c r="AU176" s="105">
        <v>3</v>
      </c>
      <c r="AV176" s="105">
        <v>2</v>
      </c>
      <c r="AW176" s="105">
        <v>0</v>
      </c>
      <c r="AX176" s="105">
        <v>0</v>
      </c>
      <c r="AY176" s="105">
        <v>0</v>
      </c>
      <c r="AZ176" s="105">
        <v>2</v>
      </c>
      <c r="BA176" s="105">
        <v>0</v>
      </c>
      <c r="BB176" s="105">
        <v>0</v>
      </c>
      <c r="BC176" s="105">
        <v>0</v>
      </c>
      <c r="BD176" s="105">
        <v>7</v>
      </c>
      <c r="BE176" s="105">
        <v>9</v>
      </c>
      <c r="BF176" s="105">
        <v>5</v>
      </c>
      <c r="BG176" s="105">
        <v>0</v>
      </c>
      <c r="BH176" s="105">
        <v>3</v>
      </c>
      <c r="BI176" s="105">
        <v>2</v>
      </c>
      <c r="BJ176" s="162"/>
      <c r="BK176" s="103" t="s">
        <v>102</v>
      </c>
      <c r="BL176" s="105">
        <v>3</v>
      </c>
      <c r="BM176" s="105">
        <v>107</v>
      </c>
      <c r="BN176" s="105">
        <v>0</v>
      </c>
      <c r="BO176" s="105">
        <v>0</v>
      </c>
      <c r="BP176" s="105">
        <v>0</v>
      </c>
      <c r="BQ176" s="105">
        <v>4</v>
      </c>
      <c r="BR176" s="105">
        <v>6</v>
      </c>
      <c r="BS176" s="105">
        <v>6</v>
      </c>
      <c r="BT176" s="105">
        <v>6</v>
      </c>
      <c r="BU176" s="162"/>
      <c r="BV176" s="103" t="s">
        <v>102</v>
      </c>
      <c r="BW176" s="105">
        <v>42</v>
      </c>
      <c r="BX176" s="105">
        <v>23</v>
      </c>
      <c r="BY176" s="105">
        <v>41</v>
      </c>
      <c r="BZ176" s="105">
        <v>23</v>
      </c>
      <c r="CA176" s="105">
        <v>18</v>
      </c>
      <c r="CB176" s="105">
        <v>11</v>
      </c>
      <c r="CC176" s="105">
        <v>0</v>
      </c>
      <c r="CD176" s="105">
        <v>0</v>
      </c>
      <c r="CE176" s="105">
        <v>0</v>
      </c>
      <c r="CF176" s="105">
        <v>0</v>
      </c>
      <c r="CG176" s="105">
        <v>0</v>
      </c>
      <c r="CH176" s="105">
        <v>0</v>
      </c>
      <c r="CI176" s="105">
        <v>0</v>
      </c>
      <c r="CJ176" s="105">
        <v>0</v>
      </c>
      <c r="CK176" s="105">
        <v>0</v>
      </c>
      <c r="CL176" s="105">
        <v>0</v>
      </c>
      <c r="CM176" s="105">
        <v>0</v>
      </c>
      <c r="CN176" s="105">
        <v>0</v>
      </c>
      <c r="CO176" s="162"/>
      <c r="CP176" s="105" t="s">
        <v>102</v>
      </c>
      <c r="CQ176" s="105">
        <v>16</v>
      </c>
      <c r="CR176" s="105">
        <v>1</v>
      </c>
      <c r="CS176" s="105">
        <v>0</v>
      </c>
      <c r="CT176" s="105">
        <v>9</v>
      </c>
      <c r="CU176" s="105">
        <v>0</v>
      </c>
      <c r="CV176" s="105">
        <v>26</v>
      </c>
      <c r="CW176" s="105">
        <v>11</v>
      </c>
      <c r="CX176" s="105">
        <v>8</v>
      </c>
      <c r="CY176" s="105">
        <v>2</v>
      </c>
      <c r="CZ176" s="105">
        <v>1</v>
      </c>
      <c r="DA176" s="162"/>
      <c r="DB176" s="103" t="s">
        <v>102</v>
      </c>
      <c r="DC176" s="105">
        <v>0</v>
      </c>
      <c r="DD176" s="105">
        <v>0</v>
      </c>
      <c r="DE176" s="105">
        <v>0</v>
      </c>
      <c r="DF176" s="105">
        <v>0</v>
      </c>
      <c r="DG176" s="105">
        <v>0</v>
      </c>
      <c r="DH176" s="105">
        <v>0</v>
      </c>
      <c r="DI176" s="105">
        <v>0</v>
      </c>
      <c r="DJ176" s="105">
        <v>0</v>
      </c>
      <c r="DK176" s="105">
        <v>0</v>
      </c>
      <c r="DL176" s="105">
        <v>0</v>
      </c>
      <c r="DM176" s="105">
        <v>0</v>
      </c>
      <c r="DN176" s="105">
        <v>0</v>
      </c>
      <c r="DO176" s="105">
        <v>0</v>
      </c>
      <c r="DP176" s="105">
        <v>0</v>
      </c>
      <c r="DQ176" s="105">
        <v>0</v>
      </c>
      <c r="DR176" s="135"/>
      <c r="DS176" s="138" t="s">
        <v>205</v>
      </c>
      <c r="DT176" s="138" t="s">
        <v>4322</v>
      </c>
      <c r="DU176" s="138">
        <v>42</v>
      </c>
      <c r="DV176" s="138">
        <v>18</v>
      </c>
      <c r="DW176" s="139">
        <v>217</v>
      </c>
      <c r="DX176" s="139">
        <v>0</v>
      </c>
    </row>
    <row r="177" spans="1:128">
      <c r="A177" s="162" t="s">
        <v>206</v>
      </c>
      <c r="B177" s="13" t="s">
        <v>119</v>
      </c>
      <c r="C177" s="74">
        <v>738</v>
      </c>
      <c r="D177" s="74">
        <v>427</v>
      </c>
      <c r="E177" s="74">
        <v>271</v>
      </c>
      <c r="F177" s="74">
        <v>154</v>
      </c>
      <c r="G177" s="74">
        <v>61</v>
      </c>
      <c r="H177" s="74">
        <v>31</v>
      </c>
      <c r="I177" s="74">
        <v>0</v>
      </c>
      <c r="J177" s="74">
        <v>0</v>
      </c>
      <c r="K177" s="74">
        <v>16</v>
      </c>
      <c r="L177" s="74">
        <v>4</v>
      </c>
      <c r="M177" s="74">
        <v>430</v>
      </c>
      <c r="N177" s="74">
        <v>227</v>
      </c>
      <c r="O177" s="74">
        <v>95</v>
      </c>
      <c r="P177" s="74">
        <v>40</v>
      </c>
      <c r="Q177" s="74">
        <v>0</v>
      </c>
      <c r="R177" s="74">
        <v>0</v>
      </c>
      <c r="S177" s="74">
        <v>13</v>
      </c>
      <c r="T177" s="74">
        <v>2</v>
      </c>
      <c r="U177" s="67">
        <v>1624</v>
      </c>
      <c r="V177" s="67">
        <v>885</v>
      </c>
      <c r="W177" s="162" t="s">
        <v>206</v>
      </c>
      <c r="X177" s="13" t="s">
        <v>119</v>
      </c>
      <c r="Y177" s="74">
        <v>63</v>
      </c>
      <c r="Z177" s="74">
        <v>31</v>
      </c>
      <c r="AA177" s="74">
        <v>41</v>
      </c>
      <c r="AB177" s="74">
        <v>22</v>
      </c>
      <c r="AC177" s="74">
        <v>17</v>
      </c>
      <c r="AD177" s="74">
        <v>7</v>
      </c>
      <c r="AE177" s="74">
        <v>0</v>
      </c>
      <c r="AF177" s="74">
        <v>0</v>
      </c>
      <c r="AG177" s="74">
        <v>1</v>
      </c>
      <c r="AH177" s="74">
        <v>0</v>
      </c>
      <c r="AI177" s="74">
        <v>198</v>
      </c>
      <c r="AJ177" s="74">
        <v>111</v>
      </c>
      <c r="AK177" s="74">
        <v>34</v>
      </c>
      <c r="AL177" s="74">
        <v>22</v>
      </c>
      <c r="AM177" s="74">
        <v>0</v>
      </c>
      <c r="AN177" s="74">
        <v>0</v>
      </c>
      <c r="AO177" s="74">
        <v>0</v>
      </c>
      <c r="AP177" s="74">
        <v>0</v>
      </c>
      <c r="AQ177" s="67">
        <v>354</v>
      </c>
      <c r="AR177" s="67">
        <v>193</v>
      </c>
      <c r="AS177" s="162" t="s">
        <v>206</v>
      </c>
      <c r="AT177" s="13" t="s">
        <v>119</v>
      </c>
      <c r="AU177" s="74">
        <v>9</v>
      </c>
      <c r="AV177" s="74">
        <v>4</v>
      </c>
      <c r="AW177" s="74">
        <v>1</v>
      </c>
      <c r="AX177" s="74">
        <v>0</v>
      </c>
      <c r="AY177" s="74">
        <v>1</v>
      </c>
      <c r="AZ177" s="74">
        <v>4</v>
      </c>
      <c r="BA177" s="74">
        <v>1</v>
      </c>
      <c r="BB177" s="74">
        <v>0</v>
      </c>
      <c r="BC177" s="74">
        <v>1</v>
      </c>
      <c r="BD177" s="67">
        <v>21</v>
      </c>
      <c r="BE177" s="76">
        <v>15</v>
      </c>
      <c r="BF177" s="74">
        <v>9</v>
      </c>
      <c r="BG177" s="74">
        <v>8</v>
      </c>
      <c r="BH177" s="74">
        <v>0</v>
      </c>
      <c r="BI177" s="74">
        <v>4</v>
      </c>
      <c r="BJ177" s="162" t="s">
        <v>206</v>
      </c>
      <c r="BK177" s="13" t="s">
        <v>119</v>
      </c>
      <c r="BL177" s="74">
        <v>0</v>
      </c>
      <c r="BM177" s="74">
        <v>224</v>
      </c>
      <c r="BN177" s="74">
        <v>25</v>
      </c>
      <c r="BO177" s="74">
        <v>0</v>
      </c>
      <c r="BP177" s="74">
        <v>0</v>
      </c>
      <c r="BQ177" s="74">
        <v>2</v>
      </c>
      <c r="BR177" s="74">
        <v>13</v>
      </c>
      <c r="BS177" s="74">
        <v>12</v>
      </c>
      <c r="BT177" s="74">
        <v>11</v>
      </c>
      <c r="BU177" s="162" t="s">
        <v>206</v>
      </c>
      <c r="BV177" s="13" t="s">
        <v>119</v>
      </c>
      <c r="BW177" s="74">
        <v>202</v>
      </c>
      <c r="BX177" s="74">
        <v>98</v>
      </c>
      <c r="BY177" s="74">
        <v>167</v>
      </c>
      <c r="BZ177" s="74">
        <v>80</v>
      </c>
      <c r="CA177" s="74">
        <v>102</v>
      </c>
      <c r="CB177" s="74">
        <v>51</v>
      </c>
      <c r="CC177" s="74">
        <v>0</v>
      </c>
      <c r="CD177" s="74">
        <v>0</v>
      </c>
      <c r="CE177" s="74">
        <v>0</v>
      </c>
      <c r="CF177" s="74">
        <v>0</v>
      </c>
      <c r="CG177" s="74">
        <v>0</v>
      </c>
      <c r="CH177" s="74">
        <v>0</v>
      </c>
      <c r="CI177" s="74">
        <v>0</v>
      </c>
      <c r="CJ177" s="74">
        <v>0</v>
      </c>
      <c r="CK177" s="74">
        <v>0</v>
      </c>
      <c r="CL177" s="74">
        <v>0</v>
      </c>
      <c r="CM177" s="74">
        <v>0</v>
      </c>
      <c r="CN177" s="74">
        <v>0</v>
      </c>
      <c r="CO177" s="162" t="s">
        <v>206</v>
      </c>
      <c r="CP177" s="13" t="s">
        <v>119</v>
      </c>
      <c r="CQ177" s="5">
        <v>12</v>
      </c>
      <c r="CR177" s="5">
        <v>5</v>
      </c>
      <c r="CS177" s="5">
        <v>0</v>
      </c>
      <c r="CT177" s="5">
        <v>38</v>
      </c>
      <c r="CU177" s="5">
        <v>0</v>
      </c>
      <c r="CV177" s="29">
        <v>55</v>
      </c>
      <c r="CW177" s="5">
        <v>15</v>
      </c>
      <c r="CX177" s="5">
        <v>9</v>
      </c>
      <c r="CY177" s="72">
        <v>14</v>
      </c>
      <c r="CZ177" s="5">
        <v>4</v>
      </c>
      <c r="DA177" s="162" t="s">
        <v>206</v>
      </c>
      <c r="DB177" s="13" t="s">
        <v>119</v>
      </c>
      <c r="DC177" s="74">
        <v>164</v>
      </c>
      <c r="DD177" s="74">
        <v>201</v>
      </c>
      <c r="DE177" s="74">
        <v>0</v>
      </c>
      <c r="DF177" s="74">
        <v>0</v>
      </c>
      <c r="DG177" s="74">
        <v>0</v>
      </c>
      <c r="DH177" s="74">
        <v>0</v>
      </c>
      <c r="DI177" s="74">
        <v>154</v>
      </c>
      <c r="DJ177" s="74">
        <v>0</v>
      </c>
      <c r="DK177" s="74">
        <v>0</v>
      </c>
      <c r="DL177" s="74">
        <v>0</v>
      </c>
      <c r="DM177" s="74">
        <v>0</v>
      </c>
      <c r="DN177" s="74">
        <v>0</v>
      </c>
      <c r="DO177" s="74">
        <v>0</v>
      </c>
      <c r="DP177" s="74">
        <v>0</v>
      </c>
      <c r="DQ177" s="74">
        <v>0</v>
      </c>
      <c r="DR177" s="135"/>
      <c r="DS177" s="138" t="s">
        <v>206</v>
      </c>
      <c r="DT177" s="138" t="s">
        <v>4323</v>
      </c>
      <c r="DU177" s="138">
        <v>202</v>
      </c>
      <c r="DV177" s="138">
        <v>102</v>
      </c>
      <c r="DW177" s="139">
        <v>523</v>
      </c>
      <c r="DX177" s="139">
        <v>519</v>
      </c>
    </row>
    <row r="178" spans="1:128">
      <c r="A178" s="162"/>
      <c r="B178" s="13" t="s">
        <v>120</v>
      </c>
      <c r="C178" s="74">
        <v>0</v>
      </c>
      <c r="D178" s="74">
        <v>0</v>
      </c>
      <c r="E178" s="74">
        <v>0</v>
      </c>
      <c r="F178" s="74">
        <v>0</v>
      </c>
      <c r="G178" s="74">
        <v>0</v>
      </c>
      <c r="H178" s="74">
        <v>0</v>
      </c>
      <c r="I178" s="74">
        <v>0</v>
      </c>
      <c r="J178" s="74">
        <v>0</v>
      </c>
      <c r="K178" s="74">
        <v>0</v>
      </c>
      <c r="L178" s="74">
        <v>0</v>
      </c>
      <c r="M178" s="74">
        <v>0</v>
      </c>
      <c r="N178" s="74">
        <v>0</v>
      </c>
      <c r="O178" s="74">
        <v>0</v>
      </c>
      <c r="P178" s="74">
        <v>0</v>
      </c>
      <c r="Q178" s="74">
        <v>0</v>
      </c>
      <c r="R178" s="74">
        <v>0</v>
      </c>
      <c r="S178" s="74">
        <v>0</v>
      </c>
      <c r="T178" s="74">
        <v>0</v>
      </c>
      <c r="U178" s="67">
        <v>0</v>
      </c>
      <c r="V178" s="67">
        <v>0</v>
      </c>
      <c r="W178" s="162"/>
      <c r="X178" s="13" t="s">
        <v>120</v>
      </c>
      <c r="Y178" s="74">
        <v>0</v>
      </c>
      <c r="Z178" s="74">
        <v>0</v>
      </c>
      <c r="AA178" s="74">
        <v>0</v>
      </c>
      <c r="AB178" s="74">
        <v>0</v>
      </c>
      <c r="AC178" s="74">
        <v>0</v>
      </c>
      <c r="AD178" s="74">
        <v>0</v>
      </c>
      <c r="AE178" s="74">
        <v>0</v>
      </c>
      <c r="AF178" s="74">
        <v>0</v>
      </c>
      <c r="AG178" s="74">
        <v>0</v>
      </c>
      <c r="AH178" s="74">
        <v>0</v>
      </c>
      <c r="AI178" s="74">
        <v>0</v>
      </c>
      <c r="AJ178" s="74">
        <v>0</v>
      </c>
      <c r="AK178" s="74">
        <v>0</v>
      </c>
      <c r="AL178" s="74">
        <v>0</v>
      </c>
      <c r="AM178" s="74">
        <v>0</v>
      </c>
      <c r="AN178" s="74">
        <v>0</v>
      </c>
      <c r="AO178" s="74">
        <v>0</v>
      </c>
      <c r="AP178" s="74">
        <v>0</v>
      </c>
      <c r="AQ178" s="67">
        <v>0</v>
      </c>
      <c r="AR178" s="67">
        <v>0</v>
      </c>
      <c r="AS178" s="162"/>
      <c r="AT178" s="13" t="s">
        <v>120</v>
      </c>
      <c r="AU178" s="74">
        <v>0</v>
      </c>
      <c r="AV178" s="74">
        <v>0</v>
      </c>
      <c r="AW178" s="74">
        <v>0</v>
      </c>
      <c r="AX178" s="74">
        <v>0</v>
      </c>
      <c r="AY178" s="74">
        <v>0</v>
      </c>
      <c r="AZ178" s="74">
        <v>0</v>
      </c>
      <c r="BA178" s="74">
        <v>0</v>
      </c>
      <c r="BB178" s="74">
        <v>0</v>
      </c>
      <c r="BC178" s="74">
        <v>0</v>
      </c>
      <c r="BD178" s="67">
        <v>0</v>
      </c>
      <c r="BE178" s="76">
        <v>0</v>
      </c>
      <c r="BF178" s="74">
        <v>0</v>
      </c>
      <c r="BG178" s="74">
        <v>0</v>
      </c>
      <c r="BH178" s="74">
        <v>0</v>
      </c>
      <c r="BI178" s="74">
        <v>0</v>
      </c>
      <c r="BJ178" s="162"/>
      <c r="BK178" s="13" t="s">
        <v>120</v>
      </c>
      <c r="BL178" s="74">
        <v>0</v>
      </c>
      <c r="BM178" s="74">
        <v>0</v>
      </c>
      <c r="BN178" s="74">
        <v>0</v>
      </c>
      <c r="BO178" s="74">
        <v>0</v>
      </c>
      <c r="BP178" s="74">
        <v>0</v>
      </c>
      <c r="BQ178" s="74">
        <v>0</v>
      </c>
      <c r="BR178" s="74">
        <v>0</v>
      </c>
      <c r="BS178" s="74">
        <v>0</v>
      </c>
      <c r="BT178" s="74">
        <v>0</v>
      </c>
      <c r="BU178" s="162"/>
      <c r="BV178" s="13" t="s">
        <v>120</v>
      </c>
      <c r="BW178" s="74">
        <v>0</v>
      </c>
      <c r="BX178" s="74">
        <v>0</v>
      </c>
      <c r="BY178" s="74">
        <v>0</v>
      </c>
      <c r="BZ178" s="74">
        <v>0</v>
      </c>
      <c r="CA178" s="74">
        <v>0</v>
      </c>
      <c r="CB178" s="74">
        <v>0</v>
      </c>
      <c r="CC178" s="74">
        <v>0</v>
      </c>
      <c r="CD178" s="74">
        <v>0</v>
      </c>
      <c r="CE178" s="74">
        <v>0</v>
      </c>
      <c r="CF178" s="74">
        <v>0</v>
      </c>
      <c r="CG178" s="74">
        <v>0</v>
      </c>
      <c r="CH178" s="74">
        <v>0</v>
      </c>
      <c r="CI178" s="74">
        <v>0</v>
      </c>
      <c r="CJ178" s="74">
        <v>0</v>
      </c>
      <c r="CK178" s="74">
        <v>0</v>
      </c>
      <c r="CL178" s="74">
        <v>0</v>
      </c>
      <c r="CM178" s="74">
        <v>0</v>
      </c>
      <c r="CN178" s="74">
        <v>0</v>
      </c>
      <c r="CO178" s="162"/>
      <c r="CP178" s="13" t="s">
        <v>120</v>
      </c>
      <c r="CQ178" s="5">
        <v>0</v>
      </c>
      <c r="CR178" s="5">
        <v>0</v>
      </c>
      <c r="CS178" s="5">
        <v>0</v>
      </c>
      <c r="CT178" s="5">
        <v>0</v>
      </c>
      <c r="CU178" s="5">
        <v>0</v>
      </c>
      <c r="CV178" s="29">
        <v>0</v>
      </c>
      <c r="CW178" s="5">
        <v>0</v>
      </c>
      <c r="CX178" s="5">
        <v>0</v>
      </c>
      <c r="CY178" s="72">
        <v>0</v>
      </c>
      <c r="CZ178" s="5">
        <v>0</v>
      </c>
      <c r="DA178" s="162"/>
      <c r="DB178" s="13" t="s">
        <v>120</v>
      </c>
      <c r="DC178" s="74">
        <v>0</v>
      </c>
      <c r="DD178" s="74">
        <v>0</v>
      </c>
      <c r="DE178" s="74">
        <v>0</v>
      </c>
      <c r="DF178" s="74">
        <v>0</v>
      </c>
      <c r="DG178" s="74">
        <v>0</v>
      </c>
      <c r="DH178" s="74">
        <v>0</v>
      </c>
      <c r="DI178" s="74">
        <v>0</v>
      </c>
      <c r="DJ178" s="74">
        <v>0</v>
      </c>
      <c r="DK178" s="74">
        <v>0</v>
      </c>
      <c r="DL178" s="74">
        <v>0</v>
      </c>
      <c r="DM178" s="74">
        <v>0</v>
      </c>
      <c r="DN178" s="74">
        <v>0</v>
      </c>
      <c r="DO178" s="74">
        <v>0</v>
      </c>
      <c r="DP178" s="74">
        <v>0</v>
      </c>
      <c r="DQ178" s="74">
        <v>0</v>
      </c>
      <c r="DR178" s="135"/>
      <c r="DS178" s="138" t="s">
        <v>206</v>
      </c>
      <c r="DT178" s="138" t="s">
        <v>4324</v>
      </c>
      <c r="DU178" s="138">
        <v>0</v>
      </c>
      <c r="DV178" s="138">
        <v>0</v>
      </c>
      <c r="DW178" s="139">
        <v>0</v>
      </c>
      <c r="DX178" s="139">
        <v>0</v>
      </c>
    </row>
    <row r="179" spans="1:128">
      <c r="A179" s="162"/>
      <c r="B179" s="103" t="s">
        <v>102</v>
      </c>
      <c r="C179" s="105">
        <v>738</v>
      </c>
      <c r="D179" s="105">
        <v>427</v>
      </c>
      <c r="E179" s="105">
        <v>271</v>
      </c>
      <c r="F179" s="105">
        <v>154</v>
      </c>
      <c r="G179" s="105">
        <v>61</v>
      </c>
      <c r="H179" s="105">
        <v>31</v>
      </c>
      <c r="I179" s="105">
        <v>0</v>
      </c>
      <c r="J179" s="105">
        <v>0</v>
      </c>
      <c r="K179" s="105">
        <v>16</v>
      </c>
      <c r="L179" s="105">
        <v>4</v>
      </c>
      <c r="M179" s="105">
        <v>430</v>
      </c>
      <c r="N179" s="105">
        <v>227</v>
      </c>
      <c r="O179" s="105">
        <v>95</v>
      </c>
      <c r="P179" s="105">
        <v>40</v>
      </c>
      <c r="Q179" s="105">
        <v>0</v>
      </c>
      <c r="R179" s="105">
        <v>0</v>
      </c>
      <c r="S179" s="105">
        <v>13</v>
      </c>
      <c r="T179" s="105">
        <v>2</v>
      </c>
      <c r="U179" s="105">
        <v>1624</v>
      </c>
      <c r="V179" s="105">
        <v>885</v>
      </c>
      <c r="W179" s="162"/>
      <c r="X179" s="103" t="s">
        <v>102</v>
      </c>
      <c r="Y179" s="105">
        <v>63</v>
      </c>
      <c r="Z179" s="105">
        <v>31</v>
      </c>
      <c r="AA179" s="105">
        <v>41</v>
      </c>
      <c r="AB179" s="105">
        <v>22</v>
      </c>
      <c r="AC179" s="105">
        <v>17</v>
      </c>
      <c r="AD179" s="105">
        <v>7</v>
      </c>
      <c r="AE179" s="105">
        <v>0</v>
      </c>
      <c r="AF179" s="105">
        <v>0</v>
      </c>
      <c r="AG179" s="105">
        <v>1</v>
      </c>
      <c r="AH179" s="105">
        <v>0</v>
      </c>
      <c r="AI179" s="105">
        <v>198</v>
      </c>
      <c r="AJ179" s="105">
        <v>111</v>
      </c>
      <c r="AK179" s="105">
        <v>34</v>
      </c>
      <c r="AL179" s="105">
        <v>22</v>
      </c>
      <c r="AM179" s="105">
        <v>0</v>
      </c>
      <c r="AN179" s="105">
        <v>0</v>
      </c>
      <c r="AO179" s="105">
        <v>0</v>
      </c>
      <c r="AP179" s="105">
        <v>0</v>
      </c>
      <c r="AQ179" s="105">
        <v>354</v>
      </c>
      <c r="AR179" s="105">
        <v>193</v>
      </c>
      <c r="AS179" s="162"/>
      <c r="AT179" s="103" t="s">
        <v>102</v>
      </c>
      <c r="AU179" s="105">
        <v>9</v>
      </c>
      <c r="AV179" s="105">
        <v>4</v>
      </c>
      <c r="AW179" s="105">
        <v>1</v>
      </c>
      <c r="AX179" s="105">
        <v>0</v>
      </c>
      <c r="AY179" s="105">
        <v>1</v>
      </c>
      <c r="AZ179" s="105">
        <v>4</v>
      </c>
      <c r="BA179" s="105">
        <v>1</v>
      </c>
      <c r="BB179" s="105">
        <v>0</v>
      </c>
      <c r="BC179" s="105">
        <v>1</v>
      </c>
      <c r="BD179" s="105">
        <v>21</v>
      </c>
      <c r="BE179" s="105">
        <v>15</v>
      </c>
      <c r="BF179" s="105">
        <v>9</v>
      </c>
      <c r="BG179" s="105">
        <v>8</v>
      </c>
      <c r="BH179" s="105">
        <v>0</v>
      </c>
      <c r="BI179" s="105">
        <v>4</v>
      </c>
      <c r="BJ179" s="162"/>
      <c r="BK179" s="103" t="s">
        <v>102</v>
      </c>
      <c r="BL179" s="105">
        <v>0</v>
      </c>
      <c r="BM179" s="105">
        <v>224</v>
      </c>
      <c r="BN179" s="105">
        <v>25</v>
      </c>
      <c r="BO179" s="105">
        <v>0</v>
      </c>
      <c r="BP179" s="105">
        <v>0</v>
      </c>
      <c r="BQ179" s="105">
        <v>2</v>
      </c>
      <c r="BR179" s="105">
        <v>13</v>
      </c>
      <c r="BS179" s="105">
        <v>12</v>
      </c>
      <c r="BT179" s="105">
        <v>11</v>
      </c>
      <c r="BU179" s="162"/>
      <c r="BV179" s="103" t="s">
        <v>102</v>
      </c>
      <c r="BW179" s="105">
        <v>202</v>
      </c>
      <c r="BX179" s="105">
        <v>98</v>
      </c>
      <c r="BY179" s="105">
        <v>167</v>
      </c>
      <c r="BZ179" s="105">
        <v>80</v>
      </c>
      <c r="CA179" s="105">
        <v>102</v>
      </c>
      <c r="CB179" s="105">
        <v>51</v>
      </c>
      <c r="CC179" s="105">
        <v>0</v>
      </c>
      <c r="CD179" s="105">
        <v>0</v>
      </c>
      <c r="CE179" s="105">
        <v>0</v>
      </c>
      <c r="CF179" s="105">
        <v>0</v>
      </c>
      <c r="CG179" s="105">
        <v>0</v>
      </c>
      <c r="CH179" s="105">
        <v>0</v>
      </c>
      <c r="CI179" s="105">
        <v>0</v>
      </c>
      <c r="CJ179" s="105">
        <v>0</v>
      </c>
      <c r="CK179" s="105">
        <v>0</v>
      </c>
      <c r="CL179" s="105">
        <v>0</v>
      </c>
      <c r="CM179" s="105">
        <v>0</v>
      </c>
      <c r="CN179" s="105">
        <v>0</v>
      </c>
      <c r="CO179" s="162"/>
      <c r="CP179" s="105" t="s">
        <v>102</v>
      </c>
      <c r="CQ179" s="105">
        <v>12</v>
      </c>
      <c r="CR179" s="105">
        <v>5</v>
      </c>
      <c r="CS179" s="105">
        <v>0</v>
      </c>
      <c r="CT179" s="105">
        <v>38</v>
      </c>
      <c r="CU179" s="105">
        <v>0</v>
      </c>
      <c r="CV179" s="105">
        <v>55</v>
      </c>
      <c r="CW179" s="105">
        <v>15</v>
      </c>
      <c r="CX179" s="105">
        <v>9</v>
      </c>
      <c r="CY179" s="105">
        <v>14</v>
      </c>
      <c r="CZ179" s="105">
        <v>4</v>
      </c>
      <c r="DA179" s="162"/>
      <c r="DB179" s="103" t="s">
        <v>102</v>
      </c>
      <c r="DC179" s="105">
        <v>164</v>
      </c>
      <c r="DD179" s="105">
        <v>201</v>
      </c>
      <c r="DE179" s="105">
        <v>0</v>
      </c>
      <c r="DF179" s="105">
        <v>0</v>
      </c>
      <c r="DG179" s="105">
        <v>0</v>
      </c>
      <c r="DH179" s="105">
        <v>0</v>
      </c>
      <c r="DI179" s="105">
        <v>154</v>
      </c>
      <c r="DJ179" s="105">
        <v>0</v>
      </c>
      <c r="DK179" s="105">
        <v>0</v>
      </c>
      <c r="DL179" s="105">
        <v>0</v>
      </c>
      <c r="DM179" s="105">
        <v>0</v>
      </c>
      <c r="DN179" s="105">
        <v>0</v>
      </c>
      <c r="DO179" s="105">
        <v>0</v>
      </c>
      <c r="DP179" s="105">
        <v>0</v>
      </c>
      <c r="DQ179" s="105">
        <v>0</v>
      </c>
      <c r="DR179" s="135"/>
      <c r="DS179" s="138" t="s">
        <v>206</v>
      </c>
      <c r="DT179" s="138" t="s">
        <v>4325</v>
      </c>
      <c r="DU179" s="138">
        <v>202</v>
      </c>
      <c r="DV179" s="138">
        <v>102</v>
      </c>
      <c r="DW179" s="139">
        <v>523</v>
      </c>
      <c r="DX179" s="139">
        <v>519</v>
      </c>
    </row>
    <row r="180" spans="1:128">
      <c r="A180" s="19" t="s">
        <v>6</v>
      </c>
      <c r="B180" s="78"/>
      <c r="C180" s="162"/>
      <c r="D180" s="162"/>
      <c r="E180" s="162"/>
      <c r="F180" s="162"/>
      <c r="G180" s="162"/>
      <c r="H180" s="162"/>
      <c r="I180" s="162"/>
      <c r="J180" s="162"/>
      <c r="K180" s="162"/>
      <c r="L180" s="162"/>
      <c r="M180" s="162"/>
      <c r="N180" s="162"/>
      <c r="O180" s="162"/>
      <c r="P180" s="162"/>
      <c r="Q180" s="162"/>
      <c r="R180" s="162"/>
      <c r="S180" s="162"/>
      <c r="T180" s="162"/>
      <c r="U180" s="162"/>
      <c r="V180" s="162"/>
      <c r="W180" s="19" t="s">
        <v>6</v>
      </c>
      <c r="X180" s="78"/>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9" t="s">
        <v>6</v>
      </c>
      <c r="AT180" s="78"/>
      <c r="AU180" s="211"/>
      <c r="AV180" s="211"/>
      <c r="AW180" s="211"/>
      <c r="AX180" s="211"/>
      <c r="AY180" s="211"/>
      <c r="AZ180" s="211"/>
      <c r="BA180" s="211"/>
      <c r="BB180" s="211"/>
      <c r="BC180" s="211"/>
      <c r="BD180" s="211"/>
      <c r="BE180" s="211"/>
      <c r="BF180" s="211"/>
      <c r="BG180" s="211"/>
      <c r="BH180" s="211"/>
      <c r="BI180" s="211"/>
      <c r="BJ180" s="19" t="s">
        <v>6</v>
      </c>
      <c r="BK180" s="78"/>
      <c r="BL180" s="3"/>
      <c r="BM180" s="3"/>
      <c r="BN180" s="3"/>
      <c r="BO180" s="3"/>
      <c r="BP180" s="3"/>
      <c r="BQ180" s="3"/>
      <c r="BR180" s="3"/>
      <c r="BS180" s="3"/>
      <c r="BT180" s="3"/>
      <c r="BU180" s="19" t="s">
        <v>6</v>
      </c>
      <c r="BV180" s="78"/>
      <c r="BW180" s="162"/>
      <c r="BX180" s="162"/>
      <c r="BY180" s="162"/>
      <c r="BZ180" s="162"/>
      <c r="CA180" s="162"/>
      <c r="CB180" s="162"/>
      <c r="CC180" s="162"/>
      <c r="CD180" s="162"/>
      <c r="CE180" s="162"/>
      <c r="CF180" s="162"/>
      <c r="CG180" s="162"/>
      <c r="CH180" s="162"/>
      <c r="CI180" s="162"/>
      <c r="CJ180" s="162"/>
      <c r="CK180" s="162"/>
      <c r="CL180" s="162"/>
      <c r="CM180" s="162"/>
      <c r="CN180" s="162"/>
      <c r="CO180" s="19" t="s">
        <v>6</v>
      </c>
      <c r="CP180" s="78"/>
      <c r="CQ180" s="215"/>
      <c r="CR180" s="215"/>
      <c r="CS180" s="215"/>
      <c r="CT180" s="215"/>
      <c r="CU180" s="215"/>
      <c r="CV180" s="215"/>
      <c r="CW180" s="215">
        <v>0</v>
      </c>
      <c r="CX180" s="215"/>
      <c r="CY180" s="215"/>
      <c r="CZ180" s="215"/>
      <c r="DA180" s="19" t="s">
        <v>6</v>
      </c>
      <c r="DB180" s="78"/>
      <c r="DC180" s="211"/>
      <c r="DD180" s="211"/>
      <c r="DE180" s="211"/>
      <c r="DF180" s="211"/>
      <c r="DG180" s="211"/>
      <c r="DH180" s="211"/>
      <c r="DI180" s="211"/>
      <c r="DJ180" s="211"/>
      <c r="DK180" s="211"/>
      <c r="DL180" s="211"/>
      <c r="DM180" s="211"/>
      <c r="DN180" s="211"/>
      <c r="DO180" s="211"/>
      <c r="DP180" s="211"/>
      <c r="DQ180" s="211"/>
      <c r="DR180" s="135"/>
      <c r="DS180" s="138" t="s">
        <v>6</v>
      </c>
      <c r="DT180" s="138" t="s">
        <v>6</v>
      </c>
      <c r="DU180" s="138">
        <v>0</v>
      </c>
      <c r="DV180" s="138">
        <v>0</v>
      </c>
      <c r="DW180" s="139">
        <v>0</v>
      </c>
      <c r="DX180" s="139">
        <v>0</v>
      </c>
    </row>
    <row r="181" spans="1:128" ht="14.45" customHeight="1">
      <c r="A181" s="162" t="s">
        <v>207</v>
      </c>
      <c r="B181" s="13" t="s">
        <v>119</v>
      </c>
      <c r="C181" s="74">
        <v>282</v>
      </c>
      <c r="D181" s="74">
        <v>133</v>
      </c>
      <c r="E181" s="74">
        <v>205</v>
      </c>
      <c r="F181" s="74">
        <v>105</v>
      </c>
      <c r="G181" s="74">
        <v>0</v>
      </c>
      <c r="H181" s="74">
        <v>0</v>
      </c>
      <c r="I181" s="74">
        <v>0</v>
      </c>
      <c r="J181" s="74">
        <v>0</v>
      </c>
      <c r="K181" s="74">
        <v>0</v>
      </c>
      <c r="L181" s="74">
        <v>0</v>
      </c>
      <c r="M181" s="74">
        <v>302</v>
      </c>
      <c r="N181" s="74">
        <v>146</v>
      </c>
      <c r="O181" s="74">
        <v>0</v>
      </c>
      <c r="P181" s="74">
        <v>0</v>
      </c>
      <c r="Q181" s="74">
        <v>0</v>
      </c>
      <c r="R181" s="74">
        <v>0</v>
      </c>
      <c r="S181" s="74">
        <v>0</v>
      </c>
      <c r="T181" s="74">
        <v>0</v>
      </c>
      <c r="U181" s="67">
        <v>789</v>
      </c>
      <c r="V181" s="67">
        <v>384</v>
      </c>
      <c r="W181" s="162" t="s">
        <v>207</v>
      </c>
      <c r="X181" s="13" t="s">
        <v>119</v>
      </c>
      <c r="Y181" s="74">
        <v>5</v>
      </c>
      <c r="Z181" s="74">
        <v>4</v>
      </c>
      <c r="AA181" s="74">
        <v>7</v>
      </c>
      <c r="AB181" s="74">
        <v>4</v>
      </c>
      <c r="AC181" s="74">
        <v>0</v>
      </c>
      <c r="AD181" s="74">
        <v>0</v>
      </c>
      <c r="AE181" s="74">
        <v>0</v>
      </c>
      <c r="AF181" s="74">
        <v>0</v>
      </c>
      <c r="AG181" s="74">
        <v>0</v>
      </c>
      <c r="AH181" s="74">
        <v>0</v>
      </c>
      <c r="AI181" s="74">
        <v>59</v>
      </c>
      <c r="AJ181" s="74">
        <v>28</v>
      </c>
      <c r="AK181" s="74">
        <v>0</v>
      </c>
      <c r="AL181" s="74">
        <v>0</v>
      </c>
      <c r="AM181" s="74">
        <v>0</v>
      </c>
      <c r="AN181" s="74">
        <v>0</v>
      </c>
      <c r="AO181" s="74">
        <v>0</v>
      </c>
      <c r="AP181" s="74">
        <v>0</v>
      </c>
      <c r="AQ181" s="67">
        <v>71</v>
      </c>
      <c r="AR181" s="67">
        <v>36</v>
      </c>
      <c r="AS181" s="162" t="s">
        <v>207</v>
      </c>
      <c r="AT181" s="13" t="s">
        <v>119</v>
      </c>
      <c r="AU181" s="74">
        <v>6</v>
      </c>
      <c r="AV181" s="74">
        <v>5</v>
      </c>
      <c r="AW181" s="74">
        <v>0</v>
      </c>
      <c r="AX181" s="74">
        <v>0</v>
      </c>
      <c r="AY181" s="74">
        <v>0</v>
      </c>
      <c r="AZ181" s="74">
        <v>4</v>
      </c>
      <c r="BA181" s="74">
        <v>0</v>
      </c>
      <c r="BB181" s="74">
        <v>0</v>
      </c>
      <c r="BC181" s="74">
        <v>0</v>
      </c>
      <c r="BD181" s="67">
        <v>15</v>
      </c>
      <c r="BE181" s="76">
        <v>16</v>
      </c>
      <c r="BF181" s="74">
        <v>6</v>
      </c>
      <c r="BG181" s="74">
        <v>1</v>
      </c>
      <c r="BH181" s="74">
        <v>2</v>
      </c>
      <c r="BI181" s="74">
        <v>5</v>
      </c>
      <c r="BJ181" s="162" t="s">
        <v>207</v>
      </c>
      <c r="BK181" s="13" t="s">
        <v>119</v>
      </c>
      <c r="BL181" s="74">
        <v>0</v>
      </c>
      <c r="BM181" s="74">
        <v>118</v>
      </c>
      <c r="BN181" s="74">
        <v>110</v>
      </c>
      <c r="BO181" s="74">
        <v>0</v>
      </c>
      <c r="BP181" s="74">
        <v>0</v>
      </c>
      <c r="BQ181" s="74">
        <v>1</v>
      </c>
      <c r="BR181" s="74">
        <v>14</v>
      </c>
      <c r="BS181" s="74">
        <v>16</v>
      </c>
      <c r="BT181" s="74">
        <v>16</v>
      </c>
      <c r="BU181" s="162" t="s">
        <v>207</v>
      </c>
      <c r="BV181" s="13" t="s">
        <v>119</v>
      </c>
      <c r="BW181" s="74">
        <v>143</v>
      </c>
      <c r="BX181" s="74">
        <v>41</v>
      </c>
      <c r="BY181" s="74">
        <v>139</v>
      </c>
      <c r="BZ181" s="74">
        <v>41</v>
      </c>
      <c r="CA181" s="74">
        <v>47</v>
      </c>
      <c r="CB181" s="74">
        <v>9</v>
      </c>
      <c r="CC181" s="74">
        <v>0</v>
      </c>
      <c r="CD181" s="74">
        <v>0</v>
      </c>
      <c r="CE181" s="74">
        <v>0</v>
      </c>
      <c r="CF181" s="74">
        <v>0</v>
      </c>
      <c r="CG181" s="74">
        <v>0</v>
      </c>
      <c r="CH181" s="74">
        <v>0</v>
      </c>
      <c r="CI181" s="74">
        <v>0</v>
      </c>
      <c r="CJ181" s="74">
        <v>0</v>
      </c>
      <c r="CK181" s="74">
        <v>0</v>
      </c>
      <c r="CL181" s="74">
        <v>0</v>
      </c>
      <c r="CM181" s="74">
        <v>0</v>
      </c>
      <c r="CN181" s="74">
        <v>0</v>
      </c>
      <c r="CO181" s="162" t="s">
        <v>207</v>
      </c>
      <c r="CP181" s="13" t="s">
        <v>119</v>
      </c>
      <c r="CQ181" s="5">
        <v>6</v>
      </c>
      <c r="CR181" s="5">
        <v>5</v>
      </c>
      <c r="CS181" s="5">
        <v>0</v>
      </c>
      <c r="CT181" s="5">
        <v>35</v>
      </c>
      <c r="CU181" s="5">
        <v>1</v>
      </c>
      <c r="CV181" s="29">
        <v>47</v>
      </c>
      <c r="CW181" s="5">
        <v>14</v>
      </c>
      <c r="CX181" s="5">
        <v>4</v>
      </c>
      <c r="CY181" s="72">
        <v>4</v>
      </c>
      <c r="CZ181" s="5">
        <v>2</v>
      </c>
      <c r="DA181" s="162" t="s">
        <v>207</v>
      </c>
      <c r="DB181" s="13" t="s">
        <v>119</v>
      </c>
      <c r="DC181" s="74">
        <v>173</v>
      </c>
      <c r="DD181" s="74">
        <v>182</v>
      </c>
      <c r="DE181" s="74">
        <v>72</v>
      </c>
      <c r="DF181" s="74">
        <v>12</v>
      </c>
      <c r="DG181" s="74">
        <v>101</v>
      </c>
      <c r="DH181" s="74">
        <v>5</v>
      </c>
      <c r="DI181" s="74">
        <v>162</v>
      </c>
      <c r="DJ181" s="74">
        <v>86</v>
      </c>
      <c r="DK181" s="74">
        <v>46</v>
      </c>
      <c r="DL181" s="74">
        <v>0</v>
      </c>
      <c r="DM181" s="74">
        <v>4</v>
      </c>
      <c r="DN181" s="74">
        <v>45</v>
      </c>
      <c r="DO181" s="74">
        <v>4</v>
      </c>
      <c r="DP181" s="74">
        <v>9</v>
      </c>
      <c r="DQ181" s="74">
        <v>71</v>
      </c>
      <c r="DR181" s="135"/>
      <c r="DS181" s="138" t="s">
        <v>207</v>
      </c>
      <c r="DT181" s="138" t="s">
        <v>4326</v>
      </c>
      <c r="DU181" s="138">
        <v>143</v>
      </c>
      <c r="DV181" s="138">
        <v>47</v>
      </c>
      <c r="DW181" s="139">
        <v>566</v>
      </c>
      <c r="DX181" s="139">
        <v>843</v>
      </c>
    </row>
    <row r="182" spans="1:128">
      <c r="A182" s="162"/>
      <c r="B182" s="13" t="s">
        <v>120</v>
      </c>
      <c r="C182" s="74">
        <v>385</v>
      </c>
      <c r="D182" s="74">
        <v>186</v>
      </c>
      <c r="E182" s="74">
        <v>203</v>
      </c>
      <c r="F182" s="74">
        <v>109</v>
      </c>
      <c r="G182" s="74">
        <v>0</v>
      </c>
      <c r="H182" s="74">
        <v>0</v>
      </c>
      <c r="I182" s="74">
        <v>57</v>
      </c>
      <c r="J182" s="74">
        <v>21</v>
      </c>
      <c r="K182" s="74">
        <v>0</v>
      </c>
      <c r="L182" s="74">
        <v>0</v>
      </c>
      <c r="M182" s="74">
        <v>597</v>
      </c>
      <c r="N182" s="74">
        <v>302</v>
      </c>
      <c r="O182" s="74">
        <v>0</v>
      </c>
      <c r="P182" s="74">
        <v>0</v>
      </c>
      <c r="Q182" s="74">
        <v>85</v>
      </c>
      <c r="R182" s="74">
        <v>23</v>
      </c>
      <c r="S182" s="74">
        <v>0</v>
      </c>
      <c r="T182" s="74">
        <v>0</v>
      </c>
      <c r="U182" s="67">
        <v>1327</v>
      </c>
      <c r="V182" s="67">
        <v>641</v>
      </c>
      <c r="W182" s="162"/>
      <c r="X182" s="13" t="s">
        <v>120</v>
      </c>
      <c r="Y182" s="74">
        <v>3</v>
      </c>
      <c r="Z182" s="74">
        <v>1</v>
      </c>
      <c r="AA182" s="74">
        <v>3</v>
      </c>
      <c r="AB182" s="74">
        <v>1</v>
      </c>
      <c r="AC182" s="74">
        <v>0</v>
      </c>
      <c r="AD182" s="74">
        <v>0</v>
      </c>
      <c r="AE182" s="74">
        <v>2</v>
      </c>
      <c r="AF182" s="74">
        <v>0</v>
      </c>
      <c r="AG182" s="74">
        <v>0</v>
      </c>
      <c r="AH182" s="74">
        <v>0</v>
      </c>
      <c r="AI182" s="74">
        <v>62</v>
      </c>
      <c r="AJ182" s="74">
        <v>30</v>
      </c>
      <c r="AK182" s="74">
        <v>0</v>
      </c>
      <c r="AL182" s="74">
        <v>0</v>
      </c>
      <c r="AM182" s="74">
        <v>10</v>
      </c>
      <c r="AN182" s="74">
        <v>2</v>
      </c>
      <c r="AO182" s="74">
        <v>0</v>
      </c>
      <c r="AP182" s="74">
        <v>0</v>
      </c>
      <c r="AQ182" s="67">
        <v>80</v>
      </c>
      <c r="AR182" s="67">
        <v>34</v>
      </c>
      <c r="AS182" s="162"/>
      <c r="AT182" s="13" t="s">
        <v>120</v>
      </c>
      <c r="AU182" s="74">
        <v>4</v>
      </c>
      <c r="AV182" s="74">
        <v>3</v>
      </c>
      <c r="AW182" s="74">
        <v>0</v>
      </c>
      <c r="AX182" s="74">
        <v>1</v>
      </c>
      <c r="AY182" s="74">
        <v>0</v>
      </c>
      <c r="AZ182" s="74">
        <v>3</v>
      </c>
      <c r="BA182" s="74">
        <v>0</v>
      </c>
      <c r="BB182" s="74">
        <v>1</v>
      </c>
      <c r="BC182" s="74">
        <v>0</v>
      </c>
      <c r="BD182" s="67">
        <v>12</v>
      </c>
      <c r="BE182" s="76">
        <v>12</v>
      </c>
      <c r="BF182" s="74">
        <v>2</v>
      </c>
      <c r="BG182" s="74">
        <v>0</v>
      </c>
      <c r="BH182" s="74">
        <v>1</v>
      </c>
      <c r="BI182" s="74">
        <v>1</v>
      </c>
      <c r="BJ182" s="162"/>
      <c r="BK182" s="13" t="s">
        <v>120</v>
      </c>
      <c r="BL182" s="74">
        <v>0</v>
      </c>
      <c r="BM182" s="74">
        <v>0</v>
      </c>
      <c r="BN182" s="74">
        <v>282</v>
      </c>
      <c r="BO182" s="74">
        <v>0</v>
      </c>
      <c r="BP182" s="74">
        <v>0</v>
      </c>
      <c r="BQ182" s="74">
        <v>0</v>
      </c>
      <c r="BR182" s="74">
        <v>12</v>
      </c>
      <c r="BS182" s="74">
        <v>12</v>
      </c>
      <c r="BT182" s="74">
        <v>12</v>
      </c>
      <c r="BU182" s="162"/>
      <c r="BV182" s="13" t="s">
        <v>120</v>
      </c>
      <c r="BW182" s="74">
        <v>285</v>
      </c>
      <c r="BX182" s="74">
        <v>138</v>
      </c>
      <c r="BY182" s="74">
        <v>285</v>
      </c>
      <c r="BZ182" s="74">
        <v>138</v>
      </c>
      <c r="CA182" s="74">
        <v>72</v>
      </c>
      <c r="CB182" s="74">
        <v>28</v>
      </c>
      <c r="CC182" s="74">
        <v>0</v>
      </c>
      <c r="CD182" s="74">
        <v>0</v>
      </c>
      <c r="CE182" s="74">
        <v>0</v>
      </c>
      <c r="CF182" s="74">
        <v>0</v>
      </c>
      <c r="CG182" s="74">
        <v>0</v>
      </c>
      <c r="CH182" s="74">
        <v>0</v>
      </c>
      <c r="CI182" s="74">
        <v>53</v>
      </c>
      <c r="CJ182" s="74">
        <v>18</v>
      </c>
      <c r="CK182" s="74">
        <v>53</v>
      </c>
      <c r="CL182" s="74">
        <v>18</v>
      </c>
      <c r="CM182" s="74">
        <v>26</v>
      </c>
      <c r="CN182" s="74">
        <v>6</v>
      </c>
      <c r="CO182" s="162"/>
      <c r="CP182" s="13" t="s">
        <v>120</v>
      </c>
      <c r="CQ182" s="5">
        <v>4</v>
      </c>
      <c r="CR182" s="5">
        <v>8</v>
      </c>
      <c r="CS182" s="5">
        <v>0</v>
      </c>
      <c r="CT182" s="5">
        <v>11</v>
      </c>
      <c r="CU182" s="5">
        <v>0</v>
      </c>
      <c r="CV182" s="29">
        <v>23</v>
      </c>
      <c r="CW182" s="5">
        <v>7</v>
      </c>
      <c r="CX182" s="5">
        <v>5</v>
      </c>
      <c r="CY182" s="72">
        <v>8</v>
      </c>
      <c r="CZ182" s="5">
        <v>4</v>
      </c>
      <c r="DA182" s="162"/>
      <c r="DB182" s="13" t="s">
        <v>120</v>
      </c>
      <c r="DC182" s="74">
        <v>245</v>
      </c>
      <c r="DD182" s="74">
        <v>245</v>
      </c>
      <c r="DE182" s="74">
        <v>0</v>
      </c>
      <c r="DF182" s="74">
        <v>0</v>
      </c>
      <c r="DG182" s="74">
        <v>0</v>
      </c>
      <c r="DH182" s="74">
        <v>0</v>
      </c>
      <c r="DI182" s="74">
        <v>245</v>
      </c>
      <c r="DJ182" s="74">
        <v>0</v>
      </c>
      <c r="DK182" s="74">
        <v>0</v>
      </c>
      <c r="DL182" s="74">
        <v>0</v>
      </c>
      <c r="DM182" s="74">
        <v>0</v>
      </c>
      <c r="DN182" s="74">
        <v>0</v>
      </c>
      <c r="DO182" s="74">
        <v>0</v>
      </c>
      <c r="DP182" s="74">
        <v>1</v>
      </c>
      <c r="DQ182" s="74">
        <v>0</v>
      </c>
      <c r="DR182" s="135"/>
      <c r="DS182" s="138" t="s">
        <v>207</v>
      </c>
      <c r="DT182" s="138" t="s">
        <v>4327</v>
      </c>
      <c r="DU182" s="138">
        <v>338</v>
      </c>
      <c r="DV182" s="138">
        <v>98</v>
      </c>
      <c r="DW182" s="139">
        <v>846</v>
      </c>
      <c r="DX182" s="139">
        <v>735</v>
      </c>
    </row>
    <row r="183" spans="1:128">
      <c r="A183" s="162"/>
      <c r="B183" s="103" t="s">
        <v>102</v>
      </c>
      <c r="C183" s="105">
        <v>667</v>
      </c>
      <c r="D183" s="105">
        <v>319</v>
      </c>
      <c r="E183" s="105">
        <v>408</v>
      </c>
      <c r="F183" s="105">
        <v>214</v>
      </c>
      <c r="G183" s="105">
        <v>0</v>
      </c>
      <c r="H183" s="105">
        <v>0</v>
      </c>
      <c r="I183" s="105">
        <v>57</v>
      </c>
      <c r="J183" s="105">
        <v>21</v>
      </c>
      <c r="K183" s="105">
        <v>0</v>
      </c>
      <c r="L183" s="105">
        <v>0</v>
      </c>
      <c r="M183" s="105">
        <v>899</v>
      </c>
      <c r="N183" s="105">
        <v>448</v>
      </c>
      <c r="O183" s="105">
        <v>0</v>
      </c>
      <c r="P183" s="105">
        <v>0</v>
      </c>
      <c r="Q183" s="105">
        <v>85</v>
      </c>
      <c r="R183" s="105">
        <v>23</v>
      </c>
      <c r="S183" s="105">
        <v>0</v>
      </c>
      <c r="T183" s="105">
        <v>0</v>
      </c>
      <c r="U183" s="105">
        <v>2116</v>
      </c>
      <c r="V183" s="105">
        <v>1025</v>
      </c>
      <c r="W183" s="162"/>
      <c r="X183" s="103" t="s">
        <v>102</v>
      </c>
      <c r="Y183" s="105">
        <v>8</v>
      </c>
      <c r="Z183" s="105">
        <v>5</v>
      </c>
      <c r="AA183" s="105">
        <v>10</v>
      </c>
      <c r="AB183" s="105">
        <v>5</v>
      </c>
      <c r="AC183" s="105">
        <v>0</v>
      </c>
      <c r="AD183" s="105">
        <v>0</v>
      </c>
      <c r="AE183" s="105">
        <v>2</v>
      </c>
      <c r="AF183" s="105">
        <v>0</v>
      </c>
      <c r="AG183" s="105">
        <v>0</v>
      </c>
      <c r="AH183" s="105">
        <v>0</v>
      </c>
      <c r="AI183" s="105">
        <v>121</v>
      </c>
      <c r="AJ183" s="105">
        <v>58</v>
      </c>
      <c r="AK183" s="105">
        <v>0</v>
      </c>
      <c r="AL183" s="105">
        <v>0</v>
      </c>
      <c r="AM183" s="105">
        <v>10</v>
      </c>
      <c r="AN183" s="105">
        <v>2</v>
      </c>
      <c r="AO183" s="105">
        <v>0</v>
      </c>
      <c r="AP183" s="105">
        <v>0</v>
      </c>
      <c r="AQ183" s="105">
        <v>151</v>
      </c>
      <c r="AR183" s="105">
        <v>70</v>
      </c>
      <c r="AS183" s="162"/>
      <c r="AT183" s="103" t="s">
        <v>102</v>
      </c>
      <c r="AU183" s="105">
        <v>10</v>
      </c>
      <c r="AV183" s="105">
        <v>8</v>
      </c>
      <c r="AW183" s="105">
        <v>0</v>
      </c>
      <c r="AX183" s="105">
        <v>1</v>
      </c>
      <c r="AY183" s="105">
        <v>0</v>
      </c>
      <c r="AZ183" s="105">
        <v>7</v>
      </c>
      <c r="BA183" s="105">
        <v>0</v>
      </c>
      <c r="BB183" s="105">
        <v>1</v>
      </c>
      <c r="BC183" s="105">
        <v>0</v>
      </c>
      <c r="BD183" s="105">
        <v>27</v>
      </c>
      <c r="BE183" s="105">
        <v>28</v>
      </c>
      <c r="BF183" s="105">
        <v>8</v>
      </c>
      <c r="BG183" s="105">
        <v>1</v>
      </c>
      <c r="BH183" s="105">
        <v>3</v>
      </c>
      <c r="BI183" s="105">
        <v>6</v>
      </c>
      <c r="BJ183" s="162"/>
      <c r="BK183" s="103" t="s">
        <v>102</v>
      </c>
      <c r="BL183" s="105">
        <v>0</v>
      </c>
      <c r="BM183" s="105">
        <v>118</v>
      </c>
      <c r="BN183" s="105">
        <v>392</v>
      </c>
      <c r="BO183" s="105">
        <v>0</v>
      </c>
      <c r="BP183" s="105">
        <v>0</v>
      </c>
      <c r="BQ183" s="105">
        <v>1</v>
      </c>
      <c r="BR183" s="105">
        <v>26</v>
      </c>
      <c r="BS183" s="105">
        <v>28</v>
      </c>
      <c r="BT183" s="105">
        <v>28</v>
      </c>
      <c r="BU183" s="162"/>
      <c r="BV183" s="103" t="s">
        <v>102</v>
      </c>
      <c r="BW183" s="105">
        <v>428</v>
      </c>
      <c r="BX183" s="105">
        <v>179</v>
      </c>
      <c r="BY183" s="105">
        <v>424</v>
      </c>
      <c r="BZ183" s="105">
        <v>179</v>
      </c>
      <c r="CA183" s="105">
        <v>119</v>
      </c>
      <c r="CB183" s="105">
        <v>37</v>
      </c>
      <c r="CC183" s="105">
        <v>0</v>
      </c>
      <c r="CD183" s="105">
        <v>0</v>
      </c>
      <c r="CE183" s="105">
        <v>0</v>
      </c>
      <c r="CF183" s="105">
        <v>0</v>
      </c>
      <c r="CG183" s="105">
        <v>0</v>
      </c>
      <c r="CH183" s="105">
        <v>0</v>
      </c>
      <c r="CI183" s="105">
        <v>53</v>
      </c>
      <c r="CJ183" s="105">
        <v>18</v>
      </c>
      <c r="CK183" s="105">
        <v>53</v>
      </c>
      <c r="CL183" s="105">
        <v>18</v>
      </c>
      <c r="CM183" s="105">
        <v>26</v>
      </c>
      <c r="CN183" s="105">
        <v>6</v>
      </c>
      <c r="CO183" s="162"/>
      <c r="CP183" s="105" t="s">
        <v>102</v>
      </c>
      <c r="CQ183" s="105">
        <v>10</v>
      </c>
      <c r="CR183" s="105">
        <v>13</v>
      </c>
      <c r="CS183" s="105">
        <v>0</v>
      </c>
      <c r="CT183" s="105">
        <v>46</v>
      </c>
      <c r="CU183" s="105">
        <v>1</v>
      </c>
      <c r="CV183" s="105">
        <v>70</v>
      </c>
      <c r="CW183" s="105">
        <v>21</v>
      </c>
      <c r="CX183" s="105">
        <v>9</v>
      </c>
      <c r="CY183" s="105">
        <v>12</v>
      </c>
      <c r="CZ183" s="105">
        <v>6</v>
      </c>
      <c r="DA183" s="162"/>
      <c r="DB183" s="103" t="s">
        <v>102</v>
      </c>
      <c r="DC183" s="105">
        <v>418</v>
      </c>
      <c r="DD183" s="105">
        <v>427</v>
      </c>
      <c r="DE183" s="105">
        <v>72</v>
      </c>
      <c r="DF183" s="105">
        <v>12</v>
      </c>
      <c r="DG183" s="105">
        <v>101</v>
      </c>
      <c r="DH183" s="105">
        <v>5</v>
      </c>
      <c r="DI183" s="105">
        <v>407</v>
      </c>
      <c r="DJ183" s="105">
        <v>86</v>
      </c>
      <c r="DK183" s="105">
        <v>46</v>
      </c>
      <c r="DL183" s="105">
        <v>0</v>
      </c>
      <c r="DM183" s="105">
        <v>4</v>
      </c>
      <c r="DN183" s="105">
        <v>45</v>
      </c>
      <c r="DO183" s="105">
        <v>4</v>
      </c>
      <c r="DP183" s="105">
        <v>10</v>
      </c>
      <c r="DQ183" s="105">
        <v>71</v>
      </c>
      <c r="DR183" s="135"/>
      <c r="DS183" s="138" t="s">
        <v>207</v>
      </c>
      <c r="DT183" s="138" t="s">
        <v>4328</v>
      </c>
      <c r="DU183" s="138">
        <v>481</v>
      </c>
      <c r="DV183" s="138">
        <v>145</v>
      </c>
      <c r="DW183" s="139">
        <v>1412</v>
      </c>
      <c r="DX183" s="139">
        <v>1578</v>
      </c>
    </row>
    <row r="184" spans="1:128">
      <c r="A184" s="162" t="s">
        <v>208</v>
      </c>
      <c r="B184" s="13" t="s">
        <v>119</v>
      </c>
      <c r="C184" s="74">
        <v>115</v>
      </c>
      <c r="D184" s="74">
        <v>60</v>
      </c>
      <c r="E184" s="74">
        <v>57</v>
      </c>
      <c r="F184" s="74">
        <v>25</v>
      </c>
      <c r="G184" s="74">
        <v>0</v>
      </c>
      <c r="H184" s="74">
        <v>0</v>
      </c>
      <c r="I184" s="74">
        <v>27</v>
      </c>
      <c r="J184" s="74">
        <v>12</v>
      </c>
      <c r="K184" s="74">
        <v>0</v>
      </c>
      <c r="L184" s="74">
        <v>0</v>
      </c>
      <c r="M184" s="74">
        <v>98</v>
      </c>
      <c r="N184" s="74">
        <v>55</v>
      </c>
      <c r="O184" s="74">
        <v>0</v>
      </c>
      <c r="P184" s="74">
        <v>0</v>
      </c>
      <c r="Q184" s="74">
        <v>14</v>
      </c>
      <c r="R184" s="74">
        <v>5</v>
      </c>
      <c r="S184" s="74">
        <v>0</v>
      </c>
      <c r="T184" s="74">
        <v>0</v>
      </c>
      <c r="U184" s="67">
        <v>311</v>
      </c>
      <c r="V184" s="67">
        <v>157</v>
      </c>
      <c r="W184" s="162" t="s">
        <v>208</v>
      </c>
      <c r="X184" s="13" t="s">
        <v>119</v>
      </c>
      <c r="Y184" s="74">
        <v>0</v>
      </c>
      <c r="Z184" s="74">
        <v>0</v>
      </c>
      <c r="AA184" s="74">
        <v>0</v>
      </c>
      <c r="AB184" s="74">
        <v>0</v>
      </c>
      <c r="AC184" s="74">
        <v>0</v>
      </c>
      <c r="AD184" s="74">
        <v>0</v>
      </c>
      <c r="AE184" s="74">
        <v>0</v>
      </c>
      <c r="AF184" s="74">
        <v>0</v>
      </c>
      <c r="AG184" s="74">
        <v>0</v>
      </c>
      <c r="AH184" s="74">
        <v>0</v>
      </c>
      <c r="AI184" s="74">
        <v>15</v>
      </c>
      <c r="AJ184" s="74">
        <v>4</v>
      </c>
      <c r="AK184" s="74">
        <v>0</v>
      </c>
      <c r="AL184" s="74">
        <v>0</v>
      </c>
      <c r="AM184" s="74">
        <v>3</v>
      </c>
      <c r="AN184" s="74">
        <v>1</v>
      </c>
      <c r="AO184" s="74">
        <v>0</v>
      </c>
      <c r="AP184" s="74">
        <v>0</v>
      </c>
      <c r="AQ184" s="67">
        <v>18</v>
      </c>
      <c r="AR184" s="67">
        <v>5</v>
      </c>
      <c r="AS184" s="162" t="s">
        <v>208</v>
      </c>
      <c r="AT184" s="13" t="s">
        <v>119</v>
      </c>
      <c r="AU184" s="74">
        <v>3</v>
      </c>
      <c r="AV184" s="74">
        <v>2</v>
      </c>
      <c r="AW184" s="74">
        <v>0</v>
      </c>
      <c r="AX184" s="74">
        <v>1</v>
      </c>
      <c r="AY184" s="74">
        <v>0</v>
      </c>
      <c r="AZ184" s="74">
        <v>3</v>
      </c>
      <c r="BA184" s="74">
        <v>0</v>
      </c>
      <c r="BB184" s="74">
        <v>1</v>
      </c>
      <c r="BC184" s="74">
        <v>0</v>
      </c>
      <c r="BD184" s="67">
        <v>10</v>
      </c>
      <c r="BE184" s="76">
        <v>5</v>
      </c>
      <c r="BF184" s="74">
        <v>5</v>
      </c>
      <c r="BG184" s="74">
        <v>0</v>
      </c>
      <c r="BH184" s="74">
        <v>4</v>
      </c>
      <c r="BI184" s="74">
        <v>2</v>
      </c>
      <c r="BJ184" s="162" t="s">
        <v>208</v>
      </c>
      <c r="BK184" s="13" t="s">
        <v>119</v>
      </c>
      <c r="BL184" s="74">
        <v>0</v>
      </c>
      <c r="BM184" s="74">
        <v>136</v>
      </c>
      <c r="BN184" s="74">
        <v>0</v>
      </c>
      <c r="BO184" s="74">
        <v>0</v>
      </c>
      <c r="BP184" s="74">
        <v>0</v>
      </c>
      <c r="BQ184" s="74">
        <v>4</v>
      </c>
      <c r="BR184" s="74">
        <v>9</v>
      </c>
      <c r="BS184" s="74">
        <v>4</v>
      </c>
      <c r="BT184" s="74">
        <v>6</v>
      </c>
      <c r="BU184" s="162" t="s">
        <v>208</v>
      </c>
      <c r="BV184" s="13" t="s">
        <v>119</v>
      </c>
      <c r="BW184" s="74">
        <v>46</v>
      </c>
      <c r="BX184" s="74">
        <v>23</v>
      </c>
      <c r="BY184" s="74">
        <v>45</v>
      </c>
      <c r="BZ184" s="74">
        <v>22</v>
      </c>
      <c r="CA184" s="74">
        <v>29</v>
      </c>
      <c r="CB184" s="74">
        <v>14</v>
      </c>
      <c r="CC184" s="74">
        <v>0</v>
      </c>
      <c r="CD184" s="74">
        <v>0</v>
      </c>
      <c r="CE184" s="74">
        <v>0</v>
      </c>
      <c r="CF184" s="74">
        <v>0</v>
      </c>
      <c r="CG184" s="74">
        <v>0</v>
      </c>
      <c r="CH184" s="74">
        <v>0</v>
      </c>
      <c r="CI184" s="74">
        <v>9</v>
      </c>
      <c r="CJ184" s="74">
        <v>2</v>
      </c>
      <c r="CK184" s="74">
        <v>8</v>
      </c>
      <c r="CL184" s="74">
        <v>1</v>
      </c>
      <c r="CM184" s="74">
        <v>3</v>
      </c>
      <c r="CN184" s="74">
        <v>0</v>
      </c>
      <c r="CO184" s="162" t="s">
        <v>208</v>
      </c>
      <c r="CP184" s="13" t="s">
        <v>119</v>
      </c>
      <c r="CQ184" s="5">
        <v>7</v>
      </c>
      <c r="CR184" s="5">
        <v>6</v>
      </c>
      <c r="CS184" s="5">
        <v>0</v>
      </c>
      <c r="CT184" s="5">
        <v>5</v>
      </c>
      <c r="CU184" s="5">
        <v>0</v>
      </c>
      <c r="CV184" s="29">
        <v>18</v>
      </c>
      <c r="CW184" s="5">
        <v>7</v>
      </c>
      <c r="CX184" s="5">
        <v>4</v>
      </c>
      <c r="CY184" s="72">
        <v>7</v>
      </c>
      <c r="CZ184" s="5">
        <v>3</v>
      </c>
      <c r="DA184" s="162" t="s">
        <v>208</v>
      </c>
      <c r="DB184" s="13" t="s">
        <v>119</v>
      </c>
      <c r="DC184" s="74">
        <v>25</v>
      </c>
      <c r="DD184" s="74">
        <v>80</v>
      </c>
      <c r="DE184" s="74">
        <v>18</v>
      </c>
      <c r="DF184" s="74">
        <v>0</v>
      </c>
      <c r="DG184" s="74">
        <v>133</v>
      </c>
      <c r="DH184" s="74">
        <v>0</v>
      </c>
      <c r="DI184" s="74">
        <v>108</v>
      </c>
      <c r="DJ184" s="74">
        <v>58</v>
      </c>
      <c r="DK184" s="74">
        <v>24</v>
      </c>
      <c r="DL184" s="74">
        <v>0</v>
      </c>
      <c r="DM184" s="74">
        <v>0</v>
      </c>
      <c r="DN184" s="74">
        <v>0</v>
      </c>
      <c r="DO184" s="74">
        <v>0</v>
      </c>
      <c r="DP184" s="74">
        <v>0</v>
      </c>
      <c r="DQ184" s="74">
        <v>43</v>
      </c>
      <c r="DR184" s="135"/>
      <c r="DS184" s="138" t="s">
        <v>208</v>
      </c>
      <c r="DT184" s="138" t="s">
        <v>4329</v>
      </c>
      <c r="DU184" s="138">
        <v>55</v>
      </c>
      <c r="DV184" s="138">
        <v>32</v>
      </c>
      <c r="DW184" s="139">
        <v>272</v>
      </c>
      <c r="DX184" s="139">
        <v>446</v>
      </c>
    </row>
    <row r="185" spans="1:128">
      <c r="A185" s="162"/>
      <c r="B185" s="13" t="s">
        <v>120</v>
      </c>
      <c r="C185" s="74">
        <v>158</v>
      </c>
      <c r="D185" s="74">
        <v>78</v>
      </c>
      <c r="E185" s="74">
        <v>48</v>
      </c>
      <c r="F185" s="74">
        <v>31</v>
      </c>
      <c r="G185" s="74">
        <v>0</v>
      </c>
      <c r="H185" s="74">
        <v>0</v>
      </c>
      <c r="I185" s="74">
        <v>0</v>
      </c>
      <c r="J185" s="74">
        <v>0</v>
      </c>
      <c r="K185" s="74">
        <v>28</v>
      </c>
      <c r="L185" s="74">
        <v>12</v>
      </c>
      <c r="M185" s="74">
        <v>126</v>
      </c>
      <c r="N185" s="74">
        <v>76</v>
      </c>
      <c r="O185" s="74">
        <v>0</v>
      </c>
      <c r="P185" s="74">
        <v>0</v>
      </c>
      <c r="Q185" s="74">
        <v>19</v>
      </c>
      <c r="R185" s="74">
        <v>6</v>
      </c>
      <c r="S185" s="74">
        <v>0</v>
      </c>
      <c r="T185" s="74">
        <v>0</v>
      </c>
      <c r="U185" s="67">
        <v>379</v>
      </c>
      <c r="V185" s="67">
        <v>203</v>
      </c>
      <c r="W185" s="162"/>
      <c r="X185" s="13" t="s">
        <v>120</v>
      </c>
      <c r="Y185" s="74">
        <v>0</v>
      </c>
      <c r="Z185" s="74">
        <v>0</v>
      </c>
      <c r="AA185" s="74">
        <v>0</v>
      </c>
      <c r="AB185" s="74">
        <v>0</v>
      </c>
      <c r="AC185" s="74">
        <v>0</v>
      </c>
      <c r="AD185" s="74">
        <v>0</v>
      </c>
      <c r="AE185" s="74">
        <v>0</v>
      </c>
      <c r="AF185" s="74">
        <v>0</v>
      </c>
      <c r="AG185" s="74">
        <v>1</v>
      </c>
      <c r="AH185" s="74">
        <v>0</v>
      </c>
      <c r="AI185" s="74">
        <v>48</v>
      </c>
      <c r="AJ185" s="74">
        <v>24</v>
      </c>
      <c r="AK185" s="74">
        <v>0</v>
      </c>
      <c r="AL185" s="74">
        <v>0</v>
      </c>
      <c r="AM185" s="74">
        <v>11</v>
      </c>
      <c r="AN185" s="74">
        <v>3</v>
      </c>
      <c r="AO185" s="74">
        <v>0</v>
      </c>
      <c r="AP185" s="74">
        <v>0</v>
      </c>
      <c r="AQ185" s="67">
        <v>60</v>
      </c>
      <c r="AR185" s="67">
        <v>27</v>
      </c>
      <c r="AS185" s="162"/>
      <c r="AT185" s="13" t="s">
        <v>120</v>
      </c>
      <c r="AU185" s="74">
        <v>3</v>
      </c>
      <c r="AV185" s="74">
        <v>1</v>
      </c>
      <c r="AW185" s="74">
        <v>0</v>
      </c>
      <c r="AX185" s="74">
        <v>0</v>
      </c>
      <c r="AY185" s="74">
        <v>1</v>
      </c>
      <c r="AZ185" s="74">
        <v>2</v>
      </c>
      <c r="BA185" s="74">
        <v>0</v>
      </c>
      <c r="BB185" s="74">
        <v>1</v>
      </c>
      <c r="BC185" s="74">
        <v>0</v>
      </c>
      <c r="BD185" s="67">
        <v>8</v>
      </c>
      <c r="BE185" s="76">
        <v>9</v>
      </c>
      <c r="BF185" s="74">
        <v>9</v>
      </c>
      <c r="BG185" s="74">
        <v>0</v>
      </c>
      <c r="BH185" s="74">
        <v>0</v>
      </c>
      <c r="BI185" s="74">
        <v>1</v>
      </c>
      <c r="BJ185" s="162"/>
      <c r="BK185" s="13" t="s">
        <v>120</v>
      </c>
      <c r="BL185" s="74">
        <v>0</v>
      </c>
      <c r="BM185" s="74">
        <v>150</v>
      </c>
      <c r="BN185" s="74">
        <v>0</v>
      </c>
      <c r="BO185" s="74">
        <v>0</v>
      </c>
      <c r="BP185" s="74">
        <v>0</v>
      </c>
      <c r="BQ185" s="74">
        <v>0</v>
      </c>
      <c r="BR185" s="74">
        <v>0</v>
      </c>
      <c r="BS185" s="74">
        <v>9</v>
      </c>
      <c r="BT185" s="74">
        <v>9</v>
      </c>
      <c r="BU185" s="162"/>
      <c r="BV185" s="13" t="s">
        <v>120</v>
      </c>
      <c r="BW185" s="74">
        <v>81</v>
      </c>
      <c r="BX185" s="74">
        <v>42</v>
      </c>
      <c r="BY185" s="74">
        <v>81</v>
      </c>
      <c r="BZ185" s="74">
        <v>42</v>
      </c>
      <c r="CA185" s="74">
        <v>21</v>
      </c>
      <c r="CB185" s="74">
        <v>10</v>
      </c>
      <c r="CC185" s="74">
        <v>0</v>
      </c>
      <c r="CD185" s="74">
        <v>0</v>
      </c>
      <c r="CE185" s="74">
        <v>0</v>
      </c>
      <c r="CF185" s="74">
        <v>0</v>
      </c>
      <c r="CG185" s="74">
        <v>0</v>
      </c>
      <c r="CH185" s="74">
        <v>0</v>
      </c>
      <c r="CI185" s="74">
        <v>21</v>
      </c>
      <c r="CJ185" s="74">
        <v>8</v>
      </c>
      <c r="CK185" s="74">
        <v>20</v>
      </c>
      <c r="CL185" s="74">
        <v>8</v>
      </c>
      <c r="CM185" s="74">
        <v>6</v>
      </c>
      <c r="CN185" s="74">
        <v>3</v>
      </c>
      <c r="CO185" s="162"/>
      <c r="CP185" s="13" t="s">
        <v>120</v>
      </c>
      <c r="CQ185" s="5">
        <v>19</v>
      </c>
      <c r="CR185" s="5">
        <v>6</v>
      </c>
      <c r="CS185" s="5">
        <v>1</v>
      </c>
      <c r="CT185" s="5">
        <v>0</v>
      </c>
      <c r="CU185" s="5">
        <v>0</v>
      </c>
      <c r="CV185" s="29">
        <v>26</v>
      </c>
      <c r="CW185" s="5">
        <v>8</v>
      </c>
      <c r="CX185" s="5">
        <v>14</v>
      </c>
      <c r="CY185" s="72">
        <v>13</v>
      </c>
      <c r="CZ185" s="5">
        <v>9</v>
      </c>
      <c r="DA185" s="162"/>
      <c r="DB185" s="13" t="s">
        <v>120</v>
      </c>
      <c r="DC185" s="74">
        <v>122</v>
      </c>
      <c r="DD185" s="74">
        <v>122</v>
      </c>
      <c r="DE185" s="74">
        <v>0</v>
      </c>
      <c r="DF185" s="74">
        <v>0</v>
      </c>
      <c r="DG185" s="74">
        <v>0</v>
      </c>
      <c r="DH185" s="74">
        <v>0</v>
      </c>
      <c r="DI185" s="74">
        <v>122</v>
      </c>
      <c r="DJ185" s="74">
        <v>0</v>
      </c>
      <c r="DK185" s="74">
        <v>0</v>
      </c>
      <c r="DL185" s="74">
        <v>0</v>
      </c>
      <c r="DM185" s="74">
        <v>0</v>
      </c>
      <c r="DN185" s="74">
        <v>0</v>
      </c>
      <c r="DO185" s="74">
        <v>0</v>
      </c>
      <c r="DP185" s="74">
        <v>0</v>
      </c>
      <c r="DQ185" s="74">
        <v>0</v>
      </c>
      <c r="DR185" s="135"/>
      <c r="DS185" s="138" t="s">
        <v>208</v>
      </c>
      <c r="DT185" s="138" t="s">
        <v>4330</v>
      </c>
      <c r="DU185" s="138">
        <v>102</v>
      </c>
      <c r="DV185" s="138">
        <v>27</v>
      </c>
      <c r="DW185" s="139">
        <v>300</v>
      </c>
      <c r="DX185" s="139">
        <v>366</v>
      </c>
    </row>
    <row r="186" spans="1:128">
      <c r="A186" s="162"/>
      <c r="B186" s="103" t="s">
        <v>102</v>
      </c>
      <c r="C186" s="105">
        <v>273</v>
      </c>
      <c r="D186" s="105">
        <v>138</v>
      </c>
      <c r="E186" s="105">
        <v>105</v>
      </c>
      <c r="F186" s="105">
        <v>56</v>
      </c>
      <c r="G186" s="105">
        <v>0</v>
      </c>
      <c r="H186" s="105">
        <v>0</v>
      </c>
      <c r="I186" s="105">
        <v>27</v>
      </c>
      <c r="J186" s="105">
        <v>12</v>
      </c>
      <c r="K186" s="105">
        <v>28</v>
      </c>
      <c r="L186" s="105">
        <v>12</v>
      </c>
      <c r="M186" s="105">
        <v>224</v>
      </c>
      <c r="N186" s="105">
        <v>131</v>
      </c>
      <c r="O186" s="105">
        <v>0</v>
      </c>
      <c r="P186" s="105">
        <v>0</v>
      </c>
      <c r="Q186" s="105">
        <v>33</v>
      </c>
      <c r="R186" s="105">
        <v>11</v>
      </c>
      <c r="S186" s="105">
        <v>0</v>
      </c>
      <c r="T186" s="105">
        <v>0</v>
      </c>
      <c r="U186" s="105">
        <v>690</v>
      </c>
      <c r="V186" s="105">
        <v>360</v>
      </c>
      <c r="W186" s="162"/>
      <c r="X186" s="103" t="s">
        <v>102</v>
      </c>
      <c r="Y186" s="105">
        <v>0</v>
      </c>
      <c r="Z186" s="105">
        <v>0</v>
      </c>
      <c r="AA186" s="105">
        <v>0</v>
      </c>
      <c r="AB186" s="105">
        <v>0</v>
      </c>
      <c r="AC186" s="105">
        <v>0</v>
      </c>
      <c r="AD186" s="105">
        <v>0</v>
      </c>
      <c r="AE186" s="105">
        <v>0</v>
      </c>
      <c r="AF186" s="105">
        <v>0</v>
      </c>
      <c r="AG186" s="105">
        <v>1</v>
      </c>
      <c r="AH186" s="105">
        <v>0</v>
      </c>
      <c r="AI186" s="105">
        <v>63</v>
      </c>
      <c r="AJ186" s="105">
        <v>28</v>
      </c>
      <c r="AK186" s="105">
        <v>0</v>
      </c>
      <c r="AL186" s="105">
        <v>0</v>
      </c>
      <c r="AM186" s="105">
        <v>14</v>
      </c>
      <c r="AN186" s="105">
        <v>4</v>
      </c>
      <c r="AO186" s="105">
        <v>0</v>
      </c>
      <c r="AP186" s="105">
        <v>0</v>
      </c>
      <c r="AQ186" s="105">
        <v>78</v>
      </c>
      <c r="AR186" s="105">
        <v>32</v>
      </c>
      <c r="AS186" s="162"/>
      <c r="AT186" s="103" t="s">
        <v>102</v>
      </c>
      <c r="AU186" s="105">
        <v>6</v>
      </c>
      <c r="AV186" s="105">
        <v>3</v>
      </c>
      <c r="AW186" s="105">
        <v>0</v>
      </c>
      <c r="AX186" s="105">
        <v>1</v>
      </c>
      <c r="AY186" s="105">
        <v>1</v>
      </c>
      <c r="AZ186" s="105">
        <v>5</v>
      </c>
      <c r="BA186" s="105">
        <v>0</v>
      </c>
      <c r="BB186" s="105">
        <v>2</v>
      </c>
      <c r="BC186" s="105">
        <v>0</v>
      </c>
      <c r="BD186" s="105">
        <v>18</v>
      </c>
      <c r="BE186" s="105">
        <v>14</v>
      </c>
      <c r="BF186" s="105">
        <v>14</v>
      </c>
      <c r="BG186" s="105">
        <v>0</v>
      </c>
      <c r="BH186" s="105">
        <v>4</v>
      </c>
      <c r="BI186" s="105">
        <v>3</v>
      </c>
      <c r="BJ186" s="162"/>
      <c r="BK186" s="103" t="s">
        <v>102</v>
      </c>
      <c r="BL186" s="105">
        <v>0</v>
      </c>
      <c r="BM186" s="105">
        <v>286</v>
      </c>
      <c r="BN186" s="105">
        <v>0</v>
      </c>
      <c r="BO186" s="105">
        <v>0</v>
      </c>
      <c r="BP186" s="105">
        <v>0</v>
      </c>
      <c r="BQ186" s="105">
        <v>4</v>
      </c>
      <c r="BR186" s="105">
        <v>9</v>
      </c>
      <c r="BS186" s="105">
        <v>13</v>
      </c>
      <c r="BT186" s="105">
        <v>15</v>
      </c>
      <c r="BU186" s="162"/>
      <c r="BV186" s="103" t="s">
        <v>102</v>
      </c>
      <c r="BW186" s="105">
        <v>127</v>
      </c>
      <c r="BX186" s="105">
        <v>65</v>
      </c>
      <c r="BY186" s="105">
        <v>126</v>
      </c>
      <c r="BZ186" s="105">
        <v>64</v>
      </c>
      <c r="CA186" s="105">
        <v>50</v>
      </c>
      <c r="CB186" s="105">
        <v>24</v>
      </c>
      <c r="CC186" s="105">
        <v>0</v>
      </c>
      <c r="CD186" s="105">
        <v>0</v>
      </c>
      <c r="CE186" s="105">
        <v>0</v>
      </c>
      <c r="CF186" s="105">
        <v>0</v>
      </c>
      <c r="CG186" s="105">
        <v>0</v>
      </c>
      <c r="CH186" s="105">
        <v>0</v>
      </c>
      <c r="CI186" s="105">
        <v>30</v>
      </c>
      <c r="CJ186" s="105">
        <v>10</v>
      </c>
      <c r="CK186" s="105">
        <v>28</v>
      </c>
      <c r="CL186" s="105">
        <v>9</v>
      </c>
      <c r="CM186" s="105">
        <v>9</v>
      </c>
      <c r="CN186" s="105">
        <v>3</v>
      </c>
      <c r="CO186" s="162"/>
      <c r="CP186" s="105" t="s">
        <v>102</v>
      </c>
      <c r="CQ186" s="105">
        <v>26</v>
      </c>
      <c r="CR186" s="105">
        <v>12</v>
      </c>
      <c r="CS186" s="105">
        <v>1</v>
      </c>
      <c r="CT186" s="105">
        <v>5</v>
      </c>
      <c r="CU186" s="105">
        <v>0</v>
      </c>
      <c r="CV186" s="105">
        <v>44</v>
      </c>
      <c r="CW186" s="105">
        <v>15</v>
      </c>
      <c r="CX186" s="105">
        <v>18</v>
      </c>
      <c r="CY186" s="105">
        <v>20</v>
      </c>
      <c r="CZ186" s="105">
        <v>12</v>
      </c>
      <c r="DA186" s="162"/>
      <c r="DB186" s="103" t="s">
        <v>102</v>
      </c>
      <c r="DC186" s="105">
        <v>147</v>
      </c>
      <c r="DD186" s="105">
        <v>202</v>
      </c>
      <c r="DE186" s="105">
        <v>18</v>
      </c>
      <c r="DF186" s="105">
        <v>0</v>
      </c>
      <c r="DG186" s="105">
        <v>133</v>
      </c>
      <c r="DH186" s="105">
        <v>0</v>
      </c>
      <c r="DI186" s="105">
        <v>230</v>
      </c>
      <c r="DJ186" s="105">
        <v>58</v>
      </c>
      <c r="DK186" s="105">
        <v>24</v>
      </c>
      <c r="DL186" s="105">
        <v>0</v>
      </c>
      <c r="DM186" s="105">
        <v>0</v>
      </c>
      <c r="DN186" s="105">
        <v>0</v>
      </c>
      <c r="DO186" s="105">
        <v>0</v>
      </c>
      <c r="DP186" s="105">
        <v>0</v>
      </c>
      <c r="DQ186" s="105">
        <v>43</v>
      </c>
      <c r="DR186" s="135"/>
      <c r="DS186" s="138" t="s">
        <v>208</v>
      </c>
      <c r="DT186" s="138" t="s">
        <v>4331</v>
      </c>
      <c r="DU186" s="138">
        <v>157</v>
      </c>
      <c r="DV186" s="138">
        <v>59</v>
      </c>
      <c r="DW186" s="139">
        <v>572</v>
      </c>
      <c r="DX186" s="139">
        <v>812</v>
      </c>
    </row>
    <row r="187" spans="1:128">
      <c r="A187" s="162" t="s">
        <v>209</v>
      </c>
      <c r="B187" s="13" t="s">
        <v>119</v>
      </c>
      <c r="C187" s="74">
        <v>383</v>
      </c>
      <c r="D187" s="74">
        <v>134</v>
      </c>
      <c r="E187" s="74">
        <v>252</v>
      </c>
      <c r="F187" s="74">
        <v>98</v>
      </c>
      <c r="G187" s="74">
        <v>0</v>
      </c>
      <c r="H187" s="74">
        <v>0</v>
      </c>
      <c r="I187" s="74">
        <v>72</v>
      </c>
      <c r="J187" s="74">
        <v>15</v>
      </c>
      <c r="K187" s="74">
        <v>66</v>
      </c>
      <c r="L187" s="74">
        <v>17</v>
      </c>
      <c r="M187" s="74">
        <v>515</v>
      </c>
      <c r="N187" s="74">
        <v>184</v>
      </c>
      <c r="O187" s="74">
        <v>0</v>
      </c>
      <c r="P187" s="74">
        <v>0</v>
      </c>
      <c r="Q187" s="74">
        <v>0</v>
      </c>
      <c r="R187" s="74">
        <v>0</v>
      </c>
      <c r="S187" s="74">
        <v>0</v>
      </c>
      <c r="T187" s="74">
        <v>0</v>
      </c>
      <c r="U187" s="67">
        <v>1288</v>
      </c>
      <c r="V187" s="67">
        <v>448</v>
      </c>
      <c r="W187" s="162" t="s">
        <v>209</v>
      </c>
      <c r="X187" s="13" t="s">
        <v>119</v>
      </c>
      <c r="Y187" s="74">
        <v>6</v>
      </c>
      <c r="Z187" s="74">
        <v>1</v>
      </c>
      <c r="AA187" s="74">
        <v>6</v>
      </c>
      <c r="AB187" s="74">
        <v>2</v>
      </c>
      <c r="AC187" s="74">
        <v>0</v>
      </c>
      <c r="AD187" s="74">
        <v>0</v>
      </c>
      <c r="AE187" s="74">
        <v>0</v>
      </c>
      <c r="AF187" s="74">
        <v>0</v>
      </c>
      <c r="AG187" s="74">
        <v>0</v>
      </c>
      <c r="AH187" s="74">
        <v>0</v>
      </c>
      <c r="AI187" s="74">
        <v>109</v>
      </c>
      <c r="AJ187" s="74">
        <v>31</v>
      </c>
      <c r="AK187" s="74">
        <v>0</v>
      </c>
      <c r="AL187" s="74">
        <v>0</v>
      </c>
      <c r="AM187" s="74">
        <v>0</v>
      </c>
      <c r="AN187" s="74">
        <v>0</v>
      </c>
      <c r="AO187" s="74">
        <v>0</v>
      </c>
      <c r="AP187" s="74">
        <v>0</v>
      </c>
      <c r="AQ187" s="67">
        <v>121</v>
      </c>
      <c r="AR187" s="67">
        <v>34</v>
      </c>
      <c r="AS187" s="162" t="s">
        <v>209</v>
      </c>
      <c r="AT187" s="13" t="s">
        <v>119</v>
      </c>
      <c r="AU187" s="74">
        <v>11</v>
      </c>
      <c r="AV187" s="74">
        <v>7</v>
      </c>
      <c r="AW187" s="74">
        <v>0</v>
      </c>
      <c r="AX187" s="74">
        <v>2</v>
      </c>
      <c r="AY187" s="74">
        <v>1</v>
      </c>
      <c r="AZ187" s="74">
        <v>10</v>
      </c>
      <c r="BA187" s="74">
        <v>0</v>
      </c>
      <c r="BB187" s="74">
        <v>0</v>
      </c>
      <c r="BC187" s="74">
        <v>0</v>
      </c>
      <c r="BD187" s="67">
        <v>31</v>
      </c>
      <c r="BE187" s="76">
        <v>38</v>
      </c>
      <c r="BF187" s="74">
        <v>35</v>
      </c>
      <c r="BG187" s="74">
        <v>0</v>
      </c>
      <c r="BH187" s="74">
        <v>1</v>
      </c>
      <c r="BI187" s="74">
        <v>9</v>
      </c>
      <c r="BJ187" s="162" t="s">
        <v>209</v>
      </c>
      <c r="BK187" s="13" t="s">
        <v>119</v>
      </c>
      <c r="BL187" s="74">
        <v>1</v>
      </c>
      <c r="BM187" s="74">
        <v>628</v>
      </c>
      <c r="BN187" s="74">
        <v>100</v>
      </c>
      <c r="BO187" s="74">
        <v>6</v>
      </c>
      <c r="BP187" s="74">
        <v>0</v>
      </c>
      <c r="BQ187" s="74">
        <v>14</v>
      </c>
      <c r="BR187" s="74">
        <v>40</v>
      </c>
      <c r="BS187" s="74">
        <v>46</v>
      </c>
      <c r="BT187" s="74">
        <v>37</v>
      </c>
      <c r="BU187" s="162" t="s">
        <v>209</v>
      </c>
      <c r="BV187" s="13" t="s">
        <v>119</v>
      </c>
      <c r="BW187" s="74">
        <v>279</v>
      </c>
      <c r="BX187" s="74">
        <v>81</v>
      </c>
      <c r="BY187" s="74">
        <v>278</v>
      </c>
      <c r="BZ187" s="74">
        <v>81</v>
      </c>
      <c r="CA187" s="74">
        <v>111</v>
      </c>
      <c r="CB187" s="74">
        <v>26</v>
      </c>
      <c r="CC187" s="74">
        <v>0</v>
      </c>
      <c r="CD187" s="74">
        <v>0</v>
      </c>
      <c r="CE187" s="74">
        <v>0</v>
      </c>
      <c r="CF187" s="74">
        <v>0</v>
      </c>
      <c r="CG187" s="74">
        <v>0</v>
      </c>
      <c r="CH187" s="74">
        <v>0</v>
      </c>
      <c r="CI187" s="74">
        <v>0</v>
      </c>
      <c r="CJ187" s="74">
        <v>0</v>
      </c>
      <c r="CK187" s="74">
        <v>0</v>
      </c>
      <c r="CL187" s="74">
        <v>0</v>
      </c>
      <c r="CM187" s="74">
        <v>0</v>
      </c>
      <c r="CN187" s="74">
        <v>0</v>
      </c>
      <c r="CO187" s="162" t="s">
        <v>209</v>
      </c>
      <c r="CP187" s="13" t="s">
        <v>119</v>
      </c>
      <c r="CQ187" s="5">
        <v>6</v>
      </c>
      <c r="CR187" s="5">
        <v>22</v>
      </c>
      <c r="CS187" s="5">
        <v>0</v>
      </c>
      <c r="CT187" s="5">
        <v>58</v>
      </c>
      <c r="CU187" s="5">
        <v>0</v>
      </c>
      <c r="CV187" s="29">
        <v>86</v>
      </c>
      <c r="CW187" s="5">
        <v>28</v>
      </c>
      <c r="CX187" s="5">
        <v>11</v>
      </c>
      <c r="CY187" s="72">
        <v>10</v>
      </c>
      <c r="CZ187" s="5">
        <v>3</v>
      </c>
      <c r="DA187" s="162" t="s">
        <v>209</v>
      </c>
      <c r="DB187" s="13" t="s">
        <v>119</v>
      </c>
      <c r="DC187" s="74">
        <v>163</v>
      </c>
      <c r="DD187" s="74">
        <v>244</v>
      </c>
      <c r="DE187" s="74">
        <v>40</v>
      </c>
      <c r="DF187" s="74">
        <v>0</v>
      </c>
      <c r="DG187" s="74">
        <v>164</v>
      </c>
      <c r="DH187" s="74">
        <v>9</v>
      </c>
      <c r="DI187" s="74">
        <v>114</v>
      </c>
      <c r="DJ187" s="74">
        <v>80</v>
      </c>
      <c r="DK187" s="74">
        <v>103</v>
      </c>
      <c r="DL187" s="74">
        <v>38</v>
      </c>
      <c r="DM187" s="74">
        <v>8</v>
      </c>
      <c r="DN187" s="74">
        <v>48</v>
      </c>
      <c r="DO187" s="74">
        <v>11</v>
      </c>
      <c r="DP187" s="74">
        <v>13</v>
      </c>
      <c r="DQ187" s="74">
        <v>21</v>
      </c>
      <c r="DR187" s="135"/>
      <c r="DS187" s="138" t="s">
        <v>209</v>
      </c>
      <c r="DT187" s="138" t="s">
        <v>4332</v>
      </c>
      <c r="DU187" s="138">
        <v>279</v>
      </c>
      <c r="DV187" s="138">
        <v>111</v>
      </c>
      <c r="DW187" s="139">
        <v>1581</v>
      </c>
      <c r="DX187" s="139">
        <v>963</v>
      </c>
    </row>
    <row r="188" spans="1:128">
      <c r="A188" s="162"/>
      <c r="B188" s="13" t="s">
        <v>120</v>
      </c>
      <c r="C188" s="74">
        <v>385</v>
      </c>
      <c r="D188" s="74">
        <v>208</v>
      </c>
      <c r="E188" s="74">
        <v>217</v>
      </c>
      <c r="F188" s="74">
        <v>127</v>
      </c>
      <c r="G188" s="74">
        <v>0</v>
      </c>
      <c r="H188" s="74">
        <v>0</v>
      </c>
      <c r="I188" s="74">
        <v>105</v>
      </c>
      <c r="J188" s="74">
        <v>46</v>
      </c>
      <c r="K188" s="74">
        <v>91</v>
      </c>
      <c r="L188" s="74">
        <v>30</v>
      </c>
      <c r="M188" s="74">
        <v>190</v>
      </c>
      <c r="N188" s="74">
        <v>109</v>
      </c>
      <c r="O188" s="74">
        <v>51</v>
      </c>
      <c r="P188" s="74">
        <v>31</v>
      </c>
      <c r="Q188" s="74">
        <v>145</v>
      </c>
      <c r="R188" s="74">
        <v>69</v>
      </c>
      <c r="S188" s="74">
        <v>122</v>
      </c>
      <c r="T188" s="74">
        <v>46</v>
      </c>
      <c r="U188" s="67">
        <v>1306</v>
      </c>
      <c r="V188" s="67">
        <v>666</v>
      </c>
      <c r="W188" s="162"/>
      <c r="X188" s="13" t="s">
        <v>120</v>
      </c>
      <c r="Y188" s="74">
        <v>4</v>
      </c>
      <c r="Z188" s="74">
        <v>3</v>
      </c>
      <c r="AA188" s="74">
        <v>2</v>
      </c>
      <c r="AB188" s="74">
        <v>1</v>
      </c>
      <c r="AC188" s="74">
        <v>0</v>
      </c>
      <c r="AD188" s="74">
        <v>0</v>
      </c>
      <c r="AE188" s="74">
        <v>5</v>
      </c>
      <c r="AF188" s="74">
        <v>3</v>
      </c>
      <c r="AG188" s="74">
        <v>1</v>
      </c>
      <c r="AH188" s="74">
        <v>0</v>
      </c>
      <c r="AI188" s="74">
        <v>0</v>
      </c>
      <c r="AJ188" s="74">
        <v>0</v>
      </c>
      <c r="AK188" s="74">
        <v>32</v>
      </c>
      <c r="AL188" s="74">
        <v>20</v>
      </c>
      <c r="AM188" s="74">
        <v>0</v>
      </c>
      <c r="AN188" s="74">
        <v>0</v>
      </c>
      <c r="AO188" s="74">
        <v>0</v>
      </c>
      <c r="AP188" s="74">
        <v>0</v>
      </c>
      <c r="AQ188" s="67">
        <v>44</v>
      </c>
      <c r="AR188" s="67">
        <v>27</v>
      </c>
      <c r="AS188" s="162"/>
      <c r="AT188" s="13" t="s">
        <v>120</v>
      </c>
      <c r="AU188" s="74">
        <v>5</v>
      </c>
      <c r="AV188" s="74">
        <v>3</v>
      </c>
      <c r="AW188" s="74">
        <v>0</v>
      </c>
      <c r="AX188" s="74">
        <v>2</v>
      </c>
      <c r="AY188" s="74">
        <v>2</v>
      </c>
      <c r="AZ188" s="74">
        <v>3</v>
      </c>
      <c r="BA188" s="74">
        <v>3</v>
      </c>
      <c r="BB188" s="74">
        <v>1</v>
      </c>
      <c r="BC188" s="74">
        <v>2</v>
      </c>
      <c r="BD188" s="67">
        <v>21</v>
      </c>
      <c r="BE188" s="76">
        <v>24</v>
      </c>
      <c r="BF188" s="74">
        <v>18</v>
      </c>
      <c r="BG188" s="74">
        <v>24</v>
      </c>
      <c r="BH188" s="74">
        <v>0</v>
      </c>
      <c r="BI188" s="74">
        <v>1</v>
      </c>
      <c r="BJ188" s="162"/>
      <c r="BK188" s="13" t="s">
        <v>120</v>
      </c>
      <c r="BL188" s="74">
        <v>0</v>
      </c>
      <c r="BM188" s="74">
        <v>600</v>
      </c>
      <c r="BN188" s="74">
        <v>0</v>
      </c>
      <c r="BO188" s="74">
        <v>0</v>
      </c>
      <c r="BP188" s="74">
        <v>0</v>
      </c>
      <c r="BQ188" s="74">
        <v>40</v>
      </c>
      <c r="BR188" s="74">
        <v>21</v>
      </c>
      <c r="BS188" s="74">
        <v>21</v>
      </c>
      <c r="BT188" s="74">
        <v>21</v>
      </c>
      <c r="BU188" s="162"/>
      <c r="BV188" s="13" t="s">
        <v>120</v>
      </c>
      <c r="BW188" s="74">
        <v>200</v>
      </c>
      <c r="BX188" s="74">
        <v>110</v>
      </c>
      <c r="BY188" s="74">
        <v>200</v>
      </c>
      <c r="BZ188" s="74">
        <v>110</v>
      </c>
      <c r="CA188" s="74">
        <v>152</v>
      </c>
      <c r="CB188" s="74">
        <v>88</v>
      </c>
      <c r="CC188" s="74">
        <v>11</v>
      </c>
      <c r="CD188" s="74">
        <v>3</v>
      </c>
      <c r="CE188" s="74">
        <v>11</v>
      </c>
      <c r="CF188" s="74">
        <v>3</v>
      </c>
      <c r="CG188" s="74">
        <v>10</v>
      </c>
      <c r="CH188" s="74">
        <v>3</v>
      </c>
      <c r="CI188" s="74">
        <v>54</v>
      </c>
      <c r="CJ188" s="74">
        <v>20</v>
      </c>
      <c r="CK188" s="74">
        <v>54</v>
      </c>
      <c r="CL188" s="74">
        <v>20</v>
      </c>
      <c r="CM188" s="74">
        <v>40</v>
      </c>
      <c r="CN188" s="74">
        <v>17</v>
      </c>
      <c r="CO188" s="162"/>
      <c r="CP188" s="13" t="s">
        <v>120</v>
      </c>
      <c r="CQ188" s="5">
        <v>32</v>
      </c>
      <c r="CR188" s="5">
        <v>2</v>
      </c>
      <c r="CS188" s="5">
        <v>2</v>
      </c>
      <c r="CT188" s="5">
        <v>9</v>
      </c>
      <c r="CU188" s="5">
        <v>0</v>
      </c>
      <c r="CV188" s="29">
        <v>45</v>
      </c>
      <c r="CW188" s="5">
        <v>27</v>
      </c>
      <c r="CX188" s="5">
        <v>24</v>
      </c>
      <c r="CY188" s="72">
        <v>23</v>
      </c>
      <c r="CZ188" s="5">
        <v>16</v>
      </c>
      <c r="DA188" s="162"/>
      <c r="DB188" s="13" t="s">
        <v>120</v>
      </c>
      <c r="DC188" s="74">
        <v>27</v>
      </c>
      <c r="DD188" s="74">
        <v>55</v>
      </c>
      <c r="DE188" s="74">
        <v>125</v>
      </c>
      <c r="DF188" s="74">
        <v>0</v>
      </c>
      <c r="DG188" s="74">
        <v>144</v>
      </c>
      <c r="DH188" s="74">
        <v>85</v>
      </c>
      <c r="DI188" s="74">
        <v>0</v>
      </c>
      <c r="DJ188" s="74">
        <v>172</v>
      </c>
      <c r="DK188" s="74">
        <v>167</v>
      </c>
      <c r="DL188" s="74">
        <v>115</v>
      </c>
      <c r="DM188" s="74">
        <v>0</v>
      </c>
      <c r="DN188" s="74">
        <v>0</v>
      </c>
      <c r="DO188" s="74">
        <v>0</v>
      </c>
      <c r="DP188" s="74">
        <v>0</v>
      </c>
      <c r="DQ188" s="74">
        <v>0</v>
      </c>
      <c r="DR188" s="135"/>
      <c r="DS188" s="138" t="s">
        <v>209</v>
      </c>
      <c r="DT188" s="138" t="s">
        <v>4333</v>
      </c>
      <c r="DU188" s="138">
        <v>265</v>
      </c>
      <c r="DV188" s="138">
        <v>202</v>
      </c>
      <c r="DW188" s="139">
        <v>1200</v>
      </c>
      <c r="DX188" s="139">
        <v>890</v>
      </c>
    </row>
    <row r="189" spans="1:128">
      <c r="A189" s="162"/>
      <c r="B189" s="103" t="s">
        <v>102</v>
      </c>
      <c r="C189" s="105">
        <v>768</v>
      </c>
      <c r="D189" s="105">
        <v>342</v>
      </c>
      <c r="E189" s="105">
        <v>469</v>
      </c>
      <c r="F189" s="105">
        <v>225</v>
      </c>
      <c r="G189" s="105">
        <v>0</v>
      </c>
      <c r="H189" s="105">
        <v>0</v>
      </c>
      <c r="I189" s="105">
        <v>177</v>
      </c>
      <c r="J189" s="105">
        <v>61</v>
      </c>
      <c r="K189" s="105">
        <v>157</v>
      </c>
      <c r="L189" s="105">
        <v>47</v>
      </c>
      <c r="M189" s="105">
        <v>705</v>
      </c>
      <c r="N189" s="105">
        <v>293</v>
      </c>
      <c r="O189" s="105">
        <v>51</v>
      </c>
      <c r="P189" s="105">
        <v>31</v>
      </c>
      <c r="Q189" s="105">
        <v>145</v>
      </c>
      <c r="R189" s="105">
        <v>69</v>
      </c>
      <c r="S189" s="105">
        <v>122</v>
      </c>
      <c r="T189" s="105">
        <v>46</v>
      </c>
      <c r="U189" s="105">
        <v>2594</v>
      </c>
      <c r="V189" s="105">
        <v>1114</v>
      </c>
      <c r="W189" s="162"/>
      <c r="X189" s="103" t="s">
        <v>102</v>
      </c>
      <c r="Y189" s="105">
        <v>10</v>
      </c>
      <c r="Z189" s="105">
        <v>4</v>
      </c>
      <c r="AA189" s="105">
        <v>8</v>
      </c>
      <c r="AB189" s="105">
        <v>3</v>
      </c>
      <c r="AC189" s="105">
        <v>0</v>
      </c>
      <c r="AD189" s="105">
        <v>0</v>
      </c>
      <c r="AE189" s="105">
        <v>5</v>
      </c>
      <c r="AF189" s="105">
        <v>3</v>
      </c>
      <c r="AG189" s="105">
        <v>1</v>
      </c>
      <c r="AH189" s="105">
        <v>0</v>
      </c>
      <c r="AI189" s="105">
        <v>109</v>
      </c>
      <c r="AJ189" s="105">
        <v>31</v>
      </c>
      <c r="AK189" s="105">
        <v>32</v>
      </c>
      <c r="AL189" s="105">
        <v>20</v>
      </c>
      <c r="AM189" s="105">
        <v>0</v>
      </c>
      <c r="AN189" s="105">
        <v>0</v>
      </c>
      <c r="AO189" s="105">
        <v>0</v>
      </c>
      <c r="AP189" s="105">
        <v>0</v>
      </c>
      <c r="AQ189" s="105">
        <v>165</v>
      </c>
      <c r="AR189" s="105">
        <v>61</v>
      </c>
      <c r="AS189" s="162"/>
      <c r="AT189" s="103" t="s">
        <v>102</v>
      </c>
      <c r="AU189" s="105">
        <v>16</v>
      </c>
      <c r="AV189" s="105">
        <v>10</v>
      </c>
      <c r="AW189" s="105">
        <v>0</v>
      </c>
      <c r="AX189" s="105">
        <v>4</v>
      </c>
      <c r="AY189" s="105">
        <v>3</v>
      </c>
      <c r="AZ189" s="105">
        <v>13</v>
      </c>
      <c r="BA189" s="105">
        <v>3</v>
      </c>
      <c r="BB189" s="105">
        <v>1</v>
      </c>
      <c r="BC189" s="105">
        <v>2</v>
      </c>
      <c r="BD189" s="105">
        <v>52</v>
      </c>
      <c r="BE189" s="105">
        <v>62</v>
      </c>
      <c r="BF189" s="105">
        <v>53</v>
      </c>
      <c r="BG189" s="105">
        <v>24</v>
      </c>
      <c r="BH189" s="105">
        <v>1</v>
      </c>
      <c r="BI189" s="105">
        <v>10</v>
      </c>
      <c r="BJ189" s="162"/>
      <c r="BK189" s="103" t="s">
        <v>102</v>
      </c>
      <c r="BL189" s="105">
        <v>1</v>
      </c>
      <c r="BM189" s="105">
        <v>1228</v>
      </c>
      <c r="BN189" s="105">
        <v>100</v>
      </c>
      <c r="BO189" s="105">
        <v>6</v>
      </c>
      <c r="BP189" s="105">
        <v>0</v>
      </c>
      <c r="BQ189" s="105">
        <v>54</v>
      </c>
      <c r="BR189" s="105">
        <v>61</v>
      </c>
      <c r="BS189" s="105">
        <v>67</v>
      </c>
      <c r="BT189" s="105">
        <v>58</v>
      </c>
      <c r="BU189" s="162"/>
      <c r="BV189" s="103" t="s">
        <v>102</v>
      </c>
      <c r="BW189" s="105">
        <v>479</v>
      </c>
      <c r="BX189" s="105">
        <v>191</v>
      </c>
      <c r="BY189" s="105">
        <v>478</v>
      </c>
      <c r="BZ189" s="105">
        <v>191</v>
      </c>
      <c r="CA189" s="105">
        <v>263</v>
      </c>
      <c r="CB189" s="105">
        <v>114</v>
      </c>
      <c r="CC189" s="105">
        <v>11</v>
      </c>
      <c r="CD189" s="105">
        <v>3</v>
      </c>
      <c r="CE189" s="105">
        <v>11</v>
      </c>
      <c r="CF189" s="105">
        <v>3</v>
      </c>
      <c r="CG189" s="105">
        <v>10</v>
      </c>
      <c r="CH189" s="105">
        <v>3</v>
      </c>
      <c r="CI189" s="105">
        <v>54</v>
      </c>
      <c r="CJ189" s="105">
        <v>20</v>
      </c>
      <c r="CK189" s="105">
        <v>54</v>
      </c>
      <c r="CL189" s="105">
        <v>20</v>
      </c>
      <c r="CM189" s="105">
        <v>40</v>
      </c>
      <c r="CN189" s="105">
        <v>17</v>
      </c>
      <c r="CO189" s="162"/>
      <c r="CP189" s="105" t="s">
        <v>102</v>
      </c>
      <c r="CQ189" s="105">
        <v>38</v>
      </c>
      <c r="CR189" s="105">
        <v>24</v>
      </c>
      <c r="CS189" s="105">
        <v>2</v>
      </c>
      <c r="CT189" s="105">
        <v>67</v>
      </c>
      <c r="CU189" s="105">
        <v>0</v>
      </c>
      <c r="CV189" s="105">
        <v>131</v>
      </c>
      <c r="CW189" s="105">
        <v>55</v>
      </c>
      <c r="CX189" s="105">
        <v>35</v>
      </c>
      <c r="CY189" s="105">
        <v>33</v>
      </c>
      <c r="CZ189" s="105">
        <v>19</v>
      </c>
      <c r="DA189" s="162"/>
      <c r="DB189" s="103" t="s">
        <v>102</v>
      </c>
      <c r="DC189" s="105">
        <v>190</v>
      </c>
      <c r="DD189" s="105">
        <v>299</v>
      </c>
      <c r="DE189" s="105">
        <v>165</v>
      </c>
      <c r="DF189" s="105">
        <v>0</v>
      </c>
      <c r="DG189" s="105">
        <v>308</v>
      </c>
      <c r="DH189" s="105">
        <v>94</v>
      </c>
      <c r="DI189" s="105">
        <v>114</v>
      </c>
      <c r="DJ189" s="105">
        <v>252</v>
      </c>
      <c r="DK189" s="105">
        <v>270</v>
      </c>
      <c r="DL189" s="105">
        <v>153</v>
      </c>
      <c r="DM189" s="105">
        <v>8</v>
      </c>
      <c r="DN189" s="105">
        <v>48</v>
      </c>
      <c r="DO189" s="105">
        <v>11</v>
      </c>
      <c r="DP189" s="105">
        <v>13</v>
      </c>
      <c r="DQ189" s="105">
        <v>21</v>
      </c>
      <c r="DR189" s="135"/>
      <c r="DS189" s="138" t="s">
        <v>209</v>
      </c>
      <c r="DT189" s="138" t="s">
        <v>4334</v>
      </c>
      <c r="DU189" s="138">
        <v>544</v>
      </c>
      <c r="DV189" s="138">
        <v>313</v>
      </c>
      <c r="DW189" s="139">
        <v>2781</v>
      </c>
      <c r="DX189" s="139">
        <v>1853</v>
      </c>
    </row>
    <row r="190" spans="1:128">
      <c r="A190" s="163" t="s">
        <v>397</v>
      </c>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t="s">
        <v>398</v>
      </c>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t="s">
        <v>399</v>
      </c>
      <c r="AT190" s="163"/>
      <c r="AU190" s="163"/>
      <c r="AV190" s="163"/>
      <c r="AW190" s="163"/>
      <c r="AX190" s="163"/>
      <c r="AY190" s="163"/>
      <c r="AZ190" s="163"/>
      <c r="BA190" s="163"/>
      <c r="BB190" s="163"/>
      <c r="BC190" s="163"/>
      <c r="BD190" s="163"/>
      <c r="BE190" s="163"/>
      <c r="BF190" s="163"/>
      <c r="BG190" s="163"/>
      <c r="BH190" s="163"/>
      <c r="BI190" s="163"/>
      <c r="BJ190" s="163" t="s">
        <v>400</v>
      </c>
      <c r="BK190" s="163"/>
      <c r="BL190" s="163"/>
      <c r="BM190" s="163"/>
      <c r="BN190" s="163"/>
      <c r="BO190" s="163"/>
      <c r="BP190" s="163"/>
      <c r="BQ190" s="163"/>
      <c r="BR190" s="163"/>
      <c r="BS190" s="163"/>
      <c r="BT190" s="163"/>
      <c r="BU190" s="163" t="s">
        <v>4589</v>
      </c>
      <c r="BV190" s="163"/>
      <c r="BW190" s="163"/>
      <c r="BX190" s="163"/>
      <c r="BY190" s="163"/>
      <c r="BZ190" s="163"/>
      <c r="CA190" s="163"/>
      <c r="CB190" s="163"/>
      <c r="CC190" s="163"/>
      <c r="CD190" s="163"/>
      <c r="CE190" s="163"/>
      <c r="CF190" s="163"/>
      <c r="CG190" s="163"/>
      <c r="CH190" s="163"/>
      <c r="CI190" s="163"/>
      <c r="CJ190" s="163"/>
      <c r="CK190" s="163"/>
      <c r="CL190" s="163"/>
      <c r="CM190" s="163"/>
      <c r="CN190" s="163"/>
      <c r="CO190" s="163" t="s">
        <v>401</v>
      </c>
      <c r="CP190" s="163"/>
      <c r="CQ190" s="163"/>
      <c r="CR190" s="163"/>
      <c r="CS190" s="163"/>
      <c r="CT190" s="163"/>
      <c r="CU190" s="163"/>
      <c r="CV190" s="163"/>
      <c r="CW190" s="163"/>
      <c r="CX190" s="163"/>
      <c r="CY190" s="163"/>
      <c r="CZ190" s="163"/>
      <c r="DA190" s="163" t="s">
        <v>402</v>
      </c>
      <c r="DB190" s="163"/>
      <c r="DC190" s="163"/>
      <c r="DD190" s="163"/>
      <c r="DE190" s="163"/>
      <c r="DF190" s="163"/>
      <c r="DG190" s="163"/>
      <c r="DH190" s="163"/>
      <c r="DI190" s="163"/>
      <c r="DJ190" s="163"/>
      <c r="DK190" s="163"/>
      <c r="DL190" s="163"/>
      <c r="DM190" s="163"/>
      <c r="DN190" s="163"/>
      <c r="DO190" s="163"/>
      <c r="DP190" s="163"/>
      <c r="DQ190" s="163"/>
      <c r="DR190" s="135"/>
      <c r="DS190" s="138" t="s">
        <v>397</v>
      </c>
      <c r="DT190" s="138" t="s">
        <v>397</v>
      </c>
      <c r="DU190" s="138">
        <v>0</v>
      </c>
      <c r="DV190" s="138">
        <v>0</v>
      </c>
      <c r="DW190" s="139">
        <v>0</v>
      </c>
      <c r="DX190" s="139">
        <v>0</v>
      </c>
    </row>
    <row r="191" spans="1:128">
      <c r="A191" s="163" t="s">
        <v>4174</v>
      </c>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t="s">
        <v>4174</v>
      </c>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t="s">
        <v>4174</v>
      </c>
      <c r="AT191" s="163"/>
      <c r="AU191" s="163"/>
      <c r="AV191" s="163"/>
      <c r="AW191" s="163"/>
      <c r="AX191" s="163"/>
      <c r="AY191" s="163"/>
      <c r="AZ191" s="163"/>
      <c r="BA191" s="163"/>
      <c r="BB191" s="163"/>
      <c r="BC191" s="163"/>
      <c r="BD191" s="163"/>
      <c r="BE191" s="163"/>
      <c r="BF191" s="163"/>
      <c r="BG191" s="163"/>
      <c r="BH191" s="163"/>
      <c r="BI191" s="163"/>
      <c r="BJ191" s="185" t="s">
        <v>4174</v>
      </c>
      <c r="BK191" s="185"/>
      <c r="BL191" s="185"/>
      <c r="BM191" s="185"/>
      <c r="BN191" s="185"/>
      <c r="BO191" s="185"/>
      <c r="BP191" s="185"/>
      <c r="BQ191" s="185"/>
      <c r="BR191" s="185"/>
      <c r="BS191" s="185"/>
      <c r="BT191" s="185"/>
      <c r="BU191" s="210" t="s">
        <v>4175</v>
      </c>
      <c r="BV191" s="210"/>
      <c r="BW191" s="210"/>
      <c r="BX191" s="210"/>
      <c r="BY191" s="210"/>
      <c r="BZ191" s="210"/>
      <c r="CA191" s="210"/>
      <c r="CB191" s="210"/>
      <c r="CC191" s="210"/>
      <c r="CD191" s="210"/>
      <c r="CE191" s="210"/>
      <c r="CF191" s="210"/>
      <c r="CG191" s="210"/>
      <c r="CH191" s="210"/>
      <c r="CI191" s="210"/>
      <c r="CJ191" s="210"/>
      <c r="CK191" s="210"/>
      <c r="CL191" s="210"/>
      <c r="CM191" s="210"/>
      <c r="CN191" s="210"/>
      <c r="CO191" s="163" t="s">
        <v>4174</v>
      </c>
      <c r="CP191" s="163"/>
      <c r="CQ191" s="163"/>
      <c r="CR191" s="163"/>
      <c r="CS191" s="163"/>
      <c r="CT191" s="163"/>
      <c r="CU191" s="163"/>
      <c r="CV191" s="163"/>
      <c r="CW191" s="163"/>
      <c r="CX191" s="163"/>
      <c r="CY191" s="163"/>
      <c r="CZ191" s="163"/>
      <c r="DA191" s="185" t="s">
        <v>4174</v>
      </c>
      <c r="DB191" s="185"/>
      <c r="DC191" s="185"/>
      <c r="DD191" s="185"/>
      <c r="DE191" s="185"/>
      <c r="DF191" s="185"/>
      <c r="DG191" s="185"/>
      <c r="DH191" s="185"/>
      <c r="DI191" s="185"/>
      <c r="DJ191" s="185"/>
      <c r="DK191" s="185"/>
      <c r="DL191" s="185"/>
      <c r="DM191" s="185"/>
      <c r="DN191" s="185"/>
      <c r="DO191" s="185"/>
      <c r="DP191" s="185"/>
      <c r="DQ191" s="185"/>
      <c r="DR191" s="135"/>
      <c r="DS191" s="138" t="s">
        <v>4174</v>
      </c>
      <c r="DT191" s="138" t="s">
        <v>4174</v>
      </c>
      <c r="DU191" s="138">
        <v>0</v>
      </c>
      <c r="DV191" s="138">
        <v>0</v>
      </c>
      <c r="DW191" s="139">
        <v>0</v>
      </c>
      <c r="DX191" s="139">
        <v>0</v>
      </c>
    </row>
    <row r="192" spans="1:128" ht="14.45" customHeight="1">
      <c r="A192" s="164" t="s">
        <v>2</v>
      </c>
      <c r="B192" s="164" t="s">
        <v>113</v>
      </c>
      <c r="C192" s="163" t="s">
        <v>41</v>
      </c>
      <c r="D192" s="163"/>
      <c r="E192" s="163" t="s">
        <v>101</v>
      </c>
      <c r="F192" s="163"/>
      <c r="G192" s="163" t="s">
        <v>42</v>
      </c>
      <c r="H192" s="163"/>
      <c r="I192" s="163" t="s">
        <v>43</v>
      </c>
      <c r="J192" s="163"/>
      <c r="K192" s="209" t="s">
        <v>44</v>
      </c>
      <c r="L192" s="209"/>
      <c r="M192" s="163" t="s">
        <v>390</v>
      </c>
      <c r="N192" s="163"/>
      <c r="O192" s="163" t="s">
        <v>391</v>
      </c>
      <c r="P192" s="163"/>
      <c r="Q192" s="163" t="s">
        <v>392</v>
      </c>
      <c r="R192" s="163"/>
      <c r="S192" s="163" t="s">
        <v>393</v>
      </c>
      <c r="T192" s="163"/>
      <c r="U192" s="163" t="s">
        <v>102</v>
      </c>
      <c r="V192" s="163"/>
      <c r="W192" s="164" t="s">
        <v>2</v>
      </c>
      <c r="X192" s="164" t="s">
        <v>113</v>
      </c>
      <c r="Y192" s="163" t="s">
        <v>41</v>
      </c>
      <c r="Z192" s="163"/>
      <c r="AA192" s="163" t="s">
        <v>101</v>
      </c>
      <c r="AB192" s="163"/>
      <c r="AC192" s="163" t="s">
        <v>42</v>
      </c>
      <c r="AD192" s="163"/>
      <c r="AE192" s="163" t="s">
        <v>43</v>
      </c>
      <c r="AF192" s="163"/>
      <c r="AG192" s="209" t="s">
        <v>44</v>
      </c>
      <c r="AH192" s="209"/>
      <c r="AI192" s="163" t="s">
        <v>390</v>
      </c>
      <c r="AJ192" s="163"/>
      <c r="AK192" s="163" t="s">
        <v>391</v>
      </c>
      <c r="AL192" s="163"/>
      <c r="AM192" s="163" t="s">
        <v>392</v>
      </c>
      <c r="AN192" s="163"/>
      <c r="AO192" s="163" t="s">
        <v>393</v>
      </c>
      <c r="AP192" s="163"/>
      <c r="AQ192" s="163" t="s">
        <v>102</v>
      </c>
      <c r="AR192" s="163"/>
      <c r="AS192" s="164" t="s">
        <v>2</v>
      </c>
      <c r="AT192" s="164" t="s">
        <v>113</v>
      </c>
      <c r="AU192" s="164" t="s">
        <v>363</v>
      </c>
      <c r="AV192" s="164"/>
      <c r="AW192" s="164"/>
      <c r="AX192" s="164"/>
      <c r="AY192" s="164"/>
      <c r="AZ192" s="164"/>
      <c r="BA192" s="164"/>
      <c r="BB192" s="164"/>
      <c r="BC192" s="164"/>
      <c r="BD192" s="164"/>
      <c r="BE192" s="164" t="s">
        <v>165</v>
      </c>
      <c r="BF192" s="164"/>
      <c r="BG192" s="164"/>
      <c r="BH192" s="164"/>
      <c r="BI192" s="164" t="s">
        <v>168</v>
      </c>
      <c r="BJ192" s="164" t="s">
        <v>2</v>
      </c>
      <c r="BK192" s="164" t="s">
        <v>113</v>
      </c>
      <c r="BL192" s="185" t="s">
        <v>169</v>
      </c>
      <c r="BM192" s="185"/>
      <c r="BN192" s="185"/>
      <c r="BO192" s="185"/>
      <c r="BP192" s="185"/>
      <c r="BQ192" s="185"/>
      <c r="BR192" s="185"/>
      <c r="BS192" s="185"/>
      <c r="BT192" s="185"/>
      <c r="BU192" s="164" t="s">
        <v>2</v>
      </c>
      <c r="BV192" s="164" t="s">
        <v>113</v>
      </c>
      <c r="BW192" s="185" t="s">
        <v>394</v>
      </c>
      <c r="BX192" s="185"/>
      <c r="BY192" s="185"/>
      <c r="BZ192" s="185"/>
      <c r="CA192" s="185"/>
      <c r="CB192" s="185"/>
      <c r="CC192" s="185" t="s">
        <v>395</v>
      </c>
      <c r="CD192" s="185"/>
      <c r="CE192" s="185"/>
      <c r="CF192" s="185"/>
      <c r="CG192" s="185"/>
      <c r="CH192" s="185"/>
      <c r="CI192" s="185" t="s">
        <v>396</v>
      </c>
      <c r="CJ192" s="185"/>
      <c r="CK192" s="185"/>
      <c r="CL192" s="185"/>
      <c r="CM192" s="185"/>
      <c r="CN192" s="185"/>
      <c r="CO192" s="190" t="s">
        <v>2</v>
      </c>
      <c r="CP192" s="190" t="s">
        <v>113</v>
      </c>
      <c r="CQ192" s="163" t="s">
        <v>166</v>
      </c>
      <c r="CR192" s="163"/>
      <c r="CS192" s="163"/>
      <c r="CT192" s="163"/>
      <c r="CU192" s="163"/>
      <c r="CV192" s="163"/>
      <c r="CW192" s="163"/>
      <c r="CX192" s="163"/>
      <c r="CY192" s="163" t="s">
        <v>167</v>
      </c>
      <c r="CZ192" s="163"/>
      <c r="DA192" s="164" t="s">
        <v>2</v>
      </c>
      <c r="DB192" s="164" t="s">
        <v>113</v>
      </c>
      <c r="DC192" s="185" t="s">
        <v>371</v>
      </c>
      <c r="DD192" s="185"/>
      <c r="DE192" s="185"/>
      <c r="DF192" s="185"/>
      <c r="DG192" s="185"/>
      <c r="DH192" s="185"/>
      <c r="DI192" s="185"/>
      <c r="DJ192" s="185"/>
      <c r="DK192" s="185"/>
      <c r="DL192" s="185"/>
      <c r="DM192" s="185"/>
      <c r="DN192" s="185"/>
      <c r="DO192" s="185"/>
      <c r="DP192" s="185"/>
      <c r="DQ192" s="185"/>
      <c r="DR192" s="135"/>
      <c r="DS192" s="138" t="s">
        <v>2</v>
      </c>
      <c r="DT192" s="138" t="s">
        <v>4244</v>
      </c>
      <c r="DU192" s="138" t="e">
        <v>#VALUE!</v>
      </c>
      <c r="DV192" s="138">
        <v>0</v>
      </c>
      <c r="DW192" s="139" t="e">
        <v>#VALUE!</v>
      </c>
      <c r="DX192" s="139">
        <v>0</v>
      </c>
    </row>
    <row r="193" spans="1:128" ht="14.45" customHeight="1">
      <c r="A193" s="164"/>
      <c r="B193" s="164"/>
      <c r="C193" s="164" t="s">
        <v>170</v>
      </c>
      <c r="D193" s="164" t="s">
        <v>57</v>
      </c>
      <c r="E193" s="164" t="s">
        <v>170</v>
      </c>
      <c r="F193" s="164" t="s">
        <v>57</v>
      </c>
      <c r="G193" s="164" t="s">
        <v>170</v>
      </c>
      <c r="H193" s="164" t="s">
        <v>57</v>
      </c>
      <c r="I193" s="164" t="s">
        <v>170</v>
      </c>
      <c r="J193" s="164" t="s">
        <v>57</v>
      </c>
      <c r="K193" s="164" t="s">
        <v>170</v>
      </c>
      <c r="L193" s="164" t="s">
        <v>57</v>
      </c>
      <c r="M193" s="164" t="s">
        <v>170</v>
      </c>
      <c r="N193" s="164" t="s">
        <v>57</v>
      </c>
      <c r="O193" s="164" t="s">
        <v>170</v>
      </c>
      <c r="P193" s="164" t="s">
        <v>57</v>
      </c>
      <c r="Q193" s="164" t="s">
        <v>170</v>
      </c>
      <c r="R193" s="164" t="s">
        <v>57</v>
      </c>
      <c r="S193" s="164" t="s">
        <v>170</v>
      </c>
      <c r="T193" s="164" t="s">
        <v>57</v>
      </c>
      <c r="U193" s="164" t="s">
        <v>170</v>
      </c>
      <c r="V193" s="164" t="s">
        <v>57</v>
      </c>
      <c r="W193" s="164"/>
      <c r="X193" s="164"/>
      <c r="Y193" s="164" t="s">
        <v>170</v>
      </c>
      <c r="Z193" s="164" t="s">
        <v>57</v>
      </c>
      <c r="AA193" s="164" t="s">
        <v>170</v>
      </c>
      <c r="AB193" s="164" t="s">
        <v>57</v>
      </c>
      <c r="AC193" s="164" t="s">
        <v>170</v>
      </c>
      <c r="AD193" s="164" t="s">
        <v>57</v>
      </c>
      <c r="AE193" s="164" t="s">
        <v>170</v>
      </c>
      <c r="AF193" s="164" t="s">
        <v>57</v>
      </c>
      <c r="AG193" s="164" t="s">
        <v>170</v>
      </c>
      <c r="AH193" s="164" t="s">
        <v>57</v>
      </c>
      <c r="AI193" s="164" t="s">
        <v>170</v>
      </c>
      <c r="AJ193" s="164" t="s">
        <v>57</v>
      </c>
      <c r="AK193" s="164" t="s">
        <v>170</v>
      </c>
      <c r="AL193" s="164" t="s">
        <v>57</v>
      </c>
      <c r="AM193" s="164" t="s">
        <v>170</v>
      </c>
      <c r="AN193" s="164" t="s">
        <v>57</v>
      </c>
      <c r="AO193" s="164" t="s">
        <v>170</v>
      </c>
      <c r="AP193" s="164" t="s">
        <v>57</v>
      </c>
      <c r="AQ193" s="164" t="s">
        <v>170</v>
      </c>
      <c r="AR193" s="164" t="s">
        <v>57</v>
      </c>
      <c r="AS193" s="164"/>
      <c r="AT193" s="164"/>
      <c r="AU193" s="164" t="s">
        <v>41</v>
      </c>
      <c r="AV193" s="164" t="s">
        <v>101</v>
      </c>
      <c r="AW193" s="164" t="s">
        <v>42</v>
      </c>
      <c r="AX193" s="164" t="s">
        <v>43</v>
      </c>
      <c r="AY193" s="164" t="s">
        <v>44</v>
      </c>
      <c r="AZ193" s="164" t="s">
        <v>390</v>
      </c>
      <c r="BA193" s="164" t="s">
        <v>391</v>
      </c>
      <c r="BB193" s="164" t="s">
        <v>392</v>
      </c>
      <c r="BC193" s="164" t="s">
        <v>393</v>
      </c>
      <c r="BD193" s="164" t="s">
        <v>102</v>
      </c>
      <c r="BE193" s="204" t="s">
        <v>433</v>
      </c>
      <c r="BF193" s="204" t="s">
        <v>279</v>
      </c>
      <c r="BG193" s="204" t="s">
        <v>172</v>
      </c>
      <c r="BH193" s="204" t="s">
        <v>173</v>
      </c>
      <c r="BI193" s="164"/>
      <c r="BJ193" s="164"/>
      <c r="BK193" s="164"/>
      <c r="BL193" s="200" t="s">
        <v>434</v>
      </c>
      <c r="BM193" s="200" t="s">
        <v>344</v>
      </c>
      <c r="BN193" s="200" t="s">
        <v>435</v>
      </c>
      <c r="BO193" s="200" t="s">
        <v>436</v>
      </c>
      <c r="BP193" s="200" t="s">
        <v>437</v>
      </c>
      <c r="BQ193" s="200" t="s">
        <v>175</v>
      </c>
      <c r="BR193" s="200" t="s">
        <v>176</v>
      </c>
      <c r="BS193" s="200" t="s">
        <v>69</v>
      </c>
      <c r="BT193" s="200" t="s">
        <v>70</v>
      </c>
      <c r="BU193" s="164"/>
      <c r="BV193" s="164"/>
      <c r="BW193" s="185" t="s">
        <v>417</v>
      </c>
      <c r="BX193" s="185"/>
      <c r="BY193" s="185" t="s">
        <v>418</v>
      </c>
      <c r="BZ193" s="185"/>
      <c r="CA193" s="185" t="s">
        <v>419</v>
      </c>
      <c r="CB193" s="185"/>
      <c r="CC193" s="185" t="s">
        <v>417</v>
      </c>
      <c r="CD193" s="185"/>
      <c r="CE193" s="185" t="s">
        <v>418</v>
      </c>
      <c r="CF193" s="185"/>
      <c r="CG193" s="185" t="s">
        <v>419</v>
      </c>
      <c r="CH193" s="185"/>
      <c r="CI193" s="185" t="s">
        <v>417</v>
      </c>
      <c r="CJ193" s="185"/>
      <c r="CK193" s="185" t="s">
        <v>418</v>
      </c>
      <c r="CL193" s="185"/>
      <c r="CM193" s="185" t="s">
        <v>419</v>
      </c>
      <c r="CN193" s="185"/>
      <c r="CO193" s="190"/>
      <c r="CP193" s="190"/>
      <c r="CQ193" s="189" t="s">
        <v>338</v>
      </c>
      <c r="CR193" s="189" t="s">
        <v>341</v>
      </c>
      <c r="CS193" s="189" t="s">
        <v>339</v>
      </c>
      <c r="CT193" s="189" t="s">
        <v>340</v>
      </c>
      <c r="CU193" s="189" t="s">
        <v>342</v>
      </c>
      <c r="CV193" s="189" t="s">
        <v>66</v>
      </c>
      <c r="CW193" s="189" t="s">
        <v>174</v>
      </c>
      <c r="CX193" s="189" t="s">
        <v>280</v>
      </c>
      <c r="CY193" s="189" t="s">
        <v>66</v>
      </c>
      <c r="CZ193" s="189" t="s">
        <v>174</v>
      </c>
      <c r="DA193" s="164"/>
      <c r="DB193" s="164"/>
      <c r="DC193" s="189" t="s">
        <v>60</v>
      </c>
      <c r="DD193" s="189" t="s">
        <v>62</v>
      </c>
      <c r="DE193" s="189" t="s">
        <v>96</v>
      </c>
      <c r="DF193" s="189" t="s">
        <v>97</v>
      </c>
      <c r="DG193" s="189" t="s">
        <v>421</v>
      </c>
      <c r="DH193" s="189" t="s">
        <v>98</v>
      </c>
      <c r="DI193" s="189" t="s">
        <v>99</v>
      </c>
      <c r="DJ193" s="189" t="s">
        <v>83</v>
      </c>
      <c r="DK193" s="189" t="s">
        <v>420</v>
      </c>
      <c r="DL193" s="189" t="s">
        <v>100</v>
      </c>
      <c r="DM193" s="189" t="s">
        <v>422</v>
      </c>
      <c r="DN193" s="189" t="s">
        <v>86</v>
      </c>
      <c r="DO193" s="189" t="s">
        <v>68</v>
      </c>
      <c r="DP193" s="189" t="s">
        <v>67</v>
      </c>
      <c r="DQ193" s="189" t="s">
        <v>0</v>
      </c>
      <c r="DR193" s="135"/>
      <c r="DS193" s="138" t="s">
        <v>2</v>
      </c>
      <c r="DT193" s="138" t="s">
        <v>2</v>
      </c>
      <c r="DU193" s="138" t="e">
        <v>#VALUE!</v>
      </c>
      <c r="DV193" s="138" t="e">
        <v>#VALUE!</v>
      </c>
      <c r="DW193" s="139" t="e">
        <v>#VALUE!</v>
      </c>
      <c r="DX193" s="139">
        <v>0</v>
      </c>
    </row>
    <row r="194" spans="1:128" ht="24" customHeight="1">
      <c r="A194" s="164"/>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c r="AT194" s="164"/>
      <c r="AU194" s="164"/>
      <c r="AV194" s="164"/>
      <c r="AW194" s="164"/>
      <c r="AX194" s="164"/>
      <c r="AY194" s="164"/>
      <c r="AZ194" s="164"/>
      <c r="BA194" s="164"/>
      <c r="BB194" s="164"/>
      <c r="BC194" s="164"/>
      <c r="BD194" s="164"/>
      <c r="BE194" s="204"/>
      <c r="BF194" s="204"/>
      <c r="BG194" s="204"/>
      <c r="BH194" s="204"/>
      <c r="BI194" s="164"/>
      <c r="BJ194" s="164"/>
      <c r="BK194" s="164"/>
      <c r="BL194" s="200"/>
      <c r="BM194" s="200"/>
      <c r="BN194" s="200"/>
      <c r="BO194" s="200"/>
      <c r="BP194" s="200"/>
      <c r="BQ194" s="200"/>
      <c r="BR194" s="200"/>
      <c r="BS194" s="200"/>
      <c r="BT194" s="200"/>
      <c r="BU194" s="164"/>
      <c r="BV194" s="164"/>
      <c r="BW194" s="67" t="s">
        <v>170</v>
      </c>
      <c r="BX194" s="67" t="s">
        <v>57</v>
      </c>
      <c r="BY194" s="67" t="s">
        <v>170</v>
      </c>
      <c r="BZ194" s="67" t="s">
        <v>57</v>
      </c>
      <c r="CA194" s="67" t="s">
        <v>170</v>
      </c>
      <c r="CB194" s="67" t="s">
        <v>57</v>
      </c>
      <c r="CC194" s="67" t="s">
        <v>170</v>
      </c>
      <c r="CD194" s="67" t="s">
        <v>57</v>
      </c>
      <c r="CE194" s="67" t="s">
        <v>170</v>
      </c>
      <c r="CF194" s="67" t="s">
        <v>57</v>
      </c>
      <c r="CG194" s="67" t="s">
        <v>170</v>
      </c>
      <c r="CH194" s="67" t="s">
        <v>57</v>
      </c>
      <c r="CI194" s="67" t="s">
        <v>170</v>
      </c>
      <c r="CJ194" s="67" t="s">
        <v>57</v>
      </c>
      <c r="CK194" s="67" t="s">
        <v>170</v>
      </c>
      <c r="CL194" s="67" t="s">
        <v>57</v>
      </c>
      <c r="CM194" s="67" t="s">
        <v>170</v>
      </c>
      <c r="CN194" s="67" t="s">
        <v>57</v>
      </c>
      <c r="CO194" s="190"/>
      <c r="CP194" s="190"/>
      <c r="CQ194" s="189"/>
      <c r="CR194" s="189"/>
      <c r="CS194" s="189"/>
      <c r="CT194" s="189"/>
      <c r="CU194" s="189"/>
      <c r="CV194" s="189"/>
      <c r="CW194" s="189"/>
      <c r="CX194" s="189"/>
      <c r="CY194" s="189"/>
      <c r="CZ194" s="189"/>
      <c r="DA194" s="164"/>
      <c r="DB194" s="164"/>
      <c r="DC194" s="189"/>
      <c r="DD194" s="189"/>
      <c r="DE194" s="189"/>
      <c r="DF194" s="189"/>
      <c r="DG194" s="189"/>
      <c r="DH194" s="189"/>
      <c r="DI194" s="189"/>
      <c r="DJ194" s="189"/>
      <c r="DK194" s="189"/>
      <c r="DL194" s="189"/>
      <c r="DM194" s="189"/>
      <c r="DN194" s="189"/>
      <c r="DO194" s="189"/>
      <c r="DP194" s="189"/>
      <c r="DQ194" s="189"/>
      <c r="DR194" s="135"/>
      <c r="DS194" s="138" t="s">
        <v>2</v>
      </c>
      <c r="DT194" s="138" t="s">
        <v>2</v>
      </c>
      <c r="DU194" s="138" t="e">
        <v>#VALUE!</v>
      </c>
      <c r="DV194" s="138" t="e">
        <v>#VALUE!</v>
      </c>
      <c r="DW194" s="139">
        <v>0</v>
      </c>
      <c r="DX194" s="139">
        <v>0</v>
      </c>
    </row>
    <row r="195" spans="1:128">
      <c r="A195" s="11" t="s">
        <v>403</v>
      </c>
      <c r="B195" s="83"/>
      <c r="C195" s="83"/>
      <c r="D195" s="83"/>
      <c r="E195" s="83"/>
      <c r="F195" s="83"/>
      <c r="G195" s="83"/>
      <c r="H195" s="83"/>
      <c r="I195" s="83"/>
      <c r="J195" s="83"/>
      <c r="K195" s="83"/>
      <c r="L195" s="83"/>
      <c r="M195" s="83"/>
      <c r="N195" s="83"/>
      <c r="O195" s="83"/>
      <c r="P195" s="83"/>
      <c r="Q195" s="83"/>
      <c r="R195" s="83"/>
      <c r="S195" s="83"/>
      <c r="T195" s="83"/>
      <c r="U195" s="83"/>
      <c r="V195" s="83"/>
      <c r="W195" s="11" t="s">
        <v>403</v>
      </c>
      <c r="X195" s="12"/>
      <c r="Y195" s="101"/>
      <c r="Z195" s="101"/>
      <c r="AA195" s="101"/>
      <c r="AB195" s="101"/>
      <c r="AC195" s="101"/>
      <c r="AD195" s="101"/>
      <c r="AE195" s="101"/>
      <c r="AF195" s="101"/>
      <c r="AG195" s="101"/>
      <c r="AH195" s="101"/>
      <c r="AI195" s="101"/>
      <c r="AJ195" s="101"/>
      <c r="AK195" s="101"/>
      <c r="AL195" s="101"/>
      <c r="AM195" s="101"/>
      <c r="AN195" s="101"/>
      <c r="AO195" s="101"/>
      <c r="AP195" s="101"/>
      <c r="AQ195" s="86"/>
      <c r="AR195" s="29"/>
      <c r="AS195" s="11" t="s">
        <v>403</v>
      </c>
      <c r="AT195" s="12"/>
      <c r="AU195" s="100"/>
      <c r="AV195" s="100"/>
      <c r="AW195" s="100"/>
      <c r="AX195" s="100"/>
      <c r="AY195" s="100"/>
      <c r="AZ195" s="100"/>
      <c r="BA195" s="100"/>
      <c r="BB195" s="100"/>
      <c r="BC195" s="100"/>
      <c r="BD195" s="100"/>
      <c r="BE195" s="100"/>
      <c r="BF195" s="100"/>
      <c r="BG195" s="100"/>
      <c r="BH195" s="100"/>
      <c r="BI195" s="84"/>
      <c r="BJ195" s="11" t="s">
        <v>403</v>
      </c>
      <c r="BK195" s="13"/>
      <c r="BL195" s="3"/>
      <c r="BM195" s="3"/>
      <c r="BN195" s="3"/>
      <c r="BO195" s="3"/>
      <c r="BP195" s="3"/>
      <c r="BQ195" s="3"/>
      <c r="BR195" s="3"/>
      <c r="BS195" s="3"/>
      <c r="BT195" s="3"/>
      <c r="BU195" s="11" t="s">
        <v>403</v>
      </c>
      <c r="BV195" s="12"/>
      <c r="BW195" s="83"/>
      <c r="BX195" s="83"/>
      <c r="BY195" s="83"/>
      <c r="BZ195" s="83"/>
      <c r="CA195" s="83"/>
      <c r="CB195" s="83"/>
      <c r="CC195" s="83"/>
      <c r="CD195" s="83"/>
      <c r="CE195" s="83"/>
      <c r="CF195" s="83"/>
      <c r="CG195" s="83"/>
      <c r="CH195" s="83"/>
      <c r="CI195" s="83"/>
      <c r="CJ195" s="83"/>
      <c r="CK195" s="83"/>
      <c r="CL195" s="83"/>
      <c r="CM195" s="83"/>
      <c r="CN195" s="83"/>
      <c r="CO195" s="11" t="s">
        <v>403</v>
      </c>
      <c r="CP195" s="85"/>
      <c r="CQ195" s="83"/>
      <c r="CR195" s="83"/>
      <c r="CS195" s="83"/>
      <c r="CT195" s="83"/>
      <c r="CU195" s="83"/>
      <c r="CV195" s="83"/>
      <c r="CW195" s="83"/>
      <c r="CX195" s="83"/>
      <c r="CY195" s="83"/>
      <c r="CZ195" s="83"/>
      <c r="DA195" s="11" t="s">
        <v>403</v>
      </c>
      <c r="DB195" s="83"/>
      <c r="DC195" s="99"/>
      <c r="DD195" s="99"/>
      <c r="DE195" s="99"/>
      <c r="DF195" s="99"/>
      <c r="DG195" s="99"/>
      <c r="DH195" s="99"/>
      <c r="DI195" s="99"/>
      <c r="DJ195" s="99"/>
      <c r="DK195" s="99"/>
      <c r="DL195" s="99"/>
      <c r="DM195" s="99"/>
      <c r="DN195" s="99"/>
      <c r="DO195" s="99"/>
      <c r="DP195" s="99"/>
      <c r="DQ195" s="99"/>
      <c r="DR195" s="135"/>
      <c r="DS195" s="138" t="s">
        <v>403</v>
      </c>
      <c r="DT195" s="138" t="s">
        <v>403</v>
      </c>
      <c r="DU195" s="138">
        <v>0</v>
      </c>
      <c r="DV195" s="138">
        <v>0</v>
      </c>
      <c r="DW195" s="139">
        <v>0</v>
      </c>
      <c r="DX195" s="139">
        <v>0</v>
      </c>
    </row>
    <row r="196" spans="1:128" ht="14.45" customHeight="1">
      <c r="A196" s="162" t="s">
        <v>10</v>
      </c>
      <c r="B196" s="13" t="s">
        <v>119</v>
      </c>
      <c r="C196" s="74">
        <v>425</v>
      </c>
      <c r="D196" s="74">
        <v>227</v>
      </c>
      <c r="E196" s="74">
        <v>133</v>
      </c>
      <c r="F196" s="74">
        <v>78</v>
      </c>
      <c r="G196" s="74">
        <v>0</v>
      </c>
      <c r="H196" s="74">
        <v>0</v>
      </c>
      <c r="I196" s="74">
        <v>15</v>
      </c>
      <c r="J196" s="74">
        <v>7</v>
      </c>
      <c r="K196" s="74">
        <v>75</v>
      </c>
      <c r="L196" s="74">
        <v>23</v>
      </c>
      <c r="M196" s="74">
        <v>183</v>
      </c>
      <c r="N196" s="74">
        <v>89</v>
      </c>
      <c r="O196" s="74">
        <v>0</v>
      </c>
      <c r="P196" s="74">
        <v>0</v>
      </c>
      <c r="Q196" s="74">
        <v>2</v>
      </c>
      <c r="R196" s="74">
        <v>0</v>
      </c>
      <c r="S196" s="74">
        <v>0</v>
      </c>
      <c r="T196" s="74">
        <v>0</v>
      </c>
      <c r="U196" s="67">
        <v>833</v>
      </c>
      <c r="V196" s="67">
        <v>424</v>
      </c>
      <c r="W196" s="162" t="s">
        <v>10</v>
      </c>
      <c r="X196" s="13" t="s">
        <v>119</v>
      </c>
      <c r="Y196" s="74">
        <v>10</v>
      </c>
      <c r="Z196" s="74">
        <v>6</v>
      </c>
      <c r="AA196" s="74">
        <v>11</v>
      </c>
      <c r="AB196" s="74">
        <v>6</v>
      </c>
      <c r="AC196" s="74">
        <v>0</v>
      </c>
      <c r="AD196" s="74">
        <v>0</v>
      </c>
      <c r="AE196" s="74">
        <v>0</v>
      </c>
      <c r="AF196" s="74">
        <v>0</v>
      </c>
      <c r="AG196" s="74">
        <v>8</v>
      </c>
      <c r="AH196" s="74">
        <v>4</v>
      </c>
      <c r="AI196" s="74">
        <v>40</v>
      </c>
      <c r="AJ196" s="74">
        <v>27</v>
      </c>
      <c r="AK196" s="74">
        <v>0</v>
      </c>
      <c r="AL196" s="74">
        <v>0</v>
      </c>
      <c r="AM196" s="74">
        <v>0</v>
      </c>
      <c r="AN196" s="74">
        <v>0</v>
      </c>
      <c r="AO196" s="74">
        <v>0</v>
      </c>
      <c r="AP196" s="74">
        <v>0</v>
      </c>
      <c r="AQ196" s="67">
        <v>69</v>
      </c>
      <c r="AR196" s="67">
        <v>43</v>
      </c>
      <c r="AS196" s="162" t="s">
        <v>10</v>
      </c>
      <c r="AT196" s="13" t="s">
        <v>119</v>
      </c>
      <c r="AU196" s="74">
        <v>7</v>
      </c>
      <c r="AV196" s="74">
        <v>3</v>
      </c>
      <c r="AW196" s="74">
        <v>0</v>
      </c>
      <c r="AX196" s="74">
        <v>1</v>
      </c>
      <c r="AY196" s="74">
        <v>1</v>
      </c>
      <c r="AZ196" s="74">
        <v>3</v>
      </c>
      <c r="BA196" s="74">
        <v>0</v>
      </c>
      <c r="BB196" s="74">
        <v>1</v>
      </c>
      <c r="BC196" s="74">
        <v>0</v>
      </c>
      <c r="BD196" s="67">
        <v>16</v>
      </c>
      <c r="BE196" s="76">
        <v>15</v>
      </c>
      <c r="BF196" s="74">
        <v>15</v>
      </c>
      <c r="BG196" s="74">
        <v>0</v>
      </c>
      <c r="BH196" s="74">
        <v>2</v>
      </c>
      <c r="BI196" s="74">
        <v>4</v>
      </c>
      <c r="BJ196" s="162" t="s">
        <v>10</v>
      </c>
      <c r="BK196" s="13" t="s">
        <v>119</v>
      </c>
      <c r="BL196" s="74">
        <v>0</v>
      </c>
      <c r="BM196" s="74">
        <v>369</v>
      </c>
      <c r="BN196" s="74">
        <v>40</v>
      </c>
      <c r="BO196" s="74">
        <v>0</v>
      </c>
      <c r="BP196" s="74">
        <v>0</v>
      </c>
      <c r="BQ196" s="74">
        <v>1</v>
      </c>
      <c r="BR196" s="74">
        <v>18</v>
      </c>
      <c r="BS196" s="74">
        <v>15</v>
      </c>
      <c r="BT196" s="74">
        <v>13</v>
      </c>
      <c r="BU196" s="162" t="s">
        <v>10</v>
      </c>
      <c r="BV196" s="13" t="s">
        <v>119</v>
      </c>
      <c r="BW196" s="74">
        <v>210</v>
      </c>
      <c r="BX196" s="74">
        <v>106</v>
      </c>
      <c r="BY196" s="74">
        <v>197</v>
      </c>
      <c r="BZ196" s="74">
        <v>101</v>
      </c>
      <c r="CA196" s="74">
        <v>77</v>
      </c>
      <c r="CB196" s="74">
        <v>39</v>
      </c>
      <c r="CC196" s="74">
        <v>0</v>
      </c>
      <c r="CD196" s="74">
        <v>0</v>
      </c>
      <c r="CE196" s="74">
        <v>0</v>
      </c>
      <c r="CF196" s="74">
        <v>0</v>
      </c>
      <c r="CG196" s="74">
        <v>0</v>
      </c>
      <c r="CH196" s="74">
        <v>0</v>
      </c>
      <c r="CI196" s="74">
        <v>5</v>
      </c>
      <c r="CJ196" s="74">
        <v>0</v>
      </c>
      <c r="CK196" s="74">
        <v>5</v>
      </c>
      <c r="CL196" s="74">
        <v>0</v>
      </c>
      <c r="CM196" s="74">
        <v>5</v>
      </c>
      <c r="CN196" s="74">
        <v>0</v>
      </c>
      <c r="CO196" s="162" t="s">
        <v>10</v>
      </c>
      <c r="CP196" s="13" t="s">
        <v>119</v>
      </c>
      <c r="CQ196" s="5">
        <v>14</v>
      </c>
      <c r="CR196" s="5">
        <v>1</v>
      </c>
      <c r="CS196" s="5">
        <v>0</v>
      </c>
      <c r="CT196" s="5">
        <v>29</v>
      </c>
      <c r="CU196" s="5">
        <v>0</v>
      </c>
      <c r="CV196" s="29">
        <v>44</v>
      </c>
      <c r="CW196" s="5">
        <v>16</v>
      </c>
      <c r="CX196" s="5">
        <v>13</v>
      </c>
      <c r="CY196" s="72">
        <v>11</v>
      </c>
      <c r="CZ196" s="5">
        <v>7</v>
      </c>
      <c r="DA196" s="162" t="s">
        <v>10</v>
      </c>
      <c r="DB196" s="13" t="s">
        <v>119</v>
      </c>
      <c r="DC196" s="74">
        <v>7</v>
      </c>
      <c r="DD196" s="74">
        <v>9</v>
      </c>
      <c r="DE196" s="74">
        <v>9</v>
      </c>
      <c r="DF196" s="74">
        <v>0</v>
      </c>
      <c r="DG196" s="74">
        <v>4</v>
      </c>
      <c r="DH196" s="74">
        <v>9</v>
      </c>
      <c r="DI196" s="74">
        <v>11</v>
      </c>
      <c r="DJ196" s="74">
        <v>6</v>
      </c>
      <c r="DK196" s="74">
        <v>17</v>
      </c>
      <c r="DL196" s="74">
        <v>2</v>
      </c>
      <c r="DM196" s="74">
        <v>4</v>
      </c>
      <c r="DN196" s="74">
        <v>3</v>
      </c>
      <c r="DO196" s="74">
        <v>0</v>
      </c>
      <c r="DP196" s="74">
        <v>3</v>
      </c>
      <c r="DQ196" s="74">
        <v>1</v>
      </c>
      <c r="DR196" s="135"/>
      <c r="DS196" s="138" t="s">
        <v>10</v>
      </c>
      <c r="DT196" s="138" t="s">
        <v>4335</v>
      </c>
      <c r="DU196" s="138">
        <v>215</v>
      </c>
      <c r="DV196" s="138">
        <v>82</v>
      </c>
      <c r="DW196" s="139">
        <v>858</v>
      </c>
      <c r="DX196" s="139">
        <v>78</v>
      </c>
    </row>
    <row r="197" spans="1:128">
      <c r="A197" s="162"/>
      <c r="B197" s="13" t="s">
        <v>120</v>
      </c>
      <c r="C197" s="74">
        <v>345</v>
      </c>
      <c r="D197" s="74">
        <v>204</v>
      </c>
      <c r="E197" s="74">
        <v>172</v>
      </c>
      <c r="F197" s="74">
        <v>95</v>
      </c>
      <c r="G197" s="74">
        <v>0</v>
      </c>
      <c r="H197" s="74">
        <v>0</v>
      </c>
      <c r="I197" s="74">
        <v>0</v>
      </c>
      <c r="J197" s="74">
        <v>0</v>
      </c>
      <c r="K197" s="74">
        <v>20</v>
      </c>
      <c r="L197" s="74">
        <v>6</v>
      </c>
      <c r="M197" s="74">
        <v>140</v>
      </c>
      <c r="N197" s="74">
        <v>74</v>
      </c>
      <c r="O197" s="74">
        <v>0</v>
      </c>
      <c r="P197" s="74">
        <v>0</v>
      </c>
      <c r="Q197" s="74">
        <v>0</v>
      </c>
      <c r="R197" s="74">
        <v>0</v>
      </c>
      <c r="S197" s="74">
        <v>22</v>
      </c>
      <c r="T197" s="74">
        <v>8</v>
      </c>
      <c r="U197" s="67">
        <v>699</v>
      </c>
      <c r="V197" s="67">
        <v>387</v>
      </c>
      <c r="W197" s="162"/>
      <c r="X197" s="13" t="s">
        <v>120</v>
      </c>
      <c r="Y197" s="74">
        <v>0</v>
      </c>
      <c r="Z197" s="74">
        <v>0</v>
      </c>
      <c r="AA197" s="74">
        <v>0</v>
      </c>
      <c r="AB197" s="74">
        <v>0</v>
      </c>
      <c r="AC197" s="74">
        <v>0</v>
      </c>
      <c r="AD197" s="74">
        <v>0</v>
      </c>
      <c r="AE197" s="74">
        <v>0</v>
      </c>
      <c r="AF197" s="74">
        <v>0</v>
      </c>
      <c r="AG197" s="74">
        <v>0</v>
      </c>
      <c r="AH197" s="74">
        <v>0</v>
      </c>
      <c r="AI197" s="74">
        <v>0</v>
      </c>
      <c r="AJ197" s="74">
        <v>0</v>
      </c>
      <c r="AK197" s="74">
        <v>0</v>
      </c>
      <c r="AL197" s="74">
        <v>0</v>
      </c>
      <c r="AM197" s="74">
        <v>0</v>
      </c>
      <c r="AN197" s="74">
        <v>0</v>
      </c>
      <c r="AO197" s="74">
        <v>0</v>
      </c>
      <c r="AP197" s="74">
        <v>0</v>
      </c>
      <c r="AQ197" s="67">
        <v>0</v>
      </c>
      <c r="AR197" s="67">
        <v>0</v>
      </c>
      <c r="AS197" s="162"/>
      <c r="AT197" s="13" t="s">
        <v>120</v>
      </c>
      <c r="AU197" s="74">
        <v>4</v>
      </c>
      <c r="AV197" s="74">
        <v>2</v>
      </c>
      <c r="AW197" s="74">
        <v>0</v>
      </c>
      <c r="AX197" s="74">
        <v>0</v>
      </c>
      <c r="AY197" s="74">
        <v>1</v>
      </c>
      <c r="AZ197" s="74">
        <v>2</v>
      </c>
      <c r="BA197" s="74">
        <v>0</v>
      </c>
      <c r="BB197" s="74">
        <v>0</v>
      </c>
      <c r="BC197" s="74">
        <v>1</v>
      </c>
      <c r="BD197" s="67">
        <v>10</v>
      </c>
      <c r="BE197" s="76">
        <v>10</v>
      </c>
      <c r="BF197" s="74">
        <v>10</v>
      </c>
      <c r="BG197" s="74">
        <v>0</v>
      </c>
      <c r="BH197" s="74">
        <v>0</v>
      </c>
      <c r="BI197" s="74">
        <v>1</v>
      </c>
      <c r="BJ197" s="162"/>
      <c r="BK197" s="13" t="s">
        <v>120</v>
      </c>
      <c r="BL197" s="74">
        <v>0</v>
      </c>
      <c r="BM197" s="74">
        <v>250</v>
      </c>
      <c r="BN197" s="74">
        <v>20</v>
      </c>
      <c r="BO197" s="74">
        <v>0</v>
      </c>
      <c r="BP197" s="74">
        <v>0</v>
      </c>
      <c r="BQ197" s="74">
        <v>2</v>
      </c>
      <c r="BR197" s="74">
        <v>10</v>
      </c>
      <c r="BS197" s="74">
        <v>0</v>
      </c>
      <c r="BT197" s="74">
        <v>0</v>
      </c>
      <c r="BU197" s="162"/>
      <c r="BV197" s="13" t="s">
        <v>120</v>
      </c>
      <c r="BW197" s="74">
        <v>498</v>
      </c>
      <c r="BX197" s="74">
        <v>279</v>
      </c>
      <c r="BY197" s="74">
        <v>475</v>
      </c>
      <c r="BZ197" s="74">
        <v>266</v>
      </c>
      <c r="CA197" s="74">
        <v>210</v>
      </c>
      <c r="CB197" s="74">
        <v>105</v>
      </c>
      <c r="CC197" s="74">
        <v>0</v>
      </c>
      <c r="CD197" s="74">
        <v>0</v>
      </c>
      <c r="CE197" s="74">
        <v>0</v>
      </c>
      <c r="CF197" s="74">
        <v>0</v>
      </c>
      <c r="CG197" s="74">
        <v>0</v>
      </c>
      <c r="CH197" s="74">
        <v>0</v>
      </c>
      <c r="CI197" s="74">
        <v>24</v>
      </c>
      <c r="CJ197" s="74">
        <v>7</v>
      </c>
      <c r="CK197" s="74">
        <v>20</v>
      </c>
      <c r="CL197" s="74">
        <v>6</v>
      </c>
      <c r="CM197" s="74">
        <v>10</v>
      </c>
      <c r="CN197" s="74">
        <v>3</v>
      </c>
      <c r="CO197" s="162"/>
      <c r="CP197" s="13" t="s">
        <v>120</v>
      </c>
      <c r="CQ197" s="5">
        <v>11</v>
      </c>
      <c r="CR197" s="5">
        <v>4</v>
      </c>
      <c r="CS197" s="5">
        <v>0</v>
      </c>
      <c r="CT197" s="5">
        <v>10</v>
      </c>
      <c r="CU197" s="5">
        <v>0</v>
      </c>
      <c r="CV197" s="29">
        <v>25</v>
      </c>
      <c r="CW197" s="5">
        <v>12</v>
      </c>
      <c r="CX197" s="5">
        <v>8</v>
      </c>
      <c r="CY197" s="72">
        <v>19</v>
      </c>
      <c r="CZ197" s="5">
        <v>11</v>
      </c>
      <c r="DA197" s="162"/>
      <c r="DB197" s="13" t="s">
        <v>120</v>
      </c>
      <c r="DC197" s="74">
        <v>111</v>
      </c>
      <c r="DD197" s="74">
        <v>106</v>
      </c>
      <c r="DE197" s="74">
        <v>2</v>
      </c>
      <c r="DF197" s="74">
        <v>0</v>
      </c>
      <c r="DG197" s="74">
        <v>47</v>
      </c>
      <c r="DH197" s="74">
        <v>2</v>
      </c>
      <c r="DI197" s="74">
        <v>181</v>
      </c>
      <c r="DJ197" s="74">
        <v>168</v>
      </c>
      <c r="DK197" s="74">
        <v>3</v>
      </c>
      <c r="DL197" s="74">
        <v>0</v>
      </c>
      <c r="DM197" s="74">
        <v>0</v>
      </c>
      <c r="DN197" s="74">
        <v>0</v>
      </c>
      <c r="DO197" s="74">
        <v>0</v>
      </c>
      <c r="DP197" s="74">
        <v>4</v>
      </c>
      <c r="DQ197" s="74">
        <v>0</v>
      </c>
      <c r="DR197" s="135"/>
      <c r="DS197" s="138" t="s">
        <v>10</v>
      </c>
      <c r="DT197" s="138" t="s">
        <v>4336</v>
      </c>
      <c r="DU197" s="138">
        <v>522</v>
      </c>
      <c r="DV197" s="138">
        <v>220</v>
      </c>
      <c r="DW197" s="139">
        <v>560</v>
      </c>
      <c r="DX197" s="139">
        <v>620</v>
      </c>
    </row>
    <row r="198" spans="1:128">
      <c r="A198" s="162"/>
      <c r="B198" s="103" t="s">
        <v>102</v>
      </c>
      <c r="C198" s="105">
        <v>770</v>
      </c>
      <c r="D198" s="105">
        <v>431</v>
      </c>
      <c r="E198" s="105">
        <v>305</v>
      </c>
      <c r="F198" s="105">
        <v>173</v>
      </c>
      <c r="G198" s="105">
        <v>0</v>
      </c>
      <c r="H198" s="105">
        <v>0</v>
      </c>
      <c r="I198" s="105">
        <v>15</v>
      </c>
      <c r="J198" s="105">
        <v>7</v>
      </c>
      <c r="K198" s="105">
        <v>95</v>
      </c>
      <c r="L198" s="105">
        <v>29</v>
      </c>
      <c r="M198" s="105">
        <v>323</v>
      </c>
      <c r="N198" s="105">
        <v>163</v>
      </c>
      <c r="O198" s="105">
        <v>0</v>
      </c>
      <c r="P198" s="105">
        <v>0</v>
      </c>
      <c r="Q198" s="105">
        <v>2</v>
      </c>
      <c r="R198" s="105">
        <v>0</v>
      </c>
      <c r="S198" s="105">
        <v>22</v>
      </c>
      <c r="T198" s="105">
        <v>8</v>
      </c>
      <c r="U198" s="105">
        <v>1532</v>
      </c>
      <c r="V198" s="105">
        <v>811</v>
      </c>
      <c r="W198" s="162"/>
      <c r="X198" s="103" t="s">
        <v>102</v>
      </c>
      <c r="Y198" s="105">
        <v>10</v>
      </c>
      <c r="Z198" s="105">
        <v>6</v>
      </c>
      <c r="AA198" s="105">
        <v>11</v>
      </c>
      <c r="AB198" s="105">
        <v>6</v>
      </c>
      <c r="AC198" s="105">
        <v>0</v>
      </c>
      <c r="AD198" s="105">
        <v>0</v>
      </c>
      <c r="AE198" s="105">
        <v>0</v>
      </c>
      <c r="AF198" s="105">
        <v>0</v>
      </c>
      <c r="AG198" s="105">
        <v>8</v>
      </c>
      <c r="AH198" s="105">
        <v>4</v>
      </c>
      <c r="AI198" s="105">
        <v>40</v>
      </c>
      <c r="AJ198" s="105">
        <v>27</v>
      </c>
      <c r="AK198" s="105">
        <v>0</v>
      </c>
      <c r="AL198" s="105">
        <v>0</v>
      </c>
      <c r="AM198" s="105">
        <v>0</v>
      </c>
      <c r="AN198" s="105">
        <v>0</v>
      </c>
      <c r="AO198" s="105">
        <v>0</v>
      </c>
      <c r="AP198" s="105">
        <v>0</v>
      </c>
      <c r="AQ198" s="105">
        <v>69</v>
      </c>
      <c r="AR198" s="105">
        <v>43</v>
      </c>
      <c r="AS198" s="162"/>
      <c r="AT198" s="103" t="s">
        <v>102</v>
      </c>
      <c r="AU198" s="105">
        <v>11</v>
      </c>
      <c r="AV198" s="105">
        <v>5</v>
      </c>
      <c r="AW198" s="105">
        <v>0</v>
      </c>
      <c r="AX198" s="105">
        <v>1</v>
      </c>
      <c r="AY198" s="105">
        <v>2</v>
      </c>
      <c r="AZ198" s="105">
        <v>5</v>
      </c>
      <c r="BA198" s="105">
        <v>0</v>
      </c>
      <c r="BB198" s="105">
        <v>1</v>
      </c>
      <c r="BC198" s="105">
        <v>1</v>
      </c>
      <c r="BD198" s="105">
        <v>26</v>
      </c>
      <c r="BE198" s="105">
        <v>25</v>
      </c>
      <c r="BF198" s="105">
        <v>25</v>
      </c>
      <c r="BG198" s="105">
        <v>0</v>
      </c>
      <c r="BH198" s="105">
        <v>2</v>
      </c>
      <c r="BI198" s="105">
        <v>5</v>
      </c>
      <c r="BJ198" s="162"/>
      <c r="BK198" s="103" t="s">
        <v>102</v>
      </c>
      <c r="BL198" s="105">
        <v>0</v>
      </c>
      <c r="BM198" s="105">
        <v>619</v>
      </c>
      <c r="BN198" s="105">
        <v>60</v>
      </c>
      <c r="BO198" s="105">
        <v>0</v>
      </c>
      <c r="BP198" s="105">
        <v>0</v>
      </c>
      <c r="BQ198" s="105">
        <v>3</v>
      </c>
      <c r="BR198" s="105">
        <v>28</v>
      </c>
      <c r="BS198" s="105">
        <v>15</v>
      </c>
      <c r="BT198" s="105">
        <v>13</v>
      </c>
      <c r="BU198" s="162"/>
      <c r="BV198" s="103" t="s">
        <v>102</v>
      </c>
      <c r="BW198" s="105">
        <v>708</v>
      </c>
      <c r="BX198" s="105">
        <v>385</v>
      </c>
      <c r="BY198" s="105">
        <v>672</v>
      </c>
      <c r="BZ198" s="105">
        <v>367</v>
      </c>
      <c r="CA198" s="105">
        <v>287</v>
      </c>
      <c r="CB198" s="105">
        <v>144</v>
      </c>
      <c r="CC198" s="105">
        <v>0</v>
      </c>
      <c r="CD198" s="105">
        <v>0</v>
      </c>
      <c r="CE198" s="105">
        <v>0</v>
      </c>
      <c r="CF198" s="105">
        <v>0</v>
      </c>
      <c r="CG198" s="105">
        <v>0</v>
      </c>
      <c r="CH198" s="105">
        <v>0</v>
      </c>
      <c r="CI198" s="105">
        <v>29</v>
      </c>
      <c r="CJ198" s="105">
        <v>7</v>
      </c>
      <c r="CK198" s="105">
        <v>25</v>
      </c>
      <c r="CL198" s="105">
        <v>6</v>
      </c>
      <c r="CM198" s="105">
        <v>15</v>
      </c>
      <c r="CN198" s="105">
        <v>3</v>
      </c>
      <c r="CO198" s="162"/>
      <c r="CP198" s="105" t="s">
        <v>102</v>
      </c>
      <c r="CQ198" s="105">
        <v>25</v>
      </c>
      <c r="CR198" s="105">
        <v>5</v>
      </c>
      <c r="CS198" s="105">
        <v>0</v>
      </c>
      <c r="CT198" s="105">
        <v>39</v>
      </c>
      <c r="CU198" s="105">
        <v>0</v>
      </c>
      <c r="CV198" s="105">
        <v>69</v>
      </c>
      <c r="CW198" s="105">
        <v>28</v>
      </c>
      <c r="CX198" s="105">
        <v>21</v>
      </c>
      <c r="CY198" s="105">
        <v>30</v>
      </c>
      <c r="CZ198" s="105">
        <v>18</v>
      </c>
      <c r="DA198" s="162"/>
      <c r="DB198" s="103" t="s">
        <v>102</v>
      </c>
      <c r="DC198" s="105">
        <v>118</v>
      </c>
      <c r="DD198" s="105">
        <v>115</v>
      </c>
      <c r="DE198" s="105">
        <v>11</v>
      </c>
      <c r="DF198" s="105">
        <v>0</v>
      </c>
      <c r="DG198" s="105">
        <v>51</v>
      </c>
      <c r="DH198" s="105">
        <v>11</v>
      </c>
      <c r="DI198" s="105">
        <v>192</v>
      </c>
      <c r="DJ198" s="105">
        <v>174</v>
      </c>
      <c r="DK198" s="105">
        <v>20</v>
      </c>
      <c r="DL198" s="105">
        <v>2</v>
      </c>
      <c r="DM198" s="105">
        <v>4</v>
      </c>
      <c r="DN198" s="105">
        <v>3</v>
      </c>
      <c r="DO198" s="105">
        <v>0</v>
      </c>
      <c r="DP198" s="105">
        <v>7</v>
      </c>
      <c r="DQ198" s="105">
        <v>1</v>
      </c>
      <c r="DR198" s="135"/>
      <c r="DS198" s="138" t="s">
        <v>10</v>
      </c>
      <c r="DT198" s="138" t="s">
        <v>4337</v>
      </c>
      <c r="DU198" s="138">
        <v>737</v>
      </c>
      <c r="DV198" s="138">
        <v>302</v>
      </c>
      <c r="DW198" s="139">
        <v>1418</v>
      </c>
      <c r="DX198" s="139">
        <v>698</v>
      </c>
    </row>
    <row r="199" spans="1:128" ht="14.45" customHeight="1">
      <c r="A199" s="162" t="s">
        <v>11</v>
      </c>
      <c r="B199" s="13" t="s">
        <v>119</v>
      </c>
      <c r="C199" s="74">
        <v>128</v>
      </c>
      <c r="D199" s="74">
        <v>69</v>
      </c>
      <c r="E199" s="74">
        <v>109</v>
      </c>
      <c r="F199" s="74">
        <v>60</v>
      </c>
      <c r="G199" s="74">
        <v>0</v>
      </c>
      <c r="H199" s="74">
        <v>0</v>
      </c>
      <c r="I199" s="74">
        <v>0</v>
      </c>
      <c r="J199" s="74">
        <v>0</v>
      </c>
      <c r="K199" s="74">
        <v>0</v>
      </c>
      <c r="L199" s="74">
        <v>0</v>
      </c>
      <c r="M199" s="74">
        <v>90</v>
      </c>
      <c r="N199" s="74">
        <v>42</v>
      </c>
      <c r="O199" s="74">
        <v>0</v>
      </c>
      <c r="P199" s="74">
        <v>0</v>
      </c>
      <c r="Q199" s="74">
        <v>0</v>
      </c>
      <c r="R199" s="74">
        <v>0</v>
      </c>
      <c r="S199" s="74">
        <v>0</v>
      </c>
      <c r="T199" s="74">
        <v>0</v>
      </c>
      <c r="U199" s="67">
        <v>327</v>
      </c>
      <c r="V199" s="67">
        <v>171</v>
      </c>
      <c r="W199" s="162" t="s">
        <v>11</v>
      </c>
      <c r="X199" s="13" t="s">
        <v>119</v>
      </c>
      <c r="Y199" s="74">
        <v>6</v>
      </c>
      <c r="Z199" s="74">
        <v>4</v>
      </c>
      <c r="AA199" s="74">
        <v>2</v>
      </c>
      <c r="AB199" s="74">
        <v>1</v>
      </c>
      <c r="AC199" s="74">
        <v>0</v>
      </c>
      <c r="AD199" s="74">
        <v>0</v>
      </c>
      <c r="AE199" s="74">
        <v>0</v>
      </c>
      <c r="AF199" s="74">
        <v>0</v>
      </c>
      <c r="AG199" s="74">
        <v>0</v>
      </c>
      <c r="AH199" s="74">
        <v>0</v>
      </c>
      <c r="AI199" s="74">
        <v>9</v>
      </c>
      <c r="AJ199" s="74">
        <v>5</v>
      </c>
      <c r="AK199" s="74">
        <v>0</v>
      </c>
      <c r="AL199" s="74">
        <v>0</v>
      </c>
      <c r="AM199" s="74">
        <v>0</v>
      </c>
      <c r="AN199" s="74">
        <v>0</v>
      </c>
      <c r="AO199" s="74">
        <v>0</v>
      </c>
      <c r="AP199" s="74">
        <v>0</v>
      </c>
      <c r="AQ199" s="67">
        <v>17</v>
      </c>
      <c r="AR199" s="67">
        <v>10</v>
      </c>
      <c r="AS199" s="162" t="s">
        <v>11</v>
      </c>
      <c r="AT199" s="13" t="s">
        <v>119</v>
      </c>
      <c r="AU199" s="74">
        <v>2</v>
      </c>
      <c r="AV199" s="74">
        <v>2</v>
      </c>
      <c r="AW199" s="74">
        <v>0</v>
      </c>
      <c r="AX199" s="74">
        <v>0</v>
      </c>
      <c r="AY199" s="74">
        <v>0</v>
      </c>
      <c r="AZ199" s="74">
        <v>2</v>
      </c>
      <c r="BA199" s="74">
        <v>0</v>
      </c>
      <c r="BB199" s="74">
        <v>0</v>
      </c>
      <c r="BC199" s="74">
        <v>0</v>
      </c>
      <c r="BD199" s="67">
        <v>6</v>
      </c>
      <c r="BE199" s="76">
        <v>8</v>
      </c>
      <c r="BF199" s="74">
        <v>6</v>
      </c>
      <c r="BG199" s="74">
        <v>6</v>
      </c>
      <c r="BH199" s="74">
        <v>0</v>
      </c>
      <c r="BI199" s="74">
        <v>1</v>
      </c>
      <c r="BJ199" s="162" t="s">
        <v>11</v>
      </c>
      <c r="BK199" s="13" t="s">
        <v>119</v>
      </c>
      <c r="BL199" s="74">
        <v>0</v>
      </c>
      <c r="BM199" s="74">
        <v>70</v>
      </c>
      <c r="BN199" s="74">
        <v>0</v>
      </c>
      <c r="BO199" s="74">
        <v>0</v>
      </c>
      <c r="BP199" s="74">
        <v>0</v>
      </c>
      <c r="BQ199" s="74">
        <v>6</v>
      </c>
      <c r="BR199" s="74">
        <v>8</v>
      </c>
      <c r="BS199" s="74">
        <v>8</v>
      </c>
      <c r="BT199" s="74">
        <v>6</v>
      </c>
      <c r="BU199" s="162" t="s">
        <v>11</v>
      </c>
      <c r="BV199" s="13" t="s">
        <v>119</v>
      </c>
      <c r="BW199" s="74">
        <v>64</v>
      </c>
      <c r="BX199" s="74">
        <v>34</v>
      </c>
      <c r="BY199" s="74">
        <v>62</v>
      </c>
      <c r="BZ199" s="74">
        <v>34</v>
      </c>
      <c r="CA199" s="74">
        <v>30</v>
      </c>
      <c r="CB199" s="74">
        <v>18</v>
      </c>
      <c r="CC199" s="74">
        <v>0</v>
      </c>
      <c r="CD199" s="74">
        <v>0</v>
      </c>
      <c r="CE199" s="74">
        <v>0</v>
      </c>
      <c r="CF199" s="74">
        <v>0</v>
      </c>
      <c r="CG199" s="74">
        <v>0</v>
      </c>
      <c r="CH199" s="74">
        <v>0</v>
      </c>
      <c r="CI199" s="74">
        <v>0</v>
      </c>
      <c r="CJ199" s="74">
        <v>0</v>
      </c>
      <c r="CK199" s="74">
        <v>0</v>
      </c>
      <c r="CL199" s="74">
        <v>0</v>
      </c>
      <c r="CM199" s="74">
        <v>0</v>
      </c>
      <c r="CN199" s="74">
        <v>0</v>
      </c>
      <c r="CO199" s="162" t="s">
        <v>11</v>
      </c>
      <c r="CP199" s="13" t="s">
        <v>119</v>
      </c>
      <c r="CQ199" s="5">
        <v>1</v>
      </c>
      <c r="CR199" s="5">
        <v>7</v>
      </c>
      <c r="CS199" s="5">
        <v>0</v>
      </c>
      <c r="CT199" s="5">
        <v>3</v>
      </c>
      <c r="CU199" s="5">
        <v>0</v>
      </c>
      <c r="CV199" s="29">
        <v>11</v>
      </c>
      <c r="CW199" s="5">
        <v>4</v>
      </c>
      <c r="CX199" s="5">
        <v>2</v>
      </c>
      <c r="CY199" s="72">
        <v>5</v>
      </c>
      <c r="CZ199" s="5">
        <v>3</v>
      </c>
      <c r="DA199" s="162" t="s">
        <v>11</v>
      </c>
      <c r="DB199" s="13" t="s">
        <v>119</v>
      </c>
      <c r="DC199" s="74">
        <v>0</v>
      </c>
      <c r="DD199" s="74">
        <v>0</v>
      </c>
      <c r="DE199" s="74">
        <v>0</v>
      </c>
      <c r="DF199" s="74">
        <v>0</v>
      </c>
      <c r="DG199" s="74">
        <v>0</v>
      </c>
      <c r="DH199" s="74">
        <v>0</v>
      </c>
      <c r="DI199" s="74">
        <v>0</v>
      </c>
      <c r="DJ199" s="74">
        <v>0</v>
      </c>
      <c r="DK199" s="74">
        <v>0</v>
      </c>
      <c r="DL199" s="74">
        <v>0</v>
      </c>
      <c r="DM199" s="74">
        <v>0</v>
      </c>
      <c r="DN199" s="74">
        <v>0</v>
      </c>
      <c r="DO199" s="74">
        <v>0</v>
      </c>
      <c r="DP199" s="74">
        <v>0</v>
      </c>
      <c r="DQ199" s="74">
        <v>0</v>
      </c>
      <c r="DR199" s="135"/>
      <c r="DS199" s="138" t="s">
        <v>11</v>
      </c>
      <c r="DT199" s="138" t="s">
        <v>4338</v>
      </c>
      <c r="DU199" s="138">
        <v>64</v>
      </c>
      <c r="DV199" s="138">
        <v>30</v>
      </c>
      <c r="DW199" s="139">
        <v>140</v>
      </c>
      <c r="DX199" s="139">
        <v>0</v>
      </c>
    </row>
    <row r="200" spans="1:128">
      <c r="A200" s="162"/>
      <c r="B200" s="13" t="s">
        <v>120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67">
        <v>0</v>
      </c>
      <c r="V200" s="67">
        <v>0</v>
      </c>
      <c r="W200" s="162"/>
      <c r="X200" s="13" t="s">
        <v>120</v>
      </c>
      <c r="Y200" s="74">
        <v>0</v>
      </c>
      <c r="Z200" s="74">
        <v>0</v>
      </c>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67">
        <v>0</v>
      </c>
      <c r="AR200" s="67">
        <v>0</v>
      </c>
      <c r="AS200" s="162"/>
      <c r="AT200" s="13" t="s">
        <v>120</v>
      </c>
      <c r="AU200" s="74">
        <v>0</v>
      </c>
      <c r="AV200" s="74">
        <v>0</v>
      </c>
      <c r="AW200" s="74">
        <v>0</v>
      </c>
      <c r="AX200" s="74">
        <v>0</v>
      </c>
      <c r="AY200" s="74">
        <v>0</v>
      </c>
      <c r="AZ200" s="74">
        <v>0</v>
      </c>
      <c r="BA200" s="74">
        <v>0</v>
      </c>
      <c r="BB200" s="74">
        <v>0</v>
      </c>
      <c r="BC200" s="74">
        <v>0</v>
      </c>
      <c r="BD200" s="67">
        <v>0</v>
      </c>
      <c r="BE200" s="76">
        <v>0</v>
      </c>
      <c r="BF200" s="74">
        <v>0</v>
      </c>
      <c r="BG200" s="74">
        <v>0</v>
      </c>
      <c r="BH200" s="74">
        <v>0</v>
      </c>
      <c r="BI200" s="74">
        <v>0</v>
      </c>
      <c r="BJ200" s="162"/>
      <c r="BK200" s="13" t="s">
        <v>120</v>
      </c>
      <c r="BL200" s="74">
        <v>0</v>
      </c>
      <c r="BM200" s="74">
        <v>0</v>
      </c>
      <c r="BN200" s="74">
        <v>0</v>
      </c>
      <c r="BO200" s="74">
        <v>0</v>
      </c>
      <c r="BP200" s="74">
        <v>0</v>
      </c>
      <c r="BQ200" s="74">
        <v>0</v>
      </c>
      <c r="BR200" s="74">
        <v>0</v>
      </c>
      <c r="BS200" s="74">
        <v>0</v>
      </c>
      <c r="BT200" s="74">
        <v>0</v>
      </c>
      <c r="BU200" s="162"/>
      <c r="BV200" s="13" t="s">
        <v>120</v>
      </c>
      <c r="BW200" s="74">
        <v>0</v>
      </c>
      <c r="BX200" s="74">
        <v>0</v>
      </c>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162"/>
      <c r="CP200" s="13" t="s">
        <v>120</v>
      </c>
      <c r="CQ200" s="5">
        <v>0</v>
      </c>
      <c r="CR200" s="5">
        <v>0</v>
      </c>
      <c r="CS200" s="5">
        <v>0</v>
      </c>
      <c r="CT200" s="5">
        <v>0</v>
      </c>
      <c r="CU200" s="5">
        <v>0</v>
      </c>
      <c r="CV200" s="29">
        <v>0</v>
      </c>
      <c r="CW200" s="5">
        <v>0</v>
      </c>
      <c r="CX200" s="5">
        <v>0</v>
      </c>
      <c r="CY200" s="72">
        <v>0</v>
      </c>
      <c r="CZ200" s="5">
        <v>0</v>
      </c>
      <c r="DA200" s="162"/>
      <c r="DB200" s="13" t="s">
        <v>120</v>
      </c>
      <c r="DC200" s="74">
        <v>0</v>
      </c>
      <c r="DD200" s="74">
        <v>0</v>
      </c>
      <c r="DE200" s="74">
        <v>0</v>
      </c>
      <c r="DF200" s="74">
        <v>0</v>
      </c>
      <c r="DG200" s="74">
        <v>0</v>
      </c>
      <c r="DH200" s="74">
        <v>0</v>
      </c>
      <c r="DI200" s="74">
        <v>0</v>
      </c>
      <c r="DJ200" s="74">
        <v>0</v>
      </c>
      <c r="DK200" s="74">
        <v>0</v>
      </c>
      <c r="DL200" s="74">
        <v>0</v>
      </c>
      <c r="DM200" s="74">
        <v>0</v>
      </c>
      <c r="DN200" s="74">
        <v>0</v>
      </c>
      <c r="DO200" s="74">
        <v>0</v>
      </c>
      <c r="DP200" s="74">
        <v>0</v>
      </c>
      <c r="DQ200" s="74">
        <v>0</v>
      </c>
      <c r="DR200" s="135"/>
      <c r="DS200" s="138" t="s">
        <v>11</v>
      </c>
      <c r="DT200" s="138" t="s">
        <v>4339</v>
      </c>
      <c r="DU200" s="138">
        <v>0</v>
      </c>
      <c r="DV200" s="138">
        <v>0</v>
      </c>
      <c r="DW200" s="139">
        <v>0</v>
      </c>
      <c r="DX200" s="139">
        <v>0</v>
      </c>
    </row>
    <row r="201" spans="1:128">
      <c r="A201" s="162"/>
      <c r="B201" s="103" t="s">
        <v>102</v>
      </c>
      <c r="C201" s="105">
        <v>128</v>
      </c>
      <c r="D201" s="105">
        <v>69</v>
      </c>
      <c r="E201" s="105">
        <v>109</v>
      </c>
      <c r="F201" s="105">
        <v>60</v>
      </c>
      <c r="G201" s="105">
        <v>0</v>
      </c>
      <c r="H201" s="105">
        <v>0</v>
      </c>
      <c r="I201" s="105">
        <v>0</v>
      </c>
      <c r="J201" s="105">
        <v>0</v>
      </c>
      <c r="K201" s="105">
        <v>0</v>
      </c>
      <c r="L201" s="105">
        <v>0</v>
      </c>
      <c r="M201" s="105">
        <v>90</v>
      </c>
      <c r="N201" s="105">
        <v>42</v>
      </c>
      <c r="O201" s="105">
        <v>0</v>
      </c>
      <c r="P201" s="105">
        <v>0</v>
      </c>
      <c r="Q201" s="105">
        <v>0</v>
      </c>
      <c r="R201" s="105">
        <v>0</v>
      </c>
      <c r="S201" s="105">
        <v>0</v>
      </c>
      <c r="T201" s="105">
        <v>0</v>
      </c>
      <c r="U201" s="105">
        <v>327</v>
      </c>
      <c r="V201" s="105">
        <v>171</v>
      </c>
      <c r="W201" s="162"/>
      <c r="X201" s="103" t="s">
        <v>102</v>
      </c>
      <c r="Y201" s="105">
        <v>6</v>
      </c>
      <c r="Z201" s="105">
        <v>4</v>
      </c>
      <c r="AA201" s="105">
        <v>2</v>
      </c>
      <c r="AB201" s="105">
        <v>1</v>
      </c>
      <c r="AC201" s="105">
        <v>0</v>
      </c>
      <c r="AD201" s="105">
        <v>0</v>
      </c>
      <c r="AE201" s="105">
        <v>0</v>
      </c>
      <c r="AF201" s="105">
        <v>0</v>
      </c>
      <c r="AG201" s="105">
        <v>0</v>
      </c>
      <c r="AH201" s="105">
        <v>0</v>
      </c>
      <c r="AI201" s="105">
        <v>9</v>
      </c>
      <c r="AJ201" s="105">
        <v>5</v>
      </c>
      <c r="AK201" s="105">
        <v>0</v>
      </c>
      <c r="AL201" s="105">
        <v>0</v>
      </c>
      <c r="AM201" s="105">
        <v>0</v>
      </c>
      <c r="AN201" s="105">
        <v>0</v>
      </c>
      <c r="AO201" s="105">
        <v>0</v>
      </c>
      <c r="AP201" s="105">
        <v>0</v>
      </c>
      <c r="AQ201" s="105">
        <v>17</v>
      </c>
      <c r="AR201" s="105">
        <v>10</v>
      </c>
      <c r="AS201" s="162"/>
      <c r="AT201" s="103" t="s">
        <v>102</v>
      </c>
      <c r="AU201" s="105">
        <v>2</v>
      </c>
      <c r="AV201" s="105">
        <v>2</v>
      </c>
      <c r="AW201" s="105">
        <v>0</v>
      </c>
      <c r="AX201" s="105">
        <v>0</v>
      </c>
      <c r="AY201" s="105">
        <v>0</v>
      </c>
      <c r="AZ201" s="105">
        <v>2</v>
      </c>
      <c r="BA201" s="105">
        <v>0</v>
      </c>
      <c r="BB201" s="105">
        <v>0</v>
      </c>
      <c r="BC201" s="105">
        <v>0</v>
      </c>
      <c r="BD201" s="105">
        <v>6</v>
      </c>
      <c r="BE201" s="105">
        <v>8</v>
      </c>
      <c r="BF201" s="105">
        <v>6</v>
      </c>
      <c r="BG201" s="105">
        <v>6</v>
      </c>
      <c r="BH201" s="105">
        <v>0</v>
      </c>
      <c r="BI201" s="105">
        <v>1</v>
      </c>
      <c r="BJ201" s="162"/>
      <c r="BK201" s="103" t="s">
        <v>102</v>
      </c>
      <c r="BL201" s="105">
        <v>0</v>
      </c>
      <c r="BM201" s="105">
        <v>70</v>
      </c>
      <c r="BN201" s="105">
        <v>0</v>
      </c>
      <c r="BO201" s="105">
        <v>0</v>
      </c>
      <c r="BP201" s="105">
        <v>0</v>
      </c>
      <c r="BQ201" s="105">
        <v>6</v>
      </c>
      <c r="BR201" s="105">
        <v>8</v>
      </c>
      <c r="BS201" s="105">
        <v>8</v>
      </c>
      <c r="BT201" s="105">
        <v>6</v>
      </c>
      <c r="BU201" s="162"/>
      <c r="BV201" s="103" t="s">
        <v>102</v>
      </c>
      <c r="BW201" s="105">
        <v>64</v>
      </c>
      <c r="BX201" s="105">
        <v>34</v>
      </c>
      <c r="BY201" s="105">
        <v>62</v>
      </c>
      <c r="BZ201" s="105">
        <v>34</v>
      </c>
      <c r="CA201" s="105">
        <v>30</v>
      </c>
      <c r="CB201" s="105">
        <v>18</v>
      </c>
      <c r="CC201" s="105">
        <v>0</v>
      </c>
      <c r="CD201" s="105">
        <v>0</v>
      </c>
      <c r="CE201" s="105">
        <v>0</v>
      </c>
      <c r="CF201" s="105">
        <v>0</v>
      </c>
      <c r="CG201" s="105">
        <v>0</v>
      </c>
      <c r="CH201" s="105">
        <v>0</v>
      </c>
      <c r="CI201" s="105">
        <v>0</v>
      </c>
      <c r="CJ201" s="105">
        <v>0</v>
      </c>
      <c r="CK201" s="105">
        <v>0</v>
      </c>
      <c r="CL201" s="105">
        <v>0</v>
      </c>
      <c r="CM201" s="105">
        <v>0</v>
      </c>
      <c r="CN201" s="105">
        <v>0</v>
      </c>
      <c r="CO201" s="162"/>
      <c r="CP201" s="105" t="s">
        <v>102</v>
      </c>
      <c r="CQ201" s="105">
        <v>1</v>
      </c>
      <c r="CR201" s="105">
        <v>7</v>
      </c>
      <c r="CS201" s="105">
        <v>0</v>
      </c>
      <c r="CT201" s="105">
        <v>3</v>
      </c>
      <c r="CU201" s="105">
        <v>0</v>
      </c>
      <c r="CV201" s="105">
        <v>11</v>
      </c>
      <c r="CW201" s="105">
        <v>4</v>
      </c>
      <c r="CX201" s="105">
        <v>2</v>
      </c>
      <c r="CY201" s="105">
        <v>5</v>
      </c>
      <c r="CZ201" s="105">
        <v>3</v>
      </c>
      <c r="DA201" s="162"/>
      <c r="DB201" s="103" t="s">
        <v>102</v>
      </c>
      <c r="DC201" s="105">
        <v>0</v>
      </c>
      <c r="DD201" s="105">
        <v>0</v>
      </c>
      <c r="DE201" s="105">
        <v>0</v>
      </c>
      <c r="DF201" s="105">
        <v>0</v>
      </c>
      <c r="DG201" s="105">
        <v>0</v>
      </c>
      <c r="DH201" s="105">
        <v>0</v>
      </c>
      <c r="DI201" s="105">
        <v>0</v>
      </c>
      <c r="DJ201" s="105">
        <v>0</v>
      </c>
      <c r="DK201" s="105">
        <v>0</v>
      </c>
      <c r="DL201" s="105">
        <v>0</v>
      </c>
      <c r="DM201" s="105">
        <v>0</v>
      </c>
      <c r="DN201" s="105">
        <v>0</v>
      </c>
      <c r="DO201" s="105">
        <v>0</v>
      </c>
      <c r="DP201" s="105">
        <v>0</v>
      </c>
      <c r="DQ201" s="105">
        <v>0</v>
      </c>
      <c r="DR201" s="135"/>
      <c r="DS201" s="138" t="s">
        <v>11</v>
      </c>
      <c r="DT201" s="138" t="s">
        <v>4340</v>
      </c>
      <c r="DU201" s="138">
        <v>64</v>
      </c>
      <c r="DV201" s="138">
        <v>30</v>
      </c>
      <c r="DW201" s="139">
        <v>140</v>
      </c>
      <c r="DX201" s="139">
        <v>0</v>
      </c>
    </row>
    <row r="202" spans="1:128" ht="14.45" customHeight="1">
      <c r="A202" s="162" t="s">
        <v>12</v>
      </c>
      <c r="B202" s="13" t="s">
        <v>119</v>
      </c>
      <c r="C202" s="74">
        <v>40</v>
      </c>
      <c r="D202" s="74">
        <v>22</v>
      </c>
      <c r="E202" s="74">
        <v>59</v>
      </c>
      <c r="F202" s="74">
        <v>28</v>
      </c>
      <c r="G202" s="74">
        <v>0</v>
      </c>
      <c r="H202" s="74">
        <v>0</v>
      </c>
      <c r="I202" s="74">
        <v>0</v>
      </c>
      <c r="J202" s="74">
        <v>0</v>
      </c>
      <c r="K202" s="74">
        <v>0</v>
      </c>
      <c r="L202" s="74">
        <v>0</v>
      </c>
      <c r="M202" s="74">
        <v>115</v>
      </c>
      <c r="N202" s="74">
        <v>51</v>
      </c>
      <c r="O202" s="74">
        <v>0</v>
      </c>
      <c r="P202" s="74">
        <v>0</v>
      </c>
      <c r="Q202" s="74">
        <v>0</v>
      </c>
      <c r="R202" s="74">
        <v>0</v>
      </c>
      <c r="S202" s="74">
        <v>0</v>
      </c>
      <c r="T202" s="74">
        <v>0</v>
      </c>
      <c r="U202" s="67">
        <v>214</v>
      </c>
      <c r="V202" s="67">
        <v>101</v>
      </c>
      <c r="W202" s="162" t="s">
        <v>12</v>
      </c>
      <c r="X202" s="13" t="s">
        <v>119</v>
      </c>
      <c r="Y202" s="74">
        <v>0</v>
      </c>
      <c r="Z202" s="74">
        <v>0</v>
      </c>
      <c r="AA202" s="74">
        <v>0</v>
      </c>
      <c r="AB202" s="74">
        <v>0</v>
      </c>
      <c r="AC202" s="74">
        <v>0</v>
      </c>
      <c r="AD202" s="74">
        <v>0</v>
      </c>
      <c r="AE202" s="74">
        <v>0</v>
      </c>
      <c r="AF202" s="74">
        <v>0</v>
      </c>
      <c r="AG202" s="74">
        <v>0</v>
      </c>
      <c r="AH202" s="74">
        <v>0</v>
      </c>
      <c r="AI202" s="74">
        <v>30</v>
      </c>
      <c r="AJ202" s="74">
        <v>13</v>
      </c>
      <c r="AK202" s="74">
        <v>0</v>
      </c>
      <c r="AL202" s="74">
        <v>0</v>
      </c>
      <c r="AM202" s="74">
        <v>0</v>
      </c>
      <c r="AN202" s="74">
        <v>0</v>
      </c>
      <c r="AO202" s="74">
        <v>0</v>
      </c>
      <c r="AP202" s="74">
        <v>0</v>
      </c>
      <c r="AQ202" s="67">
        <v>30</v>
      </c>
      <c r="AR202" s="67">
        <v>13</v>
      </c>
      <c r="AS202" s="162" t="s">
        <v>12</v>
      </c>
      <c r="AT202" s="13" t="s">
        <v>119</v>
      </c>
      <c r="AU202" s="74">
        <v>1</v>
      </c>
      <c r="AV202" s="74">
        <v>1</v>
      </c>
      <c r="AW202" s="74">
        <v>0</v>
      </c>
      <c r="AX202" s="74">
        <v>0</v>
      </c>
      <c r="AY202" s="74">
        <v>0</v>
      </c>
      <c r="AZ202" s="74">
        <v>1</v>
      </c>
      <c r="BA202" s="74">
        <v>0</v>
      </c>
      <c r="BB202" s="74">
        <v>0</v>
      </c>
      <c r="BC202" s="74">
        <v>0</v>
      </c>
      <c r="BD202" s="67">
        <v>3</v>
      </c>
      <c r="BE202" s="76">
        <v>3</v>
      </c>
      <c r="BF202" s="74">
        <v>2</v>
      </c>
      <c r="BG202" s="74">
        <v>0</v>
      </c>
      <c r="BH202" s="74">
        <v>0</v>
      </c>
      <c r="BI202" s="74">
        <v>1</v>
      </c>
      <c r="BJ202" s="162" t="s">
        <v>12</v>
      </c>
      <c r="BK202" s="13" t="s">
        <v>119</v>
      </c>
      <c r="BL202" s="74">
        <v>0</v>
      </c>
      <c r="BM202" s="74">
        <v>40</v>
      </c>
      <c r="BN202" s="74">
        <v>0</v>
      </c>
      <c r="BO202" s="74">
        <v>0</v>
      </c>
      <c r="BP202" s="74">
        <v>0</v>
      </c>
      <c r="BQ202" s="74">
        <v>2</v>
      </c>
      <c r="BR202" s="74">
        <v>2</v>
      </c>
      <c r="BS202" s="74">
        <v>2</v>
      </c>
      <c r="BT202" s="74">
        <v>2</v>
      </c>
      <c r="BU202" s="162" t="s">
        <v>12</v>
      </c>
      <c r="BV202" s="13" t="s">
        <v>119</v>
      </c>
      <c r="BW202" s="74">
        <v>92</v>
      </c>
      <c r="BX202" s="74">
        <v>54</v>
      </c>
      <c r="BY202" s="74">
        <v>92</v>
      </c>
      <c r="BZ202" s="74">
        <v>54</v>
      </c>
      <c r="CA202" s="74">
        <v>42</v>
      </c>
      <c r="CB202" s="74">
        <v>14</v>
      </c>
      <c r="CC202" s="74">
        <v>0</v>
      </c>
      <c r="CD202" s="74">
        <v>0</v>
      </c>
      <c r="CE202" s="74">
        <v>0</v>
      </c>
      <c r="CF202" s="74">
        <v>0</v>
      </c>
      <c r="CG202" s="74">
        <v>0</v>
      </c>
      <c r="CH202" s="74">
        <v>0</v>
      </c>
      <c r="CI202" s="74">
        <v>0</v>
      </c>
      <c r="CJ202" s="74">
        <v>0</v>
      </c>
      <c r="CK202" s="74">
        <v>0</v>
      </c>
      <c r="CL202" s="74">
        <v>0</v>
      </c>
      <c r="CM202" s="74">
        <v>0</v>
      </c>
      <c r="CN202" s="74">
        <v>0</v>
      </c>
      <c r="CO202" s="162" t="s">
        <v>12</v>
      </c>
      <c r="CP202" s="13" t="s">
        <v>119</v>
      </c>
      <c r="CQ202" s="5">
        <v>3</v>
      </c>
      <c r="CR202" s="5">
        <v>5</v>
      </c>
      <c r="CS202" s="5">
        <v>0</v>
      </c>
      <c r="CT202" s="5">
        <v>0</v>
      </c>
      <c r="CU202" s="5">
        <v>5</v>
      </c>
      <c r="CV202" s="29">
        <v>13</v>
      </c>
      <c r="CW202" s="5">
        <v>6</v>
      </c>
      <c r="CX202" s="5">
        <v>6</v>
      </c>
      <c r="CY202" s="72">
        <v>4</v>
      </c>
      <c r="CZ202" s="5">
        <v>2</v>
      </c>
      <c r="DA202" s="162" t="s">
        <v>12</v>
      </c>
      <c r="DB202" s="13" t="s">
        <v>119</v>
      </c>
      <c r="DC202" s="74">
        <v>27</v>
      </c>
      <c r="DD202" s="74">
        <v>24</v>
      </c>
      <c r="DE202" s="74">
        <v>0</v>
      </c>
      <c r="DF202" s="74">
        <v>0</v>
      </c>
      <c r="DG202" s="74">
        <v>0</v>
      </c>
      <c r="DH202" s="74">
        <v>0</v>
      </c>
      <c r="DI202" s="74">
        <v>18</v>
      </c>
      <c r="DJ202" s="74">
        <v>0</v>
      </c>
      <c r="DK202" s="74">
        <v>0</v>
      </c>
      <c r="DL202" s="74">
        <v>0</v>
      </c>
      <c r="DM202" s="74">
        <v>0</v>
      </c>
      <c r="DN202" s="74">
        <v>0</v>
      </c>
      <c r="DO202" s="74">
        <v>0</v>
      </c>
      <c r="DP202" s="74">
        <v>0</v>
      </c>
      <c r="DQ202" s="74">
        <v>6</v>
      </c>
      <c r="DR202" s="135"/>
      <c r="DS202" s="138" t="s">
        <v>12</v>
      </c>
      <c r="DT202" s="138" t="s">
        <v>4341</v>
      </c>
      <c r="DU202" s="138">
        <v>92</v>
      </c>
      <c r="DV202" s="138">
        <v>42</v>
      </c>
      <c r="DW202" s="139">
        <v>80</v>
      </c>
      <c r="DX202" s="139">
        <v>69</v>
      </c>
    </row>
    <row r="203" spans="1:128">
      <c r="A203" s="162"/>
      <c r="B203" s="13" t="s">
        <v>120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67">
        <v>0</v>
      </c>
      <c r="V203" s="67">
        <v>0</v>
      </c>
      <c r="W203" s="162"/>
      <c r="X203" s="13" t="s">
        <v>120</v>
      </c>
      <c r="Y203" s="74">
        <v>0</v>
      </c>
      <c r="Z203" s="74">
        <v>0</v>
      </c>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67">
        <v>0</v>
      </c>
      <c r="AR203" s="67">
        <v>0</v>
      </c>
      <c r="AS203" s="162"/>
      <c r="AT203" s="13" t="s">
        <v>120</v>
      </c>
      <c r="AU203" s="74">
        <v>0</v>
      </c>
      <c r="AV203" s="74">
        <v>0</v>
      </c>
      <c r="AW203" s="74">
        <v>0</v>
      </c>
      <c r="AX203" s="74">
        <v>0</v>
      </c>
      <c r="AY203" s="74">
        <v>0</v>
      </c>
      <c r="AZ203" s="74">
        <v>0</v>
      </c>
      <c r="BA203" s="74">
        <v>0</v>
      </c>
      <c r="BB203" s="74">
        <v>0</v>
      </c>
      <c r="BC203" s="74">
        <v>0</v>
      </c>
      <c r="BD203" s="67">
        <v>0</v>
      </c>
      <c r="BE203" s="76">
        <v>0</v>
      </c>
      <c r="BF203" s="74">
        <v>0</v>
      </c>
      <c r="BG203" s="74">
        <v>0</v>
      </c>
      <c r="BH203" s="74">
        <v>0</v>
      </c>
      <c r="BI203" s="74">
        <v>0</v>
      </c>
      <c r="BJ203" s="162"/>
      <c r="BK203" s="13" t="s">
        <v>120</v>
      </c>
      <c r="BL203" s="74">
        <v>0</v>
      </c>
      <c r="BM203" s="74">
        <v>0</v>
      </c>
      <c r="BN203" s="74">
        <v>0</v>
      </c>
      <c r="BO203" s="74">
        <v>0</v>
      </c>
      <c r="BP203" s="74">
        <v>0</v>
      </c>
      <c r="BQ203" s="74">
        <v>0</v>
      </c>
      <c r="BR203" s="74">
        <v>0</v>
      </c>
      <c r="BS203" s="74">
        <v>0</v>
      </c>
      <c r="BT203" s="74">
        <v>0</v>
      </c>
      <c r="BU203" s="162"/>
      <c r="BV203" s="13" t="s">
        <v>120</v>
      </c>
      <c r="BW203" s="74">
        <v>0</v>
      </c>
      <c r="BX203" s="74">
        <v>0</v>
      </c>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162"/>
      <c r="CP203" s="13" t="s">
        <v>120</v>
      </c>
      <c r="CQ203" s="5">
        <v>0</v>
      </c>
      <c r="CR203" s="5">
        <v>0</v>
      </c>
      <c r="CS203" s="5">
        <v>0</v>
      </c>
      <c r="CT203" s="5">
        <v>0</v>
      </c>
      <c r="CU203" s="5">
        <v>0</v>
      </c>
      <c r="CV203" s="29">
        <v>0</v>
      </c>
      <c r="CW203" s="5">
        <v>0</v>
      </c>
      <c r="CX203" s="5">
        <v>0</v>
      </c>
      <c r="CY203" s="72">
        <v>0</v>
      </c>
      <c r="CZ203" s="5">
        <v>0</v>
      </c>
      <c r="DA203" s="162"/>
      <c r="DB203" s="13" t="s">
        <v>120</v>
      </c>
      <c r="DC203" s="74">
        <v>0</v>
      </c>
      <c r="DD203" s="74">
        <v>0</v>
      </c>
      <c r="DE203" s="74">
        <v>0</v>
      </c>
      <c r="DF203" s="74">
        <v>0</v>
      </c>
      <c r="DG203" s="74">
        <v>0</v>
      </c>
      <c r="DH203" s="74">
        <v>0</v>
      </c>
      <c r="DI203" s="74">
        <v>0</v>
      </c>
      <c r="DJ203" s="74">
        <v>0</v>
      </c>
      <c r="DK203" s="74">
        <v>0</v>
      </c>
      <c r="DL203" s="74">
        <v>0</v>
      </c>
      <c r="DM203" s="74">
        <v>0</v>
      </c>
      <c r="DN203" s="74">
        <v>0</v>
      </c>
      <c r="DO203" s="74">
        <v>0</v>
      </c>
      <c r="DP203" s="74">
        <v>0</v>
      </c>
      <c r="DQ203" s="74">
        <v>0</v>
      </c>
      <c r="DR203" s="135"/>
      <c r="DS203" s="138" t="s">
        <v>12</v>
      </c>
      <c r="DT203" s="138" t="s">
        <v>4342</v>
      </c>
      <c r="DU203" s="138">
        <v>0</v>
      </c>
      <c r="DV203" s="138">
        <v>0</v>
      </c>
      <c r="DW203" s="139">
        <v>0</v>
      </c>
      <c r="DX203" s="139">
        <v>0</v>
      </c>
    </row>
    <row r="204" spans="1:128">
      <c r="A204" s="162"/>
      <c r="B204" s="103" t="s">
        <v>102</v>
      </c>
      <c r="C204" s="105">
        <v>40</v>
      </c>
      <c r="D204" s="105">
        <v>22</v>
      </c>
      <c r="E204" s="105">
        <v>59</v>
      </c>
      <c r="F204" s="105">
        <v>28</v>
      </c>
      <c r="G204" s="105">
        <v>0</v>
      </c>
      <c r="H204" s="105">
        <v>0</v>
      </c>
      <c r="I204" s="105">
        <v>0</v>
      </c>
      <c r="J204" s="105">
        <v>0</v>
      </c>
      <c r="K204" s="105">
        <v>0</v>
      </c>
      <c r="L204" s="105">
        <v>0</v>
      </c>
      <c r="M204" s="105">
        <v>115</v>
      </c>
      <c r="N204" s="105">
        <v>51</v>
      </c>
      <c r="O204" s="105">
        <v>0</v>
      </c>
      <c r="P204" s="105">
        <v>0</v>
      </c>
      <c r="Q204" s="105">
        <v>0</v>
      </c>
      <c r="R204" s="105">
        <v>0</v>
      </c>
      <c r="S204" s="105">
        <v>0</v>
      </c>
      <c r="T204" s="105">
        <v>0</v>
      </c>
      <c r="U204" s="105">
        <v>214</v>
      </c>
      <c r="V204" s="105">
        <v>101</v>
      </c>
      <c r="W204" s="162"/>
      <c r="X204" s="103" t="s">
        <v>102</v>
      </c>
      <c r="Y204" s="105">
        <v>0</v>
      </c>
      <c r="Z204" s="105">
        <v>0</v>
      </c>
      <c r="AA204" s="105">
        <v>0</v>
      </c>
      <c r="AB204" s="105">
        <v>0</v>
      </c>
      <c r="AC204" s="105">
        <v>0</v>
      </c>
      <c r="AD204" s="105">
        <v>0</v>
      </c>
      <c r="AE204" s="105">
        <v>0</v>
      </c>
      <c r="AF204" s="105">
        <v>0</v>
      </c>
      <c r="AG204" s="105">
        <v>0</v>
      </c>
      <c r="AH204" s="105">
        <v>0</v>
      </c>
      <c r="AI204" s="105">
        <v>30</v>
      </c>
      <c r="AJ204" s="105">
        <v>13</v>
      </c>
      <c r="AK204" s="105">
        <v>0</v>
      </c>
      <c r="AL204" s="105">
        <v>0</v>
      </c>
      <c r="AM204" s="105">
        <v>0</v>
      </c>
      <c r="AN204" s="105">
        <v>0</v>
      </c>
      <c r="AO204" s="105">
        <v>0</v>
      </c>
      <c r="AP204" s="105">
        <v>0</v>
      </c>
      <c r="AQ204" s="105">
        <v>30</v>
      </c>
      <c r="AR204" s="105">
        <v>13</v>
      </c>
      <c r="AS204" s="162"/>
      <c r="AT204" s="103" t="s">
        <v>102</v>
      </c>
      <c r="AU204" s="105">
        <v>1</v>
      </c>
      <c r="AV204" s="105">
        <v>1</v>
      </c>
      <c r="AW204" s="105">
        <v>0</v>
      </c>
      <c r="AX204" s="105">
        <v>0</v>
      </c>
      <c r="AY204" s="105">
        <v>0</v>
      </c>
      <c r="AZ204" s="105">
        <v>1</v>
      </c>
      <c r="BA204" s="105">
        <v>0</v>
      </c>
      <c r="BB204" s="105">
        <v>0</v>
      </c>
      <c r="BC204" s="105">
        <v>0</v>
      </c>
      <c r="BD204" s="105">
        <v>3</v>
      </c>
      <c r="BE204" s="105">
        <v>3</v>
      </c>
      <c r="BF204" s="105">
        <v>2</v>
      </c>
      <c r="BG204" s="105">
        <v>0</v>
      </c>
      <c r="BH204" s="105">
        <v>0</v>
      </c>
      <c r="BI204" s="105">
        <v>1</v>
      </c>
      <c r="BJ204" s="162"/>
      <c r="BK204" s="103" t="s">
        <v>102</v>
      </c>
      <c r="BL204" s="105">
        <v>0</v>
      </c>
      <c r="BM204" s="105">
        <v>40</v>
      </c>
      <c r="BN204" s="105">
        <v>0</v>
      </c>
      <c r="BO204" s="105">
        <v>0</v>
      </c>
      <c r="BP204" s="105">
        <v>0</v>
      </c>
      <c r="BQ204" s="105">
        <v>2</v>
      </c>
      <c r="BR204" s="105">
        <v>2</v>
      </c>
      <c r="BS204" s="105">
        <v>2</v>
      </c>
      <c r="BT204" s="105">
        <v>2</v>
      </c>
      <c r="BU204" s="162"/>
      <c r="BV204" s="103" t="s">
        <v>102</v>
      </c>
      <c r="BW204" s="105">
        <v>92</v>
      </c>
      <c r="BX204" s="105">
        <v>54</v>
      </c>
      <c r="BY204" s="105">
        <v>92</v>
      </c>
      <c r="BZ204" s="105">
        <v>54</v>
      </c>
      <c r="CA204" s="105">
        <v>42</v>
      </c>
      <c r="CB204" s="105">
        <v>14</v>
      </c>
      <c r="CC204" s="105">
        <v>0</v>
      </c>
      <c r="CD204" s="105">
        <v>0</v>
      </c>
      <c r="CE204" s="105">
        <v>0</v>
      </c>
      <c r="CF204" s="105">
        <v>0</v>
      </c>
      <c r="CG204" s="105">
        <v>0</v>
      </c>
      <c r="CH204" s="105">
        <v>0</v>
      </c>
      <c r="CI204" s="105">
        <v>0</v>
      </c>
      <c r="CJ204" s="105">
        <v>0</v>
      </c>
      <c r="CK204" s="105">
        <v>0</v>
      </c>
      <c r="CL204" s="105">
        <v>0</v>
      </c>
      <c r="CM204" s="105">
        <v>0</v>
      </c>
      <c r="CN204" s="105">
        <v>0</v>
      </c>
      <c r="CO204" s="162"/>
      <c r="CP204" s="105" t="s">
        <v>102</v>
      </c>
      <c r="CQ204" s="105">
        <v>3</v>
      </c>
      <c r="CR204" s="105">
        <v>5</v>
      </c>
      <c r="CS204" s="105">
        <v>0</v>
      </c>
      <c r="CT204" s="105">
        <v>0</v>
      </c>
      <c r="CU204" s="105">
        <v>5</v>
      </c>
      <c r="CV204" s="105">
        <v>13</v>
      </c>
      <c r="CW204" s="105">
        <v>6</v>
      </c>
      <c r="CX204" s="105">
        <v>6</v>
      </c>
      <c r="CY204" s="105">
        <v>4</v>
      </c>
      <c r="CZ204" s="105">
        <v>2</v>
      </c>
      <c r="DA204" s="162"/>
      <c r="DB204" s="103" t="s">
        <v>102</v>
      </c>
      <c r="DC204" s="105">
        <v>27</v>
      </c>
      <c r="DD204" s="105">
        <v>24</v>
      </c>
      <c r="DE204" s="105">
        <v>0</v>
      </c>
      <c r="DF204" s="105">
        <v>0</v>
      </c>
      <c r="DG204" s="105">
        <v>0</v>
      </c>
      <c r="DH204" s="105">
        <v>0</v>
      </c>
      <c r="DI204" s="105">
        <v>18</v>
      </c>
      <c r="DJ204" s="105">
        <v>0</v>
      </c>
      <c r="DK204" s="105">
        <v>0</v>
      </c>
      <c r="DL204" s="105">
        <v>0</v>
      </c>
      <c r="DM204" s="105">
        <v>0</v>
      </c>
      <c r="DN204" s="105">
        <v>0</v>
      </c>
      <c r="DO204" s="105">
        <v>0</v>
      </c>
      <c r="DP204" s="105">
        <v>0</v>
      </c>
      <c r="DQ204" s="105">
        <v>6</v>
      </c>
      <c r="DR204" s="135"/>
      <c r="DS204" s="138" t="s">
        <v>12</v>
      </c>
      <c r="DT204" s="138" t="s">
        <v>4343</v>
      </c>
      <c r="DU204" s="138">
        <v>92</v>
      </c>
      <c r="DV204" s="138">
        <v>42</v>
      </c>
      <c r="DW204" s="139">
        <v>80</v>
      </c>
      <c r="DX204" s="139">
        <v>69</v>
      </c>
    </row>
    <row r="205" spans="1:128" ht="14.45" customHeight="1">
      <c r="A205" s="162" t="s">
        <v>13</v>
      </c>
      <c r="B205" s="13" t="s">
        <v>119</v>
      </c>
      <c r="C205" s="74">
        <v>61</v>
      </c>
      <c r="D205" s="74">
        <v>26</v>
      </c>
      <c r="E205" s="74">
        <v>14</v>
      </c>
      <c r="F205" s="74">
        <v>10</v>
      </c>
      <c r="G205" s="74">
        <v>0</v>
      </c>
      <c r="H205" s="74">
        <v>0</v>
      </c>
      <c r="I205" s="74">
        <v>16</v>
      </c>
      <c r="J205" s="74">
        <v>5</v>
      </c>
      <c r="K205" s="74">
        <v>0</v>
      </c>
      <c r="L205" s="74">
        <v>0</v>
      </c>
      <c r="M205" s="74">
        <v>20</v>
      </c>
      <c r="N205" s="74">
        <v>9</v>
      </c>
      <c r="O205" s="74">
        <v>0</v>
      </c>
      <c r="P205" s="74">
        <v>0</v>
      </c>
      <c r="Q205" s="74">
        <v>23</v>
      </c>
      <c r="R205" s="74">
        <v>5</v>
      </c>
      <c r="S205" s="74">
        <v>0</v>
      </c>
      <c r="T205" s="74">
        <v>0</v>
      </c>
      <c r="U205" s="67">
        <v>134</v>
      </c>
      <c r="V205" s="67">
        <v>55</v>
      </c>
      <c r="W205" s="162" t="s">
        <v>13</v>
      </c>
      <c r="X205" s="13" t="s">
        <v>119</v>
      </c>
      <c r="Y205" s="74">
        <v>11</v>
      </c>
      <c r="Z205" s="74">
        <v>6</v>
      </c>
      <c r="AA205" s="74">
        <v>3</v>
      </c>
      <c r="AB205" s="74">
        <v>3</v>
      </c>
      <c r="AC205" s="74">
        <v>0</v>
      </c>
      <c r="AD205" s="74">
        <v>0</v>
      </c>
      <c r="AE205" s="74">
        <v>1</v>
      </c>
      <c r="AF205" s="74">
        <v>0</v>
      </c>
      <c r="AG205" s="74">
        <v>0</v>
      </c>
      <c r="AH205" s="74">
        <v>0</v>
      </c>
      <c r="AI205" s="74">
        <v>2</v>
      </c>
      <c r="AJ205" s="74">
        <v>1</v>
      </c>
      <c r="AK205" s="74">
        <v>0</v>
      </c>
      <c r="AL205" s="74">
        <v>0</v>
      </c>
      <c r="AM205" s="74">
        <v>9</v>
      </c>
      <c r="AN205" s="74">
        <v>1</v>
      </c>
      <c r="AO205" s="74">
        <v>0</v>
      </c>
      <c r="AP205" s="74">
        <v>0</v>
      </c>
      <c r="AQ205" s="67">
        <v>26</v>
      </c>
      <c r="AR205" s="67">
        <v>11</v>
      </c>
      <c r="AS205" s="162" t="s">
        <v>13</v>
      </c>
      <c r="AT205" s="13" t="s">
        <v>119</v>
      </c>
      <c r="AU205" s="74">
        <v>1</v>
      </c>
      <c r="AV205" s="74">
        <v>1</v>
      </c>
      <c r="AW205" s="74">
        <v>0</v>
      </c>
      <c r="AX205" s="74">
        <v>1</v>
      </c>
      <c r="AY205" s="74">
        <v>0</v>
      </c>
      <c r="AZ205" s="74">
        <v>1</v>
      </c>
      <c r="BA205" s="74">
        <v>0</v>
      </c>
      <c r="BB205" s="74">
        <v>1</v>
      </c>
      <c r="BC205" s="74">
        <v>0</v>
      </c>
      <c r="BD205" s="67">
        <v>5</v>
      </c>
      <c r="BE205" s="76">
        <v>5</v>
      </c>
      <c r="BF205" s="74">
        <v>2</v>
      </c>
      <c r="BG205" s="74">
        <v>0</v>
      </c>
      <c r="BH205" s="74">
        <v>0</v>
      </c>
      <c r="BI205" s="74">
        <v>1</v>
      </c>
      <c r="BJ205" s="162" t="s">
        <v>13</v>
      </c>
      <c r="BK205" s="13" t="s">
        <v>119</v>
      </c>
      <c r="BL205" s="74">
        <v>5</v>
      </c>
      <c r="BM205" s="74">
        <v>81</v>
      </c>
      <c r="BN205" s="74">
        <v>0</v>
      </c>
      <c r="BO205" s="74">
        <v>0</v>
      </c>
      <c r="BP205" s="74">
        <v>0</v>
      </c>
      <c r="BQ205" s="74">
        <v>2</v>
      </c>
      <c r="BR205" s="74">
        <v>5</v>
      </c>
      <c r="BS205" s="74">
        <v>3</v>
      </c>
      <c r="BT205" s="74">
        <v>2</v>
      </c>
      <c r="BU205" s="162" t="s">
        <v>13</v>
      </c>
      <c r="BV205" s="13" t="s">
        <v>119</v>
      </c>
      <c r="BW205" s="74">
        <v>24</v>
      </c>
      <c r="BX205" s="74">
        <v>12</v>
      </c>
      <c r="BY205" s="74">
        <v>21</v>
      </c>
      <c r="BZ205" s="74">
        <v>10</v>
      </c>
      <c r="CA205" s="74">
        <v>3</v>
      </c>
      <c r="CB205" s="74">
        <v>3</v>
      </c>
      <c r="CC205" s="74">
        <v>0</v>
      </c>
      <c r="CD205" s="74">
        <v>0</v>
      </c>
      <c r="CE205" s="74">
        <v>0</v>
      </c>
      <c r="CF205" s="74">
        <v>0</v>
      </c>
      <c r="CG205" s="74">
        <v>0</v>
      </c>
      <c r="CH205" s="74">
        <v>0</v>
      </c>
      <c r="CI205" s="74">
        <v>24</v>
      </c>
      <c r="CJ205" s="74">
        <v>5</v>
      </c>
      <c r="CK205" s="74">
        <v>23</v>
      </c>
      <c r="CL205" s="74">
        <v>5</v>
      </c>
      <c r="CM205" s="74">
        <v>10</v>
      </c>
      <c r="CN205" s="74">
        <v>2</v>
      </c>
      <c r="CO205" s="162" t="s">
        <v>13</v>
      </c>
      <c r="CP205" s="13" t="s">
        <v>119</v>
      </c>
      <c r="CQ205" s="5">
        <v>6</v>
      </c>
      <c r="CR205" s="5">
        <v>4</v>
      </c>
      <c r="CS205" s="5">
        <v>0</v>
      </c>
      <c r="CT205" s="5">
        <v>1</v>
      </c>
      <c r="CU205" s="5">
        <v>1</v>
      </c>
      <c r="CV205" s="29">
        <v>12</v>
      </c>
      <c r="CW205" s="5">
        <v>5</v>
      </c>
      <c r="CX205" s="5">
        <v>3</v>
      </c>
      <c r="CY205" s="72">
        <v>6</v>
      </c>
      <c r="CZ205" s="5">
        <v>4</v>
      </c>
      <c r="DA205" s="162" t="s">
        <v>13</v>
      </c>
      <c r="DB205" s="13" t="s">
        <v>119</v>
      </c>
      <c r="DC205" s="74">
        <v>77</v>
      </c>
      <c r="DD205" s="74">
        <v>75</v>
      </c>
      <c r="DE205" s="74">
        <v>4</v>
      </c>
      <c r="DF205" s="74">
        <v>0</v>
      </c>
      <c r="DG205" s="74">
        <v>1</v>
      </c>
      <c r="DH205" s="74">
        <v>0</v>
      </c>
      <c r="DI205" s="74">
        <v>97</v>
      </c>
      <c r="DJ205" s="74">
        <v>6</v>
      </c>
      <c r="DK205" s="74">
        <v>11</v>
      </c>
      <c r="DL205" s="74">
        <v>0</v>
      </c>
      <c r="DM205" s="74">
        <v>0</v>
      </c>
      <c r="DN205" s="74">
        <v>0</v>
      </c>
      <c r="DO205" s="74">
        <v>0</v>
      </c>
      <c r="DP205" s="74">
        <v>2</v>
      </c>
      <c r="DQ205" s="74">
        <v>0</v>
      </c>
      <c r="DR205" s="135"/>
      <c r="DS205" s="138" t="s">
        <v>13</v>
      </c>
      <c r="DT205" s="138" t="s">
        <v>4344</v>
      </c>
      <c r="DU205" s="138">
        <v>48</v>
      </c>
      <c r="DV205" s="138">
        <v>13</v>
      </c>
      <c r="DW205" s="139">
        <v>167</v>
      </c>
      <c r="DX205" s="139">
        <v>271</v>
      </c>
    </row>
    <row r="206" spans="1:128">
      <c r="A206" s="162"/>
      <c r="B206" s="13" t="s">
        <v>120</v>
      </c>
      <c r="C206" s="74">
        <v>0</v>
      </c>
      <c r="D206" s="74">
        <v>0</v>
      </c>
      <c r="E206" s="74">
        <v>0</v>
      </c>
      <c r="F206" s="74">
        <v>0</v>
      </c>
      <c r="G206" s="74">
        <v>0</v>
      </c>
      <c r="H206" s="74">
        <v>0</v>
      </c>
      <c r="I206" s="74">
        <v>0</v>
      </c>
      <c r="J206" s="74">
        <v>0</v>
      </c>
      <c r="K206" s="74">
        <v>0</v>
      </c>
      <c r="L206" s="74">
        <v>0</v>
      </c>
      <c r="M206" s="74">
        <v>0</v>
      </c>
      <c r="N206" s="74">
        <v>0</v>
      </c>
      <c r="O206" s="74">
        <v>0</v>
      </c>
      <c r="P206" s="74">
        <v>0</v>
      </c>
      <c r="Q206" s="74">
        <v>0</v>
      </c>
      <c r="R206" s="74">
        <v>0</v>
      </c>
      <c r="S206" s="74">
        <v>0</v>
      </c>
      <c r="T206" s="74">
        <v>0</v>
      </c>
      <c r="U206" s="67">
        <v>0</v>
      </c>
      <c r="V206" s="67">
        <v>0</v>
      </c>
      <c r="W206" s="162"/>
      <c r="X206" s="13" t="s">
        <v>120</v>
      </c>
      <c r="Y206" s="74">
        <v>0</v>
      </c>
      <c r="Z206" s="74">
        <v>0</v>
      </c>
      <c r="AA206" s="74">
        <v>0</v>
      </c>
      <c r="AB206" s="74">
        <v>0</v>
      </c>
      <c r="AC206" s="74">
        <v>0</v>
      </c>
      <c r="AD206" s="74">
        <v>0</v>
      </c>
      <c r="AE206" s="74">
        <v>0</v>
      </c>
      <c r="AF206" s="74">
        <v>0</v>
      </c>
      <c r="AG206" s="74">
        <v>0</v>
      </c>
      <c r="AH206" s="74">
        <v>0</v>
      </c>
      <c r="AI206" s="74">
        <v>0</v>
      </c>
      <c r="AJ206" s="74">
        <v>0</v>
      </c>
      <c r="AK206" s="74">
        <v>0</v>
      </c>
      <c r="AL206" s="74">
        <v>0</v>
      </c>
      <c r="AM206" s="74">
        <v>0</v>
      </c>
      <c r="AN206" s="74">
        <v>0</v>
      </c>
      <c r="AO206" s="74">
        <v>0</v>
      </c>
      <c r="AP206" s="74">
        <v>0</v>
      </c>
      <c r="AQ206" s="67">
        <v>0</v>
      </c>
      <c r="AR206" s="67">
        <v>0</v>
      </c>
      <c r="AS206" s="162"/>
      <c r="AT206" s="13" t="s">
        <v>120</v>
      </c>
      <c r="AU206" s="74">
        <v>0</v>
      </c>
      <c r="AV206" s="74">
        <v>0</v>
      </c>
      <c r="AW206" s="74">
        <v>0</v>
      </c>
      <c r="AX206" s="74">
        <v>0</v>
      </c>
      <c r="AY206" s="74">
        <v>0</v>
      </c>
      <c r="AZ206" s="74">
        <v>0</v>
      </c>
      <c r="BA206" s="74">
        <v>0</v>
      </c>
      <c r="BB206" s="74">
        <v>0</v>
      </c>
      <c r="BC206" s="74">
        <v>0</v>
      </c>
      <c r="BD206" s="67">
        <v>0</v>
      </c>
      <c r="BE206" s="76">
        <v>0</v>
      </c>
      <c r="BF206" s="74">
        <v>0</v>
      </c>
      <c r="BG206" s="74">
        <v>0</v>
      </c>
      <c r="BH206" s="74">
        <v>0</v>
      </c>
      <c r="BI206" s="74">
        <v>0</v>
      </c>
      <c r="BJ206" s="162"/>
      <c r="BK206" s="13" t="s">
        <v>120</v>
      </c>
      <c r="BL206" s="74">
        <v>0</v>
      </c>
      <c r="BM206" s="74">
        <v>0</v>
      </c>
      <c r="BN206" s="74">
        <v>0</v>
      </c>
      <c r="BO206" s="74">
        <v>0</v>
      </c>
      <c r="BP206" s="74">
        <v>0</v>
      </c>
      <c r="BQ206" s="74">
        <v>0</v>
      </c>
      <c r="BR206" s="74">
        <v>0</v>
      </c>
      <c r="BS206" s="74">
        <v>0</v>
      </c>
      <c r="BT206" s="74">
        <v>0</v>
      </c>
      <c r="BU206" s="162"/>
      <c r="BV206" s="13" t="s">
        <v>120</v>
      </c>
      <c r="BW206" s="74">
        <v>0</v>
      </c>
      <c r="BX206" s="74">
        <v>0</v>
      </c>
      <c r="BY206" s="74">
        <v>0</v>
      </c>
      <c r="BZ206" s="74">
        <v>0</v>
      </c>
      <c r="CA206" s="74">
        <v>0</v>
      </c>
      <c r="CB206" s="74">
        <v>0</v>
      </c>
      <c r="CC206" s="74">
        <v>0</v>
      </c>
      <c r="CD206" s="74">
        <v>0</v>
      </c>
      <c r="CE206" s="74">
        <v>0</v>
      </c>
      <c r="CF206" s="74">
        <v>0</v>
      </c>
      <c r="CG206" s="74">
        <v>0</v>
      </c>
      <c r="CH206" s="74">
        <v>0</v>
      </c>
      <c r="CI206" s="74">
        <v>0</v>
      </c>
      <c r="CJ206" s="74">
        <v>0</v>
      </c>
      <c r="CK206" s="74">
        <v>0</v>
      </c>
      <c r="CL206" s="74">
        <v>0</v>
      </c>
      <c r="CM206" s="74">
        <v>0</v>
      </c>
      <c r="CN206" s="74">
        <v>0</v>
      </c>
      <c r="CO206" s="162"/>
      <c r="CP206" s="13" t="s">
        <v>120</v>
      </c>
      <c r="CQ206" s="5">
        <v>0</v>
      </c>
      <c r="CR206" s="5">
        <v>0</v>
      </c>
      <c r="CS206" s="5">
        <v>0</v>
      </c>
      <c r="CT206" s="5">
        <v>0</v>
      </c>
      <c r="CU206" s="5">
        <v>0</v>
      </c>
      <c r="CV206" s="29">
        <v>0</v>
      </c>
      <c r="CW206" s="5">
        <v>0</v>
      </c>
      <c r="CX206" s="5">
        <v>0</v>
      </c>
      <c r="CY206" s="72">
        <v>0</v>
      </c>
      <c r="CZ206" s="5">
        <v>0</v>
      </c>
      <c r="DA206" s="162"/>
      <c r="DB206" s="13" t="s">
        <v>120</v>
      </c>
      <c r="DC206" s="74">
        <v>0</v>
      </c>
      <c r="DD206" s="74">
        <v>0</v>
      </c>
      <c r="DE206" s="74">
        <v>0</v>
      </c>
      <c r="DF206" s="74">
        <v>0</v>
      </c>
      <c r="DG206" s="74">
        <v>0</v>
      </c>
      <c r="DH206" s="74">
        <v>0</v>
      </c>
      <c r="DI206" s="74">
        <v>0</v>
      </c>
      <c r="DJ206" s="74">
        <v>0</v>
      </c>
      <c r="DK206" s="74">
        <v>0</v>
      </c>
      <c r="DL206" s="74">
        <v>0</v>
      </c>
      <c r="DM206" s="74">
        <v>0</v>
      </c>
      <c r="DN206" s="74">
        <v>0</v>
      </c>
      <c r="DO206" s="74">
        <v>0</v>
      </c>
      <c r="DP206" s="74">
        <v>0</v>
      </c>
      <c r="DQ206" s="74">
        <v>0</v>
      </c>
      <c r="DR206" s="135"/>
      <c r="DS206" s="138" t="s">
        <v>13</v>
      </c>
      <c r="DT206" s="138" t="s">
        <v>4345</v>
      </c>
      <c r="DU206" s="138">
        <v>0</v>
      </c>
      <c r="DV206" s="138">
        <v>0</v>
      </c>
      <c r="DW206" s="139">
        <v>0</v>
      </c>
      <c r="DX206" s="139">
        <v>0</v>
      </c>
    </row>
    <row r="207" spans="1:128">
      <c r="A207" s="162"/>
      <c r="B207" s="103" t="s">
        <v>102</v>
      </c>
      <c r="C207" s="105">
        <v>61</v>
      </c>
      <c r="D207" s="105">
        <v>26</v>
      </c>
      <c r="E207" s="105">
        <v>14</v>
      </c>
      <c r="F207" s="105">
        <v>10</v>
      </c>
      <c r="G207" s="105">
        <v>0</v>
      </c>
      <c r="H207" s="105">
        <v>0</v>
      </c>
      <c r="I207" s="105">
        <v>16</v>
      </c>
      <c r="J207" s="105">
        <v>5</v>
      </c>
      <c r="K207" s="105">
        <v>0</v>
      </c>
      <c r="L207" s="105">
        <v>0</v>
      </c>
      <c r="M207" s="105">
        <v>20</v>
      </c>
      <c r="N207" s="105">
        <v>9</v>
      </c>
      <c r="O207" s="105">
        <v>0</v>
      </c>
      <c r="P207" s="105">
        <v>0</v>
      </c>
      <c r="Q207" s="105">
        <v>23</v>
      </c>
      <c r="R207" s="105">
        <v>5</v>
      </c>
      <c r="S207" s="105">
        <v>0</v>
      </c>
      <c r="T207" s="105">
        <v>0</v>
      </c>
      <c r="U207" s="105">
        <v>134</v>
      </c>
      <c r="V207" s="105">
        <v>55</v>
      </c>
      <c r="W207" s="162"/>
      <c r="X207" s="103" t="s">
        <v>102</v>
      </c>
      <c r="Y207" s="105">
        <v>11</v>
      </c>
      <c r="Z207" s="105">
        <v>6</v>
      </c>
      <c r="AA207" s="105">
        <v>3</v>
      </c>
      <c r="AB207" s="105">
        <v>3</v>
      </c>
      <c r="AC207" s="105">
        <v>0</v>
      </c>
      <c r="AD207" s="105">
        <v>0</v>
      </c>
      <c r="AE207" s="105">
        <v>1</v>
      </c>
      <c r="AF207" s="105">
        <v>0</v>
      </c>
      <c r="AG207" s="105">
        <v>0</v>
      </c>
      <c r="AH207" s="105">
        <v>0</v>
      </c>
      <c r="AI207" s="105">
        <v>2</v>
      </c>
      <c r="AJ207" s="105">
        <v>1</v>
      </c>
      <c r="AK207" s="105">
        <v>0</v>
      </c>
      <c r="AL207" s="105">
        <v>0</v>
      </c>
      <c r="AM207" s="105">
        <v>9</v>
      </c>
      <c r="AN207" s="105">
        <v>1</v>
      </c>
      <c r="AO207" s="105">
        <v>0</v>
      </c>
      <c r="AP207" s="105">
        <v>0</v>
      </c>
      <c r="AQ207" s="105">
        <v>26</v>
      </c>
      <c r="AR207" s="105">
        <v>11</v>
      </c>
      <c r="AS207" s="162"/>
      <c r="AT207" s="103" t="s">
        <v>102</v>
      </c>
      <c r="AU207" s="105">
        <v>1</v>
      </c>
      <c r="AV207" s="105">
        <v>1</v>
      </c>
      <c r="AW207" s="105">
        <v>0</v>
      </c>
      <c r="AX207" s="105">
        <v>1</v>
      </c>
      <c r="AY207" s="105">
        <v>0</v>
      </c>
      <c r="AZ207" s="105">
        <v>1</v>
      </c>
      <c r="BA207" s="105">
        <v>0</v>
      </c>
      <c r="BB207" s="105">
        <v>1</v>
      </c>
      <c r="BC207" s="105">
        <v>0</v>
      </c>
      <c r="BD207" s="105">
        <v>5</v>
      </c>
      <c r="BE207" s="105">
        <v>5</v>
      </c>
      <c r="BF207" s="105">
        <v>2</v>
      </c>
      <c r="BG207" s="105">
        <v>0</v>
      </c>
      <c r="BH207" s="105">
        <v>0</v>
      </c>
      <c r="BI207" s="105">
        <v>1</v>
      </c>
      <c r="BJ207" s="162"/>
      <c r="BK207" s="103" t="s">
        <v>102</v>
      </c>
      <c r="BL207" s="105">
        <v>5</v>
      </c>
      <c r="BM207" s="105">
        <v>81</v>
      </c>
      <c r="BN207" s="105">
        <v>0</v>
      </c>
      <c r="BO207" s="105">
        <v>0</v>
      </c>
      <c r="BP207" s="105">
        <v>0</v>
      </c>
      <c r="BQ207" s="105">
        <v>2</v>
      </c>
      <c r="BR207" s="105">
        <v>5</v>
      </c>
      <c r="BS207" s="105">
        <v>3</v>
      </c>
      <c r="BT207" s="105">
        <v>2</v>
      </c>
      <c r="BU207" s="162"/>
      <c r="BV207" s="103" t="s">
        <v>102</v>
      </c>
      <c r="BW207" s="105">
        <v>24</v>
      </c>
      <c r="BX207" s="105">
        <v>12</v>
      </c>
      <c r="BY207" s="105">
        <v>21</v>
      </c>
      <c r="BZ207" s="105">
        <v>10</v>
      </c>
      <c r="CA207" s="105">
        <v>3</v>
      </c>
      <c r="CB207" s="105">
        <v>3</v>
      </c>
      <c r="CC207" s="105">
        <v>0</v>
      </c>
      <c r="CD207" s="105">
        <v>0</v>
      </c>
      <c r="CE207" s="105">
        <v>0</v>
      </c>
      <c r="CF207" s="105">
        <v>0</v>
      </c>
      <c r="CG207" s="105">
        <v>0</v>
      </c>
      <c r="CH207" s="105">
        <v>0</v>
      </c>
      <c r="CI207" s="105">
        <v>24</v>
      </c>
      <c r="CJ207" s="105">
        <v>5</v>
      </c>
      <c r="CK207" s="105">
        <v>23</v>
      </c>
      <c r="CL207" s="105">
        <v>5</v>
      </c>
      <c r="CM207" s="105">
        <v>10</v>
      </c>
      <c r="CN207" s="105">
        <v>2</v>
      </c>
      <c r="CO207" s="162"/>
      <c r="CP207" s="105" t="s">
        <v>102</v>
      </c>
      <c r="CQ207" s="105">
        <v>6</v>
      </c>
      <c r="CR207" s="105">
        <v>4</v>
      </c>
      <c r="CS207" s="105">
        <v>0</v>
      </c>
      <c r="CT207" s="105">
        <v>1</v>
      </c>
      <c r="CU207" s="105">
        <v>1</v>
      </c>
      <c r="CV207" s="105">
        <v>12</v>
      </c>
      <c r="CW207" s="105">
        <v>5</v>
      </c>
      <c r="CX207" s="105">
        <v>3</v>
      </c>
      <c r="CY207" s="105">
        <v>6</v>
      </c>
      <c r="CZ207" s="105">
        <v>4</v>
      </c>
      <c r="DA207" s="162"/>
      <c r="DB207" s="103" t="s">
        <v>102</v>
      </c>
      <c r="DC207" s="105">
        <v>77</v>
      </c>
      <c r="DD207" s="105">
        <v>75</v>
      </c>
      <c r="DE207" s="105">
        <v>4</v>
      </c>
      <c r="DF207" s="105">
        <v>0</v>
      </c>
      <c r="DG207" s="105">
        <v>1</v>
      </c>
      <c r="DH207" s="105">
        <v>0</v>
      </c>
      <c r="DI207" s="105">
        <v>97</v>
      </c>
      <c r="DJ207" s="105">
        <v>6</v>
      </c>
      <c r="DK207" s="105">
        <v>11</v>
      </c>
      <c r="DL207" s="105">
        <v>0</v>
      </c>
      <c r="DM207" s="105">
        <v>0</v>
      </c>
      <c r="DN207" s="105">
        <v>0</v>
      </c>
      <c r="DO207" s="105">
        <v>0</v>
      </c>
      <c r="DP207" s="105">
        <v>2</v>
      </c>
      <c r="DQ207" s="105">
        <v>0</v>
      </c>
      <c r="DR207" s="135"/>
      <c r="DS207" s="138" t="s">
        <v>13</v>
      </c>
      <c r="DT207" s="138" t="s">
        <v>4346</v>
      </c>
      <c r="DU207" s="138">
        <v>48</v>
      </c>
      <c r="DV207" s="138">
        <v>13</v>
      </c>
      <c r="DW207" s="139">
        <v>167</v>
      </c>
      <c r="DX207" s="139">
        <v>271</v>
      </c>
    </row>
    <row r="208" spans="1:128" ht="14.45" customHeight="1">
      <c r="A208" s="162" t="s">
        <v>14</v>
      </c>
      <c r="B208" s="13" t="s">
        <v>119</v>
      </c>
      <c r="C208" s="74">
        <v>742</v>
      </c>
      <c r="D208" s="74">
        <v>331</v>
      </c>
      <c r="E208" s="74">
        <v>312</v>
      </c>
      <c r="F208" s="74">
        <v>130</v>
      </c>
      <c r="G208" s="74">
        <v>0</v>
      </c>
      <c r="H208" s="74">
        <v>0</v>
      </c>
      <c r="I208" s="74">
        <v>11</v>
      </c>
      <c r="J208" s="74">
        <v>4</v>
      </c>
      <c r="K208" s="74">
        <v>0</v>
      </c>
      <c r="L208" s="74">
        <v>0</v>
      </c>
      <c r="M208" s="74">
        <v>366</v>
      </c>
      <c r="N208" s="74">
        <v>147</v>
      </c>
      <c r="O208" s="74">
        <v>0</v>
      </c>
      <c r="P208" s="74">
        <v>0</v>
      </c>
      <c r="Q208" s="74">
        <v>0</v>
      </c>
      <c r="R208" s="74">
        <v>0</v>
      </c>
      <c r="S208" s="74">
        <v>0</v>
      </c>
      <c r="T208" s="74">
        <v>0</v>
      </c>
      <c r="U208" s="67">
        <v>1431</v>
      </c>
      <c r="V208" s="67">
        <v>612</v>
      </c>
      <c r="W208" s="162" t="s">
        <v>14</v>
      </c>
      <c r="X208" s="13" t="s">
        <v>119</v>
      </c>
      <c r="Y208" s="74">
        <v>27</v>
      </c>
      <c r="Z208" s="74">
        <v>9</v>
      </c>
      <c r="AA208" s="74">
        <v>40</v>
      </c>
      <c r="AB208" s="74">
        <v>20</v>
      </c>
      <c r="AC208" s="74">
        <v>0</v>
      </c>
      <c r="AD208" s="74">
        <v>0</v>
      </c>
      <c r="AE208" s="74">
        <v>0</v>
      </c>
      <c r="AF208" s="74">
        <v>0</v>
      </c>
      <c r="AG208" s="74">
        <v>0</v>
      </c>
      <c r="AH208" s="74">
        <v>0</v>
      </c>
      <c r="AI208" s="74">
        <v>81</v>
      </c>
      <c r="AJ208" s="74">
        <v>39</v>
      </c>
      <c r="AK208" s="74">
        <v>0</v>
      </c>
      <c r="AL208" s="74">
        <v>0</v>
      </c>
      <c r="AM208" s="74">
        <v>0</v>
      </c>
      <c r="AN208" s="74">
        <v>0</v>
      </c>
      <c r="AO208" s="74">
        <v>0</v>
      </c>
      <c r="AP208" s="74">
        <v>0</v>
      </c>
      <c r="AQ208" s="67">
        <v>148</v>
      </c>
      <c r="AR208" s="67">
        <v>68</v>
      </c>
      <c r="AS208" s="162" t="s">
        <v>14</v>
      </c>
      <c r="AT208" s="13" t="s">
        <v>119</v>
      </c>
      <c r="AU208" s="74">
        <v>12</v>
      </c>
      <c r="AV208" s="74">
        <v>7</v>
      </c>
      <c r="AW208" s="74">
        <v>0</v>
      </c>
      <c r="AX208" s="74">
        <v>1</v>
      </c>
      <c r="AY208" s="74">
        <v>0</v>
      </c>
      <c r="AZ208" s="74">
        <v>6</v>
      </c>
      <c r="BA208" s="74">
        <v>0</v>
      </c>
      <c r="BB208" s="74">
        <v>0</v>
      </c>
      <c r="BC208" s="74">
        <v>0</v>
      </c>
      <c r="BD208" s="67">
        <v>26</v>
      </c>
      <c r="BE208" s="76">
        <v>22</v>
      </c>
      <c r="BF208" s="74">
        <v>20</v>
      </c>
      <c r="BG208" s="74">
        <v>0</v>
      </c>
      <c r="BH208" s="74">
        <v>0</v>
      </c>
      <c r="BI208" s="74">
        <v>8</v>
      </c>
      <c r="BJ208" s="162" t="s">
        <v>14</v>
      </c>
      <c r="BK208" s="13" t="s">
        <v>119</v>
      </c>
      <c r="BL208" s="74">
        <v>0</v>
      </c>
      <c r="BM208" s="74">
        <v>259</v>
      </c>
      <c r="BN208" s="74">
        <v>36</v>
      </c>
      <c r="BO208" s="74">
        <v>0</v>
      </c>
      <c r="BP208" s="74">
        <v>0</v>
      </c>
      <c r="BQ208" s="74">
        <v>2</v>
      </c>
      <c r="BR208" s="74">
        <v>21</v>
      </c>
      <c r="BS208" s="74">
        <v>18</v>
      </c>
      <c r="BT208" s="74">
        <v>18</v>
      </c>
      <c r="BU208" s="162" t="s">
        <v>14</v>
      </c>
      <c r="BV208" s="13" t="s">
        <v>119</v>
      </c>
      <c r="BW208" s="74">
        <v>296</v>
      </c>
      <c r="BX208" s="74">
        <v>131</v>
      </c>
      <c r="BY208" s="74">
        <v>289</v>
      </c>
      <c r="BZ208" s="74">
        <v>127</v>
      </c>
      <c r="CA208" s="74">
        <v>90</v>
      </c>
      <c r="CB208" s="74">
        <v>39</v>
      </c>
      <c r="CC208" s="74">
        <v>0</v>
      </c>
      <c r="CD208" s="74">
        <v>0</v>
      </c>
      <c r="CE208" s="74">
        <v>0</v>
      </c>
      <c r="CF208" s="74">
        <v>0</v>
      </c>
      <c r="CG208" s="74">
        <v>0</v>
      </c>
      <c r="CH208" s="74">
        <v>0</v>
      </c>
      <c r="CI208" s="74">
        <v>0</v>
      </c>
      <c r="CJ208" s="74">
        <v>0</v>
      </c>
      <c r="CK208" s="74">
        <v>0</v>
      </c>
      <c r="CL208" s="74">
        <v>0</v>
      </c>
      <c r="CM208" s="74">
        <v>0</v>
      </c>
      <c r="CN208" s="74">
        <v>0</v>
      </c>
      <c r="CO208" s="162" t="s">
        <v>14</v>
      </c>
      <c r="CP208" s="13" t="s">
        <v>119</v>
      </c>
      <c r="CQ208" s="5">
        <v>19</v>
      </c>
      <c r="CR208" s="5">
        <v>12</v>
      </c>
      <c r="CS208" s="5">
        <v>0</v>
      </c>
      <c r="CT208" s="5">
        <v>47</v>
      </c>
      <c r="CU208" s="5">
        <v>0</v>
      </c>
      <c r="CV208" s="29">
        <v>78</v>
      </c>
      <c r="CW208" s="5">
        <v>19</v>
      </c>
      <c r="CX208" s="5">
        <v>25</v>
      </c>
      <c r="CY208" s="72">
        <v>19</v>
      </c>
      <c r="CZ208" s="5">
        <v>6</v>
      </c>
      <c r="DA208" s="162" t="s">
        <v>14</v>
      </c>
      <c r="DB208" s="13" t="s">
        <v>119</v>
      </c>
      <c r="DC208" s="74">
        <v>4</v>
      </c>
      <c r="DD208" s="74">
        <v>4</v>
      </c>
      <c r="DE208" s="74">
        <v>0</v>
      </c>
      <c r="DF208" s="74">
        <v>0</v>
      </c>
      <c r="DG208" s="74">
        <v>0</v>
      </c>
      <c r="DH208" s="74">
        <v>0</v>
      </c>
      <c r="DI208" s="74">
        <v>4</v>
      </c>
      <c r="DJ208" s="74">
        <v>0</v>
      </c>
      <c r="DK208" s="74">
        <v>0</v>
      </c>
      <c r="DL208" s="74">
        <v>0</v>
      </c>
      <c r="DM208" s="74">
        <v>0</v>
      </c>
      <c r="DN208" s="74">
        <v>0</v>
      </c>
      <c r="DO208" s="74">
        <v>0</v>
      </c>
      <c r="DP208" s="74">
        <v>0</v>
      </c>
      <c r="DQ208" s="74">
        <v>0</v>
      </c>
      <c r="DR208" s="135"/>
      <c r="DS208" s="138" t="s">
        <v>14</v>
      </c>
      <c r="DT208" s="138" t="s">
        <v>4347</v>
      </c>
      <c r="DU208" s="138">
        <v>296</v>
      </c>
      <c r="DV208" s="138">
        <v>90</v>
      </c>
      <c r="DW208" s="139">
        <v>626</v>
      </c>
      <c r="DX208" s="139">
        <v>12</v>
      </c>
    </row>
    <row r="209" spans="1:128">
      <c r="A209" s="162"/>
      <c r="B209" s="13" t="s">
        <v>120</v>
      </c>
      <c r="C209" s="74">
        <v>222</v>
      </c>
      <c r="D209" s="74">
        <v>97</v>
      </c>
      <c r="E209" s="74">
        <v>112</v>
      </c>
      <c r="F209" s="74">
        <v>65</v>
      </c>
      <c r="G209" s="74">
        <v>0</v>
      </c>
      <c r="H209" s="74">
        <v>0</v>
      </c>
      <c r="I209" s="74">
        <v>0</v>
      </c>
      <c r="J209" s="74">
        <v>0</v>
      </c>
      <c r="K209" s="74">
        <v>31</v>
      </c>
      <c r="L209" s="74">
        <v>4</v>
      </c>
      <c r="M209" s="74">
        <v>353</v>
      </c>
      <c r="N209" s="74">
        <v>172</v>
      </c>
      <c r="O209" s="74">
        <v>0</v>
      </c>
      <c r="P209" s="74">
        <v>0</v>
      </c>
      <c r="Q209" s="74">
        <v>8</v>
      </c>
      <c r="R209" s="74">
        <v>2</v>
      </c>
      <c r="S209" s="74">
        <v>0</v>
      </c>
      <c r="T209" s="74">
        <v>0</v>
      </c>
      <c r="U209" s="67">
        <v>726</v>
      </c>
      <c r="V209" s="67">
        <v>340</v>
      </c>
      <c r="W209" s="162"/>
      <c r="X209" s="13" t="s">
        <v>120</v>
      </c>
      <c r="Y209" s="74">
        <v>4</v>
      </c>
      <c r="Z209" s="74">
        <v>1</v>
      </c>
      <c r="AA209" s="74">
        <v>2</v>
      </c>
      <c r="AB209" s="74">
        <v>2</v>
      </c>
      <c r="AC209" s="74">
        <v>0</v>
      </c>
      <c r="AD209" s="74">
        <v>0</v>
      </c>
      <c r="AE209" s="74">
        <v>0</v>
      </c>
      <c r="AF209" s="74">
        <v>0</v>
      </c>
      <c r="AG209" s="74">
        <v>0</v>
      </c>
      <c r="AH209" s="74">
        <v>0</v>
      </c>
      <c r="AI209" s="74">
        <v>257</v>
      </c>
      <c r="AJ209" s="74">
        <v>134</v>
      </c>
      <c r="AK209" s="74">
        <v>0</v>
      </c>
      <c r="AL209" s="74">
        <v>0</v>
      </c>
      <c r="AM209" s="74">
        <v>4</v>
      </c>
      <c r="AN209" s="74">
        <v>1</v>
      </c>
      <c r="AO209" s="74">
        <v>0</v>
      </c>
      <c r="AP209" s="74">
        <v>0</v>
      </c>
      <c r="AQ209" s="67">
        <v>267</v>
      </c>
      <c r="AR209" s="67">
        <v>138</v>
      </c>
      <c r="AS209" s="162"/>
      <c r="AT209" s="13" t="s">
        <v>120</v>
      </c>
      <c r="AU209" s="74">
        <v>3</v>
      </c>
      <c r="AV209" s="74">
        <v>2</v>
      </c>
      <c r="AW209" s="74">
        <v>0</v>
      </c>
      <c r="AX209" s="74">
        <v>0</v>
      </c>
      <c r="AY209" s="74">
        <v>1</v>
      </c>
      <c r="AZ209" s="74">
        <v>3</v>
      </c>
      <c r="BA209" s="74">
        <v>0</v>
      </c>
      <c r="BB209" s="74">
        <v>1</v>
      </c>
      <c r="BC209" s="74">
        <v>0</v>
      </c>
      <c r="BD209" s="67">
        <v>10</v>
      </c>
      <c r="BE209" s="76">
        <v>8</v>
      </c>
      <c r="BF209" s="74">
        <v>2</v>
      </c>
      <c r="BG209" s="74">
        <v>2</v>
      </c>
      <c r="BH209" s="74">
        <v>0</v>
      </c>
      <c r="BI209" s="74">
        <v>1</v>
      </c>
      <c r="BJ209" s="162"/>
      <c r="BK209" s="13" t="s">
        <v>120</v>
      </c>
      <c r="BL209" s="74">
        <v>0</v>
      </c>
      <c r="BM209" s="74">
        <v>120</v>
      </c>
      <c r="BN209" s="74">
        <v>85</v>
      </c>
      <c r="BO209" s="74">
        <v>0</v>
      </c>
      <c r="BP209" s="74">
        <v>5</v>
      </c>
      <c r="BQ209" s="74">
        <v>3</v>
      </c>
      <c r="BR209" s="74">
        <v>9</v>
      </c>
      <c r="BS209" s="74">
        <v>8</v>
      </c>
      <c r="BT209" s="74">
        <v>8</v>
      </c>
      <c r="BU209" s="162"/>
      <c r="BV209" s="13" t="s">
        <v>120</v>
      </c>
      <c r="BW209" s="74">
        <v>388</v>
      </c>
      <c r="BX209" s="74">
        <v>189</v>
      </c>
      <c r="BY209" s="74">
        <v>370</v>
      </c>
      <c r="BZ209" s="74">
        <v>183</v>
      </c>
      <c r="CA209" s="74">
        <v>148</v>
      </c>
      <c r="CB209" s="74">
        <v>78</v>
      </c>
      <c r="CC209" s="74">
        <v>0</v>
      </c>
      <c r="CD209" s="74">
        <v>0</v>
      </c>
      <c r="CE209" s="74">
        <v>0</v>
      </c>
      <c r="CF209" s="74">
        <v>0</v>
      </c>
      <c r="CG209" s="74">
        <v>0</v>
      </c>
      <c r="CH209" s="74">
        <v>0</v>
      </c>
      <c r="CI209" s="74">
        <v>10</v>
      </c>
      <c r="CJ209" s="74">
        <v>0</v>
      </c>
      <c r="CK209" s="74">
        <v>10</v>
      </c>
      <c r="CL209" s="74">
        <v>0</v>
      </c>
      <c r="CM209" s="74">
        <v>7</v>
      </c>
      <c r="CN209" s="74">
        <v>0</v>
      </c>
      <c r="CO209" s="162"/>
      <c r="CP209" s="13" t="s">
        <v>120</v>
      </c>
      <c r="CQ209" s="5">
        <v>12</v>
      </c>
      <c r="CR209" s="5">
        <v>3</v>
      </c>
      <c r="CS209" s="5">
        <v>0</v>
      </c>
      <c r="CT209" s="5">
        <v>8</v>
      </c>
      <c r="CU209" s="5">
        <v>0</v>
      </c>
      <c r="CV209" s="29">
        <v>23</v>
      </c>
      <c r="CW209" s="5">
        <v>10</v>
      </c>
      <c r="CX209" s="5">
        <v>16</v>
      </c>
      <c r="CY209" s="72">
        <v>19</v>
      </c>
      <c r="CZ209" s="5">
        <v>12</v>
      </c>
      <c r="DA209" s="162"/>
      <c r="DB209" s="13" t="s">
        <v>120</v>
      </c>
      <c r="DC209" s="74">
        <v>0</v>
      </c>
      <c r="DD209" s="74">
        <v>0</v>
      </c>
      <c r="DE209" s="74">
        <v>0</v>
      </c>
      <c r="DF209" s="74">
        <v>0</v>
      </c>
      <c r="DG209" s="74">
        <v>0</v>
      </c>
      <c r="DH209" s="74">
        <v>0</v>
      </c>
      <c r="DI209" s="74">
        <v>0</v>
      </c>
      <c r="DJ209" s="74">
        <v>0</v>
      </c>
      <c r="DK209" s="74">
        <v>0</v>
      </c>
      <c r="DL209" s="74">
        <v>0</v>
      </c>
      <c r="DM209" s="74">
        <v>0</v>
      </c>
      <c r="DN209" s="74">
        <v>0</v>
      </c>
      <c r="DO209" s="74">
        <v>0</v>
      </c>
      <c r="DP209" s="74">
        <v>0</v>
      </c>
      <c r="DQ209" s="74">
        <v>0</v>
      </c>
      <c r="DR209" s="135"/>
      <c r="DS209" s="138" t="s">
        <v>14</v>
      </c>
      <c r="DT209" s="138" t="s">
        <v>4348</v>
      </c>
      <c r="DU209" s="138">
        <v>398</v>
      </c>
      <c r="DV209" s="138">
        <v>155</v>
      </c>
      <c r="DW209" s="139">
        <v>520</v>
      </c>
      <c r="DX209" s="139">
        <v>0</v>
      </c>
    </row>
    <row r="210" spans="1:128">
      <c r="A210" s="162"/>
      <c r="B210" s="103" t="s">
        <v>102</v>
      </c>
      <c r="C210" s="105">
        <v>964</v>
      </c>
      <c r="D210" s="105">
        <v>428</v>
      </c>
      <c r="E210" s="105">
        <v>424</v>
      </c>
      <c r="F210" s="105">
        <v>195</v>
      </c>
      <c r="G210" s="105">
        <v>0</v>
      </c>
      <c r="H210" s="105">
        <v>0</v>
      </c>
      <c r="I210" s="105">
        <v>11</v>
      </c>
      <c r="J210" s="105">
        <v>4</v>
      </c>
      <c r="K210" s="105">
        <v>31</v>
      </c>
      <c r="L210" s="105">
        <v>4</v>
      </c>
      <c r="M210" s="105">
        <v>719</v>
      </c>
      <c r="N210" s="105">
        <v>319</v>
      </c>
      <c r="O210" s="105">
        <v>0</v>
      </c>
      <c r="P210" s="105">
        <v>0</v>
      </c>
      <c r="Q210" s="105">
        <v>8</v>
      </c>
      <c r="R210" s="105">
        <v>2</v>
      </c>
      <c r="S210" s="105">
        <v>0</v>
      </c>
      <c r="T210" s="105">
        <v>0</v>
      </c>
      <c r="U210" s="105">
        <v>2157</v>
      </c>
      <c r="V210" s="105">
        <v>952</v>
      </c>
      <c r="W210" s="162"/>
      <c r="X210" s="103" t="s">
        <v>102</v>
      </c>
      <c r="Y210" s="105">
        <v>31</v>
      </c>
      <c r="Z210" s="105">
        <v>10</v>
      </c>
      <c r="AA210" s="105">
        <v>42</v>
      </c>
      <c r="AB210" s="105">
        <v>22</v>
      </c>
      <c r="AC210" s="105">
        <v>0</v>
      </c>
      <c r="AD210" s="105">
        <v>0</v>
      </c>
      <c r="AE210" s="105">
        <v>0</v>
      </c>
      <c r="AF210" s="105">
        <v>0</v>
      </c>
      <c r="AG210" s="105">
        <v>0</v>
      </c>
      <c r="AH210" s="105">
        <v>0</v>
      </c>
      <c r="AI210" s="105">
        <v>338</v>
      </c>
      <c r="AJ210" s="105">
        <v>173</v>
      </c>
      <c r="AK210" s="105">
        <v>0</v>
      </c>
      <c r="AL210" s="105">
        <v>0</v>
      </c>
      <c r="AM210" s="105">
        <v>4</v>
      </c>
      <c r="AN210" s="105">
        <v>1</v>
      </c>
      <c r="AO210" s="105">
        <v>0</v>
      </c>
      <c r="AP210" s="105">
        <v>0</v>
      </c>
      <c r="AQ210" s="105">
        <v>415</v>
      </c>
      <c r="AR210" s="105">
        <v>206</v>
      </c>
      <c r="AS210" s="162"/>
      <c r="AT210" s="103" t="s">
        <v>102</v>
      </c>
      <c r="AU210" s="105">
        <v>15</v>
      </c>
      <c r="AV210" s="105">
        <v>9</v>
      </c>
      <c r="AW210" s="105">
        <v>0</v>
      </c>
      <c r="AX210" s="105">
        <v>1</v>
      </c>
      <c r="AY210" s="105">
        <v>1</v>
      </c>
      <c r="AZ210" s="105">
        <v>9</v>
      </c>
      <c r="BA210" s="105">
        <v>0</v>
      </c>
      <c r="BB210" s="105">
        <v>1</v>
      </c>
      <c r="BC210" s="105">
        <v>0</v>
      </c>
      <c r="BD210" s="105">
        <v>36</v>
      </c>
      <c r="BE210" s="105">
        <v>30</v>
      </c>
      <c r="BF210" s="105">
        <v>22</v>
      </c>
      <c r="BG210" s="105">
        <v>2</v>
      </c>
      <c r="BH210" s="105">
        <v>0</v>
      </c>
      <c r="BI210" s="105">
        <v>9</v>
      </c>
      <c r="BJ210" s="162"/>
      <c r="BK210" s="103" t="s">
        <v>102</v>
      </c>
      <c r="BL210" s="105">
        <v>0</v>
      </c>
      <c r="BM210" s="105">
        <v>379</v>
      </c>
      <c r="BN210" s="105">
        <v>121</v>
      </c>
      <c r="BO210" s="105">
        <v>0</v>
      </c>
      <c r="BP210" s="105">
        <v>5</v>
      </c>
      <c r="BQ210" s="105">
        <v>5</v>
      </c>
      <c r="BR210" s="105">
        <v>30</v>
      </c>
      <c r="BS210" s="105">
        <v>26</v>
      </c>
      <c r="BT210" s="105">
        <v>26</v>
      </c>
      <c r="BU210" s="162"/>
      <c r="BV210" s="103" t="s">
        <v>102</v>
      </c>
      <c r="BW210" s="105">
        <v>684</v>
      </c>
      <c r="BX210" s="105">
        <v>320</v>
      </c>
      <c r="BY210" s="105">
        <v>659</v>
      </c>
      <c r="BZ210" s="105">
        <v>310</v>
      </c>
      <c r="CA210" s="105">
        <v>238</v>
      </c>
      <c r="CB210" s="105">
        <v>117</v>
      </c>
      <c r="CC210" s="105">
        <v>0</v>
      </c>
      <c r="CD210" s="105">
        <v>0</v>
      </c>
      <c r="CE210" s="105">
        <v>0</v>
      </c>
      <c r="CF210" s="105">
        <v>0</v>
      </c>
      <c r="CG210" s="105">
        <v>0</v>
      </c>
      <c r="CH210" s="105">
        <v>0</v>
      </c>
      <c r="CI210" s="105">
        <v>10</v>
      </c>
      <c r="CJ210" s="105">
        <v>0</v>
      </c>
      <c r="CK210" s="105">
        <v>10</v>
      </c>
      <c r="CL210" s="105">
        <v>0</v>
      </c>
      <c r="CM210" s="105">
        <v>7</v>
      </c>
      <c r="CN210" s="105">
        <v>0</v>
      </c>
      <c r="CO210" s="162"/>
      <c r="CP210" s="105" t="s">
        <v>102</v>
      </c>
      <c r="CQ210" s="105">
        <v>31</v>
      </c>
      <c r="CR210" s="105">
        <v>15</v>
      </c>
      <c r="CS210" s="105">
        <v>0</v>
      </c>
      <c r="CT210" s="105">
        <v>55</v>
      </c>
      <c r="CU210" s="105">
        <v>0</v>
      </c>
      <c r="CV210" s="105">
        <v>101</v>
      </c>
      <c r="CW210" s="105">
        <v>29</v>
      </c>
      <c r="CX210" s="105">
        <v>41</v>
      </c>
      <c r="CY210" s="105">
        <v>38</v>
      </c>
      <c r="CZ210" s="105">
        <v>18</v>
      </c>
      <c r="DA210" s="162"/>
      <c r="DB210" s="103" t="s">
        <v>102</v>
      </c>
      <c r="DC210" s="105">
        <v>4</v>
      </c>
      <c r="DD210" s="105">
        <v>4</v>
      </c>
      <c r="DE210" s="105">
        <v>0</v>
      </c>
      <c r="DF210" s="105">
        <v>0</v>
      </c>
      <c r="DG210" s="105">
        <v>0</v>
      </c>
      <c r="DH210" s="105">
        <v>0</v>
      </c>
      <c r="DI210" s="105">
        <v>4</v>
      </c>
      <c r="DJ210" s="105">
        <v>0</v>
      </c>
      <c r="DK210" s="105">
        <v>0</v>
      </c>
      <c r="DL210" s="105">
        <v>0</v>
      </c>
      <c r="DM210" s="105">
        <v>0</v>
      </c>
      <c r="DN210" s="105">
        <v>0</v>
      </c>
      <c r="DO210" s="105">
        <v>0</v>
      </c>
      <c r="DP210" s="105">
        <v>0</v>
      </c>
      <c r="DQ210" s="105">
        <v>0</v>
      </c>
      <c r="DR210" s="135"/>
      <c r="DS210" s="138" t="s">
        <v>14</v>
      </c>
      <c r="DT210" s="138" t="s">
        <v>4349</v>
      </c>
      <c r="DU210" s="138">
        <v>694</v>
      </c>
      <c r="DV210" s="138">
        <v>245</v>
      </c>
      <c r="DW210" s="139">
        <v>1146</v>
      </c>
      <c r="DX210" s="139">
        <v>12</v>
      </c>
    </row>
    <row r="211" spans="1:128" ht="14.45" customHeight="1">
      <c r="A211" s="162" t="s">
        <v>15</v>
      </c>
      <c r="B211" s="13" t="s">
        <v>119</v>
      </c>
      <c r="C211" s="74">
        <v>91</v>
      </c>
      <c r="D211" s="74">
        <v>50</v>
      </c>
      <c r="E211" s="74">
        <v>152</v>
      </c>
      <c r="F211" s="74">
        <v>59</v>
      </c>
      <c r="G211" s="74">
        <v>0</v>
      </c>
      <c r="H211" s="74">
        <v>0</v>
      </c>
      <c r="I211" s="74">
        <v>0</v>
      </c>
      <c r="J211" s="74">
        <v>0</v>
      </c>
      <c r="K211" s="74">
        <v>0</v>
      </c>
      <c r="L211" s="74">
        <v>0</v>
      </c>
      <c r="M211" s="74">
        <v>251</v>
      </c>
      <c r="N211" s="74">
        <v>122</v>
      </c>
      <c r="O211" s="74">
        <v>0</v>
      </c>
      <c r="P211" s="74">
        <v>0</v>
      </c>
      <c r="Q211" s="74">
        <v>0</v>
      </c>
      <c r="R211" s="74">
        <v>0</v>
      </c>
      <c r="S211" s="74">
        <v>0</v>
      </c>
      <c r="T211" s="74">
        <v>0</v>
      </c>
      <c r="U211" s="67">
        <v>494</v>
      </c>
      <c r="V211" s="67">
        <v>231</v>
      </c>
      <c r="W211" s="162" t="s">
        <v>15</v>
      </c>
      <c r="X211" s="13" t="s">
        <v>119</v>
      </c>
      <c r="Y211" s="74">
        <v>3</v>
      </c>
      <c r="Z211" s="74">
        <v>1</v>
      </c>
      <c r="AA211" s="74">
        <v>2</v>
      </c>
      <c r="AB211" s="74">
        <v>1</v>
      </c>
      <c r="AC211" s="74">
        <v>0</v>
      </c>
      <c r="AD211" s="74">
        <v>0</v>
      </c>
      <c r="AE211" s="74">
        <v>0</v>
      </c>
      <c r="AF211" s="74">
        <v>0</v>
      </c>
      <c r="AG211" s="74">
        <v>0</v>
      </c>
      <c r="AH211" s="74">
        <v>0</v>
      </c>
      <c r="AI211" s="74">
        <v>57</v>
      </c>
      <c r="AJ211" s="74">
        <v>28</v>
      </c>
      <c r="AK211" s="74">
        <v>0</v>
      </c>
      <c r="AL211" s="74">
        <v>0</v>
      </c>
      <c r="AM211" s="74">
        <v>0</v>
      </c>
      <c r="AN211" s="74">
        <v>0</v>
      </c>
      <c r="AO211" s="74">
        <v>0</v>
      </c>
      <c r="AP211" s="74">
        <v>0</v>
      </c>
      <c r="AQ211" s="67">
        <v>62</v>
      </c>
      <c r="AR211" s="67">
        <v>30</v>
      </c>
      <c r="AS211" s="162" t="s">
        <v>15</v>
      </c>
      <c r="AT211" s="13" t="s">
        <v>119</v>
      </c>
      <c r="AU211" s="74">
        <v>4</v>
      </c>
      <c r="AV211" s="74">
        <v>4</v>
      </c>
      <c r="AW211" s="74">
        <v>0</v>
      </c>
      <c r="AX211" s="74">
        <v>0</v>
      </c>
      <c r="AY211" s="74">
        <v>0</v>
      </c>
      <c r="AZ211" s="74">
        <v>5</v>
      </c>
      <c r="BA211" s="74">
        <v>0</v>
      </c>
      <c r="BB211" s="74">
        <v>0</v>
      </c>
      <c r="BC211" s="74">
        <v>0</v>
      </c>
      <c r="BD211" s="67">
        <v>13</v>
      </c>
      <c r="BE211" s="76">
        <v>11</v>
      </c>
      <c r="BF211" s="74">
        <v>7</v>
      </c>
      <c r="BG211" s="74">
        <v>0</v>
      </c>
      <c r="BH211" s="74">
        <v>0</v>
      </c>
      <c r="BI211" s="74">
        <v>4</v>
      </c>
      <c r="BJ211" s="162" t="s">
        <v>15</v>
      </c>
      <c r="BK211" s="13" t="s">
        <v>119</v>
      </c>
      <c r="BL211" s="74">
        <v>2</v>
      </c>
      <c r="BM211" s="74">
        <v>51</v>
      </c>
      <c r="BN211" s="74">
        <v>9</v>
      </c>
      <c r="BO211" s="74">
        <v>0</v>
      </c>
      <c r="BP211" s="74">
        <v>0</v>
      </c>
      <c r="BQ211" s="74">
        <v>1</v>
      </c>
      <c r="BR211" s="74">
        <v>5</v>
      </c>
      <c r="BS211" s="74">
        <v>5</v>
      </c>
      <c r="BT211" s="74">
        <v>5</v>
      </c>
      <c r="BU211" s="162" t="s">
        <v>15</v>
      </c>
      <c r="BV211" s="13" t="s">
        <v>119</v>
      </c>
      <c r="BW211" s="74">
        <v>174</v>
      </c>
      <c r="BX211" s="74">
        <v>78</v>
      </c>
      <c r="BY211" s="74">
        <v>172</v>
      </c>
      <c r="BZ211" s="74">
        <v>78</v>
      </c>
      <c r="CA211" s="74">
        <v>42</v>
      </c>
      <c r="CB211" s="74">
        <v>9</v>
      </c>
      <c r="CC211" s="74">
        <v>0</v>
      </c>
      <c r="CD211" s="74">
        <v>0</v>
      </c>
      <c r="CE211" s="74">
        <v>0</v>
      </c>
      <c r="CF211" s="74">
        <v>0</v>
      </c>
      <c r="CG211" s="74">
        <v>0</v>
      </c>
      <c r="CH211" s="74">
        <v>0</v>
      </c>
      <c r="CI211" s="74">
        <v>0</v>
      </c>
      <c r="CJ211" s="74">
        <v>0</v>
      </c>
      <c r="CK211" s="74">
        <v>0</v>
      </c>
      <c r="CL211" s="74">
        <v>0</v>
      </c>
      <c r="CM211" s="74">
        <v>0</v>
      </c>
      <c r="CN211" s="74">
        <v>0</v>
      </c>
      <c r="CO211" s="162" t="s">
        <v>15</v>
      </c>
      <c r="CP211" s="13" t="s">
        <v>119</v>
      </c>
      <c r="CQ211" s="5">
        <v>2</v>
      </c>
      <c r="CR211" s="5">
        <v>9</v>
      </c>
      <c r="CS211" s="5">
        <v>1</v>
      </c>
      <c r="CT211" s="5">
        <v>20</v>
      </c>
      <c r="CU211" s="5">
        <v>0</v>
      </c>
      <c r="CV211" s="29">
        <v>32</v>
      </c>
      <c r="CW211" s="5">
        <v>16</v>
      </c>
      <c r="CX211" s="5">
        <v>3</v>
      </c>
      <c r="CY211" s="72">
        <v>7</v>
      </c>
      <c r="CZ211" s="5">
        <v>0</v>
      </c>
      <c r="DA211" s="162" t="s">
        <v>15</v>
      </c>
      <c r="DB211" s="13" t="s">
        <v>119</v>
      </c>
      <c r="DC211" s="74">
        <v>45</v>
      </c>
      <c r="DD211" s="74">
        <v>45</v>
      </c>
      <c r="DE211" s="74">
        <v>0</v>
      </c>
      <c r="DF211" s="74">
        <v>0</v>
      </c>
      <c r="DG211" s="74">
        <v>0</v>
      </c>
      <c r="DH211" s="74">
        <v>0</v>
      </c>
      <c r="DI211" s="74">
        <v>45</v>
      </c>
      <c r="DJ211" s="74">
        <v>0</v>
      </c>
      <c r="DK211" s="74">
        <v>0</v>
      </c>
      <c r="DL211" s="74">
        <v>0</v>
      </c>
      <c r="DM211" s="74">
        <v>0</v>
      </c>
      <c r="DN211" s="74">
        <v>0</v>
      </c>
      <c r="DO211" s="74">
        <v>0</v>
      </c>
      <c r="DP211" s="74">
        <v>0</v>
      </c>
      <c r="DQ211" s="74">
        <v>0</v>
      </c>
      <c r="DR211" s="135"/>
      <c r="DS211" s="138" t="s">
        <v>15</v>
      </c>
      <c r="DT211" s="138" t="s">
        <v>4350</v>
      </c>
      <c r="DU211" s="138">
        <v>174</v>
      </c>
      <c r="DV211" s="138">
        <v>42</v>
      </c>
      <c r="DW211" s="139">
        <v>131</v>
      </c>
      <c r="DX211" s="139">
        <v>135</v>
      </c>
    </row>
    <row r="212" spans="1:128">
      <c r="A212" s="162"/>
      <c r="B212" s="13" t="s">
        <v>120</v>
      </c>
      <c r="C212" s="74">
        <v>51</v>
      </c>
      <c r="D212" s="74">
        <v>25</v>
      </c>
      <c r="E212" s="74">
        <v>18</v>
      </c>
      <c r="F212" s="74">
        <v>6</v>
      </c>
      <c r="G212" s="74">
        <v>0</v>
      </c>
      <c r="H212" s="74">
        <v>0</v>
      </c>
      <c r="I212" s="74">
        <v>0</v>
      </c>
      <c r="J212" s="74">
        <v>0</v>
      </c>
      <c r="K212" s="74">
        <v>9</v>
      </c>
      <c r="L212" s="74">
        <v>0</v>
      </c>
      <c r="M212" s="74">
        <v>105</v>
      </c>
      <c r="N212" s="74">
        <v>66</v>
      </c>
      <c r="O212" s="74">
        <v>0</v>
      </c>
      <c r="P212" s="74">
        <v>0</v>
      </c>
      <c r="Q212" s="74">
        <v>0</v>
      </c>
      <c r="R212" s="74">
        <v>0</v>
      </c>
      <c r="S212" s="74">
        <v>26</v>
      </c>
      <c r="T212" s="74">
        <v>7</v>
      </c>
      <c r="U212" s="67">
        <v>209</v>
      </c>
      <c r="V212" s="67">
        <v>104</v>
      </c>
      <c r="W212" s="162"/>
      <c r="X212" s="13" t="s">
        <v>120</v>
      </c>
      <c r="Y212" s="74">
        <v>2</v>
      </c>
      <c r="Z212" s="74">
        <v>2</v>
      </c>
      <c r="AA212" s="74">
        <v>1</v>
      </c>
      <c r="AB212" s="74">
        <v>1</v>
      </c>
      <c r="AC212" s="74">
        <v>0</v>
      </c>
      <c r="AD212" s="74">
        <v>0</v>
      </c>
      <c r="AE212" s="74">
        <v>0</v>
      </c>
      <c r="AF212" s="74">
        <v>0</v>
      </c>
      <c r="AG212" s="74">
        <v>0</v>
      </c>
      <c r="AH212" s="74">
        <v>0</v>
      </c>
      <c r="AI212" s="74">
        <v>32</v>
      </c>
      <c r="AJ212" s="74">
        <v>21</v>
      </c>
      <c r="AK212" s="74">
        <v>0</v>
      </c>
      <c r="AL212" s="74">
        <v>0</v>
      </c>
      <c r="AM212" s="74">
        <v>0</v>
      </c>
      <c r="AN212" s="74">
        <v>0</v>
      </c>
      <c r="AO212" s="74">
        <v>8</v>
      </c>
      <c r="AP212" s="74">
        <v>3</v>
      </c>
      <c r="AQ212" s="67">
        <v>43</v>
      </c>
      <c r="AR212" s="67">
        <v>27</v>
      </c>
      <c r="AS212" s="162"/>
      <c r="AT212" s="13" t="s">
        <v>120</v>
      </c>
      <c r="AU212" s="74">
        <v>1</v>
      </c>
      <c r="AV212" s="74">
        <v>1</v>
      </c>
      <c r="AW212" s="74">
        <v>0</v>
      </c>
      <c r="AX212" s="74">
        <v>0</v>
      </c>
      <c r="AY212" s="74">
        <v>1</v>
      </c>
      <c r="AZ212" s="74">
        <v>2</v>
      </c>
      <c r="BA212" s="74">
        <v>0</v>
      </c>
      <c r="BB212" s="74">
        <v>0</v>
      </c>
      <c r="BC212" s="74">
        <v>1</v>
      </c>
      <c r="BD212" s="67">
        <v>6</v>
      </c>
      <c r="BE212" s="76">
        <v>6</v>
      </c>
      <c r="BF212" s="74">
        <v>6</v>
      </c>
      <c r="BG212" s="74">
        <v>0</v>
      </c>
      <c r="BH212" s="74">
        <v>0</v>
      </c>
      <c r="BI212" s="74">
        <v>1</v>
      </c>
      <c r="BJ212" s="162"/>
      <c r="BK212" s="13" t="s">
        <v>120</v>
      </c>
      <c r="BL212" s="74">
        <v>0</v>
      </c>
      <c r="BM212" s="74">
        <v>0</v>
      </c>
      <c r="BN212" s="74">
        <v>94</v>
      </c>
      <c r="BO212" s="74">
        <v>29</v>
      </c>
      <c r="BP212" s="74">
        <v>0</v>
      </c>
      <c r="BQ212" s="74">
        <v>3</v>
      </c>
      <c r="BR212" s="74">
        <v>6</v>
      </c>
      <c r="BS212" s="74">
        <v>6</v>
      </c>
      <c r="BT212" s="74">
        <v>6</v>
      </c>
      <c r="BU212" s="162"/>
      <c r="BV212" s="13" t="s">
        <v>120</v>
      </c>
      <c r="BW212" s="74">
        <v>101</v>
      </c>
      <c r="BX212" s="74">
        <v>49</v>
      </c>
      <c r="BY212" s="74">
        <v>101</v>
      </c>
      <c r="BZ212" s="74">
        <v>49</v>
      </c>
      <c r="CA212" s="74">
        <v>43</v>
      </c>
      <c r="CB212" s="74">
        <v>19</v>
      </c>
      <c r="CC212" s="74">
        <v>0</v>
      </c>
      <c r="CD212" s="74">
        <v>0</v>
      </c>
      <c r="CE212" s="74">
        <v>0</v>
      </c>
      <c r="CF212" s="74">
        <v>0</v>
      </c>
      <c r="CG212" s="74">
        <v>0</v>
      </c>
      <c r="CH212" s="74">
        <v>0</v>
      </c>
      <c r="CI212" s="74">
        <v>35</v>
      </c>
      <c r="CJ212" s="74">
        <v>11</v>
      </c>
      <c r="CK212" s="74">
        <v>35</v>
      </c>
      <c r="CL212" s="74">
        <v>11</v>
      </c>
      <c r="CM212" s="74">
        <v>15</v>
      </c>
      <c r="CN212" s="74">
        <v>5</v>
      </c>
      <c r="CO212" s="162"/>
      <c r="CP212" s="13" t="s">
        <v>120</v>
      </c>
      <c r="CQ212" s="5">
        <v>7</v>
      </c>
      <c r="CR212" s="5">
        <v>4</v>
      </c>
      <c r="CS212" s="5">
        <v>0</v>
      </c>
      <c r="CT212" s="5">
        <v>2</v>
      </c>
      <c r="CU212" s="5">
        <v>0</v>
      </c>
      <c r="CV212" s="29">
        <v>13</v>
      </c>
      <c r="CW212" s="5">
        <v>4</v>
      </c>
      <c r="CX212" s="5">
        <v>6</v>
      </c>
      <c r="CY212" s="72">
        <v>6</v>
      </c>
      <c r="CZ212" s="5">
        <v>1</v>
      </c>
      <c r="DA212" s="162"/>
      <c r="DB212" s="13" t="s">
        <v>120</v>
      </c>
      <c r="DC212" s="74">
        <v>134</v>
      </c>
      <c r="DD212" s="74">
        <v>134</v>
      </c>
      <c r="DE212" s="74">
        <v>0</v>
      </c>
      <c r="DF212" s="74">
        <v>0</v>
      </c>
      <c r="DG212" s="74">
        <v>0</v>
      </c>
      <c r="DH212" s="74">
        <v>0</v>
      </c>
      <c r="DI212" s="74">
        <v>134</v>
      </c>
      <c r="DJ212" s="74">
        <v>0</v>
      </c>
      <c r="DK212" s="74">
        <v>0</v>
      </c>
      <c r="DL212" s="74">
        <v>0</v>
      </c>
      <c r="DM212" s="74">
        <v>0</v>
      </c>
      <c r="DN212" s="74">
        <v>0</v>
      </c>
      <c r="DO212" s="74">
        <v>0</v>
      </c>
      <c r="DP212" s="74">
        <v>0</v>
      </c>
      <c r="DQ212" s="74">
        <v>0</v>
      </c>
      <c r="DR212" s="135"/>
      <c r="DS212" s="138" t="s">
        <v>15</v>
      </c>
      <c r="DT212" s="138" t="s">
        <v>4351</v>
      </c>
      <c r="DU212" s="138">
        <v>136</v>
      </c>
      <c r="DV212" s="138">
        <v>58</v>
      </c>
      <c r="DW212" s="139">
        <v>398</v>
      </c>
      <c r="DX212" s="139">
        <v>402</v>
      </c>
    </row>
    <row r="213" spans="1:128">
      <c r="A213" s="162"/>
      <c r="B213" s="103" t="s">
        <v>102</v>
      </c>
      <c r="C213" s="105">
        <v>142</v>
      </c>
      <c r="D213" s="105">
        <v>75</v>
      </c>
      <c r="E213" s="105">
        <v>170</v>
      </c>
      <c r="F213" s="105">
        <v>65</v>
      </c>
      <c r="G213" s="105">
        <v>0</v>
      </c>
      <c r="H213" s="105">
        <v>0</v>
      </c>
      <c r="I213" s="105">
        <v>0</v>
      </c>
      <c r="J213" s="105">
        <v>0</v>
      </c>
      <c r="K213" s="105">
        <v>9</v>
      </c>
      <c r="L213" s="105">
        <v>0</v>
      </c>
      <c r="M213" s="105">
        <v>356</v>
      </c>
      <c r="N213" s="105">
        <v>188</v>
      </c>
      <c r="O213" s="105">
        <v>0</v>
      </c>
      <c r="P213" s="105">
        <v>0</v>
      </c>
      <c r="Q213" s="105">
        <v>0</v>
      </c>
      <c r="R213" s="105">
        <v>0</v>
      </c>
      <c r="S213" s="105">
        <v>26</v>
      </c>
      <c r="T213" s="105">
        <v>7</v>
      </c>
      <c r="U213" s="105">
        <v>703</v>
      </c>
      <c r="V213" s="105">
        <v>335</v>
      </c>
      <c r="W213" s="162"/>
      <c r="X213" s="103" t="s">
        <v>102</v>
      </c>
      <c r="Y213" s="105">
        <v>5</v>
      </c>
      <c r="Z213" s="105">
        <v>3</v>
      </c>
      <c r="AA213" s="105">
        <v>3</v>
      </c>
      <c r="AB213" s="105">
        <v>2</v>
      </c>
      <c r="AC213" s="105">
        <v>0</v>
      </c>
      <c r="AD213" s="105">
        <v>0</v>
      </c>
      <c r="AE213" s="105">
        <v>0</v>
      </c>
      <c r="AF213" s="105">
        <v>0</v>
      </c>
      <c r="AG213" s="105">
        <v>0</v>
      </c>
      <c r="AH213" s="105">
        <v>0</v>
      </c>
      <c r="AI213" s="105">
        <v>89</v>
      </c>
      <c r="AJ213" s="105">
        <v>49</v>
      </c>
      <c r="AK213" s="105">
        <v>0</v>
      </c>
      <c r="AL213" s="105">
        <v>0</v>
      </c>
      <c r="AM213" s="105">
        <v>0</v>
      </c>
      <c r="AN213" s="105">
        <v>0</v>
      </c>
      <c r="AO213" s="105">
        <v>8</v>
      </c>
      <c r="AP213" s="105">
        <v>3</v>
      </c>
      <c r="AQ213" s="105">
        <v>105</v>
      </c>
      <c r="AR213" s="105">
        <v>57</v>
      </c>
      <c r="AS213" s="162"/>
      <c r="AT213" s="103" t="s">
        <v>102</v>
      </c>
      <c r="AU213" s="105">
        <v>5</v>
      </c>
      <c r="AV213" s="105">
        <v>5</v>
      </c>
      <c r="AW213" s="105">
        <v>0</v>
      </c>
      <c r="AX213" s="105">
        <v>0</v>
      </c>
      <c r="AY213" s="105">
        <v>1</v>
      </c>
      <c r="AZ213" s="105">
        <v>7</v>
      </c>
      <c r="BA213" s="105">
        <v>0</v>
      </c>
      <c r="BB213" s="105">
        <v>0</v>
      </c>
      <c r="BC213" s="105">
        <v>1</v>
      </c>
      <c r="BD213" s="105">
        <v>19</v>
      </c>
      <c r="BE213" s="105">
        <v>17</v>
      </c>
      <c r="BF213" s="105">
        <v>13</v>
      </c>
      <c r="BG213" s="105">
        <v>0</v>
      </c>
      <c r="BH213" s="105">
        <v>0</v>
      </c>
      <c r="BI213" s="105">
        <v>5</v>
      </c>
      <c r="BJ213" s="162"/>
      <c r="BK213" s="103" t="s">
        <v>102</v>
      </c>
      <c r="BL213" s="105">
        <v>2</v>
      </c>
      <c r="BM213" s="105">
        <v>51</v>
      </c>
      <c r="BN213" s="105">
        <v>103</v>
      </c>
      <c r="BO213" s="105">
        <v>29</v>
      </c>
      <c r="BP213" s="105">
        <v>0</v>
      </c>
      <c r="BQ213" s="105">
        <v>4</v>
      </c>
      <c r="BR213" s="105">
        <v>11</v>
      </c>
      <c r="BS213" s="105">
        <v>11</v>
      </c>
      <c r="BT213" s="105">
        <v>11</v>
      </c>
      <c r="BU213" s="162"/>
      <c r="BV213" s="103" t="s">
        <v>102</v>
      </c>
      <c r="BW213" s="105">
        <v>275</v>
      </c>
      <c r="BX213" s="105">
        <v>127</v>
      </c>
      <c r="BY213" s="105">
        <v>273</v>
      </c>
      <c r="BZ213" s="105">
        <v>127</v>
      </c>
      <c r="CA213" s="105">
        <v>85</v>
      </c>
      <c r="CB213" s="105">
        <v>28</v>
      </c>
      <c r="CC213" s="105">
        <v>0</v>
      </c>
      <c r="CD213" s="105">
        <v>0</v>
      </c>
      <c r="CE213" s="105">
        <v>0</v>
      </c>
      <c r="CF213" s="105">
        <v>0</v>
      </c>
      <c r="CG213" s="105">
        <v>0</v>
      </c>
      <c r="CH213" s="105">
        <v>0</v>
      </c>
      <c r="CI213" s="105">
        <v>35</v>
      </c>
      <c r="CJ213" s="105">
        <v>11</v>
      </c>
      <c r="CK213" s="105">
        <v>35</v>
      </c>
      <c r="CL213" s="105">
        <v>11</v>
      </c>
      <c r="CM213" s="105">
        <v>15</v>
      </c>
      <c r="CN213" s="105">
        <v>5</v>
      </c>
      <c r="CO213" s="162"/>
      <c r="CP213" s="105" t="s">
        <v>102</v>
      </c>
      <c r="CQ213" s="105">
        <v>9</v>
      </c>
      <c r="CR213" s="105">
        <v>13</v>
      </c>
      <c r="CS213" s="105">
        <v>1</v>
      </c>
      <c r="CT213" s="105">
        <v>22</v>
      </c>
      <c r="CU213" s="105">
        <v>0</v>
      </c>
      <c r="CV213" s="105">
        <v>45</v>
      </c>
      <c r="CW213" s="105">
        <v>20</v>
      </c>
      <c r="CX213" s="105">
        <v>9</v>
      </c>
      <c r="CY213" s="105">
        <v>13</v>
      </c>
      <c r="CZ213" s="105">
        <v>1</v>
      </c>
      <c r="DA213" s="162"/>
      <c r="DB213" s="103" t="s">
        <v>102</v>
      </c>
      <c r="DC213" s="105">
        <v>179</v>
      </c>
      <c r="DD213" s="105">
        <v>179</v>
      </c>
      <c r="DE213" s="105">
        <v>0</v>
      </c>
      <c r="DF213" s="105">
        <v>0</v>
      </c>
      <c r="DG213" s="105">
        <v>0</v>
      </c>
      <c r="DH213" s="105">
        <v>0</v>
      </c>
      <c r="DI213" s="105">
        <v>179</v>
      </c>
      <c r="DJ213" s="105">
        <v>0</v>
      </c>
      <c r="DK213" s="105">
        <v>0</v>
      </c>
      <c r="DL213" s="105">
        <v>0</v>
      </c>
      <c r="DM213" s="105">
        <v>0</v>
      </c>
      <c r="DN213" s="105">
        <v>0</v>
      </c>
      <c r="DO213" s="105">
        <v>0</v>
      </c>
      <c r="DP213" s="105">
        <v>0</v>
      </c>
      <c r="DQ213" s="105">
        <v>0</v>
      </c>
      <c r="DR213" s="135"/>
      <c r="DS213" s="138" t="s">
        <v>15</v>
      </c>
      <c r="DT213" s="138" t="s">
        <v>4352</v>
      </c>
      <c r="DU213" s="138">
        <v>310</v>
      </c>
      <c r="DV213" s="138">
        <v>100</v>
      </c>
      <c r="DW213" s="139">
        <v>529</v>
      </c>
      <c r="DX213" s="139">
        <v>537</v>
      </c>
    </row>
    <row r="214" spans="1:128" ht="14.45" customHeight="1">
      <c r="A214" s="162" t="s">
        <v>16</v>
      </c>
      <c r="B214" s="13" t="s">
        <v>119</v>
      </c>
      <c r="C214" s="74">
        <v>261</v>
      </c>
      <c r="D214" s="74">
        <v>128</v>
      </c>
      <c r="E214" s="74">
        <v>76</v>
      </c>
      <c r="F214" s="74">
        <v>48</v>
      </c>
      <c r="G214" s="74">
        <v>76</v>
      </c>
      <c r="H214" s="74">
        <v>41</v>
      </c>
      <c r="I214" s="74">
        <v>0</v>
      </c>
      <c r="J214" s="74">
        <v>0</v>
      </c>
      <c r="K214" s="74">
        <v>57</v>
      </c>
      <c r="L214" s="74">
        <v>20</v>
      </c>
      <c r="M214" s="74">
        <v>95</v>
      </c>
      <c r="N214" s="74">
        <v>50</v>
      </c>
      <c r="O214" s="74">
        <v>57</v>
      </c>
      <c r="P214" s="74">
        <v>27</v>
      </c>
      <c r="Q214" s="74">
        <v>0</v>
      </c>
      <c r="R214" s="74">
        <v>0</v>
      </c>
      <c r="S214" s="74">
        <v>62</v>
      </c>
      <c r="T214" s="74">
        <v>25</v>
      </c>
      <c r="U214" s="67">
        <v>684</v>
      </c>
      <c r="V214" s="67">
        <v>339</v>
      </c>
      <c r="W214" s="162" t="s">
        <v>16</v>
      </c>
      <c r="X214" s="13" t="s">
        <v>119</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67">
        <v>0</v>
      </c>
      <c r="AR214" s="67">
        <v>0</v>
      </c>
      <c r="AS214" s="162" t="s">
        <v>16</v>
      </c>
      <c r="AT214" s="13" t="s">
        <v>119</v>
      </c>
      <c r="AU214" s="74">
        <v>3</v>
      </c>
      <c r="AV214" s="74">
        <v>1</v>
      </c>
      <c r="AW214" s="74">
        <v>1</v>
      </c>
      <c r="AX214" s="74">
        <v>0</v>
      </c>
      <c r="AY214" s="74">
        <v>1</v>
      </c>
      <c r="AZ214" s="74">
        <v>1</v>
      </c>
      <c r="BA214" s="74">
        <v>1</v>
      </c>
      <c r="BB214" s="74">
        <v>0</v>
      </c>
      <c r="BC214" s="74">
        <v>1</v>
      </c>
      <c r="BD214" s="67">
        <v>9</v>
      </c>
      <c r="BE214" s="76">
        <v>8</v>
      </c>
      <c r="BF214" s="74">
        <v>8</v>
      </c>
      <c r="BG214" s="74">
        <v>0</v>
      </c>
      <c r="BH214" s="74">
        <v>0</v>
      </c>
      <c r="BI214" s="74">
        <v>1</v>
      </c>
      <c r="BJ214" s="162" t="s">
        <v>16</v>
      </c>
      <c r="BK214" s="13" t="s">
        <v>119</v>
      </c>
      <c r="BL214" s="74">
        <v>0</v>
      </c>
      <c r="BM214" s="74">
        <v>172</v>
      </c>
      <c r="BN214" s="74">
        <v>41</v>
      </c>
      <c r="BO214" s="74">
        <v>0</v>
      </c>
      <c r="BP214" s="74">
        <v>0</v>
      </c>
      <c r="BQ214" s="74">
        <v>4</v>
      </c>
      <c r="BR214" s="74">
        <v>9</v>
      </c>
      <c r="BS214" s="74">
        <v>4</v>
      </c>
      <c r="BT214" s="74">
        <v>6</v>
      </c>
      <c r="BU214" s="162" t="s">
        <v>16</v>
      </c>
      <c r="BV214" s="13" t="s">
        <v>119</v>
      </c>
      <c r="BW214" s="74">
        <v>125</v>
      </c>
      <c r="BX214" s="74">
        <v>70</v>
      </c>
      <c r="BY214" s="74">
        <v>125</v>
      </c>
      <c r="BZ214" s="74">
        <v>70</v>
      </c>
      <c r="CA214" s="74">
        <v>84</v>
      </c>
      <c r="CB214" s="74">
        <v>42</v>
      </c>
      <c r="CC214" s="74">
        <v>1</v>
      </c>
      <c r="CD214" s="74">
        <v>0</v>
      </c>
      <c r="CE214" s="74">
        <v>1</v>
      </c>
      <c r="CF214" s="74">
        <v>0</v>
      </c>
      <c r="CG214" s="74">
        <v>0</v>
      </c>
      <c r="CH214" s="74">
        <v>0</v>
      </c>
      <c r="CI214" s="74">
        <v>24</v>
      </c>
      <c r="CJ214" s="74">
        <v>3</v>
      </c>
      <c r="CK214" s="74">
        <v>24</v>
      </c>
      <c r="CL214" s="74">
        <v>3</v>
      </c>
      <c r="CM214" s="74">
        <v>13</v>
      </c>
      <c r="CN214" s="74">
        <v>3</v>
      </c>
      <c r="CO214" s="162" t="s">
        <v>16</v>
      </c>
      <c r="CP214" s="13" t="s">
        <v>119</v>
      </c>
      <c r="CQ214" s="5">
        <v>22</v>
      </c>
      <c r="CR214" s="5">
        <v>0</v>
      </c>
      <c r="CS214" s="5">
        <v>1</v>
      </c>
      <c r="CT214" s="5">
        <v>24</v>
      </c>
      <c r="CU214" s="5">
        <v>0</v>
      </c>
      <c r="CV214" s="29">
        <v>47</v>
      </c>
      <c r="CW214" s="5">
        <v>26</v>
      </c>
      <c r="CX214" s="5">
        <v>19</v>
      </c>
      <c r="CY214" s="72">
        <v>5</v>
      </c>
      <c r="CZ214" s="5">
        <v>3</v>
      </c>
      <c r="DA214" s="162" t="s">
        <v>16</v>
      </c>
      <c r="DB214" s="13" t="s">
        <v>119</v>
      </c>
      <c r="DC214" s="74">
        <v>169</v>
      </c>
      <c r="DD214" s="74">
        <v>82</v>
      </c>
      <c r="DE214" s="74">
        <v>2</v>
      </c>
      <c r="DF214" s="74">
        <v>0</v>
      </c>
      <c r="DG214" s="74">
        <v>0</v>
      </c>
      <c r="DH214" s="74">
        <v>0</v>
      </c>
      <c r="DI214" s="74">
        <v>195</v>
      </c>
      <c r="DJ214" s="74">
        <v>32</v>
      </c>
      <c r="DK214" s="74">
        <v>8</v>
      </c>
      <c r="DL214" s="74">
        <v>0</v>
      </c>
      <c r="DM214" s="74">
        <v>0</v>
      </c>
      <c r="DN214" s="74">
        <v>4</v>
      </c>
      <c r="DO214" s="74">
        <v>0</v>
      </c>
      <c r="DP214" s="74">
        <v>0</v>
      </c>
      <c r="DQ214" s="74">
        <v>0</v>
      </c>
      <c r="DR214" s="135"/>
      <c r="DS214" s="138" t="s">
        <v>16</v>
      </c>
      <c r="DT214" s="138" t="s">
        <v>4353</v>
      </c>
      <c r="DU214" s="138">
        <v>150</v>
      </c>
      <c r="DV214" s="138">
        <v>97</v>
      </c>
      <c r="DW214" s="139">
        <v>467</v>
      </c>
      <c r="DX214" s="139">
        <v>488</v>
      </c>
    </row>
    <row r="215" spans="1:128">
      <c r="A215" s="162"/>
      <c r="B215" s="13" t="s">
        <v>120</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67">
        <v>0</v>
      </c>
      <c r="V215" s="67">
        <v>0</v>
      </c>
      <c r="W215" s="162"/>
      <c r="X215" s="13" t="s">
        <v>120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67">
        <v>0</v>
      </c>
      <c r="AR215" s="67">
        <v>0</v>
      </c>
      <c r="AS215" s="162"/>
      <c r="AT215" s="13" t="s">
        <v>120</v>
      </c>
      <c r="AU215" s="74">
        <v>0</v>
      </c>
      <c r="AV215" s="74">
        <v>0</v>
      </c>
      <c r="AW215" s="74">
        <v>0</v>
      </c>
      <c r="AX215" s="74">
        <v>0</v>
      </c>
      <c r="AY215" s="74">
        <v>0</v>
      </c>
      <c r="AZ215" s="74">
        <v>0</v>
      </c>
      <c r="BA215" s="74">
        <v>0</v>
      </c>
      <c r="BB215" s="74">
        <v>0</v>
      </c>
      <c r="BC215" s="74">
        <v>0</v>
      </c>
      <c r="BD215" s="67">
        <v>0</v>
      </c>
      <c r="BE215" s="76">
        <v>0</v>
      </c>
      <c r="BF215" s="74">
        <v>0</v>
      </c>
      <c r="BG215" s="74">
        <v>0</v>
      </c>
      <c r="BH215" s="74">
        <v>0</v>
      </c>
      <c r="BI215" s="74">
        <v>0</v>
      </c>
      <c r="BJ215" s="162"/>
      <c r="BK215" s="13" t="s">
        <v>120</v>
      </c>
      <c r="BL215" s="74">
        <v>0</v>
      </c>
      <c r="BM215" s="74">
        <v>0</v>
      </c>
      <c r="BN215" s="74">
        <v>0</v>
      </c>
      <c r="BO215" s="74">
        <v>0</v>
      </c>
      <c r="BP215" s="74">
        <v>0</v>
      </c>
      <c r="BQ215" s="74">
        <v>0</v>
      </c>
      <c r="BR215" s="74">
        <v>0</v>
      </c>
      <c r="BS215" s="74">
        <v>0</v>
      </c>
      <c r="BT215" s="74">
        <v>0</v>
      </c>
      <c r="BU215" s="162"/>
      <c r="BV215" s="13" t="s">
        <v>120</v>
      </c>
      <c r="BW215" s="74">
        <v>0</v>
      </c>
      <c r="BX215" s="74">
        <v>0</v>
      </c>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162"/>
      <c r="CP215" s="13" t="s">
        <v>120</v>
      </c>
      <c r="CQ215" s="5">
        <v>0</v>
      </c>
      <c r="CR215" s="5">
        <v>0</v>
      </c>
      <c r="CS215" s="5">
        <v>0</v>
      </c>
      <c r="CT215" s="5">
        <v>0</v>
      </c>
      <c r="CU215" s="5">
        <v>0</v>
      </c>
      <c r="CV215" s="29">
        <v>0</v>
      </c>
      <c r="CW215" s="5">
        <v>0</v>
      </c>
      <c r="CX215" s="5">
        <v>0</v>
      </c>
      <c r="CY215" s="72">
        <v>0</v>
      </c>
      <c r="CZ215" s="5">
        <v>0</v>
      </c>
      <c r="DA215" s="162"/>
      <c r="DB215" s="13" t="s">
        <v>120</v>
      </c>
      <c r="DC215" s="74">
        <v>0</v>
      </c>
      <c r="DD215" s="74">
        <v>0</v>
      </c>
      <c r="DE215" s="74">
        <v>0</v>
      </c>
      <c r="DF215" s="74">
        <v>0</v>
      </c>
      <c r="DG215" s="74">
        <v>0</v>
      </c>
      <c r="DH215" s="74">
        <v>0</v>
      </c>
      <c r="DI215" s="74">
        <v>0</v>
      </c>
      <c r="DJ215" s="74">
        <v>0</v>
      </c>
      <c r="DK215" s="74">
        <v>0</v>
      </c>
      <c r="DL215" s="74">
        <v>0</v>
      </c>
      <c r="DM215" s="74">
        <v>0</v>
      </c>
      <c r="DN215" s="74">
        <v>0</v>
      </c>
      <c r="DO215" s="74">
        <v>0</v>
      </c>
      <c r="DP215" s="74">
        <v>0</v>
      </c>
      <c r="DQ215" s="74">
        <v>0</v>
      </c>
      <c r="DR215" s="135"/>
      <c r="DS215" s="138" t="s">
        <v>16</v>
      </c>
      <c r="DT215" s="138" t="s">
        <v>4354</v>
      </c>
      <c r="DU215" s="138">
        <v>0</v>
      </c>
      <c r="DV215" s="138">
        <v>0</v>
      </c>
      <c r="DW215" s="139">
        <v>0</v>
      </c>
      <c r="DX215" s="139">
        <v>0</v>
      </c>
    </row>
    <row r="216" spans="1:128">
      <c r="A216" s="162"/>
      <c r="B216" s="103" t="s">
        <v>102</v>
      </c>
      <c r="C216" s="105">
        <v>261</v>
      </c>
      <c r="D216" s="105">
        <v>128</v>
      </c>
      <c r="E216" s="105">
        <v>76</v>
      </c>
      <c r="F216" s="105">
        <v>48</v>
      </c>
      <c r="G216" s="105">
        <v>76</v>
      </c>
      <c r="H216" s="105">
        <v>41</v>
      </c>
      <c r="I216" s="105">
        <v>0</v>
      </c>
      <c r="J216" s="105">
        <v>0</v>
      </c>
      <c r="K216" s="105">
        <v>57</v>
      </c>
      <c r="L216" s="105">
        <v>20</v>
      </c>
      <c r="M216" s="105">
        <v>95</v>
      </c>
      <c r="N216" s="105">
        <v>50</v>
      </c>
      <c r="O216" s="105">
        <v>57</v>
      </c>
      <c r="P216" s="105">
        <v>27</v>
      </c>
      <c r="Q216" s="105">
        <v>0</v>
      </c>
      <c r="R216" s="105">
        <v>0</v>
      </c>
      <c r="S216" s="105">
        <v>62</v>
      </c>
      <c r="T216" s="105">
        <v>25</v>
      </c>
      <c r="U216" s="105">
        <v>684</v>
      </c>
      <c r="V216" s="105">
        <v>339</v>
      </c>
      <c r="W216" s="162"/>
      <c r="X216" s="103" t="s">
        <v>102</v>
      </c>
      <c r="Y216" s="105">
        <v>0</v>
      </c>
      <c r="Z216" s="105">
        <v>0</v>
      </c>
      <c r="AA216" s="105">
        <v>0</v>
      </c>
      <c r="AB216" s="105">
        <v>0</v>
      </c>
      <c r="AC216" s="105">
        <v>0</v>
      </c>
      <c r="AD216" s="105">
        <v>0</v>
      </c>
      <c r="AE216" s="105">
        <v>0</v>
      </c>
      <c r="AF216" s="105">
        <v>0</v>
      </c>
      <c r="AG216" s="105">
        <v>0</v>
      </c>
      <c r="AH216" s="105">
        <v>0</v>
      </c>
      <c r="AI216" s="105">
        <v>0</v>
      </c>
      <c r="AJ216" s="105">
        <v>0</v>
      </c>
      <c r="AK216" s="105">
        <v>0</v>
      </c>
      <c r="AL216" s="105">
        <v>0</v>
      </c>
      <c r="AM216" s="105">
        <v>0</v>
      </c>
      <c r="AN216" s="105">
        <v>0</v>
      </c>
      <c r="AO216" s="105">
        <v>0</v>
      </c>
      <c r="AP216" s="105">
        <v>0</v>
      </c>
      <c r="AQ216" s="105">
        <v>0</v>
      </c>
      <c r="AR216" s="105">
        <v>0</v>
      </c>
      <c r="AS216" s="162"/>
      <c r="AT216" s="103" t="s">
        <v>102</v>
      </c>
      <c r="AU216" s="105">
        <v>3</v>
      </c>
      <c r="AV216" s="105">
        <v>1</v>
      </c>
      <c r="AW216" s="105">
        <v>1</v>
      </c>
      <c r="AX216" s="105">
        <v>0</v>
      </c>
      <c r="AY216" s="105">
        <v>1</v>
      </c>
      <c r="AZ216" s="105">
        <v>1</v>
      </c>
      <c r="BA216" s="105">
        <v>1</v>
      </c>
      <c r="BB216" s="105">
        <v>0</v>
      </c>
      <c r="BC216" s="105">
        <v>1</v>
      </c>
      <c r="BD216" s="105">
        <v>9</v>
      </c>
      <c r="BE216" s="105">
        <v>8</v>
      </c>
      <c r="BF216" s="105">
        <v>8</v>
      </c>
      <c r="BG216" s="105">
        <v>0</v>
      </c>
      <c r="BH216" s="105">
        <v>0</v>
      </c>
      <c r="BI216" s="105">
        <v>1</v>
      </c>
      <c r="BJ216" s="162"/>
      <c r="BK216" s="103" t="s">
        <v>102</v>
      </c>
      <c r="BL216" s="105">
        <v>0</v>
      </c>
      <c r="BM216" s="105">
        <v>172</v>
      </c>
      <c r="BN216" s="105">
        <v>41</v>
      </c>
      <c r="BO216" s="105">
        <v>0</v>
      </c>
      <c r="BP216" s="105">
        <v>0</v>
      </c>
      <c r="BQ216" s="105">
        <v>4</v>
      </c>
      <c r="BR216" s="105">
        <v>9</v>
      </c>
      <c r="BS216" s="105">
        <v>4</v>
      </c>
      <c r="BT216" s="105">
        <v>6</v>
      </c>
      <c r="BU216" s="162"/>
      <c r="BV216" s="103" t="s">
        <v>102</v>
      </c>
      <c r="BW216" s="105">
        <v>125</v>
      </c>
      <c r="BX216" s="105">
        <v>70</v>
      </c>
      <c r="BY216" s="105">
        <v>125</v>
      </c>
      <c r="BZ216" s="105">
        <v>70</v>
      </c>
      <c r="CA216" s="105">
        <v>84</v>
      </c>
      <c r="CB216" s="105">
        <v>42</v>
      </c>
      <c r="CC216" s="105">
        <v>1</v>
      </c>
      <c r="CD216" s="105">
        <v>0</v>
      </c>
      <c r="CE216" s="105">
        <v>1</v>
      </c>
      <c r="CF216" s="105">
        <v>0</v>
      </c>
      <c r="CG216" s="105">
        <v>0</v>
      </c>
      <c r="CH216" s="105">
        <v>0</v>
      </c>
      <c r="CI216" s="105">
        <v>24</v>
      </c>
      <c r="CJ216" s="105">
        <v>3</v>
      </c>
      <c r="CK216" s="105">
        <v>24</v>
      </c>
      <c r="CL216" s="105">
        <v>3</v>
      </c>
      <c r="CM216" s="105">
        <v>13</v>
      </c>
      <c r="CN216" s="105">
        <v>3</v>
      </c>
      <c r="CO216" s="162"/>
      <c r="CP216" s="105" t="s">
        <v>102</v>
      </c>
      <c r="CQ216" s="105">
        <v>22</v>
      </c>
      <c r="CR216" s="105">
        <v>0</v>
      </c>
      <c r="CS216" s="105">
        <v>1</v>
      </c>
      <c r="CT216" s="105">
        <v>24</v>
      </c>
      <c r="CU216" s="105">
        <v>0</v>
      </c>
      <c r="CV216" s="105">
        <v>47</v>
      </c>
      <c r="CW216" s="105">
        <v>26</v>
      </c>
      <c r="CX216" s="105">
        <v>19</v>
      </c>
      <c r="CY216" s="105">
        <v>5</v>
      </c>
      <c r="CZ216" s="105">
        <v>3</v>
      </c>
      <c r="DA216" s="162"/>
      <c r="DB216" s="103" t="s">
        <v>102</v>
      </c>
      <c r="DC216" s="105">
        <v>169</v>
      </c>
      <c r="DD216" s="105">
        <v>82</v>
      </c>
      <c r="DE216" s="105">
        <v>2</v>
      </c>
      <c r="DF216" s="105">
        <v>0</v>
      </c>
      <c r="DG216" s="105">
        <v>0</v>
      </c>
      <c r="DH216" s="105">
        <v>0</v>
      </c>
      <c r="DI216" s="105">
        <v>195</v>
      </c>
      <c r="DJ216" s="105">
        <v>32</v>
      </c>
      <c r="DK216" s="105">
        <v>8</v>
      </c>
      <c r="DL216" s="105">
        <v>0</v>
      </c>
      <c r="DM216" s="105">
        <v>0</v>
      </c>
      <c r="DN216" s="105">
        <v>4</v>
      </c>
      <c r="DO216" s="105">
        <v>0</v>
      </c>
      <c r="DP216" s="105">
        <v>0</v>
      </c>
      <c r="DQ216" s="105">
        <v>0</v>
      </c>
      <c r="DR216" s="135"/>
      <c r="DS216" s="138" t="s">
        <v>16</v>
      </c>
      <c r="DT216" s="138" t="s">
        <v>4355</v>
      </c>
      <c r="DU216" s="138">
        <v>150</v>
      </c>
      <c r="DV216" s="138">
        <v>97</v>
      </c>
      <c r="DW216" s="139">
        <v>467</v>
      </c>
      <c r="DX216" s="139">
        <v>488</v>
      </c>
    </row>
    <row r="217" spans="1:128" ht="14.45" customHeight="1">
      <c r="A217" s="162" t="s">
        <v>8</v>
      </c>
      <c r="B217" s="13" t="s">
        <v>119</v>
      </c>
      <c r="C217" s="74">
        <v>0</v>
      </c>
      <c r="D217" s="74">
        <v>0</v>
      </c>
      <c r="E217" s="74">
        <v>0</v>
      </c>
      <c r="F217" s="74">
        <v>0</v>
      </c>
      <c r="G217" s="74">
        <v>0</v>
      </c>
      <c r="H217" s="74">
        <v>0</v>
      </c>
      <c r="I217" s="74">
        <v>0</v>
      </c>
      <c r="J217" s="74">
        <v>0</v>
      </c>
      <c r="K217" s="74">
        <v>0</v>
      </c>
      <c r="L217" s="74">
        <v>0</v>
      </c>
      <c r="M217" s="74">
        <v>0</v>
      </c>
      <c r="N217" s="74">
        <v>0</v>
      </c>
      <c r="O217" s="74">
        <v>0</v>
      </c>
      <c r="P217" s="74">
        <v>0</v>
      </c>
      <c r="Q217" s="74">
        <v>0</v>
      </c>
      <c r="R217" s="74">
        <v>0</v>
      </c>
      <c r="S217" s="74">
        <v>0</v>
      </c>
      <c r="T217" s="74">
        <v>0</v>
      </c>
      <c r="U217" s="67">
        <v>0</v>
      </c>
      <c r="V217" s="67">
        <v>0</v>
      </c>
      <c r="W217" s="162" t="s">
        <v>8</v>
      </c>
      <c r="X217" s="13" t="s">
        <v>119</v>
      </c>
      <c r="Y217" s="74">
        <v>0</v>
      </c>
      <c r="Z217" s="74">
        <v>0</v>
      </c>
      <c r="AA217" s="74">
        <v>0</v>
      </c>
      <c r="AB217" s="74">
        <v>0</v>
      </c>
      <c r="AC217" s="74">
        <v>0</v>
      </c>
      <c r="AD217" s="74">
        <v>0</v>
      </c>
      <c r="AE217" s="74">
        <v>0</v>
      </c>
      <c r="AF217" s="74">
        <v>0</v>
      </c>
      <c r="AG217" s="74">
        <v>0</v>
      </c>
      <c r="AH217" s="74">
        <v>0</v>
      </c>
      <c r="AI217" s="74">
        <v>0</v>
      </c>
      <c r="AJ217" s="74">
        <v>0</v>
      </c>
      <c r="AK217" s="74">
        <v>0</v>
      </c>
      <c r="AL217" s="74">
        <v>0</v>
      </c>
      <c r="AM217" s="74">
        <v>0</v>
      </c>
      <c r="AN217" s="74">
        <v>0</v>
      </c>
      <c r="AO217" s="74">
        <v>0</v>
      </c>
      <c r="AP217" s="74">
        <v>0</v>
      </c>
      <c r="AQ217" s="67">
        <v>0</v>
      </c>
      <c r="AR217" s="67">
        <v>0</v>
      </c>
      <c r="AS217" s="162" t="s">
        <v>8</v>
      </c>
      <c r="AT217" s="13" t="s">
        <v>119</v>
      </c>
      <c r="AU217" s="74">
        <v>0</v>
      </c>
      <c r="AV217" s="74">
        <v>0</v>
      </c>
      <c r="AW217" s="74">
        <v>0</v>
      </c>
      <c r="AX217" s="74">
        <v>0</v>
      </c>
      <c r="AY217" s="74">
        <v>0</v>
      </c>
      <c r="AZ217" s="74">
        <v>0</v>
      </c>
      <c r="BA217" s="74">
        <v>0</v>
      </c>
      <c r="BB217" s="74">
        <v>0</v>
      </c>
      <c r="BC217" s="74">
        <v>0</v>
      </c>
      <c r="BD217" s="67">
        <v>0</v>
      </c>
      <c r="BE217" s="76">
        <v>0</v>
      </c>
      <c r="BF217" s="74">
        <v>0</v>
      </c>
      <c r="BG217" s="74">
        <v>0</v>
      </c>
      <c r="BH217" s="74">
        <v>0</v>
      </c>
      <c r="BI217" s="74">
        <v>0</v>
      </c>
      <c r="BJ217" s="162" t="s">
        <v>8</v>
      </c>
      <c r="BK217" s="13" t="s">
        <v>119</v>
      </c>
      <c r="BL217" s="74">
        <v>0</v>
      </c>
      <c r="BM217" s="74">
        <v>0</v>
      </c>
      <c r="BN217" s="74">
        <v>0</v>
      </c>
      <c r="BO217" s="74">
        <v>0</v>
      </c>
      <c r="BP217" s="74">
        <v>0</v>
      </c>
      <c r="BQ217" s="74">
        <v>0</v>
      </c>
      <c r="BR217" s="74">
        <v>0</v>
      </c>
      <c r="BS217" s="74">
        <v>0</v>
      </c>
      <c r="BT217" s="74">
        <v>0</v>
      </c>
      <c r="BU217" s="162" t="s">
        <v>8</v>
      </c>
      <c r="BV217" s="13" t="s">
        <v>119</v>
      </c>
      <c r="BW217" s="74">
        <v>0</v>
      </c>
      <c r="BX217" s="74">
        <v>0</v>
      </c>
      <c r="BY217" s="74">
        <v>0</v>
      </c>
      <c r="BZ217" s="74">
        <v>0</v>
      </c>
      <c r="CA217" s="74">
        <v>0</v>
      </c>
      <c r="CB217" s="74">
        <v>0</v>
      </c>
      <c r="CC217" s="74">
        <v>0</v>
      </c>
      <c r="CD217" s="74">
        <v>0</v>
      </c>
      <c r="CE217" s="74">
        <v>0</v>
      </c>
      <c r="CF217" s="74">
        <v>0</v>
      </c>
      <c r="CG217" s="74">
        <v>0</v>
      </c>
      <c r="CH217" s="74">
        <v>0</v>
      </c>
      <c r="CI217" s="74">
        <v>0</v>
      </c>
      <c r="CJ217" s="74">
        <v>0</v>
      </c>
      <c r="CK217" s="74">
        <v>0</v>
      </c>
      <c r="CL217" s="74">
        <v>0</v>
      </c>
      <c r="CM217" s="74">
        <v>0</v>
      </c>
      <c r="CN217" s="74">
        <v>0</v>
      </c>
      <c r="CO217" s="162" t="s">
        <v>8</v>
      </c>
      <c r="CP217" s="13" t="s">
        <v>119</v>
      </c>
      <c r="CQ217" s="5">
        <v>0</v>
      </c>
      <c r="CR217" s="5">
        <v>0</v>
      </c>
      <c r="CS217" s="5">
        <v>0</v>
      </c>
      <c r="CT217" s="5">
        <v>0</v>
      </c>
      <c r="CU217" s="5">
        <v>0</v>
      </c>
      <c r="CV217" s="29">
        <v>0</v>
      </c>
      <c r="CW217" s="5">
        <v>0</v>
      </c>
      <c r="CX217" s="5">
        <v>0</v>
      </c>
      <c r="CY217" s="72">
        <v>0</v>
      </c>
      <c r="CZ217" s="5">
        <v>0</v>
      </c>
      <c r="DA217" s="162" t="s">
        <v>8</v>
      </c>
      <c r="DB217" s="13" t="s">
        <v>119</v>
      </c>
      <c r="DC217" s="74">
        <v>0</v>
      </c>
      <c r="DD217" s="74">
        <v>0</v>
      </c>
      <c r="DE217" s="74">
        <v>0</v>
      </c>
      <c r="DF217" s="74">
        <v>0</v>
      </c>
      <c r="DG217" s="74">
        <v>0</v>
      </c>
      <c r="DH217" s="74">
        <v>0</v>
      </c>
      <c r="DI217" s="74">
        <v>0</v>
      </c>
      <c r="DJ217" s="74">
        <v>0</v>
      </c>
      <c r="DK217" s="74">
        <v>0</v>
      </c>
      <c r="DL217" s="74">
        <v>0</v>
      </c>
      <c r="DM217" s="74">
        <v>0</v>
      </c>
      <c r="DN217" s="74">
        <v>0</v>
      </c>
      <c r="DO217" s="74">
        <v>0</v>
      </c>
      <c r="DP217" s="74">
        <v>0</v>
      </c>
      <c r="DQ217" s="74">
        <v>0</v>
      </c>
      <c r="DR217" s="135"/>
      <c r="DS217" s="138" t="s">
        <v>8</v>
      </c>
      <c r="DT217" s="138" t="s">
        <v>4356</v>
      </c>
      <c r="DU217" s="138">
        <v>0</v>
      </c>
      <c r="DV217" s="138">
        <v>0</v>
      </c>
      <c r="DW217" s="139">
        <v>0</v>
      </c>
      <c r="DX217" s="139">
        <v>0</v>
      </c>
    </row>
    <row r="218" spans="1:128">
      <c r="A218" s="162"/>
      <c r="B218" s="13" t="s">
        <v>120</v>
      </c>
      <c r="C218" s="74">
        <v>1553</v>
      </c>
      <c r="D218" s="74">
        <v>748</v>
      </c>
      <c r="E218" s="74">
        <v>518</v>
      </c>
      <c r="F218" s="74">
        <v>282</v>
      </c>
      <c r="G218" s="74">
        <v>31</v>
      </c>
      <c r="H218" s="74">
        <v>11</v>
      </c>
      <c r="I218" s="74">
        <v>24</v>
      </c>
      <c r="J218" s="74">
        <v>6</v>
      </c>
      <c r="K218" s="74">
        <v>260</v>
      </c>
      <c r="L218" s="74">
        <v>120</v>
      </c>
      <c r="M218" s="74">
        <v>871</v>
      </c>
      <c r="N218" s="74">
        <v>445</v>
      </c>
      <c r="O218" s="74">
        <v>0</v>
      </c>
      <c r="P218" s="74">
        <v>0</v>
      </c>
      <c r="Q218" s="74">
        <v>329</v>
      </c>
      <c r="R218" s="74">
        <v>149</v>
      </c>
      <c r="S218" s="74">
        <v>20</v>
      </c>
      <c r="T218" s="74">
        <v>5</v>
      </c>
      <c r="U218" s="67">
        <v>3606</v>
      </c>
      <c r="V218" s="67">
        <v>1766</v>
      </c>
      <c r="W218" s="162"/>
      <c r="X218" s="13" t="s">
        <v>120</v>
      </c>
      <c r="Y218" s="74">
        <v>15</v>
      </c>
      <c r="Z218" s="74">
        <v>7</v>
      </c>
      <c r="AA218" s="74">
        <v>0</v>
      </c>
      <c r="AB218" s="74">
        <v>0</v>
      </c>
      <c r="AC218" s="74">
        <v>0</v>
      </c>
      <c r="AD218" s="74">
        <v>0</v>
      </c>
      <c r="AE218" s="74">
        <v>0</v>
      </c>
      <c r="AF218" s="74">
        <v>0</v>
      </c>
      <c r="AG218" s="74">
        <v>0</v>
      </c>
      <c r="AH218" s="74">
        <v>0</v>
      </c>
      <c r="AI218" s="74">
        <v>93</v>
      </c>
      <c r="AJ218" s="74">
        <v>46</v>
      </c>
      <c r="AK218" s="74">
        <v>0</v>
      </c>
      <c r="AL218" s="74">
        <v>0</v>
      </c>
      <c r="AM218" s="74">
        <v>4</v>
      </c>
      <c r="AN218" s="74">
        <v>1</v>
      </c>
      <c r="AO218" s="74">
        <v>0</v>
      </c>
      <c r="AP218" s="74">
        <v>0</v>
      </c>
      <c r="AQ218" s="67">
        <v>112</v>
      </c>
      <c r="AR218" s="67">
        <v>54</v>
      </c>
      <c r="AS218" s="162"/>
      <c r="AT218" s="13" t="s">
        <v>120</v>
      </c>
      <c r="AU218" s="74">
        <v>19</v>
      </c>
      <c r="AV218" s="74">
        <v>10</v>
      </c>
      <c r="AW218" s="74">
        <v>2</v>
      </c>
      <c r="AX218" s="74">
        <v>1</v>
      </c>
      <c r="AY218" s="74">
        <v>6</v>
      </c>
      <c r="AZ218" s="74">
        <v>15</v>
      </c>
      <c r="BA218" s="74">
        <v>0</v>
      </c>
      <c r="BB218" s="74">
        <v>6</v>
      </c>
      <c r="BC218" s="74">
        <v>1</v>
      </c>
      <c r="BD218" s="67">
        <v>60</v>
      </c>
      <c r="BE218" s="76">
        <v>60</v>
      </c>
      <c r="BF218" s="74">
        <v>56</v>
      </c>
      <c r="BG218" s="74">
        <v>54</v>
      </c>
      <c r="BH218" s="74">
        <v>2</v>
      </c>
      <c r="BI218" s="74">
        <v>4</v>
      </c>
      <c r="BJ218" s="162"/>
      <c r="BK218" s="13" t="s">
        <v>120</v>
      </c>
      <c r="BL218" s="74">
        <v>0</v>
      </c>
      <c r="BM218" s="74">
        <v>821</v>
      </c>
      <c r="BN218" s="74">
        <v>0</v>
      </c>
      <c r="BO218" s="74">
        <v>0</v>
      </c>
      <c r="BP218" s="74">
        <v>0</v>
      </c>
      <c r="BQ218" s="74">
        <v>10</v>
      </c>
      <c r="BR218" s="74">
        <v>54</v>
      </c>
      <c r="BS218" s="74">
        <v>46</v>
      </c>
      <c r="BT218" s="74">
        <v>46</v>
      </c>
      <c r="BU218" s="162"/>
      <c r="BV218" s="13" t="s">
        <v>120</v>
      </c>
      <c r="BW218" s="74">
        <v>1329</v>
      </c>
      <c r="BX218" s="74">
        <v>659</v>
      </c>
      <c r="BY218" s="74">
        <v>1322</v>
      </c>
      <c r="BZ218" s="74">
        <v>653</v>
      </c>
      <c r="CA218" s="74">
        <v>446</v>
      </c>
      <c r="CB218" s="74">
        <v>213</v>
      </c>
      <c r="CC218" s="74">
        <v>16</v>
      </c>
      <c r="CD218" s="74">
        <v>4</v>
      </c>
      <c r="CE218" s="74">
        <v>16</v>
      </c>
      <c r="CF218" s="74">
        <v>4</v>
      </c>
      <c r="CG218" s="74">
        <v>3</v>
      </c>
      <c r="CH218" s="74">
        <v>1</v>
      </c>
      <c r="CI218" s="74">
        <v>292</v>
      </c>
      <c r="CJ218" s="74">
        <v>83</v>
      </c>
      <c r="CK218" s="74">
        <v>292</v>
      </c>
      <c r="CL218" s="74">
        <v>83</v>
      </c>
      <c r="CM218" s="74">
        <v>152</v>
      </c>
      <c r="CN218" s="74">
        <v>54</v>
      </c>
      <c r="CO218" s="162"/>
      <c r="CP218" s="13" t="s">
        <v>120</v>
      </c>
      <c r="CQ218" s="5">
        <v>163</v>
      </c>
      <c r="CR218" s="5">
        <v>18</v>
      </c>
      <c r="CS218" s="5">
        <v>0</v>
      </c>
      <c r="CT218" s="5">
        <v>32</v>
      </c>
      <c r="CU218" s="5">
        <v>33</v>
      </c>
      <c r="CV218" s="29">
        <v>246</v>
      </c>
      <c r="CW218" s="5">
        <v>124</v>
      </c>
      <c r="CX218" s="5">
        <v>129</v>
      </c>
      <c r="CY218" s="72">
        <v>101</v>
      </c>
      <c r="CZ218" s="5">
        <v>72</v>
      </c>
      <c r="DA218" s="162"/>
      <c r="DB218" s="13" t="s">
        <v>120</v>
      </c>
      <c r="DC218" s="74">
        <v>1675</v>
      </c>
      <c r="DD218" s="74">
        <v>1381</v>
      </c>
      <c r="DE218" s="74">
        <v>212</v>
      </c>
      <c r="DF218" s="74">
        <v>210</v>
      </c>
      <c r="DG218" s="74">
        <v>9</v>
      </c>
      <c r="DH218" s="74">
        <v>2</v>
      </c>
      <c r="DI218" s="74">
        <v>1994</v>
      </c>
      <c r="DJ218" s="74">
        <v>0</v>
      </c>
      <c r="DK218" s="74">
        <v>8</v>
      </c>
      <c r="DL218" s="74">
        <v>0</v>
      </c>
      <c r="DM218" s="74">
        <v>0</v>
      </c>
      <c r="DN218" s="74">
        <v>76</v>
      </c>
      <c r="DO218" s="74">
        <v>530</v>
      </c>
      <c r="DP218" s="74">
        <v>0</v>
      </c>
      <c r="DQ218" s="74">
        <v>180</v>
      </c>
      <c r="DR218" s="135"/>
      <c r="DS218" s="138" t="s">
        <v>8</v>
      </c>
      <c r="DT218" s="138" t="s">
        <v>4357</v>
      </c>
      <c r="DU218" s="138">
        <v>1637</v>
      </c>
      <c r="DV218" s="138">
        <v>601</v>
      </c>
      <c r="DW218" s="139">
        <v>1642</v>
      </c>
      <c r="DX218" s="139">
        <v>5491</v>
      </c>
    </row>
    <row r="219" spans="1:128">
      <c r="A219" s="162"/>
      <c r="B219" s="103" t="s">
        <v>102</v>
      </c>
      <c r="C219" s="105">
        <v>1553</v>
      </c>
      <c r="D219" s="105">
        <v>748</v>
      </c>
      <c r="E219" s="105">
        <v>518</v>
      </c>
      <c r="F219" s="105">
        <v>282</v>
      </c>
      <c r="G219" s="105">
        <v>31</v>
      </c>
      <c r="H219" s="105">
        <v>11</v>
      </c>
      <c r="I219" s="105">
        <v>24</v>
      </c>
      <c r="J219" s="105">
        <v>6</v>
      </c>
      <c r="K219" s="105">
        <v>260</v>
      </c>
      <c r="L219" s="105">
        <v>120</v>
      </c>
      <c r="M219" s="105">
        <v>871</v>
      </c>
      <c r="N219" s="105">
        <v>445</v>
      </c>
      <c r="O219" s="105">
        <v>0</v>
      </c>
      <c r="P219" s="105">
        <v>0</v>
      </c>
      <c r="Q219" s="105">
        <v>329</v>
      </c>
      <c r="R219" s="105">
        <v>149</v>
      </c>
      <c r="S219" s="105">
        <v>20</v>
      </c>
      <c r="T219" s="105">
        <v>5</v>
      </c>
      <c r="U219" s="105">
        <v>3606</v>
      </c>
      <c r="V219" s="105">
        <v>1766</v>
      </c>
      <c r="W219" s="162"/>
      <c r="X219" s="103" t="s">
        <v>102</v>
      </c>
      <c r="Y219" s="105">
        <v>15</v>
      </c>
      <c r="Z219" s="105">
        <v>7</v>
      </c>
      <c r="AA219" s="105">
        <v>0</v>
      </c>
      <c r="AB219" s="105">
        <v>0</v>
      </c>
      <c r="AC219" s="105">
        <v>0</v>
      </c>
      <c r="AD219" s="105">
        <v>0</v>
      </c>
      <c r="AE219" s="105">
        <v>0</v>
      </c>
      <c r="AF219" s="105">
        <v>0</v>
      </c>
      <c r="AG219" s="105">
        <v>0</v>
      </c>
      <c r="AH219" s="105">
        <v>0</v>
      </c>
      <c r="AI219" s="105">
        <v>93</v>
      </c>
      <c r="AJ219" s="105">
        <v>46</v>
      </c>
      <c r="AK219" s="105">
        <v>0</v>
      </c>
      <c r="AL219" s="105">
        <v>0</v>
      </c>
      <c r="AM219" s="105">
        <v>4</v>
      </c>
      <c r="AN219" s="105">
        <v>1</v>
      </c>
      <c r="AO219" s="105">
        <v>0</v>
      </c>
      <c r="AP219" s="105">
        <v>0</v>
      </c>
      <c r="AQ219" s="105">
        <v>112</v>
      </c>
      <c r="AR219" s="105">
        <v>54</v>
      </c>
      <c r="AS219" s="162"/>
      <c r="AT219" s="103" t="s">
        <v>102</v>
      </c>
      <c r="AU219" s="105">
        <v>19</v>
      </c>
      <c r="AV219" s="105">
        <v>10</v>
      </c>
      <c r="AW219" s="105">
        <v>2</v>
      </c>
      <c r="AX219" s="105">
        <v>1</v>
      </c>
      <c r="AY219" s="105">
        <v>6</v>
      </c>
      <c r="AZ219" s="105">
        <v>15</v>
      </c>
      <c r="BA219" s="105">
        <v>0</v>
      </c>
      <c r="BB219" s="105">
        <v>6</v>
      </c>
      <c r="BC219" s="105">
        <v>1</v>
      </c>
      <c r="BD219" s="105">
        <v>60</v>
      </c>
      <c r="BE219" s="105">
        <v>60</v>
      </c>
      <c r="BF219" s="105">
        <v>56</v>
      </c>
      <c r="BG219" s="105">
        <v>54</v>
      </c>
      <c r="BH219" s="105">
        <v>2</v>
      </c>
      <c r="BI219" s="105">
        <v>4</v>
      </c>
      <c r="BJ219" s="162"/>
      <c r="BK219" s="103" t="s">
        <v>102</v>
      </c>
      <c r="BL219" s="105">
        <v>0</v>
      </c>
      <c r="BM219" s="105">
        <v>821</v>
      </c>
      <c r="BN219" s="105">
        <v>0</v>
      </c>
      <c r="BO219" s="105">
        <v>0</v>
      </c>
      <c r="BP219" s="105">
        <v>0</v>
      </c>
      <c r="BQ219" s="105">
        <v>10</v>
      </c>
      <c r="BR219" s="105">
        <v>54</v>
      </c>
      <c r="BS219" s="105">
        <v>46</v>
      </c>
      <c r="BT219" s="105">
        <v>46</v>
      </c>
      <c r="BU219" s="162"/>
      <c r="BV219" s="103" t="s">
        <v>102</v>
      </c>
      <c r="BW219" s="105">
        <v>1329</v>
      </c>
      <c r="BX219" s="105">
        <v>659</v>
      </c>
      <c r="BY219" s="105">
        <v>1322</v>
      </c>
      <c r="BZ219" s="105">
        <v>653</v>
      </c>
      <c r="CA219" s="105">
        <v>446</v>
      </c>
      <c r="CB219" s="105">
        <v>213</v>
      </c>
      <c r="CC219" s="105">
        <v>16</v>
      </c>
      <c r="CD219" s="105">
        <v>4</v>
      </c>
      <c r="CE219" s="105">
        <v>16</v>
      </c>
      <c r="CF219" s="105">
        <v>4</v>
      </c>
      <c r="CG219" s="105">
        <v>3</v>
      </c>
      <c r="CH219" s="105">
        <v>1</v>
      </c>
      <c r="CI219" s="105">
        <v>292</v>
      </c>
      <c r="CJ219" s="105">
        <v>83</v>
      </c>
      <c r="CK219" s="105">
        <v>292</v>
      </c>
      <c r="CL219" s="105">
        <v>83</v>
      </c>
      <c r="CM219" s="105">
        <v>152</v>
      </c>
      <c r="CN219" s="105">
        <v>54</v>
      </c>
      <c r="CO219" s="162"/>
      <c r="CP219" s="105" t="s">
        <v>102</v>
      </c>
      <c r="CQ219" s="105">
        <v>163</v>
      </c>
      <c r="CR219" s="105">
        <v>18</v>
      </c>
      <c r="CS219" s="105">
        <v>0</v>
      </c>
      <c r="CT219" s="105">
        <v>32</v>
      </c>
      <c r="CU219" s="105">
        <v>33</v>
      </c>
      <c r="CV219" s="105">
        <v>246</v>
      </c>
      <c r="CW219" s="105">
        <v>124</v>
      </c>
      <c r="CX219" s="105">
        <v>129</v>
      </c>
      <c r="CY219" s="105">
        <v>101</v>
      </c>
      <c r="CZ219" s="105">
        <v>72</v>
      </c>
      <c r="DA219" s="162"/>
      <c r="DB219" s="103" t="s">
        <v>102</v>
      </c>
      <c r="DC219" s="105">
        <v>1675</v>
      </c>
      <c r="DD219" s="105">
        <v>1381</v>
      </c>
      <c r="DE219" s="105">
        <v>212</v>
      </c>
      <c r="DF219" s="105">
        <v>210</v>
      </c>
      <c r="DG219" s="105">
        <v>9</v>
      </c>
      <c r="DH219" s="105">
        <v>2</v>
      </c>
      <c r="DI219" s="105">
        <v>1994</v>
      </c>
      <c r="DJ219" s="105">
        <v>0</v>
      </c>
      <c r="DK219" s="105">
        <v>8</v>
      </c>
      <c r="DL219" s="105">
        <v>0</v>
      </c>
      <c r="DM219" s="105">
        <v>0</v>
      </c>
      <c r="DN219" s="105">
        <v>76</v>
      </c>
      <c r="DO219" s="105">
        <v>530</v>
      </c>
      <c r="DP219" s="105">
        <v>0</v>
      </c>
      <c r="DQ219" s="105">
        <v>180</v>
      </c>
      <c r="DR219" s="135"/>
      <c r="DS219" s="138" t="s">
        <v>8</v>
      </c>
      <c r="DT219" s="138" t="s">
        <v>4358</v>
      </c>
      <c r="DU219" s="138">
        <v>1637</v>
      </c>
      <c r="DV219" s="138">
        <v>601</v>
      </c>
      <c r="DW219" s="139">
        <v>1642</v>
      </c>
      <c r="DX219" s="139">
        <v>5491</v>
      </c>
    </row>
    <row r="220" spans="1:128" ht="14.45" customHeight="1">
      <c r="A220" s="162" t="s">
        <v>9</v>
      </c>
      <c r="B220" s="13" t="s">
        <v>119</v>
      </c>
      <c r="C220" s="74">
        <v>906</v>
      </c>
      <c r="D220" s="74">
        <v>405</v>
      </c>
      <c r="E220" s="74">
        <v>309</v>
      </c>
      <c r="F220" s="74">
        <v>133</v>
      </c>
      <c r="G220" s="74">
        <v>0</v>
      </c>
      <c r="H220" s="74">
        <v>0</v>
      </c>
      <c r="I220" s="74">
        <v>72</v>
      </c>
      <c r="J220" s="74">
        <v>31</v>
      </c>
      <c r="K220" s="74">
        <v>22</v>
      </c>
      <c r="L220" s="74">
        <v>3</v>
      </c>
      <c r="M220" s="74">
        <v>447</v>
      </c>
      <c r="N220" s="74">
        <v>245</v>
      </c>
      <c r="O220" s="74">
        <v>0</v>
      </c>
      <c r="P220" s="74">
        <v>0</v>
      </c>
      <c r="Q220" s="74">
        <v>66</v>
      </c>
      <c r="R220" s="74">
        <v>21</v>
      </c>
      <c r="S220" s="74">
        <v>0</v>
      </c>
      <c r="T220" s="74">
        <v>0</v>
      </c>
      <c r="U220" s="67">
        <v>1822</v>
      </c>
      <c r="V220" s="67">
        <v>838</v>
      </c>
      <c r="W220" s="162" t="s">
        <v>9</v>
      </c>
      <c r="X220" s="13" t="s">
        <v>119</v>
      </c>
      <c r="Y220" s="74">
        <v>41</v>
      </c>
      <c r="Z220" s="74">
        <v>15</v>
      </c>
      <c r="AA220" s="74">
        <v>25</v>
      </c>
      <c r="AB220" s="74">
        <v>14</v>
      </c>
      <c r="AC220" s="74">
        <v>0</v>
      </c>
      <c r="AD220" s="74">
        <v>0</v>
      </c>
      <c r="AE220" s="74">
        <v>10</v>
      </c>
      <c r="AF220" s="74">
        <v>5</v>
      </c>
      <c r="AG220" s="74">
        <v>0</v>
      </c>
      <c r="AH220" s="74">
        <v>0</v>
      </c>
      <c r="AI220" s="74">
        <v>103</v>
      </c>
      <c r="AJ220" s="74">
        <v>52</v>
      </c>
      <c r="AK220" s="74">
        <v>0</v>
      </c>
      <c r="AL220" s="74">
        <v>0</v>
      </c>
      <c r="AM220" s="74">
        <v>19</v>
      </c>
      <c r="AN220" s="74">
        <v>4</v>
      </c>
      <c r="AO220" s="74">
        <v>0</v>
      </c>
      <c r="AP220" s="74">
        <v>0</v>
      </c>
      <c r="AQ220" s="67">
        <v>198</v>
      </c>
      <c r="AR220" s="67">
        <v>90</v>
      </c>
      <c r="AS220" s="162" t="s">
        <v>9</v>
      </c>
      <c r="AT220" s="13" t="s">
        <v>119</v>
      </c>
      <c r="AU220" s="74">
        <v>17</v>
      </c>
      <c r="AV220" s="74">
        <v>6</v>
      </c>
      <c r="AW220" s="74">
        <v>0</v>
      </c>
      <c r="AX220" s="74">
        <v>2</v>
      </c>
      <c r="AY220" s="74">
        <v>1</v>
      </c>
      <c r="AZ220" s="74">
        <v>7</v>
      </c>
      <c r="BA220" s="74">
        <v>0</v>
      </c>
      <c r="BB220" s="74">
        <v>3</v>
      </c>
      <c r="BC220" s="74">
        <v>0</v>
      </c>
      <c r="BD220" s="67">
        <v>36</v>
      </c>
      <c r="BE220" s="76">
        <v>42</v>
      </c>
      <c r="BF220" s="74">
        <v>30</v>
      </c>
      <c r="BG220" s="74">
        <v>17</v>
      </c>
      <c r="BH220" s="74">
        <v>0</v>
      </c>
      <c r="BI220" s="74">
        <v>7</v>
      </c>
      <c r="BJ220" s="162" t="s">
        <v>9</v>
      </c>
      <c r="BK220" s="13" t="s">
        <v>119</v>
      </c>
      <c r="BL220" s="74">
        <v>0</v>
      </c>
      <c r="BM220" s="74">
        <v>954</v>
      </c>
      <c r="BN220" s="74">
        <v>35</v>
      </c>
      <c r="BO220" s="74">
        <v>10</v>
      </c>
      <c r="BP220" s="74">
        <v>0</v>
      </c>
      <c r="BQ220" s="74">
        <v>18</v>
      </c>
      <c r="BR220" s="74">
        <v>41</v>
      </c>
      <c r="BS220" s="74">
        <v>26</v>
      </c>
      <c r="BT220" s="74">
        <v>40</v>
      </c>
      <c r="BU220" s="162" t="s">
        <v>9</v>
      </c>
      <c r="BV220" s="13" t="s">
        <v>119</v>
      </c>
      <c r="BW220" s="74">
        <v>605</v>
      </c>
      <c r="BX220" s="74">
        <v>288</v>
      </c>
      <c r="BY220" s="74">
        <v>598</v>
      </c>
      <c r="BZ220" s="74">
        <v>284</v>
      </c>
      <c r="CA220" s="74">
        <v>263</v>
      </c>
      <c r="CB220" s="74">
        <v>82</v>
      </c>
      <c r="CC220" s="74">
        <v>0</v>
      </c>
      <c r="CD220" s="74">
        <v>0</v>
      </c>
      <c r="CE220" s="74">
        <v>0</v>
      </c>
      <c r="CF220" s="74">
        <v>0</v>
      </c>
      <c r="CG220" s="74">
        <v>0</v>
      </c>
      <c r="CH220" s="74">
        <v>0</v>
      </c>
      <c r="CI220" s="74">
        <v>55</v>
      </c>
      <c r="CJ220" s="74">
        <v>18</v>
      </c>
      <c r="CK220" s="74">
        <v>55</v>
      </c>
      <c r="CL220" s="74">
        <v>18</v>
      </c>
      <c r="CM220" s="74">
        <v>24</v>
      </c>
      <c r="CN220" s="74">
        <v>8</v>
      </c>
      <c r="CO220" s="162" t="s">
        <v>9</v>
      </c>
      <c r="CP220" s="13" t="s">
        <v>119</v>
      </c>
      <c r="CQ220" s="5">
        <v>52</v>
      </c>
      <c r="CR220" s="5">
        <v>33</v>
      </c>
      <c r="CS220" s="5">
        <v>0</v>
      </c>
      <c r="CT220" s="5">
        <v>36</v>
      </c>
      <c r="CU220" s="5">
        <v>0</v>
      </c>
      <c r="CV220" s="29">
        <v>121</v>
      </c>
      <c r="CW220" s="5">
        <v>55</v>
      </c>
      <c r="CX220" s="5">
        <v>48</v>
      </c>
      <c r="CY220" s="72">
        <v>41</v>
      </c>
      <c r="CZ220" s="5">
        <v>22</v>
      </c>
      <c r="DA220" s="162" t="s">
        <v>9</v>
      </c>
      <c r="DB220" s="13" t="s">
        <v>119</v>
      </c>
      <c r="DC220" s="74">
        <v>275</v>
      </c>
      <c r="DD220" s="74">
        <v>275</v>
      </c>
      <c r="DE220" s="74">
        <v>56</v>
      </c>
      <c r="DF220" s="74">
        <v>0</v>
      </c>
      <c r="DG220" s="74">
        <v>0</v>
      </c>
      <c r="DH220" s="74">
        <v>0</v>
      </c>
      <c r="DI220" s="74">
        <v>275</v>
      </c>
      <c r="DJ220" s="74">
        <v>0</v>
      </c>
      <c r="DK220" s="74">
        <v>0</v>
      </c>
      <c r="DL220" s="74">
        <v>0</v>
      </c>
      <c r="DM220" s="74">
        <v>0</v>
      </c>
      <c r="DN220" s="74">
        <v>0</v>
      </c>
      <c r="DO220" s="74">
        <v>2</v>
      </c>
      <c r="DP220" s="74">
        <v>7</v>
      </c>
      <c r="DQ220" s="74">
        <v>0</v>
      </c>
      <c r="DR220" s="135"/>
      <c r="DS220" s="138" t="s">
        <v>9</v>
      </c>
      <c r="DT220" s="138" t="s">
        <v>4359</v>
      </c>
      <c r="DU220" s="138">
        <v>660</v>
      </c>
      <c r="DV220" s="138">
        <v>287</v>
      </c>
      <c r="DW220" s="139">
        <v>2053</v>
      </c>
      <c r="DX220" s="139">
        <v>881</v>
      </c>
    </row>
    <row r="221" spans="1:128">
      <c r="A221" s="162"/>
      <c r="B221" s="13" t="s">
        <v>120</v>
      </c>
      <c r="C221" s="74">
        <v>0</v>
      </c>
      <c r="D221" s="74">
        <v>0</v>
      </c>
      <c r="E221" s="74">
        <v>0</v>
      </c>
      <c r="F221" s="74">
        <v>0</v>
      </c>
      <c r="G221" s="74">
        <v>0</v>
      </c>
      <c r="H221" s="74">
        <v>0</v>
      </c>
      <c r="I221" s="74">
        <v>0</v>
      </c>
      <c r="J221" s="74">
        <v>0</v>
      </c>
      <c r="K221" s="74">
        <v>0</v>
      </c>
      <c r="L221" s="74">
        <v>0</v>
      </c>
      <c r="M221" s="74">
        <v>0</v>
      </c>
      <c r="N221" s="74">
        <v>0</v>
      </c>
      <c r="O221" s="74">
        <v>0</v>
      </c>
      <c r="P221" s="74">
        <v>0</v>
      </c>
      <c r="Q221" s="74">
        <v>0</v>
      </c>
      <c r="R221" s="74">
        <v>0</v>
      </c>
      <c r="S221" s="74">
        <v>0</v>
      </c>
      <c r="T221" s="74">
        <v>0</v>
      </c>
      <c r="U221" s="67">
        <v>0</v>
      </c>
      <c r="V221" s="67">
        <v>0</v>
      </c>
      <c r="W221" s="162"/>
      <c r="X221" s="13" t="s">
        <v>120</v>
      </c>
      <c r="Y221" s="74">
        <v>0</v>
      </c>
      <c r="Z221" s="74">
        <v>0</v>
      </c>
      <c r="AA221" s="74">
        <v>0</v>
      </c>
      <c r="AB221" s="74">
        <v>0</v>
      </c>
      <c r="AC221" s="74">
        <v>0</v>
      </c>
      <c r="AD221" s="74">
        <v>0</v>
      </c>
      <c r="AE221" s="74">
        <v>0</v>
      </c>
      <c r="AF221" s="74">
        <v>0</v>
      </c>
      <c r="AG221" s="74">
        <v>0</v>
      </c>
      <c r="AH221" s="74">
        <v>0</v>
      </c>
      <c r="AI221" s="74">
        <v>0</v>
      </c>
      <c r="AJ221" s="74">
        <v>0</v>
      </c>
      <c r="AK221" s="74">
        <v>0</v>
      </c>
      <c r="AL221" s="74">
        <v>0</v>
      </c>
      <c r="AM221" s="74">
        <v>0</v>
      </c>
      <c r="AN221" s="74">
        <v>0</v>
      </c>
      <c r="AO221" s="74">
        <v>0</v>
      </c>
      <c r="AP221" s="74">
        <v>0</v>
      </c>
      <c r="AQ221" s="67">
        <v>0</v>
      </c>
      <c r="AR221" s="67">
        <v>0</v>
      </c>
      <c r="AS221" s="162"/>
      <c r="AT221" s="13" t="s">
        <v>120</v>
      </c>
      <c r="AU221" s="74">
        <v>0</v>
      </c>
      <c r="AV221" s="74">
        <v>0</v>
      </c>
      <c r="AW221" s="74">
        <v>0</v>
      </c>
      <c r="AX221" s="74">
        <v>0</v>
      </c>
      <c r="AY221" s="74">
        <v>0</v>
      </c>
      <c r="AZ221" s="74">
        <v>0</v>
      </c>
      <c r="BA221" s="74">
        <v>0</v>
      </c>
      <c r="BB221" s="74">
        <v>0</v>
      </c>
      <c r="BC221" s="74">
        <v>0</v>
      </c>
      <c r="BD221" s="67">
        <v>0</v>
      </c>
      <c r="BE221" s="76">
        <v>0</v>
      </c>
      <c r="BF221" s="74">
        <v>0</v>
      </c>
      <c r="BG221" s="74">
        <v>0</v>
      </c>
      <c r="BH221" s="74">
        <v>0</v>
      </c>
      <c r="BI221" s="74">
        <v>0</v>
      </c>
      <c r="BJ221" s="162"/>
      <c r="BK221" s="13" t="s">
        <v>120</v>
      </c>
      <c r="BL221" s="74">
        <v>0</v>
      </c>
      <c r="BM221" s="74">
        <v>0</v>
      </c>
      <c r="BN221" s="74">
        <v>0</v>
      </c>
      <c r="BO221" s="74">
        <v>0</v>
      </c>
      <c r="BP221" s="74">
        <v>0</v>
      </c>
      <c r="BQ221" s="74">
        <v>0</v>
      </c>
      <c r="BR221" s="74">
        <v>0</v>
      </c>
      <c r="BS221" s="74">
        <v>0</v>
      </c>
      <c r="BT221" s="74">
        <v>0</v>
      </c>
      <c r="BU221" s="162"/>
      <c r="BV221" s="13" t="s">
        <v>120</v>
      </c>
      <c r="BW221" s="74">
        <v>0</v>
      </c>
      <c r="BX221" s="74">
        <v>0</v>
      </c>
      <c r="BY221" s="74">
        <v>0</v>
      </c>
      <c r="BZ221" s="74">
        <v>0</v>
      </c>
      <c r="CA221" s="74">
        <v>0</v>
      </c>
      <c r="CB221" s="74">
        <v>0</v>
      </c>
      <c r="CC221" s="74">
        <v>0</v>
      </c>
      <c r="CD221" s="74">
        <v>0</v>
      </c>
      <c r="CE221" s="74">
        <v>0</v>
      </c>
      <c r="CF221" s="74">
        <v>0</v>
      </c>
      <c r="CG221" s="74">
        <v>0</v>
      </c>
      <c r="CH221" s="74">
        <v>0</v>
      </c>
      <c r="CI221" s="74">
        <v>0</v>
      </c>
      <c r="CJ221" s="74">
        <v>0</v>
      </c>
      <c r="CK221" s="74">
        <v>0</v>
      </c>
      <c r="CL221" s="74">
        <v>0</v>
      </c>
      <c r="CM221" s="74">
        <v>0</v>
      </c>
      <c r="CN221" s="74">
        <v>0</v>
      </c>
      <c r="CO221" s="162"/>
      <c r="CP221" s="13" t="s">
        <v>120</v>
      </c>
      <c r="CQ221" s="5">
        <v>0</v>
      </c>
      <c r="CR221" s="5">
        <v>0</v>
      </c>
      <c r="CS221" s="5">
        <v>0</v>
      </c>
      <c r="CT221" s="5">
        <v>0</v>
      </c>
      <c r="CU221" s="5">
        <v>0</v>
      </c>
      <c r="CV221" s="29">
        <v>0</v>
      </c>
      <c r="CW221" s="5">
        <v>0</v>
      </c>
      <c r="CX221" s="5">
        <v>0</v>
      </c>
      <c r="CY221" s="72">
        <v>0</v>
      </c>
      <c r="CZ221" s="5">
        <v>0</v>
      </c>
      <c r="DA221" s="162"/>
      <c r="DB221" s="13" t="s">
        <v>120</v>
      </c>
      <c r="DC221" s="74">
        <v>0</v>
      </c>
      <c r="DD221" s="74">
        <v>0</v>
      </c>
      <c r="DE221" s="74">
        <v>0</v>
      </c>
      <c r="DF221" s="74">
        <v>0</v>
      </c>
      <c r="DG221" s="74">
        <v>0</v>
      </c>
      <c r="DH221" s="74">
        <v>0</v>
      </c>
      <c r="DI221" s="74">
        <v>0</v>
      </c>
      <c r="DJ221" s="74">
        <v>0</v>
      </c>
      <c r="DK221" s="74">
        <v>0</v>
      </c>
      <c r="DL221" s="74">
        <v>0</v>
      </c>
      <c r="DM221" s="74">
        <v>0</v>
      </c>
      <c r="DN221" s="74">
        <v>0</v>
      </c>
      <c r="DO221" s="74">
        <v>0</v>
      </c>
      <c r="DP221" s="74">
        <v>0</v>
      </c>
      <c r="DQ221" s="74">
        <v>0</v>
      </c>
      <c r="DR221" s="135"/>
      <c r="DS221" s="138" t="s">
        <v>9</v>
      </c>
      <c r="DT221" s="138" t="s">
        <v>4360</v>
      </c>
      <c r="DU221" s="138">
        <v>0</v>
      </c>
      <c r="DV221" s="138">
        <v>0</v>
      </c>
      <c r="DW221" s="139">
        <v>0</v>
      </c>
      <c r="DX221" s="139">
        <v>0</v>
      </c>
    </row>
    <row r="222" spans="1:128">
      <c r="A222" s="162"/>
      <c r="B222" s="103" t="s">
        <v>102</v>
      </c>
      <c r="C222" s="105">
        <v>906</v>
      </c>
      <c r="D222" s="105">
        <v>405</v>
      </c>
      <c r="E222" s="105">
        <v>309</v>
      </c>
      <c r="F222" s="105">
        <v>133</v>
      </c>
      <c r="G222" s="105">
        <v>0</v>
      </c>
      <c r="H222" s="105">
        <v>0</v>
      </c>
      <c r="I222" s="105">
        <v>72</v>
      </c>
      <c r="J222" s="105">
        <v>31</v>
      </c>
      <c r="K222" s="105">
        <v>22</v>
      </c>
      <c r="L222" s="105">
        <v>3</v>
      </c>
      <c r="M222" s="105">
        <v>447</v>
      </c>
      <c r="N222" s="105">
        <v>245</v>
      </c>
      <c r="O222" s="105">
        <v>0</v>
      </c>
      <c r="P222" s="105">
        <v>0</v>
      </c>
      <c r="Q222" s="105">
        <v>66</v>
      </c>
      <c r="R222" s="105">
        <v>21</v>
      </c>
      <c r="S222" s="105">
        <v>0</v>
      </c>
      <c r="T222" s="105">
        <v>0</v>
      </c>
      <c r="U222" s="105">
        <v>1822</v>
      </c>
      <c r="V222" s="105">
        <v>838</v>
      </c>
      <c r="W222" s="162"/>
      <c r="X222" s="103" t="s">
        <v>102</v>
      </c>
      <c r="Y222" s="105">
        <v>41</v>
      </c>
      <c r="Z222" s="105">
        <v>15</v>
      </c>
      <c r="AA222" s="105">
        <v>25</v>
      </c>
      <c r="AB222" s="105">
        <v>14</v>
      </c>
      <c r="AC222" s="105">
        <v>0</v>
      </c>
      <c r="AD222" s="105">
        <v>0</v>
      </c>
      <c r="AE222" s="105">
        <v>10</v>
      </c>
      <c r="AF222" s="105">
        <v>5</v>
      </c>
      <c r="AG222" s="105">
        <v>0</v>
      </c>
      <c r="AH222" s="105">
        <v>0</v>
      </c>
      <c r="AI222" s="105">
        <v>103</v>
      </c>
      <c r="AJ222" s="105">
        <v>52</v>
      </c>
      <c r="AK222" s="105">
        <v>0</v>
      </c>
      <c r="AL222" s="105">
        <v>0</v>
      </c>
      <c r="AM222" s="105">
        <v>19</v>
      </c>
      <c r="AN222" s="105">
        <v>4</v>
      </c>
      <c r="AO222" s="105">
        <v>0</v>
      </c>
      <c r="AP222" s="105">
        <v>0</v>
      </c>
      <c r="AQ222" s="105">
        <v>198</v>
      </c>
      <c r="AR222" s="105">
        <v>90</v>
      </c>
      <c r="AS222" s="162"/>
      <c r="AT222" s="103" t="s">
        <v>102</v>
      </c>
      <c r="AU222" s="105">
        <v>17</v>
      </c>
      <c r="AV222" s="105">
        <v>6</v>
      </c>
      <c r="AW222" s="105">
        <v>0</v>
      </c>
      <c r="AX222" s="105">
        <v>2</v>
      </c>
      <c r="AY222" s="105">
        <v>1</v>
      </c>
      <c r="AZ222" s="105">
        <v>7</v>
      </c>
      <c r="BA222" s="105">
        <v>0</v>
      </c>
      <c r="BB222" s="105">
        <v>3</v>
      </c>
      <c r="BC222" s="105">
        <v>0</v>
      </c>
      <c r="BD222" s="105">
        <v>36</v>
      </c>
      <c r="BE222" s="105">
        <v>42</v>
      </c>
      <c r="BF222" s="105">
        <v>30</v>
      </c>
      <c r="BG222" s="105">
        <v>17</v>
      </c>
      <c r="BH222" s="105">
        <v>0</v>
      </c>
      <c r="BI222" s="105">
        <v>7</v>
      </c>
      <c r="BJ222" s="162"/>
      <c r="BK222" s="103" t="s">
        <v>102</v>
      </c>
      <c r="BL222" s="105">
        <v>0</v>
      </c>
      <c r="BM222" s="105">
        <v>954</v>
      </c>
      <c r="BN222" s="105">
        <v>35</v>
      </c>
      <c r="BO222" s="105">
        <v>10</v>
      </c>
      <c r="BP222" s="105">
        <v>0</v>
      </c>
      <c r="BQ222" s="105">
        <v>18</v>
      </c>
      <c r="BR222" s="105">
        <v>41</v>
      </c>
      <c r="BS222" s="105">
        <v>26</v>
      </c>
      <c r="BT222" s="105">
        <v>40</v>
      </c>
      <c r="BU222" s="162"/>
      <c r="BV222" s="103" t="s">
        <v>102</v>
      </c>
      <c r="BW222" s="105">
        <v>605</v>
      </c>
      <c r="BX222" s="105">
        <v>288</v>
      </c>
      <c r="BY222" s="105">
        <v>598</v>
      </c>
      <c r="BZ222" s="105">
        <v>284</v>
      </c>
      <c r="CA222" s="105">
        <v>263</v>
      </c>
      <c r="CB222" s="105">
        <v>82</v>
      </c>
      <c r="CC222" s="105">
        <v>0</v>
      </c>
      <c r="CD222" s="105">
        <v>0</v>
      </c>
      <c r="CE222" s="105">
        <v>0</v>
      </c>
      <c r="CF222" s="105">
        <v>0</v>
      </c>
      <c r="CG222" s="105">
        <v>0</v>
      </c>
      <c r="CH222" s="105">
        <v>0</v>
      </c>
      <c r="CI222" s="105">
        <v>55</v>
      </c>
      <c r="CJ222" s="105">
        <v>18</v>
      </c>
      <c r="CK222" s="105">
        <v>55</v>
      </c>
      <c r="CL222" s="105">
        <v>18</v>
      </c>
      <c r="CM222" s="105">
        <v>24</v>
      </c>
      <c r="CN222" s="105">
        <v>8</v>
      </c>
      <c r="CO222" s="162"/>
      <c r="CP222" s="105" t="s">
        <v>102</v>
      </c>
      <c r="CQ222" s="105">
        <v>52</v>
      </c>
      <c r="CR222" s="105">
        <v>33</v>
      </c>
      <c r="CS222" s="105">
        <v>0</v>
      </c>
      <c r="CT222" s="105">
        <v>36</v>
      </c>
      <c r="CU222" s="105">
        <v>0</v>
      </c>
      <c r="CV222" s="105">
        <v>121</v>
      </c>
      <c r="CW222" s="105">
        <v>55</v>
      </c>
      <c r="CX222" s="105">
        <v>48</v>
      </c>
      <c r="CY222" s="105">
        <v>41</v>
      </c>
      <c r="CZ222" s="105">
        <v>22</v>
      </c>
      <c r="DA222" s="162"/>
      <c r="DB222" s="103" t="s">
        <v>102</v>
      </c>
      <c r="DC222" s="105">
        <v>275</v>
      </c>
      <c r="DD222" s="105">
        <v>275</v>
      </c>
      <c r="DE222" s="105">
        <v>56</v>
      </c>
      <c r="DF222" s="105">
        <v>0</v>
      </c>
      <c r="DG222" s="105">
        <v>0</v>
      </c>
      <c r="DH222" s="105">
        <v>0</v>
      </c>
      <c r="DI222" s="105">
        <v>275</v>
      </c>
      <c r="DJ222" s="105">
        <v>0</v>
      </c>
      <c r="DK222" s="105">
        <v>0</v>
      </c>
      <c r="DL222" s="105">
        <v>0</v>
      </c>
      <c r="DM222" s="105">
        <v>0</v>
      </c>
      <c r="DN222" s="105">
        <v>0</v>
      </c>
      <c r="DO222" s="105">
        <v>2</v>
      </c>
      <c r="DP222" s="105">
        <v>7</v>
      </c>
      <c r="DQ222" s="105">
        <v>0</v>
      </c>
      <c r="DR222" s="135"/>
      <c r="DS222" s="138" t="s">
        <v>9</v>
      </c>
      <c r="DT222" s="138" t="s">
        <v>4361</v>
      </c>
      <c r="DU222" s="138">
        <v>660</v>
      </c>
      <c r="DV222" s="138">
        <v>287</v>
      </c>
      <c r="DW222" s="139">
        <v>2053</v>
      </c>
      <c r="DX222" s="139">
        <v>881</v>
      </c>
    </row>
    <row r="223" spans="1:128">
      <c r="A223" s="16" t="s">
        <v>404</v>
      </c>
      <c r="B223" s="83"/>
      <c r="C223" s="83"/>
      <c r="D223" s="83"/>
      <c r="E223" s="83"/>
      <c r="F223" s="83"/>
      <c r="G223" s="83"/>
      <c r="H223" s="83"/>
      <c r="I223" s="83"/>
      <c r="J223" s="83"/>
      <c r="K223" s="83"/>
      <c r="L223" s="83"/>
      <c r="M223" s="83"/>
      <c r="N223" s="83"/>
      <c r="O223" s="83"/>
      <c r="P223" s="83"/>
      <c r="Q223" s="83"/>
      <c r="R223" s="83"/>
      <c r="S223" s="83"/>
      <c r="T223" s="83"/>
      <c r="U223" s="83"/>
      <c r="V223" s="83"/>
      <c r="W223" s="16" t="s">
        <v>404</v>
      </c>
      <c r="X223" s="87"/>
      <c r="Y223" s="101"/>
      <c r="Z223" s="101"/>
      <c r="AA223" s="101"/>
      <c r="AB223" s="101"/>
      <c r="AC223" s="101"/>
      <c r="AD223" s="101"/>
      <c r="AE223" s="101"/>
      <c r="AF223" s="101"/>
      <c r="AG223" s="101"/>
      <c r="AH223" s="101"/>
      <c r="AI223" s="101"/>
      <c r="AJ223" s="101"/>
      <c r="AK223" s="101"/>
      <c r="AL223" s="101"/>
      <c r="AM223" s="101"/>
      <c r="AN223" s="101"/>
      <c r="AO223" s="101"/>
      <c r="AP223" s="101"/>
      <c r="AQ223" s="68"/>
      <c r="AR223" s="88"/>
      <c r="AS223" s="16" t="s">
        <v>404</v>
      </c>
      <c r="AT223" s="87"/>
      <c r="AU223" s="100"/>
      <c r="AV223" s="100"/>
      <c r="AW223" s="100"/>
      <c r="AX223" s="100"/>
      <c r="AY223" s="100"/>
      <c r="AZ223" s="100"/>
      <c r="BA223" s="100"/>
      <c r="BB223" s="100"/>
      <c r="BC223" s="100"/>
      <c r="BD223" s="100"/>
      <c r="BE223" s="100"/>
      <c r="BF223" s="100"/>
      <c r="BG223" s="100"/>
      <c r="BH223" s="100"/>
      <c r="BI223" s="84"/>
      <c r="BJ223" s="16" t="s">
        <v>404</v>
      </c>
      <c r="BK223" s="78"/>
      <c r="BL223" s="3"/>
      <c r="BM223" s="3"/>
      <c r="BN223" s="3"/>
      <c r="BO223" s="3"/>
      <c r="BP223" s="3"/>
      <c r="BQ223" s="3"/>
      <c r="BR223" s="3"/>
      <c r="BS223" s="3"/>
      <c r="BT223" s="3"/>
      <c r="BU223" s="16" t="s">
        <v>404</v>
      </c>
      <c r="BV223" s="87"/>
      <c r="BW223" s="83"/>
      <c r="BX223" s="83"/>
      <c r="BY223" s="83"/>
      <c r="BZ223" s="83"/>
      <c r="CA223" s="83"/>
      <c r="CB223" s="83"/>
      <c r="CC223" s="83"/>
      <c r="CD223" s="83"/>
      <c r="CE223" s="83"/>
      <c r="CF223" s="83"/>
      <c r="CG223" s="83"/>
      <c r="CH223" s="83"/>
      <c r="CI223" s="83"/>
      <c r="CJ223" s="83"/>
      <c r="CK223" s="83"/>
      <c r="CL223" s="83"/>
      <c r="CM223" s="83"/>
      <c r="CN223" s="83"/>
      <c r="CO223" s="16" t="s">
        <v>404</v>
      </c>
      <c r="CP223" s="85"/>
      <c r="CQ223" s="83"/>
      <c r="CR223" s="83"/>
      <c r="CS223" s="83"/>
      <c r="CT223" s="83"/>
      <c r="CU223" s="83"/>
      <c r="CV223" s="83"/>
      <c r="CW223" s="83"/>
      <c r="CX223" s="83"/>
      <c r="CY223" s="83"/>
      <c r="CZ223" s="83"/>
      <c r="DA223" s="16" t="s">
        <v>404</v>
      </c>
      <c r="DB223" s="83"/>
      <c r="DC223" s="99"/>
      <c r="DD223" s="99"/>
      <c r="DE223" s="99"/>
      <c r="DF223" s="99"/>
      <c r="DG223" s="99"/>
      <c r="DH223" s="99"/>
      <c r="DI223" s="99"/>
      <c r="DJ223" s="99"/>
      <c r="DK223" s="99"/>
      <c r="DL223" s="99"/>
      <c r="DM223" s="99"/>
      <c r="DN223" s="99"/>
      <c r="DO223" s="99"/>
      <c r="DP223" s="99"/>
      <c r="DQ223" s="99"/>
      <c r="DR223" s="135"/>
      <c r="DS223" s="138" t="s">
        <v>404</v>
      </c>
      <c r="DT223" s="138" t="s">
        <v>404</v>
      </c>
      <c r="DU223" s="138">
        <v>0</v>
      </c>
      <c r="DV223" s="138">
        <v>0</v>
      </c>
      <c r="DW223" s="139">
        <v>0</v>
      </c>
      <c r="DX223" s="139">
        <v>0</v>
      </c>
    </row>
    <row r="224" spans="1:128">
      <c r="A224" s="162" t="s">
        <v>18</v>
      </c>
      <c r="B224" s="13" t="s">
        <v>119</v>
      </c>
      <c r="C224" s="74">
        <v>81</v>
      </c>
      <c r="D224" s="74">
        <v>23</v>
      </c>
      <c r="E224" s="74">
        <v>44</v>
      </c>
      <c r="F224" s="74">
        <v>13</v>
      </c>
      <c r="G224" s="74">
        <v>0</v>
      </c>
      <c r="H224" s="74">
        <v>0</v>
      </c>
      <c r="I224" s="74">
        <v>0</v>
      </c>
      <c r="J224" s="74">
        <v>0</v>
      </c>
      <c r="K224" s="74">
        <v>0</v>
      </c>
      <c r="L224" s="74">
        <v>0</v>
      </c>
      <c r="M224" s="74">
        <v>35</v>
      </c>
      <c r="N224" s="74">
        <v>9</v>
      </c>
      <c r="O224" s="74">
        <v>0</v>
      </c>
      <c r="P224" s="74">
        <v>0</v>
      </c>
      <c r="Q224" s="74">
        <v>0</v>
      </c>
      <c r="R224" s="74">
        <v>0</v>
      </c>
      <c r="S224" s="74">
        <v>0</v>
      </c>
      <c r="T224" s="74">
        <v>0</v>
      </c>
      <c r="U224" s="67">
        <v>160</v>
      </c>
      <c r="V224" s="67">
        <v>45</v>
      </c>
      <c r="W224" s="162" t="s">
        <v>18</v>
      </c>
      <c r="X224" s="13" t="s">
        <v>119</v>
      </c>
      <c r="Y224" s="74">
        <v>6</v>
      </c>
      <c r="Z224" s="74">
        <v>1</v>
      </c>
      <c r="AA224" s="74">
        <v>3</v>
      </c>
      <c r="AB224" s="74">
        <v>1</v>
      </c>
      <c r="AC224" s="74">
        <v>0</v>
      </c>
      <c r="AD224" s="74">
        <v>0</v>
      </c>
      <c r="AE224" s="74">
        <v>0</v>
      </c>
      <c r="AF224" s="74">
        <v>0</v>
      </c>
      <c r="AG224" s="74">
        <v>0</v>
      </c>
      <c r="AH224" s="74">
        <v>0</v>
      </c>
      <c r="AI224" s="74">
        <v>5</v>
      </c>
      <c r="AJ224" s="74">
        <v>2</v>
      </c>
      <c r="AK224" s="74">
        <v>0</v>
      </c>
      <c r="AL224" s="74">
        <v>0</v>
      </c>
      <c r="AM224" s="74">
        <v>0</v>
      </c>
      <c r="AN224" s="74">
        <v>0</v>
      </c>
      <c r="AO224" s="74">
        <v>0</v>
      </c>
      <c r="AP224" s="74">
        <v>0</v>
      </c>
      <c r="AQ224" s="67">
        <v>14</v>
      </c>
      <c r="AR224" s="67">
        <v>4</v>
      </c>
      <c r="AS224" s="162" t="s">
        <v>18</v>
      </c>
      <c r="AT224" s="13" t="s">
        <v>119</v>
      </c>
      <c r="AU224" s="74">
        <v>2</v>
      </c>
      <c r="AV224" s="74">
        <v>1</v>
      </c>
      <c r="AW224" s="74">
        <v>0</v>
      </c>
      <c r="AX224" s="74">
        <v>0</v>
      </c>
      <c r="AY224" s="74">
        <v>0</v>
      </c>
      <c r="AZ224" s="74">
        <v>1</v>
      </c>
      <c r="BA224" s="74">
        <v>0</v>
      </c>
      <c r="BB224" s="74">
        <v>0</v>
      </c>
      <c r="BC224" s="74">
        <v>0</v>
      </c>
      <c r="BD224" s="67">
        <v>4</v>
      </c>
      <c r="BE224" s="76">
        <v>3</v>
      </c>
      <c r="BF224" s="74">
        <v>2</v>
      </c>
      <c r="BG224" s="74">
        <v>0</v>
      </c>
      <c r="BH224" s="74">
        <v>2</v>
      </c>
      <c r="BI224" s="74">
        <v>1</v>
      </c>
      <c r="BJ224" s="162" t="s">
        <v>18</v>
      </c>
      <c r="BK224" s="13" t="s">
        <v>119</v>
      </c>
      <c r="BL224" s="74">
        <v>0</v>
      </c>
      <c r="BM224" s="74">
        <v>50</v>
      </c>
      <c r="BN224" s="74">
        <v>0</v>
      </c>
      <c r="BO224" s="74">
        <v>0</v>
      </c>
      <c r="BP224" s="74">
        <v>0</v>
      </c>
      <c r="BQ224" s="74">
        <v>0</v>
      </c>
      <c r="BR224" s="74">
        <v>3</v>
      </c>
      <c r="BS224" s="74">
        <v>2</v>
      </c>
      <c r="BT224" s="74">
        <v>2</v>
      </c>
      <c r="BU224" s="162" t="s">
        <v>18</v>
      </c>
      <c r="BV224" s="13" t="s">
        <v>119</v>
      </c>
      <c r="BW224" s="74">
        <v>22</v>
      </c>
      <c r="BX224" s="74">
        <v>2</v>
      </c>
      <c r="BY224" s="74">
        <v>22</v>
      </c>
      <c r="BZ224" s="74">
        <v>2</v>
      </c>
      <c r="CA224" s="74">
        <v>17</v>
      </c>
      <c r="CB224" s="74">
        <v>0</v>
      </c>
      <c r="CC224" s="74">
        <v>0</v>
      </c>
      <c r="CD224" s="74">
        <v>0</v>
      </c>
      <c r="CE224" s="74">
        <v>0</v>
      </c>
      <c r="CF224" s="74">
        <v>0</v>
      </c>
      <c r="CG224" s="74">
        <v>0</v>
      </c>
      <c r="CH224" s="74">
        <v>0</v>
      </c>
      <c r="CI224" s="74">
        <v>0</v>
      </c>
      <c r="CJ224" s="74">
        <v>0</v>
      </c>
      <c r="CK224" s="74">
        <v>0</v>
      </c>
      <c r="CL224" s="74">
        <v>0</v>
      </c>
      <c r="CM224" s="74">
        <v>0</v>
      </c>
      <c r="CN224" s="74">
        <v>0</v>
      </c>
      <c r="CO224" s="162" t="s">
        <v>18</v>
      </c>
      <c r="CP224" s="13" t="s">
        <v>119</v>
      </c>
      <c r="CQ224" s="5">
        <v>6</v>
      </c>
      <c r="CR224" s="5">
        <v>1</v>
      </c>
      <c r="CS224" s="5">
        <v>0</v>
      </c>
      <c r="CT224" s="5">
        <v>4</v>
      </c>
      <c r="CU224" s="5">
        <v>0</v>
      </c>
      <c r="CV224" s="29">
        <v>11</v>
      </c>
      <c r="CW224" s="5">
        <v>5</v>
      </c>
      <c r="CX224" s="5">
        <v>3</v>
      </c>
      <c r="CY224" s="72">
        <v>4</v>
      </c>
      <c r="CZ224" s="5">
        <v>1</v>
      </c>
      <c r="DA224" s="162" t="s">
        <v>18</v>
      </c>
      <c r="DB224" s="13" t="s">
        <v>119</v>
      </c>
      <c r="DC224" s="74">
        <v>39</v>
      </c>
      <c r="DD224" s="74">
        <v>22</v>
      </c>
      <c r="DE224" s="74">
        <v>3</v>
      </c>
      <c r="DF224" s="74">
        <v>0</v>
      </c>
      <c r="DG224" s="74">
        <v>0</v>
      </c>
      <c r="DH224" s="74">
        <v>0</v>
      </c>
      <c r="DI224" s="74">
        <v>26</v>
      </c>
      <c r="DJ224" s="74">
        <v>0</v>
      </c>
      <c r="DK224" s="74">
        <v>0</v>
      </c>
      <c r="DL224" s="74">
        <v>0</v>
      </c>
      <c r="DM224" s="74">
        <v>0</v>
      </c>
      <c r="DN224" s="74">
        <v>0</v>
      </c>
      <c r="DO224" s="74">
        <v>0</v>
      </c>
      <c r="DP224" s="74">
        <v>0</v>
      </c>
      <c r="DQ224" s="74">
        <v>0</v>
      </c>
      <c r="DR224" s="135"/>
      <c r="DS224" s="138" t="s">
        <v>18</v>
      </c>
      <c r="DT224" s="138" t="s">
        <v>4362</v>
      </c>
      <c r="DU224" s="138">
        <v>22</v>
      </c>
      <c r="DV224" s="138">
        <v>17</v>
      </c>
      <c r="DW224" s="139">
        <v>100</v>
      </c>
      <c r="DX224" s="139">
        <v>90</v>
      </c>
    </row>
    <row r="225" spans="1:128">
      <c r="A225" s="162"/>
      <c r="B225" s="13" t="s">
        <v>120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67">
        <v>0</v>
      </c>
      <c r="V225" s="67">
        <v>0</v>
      </c>
      <c r="W225" s="162"/>
      <c r="X225" s="13" t="s">
        <v>120</v>
      </c>
      <c r="Y225" s="74">
        <v>0</v>
      </c>
      <c r="Z225" s="74">
        <v>0</v>
      </c>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67">
        <v>0</v>
      </c>
      <c r="AR225" s="67">
        <v>0</v>
      </c>
      <c r="AS225" s="162"/>
      <c r="AT225" s="13" t="s">
        <v>120</v>
      </c>
      <c r="AU225" s="74">
        <v>0</v>
      </c>
      <c r="AV225" s="74">
        <v>0</v>
      </c>
      <c r="AW225" s="74">
        <v>0</v>
      </c>
      <c r="AX225" s="74">
        <v>0</v>
      </c>
      <c r="AY225" s="74">
        <v>0</v>
      </c>
      <c r="AZ225" s="74">
        <v>0</v>
      </c>
      <c r="BA225" s="74">
        <v>0</v>
      </c>
      <c r="BB225" s="74">
        <v>0</v>
      </c>
      <c r="BC225" s="74">
        <v>0</v>
      </c>
      <c r="BD225" s="67">
        <v>0</v>
      </c>
      <c r="BE225" s="76">
        <v>0</v>
      </c>
      <c r="BF225" s="74">
        <v>0</v>
      </c>
      <c r="BG225" s="74">
        <v>0</v>
      </c>
      <c r="BH225" s="74">
        <v>0</v>
      </c>
      <c r="BI225" s="74">
        <v>0</v>
      </c>
      <c r="BJ225" s="162"/>
      <c r="BK225" s="13" t="s">
        <v>120</v>
      </c>
      <c r="BL225" s="74">
        <v>0</v>
      </c>
      <c r="BM225" s="74">
        <v>0</v>
      </c>
      <c r="BN225" s="74">
        <v>0</v>
      </c>
      <c r="BO225" s="74">
        <v>0</v>
      </c>
      <c r="BP225" s="74">
        <v>0</v>
      </c>
      <c r="BQ225" s="74">
        <v>0</v>
      </c>
      <c r="BR225" s="74">
        <v>0</v>
      </c>
      <c r="BS225" s="74">
        <v>0</v>
      </c>
      <c r="BT225" s="74">
        <v>0</v>
      </c>
      <c r="BU225" s="162"/>
      <c r="BV225" s="13" t="s">
        <v>120</v>
      </c>
      <c r="BW225" s="74">
        <v>0</v>
      </c>
      <c r="BX225" s="74">
        <v>0</v>
      </c>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162"/>
      <c r="CP225" s="13" t="s">
        <v>120</v>
      </c>
      <c r="CQ225" s="5">
        <v>0</v>
      </c>
      <c r="CR225" s="5">
        <v>0</v>
      </c>
      <c r="CS225" s="5">
        <v>0</v>
      </c>
      <c r="CT225" s="5">
        <v>0</v>
      </c>
      <c r="CU225" s="5">
        <v>0</v>
      </c>
      <c r="CV225" s="29">
        <v>0</v>
      </c>
      <c r="CW225" s="5">
        <v>0</v>
      </c>
      <c r="CX225" s="5">
        <v>0</v>
      </c>
      <c r="CY225" s="72">
        <v>0</v>
      </c>
      <c r="CZ225" s="5">
        <v>0</v>
      </c>
      <c r="DA225" s="162"/>
      <c r="DB225" s="13" t="s">
        <v>120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135"/>
      <c r="DS225" s="138" t="s">
        <v>18</v>
      </c>
      <c r="DT225" s="138" t="s">
        <v>4363</v>
      </c>
      <c r="DU225" s="138">
        <v>0</v>
      </c>
      <c r="DV225" s="138">
        <v>0</v>
      </c>
      <c r="DW225" s="139">
        <v>0</v>
      </c>
      <c r="DX225" s="139">
        <v>0</v>
      </c>
    </row>
    <row r="226" spans="1:128">
      <c r="A226" s="162"/>
      <c r="B226" s="103" t="s">
        <v>102</v>
      </c>
      <c r="C226" s="105">
        <v>81</v>
      </c>
      <c r="D226" s="105">
        <v>23</v>
      </c>
      <c r="E226" s="105">
        <v>44</v>
      </c>
      <c r="F226" s="105">
        <v>13</v>
      </c>
      <c r="G226" s="105">
        <v>0</v>
      </c>
      <c r="H226" s="105">
        <v>0</v>
      </c>
      <c r="I226" s="105">
        <v>0</v>
      </c>
      <c r="J226" s="105">
        <v>0</v>
      </c>
      <c r="K226" s="105">
        <v>0</v>
      </c>
      <c r="L226" s="105">
        <v>0</v>
      </c>
      <c r="M226" s="105">
        <v>35</v>
      </c>
      <c r="N226" s="105">
        <v>9</v>
      </c>
      <c r="O226" s="105">
        <v>0</v>
      </c>
      <c r="P226" s="105">
        <v>0</v>
      </c>
      <c r="Q226" s="105">
        <v>0</v>
      </c>
      <c r="R226" s="105">
        <v>0</v>
      </c>
      <c r="S226" s="105">
        <v>0</v>
      </c>
      <c r="T226" s="105">
        <v>0</v>
      </c>
      <c r="U226" s="105">
        <v>160</v>
      </c>
      <c r="V226" s="105">
        <v>45</v>
      </c>
      <c r="W226" s="162"/>
      <c r="X226" s="103" t="s">
        <v>102</v>
      </c>
      <c r="Y226" s="105">
        <v>6</v>
      </c>
      <c r="Z226" s="105">
        <v>1</v>
      </c>
      <c r="AA226" s="105">
        <v>3</v>
      </c>
      <c r="AB226" s="105">
        <v>1</v>
      </c>
      <c r="AC226" s="105">
        <v>0</v>
      </c>
      <c r="AD226" s="105">
        <v>0</v>
      </c>
      <c r="AE226" s="105">
        <v>0</v>
      </c>
      <c r="AF226" s="105">
        <v>0</v>
      </c>
      <c r="AG226" s="105">
        <v>0</v>
      </c>
      <c r="AH226" s="105">
        <v>0</v>
      </c>
      <c r="AI226" s="105">
        <v>5</v>
      </c>
      <c r="AJ226" s="105">
        <v>2</v>
      </c>
      <c r="AK226" s="105">
        <v>0</v>
      </c>
      <c r="AL226" s="105">
        <v>0</v>
      </c>
      <c r="AM226" s="105">
        <v>0</v>
      </c>
      <c r="AN226" s="105">
        <v>0</v>
      </c>
      <c r="AO226" s="105">
        <v>0</v>
      </c>
      <c r="AP226" s="105">
        <v>0</v>
      </c>
      <c r="AQ226" s="105">
        <v>14</v>
      </c>
      <c r="AR226" s="105">
        <v>4</v>
      </c>
      <c r="AS226" s="162"/>
      <c r="AT226" s="103" t="s">
        <v>102</v>
      </c>
      <c r="AU226" s="105">
        <v>2</v>
      </c>
      <c r="AV226" s="105">
        <v>1</v>
      </c>
      <c r="AW226" s="105">
        <v>0</v>
      </c>
      <c r="AX226" s="105">
        <v>0</v>
      </c>
      <c r="AY226" s="105">
        <v>0</v>
      </c>
      <c r="AZ226" s="105">
        <v>1</v>
      </c>
      <c r="BA226" s="105">
        <v>0</v>
      </c>
      <c r="BB226" s="105">
        <v>0</v>
      </c>
      <c r="BC226" s="105">
        <v>0</v>
      </c>
      <c r="BD226" s="105">
        <v>4</v>
      </c>
      <c r="BE226" s="105">
        <v>3</v>
      </c>
      <c r="BF226" s="105">
        <v>2</v>
      </c>
      <c r="BG226" s="105">
        <v>0</v>
      </c>
      <c r="BH226" s="105">
        <v>2</v>
      </c>
      <c r="BI226" s="105">
        <v>1</v>
      </c>
      <c r="BJ226" s="162"/>
      <c r="BK226" s="103" t="s">
        <v>102</v>
      </c>
      <c r="BL226" s="105">
        <v>0</v>
      </c>
      <c r="BM226" s="105">
        <v>50</v>
      </c>
      <c r="BN226" s="105">
        <v>0</v>
      </c>
      <c r="BO226" s="105">
        <v>0</v>
      </c>
      <c r="BP226" s="105">
        <v>0</v>
      </c>
      <c r="BQ226" s="105">
        <v>0</v>
      </c>
      <c r="BR226" s="105">
        <v>3</v>
      </c>
      <c r="BS226" s="105">
        <v>2</v>
      </c>
      <c r="BT226" s="105">
        <v>2</v>
      </c>
      <c r="BU226" s="162"/>
      <c r="BV226" s="103" t="s">
        <v>102</v>
      </c>
      <c r="BW226" s="105">
        <v>22</v>
      </c>
      <c r="BX226" s="105">
        <v>2</v>
      </c>
      <c r="BY226" s="105">
        <v>22</v>
      </c>
      <c r="BZ226" s="105">
        <v>2</v>
      </c>
      <c r="CA226" s="105">
        <v>17</v>
      </c>
      <c r="CB226" s="105">
        <v>0</v>
      </c>
      <c r="CC226" s="105">
        <v>0</v>
      </c>
      <c r="CD226" s="105">
        <v>0</v>
      </c>
      <c r="CE226" s="105">
        <v>0</v>
      </c>
      <c r="CF226" s="105">
        <v>0</v>
      </c>
      <c r="CG226" s="105">
        <v>0</v>
      </c>
      <c r="CH226" s="105">
        <v>0</v>
      </c>
      <c r="CI226" s="105">
        <v>0</v>
      </c>
      <c r="CJ226" s="105">
        <v>0</v>
      </c>
      <c r="CK226" s="105">
        <v>0</v>
      </c>
      <c r="CL226" s="105">
        <v>0</v>
      </c>
      <c r="CM226" s="105">
        <v>0</v>
      </c>
      <c r="CN226" s="105">
        <v>0</v>
      </c>
      <c r="CO226" s="162"/>
      <c r="CP226" s="105" t="s">
        <v>102</v>
      </c>
      <c r="CQ226" s="105">
        <v>6</v>
      </c>
      <c r="CR226" s="105">
        <v>1</v>
      </c>
      <c r="CS226" s="105">
        <v>0</v>
      </c>
      <c r="CT226" s="105">
        <v>4</v>
      </c>
      <c r="CU226" s="105">
        <v>0</v>
      </c>
      <c r="CV226" s="105">
        <v>11</v>
      </c>
      <c r="CW226" s="105">
        <v>5</v>
      </c>
      <c r="CX226" s="105">
        <v>3</v>
      </c>
      <c r="CY226" s="105">
        <v>4</v>
      </c>
      <c r="CZ226" s="105">
        <v>1</v>
      </c>
      <c r="DA226" s="162"/>
      <c r="DB226" s="103" t="s">
        <v>102</v>
      </c>
      <c r="DC226" s="105">
        <v>39</v>
      </c>
      <c r="DD226" s="105">
        <v>22</v>
      </c>
      <c r="DE226" s="105">
        <v>3</v>
      </c>
      <c r="DF226" s="105">
        <v>0</v>
      </c>
      <c r="DG226" s="105">
        <v>0</v>
      </c>
      <c r="DH226" s="105">
        <v>0</v>
      </c>
      <c r="DI226" s="105">
        <v>26</v>
      </c>
      <c r="DJ226" s="105">
        <v>0</v>
      </c>
      <c r="DK226" s="105">
        <v>0</v>
      </c>
      <c r="DL226" s="105">
        <v>0</v>
      </c>
      <c r="DM226" s="105">
        <v>0</v>
      </c>
      <c r="DN226" s="105">
        <v>0</v>
      </c>
      <c r="DO226" s="105">
        <v>0</v>
      </c>
      <c r="DP226" s="105">
        <v>0</v>
      </c>
      <c r="DQ226" s="105">
        <v>0</v>
      </c>
      <c r="DR226" s="135"/>
      <c r="DS226" s="138" t="s">
        <v>18</v>
      </c>
      <c r="DT226" s="138" t="s">
        <v>4364</v>
      </c>
      <c r="DU226" s="138">
        <v>22</v>
      </c>
      <c r="DV226" s="138">
        <v>17</v>
      </c>
      <c r="DW226" s="139">
        <v>100</v>
      </c>
      <c r="DX226" s="139">
        <v>90</v>
      </c>
    </row>
    <row r="227" spans="1:128" ht="14.45" customHeight="1">
      <c r="A227" s="162" t="s">
        <v>210</v>
      </c>
      <c r="B227" s="13" t="s">
        <v>119</v>
      </c>
      <c r="C227" s="74">
        <v>1315</v>
      </c>
      <c r="D227" s="74">
        <v>499</v>
      </c>
      <c r="E227" s="74">
        <v>343</v>
      </c>
      <c r="F227" s="74">
        <v>136</v>
      </c>
      <c r="G227" s="74">
        <v>36</v>
      </c>
      <c r="H227" s="74">
        <v>9</v>
      </c>
      <c r="I227" s="74">
        <v>0</v>
      </c>
      <c r="J227" s="74">
        <v>0</v>
      </c>
      <c r="K227" s="74">
        <v>31</v>
      </c>
      <c r="L227" s="74">
        <v>8</v>
      </c>
      <c r="M227" s="74">
        <v>460</v>
      </c>
      <c r="N227" s="74">
        <v>169</v>
      </c>
      <c r="O227" s="74">
        <v>0</v>
      </c>
      <c r="P227" s="74">
        <v>0</v>
      </c>
      <c r="Q227" s="74">
        <v>0</v>
      </c>
      <c r="R227" s="74">
        <v>0</v>
      </c>
      <c r="S227" s="74">
        <v>0</v>
      </c>
      <c r="T227" s="74">
        <v>0</v>
      </c>
      <c r="U227" s="67">
        <v>2185</v>
      </c>
      <c r="V227" s="67">
        <v>821</v>
      </c>
      <c r="W227" s="162" t="s">
        <v>210</v>
      </c>
      <c r="X227" s="13" t="s">
        <v>119</v>
      </c>
      <c r="Y227" s="74">
        <v>95</v>
      </c>
      <c r="Z227" s="74">
        <v>38</v>
      </c>
      <c r="AA227" s="74">
        <v>44</v>
      </c>
      <c r="AB227" s="74">
        <v>24</v>
      </c>
      <c r="AC227" s="74">
        <v>4</v>
      </c>
      <c r="AD227" s="74">
        <v>1</v>
      </c>
      <c r="AE227" s="74">
        <v>0</v>
      </c>
      <c r="AF227" s="74">
        <v>0</v>
      </c>
      <c r="AG227" s="74">
        <v>0</v>
      </c>
      <c r="AH227" s="74">
        <v>0</v>
      </c>
      <c r="AI227" s="74">
        <v>177</v>
      </c>
      <c r="AJ227" s="74">
        <v>71</v>
      </c>
      <c r="AK227" s="74">
        <v>0</v>
      </c>
      <c r="AL227" s="74">
        <v>0</v>
      </c>
      <c r="AM227" s="74">
        <v>0</v>
      </c>
      <c r="AN227" s="74">
        <v>0</v>
      </c>
      <c r="AO227" s="74">
        <v>0</v>
      </c>
      <c r="AP227" s="74">
        <v>0</v>
      </c>
      <c r="AQ227" s="67">
        <v>320</v>
      </c>
      <c r="AR227" s="67">
        <v>134</v>
      </c>
      <c r="AS227" s="162" t="s">
        <v>210</v>
      </c>
      <c r="AT227" s="13" t="s">
        <v>119</v>
      </c>
      <c r="AU227" s="74">
        <v>22</v>
      </c>
      <c r="AV227" s="74">
        <v>7</v>
      </c>
      <c r="AW227" s="74">
        <v>1</v>
      </c>
      <c r="AX227" s="74">
        <v>0</v>
      </c>
      <c r="AY227" s="74">
        <v>1</v>
      </c>
      <c r="AZ227" s="74">
        <v>9</v>
      </c>
      <c r="BA227" s="74">
        <v>0</v>
      </c>
      <c r="BB227" s="74">
        <v>0</v>
      </c>
      <c r="BC227" s="74">
        <v>0</v>
      </c>
      <c r="BD227" s="67">
        <v>40</v>
      </c>
      <c r="BE227" s="76">
        <v>37</v>
      </c>
      <c r="BF227" s="74">
        <v>19</v>
      </c>
      <c r="BG227" s="74">
        <v>2</v>
      </c>
      <c r="BH227" s="74">
        <v>2</v>
      </c>
      <c r="BI227" s="74">
        <v>10</v>
      </c>
      <c r="BJ227" s="162" t="s">
        <v>210</v>
      </c>
      <c r="BK227" s="13" t="s">
        <v>119</v>
      </c>
      <c r="BL227" s="74">
        <v>4</v>
      </c>
      <c r="BM227" s="74">
        <v>715</v>
      </c>
      <c r="BN227" s="74">
        <v>106</v>
      </c>
      <c r="BO227" s="74">
        <v>0</v>
      </c>
      <c r="BP227" s="74">
        <v>0</v>
      </c>
      <c r="BQ227" s="74">
        <v>4</v>
      </c>
      <c r="BR227" s="74">
        <v>37</v>
      </c>
      <c r="BS227" s="74">
        <v>16</v>
      </c>
      <c r="BT227" s="74">
        <v>15</v>
      </c>
      <c r="BU227" s="162" t="s">
        <v>210</v>
      </c>
      <c r="BV227" s="13" t="s">
        <v>119</v>
      </c>
      <c r="BW227" s="74">
        <v>413</v>
      </c>
      <c r="BX227" s="74">
        <v>140</v>
      </c>
      <c r="BY227" s="74">
        <v>411</v>
      </c>
      <c r="BZ227" s="74">
        <v>140</v>
      </c>
      <c r="CA227" s="74">
        <v>145</v>
      </c>
      <c r="CB227" s="74">
        <v>46</v>
      </c>
      <c r="CC227" s="74">
        <v>0</v>
      </c>
      <c r="CD227" s="74">
        <v>0</v>
      </c>
      <c r="CE227" s="74">
        <v>0</v>
      </c>
      <c r="CF227" s="74">
        <v>0</v>
      </c>
      <c r="CG227" s="74">
        <v>0</v>
      </c>
      <c r="CH227" s="74">
        <v>0</v>
      </c>
      <c r="CI227" s="74">
        <v>0</v>
      </c>
      <c r="CJ227" s="74">
        <v>0</v>
      </c>
      <c r="CK227" s="74">
        <v>0</v>
      </c>
      <c r="CL227" s="74">
        <v>0</v>
      </c>
      <c r="CM227" s="74">
        <v>0</v>
      </c>
      <c r="CN227" s="74">
        <v>0</v>
      </c>
      <c r="CO227" s="162" t="s">
        <v>210</v>
      </c>
      <c r="CP227" s="13" t="s">
        <v>119</v>
      </c>
      <c r="CQ227" s="5">
        <v>4</v>
      </c>
      <c r="CR227" s="5">
        <v>7</v>
      </c>
      <c r="CS227" s="5">
        <v>0</v>
      </c>
      <c r="CT227" s="5">
        <v>65</v>
      </c>
      <c r="CU227" s="5">
        <v>0</v>
      </c>
      <c r="CV227" s="29">
        <v>76</v>
      </c>
      <c r="CW227" s="5">
        <v>22</v>
      </c>
      <c r="CX227" s="5">
        <v>9</v>
      </c>
      <c r="CY227" s="72">
        <v>11</v>
      </c>
      <c r="CZ227" s="5">
        <v>3</v>
      </c>
      <c r="DA227" s="162" t="s">
        <v>210</v>
      </c>
      <c r="DB227" s="13" t="s">
        <v>119</v>
      </c>
      <c r="DC227" s="74">
        <v>414</v>
      </c>
      <c r="DD227" s="74">
        <v>429</v>
      </c>
      <c r="DE227" s="74">
        <v>10</v>
      </c>
      <c r="DF227" s="74">
        <v>0</v>
      </c>
      <c r="DG227" s="74">
        <v>0</v>
      </c>
      <c r="DH227" s="74">
        <v>0</v>
      </c>
      <c r="DI227" s="74">
        <v>414</v>
      </c>
      <c r="DJ227" s="74">
        <v>0</v>
      </c>
      <c r="DK227" s="74">
        <v>0</v>
      </c>
      <c r="DL227" s="74">
        <v>0</v>
      </c>
      <c r="DM227" s="74">
        <v>0</v>
      </c>
      <c r="DN227" s="74">
        <v>0</v>
      </c>
      <c r="DO227" s="74">
        <v>0</v>
      </c>
      <c r="DP227" s="74">
        <v>10</v>
      </c>
      <c r="DQ227" s="74">
        <v>1</v>
      </c>
      <c r="DR227" s="135"/>
      <c r="DS227" s="138" t="s">
        <v>210</v>
      </c>
      <c r="DT227" s="138" t="s">
        <v>4365</v>
      </c>
      <c r="DU227" s="138">
        <v>413</v>
      </c>
      <c r="DV227" s="138">
        <v>145</v>
      </c>
      <c r="DW227" s="139">
        <v>1752</v>
      </c>
      <c r="DX227" s="139">
        <v>1267</v>
      </c>
    </row>
    <row r="228" spans="1:128">
      <c r="A228" s="162"/>
      <c r="B228" s="13" t="s">
        <v>120</v>
      </c>
      <c r="C228" s="74">
        <v>377</v>
      </c>
      <c r="D228" s="74">
        <v>166</v>
      </c>
      <c r="E228" s="74">
        <v>132</v>
      </c>
      <c r="F228" s="74">
        <v>74</v>
      </c>
      <c r="G228" s="74">
        <v>35</v>
      </c>
      <c r="H228" s="74">
        <v>9</v>
      </c>
      <c r="I228" s="74">
        <v>0</v>
      </c>
      <c r="J228" s="74">
        <v>0</v>
      </c>
      <c r="K228" s="74">
        <v>88</v>
      </c>
      <c r="L228" s="74">
        <v>24</v>
      </c>
      <c r="M228" s="74">
        <v>145</v>
      </c>
      <c r="N228" s="74">
        <v>68</v>
      </c>
      <c r="O228" s="74">
        <v>17</v>
      </c>
      <c r="P228" s="74">
        <v>6</v>
      </c>
      <c r="Q228" s="74">
        <v>26</v>
      </c>
      <c r="R228" s="74">
        <v>8</v>
      </c>
      <c r="S228" s="74">
        <v>53</v>
      </c>
      <c r="T228" s="74">
        <v>15</v>
      </c>
      <c r="U228" s="67">
        <v>873</v>
      </c>
      <c r="V228" s="67">
        <v>370</v>
      </c>
      <c r="W228" s="162"/>
      <c r="X228" s="13" t="s">
        <v>120</v>
      </c>
      <c r="Y228" s="74">
        <v>7</v>
      </c>
      <c r="Z228" s="74">
        <v>1</v>
      </c>
      <c r="AA228" s="74">
        <v>1</v>
      </c>
      <c r="AB228" s="74">
        <v>1</v>
      </c>
      <c r="AC228" s="74">
        <v>0</v>
      </c>
      <c r="AD228" s="74">
        <v>0</v>
      </c>
      <c r="AE228" s="74">
        <v>0</v>
      </c>
      <c r="AF228" s="74">
        <v>0</v>
      </c>
      <c r="AG228" s="74">
        <v>2</v>
      </c>
      <c r="AH228" s="74">
        <v>0</v>
      </c>
      <c r="AI228" s="74">
        <v>20</v>
      </c>
      <c r="AJ228" s="74">
        <v>8</v>
      </c>
      <c r="AK228" s="74">
        <v>0</v>
      </c>
      <c r="AL228" s="74">
        <v>0</v>
      </c>
      <c r="AM228" s="74">
        <v>11</v>
      </c>
      <c r="AN228" s="74">
        <v>4</v>
      </c>
      <c r="AO228" s="74">
        <v>0</v>
      </c>
      <c r="AP228" s="74">
        <v>0</v>
      </c>
      <c r="AQ228" s="67">
        <v>41</v>
      </c>
      <c r="AR228" s="67">
        <v>14</v>
      </c>
      <c r="AS228" s="162"/>
      <c r="AT228" s="13" t="s">
        <v>120</v>
      </c>
      <c r="AU228" s="74">
        <v>6</v>
      </c>
      <c r="AV228" s="74">
        <v>2</v>
      </c>
      <c r="AW228" s="74">
        <v>1</v>
      </c>
      <c r="AX228" s="74">
        <v>0</v>
      </c>
      <c r="AY228" s="74">
        <v>2</v>
      </c>
      <c r="AZ228" s="74">
        <v>3</v>
      </c>
      <c r="BA228" s="74">
        <v>1</v>
      </c>
      <c r="BB228" s="74">
        <v>1</v>
      </c>
      <c r="BC228" s="74">
        <v>1</v>
      </c>
      <c r="BD228" s="67">
        <v>17</v>
      </c>
      <c r="BE228" s="76">
        <v>21</v>
      </c>
      <c r="BF228" s="74">
        <v>4</v>
      </c>
      <c r="BG228" s="74">
        <v>0</v>
      </c>
      <c r="BH228" s="74">
        <v>0</v>
      </c>
      <c r="BI228" s="74">
        <v>1</v>
      </c>
      <c r="BJ228" s="162"/>
      <c r="BK228" s="13" t="s">
        <v>120</v>
      </c>
      <c r="BL228" s="74">
        <v>0</v>
      </c>
      <c r="BM228" s="74">
        <v>463</v>
      </c>
      <c r="BN228" s="74">
        <v>1</v>
      </c>
      <c r="BO228" s="74">
        <v>0</v>
      </c>
      <c r="BP228" s="74">
        <v>0</v>
      </c>
      <c r="BQ228" s="74">
        <v>3</v>
      </c>
      <c r="BR228" s="74">
        <v>17</v>
      </c>
      <c r="BS228" s="74">
        <v>17</v>
      </c>
      <c r="BT228" s="74">
        <v>17</v>
      </c>
      <c r="BU228" s="162"/>
      <c r="BV228" s="13" t="s">
        <v>120</v>
      </c>
      <c r="BW228" s="74">
        <v>114</v>
      </c>
      <c r="BX228" s="74">
        <v>41</v>
      </c>
      <c r="BY228" s="74">
        <v>114</v>
      </c>
      <c r="BZ228" s="74">
        <v>41</v>
      </c>
      <c r="CA228" s="74">
        <v>89</v>
      </c>
      <c r="CB228" s="74">
        <v>41</v>
      </c>
      <c r="CC228" s="74">
        <v>0</v>
      </c>
      <c r="CD228" s="74">
        <v>0</v>
      </c>
      <c r="CE228" s="74">
        <v>0</v>
      </c>
      <c r="CF228" s="74">
        <v>0</v>
      </c>
      <c r="CG228" s="74">
        <v>0</v>
      </c>
      <c r="CH228" s="74">
        <v>0</v>
      </c>
      <c r="CI228" s="74">
        <v>51</v>
      </c>
      <c r="CJ228" s="74">
        <v>10</v>
      </c>
      <c r="CK228" s="74">
        <v>51</v>
      </c>
      <c r="CL228" s="74">
        <v>10</v>
      </c>
      <c r="CM228" s="74">
        <v>30</v>
      </c>
      <c r="CN228" s="74">
        <v>3</v>
      </c>
      <c r="CO228" s="162"/>
      <c r="CP228" s="13" t="s">
        <v>120</v>
      </c>
      <c r="CQ228" s="5">
        <v>26</v>
      </c>
      <c r="CR228" s="5">
        <v>0</v>
      </c>
      <c r="CS228" s="5">
        <v>0</v>
      </c>
      <c r="CT228" s="5">
        <v>10</v>
      </c>
      <c r="CU228" s="5">
        <v>0</v>
      </c>
      <c r="CV228" s="29">
        <v>36</v>
      </c>
      <c r="CW228" s="5">
        <v>17</v>
      </c>
      <c r="CX228" s="5">
        <v>18</v>
      </c>
      <c r="CY228" s="72">
        <v>13</v>
      </c>
      <c r="CZ228" s="5">
        <v>4</v>
      </c>
      <c r="DA228" s="162"/>
      <c r="DB228" s="13" t="s">
        <v>120</v>
      </c>
      <c r="DC228" s="74">
        <v>156</v>
      </c>
      <c r="DD228" s="74">
        <v>157</v>
      </c>
      <c r="DE228" s="74">
        <v>0</v>
      </c>
      <c r="DF228" s="74">
        <v>0</v>
      </c>
      <c r="DG228" s="74">
        <v>0</v>
      </c>
      <c r="DH228" s="74">
        <v>0</v>
      </c>
      <c r="DI228" s="74">
        <v>0</v>
      </c>
      <c r="DJ228" s="74">
        <v>174</v>
      </c>
      <c r="DK228" s="74">
        <v>0</v>
      </c>
      <c r="DL228" s="74">
        <v>0</v>
      </c>
      <c r="DM228" s="74">
        <v>0</v>
      </c>
      <c r="DN228" s="74">
        <v>0</v>
      </c>
      <c r="DO228" s="74">
        <v>0</v>
      </c>
      <c r="DP228" s="74">
        <v>0</v>
      </c>
      <c r="DQ228" s="74">
        <v>0</v>
      </c>
      <c r="DR228" s="135"/>
      <c r="DS228" s="138" t="s">
        <v>210</v>
      </c>
      <c r="DT228" s="138" t="s">
        <v>4366</v>
      </c>
      <c r="DU228" s="138">
        <v>165</v>
      </c>
      <c r="DV228" s="138">
        <v>119</v>
      </c>
      <c r="DW228" s="139">
        <v>929</v>
      </c>
      <c r="DX228" s="139">
        <v>487</v>
      </c>
    </row>
    <row r="229" spans="1:128">
      <c r="A229" s="162"/>
      <c r="B229" s="103" t="s">
        <v>102</v>
      </c>
      <c r="C229" s="105">
        <v>1692</v>
      </c>
      <c r="D229" s="105">
        <v>665</v>
      </c>
      <c r="E229" s="105">
        <v>475</v>
      </c>
      <c r="F229" s="105">
        <v>210</v>
      </c>
      <c r="G229" s="105">
        <v>71</v>
      </c>
      <c r="H229" s="105">
        <v>18</v>
      </c>
      <c r="I229" s="105">
        <v>0</v>
      </c>
      <c r="J229" s="105">
        <v>0</v>
      </c>
      <c r="K229" s="105">
        <v>119</v>
      </c>
      <c r="L229" s="105">
        <v>32</v>
      </c>
      <c r="M229" s="105">
        <v>605</v>
      </c>
      <c r="N229" s="105">
        <v>237</v>
      </c>
      <c r="O229" s="105">
        <v>17</v>
      </c>
      <c r="P229" s="105">
        <v>6</v>
      </c>
      <c r="Q229" s="105">
        <v>26</v>
      </c>
      <c r="R229" s="105">
        <v>8</v>
      </c>
      <c r="S229" s="105">
        <v>53</v>
      </c>
      <c r="T229" s="105">
        <v>15</v>
      </c>
      <c r="U229" s="105">
        <v>3058</v>
      </c>
      <c r="V229" s="105">
        <v>1191</v>
      </c>
      <c r="W229" s="162"/>
      <c r="X229" s="103" t="s">
        <v>102</v>
      </c>
      <c r="Y229" s="105">
        <v>102</v>
      </c>
      <c r="Z229" s="105">
        <v>39</v>
      </c>
      <c r="AA229" s="105">
        <v>45</v>
      </c>
      <c r="AB229" s="105">
        <v>25</v>
      </c>
      <c r="AC229" s="105">
        <v>4</v>
      </c>
      <c r="AD229" s="105">
        <v>1</v>
      </c>
      <c r="AE229" s="105">
        <v>0</v>
      </c>
      <c r="AF229" s="105">
        <v>0</v>
      </c>
      <c r="AG229" s="105">
        <v>2</v>
      </c>
      <c r="AH229" s="105">
        <v>0</v>
      </c>
      <c r="AI229" s="105">
        <v>197</v>
      </c>
      <c r="AJ229" s="105">
        <v>79</v>
      </c>
      <c r="AK229" s="105">
        <v>0</v>
      </c>
      <c r="AL229" s="105">
        <v>0</v>
      </c>
      <c r="AM229" s="105">
        <v>11</v>
      </c>
      <c r="AN229" s="105">
        <v>4</v>
      </c>
      <c r="AO229" s="105">
        <v>0</v>
      </c>
      <c r="AP229" s="105">
        <v>0</v>
      </c>
      <c r="AQ229" s="105">
        <v>361</v>
      </c>
      <c r="AR229" s="105">
        <v>148</v>
      </c>
      <c r="AS229" s="162"/>
      <c r="AT229" s="103" t="s">
        <v>102</v>
      </c>
      <c r="AU229" s="105">
        <v>28</v>
      </c>
      <c r="AV229" s="105">
        <v>9</v>
      </c>
      <c r="AW229" s="105">
        <v>2</v>
      </c>
      <c r="AX229" s="105">
        <v>0</v>
      </c>
      <c r="AY229" s="105">
        <v>3</v>
      </c>
      <c r="AZ229" s="105">
        <v>12</v>
      </c>
      <c r="BA229" s="105">
        <v>1</v>
      </c>
      <c r="BB229" s="105">
        <v>1</v>
      </c>
      <c r="BC229" s="105">
        <v>1</v>
      </c>
      <c r="BD229" s="105">
        <v>57</v>
      </c>
      <c r="BE229" s="105">
        <v>58</v>
      </c>
      <c r="BF229" s="105">
        <v>23</v>
      </c>
      <c r="BG229" s="105">
        <v>2</v>
      </c>
      <c r="BH229" s="105">
        <v>2</v>
      </c>
      <c r="BI229" s="105">
        <v>11</v>
      </c>
      <c r="BJ229" s="162"/>
      <c r="BK229" s="103" t="s">
        <v>102</v>
      </c>
      <c r="BL229" s="105">
        <v>4</v>
      </c>
      <c r="BM229" s="105">
        <v>1178</v>
      </c>
      <c r="BN229" s="105">
        <v>107</v>
      </c>
      <c r="BO229" s="105">
        <v>0</v>
      </c>
      <c r="BP229" s="105">
        <v>0</v>
      </c>
      <c r="BQ229" s="105">
        <v>7</v>
      </c>
      <c r="BR229" s="105">
        <v>54</v>
      </c>
      <c r="BS229" s="105">
        <v>33</v>
      </c>
      <c r="BT229" s="105">
        <v>32</v>
      </c>
      <c r="BU229" s="162"/>
      <c r="BV229" s="103" t="s">
        <v>102</v>
      </c>
      <c r="BW229" s="105">
        <v>527</v>
      </c>
      <c r="BX229" s="105">
        <v>181</v>
      </c>
      <c r="BY229" s="105">
        <v>525</v>
      </c>
      <c r="BZ229" s="105">
        <v>181</v>
      </c>
      <c r="CA229" s="105">
        <v>234</v>
      </c>
      <c r="CB229" s="105">
        <v>87</v>
      </c>
      <c r="CC229" s="105">
        <v>0</v>
      </c>
      <c r="CD229" s="105">
        <v>0</v>
      </c>
      <c r="CE229" s="105">
        <v>0</v>
      </c>
      <c r="CF229" s="105">
        <v>0</v>
      </c>
      <c r="CG229" s="105">
        <v>0</v>
      </c>
      <c r="CH229" s="105">
        <v>0</v>
      </c>
      <c r="CI229" s="105">
        <v>51</v>
      </c>
      <c r="CJ229" s="105">
        <v>10</v>
      </c>
      <c r="CK229" s="105">
        <v>51</v>
      </c>
      <c r="CL229" s="105">
        <v>10</v>
      </c>
      <c r="CM229" s="105">
        <v>30</v>
      </c>
      <c r="CN229" s="105">
        <v>3</v>
      </c>
      <c r="CO229" s="162"/>
      <c r="CP229" s="105" t="s">
        <v>102</v>
      </c>
      <c r="CQ229" s="105">
        <v>30</v>
      </c>
      <c r="CR229" s="105">
        <v>7</v>
      </c>
      <c r="CS229" s="105">
        <v>0</v>
      </c>
      <c r="CT229" s="105">
        <v>75</v>
      </c>
      <c r="CU229" s="105">
        <v>0</v>
      </c>
      <c r="CV229" s="105">
        <v>112</v>
      </c>
      <c r="CW229" s="105">
        <v>39</v>
      </c>
      <c r="CX229" s="105">
        <v>27</v>
      </c>
      <c r="CY229" s="105">
        <v>24</v>
      </c>
      <c r="CZ229" s="105">
        <v>7</v>
      </c>
      <c r="DA229" s="162"/>
      <c r="DB229" s="103" t="s">
        <v>102</v>
      </c>
      <c r="DC229" s="105">
        <v>570</v>
      </c>
      <c r="DD229" s="105">
        <v>586</v>
      </c>
      <c r="DE229" s="105">
        <v>10</v>
      </c>
      <c r="DF229" s="105">
        <v>0</v>
      </c>
      <c r="DG229" s="105">
        <v>0</v>
      </c>
      <c r="DH229" s="105">
        <v>0</v>
      </c>
      <c r="DI229" s="105">
        <v>414</v>
      </c>
      <c r="DJ229" s="105">
        <v>174</v>
      </c>
      <c r="DK229" s="105">
        <v>0</v>
      </c>
      <c r="DL229" s="105">
        <v>0</v>
      </c>
      <c r="DM229" s="105">
        <v>0</v>
      </c>
      <c r="DN229" s="105">
        <v>0</v>
      </c>
      <c r="DO229" s="105">
        <v>0</v>
      </c>
      <c r="DP229" s="105">
        <v>10</v>
      </c>
      <c r="DQ229" s="105">
        <v>1</v>
      </c>
      <c r="DR229" s="135"/>
      <c r="DS229" s="138" t="s">
        <v>210</v>
      </c>
      <c r="DT229" s="138" t="s">
        <v>4367</v>
      </c>
      <c r="DU229" s="138">
        <v>578</v>
      </c>
      <c r="DV229" s="138">
        <v>264</v>
      </c>
      <c r="DW229" s="139">
        <v>2681</v>
      </c>
      <c r="DX229" s="139">
        <v>1754</v>
      </c>
    </row>
    <row r="230" spans="1:128" ht="14.45" customHeight="1">
      <c r="A230" s="162" t="s">
        <v>211</v>
      </c>
      <c r="B230" s="13" t="s">
        <v>119</v>
      </c>
      <c r="C230" s="74">
        <v>241</v>
      </c>
      <c r="D230" s="74">
        <v>93</v>
      </c>
      <c r="E230" s="74">
        <v>60</v>
      </c>
      <c r="F230" s="74">
        <v>22</v>
      </c>
      <c r="G230" s="74">
        <v>0</v>
      </c>
      <c r="H230" s="74">
        <v>0</v>
      </c>
      <c r="I230" s="74">
        <v>0</v>
      </c>
      <c r="J230" s="74">
        <v>0</v>
      </c>
      <c r="K230" s="74">
        <v>55</v>
      </c>
      <c r="L230" s="74">
        <v>15</v>
      </c>
      <c r="M230" s="74">
        <v>90</v>
      </c>
      <c r="N230" s="74">
        <v>43</v>
      </c>
      <c r="O230" s="74">
        <v>0</v>
      </c>
      <c r="P230" s="74">
        <v>0</v>
      </c>
      <c r="Q230" s="74">
        <v>13</v>
      </c>
      <c r="R230" s="74">
        <v>1</v>
      </c>
      <c r="S230" s="74">
        <v>0</v>
      </c>
      <c r="T230" s="74">
        <v>0</v>
      </c>
      <c r="U230" s="67">
        <v>459</v>
      </c>
      <c r="V230" s="67">
        <v>174</v>
      </c>
      <c r="W230" s="162" t="s">
        <v>211</v>
      </c>
      <c r="X230" s="13" t="s">
        <v>119</v>
      </c>
      <c r="Y230" s="74">
        <v>1</v>
      </c>
      <c r="Z230" s="74">
        <v>0</v>
      </c>
      <c r="AA230" s="74">
        <v>1</v>
      </c>
      <c r="AB230" s="74">
        <v>0</v>
      </c>
      <c r="AC230" s="74">
        <v>0</v>
      </c>
      <c r="AD230" s="74">
        <v>0</v>
      </c>
      <c r="AE230" s="74">
        <v>0</v>
      </c>
      <c r="AF230" s="74">
        <v>0</v>
      </c>
      <c r="AG230" s="74">
        <v>2</v>
      </c>
      <c r="AH230" s="74">
        <v>0</v>
      </c>
      <c r="AI230" s="74">
        <v>2</v>
      </c>
      <c r="AJ230" s="74">
        <v>1</v>
      </c>
      <c r="AK230" s="74">
        <v>0</v>
      </c>
      <c r="AL230" s="74">
        <v>0</v>
      </c>
      <c r="AM230" s="74">
        <v>3</v>
      </c>
      <c r="AN230" s="74">
        <v>0</v>
      </c>
      <c r="AO230" s="74">
        <v>0</v>
      </c>
      <c r="AP230" s="74">
        <v>0</v>
      </c>
      <c r="AQ230" s="67">
        <v>9</v>
      </c>
      <c r="AR230" s="67">
        <v>1</v>
      </c>
      <c r="AS230" s="162" t="s">
        <v>211</v>
      </c>
      <c r="AT230" s="13" t="s">
        <v>119</v>
      </c>
      <c r="AU230" s="74">
        <v>4</v>
      </c>
      <c r="AV230" s="74">
        <v>1</v>
      </c>
      <c r="AW230" s="74">
        <v>0</v>
      </c>
      <c r="AX230" s="74">
        <v>0</v>
      </c>
      <c r="AY230" s="74">
        <v>1</v>
      </c>
      <c r="AZ230" s="74">
        <v>2</v>
      </c>
      <c r="BA230" s="74">
        <v>0</v>
      </c>
      <c r="BB230" s="74">
        <v>1</v>
      </c>
      <c r="BC230" s="74">
        <v>0</v>
      </c>
      <c r="BD230" s="67">
        <v>9</v>
      </c>
      <c r="BE230" s="76">
        <v>7</v>
      </c>
      <c r="BF230" s="74">
        <v>7</v>
      </c>
      <c r="BG230" s="74">
        <v>0</v>
      </c>
      <c r="BH230" s="74">
        <v>1</v>
      </c>
      <c r="BI230" s="74">
        <v>1</v>
      </c>
      <c r="BJ230" s="162" t="s">
        <v>211</v>
      </c>
      <c r="BK230" s="13" t="s">
        <v>119</v>
      </c>
      <c r="BL230" s="74">
        <v>0</v>
      </c>
      <c r="BM230" s="74">
        <v>240</v>
      </c>
      <c r="BN230" s="74">
        <v>0</v>
      </c>
      <c r="BO230" s="74">
        <v>0</v>
      </c>
      <c r="BP230" s="74">
        <v>0</v>
      </c>
      <c r="BQ230" s="74">
        <v>0</v>
      </c>
      <c r="BR230" s="74">
        <v>0</v>
      </c>
      <c r="BS230" s="74">
        <v>0</v>
      </c>
      <c r="BT230" s="74">
        <v>0</v>
      </c>
      <c r="BU230" s="162" t="s">
        <v>211</v>
      </c>
      <c r="BV230" s="13" t="s">
        <v>119</v>
      </c>
      <c r="BW230" s="74">
        <v>50</v>
      </c>
      <c r="BX230" s="74">
        <v>16</v>
      </c>
      <c r="BY230" s="74">
        <v>50</v>
      </c>
      <c r="BZ230" s="74">
        <v>16</v>
      </c>
      <c r="CA230" s="74">
        <v>33</v>
      </c>
      <c r="CB230" s="74">
        <v>7</v>
      </c>
      <c r="CC230" s="74">
        <v>0</v>
      </c>
      <c r="CD230" s="74">
        <v>0</v>
      </c>
      <c r="CE230" s="74">
        <v>0</v>
      </c>
      <c r="CF230" s="74">
        <v>0</v>
      </c>
      <c r="CG230" s="74">
        <v>0</v>
      </c>
      <c r="CH230" s="74">
        <v>0</v>
      </c>
      <c r="CI230" s="74">
        <v>5</v>
      </c>
      <c r="CJ230" s="74">
        <v>0</v>
      </c>
      <c r="CK230" s="74">
        <v>5</v>
      </c>
      <c r="CL230" s="74">
        <v>0</v>
      </c>
      <c r="CM230" s="74">
        <v>1</v>
      </c>
      <c r="CN230" s="74">
        <v>0</v>
      </c>
      <c r="CO230" s="162" t="s">
        <v>211</v>
      </c>
      <c r="CP230" s="13" t="s">
        <v>119</v>
      </c>
      <c r="CQ230" s="5">
        <v>2</v>
      </c>
      <c r="CR230" s="5">
        <v>5</v>
      </c>
      <c r="CS230" s="5">
        <v>0</v>
      </c>
      <c r="CT230" s="5">
        <v>8</v>
      </c>
      <c r="CU230" s="5">
        <v>0</v>
      </c>
      <c r="CV230" s="29">
        <v>15</v>
      </c>
      <c r="CW230" s="5">
        <v>4</v>
      </c>
      <c r="CX230" s="5">
        <v>1</v>
      </c>
      <c r="CY230" s="72">
        <v>5</v>
      </c>
      <c r="CZ230" s="5">
        <v>1</v>
      </c>
      <c r="DA230" s="162" t="s">
        <v>211</v>
      </c>
      <c r="DB230" s="13" t="s">
        <v>119</v>
      </c>
      <c r="DC230" s="74">
        <v>137</v>
      </c>
      <c r="DD230" s="74">
        <v>137</v>
      </c>
      <c r="DE230" s="74">
        <v>0</v>
      </c>
      <c r="DF230" s="74">
        <v>0</v>
      </c>
      <c r="DG230" s="74">
        <v>0</v>
      </c>
      <c r="DH230" s="74">
        <v>0</v>
      </c>
      <c r="DI230" s="74">
        <v>158</v>
      </c>
      <c r="DJ230" s="74">
        <v>0</v>
      </c>
      <c r="DK230" s="74">
        <v>0</v>
      </c>
      <c r="DL230" s="74">
        <v>0</v>
      </c>
      <c r="DM230" s="74">
        <v>0</v>
      </c>
      <c r="DN230" s="74">
        <v>0</v>
      </c>
      <c r="DO230" s="74">
        <v>0</v>
      </c>
      <c r="DP230" s="74">
        <v>0</v>
      </c>
      <c r="DQ230" s="74">
        <v>0</v>
      </c>
      <c r="DR230" s="135"/>
      <c r="DS230" s="138" t="s">
        <v>211</v>
      </c>
      <c r="DT230" s="138" t="s">
        <v>4368</v>
      </c>
      <c r="DU230" s="138">
        <v>55</v>
      </c>
      <c r="DV230" s="138">
        <v>34</v>
      </c>
      <c r="DW230" s="139">
        <v>480</v>
      </c>
      <c r="DX230" s="139">
        <v>432</v>
      </c>
    </row>
    <row r="231" spans="1:128">
      <c r="A231" s="162"/>
      <c r="B231" s="13" t="s">
        <v>120</v>
      </c>
      <c r="C231" s="74">
        <v>0</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67">
        <v>0</v>
      </c>
      <c r="V231" s="67">
        <v>0</v>
      </c>
      <c r="W231" s="162"/>
      <c r="X231" s="13" t="s">
        <v>120</v>
      </c>
      <c r="Y231" s="74">
        <v>0</v>
      </c>
      <c r="Z231" s="74">
        <v>0</v>
      </c>
      <c r="AA231" s="74">
        <v>0</v>
      </c>
      <c r="AB231" s="74">
        <v>0</v>
      </c>
      <c r="AC231" s="74">
        <v>0</v>
      </c>
      <c r="AD231" s="74">
        <v>0</v>
      </c>
      <c r="AE231" s="74">
        <v>0</v>
      </c>
      <c r="AF231" s="74">
        <v>0</v>
      </c>
      <c r="AG231" s="74">
        <v>0</v>
      </c>
      <c r="AH231" s="74">
        <v>0</v>
      </c>
      <c r="AI231" s="74">
        <v>0</v>
      </c>
      <c r="AJ231" s="74">
        <v>0</v>
      </c>
      <c r="AK231" s="74">
        <v>0</v>
      </c>
      <c r="AL231" s="74">
        <v>0</v>
      </c>
      <c r="AM231" s="74">
        <v>0</v>
      </c>
      <c r="AN231" s="74">
        <v>0</v>
      </c>
      <c r="AO231" s="74">
        <v>0</v>
      </c>
      <c r="AP231" s="74">
        <v>0</v>
      </c>
      <c r="AQ231" s="67">
        <v>0</v>
      </c>
      <c r="AR231" s="67">
        <v>0</v>
      </c>
      <c r="AS231" s="162"/>
      <c r="AT231" s="13" t="s">
        <v>120</v>
      </c>
      <c r="AU231" s="74">
        <v>0</v>
      </c>
      <c r="AV231" s="74">
        <v>0</v>
      </c>
      <c r="AW231" s="74">
        <v>0</v>
      </c>
      <c r="AX231" s="74">
        <v>0</v>
      </c>
      <c r="AY231" s="74">
        <v>0</v>
      </c>
      <c r="AZ231" s="74">
        <v>0</v>
      </c>
      <c r="BA231" s="74">
        <v>0</v>
      </c>
      <c r="BB231" s="74">
        <v>0</v>
      </c>
      <c r="BC231" s="74">
        <v>0</v>
      </c>
      <c r="BD231" s="67">
        <v>0</v>
      </c>
      <c r="BE231" s="76">
        <v>0</v>
      </c>
      <c r="BF231" s="74">
        <v>0</v>
      </c>
      <c r="BG231" s="74">
        <v>0</v>
      </c>
      <c r="BH231" s="74">
        <v>0</v>
      </c>
      <c r="BI231" s="74">
        <v>0</v>
      </c>
      <c r="BJ231" s="162"/>
      <c r="BK231" s="13" t="s">
        <v>120</v>
      </c>
      <c r="BL231" s="74">
        <v>0</v>
      </c>
      <c r="BM231" s="74">
        <v>0</v>
      </c>
      <c r="BN231" s="74">
        <v>0</v>
      </c>
      <c r="BO231" s="74">
        <v>0</v>
      </c>
      <c r="BP231" s="74">
        <v>0</v>
      </c>
      <c r="BQ231" s="74">
        <v>0</v>
      </c>
      <c r="BR231" s="74">
        <v>0</v>
      </c>
      <c r="BS231" s="74">
        <v>0</v>
      </c>
      <c r="BT231" s="74">
        <v>0</v>
      </c>
      <c r="BU231" s="162"/>
      <c r="BV231" s="13" t="s">
        <v>120</v>
      </c>
      <c r="BW231" s="74">
        <v>0</v>
      </c>
      <c r="BX231" s="74">
        <v>0</v>
      </c>
      <c r="BY231" s="74">
        <v>0</v>
      </c>
      <c r="BZ231" s="74">
        <v>0</v>
      </c>
      <c r="CA231" s="74">
        <v>0</v>
      </c>
      <c r="CB231" s="74">
        <v>0</v>
      </c>
      <c r="CC231" s="74">
        <v>0</v>
      </c>
      <c r="CD231" s="74">
        <v>0</v>
      </c>
      <c r="CE231" s="74">
        <v>0</v>
      </c>
      <c r="CF231" s="74">
        <v>0</v>
      </c>
      <c r="CG231" s="74">
        <v>0</v>
      </c>
      <c r="CH231" s="74">
        <v>0</v>
      </c>
      <c r="CI231" s="74">
        <v>0</v>
      </c>
      <c r="CJ231" s="74">
        <v>0</v>
      </c>
      <c r="CK231" s="74">
        <v>0</v>
      </c>
      <c r="CL231" s="74">
        <v>0</v>
      </c>
      <c r="CM231" s="74">
        <v>0</v>
      </c>
      <c r="CN231" s="74">
        <v>0</v>
      </c>
      <c r="CO231" s="162"/>
      <c r="CP231" s="13" t="s">
        <v>120</v>
      </c>
      <c r="CQ231" s="5">
        <v>0</v>
      </c>
      <c r="CR231" s="5">
        <v>0</v>
      </c>
      <c r="CS231" s="5">
        <v>0</v>
      </c>
      <c r="CT231" s="5">
        <v>0</v>
      </c>
      <c r="CU231" s="5">
        <v>0</v>
      </c>
      <c r="CV231" s="29">
        <v>0</v>
      </c>
      <c r="CW231" s="5">
        <v>0</v>
      </c>
      <c r="CX231" s="5">
        <v>0</v>
      </c>
      <c r="CY231" s="72">
        <v>0</v>
      </c>
      <c r="CZ231" s="5">
        <v>0</v>
      </c>
      <c r="DA231" s="162"/>
      <c r="DB231" s="13" t="s">
        <v>120</v>
      </c>
      <c r="DC231" s="74">
        <v>0</v>
      </c>
      <c r="DD231" s="74">
        <v>0</v>
      </c>
      <c r="DE231" s="74">
        <v>0</v>
      </c>
      <c r="DF231" s="74">
        <v>0</v>
      </c>
      <c r="DG231" s="74">
        <v>0</v>
      </c>
      <c r="DH231" s="74">
        <v>0</v>
      </c>
      <c r="DI231" s="74">
        <v>0</v>
      </c>
      <c r="DJ231" s="74">
        <v>0</v>
      </c>
      <c r="DK231" s="74">
        <v>0</v>
      </c>
      <c r="DL231" s="74">
        <v>0</v>
      </c>
      <c r="DM231" s="74">
        <v>0</v>
      </c>
      <c r="DN231" s="74">
        <v>0</v>
      </c>
      <c r="DO231" s="74">
        <v>0</v>
      </c>
      <c r="DP231" s="74">
        <v>0</v>
      </c>
      <c r="DQ231" s="74">
        <v>0</v>
      </c>
      <c r="DR231" s="135"/>
      <c r="DS231" s="138" t="s">
        <v>211</v>
      </c>
      <c r="DT231" s="138" t="s">
        <v>4369</v>
      </c>
      <c r="DU231" s="138">
        <v>0</v>
      </c>
      <c r="DV231" s="138">
        <v>0</v>
      </c>
      <c r="DW231" s="139">
        <v>0</v>
      </c>
      <c r="DX231" s="139">
        <v>0</v>
      </c>
    </row>
    <row r="232" spans="1:128">
      <c r="A232" s="162"/>
      <c r="B232" s="103" t="s">
        <v>102</v>
      </c>
      <c r="C232" s="105">
        <v>241</v>
      </c>
      <c r="D232" s="105">
        <v>93</v>
      </c>
      <c r="E232" s="105">
        <v>60</v>
      </c>
      <c r="F232" s="105">
        <v>22</v>
      </c>
      <c r="G232" s="105">
        <v>0</v>
      </c>
      <c r="H232" s="105">
        <v>0</v>
      </c>
      <c r="I232" s="105">
        <v>0</v>
      </c>
      <c r="J232" s="105">
        <v>0</v>
      </c>
      <c r="K232" s="105">
        <v>55</v>
      </c>
      <c r="L232" s="105">
        <v>15</v>
      </c>
      <c r="M232" s="105">
        <v>90</v>
      </c>
      <c r="N232" s="105">
        <v>43</v>
      </c>
      <c r="O232" s="105">
        <v>0</v>
      </c>
      <c r="P232" s="105">
        <v>0</v>
      </c>
      <c r="Q232" s="105">
        <v>13</v>
      </c>
      <c r="R232" s="105">
        <v>1</v>
      </c>
      <c r="S232" s="105">
        <v>0</v>
      </c>
      <c r="T232" s="105">
        <v>0</v>
      </c>
      <c r="U232" s="105">
        <v>459</v>
      </c>
      <c r="V232" s="105">
        <v>174</v>
      </c>
      <c r="W232" s="162"/>
      <c r="X232" s="103" t="s">
        <v>102</v>
      </c>
      <c r="Y232" s="105">
        <v>1</v>
      </c>
      <c r="Z232" s="105">
        <v>0</v>
      </c>
      <c r="AA232" s="105">
        <v>1</v>
      </c>
      <c r="AB232" s="105">
        <v>0</v>
      </c>
      <c r="AC232" s="105">
        <v>0</v>
      </c>
      <c r="AD232" s="105">
        <v>0</v>
      </c>
      <c r="AE232" s="105">
        <v>0</v>
      </c>
      <c r="AF232" s="105">
        <v>0</v>
      </c>
      <c r="AG232" s="105">
        <v>2</v>
      </c>
      <c r="AH232" s="105">
        <v>0</v>
      </c>
      <c r="AI232" s="105">
        <v>2</v>
      </c>
      <c r="AJ232" s="105">
        <v>1</v>
      </c>
      <c r="AK232" s="105">
        <v>0</v>
      </c>
      <c r="AL232" s="105">
        <v>0</v>
      </c>
      <c r="AM232" s="105">
        <v>3</v>
      </c>
      <c r="AN232" s="105">
        <v>0</v>
      </c>
      <c r="AO232" s="105">
        <v>0</v>
      </c>
      <c r="AP232" s="105">
        <v>0</v>
      </c>
      <c r="AQ232" s="105">
        <v>9</v>
      </c>
      <c r="AR232" s="105">
        <v>1</v>
      </c>
      <c r="AS232" s="162"/>
      <c r="AT232" s="103" t="s">
        <v>102</v>
      </c>
      <c r="AU232" s="105">
        <v>4</v>
      </c>
      <c r="AV232" s="105">
        <v>1</v>
      </c>
      <c r="AW232" s="105">
        <v>0</v>
      </c>
      <c r="AX232" s="105">
        <v>0</v>
      </c>
      <c r="AY232" s="105">
        <v>1</v>
      </c>
      <c r="AZ232" s="105">
        <v>2</v>
      </c>
      <c r="BA232" s="105">
        <v>0</v>
      </c>
      <c r="BB232" s="105">
        <v>1</v>
      </c>
      <c r="BC232" s="105">
        <v>0</v>
      </c>
      <c r="BD232" s="105">
        <v>9</v>
      </c>
      <c r="BE232" s="105">
        <v>7</v>
      </c>
      <c r="BF232" s="105">
        <v>7</v>
      </c>
      <c r="BG232" s="105">
        <v>0</v>
      </c>
      <c r="BH232" s="105">
        <v>1</v>
      </c>
      <c r="BI232" s="105">
        <v>1</v>
      </c>
      <c r="BJ232" s="162"/>
      <c r="BK232" s="103" t="s">
        <v>102</v>
      </c>
      <c r="BL232" s="105">
        <v>0</v>
      </c>
      <c r="BM232" s="105">
        <v>240</v>
      </c>
      <c r="BN232" s="105">
        <v>0</v>
      </c>
      <c r="BO232" s="105">
        <v>0</v>
      </c>
      <c r="BP232" s="105">
        <v>0</v>
      </c>
      <c r="BQ232" s="105">
        <v>0</v>
      </c>
      <c r="BR232" s="105">
        <v>0</v>
      </c>
      <c r="BS232" s="105">
        <v>0</v>
      </c>
      <c r="BT232" s="105">
        <v>0</v>
      </c>
      <c r="BU232" s="162"/>
      <c r="BV232" s="103" t="s">
        <v>102</v>
      </c>
      <c r="BW232" s="105">
        <v>50</v>
      </c>
      <c r="BX232" s="105">
        <v>16</v>
      </c>
      <c r="BY232" s="105">
        <v>50</v>
      </c>
      <c r="BZ232" s="105">
        <v>16</v>
      </c>
      <c r="CA232" s="105">
        <v>33</v>
      </c>
      <c r="CB232" s="105">
        <v>7</v>
      </c>
      <c r="CC232" s="105">
        <v>0</v>
      </c>
      <c r="CD232" s="105">
        <v>0</v>
      </c>
      <c r="CE232" s="105">
        <v>0</v>
      </c>
      <c r="CF232" s="105">
        <v>0</v>
      </c>
      <c r="CG232" s="105">
        <v>0</v>
      </c>
      <c r="CH232" s="105">
        <v>0</v>
      </c>
      <c r="CI232" s="105">
        <v>5</v>
      </c>
      <c r="CJ232" s="105">
        <v>0</v>
      </c>
      <c r="CK232" s="105">
        <v>5</v>
      </c>
      <c r="CL232" s="105">
        <v>0</v>
      </c>
      <c r="CM232" s="105">
        <v>1</v>
      </c>
      <c r="CN232" s="105">
        <v>0</v>
      </c>
      <c r="CO232" s="162"/>
      <c r="CP232" s="105" t="s">
        <v>102</v>
      </c>
      <c r="CQ232" s="105">
        <v>2</v>
      </c>
      <c r="CR232" s="105">
        <v>5</v>
      </c>
      <c r="CS232" s="105">
        <v>0</v>
      </c>
      <c r="CT232" s="105">
        <v>8</v>
      </c>
      <c r="CU232" s="105">
        <v>0</v>
      </c>
      <c r="CV232" s="105">
        <v>15</v>
      </c>
      <c r="CW232" s="105">
        <v>4</v>
      </c>
      <c r="CX232" s="105">
        <v>1</v>
      </c>
      <c r="CY232" s="105">
        <v>5</v>
      </c>
      <c r="CZ232" s="105">
        <v>1</v>
      </c>
      <c r="DA232" s="162"/>
      <c r="DB232" s="103" t="s">
        <v>102</v>
      </c>
      <c r="DC232" s="105">
        <v>137</v>
      </c>
      <c r="DD232" s="105">
        <v>137</v>
      </c>
      <c r="DE232" s="105">
        <v>0</v>
      </c>
      <c r="DF232" s="105">
        <v>0</v>
      </c>
      <c r="DG232" s="105">
        <v>0</v>
      </c>
      <c r="DH232" s="105">
        <v>0</v>
      </c>
      <c r="DI232" s="105">
        <v>158</v>
      </c>
      <c r="DJ232" s="105">
        <v>0</v>
      </c>
      <c r="DK232" s="105">
        <v>0</v>
      </c>
      <c r="DL232" s="105">
        <v>0</v>
      </c>
      <c r="DM232" s="105">
        <v>0</v>
      </c>
      <c r="DN232" s="105">
        <v>0</v>
      </c>
      <c r="DO232" s="105">
        <v>0</v>
      </c>
      <c r="DP232" s="105">
        <v>0</v>
      </c>
      <c r="DQ232" s="105">
        <v>0</v>
      </c>
      <c r="DR232" s="135"/>
      <c r="DS232" s="138" t="s">
        <v>211</v>
      </c>
      <c r="DT232" s="138" t="s">
        <v>4370</v>
      </c>
      <c r="DU232" s="138">
        <v>55</v>
      </c>
      <c r="DV232" s="138">
        <v>34</v>
      </c>
      <c r="DW232" s="139">
        <v>480</v>
      </c>
      <c r="DX232" s="139">
        <v>432</v>
      </c>
    </row>
    <row r="233" spans="1:128" ht="14.45" customHeight="1">
      <c r="A233" s="162" t="s">
        <v>638</v>
      </c>
      <c r="B233" s="13" t="s">
        <v>119</v>
      </c>
      <c r="C233" s="74">
        <v>724</v>
      </c>
      <c r="D233" s="74">
        <v>187</v>
      </c>
      <c r="E233" s="74">
        <v>386</v>
      </c>
      <c r="F233" s="74">
        <v>93</v>
      </c>
      <c r="G233" s="74">
        <v>0</v>
      </c>
      <c r="H233" s="74">
        <v>0</v>
      </c>
      <c r="I233" s="74">
        <v>50</v>
      </c>
      <c r="J233" s="74">
        <v>10</v>
      </c>
      <c r="K233" s="74">
        <v>28</v>
      </c>
      <c r="L233" s="74">
        <v>4</v>
      </c>
      <c r="M233" s="74">
        <v>371</v>
      </c>
      <c r="N233" s="74">
        <v>90</v>
      </c>
      <c r="O233" s="74">
        <v>0</v>
      </c>
      <c r="P233" s="74">
        <v>0</v>
      </c>
      <c r="Q233" s="74">
        <v>70</v>
      </c>
      <c r="R233" s="74">
        <v>23</v>
      </c>
      <c r="S233" s="74">
        <v>0</v>
      </c>
      <c r="T233" s="74">
        <v>0</v>
      </c>
      <c r="U233" s="67">
        <v>1629</v>
      </c>
      <c r="V233" s="67">
        <v>407</v>
      </c>
      <c r="W233" s="162" t="s">
        <v>638</v>
      </c>
      <c r="X233" s="13" t="s">
        <v>119</v>
      </c>
      <c r="Y233" s="74">
        <v>47</v>
      </c>
      <c r="Z233" s="74">
        <v>11</v>
      </c>
      <c r="AA233" s="74">
        <v>23</v>
      </c>
      <c r="AB233" s="74">
        <v>4</v>
      </c>
      <c r="AC233" s="74">
        <v>0</v>
      </c>
      <c r="AD233" s="74">
        <v>0</v>
      </c>
      <c r="AE233" s="74">
        <v>9</v>
      </c>
      <c r="AF233" s="74">
        <v>3</v>
      </c>
      <c r="AG233" s="74">
        <v>0</v>
      </c>
      <c r="AH233" s="74">
        <v>0</v>
      </c>
      <c r="AI233" s="74">
        <v>95</v>
      </c>
      <c r="AJ233" s="74">
        <v>23</v>
      </c>
      <c r="AK233" s="74">
        <v>0</v>
      </c>
      <c r="AL233" s="74">
        <v>0</v>
      </c>
      <c r="AM233" s="74">
        <v>23</v>
      </c>
      <c r="AN233" s="74">
        <v>5</v>
      </c>
      <c r="AO233" s="74">
        <v>0</v>
      </c>
      <c r="AP233" s="74">
        <v>0</v>
      </c>
      <c r="AQ233" s="67">
        <v>197</v>
      </c>
      <c r="AR233" s="67">
        <v>46</v>
      </c>
      <c r="AS233" s="162" t="s">
        <v>638</v>
      </c>
      <c r="AT233" s="13" t="s">
        <v>119</v>
      </c>
      <c r="AU233" s="74">
        <v>10</v>
      </c>
      <c r="AV233" s="74">
        <v>6</v>
      </c>
      <c r="AW233" s="74">
        <v>0</v>
      </c>
      <c r="AX233" s="74">
        <v>1</v>
      </c>
      <c r="AY233" s="74">
        <v>1</v>
      </c>
      <c r="AZ233" s="74">
        <v>6</v>
      </c>
      <c r="BA233" s="74">
        <v>0</v>
      </c>
      <c r="BB233" s="74">
        <v>1</v>
      </c>
      <c r="BC233" s="74">
        <v>0</v>
      </c>
      <c r="BD233" s="67">
        <v>25</v>
      </c>
      <c r="BE233" s="76">
        <v>18</v>
      </c>
      <c r="BF233" s="74">
        <v>10</v>
      </c>
      <c r="BG233" s="74">
        <v>0</v>
      </c>
      <c r="BH233" s="74">
        <v>8</v>
      </c>
      <c r="BI233" s="74">
        <v>7</v>
      </c>
      <c r="BJ233" s="162" t="s">
        <v>638</v>
      </c>
      <c r="BK233" s="13" t="s">
        <v>119</v>
      </c>
      <c r="BL233" s="74">
        <v>0</v>
      </c>
      <c r="BM233" s="74">
        <v>518</v>
      </c>
      <c r="BN233" s="74">
        <v>20</v>
      </c>
      <c r="BO233" s="74">
        <v>0</v>
      </c>
      <c r="BP233" s="74">
        <v>0</v>
      </c>
      <c r="BQ233" s="74">
        <v>2</v>
      </c>
      <c r="BR233" s="74">
        <v>20</v>
      </c>
      <c r="BS233" s="74">
        <v>10</v>
      </c>
      <c r="BT233" s="74">
        <v>7</v>
      </c>
      <c r="BU233" s="162" t="s">
        <v>638</v>
      </c>
      <c r="BV233" s="13" t="s">
        <v>119</v>
      </c>
      <c r="BW233" s="74">
        <v>229</v>
      </c>
      <c r="BX233" s="74">
        <v>59</v>
      </c>
      <c r="BY233" s="74">
        <v>228</v>
      </c>
      <c r="BZ233" s="74">
        <v>59</v>
      </c>
      <c r="CA233" s="74">
        <v>84</v>
      </c>
      <c r="CB233" s="74">
        <v>20</v>
      </c>
      <c r="CC233" s="74">
        <v>0</v>
      </c>
      <c r="CD233" s="74">
        <v>0</v>
      </c>
      <c r="CE233" s="74">
        <v>0</v>
      </c>
      <c r="CF233" s="74">
        <v>0</v>
      </c>
      <c r="CG233" s="74">
        <v>0</v>
      </c>
      <c r="CH233" s="74">
        <v>0</v>
      </c>
      <c r="CI233" s="74">
        <v>36</v>
      </c>
      <c r="CJ233" s="74">
        <v>8</v>
      </c>
      <c r="CK233" s="74">
        <v>36</v>
      </c>
      <c r="CL233" s="74">
        <v>8</v>
      </c>
      <c r="CM233" s="74">
        <v>7</v>
      </c>
      <c r="CN233" s="74">
        <v>1</v>
      </c>
      <c r="CO233" s="162" t="s">
        <v>638</v>
      </c>
      <c r="CP233" s="13" t="s">
        <v>119</v>
      </c>
      <c r="CQ233" s="5">
        <v>6</v>
      </c>
      <c r="CR233" s="5">
        <v>17</v>
      </c>
      <c r="CS233" s="5">
        <v>0</v>
      </c>
      <c r="CT233" s="5">
        <v>38</v>
      </c>
      <c r="CU233" s="5">
        <v>0</v>
      </c>
      <c r="CV233" s="29">
        <v>61</v>
      </c>
      <c r="CW233" s="5">
        <v>21</v>
      </c>
      <c r="CX233" s="5">
        <v>14</v>
      </c>
      <c r="CY233" s="72">
        <v>11</v>
      </c>
      <c r="CZ233" s="5">
        <v>3</v>
      </c>
      <c r="DA233" s="162" t="s">
        <v>638</v>
      </c>
      <c r="DB233" s="13" t="s">
        <v>119</v>
      </c>
      <c r="DC233" s="74">
        <v>258</v>
      </c>
      <c r="DD233" s="74">
        <v>258</v>
      </c>
      <c r="DE233" s="74">
        <v>0</v>
      </c>
      <c r="DF233" s="74">
        <v>0</v>
      </c>
      <c r="DG233" s="74">
        <v>0</v>
      </c>
      <c r="DH233" s="74">
        <v>0</v>
      </c>
      <c r="DI233" s="74">
        <v>209</v>
      </c>
      <c r="DJ233" s="74">
        <v>49</v>
      </c>
      <c r="DK233" s="74">
        <v>0</v>
      </c>
      <c r="DL233" s="74">
        <v>0</v>
      </c>
      <c r="DM233" s="74">
        <v>0</v>
      </c>
      <c r="DN233" s="74">
        <v>0</v>
      </c>
      <c r="DO233" s="74">
        <v>0</v>
      </c>
      <c r="DP233" s="74">
        <v>7</v>
      </c>
      <c r="DQ233" s="74">
        <v>0</v>
      </c>
      <c r="DR233" s="135"/>
      <c r="DS233" s="138" t="s">
        <v>638</v>
      </c>
      <c r="DT233" s="138" t="s">
        <v>4371</v>
      </c>
      <c r="DU233" s="138">
        <v>265</v>
      </c>
      <c r="DV233" s="138">
        <v>91</v>
      </c>
      <c r="DW233" s="139">
        <v>1096</v>
      </c>
      <c r="DX233" s="139">
        <v>774</v>
      </c>
    </row>
    <row r="234" spans="1:128">
      <c r="A234" s="162"/>
      <c r="B234" s="13" t="s">
        <v>120</v>
      </c>
      <c r="C234" s="74">
        <v>285</v>
      </c>
      <c r="D234" s="74">
        <v>87</v>
      </c>
      <c r="E234" s="74">
        <v>83</v>
      </c>
      <c r="F234" s="74">
        <v>46</v>
      </c>
      <c r="G234" s="74">
        <v>0</v>
      </c>
      <c r="H234" s="74">
        <v>0</v>
      </c>
      <c r="I234" s="74">
        <v>0</v>
      </c>
      <c r="J234" s="74">
        <v>0</v>
      </c>
      <c r="K234" s="74">
        <v>246</v>
      </c>
      <c r="L234" s="74">
        <v>68</v>
      </c>
      <c r="M234" s="74">
        <v>97</v>
      </c>
      <c r="N234" s="74">
        <v>55</v>
      </c>
      <c r="O234" s="74">
        <v>0</v>
      </c>
      <c r="P234" s="74">
        <v>0</v>
      </c>
      <c r="Q234" s="74">
        <v>0</v>
      </c>
      <c r="R234" s="74">
        <v>0</v>
      </c>
      <c r="S234" s="74">
        <v>200</v>
      </c>
      <c r="T234" s="74">
        <v>64</v>
      </c>
      <c r="U234" s="67">
        <v>911</v>
      </c>
      <c r="V234" s="67">
        <v>320</v>
      </c>
      <c r="W234" s="162"/>
      <c r="X234" s="13" t="s">
        <v>120</v>
      </c>
      <c r="Y234" s="74">
        <v>34</v>
      </c>
      <c r="Z234" s="74">
        <v>11</v>
      </c>
      <c r="AA234" s="74">
        <v>11</v>
      </c>
      <c r="AB234" s="74">
        <v>6</v>
      </c>
      <c r="AC234" s="74">
        <v>0</v>
      </c>
      <c r="AD234" s="74">
        <v>0</v>
      </c>
      <c r="AE234" s="74">
        <v>0</v>
      </c>
      <c r="AF234" s="74">
        <v>0</v>
      </c>
      <c r="AG234" s="74">
        <v>52</v>
      </c>
      <c r="AH234" s="74">
        <v>14</v>
      </c>
      <c r="AI234" s="74">
        <v>2</v>
      </c>
      <c r="AJ234" s="74">
        <v>2</v>
      </c>
      <c r="AK234" s="74">
        <v>0</v>
      </c>
      <c r="AL234" s="74">
        <v>0</v>
      </c>
      <c r="AM234" s="74">
        <v>0</v>
      </c>
      <c r="AN234" s="74">
        <v>0</v>
      </c>
      <c r="AO234" s="74">
        <v>2</v>
      </c>
      <c r="AP234" s="74">
        <v>1</v>
      </c>
      <c r="AQ234" s="67">
        <v>101</v>
      </c>
      <c r="AR234" s="67">
        <v>34</v>
      </c>
      <c r="AS234" s="162"/>
      <c r="AT234" s="13" t="s">
        <v>120</v>
      </c>
      <c r="AU234" s="74">
        <v>4</v>
      </c>
      <c r="AV234" s="74">
        <v>1</v>
      </c>
      <c r="AW234" s="74">
        <v>0</v>
      </c>
      <c r="AX234" s="74">
        <v>0</v>
      </c>
      <c r="AY234" s="74">
        <v>3</v>
      </c>
      <c r="AZ234" s="74">
        <v>1</v>
      </c>
      <c r="BA234" s="74">
        <v>0</v>
      </c>
      <c r="BB234" s="74">
        <v>0</v>
      </c>
      <c r="BC234" s="74">
        <v>2</v>
      </c>
      <c r="BD234" s="67">
        <v>11</v>
      </c>
      <c r="BE234" s="76">
        <v>10</v>
      </c>
      <c r="BF234" s="74">
        <v>7</v>
      </c>
      <c r="BG234" s="74">
        <v>0</v>
      </c>
      <c r="BH234" s="74">
        <v>0</v>
      </c>
      <c r="BI234" s="74">
        <v>1</v>
      </c>
      <c r="BJ234" s="162"/>
      <c r="BK234" s="13" t="s">
        <v>120</v>
      </c>
      <c r="BL234" s="74">
        <v>0</v>
      </c>
      <c r="BM234" s="74">
        <v>240</v>
      </c>
      <c r="BN234" s="74">
        <v>0</v>
      </c>
      <c r="BO234" s="74">
        <v>0</v>
      </c>
      <c r="BP234" s="74">
        <v>0</v>
      </c>
      <c r="BQ234" s="74">
        <v>7</v>
      </c>
      <c r="BR234" s="74">
        <v>10</v>
      </c>
      <c r="BS234" s="74">
        <v>38</v>
      </c>
      <c r="BT234" s="74">
        <v>29</v>
      </c>
      <c r="BU234" s="162"/>
      <c r="BV234" s="13" t="s">
        <v>120</v>
      </c>
      <c r="BW234" s="74">
        <v>82</v>
      </c>
      <c r="BX234" s="74">
        <v>45</v>
      </c>
      <c r="BY234" s="74">
        <v>80</v>
      </c>
      <c r="BZ234" s="74">
        <v>45</v>
      </c>
      <c r="CA234" s="74">
        <v>38</v>
      </c>
      <c r="CB234" s="74">
        <v>19</v>
      </c>
      <c r="CC234" s="74">
        <v>9</v>
      </c>
      <c r="CD234" s="74">
        <v>0</v>
      </c>
      <c r="CE234" s="74">
        <v>9</v>
      </c>
      <c r="CF234" s="74">
        <v>0</v>
      </c>
      <c r="CG234" s="74">
        <v>4</v>
      </c>
      <c r="CH234" s="74">
        <v>0</v>
      </c>
      <c r="CI234" s="74">
        <v>77</v>
      </c>
      <c r="CJ234" s="74">
        <v>15</v>
      </c>
      <c r="CK234" s="74">
        <v>77</v>
      </c>
      <c r="CL234" s="74">
        <v>15</v>
      </c>
      <c r="CM234" s="74">
        <v>32</v>
      </c>
      <c r="CN234" s="74">
        <v>6</v>
      </c>
      <c r="CO234" s="162"/>
      <c r="CP234" s="13" t="s">
        <v>120</v>
      </c>
      <c r="CQ234" s="5">
        <v>24</v>
      </c>
      <c r="CR234" s="5">
        <v>10</v>
      </c>
      <c r="CS234" s="5">
        <v>0</v>
      </c>
      <c r="CT234" s="5">
        <v>8</v>
      </c>
      <c r="CU234" s="5">
        <v>0</v>
      </c>
      <c r="CV234" s="29">
        <v>42</v>
      </c>
      <c r="CW234" s="5">
        <v>18</v>
      </c>
      <c r="CX234" s="5">
        <v>16</v>
      </c>
      <c r="CY234" s="72">
        <v>13</v>
      </c>
      <c r="CZ234" s="5">
        <v>8</v>
      </c>
      <c r="DA234" s="162"/>
      <c r="DB234" s="13" t="s">
        <v>120</v>
      </c>
      <c r="DC234" s="74">
        <v>71</v>
      </c>
      <c r="DD234" s="74">
        <v>36</v>
      </c>
      <c r="DE234" s="74">
        <v>90</v>
      </c>
      <c r="DF234" s="74">
        <v>71</v>
      </c>
      <c r="DG234" s="74">
        <v>300</v>
      </c>
      <c r="DH234" s="74">
        <v>70</v>
      </c>
      <c r="DI234" s="74">
        <v>650</v>
      </c>
      <c r="DJ234" s="74">
        <v>193</v>
      </c>
      <c r="DK234" s="74">
        <v>129</v>
      </c>
      <c r="DL234" s="74">
        <v>12</v>
      </c>
      <c r="DM234" s="74">
        <v>0</v>
      </c>
      <c r="DN234" s="74">
        <v>32</v>
      </c>
      <c r="DO234" s="74">
        <v>0</v>
      </c>
      <c r="DP234" s="74">
        <v>48</v>
      </c>
      <c r="DQ234" s="74">
        <v>0</v>
      </c>
      <c r="DR234" s="135"/>
      <c r="DS234" s="138" t="s">
        <v>638</v>
      </c>
      <c r="DT234" s="138" t="s">
        <v>4372</v>
      </c>
      <c r="DU234" s="138">
        <v>168</v>
      </c>
      <c r="DV234" s="138">
        <v>74</v>
      </c>
      <c r="DW234" s="139">
        <v>480</v>
      </c>
      <c r="DX234" s="139">
        <v>1622</v>
      </c>
    </row>
    <row r="235" spans="1:128">
      <c r="A235" s="162"/>
      <c r="B235" s="103" t="s">
        <v>102</v>
      </c>
      <c r="C235" s="105">
        <v>1009</v>
      </c>
      <c r="D235" s="105">
        <v>274</v>
      </c>
      <c r="E235" s="105">
        <v>469</v>
      </c>
      <c r="F235" s="105">
        <v>139</v>
      </c>
      <c r="G235" s="105">
        <v>0</v>
      </c>
      <c r="H235" s="105">
        <v>0</v>
      </c>
      <c r="I235" s="105">
        <v>50</v>
      </c>
      <c r="J235" s="105">
        <v>10</v>
      </c>
      <c r="K235" s="105">
        <v>274</v>
      </c>
      <c r="L235" s="105">
        <v>72</v>
      </c>
      <c r="M235" s="105">
        <v>468</v>
      </c>
      <c r="N235" s="105">
        <v>145</v>
      </c>
      <c r="O235" s="105">
        <v>0</v>
      </c>
      <c r="P235" s="105">
        <v>0</v>
      </c>
      <c r="Q235" s="105">
        <v>70</v>
      </c>
      <c r="R235" s="105">
        <v>23</v>
      </c>
      <c r="S235" s="105">
        <v>200</v>
      </c>
      <c r="T235" s="105">
        <v>64</v>
      </c>
      <c r="U235" s="105">
        <v>2540</v>
      </c>
      <c r="V235" s="105">
        <v>727</v>
      </c>
      <c r="W235" s="162"/>
      <c r="X235" s="103" t="s">
        <v>102</v>
      </c>
      <c r="Y235" s="105">
        <v>81</v>
      </c>
      <c r="Z235" s="105">
        <v>22</v>
      </c>
      <c r="AA235" s="105">
        <v>34</v>
      </c>
      <c r="AB235" s="105">
        <v>10</v>
      </c>
      <c r="AC235" s="105">
        <v>0</v>
      </c>
      <c r="AD235" s="105">
        <v>0</v>
      </c>
      <c r="AE235" s="105">
        <v>9</v>
      </c>
      <c r="AF235" s="105">
        <v>3</v>
      </c>
      <c r="AG235" s="105">
        <v>52</v>
      </c>
      <c r="AH235" s="105">
        <v>14</v>
      </c>
      <c r="AI235" s="105">
        <v>97</v>
      </c>
      <c r="AJ235" s="105">
        <v>25</v>
      </c>
      <c r="AK235" s="105">
        <v>0</v>
      </c>
      <c r="AL235" s="105">
        <v>0</v>
      </c>
      <c r="AM235" s="105">
        <v>23</v>
      </c>
      <c r="AN235" s="105">
        <v>5</v>
      </c>
      <c r="AO235" s="105">
        <v>2</v>
      </c>
      <c r="AP235" s="105">
        <v>1</v>
      </c>
      <c r="AQ235" s="105">
        <v>298</v>
      </c>
      <c r="AR235" s="105">
        <v>80</v>
      </c>
      <c r="AS235" s="162"/>
      <c r="AT235" s="103" t="s">
        <v>102</v>
      </c>
      <c r="AU235" s="105">
        <v>14</v>
      </c>
      <c r="AV235" s="105">
        <v>7</v>
      </c>
      <c r="AW235" s="105">
        <v>0</v>
      </c>
      <c r="AX235" s="105">
        <v>1</v>
      </c>
      <c r="AY235" s="105">
        <v>4</v>
      </c>
      <c r="AZ235" s="105">
        <v>7</v>
      </c>
      <c r="BA235" s="105">
        <v>0</v>
      </c>
      <c r="BB235" s="105">
        <v>1</v>
      </c>
      <c r="BC235" s="105">
        <v>2</v>
      </c>
      <c r="BD235" s="105">
        <v>36</v>
      </c>
      <c r="BE235" s="105">
        <v>28</v>
      </c>
      <c r="BF235" s="105">
        <v>17</v>
      </c>
      <c r="BG235" s="105">
        <v>0</v>
      </c>
      <c r="BH235" s="105">
        <v>8</v>
      </c>
      <c r="BI235" s="105">
        <v>8</v>
      </c>
      <c r="BJ235" s="162"/>
      <c r="BK235" s="103" t="s">
        <v>102</v>
      </c>
      <c r="BL235" s="105">
        <v>0</v>
      </c>
      <c r="BM235" s="105">
        <v>758</v>
      </c>
      <c r="BN235" s="105">
        <v>20</v>
      </c>
      <c r="BO235" s="105">
        <v>0</v>
      </c>
      <c r="BP235" s="105">
        <v>0</v>
      </c>
      <c r="BQ235" s="105">
        <v>9</v>
      </c>
      <c r="BR235" s="105">
        <v>30</v>
      </c>
      <c r="BS235" s="105">
        <v>48</v>
      </c>
      <c r="BT235" s="105">
        <v>36</v>
      </c>
      <c r="BU235" s="162"/>
      <c r="BV235" s="103" t="s">
        <v>102</v>
      </c>
      <c r="BW235" s="105">
        <v>311</v>
      </c>
      <c r="BX235" s="105">
        <v>104</v>
      </c>
      <c r="BY235" s="105">
        <v>308</v>
      </c>
      <c r="BZ235" s="105">
        <v>104</v>
      </c>
      <c r="CA235" s="105">
        <v>122</v>
      </c>
      <c r="CB235" s="105">
        <v>39</v>
      </c>
      <c r="CC235" s="105">
        <v>9</v>
      </c>
      <c r="CD235" s="105">
        <v>0</v>
      </c>
      <c r="CE235" s="105">
        <v>9</v>
      </c>
      <c r="CF235" s="105">
        <v>0</v>
      </c>
      <c r="CG235" s="105">
        <v>4</v>
      </c>
      <c r="CH235" s="105">
        <v>0</v>
      </c>
      <c r="CI235" s="105">
        <v>113</v>
      </c>
      <c r="CJ235" s="105">
        <v>23</v>
      </c>
      <c r="CK235" s="105">
        <v>113</v>
      </c>
      <c r="CL235" s="105">
        <v>23</v>
      </c>
      <c r="CM235" s="105">
        <v>39</v>
      </c>
      <c r="CN235" s="105">
        <v>7</v>
      </c>
      <c r="CO235" s="162"/>
      <c r="CP235" s="105" t="s">
        <v>102</v>
      </c>
      <c r="CQ235" s="105">
        <v>30</v>
      </c>
      <c r="CR235" s="105">
        <v>27</v>
      </c>
      <c r="CS235" s="105">
        <v>0</v>
      </c>
      <c r="CT235" s="105">
        <v>46</v>
      </c>
      <c r="CU235" s="105">
        <v>0</v>
      </c>
      <c r="CV235" s="105">
        <v>103</v>
      </c>
      <c r="CW235" s="105">
        <v>39</v>
      </c>
      <c r="CX235" s="105">
        <v>30</v>
      </c>
      <c r="CY235" s="105">
        <v>24</v>
      </c>
      <c r="CZ235" s="105">
        <v>11</v>
      </c>
      <c r="DA235" s="162"/>
      <c r="DB235" s="103" t="s">
        <v>102</v>
      </c>
      <c r="DC235" s="105">
        <v>329</v>
      </c>
      <c r="DD235" s="105">
        <v>294</v>
      </c>
      <c r="DE235" s="105">
        <v>90</v>
      </c>
      <c r="DF235" s="105">
        <v>71</v>
      </c>
      <c r="DG235" s="105">
        <v>300</v>
      </c>
      <c r="DH235" s="105">
        <v>70</v>
      </c>
      <c r="DI235" s="105">
        <v>859</v>
      </c>
      <c r="DJ235" s="105">
        <v>242</v>
      </c>
      <c r="DK235" s="105">
        <v>129</v>
      </c>
      <c r="DL235" s="105">
        <v>12</v>
      </c>
      <c r="DM235" s="105">
        <v>0</v>
      </c>
      <c r="DN235" s="105">
        <v>32</v>
      </c>
      <c r="DO235" s="105">
        <v>0</v>
      </c>
      <c r="DP235" s="105">
        <v>55</v>
      </c>
      <c r="DQ235" s="105">
        <v>0</v>
      </c>
      <c r="DR235" s="135"/>
      <c r="DS235" s="138" t="s">
        <v>638</v>
      </c>
      <c r="DT235" s="138" t="s">
        <v>4373</v>
      </c>
      <c r="DU235" s="138">
        <v>433</v>
      </c>
      <c r="DV235" s="138">
        <v>165</v>
      </c>
      <c r="DW235" s="139">
        <v>1576</v>
      </c>
      <c r="DX235" s="139">
        <v>2396</v>
      </c>
    </row>
    <row r="236" spans="1:128">
      <c r="A236" s="162" t="s">
        <v>213</v>
      </c>
      <c r="B236" s="13" t="s">
        <v>119</v>
      </c>
      <c r="C236" s="74">
        <v>142</v>
      </c>
      <c r="D236" s="74">
        <v>34</v>
      </c>
      <c r="E236" s="74">
        <v>89</v>
      </c>
      <c r="F236" s="74">
        <v>27</v>
      </c>
      <c r="G236" s="74">
        <v>40</v>
      </c>
      <c r="H236" s="74">
        <v>7</v>
      </c>
      <c r="I236" s="74">
        <v>8</v>
      </c>
      <c r="J236" s="74">
        <v>2</v>
      </c>
      <c r="K236" s="74">
        <v>53</v>
      </c>
      <c r="L236" s="74">
        <v>14</v>
      </c>
      <c r="M236" s="74">
        <v>128</v>
      </c>
      <c r="N236" s="74">
        <v>49</v>
      </c>
      <c r="O236" s="74">
        <v>59</v>
      </c>
      <c r="P236" s="74">
        <v>9</v>
      </c>
      <c r="Q236" s="74">
        <v>5</v>
      </c>
      <c r="R236" s="74">
        <v>0</v>
      </c>
      <c r="S236" s="74">
        <v>35</v>
      </c>
      <c r="T236" s="74">
        <v>7</v>
      </c>
      <c r="U236" s="67">
        <v>559</v>
      </c>
      <c r="V236" s="67">
        <v>149</v>
      </c>
      <c r="W236" s="162" t="s">
        <v>213</v>
      </c>
      <c r="X236" s="13" t="s">
        <v>119</v>
      </c>
      <c r="Y236" s="74">
        <v>4</v>
      </c>
      <c r="Z236" s="74">
        <v>1</v>
      </c>
      <c r="AA236" s="74">
        <v>4</v>
      </c>
      <c r="AB236" s="74">
        <v>0</v>
      </c>
      <c r="AC236" s="74">
        <v>0</v>
      </c>
      <c r="AD236" s="74">
        <v>0</v>
      </c>
      <c r="AE236" s="74">
        <v>1</v>
      </c>
      <c r="AF236" s="74">
        <v>1</v>
      </c>
      <c r="AG236" s="74">
        <v>1</v>
      </c>
      <c r="AH236" s="74">
        <v>0</v>
      </c>
      <c r="AI236" s="74">
        <v>32</v>
      </c>
      <c r="AJ236" s="74">
        <v>12</v>
      </c>
      <c r="AK236" s="74">
        <v>2</v>
      </c>
      <c r="AL236" s="74">
        <v>0</v>
      </c>
      <c r="AM236" s="74">
        <v>0</v>
      </c>
      <c r="AN236" s="74">
        <v>0</v>
      </c>
      <c r="AO236" s="74">
        <v>14</v>
      </c>
      <c r="AP236" s="74">
        <v>2</v>
      </c>
      <c r="AQ236" s="67">
        <v>58</v>
      </c>
      <c r="AR236" s="67">
        <v>16</v>
      </c>
      <c r="AS236" s="162" t="s">
        <v>213</v>
      </c>
      <c r="AT236" s="13" t="s">
        <v>119</v>
      </c>
      <c r="AU236" s="74">
        <v>3</v>
      </c>
      <c r="AV236" s="74">
        <v>2</v>
      </c>
      <c r="AW236" s="74">
        <v>1</v>
      </c>
      <c r="AX236" s="74">
        <v>1</v>
      </c>
      <c r="AY236" s="74">
        <v>1</v>
      </c>
      <c r="AZ236" s="74">
        <v>2</v>
      </c>
      <c r="BA236" s="74">
        <v>1</v>
      </c>
      <c r="BB236" s="74">
        <v>1</v>
      </c>
      <c r="BC236" s="74">
        <v>1</v>
      </c>
      <c r="BD236" s="67">
        <v>13</v>
      </c>
      <c r="BE236" s="76">
        <v>10</v>
      </c>
      <c r="BF236" s="74">
        <v>9</v>
      </c>
      <c r="BG236" s="74">
        <v>0</v>
      </c>
      <c r="BH236" s="74">
        <v>2</v>
      </c>
      <c r="BI236" s="74">
        <v>2</v>
      </c>
      <c r="BJ236" s="162" t="s">
        <v>213</v>
      </c>
      <c r="BK236" s="13" t="s">
        <v>119</v>
      </c>
      <c r="BL236" s="74">
        <v>0</v>
      </c>
      <c r="BM236" s="74">
        <v>140</v>
      </c>
      <c r="BN236" s="74">
        <v>15</v>
      </c>
      <c r="BO236" s="74">
        <v>20</v>
      </c>
      <c r="BP236" s="74">
        <v>0</v>
      </c>
      <c r="BQ236" s="74">
        <v>1</v>
      </c>
      <c r="BR236" s="74">
        <v>14</v>
      </c>
      <c r="BS236" s="74">
        <v>9</v>
      </c>
      <c r="BT236" s="74">
        <v>6</v>
      </c>
      <c r="BU236" s="162" t="s">
        <v>213</v>
      </c>
      <c r="BV236" s="13" t="s">
        <v>119</v>
      </c>
      <c r="BW236" s="74">
        <v>107</v>
      </c>
      <c r="BX236" s="74">
        <v>30</v>
      </c>
      <c r="BY236" s="74">
        <v>107</v>
      </c>
      <c r="BZ236" s="74">
        <v>30</v>
      </c>
      <c r="CA236" s="74">
        <v>20</v>
      </c>
      <c r="CB236" s="74">
        <v>2</v>
      </c>
      <c r="CC236" s="74">
        <v>0</v>
      </c>
      <c r="CD236" s="74">
        <v>0</v>
      </c>
      <c r="CE236" s="74">
        <v>0</v>
      </c>
      <c r="CF236" s="74">
        <v>0</v>
      </c>
      <c r="CG236" s="74">
        <v>0</v>
      </c>
      <c r="CH236" s="74">
        <v>0</v>
      </c>
      <c r="CI236" s="74">
        <v>34</v>
      </c>
      <c r="CJ236" s="74">
        <v>7</v>
      </c>
      <c r="CK236" s="74">
        <v>32</v>
      </c>
      <c r="CL236" s="74">
        <v>7</v>
      </c>
      <c r="CM236" s="74">
        <v>11</v>
      </c>
      <c r="CN236" s="74">
        <v>3</v>
      </c>
      <c r="CO236" s="162" t="s">
        <v>213</v>
      </c>
      <c r="CP236" s="13" t="s">
        <v>119</v>
      </c>
      <c r="CQ236" s="5">
        <v>4</v>
      </c>
      <c r="CR236" s="5">
        <v>10</v>
      </c>
      <c r="CS236" s="5">
        <v>0</v>
      </c>
      <c r="CT236" s="5">
        <v>9</v>
      </c>
      <c r="CU236" s="5">
        <v>0</v>
      </c>
      <c r="CV236" s="29">
        <v>23</v>
      </c>
      <c r="CW236" s="5">
        <v>2</v>
      </c>
      <c r="CX236" s="5">
        <v>4</v>
      </c>
      <c r="CY236" s="72">
        <v>10</v>
      </c>
      <c r="CZ236" s="5">
        <v>4</v>
      </c>
      <c r="DA236" s="162" t="s">
        <v>213</v>
      </c>
      <c r="DB236" s="13" t="s">
        <v>119</v>
      </c>
      <c r="DC236" s="74">
        <v>97</v>
      </c>
      <c r="DD236" s="74">
        <v>87</v>
      </c>
      <c r="DE236" s="74">
        <v>0</v>
      </c>
      <c r="DF236" s="74">
        <v>0</v>
      </c>
      <c r="DG236" s="74">
        <v>0</v>
      </c>
      <c r="DH236" s="74">
        <v>0</v>
      </c>
      <c r="DI236" s="74">
        <v>130</v>
      </c>
      <c r="DJ236" s="74">
        <v>0</v>
      </c>
      <c r="DK236" s="74">
        <v>0</v>
      </c>
      <c r="DL236" s="74">
        <v>0</v>
      </c>
      <c r="DM236" s="74">
        <v>0</v>
      </c>
      <c r="DN236" s="74">
        <v>0</v>
      </c>
      <c r="DO236" s="74">
        <v>0</v>
      </c>
      <c r="DP236" s="74">
        <v>0</v>
      </c>
      <c r="DQ236" s="74">
        <v>0</v>
      </c>
      <c r="DR236" s="135"/>
      <c r="DS236" s="138" t="s">
        <v>213</v>
      </c>
      <c r="DT236" s="138" t="s">
        <v>4374</v>
      </c>
      <c r="DU236" s="138">
        <v>141</v>
      </c>
      <c r="DV236" s="138">
        <v>31</v>
      </c>
      <c r="DW236" s="139">
        <v>405</v>
      </c>
      <c r="DX236" s="139">
        <v>314</v>
      </c>
    </row>
    <row r="237" spans="1:128">
      <c r="A237" s="162"/>
      <c r="B237" s="13" t="s">
        <v>120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67">
        <v>0</v>
      </c>
      <c r="V237" s="67">
        <v>0</v>
      </c>
      <c r="W237" s="162"/>
      <c r="X237" s="13" t="s">
        <v>120</v>
      </c>
      <c r="Y237" s="74">
        <v>0</v>
      </c>
      <c r="Z237" s="74">
        <v>0</v>
      </c>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67">
        <v>0</v>
      </c>
      <c r="AR237" s="67">
        <v>0</v>
      </c>
      <c r="AS237" s="162"/>
      <c r="AT237" s="13" t="s">
        <v>120</v>
      </c>
      <c r="AU237" s="74">
        <v>0</v>
      </c>
      <c r="AV237" s="74">
        <v>0</v>
      </c>
      <c r="AW237" s="74">
        <v>0</v>
      </c>
      <c r="AX237" s="74">
        <v>0</v>
      </c>
      <c r="AY237" s="74">
        <v>0</v>
      </c>
      <c r="AZ237" s="74">
        <v>0</v>
      </c>
      <c r="BA237" s="74">
        <v>0</v>
      </c>
      <c r="BB237" s="74">
        <v>0</v>
      </c>
      <c r="BC237" s="74">
        <v>0</v>
      </c>
      <c r="BD237" s="67">
        <v>0</v>
      </c>
      <c r="BE237" s="76">
        <v>0</v>
      </c>
      <c r="BF237" s="74">
        <v>0</v>
      </c>
      <c r="BG237" s="74">
        <v>0</v>
      </c>
      <c r="BH237" s="74">
        <v>0</v>
      </c>
      <c r="BI237" s="74">
        <v>0</v>
      </c>
      <c r="BJ237" s="162"/>
      <c r="BK237" s="13" t="s">
        <v>120</v>
      </c>
      <c r="BL237" s="74">
        <v>0</v>
      </c>
      <c r="BM237" s="74">
        <v>0</v>
      </c>
      <c r="BN237" s="74">
        <v>0</v>
      </c>
      <c r="BO237" s="74">
        <v>0</v>
      </c>
      <c r="BP237" s="74">
        <v>0</v>
      </c>
      <c r="BQ237" s="74">
        <v>0</v>
      </c>
      <c r="BR237" s="74">
        <v>0</v>
      </c>
      <c r="BS237" s="74">
        <v>0</v>
      </c>
      <c r="BT237" s="74">
        <v>0</v>
      </c>
      <c r="BU237" s="162"/>
      <c r="BV237" s="13" t="s">
        <v>120</v>
      </c>
      <c r="BW237" s="74">
        <v>0</v>
      </c>
      <c r="BX237" s="74">
        <v>0</v>
      </c>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162"/>
      <c r="CP237" s="13" t="s">
        <v>120</v>
      </c>
      <c r="CQ237" s="5">
        <v>0</v>
      </c>
      <c r="CR237" s="5">
        <v>0</v>
      </c>
      <c r="CS237" s="5">
        <v>0</v>
      </c>
      <c r="CT237" s="5">
        <v>0</v>
      </c>
      <c r="CU237" s="5">
        <v>0</v>
      </c>
      <c r="CV237" s="29">
        <v>0</v>
      </c>
      <c r="CW237" s="5">
        <v>0</v>
      </c>
      <c r="CX237" s="5">
        <v>0</v>
      </c>
      <c r="CY237" s="72">
        <v>0</v>
      </c>
      <c r="CZ237" s="5">
        <v>0</v>
      </c>
      <c r="DA237" s="162"/>
      <c r="DB237" s="13" t="s">
        <v>120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135"/>
      <c r="DS237" s="138" t="s">
        <v>213</v>
      </c>
      <c r="DT237" s="138" t="s">
        <v>4375</v>
      </c>
      <c r="DU237" s="138">
        <v>0</v>
      </c>
      <c r="DV237" s="138">
        <v>0</v>
      </c>
      <c r="DW237" s="139">
        <v>0</v>
      </c>
      <c r="DX237" s="139">
        <v>0</v>
      </c>
    </row>
    <row r="238" spans="1:128">
      <c r="A238" s="162"/>
      <c r="B238" s="103" t="s">
        <v>102</v>
      </c>
      <c r="C238" s="105">
        <v>142</v>
      </c>
      <c r="D238" s="105">
        <v>34</v>
      </c>
      <c r="E238" s="105">
        <v>89</v>
      </c>
      <c r="F238" s="105">
        <v>27</v>
      </c>
      <c r="G238" s="105">
        <v>40</v>
      </c>
      <c r="H238" s="105">
        <v>7</v>
      </c>
      <c r="I238" s="105">
        <v>8</v>
      </c>
      <c r="J238" s="105">
        <v>2</v>
      </c>
      <c r="K238" s="105">
        <v>53</v>
      </c>
      <c r="L238" s="105">
        <v>14</v>
      </c>
      <c r="M238" s="105">
        <v>128</v>
      </c>
      <c r="N238" s="105">
        <v>49</v>
      </c>
      <c r="O238" s="105">
        <v>59</v>
      </c>
      <c r="P238" s="105">
        <v>9</v>
      </c>
      <c r="Q238" s="105">
        <v>5</v>
      </c>
      <c r="R238" s="105">
        <v>0</v>
      </c>
      <c r="S238" s="105">
        <v>35</v>
      </c>
      <c r="T238" s="105">
        <v>7</v>
      </c>
      <c r="U238" s="105">
        <v>559</v>
      </c>
      <c r="V238" s="105">
        <v>149</v>
      </c>
      <c r="W238" s="162"/>
      <c r="X238" s="103" t="s">
        <v>102</v>
      </c>
      <c r="Y238" s="105">
        <v>4</v>
      </c>
      <c r="Z238" s="105">
        <v>1</v>
      </c>
      <c r="AA238" s="105">
        <v>4</v>
      </c>
      <c r="AB238" s="105">
        <v>0</v>
      </c>
      <c r="AC238" s="105">
        <v>0</v>
      </c>
      <c r="AD238" s="105">
        <v>0</v>
      </c>
      <c r="AE238" s="105">
        <v>1</v>
      </c>
      <c r="AF238" s="105">
        <v>1</v>
      </c>
      <c r="AG238" s="105">
        <v>1</v>
      </c>
      <c r="AH238" s="105">
        <v>0</v>
      </c>
      <c r="AI238" s="105">
        <v>32</v>
      </c>
      <c r="AJ238" s="105">
        <v>12</v>
      </c>
      <c r="AK238" s="105">
        <v>2</v>
      </c>
      <c r="AL238" s="105">
        <v>0</v>
      </c>
      <c r="AM238" s="105">
        <v>0</v>
      </c>
      <c r="AN238" s="105">
        <v>0</v>
      </c>
      <c r="AO238" s="105">
        <v>14</v>
      </c>
      <c r="AP238" s="105">
        <v>2</v>
      </c>
      <c r="AQ238" s="105">
        <v>58</v>
      </c>
      <c r="AR238" s="105">
        <v>16</v>
      </c>
      <c r="AS238" s="162"/>
      <c r="AT238" s="103" t="s">
        <v>102</v>
      </c>
      <c r="AU238" s="105">
        <v>3</v>
      </c>
      <c r="AV238" s="105">
        <v>2</v>
      </c>
      <c r="AW238" s="105">
        <v>1</v>
      </c>
      <c r="AX238" s="105">
        <v>1</v>
      </c>
      <c r="AY238" s="105">
        <v>1</v>
      </c>
      <c r="AZ238" s="105">
        <v>2</v>
      </c>
      <c r="BA238" s="105">
        <v>1</v>
      </c>
      <c r="BB238" s="105">
        <v>1</v>
      </c>
      <c r="BC238" s="105">
        <v>1</v>
      </c>
      <c r="BD238" s="105">
        <v>13</v>
      </c>
      <c r="BE238" s="105">
        <v>10</v>
      </c>
      <c r="BF238" s="105">
        <v>9</v>
      </c>
      <c r="BG238" s="105">
        <v>0</v>
      </c>
      <c r="BH238" s="105">
        <v>2</v>
      </c>
      <c r="BI238" s="105">
        <v>2</v>
      </c>
      <c r="BJ238" s="162"/>
      <c r="BK238" s="103" t="s">
        <v>102</v>
      </c>
      <c r="BL238" s="105">
        <v>0</v>
      </c>
      <c r="BM238" s="105">
        <v>140</v>
      </c>
      <c r="BN238" s="105">
        <v>15</v>
      </c>
      <c r="BO238" s="105">
        <v>20</v>
      </c>
      <c r="BP238" s="105">
        <v>0</v>
      </c>
      <c r="BQ238" s="105">
        <v>1</v>
      </c>
      <c r="BR238" s="105">
        <v>14</v>
      </c>
      <c r="BS238" s="105">
        <v>9</v>
      </c>
      <c r="BT238" s="105">
        <v>6</v>
      </c>
      <c r="BU238" s="162"/>
      <c r="BV238" s="103" t="s">
        <v>102</v>
      </c>
      <c r="BW238" s="105">
        <v>107</v>
      </c>
      <c r="BX238" s="105">
        <v>30</v>
      </c>
      <c r="BY238" s="105">
        <v>107</v>
      </c>
      <c r="BZ238" s="105">
        <v>30</v>
      </c>
      <c r="CA238" s="105">
        <v>20</v>
      </c>
      <c r="CB238" s="105">
        <v>2</v>
      </c>
      <c r="CC238" s="105">
        <v>0</v>
      </c>
      <c r="CD238" s="105">
        <v>0</v>
      </c>
      <c r="CE238" s="105">
        <v>0</v>
      </c>
      <c r="CF238" s="105">
        <v>0</v>
      </c>
      <c r="CG238" s="105">
        <v>0</v>
      </c>
      <c r="CH238" s="105">
        <v>0</v>
      </c>
      <c r="CI238" s="105">
        <v>34</v>
      </c>
      <c r="CJ238" s="105">
        <v>7</v>
      </c>
      <c r="CK238" s="105">
        <v>32</v>
      </c>
      <c r="CL238" s="105">
        <v>7</v>
      </c>
      <c r="CM238" s="105">
        <v>11</v>
      </c>
      <c r="CN238" s="105">
        <v>3</v>
      </c>
      <c r="CO238" s="162"/>
      <c r="CP238" s="105" t="s">
        <v>102</v>
      </c>
      <c r="CQ238" s="105">
        <v>4</v>
      </c>
      <c r="CR238" s="105">
        <v>10</v>
      </c>
      <c r="CS238" s="105">
        <v>0</v>
      </c>
      <c r="CT238" s="105">
        <v>9</v>
      </c>
      <c r="CU238" s="105">
        <v>0</v>
      </c>
      <c r="CV238" s="105">
        <v>23</v>
      </c>
      <c r="CW238" s="105">
        <v>2</v>
      </c>
      <c r="CX238" s="105">
        <v>4</v>
      </c>
      <c r="CY238" s="105">
        <v>10</v>
      </c>
      <c r="CZ238" s="105">
        <v>4</v>
      </c>
      <c r="DA238" s="162"/>
      <c r="DB238" s="103" t="s">
        <v>102</v>
      </c>
      <c r="DC238" s="105">
        <v>97</v>
      </c>
      <c r="DD238" s="105">
        <v>87</v>
      </c>
      <c r="DE238" s="105">
        <v>0</v>
      </c>
      <c r="DF238" s="105">
        <v>0</v>
      </c>
      <c r="DG238" s="105">
        <v>0</v>
      </c>
      <c r="DH238" s="105">
        <v>0</v>
      </c>
      <c r="DI238" s="105">
        <v>130</v>
      </c>
      <c r="DJ238" s="105">
        <v>0</v>
      </c>
      <c r="DK238" s="105">
        <v>0</v>
      </c>
      <c r="DL238" s="105">
        <v>0</v>
      </c>
      <c r="DM238" s="105">
        <v>0</v>
      </c>
      <c r="DN238" s="105">
        <v>0</v>
      </c>
      <c r="DO238" s="105">
        <v>0</v>
      </c>
      <c r="DP238" s="105">
        <v>0</v>
      </c>
      <c r="DQ238" s="105">
        <v>0</v>
      </c>
      <c r="DR238" s="135"/>
      <c r="DS238" s="138" t="s">
        <v>213</v>
      </c>
      <c r="DT238" s="138" t="s">
        <v>4376</v>
      </c>
      <c r="DU238" s="138">
        <v>141</v>
      </c>
      <c r="DV238" s="138">
        <v>31</v>
      </c>
      <c r="DW238" s="139">
        <v>405</v>
      </c>
      <c r="DX238" s="139">
        <v>314</v>
      </c>
    </row>
    <row r="239" spans="1:128">
      <c r="A239" s="163" t="s">
        <v>397</v>
      </c>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t="s">
        <v>398</v>
      </c>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t="s">
        <v>399</v>
      </c>
      <c r="AT239" s="163"/>
      <c r="AU239" s="163"/>
      <c r="AV239" s="163"/>
      <c r="AW239" s="163"/>
      <c r="AX239" s="163"/>
      <c r="AY239" s="163"/>
      <c r="AZ239" s="163"/>
      <c r="BA239" s="163"/>
      <c r="BB239" s="163"/>
      <c r="BC239" s="163"/>
      <c r="BD239" s="163"/>
      <c r="BE239" s="163"/>
      <c r="BF239" s="163"/>
      <c r="BG239" s="163"/>
      <c r="BH239" s="163"/>
      <c r="BI239" s="163"/>
      <c r="BJ239" s="163" t="s">
        <v>400</v>
      </c>
      <c r="BK239" s="163"/>
      <c r="BL239" s="163"/>
      <c r="BM239" s="163"/>
      <c r="BN239" s="163"/>
      <c r="BO239" s="163"/>
      <c r="BP239" s="163"/>
      <c r="BQ239" s="163"/>
      <c r="BR239" s="163"/>
      <c r="BS239" s="163"/>
      <c r="BT239" s="163"/>
      <c r="BU239" s="163" t="s">
        <v>4589</v>
      </c>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t="s">
        <v>401</v>
      </c>
      <c r="CP239" s="163"/>
      <c r="CQ239" s="163"/>
      <c r="CR239" s="163"/>
      <c r="CS239" s="163"/>
      <c r="CT239" s="163"/>
      <c r="CU239" s="163"/>
      <c r="CV239" s="163"/>
      <c r="CW239" s="163"/>
      <c r="CX239" s="163"/>
      <c r="CY239" s="163"/>
      <c r="CZ239" s="163"/>
      <c r="DA239" s="163" t="s">
        <v>402</v>
      </c>
      <c r="DB239" s="163"/>
      <c r="DC239" s="163"/>
      <c r="DD239" s="163"/>
      <c r="DE239" s="163"/>
      <c r="DF239" s="163"/>
      <c r="DG239" s="163"/>
      <c r="DH239" s="163"/>
      <c r="DI239" s="163"/>
      <c r="DJ239" s="163"/>
      <c r="DK239" s="163"/>
      <c r="DL239" s="163"/>
      <c r="DM239" s="163"/>
      <c r="DN239" s="163"/>
      <c r="DO239" s="163"/>
      <c r="DP239" s="163"/>
      <c r="DQ239" s="163"/>
      <c r="DR239" s="135"/>
      <c r="DS239" s="138" t="s">
        <v>397</v>
      </c>
      <c r="DT239" s="138" t="s">
        <v>397</v>
      </c>
      <c r="DU239" s="138">
        <v>0</v>
      </c>
      <c r="DV239" s="138">
        <v>0</v>
      </c>
      <c r="DW239" s="139">
        <v>0</v>
      </c>
      <c r="DX239" s="139">
        <v>0</v>
      </c>
    </row>
    <row r="240" spans="1:128">
      <c r="A240" s="163" t="s">
        <v>4174</v>
      </c>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t="s">
        <v>4174</v>
      </c>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t="s">
        <v>4174</v>
      </c>
      <c r="AT240" s="163"/>
      <c r="AU240" s="163"/>
      <c r="AV240" s="163"/>
      <c r="AW240" s="163"/>
      <c r="AX240" s="163"/>
      <c r="AY240" s="163"/>
      <c r="AZ240" s="163"/>
      <c r="BA240" s="163"/>
      <c r="BB240" s="163"/>
      <c r="BC240" s="163"/>
      <c r="BD240" s="163"/>
      <c r="BE240" s="163"/>
      <c r="BF240" s="163"/>
      <c r="BG240" s="163"/>
      <c r="BH240" s="163"/>
      <c r="BI240" s="163"/>
      <c r="BJ240" s="185" t="s">
        <v>4174</v>
      </c>
      <c r="BK240" s="185"/>
      <c r="BL240" s="185"/>
      <c r="BM240" s="185"/>
      <c r="BN240" s="185"/>
      <c r="BO240" s="185"/>
      <c r="BP240" s="185"/>
      <c r="BQ240" s="185"/>
      <c r="BR240" s="185"/>
      <c r="BS240" s="185"/>
      <c r="BT240" s="185"/>
      <c r="BU240" s="210" t="s">
        <v>4175</v>
      </c>
      <c r="BV240" s="210"/>
      <c r="BW240" s="210"/>
      <c r="BX240" s="210"/>
      <c r="BY240" s="210"/>
      <c r="BZ240" s="210"/>
      <c r="CA240" s="210"/>
      <c r="CB240" s="210"/>
      <c r="CC240" s="210"/>
      <c r="CD240" s="210"/>
      <c r="CE240" s="210"/>
      <c r="CF240" s="210"/>
      <c r="CG240" s="210"/>
      <c r="CH240" s="210"/>
      <c r="CI240" s="210"/>
      <c r="CJ240" s="210"/>
      <c r="CK240" s="210"/>
      <c r="CL240" s="210"/>
      <c r="CM240" s="210"/>
      <c r="CN240" s="210"/>
      <c r="CO240" s="163" t="s">
        <v>4174</v>
      </c>
      <c r="CP240" s="163"/>
      <c r="CQ240" s="163"/>
      <c r="CR240" s="163"/>
      <c r="CS240" s="163"/>
      <c r="CT240" s="163"/>
      <c r="CU240" s="163"/>
      <c r="CV240" s="163"/>
      <c r="CW240" s="163"/>
      <c r="CX240" s="163"/>
      <c r="CY240" s="163"/>
      <c r="CZ240" s="163"/>
      <c r="DA240" s="185" t="s">
        <v>4174</v>
      </c>
      <c r="DB240" s="185"/>
      <c r="DC240" s="185"/>
      <c r="DD240" s="185"/>
      <c r="DE240" s="185"/>
      <c r="DF240" s="185"/>
      <c r="DG240" s="185"/>
      <c r="DH240" s="185"/>
      <c r="DI240" s="185"/>
      <c r="DJ240" s="185"/>
      <c r="DK240" s="185"/>
      <c r="DL240" s="185"/>
      <c r="DM240" s="185"/>
      <c r="DN240" s="185"/>
      <c r="DO240" s="185"/>
      <c r="DP240" s="185"/>
      <c r="DQ240" s="185"/>
      <c r="DR240" s="135"/>
      <c r="DS240" s="138" t="s">
        <v>4174</v>
      </c>
      <c r="DT240" s="138" t="s">
        <v>4174</v>
      </c>
      <c r="DU240" s="138">
        <v>0</v>
      </c>
      <c r="DV240" s="138">
        <v>0</v>
      </c>
      <c r="DW240" s="139">
        <v>0</v>
      </c>
      <c r="DX240" s="139">
        <v>0</v>
      </c>
    </row>
    <row r="241" spans="1:128" ht="14.45" customHeight="1">
      <c r="A241" s="164" t="s">
        <v>2</v>
      </c>
      <c r="B241" s="164" t="s">
        <v>113</v>
      </c>
      <c r="C241" s="163" t="s">
        <v>41</v>
      </c>
      <c r="D241" s="163"/>
      <c r="E241" s="163" t="s">
        <v>101</v>
      </c>
      <c r="F241" s="163"/>
      <c r="G241" s="163" t="s">
        <v>42</v>
      </c>
      <c r="H241" s="163"/>
      <c r="I241" s="163" t="s">
        <v>43</v>
      </c>
      <c r="J241" s="163"/>
      <c r="K241" s="209" t="s">
        <v>44</v>
      </c>
      <c r="L241" s="209"/>
      <c r="M241" s="163" t="s">
        <v>390</v>
      </c>
      <c r="N241" s="163"/>
      <c r="O241" s="163" t="s">
        <v>391</v>
      </c>
      <c r="P241" s="163"/>
      <c r="Q241" s="163" t="s">
        <v>392</v>
      </c>
      <c r="R241" s="163"/>
      <c r="S241" s="163" t="s">
        <v>393</v>
      </c>
      <c r="T241" s="163"/>
      <c r="U241" s="163" t="s">
        <v>102</v>
      </c>
      <c r="V241" s="163"/>
      <c r="W241" s="164" t="s">
        <v>2</v>
      </c>
      <c r="X241" s="164" t="s">
        <v>113</v>
      </c>
      <c r="Y241" s="163" t="s">
        <v>41</v>
      </c>
      <c r="Z241" s="163"/>
      <c r="AA241" s="163" t="s">
        <v>101</v>
      </c>
      <c r="AB241" s="163"/>
      <c r="AC241" s="163" t="s">
        <v>42</v>
      </c>
      <c r="AD241" s="163"/>
      <c r="AE241" s="163" t="s">
        <v>43</v>
      </c>
      <c r="AF241" s="163"/>
      <c r="AG241" s="209" t="s">
        <v>44</v>
      </c>
      <c r="AH241" s="209"/>
      <c r="AI241" s="163" t="s">
        <v>390</v>
      </c>
      <c r="AJ241" s="163"/>
      <c r="AK241" s="163" t="s">
        <v>391</v>
      </c>
      <c r="AL241" s="163"/>
      <c r="AM241" s="163" t="s">
        <v>392</v>
      </c>
      <c r="AN241" s="163"/>
      <c r="AO241" s="163" t="s">
        <v>393</v>
      </c>
      <c r="AP241" s="163"/>
      <c r="AQ241" s="163" t="s">
        <v>102</v>
      </c>
      <c r="AR241" s="163"/>
      <c r="AS241" s="164" t="s">
        <v>2</v>
      </c>
      <c r="AT241" s="164" t="s">
        <v>113</v>
      </c>
      <c r="AU241" s="164" t="s">
        <v>363</v>
      </c>
      <c r="AV241" s="164"/>
      <c r="AW241" s="164"/>
      <c r="AX241" s="164"/>
      <c r="AY241" s="164"/>
      <c r="AZ241" s="164"/>
      <c r="BA241" s="164"/>
      <c r="BB241" s="164"/>
      <c r="BC241" s="164"/>
      <c r="BD241" s="164"/>
      <c r="BE241" s="164" t="s">
        <v>165</v>
      </c>
      <c r="BF241" s="164"/>
      <c r="BG241" s="164"/>
      <c r="BH241" s="164"/>
      <c r="BI241" s="164" t="s">
        <v>168</v>
      </c>
      <c r="BJ241" s="164" t="s">
        <v>2</v>
      </c>
      <c r="BK241" s="164" t="s">
        <v>113</v>
      </c>
      <c r="BL241" s="185" t="s">
        <v>169</v>
      </c>
      <c r="BM241" s="185"/>
      <c r="BN241" s="185"/>
      <c r="BO241" s="185"/>
      <c r="BP241" s="185"/>
      <c r="BQ241" s="185"/>
      <c r="BR241" s="185"/>
      <c r="BS241" s="185"/>
      <c r="BT241" s="185"/>
      <c r="BU241" s="164" t="s">
        <v>2</v>
      </c>
      <c r="BV241" s="164" t="s">
        <v>113</v>
      </c>
      <c r="BW241" s="185" t="s">
        <v>394</v>
      </c>
      <c r="BX241" s="185"/>
      <c r="BY241" s="185"/>
      <c r="BZ241" s="185"/>
      <c r="CA241" s="185"/>
      <c r="CB241" s="185"/>
      <c r="CC241" s="185" t="s">
        <v>395</v>
      </c>
      <c r="CD241" s="185"/>
      <c r="CE241" s="185"/>
      <c r="CF241" s="185"/>
      <c r="CG241" s="185"/>
      <c r="CH241" s="185"/>
      <c r="CI241" s="185" t="s">
        <v>396</v>
      </c>
      <c r="CJ241" s="185"/>
      <c r="CK241" s="185"/>
      <c r="CL241" s="185"/>
      <c r="CM241" s="185"/>
      <c r="CN241" s="185"/>
      <c r="CO241" s="190" t="s">
        <v>2</v>
      </c>
      <c r="CP241" s="190" t="s">
        <v>113</v>
      </c>
      <c r="CQ241" s="163" t="s">
        <v>166</v>
      </c>
      <c r="CR241" s="163"/>
      <c r="CS241" s="163"/>
      <c r="CT241" s="163"/>
      <c r="CU241" s="163"/>
      <c r="CV241" s="163"/>
      <c r="CW241" s="163"/>
      <c r="CX241" s="163"/>
      <c r="CY241" s="163" t="s">
        <v>167</v>
      </c>
      <c r="CZ241" s="163"/>
      <c r="DA241" s="164" t="s">
        <v>2</v>
      </c>
      <c r="DB241" s="164" t="s">
        <v>113</v>
      </c>
      <c r="DC241" s="185" t="s">
        <v>371</v>
      </c>
      <c r="DD241" s="185"/>
      <c r="DE241" s="185"/>
      <c r="DF241" s="185"/>
      <c r="DG241" s="185"/>
      <c r="DH241" s="185"/>
      <c r="DI241" s="185"/>
      <c r="DJ241" s="185"/>
      <c r="DK241" s="185"/>
      <c r="DL241" s="185"/>
      <c r="DM241" s="185"/>
      <c r="DN241" s="185"/>
      <c r="DO241" s="185"/>
      <c r="DP241" s="185"/>
      <c r="DQ241" s="185"/>
      <c r="DR241" s="135"/>
      <c r="DS241" s="138" t="s">
        <v>2</v>
      </c>
      <c r="DT241" s="138" t="s">
        <v>4244</v>
      </c>
      <c r="DU241" s="138" t="e">
        <v>#VALUE!</v>
      </c>
      <c r="DV241" s="138">
        <v>0</v>
      </c>
      <c r="DW241" s="139" t="e">
        <v>#VALUE!</v>
      </c>
      <c r="DX241" s="139">
        <v>0</v>
      </c>
    </row>
    <row r="242" spans="1:128" ht="14.45" customHeight="1">
      <c r="A242" s="164"/>
      <c r="B242" s="164"/>
      <c r="C242" s="164" t="s">
        <v>170</v>
      </c>
      <c r="D242" s="164" t="s">
        <v>57</v>
      </c>
      <c r="E242" s="164" t="s">
        <v>170</v>
      </c>
      <c r="F242" s="164" t="s">
        <v>57</v>
      </c>
      <c r="G242" s="164" t="s">
        <v>170</v>
      </c>
      <c r="H242" s="164" t="s">
        <v>57</v>
      </c>
      <c r="I242" s="164" t="s">
        <v>170</v>
      </c>
      <c r="J242" s="164" t="s">
        <v>57</v>
      </c>
      <c r="K242" s="164" t="s">
        <v>170</v>
      </c>
      <c r="L242" s="164" t="s">
        <v>57</v>
      </c>
      <c r="M242" s="164" t="s">
        <v>170</v>
      </c>
      <c r="N242" s="164" t="s">
        <v>57</v>
      </c>
      <c r="O242" s="164" t="s">
        <v>170</v>
      </c>
      <c r="P242" s="164" t="s">
        <v>57</v>
      </c>
      <c r="Q242" s="164" t="s">
        <v>170</v>
      </c>
      <c r="R242" s="164" t="s">
        <v>57</v>
      </c>
      <c r="S242" s="164" t="s">
        <v>170</v>
      </c>
      <c r="T242" s="164" t="s">
        <v>57</v>
      </c>
      <c r="U242" s="164" t="s">
        <v>170</v>
      </c>
      <c r="V242" s="164" t="s">
        <v>57</v>
      </c>
      <c r="W242" s="164"/>
      <c r="X242" s="164"/>
      <c r="Y242" s="164" t="s">
        <v>170</v>
      </c>
      <c r="Z242" s="164" t="s">
        <v>57</v>
      </c>
      <c r="AA242" s="164" t="s">
        <v>170</v>
      </c>
      <c r="AB242" s="164" t="s">
        <v>57</v>
      </c>
      <c r="AC242" s="164" t="s">
        <v>170</v>
      </c>
      <c r="AD242" s="164" t="s">
        <v>57</v>
      </c>
      <c r="AE242" s="164" t="s">
        <v>170</v>
      </c>
      <c r="AF242" s="164" t="s">
        <v>57</v>
      </c>
      <c r="AG242" s="164" t="s">
        <v>170</v>
      </c>
      <c r="AH242" s="164" t="s">
        <v>57</v>
      </c>
      <c r="AI242" s="164" t="s">
        <v>170</v>
      </c>
      <c r="AJ242" s="164" t="s">
        <v>57</v>
      </c>
      <c r="AK242" s="164" t="s">
        <v>170</v>
      </c>
      <c r="AL242" s="164" t="s">
        <v>57</v>
      </c>
      <c r="AM242" s="164" t="s">
        <v>170</v>
      </c>
      <c r="AN242" s="164" t="s">
        <v>57</v>
      </c>
      <c r="AO242" s="164" t="s">
        <v>170</v>
      </c>
      <c r="AP242" s="164" t="s">
        <v>57</v>
      </c>
      <c r="AQ242" s="164" t="s">
        <v>170</v>
      </c>
      <c r="AR242" s="164" t="s">
        <v>57</v>
      </c>
      <c r="AS242" s="164"/>
      <c r="AT242" s="164"/>
      <c r="AU242" s="164" t="s">
        <v>41</v>
      </c>
      <c r="AV242" s="164" t="s">
        <v>101</v>
      </c>
      <c r="AW242" s="164" t="s">
        <v>42</v>
      </c>
      <c r="AX242" s="164" t="s">
        <v>43</v>
      </c>
      <c r="AY242" s="164" t="s">
        <v>44</v>
      </c>
      <c r="AZ242" s="164" t="s">
        <v>390</v>
      </c>
      <c r="BA242" s="164" t="s">
        <v>391</v>
      </c>
      <c r="BB242" s="164" t="s">
        <v>392</v>
      </c>
      <c r="BC242" s="164" t="s">
        <v>393</v>
      </c>
      <c r="BD242" s="164" t="s">
        <v>102</v>
      </c>
      <c r="BE242" s="204" t="s">
        <v>433</v>
      </c>
      <c r="BF242" s="204" t="s">
        <v>279</v>
      </c>
      <c r="BG242" s="204" t="s">
        <v>172</v>
      </c>
      <c r="BH242" s="204" t="s">
        <v>173</v>
      </c>
      <c r="BI242" s="164"/>
      <c r="BJ242" s="164"/>
      <c r="BK242" s="164"/>
      <c r="BL242" s="200" t="s">
        <v>434</v>
      </c>
      <c r="BM242" s="200" t="s">
        <v>344</v>
      </c>
      <c r="BN242" s="200" t="s">
        <v>435</v>
      </c>
      <c r="BO242" s="200" t="s">
        <v>436</v>
      </c>
      <c r="BP242" s="200" t="s">
        <v>437</v>
      </c>
      <c r="BQ242" s="200" t="s">
        <v>175</v>
      </c>
      <c r="BR242" s="200" t="s">
        <v>176</v>
      </c>
      <c r="BS242" s="200" t="s">
        <v>69</v>
      </c>
      <c r="BT242" s="200" t="s">
        <v>70</v>
      </c>
      <c r="BU242" s="164"/>
      <c r="BV242" s="164"/>
      <c r="BW242" s="185" t="s">
        <v>417</v>
      </c>
      <c r="BX242" s="185"/>
      <c r="BY242" s="185" t="s">
        <v>418</v>
      </c>
      <c r="BZ242" s="185"/>
      <c r="CA242" s="185" t="s">
        <v>419</v>
      </c>
      <c r="CB242" s="185"/>
      <c r="CC242" s="185" t="s">
        <v>417</v>
      </c>
      <c r="CD242" s="185"/>
      <c r="CE242" s="185" t="s">
        <v>418</v>
      </c>
      <c r="CF242" s="185"/>
      <c r="CG242" s="185" t="s">
        <v>419</v>
      </c>
      <c r="CH242" s="185"/>
      <c r="CI242" s="185" t="s">
        <v>417</v>
      </c>
      <c r="CJ242" s="185"/>
      <c r="CK242" s="185" t="s">
        <v>418</v>
      </c>
      <c r="CL242" s="185"/>
      <c r="CM242" s="185" t="s">
        <v>419</v>
      </c>
      <c r="CN242" s="185"/>
      <c r="CO242" s="190"/>
      <c r="CP242" s="190"/>
      <c r="CQ242" s="189" t="s">
        <v>338</v>
      </c>
      <c r="CR242" s="189" t="s">
        <v>341</v>
      </c>
      <c r="CS242" s="189" t="s">
        <v>339</v>
      </c>
      <c r="CT242" s="189" t="s">
        <v>340</v>
      </c>
      <c r="CU242" s="189" t="s">
        <v>342</v>
      </c>
      <c r="CV242" s="189" t="s">
        <v>66</v>
      </c>
      <c r="CW242" s="189" t="s">
        <v>174</v>
      </c>
      <c r="CX242" s="189" t="s">
        <v>280</v>
      </c>
      <c r="CY242" s="189" t="s">
        <v>66</v>
      </c>
      <c r="CZ242" s="189" t="s">
        <v>174</v>
      </c>
      <c r="DA242" s="164"/>
      <c r="DB242" s="164"/>
      <c r="DC242" s="189" t="s">
        <v>60</v>
      </c>
      <c r="DD242" s="189" t="s">
        <v>62</v>
      </c>
      <c r="DE242" s="189" t="s">
        <v>96</v>
      </c>
      <c r="DF242" s="189" t="s">
        <v>97</v>
      </c>
      <c r="DG242" s="189" t="s">
        <v>421</v>
      </c>
      <c r="DH242" s="189" t="s">
        <v>98</v>
      </c>
      <c r="DI242" s="189" t="s">
        <v>99</v>
      </c>
      <c r="DJ242" s="189" t="s">
        <v>83</v>
      </c>
      <c r="DK242" s="189" t="s">
        <v>420</v>
      </c>
      <c r="DL242" s="189" t="s">
        <v>100</v>
      </c>
      <c r="DM242" s="189" t="s">
        <v>422</v>
      </c>
      <c r="DN242" s="189" t="s">
        <v>86</v>
      </c>
      <c r="DO242" s="189" t="s">
        <v>68</v>
      </c>
      <c r="DP242" s="189" t="s">
        <v>67</v>
      </c>
      <c r="DQ242" s="189" t="s">
        <v>0</v>
      </c>
      <c r="DR242" s="135"/>
      <c r="DS242" s="138" t="s">
        <v>2</v>
      </c>
      <c r="DT242" s="138" t="s">
        <v>2</v>
      </c>
      <c r="DU242" s="138" t="e">
        <v>#VALUE!</v>
      </c>
      <c r="DV242" s="138" t="e">
        <v>#VALUE!</v>
      </c>
      <c r="DW242" s="139" t="e">
        <v>#VALUE!</v>
      </c>
      <c r="DX242" s="139">
        <v>0</v>
      </c>
    </row>
    <row r="243" spans="1:128" ht="24" customHeight="1">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c r="AA243" s="164"/>
      <c r="AB243" s="164"/>
      <c r="AC243" s="164"/>
      <c r="AD243" s="164"/>
      <c r="AE243" s="164"/>
      <c r="AF243" s="164"/>
      <c r="AG243" s="164"/>
      <c r="AH243" s="164"/>
      <c r="AI243" s="164"/>
      <c r="AJ243" s="164"/>
      <c r="AK243" s="164"/>
      <c r="AL243" s="164"/>
      <c r="AM243" s="164"/>
      <c r="AN243" s="164"/>
      <c r="AO243" s="164"/>
      <c r="AP243" s="164"/>
      <c r="AQ243" s="164"/>
      <c r="AR243" s="164"/>
      <c r="AS243" s="164"/>
      <c r="AT243" s="164"/>
      <c r="AU243" s="164"/>
      <c r="AV243" s="164"/>
      <c r="AW243" s="164"/>
      <c r="AX243" s="164"/>
      <c r="AY243" s="164"/>
      <c r="AZ243" s="164"/>
      <c r="BA243" s="164"/>
      <c r="BB243" s="164"/>
      <c r="BC243" s="164"/>
      <c r="BD243" s="164"/>
      <c r="BE243" s="204"/>
      <c r="BF243" s="204"/>
      <c r="BG243" s="204"/>
      <c r="BH243" s="204"/>
      <c r="BI243" s="164"/>
      <c r="BJ243" s="164"/>
      <c r="BK243" s="164"/>
      <c r="BL243" s="200"/>
      <c r="BM243" s="200"/>
      <c r="BN243" s="200"/>
      <c r="BO243" s="200"/>
      <c r="BP243" s="200"/>
      <c r="BQ243" s="200"/>
      <c r="BR243" s="200"/>
      <c r="BS243" s="200"/>
      <c r="BT243" s="200"/>
      <c r="BU243" s="164"/>
      <c r="BV243" s="164"/>
      <c r="BW243" s="67" t="s">
        <v>170</v>
      </c>
      <c r="BX243" s="67" t="s">
        <v>57</v>
      </c>
      <c r="BY243" s="67" t="s">
        <v>170</v>
      </c>
      <c r="BZ243" s="67" t="s">
        <v>57</v>
      </c>
      <c r="CA243" s="67" t="s">
        <v>170</v>
      </c>
      <c r="CB243" s="67" t="s">
        <v>57</v>
      </c>
      <c r="CC243" s="67" t="s">
        <v>170</v>
      </c>
      <c r="CD243" s="67" t="s">
        <v>57</v>
      </c>
      <c r="CE243" s="67" t="s">
        <v>170</v>
      </c>
      <c r="CF243" s="67" t="s">
        <v>57</v>
      </c>
      <c r="CG243" s="67" t="s">
        <v>170</v>
      </c>
      <c r="CH243" s="67" t="s">
        <v>57</v>
      </c>
      <c r="CI243" s="67" t="s">
        <v>170</v>
      </c>
      <c r="CJ243" s="67" t="s">
        <v>57</v>
      </c>
      <c r="CK243" s="67" t="s">
        <v>170</v>
      </c>
      <c r="CL243" s="67" t="s">
        <v>57</v>
      </c>
      <c r="CM243" s="67" t="s">
        <v>170</v>
      </c>
      <c r="CN243" s="67" t="s">
        <v>57</v>
      </c>
      <c r="CO243" s="190"/>
      <c r="CP243" s="190"/>
      <c r="CQ243" s="189"/>
      <c r="CR243" s="189"/>
      <c r="CS243" s="189"/>
      <c r="CT243" s="189"/>
      <c r="CU243" s="189"/>
      <c r="CV243" s="189"/>
      <c r="CW243" s="189"/>
      <c r="CX243" s="189"/>
      <c r="CY243" s="189"/>
      <c r="CZ243" s="189"/>
      <c r="DA243" s="164"/>
      <c r="DB243" s="164"/>
      <c r="DC243" s="189"/>
      <c r="DD243" s="189"/>
      <c r="DE243" s="189"/>
      <c r="DF243" s="189"/>
      <c r="DG243" s="189"/>
      <c r="DH243" s="189"/>
      <c r="DI243" s="189"/>
      <c r="DJ243" s="189"/>
      <c r="DK243" s="189"/>
      <c r="DL243" s="189"/>
      <c r="DM243" s="189"/>
      <c r="DN243" s="189"/>
      <c r="DO243" s="189"/>
      <c r="DP243" s="189"/>
      <c r="DQ243" s="189"/>
      <c r="DR243" s="135"/>
      <c r="DS243" s="138" t="s">
        <v>2</v>
      </c>
      <c r="DT243" s="138" t="s">
        <v>2</v>
      </c>
      <c r="DU243" s="138" t="e">
        <v>#VALUE!</v>
      </c>
      <c r="DV243" s="138" t="e">
        <v>#VALUE!</v>
      </c>
      <c r="DW243" s="139">
        <v>0</v>
      </c>
      <c r="DX243" s="139">
        <v>0</v>
      </c>
    </row>
    <row r="244" spans="1:128">
      <c r="A244" s="16" t="s">
        <v>130</v>
      </c>
      <c r="B244" s="87"/>
      <c r="C244" s="211"/>
      <c r="D244" s="211"/>
      <c r="E244" s="211"/>
      <c r="F244" s="211"/>
      <c r="G244" s="211"/>
      <c r="H244" s="211"/>
      <c r="I244" s="211"/>
      <c r="J244" s="211"/>
      <c r="K244" s="211"/>
      <c r="L244" s="211"/>
      <c r="M244" s="211"/>
      <c r="N244" s="211"/>
      <c r="O244" s="211"/>
      <c r="P244" s="211"/>
      <c r="Q244" s="211"/>
      <c r="R244" s="211"/>
      <c r="S244" s="211"/>
      <c r="T244" s="211"/>
      <c r="U244" s="67"/>
      <c r="V244" s="67"/>
      <c r="W244" s="16" t="s">
        <v>130</v>
      </c>
      <c r="X244" s="87"/>
      <c r="Y244" s="211"/>
      <c r="Z244" s="211"/>
      <c r="AA244" s="211"/>
      <c r="AB244" s="211"/>
      <c r="AC244" s="211"/>
      <c r="AD244" s="211"/>
      <c r="AE244" s="211"/>
      <c r="AF244" s="211"/>
      <c r="AG244" s="211"/>
      <c r="AH244" s="211"/>
      <c r="AI244" s="211"/>
      <c r="AJ244" s="211"/>
      <c r="AK244" s="211"/>
      <c r="AL244" s="211"/>
      <c r="AM244" s="211"/>
      <c r="AN244" s="211"/>
      <c r="AO244" s="211"/>
      <c r="AP244" s="211"/>
      <c r="AQ244" s="67"/>
      <c r="AR244" s="67"/>
      <c r="AS244" s="16" t="s">
        <v>130</v>
      </c>
      <c r="AT244" s="87"/>
      <c r="AU244" s="211"/>
      <c r="AV244" s="211"/>
      <c r="AW244" s="211"/>
      <c r="AX244" s="211"/>
      <c r="AY244" s="211"/>
      <c r="AZ244" s="211"/>
      <c r="BA244" s="211"/>
      <c r="BB244" s="211"/>
      <c r="BC244" s="211"/>
      <c r="BD244" s="211"/>
      <c r="BE244" s="211"/>
      <c r="BF244" s="211"/>
      <c r="BG244" s="211"/>
      <c r="BH244" s="211"/>
      <c r="BI244" s="211"/>
      <c r="BJ244" s="16" t="s">
        <v>130</v>
      </c>
      <c r="BK244" s="87"/>
      <c r="BL244" s="3"/>
      <c r="BM244" s="3"/>
      <c r="BN244" s="3"/>
      <c r="BO244" s="3"/>
      <c r="BP244" s="3"/>
      <c r="BQ244" s="3"/>
      <c r="BR244" s="3"/>
      <c r="BS244" s="3"/>
      <c r="BT244" s="3"/>
      <c r="BU244" s="16" t="s">
        <v>130</v>
      </c>
      <c r="BV244" s="87"/>
      <c r="BW244" s="3"/>
      <c r="BX244" s="3"/>
      <c r="BY244" s="3"/>
      <c r="BZ244" s="3"/>
      <c r="CA244" s="3"/>
      <c r="CB244" s="3"/>
      <c r="CC244" s="3"/>
      <c r="CD244" s="3"/>
      <c r="CE244" s="3"/>
      <c r="CF244" s="3"/>
      <c r="CG244" s="3"/>
      <c r="CH244" s="3"/>
      <c r="CI244" s="3"/>
      <c r="CJ244" s="3"/>
      <c r="CK244" s="3"/>
      <c r="CL244" s="3"/>
      <c r="CM244" s="3"/>
      <c r="CN244" s="3"/>
      <c r="CO244" s="16" t="s">
        <v>130</v>
      </c>
      <c r="CP244" s="87"/>
      <c r="CQ244" s="215"/>
      <c r="CR244" s="215"/>
      <c r="CS244" s="215"/>
      <c r="CT244" s="215"/>
      <c r="CU244" s="215"/>
      <c r="CV244" s="215"/>
      <c r="CW244" s="215"/>
      <c r="CX244" s="215"/>
      <c r="CY244" s="215"/>
      <c r="CZ244" s="215"/>
      <c r="DA244" s="16" t="s">
        <v>130</v>
      </c>
      <c r="DB244" s="87"/>
      <c r="DC244" s="211"/>
      <c r="DD244" s="211"/>
      <c r="DE244" s="211"/>
      <c r="DF244" s="211"/>
      <c r="DG244" s="211"/>
      <c r="DH244" s="211"/>
      <c r="DI244" s="211"/>
      <c r="DJ244" s="211"/>
      <c r="DK244" s="211"/>
      <c r="DL244" s="211"/>
      <c r="DM244" s="211"/>
      <c r="DN244" s="211"/>
      <c r="DO244" s="211"/>
      <c r="DP244" s="211"/>
      <c r="DQ244" s="211"/>
      <c r="DR244" s="135"/>
      <c r="DS244" s="138" t="s">
        <v>130</v>
      </c>
      <c r="DT244" s="138" t="s">
        <v>130</v>
      </c>
      <c r="DU244" s="138">
        <v>0</v>
      </c>
      <c r="DV244" s="138">
        <v>0</v>
      </c>
      <c r="DW244" s="139">
        <v>0</v>
      </c>
      <c r="DX244" s="139">
        <v>0</v>
      </c>
    </row>
    <row r="245" spans="1:128" ht="14.45" customHeight="1">
      <c r="A245" s="162" t="s">
        <v>214</v>
      </c>
      <c r="B245" s="13" t="s">
        <v>119</v>
      </c>
      <c r="C245" s="74">
        <v>151</v>
      </c>
      <c r="D245" s="74">
        <v>76</v>
      </c>
      <c r="E245" s="74">
        <v>112</v>
      </c>
      <c r="F245" s="74">
        <v>43</v>
      </c>
      <c r="G245" s="74">
        <v>0</v>
      </c>
      <c r="H245" s="74">
        <v>0</v>
      </c>
      <c r="I245" s="74">
        <v>27</v>
      </c>
      <c r="J245" s="74">
        <v>4</v>
      </c>
      <c r="K245" s="74">
        <v>0</v>
      </c>
      <c r="L245" s="74">
        <v>0</v>
      </c>
      <c r="M245" s="74">
        <v>223</v>
      </c>
      <c r="N245" s="74">
        <v>108</v>
      </c>
      <c r="O245" s="74">
        <v>0</v>
      </c>
      <c r="P245" s="74">
        <v>0</v>
      </c>
      <c r="Q245" s="74">
        <v>15</v>
      </c>
      <c r="R245" s="74">
        <v>5</v>
      </c>
      <c r="S245" s="74">
        <v>0</v>
      </c>
      <c r="T245" s="74">
        <v>0</v>
      </c>
      <c r="U245" s="67">
        <v>528</v>
      </c>
      <c r="V245" s="67">
        <v>236</v>
      </c>
      <c r="W245" s="162" t="s">
        <v>214</v>
      </c>
      <c r="X245" s="13" t="s">
        <v>119</v>
      </c>
      <c r="Y245" s="74">
        <v>0</v>
      </c>
      <c r="Z245" s="74">
        <v>0</v>
      </c>
      <c r="AA245" s="74">
        <v>0</v>
      </c>
      <c r="AB245" s="74">
        <v>0</v>
      </c>
      <c r="AC245" s="74">
        <v>0</v>
      </c>
      <c r="AD245" s="74">
        <v>0</v>
      </c>
      <c r="AE245" s="74">
        <v>0</v>
      </c>
      <c r="AF245" s="74">
        <v>0</v>
      </c>
      <c r="AG245" s="74">
        <v>0</v>
      </c>
      <c r="AH245" s="74">
        <v>0</v>
      </c>
      <c r="AI245" s="74">
        <v>21</v>
      </c>
      <c r="AJ245" s="74">
        <v>13</v>
      </c>
      <c r="AK245" s="74">
        <v>0</v>
      </c>
      <c r="AL245" s="74">
        <v>0</v>
      </c>
      <c r="AM245" s="74">
        <v>2</v>
      </c>
      <c r="AN245" s="74">
        <v>1</v>
      </c>
      <c r="AO245" s="74">
        <v>0</v>
      </c>
      <c r="AP245" s="74">
        <v>0</v>
      </c>
      <c r="AQ245" s="67">
        <v>23</v>
      </c>
      <c r="AR245" s="67">
        <v>14</v>
      </c>
      <c r="AS245" s="162" t="s">
        <v>214</v>
      </c>
      <c r="AT245" s="13" t="s">
        <v>119</v>
      </c>
      <c r="AU245" s="74">
        <v>2</v>
      </c>
      <c r="AV245" s="74">
        <v>2</v>
      </c>
      <c r="AW245" s="74">
        <v>0</v>
      </c>
      <c r="AX245" s="74">
        <v>1</v>
      </c>
      <c r="AY245" s="74">
        <v>0</v>
      </c>
      <c r="AZ245" s="74">
        <v>4</v>
      </c>
      <c r="BA245" s="74">
        <v>0</v>
      </c>
      <c r="BB245" s="74">
        <v>1</v>
      </c>
      <c r="BC245" s="74">
        <v>0</v>
      </c>
      <c r="BD245" s="67">
        <v>10</v>
      </c>
      <c r="BE245" s="76">
        <v>3</v>
      </c>
      <c r="BF245" s="74">
        <v>3</v>
      </c>
      <c r="BG245" s="74">
        <v>0</v>
      </c>
      <c r="BH245" s="74">
        <v>1</v>
      </c>
      <c r="BI245" s="74">
        <v>1</v>
      </c>
      <c r="BJ245" s="162" t="s">
        <v>214</v>
      </c>
      <c r="BK245" s="13" t="s">
        <v>119</v>
      </c>
      <c r="BL245" s="74">
        <v>0</v>
      </c>
      <c r="BM245" s="74">
        <v>300</v>
      </c>
      <c r="BN245" s="74">
        <v>0</v>
      </c>
      <c r="BO245" s="74">
        <v>0</v>
      </c>
      <c r="BP245" s="74">
        <v>0</v>
      </c>
      <c r="BQ245" s="74">
        <v>0</v>
      </c>
      <c r="BR245" s="74">
        <v>8</v>
      </c>
      <c r="BS245" s="74">
        <v>8</v>
      </c>
      <c r="BT245" s="74">
        <v>3</v>
      </c>
      <c r="BU245" s="162" t="s">
        <v>214</v>
      </c>
      <c r="BV245" s="13" t="s">
        <v>119</v>
      </c>
      <c r="BW245" s="74">
        <v>150</v>
      </c>
      <c r="BX245" s="74">
        <v>70</v>
      </c>
      <c r="BY245" s="74">
        <v>148</v>
      </c>
      <c r="BZ245" s="74">
        <v>69</v>
      </c>
      <c r="CA245" s="74">
        <v>65</v>
      </c>
      <c r="CB245" s="74">
        <v>22</v>
      </c>
      <c r="CC245" s="74">
        <v>0</v>
      </c>
      <c r="CD245" s="74">
        <v>0</v>
      </c>
      <c r="CE245" s="74">
        <v>0</v>
      </c>
      <c r="CF245" s="74">
        <v>0</v>
      </c>
      <c r="CG245" s="74">
        <v>0</v>
      </c>
      <c r="CH245" s="74">
        <v>0</v>
      </c>
      <c r="CI245" s="74">
        <v>7</v>
      </c>
      <c r="CJ245" s="74">
        <v>1</v>
      </c>
      <c r="CK245" s="74">
        <v>7</v>
      </c>
      <c r="CL245" s="74">
        <v>1</v>
      </c>
      <c r="CM245" s="74">
        <v>5</v>
      </c>
      <c r="CN245" s="74">
        <v>0</v>
      </c>
      <c r="CO245" s="162" t="s">
        <v>214</v>
      </c>
      <c r="CP245" s="13" t="s">
        <v>119</v>
      </c>
      <c r="CQ245" s="5">
        <v>1</v>
      </c>
      <c r="CR245" s="5">
        <v>5</v>
      </c>
      <c r="CS245" s="5">
        <v>0</v>
      </c>
      <c r="CT245" s="5">
        <v>9</v>
      </c>
      <c r="CU245" s="5">
        <v>0</v>
      </c>
      <c r="CV245" s="29">
        <v>15</v>
      </c>
      <c r="CW245" s="5">
        <v>2</v>
      </c>
      <c r="CX245" s="5">
        <v>0</v>
      </c>
      <c r="CY245" s="72">
        <v>7</v>
      </c>
      <c r="CZ245" s="5">
        <v>2</v>
      </c>
      <c r="DA245" s="162" t="s">
        <v>214</v>
      </c>
      <c r="DB245" s="13" t="s">
        <v>119</v>
      </c>
      <c r="DC245" s="74">
        <v>128</v>
      </c>
      <c r="DD245" s="74">
        <v>135</v>
      </c>
      <c r="DE245" s="74">
        <v>0</v>
      </c>
      <c r="DF245" s="74">
        <v>0</v>
      </c>
      <c r="DG245" s="74">
        <v>4</v>
      </c>
      <c r="DH245" s="74">
        <v>0</v>
      </c>
      <c r="DI245" s="74">
        <v>25</v>
      </c>
      <c r="DJ245" s="74">
        <v>2</v>
      </c>
      <c r="DK245" s="74">
        <v>12</v>
      </c>
      <c r="DL245" s="74">
        <v>0</v>
      </c>
      <c r="DM245" s="74">
        <v>0</v>
      </c>
      <c r="DN245" s="74">
        <v>0</v>
      </c>
      <c r="DO245" s="74">
        <v>0</v>
      </c>
      <c r="DP245" s="74">
        <v>14</v>
      </c>
      <c r="DQ245" s="74">
        <v>0</v>
      </c>
      <c r="DR245" s="135"/>
      <c r="DS245" s="138" t="s">
        <v>214</v>
      </c>
      <c r="DT245" s="138" t="s">
        <v>4377</v>
      </c>
      <c r="DU245" s="138">
        <v>157</v>
      </c>
      <c r="DV245" s="138">
        <v>70</v>
      </c>
      <c r="DW245" s="139">
        <v>600</v>
      </c>
      <c r="DX245" s="139">
        <v>306</v>
      </c>
    </row>
    <row r="246" spans="1:128">
      <c r="A246" s="162"/>
      <c r="B246" s="13" t="s">
        <v>120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67">
        <v>0</v>
      </c>
      <c r="V246" s="67">
        <v>0</v>
      </c>
      <c r="W246" s="162"/>
      <c r="X246" s="13" t="s">
        <v>120</v>
      </c>
      <c r="Y246" s="74">
        <v>0</v>
      </c>
      <c r="Z246" s="74">
        <v>0</v>
      </c>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67">
        <v>0</v>
      </c>
      <c r="AR246" s="67">
        <v>0</v>
      </c>
      <c r="AS246" s="162"/>
      <c r="AT246" s="13" t="s">
        <v>120</v>
      </c>
      <c r="AU246" s="74">
        <v>0</v>
      </c>
      <c r="AV246" s="74">
        <v>0</v>
      </c>
      <c r="AW246" s="74">
        <v>0</v>
      </c>
      <c r="AX246" s="74">
        <v>0</v>
      </c>
      <c r="AY246" s="74">
        <v>0</v>
      </c>
      <c r="AZ246" s="74">
        <v>0</v>
      </c>
      <c r="BA246" s="74">
        <v>0</v>
      </c>
      <c r="BB246" s="74">
        <v>0</v>
      </c>
      <c r="BC246" s="74">
        <v>0</v>
      </c>
      <c r="BD246" s="67">
        <v>0</v>
      </c>
      <c r="BE246" s="76">
        <v>0</v>
      </c>
      <c r="BF246" s="74">
        <v>0</v>
      </c>
      <c r="BG246" s="74">
        <v>0</v>
      </c>
      <c r="BH246" s="74">
        <v>0</v>
      </c>
      <c r="BI246" s="74">
        <v>0</v>
      </c>
      <c r="BJ246" s="162"/>
      <c r="BK246" s="13" t="s">
        <v>120</v>
      </c>
      <c r="BL246" s="74">
        <v>0</v>
      </c>
      <c r="BM246" s="74">
        <v>0</v>
      </c>
      <c r="BN246" s="74">
        <v>0</v>
      </c>
      <c r="BO246" s="74">
        <v>0</v>
      </c>
      <c r="BP246" s="74">
        <v>0</v>
      </c>
      <c r="BQ246" s="74">
        <v>0</v>
      </c>
      <c r="BR246" s="74">
        <v>0</v>
      </c>
      <c r="BS246" s="74">
        <v>0</v>
      </c>
      <c r="BT246" s="74">
        <v>0</v>
      </c>
      <c r="BU246" s="162"/>
      <c r="BV246" s="13" t="s">
        <v>120</v>
      </c>
      <c r="BW246" s="74">
        <v>0</v>
      </c>
      <c r="BX246" s="74">
        <v>0</v>
      </c>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162"/>
      <c r="CP246" s="13" t="s">
        <v>120</v>
      </c>
      <c r="CQ246" s="5">
        <v>0</v>
      </c>
      <c r="CR246" s="5">
        <v>0</v>
      </c>
      <c r="CS246" s="5">
        <v>0</v>
      </c>
      <c r="CT246" s="5">
        <v>0</v>
      </c>
      <c r="CU246" s="5">
        <v>0</v>
      </c>
      <c r="CV246" s="29">
        <v>0</v>
      </c>
      <c r="CW246" s="5">
        <v>0</v>
      </c>
      <c r="CX246" s="5">
        <v>0</v>
      </c>
      <c r="CY246" s="72">
        <v>0</v>
      </c>
      <c r="CZ246" s="5">
        <v>0</v>
      </c>
      <c r="DA246" s="162"/>
      <c r="DB246" s="13" t="s">
        <v>120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135"/>
      <c r="DS246" s="138" t="s">
        <v>214</v>
      </c>
      <c r="DT246" s="138" t="s">
        <v>4378</v>
      </c>
      <c r="DU246" s="138">
        <v>0</v>
      </c>
      <c r="DV246" s="138">
        <v>0</v>
      </c>
      <c r="DW246" s="139">
        <v>0</v>
      </c>
      <c r="DX246" s="139">
        <v>0</v>
      </c>
    </row>
    <row r="247" spans="1:128">
      <c r="A247" s="162"/>
      <c r="B247" s="103" t="s">
        <v>102</v>
      </c>
      <c r="C247" s="105">
        <v>151</v>
      </c>
      <c r="D247" s="105">
        <v>76</v>
      </c>
      <c r="E247" s="105">
        <v>112</v>
      </c>
      <c r="F247" s="105">
        <v>43</v>
      </c>
      <c r="G247" s="105">
        <v>0</v>
      </c>
      <c r="H247" s="105">
        <v>0</v>
      </c>
      <c r="I247" s="105">
        <v>27</v>
      </c>
      <c r="J247" s="105">
        <v>4</v>
      </c>
      <c r="K247" s="105">
        <v>0</v>
      </c>
      <c r="L247" s="105">
        <v>0</v>
      </c>
      <c r="M247" s="105">
        <v>223</v>
      </c>
      <c r="N247" s="105">
        <v>108</v>
      </c>
      <c r="O247" s="105">
        <v>0</v>
      </c>
      <c r="P247" s="105">
        <v>0</v>
      </c>
      <c r="Q247" s="105">
        <v>15</v>
      </c>
      <c r="R247" s="105">
        <v>5</v>
      </c>
      <c r="S247" s="105">
        <v>0</v>
      </c>
      <c r="T247" s="105">
        <v>0</v>
      </c>
      <c r="U247" s="105">
        <v>528</v>
      </c>
      <c r="V247" s="105">
        <v>236</v>
      </c>
      <c r="W247" s="162"/>
      <c r="X247" s="103" t="s">
        <v>102</v>
      </c>
      <c r="Y247" s="105">
        <v>0</v>
      </c>
      <c r="Z247" s="105">
        <v>0</v>
      </c>
      <c r="AA247" s="105">
        <v>0</v>
      </c>
      <c r="AB247" s="105">
        <v>0</v>
      </c>
      <c r="AC247" s="105">
        <v>0</v>
      </c>
      <c r="AD247" s="105">
        <v>0</v>
      </c>
      <c r="AE247" s="105">
        <v>0</v>
      </c>
      <c r="AF247" s="105">
        <v>0</v>
      </c>
      <c r="AG247" s="105">
        <v>0</v>
      </c>
      <c r="AH247" s="105">
        <v>0</v>
      </c>
      <c r="AI247" s="105">
        <v>21</v>
      </c>
      <c r="AJ247" s="105">
        <v>13</v>
      </c>
      <c r="AK247" s="105">
        <v>0</v>
      </c>
      <c r="AL247" s="105">
        <v>0</v>
      </c>
      <c r="AM247" s="105">
        <v>2</v>
      </c>
      <c r="AN247" s="105">
        <v>1</v>
      </c>
      <c r="AO247" s="105">
        <v>0</v>
      </c>
      <c r="AP247" s="105">
        <v>0</v>
      </c>
      <c r="AQ247" s="105">
        <v>23</v>
      </c>
      <c r="AR247" s="105">
        <v>14</v>
      </c>
      <c r="AS247" s="162"/>
      <c r="AT247" s="103" t="s">
        <v>102</v>
      </c>
      <c r="AU247" s="105">
        <v>2</v>
      </c>
      <c r="AV247" s="105">
        <v>2</v>
      </c>
      <c r="AW247" s="105">
        <v>0</v>
      </c>
      <c r="AX247" s="105">
        <v>1</v>
      </c>
      <c r="AY247" s="105">
        <v>0</v>
      </c>
      <c r="AZ247" s="105">
        <v>4</v>
      </c>
      <c r="BA247" s="105">
        <v>0</v>
      </c>
      <c r="BB247" s="105">
        <v>1</v>
      </c>
      <c r="BC247" s="105">
        <v>0</v>
      </c>
      <c r="BD247" s="105">
        <v>10</v>
      </c>
      <c r="BE247" s="105">
        <v>3</v>
      </c>
      <c r="BF247" s="105">
        <v>3</v>
      </c>
      <c r="BG247" s="105">
        <v>0</v>
      </c>
      <c r="BH247" s="105">
        <v>1</v>
      </c>
      <c r="BI247" s="105">
        <v>1</v>
      </c>
      <c r="BJ247" s="162"/>
      <c r="BK247" s="103" t="s">
        <v>102</v>
      </c>
      <c r="BL247" s="105">
        <v>0</v>
      </c>
      <c r="BM247" s="105">
        <v>300</v>
      </c>
      <c r="BN247" s="105">
        <v>0</v>
      </c>
      <c r="BO247" s="105">
        <v>0</v>
      </c>
      <c r="BP247" s="105">
        <v>0</v>
      </c>
      <c r="BQ247" s="105">
        <v>0</v>
      </c>
      <c r="BR247" s="105">
        <v>8</v>
      </c>
      <c r="BS247" s="105">
        <v>8</v>
      </c>
      <c r="BT247" s="105">
        <v>3</v>
      </c>
      <c r="BU247" s="162"/>
      <c r="BV247" s="103" t="s">
        <v>102</v>
      </c>
      <c r="BW247" s="105">
        <v>150</v>
      </c>
      <c r="BX247" s="105">
        <v>70</v>
      </c>
      <c r="BY247" s="105">
        <v>148</v>
      </c>
      <c r="BZ247" s="105">
        <v>69</v>
      </c>
      <c r="CA247" s="105">
        <v>65</v>
      </c>
      <c r="CB247" s="105">
        <v>22</v>
      </c>
      <c r="CC247" s="105">
        <v>0</v>
      </c>
      <c r="CD247" s="105">
        <v>0</v>
      </c>
      <c r="CE247" s="105">
        <v>0</v>
      </c>
      <c r="CF247" s="105">
        <v>0</v>
      </c>
      <c r="CG247" s="105">
        <v>0</v>
      </c>
      <c r="CH247" s="105">
        <v>0</v>
      </c>
      <c r="CI247" s="105">
        <v>7</v>
      </c>
      <c r="CJ247" s="105">
        <v>1</v>
      </c>
      <c r="CK247" s="105">
        <v>7</v>
      </c>
      <c r="CL247" s="105">
        <v>1</v>
      </c>
      <c r="CM247" s="105">
        <v>5</v>
      </c>
      <c r="CN247" s="105">
        <v>0</v>
      </c>
      <c r="CO247" s="162"/>
      <c r="CP247" s="105" t="s">
        <v>102</v>
      </c>
      <c r="CQ247" s="105">
        <v>1</v>
      </c>
      <c r="CR247" s="105">
        <v>5</v>
      </c>
      <c r="CS247" s="105">
        <v>0</v>
      </c>
      <c r="CT247" s="105">
        <v>9</v>
      </c>
      <c r="CU247" s="105">
        <v>0</v>
      </c>
      <c r="CV247" s="105">
        <v>15</v>
      </c>
      <c r="CW247" s="105">
        <v>2</v>
      </c>
      <c r="CX247" s="105">
        <v>0</v>
      </c>
      <c r="CY247" s="105">
        <v>7</v>
      </c>
      <c r="CZ247" s="105">
        <v>2</v>
      </c>
      <c r="DA247" s="162"/>
      <c r="DB247" s="103" t="s">
        <v>102</v>
      </c>
      <c r="DC247" s="105">
        <v>128</v>
      </c>
      <c r="DD247" s="105">
        <v>135</v>
      </c>
      <c r="DE247" s="105">
        <v>0</v>
      </c>
      <c r="DF247" s="105">
        <v>0</v>
      </c>
      <c r="DG247" s="105">
        <v>4</v>
      </c>
      <c r="DH247" s="105">
        <v>0</v>
      </c>
      <c r="DI247" s="105">
        <v>25</v>
      </c>
      <c r="DJ247" s="105">
        <v>2</v>
      </c>
      <c r="DK247" s="105">
        <v>12</v>
      </c>
      <c r="DL247" s="105">
        <v>0</v>
      </c>
      <c r="DM247" s="105">
        <v>0</v>
      </c>
      <c r="DN247" s="105">
        <v>0</v>
      </c>
      <c r="DO247" s="105">
        <v>0</v>
      </c>
      <c r="DP247" s="105">
        <v>14</v>
      </c>
      <c r="DQ247" s="105">
        <v>0</v>
      </c>
      <c r="DR247" s="135"/>
      <c r="DS247" s="138" t="s">
        <v>214</v>
      </c>
      <c r="DT247" s="138" t="s">
        <v>4379</v>
      </c>
      <c r="DU247" s="138">
        <v>157</v>
      </c>
      <c r="DV247" s="138">
        <v>70</v>
      </c>
      <c r="DW247" s="139">
        <v>600</v>
      </c>
      <c r="DX247" s="139">
        <v>306</v>
      </c>
    </row>
    <row r="248" spans="1:128">
      <c r="A248" s="162" t="s">
        <v>215</v>
      </c>
      <c r="B248" s="13" t="s">
        <v>119</v>
      </c>
      <c r="C248" s="74">
        <v>198</v>
      </c>
      <c r="D248" s="74">
        <v>101</v>
      </c>
      <c r="E248" s="74">
        <v>100</v>
      </c>
      <c r="F248" s="74">
        <v>53</v>
      </c>
      <c r="G248" s="74">
        <v>0</v>
      </c>
      <c r="H248" s="74">
        <v>0</v>
      </c>
      <c r="I248" s="74">
        <v>52</v>
      </c>
      <c r="J248" s="74">
        <v>23</v>
      </c>
      <c r="K248" s="74">
        <v>19</v>
      </c>
      <c r="L248" s="74">
        <v>8</v>
      </c>
      <c r="M248" s="74">
        <v>111</v>
      </c>
      <c r="N248" s="74">
        <v>55</v>
      </c>
      <c r="O248" s="74">
        <v>0</v>
      </c>
      <c r="P248" s="74">
        <v>0</v>
      </c>
      <c r="Q248" s="74">
        <v>8</v>
      </c>
      <c r="R248" s="74">
        <v>0</v>
      </c>
      <c r="S248" s="74">
        <v>0</v>
      </c>
      <c r="T248" s="74">
        <v>0</v>
      </c>
      <c r="U248" s="67">
        <v>488</v>
      </c>
      <c r="V248" s="67">
        <v>240</v>
      </c>
      <c r="W248" s="162" t="s">
        <v>215</v>
      </c>
      <c r="X248" s="13" t="s">
        <v>119</v>
      </c>
      <c r="Y248" s="74">
        <v>0</v>
      </c>
      <c r="Z248" s="74">
        <v>0</v>
      </c>
      <c r="AA248" s="74">
        <v>0</v>
      </c>
      <c r="AB248" s="74">
        <v>0</v>
      </c>
      <c r="AC248" s="74">
        <v>0</v>
      </c>
      <c r="AD248" s="74">
        <v>0</v>
      </c>
      <c r="AE248" s="74">
        <v>0</v>
      </c>
      <c r="AF248" s="74">
        <v>0</v>
      </c>
      <c r="AG248" s="74">
        <v>0</v>
      </c>
      <c r="AH248" s="74">
        <v>0</v>
      </c>
      <c r="AI248" s="74">
        <v>7</v>
      </c>
      <c r="AJ248" s="74">
        <v>4</v>
      </c>
      <c r="AK248" s="74">
        <v>0</v>
      </c>
      <c r="AL248" s="74">
        <v>0</v>
      </c>
      <c r="AM248" s="74">
        <v>0</v>
      </c>
      <c r="AN248" s="74">
        <v>0</v>
      </c>
      <c r="AO248" s="74">
        <v>0</v>
      </c>
      <c r="AP248" s="74">
        <v>0</v>
      </c>
      <c r="AQ248" s="67">
        <v>7</v>
      </c>
      <c r="AR248" s="67">
        <v>4</v>
      </c>
      <c r="AS248" s="162" t="s">
        <v>215</v>
      </c>
      <c r="AT248" s="13" t="s">
        <v>119</v>
      </c>
      <c r="AU248" s="74">
        <v>5</v>
      </c>
      <c r="AV248" s="74">
        <v>3</v>
      </c>
      <c r="AW248" s="74">
        <v>0</v>
      </c>
      <c r="AX248" s="74">
        <v>1</v>
      </c>
      <c r="AY248" s="74">
        <v>1</v>
      </c>
      <c r="AZ248" s="74">
        <v>3</v>
      </c>
      <c r="BA248" s="74">
        <v>0</v>
      </c>
      <c r="BB248" s="74">
        <v>1</v>
      </c>
      <c r="BC248" s="74">
        <v>0</v>
      </c>
      <c r="BD248" s="67">
        <v>14</v>
      </c>
      <c r="BE248" s="76">
        <v>12</v>
      </c>
      <c r="BF248" s="74">
        <v>8</v>
      </c>
      <c r="BG248" s="74">
        <v>0</v>
      </c>
      <c r="BH248" s="74">
        <v>1</v>
      </c>
      <c r="BI248" s="74">
        <v>4</v>
      </c>
      <c r="BJ248" s="162" t="s">
        <v>215</v>
      </c>
      <c r="BK248" s="13" t="s">
        <v>119</v>
      </c>
      <c r="BL248" s="74">
        <v>0</v>
      </c>
      <c r="BM248" s="74">
        <v>250</v>
      </c>
      <c r="BN248" s="74">
        <v>0</v>
      </c>
      <c r="BO248" s="74">
        <v>0</v>
      </c>
      <c r="BP248" s="74">
        <v>0</v>
      </c>
      <c r="BQ248" s="74">
        <v>2</v>
      </c>
      <c r="BR248" s="74">
        <v>16</v>
      </c>
      <c r="BS248" s="74">
        <v>12</v>
      </c>
      <c r="BT248" s="74">
        <v>12</v>
      </c>
      <c r="BU248" s="162" t="s">
        <v>215</v>
      </c>
      <c r="BV248" s="13" t="s">
        <v>119</v>
      </c>
      <c r="BW248" s="74">
        <v>80</v>
      </c>
      <c r="BX248" s="74">
        <v>39</v>
      </c>
      <c r="BY248" s="74">
        <v>73</v>
      </c>
      <c r="BZ248" s="74">
        <v>38</v>
      </c>
      <c r="CA248" s="74">
        <v>42</v>
      </c>
      <c r="CB248" s="74">
        <v>23</v>
      </c>
      <c r="CC248" s="74">
        <v>0</v>
      </c>
      <c r="CD248" s="74">
        <v>0</v>
      </c>
      <c r="CE248" s="74">
        <v>0</v>
      </c>
      <c r="CF248" s="74">
        <v>0</v>
      </c>
      <c r="CG248" s="74">
        <v>0</v>
      </c>
      <c r="CH248" s="74">
        <v>0</v>
      </c>
      <c r="CI248" s="74">
        <v>3</v>
      </c>
      <c r="CJ248" s="74">
        <v>0</v>
      </c>
      <c r="CK248" s="74">
        <v>3</v>
      </c>
      <c r="CL248" s="74">
        <v>0</v>
      </c>
      <c r="CM248" s="74">
        <v>1</v>
      </c>
      <c r="CN248" s="74">
        <v>0</v>
      </c>
      <c r="CO248" s="162" t="s">
        <v>215</v>
      </c>
      <c r="CP248" s="13" t="s">
        <v>119</v>
      </c>
      <c r="CQ248" s="5">
        <v>4</v>
      </c>
      <c r="CR248" s="5">
        <v>12</v>
      </c>
      <c r="CS248" s="5">
        <v>0</v>
      </c>
      <c r="CT248" s="5">
        <v>18</v>
      </c>
      <c r="CU248" s="5">
        <v>0</v>
      </c>
      <c r="CV248" s="29">
        <v>34</v>
      </c>
      <c r="CW248" s="5">
        <v>11</v>
      </c>
      <c r="CX248" s="5">
        <v>8</v>
      </c>
      <c r="CY248" s="72">
        <v>6</v>
      </c>
      <c r="CZ248" s="5">
        <v>3</v>
      </c>
      <c r="DA248" s="162" t="s">
        <v>215</v>
      </c>
      <c r="DB248" s="13" t="s">
        <v>119</v>
      </c>
      <c r="DC248" s="74">
        <v>112</v>
      </c>
      <c r="DD248" s="74">
        <v>113</v>
      </c>
      <c r="DE248" s="74">
        <v>0</v>
      </c>
      <c r="DF248" s="74">
        <v>2</v>
      </c>
      <c r="DG248" s="74">
        <v>0</v>
      </c>
      <c r="DH248" s="74">
        <v>0</v>
      </c>
      <c r="DI248" s="74">
        <v>76</v>
      </c>
      <c r="DJ248" s="74">
        <v>3</v>
      </c>
      <c r="DK248" s="74">
        <v>0</v>
      </c>
      <c r="DL248" s="74">
        <v>42</v>
      </c>
      <c r="DM248" s="74">
        <v>0</v>
      </c>
      <c r="DN248" s="74">
        <v>3</v>
      </c>
      <c r="DO248" s="74">
        <v>0</v>
      </c>
      <c r="DP248" s="74">
        <v>9</v>
      </c>
      <c r="DQ248" s="74">
        <v>20</v>
      </c>
      <c r="DR248" s="135"/>
      <c r="DS248" s="138" t="s">
        <v>215</v>
      </c>
      <c r="DT248" s="138" t="s">
        <v>4380</v>
      </c>
      <c r="DU248" s="138">
        <v>83</v>
      </c>
      <c r="DV248" s="138">
        <v>43</v>
      </c>
      <c r="DW248" s="139">
        <v>500</v>
      </c>
      <c r="DX248" s="139">
        <v>348</v>
      </c>
    </row>
    <row r="249" spans="1:128">
      <c r="A249" s="162"/>
      <c r="B249" s="13" t="s">
        <v>120</v>
      </c>
      <c r="C249" s="74">
        <v>467</v>
      </c>
      <c r="D249" s="74">
        <v>289</v>
      </c>
      <c r="E249" s="74">
        <v>252</v>
      </c>
      <c r="F249" s="74">
        <v>140</v>
      </c>
      <c r="G249" s="74">
        <v>0</v>
      </c>
      <c r="H249" s="74">
        <v>0</v>
      </c>
      <c r="I249" s="74">
        <v>47</v>
      </c>
      <c r="J249" s="74">
        <v>22</v>
      </c>
      <c r="K249" s="74">
        <v>38</v>
      </c>
      <c r="L249" s="74">
        <v>16</v>
      </c>
      <c r="M249" s="74">
        <v>175</v>
      </c>
      <c r="N249" s="74">
        <v>109</v>
      </c>
      <c r="O249" s="74">
        <v>0</v>
      </c>
      <c r="P249" s="74">
        <v>0</v>
      </c>
      <c r="Q249" s="74">
        <v>32</v>
      </c>
      <c r="R249" s="74">
        <v>18</v>
      </c>
      <c r="S249" s="74">
        <v>0</v>
      </c>
      <c r="T249" s="74">
        <v>0</v>
      </c>
      <c r="U249" s="67">
        <v>1011</v>
      </c>
      <c r="V249" s="67">
        <v>594</v>
      </c>
      <c r="W249" s="162"/>
      <c r="X249" s="13" t="s">
        <v>120</v>
      </c>
      <c r="Y249" s="74">
        <v>0</v>
      </c>
      <c r="Z249" s="74">
        <v>0</v>
      </c>
      <c r="AA249" s="74">
        <v>0</v>
      </c>
      <c r="AB249" s="74">
        <v>0</v>
      </c>
      <c r="AC249" s="74">
        <v>0</v>
      </c>
      <c r="AD249" s="74">
        <v>0</v>
      </c>
      <c r="AE249" s="74">
        <v>0</v>
      </c>
      <c r="AF249" s="74">
        <v>0</v>
      </c>
      <c r="AG249" s="74">
        <v>0</v>
      </c>
      <c r="AH249" s="74">
        <v>0</v>
      </c>
      <c r="AI249" s="74">
        <v>22</v>
      </c>
      <c r="AJ249" s="74">
        <v>12</v>
      </c>
      <c r="AK249" s="74">
        <v>0</v>
      </c>
      <c r="AL249" s="74">
        <v>0</v>
      </c>
      <c r="AM249" s="74">
        <v>4</v>
      </c>
      <c r="AN249" s="74">
        <v>1</v>
      </c>
      <c r="AO249" s="74">
        <v>0</v>
      </c>
      <c r="AP249" s="74">
        <v>0</v>
      </c>
      <c r="AQ249" s="67">
        <v>26</v>
      </c>
      <c r="AR249" s="67">
        <v>13</v>
      </c>
      <c r="AS249" s="162"/>
      <c r="AT249" s="13" t="s">
        <v>120</v>
      </c>
      <c r="AU249" s="74">
        <v>7</v>
      </c>
      <c r="AV249" s="74">
        <v>4</v>
      </c>
      <c r="AW249" s="74">
        <v>0</v>
      </c>
      <c r="AX249" s="74">
        <v>2</v>
      </c>
      <c r="AY249" s="74">
        <v>1</v>
      </c>
      <c r="AZ249" s="74">
        <v>4</v>
      </c>
      <c r="BA249" s="74">
        <v>0</v>
      </c>
      <c r="BB249" s="74">
        <v>1</v>
      </c>
      <c r="BC249" s="74">
        <v>0</v>
      </c>
      <c r="BD249" s="67">
        <v>19</v>
      </c>
      <c r="BE249" s="76">
        <v>14</v>
      </c>
      <c r="BF249" s="74">
        <v>9</v>
      </c>
      <c r="BG249" s="74">
        <v>9</v>
      </c>
      <c r="BH249" s="74">
        <v>0</v>
      </c>
      <c r="BI249" s="74">
        <v>1</v>
      </c>
      <c r="BJ249" s="162"/>
      <c r="BK249" s="13" t="s">
        <v>120</v>
      </c>
      <c r="BL249" s="74">
        <v>0</v>
      </c>
      <c r="BM249" s="74">
        <v>310</v>
      </c>
      <c r="BN249" s="74">
        <v>0</v>
      </c>
      <c r="BO249" s="74">
        <v>0</v>
      </c>
      <c r="BP249" s="74">
        <v>0</v>
      </c>
      <c r="BQ249" s="74">
        <v>38</v>
      </c>
      <c r="BR249" s="74">
        <v>20</v>
      </c>
      <c r="BS249" s="74">
        <v>7</v>
      </c>
      <c r="BT249" s="74">
        <v>6</v>
      </c>
      <c r="BU249" s="162"/>
      <c r="BV249" s="13" t="s">
        <v>120</v>
      </c>
      <c r="BW249" s="74">
        <v>161</v>
      </c>
      <c r="BX249" s="74">
        <v>88</v>
      </c>
      <c r="BY249" s="74">
        <v>161</v>
      </c>
      <c r="BZ249" s="74">
        <v>88</v>
      </c>
      <c r="CA249" s="74">
        <v>110</v>
      </c>
      <c r="CB249" s="74">
        <v>54</v>
      </c>
      <c r="CC249" s="74">
        <v>0</v>
      </c>
      <c r="CD249" s="74">
        <v>0</v>
      </c>
      <c r="CE249" s="74">
        <v>0</v>
      </c>
      <c r="CF249" s="74">
        <v>0</v>
      </c>
      <c r="CG249" s="74">
        <v>0</v>
      </c>
      <c r="CH249" s="74">
        <v>0</v>
      </c>
      <c r="CI249" s="74">
        <v>31</v>
      </c>
      <c r="CJ249" s="74">
        <v>12</v>
      </c>
      <c r="CK249" s="74">
        <v>31</v>
      </c>
      <c r="CL249" s="74">
        <v>12</v>
      </c>
      <c r="CM249" s="74">
        <v>21</v>
      </c>
      <c r="CN249" s="74">
        <v>11</v>
      </c>
      <c r="CO249" s="162"/>
      <c r="CP249" s="13" t="s">
        <v>120</v>
      </c>
      <c r="CQ249" s="5">
        <v>12</v>
      </c>
      <c r="CR249" s="5">
        <v>6</v>
      </c>
      <c r="CS249" s="5">
        <v>1</v>
      </c>
      <c r="CT249" s="5">
        <v>15</v>
      </c>
      <c r="CU249" s="5">
        <v>0</v>
      </c>
      <c r="CV249" s="29">
        <v>34</v>
      </c>
      <c r="CW249" s="5">
        <v>13</v>
      </c>
      <c r="CX249" s="5">
        <v>7</v>
      </c>
      <c r="CY249" s="72">
        <v>16</v>
      </c>
      <c r="CZ249" s="5">
        <v>7</v>
      </c>
      <c r="DA249" s="162"/>
      <c r="DB249" s="13" t="s">
        <v>120</v>
      </c>
      <c r="DC249" s="74">
        <v>41</v>
      </c>
      <c r="DD249" s="74">
        <v>46</v>
      </c>
      <c r="DE249" s="74">
        <v>28</v>
      </c>
      <c r="DF249" s="74">
        <v>0</v>
      </c>
      <c r="DG249" s="74">
        <v>67</v>
      </c>
      <c r="DH249" s="74">
        <v>0</v>
      </c>
      <c r="DI249" s="74">
        <v>41</v>
      </c>
      <c r="DJ249" s="74">
        <v>70</v>
      </c>
      <c r="DK249" s="74">
        <v>105</v>
      </c>
      <c r="DL249" s="74">
        <v>0</v>
      </c>
      <c r="DM249" s="74">
        <v>3</v>
      </c>
      <c r="DN249" s="74">
        <v>3</v>
      </c>
      <c r="DO249" s="74">
        <v>0</v>
      </c>
      <c r="DP249" s="74">
        <v>7</v>
      </c>
      <c r="DQ249" s="74">
        <v>0</v>
      </c>
      <c r="DR249" s="135"/>
      <c r="DS249" s="138" t="s">
        <v>215</v>
      </c>
      <c r="DT249" s="138" t="s">
        <v>4381</v>
      </c>
      <c r="DU249" s="138">
        <v>192</v>
      </c>
      <c r="DV249" s="138">
        <v>131</v>
      </c>
      <c r="DW249" s="139">
        <v>620</v>
      </c>
      <c r="DX249" s="139">
        <v>401</v>
      </c>
    </row>
    <row r="250" spans="1:128">
      <c r="A250" s="162"/>
      <c r="B250" s="103" t="s">
        <v>102</v>
      </c>
      <c r="C250" s="105">
        <v>665</v>
      </c>
      <c r="D250" s="105">
        <v>390</v>
      </c>
      <c r="E250" s="105">
        <v>352</v>
      </c>
      <c r="F250" s="105">
        <v>193</v>
      </c>
      <c r="G250" s="105">
        <v>0</v>
      </c>
      <c r="H250" s="105">
        <v>0</v>
      </c>
      <c r="I250" s="105">
        <v>99</v>
      </c>
      <c r="J250" s="105">
        <v>45</v>
      </c>
      <c r="K250" s="105">
        <v>57</v>
      </c>
      <c r="L250" s="105">
        <v>24</v>
      </c>
      <c r="M250" s="105">
        <v>286</v>
      </c>
      <c r="N250" s="105">
        <v>164</v>
      </c>
      <c r="O250" s="105">
        <v>0</v>
      </c>
      <c r="P250" s="105">
        <v>0</v>
      </c>
      <c r="Q250" s="105">
        <v>40</v>
      </c>
      <c r="R250" s="105">
        <v>18</v>
      </c>
      <c r="S250" s="105">
        <v>0</v>
      </c>
      <c r="T250" s="105">
        <v>0</v>
      </c>
      <c r="U250" s="105">
        <v>1499</v>
      </c>
      <c r="V250" s="105">
        <v>834</v>
      </c>
      <c r="W250" s="162"/>
      <c r="X250" s="103" t="s">
        <v>102</v>
      </c>
      <c r="Y250" s="105">
        <v>0</v>
      </c>
      <c r="Z250" s="105">
        <v>0</v>
      </c>
      <c r="AA250" s="105">
        <v>0</v>
      </c>
      <c r="AB250" s="105">
        <v>0</v>
      </c>
      <c r="AC250" s="105">
        <v>0</v>
      </c>
      <c r="AD250" s="105">
        <v>0</v>
      </c>
      <c r="AE250" s="105">
        <v>0</v>
      </c>
      <c r="AF250" s="105">
        <v>0</v>
      </c>
      <c r="AG250" s="105">
        <v>0</v>
      </c>
      <c r="AH250" s="105">
        <v>0</v>
      </c>
      <c r="AI250" s="105">
        <v>29</v>
      </c>
      <c r="AJ250" s="105">
        <v>16</v>
      </c>
      <c r="AK250" s="105">
        <v>0</v>
      </c>
      <c r="AL250" s="105">
        <v>0</v>
      </c>
      <c r="AM250" s="105">
        <v>4</v>
      </c>
      <c r="AN250" s="105">
        <v>1</v>
      </c>
      <c r="AO250" s="105">
        <v>0</v>
      </c>
      <c r="AP250" s="105">
        <v>0</v>
      </c>
      <c r="AQ250" s="105">
        <v>33</v>
      </c>
      <c r="AR250" s="105">
        <v>17</v>
      </c>
      <c r="AS250" s="162"/>
      <c r="AT250" s="103" t="s">
        <v>102</v>
      </c>
      <c r="AU250" s="105">
        <v>12</v>
      </c>
      <c r="AV250" s="105">
        <v>7</v>
      </c>
      <c r="AW250" s="105">
        <v>0</v>
      </c>
      <c r="AX250" s="105">
        <v>3</v>
      </c>
      <c r="AY250" s="105">
        <v>2</v>
      </c>
      <c r="AZ250" s="105">
        <v>7</v>
      </c>
      <c r="BA250" s="105">
        <v>0</v>
      </c>
      <c r="BB250" s="105">
        <v>2</v>
      </c>
      <c r="BC250" s="105">
        <v>0</v>
      </c>
      <c r="BD250" s="105">
        <v>33</v>
      </c>
      <c r="BE250" s="105">
        <v>26</v>
      </c>
      <c r="BF250" s="105">
        <v>17</v>
      </c>
      <c r="BG250" s="105">
        <v>9</v>
      </c>
      <c r="BH250" s="105">
        <v>1</v>
      </c>
      <c r="BI250" s="105">
        <v>5</v>
      </c>
      <c r="BJ250" s="162"/>
      <c r="BK250" s="103" t="s">
        <v>102</v>
      </c>
      <c r="BL250" s="105">
        <v>0</v>
      </c>
      <c r="BM250" s="105">
        <v>560</v>
      </c>
      <c r="BN250" s="105">
        <v>0</v>
      </c>
      <c r="BO250" s="105">
        <v>0</v>
      </c>
      <c r="BP250" s="105">
        <v>0</v>
      </c>
      <c r="BQ250" s="105">
        <v>40</v>
      </c>
      <c r="BR250" s="105">
        <v>36</v>
      </c>
      <c r="BS250" s="105">
        <v>19</v>
      </c>
      <c r="BT250" s="105">
        <v>18</v>
      </c>
      <c r="BU250" s="162"/>
      <c r="BV250" s="103" t="s">
        <v>102</v>
      </c>
      <c r="BW250" s="105">
        <v>241</v>
      </c>
      <c r="BX250" s="105">
        <v>127</v>
      </c>
      <c r="BY250" s="105">
        <v>234</v>
      </c>
      <c r="BZ250" s="105">
        <v>126</v>
      </c>
      <c r="CA250" s="105">
        <v>152</v>
      </c>
      <c r="CB250" s="105">
        <v>77</v>
      </c>
      <c r="CC250" s="105">
        <v>0</v>
      </c>
      <c r="CD250" s="105">
        <v>0</v>
      </c>
      <c r="CE250" s="105">
        <v>0</v>
      </c>
      <c r="CF250" s="105">
        <v>0</v>
      </c>
      <c r="CG250" s="105">
        <v>0</v>
      </c>
      <c r="CH250" s="105">
        <v>0</v>
      </c>
      <c r="CI250" s="105">
        <v>34</v>
      </c>
      <c r="CJ250" s="105">
        <v>12</v>
      </c>
      <c r="CK250" s="105">
        <v>34</v>
      </c>
      <c r="CL250" s="105">
        <v>12</v>
      </c>
      <c r="CM250" s="105">
        <v>22</v>
      </c>
      <c r="CN250" s="105">
        <v>11</v>
      </c>
      <c r="CO250" s="162"/>
      <c r="CP250" s="105" t="s">
        <v>102</v>
      </c>
      <c r="CQ250" s="105">
        <v>16</v>
      </c>
      <c r="CR250" s="105">
        <v>18</v>
      </c>
      <c r="CS250" s="105">
        <v>1</v>
      </c>
      <c r="CT250" s="105">
        <v>33</v>
      </c>
      <c r="CU250" s="105">
        <v>0</v>
      </c>
      <c r="CV250" s="105">
        <v>68</v>
      </c>
      <c r="CW250" s="105">
        <v>24</v>
      </c>
      <c r="CX250" s="105">
        <v>15</v>
      </c>
      <c r="CY250" s="105">
        <v>22</v>
      </c>
      <c r="CZ250" s="105">
        <v>10</v>
      </c>
      <c r="DA250" s="162"/>
      <c r="DB250" s="103" t="s">
        <v>102</v>
      </c>
      <c r="DC250" s="105">
        <v>153</v>
      </c>
      <c r="DD250" s="105">
        <v>159</v>
      </c>
      <c r="DE250" s="105">
        <v>28</v>
      </c>
      <c r="DF250" s="105">
        <v>2</v>
      </c>
      <c r="DG250" s="105">
        <v>67</v>
      </c>
      <c r="DH250" s="105">
        <v>0</v>
      </c>
      <c r="DI250" s="105">
        <v>117</v>
      </c>
      <c r="DJ250" s="105">
        <v>73</v>
      </c>
      <c r="DK250" s="105">
        <v>105</v>
      </c>
      <c r="DL250" s="105">
        <v>42</v>
      </c>
      <c r="DM250" s="105">
        <v>3</v>
      </c>
      <c r="DN250" s="105">
        <v>6</v>
      </c>
      <c r="DO250" s="105">
        <v>0</v>
      </c>
      <c r="DP250" s="105">
        <v>16</v>
      </c>
      <c r="DQ250" s="105">
        <v>20</v>
      </c>
      <c r="DR250" s="135"/>
      <c r="DS250" s="138" t="s">
        <v>215</v>
      </c>
      <c r="DT250" s="138" t="s">
        <v>4382</v>
      </c>
      <c r="DU250" s="138">
        <v>275</v>
      </c>
      <c r="DV250" s="138">
        <v>174</v>
      </c>
      <c r="DW250" s="139">
        <v>1120</v>
      </c>
      <c r="DX250" s="139">
        <v>749</v>
      </c>
    </row>
    <row r="251" spans="1:128">
      <c r="A251" s="162" t="s">
        <v>216</v>
      </c>
      <c r="B251" s="13" t="s">
        <v>119</v>
      </c>
      <c r="C251" s="74">
        <v>87</v>
      </c>
      <c r="D251" s="74">
        <v>31</v>
      </c>
      <c r="E251" s="74">
        <v>16</v>
      </c>
      <c r="F251" s="74">
        <v>5</v>
      </c>
      <c r="G251" s="74">
        <v>0</v>
      </c>
      <c r="H251" s="74">
        <v>0</v>
      </c>
      <c r="I251" s="74">
        <v>44</v>
      </c>
      <c r="J251" s="74">
        <v>19</v>
      </c>
      <c r="K251" s="74">
        <v>11</v>
      </c>
      <c r="L251" s="74">
        <v>1</v>
      </c>
      <c r="M251" s="74">
        <v>75</v>
      </c>
      <c r="N251" s="74">
        <v>29</v>
      </c>
      <c r="O251" s="74">
        <v>0</v>
      </c>
      <c r="P251" s="74">
        <v>0</v>
      </c>
      <c r="Q251" s="74">
        <v>0</v>
      </c>
      <c r="R251" s="74">
        <v>0</v>
      </c>
      <c r="S251" s="74">
        <v>0</v>
      </c>
      <c r="T251" s="74">
        <v>0</v>
      </c>
      <c r="U251" s="67">
        <v>233</v>
      </c>
      <c r="V251" s="67">
        <v>85</v>
      </c>
      <c r="W251" s="162" t="s">
        <v>216</v>
      </c>
      <c r="X251" s="13" t="s">
        <v>119</v>
      </c>
      <c r="Y251" s="74">
        <v>5</v>
      </c>
      <c r="Z251" s="74">
        <v>2</v>
      </c>
      <c r="AA251" s="74">
        <v>1</v>
      </c>
      <c r="AB251" s="74">
        <v>0</v>
      </c>
      <c r="AC251" s="74">
        <v>0</v>
      </c>
      <c r="AD251" s="74">
        <v>0</v>
      </c>
      <c r="AE251" s="74">
        <v>1</v>
      </c>
      <c r="AF251" s="74">
        <v>1</v>
      </c>
      <c r="AG251" s="74">
        <v>0</v>
      </c>
      <c r="AH251" s="74">
        <v>0</v>
      </c>
      <c r="AI251" s="74">
        <v>17</v>
      </c>
      <c r="AJ251" s="74">
        <v>5</v>
      </c>
      <c r="AK251" s="74">
        <v>0</v>
      </c>
      <c r="AL251" s="74">
        <v>0</v>
      </c>
      <c r="AM251" s="74">
        <v>0</v>
      </c>
      <c r="AN251" s="74">
        <v>0</v>
      </c>
      <c r="AO251" s="74">
        <v>0</v>
      </c>
      <c r="AP251" s="74">
        <v>0</v>
      </c>
      <c r="AQ251" s="67">
        <v>24</v>
      </c>
      <c r="AR251" s="67">
        <v>8</v>
      </c>
      <c r="AS251" s="162" t="s">
        <v>216</v>
      </c>
      <c r="AT251" s="13" t="s">
        <v>119</v>
      </c>
      <c r="AU251" s="74">
        <v>2</v>
      </c>
      <c r="AV251" s="74">
        <v>1</v>
      </c>
      <c r="AW251" s="74">
        <v>0</v>
      </c>
      <c r="AX251" s="74">
        <v>1</v>
      </c>
      <c r="AY251" s="74">
        <v>1</v>
      </c>
      <c r="AZ251" s="74">
        <v>2</v>
      </c>
      <c r="BA251" s="74">
        <v>0</v>
      </c>
      <c r="BB251" s="74">
        <v>0</v>
      </c>
      <c r="BC251" s="74">
        <v>0</v>
      </c>
      <c r="BD251" s="67">
        <v>7</v>
      </c>
      <c r="BE251" s="76">
        <v>5</v>
      </c>
      <c r="BF251" s="74">
        <v>4</v>
      </c>
      <c r="BG251" s="74">
        <v>0</v>
      </c>
      <c r="BH251" s="74">
        <v>2</v>
      </c>
      <c r="BI251" s="74">
        <v>2</v>
      </c>
      <c r="BJ251" s="162" t="s">
        <v>216</v>
      </c>
      <c r="BK251" s="13" t="s">
        <v>119</v>
      </c>
      <c r="BL251" s="74">
        <v>0</v>
      </c>
      <c r="BM251" s="74">
        <v>108</v>
      </c>
      <c r="BN251" s="74">
        <v>0</v>
      </c>
      <c r="BO251" s="74">
        <v>0</v>
      </c>
      <c r="BP251" s="74">
        <v>0</v>
      </c>
      <c r="BQ251" s="74">
        <v>4</v>
      </c>
      <c r="BR251" s="74">
        <v>8</v>
      </c>
      <c r="BS251" s="74">
        <v>2</v>
      </c>
      <c r="BT251" s="74">
        <v>1</v>
      </c>
      <c r="BU251" s="162" t="s">
        <v>216</v>
      </c>
      <c r="BV251" s="13" t="s">
        <v>119</v>
      </c>
      <c r="BW251" s="74">
        <v>28</v>
      </c>
      <c r="BX251" s="74">
        <v>11</v>
      </c>
      <c r="BY251" s="74">
        <v>28</v>
      </c>
      <c r="BZ251" s="74">
        <v>11</v>
      </c>
      <c r="CA251" s="74">
        <v>12</v>
      </c>
      <c r="CB251" s="74">
        <v>5</v>
      </c>
      <c r="CC251" s="74">
        <v>0</v>
      </c>
      <c r="CD251" s="74">
        <v>0</v>
      </c>
      <c r="CE251" s="74">
        <v>0</v>
      </c>
      <c r="CF251" s="74">
        <v>0</v>
      </c>
      <c r="CG251" s="74">
        <v>0</v>
      </c>
      <c r="CH251" s="74">
        <v>0</v>
      </c>
      <c r="CI251" s="74">
        <v>0</v>
      </c>
      <c r="CJ251" s="74">
        <v>0</v>
      </c>
      <c r="CK251" s="74">
        <v>0</v>
      </c>
      <c r="CL251" s="74">
        <v>0</v>
      </c>
      <c r="CM251" s="74">
        <v>0</v>
      </c>
      <c r="CN251" s="74">
        <v>0</v>
      </c>
      <c r="CO251" s="162" t="s">
        <v>216</v>
      </c>
      <c r="CP251" s="13" t="s">
        <v>119</v>
      </c>
      <c r="CQ251" s="5">
        <v>2</v>
      </c>
      <c r="CR251" s="5">
        <v>5</v>
      </c>
      <c r="CS251" s="5">
        <v>0</v>
      </c>
      <c r="CT251" s="5">
        <v>8</v>
      </c>
      <c r="CU251" s="5">
        <v>0</v>
      </c>
      <c r="CV251" s="29">
        <v>15</v>
      </c>
      <c r="CW251" s="5">
        <v>4</v>
      </c>
      <c r="CX251" s="5">
        <v>2</v>
      </c>
      <c r="CY251" s="72">
        <v>2</v>
      </c>
      <c r="CZ251" s="5">
        <v>1</v>
      </c>
      <c r="DA251" s="162" t="s">
        <v>216</v>
      </c>
      <c r="DB251" s="13" t="s">
        <v>119</v>
      </c>
      <c r="DC251" s="74">
        <v>31</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135"/>
      <c r="DS251" s="138" t="s">
        <v>216</v>
      </c>
      <c r="DT251" s="138" t="s">
        <v>4383</v>
      </c>
      <c r="DU251" s="138">
        <v>28</v>
      </c>
      <c r="DV251" s="138">
        <v>12</v>
      </c>
      <c r="DW251" s="139">
        <v>216</v>
      </c>
      <c r="DX251" s="139">
        <v>31</v>
      </c>
    </row>
    <row r="252" spans="1:128">
      <c r="A252" s="162"/>
      <c r="B252" s="13" t="s">
        <v>120</v>
      </c>
      <c r="C252" s="74">
        <v>272</v>
      </c>
      <c r="D252" s="74">
        <v>143</v>
      </c>
      <c r="E252" s="74">
        <v>77</v>
      </c>
      <c r="F252" s="74">
        <v>50</v>
      </c>
      <c r="G252" s="74">
        <v>0</v>
      </c>
      <c r="H252" s="74">
        <v>0</v>
      </c>
      <c r="I252" s="74">
        <v>71</v>
      </c>
      <c r="J252" s="74">
        <v>30</v>
      </c>
      <c r="K252" s="74">
        <v>45</v>
      </c>
      <c r="L252" s="74">
        <v>11</v>
      </c>
      <c r="M252" s="74">
        <v>44</v>
      </c>
      <c r="N252" s="74">
        <v>24</v>
      </c>
      <c r="O252" s="74">
        <v>87</v>
      </c>
      <c r="P252" s="74">
        <v>49</v>
      </c>
      <c r="Q252" s="74">
        <v>47</v>
      </c>
      <c r="R252" s="74">
        <v>24</v>
      </c>
      <c r="S252" s="74">
        <v>39</v>
      </c>
      <c r="T252" s="74">
        <v>7</v>
      </c>
      <c r="U252" s="67">
        <v>682</v>
      </c>
      <c r="V252" s="67">
        <v>338</v>
      </c>
      <c r="W252" s="162"/>
      <c r="X252" s="13" t="s">
        <v>120</v>
      </c>
      <c r="Y252" s="74">
        <v>21</v>
      </c>
      <c r="Z252" s="74">
        <v>9</v>
      </c>
      <c r="AA252" s="74">
        <v>1</v>
      </c>
      <c r="AB252" s="74">
        <v>0</v>
      </c>
      <c r="AC252" s="74">
        <v>0</v>
      </c>
      <c r="AD252" s="74">
        <v>0</v>
      </c>
      <c r="AE252" s="74">
        <v>4</v>
      </c>
      <c r="AF252" s="74">
        <v>0</v>
      </c>
      <c r="AG252" s="74">
        <v>3</v>
      </c>
      <c r="AH252" s="74">
        <v>0</v>
      </c>
      <c r="AI252" s="74">
        <v>40</v>
      </c>
      <c r="AJ252" s="74">
        <v>22</v>
      </c>
      <c r="AK252" s="74">
        <v>0</v>
      </c>
      <c r="AL252" s="74">
        <v>0</v>
      </c>
      <c r="AM252" s="74">
        <v>0</v>
      </c>
      <c r="AN252" s="74">
        <v>0</v>
      </c>
      <c r="AO252" s="74">
        <v>13</v>
      </c>
      <c r="AP252" s="74">
        <v>5</v>
      </c>
      <c r="AQ252" s="67">
        <v>82</v>
      </c>
      <c r="AR252" s="67">
        <v>36</v>
      </c>
      <c r="AS252" s="162"/>
      <c r="AT252" s="13" t="s">
        <v>120</v>
      </c>
      <c r="AU252" s="74">
        <v>5</v>
      </c>
      <c r="AV252" s="74">
        <v>2</v>
      </c>
      <c r="AW252" s="74">
        <v>0</v>
      </c>
      <c r="AX252" s="74">
        <v>2</v>
      </c>
      <c r="AY252" s="74">
        <v>1</v>
      </c>
      <c r="AZ252" s="74">
        <v>1</v>
      </c>
      <c r="BA252" s="74">
        <v>2</v>
      </c>
      <c r="BB252" s="74">
        <v>1</v>
      </c>
      <c r="BC252" s="74">
        <v>1</v>
      </c>
      <c r="BD252" s="67">
        <v>15</v>
      </c>
      <c r="BE252" s="76">
        <v>15</v>
      </c>
      <c r="BF252" s="74">
        <v>3</v>
      </c>
      <c r="BG252" s="74">
        <v>11</v>
      </c>
      <c r="BH252" s="74">
        <v>0</v>
      </c>
      <c r="BI252" s="74">
        <v>1</v>
      </c>
      <c r="BJ252" s="162"/>
      <c r="BK252" s="13" t="s">
        <v>120</v>
      </c>
      <c r="BL252" s="74">
        <v>0</v>
      </c>
      <c r="BM252" s="74">
        <v>332</v>
      </c>
      <c r="BN252" s="74">
        <v>0</v>
      </c>
      <c r="BO252" s="74">
        <v>0</v>
      </c>
      <c r="BP252" s="74">
        <v>0</v>
      </c>
      <c r="BQ252" s="74">
        <v>5</v>
      </c>
      <c r="BR252" s="74">
        <v>15</v>
      </c>
      <c r="BS252" s="74">
        <v>15</v>
      </c>
      <c r="BT252" s="74">
        <v>15</v>
      </c>
      <c r="BU252" s="162"/>
      <c r="BV252" s="13" t="s">
        <v>120</v>
      </c>
      <c r="BW252" s="74">
        <v>134</v>
      </c>
      <c r="BX252" s="74">
        <v>61</v>
      </c>
      <c r="BY252" s="74">
        <v>134</v>
      </c>
      <c r="BZ252" s="74">
        <v>61</v>
      </c>
      <c r="CA252" s="74">
        <v>90</v>
      </c>
      <c r="CB252" s="74">
        <v>39</v>
      </c>
      <c r="CC252" s="74">
        <v>0</v>
      </c>
      <c r="CD252" s="74">
        <v>0</v>
      </c>
      <c r="CE252" s="74">
        <v>0</v>
      </c>
      <c r="CF252" s="74">
        <v>0</v>
      </c>
      <c r="CG252" s="74">
        <v>0</v>
      </c>
      <c r="CH252" s="74">
        <v>0</v>
      </c>
      <c r="CI252" s="74">
        <v>9</v>
      </c>
      <c r="CJ252" s="74">
        <v>9</v>
      </c>
      <c r="CK252" s="74">
        <v>9</v>
      </c>
      <c r="CL252" s="74">
        <v>9</v>
      </c>
      <c r="CM252" s="74">
        <v>1</v>
      </c>
      <c r="CN252" s="74">
        <v>1</v>
      </c>
      <c r="CO252" s="162"/>
      <c r="CP252" s="13" t="s">
        <v>120</v>
      </c>
      <c r="CQ252" s="5">
        <v>18</v>
      </c>
      <c r="CR252" s="5">
        <v>7</v>
      </c>
      <c r="CS252" s="5">
        <v>0</v>
      </c>
      <c r="CT252" s="5">
        <v>9</v>
      </c>
      <c r="CU252" s="5">
        <v>0</v>
      </c>
      <c r="CV252" s="29">
        <v>34</v>
      </c>
      <c r="CW252" s="5">
        <v>17</v>
      </c>
      <c r="CX252" s="5">
        <v>11</v>
      </c>
      <c r="CY252" s="72">
        <v>12</v>
      </c>
      <c r="CZ252" s="5">
        <v>5</v>
      </c>
      <c r="DA252" s="162"/>
      <c r="DB252" s="13" t="s">
        <v>120</v>
      </c>
      <c r="DC252" s="74">
        <v>91</v>
      </c>
      <c r="DD252" s="74">
        <v>5</v>
      </c>
      <c r="DE252" s="74">
        <v>26</v>
      </c>
      <c r="DF252" s="74">
        <v>0</v>
      </c>
      <c r="DG252" s="74">
        <v>0</v>
      </c>
      <c r="DH252" s="74">
        <v>0</v>
      </c>
      <c r="DI252" s="74">
        <v>7</v>
      </c>
      <c r="DJ252" s="74">
        <v>2</v>
      </c>
      <c r="DK252" s="74">
        <v>18</v>
      </c>
      <c r="DL252" s="74">
        <v>0</v>
      </c>
      <c r="DM252" s="74">
        <v>0</v>
      </c>
      <c r="DN252" s="74">
        <v>0</v>
      </c>
      <c r="DO252" s="74">
        <v>0</v>
      </c>
      <c r="DP252" s="74">
        <v>10</v>
      </c>
      <c r="DQ252" s="74">
        <v>0</v>
      </c>
      <c r="DR252" s="135"/>
      <c r="DS252" s="138" t="s">
        <v>216</v>
      </c>
      <c r="DT252" s="138" t="s">
        <v>4384</v>
      </c>
      <c r="DU252" s="138">
        <v>143</v>
      </c>
      <c r="DV252" s="138">
        <v>91</v>
      </c>
      <c r="DW252" s="139">
        <v>664</v>
      </c>
      <c r="DX252" s="139">
        <v>149</v>
      </c>
    </row>
    <row r="253" spans="1:128">
      <c r="A253" s="162"/>
      <c r="B253" s="103" t="s">
        <v>102</v>
      </c>
      <c r="C253" s="105">
        <v>359</v>
      </c>
      <c r="D253" s="105">
        <v>174</v>
      </c>
      <c r="E253" s="105">
        <v>93</v>
      </c>
      <c r="F253" s="105">
        <v>55</v>
      </c>
      <c r="G253" s="105">
        <v>0</v>
      </c>
      <c r="H253" s="105">
        <v>0</v>
      </c>
      <c r="I253" s="105">
        <v>115</v>
      </c>
      <c r="J253" s="105">
        <v>49</v>
      </c>
      <c r="K253" s="105">
        <v>56</v>
      </c>
      <c r="L253" s="105">
        <v>12</v>
      </c>
      <c r="M253" s="105">
        <v>119</v>
      </c>
      <c r="N253" s="105">
        <v>53</v>
      </c>
      <c r="O253" s="105">
        <v>87</v>
      </c>
      <c r="P253" s="105">
        <v>49</v>
      </c>
      <c r="Q253" s="105">
        <v>47</v>
      </c>
      <c r="R253" s="105">
        <v>24</v>
      </c>
      <c r="S253" s="105">
        <v>39</v>
      </c>
      <c r="T253" s="105">
        <v>7</v>
      </c>
      <c r="U253" s="105">
        <v>915</v>
      </c>
      <c r="V253" s="105">
        <v>423</v>
      </c>
      <c r="W253" s="162"/>
      <c r="X253" s="103" t="s">
        <v>102</v>
      </c>
      <c r="Y253" s="105">
        <v>26</v>
      </c>
      <c r="Z253" s="105">
        <v>11</v>
      </c>
      <c r="AA253" s="105">
        <v>2</v>
      </c>
      <c r="AB253" s="105">
        <v>0</v>
      </c>
      <c r="AC253" s="105">
        <v>0</v>
      </c>
      <c r="AD253" s="105">
        <v>0</v>
      </c>
      <c r="AE253" s="105">
        <v>5</v>
      </c>
      <c r="AF253" s="105">
        <v>1</v>
      </c>
      <c r="AG253" s="105">
        <v>3</v>
      </c>
      <c r="AH253" s="105">
        <v>0</v>
      </c>
      <c r="AI253" s="105">
        <v>57</v>
      </c>
      <c r="AJ253" s="105">
        <v>27</v>
      </c>
      <c r="AK253" s="105">
        <v>0</v>
      </c>
      <c r="AL253" s="105">
        <v>0</v>
      </c>
      <c r="AM253" s="105">
        <v>0</v>
      </c>
      <c r="AN253" s="105">
        <v>0</v>
      </c>
      <c r="AO253" s="105">
        <v>13</v>
      </c>
      <c r="AP253" s="105">
        <v>5</v>
      </c>
      <c r="AQ253" s="105">
        <v>106</v>
      </c>
      <c r="AR253" s="105">
        <v>44</v>
      </c>
      <c r="AS253" s="162"/>
      <c r="AT253" s="103" t="s">
        <v>102</v>
      </c>
      <c r="AU253" s="105">
        <v>7</v>
      </c>
      <c r="AV253" s="105">
        <v>3</v>
      </c>
      <c r="AW253" s="105">
        <v>0</v>
      </c>
      <c r="AX253" s="105">
        <v>3</v>
      </c>
      <c r="AY253" s="105">
        <v>2</v>
      </c>
      <c r="AZ253" s="105">
        <v>3</v>
      </c>
      <c r="BA253" s="105">
        <v>2</v>
      </c>
      <c r="BB253" s="105">
        <v>1</v>
      </c>
      <c r="BC253" s="105">
        <v>1</v>
      </c>
      <c r="BD253" s="105">
        <v>22</v>
      </c>
      <c r="BE253" s="105">
        <v>20</v>
      </c>
      <c r="BF253" s="105">
        <v>7</v>
      </c>
      <c r="BG253" s="105">
        <v>11</v>
      </c>
      <c r="BH253" s="105">
        <v>2</v>
      </c>
      <c r="BI253" s="105">
        <v>3</v>
      </c>
      <c r="BJ253" s="162"/>
      <c r="BK253" s="103" t="s">
        <v>102</v>
      </c>
      <c r="BL253" s="105">
        <v>0</v>
      </c>
      <c r="BM253" s="105">
        <v>440</v>
      </c>
      <c r="BN253" s="105">
        <v>0</v>
      </c>
      <c r="BO253" s="105">
        <v>0</v>
      </c>
      <c r="BP253" s="105">
        <v>0</v>
      </c>
      <c r="BQ253" s="105">
        <v>9</v>
      </c>
      <c r="BR253" s="105">
        <v>23</v>
      </c>
      <c r="BS253" s="105">
        <v>17</v>
      </c>
      <c r="BT253" s="105">
        <v>16</v>
      </c>
      <c r="BU253" s="162"/>
      <c r="BV253" s="103" t="s">
        <v>102</v>
      </c>
      <c r="BW253" s="105">
        <v>162</v>
      </c>
      <c r="BX253" s="105">
        <v>72</v>
      </c>
      <c r="BY253" s="105">
        <v>162</v>
      </c>
      <c r="BZ253" s="105">
        <v>72</v>
      </c>
      <c r="CA253" s="105">
        <v>102</v>
      </c>
      <c r="CB253" s="105">
        <v>44</v>
      </c>
      <c r="CC253" s="105">
        <v>0</v>
      </c>
      <c r="CD253" s="105">
        <v>0</v>
      </c>
      <c r="CE253" s="105">
        <v>0</v>
      </c>
      <c r="CF253" s="105">
        <v>0</v>
      </c>
      <c r="CG253" s="105">
        <v>0</v>
      </c>
      <c r="CH253" s="105">
        <v>0</v>
      </c>
      <c r="CI253" s="105">
        <v>9</v>
      </c>
      <c r="CJ253" s="105">
        <v>9</v>
      </c>
      <c r="CK253" s="105">
        <v>9</v>
      </c>
      <c r="CL253" s="105">
        <v>9</v>
      </c>
      <c r="CM253" s="105">
        <v>1</v>
      </c>
      <c r="CN253" s="105">
        <v>1</v>
      </c>
      <c r="CO253" s="162"/>
      <c r="CP253" s="105" t="s">
        <v>102</v>
      </c>
      <c r="CQ253" s="105">
        <v>20</v>
      </c>
      <c r="CR253" s="105">
        <v>12</v>
      </c>
      <c r="CS253" s="105">
        <v>0</v>
      </c>
      <c r="CT253" s="105">
        <v>17</v>
      </c>
      <c r="CU253" s="105">
        <v>0</v>
      </c>
      <c r="CV253" s="105">
        <v>49</v>
      </c>
      <c r="CW253" s="105">
        <v>21</v>
      </c>
      <c r="CX253" s="105">
        <v>13</v>
      </c>
      <c r="CY253" s="105">
        <v>14</v>
      </c>
      <c r="CZ253" s="105">
        <v>6</v>
      </c>
      <c r="DA253" s="162"/>
      <c r="DB253" s="103" t="s">
        <v>102</v>
      </c>
      <c r="DC253" s="105">
        <v>122</v>
      </c>
      <c r="DD253" s="105">
        <v>5</v>
      </c>
      <c r="DE253" s="105">
        <v>26</v>
      </c>
      <c r="DF253" s="105">
        <v>0</v>
      </c>
      <c r="DG253" s="105">
        <v>0</v>
      </c>
      <c r="DH253" s="105">
        <v>0</v>
      </c>
      <c r="DI253" s="105">
        <v>7</v>
      </c>
      <c r="DJ253" s="105">
        <v>2</v>
      </c>
      <c r="DK253" s="105">
        <v>18</v>
      </c>
      <c r="DL253" s="105">
        <v>0</v>
      </c>
      <c r="DM253" s="105">
        <v>0</v>
      </c>
      <c r="DN253" s="105">
        <v>0</v>
      </c>
      <c r="DO253" s="105">
        <v>0</v>
      </c>
      <c r="DP253" s="105">
        <v>10</v>
      </c>
      <c r="DQ253" s="105">
        <v>0</v>
      </c>
      <c r="DR253" s="135"/>
      <c r="DS253" s="138" t="s">
        <v>216</v>
      </c>
      <c r="DT253" s="138" t="s">
        <v>4385</v>
      </c>
      <c r="DU253" s="138">
        <v>171</v>
      </c>
      <c r="DV253" s="138">
        <v>103</v>
      </c>
      <c r="DW253" s="139">
        <v>880</v>
      </c>
      <c r="DX253" s="139">
        <v>180</v>
      </c>
    </row>
    <row r="254" spans="1:128">
      <c r="A254" s="162" t="s">
        <v>217</v>
      </c>
      <c r="B254" s="13" t="s">
        <v>119</v>
      </c>
      <c r="C254" s="74">
        <v>132</v>
      </c>
      <c r="D254" s="74">
        <v>62</v>
      </c>
      <c r="E254" s="74">
        <v>87</v>
      </c>
      <c r="F254" s="74">
        <v>32</v>
      </c>
      <c r="G254" s="74">
        <v>0</v>
      </c>
      <c r="H254" s="74">
        <v>0</v>
      </c>
      <c r="I254" s="74">
        <v>8</v>
      </c>
      <c r="J254" s="74">
        <v>1</v>
      </c>
      <c r="K254" s="74">
        <v>0</v>
      </c>
      <c r="L254" s="74">
        <v>0</v>
      </c>
      <c r="M254" s="74">
        <v>96</v>
      </c>
      <c r="N254" s="74">
        <v>40</v>
      </c>
      <c r="O254" s="74">
        <v>0</v>
      </c>
      <c r="P254" s="74">
        <v>0</v>
      </c>
      <c r="Q254" s="74">
        <v>15</v>
      </c>
      <c r="R254" s="74">
        <v>2</v>
      </c>
      <c r="S254" s="74">
        <v>0</v>
      </c>
      <c r="T254" s="74">
        <v>0</v>
      </c>
      <c r="U254" s="67">
        <v>338</v>
      </c>
      <c r="V254" s="67">
        <v>137</v>
      </c>
      <c r="W254" s="162" t="s">
        <v>217</v>
      </c>
      <c r="X254" s="13" t="s">
        <v>119</v>
      </c>
      <c r="Y254" s="74">
        <v>22</v>
      </c>
      <c r="Z254" s="74">
        <v>9</v>
      </c>
      <c r="AA254" s="74">
        <v>28</v>
      </c>
      <c r="AB254" s="74">
        <v>10</v>
      </c>
      <c r="AC254" s="74">
        <v>0</v>
      </c>
      <c r="AD254" s="74">
        <v>0</v>
      </c>
      <c r="AE254" s="74">
        <v>0</v>
      </c>
      <c r="AF254" s="74">
        <v>0</v>
      </c>
      <c r="AG254" s="74">
        <v>0</v>
      </c>
      <c r="AH254" s="74">
        <v>0</v>
      </c>
      <c r="AI254" s="74">
        <v>24</v>
      </c>
      <c r="AJ254" s="74">
        <v>7</v>
      </c>
      <c r="AK254" s="74">
        <v>0</v>
      </c>
      <c r="AL254" s="74">
        <v>0</v>
      </c>
      <c r="AM254" s="74">
        <v>2</v>
      </c>
      <c r="AN254" s="74">
        <v>0</v>
      </c>
      <c r="AO254" s="74">
        <v>0</v>
      </c>
      <c r="AP254" s="74">
        <v>0</v>
      </c>
      <c r="AQ254" s="67">
        <v>76</v>
      </c>
      <c r="AR254" s="67">
        <v>26</v>
      </c>
      <c r="AS254" s="162" t="s">
        <v>217</v>
      </c>
      <c r="AT254" s="13" t="s">
        <v>119</v>
      </c>
      <c r="AU254" s="74">
        <v>4</v>
      </c>
      <c r="AV254" s="74">
        <v>4</v>
      </c>
      <c r="AW254" s="74">
        <v>0</v>
      </c>
      <c r="AX254" s="74">
        <v>1</v>
      </c>
      <c r="AY254" s="74">
        <v>0</v>
      </c>
      <c r="AZ254" s="74">
        <v>4</v>
      </c>
      <c r="BA254" s="74">
        <v>0</v>
      </c>
      <c r="BB254" s="74">
        <v>1</v>
      </c>
      <c r="BC254" s="74">
        <v>0</v>
      </c>
      <c r="BD254" s="67">
        <v>14</v>
      </c>
      <c r="BE254" s="76">
        <v>11</v>
      </c>
      <c r="BF254" s="74">
        <v>3</v>
      </c>
      <c r="BG254" s="74">
        <v>11</v>
      </c>
      <c r="BH254" s="74">
        <v>3</v>
      </c>
      <c r="BI254" s="74">
        <v>3</v>
      </c>
      <c r="BJ254" s="162" t="s">
        <v>217</v>
      </c>
      <c r="BK254" s="13" t="s">
        <v>119</v>
      </c>
      <c r="BL254" s="74">
        <v>0</v>
      </c>
      <c r="BM254" s="74">
        <v>216</v>
      </c>
      <c r="BN254" s="74">
        <v>9</v>
      </c>
      <c r="BO254" s="74">
        <v>0</v>
      </c>
      <c r="BP254" s="74">
        <v>0</v>
      </c>
      <c r="BQ254" s="74">
        <v>9</v>
      </c>
      <c r="BR254" s="74">
        <v>14</v>
      </c>
      <c r="BS254" s="74">
        <v>11</v>
      </c>
      <c r="BT254" s="74">
        <v>11</v>
      </c>
      <c r="BU254" s="162" t="s">
        <v>217</v>
      </c>
      <c r="BV254" s="13" t="s">
        <v>119</v>
      </c>
      <c r="BW254" s="74">
        <v>100</v>
      </c>
      <c r="BX254" s="74">
        <v>38</v>
      </c>
      <c r="BY254" s="74">
        <v>100</v>
      </c>
      <c r="BZ254" s="74">
        <v>38</v>
      </c>
      <c r="CA254" s="74">
        <v>41</v>
      </c>
      <c r="CB254" s="74">
        <v>18</v>
      </c>
      <c r="CC254" s="74">
        <v>0</v>
      </c>
      <c r="CD254" s="74">
        <v>0</v>
      </c>
      <c r="CE254" s="74">
        <v>0</v>
      </c>
      <c r="CF254" s="74">
        <v>0</v>
      </c>
      <c r="CG254" s="74">
        <v>0</v>
      </c>
      <c r="CH254" s="74">
        <v>0</v>
      </c>
      <c r="CI254" s="74">
        <v>11</v>
      </c>
      <c r="CJ254" s="74">
        <v>2</v>
      </c>
      <c r="CK254" s="74">
        <v>11</v>
      </c>
      <c r="CL254" s="74">
        <v>2</v>
      </c>
      <c r="CM254" s="74">
        <v>0</v>
      </c>
      <c r="CN254" s="74">
        <v>0</v>
      </c>
      <c r="CO254" s="162" t="s">
        <v>217</v>
      </c>
      <c r="CP254" s="13" t="s">
        <v>119</v>
      </c>
      <c r="CQ254" s="5">
        <v>8</v>
      </c>
      <c r="CR254" s="5">
        <v>11</v>
      </c>
      <c r="CS254" s="5">
        <v>0</v>
      </c>
      <c r="CT254" s="5">
        <v>16</v>
      </c>
      <c r="CU254" s="5">
        <v>0</v>
      </c>
      <c r="CV254" s="29">
        <v>35</v>
      </c>
      <c r="CW254" s="5">
        <v>15</v>
      </c>
      <c r="CX254" s="5">
        <v>5</v>
      </c>
      <c r="CY254" s="72">
        <v>17</v>
      </c>
      <c r="CZ254" s="5">
        <v>8</v>
      </c>
      <c r="DA254" s="162" t="s">
        <v>217</v>
      </c>
      <c r="DB254" s="13" t="s">
        <v>119</v>
      </c>
      <c r="DC254" s="74">
        <v>150</v>
      </c>
      <c r="DD254" s="74">
        <v>168</v>
      </c>
      <c r="DE254" s="74">
        <v>173</v>
      </c>
      <c r="DF254" s="74">
        <v>71</v>
      </c>
      <c r="DG254" s="74">
        <v>135</v>
      </c>
      <c r="DH254" s="74">
        <v>19</v>
      </c>
      <c r="DI254" s="74">
        <v>353</v>
      </c>
      <c r="DJ254" s="74">
        <v>99</v>
      </c>
      <c r="DK254" s="74">
        <v>55</v>
      </c>
      <c r="DL254" s="74">
        <v>0</v>
      </c>
      <c r="DM254" s="74">
        <v>0</v>
      </c>
      <c r="DN254" s="74">
        <v>0</v>
      </c>
      <c r="DO254" s="74">
        <v>5</v>
      </c>
      <c r="DP254" s="74">
        <v>24</v>
      </c>
      <c r="DQ254" s="74">
        <v>1031</v>
      </c>
      <c r="DR254" s="135"/>
      <c r="DS254" s="138" t="s">
        <v>217</v>
      </c>
      <c r="DT254" s="138" t="s">
        <v>4386</v>
      </c>
      <c r="DU254" s="138">
        <v>111</v>
      </c>
      <c r="DV254" s="138">
        <v>41</v>
      </c>
      <c r="DW254" s="139">
        <v>459</v>
      </c>
      <c r="DX254" s="139">
        <v>1223</v>
      </c>
    </row>
    <row r="255" spans="1:128">
      <c r="A255" s="162"/>
      <c r="B255" s="13" t="s">
        <v>120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67">
        <v>0</v>
      </c>
      <c r="V255" s="67">
        <v>0</v>
      </c>
      <c r="W255" s="162"/>
      <c r="X255" s="13" t="s">
        <v>120</v>
      </c>
      <c r="Y255" s="74">
        <v>0</v>
      </c>
      <c r="Z255" s="74">
        <v>0</v>
      </c>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67">
        <v>0</v>
      </c>
      <c r="AR255" s="67">
        <v>0</v>
      </c>
      <c r="AS255" s="162"/>
      <c r="AT255" s="13" t="s">
        <v>120</v>
      </c>
      <c r="AU255" s="74">
        <v>0</v>
      </c>
      <c r="AV255" s="74">
        <v>0</v>
      </c>
      <c r="AW255" s="74">
        <v>0</v>
      </c>
      <c r="AX255" s="74">
        <v>0</v>
      </c>
      <c r="AY255" s="74">
        <v>0</v>
      </c>
      <c r="AZ255" s="74">
        <v>0</v>
      </c>
      <c r="BA255" s="74">
        <v>0</v>
      </c>
      <c r="BB255" s="74">
        <v>0</v>
      </c>
      <c r="BC255" s="74">
        <v>0</v>
      </c>
      <c r="BD255" s="67">
        <v>0</v>
      </c>
      <c r="BE255" s="76">
        <v>0</v>
      </c>
      <c r="BF255" s="74">
        <v>0</v>
      </c>
      <c r="BG255" s="74">
        <v>0</v>
      </c>
      <c r="BH255" s="74">
        <v>0</v>
      </c>
      <c r="BI255" s="74">
        <v>0</v>
      </c>
      <c r="BJ255" s="162"/>
      <c r="BK255" s="13" t="s">
        <v>120</v>
      </c>
      <c r="BL255" s="74">
        <v>0</v>
      </c>
      <c r="BM255" s="74">
        <v>0</v>
      </c>
      <c r="BN255" s="74">
        <v>0</v>
      </c>
      <c r="BO255" s="74">
        <v>0</v>
      </c>
      <c r="BP255" s="74">
        <v>0</v>
      </c>
      <c r="BQ255" s="74">
        <v>0</v>
      </c>
      <c r="BR255" s="74">
        <v>0</v>
      </c>
      <c r="BS255" s="74">
        <v>0</v>
      </c>
      <c r="BT255" s="74">
        <v>0</v>
      </c>
      <c r="BU255" s="162"/>
      <c r="BV255" s="13" t="s">
        <v>120</v>
      </c>
      <c r="BW255" s="74">
        <v>0</v>
      </c>
      <c r="BX255" s="74">
        <v>0</v>
      </c>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162"/>
      <c r="CP255" s="13" t="s">
        <v>120</v>
      </c>
      <c r="CQ255" s="5">
        <v>0</v>
      </c>
      <c r="CR255" s="5">
        <v>0</v>
      </c>
      <c r="CS255" s="5">
        <v>0</v>
      </c>
      <c r="CT255" s="5">
        <v>0</v>
      </c>
      <c r="CU255" s="5">
        <v>0</v>
      </c>
      <c r="CV255" s="29">
        <v>0</v>
      </c>
      <c r="CW255" s="5">
        <v>0</v>
      </c>
      <c r="CX255" s="5">
        <v>0</v>
      </c>
      <c r="CY255" s="72">
        <v>0</v>
      </c>
      <c r="CZ255" s="5">
        <v>0</v>
      </c>
      <c r="DA255" s="162"/>
      <c r="DB255" s="13" t="s">
        <v>120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135"/>
      <c r="DS255" s="138" t="s">
        <v>217</v>
      </c>
      <c r="DT255" s="138" t="s">
        <v>4387</v>
      </c>
      <c r="DU255" s="138">
        <v>0</v>
      </c>
      <c r="DV255" s="138">
        <v>0</v>
      </c>
      <c r="DW255" s="139">
        <v>0</v>
      </c>
      <c r="DX255" s="139">
        <v>0</v>
      </c>
    </row>
    <row r="256" spans="1:128">
      <c r="A256" s="162"/>
      <c r="B256" s="103" t="s">
        <v>102</v>
      </c>
      <c r="C256" s="105">
        <v>132</v>
      </c>
      <c r="D256" s="105">
        <v>62</v>
      </c>
      <c r="E256" s="105">
        <v>87</v>
      </c>
      <c r="F256" s="105">
        <v>32</v>
      </c>
      <c r="G256" s="105">
        <v>0</v>
      </c>
      <c r="H256" s="105">
        <v>0</v>
      </c>
      <c r="I256" s="105">
        <v>8</v>
      </c>
      <c r="J256" s="105">
        <v>1</v>
      </c>
      <c r="K256" s="105">
        <v>0</v>
      </c>
      <c r="L256" s="105">
        <v>0</v>
      </c>
      <c r="M256" s="105">
        <v>96</v>
      </c>
      <c r="N256" s="105">
        <v>40</v>
      </c>
      <c r="O256" s="105">
        <v>0</v>
      </c>
      <c r="P256" s="105">
        <v>0</v>
      </c>
      <c r="Q256" s="105">
        <v>15</v>
      </c>
      <c r="R256" s="105">
        <v>2</v>
      </c>
      <c r="S256" s="105">
        <v>0</v>
      </c>
      <c r="T256" s="105">
        <v>0</v>
      </c>
      <c r="U256" s="105">
        <v>338</v>
      </c>
      <c r="V256" s="105">
        <v>137</v>
      </c>
      <c r="W256" s="162"/>
      <c r="X256" s="103" t="s">
        <v>102</v>
      </c>
      <c r="Y256" s="105">
        <v>22</v>
      </c>
      <c r="Z256" s="105">
        <v>9</v>
      </c>
      <c r="AA256" s="105">
        <v>28</v>
      </c>
      <c r="AB256" s="105">
        <v>10</v>
      </c>
      <c r="AC256" s="105">
        <v>0</v>
      </c>
      <c r="AD256" s="105">
        <v>0</v>
      </c>
      <c r="AE256" s="105">
        <v>0</v>
      </c>
      <c r="AF256" s="105">
        <v>0</v>
      </c>
      <c r="AG256" s="105">
        <v>0</v>
      </c>
      <c r="AH256" s="105">
        <v>0</v>
      </c>
      <c r="AI256" s="105">
        <v>24</v>
      </c>
      <c r="AJ256" s="105">
        <v>7</v>
      </c>
      <c r="AK256" s="105">
        <v>0</v>
      </c>
      <c r="AL256" s="105">
        <v>0</v>
      </c>
      <c r="AM256" s="105">
        <v>2</v>
      </c>
      <c r="AN256" s="105">
        <v>0</v>
      </c>
      <c r="AO256" s="105">
        <v>0</v>
      </c>
      <c r="AP256" s="105">
        <v>0</v>
      </c>
      <c r="AQ256" s="105">
        <v>76</v>
      </c>
      <c r="AR256" s="105">
        <v>26</v>
      </c>
      <c r="AS256" s="162"/>
      <c r="AT256" s="103" t="s">
        <v>102</v>
      </c>
      <c r="AU256" s="105">
        <v>4</v>
      </c>
      <c r="AV256" s="105">
        <v>4</v>
      </c>
      <c r="AW256" s="105">
        <v>0</v>
      </c>
      <c r="AX256" s="105">
        <v>1</v>
      </c>
      <c r="AY256" s="105">
        <v>0</v>
      </c>
      <c r="AZ256" s="105">
        <v>4</v>
      </c>
      <c r="BA256" s="105">
        <v>0</v>
      </c>
      <c r="BB256" s="105">
        <v>1</v>
      </c>
      <c r="BC256" s="105">
        <v>0</v>
      </c>
      <c r="BD256" s="105">
        <v>14</v>
      </c>
      <c r="BE256" s="105">
        <v>11</v>
      </c>
      <c r="BF256" s="105">
        <v>3</v>
      </c>
      <c r="BG256" s="105">
        <v>11</v>
      </c>
      <c r="BH256" s="105">
        <v>3</v>
      </c>
      <c r="BI256" s="105">
        <v>3</v>
      </c>
      <c r="BJ256" s="162"/>
      <c r="BK256" s="103" t="s">
        <v>102</v>
      </c>
      <c r="BL256" s="105">
        <v>0</v>
      </c>
      <c r="BM256" s="105">
        <v>216</v>
      </c>
      <c r="BN256" s="105">
        <v>9</v>
      </c>
      <c r="BO256" s="105">
        <v>0</v>
      </c>
      <c r="BP256" s="105">
        <v>0</v>
      </c>
      <c r="BQ256" s="105">
        <v>9</v>
      </c>
      <c r="BR256" s="105">
        <v>14</v>
      </c>
      <c r="BS256" s="105">
        <v>11</v>
      </c>
      <c r="BT256" s="105">
        <v>11</v>
      </c>
      <c r="BU256" s="162"/>
      <c r="BV256" s="103" t="s">
        <v>102</v>
      </c>
      <c r="BW256" s="105">
        <v>100</v>
      </c>
      <c r="BX256" s="105">
        <v>38</v>
      </c>
      <c r="BY256" s="105">
        <v>100</v>
      </c>
      <c r="BZ256" s="105">
        <v>38</v>
      </c>
      <c r="CA256" s="105">
        <v>41</v>
      </c>
      <c r="CB256" s="105">
        <v>18</v>
      </c>
      <c r="CC256" s="105">
        <v>0</v>
      </c>
      <c r="CD256" s="105">
        <v>0</v>
      </c>
      <c r="CE256" s="105">
        <v>0</v>
      </c>
      <c r="CF256" s="105">
        <v>0</v>
      </c>
      <c r="CG256" s="105">
        <v>0</v>
      </c>
      <c r="CH256" s="105">
        <v>0</v>
      </c>
      <c r="CI256" s="105">
        <v>11</v>
      </c>
      <c r="CJ256" s="105">
        <v>2</v>
      </c>
      <c r="CK256" s="105">
        <v>11</v>
      </c>
      <c r="CL256" s="105">
        <v>2</v>
      </c>
      <c r="CM256" s="105">
        <v>0</v>
      </c>
      <c r="CN256" s="105">
        <v>0</v>
      </c>
      <c r="CO256" s="162"/>
      <c r="CP256" s="105" t="s">
        <v>102</v>
      </c>
      <c r="CQ256" s="105">
        <v>8</v>
      </c>
      <c r="CR256" s="105">
        <v>11</v>
      </c>
      <c r="CS256" s="105">
        <v>0</v>
      </c>
      <c r="CT256" s="105">
        <v>16</v>
      </c>
      <c r="CU256" s="105">
        <v>0</v>
      </c>
      <c r="CV256" s="105">
        <v>35</v>
      </c>
      <c r="CW256" s="105">
        <v>15</v>
      </c>
      <c r="CX256" s="105">
        <v>5</v>
      </c>
      <c r="CY256" s="105">
        <v>17</v>
      </c>
      <c r="CZ256" s="105">
        <v>8</v>
      </c>
      <c r="DA256" s="162"/>
      <c r="DB256" s="103" t="s">
        <v>102</v>
      </c>
      <c r="DC256" s="105">
        <v>150</v>
      </c>
      <c r="DD256" s="105">
        <v>168</v>
      </c>
      <c r="DE256" s="105">
        <v>173</v>
      </c>
      <c r="DF256" s="105">
        <v>71</v>
      </c>
      <c r="DG256" s="105">
        <v>135</v>
      </c>
      <c r="DH256" s="105">
        <v>19</v>
      </c>
      <c r="DI256" s="105">
        <v>353</v>
      </c>
      <c r="DJ256" s="105">
        <v>99</v>
      </c>
      <c r="DK256" s="105">
        <v>55</v>
      </c>
      <c r="DL256" s="105">
        <v>0</v>
      </c>
      <c r="DM256" s="105">
        <v>0</v>
      </c>
      <c r="DN256" s="105">
        <v>0</v>
      </c>
      <c r="DO256" s="105">
        <v>5</v>
      </c>
      <c r="DP256" s="105">
        <v>24</v>
      </c>
      <c r="DQ256" s="105">
        <v>1031</v>
      </c>
      <c r="DR256" s="135"/>
      <c r="DS256" s="138" t="s">
        <v>217</v>
      </c>
      <c r="DT256" s="138" t="s">
        <v>4388</v>
      </c>
      <c r="DU256" s="138">
        <v>111</v>
      </c>
      <c r="DV256" s="138">
        <v>41</v>
      </c>
      <c r="DW256" s="139">
        <v>459</v>
      </c>
      <c r="DX256" s="139">
        <v>1223</v>
      </c>
    </row>
    <row r="257" spans="1:128">
      <c r="A257" s="162" t="s">
        <v>218</v>
      </c>
      <c r="B257" s="13" t="s">
        <v>119</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67">
        <v>0</v>
      </c>
      <c r="V257" s="67">
        <v>0</v>
      </c>
      <c r="W257" s="162" t="s">
        <v>218</v>
      </c>
      <c r="X257" s="13" t="s">
        <v>119</v>
      </c>
      <c r="Y257" s="74">
        <v>0</v>
      </c>
      <c r="Z257" s="74">
        <v>0</v>
      </c>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67">
        <v>0</v>
      </c>
      <c r="AR257" s="67">
        <v>0</v>
      </c>
      <c r="AS257" s="162" t="s">
        <v>218</v>
      </c>
      <c r="AT257" s="13" t="s">
        <v>119</v>
      </c>
      <c r="AU257" s="74">
        <v>0</v>
      </c>
      <c r="AV257" s="74">
        <v>0</v>
      </c>
      <c r="AW257" s="74">
        <v>0</v>
      </c>
      <c r="AX257" s="74">
        <v>0</v>
      </c>
      <c r="AY257" s="74">
        <v>0</v>
      </c>
      <c r="AZ257" s="74">
        <v>0</v>
      </c>
      <c r="BA257" s="74">
        <v>0</v>
      </c>
      <c r="BB257" s="74">
        <v>0</v>
      </c>
      <c r="BC257" s="74">
        <v>0</v>
      </c>
      <c r="BD257" s="67">
        <v>0</v>
      </c>
      <c r="BE257" s="76">
        <v>0</v>
      </c>
      <c r="BF257" s="74">
        <v>0</v>
      </c>
      <c r="BG257" s="74">
        <v>0</v>
      </c>
      <c r="BH257" s="74">
        <v>0</v>
      </c>
      <c r="BI257" s="74">
        <v>0</v>
      </c>
      <c r="BJ257" s="162" t="s">
        <v>218</v>
      </c>
      <c r="BK257" s="13" t="s">
        <v>119</v>
      </c>
      <c r="BL257" s="74">
        <v>0</v>
      </c>
      <c r="BM257" s="74">
        <v>0</v>
      </c>
      <c r="BN257" s="74">
        <v>0</v>
      </c>
      <c r="BO257" s="74">
        <v>0</v>
      </c>
      <c r="BP257" s="74">
        <v>0</v>
      </c>
      <c r="BQ257" s="74">
        <v>0</v>
      </c>
      <c r="BR257" s="74">
        <v>0</v>
      </c>
      <c r="BS257" s="74">
        <v>0</v>
      </c>
      <c r="BT257" s="74">
        <v>0</v>
      </c>
      <c r="BU257" s="162" t="s">
        <v>218</v>
      </c>
      <c r="BV257" s="13" t="s">
        <v>119</v>
      </c>
      <c r="BW257" s="74">
        <v>0</v>
      </c>
      <c r="BX257" s="74">
        <v>0</v>
      </c>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162" t="s">
        <v>218</v>
      </c>
      <c r="CP257" s="13" t="s">
        <v>119</v>
      </c>
      <c r="CQ257" s="5">
        <v>0</v>
      </c>
      <c r="CR257" s="5">
        <v>0</v>
      </c>
      <c r="CS257" s="5">
        <v>0</v>
      </c>
      <c r="CT257" s="5">
        <v>0</v>
      </c>
      <c r="CU257" s="5">
        <v>0</v>
      </c>
      <c r="CV257" s="29">
        <v>0</v>
      </c>
      <c r="CW257" s="5">
        <v>0</v>
      </c>
      <c r="CX257" s="5">
        <v>0</v>
      </c>
      <c r="CY257" s="72">
        <v>0</v>
      </c>
      <c r="CZ257" s="5">
        <v>0</v>
      </c>
      <c r="DA257" s="162" t="s">
        <v>218</v>
      </c>
      <c r="DB257" s="13" t="s">
        <v>119</v>
      </c>
      <c r="DC257" s="74">
        <v>0</v>
      </c>
      <c r="DD257" s="74">
        <v>0</v>
      </c>
      <c r="DE257" s="74">
        <v>0</v>
      </c>
      <c r="DF257" s="74">
        <v>0</v>
      </c>
      <c r="DG257" s="74">
        <v>0</v>
      </c>
      <c r="DH257" s="74">
        <v>0</v>
      </c>
      <c r="DI257" s="74">
        <v>0</v>
      </c>
      <c r="DJ257" s="74">
        <v>0</v>
      </c>
      <c r="DK257" s="74">
        <v>0</v>
      </c>
      <c r="DL257" s="74">
        <v>0</v>
      </c>
      <c r="DM257" s="74">
        <v>0</v>
      </c>
      <c r="DN257" s="74">
        <v>0</v>
      </c>
      <c r="DO257" s="74">
        <v>0</v>
      </c>
      <c r="DP257" s="74">
        <v>0</v>
      </c>
      <c r="DQ257" s="74">
        <v>0</v>
      </c>
      <c r="DR257" s="135"/>
      <c r="DS257" s="138" t="s">
        <v>218</v>
      </c>
      <c r="DT257" s="138" t="s">
        <v>4389</v>
      </c>
      <c r="DU257" s="138">
        <v>0</v>
      </c>
      <c r="DV257" s="138">
        <v>0</v>
      </c>
      <c r="DW257" s="139">
        <v>0</v>
      </c>
      <c r="DX257" s="139">
        <v>0</v>
      </c>
    </row>
    <row r="258" spans="1:128">
      <c r="A258" s="162"/>
      <c r="B258" s="13" t="s">
        <v>120</v>
      </c>
      <c r="C258" s="74">
        <v>1456</v>
      </c>
      <c r="D258" s="74">
        <v>826</v>
      </c>
      <c r="E258" s="74">
        <v>457</v>
      </c>
      <c r="F258" s="74">
        <v>322</v>
      </c>
      <c r="G258" s="74">
        <v>0</v>
      </c>
      <c r="H258" s="74">
        <v>0</v>
      </c>
      <c r="I258" s="74">
        <v>184</v>
      </c>
      <c r="J258" s="74">
        <v>113</v>
      </c>
      <c r="K258" s="74">
        <v>534</v>
      </c>
      <c r="L258" s="74">
        <v>272</v>
      </c>
      <c r="M258" s="74">
        <v>608</v>
      </c>
      <c r="N258" s="74">
        <v>385</v>
      </c>
      <c r="O258" s="74">
        <v>0</v>
      </c>
      <c r="P258" s="74">
        <v>0</v>
      </c>
      <c r="Q258" s="74">
        <v>249</v>
      </c>
      <c r="R258" s="74">
        <v>132</v>
      </c>
      <c r="S258" s="74">
        <v>653</v>
      </c>
      <c r="T258" s="74">
        <v>294</v>
      </c>
      <c r="U258" s="67">
        <v>4141</v>
      </c>
      <c r="V258" s="67">
        <v>2344</v>
      </c>
      <c r="W258" s="162"/>
      <c r="X258" s="13" t="s">
        <v>120</v>
      </c>
      <c r="Y258" s="74">
        <v>0</v>
      </c>
      <c r="Z258" s="74">
        <v>0</v>
      </c>
      <c r="AA258" s="74">
        <v>0</v>
      </c>
      <c r="AB258" s="74">
        <v>0</v>
      </c>
      <c r="AC258" s="74">
        <v>0</v>
      </c>
      <c r="AD258" s="74">
        <v>0</v>
      </c>
      <c r="AE258" s="74">
        <v>0</v>
      </c>
      <c r="AF258" s="74">
        <v>0</v>
      </c>
      <c r="AG258" s="74">
        <v>0</v>
      </c>
      <c r="AH258" s="74">
        <v>0</v>
      </c>
      <c r="AI258" s="74">
        <v>0</v>
      </c>
      <c r="AJ258" s="74">
        <v>0</v>
      </c>
      <c r="AK258" s="74">
        <v>0</v>
      </c>
      <c r="AL258" s="74">
        <v>0</v>
      </c>
      <c r="AM258" s="74">
        <v>0</v>
      </c>
      <c r="AN258" s="74">
        <v>0</v>
      </c>
      <c r="AO258" s="74">
        <v>0</v>
      </c>
      <c r="AP258" s="74">
        <v>0</v>
      </c>
      <c r="AQ258" s="67">
        <v>0</v>
      </c>
      <c r="AR258" s="67">
        <v>0</v>
      </c>
      <c r="AS258" s="162"/>
      <c r="AT258" s="13" t="s">
        <v>120</v>
      </c>
      <c r="AU258" s="74">
        <v>18</v>
      </c>
      <c r="AV258" s="74">
        <v>9</v>
      </c>
      <c r="AW258" s="74">
        <v>0</v>
      </c>
      <c r="AX258" s="74">
        <v>3</v>
      </c>
      <c r="AY258" s="74">
        <v>8</v>
      </c>
      <c r="AZ258" s="74">
        <v>10</v>
      </c>
      <c r="BA258" s="74">
        <v>0</v>
      </c>
      <c r="BB258" s="74">
        <v>5</v>
      </c>
      <c r="BC258" s="74">
        <v>11</v>
      </c>
      <c r="BD258" s="67">
        <v>64</v>
      </c>
      <c r="BE258" s="76">
        <v>64</v>
      </c>
      <c r="BF258" s="74">
        <v>46</v>
      </c>
      <c r="BG258" s="74">
        <v>64</v>
      </c>
      <c r="BH258" s="74">
        <v>0</v>
      </c>
      <c r="BI258" s="74">
        <v>1</v>
      </c>
      <c r="BJ258" s="162"/>
      <c r="BK258" s="13" t="s">
        <v>120</v>
      </c>
      <c r="BL258" s="74">
        <v>0</v>
      </c>
      <c r="BM258" s="74">
        <v>1550</v>
      </c>
      <c r="BN258" s="74">
        <v>0</v>
      </c>
      <c r="BO258" s="74">
        <v>50</v>
      </c>
      <c r="BP258" s="74">
        <v>0</v>
      </c>
      <c r="BQ258" s="74">
        <v>30</v>
      </c>
      <c r="BR258" s="74">
        <v>64</v>
      </c>
      <c r="BS258" s="74">
        <v>64</v>
      </c>
      <c r="BT258" s="74">
        <v>64</v>
      </c>
      <c r="BU258" s="162"/>
      <c r="BV258" s="13" t="s">
        <v>120</v>
      </c>
      <c r="BW258" s="74">
        <v>674</v>
      </c>
      <c r="BX258" s="74">
        <v>247</v>
      </c>
      <c r="BY258" s="74">
        <v>672</v>
      </c>
      <c r="BZ258" s="74">
        <v>246</v>
      </c>
      <c r="CA258" s="74">
        <v>335</v>
      </c>
      <c r="CB258" s="74">
        <v>220</v>
      </c>
      <c r="CC258" s="74">
        <v>64</v>
      </c>
      <c r="CD258" s="74">
        <v>28</v>
      </c>
      <c r="CE258" s="74">
        <v>59</v>
      </c>
      <c r="CF258" s="74">
        <v>26</v>
      </c>
      <c r="CG258" s="74">
        <v>39</v>
      </c>
      <c r="CH258" s="74">
        <v>13</v>
      </c>
      <c r="CI258" s="74">
        <v>683</v>
      </c>
      <c r="CJ258" s="74">
        <v>337</v>
      </c>
      <c r="CK258" s="74">
        <v>669</v>
      </c>
      <c r="CL258" s="74">
        <v>330</v>
      </c>
      <c r="CM258" s="74">
        <v>336</v>
      </c>
      <c r="CN258" s="74">
        <v>179</v>
      </c>
      <c r="CO258" s="162"/>
      <c r="CP258" s="13" t="s">
        <v>120</v>
      </c>
      <c r="CQ258" s="5">
        <v>82</v>
      </c>
      <c r="CR258" s="5">
        <v>62</v>
      </c>
      <c r="CS258" s="5">
        <v>0</v>
      </c>
      <c r="CT258" s="5">
        <v>29</v>
      </c>
      <c r="CU258" s="5">
        <v>0</v>
      </c>
      <c r="CV258" s="29">
        <v>173</v>
      </c>
      <c r="CW258" s="5">
        <v>91</v>
      </c>
      <c r="CX258" s="5">
        <v>64</v>
      </c>
      <c r="CY258" s="72">
        <v>60</v>
      </c>
      <c r="CZ258" s="5">
        <v>32</v>
      </c>
      <c r="DA258" s="162"/>
      <c r="DB258" s="13" t="s">
        <v>120</v>
      </c>
      <c r="DC258" s="74">
        <v>848</v>
      </c>
      <c r="DD258" s="74">
        <v>1624</v>
      </c>
      <c r="DE258" s="74">
        <v>3139</v>
      </c>
      <c r="DF258" s="74">
        <v>2715</v>
      </c>
      <c r="DG258" s="74">
        <v>1053</v>
      </c>
      <c r="DH258" s="74">
        <v>203</v>
      </c>
      <c r="DI258" s="74">
        <v>2622</v>
      </c>
      <c r="DJ258" s="74">
        <v>2034</v>
      </c>
      <c r="DK258" s="74">
        <v>2716</v>
      </c>
      <c r="DL258" s="74">
        <v>0</v>
      </c>
      <c r="DM258" s="74">
        <v>0</v>
      </c>
      <c r="DN258" s="74">
        <v>18</v>
      </c>
      <c r="DO258" s="74">
        <v>15</v>
      </c>
      <c r="DP258" s="74">
        <v>40</v>
      </c>
      <c r="DQ258" s="74">
        <v>150</v>
      </c>
      <c r="DR258" s="135"/>
      <c r="DS258" s="138" t="s">
        <v>218</v>
      </c>
      <c r="DT258" s="138" t="s">
        <v>4390</v>
      </c>
      <c r="DU258" s="138">
        <v>1421</v>
      </c>
      <c r="DV258" s="138">
        <v>710</v>
      </c>
      <c r="DW258" s="139">
        <v>3300</v>
      </c>
      <c r="DX258" s="139">
        <v>16954</v>
      </c>
    </row>
    <row r="259" spans="1:128">
      <c r="A259" s="162"/>
      <c r="B259" s="103" t="s">
        <v>102</v>
      </c>
      <c r="C259" s="105">
        <v>1456</v>
      </c>
      <c r="D259" s="105">
        <v>826</v>
      </c>
      <c r="E259" s="105">
        <v>457</v>
      </c>
      <c r="F259" s="105">
        <v>322</v>
      </c>
      <c r="G259" s="105">
        <v>0</v>
      </c>
      <c r="H259" s="105">
        <v>0</v>
      </c>
      <c r="I259" s="105">
        <v>184</v>
      </c>
      <c r="J259" s="105">
        <v>113</v>
      </c>
      <c r="K259" s="105">
        <v>534</v>
      </c>
      <c r="L259" s="105">
        <v>272</v>
      </c>
      <c r="M259" s="105">
        <v>608</v>
      </c>
      <c r="N259" s="105">
        <v>385</v>
      </c>
      <c r="O259" s="105">
        <v>0</v>
      </c>
      <c r="P259" s="105">
        <v>0</v>
      </c>
      <c r="Q259" s="105">
        <v>249</v>
      </c>
      <c r="R259" s="105">
        <v>132</v>
      </c>
      <c r="S259" s="105">
        <v>653</v>
      </c>
      <c r="T259" s="105">
        <v>294</v>
      </c>
      <c r="U259" s="105">
        <v>4141</v>
      </c>
      <c r="V259" s="105">
        <v>2344</v>
      </c>
      <c r="W259" s="162"/>
      <c r="X259" s="103" t="s">
        <v>102</v>
      </c>
      <c r="Y259" s="105">
        <v>0</v>
      </c>
      <c r="Z259" s="105">
        <v>0</v>
      </c>
      <c r="AA259" s="105">
        <v>0</v>
      </c>
      <c r="AB259" s="105">
        <v>0</v>
      </c>
      <c r="AC259" s="105">
        <v>0</v>
      </c>
      <c r="AD259" s="105">
        <v>0</v>
      </c>
      <c r="AE259" s="105">
        <v>0</v>
      </c>
      <c r="AF259" s="105">
        <v>0</v>
      </c>
      <c r="AG259" s="105">
        <v>0</v>
      </c>
      <c r="AH259" s="105">
        <v>0</v>
      </c>
      <c r="AI259" s="105">
        <v>0</v>
      </c>
      <c r="AJ259" s="105">
        <v>0</v>
      </c>
      <c r="AK259" s="105">
        <v>0</v>
      </c>
      <c r="AL259" s="105">
        <v>0</v>
      </c>
      <c r="AM259" s="105">
        <v>0</v>
      </c>
      <c r="AN259" s="105">
        <v>0</v>
      </c>
      <c r="AO259" s="105">
        <v>0</v>
      </c>
      <c r="AP259" s="105">
        <v>0</v>
      </c>
      <c r="AQ259" s="105">
        <v>0</v>
      </c>
      <c r="AR259" s="105">
        <v>0</v>
      </c>
      <c r="AS259" s="162"/>
      <c r="AT259" s="103" t="s">
        <v>102</v>
      </c>
      <c r="AU259" s="105">
        <v>18</v>
      </c>
      <c r="AV259" s="105">
        <v>9</v>
      </c>
      <c r="AW259" s="105">
        <v>0</v>
      </c>
      <c r="AX259" s="105">
        <v>3</v>
      </c>
      <c r="AY259" s="105">
        <v>8</v>
      </c>
      <c r="AZ259" s="105">
        <v>10</v>
      </c>
      <c r="BA259" s="105">
        <v>0</v>
      </c>
      <c r="BB259" s="105">
        <v>5</v>
      </c>
      <c r="BC259" s="105">
        <v>11</v>
      </c>
      <c r="BD259" s="105">
        <v>64</v>
      </c>
      <c r="BE259" s="105">
        <v>64</v>
      </c>
      <c r="BF259" s="105">
        <v>46</v>
      </c>
      <c r="BG259" s="105">
        <v>64</v>
      </c>
      <c r="BH259" s="105">
        <v>0</v>
      </c>
      <c r="BI259" s="105">
        <v>1</v>
      </c>
      <c r="BJ259" s="162"/>
      <c r="BK259" s="103" t="s">
        <v>102</v>
      </c>
      <c r="BL259" s="105">
        <v>0</v>
      </c>
      <c r="BM259" s="105">
        <v>1550</v>
      </c>
      <c r="BN259" s="105">
        <v>0</v>
      </c>
      <c r="BO259" s="105">
        <v>50</v>
      </c>
      <c r="BP259" s="105">
        <v>0</v>
      </c>
      <c r="BQ259" s="105">
        <v>30</v>
      </c>
      <c r="BR259" s="105">
        <v>64</v>
      </c>
      <c r="BS259" s="105">
        <v>64</v>
      </c>
      <c r="BT259" s="105">
        <v>64</v>
      </c>
      <c r="BU259" s="162"/>
      <c r="BV259" s="103" t="s">
        <v>102</v>
      </c>
      <c r="BW259" s="105">
        <v>674</v>
      </c>
      <c r="BX259" s="105">
        <v>247</v>
      </c>
      <c r="BY259" s="105">
        <v>672</v>
      </c>
      <c r="BZ259" s="105">
        <v>246</v>
      </c>
      <c r="CA259" s="105">
        <v>335</v>
      </c>
      <c r="CB259" s="105">
        <v>220</v>
      </c>
      <c r="CC259" s="105">
        <v>64</v>
      </c>
      <c r="CD259" s="105">
        <v>28</v>
      </c>
      <c r="CE259" s="105">
        <v>59</v>
      </c>
      <c r="CF259" s="105">
        <v>26</v>
      </c>
      <c r="CG259" s="105">
        <v>39</v>
      </c>
      <c r="CH259" s="105">
        <v>13</v>
      </c>
      <c r="CI259" s="105">
        <v>683</v>
      </c>
      <c r="CJ259" s="105">
        <v>337</v>
      </c>
      <c r="CK259" s="105">
        <v>669</v>
      </c>
      <c r="CL259" s="105">
        <v>330</v>
      </c>
      <c r="CM259" s="105">
        <v>336</v>
      </c>
      <c r="CN259" s="105">
        <v>179</v>
      </c>
      <c r="CO259" s="162"/>
      <c r="CP259" s="105" t="s">
        <v>102</v>
      </c>
      <c r="CQ259" s="105">
        <v>82</v>
      </c>
      <c r="CR259" s="105">
        <v>62</v>
      </c>
      <c r="CS259" s="105">
        <v>0</v>
      </c>
      <c r="CT259" s="105">
        <v>29</v>
      </c>
      <c r="CU259" s="105">
        <v>0</v>
      </c>
      <c r="CV259" s="105">
        <v>173</v>
      </c>
      <c r="CW259" s="105">
        <v>91</v>
      </c>
      <c r="CX259" s="105">
        <v>64</v>
      </c>
      <c r="CY259" s="105">
        <v>60</v>
      </c>
      <c r="CZ259" s="105">
        <v>32</v>
      </c>
      <c r="DA259" s="162"/>
      <c r="DB259" s="103" t="s">
        <v>102</v>
      </c>
      <c r="DC259" s="105">
        <v>848</v>
      </c>
      <c r="DD259" s="105">
        <v>1624</v>
      </c>
      <c r="DE259" s="105">
        <v>3139</v>
      </c>
      <c r="DF259" s="105">
        <v>2715</v>
      </c>
      <c r="DG259" s="105">
        <v>1053</v>
      </c>
      <c r="DH259" s="105">
        <v>203</v>
      </c>
      <c r="DI259" s="105">
        <v>2622</v>
      </c>
      <c r="DJ259" s="105">
        <v>2034</v>
      </c>
      <c r="DK259" s="105">
        <v>2716</v>
      </c>
      <c r="DL259" s="105">
        <v>0</v>
      </c>
      <c r="DM259" s="105">
        <v>0</v>
      </c>
      <c r="DN259" s="105">
        <v>18</v>
      </c>
      <c r="DO259" s="105">
        <v>15</v>
      </c>
      <c r="DP259" s="105">
        <v>40</v>
      </c>
      <c r="DQ259" s="105">
        <v>150</v>
      </c>
      <c r="DR259" s="135"/>
      <c r="DS259" s="138" t="s">
        <v>218</v>
      </c>
      <c r="DT259" s="138" t="s">
        <v>4391</v>
      </c>
      <c r="DU259" s="138">
        <v>1421</v>
      </c>
      <c r="DV259" s="138">
        <v>710</v>
      </c>
      <c r="DW259" s="139">
        <v>3300</v>
      </c>
      <c r="DX259" s="139">
        <v>16954</v>
      </c>
    </row>
    <row r="260" spans="1:128" ht="14.45" customHeight="1">
      <c r="A260" s="162" t="s">
        <v>219</v>
      </c>
      <c r="B260" s="13" t="s">
        <v>119</v>
      </c>
      <c r="C260" s="74">
        <v>954</v>
      </c>
      <c r="D260" s="74">
        <v>498</v>
      </c>
      <c r="E260" s="74">
        <v>246</v>
      </c>
      <c r="F260" s="74">
        <v>147</v>
      </c>
      <c r="G260" s="74">
        <v>0</v>
      </c>
      <c r="H260" s="74">
        <v>0</v>
      </c>
      <c r="I260" s="74">
        <v>136</v>
      </c>
      <c r="J260" s="74">
        <v>72</v>
      </c>
      <c r="K260" s="74">
        <v>183</v>
      </c>
      <c r="L260" s="74">
        <v>79</v>
      </c>
      <c r="M260" s="74">
        <v>423</v>
      </c>
      <c r="N260" s="74">
        <v>272</v>
      </c>
      <c r="O260" s="74">
        <v>10</v>
      </c>
      <c r="P260" s="74">
        <v>6</v>
      </c>
      <c r="Q260" s="74">
        <v>233</v>
      </c>
      <c r="R260" s="74">
        <v>89</v>
      </c>
      <c r="S260" s="74">
        <v>0</v>
      </c>
      <c r="T260" s="74">
        <v>0</v>
      </c>
      <c r="U260" s="67">
        <v>2185</v>
      </c>
      <c r="V260" s="67">
        <v>1163</v>
      </c>
      <c r="W260" s="162" t="s">
        <v>219</v>
      </c>
      <c r="X260" s="13" t="s">
        <v>119</v>
      </c>
      <c r="Y260" s="74">
        <v>3</v>
      </c>
      <c r="Z260" s="74">
        <v>1</v>
      </c>
      <c r="AA260" s="74">
        <v>0</v>
      </c>
      <c r="AB260" s="74">
        <v>0</v>
      </c>
      <c r="AC260" s="74">
        <v>0</v>
      </c>
      <c r="AD260" s="74">
        <v>0</v>
      </c>
      <c r="AE260" s="74">
        <v>1</v>
      </c>
      <c r="AF260" s="74">
        <v>1</v>
      </c>
      <c r="AG260" s="74">
        <v>0</v>
      </c>
      <c r="AH260" s="74">
        <v>0</v>
      </c>
      <c r="AI260" s="74">
        <v>62</v>
      </c>
      <c r="AJ260" s="74">
        <v>42</v>
      </c>
      <c r="AK260" s="74">
        <v>2</v>
      </c>
      <c r="AL260" s="74">
        <v>1</v>
      </c>
      <c r="AM260" s="74">
        <v>48</v>
      </c>
      <c r="AN260" s="74">
        <v>19</v>
      </c>
      <c r="AO260" s="74">
        <v>0</v>
      </c>
      <c r="AP260" s="74">
        <v>0</v>
      </c>
      <c r="AQ260" s="67">
        <v>116</v>
      </c>
      <c r="AR260" s="67">
        <v>64</v>
      </c>
      <c r="AS260" s="162" t="s">
        <v>219</v>
      </c>
      <c r="AT260" s="13" t="s">
        <v>119</v>
      </c>
      <c r="AU260" s="74">
        <v>18</v>
      </c>
      <c r="AV260" s="74">
        <v>6</v>
      </c>
      <c r="AW260" s="74">
        <v>0</v>
      </c>
      <c r="AX260" s="74">
        <v>4</v>
      </c>
      <c r="AY260" s="74">
        <v>4</v>
      </c>
      <c r="AZ260" s="74">
        <v>8</v>
      </c>
      <c r="BA260" s="74">
        <v>1</v>
      </c>
      <c r="BB260" s="74">
        <v>4</v>
      </c>
      <c r="BC260" s="74">
        <v>0</v>
      </c>
      <c r="BD260" s="67">
        <v>45</v>
      </c>
      <c r="BE260" s="76">
        <v>49</v>
      </c>
      <c r="BF260" s="74">
        <v>40</v>
      </c>
      <c r="BG260" s="74">
        <v>8</v>
      </c>
      <c r="BH260" s="74">
        <v>0</v>
      </c>
      <c r="BI260" s="74">
        <v>4</v>
      </c>
      <c r="BJ260" s="162" t="s">
        <v>219</v>
      </c>
      <c r="BK260" s="13" t="s">
        <v>119</v>
      </c>
      <c r="BL260" s="74">
        <v>0</v>
      </c>
      <c r="BM260" s="74">
        <v>746</v>
      </c>
      <c r="BN260" s="74">
        <v>0</v>
      </c>
      <c r="BO260" s="74">
        <v>0</v>
      </c>
      <c r="BP260" s="74">
        <v>0</v>
      </c>
      <c r="BQ260" s="74">
        <v>41</v>
      </c>
      <c r="BR260" s="74">
        <v>44</v>
      </c>
      <c r="BS260" s="74">
        <v>38</v>
      </c>
      <c r="BT260" s="74">
        <v>40</v>
      </c>
      <c r="BU260" s="162" t="s">
        <v>219</v>
      </c>
      <c r="BV260" s="13" t="s">
        <v>119</v>
      </c>
      <c r="BW260" s="74">
        <v>250</v>
      </c>
      <c r="BX260" s="74">
        <v>154</v>
      </c>
      <c r="BY260" s="74">
        <v>248</v>
      </c>
      <c r="BZ260" s="74">
        <v>152</v>
      </c>
      <c r="CA260" s="74">
        <v>137</v>
      </c>
      <c r="CB260" s="74">
        <v>86</v>
      </c>
      <c r="CC260" s="74">
        <v>13</v>
      </c>
      <c r="CD260" s="74">
        <v>5</v>
      </c>
      <c r="CE260" s="74">
        <v>13</v>
      </c>
      <c r="CF260" s="74">
        <v>5</v>
      </c>
      <c r="CG260" s="74">
        <v>11</v>
      </c>
      <c r="CH260" s="74">
        <v>4</v>
      </c>
      <c r="CI260" s="74">
        <v>182</v>
      </c>
      <c r="CJ260" s="74">
        <v>77</v>
      </c>
      <c r="CK260" s="74">
        <v>182</v>
      </c>
      <c r="CL260" s="74">
        <v>77</v>
      </c>
      <c r="CM260" s="74">
        <v>89</v>
      </c>
      <c r="CN260" s="74">
        <v>29</v>
      </c>
      <c r="CO260" s="162" t="s">
        <v>219</v>
      </c>
      <c r="CP260" s="13" t="s">
        <v>119</v>
      </c>
      <c r="CQ260" s="5">
        <v>30</v>
      </c>
      <c r="CR260" s="5">
        <v>42</v>
      </c>
      <c r="CS260" s="5">
        <v>0</v>
      </c>
      <c r="CT260" s="5">
        <v>14</v>
      </c>
      <c r="CU260" s="5">
        <v>0</v>
      </c>
      <c r="CV260" s="29">
        <v>86</v>
      </c>
      <c r="CW260" s="5">
        <v>35</v>
      </c>
      <c r="CX260" s="5">
        <v>33</v>
      </c>
      <c r="CY260" s="72">
        <v>31</v>
      </c>
      <c r="CZ260" s="5">
        <v>20</v>
      </c>
      <c r="DA260" s="162" t="s">
        <v>219</v>
      </c>
      <c r="DB260" s="13" t="s">
        <v>119</v>
      </c>
      <c r="DC260" s="74">
        <v>650</v>
      </c>
      <c r="DD260" s="74">
        <v>815</v>
      </c>
      <c r="DE260" s="74">
        <v>303</v>
      </c>
      <c r="DF260" s="74">
        <v>172</v>
      </c>
      <c r="DG260" s="74">
        <v>285</v>
      </c>
      <c r="DH260" s="74">
        <v>27</v>
      </c>
      <c r="DI260" s="74">
        <v>900</v>
      </c>
      <c r="DJ260" s="74">
        <v>258</v>
      </c>
      <c r="DK260" s="74">
        <v>441</v>
      </c>
      <c r="DL260" s="74">
        <v>3</v>
      </c>
      <c r="DM260" s="74">
        <v>1</v>
      </c>
      <c r="DN260" s="74">
        <v>10</v>
      </c>
      <c r="DO260" s="74">
        <v>3</v>
      </c>
      <c r="DP260" s="74">
        <v>44</v>
      </c>
      <c r="DQ260" s="74">
        <v>0</v>
      </c>
      <c r="DR260" s="135"/>
      <c r="DS260" s="138" t="s">
        <v>219</v>
      </c>
      <c r="DT260" s="138" t="s">
        <v>4392</v>
      </c>
      <c r="DU260" s="138">
        <v>445</v>
      </c>
      <c r="DV260" s="138">
        <v>237</v>
      </c>
      <c r="DW260" s="139">
        <v>1492</v>
      </c>
      <c r="DX260" s="139">
        <v>3855</v>
      </c>
    </row>
    <row r="261" spans="1:128">
      <c r="A261" s="162"/>
      <c r="B261" s="13" t="s">
        <v>120</v>
      </c>
      <c r="C261" s="74">
        <v>0</v>
      </c>
      <c r="D261" s="74">
        <v>0</v>
      </c>
      <c r="E261" s="74">
        <v>0</v>
      </c>
      <c r="F261" s="74">
        <v>0</v>
      </c>
      <c r="G261" s="74">
        <v>0</v>
      </c>
      <c r="H261" s="74">
        <v>0</v>
      </c>
      <c r="I261" s="74">
        <v>0</v>
      </c>
      <c r="J261" s="74">
        <v>0</v>
      </c>
      <c r="K261" s="74">
        <v>0</v>
      </c>
      <c r="L261" s="74">
        <v>0</v>
      </c>
      <c r="M261" s="74">
        <v>0</v>
      </c>
      <c r="N261" s="74">
        <v>0</v>
      </c>
      <c r="O261" s="74">
        <v>0</v>
      </c>
      <c r="P261" s="74">
        <v>0</v>
      </c>
      <c r="Q261" s="74">
        <v>0</v>
      </c>
      <c r="R261" s="74">
        <v>0</v>
      </c>
      <c r="S261" s="74">
        <v>0</v>
      </c>
      <c r="T261" s="74">
        <v>0</v>
      </c>
      <c r="U261" s="67">
        <v>0</v>
      </c>
      <c r="V261" s="67">
        <v>0</v>
      </c>
      <c r="W261" s="162"/>
      <c r="X261" s="13" t="s">
        <v>120</v>
      </c>
      <c r="Y261" s="74">
        <v>0</v>
      </c>
      <c r="Z261" s="74">
        <v>0</v>
      </c>
      <c r="AA261" s="74">
        <v>0</v>
      </c>
      <c r="AB261" s="74">
        <v>0</v>
      </c>
      <c r="AC261" s="74">
        <v>0</v>
      </c>
      <c r="AD261" s="74">
        <v>0</v>
      </c>
      <c r="AE261" s="74">
        <v>0</v>
      </c>
      <c r="AF261" s="74">
        <v>0</v>
      </c>
      <c r="AG261" s="74">
        <v>0</v>
      </c>
      <c r="AH261" s="74">
        <v>0</v>
      </c>
      <c r="AI261" s="74">
        <v>0</v>
      </c>
      <c r="AJ261" s="74">
        <v>0</v>
      </c>
      <c r="AK261" s="74">
        <v>0</v>
      </c>
      <c r="AL261" s="74">
        <v>0</v>
      </c>
      <c r="AM261" s="74">
        <v>0</v>
      </c>
      <c r="AN261" s="74">
        <v>0</v>
      </c>
      <c r="AO261" s="74">
        <v>0</v>
      </c>
      <c r="AP261" s="74">
        <v>0</v>
      </c>
      <c r="AQ261" s="67">
        <v>0</v>
      </c>
      <c r="AR261" s="67">
        <v>0</v>
      </c>
      <c r="AS261" s="162"/>
      <c r="AT261" s="13" t="s">
        <v>120</v>
      </c>
      <c r="AU261" s="74">
        <v>0</v>
      </c>
      <c r="AV261" s="74">
        <v>0</v>
      </c>
      <c r="AW261" s="74">
        <v>0</v>
      </c>
      <c r="AX261" s="74">
        <v>0</v>
      </c>
      <c r="AY261" s="74">
        <v>0</v>
      </c>
      <c r="AZ261" s="74">
        <v>0</v>
      </c>
      <c r="BA261" s="74">
        <v>0</v>
      </c>
      <c r="BB261" s="74">
        <v>0</v>
      </c>
      <c r="BC261" s="74">
        <v>0</v>
      </c>
      <c r="BD261" s="67">
        <v>0</v>
      </c>
      <c r="BE261" s="76">
        <v>0</v>
      </c>
      <c r="BF261" s="74">
        <v>0</v>
      </c>
      <c r="BG261" s="74">
        <v>0</v>
      </c>
      <c r="BH261" s="74">
        <v>0</v>
      </c>
      <c r="BI261" s="74">
        <v>0</v>
      </c>
      <c r="BJ261" s="162"/>
      <c r="BK261" s="13" t="s">
        <v>120</v>
      </c>
      <c r="BL261" s="74">
        <v>0</v>
      </c>
      <c r="BM261" s="74">
        <v>0</v>
      </c>
      <c r="BN261" s="74">
        <v>0</v>
      </c>
      <c r="BO261" s="74">
        <v>0</v>
      </c>
      <c r="BP261" s="74">
        <v>0</v>
      </c>
      <c r="BQ261" s="74">
        <v>0</v>
      </c>
      <c r="BR261" s="74">
        <v>0</v>
      </c>
      <c r="BS261" s="74">
        <v>0</v>
      </c>
      <c r="BT261" s="74">
        <v>0</v>
      </c>
      <c r="BU261" s="162"/>
      <c r="BV261" s="13" t="s">
        <v>120</v>
      </c>
      <c r="BW261" s="74">
        <v>0</v>
      </c>
      <c r="BX261" s="74">
        <v>0</v>
      </c>
      <c r="BY261" s="74">
        <v>0</v>
      </c>
      <c r="BZ261" s="74">
        <v>0</v>
      </c>
      <c r="CA261" s="74">
        <v>0</v>
      </c>
      <c r="CB261" s="74">
        <v>0</v>
      </c>
      <c r="CC261" s="74">
        <v>0</v>
      </c>
      <c r="CD261" s="74">
        <v>0</v>
      </c>
      <c r="CE261" s="74">
        <v>0</v>
      </c>
      <c r="CF261" s="74">
        <v>0</v>
      </c>
      <c r="CG261" s="74">
        <v>0</v>
      </c>
      <c r="CH261" s="74">
        <v>0</v>
      </c>
      <c r="CI261" s="74">
        <v>0</v>
      </c>
      <c r="CJ261" s="74">
        <v>0</v>
      </c>
      <c r="CK261" s="74">
        <v>0</v>
      </c>
      <c r="CL261" s="74">
        <v>0</v>
      </c>
      <c r="CM261" s="74">
        <v>0</v>
      </c>
      <c r="CN261" s="74">
        <v>0</v>
      </c>
      <c r="CO261" s="162"/>
      <c r="CP261" s="13" t="s">
        <v>120</v>
      </c>
      <c r="CQ261" s="5">
        <v>0</v>
      </c>
      <c r="CR261" s="5">
        <v>0</v>
      </c>
      <c r="CS261" s="5">
        <v>0</v>
      </c>
      <c r="CT261" s="5">
        <v>0</v>
      </c>
      <c r="CU261" s="5">
        <v>0</v>
      </c>
      <c r="CV261" s="29">
        <v>0</v>
      </c>
      <c r="CW261" s="5">
        <v>0</v>
      </c>
      <c r="CX261" s="5">
        <v>0</v>
      </c>
      <c r="CY261" s="72">
        <v>0</v>
      </c>
      <c r="CZ261" s="5">
        <v>0</v>
      </c>
      <c r="DA261" s="162"/>
      <c r="DB261" s="13" t="s">
        <v>120</v>
      </c>
      <c r="DC261" s="74">
        <v>0</v>
      </c>
      <c r="DD261" s="74">
        <v>0</v>
      </c>
      <c r="DE261" s="74">
        <v>0</v>
      </c>
      <c r="DF261" s="74">
        <v>0</v>
      </c>
      <c r="DG261" s="74">
        <v>0</v>
      </c>
      <c r="DH261" s="74">
        <v>0</v>
      </c>
      <c r="DI261" s="74">
        <v>0</v>
      </c>
      <c r="DJ261" s="74">
        <v>0</v>
      </c>
      <c r="DK261" s="74">
        <v>0</v>
      </c>
      <c r="DL261" s="74">
        <v>0</v>
      </c>
      <c r="DM261" s="74">
        <v>0</v>
      </c>
      <c r="DN261" s="74">
        <v>0</v>
      </c>
      <c r="DO261" s="74">
        <v>0</v>
      </c>
      <c r="DP261" s="74">
        <v>0</v>
      </c>
      <c r="DQ261" s="74">
        <v>0</v>
      </c>
      <c r="DR261" s="135"/>
      <c r="DS261" s="138" t="s">
        <v>219</v>
      </c>
      <c r="DT261" s="138" t="s">
        <v>4393</v>
      </c>
      <c r="DU261" s="138">
        <v>0</v>
      </c>
      <c r="DV261" s="138">
        <v>0</v>
      </c>
      <c r="DW261" s="139">
        <v>0</v>
      </c>
      <c r="DX261" s="139">
        <v>0</v>
      </c>
    </row>
    <row r="262" spans="1:128">
      <c r="A262" s="162"/>
      <c r="B262" s="103" t="s">
        <v>102</v>
      </c>
      <c r="C262" s="105">
        <v>954</v>
      </c>
      <c r="D262" s="105">
        <v>498</v>
      </c>
      <c r="E262" s="105">
        <v>246</v>
      </c>
      <c r="F262" s="105">
        <v>147</v>
      </c>
      <c r="G262" s="105">
        <v>0</v>
      </c>
      <c r="H262" s="105">
        <v>0</v>
      </c>
      <c r="I262" s="105">
        <v>136</v>
      </c>
      <c r="J262" s="105">
        <v>72</v>
      </c>
      <c r="K262" s="105">
        <v>183</v>
      </c>
      <c r="L262" s="105">
        <v>79</v>
      </c>
      <c r="M262" s="105">
        <v>423</v>
      </c>
      <c r="N262" s="105">
        <v>272</v>
      </c>
      <c r="O262" s="105">
        <v>10</v>
      </c>
      <c r="P262" s="105">
        <v>6</v>
      </c>
      <c r="Q262" s="105">
        <v>233</v>
      </c>
      <c r="R262" s="105">
        <v>89</v>
      </c>
      <c r="S262" s="105">
        <v>0</v>
      </c>
      <c r="T262" s="105">
        <v>0</v>
      </c>
      <c r="U262" s="105">
        <v>2185</v>
      </c>
      <c r="V262" s="105">
        <v>1163</v>
      </c>
      <c r="W262" s="162"/>
      <c r="X262" s="103" t="s">
        <v>102</v>
      </c>
      <c r="Y262" s="105">
        <v>3</v>
      </c>
      <c r="Z262" s="105">
        <v>1</v>
      </c>
      <c r="AA262" s="105">
        <v>0</v>
      </c>
      <c r="AB262" s="105">
        <v>0</v>
      </c>
      <c r="AC262" s="105">
        <v>0</v>
      </c>
      <c r="AD262" s="105">
        <v>0</v>
      </c>
      <c r="AE262" s="105">
        <v>1</v>
      </c>
      <c r="AF262" s="105">
        <v>1</v>
      </c>
      <c r="AG262" s="105">
        <v>0</v>
      </c>
      <c r="AH262" s="105">
        <v>0</v>
      </c>
      <c r="AI262" s="105">
        <v>62</v>
      </c>
      <c r="AJ262" s="105">
        <v>42</v>
      </c>
      <c r="AK262" s="105">
        <v>2</v>
      </c>
      <c r="AL262" s="105">
        <v>1</v>
      </c>
      <c r="AM262" s="105">
        <v>48</v>
      </c>
      <c r="AN262" s="105">
        <v>19</v>
      </c>
      <c r="AO262" s="105">
        <v>0</v>
      </c>
      <c r="AP262" s="105">
        <v>0</v>
      </c>
      <c r="AQ262" s="105">
        <v>116</v>
      </c>
      <c r="AR262" s="105">
        <v>64</v>
      </c>
      <c r="AS262" s="162"/>
      <c r="AT262" s="103" t="s">
        <v>102</v>
      </c>
      <c r="AU262" s="105">
        <v>18</v>
      </c>
      <c r="AV262" s="105">
        <v>6</v>
      </c>
      <c r="AW262" s="105">
        <v>0</v>
      </c>
      <c r="AX262" s="105">
        <v>4</v>
      </c>
      <c r="AY262" s="105">
        <v>4</v>
      </c>
      <c r="AZ262" s="105">
        <v>8</v>
      </c>
      <c r="BA262" s="105">
        <v>1</v>
      </c>
      <c r="BB262" s="105">
        <v>4</v>
      </c>
      <c r="BC262" s="105">
        <v>0</v>
      </c>
      <c r="BD262" s="105">
        <v>45</v>
      </c>
      <c r="BE262" s="105">
        <v>49</v>
      </c>
      <c r="BF262" s="105">
        <v>40</v>
      </c>
      <c r="BG262" s="105">
        <v>8</v>
      </c>
      <c r="BH262" s="105">
        <v>0</v>
      </c>
      <c r="BI262" s="105">
        <v>4</v>
      </c>
      <c r="BJ262" s="162"/>
      <c r="BK262" s="103" t="s">
        <v>102</v>
      </c>
      <c r="BL262" s="105">
        <v>0</v>
      </c>
      <c r="BM262" s="105">
        <v>746</v>
      </c>
      <c r="BN262" s="105">
        <v>0</v>
      </c>
      <c r="BO262" s="105">
        <v>0</v>
      </c>
      <c r="BP262" s="105">
        <v>0</v>
      </c>
      <c r="BQ262" s="105">
        <v>41</v>
      </c>
      <c r="BR262" s="105">
        <v>44</v>
      </c>
      <c r="BS262" s="105">
        <v>38</v>
      </c>
      <c r="BT262" s="105">
        <v>40</v>
      </c>
      <c r="BU262" s="162"/>
      <c r="BV262" s="103" t="s">
        <v>102</v>
      </c>
      <c r="BW262" s="105">
        <v>250</v>
      </c>
      <c r="BX262" s="105">
        <v>154</v>
      </c>
      <c r="BY262" s="105">
        <v>248</v>
      </c>
      <c r="BZ262" s="105">
        <v>152</v>
      </c>
      <c r="CA262" s="105">
        <v>137</v>
      </c>
      <c r="CB262" s="105">
        <v>86</v>
      </c>
      <c r="CC262" s="105">
        <v>13</v>
      </c>
      <c r="CD262" s="105">
        <v>5</v>
      </c>
      <c r="CE262" s="105">
        <v>13</v>
      </c>
      <c r="CF262" s="105">
        <v>5</v>
      </c>
      <c r="CG262" s="105">
        <v>11</v>
      </c>
      <c r="CH262" s="105">
        <v>4</v>
      </c>
      <c r="CI262" s="105">
        <v>182</v>
      </c>
      <c r="CJ262" s="105">
        <v>77</v>
      </c>
      <c r="CK262" s="105">
        <v>182</v>
      </c>
      <c r="CL262" s="105">
        <v>77</v>
      </c>
      <c r="CM262" s="105">
        <v>89</v>
      </c>
      <c r="CN262" s="105">
        <v>29</v>
      </c>
      <c r="CO262" s="162"/>
      <c r="CP262" s="105" t="s">
        <v>102</v>
      </c>
      <c r="CQ262" s="105">
        <v>30</v>
      </c>
      <c r="CR262" s="105">
        <v>42</v>
      </c>
      <c r="CS262" s="105">
        <v>0</v>
      </c>
      <c r="CT262" s="105">
        <v>14</v>
      </c>
      <c r="CU262" s="105">
        <v>0</v>
      </c>
      <c r="CV262" s="105">
        <v>86</v>
      </c>
      <c r="CW262" s="105">
        <v>35</v>
      </c>
      <c r="CX262" s="105">
        <v>33</v>
      </c>
      <c r="CY262" s="105">
        <v>31</v>
      </c>
      <c r="CZ262" s="105">
        <v>20</v>
      </c>
      <c r="DA262" s="162"/>
      <c r="DB262" s="103" t="s">
        <v>102</v>
      </c>
      <c r="DC262" s="105">
        <v>650</v>
      </c>
      <c r="DD262" s="105">
        <v>815</v>
      </c>
      <c r="DE262" s="105">
        <v>303</v>
      </c>
      <c r="DF262" s="105">
        <v>172</v>
      </c>
      <c r="DG262" s="105">
        <v>285</v>
      </c>
      <c r="DH262" s="105">
        <v>27</v>
      </c>
      <c r="DI262" s="105">
        <v>900</v>
      </c>
      <c r="DJ262" s="105">
        <v>258</v>
      </c>
      <c r="DK262" s="105">
        <v>441</v>
      </c>
      <c r="DL262" s="105">
        <v>3</v>
      </c>
      <c r="DM262" s="105">
        <v>1</v>
      </c>
      <c r="DN262" s="105">
        <v>10</v>
      </c>
      <c r="DO262" s="105">
        <v>3</v>
      </c>
      <c r="DP262" s="105">
        <v>44</v>
      </c>
      <c r="DQ262" s="105">
        <v>0</v>
      </c>
      <c r="DR262" s="135"/>
      <c r="DS262" s="138" t="s">
        <v>219</v>
      </c>
      <c r="DT262" s="138" t="s">
        <v>4394</v>
      </c>
      <c r="DU262" s="138">
        <v>445</v>
      </c>
      <c r="DV262" s="138">
        <v>237</v>
      </c>
      <c r="DW262" s="139">
        <v>1492</v>
      </c>
      <c r="DX262" s="139">
        <v>3855</v>
      </c>
    </row>
    <row r="263" spans="1:128" ht="14.45" customHeight="1">
      <c r="A263" s="162" t="s">
        <v>220</v>
      </c>
      <c r="B263" s="13" t="s">
        <v>119</v>
      </c>
      <c r="C263" s="74">
        <v>150</v>
      </c>
      <c r="D263" s="74">
        <v>86</v>
      </c>
      <c r="E263" s="74">
        <v>66</v>
      </c>
      <c r="F263" s="74">
        <v>44</v>
      </c>
      <c r="G263" s="74">
        <v>0</v>
      </c>
      <c r="H263" s="74">
        <v>0</v>
      </c>
      <c r="I263" s="74">
        <v>21</v>
      </c>
      <c r="J263" s="74">
        <v>3</v>
      </c>
      <c r="K263" s="74">
        <v>0</v>
      </c>
      <c r="L263" s="74">
        <v>0</v>
      </c>
      <c r="M263" s="74">
        <v>127</v>
      </c>
      <c r="N263" s="74">
        <v>61</v>
      </c>
      <c r="O263" s="74">
        <v>0</v>
      </c>
      <c r="P263" s="74">
        <v>0</v>
      </c>
      <c r="Q263" s="74">
        <v>29</v>
      </c>
      <c r="R263" s="74">
        <v>6</v>
      </c>
      <c r="S263" s="74">
        <v>0</v>
      </c>
      <c r="T263" s="74">
        <v>0</v>
      </c>
      <c r="U263" s="67">
        <v>393</v>
      </c>
      <c r="V263" s="67">
        <v>200</v>
      </c>
      <c r="W263" s="162" t="s">
        <v>220</v>
      </c>
      <c r="X263" s="13" t="s">
        <v>119</v>
      </c>
      <c r="Y263" s="74">
        <v>3</v>
      </c>
      <c r="Z263" s="74">
        <v>3</v>
      </c>
      <c r="AA263" s="74">
        <v>8</v>
      </c>
      <c r="AB263" s="74">
        <v>7</v>
      </c>
      <c r="AC263" s="74">
        <v>0</v>
      </c>
      <c r="AD263" s="74">
        <v>0</v>
      </c>
      <c r="AE263" s="74">
        <v>6</v>
      </c>
      <c r="AF263" s="74">
        <v>2</v>
      </c>
      <c r="AG263" s="74">
        <v>0</v>
      </c>
      <c r="AH263" s="74">
        <v>0</v>
      </c>
      <c r="AI263" s="74">
        <v>43</v>
      </c>
      <c r="AJ263" s="74">
        <v>18</v>
      </c>
      <c r="AK263" s="74">
        <v>0</v>
      </c>
      <c r="AL263" s="74">
        <v>0</v>
      </c>
      <c r="AM263" s="74">
        <v>10</v>
      </c>
      <c r="AN263" s="74">
        <v>1</v>
      </c>
      <c r="AO263" s="74">
        <v>0</v>
      </c>
      <c r="AP263" s="74">
        <v>0</v>
      </c>
      <c r="AQ263" s="67">
        <v>70</v>
      </c>
      <c r="AR263" s="67">
        <v>31</v>
      </c>
      <c r="AS263" s="162" t="s">
        <v>220</v>
      </c>
      <c r="AT263" s="13" t="s">
        <v>119</v>
      </c>
      <c r="AU263" s="74">
        <v>2</v>
      </c>
      <c r="AV263" s="74">
        <v>2</v>
      </c>
      <c r="AW263" s="74">
        <v>0</v>
      </c>
      <c r="AX263" s="74">
        <v>1</v>
      </c>
      <c r="AY263" s="74">
        <v>0</v>
      </c>
      <c r="AZ263" s="74">
        <v>2</v>
      </c>
      <c r="BA263" s="74">
        <v>0</v>
      </c>
      <c r="BB263" s="74">
        <v>1</v>
      </c>
      <c r="BC263" s="74">
        <v>0</v>
      </c>
      <c r="BD263" s="67">
        <v>8</v>
      </c>
      <c r="BE263" s="76">
        <v>5</v>
      </c>
      <c r="BF263" s="74">
        <v>3</v>
      </c>
      <c r="BG263" s="74">
        <v>0</v>
      </c>
      <c r="BH263" s="74">
        <v>3</v>
      </c>
      <c r="BI263" s="74">
        <v>1</v>
      </c>
      <c r="BJ263" s="162" t="s">
        <v>220</v>
      </c>
      <c r="BK263" s="13" t="s">
        <v>119</v>
      </c>
      <c r="BL263" s="74">
        <v>0</v>
      </c>
      <c r="BM263" s="74">
        <v>155</v>
      </c>
      <c r="BN263" s="74">
        <v>0</v>
      </c>
      <c r="BO263" s="74">
        <v>0</v>
      </c>
      <c r="BP263" s="74">
        <v>0</v>
      </c>
      <c r="BQ263" s="74">
        <v>2</v>
      </c>
      <c r="BR263" s="74">
        <v>10</v>
      </c>
      <c r="BS263" s="74">
        <v>8</v>
      </c>
      <c r="BT263" s="74">
        <v>8</v>
      </c>
      <c r="BU263" s="162" t="s">
        <v>220</v>
      </c>
      <c r="BV263" s="13" t="s">
        <v>119</v>
      </c>
      <c r="BW263" s="74">
        <v>99</v>
      </c>
      <c r="BX263" s="74">
        <v>50</v>
      </c>
      <c r="BY263" s="74">
        <v>99</v>
      </c>
      <c r="BZ263" s="74">
        <v>50</v>
      </c>
      <c r="CA263" s="74">
        <v>47</v>
      </c>
      <c r="CB263" s="74">
        <v>23</v>
      </c>
      <c r="CC263" s="74">
        <v>0</v>
      </c>
      <c r="CD263" s="74">
        <v>0</v>
      </c>
      <c r="CE263" s="74">
        <v>0</v>
      </c>
      <c r="CF263" s="74">
        <v>0</v>
      </c>
      <c r="CG263" s="74">
        <v>0</v>
      </c>
      <c r="CH263" s="74">
        <v>0</v>
      </c>
      <c r="CI263" s="74">
        <v>2</v>
      </c>
      <c r="CJ263" s="74">
        <v>2</v>
      </c>
      <c r="CK263" s="74">
        <v>2</v>
      </c>
      <c r="CL263" s="74">
        <v>2</v>
      </c>
      <c r="CM263" s="74">
        <v>0</v>
      </c>
      <c r="CN263" s="74">
        <v>0</v>
      </c>
      <c r="CO263" s="162" t="s">
        <v>220</v>
      </c>
      <c r="CP263" s="13" t="s">
        <v>119</v>
      </c>
      <c r="CQ263" s="5">
        <v>4</v>
      </c>
      <c r="CR263" s="5">
        <v>7</v>
      </c>
      <c r="CS263" s="5">
        <v>0</v>
      </c>
      <c r="CT263" s="5">
        <v>8</v>
      </c>
      <c r="CU263" s="5">
        <v>0</v>
      </c>
      <c r="CV263" s="29">
        <v>19</v>
      </c>
      <c r="CW263" s="5">
        <v>6</v>
      </c>
      <c r="CX263" s="5">
        <v>4</v>
      </c>
      <c r="CY263" s="72">
        <v>6</v>
      </c>
      <c r="CZ263" s="5">
        <v>3</v>
      </c>
      <c r="DA263" s="162" t="s">
        <v>220</v>
      </c>
      <c r="DB263" s="13" t="s">
        <v>119</v>
      </c>
      <c r="DC263" s="74">
        <v>101</v>
      </c>
      <c r="DD263" s="74">
        <v>102</v>
      </c>
      <c r="DE263" s="74">
        <v>0</v>
      </c>
      <c r="DF263" s="74">
        <v>0</v>
      </c>
      <c r="DG263" s="74">
        <v>0</v>
      </c>
      <c r="DH263" s="74">
        <v>0</v>
      </c>
      <c r="DI263" s="74">
        <v>155</v>
      </c>
      <c r="DJ263" s="74">
        <v>0</v>
      </c>
      <c r="DK263" s="74">
        <v>0</v>
      </c>
      <c r="DL263" s="74">
        <v>0</v>
      </c>
      <c r="DM263" s="74">
        <v>0</v>
      </c>
      <c r="DN263" s="74">
        <v>0</v>
      </c>
      <c r="DO263" s="74">
        <v>0</v>
      </c>
      <c r="DP263" s="74">
        <v>0</v>
      </c>
      <c r="DQ263" s="74">
        <v>0</v>
      </c>
      <c r="DR263" s="135"/>
      <c r="DS263" s="138" t="s">
        <v>220</v>
      </c>
      <c r="DT263" s="138" t="s">
        <v>4395</v>
      </c>
      <c r="DU263" s="138">
        <v>101</v>
      </c>
      <c r="DV263" s="138">
        <v>47</v>
      </c>
      <c r="DW263" s="139">
        <v>310</v>
      </c>
      <c r="DX263" s="139">
        <v>358</v>
      </c>
    </row>
    <row r="264" spans="1:128">
      <c r="A264" s="162"/>
      <c r="B264" s="13" t="s">
        <v>120</v>
      </c>
      <c r="C264" s="74">
        <v>232</v>
      </c>
      <c r="D264" s="74">
        <v>133</v>
      </c>
      <c r="E264" s="74">
        <v>38</v>
      </c>
      <c r="F264" s="74">
        <v>27</v>
      </c>
      <c r="G264" s="74">
        <v>0</v>
      </c>
      <c r="H264" s="74">
        <v>0</v>
      </c>
      <c r="I264" s="74">
        <v>38</v>
      </c>
      <c r="J264" s="74">
        <v>27</v>
      </c>
      <c r="K264" s="74">
        <v>55</v>
      </c>
      <c r="L264" s="74">
        <v>28</v>
      </c>
      <c r="M264" s="74">
        <v>117</v>
      </c>
      <c r="N264" s="74">
        <v>72</v>
      </c>
      <c r="O264" s="74">
        <v>11</v>
      </c>
      <c r="P264" s="74">
        <v>3</v>
      </c>
      <c r="Q264" s="74">
        <v>30</v>
      </c>
      <c r="R264" s="74">
        <v>19</v>
      </c>
      <c r="S264" s="74">
        <v>0</v>
      </c>
      <c r="T264" s="74">
        <v>0</v>
      </c>
      <c r="U264" s="67">
        <v>521</v>
      </c>
      <c r="V264" s="67">
        <v>309</v>
      </c>
      <c r="W264" s="162"/>
      <c r="X264" s="13" t="s">
        <v>120</v>
      </c>
      <c r="Y264" s="74">
        <v>0</v>
      </c>
      <c r="Z264" s="74">
        <v>0</v>
      </c>
      <c r="AA264" s="74">
        <v>0</v>
      </c>
      <c r="AB264" s="74">
        <v>0</v>
      </c>
      <c r="AC264" s="74">
        <v>0</v>
      </c>
      <c r="AD264" s="74">
        <v>0</v>
      </c>
      <c r="AE264" s="74">
        <v>0</v>
      </c>
      <c r="AF264" s="74">
        <v>0</v>
      </c>
      <c r="AG264" s="74">
        <v>0</v>
      </c>
      <c r="AH264" s="74">
        <v>0</v>
      </c>
      <c r="AI264" s="74">
        <v>21</v>
      </c>
      <c r="AJ264" s="74">
        <v>12</v>
      </c>
      <c r="AK264" s="74">
        <v>2</v>
      </c>
      <c r="AL264" s="74">
        <v>0</v>
      </c>
      <c r="AM264" s="74">
        <v>11</v>
      </c>
      <c r="AN264" s="74">
        <v>7</v>
      </c>
      <c r="AO264" s="74">
        <v>0</v>
      </c>
      <c r="AP264" s="74">
        <v>0</v>
      </c>
      <c r="AQ264" s="67">
        <v>34</v>
      </c>
      <c r="AR264" s="67">
        <v>19</v>
      </c>
      <c r="AS264" s="162"/>
      <c r="AT264" s="13" t="s">
        <v>120</v>
      </c>
      <c r="AU264" s="74">
        <v>4</v>
      </c>
      <c r="AV264" s="74">
        <v>1</v>
      </c>
      <c r="AW264" s="74">
        <v>0</v>
      </c>
      <c r="AX264" s="74">
        <v>1</v>
      </c>
      <c r="AY264" s="74">
        <v>1</v>
      </c>
      <c r="AZ264" s="74">
        <v>2</v>
      </c>
      <c r="BA264" s="74">
        <v>1</v>
      </c>
      <c r="BB264" s="74">
        <v>1</v>
      </c>
      <c r="BC264" s="74">
        <v>0</v>
      </c>
      <c r="BD264" s="67">
        <v>11</v>
      </c>
      <c r="BE264" s="76">
        <v>9</v>
      </c>
      <c r="BF264" s="74">
        <v>0</v>
      </c>
      <c r="BG264" s="74">
        <v>9</v>
      </c>
      <c r="BH264" s="74">
        <v>2</v>
      </c>
      <c r="BI264" s="74">
        <v>1</v>
      </c>
      <c r="BJ264" s="162"/>
      <c r="BK264" s="13" t="s">
        <v>120</v>
      </c>
      <c r="BL264" s="74">
        <v>0</v>
      </c>
      <c r="BM264" s="74">
        <v>250</v>
      </c>
      <c r="BN264" s="74">
        <v>0</v>
      </c>
      <c r="BO264" s="74">
        <v>0</v>
      </c>
      <c r="BP264" s="74">
        <v>0</v>
      </c>
      <c r="BQ264" s="74">
        <v>4</v>
      </c>
      <c r="BR264" s="74">
        <v>12</v>
      </c>
      <c r="BS264" s="74">
        <v>11</v>
      </c>
      <c r="BT264" s="74">
        <v>11</v>
      </c>
      <c r="BU264" s="162"/>
      <c r="BV264" s="13" t="s">
        <v>120</v>
      </c>
      <c r="BW264" s="74">
        <v>60</v>
      </c>
      <c r="BX264" s="74">
        <v>36</v>
      </c>
      <c r="BY264" s="74">
        <v>60</v>
      </c>
      <c r="BZ264" s="74">
        <v>36</v>
      </c>
      <c r="CA264" s="74">
        <v>28</v>
      </c>
      <c r="CB264" s="74">
        <v>17</v>
      </c>
      <c r="CC264" s="74">
        <v>5</v>
      </c>
      <c r="CD264" s="74">
        <v>1</v>
      </c>
      <c r="CE264" s="74">
        <v>5</v>
      </c>
      <c r="CF264" s="74">
        <v>1</v>
      </c>
      <c r="CG264" s="74">
        <v>2</v>
      </c>
      <c r="CH264" s="74">
        <v>0</v>
      </c>
      <c r="CI264" s="74">
        <v>36</v>
      </c>
      <c r="CJ264" s="74">
        <v>19</v>
      </c>
      <c r="CK264" s="74">
        <v>35</v>
      </c>
      <c r="CL264" s="74">
        <v>19</v>
      </c>
      <c r="CM264" s="74">
        <v>23</v>
      </c>
      <c r="CN264" s="74">
        <v>11</v>
      </c>
      <c r="CO264" s="162"/>
      <c r="CP264" s="13" t="s">
        <v>120</v>
      </c>
      <c r="CQ264" s="5">
        <v>20</v>
      </c>
      <c r="CR264" s="5">
        <v>2</v>
      </c>
      <c r="CS264" s="5">
        <v>0</v>
      </c>
      <c r="CT264" s="5">
        <v>1</v>
      </c>
      <c r="CU264" s="5">
        <v>0</v>
      </c>
      <c r="CV264" s="29">
        <v>23</v>
      </c>
      <c r="CW264" s="5">
        <v>14</v>
      </c>
      <c r="CX264" s="5">
        <v>10</v>
      </c>
      <c r="CY264" s="72">
        <v>14</v>
      </c>
      <c r="CZ264" s="5">
        <v>6</v>
      </c>
      <c r="DA264" s="162"/>
      <c r="DB264" s="13" t="s">
        <v>120</v>
      </c>
      <c r="DC264" s="74">
        <v>119</v>
      </c>
      <c r="DD264" s="74">
        <v>119</v>
      </c>
      <c r="DE264" s="74">
        <v>0</v>
      </c>
      <c r="DF264" s="74">
        <v>0</v>
      </c>
      <c r="DG264" s="74">
        <v>0</v>
      </c>
      <c r="DH264" s="74">
        <v>0</v>
      </c>
      <c r="DI264" s="74">
        <v>132</v>
      </c>
      <c r="DJ264" s="74">
        <v>0</v>
      </c>
      <c r="DK264" s="74">
        <v>0</v>
      </c>
      <c r="DL264" s="74">
        <v>0</v>
      </c>
      <c r="DM264" s="74">
        <v>0</v>
      </c>
      <c r="DN264" s="74">
        <v>0</v>
      </c>
      <c r="DO264" s="74">
        <v>0</v>
      </c>
      <c r="DP264" s="74">
        <v>0</v>
      </c>
      <c r="DQ264" s="74">
        <v>0</v>
      </c>
      <c r="DR264" s="135"/>
      <c r="DS264" s="138" t="s">
        <v>220</v>
      </c>
      <c r="DT264" s="138" t="s">
        <v>4396</v>
      </c>
      <c r="DU264" s="138">
        <v>101</v>
      </c>
      <c r="DV264" s="138">
        <v>53</v>
      </c>
      <c r="DW264" s="139">
        <v>500</v>
      </c>
      <c r="DX264" s="139">
        <v>370</v>
      </c>
    </row>
    <row r="265" spans="1:128">
      <c r="A265" s="162"/>
      <c r="B265" s="103" t="s">
        <v>102</v>
      </c>
      <c r="C265" s="105">
        <v>382</v>
      </c>
      <c r="D265" s="105">
        <v>219</v>
      </c>
      <c r="E265" s="105">
        <v>104</v>
      </c>
      <c r="F265" s="105">
        <v>71</v>
      </c>
      <c r="G265" s="105">
        <v>0</v>
      </c>
      <c r="H265" s="105">
        <v>0</v>
      </c>
      <c r="I265" s="105">
        <v>59</v>
      </c>
      <c r="J265" s="105">
        <v>30</v>
      </c>
      <c r="K265" s="105">
        <v>55</v>
      </c>
      <c r="L265" s="105">
        <v>28</v>
      </c>
      <c r="M265" s="105">
        <v>244</v>
      </c>
      <c r="N265" s="105">
        <v>133</v>
      </c>
      <c r="O265" s="105">
        <v>11</v>
      </c>
      <c r="P265" s="105">
        <v>3</v>
      </c>
      <c r="Q265" s="105">
        <v>59</v>
      </c>
      <c r="R265" s="105">
        <v>25</v>
      </c>
      <c r="S265" s="105">
        <v>0</v>
      </c>
      <c r="T265" s="105">
        <v>0</v>
      </c>
      <c r="U265" s="105">
        <v>914</v>
      </c>
      <c r="V265" s="105">
        <v>509</v>
      </c>
      <c r="W265" s="162"/>
      <c r="X265" s="103" t="s">
        <v>102</v>
      </c>
      <c r="Y265" s="105">
        <v>3</v>
      </c>
      <c r="Z265" s="105">
        <v>3</v>
      </c>
      <c r="AA265" s="105">
        <v>8</v>
      </c>
      <c r="AB265" s="105">
        <v>7</v>
      </c>
      <c r="AC265" s="105">
        <v>0</v>
      </c>
      <c r="AD265" s="105">
        <v>0</v>
      </c>
      <c r="AE265" s="105">
        <v>6</v>
      </c>
      <c r="AF265" s="105">
        <v>2</v>
      </c>
      <c r="AG265" s="105">
        <v>0</v>
      </c>
      <c r="AH265" s="105">
        <v>0</v>
      </c>
      <c r="AI265" s="105">
        <v>64</v>
      </c>
      <c r="AJ265" s="105">
        <v>30</v>
      </c>
      <c r="AK265" s="105">
        <v>2</v>
      </c>
      <c r="AL265" s="105">
        <v>0</v>
      </c>
      <c r="AM265" s="105">
        <v>21</v>
      </c>
      <c r="AN265" s="105">
        <v>8</v>
      </c>
      <c r="AO265" s="105">
        <v>0</v>
      </c>
      <c r="AP265" s="105">
        <v>0</v>
      </c>
      <c r="AQ265" s="105">
        <v>104</v>
      </c>
      <c r="AR265" s="105">
        <v>50</v>
      </c>
      <c r="AS265" s="162"/>
      <c r="AT265" s="103" t="s">
        <v>102</v>
      </c>
      <c r="AU265" s="105">
        <v>6</v>
      </c>
      <c r="AV265" s="105">
        <v>3</v>
      </c>
      <c r="AW265" s="105">
        <v>0</v>
      </c>
      <c r="AX265" s="105">
        <v>2</v>
      </c>
      <c r="AY265" s="105">
        <v>1</v>
      </c>
      <c r="AZ265" s="105">
        <v>4</v>
      </c>
      <c r="BA265" s="105">
        <v>1</v>
      </c>
      <c r="BB265" s="105">
        <v>2</v>
      </c>
      <c r="BC265" s="105">
        <v>0</v>
      </c>
      <c r="BD265" s="105">
        <v>19</v>
      </c>
      <c r="BE265" s="105">
        <v>14</v>
      </c>
      <c r="BF265" s="105">
        <v>3</v>
      </c>
      <c r="BG265" s="105">
        <v>9</v>
      </c>
      <c r="BH265" s="105">
        <v>5</v>
      </c>
      <c r="BI265" s="105">
        <v>2</v>
      </c>
      <c r="BJ265" s="162"/>
      <c r="BK265" s="103" t="s">
        <v>102</v>
      </c>
      <c r="BL265" s="105">
        <v>0</v>
      </c>
      <c r="BM265" s="105">
        <v>405</v>
      </c>
      <c r="BN265" s="105">
        <v>0</v>
      </c>
      <c r="BO265" s="105">
        <v>0</v>
      </c>
      <c r="BP265" s="105">
        <v>0</v>
      </c>
      <c r="BQ265" s="105">
        <v>6</v>
      </c>
      <c r="BR265" s="105">
        <v>22</v>
      </c>
      <c r="BS265" s="105">
        <v>19</v>
      </c>
      <c r="BT265" s="105">
        <v>19</v>
      </c>
      <c r="BU265" s="162"/>
      <c r="BV265" s="103" t="s">
        <v>102</v>
      </c>
      <c r="BW265" s="105">
        <v>159</v>
      </c>
      <c r="BX265" s="105">
        <v>86</v>
      </c>
      <c r="BY265" s="105">
        <v>159</v>
      </c>
      <c r="BZ265" s="105">
        <v>86</v>
      </c>
      <c r="CA265" s="105">
        <v>75</v>
      </c>
      <c r="CB265" s="105">
        <v>40</v>
      </c>
      <c r="CC265" s="105">
        <v>5</v>
      </c>
      <c r="CD265" s="105">
        <v>1</v>
      </c>
      <c r="CE265" s="105">
        <v>5</v>
      </c>
      <c r="CF265" s="105">
        <v>1</v>
      </c>
      <c r="CG265" s="105">
        <v>2</v>
      </c>
      <c r="CH265" s="105">
        <v>0</v>
      </c>
      <c r="CI265" s="105">
        <v>38</v>
      </c>
      <c r="CJ265" s="105">
        <v>21</v>
      </c>
      <c r="CK265" s="105">
        <v>37</v>
      </c>
      <c r="CL265" s="105">
        <v>21</v>
      </c>
      <c r="CM265" s="105">
        <v>23</v>
      </c>
      <c r="CN265" s="105">
        <v>11</v>
      </c>
      <c r="CO265" s="162"/>
      <c r="CP265" s="105" t="s">
        <v>102</v>
      </c>
      <c r="CQ265" s="105">
        <v>24</v>
      </c>
      <c r="CR265" s="105">
        <v>9</v>
      </c>
      <c r="CS265" s="105">
        <v>0</v>
      </c>
      <c r="CT265" s="105">
        <v>9</v>
      </c>
      <c r="CU265" s="105">
        <v>0</v>
      </c>
      <c r="CV265" s="105">
        <v>42</v>
      </c>
      <c r="CW265" s="105">
        <v>20</v>
      </c>
      <c r="CX265" s="105">
        <v>14</v>
      </c>
      <c r="CY265" s="105">
        <v>20</v>
      </c>
      <c r="CZ265" s="105">
        <v>9</v>
      </c>
      <c r="DA265" s="162"/>
      <c r="DB265" s="103" t="s">
        <v>102</v>
      </c>
      <c r="DC265" s="105">
        <v>220</v>
      </c>
      <c r="DD265" s="105">
        <v>221</v>
      </c>
      <c r="DE265" s="105">
        <v>0</v>
      </c>
      <c r="DF265" s="105">
        <v>0</v>
      </c>
      <c r="DG265" s="105">
        <v>0</v>
      </c>
      <c r="DH265" s="105">
        <v>0</v>
      </c>
      <c r="DI265" s="105">
        <v>287</v>
      </c>
      <c r="DJ265" s="105">
        <v>0</v>
      </c>
      <c r="DK265" s="105">
        <v>0</v>
      </c>
      <c r="DL265" s="105">
        <v>0</v>
      </c>
      <c r="DM265" s="105">
        <v>0</v>
      </c>
      <c r="DN265" s="105">
        <v>0</v>
      </c>
      <c r="DO265" s="105">
        <v>0</v>
      </c>
      <c r="DP265" s="105">
        <v>0</v>
      </c>
      <c r="DQ265" s="105">
        <v>0</v>
      </c>
      <c r="DR265" s="135"/>
      <c r="DS265" s="138" t="s">
        <v>220</v>
      </c>
      <c r="DT265" s="138" t="s">
        <v>4397</v>
      </c>
      <c r="DU265" s="138">
        <v>202</v>
      </c>
      <c r="DV265" s="138">
        <v>100</v>
      </c>
      <c r="DW265" s="139">
        <v>810</v>
      </c>
      <c r="DX265" s="139">
        <v>728</v>
      </c>
    </row>
    <row r="266" spans="1:128">
      <c r="A266" s="16" t="s">
        <v>131</v>
      </c>
      <c r="B266" s="83"/>
      <c r="C266" s="83"/>
      <c r="D266" s="83"/>
      <c r="E266" s="83"/>
      <c r="F266" s="83"/>
      <c r="G266" s="83"/>
      <c r="H266" s="83"/>
      <c r="I266" s="83"/>
      <c r="J266" s="83"/>
      <c r="K266" s="83"/>
      <c r="L266" s="83"/>
      <c r="M266" s="83"/>
      <c r="N266" s="83"/>
      <c r="O266" s="83"/>
      <c r="P266" s="83"/>
      <c r="Q266" s="83"/>
      <c r="R266" s="83"/>
      <c r="S266" s="83"/>
      <c r="T266" s="83"/>
      <c r="U266" s="83"/>
      <c r="V266" s="83"/>
      <c r="W266" s="16" t="s">
        <v>131</v>
      </c>
      <c r="X266" s="87"/>
      <c r="Y266" s="101"/>
      <c r="Z266" s="101"/>
      <c r="AA266" s="101"/>
      <c r="AB266" s="101"/>
      <c r="AC266" s="101"/>
      <c r="AD266" s="101"/>
      <c r="AE266" s="101"/>
      <c r="AF266" s="101"/>
      <c r="AG266" s="101"/>
      <c r="AH266" s="101"/>
      <c r="AI266" s="101"/>
      <c r="AJ266" s="101"/>
      <c r="AK266" s="101"/>
      <c r="AL266" s="101"/>
      <c r="AM266" s="101"/>
      <c r="AN266" s="101"/>
      <c r="AO266" s="101"/>
      <c r="AP266" s="101"/>
      <c r="AQ266" s="86"/>
      <c r="AR266" s="86"/>
      <c r="AS266" s="16" t="s">
        <v>131</v>
      </c>
      <c r="AT266" s="87"/>
      <c r="AU266" s="3"/>
      <c r="AV266" s="3"/>
      <c r="AW266" s="3"/>
      <c r="AX266" s="3"/>
      <c r="AY266" s="3"/>
      <c r="AZ266" s="3"/>
      <c r="BA266" s="3"/>
      <c r="BB266" s="3"/>
      <c r="BC266" s="3"/>
      <c r="BD266" s="86"/>
      <c r="BE266" s="3"/>
      <c r="BF266" s="3"/>
      <c r="BG266" s="3"/>
      <c r="BH266" s="3"/>
      <c r="BI266" s="84"/>
      <c r="BJ266" s="16" t="s">
        <v>131</v>
      </c>
      <c r="BK266" s="78"/>
      <c r="BL266" s="3"/>
      <c r="BM266" s="3"/>
      <c r="BN266" s="3"/>
      <c r="BO266" s="3"/>
      <c r="BP266" s="3"/>
      <c r="BQ266" s="3"/>
      <c r="BR266" s="3"/>
      <c r="BS266" s="3"/>
      <c r="BT266" s="3"/>
      <c r="BU266" s="16" t="s">
        <v>131</v>
      </c>
      <c r="BV266" s="87"/>
      <c r="BW266" s="83"/>
      <c r="BX266" s="83"/>
      <c r="BY266" s="83"/>
      <c r="BZ266" s="83"/>
      <c r="CA266" s="83"/>
      <c r="CB266" s="83"/>
      <c r="CC266" s="83"/>
      <c r="CD266" s="83"/>
      <c r="CE266" s="83"/>
      <c r="CF266" s="83"/>
      <c r="CG266" s="83"/>
      <c r="CH266" s="83"/>
      <c r="CI266" s="83"/>
      <c r="CJ266" s="83"/>
      <c r="CK266" s="83"/>
      <c r="CL266" s="83"/>
      <c r="CM266" s="83"/>
      <c r="CN266" s="83"/>
      <c r="CO266" s="16" t="s">
        <v>131</v>
      </c>
      <c r="CP266" s="85"/>
      <c r="CQ266" s="83"/>
      <c r="CR266" s="83"/>
      <c r="CS266" s="83"/>
      <c r="CT266" s="83"/>
      <c r="CU266" s="83"/>
      <c r="CV266" s="83"/>
      <c r="CW266" s="83"/>
      <c r="CX266" s="83"/>
      <c r="CY266" s="83"/>
      <c r="CZ266" s="83"/>
      <c r="DA266" s="16" t="s">
        <v>131</v>
      </c>
      <c r="DB266" s="83"/>
      <c r="DC266" s="99"/>
      <c r="DD266" s="99"/>
      <c r="DE266" s="99"/>
      <c r="DF266" s="99"/>
      <c r="DG266" s="99"/>
      <c r="DH266" s="99"/>
      <c r="DI266" s="99"/>
      <c r="DJ266" s="99"/>
      <c r="DK266" s="99"/>
      <c r="DL266" s="99"/>
      <c r="DM266" s="99"/>
      <c r="DN266" s="99"/>
      <c r="DO266" s="99"/>
      <c r="DP266" s="99"/>
      <c r="DQ266" s="99"/>
      <c r="DR266" s="135"/>
      <c r="DS266" s="138" t="s">
        <v>131</v>
      </c>
      <c r="DT266" s="138" t="s">
        <v>131</v>
      </c>
      <c r="DU266" s="138">
        <v>0</v>
      </c>
      <c r="DV266" s="138">
        <v>0</v>
      </c>
      <c r="DW266" s="139">
        <v>0</v>
      </c>
      <c r="DX266" s="139">
        <v>0</v>
      </c>
    </row>
    <row r="267" spans="1:128">
      <c r="A267" s="162" t="s">
        <v>221</v>
      </c>
      <c r="B267" s="13" t="s">
        <v>119</v>
      </c>
      <c r="C267" s="74">
        <v>66</v>
      </c>
      <c r="D267" s="74">
        <v>31</v>
      </c>
      <c r="E267" s="74">
        <v>51</v>
      </c>
      <c r="F267" s="74">
        <v>24</v>
      </c>
      <c r="G267" s="74">
        <v>0</v>
      </c>
      <c r="H267" s="74">
        <v>0</v>
      </c>
      <c r="I267" s="74">
        <v>0</v>
      </c>
      <c r="J267" s="74">
        <v>0</v>
      </c>
      <c r="K267" s="74">
        <v>0</v>
      </c>
      <c r="L267" s="74">
        <v>0</v>
      </c>
      <c r="M267" s="74">
        <v>32</v>
      </c>
      <c r="N267" s="74">
        <v>14</v>
      </c>
      <c r="O267" s="74">
        <v>0</v>
      </c>
      <c r="P267" s="74">
        <v>0</v>
      </c>
      <c r="Q267" s="74">
        <v>0</v>
      </c>
      <c r="R267" s="74">
        <v>0</v>
      </c>
      <c r="S267" s="74">
        <v>0</v>
      </c>
      <c r="T267" s="74">
        <v>0</v>
      </c>
      <c r="U267" s="67">
        <v>149</v>
      </c>
      <c r="V267" s="67">
        <v>69</v>
      </c>
      <c r="W267" s="162" t="s">
        <v>221</v>
      </c>
      <c r="X267" s="13" t="s">
        <v>119</v>
      </c>
      <c r="Y267" s="74">
        <v>1</v>
      </c>
      <c r="Z267" s="74">
        <v>1</v>
      </c>
      <c r="AA267" s="74">
        <v>1</v>
      </c>
      <c r="AB267" s="74">
        <v>0</v>
      </c>
      <c r="AC267" s="74">
        <v>0</v>
      </c>
      <c r="AD267" s="74">
        <v>0</v>
      </c>
      <c r="AE267" s="74">
        <v>0</v>
      </c>
      <c r="AF267" s="74">
        <v>0</v>
      </c>
      <c r="AG267" s="74">
        <v>0</v>
      </c>
      <c r="AH267" s="74">
        <v>0</v>
      </c>
      <c r="AI267" s="74">
        <v>10</v>
      </c>
      <c r="AJ267" s="74">
        <v>3</v>
      </c>
      <c r="AK267" s="74">
        <v>0</v>
      </c>
      <c r="AL267" s="74">
        <v>0</v>
      </c>
      <c r="AM267" s="74">
        <v>0</v>
      </c>
      <c r="AN267" s="74">
        <v>0</v>
      </c>
      <c r="AO267" s="74">
        <v>0</v>
      </c>
      <c r="AP267" s="74">
        <v>0</v>
      </c>
      <c r="AQ267" s="67">
        <v>12</v>
      </c>
      <c r="AR267" s="67">
        <v>4</v>
      </c>
      <c r="AS267" s="162" t="s">
        <v>221</v>
      </c>
      <c r="AT267" s="13" t="s">
        <v>119</v>
      </c>
      <c r="AU267" s="74">
        <v>1</v>
      </c>
      <c r="AV267" s="74">
        <v>1</v>
      </c>
      <c r="AW267" s="74">
        <v>0</v>
      </c>
      <c r="AX267" s="74">
        <v>0</v>
      </c>
      <c r="AY267" s="74">
        <v>0</v>
      </c>
      <c r="AZ267" s="74">
        <v>1</v>
      </c>
      <c r="BA267" s="74">
        <v>0</v>
      </c>
      <c r="BB267" s="74">
        <v>0</v>
      </c>
      <c r="BC267" s="74">
        <v>0</v>
      </c>
      <c r="BD267" s="67">
        <v>3</v>
      </c>
      <c r="BE267" s="76">
        <v>4</v>
      </c>
      <c r="BF267" s="74">
        <v>4</v>
      </c>
      <c r="BG267" s="74">
        <v>0</v>
      </c>
      <c r="BH267" s="74">
        <v>0</v>
      </c>
      <c r="BI267" s="74">
        <v>1</v>
      </c>
      <c r="BJ267" s="162" t="s">
        <v>221</v>
      </c>
      <c r="BK267" s="13" t="s">
        <v>119</v>
      </c>
      <c r="BL267" s="74">
        <v>0</v>
      </c>
      <c r="BM267" s="74">
        <v>44</v>
      </c>
      <c r="BN267" s="74">
        <v>0</v>
      </c>
      <c r="BO267" s="74">
        <v>0</v>
      </c>
      <c r="BP267" s="74">
        <v>0</v>
      </c>
      <c r="BQ267" s="74">
        <v>1</v>
      </c>
      <c r="BR267" s="74">
        <v>5</v>
      </c>
      <c r="BS267" s="74">
        <v>4</v>
      </c>
      <c r="BT267" s="74">
        <v>5</v>
      </c>
      <c r="BU267" s="162" t="s">
        <v>221</v>
      </c>
      <c r="BV267" s="13" t="s">
        <v>119</v>
      </c>
      <c r="BW267" s="74">
        <v>22</v>
      </c>
      <c r="BX267" s="74">
        <v>9</v>
      </c>
      <c r="BY267" s="74">
        <v>22</v>
      </c>
      <c r="BZ267" s="74">
        <v>9</v>
      </c>
      <c r="CA267" s="74">
        <v>9</v>
      </c>
      <c r="CB267" s="74">
        <v>4</v>
      </c>
      <c r="CC267" s="74">
        <v>0</v>
      </c>
      <c r="CD267" s="74">
        <v>0</v>
      </c>
      <c r="CE267" s="74">
        <v>0</v>
      </c>
      <c r="CF267" s="74">
        <v>0</v>
      </c>
      <c r="CG267" s="74">
        <v>0</v>
      </c>
      <c r="CH267" s="74">
        <v>0</v>
      </c>
      <c r="CI267" s="74">
        <v>0</v>
      </c>
      <c r="CJ267" s="74">
        <v>0</v>
      </c>
      <c r="CK267" s="74">
        <v>0</v>
      </c>
      <c r="CL267" s="74">
        <v>0</v>
      </c>
      <c r="CM267" s="74">
        <v>0</v>
      </c>
      <c r="CN267" s="74">
        <v>0</v>
      </c>
      <c r="CO267" s="162" t="s">
        <v>221</v>
      </c>
      <c r="CP267" s="13" t="s">
        <v>119</v>
      </c>
      <c r="CQ267" s="5">
        <v>2</v>
      </c>
      <c r="CR267" s="5">
        <v>3</v>
      </c>
      <c r="CS267" s="5">
        <v>0</v>
      </c>
      <c r="CT267" s="5">
        <v>3</v>
      </c>
      <c r="CU267" s="5">
        <v>0</v>
      </c>
      <c r="CV267" s="29">
        <v>8</v>
      </c>
      <c r="CW267" s="5">
        <v>2</v>
      </c>
      <c r="CX267" s="5">
        <v>2</v>
      </c>
      <c r="CY267" s="72">
        <v>2</v>
      </c>
      <c r="CZ267" s="5">
        <v>1</v>
      </c>
      <c r="DA267" s="162" t="s">
        <v>221</v>
      </c>
      <c r="DB267" s="13" t="s">
        <v>119</v>
      </c>
      <c r="DC267" s="74">
        <v>0</v>
      </c>
      <c r="DD267" s="74">
        <v>0</v>
      </c>
      <c r="DE267" s="74">
        <v>0</v>
      </c>
      <c r="DF267" s="74">
        <v>0</v>
      </c>
      <c r="DG267" s="74">
        <v>0</v>
      </c>
      <c r="DH267" s="74">
        <v>0</v>
      </c>
      <c r="DI267" s="74">
        <v>0</v>
      </c>
      <c r="DJ267" s="74">
        <v>0</v>
      </c>
      <c r="DK267" s="74">
        <v>0</v>
      </c>
      <c r="DL267" s="74">
        <v>0</v>
      </c>
      <c r="DM267" s="74">
        <v>0</v>
      </c>
      <c r="DN267" s="74">
        <v>0</v>
      </c>
      <c r="DO267" s="74">
        <v>0</v>
      </c>
      <c r="DP267" s="74">
        <v>0</v>
      </c>
      <c r="DQ267" s="74">
        <v>0</v>
      </c>
      <c r="DR267" s="135"/>
      <c r="DS267" s="138" t="s">
        <v>221</v>
      </c>
      <c r="DT267" s="138" t="s">
        <v>4398</v>
      </c>
      <c r="DU267" s="138">
        <v>22</v>
      </c>
      <c r="DV267" s="138">
        <v>9</v>
      </c>
      <c r="DW267" s="139">
        <v>88</v>
      </c>
      <c r="DX267" s="139">
        <v>0</v>
      </c>
    </row>
    <row r="268" spans="1:128">
      <c r="A268" s="162"/>
      <c r="B268" s="13" t="s">
        <v>120</v>
      </c>
      <c r="C268" s="74">
        <v>0</v>
      </c>
      <c r="D268" s="74">
        <v>0</v>
      </c>
      <c r="E268" s="74">
        <v>0</v>
      </c>
      <c r="F268" s="74">
        <v>0</v>
      </c>
      <c r="G268" s="74">
        <v>0</v>
      </c>
      <c r="H268" s="74">
        <v>0</v>
      </c>
      <c r="I268" s="74">
        <v>0</v>
      </c>
      <c r="J268" s="74">
        <v>0</v>
      </c>
      <c r="K268" s="74">
        <v>0</v>
      </c>
      <c r="L268" s="74">
        <v>0</v>
      </c>
      <c r="M268" s="74">
        <v>0</v>
      </c>
      <c r="N268" s="74">
        <v>0</v>
      </c>
      <c r="O268" s="74">
        <v>0</v>
      </c>
      <c r="P268" s="74">
        <v>0</v>
      </c>
      <c r="Q268" s="74">
        <v>0</v>
      </c>
      <c r="R268" s="74">
        <v>0</v>
      </c>
      <c r="S268" s="74">
        <v>0</v>
      </c>
      <c r="T268" s="74">
        <v>0</v>
      </c>
      <c r="U268" s="67">
        <v>0</v>
      </c>
      <c r="V268" s="67">
        <v>0</v>
      </c>
      <c r="W268" s="162"/>
      <c r="X268" s="13" t="s">
        <v>120</v>
      </c>
      <c r="Y268" s="74">
        <v>0</v>
      </c>
      <c r="Z268" s="74">
        <v>0</v>
      </c>
      <c r="AA268" s="74">
        <v>0</v>
      </c>
      <c r="AB268" s="74">
        <v>0</v>
      </c>
      <c r="AC268" s="74">
        <v>0</v>
      </c>
      <c r="AD268" s="74">
        <v>0</v>
      </c>
      <c r="AE268" s="74">
        <v>0</v>
      </c>
      <c r="AF268" s="74">
        <v>0</v>
      </c>
      <c r="AG268" s="74">
        <v>0</v>
      </c>
      <c r="AH268" s="74">
        <v>0</v>
      </c>
      <c r="AI268" s="74">
        <v>0</v>
      </c>
      <c r="AJ268" s="74">
        <v>0</v>
      </c>
      <c r="AK268" s="74">
        <v>0</v>
      </c>
      <c r="AL268" s="74">
        <v>0</v>
      </c>
      <c r="AM268" s="74">
        <v>0</v>
      </c>
      <c r="AN268" s="74">
        <v>0</v>
      </c>
      <c r="AO268" s="74">
        <v>0</v>
      </c>
      <c r="AP268" s="74">
        <v>0</v>
      </c>
      <c r="AQ268" s="67">
        <v>0</v>
      </c>
      <c r="AR268" s="67">
        <v>0</v>
      </c>
      <c r="AS268" s="162"/>
      <c r="AT268" s="13" t="s">
        <v>120</v>
      </c>
      <c r="AU268" s="74">
        <v>0</v>
      </c>
      <c r="AV268" s="74">
        <v>0</v>
      </c>
      <c r="AW268" s="74">
        <v>0</v>
      </c>
      <c r="AX268" s="74">
        <v>0</v>
      </c>
      <c r="AY268" s="74">
        <v>0</v>
      </c>
      <c r="AZ268" s="74">
        <v>0</v>
      </c>
      <c r="BA268" s="74">
        <v>0</v>
      </c>
      <c r="BB268" s="74">
        <v>0</v>
      </c>
      <c r="BC268" s="74">
        <v>0</v>
      </c>
      <c r="BD268" s="67">
        <v>0</v>
      </c>
      <c r="BE268" s="76">
        <v>0</v>
      </c>
      <c r="BF268" s="74">
        <v>0</v>
      </c>
      <c r="BG268" s="74">
        <v>0</v>
      </c>
      <c r="BH268" s="74">
        <v>0</v>
      </c>
      <c r="BI268" s="74">
        <v>0</v>
      </c>
      <c r="BJ268" s="162"/>
      <c r="BK268" s="13" t="s">
        <v>120</v>
      </c>
      <c r="BL268" s="74">
        <v>0</v>
      </c>
      <c r="BM268" s="74">
        <v>0</v>
      </c>
      <c r="BN268" s="74">
        <v>0</v>
      </c>
      <c r="BO268" s="74">
        <v>0</v>
      </c>
      <c r="BP268" s="74">
        <v>0</v>
      </c>
      <c r="BQ268" s="74">
        <v>0</v>
      </c>
      <c r="BR268" s="74">
        <v>0</v>
      </c>
      <c r="BS268" s="74">
        <v>0</v>
      </c>
      <c r="BT268" s="74">
        <v>0</v>
      </c>
      <c r="BU268" s="162"/>
      <c r="BV268" s="13" t="s">
        <v>120</v>
      </c>
      <c r="BW268" s="74">
        <v>0</v>
      </c>
      <c r="BX268" s="74">
        <v>0</v>
      </c>
      <c r="BY268" s="74">
        <v>0</v>
      </c>
      <c r="BZ268" s="74">
        <v>0</v>
      </c>
      <c r="CA268" s="74">
        <v>0</v>
      </c>
      <c r="CB268" s="74">
        <v>0</v>
      </c>
      <c r="CC268" s="74">
        <v>0</v>
      </c>
      <c r="CD268" s="74">
        <v>0</v>
      </c>
      <c r="CE268" s="74">
        <v>0</v>
      </c>
      <c r="CF268" s="74">
        <v>0</v>
      </c>
      <c r="CG268" s="74">
        <v>0</v>
      </c>
      <c r="CH268" s="74">
        <v>0</v>
      </c>
      <c r="CI268" s="74">
        <v>0</v>
      </c>
      <c r="CJ268" s="74">
        <v>0</v>
      </c>
      <c r="CK268" s="74">
        <v>0</v>
      </c>
      <c r="CL268" s="74">
        <v>0</v>
      </c>
      <c r="CM268" s="74">
        <v>0</v>
      </c>
      <c r="CN268" s="74">
        <v>0</v>
      </c>
      <c r="CO268" s="162"/>
      <c r="CP268" s="13" t="s">
        <v>120</v>
      </c>
      <c r="CQ268" s="5">
        <v>0</v>
      </c>
      <c r="CR268" s="5">
        <v>0</v>
      </c>
      <c r="CS268" s="5">
        <v>0</v>
      </c>
      <c r="CT268" s="5">
        <v>0</v>
      </c>
      <c r="CU268" s="5">
        <v>0</v>
      </c>
      <c r="CV268" s="29">
        <v>0</v>
      </c>
      <c r="CW268" s="5">
        <v>0</v>
      </c>
      <c r="CX268" s="5">
        <v>0</v>
      </c>
      <c r="CY268" s="72">
        <v>0</v>
      </c>
      <c r="CZ268" s="5">
        <v>0</v>
      </c>
      <c r="DA268" s="162"/>
      <c r="DB268" s="13" t="s">
        <v>120</v>
      </c>
      <c r="DC268" s="74">
        <v>0</v>
      </c>
      <c r="DD268" s="74">
        <v>0</v>
      </c>
      <c r="DE268" s="74">
        <v>0</v>
      </c>
      <c r="DF268" s="74">
        <v>0</v>
      </c>
      <c r="DG268" s="74">
        <v>0</v>
      </c>
      <c r="DH268" s="74">
        <v>0</v>
      </c>
      <c r="DI268" s="74">
        <v>0</v>
      </c>
      <c r="DJ268" s="74">
        <v>0</v>
      </c>
      <c r="DK268" s="74">
        <v>0</v>
      </c>
      <c r="DL268" s="74">
        <v>0</v>
      </c>
      <c r="DM268" s="74">
        <v>0</v>
      </c>
      <c r="DN268" s="74">
        <v>0</v>
      </c>
      <c r="DO268" s="74">
        <v>0</v>
      </c>
      <c r="DP268" s="74">
        <v>0</v>
      </c>
      <c r="DQ268" s="74">
        <v>0</v>
      </c>
      <c r="DR268" s="135"/>
      <c r="DS268" s="138" t="s">
        <v>221</v>
      </c>
      <c r="DT268" s="138" t="s">
        <v>4399</v>
      </c>
      <c r="DU268" s="138">
        <v>0</v>
      </c>
      <c r="DV268" s="138">
        <v>0</v>
      </c>
      <c r="DW268" s="139">
        <v>0</v>
      </c>
      <c r="DX268" s="139">
        <v>0</v>
      </c>
    </row>
    <row r="269" spans="1:128">
      <c r="A269" s="162"/>
      <c r="B269" s="103" t="s">
        <v>102</v>
      </c>
      <c r="C269" s="105">
        <v>66</v>
      </c>
      <c r="D269" s="105">
        <v>31</v>
      </c>
      <c r="E269" s="105">
        <v>51</v>
      </c>
      <c r="F269" s="105">
        <v>24</v>
      </c>
      <c r="G269" s="105">
        <v>0</v>
      </c>
      <c r="H269" s="105">
        <v>0</v>
      </c>
      <c r="I269" s="105">
        <v>0</v>
      </c>
      <c r="J269" s="105">
        <v>0</v>
      </c>
      <c r="K269" s="105">
        <v>0</v>
      </c>
      <c r="L269" s="105">
        <v>0</v>
      </c>
      <c r="M269" s="105">
        <v>32</v>
      </c>
      <c r="N269" s="105">
        <v>14</v>
      </c>
      <c r="O269" s="105">
        <v>0</v>
      </c>
      <c r="P269" s="105">
        <v>0</v>
      </c>
      <c r="Q269" s="105">
        <v>0</v>
      </c>
      <c r="R269" s="105">
        <v>0</v>
      </c>
      <c r="S269" s="105">
        <v>0</v>
      </c>
      <c r="T269" s="105">
        <v>0</v>
      </c>
      <c r="U269" s="105">
        <v>149</v>
      </c>
      <c r="V269" s="105">
        <v>69</v>
      </c>
      <c r="W269" s="162"/>
      <c r="X269" s="103" t="s">
        <v>102</v>
      </c>
      <c r="Y269" s="105">
        <v>1</v>
      </c>
      <c r="Z269" s="105">
        <v>1</v>
      </c>
      <c r="AA269" s="105">
        <v>1</v>
      </c>
      <c r="AB269" s="105">
        <v>0</v>
      </c>
      <c r="AC269" s="105">
        <v>0</v>
      </c>
      <c r="AD269" s="105">
        <v>0</v>
      </c>
      <c r="AE269" s="105">
        <v>0</v>
      </c>
      <c r="AF269" s="105">
        <v>0</v>
      </c>
      <c r="AG269" s="105">
        <v>0</v>
      </c>
      <c r="AH269" s="105">
        <v>0</v>
      </c>
      <c r="AI269" s="105">
        <v>10</v>
      </c>
      <c r="AJ269" s="105">
        <v>3</v>
      </c>
      <c r="AK269" s="105">
        <v>0</v>
      </c>
      <c r="AL269" s="105">
        <v>0</v>
      </c>
      <c r="AM269" s="105">
        <v>0</v>
      </c>
      <c r="AN269" s="105">
        <v>0</v>
      </c>
      <c r="AO269" s="105">
        <v>0</v>
      </c>
      <c r="AP269" s="105">
        <v>0</v>
      </c>
      <c r="AQ269" s="105">
        <v>12</v>
      </c>
      <c r="AR269" s="105">
        <v>4</v>
      </c>
      <c r="AS269" s="162"/>
      <c r="AT269" s="103" t="s">
        <v>102</v>
      </c>
      <c r="AU269" s="105">
        <v>1</v>
      </c>
      <c r="AV269" s="105">
        <v>1</v>
      </c>
      <c r="AW269" s="105">
        <v>0</v>
      </c>
      <c r="AX269" s="105">
        <v>0</v>
      </c>
      <c r="AY269" s="105">
        <v>0</v>
      </c>
      <c r="AZ269" s="105">
        <v>1</v>
      </c>
      <c r="BA269" s="105">
        <v>0</v>
      </c>
      <c r="BB269" s="105">
        <v>0</v>
      </c>
      <c r="BC269" s="105">
        <v>0</v>
      </c>
      <c r="BD269" s="105">
        <v>3</v>
      </c>
      <c r="BE269" s="105">
        <v>4</v>
      </c>
      <c r="BF269" s="105">
        <v>4</v>
      </c>
      <c r="BG269" s="105">
        <v>0</v>
      </c>
      <c r="BH269" s="105">
        <v>0</v>
      </c>
      <c r="BI269" s="105">
        <v>1</v>
      </c>
      <c r="BJ269" s="162"/>
      <c r="BK269" s="103" t="s">
        <v>102</v>
      </c>
      <c r="BL269" s="105">
        <v>0</v>
      </c>
      <c r="BM269" s="105">
        <v>44</v>
      </c>
      <c r="BN269" s="105">
        <v>0</v>
      </c>
      <c r="BO269" s="105">
        <v>0</v>
      </c>
      <c r="BP269" s="105">
        <v>0</v>
      </c>
      <c r="BQ269" s="105">
        <v>1</v>
      </c>
      <c r="BR269" s="105">
        <v>5</v>
      </c>
      <c r="BS269" s="105">
        <v>4</v>
      </c>
      <c r="BT269" s="105">
        <v>5</v>
      </c>
      <c r="BU269" s="162"/>
      <c r="BV269" s="103" t="s">
        <v>102</v>
      </c>
      <c r="BW269" s="105">
        <v>22</v>
      </c>
      <c r="BX269" s="105">
        <v>9</v>
      </c>
      <c r="BY269" s="105">
        <v>22</v>
      </c>
      <c r="BZ269" s="105">
        <v>9</v>
      </c>
      <c r="CA269" s="105">
        <v>9</v>
      </c>
      <c r="CB269" s="105">
        <v>4</v>
      </c>
      <c r="CC269" s="105">
        <v>0</v>
      </c>
      <c r="CD269" s="105">
        <v>0</v>
      </c>
      <c r="CE269" s="105">
        <v>0</v>
      </c>
      <c r="CF269" s="105">
        <v>0</v>
      </c>
      <c r="CG269" s="105">
        <v>0</v>
      </c>
      <c r="CH269" s="105">
        <v>0</v>
      </c>
      <c r="CI269" s="105">
        <v>0</v>
      </c>
      <c r="CJ269" s="105">
        <v>0</v>
      </c>
      <c r="CK269" s="105">
        <v>0</v>
      </c>
      <c r="CL269" s="105">
        <v>0</v>
      </c>
      <c r="CM269" s="105">
        <v>0</v>
      </c>
      <c r="CN269" s="105">
        <v>0</v>
      </c>
      <c r="CO269" s="162"/>
      <c r="CP269" s="105" t="s">
        <v>102</v>
      </c>
      <c r="CQ269" s="105">
        <v>2</v>
      </c>
      <c r="CR269" s="105">
        <v>3</v>
      </c>
      <c r="CS269" s="105">
        <v>0</v>
      </c>
      <c r="CT269" s="105">
        <v>3</v>
      </c>
      <c r="CU269" s="105">
        <v>0</v>
      </c>
      <c r="CV269" s="105">
        <v>8</v>
      </c>
      <c r="CW269" s="105">
        <v>2</v>
      </c>
      <c r="CX269" s="105">
        <v>2</v>
      </c>
      <c r="CY269" s="105">
        <v>2</v>
      </c>
      <c r="CZ269" s="105">
        <v>1</v>
      </c>
      <c r="DA269" s="162"/>
      <c r="DB269" s="103" t="s">
        <v>102</v>
      </c>
      <c r="DC269" s="105">
        <v>0</v>
      </c>
      <c r="DD269" s="105">
        <v>0</v>
      </c>
      <c r="DE269" s="105">
        <v>0</v>
      </c>
      <c r="DF269" s="105">
        <v>0</v>
      </c>
      <c r="DG269" s="105">
        <v>0</v>
      </c>
      <c r="DH269" s="105">
        <v>0</v>
      </c>
      <c r="DI269" s="105">
        <v>0</v>
      </c>
      <c r="DJ269" s="105">
        <v>0</v>
      </c>
      <c r="DK269" s="105">
        <v>0</v>
      </c>
      <c r="DL269" s="105">
        <v>0</v>
      </c>
      <c r="DM269" s="105">
        <v>0</v>
      </c>
      <c r="DN269" s="105">
        <v>0</v>
      </c>
      <c r="DO269" s="105">
        <v>0</v>
      </c>
      <c r="DP269" s="105">
        <v>0</v>
      </c>
      <c r="DQ269" s="105">
        <v>0</v>
      </c>
      <c r="DR269" s="135"/>
      <c r="DS269" s="138" t="s">
        <v>221</v>
      </c>
      <c r="DT269" s="138" t="s">
        <v>4400</v>
      </c>
      <c r="DU269" s="138">
        <v>22</v>
      </c>
      <c r="DV269" s="138">
        <v>9</v>
      </c>
      <c r="DW269" s="139">
        <v>88</v>
      </c>
      <c r="DX269" s="139">
        <v>0</v>
      </c>
    </row>
    <row r="270" spans="1:128" ht="14.45" customHeight="1">
      <c r="A270" s="162" t="s">
        <v>222</v>
      </c>
      <c r="B270" s="13" t="s">
        <v>119</v>
      </c>
      <c r="C270" s="74">
        <v>345</v>
      </c>
      <c r="D270" s="74">
        <v>175</v>
      </c>
      <c r="E270" s="74">
        <v>164</v>
      </c>
      <c r="F270" s="74">
        <v>84</v>
      </c>
      <c r="G270" s="74">
        <v>0</v>
      </c>
      <c r="H270" s="74">
        <v>0</v>
      </c>
      <c r="I270" s="74">
        <v>111</v>
      </c>
      <c r="J270" s="74">
        <v>51</v>
      </c>
      <c r="K270" s="74">
        <v>0</v>
      </c>
      <c r="L270" s="74">
        <v>0</v>
      </c>
      <c r="M270" s="74">
        <v>185</v>
      </c>
      <c r="N270" s="74">
        <v>82</v>
      </c>
      <c r="O270" s="74">
        <v>0</v>
      </c>
      <c r="P270" s="74">
        <v>0</v>
      </c>
      <c r="Q270" s="74">
        <v>10</v>
      </c>
      <c r="R270" s="74">
        <v>4</v>
      </c>
      <c r="S270" s="74">
        <v>0</v>
      </c>
      <c r="T270" s="74">
        <v>0</v>
      </c>
      <c r="U270" s="67">
        <v>815</v>
      </c>
      <c r="V270" s="67">
        <v>396</v>
      </c>
      <c r="W270" s="162" t="s">
        <v>222</v>
      </c>
      <c r="X270" s="13" t="s">
        <v>119</v>
      </c>
      <c r="Y270" s="74">
        <v>14</v>
      </c>
      <c r="Z270" s="74">
        <v>6</v>
      </c>
      <c r="AA270" s="74">
        <v>7</v>
      </c>
      <c r="AB270" s="74">
        <v>4</v>
      </c>
      <c r="AC270" s="74">
        <v>0</v>
      </c>
      <c r="AD270" s="74">
        <v>0</v>
      </c>
      <c r="AE270" s="74">
        <v>1</v>
      </c>
      <c r="AF270" s="74">
        <v>1</v>
      </c>
      <c r="AG270" s="74">
        <v>0</v>
      </c>
      <c r="AH270" s="74">
        <v>0</v>
      </c>
      <c r="AI270" s="74">
        <v>23</v>
      </c>
      <c r="AJ270" s="74">
        <v>12</v>
      </c>
      <c r="AK270" s="74">
        <v>0</v>
      </c>
      <c r="AL270" s="74">
        <v>0</v>
      </c>
      <c r="AM270" s="74">
        <v>0</v>
      </c>
      <c r="AN270" s="74">
        <v>0</v>
      </c>
      <c r="AO270" s="74">
        <v>0</v>
      </c>
      <c r="AP270" s="74">
        <v>0</v>
      </c>
      <c r="AQ270" s="67">
        <v>45</v>
      </c>
      <c r="AR270" s="67">
        <v>23</v>
      </c>
      <c r="AS270" s="162" t="s">
        <v>222</v>
      </c>
      <c r="AT270" s="13" t="s">
        <v>119</v>
      </c>
      <c r="AU270" s="74">
        <v>10</v>
      </c>
      <c r="AV270" s="74">
        <v>4</v>
      </c>
      <c r="AW270" s="74">
        <v>0</v>
      </c>
      <c r="AX270" s="74">
        <v>2</v>
      </c>
      <c r="AY270" s="74">
        <v>0</v>
      </c>
      <c r="AZ270" s="74">
        <v>6</v>
      </c>
      <c r="BA270" s="74">
        <v>0</v>
      </c>
      <c r="BB270" s="74">
        <v>1</v>
      </c>
      <c r="BC270" s="74">
        <v>0</v>
      </c>
      <c r="BD270" s="67">
        <v>23</v>
      </c>
      <c r="BE270" s="76">
        <v>21</v>
      </c>
      <c r="BF270" s="74">
        <v>15</v>
      </c>
      <c r="BG270" s="74">
        <v>0</v>
      </c>
      <c r="BH270" s="74">
        <v>4</v>
      </c>
      <c r="BI270" s="74">
        <v>8</v>
      </c>
      <c r="BJ270" s="162" t="s">
        <v>222</v>
      </c>
      <c r="BK270" s="13" t="s">
        <v>119</v>
      </c>
      <c r="BL270" s="74">
        <v>0</v>
      </c>
      <c r="BM270" s="74">
        <v>283</v>
      </c>
      <c r="BN270" s="74">
        <v>79</v>
      </c>
      <c r="BO270" s="74">
        <v>0</v>
      </c>
      <c r="BP270" s="74">
        <v>0</v>
      </c>
      <c r="BQ270" s="74">
        <v>2</v>
      </c>
      <c r="BR270" s="74">
        <v>22</v>
      </c>
      <c r="BS270" s="74">
        <v>23</v>
      </c>
      <c r="BT270" s="74">
        <v>23</v>
      </c>
      <c r="BU270" s="162" t="s">
        <v>222</v>
      </c>
      <c r="BV270" s="13" t="s">
        <v>119</v>
      </c>
      <c r="BW270" s="74">
        <v>125</v>
      </c>
      <c r="BX270" s="74">
        <v>65</v>
      </c>
      <c r="BY270" s="74">
        <v>119</v>
      </c>
      <c r="BZ270" s="74">
        <v>60</v>
      </c>
      <c r="CA270" s="74">
        <v>65</v>
      </c>
      <c r="CB270" s="74">
        <v>35</v>
      </c>
      <c r="CC270" s="74">
        <v>0</v>
      </c>
      <c r="CD270" s="74">
        <v>0</v>
      </c>
      <c r="CE270" s="74">
        <v>0</v>
      </c>
      <c r="CF270" s="74">
        <v>0</v>
      </c>
      <c r="CG270" s="74">
        <v>0</v>
      </c>
      <c r="CH270" s="74">
        <v>0</v>
      </c>
      <c r="CI270" s="74">
        <v>3</v>
      </c>
      <c r="CJ270" s="74">
        <v>1</v>
      </c>
      <c r="CK270" s="74">
        <v>3</v>
      </c>
      <c r="CL270" s="74">
        <v>1</v>
      </c>
      <c r="CM270" s="74">
        <v>2</v>
      </c>
      <c r="CN270" s="74">
        <v>0</v>
      </c>
      <c r="CO270" s="162" t="s">
        <v>222</v>
      </c>
      <c r="CP270" s="13" t="s">
        <v>119</v>
      </c>
      <c r="CQ270" s="5">
        <v>6</v>
      </c>
      <c r="CR270" s="5">
        <v>11</v>
      </c>
      <c r="CS270" s="5">
        <v>0</v>
      </c>
      <c r="CT270" s="5">
        <v>25</v>
      </c>
      <c r="CU270" s="5">
        <v>9</v>
      </c>
      <c r="CV270" s="29">
        <v>51</v>
      </c>
      <c r="CW270" s="5">
        <v>14</v>
      </c>
      <c r="CX270" s="5">
        <v>8</v>
      </c>
      <c r="CY270" s="72">
        <v>8</v>
      </c>
      <c r="CZ270" s="5">
        <v>5</v>
      </c>
      <c r="DA270" s="162" t="s">
        <v>222</v>
      </c>
      <c r="DB270" s="13" t="s">
        <v>119</v>
      </c>
      <c r="DC270" s="74">
        <v>49</v>
      </c>
      <c r="DD270" s="74">
        <v>38</v>
      </c>
      <c r="DE270" s="74">
        <v>0</v>
      </c>
      <c r="DF270" s="74">
        <v>0</v>
      </c>
      <c r="DG270" s="74">
        <v>0</v>
      </c>
      <c r="DH270" s="74">
        <v>0</v>
      </c>
      <c r="DI270" s="74">
        <v>55</v>
      </c>
      <c r="DJ270" s="74">
        <v>22</v>
      </c>
      <c r="DK270" s="74">
        <v>13</v>
      </c>
      <c r="DL270" s="74">
        <v>3</v>
      </c>
      <c r="DM270" s="74">
        <v>0</v>
      </c>
      <c r="DN270" s="74">
        <v>0</v>
      </c>
      <c r="DO270" s="74">
        <v>0</v>
      </c>
      <c r="DP270" s="74">
        <v>0</v>
      </c>
      <c r="DQ270" s="74">
        <v>165</v>
      </c>
      <c r="DR270" s="135"/>
      <c r="DS270" s="138" t="s">
        <v>222</v>
      </c>
      <c r="DT270" s="138" t="s">
        <v>4401</v>
      </c>
      <c r="DU270" s="138">
        <v>128</v>
      </c>
      <c r="DV270" s="138">
        <v>67</v>
      </c>
      <c r="DW270" s="139">
        <v>803</v>
      </c>
      <c r="DX270" s="139">
        <v>180</v>
      </c>
    </row>
    <row r="271" spans="1:128">
      <c r="A271" s="162"/>
      <c r="B271" s="13" t="s">
        <v>120</v>
      </c>
      <c r="C271" s="74">
        <v>338</v>
      </c>
      <c r="D271" s="74">
        <v>194</v>
      </c>
      <c r="E271" s="74">
        <v>216</v>
      </c>
      <c r="F271" s="74">
        <v>131</v>
      </c>
      <c r="G271" s="74">
        <v>44</v>
      </c>
      <c r="H271" s="74">
        <v>21</v>
      </c>
      <c r="I271" s="74">
        <v>0</v>
      </c>
      <c r="J271" s="74">
        <v>0</v>
      </c>
      <c r="K271" s="74">
        <v>62</v>
      </c>
      <c r="L271" s="74">
        <v>16</v>
      </c>
      <c r="M271" s="74">
        <v>199</v>
      </c>
      <c r="N271" s="74">
        <v>122</v>
      </c>
      <c r="O271" s="74">
        <v>52</v>
      </c>
      <c r="P271" s="74">
        <v>22</v>
      </c>
      <c r="Q271" s="74">
        <v>0</v>
      </c>
      <c r="R271" s="74">
        <v>0</v>
      </c>
      <c r="S271" s="74">
        <v>71</v>
      </c>
      <c r="T271" s="74">
        <v>26</v>
      </c>
      <c r="U271" s="67">
        <v>982</v>
      </c>
      <c r="V271" s="67">
        <v>532</v>
      </c>
      <c r="W271" s="162"/>
      <c r="X271" s="13" t="s">
        <v>120</v>
      </c>
      <c r="Y271" s="74">
        <v>8</v>
      </c>
      <c r="Z271" s="74">
        <v>6</v>
      </c>
      <c r="AA271" s="74">
        <v>1</v>
      </c>
      <c r="AB271" s="74">
        <v>0</v>
      </c>
      <c r="AC271" s="74">
        <v>0</v>
      </c>
      <c r="AD271" s="74">
        <v>0</v>
      </c>
      <c r="AE271" s="74">
        <v>0</v>
      </c>
      <c r="AF271" s="74">
        <v>0</v>
      </c>
      <c r="AG271" s="74">
        <v>0</v>
      </c>
      <c r="AH271" s="74">
        <v>0</v>
      </c>
      <c r="AI271" s="74">
        <v>32</v>
      </c>
      <c r="AJ271" s="74">
        <v>15</v>
      </c>
      <c r="AK271" s="74">
        <v>0</v>
      </c>
      <c r="AL271" s="74">
        <v>0</v>
      </c>
      <c r="AM271" s="74">
        <v>0</v>
      </c>
      <c r="AN271" s="74">
        <v>0</v>
      </c>
      <c r="AO271" s="74">
        <v>9</v>
      </c>
      <c r="AP271" s="74">
        <v>4</v>
      </c>
      <c r="AQ271" s="67">
        <v>50</v>
      </c>
      <c r="AR271" s="67">
        <v>25</v>
      </c>
      <c r="AS271" s="162"/>
      <c r="AT271" s="13" t="s">
        <v>120</v>
      </c>
      <c r="AU271" s="74">
        <v>4</v>
      </c>
      <c r="AV271" s="74">
        <v>3</v>
      </c>
      <c r="AW271" s="74">
        <v>1</v>
      </c>
      <c r="AX271" s="74">
        <v>0</v>
      </c>
      <c r="AY271" s="74">
        <v>1</v>
      </c>
      <c r="AZ271" s="74">
        <v>3</v>
      </c>
      <c r="BA271" s="74">
        <v>1</v>
      </c>
      <c r="BB271" s="74">
        <v>0</v>
      </c>
      <c r="BC271" s="74">
        <v>1</v>
      </c>
      <c r="BD271" s="67">
        <v>14</v>
      </c>
      <c r="BE271" s="76">
        <v>11</v>
      </c>
      <c r="BF271" s="74">
        <v>11</v>
      </c>
      <c r="BG271" s="74">
        <v>0</v>
      </c>
      <c r="BH271" s="74">
        <v>1</v>
      </c>
      <c r="BI271" s="74">
        <v>1</v>
      </c>
      <c r="BJ271" s="162"/>
      <c r="BK271" s="13" t="s">
        <v>120</v>
      </c>
      <c r="BL271" s="74">
        <v>0</v>
      </c>
      <c r="BM271" s="74">
        <v>281</v>
      </c>
      <c r="BN271" s="74">
        <v>0</v>
      </c>
      <c r="BO271" s="74">
        <v>0</v>
      </c>
      <c r="BP271" s="74">
        <v>0</v>
      </c>
      <c r="BQ271" s="74">
        <v>10</v>
      </c>
      <c r="BR271" s="74">
        <v>12</v>
      </c>
      <c r="BS271" s="74">
        <v>12</v>
      </c>
      <c r="BT271" s="74">
        <v>20</v>
      </c>
      <c r="BU271" s="162"/>
      <c r="BV271" s="13" t="s">
        <v>120</v>
      </c>
      <c r="BW271" s="74">
        <v>138</v>
      </c>
      <c r="BX271" s="74">
        <v>71</v>
      </c>
      <c r="BY271" s="74">
        <v>138</v>
      </c>
      <c r="BZ271" s="74">
        <v>71</v>
      </c>
      <c r="CA271" s="74">
        <v>103</v>
      </c>
      <c r="CB271" s="74">
        <v>54</v>
      </c>
      <c r="CC271" s="74">
        <v>4</v>
      </c>
      <c r="CD271" s="74">
        <v>1</v>
      </c>
      <c r="CE271" s="74">
        <v>4</v>
      </c>
      <c r="CF271" s="74">
        <v>1</v>
      </c>
      <c r="CG271" s="74">
        <v>2</v>
      </c>
      <c r="CH271" s="74">
        <v>0</v>
      </c>
      <c r="CI271" s="74">
        <v>34</v>
      </c>
      <c r="CJ271" s="74">
        <v>8</v>
      </c>
      <c r="CK271" s="74">
        <v>34</v>
      </c>
      <c r="CL271" s="74">
        <v>8</v>
      </c>
      <c r="CM271" s="74">
        <v>14</v>
      </c>
      <c r="CN271" s="74">
        <v>1</v>
      </c>
      <c r="CO271" s="162"/>
      <c r="CP271" s="13" t="s">
        <v>120</v>
      </c>
      <c r="CQ271" s="5">
        <v>22</v>
      </c>
      <c r="CR271" s="5">
        <v>0</v>
      </c>
      <c r="CS271" s="5">
        <v>0</v>
      </c>
      <c r="CT271" s="5">
        <v>4</v>
      </c>
      <c r="CU271" s="5">
        <v>0</v>
      </c>
      <c r="CV271" s="29">
        <v>26</v>
      </c>
      <c r="CW271" s="5">
        <v>19</v>
      </c>
      <c r="CX271" s="5">
        <v>11</v>
      </c>
      <c r="CY271" s="72">
        <v>10</v>
      </c>
      <c r="CZ271" s="5">
        <v>6</v>
      </c>
      <c r="DA271" s="162"/>
      <c r="DB271" s="13" t="s">
        <v>120</v>
      </c>
      <c r="DC271" s="74">
        <v>210</v>
      </c>
      <c r="DD271" s="74">
        <v>291</v>
      </c>
      <c r="DE271" s="74">
        <v>0</v>
      </c>
      <c r="DF271" s="74">
        <v>0</v>
      </c>
      <c r="DG271" s="74">
        <v>93</v>
      </c>
      <c r="DH271" s="74">
        <v>12</v>
      </c>
      <c r="DI271" s="74">
        <v>176</v>
      </c>
      <c r="DJ271" s="74">
        <v>81</v>
      </c>
      <c r="DK271" s="74">
        <v>40</v>
      </c>
      <c r="DL271" s="74">
        <v>0</v>
      </c>
      <c r="DM271" s="74">
        <v>0</v>
      </c>
      <c r="DN271" s="74">
        <v>0</v>
      </c>
      <c r="DO271" s="74">
        <v>0</v>
      </c>
      <c r="DP271" s="74">
        <v>10</v>
      </c>
      <c r="DQ271" s="74">
        <v>0</v>
      </c>
      <c r="DR271" s="135"/>
      <c r="DS271" s="138" t="s">
        <v>222</v>
      </c>
      <c r="DT271" s="138" t="s">
        <v>4402</v>
      </c>
      <c r="DU271" s="138">
        <v>176</v>
      </c>
      <c r="DV271" s="138">
        <v>119</v>
      </c>
      <c r="DW271" s="139">
        <v>562</v>
      </c>
      <c r="DX271" s="139">
        <v>903</v>
      </c>
    </row>
    <row r="272" spans="1:128">
      <c r="A272" s="162"/>
      <c r="B272" s="103" t="s">
        <v>102</v>
      </c>
      <c r="C272" s="105">
        <v>683</v>
      </c>
      <c r="D272" s="105">
        <v>369</v>
      </c>
      <c r="E272" s="105">
        <v>380</v>
      </c>
      <c r="F272" s="105">
        <v>215</v>
      </c>
      <c r="G272" s="105">
        <v>44</v>
      </c>
      <c r="H272" s="105">
        <v>21</v>
      </c>
      <c r="I272" s="105">
        <v>111</v>
      </c>
      <c r="J272" s="105">
        <v>51</v>
      </c>
      <c r="K272" s="105">
        <v>62</v>
      </c>
      <c r="L272" s="105">
        <v>16</v>
      </c>
      <c r="M272" s="105">
        <v>384</v>
      </c>
      <c r="N272" s="105">
        <v>204</v>
      </c>
      <c r="O272" s="105">
        <v>52</v>
      </c>
      <c r="P272" s="105">
        <v>22</v>
      </c>
      <c r="Q272" s="105">
        <v>10</v>
      </c>
      <c r="R272" s="105">
        <v>4</v>
      </c>
      <c r="S272" s="105">
        <v>71</v>
      </c>
      <c r="T272" s="105">
        <v>26</v>
      </c>
      <c r="U272" s="105">
        <v>1797</v>
      </c>
      <c r="V272" s="105">
        <v>928</v>
      </c>
      <c r="W272" s="162"/>
      <c r="X272" s="103" t="s">
        <v>102</v>
      </c>
      <c r="Y272" s="105">
        <v>22</v>
      </c>
      <c r="Z272" s="105">
        <v>12</v>
      </c>
      <c r="AA272" s="105">
        <v>8</v>
      </c>
      <c r="AB272" s="105">
        <v>4</v>
      </c>
      <c r="AC272" s="105">
        <v>0</v>
      </c>
      <c r="AD272" s="105">
        <v>0</v>
      </c>
      <c r="AE272" s="105">
        <v>1</v>
      </c>
      <c r="AF272" s="105">
        <v>1</v>
      </c>
      <c r="AG272" s="105">
        <v>0</v>
      </c>
      <c r="AH272" s="105">
        <v>0</v>
      </c>
      <c r="AI272" s="105">
        <v>55</v>
      </c>
      <c r="AJ272" s="105">
        <v>27</v>
      </c>
      <c r="AK272" s="105">
        <v>0</v>
      </c>
      <c r="AL272" s="105">
        <v>0</v>
      </c>
      <c r="AM272" s="105">
        <v>0</v>
      </c>
      <c r="AN272" s="105">
        <v>0</v>
      </c>
      <c r="AO272" s="105">
        <v>9</v>
      </c>
      <c r="AP272" s="105">
        <v>4</v>
      </c>
      <c r="AQ272" s="105">
        <v>95</v>
      </c>
      <c r="AR272" s="105">
        <v>48</v>
      </c>
      <c r="AS272" s="162"/>
      <c r="AT272" s="103" t="s">
        <v>102</v>
      </c>
      <c r="AU272" s="105">
        <v>14</v>
      </c>
      <c r="AV272" s="105">
        <v>7</v>
      </c>
      <c r="AW272" s="105">
        <v>1</v>
      </c>
      <c r="AX272" s="105">
        <v>2</v>
      </c>
      <c r="AY272" s="105">
        <v>1</v>
      </c>
      <c r="AZ272" s="105">
        <v>9</v>
      </c>
      <c r="BA272" s="105">
        <v>1</v>
      </c>
      <c r="BB272" s="105">
        <v>1</v>
      </c>
      <c r="BC272" s="105">
        <v>1</v>
      </c>
      <c r="BD272" s="105">
        <v>37</v>
      </c>
      <c r="BE272" s="105">
        <v>32</v>
      </c>
      <c r="BF272" s="105">
        <v>26</v>
      </c>
      <c r="BG272" s="105">
        <v>0</v>
      </c>
      <c r="BH272" s="105">
        <v>5</v>
      </c>
      <c r="BI272" s="105">
        <v>9</v>
      </c>
      <c r="BJ272" s="162"/>
      <c r="BK272" s="103" t="s">
        <v>102</v>
      </c>
      <c r="BL272" s="105">
        <v>0</v>
      </c>
      <c r="BM272" s="105">
        <v>564</v>
      </c>
      <c r="BN272" s="105">
        <v>79</v>
      </c>
      <c r="BO272" s="105">
        <v>0</v>
      </c>
      <c r="BP272" s="105">
        <v>0</v>
      </c>
      <c r="BQ272" s="105">
        <v>12</v>
      </c>
      <c r="BR272" s="105">
        <v>34</v>
      </c>
      <c r="BS272" s="105">
        <v>35</v>
      </c>
      <c r="BT272" s="105">
        <v>43</v>
      </c>
      <c r="BU272" s="162"/>
      <c r="BV272" s="103" t="s">
        <v>102</v>
      </c>
      <c r="BW272" s="105">
        <v>263</v>
      </c>
      <c r="BX272" s="105">
        <v>136</v>
      </c>
      <c r="BY272" s="105">
        <v>257</v>
      </c>
      <c r="BZ272" s="105">
        <v>131</v>
      </c>
      <c r="CA272" s="105">
        <v>168</v>
      </c>
      <c r="CB272" s="105">
        <v>89</v>
      </c>
      <c r="CC272" s="105">
        <v>4</v>
      </c>
      <c r="CD272" s="105">
        <v>1</v>
      </c>
      <c r="CE272" s="105">
        <v>4</v>
      </c>
      <c r="CF272" s="105">
        <v>1</v>
      </c>
      <c r="CG272" s="105">
        <v>2</v>
      </c>
      <c r="CH272" s="105">
        <v>0</v>
      </c>
      <c r="CI272" s="105">
        <v>37</v>
      </c>
      <c r="CJ272" s="105">
        <v>9</v>
      </c>
      <c r="CK272" s="105">
        <v>37</v>
      </c>
      <c r="CL272" s="105">
        <v>9</v>
      </c>
      <c r="CM272" s="105">
        <v>16</v>
      </c>
      <c r="CN272" s="105">
        <v>1</v>
      </c>
      <c r="CO272" s="162"/>
      <c r="CP272" s="105" t="s">
        <v>102</v>
      </c>
      <c r="CQ272" s="105">
        <v>28</v>
      </c>
      <c r="CR272" s="105">
        <v>11</v>
      </c>
      <c r="CS272" s="105">
        <v>0</v>
      </c>
      <c r="CT272" s="105">
        <v>29</v>
      </c>
      <c r="CU272" s="105">
        <v>9</v>
      </c>
      <c r="CV272" s="105">
        <v>77</v>
      </c>
      <c r="CW272" s="105">
        <v>33</v>
      </c>
      <c r="CX272" s="105">
        <v>19</v>
      </c>
      <c r="CY272" s="105">
        <v>18</v>
      </c>
      <c r="CZ272" s="105">
        <v>11</v>
      </c>
      <c r="DA272" s="162"/>
      <c r="DB272" s="103" t="s">
        <v>102</v>
      </c>
      <c r="DC272" s="105">
        <v>259</v>
      </c>
      <c r="DD272" s="105">
        <v>329</v>
      </c>
      <c r="DE272" s="105">
        <v>0</v>
      </c>
      <c r="DF272" s="105">
        <v>0</v>
      </c>
      <c r="DG272" s="105">
        <v>93</v>
      </c>
      <c r="DH272" s="105">
        <v>12</v>
      </c>
      <c r="DI272" s="105">
        <v>231</v>
      </c>
      <c r="DJ272" s="105">
        <v>103</v>
      </c>
      <c r="DK272" s="105">
        <v>53</v>
      </c>
      <c r="DL272" s="105">
        <v>3</v>
      </c>
      <c r="DM272" s="105">
        <v>0</v>
      </c>
      <c r="DN272" s="105">
        <v>0</v>
      </c>
      <c r="DO272" s="105">
        <v>0</v>
      </c>
      <c r="DP272" s="105">
        <v>10</v>
      </c>
      <c r="DQ272" s="105">
        <v>165</v>
      </c>
      <c r="DR272" s="135"/>
      <c r="DS272" s="138" t="s">
        <v>222</v>
      </c>
      <c r="DT272" s="138" t="s">
        <v>4403</v>
      </c>
      <c r="DU272" s="138">
        <v>304</v>
      </c>
      <c r="DV272" s="138">
        <v>186</v>
      </c>
      <c r="DW272" s="139">
        <v>1365</v>
      </c>
      <c r="DX272" s="139">
        <v>1083</v>
      </c>
    </row>
    <row r="273" spans="1:128" ht="14.45" customHeight="1">
      <c r="A273" s="162" t="s">
        <v>223</v>
      </c>
      <c r="B273" s="13" t="s">
        <v>119</v>
      </c>
      <c r="C273" s="74">
        <v>204</v>
      </c>
      <c r="D273" s="74">
        <v>108</v>
      </c>
      <c r="E273" s="74">
        <v>29</v>
      </c>
      <c r="F273" s="74">
        <v>19</v>
      </c>
      <c r="G273" s="74">
        <v>0</v>
      </c>
      <c r="H273" s="74">
        <v>0</v>
      </c>
      <c r="I273" s="74">
        <v>40</v>
      </c>
      <c r="J273" s="74">
        <v>27</v>
      </c>
      <c r="K273" s="74">
        <v>32</v>
      </c>
      <c r="L273" s="74">
        <v>6</v>
      </c>
      <c r="M273" s="74">
        <v>96</v>
      </c>
      <c r="N273" s="74">
        <v>60</v>
      </c>
      <c r="O273" s="74">
        <v>0</v>
      </c>
      <c r="P273" s="74">
        <v>0</v>
      </c>
      <c r="Q273" s="74">
        <v>19</v>
      </c>
      <c r="R273" s="74">
        <v>6</v>
      </c>
      <c r="S273" s="74">
        <v>0</v>
      </c>
      <c r="T273" s="74">
        <v>0</v>
      </c>
      <c r="U273" s="67">
        <v>420</v>
      </c>
      <c r="V273" s="67">
        <v>226</v>
      </c>
      <c r="W273" s="162" t="s">
        <v>223</v>
      </c>
      <c r="X273" s="13" t="s">
        <v>119</v>
      </c>
      <c r="Y273" s="74">
        <v>0</v>
      </c>
      <c r="Z273" s="74">
        <v>0</v>
      </c>
      <c r="AA273" s="74">
        <v>0</v>
      </c>
      <c r="AB273" s="74">
        <v>0</v>
      </c>
      <c r="AC273" s="74">
        <v>0</v>
      </c>
      <c r="AD273" s="74">
        <v>0</v>
      </c>
      <c r="AE273" s="74">
        <v>0</v>
      </c>
      <c r="AF273" s="74">
        <v>0</v>
      </c>
      <c r="AG273" s="74">
        <v>0</v>
      </c>
      <c r="AH273" s="74">
        <v>0</v>
      </c>
      <c r="AI273" s="74">
        <v>12</v>
      </c>
      <c r="AJ273" s="74">
        <v>5</v>
      </c>
      <c r="AK273" s="74">
        <v>0</v>
      </c>
      <c r="AL273" s="74">
        <v>0</v>
      </c>
      <c r="AM273" s="74">
        <v>4</v>
      </c>
      <c r="AN273" s="74">
        <v>1</v>
      </c>
      <c r="AO273" s="74">
        <v>0</v>
      </c>
      <c r="AP273" s="74">
        <v>0</v>
      </c>
      <c r="AQ273" s="67">
        <v>16</v>
      </c>
      <c r="AR273" s="67">
        <v>6</v>
      </c>
      <c r="AS273" s="162" t="s">
        <v>223</v>
      </c>
      <c r="AT273" s="13" t="s">
        <v>119</v>
      </c>
      <c r="AU273" s="74">
        <v>3</v>
      </c>
      <c r="AV273" s="74">
        <v>2</v>
      </c>
      <c r="AW273" s="74">
        <v>0</v>
      </c>
      <c r="AX273" s="74">
        <v>2</v>
      </c>
      <c r="AY273" s="74">
        <v>1</v>
      </c>
      <c r="AZ273" s="74">
        <v>3</v>
      </c>
      <c r="BA273" s="74">
        <v>0</v>
      </c>
      <c r="BB273" s="74">
        <v>2</v>
      </c>
      <c r="BC273" s="74">
        <v>0</v>
      </c>
      <c r="BD273" s="67">
        <v>13</v>
      </c>
      <c r="BE273" s="76">
        <v>11</v>
      </c>
      <c r="BF273" s="74">
        <v>11</v>
      </c>
      <c r="BG273" s="74">
        <v>0</v>
      </c>
      <c r="BH273" s="74">
        <v>1</v>
      </c>
      <c r="BI273" s="74">
        <v>2</v>
      </c>
      <c r="BJ273" s="162" t="s">
        <v>223</v>
      </c>
      <c r="BK273" s="13" t="s">
        <v>119</v>
      </c>
      <c r="BL273" s="74">
        <v>3</v>
      </c>
      <c r="BM273" s="74">
        <v>178</v>
      </c>
      <c r="BN273" s="74">
        <v>0</v>
      </c>
      <c r="BO273" s="74">
        <v>0</v>
      </c>
      <c r="BP273" s="74">
        <v>0</v>
      </c>
      <c r="BQ273" s="74">
        <v>3</v>
      </c>
      <c r="BR273" s="74">
        <v>7</v>
      </c>
      <c r="BS273" s="74">
        <v>7</v>
      </c>
      <c r="BT273" s="74">
        <v>7</v>
      </c>
      <c r="BU273" s="162" t="s">
        <v>223</v>
      </c>
      <c r="BV273" s="13" t="s">
        <v>119</v>
      </c>
      <c r="BW273" s="74">
        <v>86</v>
      </c>
      <c r="BX273" s="74">
        <v>42</v>
      </c>
      <c r="BY273" s="74">
        <v>83</v>
      </c>
      <c r="BZ273" s="74">
        <v>40</v>
      </c>
      <c r="CA273" s="74">
        <v>48</v>
      </c>
      <c r="CB273" s="74">
        <v>25</v>
      </c>
      <c r="CC273" s="74">
        <v>0</v>
      </c>
      <c r="CD273" s="74">
        <v>0</v>
      </c>
      <c r="CE273" s="74">
        <v>0</v>
      </c>
      <c r="CF273" s="74">
        <v>0</v>
      </c>
      <c r="CG273" s="74">
        <v>0</v>
      </c>
      <c r="CH273" s="74">
        <v>0</v>
      </c>
      <c r="CI273" s="74">
        <v>16</v>
      </c>
      <c r="CJ273" s="74">
        <v>8</v>
      </c>
      <c r="CK273" s="74">
        <v>16</v>
      </c>
      <c r="CL273" s="74">
        <v>8</v>
      </c>
      <c r="CM273" s="74">
        <v>10</v>
      </c>
      <c r="CN273" s="74">
        <v>5</v>
      </c>
      <c r="CO273" s="162" t="s">
        <v>223</v>
      </c>
      <c r="CP273" s="13" t="s">
        <v>119</v>
      </c>
      <c r="CQ273" s="5">
        <v>5</v>
      </c>
      <c r="CR273" s="5">
        <v>3</v>
      </c>
      <c r="CS273" s="5">
        <v>1</v>
      </c>
      <c r="CT273" s="5">
        <v>14</v>
      </c>
      <c r="CU273" s="5">
        <v>1</v>
      </c>
      <c r="CV273" s="29">
        <v>24</v>
      </c>
      <c r="CW273" s="5">
        <v>9</v>
      </c>
      <c r="CX273" s="5">
        <v>4</v>
      </c>
      <c r="CY273" s="72">
        <v>6</v>
      </c>
      <c r="CZ273" s="5">
        <v>4</v>
      </c>
      <c r="DA273" s="162" t="s">
        <v>223</v>
      </c>
      <c r="DB273" s="13" t="s">
        <v>119</v>
      </c>
      <c r="DC273" s="74">
        <v>112</v>
      </c>
      <c r="DD273" s="74">
        <v>112</v>
      </c>
      <c r="DE273" s="74">
        <v>0</v>
      </c>
      <c r="DF273" s="74">
        <v>0</v>
      </c>
      <c r="DG273" s="74">
        <v>0</v>
      </c>
      <c r="DH273" s="74">
        <v>0</v>
      </c>
      <c r="DI273" s="74">
        <v>136</v>
      </c>
      <c r="DJ273" s="74">
        <v>0</v>
      </c>
      <c r="DK273" s="74">
        <v>0</v>
      </c>
      <c r="DL273" s="74">
        <v>0</v>
      </c>
      <c r="DM273" s="74">
        <v>0</v>
      </c>
      <c r="DN273" s="74">
        <v>0</v>
      </c>
      <c r="DO273" s="74">
        <v>0</v>
      </c>
      <c r="DP273" s="74">
        <v>0</v>
      </c>
      <c r="DQ273" s="74">
        <v>26</v>
      </c>
      <c r="DR273" s="135"/>
      <c r="DS273" s="138" t="s">
        <v>223</v>
      </c>
      <c r="DT273" s="138" t="s">
        <v>4404</v>
      </c>
      <c r="DU273" s="138">
        <v>102</v>
      </c>
      <c r="DV273" s="138">
        <v>58</v>
      </c>
      <c r="DW273" s="139">
        <v>359</v>
      </c>
      <c r="DX273" s="139">
        <v>360</v>
      </c>
    </row>
    <row r="274" spans="1:128">
      <c r="A274" s="162"/>
      <c r="B274" s="13" t="s">
        <v>120</v>
      </c>
      <c r="C274" s="74">
        <v>136</v>
      </c>
      <c r="D274" s="74">
        <v>49</v>
      </c>
      <c r="E274" s="74">
        <v>38</v>
      </c>
      <c r="F274" s="74">
        <v>20</v>
      </c>
      <c r="G274" s="74">
        <v>0</v>
      </c>
      <c r="H274" s="74">
        <v>0</v>
      </c>
      <c r="I274" s="74">
        <v>55</v>
      </c>
      <c r="J274" s="74">
        <v>26</v>
      </c>
      <c r="K274" s="74">
        <v>58</v>
      </c>
      <c r="L274" s="74">
        <v>21</v>
      </c>
      <c r="M274" s="74">
        <v>121</v>
      </c>
      <c r="N274" s="74">
        <v>50</v>
      </c>
      <c r="O274" s="74">
        <v>0</v>
      </c>
      <c r="P274" s="74">
        <v>0</v>
      </c>
      <c r="Q274" s="74">
        <v>49</v>
      </c>
      <c r="R274" s="74">
        <v>17</v>
      </c>
      <c r="S274" s="74">
        <v>0</v>
      </c>
      <c r="T274" s="74">
        <v>0</v>
      </c>
      <c r="U274" s="67">
        <v>457</v>
      </c>
      <c r="V274" s="67">
        <v>183</v>
      </c>
      <c r="W274" s="162"/>
      <c r="X274" s="13" t="s">
        <v>120</v>
      </c>
      <c r="Y274" s="74">
        <v>10</v>
      </c>
      <c r="Z274" s="74">
        <v>4</v>
      </c>
      <c r="AA274" s="74">
        <v>3</v>
      </c>
      <c r="AB274" s="74">
        <v>0</v>
      </c>
      <c r="AC274" s="74">
        <v>0</v>
      </c>
      <c r="AD274" s="74">
        <v>0</v>
      </c>
      <c r="AE274" s="74">
        <v>1</v>
      </c>
      <c r="AF274" s="74">
        <v>0</v>
      </c>
      <c r="AG274" s="74">
        <v>0</v>
      </c>
      <c r="AH274" s="74">
        <v>0</v>
      </c>
      <c r="AI274" s="74">
        <v>19</v>
      </c>
      <c r="AJ274" s="74">
        <v>5</v>
      </c>
      <c r="AK274" s="74">
        <v>0</v>
      </c>
      <c r="AL274" s="74">
        <v>0</v>
      </c>
      <c r="AM274" s="74">
        <v>11</v>
      </c>
      <c r="AN274" s="74">
        <v>3</v>
      </c>
      <c r="AO274" s="74">
        <v>0</v>
      </c>
      <c r="AP274" s="74">
        <v>0</v>
      </c>
      <c r="AQ274" s="67">
        <v>44</v>
      </c>
      <c r="AR274" s="67">
        <v>12</v>
      </c>
      <c r="AS274" s="162"/>
      <c r="AT274" s="13" t="s">
        <v>120</v>
      </c>
      <c r="AU274" s="74">
        <v>3</v>
      </c>
      <c r="AV274" s="74">
        <v>1</v>
      </c>
      <c r="AW274" s="74">
        <v>0</v>
      </c>
      <c r="AX274" s="74">
        <v>1</v>
      </c>
      <c r="AY274" s="74">
        <v>1</v>
      </c>
      <c r="AZ274" s="74">
        <v>2</v>
      </c>
      <c r="BA274" s="74">
        <v>0</v>
      </c>
      <c r="BB274" s="74">
        <v>1</v>
      </c>
      <c r="BC274" s="74">
        <v>0</v>
      </c>
      <c r="BD274" s="67">
        <v>9</v>
      </c>
      <c r="BE274" s="76">
        <v>9</v>
      </c>
      <c r="BF274" s="74">
        <v>0</v>
      </c>
      <c r="BG274" s="74">
        <v>9</v>
      </c>
      <c r="BH274" s="74">
        <v>0</v>
      </c>
      <c r="BI274" s="74">
        <v>1</v>
      </c>
      <c r="BJ274" s="162"/>
      <c r="BK274" s="13" t="s">
        <v>120</v>
      </c>
      <c r="BL274" s="74">
        <v>0</v>
      </c>
      <c r="BM274" s="74">
        <v>135</v>
      </c>
      <c r="BN274" s="74">
        <v>0</v>
      </c>
      <c r="BO274" s="74">
        <v>0</v>
      </c>
      <c r="BP274" s="74">
        <v>0</v>
      </c>
      <c r="BQ274" s="74">
        <v>0</v>
      </c>
      <c r="BR274" s="74">
        <v>10</v>
      </c>
      <c r="BS274" s="74">
        <v>9</v>
      </c>
      <c r="BT274" s="74">
        <v>9</v>
      </c>
      <c r="BU274" s="162"/>
      <c r="BV274" s="13" t="s">
        <v>120</v>
      </c>
      <c r="BW274" s="74">
        <v>81</v>
      </c>
      <c r="BX274" s="74">
        <v>45</v>
      </c>
      <c r="BY274" s="74">
        <v>79</v>
      </c>
      <c r="BZ274" s="74">
        <v>44</v>
      </c>
      <c r="CA274" s="74">
        <v>46</v>
      </c>
      <c r="CB274" s="74">
        <v>28</v>
      </c>
      <c r="CC274" s="74">
        <v>0</v>
      </c>
      <c r="CD274" s="74">
        <v>0</v>
      </c>
      <c r="CE274" s="74">
        <v>0</v>
      </c>
      <c r="CF274" s="74">
        <v>0</v>
      </c>
      <c r="CG274" s="74">
        <v>0</v>
      </c>
      <c r="CH274" s="74">
        <v>0</v>
      </c>
      <c r="CI274" s="74">
        <v>32</v>
      </c>
      <c r="CJ274" s="74">
        <v>9</v>
      </c>
      <c r="CK274" s="74">
        <v>32</v>
      </c>
      <c r="CL274" s="74">
        <v>9</v>
      </c>
      <c r="CM274" s="74">
        <v>12</v>
      </c>
      <c r="CN274" s="74">
        <v>6</v>
      </c>
      <c r="CO274" s="162"/>
      <c r="CP274" s="13" t="s">
        <v>120</v>
      </c>
      <c r="CQ274" s="5">
        <v>5</v>
      </c>
      <c r="CR274" s="5">
        <v>10</v>
      </c>
      <c r="CS274" s="5">
        <v>0</v>
      </c>
      <c r="CT274" s="5">
        <v>5</v>
      </c>
      <c r="CU274" s="5">
        <v>0</v>
      </c>
      <c r="CV274" s="29">
        <v>20</v>
      </c>
      <c r="CW274" s="5">
        <v>11</v>
      </c>
      <c r="CX274" s="5">
        <v>5</v>
      </c>
      <c r="CY274" s="72">
        <v>6</v>
      </c>
      <c r="CZ274" s="5">
        <v>1</v>
      </c>
      <c r="DA274" s="162"/>
      <c r="DB274" s="13" t="s">
        <v>120</v>
      </c>
      <c r="DC274" s="74">
        <v>95</v>
      </c>
      <c r="DD274" s="74">
        <v>112</v>
      </c>
      <c r="DE274" s="74">
        <v>0</v>
      </c>
      <c r="DF274" s="74">
        <v>0</v>
      </c>
      <c r="DG274" s="74">
        <v>0</v>
      </c>
      <c r="DH274" s="74">
        <v>0</v>
      </c>
      <c r="DI274" s="74">
        <v>0</v>
      </c>
      <c r="DJ274" s="74">
        <v>81</v>
      </c>
      <c r="DK274" s="74">
        <v>0</v>
      </c>
      <c r="DL274" s="74">
        <v>0</v>
      </c>
      <c r="DM274" s="74">
        <v>0</v>
      </c>
      <c r="DN274" s="74">
        <v>0</v>
      </c>
      <c r="DO274" s="74">
        <v>0</v>
      </c>
      <c r="DP274" s="74">
        <v>0</v>
      </c>
      <c r="DQ274" s="74">
        <v>0</v>
      </c>
      <c r="DR274" s="135"/>
      <c r="DS274" s="138" t="s">
        <v>223</v>
      </c>
      <c r="DT274" s="138" t="s">
        <v>4405</v>
      </c>
      <c r="DU274" s="138">
        <v>113</v>
      </c>
      <c r="DV274" s="138">
        <v>58</v>
      </c>
      <c r="DW274" s="139">
        <v>270</v>
      </c>
      <c r="DX274" s="139">
        <v>288</v>
      </c>
    </row>
    <row r="275" spans="1:128">
      <c r="A275" s="162"/>
      <c r="B275" s="103" t="s">
        <v>102</v>
      </c>
      <c r="C275" s="105">
        <v>340</v>
      </c>
      <c r="D275" s="105">
        <v>157</v>
      </c>
      <c r="E275" s="105">
        <v>67</v>
      </c>
      <c r="F275" s="105">
        <v>39</v>
      </c>
      <c r="G275" s="105">
        <v>0</v>
      </c>
      <c r="H275" s="105">
        <v>0</v>
      </c>
      <c r="I275" s="105">
        <v>95</v>
      </c>
      <c r="J275" s="105">
        <v>53</v>
      </c>
      <c r="K275" s="105">
        <v>90</v>
      </c>
      <c r="L275" s="105">
        <v>27</v>
      </c>
      <c r="M275" s="105">
        <v>217</v>
      </c>
      <c r="N275" s="105">
        <v>110</v>
      </c>
      <c r="O275" s="105">
        <v>0</v>
      </c>
      <c r="P275" s="105">
        <v>0</v>
      </c>
      <c r="Q275" s="105">
        <v>68</v>
      </c>
      <c r="R275" s="105">
        <v>23</v>
      </c>
      <c r="S275" s="105">
        <v>0</v>
      </c>
      <c r="T275" s="105">
        <v>0</v>
      </c>
      <c r="U275" s="105">
        <v>877</v>
      </c>
      <c r="V275" s="105">
        <v>409</v>
      </c>
      <c r="W275" s="162"/>
      <c r="X275" s="103" t="s">
        <v>102</v>
      </c>
      <c r="Y275" s="105">
        <v>10</v>
      </c>
      <c r="Z275" s="105">
        <v>4</v>
      </c>
      <c r="AA275" s="105">
        <v>3</v>
      </c>
      <c r="AB275" s="105">
        <v>0</v>
      </c>
      <c r="AC275" s="105">
        <v>0</v>
      </c>
      <c r="AD275" s="105">
        <v>0</v>
      </c>
      <c r="AE275" s="105">
        <v>1</v>
      </c>
      <c r="AF275" s="105">
        <v>0</v>
      </c>
      <c r="AG275" s="105">
        <v>0</v>
      </c>
      <c r="AH275" s="105">
        <v>0</v>
      </c>
      <c r="AI275" s="105">
        <v>31</v>
      </c>
      <c r="AJ275" s="105">
        <v>10</v>
      </c>
      <c r="AK275" s="105">
        <v>0</v>
      </c>
      <c r="AL275" s="105">
        <v>0</v>
      </c>
      <c r="AM275" s="105">
        <v>15</v>
      </c>
      <c r="AN275" s="105">
        <v>4</v>
      </c>
      <c r="AO275" s="105">
        <v>0</v>
      </c>
      <c r="AP275" s="105">
        <v>0</v>
      </c>
      <c r="AQ275" s="105">
        <v>60</v>
      </c>
      <c r="AR275" s="105">
        <v>18</v>
      </c>
      <c r="AS275" s="162"/>
      <c r="AT275" s="103" t="s">
        <v>102</v>
      </c>
      <c r="AU275" s="105">
        <v>6</v>
      </c>
      <c r="AV275" s="105">
        <v>3</v>
      </c>
      <c r="AW275" s="105">
        <v>0</v>
      </c>
      <c r="AX275" s="105">
        <v>3</v>
      </c>
      <c r="AY275" s="105">
        <v>2</v>
      </c>
      <c r="AZ275" s="105">
        <v>5</v>
      </c>
      <c r="BA275" s="105">
        <v>0</v>
      </c>
      <c r="BB275" s="105">
        <v>3</v>
      </c>
      <c r="BC275" s="105">
        <v>0</v>
      </c>
      <c r="BD275" s="105">
        <v>22</v>
      </c>
      <c r="BE275" s="105">
        <v>20</v>
      </c>
      <c r="BF275" s="105">
        <v>11</v>
      </c>
      <c r="BG275" s="105">
        <v>9</v>
      </c>
      <c r="BH275" s="105">
        <v>1</v>
      </c>
      <c r="BI275" s="105">
        <v>3</v>
      </c>
      <c r="BJ275" s="162"/>
      <c r="BK275" s="103" t="s">
        <v>102</v>
      </c>
      <c r="BL275" s="105">
        <v>3</v>
      </c>
      <c r="BM275" s="105">
        <v>313</v>
      </c>
      <c r="BN275" s="105">
        <v>0</v>
      </c>
      <c r="BO275" s="105">
        <v>0</v>
      </c>
      <c r="BP275" s="105">
        <v>0</v>
      </c>
      <c r="BQ275" s="105">
        <v>3</v>
      </c>
      <c r="BR275" s="105">
        <v>17</v>
      </c>
      <c r="BS275" s="105">
        <v>16</v>
      </c>
      <c r="BT275" s="105">
        <v>16</v>
      </c>
      <c r="BU275" s="162"/>
      <c r="BV275" s="103" t="s">
        <v>102</v>
      </c>
      <c r="BW275" s="105">
        <v>167</v>
      </c>
      <c r="BX275" s="105">
        <v>87</v>
      </c>
      <c r="BY275" s="105">
        <v>162</v>
      </c>
      <c r="BZ275" s="105">
        <v>84</v>
      </c>
      <c r="CA275" s="105">
        <v>94</v>
      </c>
      <c r="CB275" s="105">
        <v>53</v>
      </c>
      <c r="CC275" s="105">
        <v>0</v>
      </c>
      <c r="CD275" s="105">
        <v>0</v>
      </c>
      <c r="CE275" s="105">
        <v>0</v>
      </c>
      <c r="CF275" s="105">
        <v>0</v>
      </c>
      <c r="CG275" s="105">
        <v>0</v>
      </c>
      <c r="CH275" s="105">
        <v>0</v>
      </c>
      <c r="CI275" s="105">
        <v>48</v>
      </c>
      <c r="CJ275" s="105">
        <v>17</v>
      </c>
      <c r="CK275" s="105">
        <v>48</v>
      </c>
      <c r="CL275" s="105">
        <v>17</v>
      </c>
      <c r="CM275" s="105">
        <v>22</v>
      </c>
      <c r="CN275" s="105">
        <v>11</v>
      </c>
      <c r="CO275" s="162"/>
      <c r="CP275" s="105" t="s">
        <v>102</v>
      </c>
      <c r="CQ275" s="105">
        <v>10</v>
      </c>
      <c r="CR275" s="105">
        <v>13</v>
      </c>
      <c r="CS275" s="105">
        <v>1</v>
      </c>
      <c r="CT275" s="105">
        <v>19</v>
      </c>
      <c r="CU275" s="105">
        <v>1</v>
      </c>
      <c r="CV275" s="105">
        <v>44</v>
      </c>
      <c r="CW275" s="105">
        <v>20</v>
      </c>
      <c r="CX275" s="105">
        <v>9</v>
      </c>
      <c r="CY275" s="105">
        <v>12</v>
      </c>
      <c r="CZ275" s="105">
        <v>5</v>
      </c>
      <c r="DA275" s="162"/>
      <c r="DB275" s="103" t="s">
        <v>102</v>
      </c>
      <c r="DC275" s="105">
        <v>207</v>
      </c>
      <c r="DD275" s="105">
        <v>224</v>
      </c>
      <c r="DE275" s="105">
        <v>0</v>
      </c>
      <c r="DF275" s="105">
        <v>0</v>
      </c>
      <c r="DG275" s="105">
        <v>0</v>
      </c>
      <c r="DH275" s="105">
        <v>0</v>
      </c>
      <c r="DI275" s="105">
        <v>136</v>
      </c>
      <c r="DJ275" s="105">
        <v>81</v>
      </c>
      <c r="DK275" s="105">
        <v>0</v>
      </c>
      <c r="DL275" s="105">
        <v>0</v>
      </c>
      <c r="DM275" s="105">
        <v>0</v>
      </c>
      <c r="DN275" s="105">
        <v>0</v>
      </c>
      <c r="DO275" s="105">
        <v>0</v>
      </c>
      <c r="DP275" s="105">
        <v>0</v>
      </c>
      <c r="DQ275" s="105">
        <v>26</v>
      </c>
      <c r="DR275" s="135"/>
      <c r="DS275" s="138" t="s">
        <v>223</v>
      </c>
      <c r="DT275" s="138" t="s">
        <v>4406</v>
      </c>
      <c r="DU275" s="138">
        <v>215</v>
      </c>
      <c r="DV275" s="138">
        <v>116</v>
      </c>
      <c r="DW275" s="139">
        <v>629</v>
      </c>
      <c r="DX275" s="139">
        <v>648</v>
      </c>
    </row>
    <row r="276" spans="1:128">
      <c r="A276" s="163" t="s">
        <v>397</v>
      </c>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t="s">
        <v>398</v>
      </c>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t="s">
        <v>399</v>
      </c>
      <c r="AT276" s="163"/>
      <c r="AU276" s="163"/>
      <c r="AV276" s="163"/>
      <c r="AW276" s="163"/>
      <c r="AX276" s="163"/>
      <c r="AY276" s="163"/>
      <c r="AZ276" s="163"/>
      <c r="BA276" s="163"/>
      <c r="BB276" s="163"/>
      <c r="BC276" s="163"/>
      <c r="BD276" s="163"/>
      <c r="BE276" s="163"/>
      <c r="BF276" s="163"/>
      <c r="BG276" s="163"/>
      <c r="BH276" s="163"/>
      <c r="BI276" s="163"/>
      <c r="BJ276" s="163" t="s">
        <v>400</v>
      </c>
      <c r="BK276" s="163"/>
      <c r="BL276" s="163"/>
      <c r="BM276" s="163"/>
      <c r="BN276" s="163"/>
      <c r="BO276" s="163"/>
      <c r="BP276" s="163"/>
      <c r="BQ276" s="163"/>
      <c r="BR276" s="163"/>
      <c r="BS276" s="163"/>
      <c r="BT276" s="163"/>
      <c r="BU276" s="163" t="s">
        <v>4589</v>
      </c>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t="s">
        <v>401</v>
      </c>
      <c r="CP276" s="163"/>
      <c r="CQ276" s="163"/>
      <c r="CR276" s="163"/>
      <c r="CS276" s="163"/>
      <c r="CT276" s="163"/>
      <c r="CU276" s="163"/>
      <c r="CV276" s="163"/>
      <c r="CW276" s="163"/>
      <c r="CX276" s="163"/>
      <c r="CY276" s="163"/>
      <c r="CZ276" s="163"/>
      <c r="DA276" s="163" t="s">
        <v>402</v>
      </c>
      <c r="DB276" s="163"/>
      <c r="DC276" s="163"/>
      <c r="DD276" s="163"/>
      <c r="DE276" s="163"/>
      <c r="DF276" s="163"/>
      <c r="DG276" s="163"/>
      <c r="DH276" s="163"/>
      <c r="DI276" s="163"/>
      <c r="DJ276" s="163"/>
      <c r="DK276" s="163"/>
      <c r="DL276" s="163"/>
      <c r="DM276" s="163"/>
      <c r="DN276" s="163"/>
      <c r="DO276" s="163"/>
      <c r="DP276" s="163"/>
      <c r="DQ276" s="163"/>
      <c r="DR276" s="135"/>
      <c r="DS276" s="138" t="s">
        <v>397</v>
      </c>
      <c r="DT276" s="138" t="s">
        <v>397</v>
      </c>
      <c r="DU276" s="138">
        <v>0</v>
      </c>
      <c r="DV276" s="138">
        <v>0</v>
      </c>
      <c r="DW276" s="139">
        <v>0</v>
      </c>
      <c r="DX276" s="139">
        <v>0</v>
      </c>
    </row>
    <row r="277" spans="1:128">
      <c r="A277" s="163" t="s">
        <v>4174</v>
      </c>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t="s">
        <v>4174</v>
      </c>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t="s">
        <v>4174</v>
      </c>
      <c r="AT277" s="163"/>
      <c r="AU277" s="163"/>
      <c r="AV277" s="163"/>
      <c r="AW277" s="163"/>
      <c r="AX277" s="163"/>
      <c r="AY277" s="163"/>
      <c r="AZ277" s="163"/>
      <c r="BA277" s="163"/>
      <c r="BB277" s="163"/>
      <c r="BC277" s="163"/>
      <c r="BD277" s="163"/>
      <c r="BE277" s="163"/>
      <c r="BF277" s="163"/>
      <c r="BG277" s="163"/>
      <c r="BH277" s="163"/>
      <c r="BI277" s="163"/>
      <c r="BJ277" s="185" t="s">
        <v>4174</v>
      </c>
      <c r="BK277" s="185"/>
      <c r="BL277" s="185"/>
      <c r="BM277" s="185"/>
      <c r="BN277" s="185"/>
      <c r="BO277" s="185"/>
      <c r="BP277" s="185"/>
      <c r="BQ277" s="185"/>
      <c r="BR277" s="185"/>
      <c r="BS277" s="185"/>
      <c r="BT277" s="185"/>
      <c r="BU277" s="210" t="s">
        <v>4175</v>
      </c>
      <c r="BV277" s="210"/>
      <c r="BW277" s="210"/>
      <c r="BX277" s="210"/>
      <c r="BY277" s="210"/>
      <c r="BZ277" s="210"/>
      <c r="CA277" s="210"/>
      <c r="CB277" s="210"/>
      <c r="CC277" s="210"/>
      <c r="CD277" s="210"/>
      <c r="CE277" s="210"/>
      <c r="CF277" s="210"/>
      <c r="CG277" s="210"/>
      <c r="CH277" s="210"/>
      <c r="CI277" s="210"/>
      <c r="CJ277" s="210"/>
      <c r="CK277" s="210"/>
      <c r="CL277" s="210"/>
      <c r="CM277" s="210"/>
      <c r="CN277" s="210"/>
      <c r="CO277" s="163" t="s">
        <v>4174</v>
      </c>
      <c r="CP277" s="163"/>
      <c r="CQ277" s="163"/>
      <c r="CR277" s="163"/>
      <c r="CS277" s="163"/>
      <c r="CT277" s="163"/>
      <c r="CU277" s="163"/>
      <c r="CV277" s="163"/>
      <c r="CW277" s="163"/>
      <c r="CX277" s="163"/>
      <c r="CY277" s="163"/>
      <c r="CZ277" s="163"/>
      <c r="DA277" s="185" t="s">
        <v>4174</v>
      </c>
      <c r="DB277" s="185"/>
      <c r="DC277" s="185"/>
      <c r="DD277" s="185"/>
      <c r="DE277" s="185"/>
      <c r="DF277" s="185"/>
      <c r="DG277" s="185"/>
      <c r="DH277" s="185"/>
      <c r="DI277" s="185"/>
      <c r="DJ277" s="185"/>
      <c r="DK277" s="185"/>
      <c r="DL277" s="185"/>
      <c r="DM277" s="185"/>
      <c r="DN277" s="185"/>
      <c r="DO277" s="185"/>
      <c r="DP277" s="185"/>
      <c r="DQ277" s="185"/>
      <c r="DR277" s="135"/>
      <c r="DS277" s="138" t="s">
        <v>4174</v>
      </c>
      <c r="DT277" s="138" t="s">
        <v>4174</v>
      </c>
      <c r="DU277" s="138">
        <v>0</v>
      </c>
      <c r="DV277" s="138">
        <v>0</v>
      </c>
      <c r="DW277" s="139">
        <v>0</v>
      </c>
      <c r="DX277" s="139">
        <v>0</v>
      </c>
    </row>
    <row r="278" spans="1:128" ht="14.45" customHeight="1">
      <c r="A278" s="164" t="s">
        <v>2</v>
      </c>
      <c r="B278" s="164" t="s">
        <v>113</v>
      </c>
      <c r="C278" s="163" t="s">
        <v>41</v>
      </c>
      <c r="D278" s="163"/>
      <c r="E278" s="163" t="s">
        <v>101</v>
      </c>
      <c r="F278" s="163"/>
      <c r="G278" s="163" t="s">
        <v>42</v>
      </c>
      <c r="H278" s="163"/>
      <c r="I278" s="163" t="s">
        <v>43</v>
      </c>
      <c r="J278" s="163"/>
      <c r="K278" s="209" t="s">
        <v>44</v>
      </c>
      <c r="L278" s="209"/>
      <c r="M278" s="163" t="s">
        <v>390</v>
      </c>
      <c r="N278" s="163"/>
      <c r="O278" s="163" t="s">
        <v>391</v>
      </c>
      <c r="P278" s="163"/>
      <c r="Q278" s="163" t="s">
        <v>392</v>
      </c>
      <c r="R278" s="163"/>
      <c r="S278" s="163" t="s">
        <v>393</v>
      </c>
      <c r="T278" s="163"/>
      <c r="U278" s="163" t="s">
        <v>102</v>
      </c>
      <c r="V278" s="163"/>
      <c r="W278" s="164" t="s">
        <v>2</v>
      </c>
      <c r="X278" s="164" t="s">
        <v>113</v>
      </c>
      <c r="Y278" s="163" t="s">
        <v>41</v>
      </c>
      <c r="Z278" s="163"/>
      <c r="AA278" s="163" t="s">
        <v>101</v>
      </c>
      <c r="AB278" s="163"/>
      <c r="AC278" s="163" t="s">
        <v>42</v>
      </c>
      <c r="AD278" s="163"/>
      <c r="AE278" s="163" t="s">
        <v>43</v>
      </c>
      <c r="AF278" s="163"/>
      <c r="AG278" s="209" t="s">
        <v>44</v>
      </c>
      <c r="AH278" s="209"/>
      <c r="AI278" s="163" t="s">
        <v>390</v>
      </c>
      <c r="AJ278" s="163"/>
      <c r="AK278" s="163" t="s">
        <v>391</v>
      </c>
      <c r="AL278" s="163"/>
      <c r="AM278" s="163" t="s">
        <v>392</v>
      </c>
      <c r="AN278" s="163"/>
      <c r="AO278" s="163" t="s">
        <v>393</v>
      </c>
      <c r="AP278" s="163"/>
      <c r="AQ278" s="163" t="s">
        <v>102</v>
      </c>
      <c r="AR278" s="163"/>
      <c r="AS278" s="164" t="s">
        <v>2</v>
      </c>
      <c r="AT278" s="164" t="s">
        <v>113</v>
      </c>
      <c r="AU278" s="164" t="s">
        <v>363</v>
      </c>
      <c r="AV278" s="164"/>
      <c r="AW278" s="164"/>
      <c r="AX278" s="164"/>
      <c r="AY278" s="164"/>
      <c r="AZ278" s="164"/>
      <c r="BA278" s="164"/>
      <c r="BB278" s="164"/>
      <c r="BC278" s="164"/>
      <c r="BD278" s="164"/>
      <c r="BE278" s="164" t="s">
        <v>165</v>
      </c>
      <c r="BF278" s="164"/>
      <c r="BG278" s="164"/>
      <c r="BH278" s="164"/>
      <c r="BI278" s="164" t="s">
        <v>168</v>
      </c>
      <c r="BJ278" s="164" t="s">
        <v>2</v>
      </c>
      <c r="BK278" s="164" t="s">
        <v>113</v>
      </c>
      <c r="BL278" s="185" t="s">
        <v>169</v>
      </c>
      <c r="BM278" s="185"/>
      <c r="BN278" s="185"/>
      <c r="BO278" s="185"/>
      <c r="BP278" s="185"/>
      <c r="BQ278" s="185"/>
      <c r="BR278" s="185"/>
      <c r="BS278" s="185"/>
      <c r="BT278" s="185"/>
      <c r="BU278" s="164" t="s">
        <v>2</v>
      </c>
      <c r="BV278" s="164" t="s">
        <v>113</v>
      </c>
      <c r="BW278" s="185" t="s">
        <v>394</v>
      </c>
      <c r="BX278" s="185"/>
      <c r="BY278" s="185"/>
      <c r="BZ278" s="185"/>
      <c r="CA278" s="185"/>
      <c r="CB278" s="185"/>
      <c r="CC278" s="185" t="s">
        <v>395</v>
      </c>
      <c r="CD278" s="185"/>
      <c r="CE278" s="185"/>
      <c r="CF278" s="185"/>
      <c r="CG278" s="185"/>
      <c r="CH278" s="185"/>
      <c r="CI278" s="185" t="s">
        <v>396</v>
      </c>
      <c r="CJ278" s="185"/>
      <c r="CK278" s="185"/>
      <c r="CL278" s="185"/>
      <c r="CM278" s="185"/>
      <c r="CN278" s="185"/>
      <c r="CO278" s="190" t="s">
        <v>2</v>
      </c>
      <c r="CP278" s="190" t="s">
        <v>113</v>
      </c>
      <c r="CQ278" s="163" t="s">
        <v>166</v>
      </c>
      <c r="CR278" s="163"/>
      <c r="CS278" s="163"/>
      <c r="CT278" s="163"/>
      <c r="CU278" s="163"/>
      <c r="CV278" s="163"/>
      <c r="CW278" s="163"/>
      <c r="CX278" s="163"/>
      <c r="CY278" s="163" t="s">
        <v>167</v>
      </c>
      <c r="CZ278" s="163"/>
      <c r="DA278" s="164" t="s">
        <v>2</v>
      </c>
      <c r="DB278" s="164" t="s">
        <v>113</v>
      </c>
      <c r="DC278" s="185" t="s">
        <v>371</v>
      </c>
      <c r="DD278" s="185"/>
      <c r="DE278" s="185"/>
      <c r="DF278" s="185"/>
      <c r="DG278" s="185"/>
      <c r="DH278" s="185"/>
      <c r="DI278" s="185"/>
      <c r="DJ278" s="185"/>
      <c r="DK278" s="185"/>
      <c r="DL278" s="185"/>
      <c r="DM278" s="185"/>
      <c r="DN278" s="185"/>
      <c r="DO278" s="185"/>
      <c r="DP278" s="185"/>
      <c r="DQ278" s="185"/>
      <c r="DR278" s="135"/>
      <c r="DS278" s="138" t="s">
        <v>2</v>
      </c>
      <c r="DT278" s="138" t="s">
        <v>4244</v>
      </c>
      <c r="DU278" s="138" t="e">
        <v>#VALUE!</v>
      </c>
      <c r="DV278" s="138">
        <v>0</v>
      </c>
      <c r="DW278" s="139" t="e">
        <v>#VALUE!</v>
      </c>
      <c r="DX278" s="139">
        <v>0</v>
      </c>
    </row>
    <row r="279" spans="1:128" ht="14.45" customHeight="1">
      <c r="A279" s="164"/>
      <c r="B279" s="164"/>
      <c r="C279" s="164" t="s">
        <v>170</v>
      </c>
      <c r="D279" s="164" t="s">
        <v>57</v>
      </c>
      <c r="E279" s="164" t="s">
        <v>170</v>
      </c>
      <c r="F279" s="164" t="s">
        <v>57</v>
      </c>
      <c r="G279" s="164" t="s">
        <v>170</v>
      </c>
      <c r="H279" s="164" t="s">
        <v>57</v>
      </c>
      <c r="I279" s="164" t="s">
        <v>170</v>
      </c>
      <c r="J279" s="164" t="s">
        <v>57</v>
      </c>
      <c r="K279" s="164" t="s">
        <v>170</v>
      </c>
      <c r="L279" s="164" t="s">
        <v>57</v>
      </c>
      <c r="M279" s="164" t="s">
        <v>170</v>
      </c>
      <c r="N279" s="164" t="s">
        <v>57</v>
      </c>
      <c r="O279" s="164" t="s">
        <v>170</v>
      </c>
      <c r="P279" s="164" t="s">
        <v>57</v>
      </c>
      <c r="Q279" s="164" t="s">
        <v>170</v>
      </c>
      <c r="R279" s="164" t="s">
        <v>57</v>
      </c>
      <c r="S279" s="164" t="s">
        <v>170</v>
      </c>
      <c r="T279" s="164" t="s">
        <v>57</v>
      </c>
      <c r="U279" s="164" t="s">
        <v>170</v>
      </c>
      <c r="V279" s="164" t="s">
        <v>57</v>
      </c>
      <c r="W279" s="164"/>
      <c r="X279" s="164"/>
      <c r="Y279" s="164" t="s">
        <v>170</v>
      </c>
      <c r="Z279" s="164" t="s">
        <v>57</v>
      </c>
      <c r="AA279" s="164" t="s">
        <v>170</v>
      </c>
      <c r="AB279" s="164" t="s">
        <v>57</v>
      </c>
      <c r="AC279" s="164" t="s">
        <v>170</v>
      </c>
      <c r="AD279" s="164" t="s">
        <v>57</v>
      </c>
      <c r="AE279" s="164" t="s">
        <v>170</v>
      </c>
      <c r="AF279" s="164" t="s">
        <v>57</v>
      </c>
      <c r="AG279" s="164" t="s">
        <v>170</v>
      </c>
      <c r="AH279" s="164" t="s">
        <v>57</v>
      </c>
      <c r="AI279" s="164" t="s">
        <v>170</v>
      </c>
      <c r="AJ279" s="164" t="s">
        <v>57</v>
      </c>
      <c r="AK279" s="164" t="s">
        <v>170</v>
      </c>
      <c r="AL279" s="164" t="s">
        <v>57</v>
      </c>
      <c r="AM279" s="164" t="s">
        <v>170</v>
      </c>
      <c r="AN279" s="164" t="s">
        <v>57</v>
      </c>
      <c r="AO279" s="164" t="s">
        <v>170</v>
      </c>
      <c r="AP279" s="164" t="s">
        <v>57</v>
      </c>
      <c r="AQ279" s="164" t="s">
        <v>170</v>
      </c>
      <c r="AR279" s="164" t="s">
        <v>57</v>
      </c>
      <c r="AS279" s="164"/>
      <c r="AT279" s="164"/>
      <c r="AU279" s="164" t="s">
        <v>41</v>
      </c>
      <c r="AV279" s="164" t="s">
        <v>101</v>
      </c>
      <c r="AW279" s="164" t="s">
        <v>42</v>
      </c>
      <c r="AX279" s="164" t="s">
        <v>43</v>
      </c>
      <c r="AY279" s="164" t="s">
        <v>44</v>
      </c>
      <c r="AZ279" s="164" t="s">
        <v>390</v>
      </c>
      <c r="BA279" s="164" t="s">
        <v>391</v>
      </c>
      <c r="BB279" s="164" t="s">
        <v>392</v>
      </c>
      <c r="BC279" s="164" t="s">
        <v>393</v>
      </c>
      <c r="BD279" s="164" t="s">
        <v>102</v>
      </c>
      <c r="BE279" s="204" t="s">
        <v>433</v>
      </c>
      <c r="BF279" s="204" t="s">
        <v>279</v>
      </c>
      <c r="BG279" s="204" t="s">
        <v>172</v>
      </c>
      <c r="BH279" s="204" t="s">
        <v>173</v>
      </c>
      <c r="BI279" s="164"/>
      <c r="BJ279" s="164"/>
      <c r="BK279" s="164"/>
      <c r="BL279" s="200" t="s">
        <v>434</v>
      </c>
      <c r="BM279" s="200" t="s">
        <v>344</v>
      </c>
      <c r="BN279" s="200" t="s">
        <v>435</v>
      </c>
      <c r="BO279" s="200" t="s">
        <v>436</v>
      </c>
      <c r="BP279" s="200" t="s">
        <v>437</v>
      </c>
      <c r="BQ279" s="200" t="s">
        <v>175</v>
      </c>
      <c r="BR279" s="200" t="s">
        <v>176</v>
      </c>
      <c r="BS279" s="200" t="s">
        <v>69</v>
      </c>
      <c r="BT279" s="200" t="s">
        <v>70</v>
      </c>
      <c r="BU279" s="164"/>
      <c r="BV279" s="164"/>
      <c r="BW279" s="185" t="s">
        <v>417</v>
      </c>
      <c r="BX279" s="185"/>
      <c r="BY279" s="185" t="s">
        <v>418</v>
      </c>
      <c r="BZ279" s="185"/>
      <c r="CA279" s="185" t="s">
        <v>419</v>
      </c>
      <c r="CB279" s="185"/>
      <c r="CC279" s="185" t="s">
        <v>417</v>
      </c>
      <c r="CD279" s="185"/>
      <c r="CE279" s="185" t="s">
        <v>418</v>
      </c>
      <c r="CF279" s="185"/>
      <c r="CG279" s="185" t="s">
        <v>419</v>
      </c>
      <c r="CH279" s="185"/>
      <c r="CI279" s="185" t="s">
        <v>417</v>
      </c>
      <c r="CJ279" s="185"/>
      <c r="CK279" s="185" t="s">
        <v>418</v>
      </c>
      <c r="CL279" s="185"/>
      <c r="CM279" s="185" t="s">
        <v>419</v>
      </c>
      <c r="CN279" s="185"/>
      <c r="CO279" s="190"/>
      <c r="CP279" s="190"/>
      <c r="CQ279" s="189" t="s">
        <v>338</v>
      </c>
      <c r="CR279" s="189" t="s">
        <v>341</v>
      </c>
      <c r="CS279" s="189" t="s">
        <v>339</v>
      </c>
      <c r="CT279" s="189" t="s">
        <v>340</v>
      </c>
      <c r="CU279" s="189" t="s">
        <v>342</v>
      </c>
      <c r="CV279" s="189" t="s">
        <v>66</v>
      </c>
      <c r="CW279" s="189" t="s">
        <v>174</v>
      </c>
      <c r="CX279" s="189" t="s">
        <v>280</v>
      </c>
      <c r="CY279" s="189" t="s">
        <v>66</v>
      </c>
      <c r="CZ279" s="189" t="s">
        <v>174</v>
      </c>
      <c r="DA279" s="164"/>
      <c r="DB279" s="164"/>
      <c r="DC279" s="189" t="s">
        <v>60</v>
      </c>
      <c r="DD279" s="189" t="s">
        <v>62</v>
      </c>
      <c r="DE279" s="189" t="s">
        <v>96</v>
      </c>
      <c r="DF279" s="189" t="s">
        <v>97</v>
      </c>
      <c r="DG279" s="189" t="s">
        <v>421</v>
      </c>
      <c r="DH279" s="189" t="s">
        <v>98</v>
      </c>
      <c r="DI279" s="189" t="s">
        <v>99</v>
      </c>
      <c r="DJ279" s="189" t="s">
        <v>83</v>
      </c>
      <c r="DK279" s="189" t="s">
        <v>420</v>
      </c>
      <c r="DL279" s="189" t="s">
        <v>100</v>
      </c>
      <c r="DM279" s="189" t="s">
        <v>422</v>
      </c>
      <c r="DN279" s="189" t="s">
        <v>86</v>
      </c>
      <c r="DO279" s="189" t="s">
        <v>68</v>
      </c>
      <c r="DP279" s="189" t="s">
        <v>67</v>
      </c>
      <c r="DQ279" s="189" t="s">
        <v>0</v>
      </c>
      <c r="DR279" s="135"/>
      <c r="DS279" s="138" t="s">
        <v>2</v>
      </c>
      <c r="DT279" s="138" t="s">
        <v>2</v>
      </c>
      <c r="DU279" s="138" t="e">
        <v>#VALUE!</v>
      </c>
      <c r="DV279" s="138" t="e">
        <v>#VALUE!</v>
      </c>
      <c r="DW279" s="139" t="e">
        <v>#VALUE!</v>
      </c>
      <c r="DX279" s="139">
        <v>0</v>
      </c>
    </row>
    <row r="280" spans="1:128" ht="24" customHeight="1">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c r="AA280" s="164"/>
      <c r="AB280" s="164"/>
      <c r="AC280" s="164"/>
      <c r="AD280" s="164"/>
      <c r="AE280" s="164"/>
      <c r="AF280" s="164"/>
      <c r="AG280" s="164"/>
      <c r="AH280" s="164"/>
      <c r="AI280" s="164"/>
      <c r="AJ280" s="164"/>
      <c r="AK280" s="164"/>
      <c r="AL280" s="164"/>
      <c r="AM280" s="164"/>
      <c r="AN280" s="164"/>
      <c r="AO280" s="164"/>
      <c r="AP280" s="164"/>
      <c r="AQ280" s="164"/>
      <c r="AR280" s="164"/>
      <c r="AS280" s="164"/>
      <c r="AT280" s="164"/>
      <c r="AU280" s="164"/>
      <c r="AV280" s="164"/>
      <c r="AW280" s="164"/>
      <c r="AX280" s="164"/>
      <c r="AY280" s="164"/>
      <c r="AZ280" s="164"/>
      <c r="BA280" s="164"/>
      <c r="BB280" s="164"/>
      <c r="BC280" s="164"/>
      <c r="BD280" s="164"/>
      <c r="BE280" s="204"/>
      <c r="BF280" s="204"/>
      <c r="BG280" s="204"/>
      <c r="BH280" s="204"/>
      <c r="BI280" s="164"/>
      <c r="BJ280" s="164"/>
      <c r="BK280" s="164"/>
      <c r="BL280" s="200"/>
      <c r="BM280" s="200"/>
      <c r="BN280" s="200"/>
      <c r="BO280" s="200"/>
      <c r="BP280" s="200"/>
      <c r="BQ280" s="200"/>
      <c r="BR280" s="200"/>
      <c r="BS280" s="200"/>
      <c r="BT280" s="200"/>
      <c r="BU280" s="164"/>
      <c r="BV280" s="164"/>
      <c r="BW280" s="67" t="s">
        <v>170</v>
      </c>
      <c r="BX280" s="67" t="s">
        <v>57</v>
      </c>
      <c r="BY280" s="67" t="s">
        <v>170</v>
      </c>
      <c r="BZ280" s="67" t="s">
        <v>57</v>
      </c>
      <c r="CA280" s="67" t="s">
        <v>170</v>
      </c>
      <c r="CB280" s="67" t="s">
        <v>57</v>
      </c>
      <c r="CC280" s="67" t="s">
        <v>170</v>
      </c>
      <c r="CD280" s="67" t="s">
        <v>57</v>
      </c>
      <c r="CE280" s="67" t="s">
        <v>170</v>
      </c>
      <c r="CF280" s="67" t="s">
        <v>57</v>
      </c>
      <c r="CG280" s="67" t="s">
        <v>170</v>
      </c>
      <c r="CH280" s="67" t="s">
        <v>57</v>
      </c>
      <c r="CI280" s="67" t="s">
        <v>170</v>
      </c>
      <c r="CJ280" s="67" t="s">
        <v>57</v>
      </c>
      <c r="CK280" s="67" t="s">
        <v>170</v>
      </c>
      <c r="CL280" s="67" t="s">
        <v>57</v>
      </c>
      <c r="CM280" s="67" t="s">
        <v>170</v>
      </c>
      <c r="CN280" s="67" t="s">
        <v>57</v>
      </c>
      <c r="CO280" s="190"/>
      <c r="CP280" s="190"/>
      <c r="CQ280" s="189"/>
      <c r="CR280" s="189"/>
      <c r="CS280" s="189"/>
      <c r="CT280" s="189"/>
      <c r="CU280" s="189"/>
      <c r="CV280" s="189"/>
      <c r="CW280" s="189"/>
      <c r="CX280" s="189"/>
      <c r="CY280" s="189"/>
      <c r="CZ280" s="189"/>
      <c r="DA280" s="164"/>
      <c r="DB280" s="164"/>
      <c r="DC280" s="189"/>
      <c r="DD280" s="189"/>
      <c r="DE280" s="189"/>
      <c r="DF280" s="189"/>
      <c r="DG280" s="189"/>
      <c r="DH280" s="189"/>
      <c r="DI280" s="189"/>
      <c r="DJ280" s="189"/>
      <c r="DK280" s="189"/>
      <c r="DL280" s="189"/>
      <c r="DM280" s="189"/>
      <c r="DN280" s="189"/>
      <c r="DO280" s="189"/>
      <c r="DP280" s="189"/>
      <c r="DQ280" s="189"/>
      <c r="DR280" s="135"/>
      <c r="DS280" s="138" t="s">
        <v>2</v>
      </c>
      <c r="DT280" s="138" t="s">
        <v>2</v>
      </c>
      <c r="DU280" s="138" t="e">
        <v>#VALUE!</v>
      </c>
      <c r="DV280" s="138" t="e">
        <v>#VALUE!</v>
      </c>
      <c r="DW280" s="139">
        <v>0</v>
      </c>
      <c r="DX280" s="139">
        <v>0</v>
      </c>
    </row>
    <row r="281" spans="1:128">
      <c r="A281" s="19" t="s">
        <v>132</v>
      </c>
      <c r="B281" s="67"/>
      <c r="C281" s="164"/>
      <c r="D281" s="164"/>
      <c r="E281" s="164"/>
      <c r="F281" s="164"/>
      <c r="G281" s="164"/>
      <c r="H281" s="164"/>
      <c r="I281" s="164"/>
      <c r="J281" s="164"/>
      <c r="K281" s="164"/>
      <c r="L281" s="164"/>
      <c r="M281" s="164"/>
      <c r="N281" s="164"/>
      <c r="O281" s="164"/>
      <c r="P281" s="164"/>
      <c r="Q281" s="164"/>
      <c r="R281" s="164"/>
      <c r="S281" s="164"/>
      <c r="T281" s="164"/>
      <c r="U281" s="67"/>
      <c r="V281" s="67"/>
      <c r="W281" s="19" t="s">
        <v>132</v>
      </c>
      <c r="X281" s="67"/>
      <c r="Y281" s="213"/>
      <c r="Z281" s="213"/>
      <c r="AA281" s="213"/>
      <c r="AB281" s="213"/>
      <c r="AC281" s="213"/>
      <c r="AD281" s="213"/>
      <c r="AE281" s="213"/>
      <c r="AF281" s="213"/>
      <c r="AG281" s="213"/>
      <c r="AH281" s="213"/>
      <c r="AI281" s="213"/>
      <c r="AJ281" s="213"/>
      <c r="AK281" s="213"/>
      <c r="AL281" s="213"/>
      <c r="AM281" s="213"/>
      <c r="AN281" s="213"/>
      <c r="AO281" s="213"/>
      <c r="AP281" s="213"/>
      <c r="AQ281" s="67"/>
      <c r="AR281" s="67"/>
      <c r="AS281" s="19" t="s">
        <v>132</v>
      </c>
      <c r="AT281" s="67"/>
      <c r="AU281" s="211"/>
      <c r="AV281" s="211"/>
      <c r="AW281" s="211"/>
      <c r="AX281" s="211"/>
      <c r="AY281" s="211"/>
      <c r="AZ281" s="211"/>
      <c r="BA281" s="211"/>
      <c r="BB281" s="211"/>
      <c r="BC281" s="211"/>
      <c r="BD281" s="211"/>
      <c r="BE281" s="211"/>
      <c r="BF281" s="211"/>
      <c r="BG281" s="211"/>
      <c r="BH281" s="211"/>
      <c r="BI281" s="211"/>
      <c r="BJ281" s="19" t="s">
        <v>132</v>
      </c>
      <c r="BK281" s="67"/>
      <c r="BL281" s="3"/>
      <c r="BM281" s="3"/>
      <c r="BN281" s="3"/>
      <c r="BO281" s="3"/>
      <c r="BP281" s="3"/>
      <c r="BQ281" s="3"/>
      <c r="BR281" s="3"/>
      <c r="BS281" s="3"/>
      <c r="BT281" s="3"/>
      <c r="BU281" s="19" t="s">
        <v>132</v>
      </c>
      <c r="BV281" s="67"/>
      <c r="BW281" s="211"/>
      <c r="BX281" s="211"/>
      <c r="BY281" s="211"/>
      <c r="BZ281" s="211"/>
      <c r="CA281" s="211"/>
      <c r="CB281" s="211"/>
      <c r="CC281" s="211"/>
      <c r="CD281" s="211"/>
      <c r="CE281" s="211"/>
      <c r="CF281" s="211"/>
      <c r="CG281" s="211"/>
      <c r="CH281" s="211"/>
      <c r="CI281" s="211"/>
      <c r="CJ281" s="211"/>
      <c r="CK281" s="211"/>
      <c r="CL281" s="211"/>
      <c r="CM281" s="211"/>
      <c r="CN281" s="211"/>
      <c r="CO281" s="19" t="s">
        <v>132</v>
      </c>
      <c r="CP281" s="67"/>
      <c r="CQ281" s="215"/>
      <c r="CR281" s="215"/>
      <c r="CS281" s="215"/>
      <c r="CT281" s="215"/>
      <c r="CU281" s="215"/>
      <c r="CV281" s="215"/>
      <c r="CW281" s="215"/>
      <c r="CX281" s="215"/>
      <c r="CY281" s="215"/>
      <c r="CZ281" s="215"/>
      <c r="DA281" s="19" t="s">
        <v>132</v>
      </c>
      <c r="DB281" s="67"/>
      <c r="DC281" s="211"/>
      <c r="DD281" s="211"/>
      <c r="DE281" s="211"/>
      <c r="DF281" s="211"/>
      <c r="DG281" s="211"/>
      <c r="DH281" s="211"/>
      <c r="DI281" s="211"/>
      <c r="DJ281" s="211"/>
      <c r="DK281" s="211"/>
      <c r="DL281" s="211"/>
      <c r="DM281" s="211"/>
      <c r="DN281" s="211"/>
      <c r="DO281" s="211"/>
      <c r="DP281" s="211"/>
      <c r="DQ281" s="211"/>
      <c r="DR281" s="135"/>
      <c r="DS281" s="138" t="s">
        <v>132</v>
      </c>
      <c r="DT281" s="138" t="s">
        <v>132</v>
      </c>
      <c r="DU281" s="138">
        <v>0</v>
      </c>
      <c r="DV281" s="138">
        <v>0</v>
      </c>
      <c r="DW281" s="139">
        <v>0</v>
      </c>
      <c r="DX281" s="139">
        <v>0</v>
      </c>
    </row>
    <row r="282" spans="1:128" ht="14.45" customHeight="1">
      <c r="A282" s="162" t="s">
        <v>224</v>
      </c>
      <c r="B282" s="13" t="s">
        <v>119</v>
      </c>
      <c r="C282" s="74">
        <v>159</v>
      </c>
      <c r="D282" s="74">
        <v>65</v>
      </c>
      <c r="E282" s="74">
        <v>66</v>
      </c>
      <c r="F282" s="74">
        <v>30</v>
      </c>
      <c r="G282" s="74">
        <v>0</v>
      </c>
      <c r="H282" s="74">
        <v>0</v>
      </c>
      <c r="I282" s="74">
        <v>15</v>
      </c>
      <c r="J282" s="74">
        <v>6</v>
      </c>
      <c r="K282" s="74">
        <v>31</v>
      </c>
      <c r="L282" s="74">
        <v>15</v>
      </c>
      <c r="M282" s="74">
        <v>115</v>
      </c>
      <c r="N282" s="74">
        <v>65</v>
      </c>
      <c r="O282" s="74">
        <v>0</v>
      </c>
      <c r="P282" s="74">
        <v>0</v>
      </c>
      <c r="Q282" s="74">
        <v>41</v>
      </c>
      <c r="R282" s="74">
        <v>15</v>
      </c>
      <c r="S282" s="74">
        <v>0</v>
      </c>
      <c r="T282" s="74">
        <v>0</v>
      </c>
      <c r="U282" s="67">
        <v>427</v>
      </c>
      <c r="V282" s="67">
        <v>196</v>
      </c>
      <c r="W282" s="162" t="s">
        <v>224</v>
      </c>
      <c r="X282" s="13" t="s">
        <v>119</v>
      </c>
      <c r="Y282" s="74">
        <v>1</v>
      </c>
      <c r="Z282" s="74">
        <v>0</v>
      </c>
      <c r="AA282" s="74">
        <v>7</v>
      </c>
      <c r="AB282" s="74">
        <v>2</v>
      </c>
      <c r="AC282" s="74">
        <v>0</v>
      </c>
      <c r="AD282" s="74">
        <v>0</v>
      </c>
      <c r="AE282" s="74">
        <v>0</v>
      </c>
      <c r="AF282" s="74">
        <v>0</v>
      </c>
      <c r="AG282" s="74">
        <v>0</v>
      </c>
      <c r="AH282" s="74">
        <v>0</v>
      </c>
      <c r="AI282" s="74">
        <v>25</v>
      </c>
      <c r="AJ282" s="74">
        <v>16</v>
      </c>
      <c r="AK282" s="74">
        <v>0</v>
      </c>
      <c r="AL282" s="74">
        <v>0</v>
      </c>
      <c r="AM282" s="74">
        <v>5</v>
      </c>
      <c r="AN282" s="74">
        <v>2</v>
      </c>
      <c r="AO282" s="74">
        <v>0</v>
      </c>
      <c r="AP282" s="74">
        <v>0</v>
      </c>
      <c r="AQ282" s="67">
        <v>38</v>
      </c>
      <c r="AR282" s="67">
        <v>20</v>
      </c>
      <c r="AS282" s="162" t="s">
        <v>224</v>
      </c>
      <c r="AT282" s="13" t="s">
        <v>119</v>
      </c>
      <c r="AU282" s="74">
        <v>3</v>
      </c>
      <c r="AV282" s="74">
        <v>2</v>
      </c>
      <c r="AW282" s="74">
        <v>0</v>
      </c>
      <c r="AX282" s="74">
        <v>1</v>
      </c>
      <c r="AY282" s="74">
        <v>1</v>
      </c>
      <c r="AZ282" s="74">
        <v>2</v>
      </c>
      <c r="BA282" s="74">
        <v>0</v>
      </c>
      <c r="BB282" s="74">
        <v>2</v>
      </c>
      <c r="BC282" s="74">
        <v>0</v>
      </c>
      <c r="BD282" s="67">
        <v>11</v>
      </c>
      <c r="BE282" s="76">
        <v>10</v>
      </c>
      <c r="BF282" s="74">
        <v>8</v>
      </c>
      <c r="BG282" s="74">
        <v>0</v>
      </c>
      <c r="BH282" s="74">
        <v>1</v>
      </c>
      <c r="BI282" s="74">
        <v>2</v>
      </c>
      <c r="BJ282" s="162" t="s">
        <v>224</v>
      </c>
      <c r="BK282" s="13" t="s">
        <v>119</v>
      </c>
      <c r="BL282" s="74">
        <v>0</v>
      </c>
      <c r="BM282" s="74">
        <v>168</v>
      </c>
      <c r="BN282" s="74">
        <v>0</v>
      </c>
      <c r="BO282" s="74">
        <v>0</v>
      </c>
      <c r="BP282" s="74">
        <v>0</v>
      </c>
      <c r="BQ282" s="74">
        <v>8</v>
      </c>
      <c r="BR282" s="74">
        <v>4</v>
      </c>
      <c r="BS282" s="74">
        <v>7</v>
      </c>
      <c r="BT282" s="74">
        <v>7</v>
      </c>
      <c r="BU282" s="162" t="s">
        <v>224</v>
      </c>
      <c r="BV282" s="13" t="s">
        <v>119</v>
      </c>
      <c r="BW282" s="74">
        <v>86</v>
      </c>
      <c r="BX282" s="74">
        <v>44</v>
      </c>
      <c r="BY282" s="74">
        <v>78</v>
      </c>
      <c r="BZ282" s="74">
        <v>41</v>
      </c>
      <c r="CA282" s="74">
        <v>48</v>
      </c>
      <c r="CB282" s="74">
        <v>22</v>
      </c>
      <c r="CC282" s="74">
        <v>0</v>
      </c>
      <c r="CD282" s="74">
        <v>0</v>
      </c>
      <c r="CE282" s="74">
        <v>0</v>
      </c>
      <c r="CF282" s="74">
        <v>0</v>
      </c>
      <c r="CG282" s="74">
        <v>0</v>
      </c>
      <c r="CH282" s="74">
        <v>0</v>
      </c>
      <c r="CI282" s="74">
        <v>24</v>
      </c>
      <c r="CJ282" s="74">
        <v>10</v>
      </c>
      <c r="CK282" s="74">
        <v>22</v>
      </c>
      <c r="CL282" s="74">
        <v>10</v>
      </c>
      <c r="CM282" s="74">
        <v>10</v>
      </c>
      <c r="CN282" s="74">
        <v>2</v>
      </c>
      <c r="CO282" s="162" t="s">
        <v>224</v>
      </c>
      <c r="CP282" s="13" t="s">
        <v>119</v>
      </c>
      <c r="CQ282" s="5">
        <v>5</v>
      </c>
      <c r="CR282" s="5">
        <v>5</v>
      </c>
      <c r="CS282" s="5">
        <v>0</v>
      </c>
      <c r="CT282" s="5">
        <v>14</v>
      </c>
      <c r="CU282" s="5">
        <v>0</v>
      </c>
      <c r="CV282" s="29">
        <v>24</v>
      </c>
      <c r="CW282" s="5">
        <v>6</v>
      </c>
      <c r="CX282" s="5">
        <v>3</v>
      </c>
      <c r="CY282" s="72">
        <v>2</v>
      </c>
      <c r="CZ282" s="5">
        <v>1</v>
      </c>
      <c r="DA282" s="162" t="s">
        <v>224</v>
      </c>
      <c r="DB282" s="13" t="s">
        <v>119</v>
      </c>
      <c r="DC282" s="74">
        <v>117</v>
      </c>
      <c r="DD282" s="74">
        <v>139</v>
      </c>
      <c r="DE282" s="74">
        <v>20</v>
      </c>
      <c r="DF282" s="74">
        <v>14</v>
      </c>
      <c r="DG282" s="74">
        <v>36</v>
      </c>
      <c r="DH282" s="74">
        <v>4</v>
      </c>
      <c r="DI282" s="74">
        <v>160</v>
      </c>
      <c r="DJ282" s="74">
        <v>17</v>
      </c>
      <c r="DK282" s="74">
        <v>31</v>
      </c>
      <c r="DL282" s="74">
        <v>0</v>
      </c>
      <c r="DM282" s="74">
        <v>0</v>
      </c>
      <c r="DN282" s="74">
        <v>5</v>
      </c>
      <c r="DO282" s="74">
        <v>0</v>
      </c>
      <c r="DP282" s="74">
        <v>5</v>
      </c>
      <c r="DQ282" s="74">
        <v>0</v>
      </c>
      <c r="DR282" s="135"/>
      <c r="DS282" s="138" t="s">
        <v>224</v>
      </c>
      <c r="DT282" s="138" t="s">
        <v>4407</v>
      </c>
      <c r="DU282" s="138">
        <v>110</v>
      </c>
      <c r="DV282" s="138">
        <v>58</v>
      </c>
      <c r="DW282" s="139">
        <v>336</v>
      </c>
      <c r="DX282" s="139">
        <v>538</v>
      </c>
    </row>
    <row r="283" spans="1:128">
      <c r="A283" s="162"/>
      <c r="B283" s="13" t="s">
        <v>120</v>
      </c>
      <c r="C283" s="74">
        <v>108</v>
      </c>
      <c r="D283" s="74">
        <v>45</v>
      </c>
      <c r="E283" s="74">
        <v>32</v>
      </c>
      <c r="F283" s="74">
        <v>20</v>
      </c>
      <c r="G283" s="74">
        <v>0</v>
      </c>
      <c r="H283" s="74">
        <v>0</v>
      </c>
      <c r="I283" s="74">
        <v>0</v>
      </c>
      <c r="J283" s="74">
        <v>0</v>
      </c>
      <c r="K283" s="74">
        <v>57</v>
      </c>
      <c r="L283" s="74">
        <v>14</v>
      </c>
      <c r="M283" s="74">
        <v>113</v>
      </c>
      <c r="N283" s="74">
        <v>63</v>
      </c>
      <c r="O283" s="74">
        <v>0</v>
      </c>
      <c r="P283" s="74">
        <v>0</v>
      </c>
      <c r="Q283" s="74">
        <v>50</v>
      </c>
      <c r="R283" s="74">
        <v>9</v>
      </c>
      <c r="S283" s="74">
        <v>0</v>
      </c>
      <c r="T283" s="74">
        <v>0</v>
      </c>
      <c r="U283" s="67">
        <v>360</v>
      </c>
      <c r="V283" s="67">
        <v>151</v>
      </c>
      <c r="W283" s="162"/>
      <c r="X283" s="13" t="s">
        <v>120</v>
      </c>
      <c r="Y283" s="74">
        <v>0</v>
      </c>
      <c r="Z283" s="74">
        <v>0</v>
      </c>
      <c r="AA283" s="74">
        <v>0</v>
      </c>
      <c r="AB283" s="74">
        <v>0</v>
      </c>
      <c r="AC283" s="74">
        <v>0</v>
      </c>
      <c r="AD283" s="74">
        <v>0</v>
      </c>
      <c r="AE283" s="74">
        <v>0</v>
      </c>
      <c r="AF283" s="74">
        <v>0</v>
      </c>
      <c r="AG283" s="74">
        <v>1</v>
      </c>
      <c r="AH283" s="74">
        <v>0</v>
      </c>
      <c r="AI283" s="74">
        <v>42</v>
      </c>
      <c r="AJ283" s="74">
        <v>22</v>
      </c>
      <c r="AK283" s="74">
        <v>0</v>
      </c>
      <c r="AL283" s="74">
        <v>0</v>
      </c>
      <c r="AM283" s="74">
        <v>21</v>
      </c>
      <c r="AN283" s="74">
        <v>2</v>
      </c>
      <c r="AO283" s="74">
        <v>0</v>
      </c>
      <c r="AP283" s="74">
        <v>0</v>
      </c>
      <c r="AQ283" s="67">
        <v>64</v>
      </c>
      <c r="AR283" s="67">
        <v>24</v>
      </c>
      <c r="AS283" s="162"/>
      <c r="AT283" s="13" t="s">
        <v>120</v>
      </c>
      <c r="AU283" s="74">
        <v>2</v>
      </c>
      <c r="AV283" s="74">
        <v>1</v>
      </c>
      <c r="AW283" s="74">
        <v>0</v>
      </c>
      <c r="AX283" s="74">
        <v>0</v>
      </c>
      <c r="AY283" s="74">
        <v>1</v>
      </c>
      <c r="AZ283" s="74">
        <v>2</v>
      </c>
      <c r="BA283" s="74">
        <v>0</v>
      </c>
      <c r="BB283" s="74">
        <v>1</v>
      </c>
      <c r="BC283" s="74">
        <v>0</v>
      </c>
      <c r="BD283" s="67">
        <v>7</v>
      </c>
      <c r="BE283" s="76">
        <v>7</v>
      </c>
      <c r="BF283" s="74">
        <v>4</v>
      </c>
      <c r="BG283" s="74">
        <v>2</v>
      </c>
      <c r="BH283" s="74">
        <v>3</v>
      </c>
      <c r="BI283" s="74">
        <v>1</v>
      </c>
      <c r="BJ283" s="162"/>
      <c r="BK283" s="13" t="s">
        <v>120</v>
      </c>
      <c r="BL283" s="74">
        <v>0</v>
      </c>
      <c r="BM283" s="74">
        <v>67</v>
      </c>
      <c r="BN283" s="74">
        <v>0</v>
      </c>
      <c r="BO283" s="74">
        <v>53</v>
      </c>
      <c r="BP283" s="74">
        <v>0</v>
      </c>
      <c r="BQ283" s="74">
        <v>4</v>
      </c>
      <c r="BR283" s="74">
        <v>7</v>
      </c>
      <c r="BS283" s="74">
        <v>7</v>
      </c>
      <c r="BT283" s="74">
        <v>7</v>
      </c>
      <c r="BU283" s="162"/>
      <c r="BV283" s="13" t="s">
        <v>120</v>
      </c>
      <c r="BW283" s="74">
        <v>72</v>
      </c>
      <c r="BX283" s="74">
        <v>27</v>
      </c>
      <c r="BY283" s="74">
        <v>71</v>
      </c>
      <c r="BZ283" s="74">
        <v>27</v>
      </c>
      <c r="CA283" s="74">
        <v>59</v>
      </c>
      <c r="CB283" s="74">
        <v>25</v>
      </c>
      <c r="CC283" s="74">
        <v>0</v>
      </c>
      <c r="CD283" s="74">
        <v>0</v>
      </c>
      <c r="CE283" s="74">
        <v>0</v>
      </c>
      <c r="CF283" s="74">
        <v>0</v>
      </c>
      <c r="CG283" s="74">
        <v>0</v>
      </c>
      <c r="CH283" s="74">
        <v>0</v>
      </c>
      <c r="CI283" s="74">
        <v>41</v>
      </c>
      <c r="CJ283" s="74">
        <v>15</v>
      </c>
      <c r="CK283" s="74">
        <v>39</v>
      </c>
      <c r="CL283" s="74">
        <v>15</v>
      </c>
      <c r="CM283" s="74">
        <v>15</v>
      </c>
      <c r="CN283" s="74">
        <v>2</v>
      </c>
      <c r="CO283" s="162"/>
      <c r="CP283" s="13" t="s">
        <v>120</v>
      </c>
      <c r="CQ283" s="5">
        <v>4</v>
      </c>
      <c r="CR283" s="5">
        <v>5</v>
      </c>
      <c r="CS283" s="5">
        <v>0</v>
      </c>
      <c r="CT283" s="5">
        <v>6</v>
      </c>
      <c r="CU283" s="5">
        <v>0</v>
      </c>
      <c r="CV283" s="29">
        <v>15</v>
      </c>
      <c r="CW283" s="5">
        <v>6</v>
      </c>
      <c r="CX283" s="5">
        <v>1</v>
      </c>
      <c r="CY283" s="72">
        <v>5</v>
      </c>
      <c r="CZ283" s="5">
        <v>2</v>
      </c>
      <c r="DA283" s="162"/>
      <c r="DB283" s="13" t="s">
        <v>120</v>
      </c>
      <c r="DC283" s="74">
        <v>121</v>
      </c>
      <c r="DD283" s="74">
        <v>107</v>
      </c>
      <c r="DE283" s="74">
        <v>0</v>
      </c>
      <c r="DF283" s="74">
        <v>0</v>
      </c>
      <c r="DG283" s="74">
        <v>0</v>
      </c>
      <c r="DH283" s="74">
        <v>0</v>
      </c>
      <c r="DI283" s="74">
        <v>169</v>
      </c>
      <c r="DJ283" s="74">
        <v>0</v>
      </c>
      <c r="DK283" s="74">
        <v>0</v>
      </c>
      <c r="DL283" s="74">
        <v>0</v>
      </c>
      <c r="DM283" s="74">
        <v>0</v>
      </c>
      <c r="DN283" s="74">
        <v>20</v>
      </c>
      <c r="DO283" s="74">
        <v>0</v>
      </c>
      <c r="DP283" s="74">
        <v>1</v>
      </c>
      <c r="DQ283" s="74">
        <v>0</v>
      </c>
      <c r="DR283" s="135"/>
      <c r="DS283" s="138" t="s">
        <v>224</v>
      </c>
      <c r="DT283" s="138" t="s">
        <v>4408</v>
      </c>
      <c r="DU283" s="138">
        <v>113</v>
      </c>
      <c r="DV283" s="138">
        <v>74</v>
      </c>
      <c r="DW283" s="139">
        <v>346</v>
      </c>
      <c r="DX283" s="139">
        <v>397</v>
      </c>
    </row>
    <row r="284" spans="1:128">
      <c r="A284" s="162"/>
      <c r="B284" s="103" t="s">
        <v>102</v>
      </c>
      <c r="C284" s="105">
        <v>267</v>
      </c>
      <c r="D284" s="105">
        <v>110</v>
      </c>
      <c r="E284" s="105">
        <v>98</v>
      </c>
      <c r="F284" s="105">
        <v>50</v>
      </c>
      <c r="G284" s="105">
        <v>0</v>
      </c>
      <c r="H284" s="105">
        <v>0</v>
      </c>
      <c r="I284" s="105">
        <v>15</v>
      </c>
      <c r="J284" s="105">
        <v>6</v>
      </c>
      <c r="K284" s="105">
        <v>88</v>
      </c>
      <c r="L284" s="105">
        <v>29</v>
      </c>
      <c r="M284" s="105">
        <v>228</v>
      </c>
      <c r="N284" s="105">
        <v>128</v>
      </c>
      <c r="O284" s="105">
        <v>0</v>
      </c>
      <c r="P284" s="105">
        <v>0</v>
      </c>
      <c r="Q284" s="105">
        <v>91</v>
      </c>
      <c r="R284" s="105">
        <v>24</v>
      </c>
      <c r="S284" s="105">
        <v>0</v>
      </c>
      <c r="T284" s="105">
        <v>0</v>
      </c>
      <c r="U284" s="105">
        <v>787</v>
      </c>
      <c r="V284" s="105">
        <v>347</v>
      </c>
      <c r="W284" s="162"/>
      <c r="X284" s="103" t="s">
        <v>102</v>
      </c>
      <c r="Y284" s="105">
        <v>1</v>
      </c>
      <c r="Z284" s="105">
        <v>0</v>
      </c>
      <c r="AA284" s="105">
        <v>7</v>
      </c>
      <c r="AB284" s="105">
        <v>2</v>
      </c>
      <c r="AC284" s="105">
        <v>0</v>
      </c>
      <c r="AD284" s="105">
        <v>0</v>
      </c>
      <c r="AE284" s="105">
        <v>0</v>
      </c>
      <c r="AF284" s="105">
        <v>0</v>
      </c>
      <c r="AG284" s="105">
        <v>1</v>
      </c>
      <c r="AH284" s="105">
        <v>0</v>
      </c>
      <c r="AI284" s="105">
        <v>67</v>
      </c>
      <c r="AJ284" s="105">
        <v>38</v>
      </c>
      <c r="AK284" s="105">
        <v>0</v>
      </c>
      <c r="AL284" s="105">
        <v>0</v>
      </c>
      <c r="AM284" s="105">
        <v>26</v>
      </c>
      <c r="AN284" s="105">
        <v>4</v>
      </c>
      <c r="AO284" s="105">
        <v>0</v>
      </c>
      <c r="AP284" s="105">
        <v>0</v>
      </c>
      <c r="AQ284" s="105">
        <v>102</v>
      </c>
      <c r="AR284" s="105">
        <v>44</v>
      </c>
      <c r="AS284" s="162"/>
      <c r="AT284" s="103" t="s">
        <v>102</v>
      </c>
      <c r="AU284" s="105">
        <v>5</v>
      </c>
      <c r="AV284" s="105">
        <v>3</v>
      </c>
      <c r="AW284" s="105">
        <v>0</v>
      </c>
      <c r="AX284" s="105">
        <v>1</v>
      </c>
      <c r="AY284" s="105">
        <v>2</v>
      </c>
      <c r="AZ284" s="105">
        <v>4</v>
      </c>
      <c r="BA284" s="105">
        <v>0</v>
      </c>
      <c r="BB284" s="105">
        <v>3</v>
      </c>
      <c r="BC284" s="105">
        <v>0</v>
      </c>
      <c r="BD284" s="105">
        <v>18</v>
      </c>
      <c r="BE284" s="105">
        <v>17</v>
      </c>
      <c r="BF284" s="105">
        <v>12</v>
      </c>
      <c r="BG284" s="105">
        <v>2</v>
      </c>
      <c r="BH284" s="105">
        <v>4</v>
      </c>
      <c r="BI284" s="105">
        <v>3</v>
      </c>
      <c r="BJ284" s="162"/>
      <c r="BK284" s="103" t="s">
        <v>102</v>
      </c>
      <c r="BL284" s="105">
        <v>0</v>
      </c>
      <c r="BM284" s="105">
        <v>235</v>
      </c>
      <c r="BN284" s="105">
        <v>0</v>
      </c>
      <c r="BO284" s="105">
        <v>53</v>
      </c>
      <c r="BP284" s="105">
        <v>0</v>
      </c>
      <c r="BQ284" s="105">
        <v>12</v>
      </c>
      <c r="BR284" s="105">
        <v>11</v>
      </c>
      <c r="BS284" s="105">
        <v>14</v>
      </c>
      <c r="BT284" s="105">
        <v>14</v>
      </c>
      <c r="BU284" s="162"/>
      <c r="BV284" s="103" t="s">
        <v>102</v>
      </c>
      <c r="BW284" s="105">
        <v>158</v>
      </c>
      <c r="BX284" s="105">
        <v>71</v>
      </c>
      <c r="BY284" s="105">
        <v>149</v>
      </c>
      <c r="BZ284" s="105">
        <v>68</v>
      </c>
      <c r="CA284" s="105">
        <v>107</v>
      </c>
      <c r="CB284" s="105">
        <v>47</v>
      </c>
      <c r="CC284" s="105">
        <v>0</v>
      </c>
      <c r="CD284" s="105">
        <v>0</v>
      </c>
      <c r="CE284" s="105">
        <v>0</v>
      </c>
      <c r="CF284" s="105">
        <v>0</v>
      </c>
      <c r="CG284" s="105">
        <v>0</v>
      </c>
      <c r="CH284" s="105">
        <v>0</v>
      </c>
      <c r="CI284" s="105">
        <v>65</v>
      </c>
      <c r="CJ284" s="105">
        <v>25</v>
      </c>
      <c r="CK284" s="105">
        <v>61</v>
      </c>
      <c r="CL284" s="105">
        <v>25</v>
      </c>
      <c r="CM284" s="105">
        <v>25</v>
      </c>
      <c r="CN284" s="105">
        <v>4</v>
      </c>
      <c r="CO284" s="162"/>
      <c r="CP284" s="105" t="s">
        <v>102</v>
      </c>
      <c r="CQ284" s="105">
        <v>9</v>
      </c>
      <c r="CR284" s="105">
        <v>10</v>
      </c>
      <c r="CS284" s="105">
        <v>0</v>
      </c>
      <c r="CT284" s="105">
        <v>20</v>
      </c>
      <c r="CU284" s="105">
        <v>0</v>
      </c>
      <c r="CV284" s="105">
        <v>39</v>
      </c>
      <c r="CW284" s="105">
        <v>12</v>
      </c>
      <c r="CX284" s="105">
        <v>4</v>
      </c>
      <c r="CY284" s="105">
        <v>7</v>
      </c>
      <c r="CZ284" s="105">
        <v>3</v>
      </c>
      <c r="DA284" s="162"/>
      <c r="DB284" s="103" t="s">
        <v>102</v>
      </c>
      <c r="DC284" s="105">
        <v>238</v>
      </c>
      <c r="DD284" s="105">
        <v>246</v>
      </c>
      <c r="DE284" s="105">
        <v>20</v>
      </c>
      <c r="DF284" s="105">
        <v>14</v>
      </c>
      <c r="DG284" s="105">
        <v>36</v>
      </c>
      <c r="DH284" s="105">
        <v>4</v>
      </c>
      <c r="DI284" s="105">
        <v>329</v>
      </c>
      <c r="DJ284" s="105">
        <v>17</v>
      </c>
      <c r="DK284" s="105">
        <v>31</v>
      </c>
      <c r="DL284" s="105">
        <v>0</v>
      </c>
      <c r="DM284" s="105">
        <v>0</v>
      </c>
      <c r="DN284" s="105">
        <v>25</v>
      </c>
      <c r="DO284" s="105">
        <v>0</v>
      </c>
      <c r="DP284" s="105">
        <v>6</v>
      </c>
      <c r="DQ284" s="105">
        <v>0</v>
      </c>
      <c r="DR284" s="135"/>
      <c r="DS284" s="138" t="s">
        <v>224</v>
      </c>
      <c r="DT284" s="138" t="s">
        <v>4409</v>
      </c>
      <c r="DU284" s="138">
        <v>223</v>
      </c>
      <c r="DV284" s="138">
        <v>132</v>
      </c>
      <c r="DW284" s="139">
        <v>682</v>
      </c>
      <c r="DX284" s="139">
        <v>935</v>
      </c>
    </row>
    <row r="285" spans="1:128" ht="14.45" customHeight="1">
      <c r="A285" s="162" t="s">
        <v>225</v>
      </c>
      <c r="B285" s="13" t="s">
        <v>119</v>
      </c>
      <c r="C285" s="74">
        <v>0</v>
      </c>
      <c r="D285" s="74">
        <v>0</v>
      </c>
      <c r="E285" s="74">
        <v>0</v>
      </c>
      <c r="F285" s="74">
        <v>0</v>
      </c>
      <c r="G285" s="74">
        <v>0</v>
      </c>
      <c r="H285" s="74">
        <v>0</v>
      </c>
      <c r="I285" s="74">
        <v>0</v>
      </c>
      <c r="J285" s="74">
        <v>0</v>
      </c>
      <c r="K285" s="74">
        <v>0</v>
      </c>
      <c r="L285" s="74">
        <v>0</v>
      </c>
      <c r="M285" s="74">
        <v>0</v>
      </c>
      <c r="N285" s="74">
        <v>0</v>
      </c>
      <c r="O285" s="74">
        <v>0</v>
      </c>
      <c r="P285" s="74">
        <v>0</v>
      </c>
      <c r="Q285" s="74">
        <v>0</v>
      </c>
      <c r="R285" s="74">
        <v>0</v>
      </c>
      <c r="S285" s="74">
        <v>0</v>
      </c>
      <c r="T285" s="74">
        <v>0</v>
      </c>
      <c r="U285" s="67">
        <v>0</v>
      </c>
      <c r="V285" s="67">
        <v>0</v>
      </c>
      <c r="W285" s="162" t="s">
        <v>225</v>
      </c>
      <c r="X285" s="13" t="s">
        <v>119</v>
      </c>
      <c r="Y285" s="74">
        <v>0</v>
      </c>
      <c r="Z285" s="74">
        <v>0</v>
      </c>
      <c r="AA285" s="74">
        <v>0</v>
      </c>
      <c r="AB285" s="74">
        <v>0</v>
      </c>
      <c r="AC285" s="74">
        <v>0</v>
      </c>
      <c r="AD285" s="74">
        <v>0</v>
      </c>
      <c r="AE285" s="74">
        <v>0</v>
      </c>
      <c r="AF285" s="74">
        <v>0</v>
      </c>
      <c r="AG285" s="74">
        <v>0</v>
      </c>
      <c r="AH285" s="74">
        <v>0</v>
      </c>
      <c r="AI285" s="74">
        <v>0</v>
      </c>
      <c r="AJ285" s="74">
        <v>0</v>
      </c>
      <c r="AK285" s="74">
        <v>0</v>
      </c>
      <c r="AL285" s="74">
        <v>0</v>
      </c>
      <c r="AM285" s="74">
        <v>0</v>
      </c>
      <c r="AN285" s="74">
        <v>0</v>
      </c>
      <c r="AO285" s="74">
        <v>0</v>
      </c>
      <c r="AP285" s="74">
        <v>0</v>
      </c>
      <c r="AQ285" s="67">
        <v>0</v>
      </c>
      <c r="AR285" s="67">
        <v>0</v>
      </c>
      <c r="AS285" s="162" t="s">
        <v>225</v>
      </c>
      <c r="AT285" s="13" t="s">
        <v>119</v>
      </c>
      <c r="AU285" s="74">
        <v>0</v>
      </c>
      <c r="AV285" s="74">
        <v>0</v>
      </c>
      <c r="AW285" s="74">
        <v>0</v>
      </c>
      <c r="AX285" s="74">
        <v>0</v>
      </c>
      <c r="AY285" s="74">
        <v>0</v>
      </c>
      <c r="AZ285" s="74">
        <v>0</v>
      </c>
      <c r="BA285" s="74">
        <v>0</v>
      </c>
      <c r="BB285" s="74">
        <v>0</v>
      </c>
      <c r="BC285" s="74">
        <v>0</v>
      </c>
      <c r="BD285" s="67">
        <v>0</v>
      </c>
      <c r="BE285" s="76">
        <v>0</v>
      </c>
      <c r="BF285" s="74">
        <v>0</v>
      </c>
      <c r="BG285" s="74">
        <v>0</v>
      </c>
      <c r="BH285" s="74">
        <v>0</v>
      </c>
      <c r="BI285" s="74">
        <v>0</v>
      </c>
      <c r="BJ285" s="162" t="s">
        <v>225</v>
      </c>
      <c r="BK285" s="13" t="s">
        <v>119</v>
      </c>
      <c r="BL285" s="74">
        <v>0</v>
      </c>
      <c r="BM285" s="74">
        <v>0</v>
      </c>
      <c r="BN285" s="74">
        <v>0</v>
      </c>
      <c r="BO285" s="74">
        <v>0</v>
      </c>
      <c r="BP285" s="74">
        <v>0</v>
      </c>
      <c r="BQ285" s="74">
        <v>0</v>
      </c>
      <c r="BR285" s="74">
        <v>0</v>
      </c>
      <c r="BS285" s="74">
        <v>0</v>
      </c>
      <c r="BT285" s="74">
        <v>0</v>
      </c>
      <c r="BU285" s="162" t="s">
        <v>225</v>
      </c>
      <c r="BV285" s="13" t="s">
        <v>119</v>
      </c>
      <c r="BW285" s="74">
        <v>0</v>
      </c>
      <c r="BX285" s="74">
        <v>0</v>
      </c>
      <c r="BY285" s="74">
        <v>0</v>
      </c>
      <c r="BZ285" s="74">
        <v>0</v>
      </c>
      <c r="CA285" s="74">
        <v>0</v>
      </c>
      <c r="CB285" s="74">
        <v>0</v>
      </c>
      <c r="CC285" s="74">
        <v>0</v>
      </c>
      <c r="CD285" s="74">
        <v>0</v>
      </c>
      <c r="CE285" s="74">
        <v>0</v>
      </c>
      <c r="CF285" s="74">
        <v>0</v>
      </c>
      <c r="CG285" s="74">
        <v>0</v>
      </c>
      <c r="CH285" s="74">
        <v>0</v>
      </c>
      <c r="CI285" s="74">
        <v>0</v>
      </c>
      <c r="CJ285" s="74">
        <v>0</v>
      </c>
      <c r="CK285" s="74">
        <v>0</v>
      </c>
      <c r="CL285" s="74">
        <v>0</v>
      </c>
      <c r="CM285" s="74">
        <v>0</v>
      </c>
      <c r="CN285" s="74">
        <v>0</v>
      </c>
      <c r="CO285" s="162" t="s">
        <v>225</v>
      </c>
      <c r="CP285" s="13" t="s">
        <v>119</v>
      </c>
      <c r="CQ285" s="5">
        <v>0</v>
      </c>
      <c r="CR285" s="5">
        <v>0</v>
      </c>
      <c r="CS285" s="5">
        <v>0</v>
      </c>
      <c r="CT285" s="5">
        <v>0</v>
      </c>
      <c r="CU285" s="5">
        <v>0</v>
      </c>
      <c r="CV285" s="29">
        <v>0</v>
      </c>
      <c r="CW285" s="5">
        <v>0</v>
      </c>
      <c r="CX285" s="5">
        <v>0</v>
      </c>
      <c r="CY285" s="72">
        <v>0</v>
      </c>
      <c r="CZ285" s="5">
        <v>0</v>
      </c>
      <c r="DA285" s="162" t="s">
        <v>225</v>
      </c>
      <c r="DB285" s="13" t="s">
        <v>119</v>
      </c>
      <c r="DC285" s="74">
        <v>0</v>
      </c>
      <c r="DD285" s="74">
        <v>0</v>
      </c>
      <c r="DE285" s="74">
        <v>0</v>
      </c>
      <c r="DF285" s="74">
        <v>0</v>
      </c>
      <c r="DG285" s="74">
        <v>0</v>
      </c>
      <c r="DH285" s="74">
        <v>0</v>
      </c>
      <c r="DI285" s="74">
        <v>0</v>
      </c>
      <c r="DJ285" s="74">
        <v>0</v>
      </c>
      <c r="DK285" s="74">
        <v>0</v>
      </c>
      <c r="DL285" s="74">
        <v>0</v>
      </c>
      <c r="DM285" s="74">
        <v>0</v>
      </c>
      <c r="DN285" s="74">
        <v>0</v>
      </c>
      <c r="DO285" s="74">
        <v>0</v>
      </c>
      <c r="DP285" s="74">
        <v>0</v>
      </c>
      <c r="DQ285" s="74">
        <v>0</v>
      </c>
      <c r="DR285" s="135"/>
      <c r="DS285" s="138" t="s">
        <v>225</v>
      </c>
      <c r="DT285" s="138" t="s">
        <v>4410</v>
      </c>
      <c r="DU285" s="138">
        <v>0</v>
      </c>
      <c r="DV285" s="138">
        <v>0</v>
      </c>
      <c r="DW285" s="139">
        <v>0</v>
      </c>
      <c r="DX285" s="139">
        <v>0</v>
      </c>
    </row>
    <row r="286" spans="1:128">
      <c r="A286" s="162"/>
      <c r="B286" s="13" t="s">
        <v>120</v>
      </c>
      <c r="C286" s="74">
        <v>852</v>
      </c>
      <c r="D286" s="74">
        <v>480</v>
      </c>
      <c r="E286" s="74">
        <v>230</v>
      </c>
      <c r="F286" s="74">
        <v>181</v>
      </c>
      <c r="G286" s="74">
        <v>0</v>
      </c>
      <c r="H286" s="74">
        <v>0</v>
      </c>
      <c r="I286" s="74">
        <v>72</v>
      </c>
      <c r="J286" s="74">
        <v>39</v>
      </c>
      <c r="K286" s="74">
        <v>338</v>
      </c>
      <c r="L286" s="74">
        <v>144</v>
      </c>
      <c r="M286" s="74">
        <v>584</v>
      </c>
      <c r="N286" s="74">
        <v>282</v>
      </c>
      <c r="O286" s="74">
        <v>36</v>
      </c>
      <c r="P286" s="74">
        <v>14</v>
      </c>
      <c r="Q286" s="74">
        <v>600</v>
      </c>
      <c r="R286" s="74">
        <v>250</v>
      </c>
      <c r="S286" s="74">
        <v>0</v>
      </c>
      <c r="T286" s="74">
        <v>0</v>
      </c>
      <c r="U286" s="67">
        <v>2712</v>
      </c>
      <c r="V286" s="67">
        <v>1390</v>
      </c>
      <c r="W286" s="162"/>
      <c r="X286" s="13" t="s">
        <v>120</v>
      </c>
      <c r="Y286" s="74">
        <v>20</v>
      </c>
      <c r="Z286" s="74">
        <v>6</v>
      </c>
      <c r="AA286" s="74">
        <v>8</v>
      </c>
      <c r="AB286" s="74">
        <v>6</v>
      </c>
      <c r="AC286" s="74">
        <v>0</v>
      </c>
      <c r="AD286" s="74">
        <v>0</v>
      </c>
      <c r="AE286" s="74">
        <v>0</v>
      </c>
      <c r="AF286" s="74">
        <v>0</v>
      </c>
      <c r="AG286" s="74">
        <v>35</v>
      </c>
      <c r="AH286" s="74">
        <v>28</v>
      </c>
      <c r="AI286" s="74">
        <v>95</v>
      </c>
      <c r="AJ286" s="74">
        <v>17</v>
      </c>
      <c r="AK286" s="74">
        <v>16</v>
      </c>
      <c r="AL286" s="74">
        <v>6</v>
      </c>
      <c r="AM286" s="74">
        <v>144</v>
      </c>
      <c r="AN286" s="74">
        <v>62</v>
      </c>
      <c r="AO286" s="74">
        <v>0</v>
      </c>
      <c r="AP286" s="74">
        <v>0</v>
      </c>
      <c r="AQ286" s="67">
        <v>318</v>
      </c>
      <c r="AR286" s="67">
        <v>125</v>
      </c>
      <c r="AS286" s="162"/>
      <c r="AT286" s="13" t="s">
        <v>120</v>
      </c>
      <c r="AU286" s="74">
        <v>14</v>
      </c>
      <c r="AV286" s="74">
        <v>5</v>
      </c>
      <c r="AW286" s="74">
        <v>0</v>
      </c>
      <c r="AX286" s="74">
        <v>6</v>
      </c>
      <c r="AY286" s="74">
        <v>6</v>
      </c>
      <c r="AZ286" s="74">
        <v>5</v>
      </c>
      <c r="BA286" s="74">
        <v>1</v>
      </c>
      <c r="BB286" s="74">
        <v>6</v>
      </c>
      <c r="BC286" s="74">
        <v>0</v>
      </c>
      <c r="BD286" s="67">
        <v>43</v>
      </c>
      <c r="BE286" s="76">
        <v>44</v>
      </c>
      <c r="BF286" s="74">
        <v>36</v>
      </c>
      <c r="BG286" s="74">
        <v>40</v>
      </c>
      <c r="BH286" s="74">
        <v>0</v>
      </c>
      <c r="BI286" s="74">
        <v>2</v>
      </c>
      <c r="BJ286" s="162"/>
      <c r="BK286" s="13" t="s">
        <v>120</v>
      </c>
      <c r="BL286" s="74">
        <v>0</v>
      </c>
      <c r="BM286" s="74">
        <v>1189</v>
      </c>
      <c r="BN286" s="74">
        <v>0</v>
      </c>
      <c r="BO286" s="74">
        <v>0</v>
      </c>
      <c r="BP286" s="74">
        <v>0</v>
      </c>
      <c r="BQ286" s="74">
        <v>12</v>
      </c>
      <c r="BR286" s="74">
        <v>40</v>
      </c>
      <c r="BS286" s="74">
        <v>34</v>
      </c>
      <c r="BT286" s="74">
        <v>34</v>
      </c>
      <c r="BU286" s="162"/>
      <c r="BV286" s="13" t="s">
        <v>120</v>
      </c>
      <c r="BW286" s="74">
        <v>263</v>
      </c>
      <c r="BX286" s="74">
        <v>167</v>
      </c>
      <c r="BY286" s="74">
        <v>263</v>
      </c>
      <c r="BZ286" s="74">
        <v>167</v>
      </c>
      <c r="CA286" s="74">
        <v>145</v>
      </c>
      <c r="CB286" s="74">
        <v>95</v>
      </c>
      <c r="CC286" s="74">
        <v>31</v>
      </c>
      <c r="CD286" s="74">
        <v>4</v>
      </c>
      <c r="CE286" s="74">
        <v>31</v>
      </c>
      <c r="CF286" s="74">
        <v>4</v>
      </c>
      <c r="CG286" s="74">
        <v>13</v>
      </c>
      <c r="CH286" s="74">
        <v>3</v>
      </c>
      <c r="CI286" s="74">
        <v>349</v>
      </c>
      <c r="CJ286" s="74">
        <v>115</v>
      </c>
      <c r="CK286" s="74">
        <v>349</v>
      </c>
      <c r="CL286" s="74">
        <v>115</v>
      </c>
      <c r="CM286" s="74">
        <v>56</v>
      </c>
      <c r="CN286" s="74">
        <v>27</v>
      </c>
      <c r="CO286" s="162"/>
      <c r="CP286" s="13" t="s">
        <v>120</v>
      </c>
      <c r="CQ286" s="5">
        <v>42</v>
      </c>
      <c r="CR286" s="5">
        <v>37</v>
      </c>
      <c r="CS286" s="5">
        <v>1</v>
      </c>
      <c r="CT286" s="5">
        <v>28</v>
      </c>
      <c r="CU286" s="5">
        <v>0</v>
      </c>
      <c r="CV286" s="29">
        <v>108</v>
      </c>
      <c r="CW286" s="5">
        <v>60</v>
      </c>
      <c r="CX286" s="5">
        <v>39</v>
      </c>
      <c r="CY286" s="72">
        <v>35</v>
      </c>
      <c r="CZ286" s="5">
        <v>23</v>
      </c>
      <c r="DA286" s="162"/>
      <c r="DB286" s="13" t="s">
        <v>120</v>
      </c>
      <c r="DC286" s="74">
        <v>420</v>
      </c>
      <c r="DD286" s="74">
        <v>480</v>
      </c>
      <c r="DE286" s="74">
        <v>161</v>
      </c>
      <c r="DF286" s="74">
        <v>636</v>
      </c>
      <c r="DG286" s="74">
        <v>1372</v>
      </c>
      <c r="DH286" s="74">
        <v>110</v>
      </c>
      <c r="DI286" s="74">
        <v>645</v>
      </c>
      <c r="DJ286" s="74">
        <v>187</v>
      </c>
      <c r="DK286" s="74">
        <v>170</v>
      </c>
      <c r="DL286" s="74">
        <v>0</v>
      </c>
      <c r="DM286" s="74">
        <v>0</v>
      </c>
      <c r="DN286" s="74">
        <v>0</v>
      </c>
      <c r="DO286" s="74">
        <v>0</v>
      </c>
      <c r="DP286" s="74">
        <v>0</v>
      </c>
      <c r="DQ286" s="74">
        <v>18</v>
      </c>
      <c r="DR286" s="135"/>
      <c r="DS286" s="138" t="s">
        <v>225</v>
      </c>
      <c r="DT286" s="138" t="s">
        <v>4411</v>
      </c>
      <c r="DU286" s="138">
        <v>643</v>
      </c>
      <c r="DV286" s="138">
        <v>214</v>
      </c>
      <c r="DW286" s="139">
        <v>2378</v>
      </c>
      <c r="DX286" s="139">
        <v>4181</v>
      </c>
    </row>
    <row r="287" spans="1:128">
      <c r="A287" s="162"/>
      <c r="B287" s="103" t="s">
        <v>102</v>
      </c>
      <c r="C287" s="105">
        <v>852</v>
      </c>
      <c r="D287" s="105">
        <v>480</v>
      </c>
      <c r="E287" s="105">
        <v>230</v>
      </c>
      <c r="F287" s="105">
        <v>181</v>
      </c>
      <c r="G287" s="105">
        <v>0</v>
      </c>
      <c r="H287" s="105">
        <v>0</v>
      </c>
      <c r="I287" s="105">
        <v>72</v>
      </c>
      <c r="J287" s="105">
        <v>39</v>
      </c>
      <c r="K287" s="105">
        <v>338</v>
      </c>
      <c r="L287" s="105">
        <v>144</v>
      </c>
      <c r="M287" s="105">
        <v>584</v>
      </c>
      <c r="N287" s="105">
        <v>282</v>
      </c>
      <c r="O287" s="105">
        <v>36</v>
      </c>
      <c r="P287" s="105">
        <v>14</v>
      </c>
      <c r="Q287" s="105">
        <v>600</v>
      </c>
      <c r="R287" s="105">
        <v>250</v>
      </c>
      <c r="S287" s="105">
        <v>0</v>
      </c>
      <c r="T287" s="105">
        <v>0</v>
      </c>
      <c r="U287" s="105">
        <v>2712</v>
      </c>
      <c r="V287" s="105">
        <v>1390</v>
      </c>
      <c r="W287" s="162"/>
      <c r="X287" s="103" t="s">
        <v>102</v>
      </c>
      <c r="Y287" s="105">
        <v>20</v>
      </c>
      <c r="Z287" s="105">
        <v>6</v>
      </c>
      <c r="AA287" s="105">
        <v>8</v>
      </c>
      <c r="AB287" s="105">
        <v>6</v>
      </c>
      <c r="AC287" s="105">
        <v>0</v>
      </c>
      <c r="AD287" s="105">
        <v>0</v>
      </c>
      <c r="AE287" s="105">
        <v>0</v>
      </c>
      <c r="AF287" s="105">
        <v>0</v>
      </c>
      <c r="AG287" s="105">
        <v>35</v>
      </c>
      <c r="AH287" s="105">
        <v>28</v>
      </c>
      <c r="AI287" s="105">
        <v>95</v>
      </c>
      <c r="AJ287" s="105">
        <v>17</v>
      </c>
      <c r="AK287" s="105">
        <v>16</v>
      </c>
      <c r="AL287" s="105">
        <v>6</v>
      </c>
      <c r="AM287" s="105">
        <v>144</v>
      </c>
      <c r="AN287" s="105">
        <v>62</v>
      </c>
      <c r="AO287" s="105">
        <v>0</v>
      </c>
      <c r="AP287" s="105">
        <v>0</v>
      </c>
      <c r="AQ287" s="105">
        <v>318</v>
      </c>
      <c r="AR287" s="105">
        <v>125</v>
      </c>
      <c r="AS287" s="162"/>
      <c r="AT287" s="103" t="s">
        <v>102</v>
      </c>
      <c r="AU287" s="105">
        <v>14</v>
      </c>
      <c r="AV287" s="105">
        <v>5</v>
      </c>
      <c r="AW287" s="105">
        <v>0</v>
      </c>
      <c r="AX287" s="105">
        <v>6</v>
      </c>
      <c r="AY287" s="105">
        <v>6</v>
      </c>
      <c r="AZ287" s="105">
        <v>5</v>
      </c>
      <c r="BA287" s="105">
        <v>1</v>
      </c>
      <c r="BB287" s="105">
        <v>6</v>
      </c>
      <c r="BC287" s="105">
        <v>0</v>
      </c>
      <c r="BD287" s="105">
        <v>43</v>
      </c>
      <c r="BE287" s="105">
        <v>44</v>
      </c>
      <c r="BF287" s="105">
        <v>36</v>
      </c>
      <c r="BG287" s="105">
        <v>40</v>
      </c>
      <c r="BH287" s="105">
        <v>0</v>
      </c>
      <c r="BI287" s="105">
        <v>2</v>
      </c>
      <c r="BJ287" s="162"/>
      <c r="BK287" s="103" t="s">
        <v>102</v>
      </c>
      <c r="BL287" s="105">
        <v>0</v>
      </c>
      <c r="BM287" s="105">
        <v>1189</v>
      </c>
      <c r="BN287" s="105">
        <v>0</v>
      </c>
      <c r="BO287" s="105">
        <v>0</v>
      </c>
      <c r="BP287" s="105">
        <v>0</v>
      </c>
      <c r="BQ287" s="105">
        <v>12</v>
      </c>
      <c r="BR287" s="105">
        <v>40</v>
      </c>
      <c r="BS287" s="105">
        <v>34</v>
      </c>
      <c r="BT287" s="105">
        <v>34</v>
      </c>
      <c r="BU287" s="162"/>
      <c r="BV287" s="103" t="s">
        <v>102</v>
      </c>
      <c r="BW287" s="105">
        <v>263</v>
      </c>
      <c r="BX287" s="105">
        <v>167</v>
      </c>
      <c r="BY287" s="105">
        <v>263</v>
      </c>
      <c r="BZ287" s="105">
        <v>167</v>
      </c>
      <c r="CA287" s="105">
        <v>145</v>
      </c>
      <c r="CB287" s="105">
        <v>95</v>
      </c>
      <c r="CC287" s="105">
        <v>31</v>
      </c>
      <c r="CD287" s="105">
        <v>4</v>
      </c>
      <c r="CE287" s="105">
        <v>31</v>
      </c>
      <c r="CF287" s="105">
        <v>4</v>
      </c>
      <c r="CG287" s="105">
        <v>13</v>
      </c>
      <c r="CH287" s="105">
        <v>3</v>
      </c>
      <c r="CI287" s="105">
        <v>349</v>
      </c>
      <c r="CJ287" s="105">
        <v>115</v>
      </c>
      <c r="CK287" s="105">
        <v>349</v>
      </c>
      <c r="CL287" s="105">
        <v>115</v>
      </c>
      <c r="CM287" s="105">
        <v>56</v>
      </c>
      <c r="CN287" s="105">
        <v>27</v>
      </c>
      <c r="CO287" s="162"/>
      <c r="CP287" s="105" t="s">
        <v>102</v>
      </c>
      <c r="CQ287" s="105">
        <v>42</v>
      </c>
      <c r="CR287" s="105">
        <v>37</v>
      </c>
      <c r="CS287" s="105">
        <v>1</v>
      </c>
      <c r="CT287" s="105">
        <v>28</v>
      </c>
      <c r="CU287" s="105">
        <v>0</v>
      </c>
      <c r="CV287" s="105">
        <v>108</v>
      </c>
      <c r="CW287" s="105">
        <v>60</v>
      </c>
      <c r="CX287" s="105">
        <v>39</v>
      </c>
      <c r="CY287" s="105">
        <v>35</v>
      </c>
      <c r="CZ287" s="105">
        <v>23</v>
      </c>
      <c r="DA287" s="162"/>
      <c r="DB287" s="103" t="s">
        <v>102</v>
      </c>
      <c r="DC287" s="105">
        <v>420</v>
      </c>
      <c r="DD287" s="105">
        <v>480</v>
      </c>
      <c r="DE287" s="105">
        <v>161</v>
      </c>
      <c r="DF287" s="105">
        <v>636</v>
      </c>
      <c r="DG287" s="105">
        <v>1372</v>
      </c>
      <c r="DH287" s="105">
        <v>110</v>
      </c>
      <c r="DI287" s="105">
        <v>645</v>
      </c>
      <c r="DJ287" s="105">
        <v>187</v>
      </c>
      <c r="DK287" s="105">
        <v>170</v>
      </c>
      <c r="DL287" s="105">
        <v>0</v>
      </c>
      <c r="DM287" s="105">
        <v>0</v>
      </c>
      <c r="DN287" s="105">
        <v>0</v>
      </c>
      <c r="DO287" s="105">
        <v>0</v>
      </c>
      <c r="DP287" s="105">
        <v>0</v>
      </c>
      <c r="DQ287" s="105">
        <v>18</v>
      </c>
      <c r="DR287" s="135"/>
      <c r="DS287" s="138" t="s">
        <v>225</v>
      </c>
      <c r="DT287" s="138" t="s">
        <v>4412</v>
      </c>
      <c r="DU287" s="138">
        <v>643</v>
      </c>
      <c r="DV287" s="138">
        <v>214</v>
      </c>
      <c r="DW287" s="139">
        <v>2378</v>
      </c>
      <c r="DX287" s="139">
        <v>4181</v>
      </c>
    </row>
    <row r="288" spans="1:128" ht="14.45" customHeight="1">
      <c r="A288" s="162" t="s">
        <v>226</v>
      </c>
      <c r="B288" s="13" t="s">
        <v>119</v>
      </c>
      <c r="C288" s="74">
        <v>429</v>
      </c>
      <c r="D288" s="74">
        <v>266</v>
      </c>
      <c r="E288" s="74">
        <v>86</v>
      </c>
      <c r="F288" s="74">
        <v>67</v>
      </c>
      <c r="G288" s="74">
        <v>36</v>
      </c>
      <c r="H288" s="74">
        <v>18</v>
      </c>
      <c r="I288" s="74">
        <v>108</v>
      </c>
      <c r="J288" s="74">
        <v>47</v>
      </c>
      <c r="K288" s="74">
        <v>0</v>
      </c>
      <c r="L288" s="74">
        <v>0</v>
      </c>
      <c r="M288" s="74">
        <v>107</v>
      </c>
      <c r="N288" s="74">
        <v>76</v>
      </c>
      <c r="O288" s="74">
        <v>24</v>
      </c>
      <c r="P288" s="74">
        <v>12</v>
      </c>
      <c r="Q288" s="74">
        <v>179</v>
      </c>
      <c r="R288" s="74">
        <v>77</v>
      </c>
      <c r="S288" s="74">
        <v>0</v>
      </c>
      <c r="T288" s="74">
        <v>0</v>
      </c>
      <c r="U288" s="67">
        <v>969</v>
      </c>
      <c r="V288" s="67">
        <v>563</v>
      </c>
      <c r="W288" s="162" t="s">
        <v>226</v>
      </c>
      <c r="X288" s="13" t="s">
        <v>119</v>
      </c>
      <c r="Y288" s="74">
        <v>43</v>
      </c>
      <c r="Z288" s="74">
        <v>38</v>
      </c>
      <c r="AA288" s="74">
        <v>2</v>
      </c>
      <c r="AB288" s="74">
        <v>2</v>
      </c>
      <c r="AC288" s="74">
        <v>0</v>
      </c>
      <c r="AD288" s="74">
        <v>0</v>
      </c>
      <c r="AE288" s="74">
        <v>3</v>
      </c>
      <c r="AF288" s="74">
        <v>1</v>
      </c>
      <c r="AG288" s="74">
        <v>0</v>
      </c>
      <c r="AH288" s="74">
        <v>0</v>
      </c>
      <c r="AI288" s="74">
        <v>12</v>
      </c>
      <c r="AJ288" s="74">
        <v>6</v>
      </c>
      <c r="AK288" s="74">
        <v>5</v>
      </c>
      <c r="AL288" s="74">
        <v>4</v>
      </c>
      <c r="AM288" s="74">
        <v>87</v>
      </c>
      <c r="AN288" s="74">
        <v>34</v>
      </c>
      <c r="AO288" s="74">
        <v>0</v>
      </c>
      <c r="AP288" s="74">
        <v>0</v>
      </c>
      <c r="AQ288" s="67">
        <v>152</v>
      </c>
      <c r="AR288" s="67">
        <v>85</v>
      </c>
      <c r="AS288" s="162" t="s">
        <v>226</v>
      </c>
      <c r="AT288" s="13" t="s">
        <v>119</v>
      </c>
      <c r="AU288" s="74">
        <v>7</v>
      </c>
      <c r="AV288" s="74">
        <v>2</v>
      </c>
      <c r="AW288" s="74">
        <v>1</v>
      </c>
      <c r="AX288" s="74">
        <v>2</v>
      </c>
      <c r="AY288" s="74">
        <v>0</v>
      </c>
      <c r="AZ288" s="74">
        <v>2</v>
      </c>
      <c r="BA288" s="74">
        <v>1</v>
      </c>
      <c r="BB288" s="74">
        <v>3</v>
      </c>
      <c r="BC288" s="74">
        <v>0</v>
      </c>
      <c r="BD288" s="67">
        <v>18</v>
      </c>
      <c r="BE288" s="76">
        <v>18</v>
      </c>
      <c r="BF288" s="74">
        <v>11</v>
      </c>
      <c r="BG288" s="74">
        <v>0</v>
      </c>
      <c r="BH288" s="74">
        <v>3</v>
      </c>
      <c r="BI288" s="74">
        <v>1</v>
      </c>
      <c r="BJ288" s="162" t="s">
        <v>226</v>
      </c>
      <c r="BK288" s="13" t="s">
        <v>119</v>
      </c>
      <c r="BL288" s="74">
        <v>0</v>
      </c>
      <c r="BM288" s="74">
        <v>382</v>
      </c>
      <c r="BN288" s="74">
        <v>1</v>
      </c>
      <c r="BO288" s="74">
        <v>0</v>
      </c>
      <c r="BP288" s="74">
        <v>0</v>
      </c>
      <c r="BQ288" s="74">
        <v>12</v>
      </c>
      <c r="BR288" s="74">
        <v>21</v>
      </c>
      <c r="BS288" s="74">
        <v>16</v>
      </c>
      <c r="BT288" s="74">
        <v>16</v>
      </c>
      <c r="BU288" s="162" t="s">
        <v>226</v>
      </c>
      <c r="BV288" s="13" t="s">
        <v>119</v>
      </c>
      <c r="BW288" s="74">
        <v>91</v>
      </c>
      <c r="BX288" s="74">
        <v>66</v>
      </c>
      <c r="BY288" s="74">
        <v>90</v>
      </c>
      <c r="BZ288" s="74">
        <v>65</v>
      </c>
      <c r="CA288" s="74">
        <v>66</v>
      </c>
      <c r="CB288" s="74">
        <v>51</v>
      </c>
      <c r="CC288" s="74">
        <v>15</v>
      </c>
      <c r="CD288" s="74">
        <v>4</v>
      </c>
      <c r="CE288" s="74">
        <v>15</v>
      </c>
      <c r="CF288" s="74">
        <v>4</v>
      </c>
      <c r="CG288" s="74">
        <v>2</v>
      </c>
      <c r="CH288" s="74">
        <v>1</v>
      </c>
      <c r="CI288" s="74">
        <v>139</v>
      </c>
      <c r="CJ288" s="74">
        <v>57</v>
      </c>
      <c r="CK288" s="74">
        <v>137</v>
      </c>
      <c r="CL288" s="74">
        <v>56</v>
      </c>
      <c r="CM288" s="74">
        <v>57</v>
      </c>
      <c r="CN288" s="74">
        <v>20</v>
      </c>
      <c r="CO288" s="162" t="s">
        <v>226</v>
      </c>
      <c r="CP288" s="13" t="s">
        <v>119</v>
      </c>
      <c r="CQ288" s="5">
        <v>30</v>
      </c>
      <c r="CR288" s="5">
        <v>8</v>
      </c>
      <c r="CS288" s="5">
        <v>1</v>
      </c>
      <c r="CT288" s="5">
        <v>8</v>
      </c>
      <c r="CU288" s="5">
        <v>0</v>
      </c>
      <c r="CV288" s="29">
        <v>47</v>
      </c>
      <c r="CW288" s="5">
        <v>17</v>
      </c>
      <c r="CX288" s="5">
        <v>21</v>
      </c>
      <c r="CY288" s="72">
        <v>16</v>
      </c>
      <c r="CZ288" s="5">
        <v>9</v>
      </c>
      <c r="DA288" s="162" t="s">
        <v>226</v>
      </c>
      <c r="DB288" s="13" t="s">
        <v>119</v>
      </c>
      <c r="DC288" s="74">
        <v>268</v>
      </c>
      <c r="DD288" s="74">
        <v>559</v>
      </c>
      <c r="DE288" s="74">
        <v>723</v>
      </c>
      <c r="DF288" s="74">
        <v>116</v>
      </c>
      <c r="DG288" s="74">
        <v>423</v>
      </c>
      <c r="DH288" s="74">
        <v>82</v>
      </c>
      <c r="DI288" s="74">
        <v>654</v>
      </c>
      <c r="DJ288" s="74">
        <v>113</v>
      </c>
      <c r="DK288" s="74">
        <v>169</v>
      </c>
      <c r="DL288" s="74">
        <v>0</v>
      </c>
      <c r="DM288" s="74">
        <v>0</v>
      </c>
      <c r="DN288" s="74">
        <v>0</v>
      </c>
      <c r="DO288" s="74">
        <v>0</v>
      </c>
      <c r="DP288" s="74">
        <v>2</v>
      </c>
      <c r="DQ288" s="74">
        <v>19</v>
      </c>
      <c r="DR288" s="135"/>
      <c r="DS288" s="138" t="s">
        <v>226</v>
      </c>
      <c r="DT288" s="138" t="s">
        <v>4413</v>
      </c>
      <c r="DU288" s="138">
        <v>245</v>
      </c>
      <c r="DV288" s="138">
        <v>125</v>
      </c>
      <c r="DW288" s="139">
        <v>767</v>
      </c>
      <c r="DX288" s="139">
        <v>3107</v>
      </c>
    </row>
    <row r="289" spans="1:128">
      <c r="A289" s="162"/>
      <c r="B289" s="13" t="s">
        <v>120</v>
      </c>
      <c r="C289" s="74">
        <v>0</v>
      </c>
      <c r="D289" s="74">
        <v>0</v>
      </c>
      <c r="E289" s="74">
        <v>0</v>
      </c>
      <c r="F289" s="74">
        <v>0</v>
      </c>
      <c r="G289" s="74">
        <v>0</v>
      </c>
      <c r="H289" s="74">
        <v>0</v>
      </c>
      <c r="I289" s="74">
        <v>0</v>
      </c>
      <c r="J289" s="74">
        <v>0</v>
      </c>
      <c r="K289" s="74">
        <v>0</v>
      </c>
      <c r="L289" s="74">
        <v>0</v>
      </c>
      <c r="M289" s="74">
        <v>0</v>
      </c>
      <c r="N289" s="74">
        <v>0</v>
      </c>
      <c r="O289" s="74">
        <v>0</v>
      </c>
      <c r="P289" s="74">
        <v>0</v>
      </c>
      <c r="Q289" s="74">
        <v>0</v>
      </c>
      <c r="R289" s="74">
        <v>0</v>
      </c>
      <c r="S289" s="74">
        <v>0</v>
      </c>
      <c r="T289" s="74">
        <v>0</v>
      </c>
      <c r="U289" s="67">
        <v>0</v>
      </c>
      <c r="V289" s="67">
        <v>0</v>
      </c>
      <c r="W289" s="162"/>
      <c r="X289" s="13" t="s">
        <v>120</v>
      </c>
      <c r="Y289" s="74">
        <v>0</v>
      </c>
      <c r="Z289" s="74">
        <v>0</v>
      </c>
      <c r="AA289" s="74">
        <v>0</v>
      </c>
      <c r="AB289" s="74">
        <v>0</v>
      </c>
      <c r="AC289" s="74">
        <v>0</v>
      </c>
      <c r="AD289" s="74">
        <v>0</v>
      </c>
      <c r="AE289" s="74">
        <v>0</v>
      </c>
      <c r="AF289" s="74">
        <v>0</v>
      </c>
      <c r="AG289" s="74">
        <v>0</v>
      </c>
      <c r="AH289" s="74">
        <v>0</v>
      </c>
      <c r="AI289" s="74">
        <v>0</v>
      </c>
      <c r="AJ289" s="74">
        <v>0</v>
      </c>
      <c r="AK289" s="74">
        <v>0</v>
      </c>
      <c r="AL289" s="74">
        <v>0</v>
      </c>
      <c r="AM289" s="74">
        <v>0</v>
      </c>
      <c r="AN289" s="74">
        <v>0</v>
      </c>
      <c r="AO289" s="74">
        <v>0</v>
      </c>
      <c r="AP289" s="74">
        <v>0</v>
      </c>
      <c r="AQ289" s="67">
        <v>0</v>
      </c>
      <c r="AR289" s="67">
        <v>0</v>
      </c>
      <c r="AS289" s="162"/>
      <c r="AT289" s="13" t="s">
        <v>120</v>
      </c>
      <c r="AU289" s="74">
        <v>0</v>
      </c>
      <c r="AV289" s="74">
        <v>0</v>
      </c>
      <c r="AW289" s="74">
        <v>0</v>
      </c>
      <c r="AX289" s="74">
        <v>0</v>
      </c>
      <c r="AY289" s="74">
        <v>0</v>
      </c>
      <c r="AZ289" s="74">
        <v>0</v>
      </c>
      <c r="BA289" s="74">
        <v>0</v>
      </c>
      <c r="BB289" s="74">
        <v>0</v>
      </c>
      <c r="BC289" s="74">
        <v>0</v>
      </c>
      <c r="BD289" s="67">
        <v>0</v>
      </c>
      <c r="BE289" s="76">
        <v>0</v>
      </c>
      <c r="BF289" s="74">
        <v>0</v>
      </c>
      <c r="BG289" s="74">
        <v>0</v>
      </c>
      <c r="BH289" s="74">
        <v>0</v>
      </c>
      <c r="BI289" s="74">
        <v>0</v>
      </c>
      <c r="BJ289" s="162"/>
      <c r="BK289" s="13" t="s">
        <v>120</v>
      </c>
      <c r="BL289" s="74">
        <v>0</v>
      </c>
      <c r="BM289" s="74">
        <v>0</v>
      </c>
      <c r="BN289" s="74">
        <v>0</v>
      </c>
      <c r="BO289" s="74">
        <v>0</v>
      </c>
      <c r="BP289" s="74">
        <v>0</v>
      </c>
      <c r="BQ289" s="74">
        <v>0</v>
      </c>
      <c r="BR289" s="74">
        <v>0</v>
      </c>
      <c r="BS289" s="74">
        <v>0</v>
      </c>
      <c r="BT289" s="74">
        <v>0</v>
      </c>
      <c r="BU289" s="162"/>
      <c r="BV289" s="13" t="s">
        <v>120</v>
      </c>
      <c r="BW289" s="74">
        <v>0</v>
      </c>
      <c r="BX289" s="74">
        <v>0</v>
      </c>
      <c r="BY289" s="74">
        <v>0</v>
      </c>
      <c r="BZ289" s="74">
        <v>0</v>
      </c>
      <c r="CA289" s="74">
        <v>0</v>
      </c>
      <c r="CB289" s="74">
        <v>0</v>
      </c>
      <c r="CC289" s="74">
        <v>0</v>
      </c>
      <c r="CD289" s="74">
        <v>0</v>
      </c>
      <c r="CE289" s="74">
        <v>0</v>
      </c>
      <c r="CF289" s="74">
        <v>0</v>
      </c>
      <c r="CG289" s="74">
        <v>0</v>
      </c>
      <c r="CH289" s="74">
        <v>0</v>
      </c>
      <c r="CI289" s="74">
        <v>0</v>
      </c>
      <c r="CJ289" s="74">
        <v>0</v>
      </c>
      <c r="CK289" s="74">
        <v>0</v>
      </c>
      <c r="CL289" s="74">
        <v>0</v>
      </c>
      <c r="CM289" s="74">
        <v>0</v>
      </c>
      <c r="CN289" s="74">
        <v>0</v>
      </c>
      <c r="CO289" s="162"/>
      <c r="CP289" s="13" t="s">
        <v>120</v>
      </c>
      <c r="CQ289" s="5">
        <v>0</v>
      </c>
      <c r="CR289" s="5">
        <v>0</v>
      </c>
      <c r="CS289" s="5">
        <v>0</v>
      </c>
      <c r="CT289" s="5">
        <v>0</v>
      </c>
      <c r="CU289" s="5">
        <v>0</v>
      </c>
      <c r="CV289" s="29">
        <v>0</v>
      </c>
      <c r="CW289" s="5">
        <v>0</v>
      </c>
      <c r="CX289" s="5">
        <v>0</v>
      </c>
      <c r="CY289" s="72">
        <v>0</v>
      </c>
      <c r="CZ289" s="5">
        <v>0</v>
      </c>
      <c r="DA289" s="162"/>
      <c r="DB289" s="13" t="s">
        <v>120</v>
      </c>
      <c r="DC289" s="74">
        <v>0</v>
      </c>
      <c r="DD289" s="74">
        <v>0</v>
      </c>
      <c r="DE289" s="74">
        <v>0</v>
      </c>
      <c r="DF289" s="74">
        <v>0</v>
      </c>
      <c r="DG289" s="74">
        <v>0</v>
      </c>
      <c r="DH289" s="74">
        <v>0</v>
      </c>
      <c r="DI289" s="74">
        <v>0</v>
      </c>
      <c r="DJ289" s="74">
        <v>0</v>
      </c>
      <c r="DK289" s="74">
        <v>0</v>
      </c>
      <c r="DL289" s="74">
        <v>0</v>
      </c>
      <c r="DM289" s="74">
        <v>0</v>
      </c>
      <c r="DN289" s="74">
        <v>0</v>
      </c>
      <c r="DO289" s="74">
        <v>0</v>
      </c>
      <c r="DP289" s="74">
        <v>0</v>
      </c>
      <c r="DQ289" s="74">
        <v>0</v>
      </c>
      <c r="DR289" s="135"/>
      <c r="DS289" s="138" t="s">
        <v>226</v>
      </c>
      <c r="DT289" s="138" t="s">
        <v>4414</v>
      </c>
      <c r="DU289" s="138">
        <v>0</v>
      </c>
      <c r="DV289" s="138">
        <v>0</v>
      </c>
      <c r="DW289" s="139">
        <v>0</v>
      </c>
      <c r="DX289" s="139">
        <v>0</v>
      </c>
    </row>
    <row r="290" spans="1:128">
      <c r="A290" s="162"/>
      <c r="B290" s="103" t="s">
        <v>102</v>
      </c>
      <c r="C290" s="105">
        <v>429</v>
      </c>
      <c r="D290" s="105">
        <v>266</v>
      </c>
      <c r="E290" s="105">
        <v>86</v>
      </c>
      <c r="F290" s="105">
        <v>67</v>
      </c>
      <c r="G290" s="105">
        <v>36</v>
      </c>
      <c r="H290" s="105">
        <v>18</v>
      </c>
      <c r="I290" s="105">
        <v>108</v>
      </c>
      <c r="J290" s="105">
        <v>47</v>
      </c>
      <c r="K290" s="105">
        <v>0</v>
      </c>
      <c r="L290" s="105">
        <v>0</v>
      </c>
      <c r="M290" s="105">
        <v>107</v>
      </c>
      <c r="N290" s="105">
        <v>76</v>
      </c>
      <c r="O290" s="105">
        <v>24</v>
      </c>
      <c r="P290" s="105">
        <v>12</v>
      </c>
      <c r="Q290" s="105">
        <v>179</v>
      </c>
      <c r="R290" s="105">
        <v>77</v>
      </c>
      <c r="S290" s="105">
        <v>0</v>
      </c>
      <c r="T290" s="105">
        <v>0</v>
      </c>
      <c r="U290" s="105">
        <v>969</v>
      </c>
      <c r="V290" s="105">
        <v>563</v>
      </c>
      <c r="W290" s="162"/>
      <c r="X290" s="103" t="s">
        <v>102</v>
      </c>
      <c r="Y290" s="105">
        <v>43</v>
      </c>
      <c r="Z290" s="105">
        <v>38</v>
      </c>
      <c r="AA290" s="105">
        <v>2</v>
      </c>
      <c r="AB290" s="105">
        <v>2</v>
      </c>
      <c r="AC290" s="105">
        <v>0</v>
      </c>
      <c r="AD290" s="105">
        <v>0</v>
      </c>
      <c r="AE290" s="105">
        <v>3</v>
      </c>
      <c r="AF290" s="105">
        <v>1</v>
      </c>
      <c r="AG290" s="105">
        <v>0</v>
      </c>
      <c r="AH290" s="105">
        <v>0</v>
      </c>
      <c r="AI290" s="105">
        <v>12</v>
      </c>
      <c r="AJ290" s="105">
        <v>6</v>
      </c>
      <c r="AK290" s="105">
        <v>5</v>
      </c>
      <c r="AL290" s="105">
        <v>4</v>
      </c>
      <c r="AM290" s="105">
        <v>87</v>
      </c>
      <c r="AN290" s="105">
        <v>34</v>
      </c>
      <c r="AO290" s="105">
        <v>0</v>
      </c>
      <c r="AP290" s="105">
        <v>0</v>
      </c>
      <c r="AQ290" s="105">
        <v>152</v>
      </c>
      <c r="AR290" s="105">
        <v>85</v>
      </c>
      <c r="AS290" s="162"/>
      <c r="AT290" s="103" t="s">
        <v>102</v>
      </c>
      <c r="AU290" s="105">
        <v>7</v>
      </c>
      <c r="AV290" s="105">
        <v>2</v>
      </c>
      <c r="AW290" s="105">
        <v>1</v>
      </c>
      <c r="AX290" s="105">
        <v>2</v>
      </c>
      <c r="AY290" s="105">
        <v>0</v>
      </c>
      <c r="AZ290" s="105">
        <v>2</v>
      </c>
      <c r="BA290" s="105">
        <v>1</v>
      </c>
      <c r="BB290" s="105">
        <v>3</v>
      </c>
      <c r="BC290" s="105">
        <v>0</v>
      </c>
      <c r="BD290" s="105">
        <v>18</v>
      </c>
      <c r="BE290" s="105">
        <v>18</v>
      </c>
      <c r="BF290" s="105">
        <v>11</v>
      </c>
      <c r="BG290" s="105">
        <v>0</v>
      </c>
      <c r="BH290" s="105">
        <v>3</v>
      </c>
      <c r="BI290" s="105">
        <v>1</v>
      </c>
      <c r="BJ290" s="162"/>
      <c r="BK290" s="103" t="s">
        <v>102</v>
      </c>
      <c r="BL290" s="105">
        <v>0</v>
      </c>
      <c r="BM290" s="105">
        <v>382</v>
      </c>
      <c r="BN290" s="105">
        <v>1</v>
      </c>
      <c r="BO290" s="105">
        <v>0</v>
      </c>
      <c r="BP290" s="105">
        <v>0</v>
      </c>
      <c r="BQ290" s="105">
        <v>12</v>
      </c>
      <c r="BR290" s="105">
        <v>21</v>
      </c>
      <c r="BS290" s="105">
        <v>16</v>
      </c>
      <c r="BT290" s="105">
        <v>16</v>
      </c>
      <c r="BU290" s="162"/>
      <c r="BV290" s="103" t="s">
        <v>102</v>
      </c>
      <c r="BW290" s="105">
        <v>91</v>
      </c>
      <c r="BX290" s="105">
        <v>66</v>
      </c>
      <c r="BY290" s="105">
        <v>90</v>
      </c>
      <c r="BZ290" s="105">
        <v>65</v>
      </c>
      <c r="CA290" s="105">
        <v>66</v>
      </c>
      <c r="CB290" s="105">
        <v>51</v>
      </c>
      <c r="CC290" s="105">
        <v>15</v>
      </c>
      <c r="CD290" s="105">
        <v>4</v>
      </c>
      <c r="CE290" s="105">
        <v>15</v>
      </c>
      <c r="CF290" s="105">
        <v>4</v>
      </c>
      <c r="CG290" s="105">
        <v>2</v>
      </c>
      <c r="CH290" s="105">
        <v>1</v>
      </c>
      <c r="CI290" s="105">
        <v>139</v>
      </c>
      <c r="CJ290" s="105">
        <v>57</v>
      </c>
      <c r="CK290" s="105">
        <v>137</v>
      </c>
      <c r="CL290" s="105">
        <v>56</v>
      </c>
      <c r="CM290" s="105">
        <v>57</v>
      </c>
      <c r="CN290" s="105">
        <v>20</v>
      </c>
      <c r="CO290" s="162"/>
      <c r="CP290" s="105" t="s">
        <v>102</v>
      </c>
      <c r="CQ290" s="105">
        <v>30</v>
      </c>
      <c r="CR290" s="105">
        <v>8</v>
      </c>
      <c r="CS290" s="105">
        <v>1</v>
      </c>
      <c r="CT290" s="105">
        <v>8</v>
      </c>
      <c r="CU290" s="105">
        <v>0</v>
      </c>
      <c r="CV290" s="105">
        <v>47</v>
      </c>
      <c r="CW290" s="105">
        <v>17</v>
      </c>
      <c r="CX290" s="105">
        <v>21</v>
      </c>
      <c r="CY290" s="105">
        <v>16</v>
      </c>
      <c r="CZ290" s="105">
        <v>9</v>
      </c>
      <c r="DA290" s="162"/>
      <c r="DB290" s="103" t="s">
        <v>102</v>
      </c>
      <c r="DC290" s="105">
        <v>268</v>
      </c>
      <c r="DD290" s="105">
        <v>559</v>
      </c>
      <c r="DE290" s="105">
        <v>723</v>
      </c>
      <c r="DF290" s="105">
        <v>116</v>
      </c>
      <c r="DG290" s="105">
        <v>423</v>
      </c>
      <c r="DH290" s="105">
        <v>82</v>
      </c>
      <c r="DI290" s="105">
        <v>654</v>
      </c>
      <c r="DJ290" s="105">
        <v>113</v>
      </c>
      <c r="DK290" s="105">
        <v>169</v>
      </c>
      <c r="DL290" s="105">
        <v>0</v>
      </c>
      <c r="DM290" s="105">
        <v>0</v>
      </c>
      <c r="DN290" s="105">
        <v>0</v>
      </c>
      <c r="DO290" s="105">
        <v>0</v>
      </c>
      <c r="DP290" s="105">
        <v>2</v>
      </c>
      <c r="DQ290" s="105">
        <v>19</v>
      </c>
      <c r="DR290" s="135"/>
      <c r="DS290" s="138" t="s">
        <v>226</v>
      </c>
      <c r="DT290" s="138" t="s">
        <v>4415</v>
      </c>
      <c r="DU290" s="138">
        <v>245</v>
      </c>
      <c r="DV290" s="138">
        <v>125</v>
      </c>
      <c r="DW290" s="139">
        <v>767</v>
      </c>
      <c r="DX290" s="139">
        <v>3107</v>
      </c>
    </row>
    <row r="291" spans="1:128">
      <c r="A291" s="162" t="s">
        <v>227</v>
      </c>
      <c r="B291" s="13" t="s">
        <v>119</v>
      </c>
      <c r="C291" s="74">
        <v>345</v>
      </c>
      <c r="D291" s="74">
        <v>165</v>
      </c>
      <c r="E291" s="74">
        <v>126</v>
      </c>
      <c r="F291" s="74">
        <v>55</v>
      </c>
      <c r="G291" s="74">
        <v>0</v>
      </c>
      <c r="H291" s="74">
        <v>0</v>
      </c>
      <c r="I291" s="74">
        <v>107</v>
      </c>
      <c r="J291" s="74">
        <v>35</v>
      </c>
      <c r="K291" s="74">
        <v>0</v>
      </c>
      <c r="L291" s="74">
        <v>0</v>
      </c>
      <c r="M291" s="74">
        <v>182</v>
      </c>
      <c r="N291" s="74">
        <v>95</v>
      </c>
      <c r="O291" s="74">
        <v>0</v>
      </c>
      <c r="P291" s="74">
        <v>0</v>
      </c>
      <c r="Q291" s="74">
        <v>59</v>
      </c>
      <c r="R291" s="74">
        <v>15</v>
      </c>
      <c r="S291" s="74">
        <v>0</v>
      </c>
      <c r="T291" s="74">
        <v>0</v>
      </c>
      <c r="U291" s="67">
        <v>819</v>
      </c>
      <c r="V291" s="67">
        <v>365</v>
      </c>
      <c r="W291" s="162" t="s">
        <v>227</v>
      </c>
      <c r="X291" s="13" t="s">
        <v>119</v>
      </c>
      <c r="Y291" s="74">
        <v>1</v>
      </c>
      <c r="Z291" s="74">
        <v>0</v>
      </c>
      <c r="AA291" s="74">
        <v>0</v>
      </c>
      <c r="AB291" s="74">
        <v>0</v>
      </c>
      <c r="AC291" s="74">
        <v>0</v>
      </c>
      <c r="AD291" s="74">
        <v>0</v>
      </c>
      <c r="AE291" s="74">
        <v>1</v>
      </c>
      <c r="AF291" s="74">
        <v>1</v>
      </c>
      <c r="AG291" s="74">
        <v>0</v>
      </c>
      <c r="AH291" s="74">
        <v>0</v>
      </c>
      <c r="AI291" s="74">
        <v>27</v>
      </c>
      <c r="AJ291" s="74">
        <v>14</v>
      </c>
      <c r="AK291" s="74">
        <v>0</v>
      </c>
      <c r="AL291" s="74">
        <v>0</v>
      </c>
      <c r="AM291" s="74">
        <v>17</v>
      </c>
      <c r="AN291" s="74">
        <v>6</v>
      </c>
      <c r="AO291" s="74">
        <v>0</v>
      </c>
      <c r="AP291" s="74">
        <v>0</v>
      </c>
      <c r="AQ291" s="67">
        <v>46</v>
      </c>
      <c r="AR291" s="67">
        <v>21</v>
      </c>
      <c r="AS291" s="162" t="s">
        <v>227</v>
      </c>
      <c r="AT291" s="13" t="s">
        <v>119</v>
      </c>
      <c r="AU291" s="74">
        <v>7</v>
      </c>
      <c r="AV291" s="74">
        <v>4</v>
      </c>
      <c r="AW291" s="74">
        <v>0</v>
      </c>
      <c r="AX291" s="74">
        <v>3</v>
      </c>
      <c r="AY291" s="74">
        <v>0</v>
      </c>
      <c r="AZ291" s="74">
        <v>5</v>
      </c>
      <c r="BA291" s="74">
        <v>0</v>
      </c>
      <c r="BB291" s="74">
        <v>3</v>
      </c>
      <c r="BC291" s="74">
        <v>0</v>
      </c>
      <c r="BD291" s="67">
        <v>22</v>
      </c>
      <c r="BE291" s="76">
        <v>13</v>
      </c>
      <c r="BF291" s="74">
        <v>12</v>
      </c>
      <c r="BG291" s="74">
        <v>0</v>
      </c>
      <c r="BH291" s="74">
        <v>5</v>
      </c>
      <c r="BI291" s="74">
        <v>3</v>
      </c>
      <c r="BJ291" s="162" t="s">
        <v>227</v>
      </c>
      <c r="BK291" s="13" t="s">
        <v>119</v>
      </c>
      <c r="BL291" s="74">
        <v>0</v>
      </c>
      <c r="BM291" s="74">
        <v>278</v>
      </c>
      <c r="BN291" s="74">
        <v>4</v>
      </c>
      <c r="BO291" s="74">
        <v>0</v>
      </c>
      <c r="BP291" s="74">
        <v>0</v>
      </c>
      <c r="BQ291" s="74">
        <v>13</v>
      </c>
      <c r="BR291" s="74">
        <v>18</v>
      </c>
      <c r="BS291" s="74">
        <v>12</v>
      </c>
      <c r="BT291" s="74">
        <v>12</v>
      </c>
      <c r="BU291" s="162" t="s">
        <v>227</v>
      </c>
      <c r="BV291" s="13" t="s">
        <v>119</v>
      </c>
      <c r="BW291" s="74">
        <v>204</v>
      </c>
      <c r="BX291" s="74">
        <v>114</v>
      </c>
      <c r="BY291" s="74">
        <v>195</v>
      </c>
      <c r="BZ291" s="74">
        <v>109</v>
      </c>
      <c r="CA291" s="74">
        <v>118</v>
      </c>
      <c r="CB291" s="74">
        <v>68</v>
      </c>
      <c r="CC291" s="74">
        <v>0</v>
      </c>
      <c r="CD291" s="74">
        <v>0</v>
      </c>
      <c r="CE291" s="74">
        <v>0</v>
      </c>
      <c r="CF291" s="74">
        <v>0</v>
      </c>
      <c r="CG291" s="74">
        <v>0</v>
      </c>
      <c r="CH291" s="74">
        <v>0</v>
      </c>
      <c r="CI291" s="74">
        <v>73</v>
      </c>
      <c r="CJ291" s="74">
        <v>28</v>
      </c>
      <c r="CK291" s="74">
        <v>71</v>
      </c>
      <c r="CL291" s="74">
        <v>27</v>
      </c>
      <c r="CM291" s="74">
        <v>25</v>
      </c>
      <c r="CN291" s="74">
        <v>12</v>
      </c>
      <c r="CO291" s="162" t="s">
        <v>227</v>
      </c>
      <c r="CP291" s="13" t="s">
        <v>119</v>
      </c>
      <c r="CQ291" s="5">
        <v>14</v>
      </c>
      <c r="CR291" s="5">
        <v>10</v>
      </c>
      <c r="CS291" s="5">
        <v>0</v>
      </c>
      <c r="CT291" s="5">
        <v>25</v>
      </c>
      <c r="CU291" s="5">
        <v>0</v>
      </c>
      <c r="CV291" s="29">
        <v>49</v>
      </c>
      <c r="CW291" s="5">
        <v>19</v>
      </c>
      <c r="CX291" s="5">
        <v>15</v>
      </c>
      <c r="CY291" s="72">
        <v>12</v>
      </c>
      <c r="CZ291" s="5">
        <v>5</v>
      </c>
      <c r="DA291" s="162" t="s">
        <v>227</v>
      </c>
      <c r="DB291" s="13" t="s">
        <v>119</v>
      </c>
      <c r="DC291" s="74">
        <v>181</v>
      </c>
      <c r="DD291" s="74">
        <v>186</v>
      </c>
      <c r="DE291" s="74">
        <v>5</v>
      </c>
      <c r="DF291" s="74">
        <v>0</v>
      </c>
      <c r="DG291" s="74">
        <v>5</v>
      </c>
      <c r="DH291" s="74">
        <v>7</v>
      </c>
      <c r="DI291" s="74">
        <v>91</v>
      </c>
      <c r="DJ291" s="74">
        <v>143</v>
      </c>
      <c r="DK291" s="74">
        <v>9</v>
      </c>
      <c r="DL291" s="74">
        <v>0</v>
      </c>
      <c r="DM291" s="74">
        <v>0</v>
      </c>
      <c r="DN291" s="74">
        <v>1</v>
      </c>
      <c r="DO291" s="74">
        <v>0</v>
      </c>
      <c r="DP291" s="74">
        <v>5</v>
      </c>
      <c r="DQ291" s="74">
        <v>0</v>
      </c>
      <c r="DR291" s="135"/>
      <c r="DS291" s="138" t="s">
        <v>227</v>
      </c>
      <c r="DT291" s="138" t="s">
        <v>4416</v>
      </c>
      <c r="DU291" s="138">
        <v>277</v>
      </c>
      <c r="DV291" s="138">
        <v>143</v>
      </c>
      <c r="DW291" s="139">
        <v>568</v>
      </c>
      <c r="DX291" s="139">
        <v>627</v>
      </c>
    </row>
    <row r="292" spans="1:128">
      <c r="A292" s="162"/>
      <c r="B292" s="13" t="s">
        <v>120</v>
      </c>
      <c r="C292" s="74">
        <v>310</v>
      </c>
      <c r="D292" s="74">
        <v>167</v>
      </c>
      <c r="E292" s="74">
        <v>104</v>
      </c>
      <c r="F292" s="74">
        <v>66</v>
      </c>
      <c r="G292" s="74">
        <v>0</v>
      </c>
      <c r="H292" s="74">
        <v>0</v>
      </c>
      <c r="I292" s="74">
        <v>0</v>
      </c>
      <c r="J292" s="74">
        <v>0</v>
      </c>
      <c r="K292" s="74">
        <v>118</v>
      </c>
      <c r="L292" s="74">
        <v>44</v>
      </c>
      <c r="M292" s="74">
        <v>116</v>
      </c>
      <c r="N292" s="74">
        <v>68</v>
      </c>
      <c r="O292" s="74">
        <v>0</v>
      </c>
      <c r="P292" s="74">
        <v>0</v>
      </c>
      <c r="Q292" s="74">
        <v>0</v>
      </c>
      <c r="R292" s="74">
        <v>0</v>
      </c>
      <c r="S292" s="74">
        <v>82</v>
      </c>
      <c r="T292" s="74">
        <v>26</v>
      </c>
      <c r="U292" s="67">
        <v>730</v>
      </c>
      <c r="V292" s="67">
        <v>371</v>
      </c>
      <c r="W292" s="162"/>
      <c r="X292" s="13" t="s">
        <v>120</v>
      </c>
      <c r="Y292" s="74">
        <v>10</v>
      </c>
      <c r="Z292" s="74">
        <v>3</v>
      </c>
      <c r="AA292" s="74">
        <v>2</v>
      </c>
      <c r="AB292" s="74">
        <v>2</v>
      </c>
      <c r="AC292" s="74">
        <v>0</v>
      </c>
      <c r="AD292" s="74">
        <v>0</v>
      </c>
      <c r="AE292" s="74">
        <v>0</v>
      </c>
      <c r="AF292" s="74">
        <v>0</v>
      </c>
      <c r="AG292" s="74">
        <v>3</v>
      </c>
      <c r="AH292" s="74">
        <v>2</v>
      </c>
      <c r="AI292" s="74">
        <v>8</v>
      </c>
      <c r="AJ292" s="74">
        <v>3</v>
      </c>
      <c r="AK292" s="74">
        <v>0</v>
      </c>
      <c r="AL292" s="74">
        <v>0</v>
      </c>
      <c r="AM292" s="74">
        <v>0</v>
      </c>
      <c r="AN292" s="74">
        <v>0</v>
      </c>
      <c r="AO292" s="74">
        <v>24</v>
      </c>
      <c r="AP292" s="74">
        <v>9</v>
      </c>
      <c r="AQ292" s="67">
        <v>47</v>
      </c>
      <c r="AR292" s="67">
        <v>19</v>
      </c>
      <c r="AS292" s="162"/>
      <c r="AT292" s="13" t="s">
        <v>120</v>
      </c>
      <c r="AU292" s="74">
        <v>5</v>
      </c>
      <c r="AV292" s="74">
        <v>2</v>
      </c>
      <c r="AW292" s="74">
        <v>0</v>
      </c>
      <c r="AX292" s="74">
        <v>0</v>
      </c>
      <c r="AY292" s="74">
        <v>2</v>
      </c>
      <c r="AZ292" s="74">
        <v>2</v>
      </c>
      <c r="BA292" s="74">
        <v>0</v>
      </c>
      <c r="BB292" s="74">
        <v>0</v>
      </c>
      <c r="BC292" s="74">
        <v>2</v>
      </c>
      <c r="BD292" s="67">
        <v>13</v>
      </c>
      <c r="BE292" s="76">
        <v>11</v>
      </c>
      <c r="BF292" s="74">
        <v>8</v>
      </c>
      <c r="BG292" s="74">
        <v>11</v>
      </c>
      <c r="BH292" s="74">
        <v>0</v>
      </c>
      <c r="BI292" s="74">
        <v>1</v>
      </c>
      <c r="BJ292" s="162"/>
      <c r="BK292" s="13" t="s">
        <v>120</v>
      </c>
      <c r="BL292" s="74">
        <v>0</v>
      </c>
      <c r="BM292" s="74">
        <v>248</v>
      </c>
      <c r="BN292" s="74">
        <v>0</v>
      </c>
      <c r="BO292" s="74">
        <v>0</v>
      </c>
      <c r="BP292" s="74">
        <v>0</v>
      </c>
      <c r="BQ292" s="74">
        <v>6</v>
      </c>
      <c r="BR292" s="74">
        <v>12</v>
      </c>
      <c r="BS292" s="74">
        <v>12</v>
      </c>
      <c r="BT292" s="74">
        <v>12</v>
      </c>
      <c r="BU292" s="162"/>
      <c r="BV292" s="13" t="s">
        <v>120</v>
      </c>
      <c r="BW292" s="74">
        <v>96</v>
      </c>
      <c r="BX292" s="74">
        <v>53</v>
      </c>
      <c r="BY292" s="74">
        <v>96</v>
      </c>
      <c r="BZ292" s="74">
        <v>53</v>
      </c>
      <c r="CA292" s="74">
        <v>60</v>
      </c>
      <c r="CB292" s="74">
        <v>35</v>
      </c>
      <c r="CC292" s="74">
        <v>0</v>
      </c>
      <c r="CD292" s="74">
        <v>0</v>
      </c>
      <c r="CE292" s="74">
        <v>0</v>
      </c>
      <c r="CF292" s="74">
        <v>0</v>
      </c>
      <c r="CG292" s="74">
        <v>0</v>
      </c>
      <c r="CH292" s="74">
        <v>0</v>
      </c>
      <c r="CI292" s="74">
        <v>83</v>
      </c>
      <c r="CJ292" s="74">
        <v>30</v>
      </c>
      <c r="CK292" s="74">
        <v>82</v>
      </c>
      <c r="CL292" s="74">
        <v>30</v>
      </c>
      <c r="CM292" s="74">
        <v>35</v>
      </c>
      <c r="CN292" s="74">
        <v>15</v>
      </c>
      <c r="CO292" s="162"/>
      <c r="CP292" s="13" t="s">
        <v>120</v>
      </c>
      <c r="CQ292" s="5">
        <v>14</v>
      </c>
      <c r="CR292" s="5">
        <v>5</v>
      </c>
      <c r="CS292" s="5">
        <v>0</v>
      </c>
      <c r="CT292" s="5">
        <v>9</v>
      </c>
      <c r="CU292" s="5">
        <v>0</v>
      </c>
      <c r="CV292" s="29">
        <v>28</v>
      </c>
      <c r="CW292" s="5">
        <v>10</v>
      </c>
      <c r="CX292" s="5">
        <v>15</v>
      </c>
      <c r="CY292" s="72">
        <v>6</v>
      </c>
      <c r="CZ292" s="5">
        <v>2</v>
      </c>
      <c r="DA292" s="162"/>
      <c r="DB292" s="13" t="s">
        <v>120</v>
      </c>
      <c r="DC292" s="74">
        <v>182</v>
      </c>
      <c r="DD292" s="74">
        <v>397</v>
      </c>
      <c r="DE292" s="74">
        <v>85</v>
      </c>
      <c r="DF292" s="74">
        <v>0</v>
      </c>
      <c r="DG292" s="74">
        <v>154</v>
      </c>
      <c r="DH292" s="74">
        <v>0</v>
      </c>
      <c r="DI292" s="74">
        <v>360</v>
      </c>
      <c r="DJ292" s="74">
        <v>33</v>
      </c>
      <c r="DK292" s="74">
        <v>65</v>
      </c>
      <c r="DL292" s="74">
        <v>12</v>
      </c>
      <c r="DM292" s="74">
        <v>0</v>
      </c>
      <c r="DN292" s="74">
        <v>0</v>
      </c>
      <c r="DO292" s="74">
        <v>0</v>
      </c>
      <c r="DP292" s="74">
        <v>0</v>
      </c>
      <c r="DQ292" s="74">
        <v>739</v>
      </c>
      <c r="DR292" s="135"/>
      <c r="DS292" s="138" t="s">
        <v>227</v>
      </c>
      <c r="DT292" s="138" t="s">
        <v>4417</v>
      </c>
      <c r="DU292" s="138">
        <v>179</v>
      </c>
      <c r="DV292" s="138">
        <v>95</v>
      </c>
      <c r="DW292" s="139">
        <v>496</v>
      </c>
      <c r="DX292" s="139">
        <v>1288</v>
      </c>
    </row>
    <row r="293" spans="1:128">
      <c r="A293" s="162"/>
      <c r="B293" s="103" t="s">
        <v>102</v>
      </c>
      <c r="C293" s="105">
        <v>655</v>
      </c>
      <c r="D293" s="105">
        <v>332</v>
      </c>
      <c r="E293" s="105">
        <v>230</v>
      </c>
      <c r="F293" s="105">
        <v>121</v>
      </c>
      <c r="G293" s="105">
        <v>0</v>
      </c>
      <c r="H293" s="105">
        <v>0</v>
      </c>
      <c r="I293" s="105">
        <v>107</v>
      </c>
      <c r="J293" s="105">
        <v>35</v>
      </c>
      <c r="K293" s="105">
        <v>118</v>
      </c>
      <c r="L293" s="105">
        <v>44</v>
      </c>
      <c r="M293" s="105">
        <v>298</v>
      </c>
      <c r="N293" s="105">
        <v>163</v>
      </c>
      <c r="O293" s="105">
        <v>0</v>
      </c>
      <c r="P293" s="105">
        <v>0</v>
      </c>
      <c r="Q293" s="105">
        <v>59</v>
      </c>
      <c r="R293" s="105">
        <v>15</v>
      </c>
      <c r="S293" s="105">
        <v>82</v>
      </c>
      <c r="T293" s="105">
        <v>26</v>
      </c>
      <c r="U293" s="105">
        <v>1549</v>
      </c>
      <c r="V293" s="105">
        <v>736</v>
      </c>
      <c r="W293" s="162"/>
      <c r="X293" s="103" t="s">
        <v>102</v>
      </c>
      <c r="Y293" s="105">
        <v>11</v>
      </c>
      <c r="Z293" s="105">
        <v>3</v>
      </c>
      <c r="AA293" s="105">
        <v>2</v>
      </c>
      <c r="AB293" s="105">
        <v>2</v>
      </c>
      <c r="AC293" s="105">
        <v>0</v>
      </c>
      <c r="AD293" s="105">
        <v>0</v>
      </c>
      <c r="AE293" s="105">
        <v>1</v>
      </c>
      <c r="AF293" s="105">
        <v>1</v>
      </c>
      <c r="AG293" s="105">
        <v>3</v>
      </c>
      <c r="AH293" s="105">
        <v>2</v>
      </c>
      <c r="AI293" s="105">
        <v>35</v>
      </c>
      <c r="AJ293" s="105">
        <v>17</v>
      </c>
      <c r="AK293" s="105">
        <v>0</v>
      </c>
      <c r="AL293" s="105">
        <v>0</v>
      </c>
      <c r="AM293" s="105">
        <v>17</v>
      </c>
      <c r="AN293" s="105">
        <v>6</v>
      </c>
      <c r="AO293" s="105">
        <v>24</v>
      </c>
      <c r="AP293" s="105">
        <v>9</v>
      </c>
      <c r="AQ293" s="105">
        <v>93</v>
      </c>
      <c r="AR293" s="105">
        <v>40</v>
      </c>
      <c r="AS293" s="162"/>
      <c r="AT293" s="103" t="s">
        <v>102</v>
      </c>
      <c r="AU293" s="105">
        <v>12</v>
      </c>
      <c r="AV293" s="105">
        <v>6</v>
      </c>
      <c r="AW293" s="105">
        <v>0</v>
      </c>
      <c r="AX293" s="105">
        <v>3</v>
      </c>
      <c r="AY293" s="105">
        <v>2</v>
      </c>
      <c r="AZ293" s="105">
        <v>7</v>
      </c>
      <c r="BA293" s="105">
        <v>0</v>
      </c>
      <c r="BB293" s="105">
        <v>3</v>
      </c>
      <c r="BC293" s="105">
        <v>2</v>
      </c>
      <c r="BD293" s="105">
        <v>35</v>
      </c>
      <c r="BE293" s="105">
        <v>24</v>
      </c>
      <c r="BF293" s="105">
        <v>20</v>
      </c>
      <c r="BG293" s="105">
        <v>11</v>
      </c>
      <c r="BH293" s="105">
        <v>5</v>
      </c>
      <c r="BI293" s="105">
        <v>4</v>
      </c>
      <c r="BJ293" s="162"/>
      <c r="BK293" s="103" t="s">
        <v>102</v>
      </c>
      <c r="BL293" s="105">
        <v>0</v>
      </c>
      <c r="BM293" s="105">
        <v>526</v>
      </c>
      <c r="BN293" s="105">
        <v>4</v>
      </c>
      <c r="BO293" s="105">
        <v>0</v>
      </c>
      <c r="BP293" s="105">
        <v>0</v>
      </c>
      <c r="BQ293" s="105">
        <v>19</v>
      </c>
      <c r="BR293" s="105">
        <v>30</v>
      </c>
      <c r="BS293" s="105">
        <v>24</v>
      </c>
      <c r="BT293" s="105">
        <v>24</v>
      </c>
      <c r="BU293" s="162"/>
      <c r="BV293" s="103" t="s">
        <v>102</v>
      </c>
      <c r="BW293" s="105">
        <v>300</v>
      </c>
      <c r="BX293" s="105">
        <v>167</v>
      </c>
      <c r="BY293" s="105">
        <v>291</v>
      </c>
      <c r="BZ293" s="105">
        <v>162</v>
      </c>
      <c r="CA293" s="105">
        <v>178</v>
      </c>
      <c r="CB293" s="105">
        <v>103</v>
      </c>
      <c r="CC293" s="105">
        <v>0</v>
      </c>
      <c r="CD293" s="105">
        <v>0</v>
      </c>
      <c r="CE293" s="105">
        <v>0</v>
      </c>
      <c r="CF293" s="105">
        <v>0</v>
      </c>
      <c r="CG293" s="105">
        <v>0</v>
      </c>
      <c r="CH293" s="105">
        <v>0</v>
      </c>
      <c r="CI293" s="105">
        <v>156</v>
      </c>
      <c r="CJ293" s="105">
        <v>58</v>
      </c>
      <c r="CK293" s="105">
        <v>153</v>
      </c>
      <c r="CL293" s="105">
        <v>57</v>
      </c>
      <c r="CM293" s="105">
        <v>60</v>
      </c>
      <c r="CN293" s="105">
        <v>27</v>
      </c>
      <c r="CO293" s="162"/>
      <c r="CP293" s="105" t="s">
        <v>102</v>
      </c>
      <c r="CQ293" s="105">
        <v>28</v>
      </c>
      <c r="CR293" s="105">
        <v>15</v>
      </c>
      <c r="CS293" s="105">
        <v>0</v>
      </c>
      <c r="CT293" s="105">
        <v>34</v>
      </c>
      <c r="CU293" s="105">
        <v>0</v>
      </c>
      <c r="CV293" s="105">
        <v>77</v>
      </c>
      <c r="CW293" s="105">
        <v>29</v>
      </c>
      <c r="CX293" s="105">
        <v>30</v>
      </c>
      <c r="CY293" s="105">
        <v>18</v>
      </c>
      <c r="CZ293" s="105">
        <v>7</v>
      </c>
      <c r="DA293" s="162"/>
      <c r="DB293" s="103" t="s">
        <v>102</v>
      </c>
      <c r="DC293" s="105">
        <v>363</v>
      </c>
      <c r="DD293" s="105">
        <v>583</v>
      </c>
      <c r="DE293" s="105">
        <v>90</v>
      </c>
      <c r="DF293" s="105">
        <v>0</v>
      </c>
      <c r="DG293" s="105">
        <v>159</v>
      </c>
      <c r="DH293" s="105">
        <v>7</v>
      </c>
      <c r="DI293" s="105">
        <v>451</v>
      </c>
      <c r="DJ293" s="105">
        <v>176</v>
      </c>
      <c r="DK293" s="105">
        <v>74</v>
      </c>
      <c r="DL293" s="105">
        <v>12</v>
      </c>
      <c r="DM293" s="105">
        <v>0</v>
      </c>
      <c r="DN293" s="105">
        <v>1</v>
      </c>
      <c r="DO293" s="105">
        <v>0</v>
      </c>
      <c r="DP293" s="105">
        <v>5</v>
      </c>
      <c r="DQ293" s="105">
        <v>739</v>
      </c>
      <c r="DR293" s="135"/>
      <c r="DS293" s="138" t="s">
        <v>227</v>
      </c>
      <c r="DT293" s="138" t="s">
        <v>4418</v>
      </c>
      <c r="DU293" s="138">
        <v>456</v>
      </c>
      <c r="DV293" s="138">
        <v>238</v>
      </c>
      <c r="DW293" s="139">
        <v>1064</v>
      </c>
      <c r="DX293" s="139">
        <v>1915</v>
      </c>
    </row>
    <row r="294" spans="1:128">
      <c r="A294" s="162" t="s">
        <v>4</v>
      </c>
      <c r="B294" s="13" t="s">
        <v>119</v>
      </c>
      <c r="C294" s="74">
        <v>152</v>
      </c>
      <c r="D294" s="74">
        <v>56</v>
      </c>
      <c r="E294" s="74">
        <v>65</v>
      </c>
      <c r="F294" s="74">
        <v>28</v>
      </c>
      <c r="G294" s="74">
        <v>0</v>
      </c>
      <c r="H294" s="74">
        <v>0</v>
      </c>
      <c r="I294" s="74">
        <v>0</v>
      </c>
      <c r="J294" s="74">
        <v>0</v>
      </c>
      <c r="K294" s="74">
        <v>45</v>
      </c>
      <c r="L294" s="74">
        <v>11</v>
      </c>
      <c r="M294" s="74">
        <v>64</v>
      </c>
      <c r="N294" s="74">
        <v>36</v>
      </c>
      <c r="O294" s="74">
        <v>0</v>
      </c>
      <c r="P294" s="74">
        <v>0</v>
      </c>
      <c r="Q294" s="74">
        <v>64</v>
      </c>
      <c r="R294" s="74">
        <v>11</v>
      </c>
      <c r="S294" s="74">
        <v>0</v>
      </c>
      <c r="T294" s="74">
        <v>0</v>
      </c>
      <c r="U294" s="67">
        <v>390</v>
      </c>
      <c r="V294" s="67">
        <v>142</v>
      </c>
      <c r="W294" s="162" t="s">
        <v>4</v>
      </c>
      <c r="X294" s="13" t="s">
        <v>119</v>
      </c>
      <c r="Y294" s="74">
        <v>0</v>
      </c>
      <c r="Z294" s="74">
        <v>0</v>
      </c>
      <c r="AA294" s="74">
        <v>0</v>
      </c>
      <c r="AB294" s="74">
        <v>0</v>
      </c>
      <c r="AC294" s="74">
        <v>0</v>
      </c>
      <c r="AD294" s="74">
        <v>0</v>
      </c>
      <c r="AE294" s="74">
        <v>0</v>
      </c>
      <c r="AF294" s="74">
        <v>0</v>
      </c>
      <c r="AG294" s="74">
        <v>1</v>
      </c>
      <c r="AH294" s="74">
        <v>0</v>
      </c>
      <c r="AI294" s="74">
        <v>11</v>
      </c>
      <c r="AJ294" s="74">
        <v>4</v>
      </c>
      <c r="AK294" s="74">
        <v>0</v>
      </c>
      <c r="AL294" s="74">
        <v>0</v>
      </c>
      <c r="AM294" s="74">
        <v>21</v>
      </c>
      <c r="AN294" s="74">
        <v>4</v>
      </c>
      <c r="AO294" s="74">
        <v>0</v>
      </c>
      <c r="AP294" s="74">
        <v>0</v>
      </c>
      <c r="AQ294" s="67">
        <v>33</v>
      </c>
      <c r="AR294" s="67">
        <v>8</v>
      </c>
      <c r="AS294" s="162" t="s">
        <v>4</v>
      </c>
      <c r="AT294" s="13" t="s">
        <v>119</v>
      </c>
      <c r="AU294" s="74">
        <v>3</v>
      </c>
      <c r="AV294" s="74">
        <v>1</v>
      </c>
      <c r="AW294" s="74">
        <v>0</v>
      </c>
      <c r="AX294" s="74">
        <v>0</v>
      </c>
      <c r="AY294" s="74">
        <v>1</v>
      </c>
      <c r="AZ294" s="74">
        <v>1</v>
      </c>
      <c r="BA294" s="74">
        <v>0</v>
      </c>
      <c r="BB294" s="74">
        <v>1</v>
      </c>
      <c r="BC294" s="74">
        <v>0</v>
      </c>
      <c r="BD294" s="67">
        <v>7</v>
      </c>
      <c r="BE294" s="76">
        <v>7</v>
      </c>
      <c r="BF294" s="74">
        <v>7</v>
      </c>
      <c r="BG294" s="74">
        <v>0</v>
      </c>
      <c r="BH294" s="74">
        <v>0</v>
      </c>
      <c r="BI294" s="74">
        <v>1</v>
      </c>
      <c r="BJ294" s="162" t="s">
        <v>4</v>
      </c>
      <c r="BK294" s="13" t="s">
        <v>119</v>
      </c>
      <c r="BL294" s="74">
        <v>0</v>
      </c>
      <c r="BM294" s="74">
        <v>142</v>
      </c>
      <c r="BN294" s="74">
        <v>1</v>
      </c>
      <c r="BO294" s="74">
        <v>0</v>
      </c>
      <c r="BP294" s="74">
        <v>0</v>
      </c>
      <c r="BQ294" s="74">
        <v>3</v>
      </c>
      <c r="BR294" s="74">
        <v>7</v>
      </c>
      <c r="BS294" s="74">
        <v>7</v>
      </c>
      <c r="BT294" s="74">
        <v>7</v>
      </c>
      <c r="BU294" s="162" t="s">
        <v>4</v>
      </c>
      <c r="BV294" s="13" t="s">
        <v>119</v>
      </c>
      <c r="BW294" s="74">
        <v>59</v>
      </c>
      <c r="BX294" s="74">
        <v>40</v>
      </c>
      <c r="BY294" s="74">
        <v>59</v>
      </c>
      <c r="BZ294" s="74">
        <v>40</v>
      </c>
      <c r="CA294" s="74">
        <v>44</v>
      </c>
      <c r="CB294" s="74">
        <v>33</v>
      </c>
      <c r="CC294" s="74">
        <v>0</v>
      </c>
      <c r="CD294" s="74">
        <v>0</v>
      </c>
      <c r="CE294" s="74">
        <v>0</v>
      </c>
      <c r="CF294" s="74">
        <v>0</v>
      </c>
      <c r="CG294" s="74">
        <v>0</v>
      </c>
      <c r="CH294" s="74">
        <v>0</v>
      </c>
      <c r="CI294" s="74">
        <v>53</v>
      </c>
      <c r="CJ294" s="74">
        <v>9</v>
      </c>
      <c r="CK294" s="74">
        <v>51</v>
      </c>
      <c r="CL294" s="74">
        <v>9</v>
      </c>
      <c r="CM294" s="74">
        <v>25</v>
      </c>
      <c r="CN294" s="74">
        <v>4</v>
      </c>
      <c r="CO294" s="162" t="s">
        <v>4</v>
      </c>
      <c r="CP294" s="13" t="s">
        <v>119</v>
      </c>
      <c r="CQ294" s="5">
        <v>12</v>
      </c>
      <c r="CR294" s="5">
        <v>2</v>
      </c>
      <c r="CS294" s="5">
        <v>0</v>
      </c>
      <c r="CT294" s="5">
        <v>8</v>
      </c>
      <c r="CU294" s="5">
        <v>0</v>
      </c>
      <c r="CV294" s="29">
        <v>22</v>
      </c>
      <c r="CW294" s="5">
        <v>7</v>
      </c>
      <c r="CX294" s="5">
        <v>4</v>
      </c>
      <c r="CY294" s="72">
        <v>3</v>
      </c>
      <c r="CZ294" s="5">
        <v>1</v>
      </c>
      <c r="DA294" s="162" t="s">
        <v>4</v>
      </c>
      <c r="DB294" s="13" t="s">
        <v>119</v>
      </c>
      <c r="DC294" s="74">
        <v>149</v>
      </c>
      <c r="DD294" s="74">
        <v>149</v>
      </c>
      <c r="DE294" s="74">
        <v>0</v>
      </c>
      <c r="DF294" s="74">
        <v>0</v>
      </c>
      <c r="DG294" s="74">
        <v>0</v>
      </c>
      <c r="DH294" s="74">
        <v>0</v>
      </c>
      <c r="DI294" s="74">
        <v>53</v>
      </c>
      <c r="DJ294" s="74">
        <v>0</v>
      </c>
      <c r="DK294" s="74">
        <v>0</v>
      </c>
      <c r="DL294" s="74">
        <v>0</v>
      </c>
      <c r="DM294" s="74">
        <v>0</v>
      </c>
      <c r="DN294" s="74">
        <v>3</v>
      </c>
      <c r="DO294" s="74">
        <v>0</v>
      </c>
      <c r="DP294" s="74">
        <v>5</v>
      </c>
      <c r="DQ294" s="74">
        <v>0</v>
      </c>
      <c r="DR294" s="135"/>
      <c r="DS294" s="138" t="s">
        <v>4</v>
      </c>
      <c r="DT294" s="138" t="s">
        <v>4419</v>
      </c>
      <c r="DU294" s="138">
        <v>112</v>
      </c>
      <c r="DV294" s="138">
        <v>69</v>
      </c>
      <c r="DW294" s="139">
        <v>287</v>
      </c>
      <c r="DX294" s="139">
        <v>351</v>
      </c>
    </row>
    <row r="295" spans="1:128">
      <c r="A295" s="162"/>
      <c r="B295" s="13" t="s">
        <v>120</v>
      </c>
      <c r="C295" s="74">
        <v>0</v>
      </c>
      <c r="D295" s="74">
        <v>0</v>
      </c>
      <c r="E295" s="74">
        <v>0</v>
      </c>
      <c r="F295" s="74">
        <v>0</v>
      </c>
      <c r="G295" s="74">
        <v>0</v>
      </c>
      <c r="H295" s="74">
        <v>0</v>
      </c>
      <c r="I295" s="74">
        <v>0</v>
      </c>
      <c r="J295" s="74">
        <v>0</v>
      </c>
      <c r="K295" s="74">
        <v>0</v>
      </c>
      <c r="L295" s="74">
        <v>0</v>
      </c>
      <c r="M295" s="74">
        <v>0</v>
      </c>
      <c r="N295" s="74">
        <v>0</v>
      </c>
      <c r="O295" s="74">
        <v>0</v>
      </c>
      <c r="P295" s="74">
        <v>0</v>
      </c>
      <c r="Q295" s="74">
        <v>0</v>
      </c>
      <c r="R295" s="74">
        <v>0</v>
      </c>
      <c r="S295" s="74">
        <v>0</v>
      </c>
      <c r="T295" s="74">
        <v>0</v>
      </c>
      <c r="U295" s="67">
        <v>0</v>
      </c>
      <c r="V295" s="67">
        <v>0</v>
      </c>
      <c r="W295" s="162"/>
      <c r="X295" s="13" t="s">
        <v>120</v>
      </c>
      <c r="Y295" s="74">
        <v>0</v>
      </c>
      <c r="Z295" s="74">
        <v>0</v>
      </c>
      <c r="AA295" s="74">
        <v>0</v>
      </c>
      <c r="AB295" s="74">
        <v>0</v>
      </c>
      <c r="AC295" s="74">
        <v>0</v>
      </c>
      <c r="AD295" s="74">
        <v>0</v>
      </c>
      <c r="AE295" s="74">
        <v>0</v>
      </c>
      <c r="AF295" s="74">
        <v>0</v>
      </c>
      <c r="AG295" s="74">
        <v>0</v>
      </c>
      <c r="AH295" s="74">
        <v>0</v>
      </c>
      <c r="AI295" s="74">
        <v>0</v>
      </c>
      <c r="AJ295" s="74">
        <v>0</v>
      </c>
      <c r="AK295" s="74">
        <v>0</v>
      </c>
      <c r="AL295" s="74">
        <v>0</v>
      </c>
      <c r="AM295" s="74">
        <v>0</v>
      </c>
      <c r="AN295" s="74">
        <v>0</v>
      </c>
      <c r="AO295" s="74">
        <v>0</v>
      </c>
      <c r="AP295" s="74">
        <v>0</v>
      </c>
      <c r="AQ295" s="67">
        <v>0</v>
      </c>
      <c r="AR295" s="67">
        <v>0</v>
      </c>
      <c r="AS295" s="162"/>
      <c r="AT295" s="13" t="s">
        <v>120</v>
      </c>
      <c r="AU295" s="74">
        <v>0</v>
      </c>
      <c r="AV295" s="74">
        <v>0</v>
      </c>
      <c r="AW295" s="74">
        <v>0</v>
      </c>
      <c r="AX295" s="74">
        <v>0</v>
      </c>
      <c r="AY295" s="74">
        <v>0</v>
      </c>
      <c r="AZ295" s="74">
        <v>0</v>
      </c>
      <c r="BA295" s="74">
        <v>0</v>
      </c>
      <c r="BB295" s="74">
        <v>0</v>
      </c>
      <c r="BC295" s="74">
        <v>0</v>
      </c>
      <c r="BD295" s="67">
        <v>0</v>
      </c>
      <c r="BE295" s="76">
        <v>0</v>
      </c>
      <c r="BF295" s="74">
        <v>0</v>
      </c>
      <c r="BG295" s="74">
        <v>0</v>
      </c>
      <c r="BH295" s="74">
        <v>0</v>
      </c>
      <c r="BI295" s="74">
        <v>0</v>
      </c>
      <c r="BJ295" s="162"/>
      <c r="BK295" s="13" t="s">
        <v>120</v>
      </c>
      <c r="BL295" s="74">
        <v>0</v>
      </c>
      <c r="BM295" s="74">
        <v>0</v>
      </c>
      <c r="BN295" s="74">
        <v>0</v>
      </c>
      <c r="BO295" s="74">
        <v>0</v>
      </c>
      <c r="BP295" s="74">
        <v>0</v>
      </c>
      <c r="BQ295" s="74">
        <v>0</v>
      </c>
      <c r="BR295" s="74">
        <v>0</v>
      </c>
      <c r="BS295" s="74">
        <v>0</v>
      </c>
      <c r="BT295" s="74">
        <v>0</v>
      </c>
      <c r="BU295" s="162"/>
      <c r="BV295" s="13" t="s">
        <v>120</v>
      </c>
      <c r="BW295" s="74">
        <v>0</v>
      </c>
      <c r="BX295" s="74">
        <v>0</v>
      </c>
      <c r="BY295" s="74">
        <v>0</v>
      </c>
      <c r="BZ295" s="74">
        <v>0</v>
      </c>
      <c r="CA295" s="74">
        <v>0</v>
      </c>
      <c r="CB295" s="74">
        <v>0</v>
      </c>
      <c r="CC295" s="74">
        <v>0</v>
      </c>
      <c r="CD295" s="74">
        <v>0</v>
      </c>
      <c r="CE295" s="74">
        <v>0</v>
      </c>
      <c r="CF295" s="74">
        <v>0</v>
      </c>
      <c r="CG295" s="74">
        <v>0</v>
      </c>
      <c r="CH295" s="74">
        <v>0</v>
      </c>
      <c r="CI295" s="74">
        <v>0</v>
      </c>
      <c r="CJ295" s="74">
        <v>0</v>
      </c>
      <c r="CK295" s="74">
        <v>0</v>
      </c>
      <c r="CL295" s="74">
        <v>0</v>
      </c>
      <c r="CM295" s="74">
        <v>0</v>
      </c>
      <c r="CN295" s="74">
        <v>0</v>
      </c>
      <c r="CO295" s="162"/>
      <c r="CP295" s="13" t="s">
        <v>120</v>
      </c>
      <c r="CQ295" s="5">
        <v>0</v>
      </c>
      <c r="CR295" s="5">
        <v>0</v>
      </c>
      <c r="CS295" s="5">
        <v>0</v>
      </c>
      <c r="CT295" s="5">
        <v>0</v>
      </c>
      <c r="CU295" s="5">
        <v>0</v>
      </c>
      <c r="CV295" s="29">
        <v>0</v>
      </c>
      <c r="CW295" s="5">
        <v>0</v>
      </c>
      <c r="CX295" s="5">
        <v>0</v>
      </c>
      <c r="CY295" s="72">
        <v>0</v>
      </c>
      <c r="CZ295" s="5">
        <v>0</v>
      </c>
      <c r="DA295" s="162"/>
      <c r="DB295" s="13" t="s">
        <v>120</v>
      </c>
      <c r="DC295" s="74">
        <v>0</v>
      </c>
      <c r="DD295" s="74">
        <v>0</v>
      </c>
      <c r="DE295" s="74">
        <v>0</v>
      </c>
      <c r="DF295" s="74">
        <v>0</v>
      </c>
      <c r="DG295" s="74">
        <v>0</v>
      </c>
      <c r="DH295" s="74">
        <v>0</v>
      </c>
      <c r="DI295" s="74">
        <v>0</v>
      </c>
      <c r="DJ295" s="74">
        <v>0</v>
      </c>
      <c r="DK295" s="74">
        <v>0</v>
      </c>
      <c r="DL295" s="74">
        <v>0</v>
      </c>
      <c r="DM295" s="74">
        <v>0</v>
      </c>
      <c r="DN295" s="74">
        <v>0</v>
      </c>
      <c r="DO295" s="74">
        <v>0</v>
      </c>
      <c r="DP295" s="74">
        <v>0</v>
      </c>
      <c r="DQ295" s="74">
        <v>0</v>
      </c>
      <c r="DR295" s="135"/>
      <c r="DS295" s="138" t="s">
        <v>4</v>
      </c>
      <c r="DT295" s="138" t="s">
        <v>4420</v>
      </c>
      <c r="DU295" s="138">
        <v>0</v>
      </c>
      <c r="DV295" s="138">
        <v>0</v>
      </c>
      <c r="DW295" s="139">
        <v>0</v>
      </c>
      <c r="DX295" s="139">
        <v>0</v>
      </c>
    </row>
    <row r="296" spans="1:128">
      <c r="A296" s="162"/>
      <c r="B296" s="103" t="s">
        <v>102</v>
      </c>
      <c r="C296" s="105">
        <v>152</v>
      </c>
      <c r="D296" s="105">
        <v>56</v>
      </c>
      <c r="E296" s="105">
        <v>65</v>
      </c>
      <c r="F296" s="105">
        <v>28</v>
      </c>
      <c r="G296" s="105">
        <v>0</v>
      </c>
      <c r="H296" s="105">
        <v>0</v>
      </c>
      <c r="I296" s="105">
        <v>0</v>
      </c>
      <c r="J296" s="105">
        <v>0</v>
      </c>
      <c r="K296" s="105">
        <v>45</v>
      </c>
      <c r="L296" s="105">
        <v>11</v>
      </c>
      <c r="M296" s="105">
        <v>64</v>
      </c>
      <c r="N296" s="105">
        <v>36</v>
      </c>
      <c r="O296" s="105">
        <v>0</v>
      </c>
      <c r="P296" s="105">
        <v>0</v>
      </c>
      <c r="Q296" s="105">
        <v>64</v>
      </c>
      <c r="R296" s="105">
        <v>11</v>
      </c>
      <c r="S296" s="105">
        <v>0</v>
      </c>
      <c r="T296" s="105">
        <v>0</v>
      </c>
      <c r="U296" s="105">
        <v>390</v>
      </c>
      <c r="V296" s="105">
        <v>142</v>
      </c>
      <c r="W296" s="162"/>
      <c r="X296" s="103" t="s">
        <v>102</v>
      </c>
      <c r="Y296" s="105">
        <v>0</v>
      </c>
      <c r="Z296" s="105">
        <v>0</v>
      </c>
      <c r="AA296" s="105">
        <v>0</v>
      </c>
      <c r="AB296" s="105">
        <v>0</v>
      </c>
      <c r="AC296" s="105">
        <v>0</v>
      </c>
      <c r="AD296" s="105">
        <v>0</v>
      </c>
      <c r="AE296" s="105">
        <v>0</v>
      </c>
      <c r="AF296" s="105">
        <v>0</v>
      </c>
      <c r="AG296" s="105">
        <v>1</v>
      </c>
      <c r="AH296" s="105">
        <v>0</v>
      </c>
      <c r="AI296" s="105">
        <v>11</v>
      </c>
      <c r="AJ296" s="105">
        <v>4</v>
      </c>
      <c r="AK296" s="105">
        <v>0</v>
      </c>
      <c r="AL296" s="105">
        <v>0</v>
      </c>
      <c r="AM296" s="105">
        <v>21</v>
      </c>
      <c r="AN296" s="105">
        <v>4</v>
      </c>
      <c r="AO296" s="105">
        <v>0</v>
      </c>
      <c r="AP296" s="105">
        <v>0</v>
      </c>
      <c r="AQ296" s="105">
        <v>33</v>
      </c>
      <c r="AR296" s="105">
        <v>8</v>
      </c>
      <c r="AS296" s="162"/>
      <c r="AT296" s="103" t="s">
        <v>102</v>
      </c>
      <c r="AU296" s="105">
        <v>3</v>
      </c>
      <c r="AV296" s="105">
        <v>1</v>
      </c>
      <c r="AW296" s="105">
        <v>0</v>
      </c>
      <c r="AX296" s="105">
        <v>0</v>
      </c>
      <c r="AY296" s="105">
        <v>1</v>
      </c>
      <c r="AZ296" s="105">
        <v>1</v>
      </c>
      <c r="BA296" s="105">
        <v>0</v>
      </c>
      <c r="BB296" s="105">
        <v>1</v>
      </c>
      <c r="BC296" s="105">
        <v>0</v>
      </c>
      <c r="BD296" s="105">
        <v>7</v>
      </c>
      <c r="BE296" s="105">
        <v>7</v>
      </c>
      <c r="BF296" s="105">
        <v>7</v>
      </c>
      <c r="BG296" s="105">
        <v>0</v>
      </c>
      <c r="BH296" s="105">
        <v>0</v>
      </c>
      <c r="BI296" s="105">
        <v>1</v>
      </c>
      <c r="BJ296" s="162"/>
      <c r="BK296" s="103" t="s">
        <v>102</v>
      </c>
      <c r="BL296" s="105">
        <v>0</v>
      </c>
      <c r="BM296" s="105">
        <v>142</v>
      </c>
      <c r="BN296" s="105">
        <v>1</v>
      </c>
      <c r="BO296" s="105">
        <v>0</v>
      </c>
      <c r="BP296" s="105">
        <v>0</v>
      </c>
      <c r="BQ296" s="105">
        <v>3</v>
      </c>
      <c r="BR296" s="105">
        <v>7</v>
      </c>
      <c r="BS296" s="105">
        <v>7</v>
      </c>
      <c r="BT296" s="105">
        <v>7</v>
      </c>
      <c r="BU296" s="162"/>
      <c r="BV296" s="103" t="s">
        <v>102</v>
      </c>
      <c r="BW296" s="105">
        <v>59</v>
      </c>
      <c r="BX296" s="105">
        <v>40</v>
      </c>
      <c r="BY296" s="105">
        <v>59</v>
      </c>
      <c r="BZ296" s="105">
        <v>40</v>
      </c>
      <c r="CA296" s="105">
        <v>44</v>
      </c>
      <c r="CB296" s="105">
        <v>33</v>
      </c>
      <c r="CC296" s="105">
        <v>0</v>
      </c>
      <c r="CD296" s="105">
        <v>0</v>
      </c>
      <c r="CE296" s="105">
        <v>0</v>
      </c>
      <c r="CF296" s="105">
        <v>0</v>
      </c>
      <c r="CG296" s="105">
        <v>0</v>
      </c>
      <c r="CH296" s="105">
        <v>0</v>
      </c>
      <c r="CI296" s="105">
        <v>53</v>
      </c>
      <c r="CJ296" s="105">
        <v>9</v>
      </c>
      <c r="CK296" s="105">
        <v>51</v>
      </c>
      <c r="CL296" s="105">
        <v>9</v>
      </c>
      <c r="CM296" s="105">
        <v>25</v>
      </c>
      <c r="CN296" s="105">
        <v>4</v>
      </c>
      <c r="CO296" s="162"/>
      <c r="CP296" s="105" t="s">
        <v>102</v>
      </c>
      <c r="CQ296" s="105">
        <v>12</v>
      </c>
      <c r="CR296" s="105">
        <v>2</v>
      </c>
      <c r="CS296" s="105">
        <v>0</v>
      </c>
      <c r="CT296" s="105">
        <v>8</v>
      </c>
      <c r="CU296" s="105">
        <v>0</v>
      </c>
      <c r="CV296" s="105">
        <v>22</v>
      </c>
      <c r="CW296" s="105">
        <v>7</v>
      </c>
      <c r="CX296" s="105">
        <v>4</v>
      </c>
      <c r="CY296" s="105">
        <v>3</v>
      </c>
      <c r="CZ296" s="105">
        <v>1</v>
      </c>
      <c r="DA296" s="162"/>
      <c r="DB296" s="103" t="s">
        <v>102</v>
      </c>
      <c r="DC296" s="105">
        <v>149</v>
      </c>
      <c r="DD296" s="105">
        <v>149</v>
      </c>
      <c r="DE296" s="105">
        <v>0</v>
      </c>
      <c r="DF296" s="105">
        <v>0</v>
      </c>
      <c r="DG296" s="105">
        <v>0</v>
      </c>
      <c r="DH296" s="105">
        <v>0</v>
      </c>
      <c r="DI296" s="105">
        <v>53</v>
      </c>
      <c r="DJ296" s="105">
        <v>0</v>
      </c>
      <c r="DK296" s="105">
        <v>0</v>
      </c>
      <c r="DL296" s="105">
        <v>0</v>
      </c>
      <c r="DM296" s="105">
        <v>0</v>
      </c>
      <c r="DN296" s="105">
        <v>3</v>
      </c>
      <c r="DO296" s="105">
        <v>0</v>
      </c>
      <c r="DP296" s="105">
        <v>5</v>
      </c>
      <c r="DQ296" s="105">
        <v>0</v>
      </c>
      <c r="DR296" s="135"/>
      <c r="DS296" s="138" t="s">
        <v>4</v>
      </c>
      <c r="DT296" s="138" t="s">
        <v>4421</v>
      </c>
      <c r="DU296" s="138">
        <v>112</v>
      </c>
      <c r="DV296" s="138">
        <v>69</v>
      </c>
      <c r="DW296" s="139">
        <v>287</v>
      </c>
      <c r="DX296" s="139">
        <v>351</v>
      </c>
    </row>
    <row r="297" spans="1:128">
      <c r="A297" s="162" t="s">
        <v>228</v>
      </c>
      <c r="B297" s="13" t="s">
        <v>119</v>
      </c>
      <c r="C297" s="74">
        <v>0</v>
      </c>
      <c r="D297" s="74">
        <v>0</v>
      </c>
      <c r="E297" s="74">
        <v>0</v>
      </c>
      <c r="F297" s="74">
        <v>0</v>
      </c>
      <c r="G297" s="74">
        <v>0</v>
      </c>
      <c r="H297" s="74">
        <v>0</v>
      </c>
      <c r="I297" s="74">
        <v>0</v>
      </c>
      <c r="J297" s="74">
        <v>0</v>
      </c>
      <c r="K297" s="74">
        <v>0</v>
      </c>
      <c r="L297" s="74">
        <v>0</v>
      </c>
      <c r="M297" s="74">
        <v>0</v>
      </c>
      <c r="N297" s="74">
        <v>0</v>
      </c>
      <c r="O297" s="74">
        <v>0</v>
      </c>
      <c r="P297" s="74">
        <v>0</v>
      </c>
      <c r="Q297" s="74">
        <v>0</v>
      </c>
      <c r="R297" s="74">
        <v>0</v>
      </c>
      <c r="S297" s="74">
        <v>0</v>
      </c>
      <c r="T297" s="74">
        <v>0</v>
      </c>
      <c r="U297" s="67">
        <v>0</v>
      </c>
      <c r="V297" s="67">
        <v>0</v>
      </c>
      <c r="W297" s="162" t="s">
        <v>228</v>
      </c>
      <c r="X297" s="13" t="s">
        <v>119</v>
      </c>
      <c r="Y297" s="74">
        <v>0</v>
      </c>
      <c r="Z297" s="74">
        <v>0</v>
      </c>
      <c r="AA297" s="74">
        <v>0</v>
      </c>
      <c r="AB297" s="74">
        <v>0</v>
      </c>
      <c r="AC297" s="74">
        <v>0</v>
      </c>
      <c r="AD297" s="74">
        <v>0</v>
      </c>
      <c r="AE297" s="74">
        <v>0</v>
      </c>
      <c r="AF297" s="74">
        <v>0</v>
      </c>
      <c r="AG297" s="74">
        <v>0</v>
      </c>
      <c r="AH297" s="74">
        <v>0</v>
      </c>
      <c r="AI297" s="74">
        <v>0</v>
      </c>
      <c r="AJ297" s="74">
        <v>0</v>
      </c>
      <c r="AK297" s="74">
        <v>0</v>
      </c>
      <c r="AL297" s="74">
        <v>0</v>
      </c>
      <c r="AM297" s="74">
        <v>0</v>
      </c>
      <c r="AN297" s="74">
        <v>0</v>
      </c>
      <c r="AO297" s="74">
        <v>0</v>
      </c>
      <c r="AP297" s="74">
        <v>0</v>
      </c>
      <c r="AQ297" s="67">
        <v>0</v>
      </c>
      <c r="AR297" s="67">
        <v>0</v>
      </c>
      <c r="AS297" s="162" t="s">
        <v>228</v>
      </c>
      <c r="AT297" s="13" t="s">
        <v>119</v>
      </c>
      <c r="AU297" s="74">
        <v>0</v>
      </c>
      <c r="AV297" s="74">
        <v>0</v>
      </c>
      <c r="AW297" s="74">
        <v>0</v>
      </c>
      <c r="AX297" s="74">
        <v>0</v>
      </c>
      <c r="AY297" s="74">
        <v>0</v>
      </c>
      <c r="AZ297" s="74">
        <v>0</v>
      </c>
      <c r="BA297" s="74">
        <v>0</v>
      </c>
      <c r="BB297" s="74">
        <v>0</v>
      </c>
      <c r="BC297" s="74">
        <v>0</v>
      </c>
      <c r="BD297" s="67">
        <v>0</v>
      </c>
      <c r="BE297" s="76">
        <v>0</v>
      </c>
      <c r="BF297" s="74">
        <v>0</v>
      </c>
      <c r="BG297" s="74">
        <v>0</v>
      </c>
      <c r="BH297" s="74">
        <v>0</v>
      </c>
      <c r="BI297" s="74">
        <v>0</v>
      </c>
      <c r="BJ297" s="162" t="s">
        <v>228</v>
      </c>
      <c r="BK297" s="13" t="s">
        <v>119</v>
      </c>
      <c r="BL297" s="74">
        <v>0</v>
      </c>
      <c r="BM297" s="74">
        <v>0</v>
      </c>
      <c r="BN297" s="74">
        <v>0</v>
      </c>
      <c r="BO297" s="74">
        <v>0</v>
      </c>
      <c r="BP297" s="74">
        <v>0</v>
      </c>
      <c r="BQ297" s="74">
        <v>0</v>
      </c>
      <c r="BR297" s="74">
        <v>0</v>
      </c>
      <c r="BS297" s="74">
        <v>0</v>
      </c>
      <c r="BT297" s="74">
        <v>0</v>
      </c>
      <c r="BU297" s="162" t="s">
        <v>228</v>
      </c>
      <c r="BV297" s="13" t="s">
        <v>119</v>
      </c>
      <c r="BW297" s="74">
        <v>0</v>
      </c>
      <c r="BX297" s="74">
        <v>0</v>
      </c>
      <c r="BY297" s="74">
        <v>0</v>
      </c>
      <c r="BZ297" s="74">
        <v>0</v>
      </c>
      <c r="CA297" s="74">
        <v>0</v>
      </c>
      <c r="CB297" s="74">
        <v>0</v>
      </c>
      <c r="CC297" s="74">
        <v>0</v>
      </c>
      <c r="CD297" s="74">
        <v>0</v>
      </c>
      <c r="CE297" s="74">
        <v>0</v>
      </c>
      <c r="CF297" s="74">
        <v>0</v>
      </c>
      <c r="CG297" s="74">
        <v>0</v>
      </c>
      <c r="CH297" s="74">
        <v>0</v>
      </c>
      <c r="CI297" s="74">
        <v>0</v>
      </c>
      <c r="CJ297" s="74">
        <v>0</v>
      </c>
      <c r="CK297" s="74">
        <v>0</v>
      </c>
      <c r="CL297" s="74">
        <v>0</v>
      </c>
      <c r="CM297" s="74">
        <v>0</v>
      </c>
      <c r="CN297" s="74">
        <v>0</v>
      </c>
      <c r="CO297" s="162" t="s">
        <v>228</v>
      </c>
      <c r="CP297" s="13" t="s">
        <v>119</v>
      </c>
      <c r="CQ297" s="5">
        <v>0</v>
      </c>
      <c r="CR297" s="5">
        <v>0</v>
      </c>
      <c r="CS297" s="5">
        <v>0</v>
      </c>
      <c r="CT297" s="5">
        <v>0</v>
      </c>
      <c r="CU297" s="5">
        <v>0</v>
      </c>
      <c r="CV297" s="29">
        <v>0</v>
      </c>
      <c r="CW297" s="5">
        <v>0</v>
      </c>
      <c r="CX297" s="5">
        <v>0</v>
      </c>
      <c r="CY297" s="72">
        <v>0</v>
      </c>
      <c r="CZ297" s="5">
        <v>0</v>
      </c>
      <c r="DA297" s="162" t="s">
        <v>228</v>
      </c>
      <c r="DB297" s="13" t="s">
        <v>119</v>
      </c>
      <c r="DC297" s="74">
        <v>0</v>
      </c>
      <c r="DD297" s="74">
        <v>0</v>
      </c>
      <c r="DE297" s="74">
        <v>0</v>
      </c>
      <c r="DF297" s="74">
        <v>0</v>
      </c>
      <c r="DG297" s="74">
        <v>0</v>
      </c>
      <c r="DH297" s="74">
        <v>0</v>
      </c>
      <c r="DI297" s="74">
        <v>0</v>
      </c>
      <c r="DJ297" s="74">
        <v>0</v>
      </c>
      <c r="DK297" s="74">
        <v>0</v>
      </c>
      <c r="DL297" s="74">
        <v>0</v>
      </c>
      <c r="DM297" s="74">
        <v>0</v>
      </c>
      <c r="DN297" s="74">
        <v>0</v>
      </c>
      <c r="DO297" s="74">
        <v>0</v>
      </c>
      <c r="DP297" s="74">
        <v>0</v>
      </c>
      <c r="DQ297" s="74">
        <v>0</v>
      </c>
      <c r="DR297" s="135"/>
      <c r="DS297" s="138" t="s">
        <v>228</v>
      </c>
      <c r="DT297" s="138" t="s">
        <v>4422</v>
      </c>
      <c r="DU297" s="138">
        <v>0</v>
      </c>
      <c r="DV297" s="138">
        <v>0</v>
      </c>
      <c r="DW297" s="139">
        <v>0</v>
      </c>
      <c r="DX297" s="139">
        <v>0</v>
      </c>
    </row>
    <row r="298" spans="1:128">
      <c r="A298" s="162"/>
      <c r="B298" s="13" t="s">
        <v>120</v>
      </c>
      <c r="C298" s="74">
        <v>81</v>
      </c>
      <c r="D298" s="74">
        <v>40</v>
      </c>
      <c r="E298" s="74">
        <v>20</v>
      </c>
      <c r="F298" s="74">
        <v>15</v>
      </c>
      <c r="G298" s="74">
        <v>0</v>
      </c>
      <c r="H298" s="74">
        <v>0</v>
      </c>
      <c r="I298" s="74">
        <v>14</v>
      </c>
      <c r="J298" s="74">
        <v>4</v>
      </c>
      <c r="K298" s="74">
        <v>0</v>
      </c>
      <c r="L298" s="74">
        <v>0</v>
      </c>
      <c r="M298" s="74">
        <v>43</v>
      </c>
      <c r="N298" s="74">
        <v>21</v>
      </c>
      <c r="O298" s="74">
        <v>0</v>
      </c>
      <c r="P298" s="74">
        <v>0</v>
      </c>
      <c r="Q298" s="74">
        <v>11</v>
      </c>
      <c r="R298" s="74">
        <v>7</v>
      </c>
      <c r="S298" s="74">
        <v>0</v>
      </c>
      <c r="T298" s="74">
        <v>0</v>
      </c>
      <c r="U298" s="67">
        <v>169</v>
      </c>
      <c r="V298" s="67">
        <v>87</v>
      </c>
      <c r="W298" s="162"/>
      <c r="X298" s="13" t="s">
        <v>120</v>
      </c>
      <c r="Y298" s="74">
        <v>0</v>
      </c>
      <c r="Z298" s="74">
        <v>0</v>
      </c>
      <c r="AA298" s="74">
        <v>0</v>
      </c>
      <c r="AB298" s="74">
        <v>0</v>
      </c>
      <c r="AC298" s="74">
        <v>0</v>
      </c>
      <c r="AD298" s="74">
        <v>0</v>
      </c>
      <c r="AE298" s="74">
        <v>0</v>
      </c>
      <c r="AF298" s="74">
        <v>0</v>
      </c>
      <c r="AG298" s="74">
        <v>0</v>
      </c>
      <c r="AH298" s="74">
        <v>0</v>
      </c>
      <c r="AI298" s="74">
        <v>9</v>
      </c>
      <c r="AJ298" s="74">
        <v>4</v>
      </c>
      <c r="AK298" s="74">
        <v>0</v>
      </c>
      <c r="AL298" s="74">
        <v>0</v>
      </c>
      <c r="AM298" s="74">
        <v>1</v>
      </c>
      <c r="AN298" s="74">
        <v>0</v>
      </c>
      <c r="AO298" s="74">
        <v>0</v>
      </c>
      <c r="AP298" s="74">
        <v>0</v>
      </c>
      <c r="AQ298" s="67">
        <v>10</v>
      </c>
      <c r="AR298" s="67">
        <v>4</v>
      </c>
      <c r="AS298" s="162"/>
      <c r="AT298" s="13" t="s">
        <v>120</v>
      </c>
      <c r="AU298" s="74">
        <v>1</v>
      </c>
      <c r="AV298" s="74">
        <v>1</v>
      </c>
      <c r="AW298" s="74">
        <v>0</v>
      </c>
      <c r="AX298" s="74">
        <v>1</v>
      </c>
      <c r="AY298" s="74">
        <v>0</v>
      </c>
      <c r="AZ298" s="74">
        <v>1</v>
      </c>
      <c r="BA298" s="74">
        <v>0</v>
      </c>
      <c r="BB298" s="74">
        <v>1</v>
      </c>
      <c r="BC298" s="74">
        <v>0</v>
      </c>
      <c r="BD298" s="67">
        <v>5</v>
      </c>
      <c r="BE298" s="76">
        <v>5</v>
      </c>
      <c r="BF298" s="74">
        <v>0</v>
      </c>
      <c r="BG298" s="74">
        <v>2</v>
      </c>
      <c r="BH298" s="74">
        <v>1</v>
      </c>
      <c r="BI298" s="74">
        <v>1</v>
      </c>
      <c r="BJ298" s="162"/>
      <c r="BK298" s="13" t="s">
        <v>120</v>
      </c>
      <c r="BL298" s="74">
        <v>95</v>
      </c>
      <c r="BM298" s="74">
        <v>100</v>
      </c>
      <c r="BN298" s="74">
        <v>0</v>
      </c>
      <c r="BO298" s="74">
        <v>0</v>
      </c>
      <c r="BP298" s="74">
        <v>0</v>
      </c>
      <c r="BQ298" s="74">
        <v>3</v>
      </c>
      <c r="BR298" s="74">
        <v>5</v>
      </c>
      <c r="BS298" s="74">
        <v>5</v>
      </c>
      <c r="BT298" s="74">
        <v>5</v>
      </c>
      <c r="BU298" s="162"/>
      <c r="BV298" s="13" t="s">
        <v>120</v>
      </c>
      <c r="BW298" s="74">
        <v>37</v>
      </c>
      <c r="BX298" s="74">
        <v>22</v>
      </c>
      <c r="BY298" s="74">
        <v>37</v>
      </c>
      <c r="BZ298" s="74">
        <v>22</v>
      </c>
      <c r="CA298" s="74">
        <v>26</v>
      </c>
      <c r="CB298" s="74">
        <v>16</v>
      </c>
      <c r="CC298" s="74">
        <v>0</v>
      </c>
      <c r="CD298" s="74">
        <v>0</v>
      </c>
      <c r="CE298" s="74">
        <v>0</v>
      </c>
      <c r="CF298" s="74">
        <v>0</v>
      </c>
      <c r="CG298" s="74">
        <v>0</v>
      </c>
      <c r="CH298" s="74">
        <v>0</v>
      </c>
      <c r="CI298" s="74">
        <v>7</v>
      </c>
      <c r="CJ298" s="74">
        <v>0</v>
      </c>
      <c r="CK298" s="74">
        <v>7</v>
      </c>
      <c r="CL298" s="74">
        <v>0</v>
      </c>
      <c r="CM298" s="74">
        <v>1</v>
      </c>
      <c r="CN298" s="74">
        <v>0</v>
      </c>
      <c r="CO298" s="162"/>
      <c r="CP298" s="13" t="s">
        <v>120</v>
      </c>
      <c r="CQ298" s="5">
        <v>1</v>
      </c>
      <c r="CR298" s="5">
        <v>7</v>
      </c>
      <c r="CS298" s="5">
        <v>1</v>
      </c>
      <c r="CT298" s="5">
        <v>3</v>
      </c>
      <c r="CU298" s="5">
        <v>0</v>
      </c>
      <c r="CV298" s="29">
        <v>12</v>
      </c>
      <c r="CW298" s="5">
        <v>4</v>
      </c>
      <c r="CX298" s="5">
        <v>1</v>
      </c>
      <c r="CY298" s="72">
        <v>3</v>
      </c>
      <c r="CZ298" s="5">
        <v>1</v>
      </c>
      <c r="DA298" s="162"/>
      <c r="DB298" s="13" t="s">
        <v>120</v>
      </c>
      <c r="DC298" s="74">
        <v>42</v>
      </c>
      <c r="DD298" s="74">
        <v>75</v>
      </c>
      <c r="DE298" s="74">
        <v>18</v>
      </c>
      <c r="DF298" s="74">
        <v>4</v>
      </c>
      <c r="DG298" s="74">
        <v>46</v>
      </c>
      <c r="DH298" s="74">
        <v>19</v>
      </c>
      <c r="DI298" s="74">
        <v>71</v>
      </c>
      <c r="DJ298" s="74">
        <v>9</v>
      </c>
      <c r="DK298" s="74">
        <v>17</v>
      </c>
      <c r="DL298" s="74">
        <v>0</v>
      </c>
      <c r="DM298" s="74">
        <v>0</v>
      </c>
      <c r="DN298" s="74">
        <v>0</v>
      </c>
      <c r="DO298" s="74">
        <v>0</v>
      </c>
      <c r="DP298" s="74">
        <v>0</v>
      </c>
      <c r="DQ298" s="74">
        <v>0</v>
      </c>
      <c r="DR298" s="135"/>
      <c r="DS298" s="138" t="s">
        <v>228</v>
      </c>
      <c r="DT298" s="138" t="s">
        <v>4423</v>
      </c>
      <c r="DU298" s="138">
        <v>44</v>
      </c>
      <c r="DV298" s="138">
        <v>27</v>
      </c>
      <c r="DW298" s="139">
        <v>295</v>
      </c>
      <c r="DX298" s="139">
        <v>301</v>
      </c>
    </row>
    <row r="299" spans="1:128">
      <c r="A299" s="162"/>
      <c r="B299" s="103" t="s">
        <v>102</v>
      </c>
      <c r="C299" s="105">
        <v>81</v>
      </c>
      <c r="D299" s="105">
        <v>40</v>
      </c>
      <c r="E299" s="105">
        <v>20</v>
      </c>
      <c r="F299" s="105">
        <v>15</v>
      </c>
      <c r="G299" s="105">
        <v>0</v>
      </c>
      <c r="H299" s="105">
        <v>0</v>
      </c>
      <c r="I299" s="105">
        <v>14</v>
      </c>
      <c r="J299" s="105">
        <v>4</v>
      </c>
      <c r="K299" s="105">
        <v>0</v>
      </c>
      <c r="L299" s="105">
        <v>0</v>
      </c>
      <c r="M299" s="105">
        <v>43</v>
      </c>
      <c r="N299" s="105">
        <v>21</v>
      </c>
      <c r="O299" s="105">
        <v>0</v>
      </c>
      <c r="P299" s="105">
        <v>0</v>
      </c>
      <c r="Q299" s="105">
        <v>11</v>
      </c>
      <c r="R299" s="105">
        <v>7</v>
      </c>
      <c r="S299" s="105">
        <v>0</v>
      </c>
      <c r="T299" s="105">
        <v>0</v>
      </c>
      <c r="U299" s="105">
        <v>169</v>
      </c>
      <c r="V299" s="105">
        <v>87</v>
      </c>
      <c r="W299" s="162"/>
      <c r="X299" s="103" t="s">
        <v>102</v>
      </c>
      <c r="Y299" s="105">
        <v>0</v>
      </c>
      <c r="Z299" s="105">
        <v>0</v>
      </c>
      <c r="AA299" s="105">
        <v>0</v>
      </c>
      <c r="AB299" s="105">
        <v>0</v>
      </c>
      <c r="AC299" s="105">
        <v>0</v>
      </c>
      <c r="AD299" s="105">
        <v>0</v>
      </c>
      <c r="AE299" s="105">
        <v>0</v>
      </c>
      <c r="AF299" s="105">
        <v>0</v>
      </c>
      <c r="AG299" s="105">
        <v>0</v>
      </c>
      <c r="AH299" s="105">
        <v>0</v>
      </c>
      <c r="AI299" s="105">
        <v>9</v>
      </c>
      <c r="AJ299" s="105">
        <v>4</v>
      </c>
      <c r="AK299" s="105">
        <v>0</v>
      </c>
      <c r="AL299" s="105">
        <v>0</v>
      </c>
      <c r="AM299" s="105">
        <v>1</v>
      </c>
      <c r="AN299" s="105">
        <v>0</v>
      </c>
      <c r="AO299" s="105">
        <v>0</v>
      </c>
      <c r="AP299" s="105">
        <v>0</v>
      </c>
      <c r="AQ299" s="105">
        <v>10</v>
      </c>
      <c r="AR299" s="105">
        <v>4</v>
      </c>
      <c r="AS299" s="162"/>
      <c r="AT299" s="103" t="s">
        <v>102</v>
      </c>
      <c r="AU299" s="105">
        <v>1</v>
      </c>
      <c r="AV299" s="105">
        <v>1</v>
      </c>
      <c r="AW299" s="105">
        <v>0</v>
      </c>
      <c r="AX299" s="105">
        <v>1</v>
      </c>
      <c r="AY299" s="105">
        <v>0</v>
      </c>
      <c r="AZ299" s="105">
        <v>1</v>
      </c>
      <c r="BA299" s="105">
        <v>0</v>
      </c>
      <c r="BB299" s="105">
        <v>1</v>
      </c>
      <c r="BC299" s="105">
        <v>0</v>
      </c>
      <c r="BD299" s="105">
        <v>5</v>
      </c>
      <c r="BE299" s="105">
        <v>5</v>
      </c>
      <c r="BF299" s="105">
        <v>0</v>
      </c>
      <c r="BG299" s="105">
        <v>2</v>
      </c>
      <c r="BH299" s="105">
        <v>1</v>
      </c>
      <c r="BI299" s="105">
        <v>1</v>
      </c>
      <c r="BJ299" s="162"/>
      <c r="BK299" s="103" t="s">
        <v>102</v>
      </c>
      <c r="BL299" s="105">
        <v>95</v>
      </c>
      <c r="BM299" s="105">
        <v>100</v>
      </c>
      <c r="BN299" s="105">
        <v>0</v>
      </c>
      <c r="BO299" s="105">
        <v>0</v>
      </c>
      <c r="BP299" s="105">
        <v>0</v>
      </c>
      <c r="BQ299" s="105">
        <v>3</v>
      </c>
      <c r="BR299" s="105">
        <v>5</v>
      </c>
      <c r="BS299" s="105">
        <v>5</v>
      </c>
      <c r="BT299" s="105">
        <v>5</v>
      </c>
      <c r="BU299" s="162"/>
      <c r="BV299" s="103" t="s">
        <v>102</v>
      </c>
      <c r="BW299" s="105">
        <v>37</v>
      </c>
      <c r="BX299" s="105">
        <v>22</v>
      </c>
      <c r="BY299" s="105">
        <v>37</v>
      </c>
      <c r="BZ299" s="105">
        <v>22</v>
      </c>
      <c r="CA299" s="105">
        <v>26</v>
      </c>
      <c r="CB299" s="105">
        <v>16</v>
      </c>
      <c r="CC299" s="105">
        <v>0</v>
      </c>
      <c r="CD299" s="105">
        <v>0</v>
      </c>
      <c r="CE299" s="105">
        <v>0</v>
      </c>
      <c r="CF299" s="105">
        <v>0</v>
      </c>
      <c r="CG299" s="105">
        <v>0</v>
      </c>
      <c r="CH299" s="105">
        <v>0</v>
      </c>
      <c r="CI299" s="105">
        <v>7</v>
      </c>
      <c r="CJ299" s="105">
        <v>0</v>
      </c>
      <c r="CK299" s="105">
        <v>7</v>
      </c>
      <c r="CL299" s="105">
        <v>0</v>
      </c>
      <c r="CM299" s="105">
        <v>1</v>
      </c>
      <c r="CN299" s="105">
        <v>0</v>
      </c>
      <c r="CO299" s="162"/>
      <c r="CP299" s="105" t="s">
        <v>102</v>
      </c>
      <c r="CQ299" s="105">
        <v>1</v>
      </c>
      <c r="CR299" s="105">
        <v>7</v>
      </c>
      <c r="CS299" s="105">
        <v>1</v>
      </c>
      <c r="CT299" s="105">
        <v>3</v>
      </c>
      <c r="CU299" s="105">
        <v>0</v>
      </c>
      <c r="CV299" s="105">
        <v>12</v>
      </c>
      <c r="CW299" s="105">
        <v>4</v>
      </c>
      <c r="CX299" s="105">
        <v>1</v>
      </c>
      <c r="CY299" s="105">
        <v>3</v>
      </c>
      <c r="CZ299" s="105">
        <v>1</v>
      </c>
      <c r="DA299" s="162"/>
      <c r="DB299" s="103" t="s">
        <v>102</v>
      </c>
      <c r="DC299" s="105">
        <v>42</v>
      </c>
      <c r="DD299" s="105">
        <v>75</v>
      </c>
      <c r="DE299" s="105">
        <v>18</v>
      </c>
      <c r="DF299" s="105">
        <v>4</v>
      </c>
      <c r="DG299" s="105">
        <v>46</v>
      </c>
      <c r="DH299" s="105">
        <v>19</v>
      </c>
      <c r="DI299" s="105">
        <v>71</v>
      </c>
      <c r="DJ299" s="105">
        <v>9</v>
      </c>
      <c r="DK299" s="105">
        <v>17</v>
      </c>
      <c r="DL299" s="105">
        <v>0</v>
      </c>
      <c r="DM299" s="105">
        <v>0</v>
      </c>
      <c r="DN299" s="105">
        <v>0</v>
      </c>
      <c r="DO299" s="105">
        <v>0</v>
      </c>
      <c r="DP299" s="105">
        <v>0</v>
      </c>
      <c r="DQ299" s="105">
        <v>0</v>
      </c>
      <c r="DR299" s="135"/>
      <c r="DS299" s="138" t="s">
        <v>228</v>
      </c>
      <c r="DT299" s="138" t="s">
        <v>4424</v>
      </c>
      <c r="DU299" s="138">
        <v>44</v>
      </c>
      <c r="DV299" s="138">
        <v>27</v>
      </c>
      <c r="DW299" s="139">
        <v>295</v>
      </c>
      <c r="DX299" s="139">
        <v>301</v>
      </c>
    </row>
    <row r="300" spans="1:128">
      <c r="A300" s="73" t="s">
        <v>135</v>
      </c>
      <c r="B300" s="83"/>
      <c r="C300" s="83"/>
      <c r="D300" s="83"/>
      <c r="E300" s="83"/>
      <c r="F300" s="83"/>
      <c r="G300" s="83"/>
      <c r="H300" s="83"/>
      <c r="I300" s="83"/>
      <c r="J300" s="83"/>
      <c r="K300" s="83"/>
      <c r="L300" s="83"/>
      <c r="M300" s="83"/>
      <c r="N300" s="83"/>
      <c r="O300" s="83"/>
      <c r="P300" s="83"/>
      <c r="Q300" s="83"/>
      <c r="R300" s="83"/>
      <c r="S300" s="83"/>
      <c r="T300" s="83"/>
      <c r="U300" s="83"/>
      <c r="V300" s="83"/>
      <c r="W300" s="73" t="s">
        <v>135</v>
      </c>
      <c r="X300" s="78"/>
      <c r="Y300" s="100"/>
      <c r="Z300" s="100"/>
      <c r="AA300" s="100"/>
      <c r="AB300" s="100"/>
      <c r="AC300" s="100"/>
      <c r="AD300" s="100"/>
      <c r="AE300" s="100"/>
      <c r="AF300" s="100"/>
      <c r="AG300" s="100"/>
      <c r="AH300" s="100"/>
      <c r="AI300" s="100"/>
      <c r="AJ300" s="100"/>
      <c r="AK300" s="100"/>
      <c r="AL300" s="100"/>
      <c r="AM300" s="100"/>
      <c r="AN300" s="100"/>
      <c r="AO300" s="100"/>
      <c r="AP300" s="100"/>
      <c r="AQ300" s="89"/>
      <c r="AR300" s="86"/>
      <c r="AS300" s="73" t="s">
        <v>135</v>
      </c>
      <c r="AT300" s="78"/>
      <c r="AU300" s="3"/>
      <c r="AV300" s="3"/>
      <c r="AW300" s="3"/>
      <c r="AX300" s="3"/>
      <c r="AY300" s="3"/>
      <c r="AZ300" s="3"/>
      <c r="BA300" s="3"/>
      <c r="BB300" s="3"/>
      <c r="BC300" s="3"/>
      <c r="BD300" s="86"/>
      <c r="BE300" s="3"/>
      <c r="BF300" s="3"/>
      <c r="BG300" s="3"/>
      <c r="BH300" s="3"/>
      <c r="BI300" s="3"/>
      <c r="BJ300" s="73" t="s">
        <v>135</v>
      </c>
      <c r="BK300" s="78"/>
      <c r="BL300" s="3"/>
      <c r="BM300" s="3"/>
      <c r="BN300" s="3"/>
      <c r="BO300" s="3"/>
      <c r="BP300" s="3"/>
      <c r="BQ300" s="3"/>
      <c r="BR300" s="3"/>
      <c r="BS300" s="3"/>
      <c r="BT300" s="3"/>
      <c r="BU300" s="73" t="s">
        <v>135</v>
      </c>
      <c r="BV300" s="78"/>
      <c r="BW300" s="3"/>
      <c r="BX300" s="3"/>
      <c r="BY300" s="3"/>
      <c r="BZ300" s="3"/>
      <c r="CA300" s="3"/>
      <c r="CB300" s="3"/>
      <c r="CC300" s="3"/>
      <c r="CD300" s="3"/>
      <c r="CE300" s="3"/>
      <c r="CF300" s="3"/>
      <c r="CG300" s="3"/>
      <c r="CH300" s="3"/>
      <c r="CI300" s="3"/>
      <c r="CJ300" s="3"/>
      <c r="CK300" s="3"/>
      <c r="CL300" s="3"/>
      <c r="CM300" s="3"/>
      <c r="CN300" s="3"/>
      <c r="CO300" s="73" t="s">
        <v>135</v>
      </c>
      <c r="CP300" s="85"/>
      <c r="CQ300" s="83"/>
      <c r="CR300" s="83"/>
      <c r="CS300" s="83"/>
      <c r="CT300" s="83"/>
      <c r="CU300" s="83"/>
      <c r="CV300" s="83"/>
      <c r="CW300" s="83"/>
      <c r="CX300" s="83"/>
      <c r="CY300" s="83"/>
      <c r="CZ300" s="83"/>
      <c r="DA300" s="73" t="s">
        <v>135</v>
      </c>
      <c r="DB300" s="83"/>
      <c r="DC300" s="99"/>
      <c r="DD300" s="99"/>
      <c r="DE300" s="99"/>
      <c r="DF300" s="99"/>
      <c r="DG300" s="99"/>
      <c r="DH300" s="99"/>
      <c r="DI300" s="99"/>
      <c r="DJ300" s="99"/>
      <c r="DK300" s="99"/>
      <c r="DL300" s="99"/>
      <c r="DM300" s="99"/>
      <c r="DN300" s="99"/>
      <c r="DO300" s="99"/>
      <c r="DP300" s="99"/>
      <c r="DQ300" s="99"/>
      <c r="DR300" s="135"/>
      <c r="DS300" s="138" t="s">
        <v>135</v>
      </c>
      <c r="DT300" s="138" t="s">
        <v>135</v>
      </c>
      <c r="DU300" s="138">
        <v>0</v>
      </c>
      <c r="DV300" s="138">
        <v>0</v>
      </c>
      <c r="DW300" s="139">
        <v>0</v>
      </c>
      <c r="DX300" s="139">
        <v>0</v>
      </c>
    </row>
    <row r="301" spans="1:128" ht="14.45" customHeight="1">
      <c r="A301" s="167" t="s">
        <v>229</v>
      </c>
      <c r="B301" s="13" t="s">
        <v>119</v>
      </c>
      <c r="C301" s="74">
        <v>301</v>
      </c>
      <c r="D301" s="74">
        <v>152</v>
      </c>
      <c r="E301" s="74">
        <v>148</v>
      </c>
      <c r="F301" s="74">
        <v>83</v>
      </c>
      <c r="G301" s="74">
        <v>0</v>
      </c>
      <c r="H301" s="74">
        <v>0</v>
      </c>
      <c r="I301" s="74">
        <v>0</v>
      </c>
      <c r="J301" s="74">
        <v>0</v>
      </c>
      <c r="K301" s="74">
        <v>84</v>
      </c>
      <c r="L301" s="74">
        <v>38</v>
      </c>
      <c r="M301" s="74">
        <v>131</v>
      </c>
      <c r="N301" s="74">
        <v>59</v>
      </c>
      <c r="O301" s="74">
        <v>0</v>
      </c>
      <c r="P301" s="74">
        <v>0</v>
      </c>
      <c r="Q301" s="74">
        <v>50</v>
      </c>
      <c r="R301" s="74">
        <v>11</v>
      </c>
      <c r="S301" s="74">
        <v>0</v>
      </c>
      <c r="T301" s="74">
        <v>0</v>
      </c>
      <c r="U301" s="67">
        <v>714</v>
      </c>
      <c r="V301" s="67">
        <v>343</v>
      </c>
      <c r="W301" s="167" t="s">
        <v>229</v>
      </c>
      <c r="X301" s="13" t="s">
        <v>119</v>
      </c>
      <c r="Y301" s="74">
        <v>2</v>
      </c>
      <c r="Z301" s="74">
        <v>2</v>
      </c>
      <c r="AA301" s="74">
        <v>0</v>
      </c>
      <c r="AB301" s="74">
        <v>0</v>
      </c>
      <c r="AC301" s="74">
        <v>0</v>
      </c>
      <c r="AD301" s="74">
        <v>0</v>
      </c>
      <c r="AE301" s="74">
        <v>0</v>
      </c>
      <c r="AF301" s="74">
        <v>0</v>
      </c>
      <c r="AG301" s="74">
        <v>1</v>
      </c>
      <c r="AH301" s="74">
        <v>1</v>
      </c>
      <c r="AI301" s="74">
        <v>23</v>
      </c>
      <c r="AJ301" s="74">
        <v>7</v>
      </c>
      <c r="AK301" s="74">
        <v>0</v>
      </c>
      <c r="AL301" s="74">
        <v>0</v>
      </c>
      <c r="AM301" s="74">
        <v>7</v>
      </c>
      <c r="AN301" s="74">
        <v>2</v>
      </c>
      <c r="AO301" s="74">
        <v>0</v>
      </c>
      <c r="AP301" s="74">
        <v>0</v>
      </c>
      <c r="AQ301" s="67">
        <v>33</v>
      </c>
      <c r="AR301" s="67">
        <v>12</v>
      </c>
      <c r="AS301" s="167" t="s">
        <v>229</v>
      </c>
      <c r="AT301" s="13" t="s">
        <v>119</v>
      </c>
      <c r="AU301" s="74">
        <v>6</v>
      </c>
      <c r="AV301" s="74">
        <v>4</v>
      </c>
      <c r="AW301" s="74">
        <v>0</v>
      </c>
      <c r="AX301" s="74">
        <v>0</v>
      </c>
      <c r="AY301" s="74">
        <v>3</v>
      </c>
      <c r="AZ301" s="74">
        <v>5</v>
      </c>
      <c r="BA301" s="74">
        <v>0</v>
      </c>
      <c r="BB301" s="74">
        <v>2</v>
      </c>
      <c r="BC301" s="74">
        <v>0</v>
      </c>
      <c r="BD301" s="67">
        <v>20</v>
      </c>
      <c r="BE301" s="76">
        <v>20</v>
      </c>
      <c r="BF301" s="74">
        <v>17</v>
      </c>
      <c r="BG301" s="74">
        <v>14</v>
      </c>
      <c r="BH301" s="74">
        <v>1</v>
      </c>
      <c r="BI301" s="74">
        <v>4</v>
      </c>
      <c r="BJ301" s="167" t="s">
        <v>229</v>
      </c>
      <c r="BK301" s="13" t="s">
        <v>119</v>
      </c>
      <c r="BL301" s="74">
        <v>0</v>
      </c>
      <c r="BM301" s="74">
        <v>274</v>
      </c>
      <c r="BN301" s="74">
        <v>1</v>
      </c>
      <c r="BO301" s="74">
        <v>0</v>
      </c>
      <c r="BP301" s="74">
        <v>0</v>
      </c>
      <c r="BQ301" s="74">
        <v>2</v>
      </c>
      <c r="BR301" s="74">
        <v>15</v>
      </c>
      <c r="BS301" s="74">
        <v>13</v>
      </c>
      <c r="BT301" s="74">
        <v>12</v>
      </c>
      <c r="BU301" s="167" t="s">
        <v>229</v>
      </c>
      <c r="BV301" s="13" t="s">
        <v>119</v>
      </c>
      <c r="BW301" s="74">
        <v>119</v>
      </c>
      <c r="BX301" s="74">
        <v>51</v>
      </c>
      <c r="BY301" s="74">
        <v>117</v>
      </c>
      <c r="BZ301" s="74">
        <v>50</v>
      </c>
      <c r="CA301" s="74">
        <v>75</v>
      </c>
      <c r="CB301" s="74">
        <v>39</v>
      </c>
      <c r="CC301" s="74">
        <v>0</v>
      </c>
      <c r="CD301" s="74">
        <v>0</v>
      </c>
      <c r="CE301" s="74">
        <v>0</v>
      </c>
      <c r="CF301" s="74">
        <v>0</v>
      </c>
      <c r="CG301" s="74">
        <v>0</v>
      </c>
      <c r="CH301" s="74">
        <v>0</v>
      </c>
      <c r="CI301" s="74">
        <v>36</v>
      </c>
      <c r="CJ301" s="74">
        <v>7</v>
      </c>
      <c r="CK301" s="74">
        <v>35</v>
      </c>
      <c r="CL301" s="74">
        <v>7</v>
      </c>
      <c r="CM301" s="74">
        <v>23</v>
      </c>
      <c r="CN301" s="74">
        <v>5</v>
      </c>
      <c r="CO301" s="167" t="s">
        <v>229</v>
      </c>
      <c r="CP301" s="13" t="s">
        <v>119</v>
      </c>
      <c r="CQ301" s="5">
        <v>8</v>
      </c>
      <c r="CR301" s="5">
        <v>14</v>
      </c>
      <c r="CS301" s="5">
        <v>1</v>
      </c>
      <c r="CT301" s="5">
        <v>21</v>
      </c>
      <c r="CU301" s="5">
        <v>0</v>
      </c>
      <c r="CV301" s="29">
        <v>44</v>
      </c>
      <c r="CW301" s="5">
        <v>14</v>
      </c>
      <c r="CX301" s="5">
        <v>9</v>
      </c>
      <c r="CY301" s="72">
        <v>8</v>
      </c>
      <c r="CZ301" s="5">
        <v>3</v>
      </c>
      <c r="DA301" s="167" t="s">
        <v>229</v>
      </c>
      <c r="DB301" s="13" t="s">
        <v>119</v>
      </c>
      <c r="DC301" s="74">
        <v>62</v>
      </c>
      <c r="DD301" s="74">
        <v>132</v>
      </c>
      <c r="DE301" s="74">
        <v>0</v>
      </c>
      <c r="DF301" s="74">
        <v>0</v>
      </c>
      <c r="DG301" s="74">
        <v>0</v>
      </c>
      <c r="DH301" s="74">
        <v>0</v>
      </c>
      <c r="DI301" s="74">
        <v>73</v>
      </c>
      <c r="DJ301" s="74">
        <v>0</v>
      </c>
      <c r="DK301" s="74">
        <v>0</v>
      </c>
      <c r="DL301" s="74">
        <v>0</v>
      </c>
      <c r="DM301" s="74">
        <v>0</v>
      </c>
      <c r="DN301" s="74">
        <v>4</v>
      </c>
      <c r="DO301" s="74">
        <v>0</v>
      </c>
      <c r="DP301" s="74">
        <v>1</v>
      </c>
      <c r="DQ301" s="74">
        <v>0</v>
      </c>
      <c r="DR301" s="135"/>
      <c r="DS301" s="138" t="s">
        <v>229</v>
      </c>
      <c r="DT301" s="138" t="s">
        <v>4425</v>
      </c>
      <c r="DU301" s="138">
        <v>155</v>
      </c>
      <c r="DV301" s="138">
        <v>98</v>
      </c>
      <c r="DW301" s="139">
        <v>551</v>
      </c>
      <c r="DX301" s="139">
        <v>267</v>
      </c>
    </row>
    <row r="302" spans="1:128">
      <c r="A302" s="167"/>
      <c r="B302" s="13" t="s">
        <v>120</v>
      </c>
      <c r="C302" s="74">
        <v>0</v>
      </c>
      <c r="D302" s="74">
        <v>0</v>
      </c>
      <c r="E302" s="74">
        <v>0</v>
      </c>
      <c r="F302" s="74">
        <v>0</v>
      </c>
      <c r="G302" s="74">
        <v>0</v>
      </c>
      <c r="H302" s="74">
        <v>0</v>
      </c>
      <c r="I302" s="74">
        <v>0</v>
      </c>
      <c r="J302" s="74">
        <v>0</v>
      </c>
      <c r="K302" s="74">
        <v>0</v>
      </c>
      <c r="L302" s="74">
        <v>0</v>
      </c>
      <c r="M302" s="74">
        <v>0</v>
      </c>
      <c r="N302" s="74">
        <v>0</v>
      </c>
      <c r="O302" s="74">
        <v>0</v>
      </c>
      <c r="P302" s="74">
        <v>0</v>
      </c>
      <c r="Q302" s="74">
        <v>0</v>
      </c>
      <c r="R302" s="74">
        <v>0</v>
      </c>
      <c r="S302" s="74">
        <v>0</v>
      </c>
      <c r="T302" s="74">
        <v>0</v>
      </c>
      <c r="U302" s="67">
        <v>0</v>
      </c>
      <c r="V302" s="67">
        <v>0</v>
      </c>
      <c r="W302" s="167"/>
      <c r="X302" s="13" t="s">
        <v>120</v>
      </c>
      <c r="Y302" s="74">
        <v>0</v>
      </c>
      <c r="Z302" s="74">
        <v>0</v>
      </c>
      <c r="AA302" s="74">
        <v>0</v>
      </c>
      <c r="AB302" s="74">
        <v>0</v>
      </c>
      <c r="AC302" s="74">
        <v>0</v>
      </c>
      <c r="AD302" s="74">
        <v>0</v>
      </c>
      <c r="AE302" s="74">
        <v>0</v>
      </c>
      <c r="AF302" s="74">
        <v>0</v>
      </c>
      <c r="AG302" s="74">
        <v>0</v>
      </c>
      <c r="AH302" s="74">
        <v>0</v>
      </c>
      <c r="AI302" s="74">
        <v>0</v>
      </c>
      <c r="AJ302" s="74">
        <v>0</v>
      </c>
      <c r="AK302" s="74">
        <v>0</v>
      </c>
      <c r="AL302" s="74">
        <v>0</v>
      </c>
      <c r="AM302" s="74">
        <v>0</v>
      </c>
      <c r="AN302" s="74">
        <v>0</v>
      </c>
      <c r="AO302" s="74">
        <v>0</v>
      </c>
      <c r="AP302" s="74">
        <v>0</v>
      </c>
      <c r="AQ302" s="67">
        <v>0</v>
      </c>
      <c r="AR302" s="67">
        <v>0</v>
      </c>
      <c r="AS302" s="167"/>
      <c r="AT302" s="13" t="s">
        <v>120</v>
      </c>
      <c r="AU302" s="74">
        <v>0</v>
      </c>
      <c r="AV302" s="74">
        <v>0</v>
      </c>
      <c r="AW302" s="74">
        <v>0</v>
      </c>
      <c r="AX302" s="74">
        <v>0</v>
      </c>
      <c r="AY302" s="74">
        <v>0</v>
      </c>
      <c r="AZ302" s="74">
        <v>0</v>
      </c>
      <c r="BA302" s="74">
        <v>0</v>
      </c>
      <c r="BB302" s="74">
        <v>0</v>
      </c>
      <c r="BC302" s="74">
        <v>0</v>
      </c>
      <c r="BD302" s="67">
        <v>0</v>
      </c>
      <c r="BE302" s="76">
        <v>0</v>
      </c>
      <c r="BF302" s="74">
        <v>0</v>
      </c>
      <c r="BG302" s="74">
        <v>0</v>
      </c>
      <c r="BH302" s="74">
        <v>0</v>
      </c>
      <c r="BI302" s="74">
        <v>0</v>
      </c>
      <c r="BJ302" s="167"/>
      <c r="BK302" s="13" t="s">
        <v>120</v>
      </c>
      <c r="BL302" s="74">
        <v>0</v>
      </c>
      <c r="BM302" s="74">
        <v>0</v>
      </c>
      <c r="BN302" s="74">
        <v>0</v>
      </c>
      <c r="BO302" s="74">
        <v>0</v>
      </c>
      <c r="BP302" s="74">
        <v>0</v>
      </c>
      <c r="BQ302" s="74">
        <v>0</v>
      </c>
      <c r="BR302" s="74">
        <v>0</v>
      </c>
      <c r="BS302" s="74">
        <v>0</v>
      </c>
      <c r="BT302" s="74">
        <v>0</v>
      </c>
      <c r="BU302" s="167"/>
      <c r="BV302" s="13" t="s">
        <v>120</v>
      </c>
      <c r="BW302" s="74">
        <v>0</v>
      </c>
      <c r="BX302" s="74">
        <v>0</v>
      </c>
      <c r="BY302" s="74">
        <v>0</v>
      </c>
      <c r="BZ302" s="74">
        <v>0</v>
      </c>
      <c r="CA302" s="74">
        <v>0</v>
      </c>
      <c r="CB302" s="74">
        <v>0</v>
      </c>
      <c r="CC302" s="74">
        <v>0</v>
      </c>
      <c r="CD302" s="74">
        <v>0</v>
      </c>
      <c r="CE302" s="74">
        <v>0</v>
      </c>
      <c r="CF302" s="74">
        <v>0</v>
      </c>
      <c r="CG302" s="74">
        <v>0</v>
      </c>
      <c r="CH302" s="74">
        <v>0</v>
      </c>
      <c r="CI302" s="74">
        <v>0</v>
      </c>
      <c r="CJ302" s="74">
        <v>0</v>
      </c>
      <c r="CK302" s="74">
        <v>0</v>
      </c>
      <c r="CL302" s="74">
        <v>0</v>
      </c>
      <c r="CM302" s="74">
        <v>0</v>
      </c>
      <c r="CN302" s="74">
        <v>0</v>
      </c>
      <c r="CO302" s="167"/>
      <c r="CP302" s="13" t="s">
        <v>120</v>
      </c>
      <c r="CQ302" s="5">
        <v>0</v>
      </c>
      <c r="CR302" s="5">
        <v>0</v>
      </c>
      <c r="CS302" s="5">
        <v>0</v>
      </c>
      <c r="CT302" s="5">
        <v>0</v>
      </c>
      <c r="CU302" s="5">
        <v>0</v>
      </c>
      <c r="CV302" s="29">
        <v>0</v>
      </c>
      <c r="CW302" s="5">
        <v>0</v>
      </c>
      <c r="CX302" s="5">
        <v>0</v>
      </c>
      <c r="CY302" s="72">
        <v>0</v>
      </c>
      <c r="CZ302" s="5">
        <v>0</v>
      </c>
      <c r="DA302" s="167"/>
      <c r="DB302" s="13" t="s">
        <v>120</v>
      </c>
      <c r="DC302" s="74">
        <v>0</v>
      </c>
      <c r="DD302" s="74">
        <v>0</v>
      </c>
      <c r="DE302" s="74">
        <v>0</v>
      </c>
      <c r="DF302" s="74">
        <v>0</v>
      </c>
      <c r="DG302" s="74">
        <v>0</v>
      </c>
      <c r="DH302" s="74">
        <v>0</v>
      </c>
      <c r="DI302" s="74">
        <v>0</v>
      </c>
      <c r="DJ302" s="74">
        <v>0</v>
      </c>
      <c r="DK302" s="74">
        <v>0</v>
      </c>
      <c r="DL302" s="74">
        <v>0</v>
      </c>
      <c r="DM302" s="74">
        <v>0</v>
      </c>
      <c r="DN302" s="74">
        <v>0</v>
      </c>
      <c r="DO302" s="74">
        <v>0</v>
      </c>
      <c r="DP302" s="74">
        <v>0</v>
      </c>
      <c r="DQ302" s="74">
        <v>0</v>
      </c>
      <c r="DR302" s="135"/>
      <c r="DS302" s="138" t="s">
        <v>229</v>
      </c>
      <c r="DT302" s="138" t="s">
        <v>4426</v>
      </c>
      <c r="DU302" s="138">
        <v>0</v>
      </c>
      <c r="DV302" s="138">
        <v>0</v>
      </c>
      <c r="DW302" s="139">
        <v>0</v>
      </c>
      <c r="DX302" s="139">
        <v>0</v>
      </c>
    </row>
    <row r="303" spans="1:128">
      <c r="A303" s="167"/>
      <c r="B303" s="103" t="s">
        <v>102</v>
      </c>
      <c r="C303" s="105">
        <v>301</v>
      </c>
      <c r="D303" s="105">
        <v>152</v>
      </c>
      <c r="E303" s="105">
        <v>148</v>
      </c>
      <c r="F303" s="105">
        <v>83</v>
      </c>
      <c r="G303" s="105">
        <v>0</v>
      </c>
      <c r="H303" s="105">
        <v>0</v>
      </c>
      <c r="I303" s="105">
        <v>0</v>
      </c>
      <c r="J303" s="105">
        <v>0</v>
      </c>
      <c r="K303" s="105">
        <v>84</v>
      </c>
      <c r="L303" s="105">
        <v>38</v>
      </c>
      <c r="M303" s="105">
        <v>131</v>
      </c>
      <c r="N303" s="105">
        <v>59</v>
      </c>
      <c r="O303" s="105">
        <v>0</v>
      </c>
      <c r="P303" s="105">
        <v>0</v>
      </c>
      <c r="Q303" s="105">
        <v>50</v>
      </c>
      <c r="R303" s="105">
        <v>11</v>
      </c>
      <c r="S303" s="105">
        <v>0</v>
      </c>
      <c r="T303" s="105">
        <v>0</v>
      </c>
      <c r="U303" s="105">
        <v>714</v>
      </c>
      <c r="V303" s="105">
        <v>343</v>
      </c>
      <c r="W303" s="167"/>
      <c r="X303" s="103" t="s">
        <v>102</v>
      </c>
      <c r="Y303" s="105">
        <v>2</v>
      </c>
      <c r="Z303" s="105">
        <v>2</v>
      </c>
      <c r="AA303" s="105">
        <v>0</v>
      </c>
      <c r="AB303" s="105">
        <v>0</v>
      </c>
      <c r="AC303" s="105">
        <v>0</v>
      </c>
      <c r="AD303" s="105">
        <v>0</v>
      </c>
      <c r="AE303" s="105">
        <v>0</v>
      </c>
      <c r="AF303" s="105">
        <v>0</v>
      </c>
      <c r="AG303" s="105">
        <v>1</v>
      </c>
      <c r="AH303" s="105">
        <v>1</v>
      </c>
      <c r="AI303" s="105">
        <v>23</v>
      </c>
      <c r="AJ303" s="105">
        <v>7</v>
      </c>
      <c r="AK303" s="105">
        <v>0</v>
      </c>
      <c r="AL303" s="105">
        <v>0</v>
      </c>
      <c r="AM303" s="105">
        <v>7</v>
      </c>
      <c r="AN303" s="105">
        <v>2</v>
      </c>
      <c r="AO303" s="105">
        <v>0</v>
      </c>
      <c r="AP303" s="105">
        <v>0</v>
      </c>
      <c r="AQ303" s="105">
        <v>33</v>
      </c>
      <c r="AR303" s="105">
        <v>12</v>
      </c>
      <c r="AS303" s="167"/>
      <c r="AT303" s="103" t="s">
        <v>102</v>
      </c>
      <c r="AU303" s="105">
        <v>6</v>
      </c>
      <c r="AV303" s="105">
        <v>4</v>
      </c>
      <c r="AW303" s="105">
        <v>0</v>
      </c>
      <c r="AX303" s="105">
        <v>0</v>
      </c>
      <c r="AY303" s="105">
        <v>3</v>
      </c>
      <c r="AZ303" s="105">
        <v>5</v>
      </c>
      <c r="BA303" s="105">
        <v>0</v>
      </c>
      <c r="BB303" s="105">
        <v>2</v>
      </c>
      <c r="BC303" s="105">
        <v>0</v>
      </c>
      <c r="BD303" s="105">
        <v>20</v>
      </c>
      <c r="BE303" s="105">
        <v>20</v>
      </c>
      <c r="BF303" s="105">
        <v>17</v>
      </c>
      <c r="BG303" s="105">
        <v>14</v>
      </c>
      <c r="BH303" s="105">
        <v>1</v>
      </c>
      <c r="BI303" s="105">
        <v>4</v>
      </c>
      <c r="BJ303" s="167"/>
      <c r="BK303" s="103" t="s">
        <v>102</v>
      </c>
      <c r="BL303" s="105">
        <v>0</v>
      </c>
      <c r="BM303" s="105">
        <v>274</v>
      </c>
      <c r="BN303" s="105">
        <v>1</v>
      </c>
      <c r="BO303" s="105">
        <v>0</v>
      </c>
      <c r="BP303" s="105">
        <v>0</v>
      </c>
      <c r="BQ303" s="105">
        <v>2</v>
      </c>
      <c r="BR303" s="105">
        <v>15</v>
      </c>
      <c r="BS303" s="105">
        <v>13</v>
      </c>
      <c r="BT303" s="105">
        <v>12</v>
      </c>
      <c r="BU303" s="167"/>
      <c r="BV303" s="103" t="s">
        <v>102</v>
      </c>
      <c r="BW303" s="105">
        <v>119</v>
      </c>
      <c r="BX303" s="105">
        <v>51</v>
      </c>
      <c r="BY303" s="105">
        <v>117</v>
      </c>
      <c r="BZ303" s="105">
        <v>50</v>
      </c>
      <c r="CA303" s="105">
        <v>75</v>
      </c>
      <c r="CB303" s="105">
        <v>39</v>
      </c>
      <c r="CC303" s="105">
        <v>0</v>
      </c>
      <c r="CD303" s="105">
        <v>0</v>
      </c>
      <c r="CE303" s="105">
        <v>0</v>
      </c>
      <c r="CF303" s="105">
        <v>0</v>
      </c>
      <c r="CG303" s="105">
        <v>0</v>
      </c>
      <c r="CH303" s="105">
        <v>0</v>
      </c>
      <c r="CI303" s="105">
        <v>36</v>
      </c>
      <c r="CJ303" s="105">
        <v>7</v>
      </c>
      <c r="CK303" s="105">
        <v>35</v>
      </c>
      <c r="CL303" s="105">
        <v>7</v>
      </c>
      <c r="CM303" s="105">
        <v>23</v>
      </c>
      <c r="CN303" s="105">
        <v>5</v>
      </c>
      <c r="CO303" s="167"/>
      <c r="CP303" s="105" t="s">
        <v>102</v>
      </c>
      <c r="CQ303" s="105">
        <v>8</v>
      </c>
      <c r="CR303" s="105">
        <v>14</v>
      </c>
      <c r="CS303" s="105">
        <v>1</v>
      </c>
      <c r="CT303" s="105">
        <v>21</v>
      </c>
      <c r="CU303" s="105">
        <v>0</v>
      </c>
      <c r="CV303" s="105">
        <v>44</v>
      </c>
      <c r="CW303" s="105">
        <v>14</v>
      </c>
      <c r="CX303" s="105">
        <v>9</v>
      </c>
      <c r="CY303" s="105">
        <v>8</v>
      </c>
      <c r="CZ303" s="105">
        <v>3</v>
      </c>
      <c r="DA303" s="167"/>
      <c r="DB303" s="103" t="s">
        <v>102</v>
      </c>
      <c r="DC303" s="105">
        <v>62</v>
      </c>
      <c r="DD303" s="105">
        <v>132</v>
      </c>
      <c r="DE303" s="105">
        <v>0</v>
      </c>
      <c r="DF303" s="105">
        <v>0</v>
      </c>
      <c r="DG303" s="105">
        <v>0</v>
      </c>
      <c r="DH303" s="105">
        <v>0</v>
      </c>
      <c r="DI303" s="105">
        <v>73</v>
      </c>
      <c r="DJ303" s="105">
        <v>0</v>
      </c>
      <c r="DK303" s="105">
        <v>0</v>
      </c>
      <c r="DL303" s="105">
        <v>0</v>
      </c>
      <c r="DM303" s="105">
        <v>0</v>
      </c>
      <c r="DN303" s="105">
        <v>4</v>
      </c>
      <c r="DO303" s="105">
        <v>0</v>
      </c>
      <c r="DP303" s="105">
        <v>1</v>
      </c>
      <c r="DQ303" s="105">
        <v>0</v>
      </c>
      <c r="DR303" s="135"/>
      <c r="DS303" s="138" t="s">
        <v>229</v>
      </c>
      <c r="DT303" s="138" t="s">
        <v>4427</v>
      </c>
      <c r="DU303" s="138">
        <v>155</v>
      </c>
      <c r="DV303" s="138">
        <v>98</v>
      </c>
      <c r="DW303" s="139">
        <v>551</v>
      </c>
      <c r="DX303" s="139">
        <v>267</v>
      </c>
    </row>
    <row r="304" spans="1:128" ht="14.45" customHeight="1">
      <c r="A304" s="167" t="s">
        <v>230</v>
      </c>
      <c r="B304" s="13" t="s">
        <v>119</v>
      </c>
      <c r="C304" s="74">
        <v>896</v>
      </c>
      <c r="D304" s="74">
        <v>471</v>
      </c>
      <c r="E304" s="74">
        <v>340</v>
      </c>
      <c r="F304" s="74">
        <v>217</v>
      </c>
      <c r="G304" s="74">
        <v>0</v>
      </c>
      <c r="H304" s="74">
        <v>0</v>
      </c>
      <c r="I304" s="74">
        <v>191</v>
      </c>
      <c r="J304" s="74">
        <v>80</v>
      </c>
      <c r="K304" s="74">
        <v>275</v>
      </c>
      <c r="L304" s="74">
        <v>110</v>
      </c>
      <c r="M304" s="74">
        <v>460</v>
      </c>
      <c r="N304" s="74">
        <v>270</v>
      </c>
      <c r="O304" s="74">
        <v>17</v>
      </c>
      <c r="P304" s="74">
        <v>2</v>
      </c>
      <c r="Q304" s="74">
        <v>105</v>
      </c>
      <c r="R304" s="74">
        <v>42</v>
      </c>
      <c r="S304" s="74">
        <v>0</v>
      </c>
      <c r="T304" s="74">
        <v>0</v>
      </c>
      <c r="U304" s="67">
        <v>2284</v>
      </c>
      <c r="V304" s="67">
        <v>1192</v>
      </c>
      <c r="W304" s="167" t="s">
        <v>230</v>
      </c>
      <c r="X304" s="13" t="s">
        <v>119</v>
      </c>
      <c r="Y304" s="74">
        <v>0</v>
      </c>
      <c r="Z304" s="74">
        <v>0</v>
      </c>
      <c r="AA304" s="74">
        <v>1</v>
      </c>
      <c r="AB304" s="74">
        <v>0</v>
      </c>
      <c r="AC304" s="74">
        <v>0</v>
      </c>
      <c r="AD304" s="74">
        <v>0</v>
      </c>
      <c r="AE304" s="74">
        <v>1</v>
      </c>
      <c r="AF304" s="74">
        <v>0</v>
      </c>
      <c r="AG304" s="74">
        <v>0</v>
      </c>
      <c r="AH304" s="74">
        <v>0</v>
      </c>
      <c r="AI304" s="74">
        <v>61</v>
      </c>
      <c r="AJ304" s="74">
        <v>23</v>
      </c>
      <c r="AK304" s="74">
        <v>3</v>
      </c>
      <c r="AL304" s="74">
        <v>0</v>
      </c>
      <c r="AM304" s="74">
        <v>19</v>
      </c>
      <c r="AN304" s="74">
        <v>11</v>
      </c>
      <c r="AO304" s="74">
        <v>0</v>
      </c>
      <c r="AP304" s="74">
        <v>0</v>
      </c>
      <c r="AQ304" s="67">
        <v>85</v>
      </c>
      <c r="AR304" s="67">
        <v>34</v>
      </c>
      <c r="AS304" s="167" t="s">
        <v>230</v>
      </c>
      <c r="AT304" s="13" t="s">
        <v>119</v>
      </c>
      <c r="AU304" s="74">
        <v>19</v>
      </c>
      <c r="AV304" s="74">
        <v>8</v>
      </c>
      <c r="AW304" s="74">
        <v>0</v>
      </c>
      <c r="AX304" s="74">
        <v>5</v>
      </c>
      <c r="AY304" s="74">
        <v>7</v>
      </c>
      <c r="AZ304" s="74">
        <v>11</v>
      </c>
      <c r="BA304" s="74">
        <v>1</v>
      </c>
      <c r="BB304" s="74">
        <v>6</v>
      </c>
      <c r="BC304" s="74">
        <v>0</v>
      </c>
      <c r="BD304" s="67">
        <v>57</v>
      </c>
      <c r="BE304" s="76">
        <v>64</v>
      </c>
      <c r="BF304" s="74">
        <v>31</v>
      </c>
      <c r="BG304" s="74">
        <v>29</v>
      </c>
      <c r="BH304" s="74">
        <v>6</v>
      </c>
      <c r="BI304" s="74">
        <v>9</v>
      </c>
      <c r="BJ304" s="167" t="s">
        <v>230</v>
      </c>
      <c r="BK304" s="13" t="s">
        <v>119</v>
      </c>
      <c r="BL304" s="74">
        <v>0</v>
      </c>
      <c r="BM304" s="74">
        <v>773</v>
      </c>
      <c r="BN304" s="74">
        <v>189</v>
      </c>
      <c r="BO304" s="74">
        <v>77</v>
      </c>
      <c r="BP304" s="74">
        <v>0</v>
      </c>
      <c r="BQ304" s="74">
        <v>22</v>
      </c>
      <c r="BR304" s="74">
        <v>65</v>
      </c>
      <c r="BS304" s="74">
        <v>54</v>
      </c>
      <c r="BT304" s="74">
        <v>57</v>
      </c>
      <c r="BU304" s="167" t="s">
        <v>230</v>
      </c>
      <c r="BV304" s="13" t="s">
        <v>119</v>
      </c>
      <c r="BW304" s="74">
        <v>559</v>
      </c>
      <c r="BX304" s="74">
        <v>276</v>
      </c>
      <c r="BY304" s="74">
        <v>530</v>
      </c>
      <c r="BZ304" s="74">
        <v>266</v>
      </c>
      <c r="CA304" s="74">
        <v>258</v>
      </c>
      <c r="CB304" s="74">
        <v>143</v>
      </c>
      <c r="CC304" s="74">
        <v>26</v>
      </c>
      <c r="CD304" s="74">
        <v>6</v>
      </c>
      <c r="CE304" s="74">
        <v>26</v>
      </c>
      <c r="CF304" s="74">
        <v>6</v>
      </c>
      <c r="CG304" s="74">
        <v>8</v>
      </c>
      <c r="CH304" s="74">
        <v>1</v>
      </c>
      <c r="CI304" s="74">
        <v>195</v>
      </c>
      <c r="CJ304" s="74">
        <v>76</v>
      </c>
      <c r="CK304" s="74">
        <v>194</v>
      </c>
      <c r="CL304" s="74">
        <v>75</v>
      </c>
      <c r="CM304" s="74">
        <v>67</v>
      </c>
      <c r="CN304" s="74">
        <v>20</v>
      </c>
      <c r="CO304" s="167" t="s">
        <v>230</v>
      </c>
      <c r="CP304" s="13" t="s">
        <v>119</v>
      </c>
      <c r="CQ304" s="5">
        <v>34</v>
      </c>
      <c r="CR304" s="5">
        <v>30</v>
      </c>
      <c r="CS304" s="5">
        <v>1</v>
      </c>
      <c r="CT304" s="5">
        <v>46</v>
      </c>
      <c r="CU304" s="5">
        <v>0</v>
      </c>
      <c r="CV304" s="29">
        <v>111</v>
      </c>
      <c r="CW304" s="5">
        <v>54</v>
      </c>
      <c r="CX304" s="5">
        <v>31</v>
      </c>
      <c r="CY304" s="72">
        <v>20</v>
      </c>
      <c r="CZ304" s="5">
        <v>4</v>
      </c>
      <c r="DA304" s="167" t="s">
        <v>230</v>
      </c>
      <c r="DB304" s="13" t="s">
        <v>119</v>
      </c>
      <c r="DC304" s="74">
        <v>308</v>
      </c>
      <c r="DD304" s="74">
        <v>295</v>
      </c>
      <c r="DE304" s="74">
        <v>56</v>
      </c>
      <c r="DF304" s="74">
        <v>0</v>
      </c>
      <c r="DG304" s="74">
        <v>57</v>
      </c>
      <c r="DH304" s="74">
        <v>1</v>
      </c>
      <c r="DI304" s="74">
        <v>346</v>
      </c>
      <c r="DJ304" s="74">
        <v>100</v>
      </c>
      <c r="DK304" s="74">
        <v>16</v>
      </c>
      <c r="DL304" s="74">
        <v>4</v>
      </c>
      <c r="DM304" s="74">
        <v>3</v>
      </c>
      <c r="DN304" s="74">
        <v>0</v>
      </c>
      <c r="DO304" s="74">
        <v>3</v>
      </c>
      <c r="DP304" s="74">
        <v>52</v>
      </c>
      <c r="DQ304" s="74">
        <v>287</v>
      </c>
      <c r="DR304" s="135"/>
      <c r="DS304" s="138" t="s">
        <v>230</v>
      </c>
      <c r="DT304" s="138" t="s">
        <v>4428</v>
      </c>
      <c r="DU304" s="138">
        <v>780</v>
      </c>
      <c r="DV304" s="138">
        <v>333</v>
      </c>
      <c r="DW304" s="139">
        <v>2421</v>
      </c>
      <c r="DX304" s="139">
        <v>1186</v>
      </c>
    </row>
    <row r="305" spans="1:128">
      <c r="A305" s="167"/>
      <c r="B305" s="13" t="s">
        <v>120</v>
      </c>
      <c r="C305" s="74">
        <v>720</v>
      </c>
      <c r="D305" s="74">
        <v>349</v>
      </c>
      <c r="E305" s="74">
        <v>107</v>
      </c>
      <c r="F305" s="74">
        <v>61</v>
      </c>
      <c r="G305" s="74">
        <v>199</v>
      </c>
      <c r="H305" s="74">
        <v>101</v>
      </c>
      <c r="I305" s="74">
        <v>0</v>
      </c>
      <c r="J305" s="74">
        <v>0</v>
      </c>
      <c r="K305" s="74">
        <v>158</v>
      </c>
      <c r="L305" s="74">
        <v>71</v>
      </c>
      <c r="M305" s="74">
        <v>186</v>
      </c>
      <c r="N305" s="74">
        <v>116</v>
      </c>
      <c r="O305" s="74">
        <v>100</v>
      </c>
      <c r="P305" s="74">
        <v>56</v>
      </c>
      <c r="Q305" s="74">
        <v>0</v>
      </c>
      <c r="R305" s="74">
        <v>0</v>
      </c>
      <c r="S305" s="74">
        <v>150</v>
      </c>
      <c r="T305" s="74">
        <v>52</v>
      </c>
      <c r="U305" s="67">
        <v>1620</v>
      </c>
      <c r="V305" s="67">
        <v>806</v>
      </c>
      <c r="W305" s="167"/>
      <c r="X305" s="13" t="s">
        <v>120</v>
      </c>
      <c r="Y305" s="74">
        <v>40</v>
      </c>
      <c r="Z305" s="74">
        <v>21</v>
      </c>
      <c r="AA305" s="74">
        <v>0</v>
      </c>
      <c r="AB305" s="74">
        <v>0</v>
      </c>
      <c r="AC305" s="74">
        <v>13</v>
      </c>
      <c r="AD305" s="74">
        <v>4</v>
      </c>
      <c r="AE305" s="74">
        <v>0</v>
      </c>
      <c r="AF305" s="74">
        <v>0</v>
      </c>
      <c r="AG305" s="74">
        <v>12</v>
      </c>
      <c r="AH305" s="74">
        <v>5</v>
      </c>
      <c r="AI305" s="74">
        <v>49</v>
      </c>
      <c r="AJ305" s="74">
        <v>26</v>
      </c>
      <c r="AK305" s="74">
        <v>0</v>
      </c>
      <c r="AL305" s="74">
        <v>0</v>
      </c>
      <c r="AM305" s="74">
        <v>0</v>
      </c>
      <c r="AN305" s="74">
        <v>0</v>
      </c>
      <c r="AO305" s="74">
        <v>46</v>
      </c>
      <c r="AP305" s="74">
        <v>13</v>
      </c>
      <c r="AQ305" s="67">
        <v>160</v>
      </c>
      <c r="AR305" s="67">
        <v>69</v>
      </c>
      <c r="AS305" s="167"/>
      <c r="AT305" s="13" t="s">
        <v>120</v>
      </c>
      <c r="AU305" s="74">
        <v>10</v>
      </c>
      <c r="AV305" s="74">
        <v>2</v>
      </c>
      <c r="AW305" s="74">
        <v>4</v>
      </c>
      <c r="AX305" s="74">
        <v>0</v>
      </c>
      <c r="AY305" s="74">
        <v>3</v>
      </c>
      <c r="AZ305" s="74">
        <v>3</v>
      </c>
      <c r="BA305" s="74">
        <v>2</v>
      </c>
      <c r="BB305" s="74">
        <v>0</v>
      </c>
      <c r="BC305" s="74">
        <v>2</v>
      </c>
      <c r="BD305" s="67">
        <v>26</v>
      </c>
      <c r="BE305" s="76">
        <v>27</v>
      </c>
      <c r="BF305" s="74">
        <v>22</v>
      </c>
      <c r="BG305" s="74">
        <v>27</v>
      </c>
      <c r="BH305" s="74">
        <v>0</v>
      </c>
      <c r="BI305" s="74">
        <v>1</v>
      </c>
      <c r="BJ305" s="167"/>
      <c r="BK305" s="13" t="s">
        <v>120</v>
      </c>
      <c r="BL305" s="74">
        <v>0</v>
      </c>
      <c r="BM305" s="74">
        <v>550</v>
      </c>
      <c r="BN305" s="74">
        <v>0</v>
      </c>
      <c r="BO305" s="74">
        <v>0</v>
      </c>
      <c r="BP305" s="74">
        <v>0</v>
      </c>
      <c r="BQ305" s="74">
        <v>9</v>
      </c>
      <c r="BR305" s="74">
        <v>27</v>
      </c>
      <c r="BS305" s="74">
        <v>22</v>
      </c>
      <c r="BT305" s="74">
        <v>22</v>
      </c>
      <c r="BU305" s="167"/>
      <c r="BV305" s="13" t="s">
        <v>120</v>
      </c>
      <c r="BW305" s="74">
        <v>251</v>
      </c>
      <c r="BX305" s="74">
        <v>151</v>
      </c>
      <c r="BY305" s="74">
        <v>251</v>
      </c>
      <c r="BZ305" s="74">
        <v>151</v>
      </c>
      <c r="CA305" s="74">
        <v>146</v>
      </c>
      <c r="CB305" s="74">
        <v>90</v>
      </c>
      <c r="CC305" s="74">
        <v>49</v>
      </c>
      <c r="CD305" s="74">
        <v>19</v>
      </c>
      <c r="CE305" s="74">
        <v>49</v>
      </c>
      <c r="CF305" s="74">
        <v>19</v>
      </c>
      <c r="CG305" s="74">
        <v>16</v>
      </c>
      <c r="CH305" s="74">
        <v>6</v>
      </c>
      <c r="CI305" s="74">
        <v>118</v>
      </c>
      <c r="CJ305" s="74">
        <v>40</v>
      </c>
      <c r="CK305" s="74">
        <v>118</v>
      </c>
      <c r="CL305" s="74">
        <v>40</v>
      </c>
      <c r="CM305" s="74">
        <v>69</v>
      </c>
      <c r="CN305" s="74">
        <v>29</v>
      </c>
      <c r="CO305" s="167"/>
      <c r="CP305" s="13" t="s">
        <v>120</v>
      </c>
      <c r="CQ305" s="5">
        <v>22</v>
      </c>
      <c r="CR305" s="5">
        <v>20</v>
      </c>
      <c r="CS305" s="5">
        <v>1</v>
      </c>
      <c r="CT305" s="5">
        <v>10</v>
      </c>
      <c r="CU305" s="5">
        <v>0</v>
      </c>
      <c r="CV305" s="29">
        <v>53</v>
      </c>
      <c r="CW305" s="5">
        <v>28</v>
      </c>
      <c r="CX305" s="5">
        <v>17</v>
      </c>
      <c r="CY305" s="72">
        <v>15</v>
      </c>
      <c r="CZ305" s="5">
        <v>8</v>
      </c>
      <c r="DA305" s="167"/>
      <c r="DB305" s="13" t="s">
        <v>120</v>
      </c>
      <c r="DC305" s="74">
        <v>129</v>
      </c>
      <c r="DD305" s="74">
        <v>132</v>
      </c>
      <c r="DE305" s="74">
        <v>448</v>
      </c>
      <c r="DF305" s="74">
        <v>82</v>
      </c>
      <c r="DG305" s="74">
        <v>435</v>
      </c>
      <c r="DH305" s="74">
        <v>44</v>
      </c>
      <c r="DI305" s="74">
        <v>642</v>
      </c>
      <c r="DJ305" s="74">
        <v>158</v>
      </c>
      <c r="DK305" s="74">
        <v>179</v>
      </c>
      <c r="DL305" s="74">
        <v>14</v>
      </c>
      <c r="DM305" s="74">
        <v>3</v>
      </c>
      <c r="DN305" s="74">
        <v>0</v>
      </c>
      <c r="DO305" s="74">
        <v>0</v>
      </c>
      <c r="DP305" s="74">
        <v>0</v>
      </c>
      <c r="DQ305" s="74">
        <v>0</v>
      </c>
      <c r="DR305" s="135"/>
      <c r="DS305" s="138" t="s">
        <v>230</v>
      </c>
      <c r="DT305" s="138" t="s">
        <v>4429</v>
      </c>
      <c r="DU305" s="138">
        <v>418</v>
      </c>
      <c r="DV305" s="138">
        <v>231</v>
      </c>
      <c r="DW305" s="139">
        <v>1100</v>
      </c>
      <c r="DX305" s="139">
        <v>2266</v>
      </c>
    </row>
    <row r="306" spans="1:128">
      <c r="A306" s="167"/>
      <c r="B306" s="103" t="s">
        <v>102</v>
      </c>
      <c r="C306" s="105">
        <v>1616</v>
      </c>
      <c r="D306" s="105">
        <v>820</v>
      </c>
      <c r="E306" s="105">
        <v>447</v>
      </c>
      <c r="F306" s="105">
        <v>278</v>
      </c>
      <c r="G306" s="105">
        <v>199</v>
      </c>
      <c r="H306" s="105">
        <v>101</v>
      </c>
      <c r="I306" s="105">
        <v>191</v>
      </c>
      <c r="J306" s="105">
        <v>80</v>
      </c>
      <c r="K306" s="105">
        <v>433</v>
      </c>
      <c r="L306" s="105">
        <v>181</v>
      </c>
      <c r="M306" s="105">
        <v>646</v>
      </c>
      <c r="N306" s="105">
        <v>386</v>
      </c>
      <c r="O306" s="105">
        <v>117</v>
      </c>
      <c r="P306" s="105">
        <v>58</v>
      </c>
      <c r="Q306" s="105">
        <v>105</v>
      </c>
      <c r="R306" s="105">
        <v>42</v>
      </c>
      <c r="S306" s="105">
        <v>150</v>
      </c>
      <c r="T306" s="105">
        <v>52</v>
      </c>
      <c r="U306" s="105">
        <v>3904</v>
      </c>
      <c r="V306" s="105">
        <v>1998</v>
      </c>
      <c r="W306" s="167"/>
      <c r="X306" s="103" t="s">
        <v>102</v>
      </c>
      <c r="Y306" s="105">
        <v>40</v>
      </c>
      <c r="Z306" s="105">
        <v>21</v>
      </c>
      <c r="AA306" s="105">
        <v>1</v>
      </c>
      <c r="AB306" s="105">
        <v>0</v>
      </c>
      <c r="AC306" s="105">
        <v>13</v>
      </c>
      <c r="AD306" s="105">
        <v>4</v>
      </c>
      <c r="AE306" s="105">
        <v>1</v>
      </c>
      <c r="AF306" s="105">
        <v>0</v>
      </c>
      <c r="AG306" s="105">
        <v>12</v>
      </c>
      <c r="AH306" s="105">
        <v>5</v>
      </c>
      <c r="AI306" s="105">
        <v>110</v>
      </c>
      <c r="AJ306" s="105">
        <v>49</v>
      </c>
      <c r="AK306" s="105">
        <v>3</v>
      </c>
      <c r="AL306" s="105">
        <v>0</v>
      </c>
      <c r="AM306" s="105">
        <v>19</v>
      </c>
      <c r="AN306" s="105">
        <v>11</v>
      </c>
      <c r="AO306" s="105">
        <v>46</v>
      </c>
      <c r="AP306" s="105">
        <v>13</v>
      </c>
      <c r="AQ306" s="105">
        <v>245</v>
      </c>
      <c r="AR306" s="105">
        <v>103</v>
      </c>
      <c r="AS306" s="167"/>
      <c r="AT306" s="103" t="s">
        <v>102</v>
      </c>
      <c r="AU306" s="105">
        <v>29</v>
      </c>
      <c r="AV306" s="105">
        <v>10</v>
      </c>
      <c r="AW306" s="105">
        <v>4</v>
      </c>
      <c r="AX306" s="105">
        <v>5</v>
      </c>
      <c r="AY306" s="105">
        <v>10</v>
      </c>
      <c r="AZ306" s="105">
        <v>14</v>
      </c>
      <c r="BA306" s="105">
        <v>3</v>
      </c>
      <c r="BB306" s="105">
        <v>6</v>
      </c>
      <c r="BC306" s="105">
        <v>2</v>
      </c>
      <c r="BD306" s="105">
        <v>83</v>
      </c>
      <c r="BE306" s="105">
        <v>91</v>
      </c>
      <c r="BF306" s="105">
        <v>53</v>
      </c>
      <c r="BG306" s="105">
        <v>56</v>
      </c>
      <c r="BH306" s="105">
        <v>6</v>
      </c>
      <c r="BI306" s="105">
        <v>10</v>
      </c>
      <c r="BJ306" s="167"/>
      <c r="BK306" s="103" t="s">
        <v>102</v>
      </c>
      <c r="BL306" s="105">
        <v>0</v>
      </c>
      <c r="BM306" s="105">
        <v>1323</v>
      </c>
      <c r="BN306" s="105">
        <v>189</v>
      </c>
      <c r="BO306" s="105">
        <v>77</v>
      </c>
      <c r="BP306" s="105">
        <v>0</v>
      </c>
      <c r="BQ306" s="105">
        <v>31</v>
      </c>
      <c r="BR306" s="105">
        <v>92</v>
      </c>
      <c r="BS306" s="105">
        <v>76</v>
      </c>
      <c r="BT306" s="105">
        <v>79</v>
      </c>
      <c r="BU306" s="167"/>
      <c r="BV306" s="103" t="s">
        <v>102</v>
      </c>
      <c r="BW306" s="105">
        <v>810</v>
      </c>
      <c r="BX306" s="105">
        <v>427</v>
      </c>
      <c r="BY306" s="105">
        <v>781</v>
      </c>
      <c r="BZ306" s="105">
        <v>417</v>
      </c>
      <c r="CA306" s="105">
        <v>404</v>
      </c>
      <c r="CB306" s="105">
        <v>233</v>
      </c>
      <c r="CC306" s="105">
        <v>75</v>
      </c>
      <c r="CD306" s="105">
        <v>25</v>
      </c>
      <c r="CE306" s="105">
        <v>75</v>
      </c>
      <c r="CF306" s="105">
        <v>25</v>
      </c>
      <c r="CG306" s="105">
        <v>24</v>
      </c>
      <c r="CH306" s="105">
        <v>7</v>
      </c>
      <c r="CI306" s="105">
        <v>313</v>
      </c>
      <c r="CJ306" s="105">
        <v>116</v>
      </c>
      <c r="CK306" s="105">
        <v>312</v>
      </c>
      <c r="CL306" s="105">
        <v>115</v>
      </c>
      <c r="CM306" s="105">
        <v>136</v>
      </c>
      <c r="CN306" s="105">
        <v>49</v>
      </c>
      <c r="CO306" s="167"/>
      <c r="CP306" s="105" t="s">
        <v>102</v>
      </c>
      <c r="CQ306" s="105">
        <v>56</v>
      </c>
      <c r="CR306" s="105">
        <v>50</v>
      </c>
      <c r="CS306" s="105">
        <v>2</v>
      </c>
      <c r="CT306" s="105">
        <v>56</v>
      </c>
      <c r="CU306" s="105">
        <v>0</v>
      </c>
      <c r="CV306" s="105">
        <v>164</v>
      </c>
      <c r="CW306" s="105">
        <v>82</v>
      </c>
      <c r="CX306" s="105">
        <v>48</v>
      </c>
      <c r="CY306" s="105">
        <v>35</v>
      </c>
      <c r="CZ306" s="105">
        <v>12</v>
      </c>
      <c r="DA306" s="167"/>
      <c r="DB306" s="103" t="s">
        <v>102</v>
      </c>
      <c r="DC306" s="105">
        <v>437</v>
      </c>
      <c r="DD306" s="105">
        <v>427</v>
      </c>
      <c r="DE306" s="105">
        <v>504</v>
      </c>
      <c r="DF306" s="105">
        <v>82</v>
      </c>
      <c r="DG306" s="105">
        <v>492</v>
      </c>
      <c r="DH306" s="105">
        <v>45</v>
      </c>
      <c r="DI306" s="105">
        <v>988</v>
      </c>
      <c r="DJ306" s="105">
        <v>258</v>
      </c>
      <c r="DK306" s="105">
        <v>195</v>
      </c>
      <c r="DL306" s="105">
        <v>18</v>
      </c>
      <c r="DM306" s="105">
        <v>6</v>
      </c>
      <c r="DN306" s="105">
        <v>0</v>
      </c>
      <c r="DO306" s="105">
        <v>3</v>
      </c>
      <c r="DP306" s="105">
        <v>52</v>
      </c>
      <c r="DQ306" s="105">
        <v>287</v>
      </c>
      <c r="DR306" s="135"/>
      <c r="DS306" s="138" t="s">
        <v>230</v>
      </c>
      <c r="DT306" s="138" t="s">
        <v>4430</v>
      </c>
      <c r="DU306" s="138">
        <v>1198</v>
      </c>
      <c r="DV306" s="138">
        <v>564</v>
      </c>
      <c r="DW306" s="139">
        <v>3521</v>
      </c>
      <c r="DX306" s="139">
        <v>3452</v>
      </c>
    </row>
    <row r="307" spans="1:128">
      <c r="A307" s="73" t="s">
        <v>136</v>
      </c>
      <c r="B307" s="78"/>
      <c r="C307" s="162"/>
      <c r="D307" s="162"/>
      <c r="E307" s="162"/>
      <c r="F307" s="162"/>
      <c r="G307" s="162"/>
      <c r="H307" s="162"/>
      <c r="I307" s="162"/>
      <c r="J307" s="162"/>
      <c r="K307" s="162"/>
      <c r="L307" s="162"/>
      <c r="M307" s="162"/>
      <c r="N307" s="162"/>
      <c r="O307" s="162"/>
      <c r="P307" s="162"/>
      <c r="Q307" s="162"/>
      <c r="R307" s="162"/>
      <c r="S307" s="162"/>
      <c r="T307" s="162"/>
      <c r="U307" s="67"/>
      <c r="V307" s="67"/>
      <c r="W307" s="73" t="s">
        <v>136</v>
      </c>
      <c r="X307" s="78"/>
      <c r="Y307" s="211"/>
      <c r="Z307" s="211"/>
      <c r="AA307" s="211"/>
      <c r="AB307" s="211"/>
      <c r="AC307" s="211"/>
      <c r="AD307" s="211"/>
      <c r="AE307" s="211"/>
      <c r="AF307" s="211"/>
      <c r="AG307" s="211"/>
      <c r="AH307" s="211"/>
      <c r="AI307" s="211"/>
      <c r="AJ307" s="211"/>
      <c r="AK307" s="211"/>
      <c r="AL307" s="211"/>
      <c r="AM307" s="211"/>
      <c r="AN307" s="211"/>
      <c r="AO307" s="211"/>
      <c r="AP307" s="211"/>
      <c r="AQ307" s="67"/>
      <c r="AR307" s="67"/>
      <c r="AS307" s="73" t="s">
        <v>136</v>
      </c>
      <c r="AT307" s="78"/>
      <c r="AU307" s="211"/>
      <c r="AV307" s="211"/>
      <c r="AW307" s="211"/>
      <c r="AX307" s="211"/>
      <c r="AY307" s="211"/>
      <c r="AZ307" s="211"/>
      <c r="BA307" s="211"/>
      <c r="BB307" s="211"/>
      <c r="BC307" s="211"/>
      <c r="BD307" s="211"/>
      <c r="BE307" s="211"/>
      <c r="BF307" s="211"/>
      <c r="BG307" s="211"/>
      <c r="BH307" s="211"/>
      <c r="BI307" s="211"/>
      <c r="BJ307" s="73" t="s">
        <v>136</v>
      </c>
      <c r="BK307" s="78"/>
      <c r="BL307" s="3"/>
      <c r="BM307" s="3"/>
      <c r="BN307" s="3"/>
      <c r="BO307" s="3"/>
      <c r="BP307" s="3"/>
      <c r="BQ307" s="3"/>
      <c r="BR307" s="3"/>
      <c r="BS307" s="3"/>
      <c r="BT307" s="3"/>
      <c r="BU307" s="73" t="s">
        <v>136</v>
      </c>
      <c r="BV307" s="78"/>
      <c r="BW307" s="3"/>
      <c r="BX307" s="3"/>
      <c r="BY307" s="3"/>
      <c r="BZ307" s="3"/>
      <c r="CA307" s="3"/>
      <c r="CB307" s="3"/>
      <c r="CC307" s="3"/>
      <c r="CD307" s="3"/>
      <c r="CE307" s="3"/>
      <c r="CF307" s="3"/>
      <c r="CG307" s="3"/>
      <c r="CH307" s="3"/>
      <c r="CI307" s="3"/>
      <c r="CJ307" s="3"/>
      <c r="CK307" s="3"/>
      <c r="CL307" s="3"/>
      <c r="CM307" s="3"/>
      <c r="CN307" s="3"/>
      <c r="CO307" s="73" t="s">
        <v>136</v>
      </c>
      <c r="CP307" s="78"/>
      <c r="CQ307" s="163"/>
      <c r="CR307" s="163"/>
      <c r="CS307" s="163"/>
      <c r="CT307" s="163"/>
      <c r="CU307" s="163"/>
      <c r="CV307" s="163"/>
      <c r="CW307" s="163"/>
      <c r="CX307" s="163"/>
      <c r="CY307" s="163"/>
      <c r="CZ307" s="163"/>
      <c r="DA307" s="73" t="s">
        <v>136</v>
      </c>
      <c r="DB307" s="78"/>
      <c r="DC307" s="211"/>
      <c r="DD307" s="211"/>
      <c r="DE307" s="211"/>
      <c r="DF307" s="211"/>
      <c r="DG307" s="211"/>
      <c r="DH307" s="211"/>
      <c r="DI307" s="211"/>
      <c r="DJ307" s="211"/>
      <c r="DK307" s="211"/>
      <c r="DL307" s="211"/>
      <c r="DM307" s="211"/>
      <c r="DN307" s="211"/>
      <c r="DO307" s="211"/>
      <c r="DP307" s="211"/>
      <c r="DQ307" s="211"/>
      <c r="DR307" s="135"/>
      <c r="DS307" s="138" t="s">
        <v>136</v>
      </c>
      <c r="DT307" s="138" t="s">
        <v>136</v>
      </c>
      <c r="DU307" s="138">
        <v>0</v>
      </c>
      <c r="DV307" s="138">
        <v>0</v>
      </c>
      <c r="DW307" s="139">
        <v>0</v>
      </c>
      <c r="DX307" s="139">
        <v>0</v>
      </c>
    </row>
    <row r="308" spans="1:128">
      <c r="A308" s="167" t="s">
        <v>231</v>
      </c>
      <c r="B308" s="13" t="s">
        <v>119</v>
      </c>
      <c r="C308" s="74">
        <v>238</v>
      </c>
      <c r="D308" s="74">
        <v>137</v>
      </c>
      <c r="E308" s="74">
        <v>77</v>
      </c>
      <c r="F308" s="74">
        <v>50</v>
      </c>
      <c r="G308" s="74">
        <v>0</v>
      </c>
      <c r="H308" s="74">
        <v>0</v>
      </c>
      <c r="I308" s="74">
        <v>0</v>
      </c>
      <c r="J308" s="74">
        <v>0</v>
      </c>
      <c r="K308" s="74">
        <v>27</v>
      </c>
      <c r="L308" s="74">
        <v>7</v>
      </c>
      <c r="M308" s="74">
        <v>84</v>
      </c>
      <c r="N308" s="74">
        <v>41</v>
      </c>
      <c r="O308" s="74">
        <v>0</v>
      </c>
      <c r="P308" s="74">
        <v>0</v>
      </c>
      <c r="Q308" s="74">
        <v>9</v>
      </c>
      <c r="R308" s="74">
        <v>0</v>
      </c>
      <c r="S308" s="74">
        <v>0</v>
      </c>
      <c r="T308" s="74">
        <v>0</v>
      </c>
      <c r="U308" s="67">
        <v>435</v>
      </c>
      <c r="V308" s="67">
        <v>235</v>
      </c>
      <c r="W308" s="167" t="s">
        <v>231</v>
      </c>
      <c r="X308" s="13" t="s">
        <v>119</v>
      </c>
      <c r="Y308" s="74">
        <v>0</v>
      </c>
      <c r="Z308" s="74">
        <v>0</v>
      </c>
      <c r="AA308" s="74">
        <v>0</v>
      </c>
      <c r="AB308" s="74">
        <v>0</v>
      </c>
      <c r="AC308" s="74">
        <v>0</v>
      </c>
      <c r="AD308" s="74">
        <v>0</v>
      </c>
      <c r="AE308" s="74">
        <v>0</v>
      </c>
      <c r="AF308" s="74">
        <v>0</v>
      </c>
      <c r="AG308" s="74">
        <v>0</v>
      </c>
      <c r="AH308" s="74">
        <v>0</v>
      </c>
      <c r="AI308" s="74">
        <v>21</v>
      </c>
      <c r="AJ308" s="74">
        <v>15</v>
      </c>
      <c r="AK308" s="74">
        <v>0</v>
      </c>
      <c r="AL308" s="74">
        <v>0</v>
      </c>
      <c r="AM308" s="74">
        <v>2</v>
      </c>
      <c r="AN308" s="74">
        <v>0</v>
      </c>
      <c r="AO308" s="74">
        <v>0</v>
      </c>
      <c r="AP308" s="74">
        <v>0</v>
      </c>
      <c r="AQ308" s="67">
        <v>23</v>
      </c>
      <c r="AR308" s="67">
        <v>15</v>
      </c>
      <c r="AS308" s="167" t="s">
        <v>231</v>
      </c>
      <c r="AT308" s="13" t="s">
        <v>119</v>
      </c>
      <c r="AU308" s="74">
        <v>4</v>
      </c>
      <c r="AV308" s="74">
        <v>2</v>
      </c>
      <c r="AW308" s="74">
        <v>0</v>
      </c>
      <c r="AX308" s="74">
        <v>0</v>
      </c>
      <c r="AY308" s="74">
        <v>1</v>
      </c>
      <c r="AZ308" s="74">
        <v>3</v>
      </c>
      <c r="BA308" s="74">
        <v>0</v>
      </c>
      <c r="BB308" s="74">
        <v>1</v>
      </c>
      <c r="BC308" s="74">
        <v>0</v>
      </c>
      <c r="BD308" s="67">
        <v>11</v>
      </c>
      <c r="BE308" s="76">
        <v>12</v>
      </c>
      <c r="BF308" s="74">
        <v>9</v>
      </c>
      <c r="BG308" s="74">
        <v>6</v>
      </c>
      <c r="BH308" s="74">
        <v>1</v>
      </c>
      <c r="BI308" s="74">
        <v>2</v>
      </c>
      <c r="BJ308" s="167" t="s">
        <v>231</v>
      </c>
      <c r="BK308" s="13" t="s">
        <v>119</v>
      </c>
      <c r="BL308" s="74">
        <v>0</v>
      </c>
      <c r="BM308" s="74">
        <v>277</v>
      </c>
      <c r="BN308" s="74">
        <v>0</v>
      </c>
      <c r="BO308" s="74">
        <v>0</v>
      </c>
      <c r="BP308" s="74">
        <v>0</v>
      </c>
      <c r="BQ308" s="74">
        <v>2</v>
      </c>
      <c r="BR308" s="74">
        <v>9</v>
      </c>
      <c r="BS308" s="74">
        <v>2</v>
      </c>
      <c r="BT308" s="74">
        <v>0</v>
      </c>
      <c r="BU308" s="167" t="s">
        <v>231</v>
      </c>
      <c r="BV308" s="13" t="s">
        <v>119</v>
      </c>
      <c r="BW308" s="74">
        <v>79</v>
      </c>
      <c r="BX308" s="74">
        <v>35</v>
      </c>
      <c r="BY308" s="74">
        <v>76</v>
      </c>
      <c r="BZ308" s="74">
        <v>35</v>
      </c>
      <c r="CA308" s="74">
        <v>26</v>
      </c>
      <c r="CB308" s="74">
        <v>8</v>
      </c>
      <c r="CC308" s="74">
        <v>0</v>
      </c>
      <c r="CD308" s="74">
        <v>0</v>
      </c>
      <c r="CE308" s="74">
        <v>0</v>
      </c>
      <c r="CF308" s="74">
        <v>0</v>
      </c>
      <c r="CG308" s="74">
        <v>0</v>
      </c>
      <c r="CH308" s="74">
        <v>0</v>
      </c>
      <c r="CI308" s="74">
        <v>5</v>
      </c>
      <c r="CJ308" s="74">
        <v>0</v>
      </c>
      <c r="CK308" s="74">
        <v>5</v>
      </c>
      <c r="CL308" s="74">
        <v>0</v>
      </c>
      <c r="CM308" s="74">
        <v>2</v>
      </c>
      <c r="CN308" s="74">
        <v>0</v>
      </c>
      <c r="CO308" s="167" t="s">
        <v>231</v>
      </c>
      <c r="CP308" s="13" t="s">
        <v>119</v>
      </c>
      <c r="CQ308" s="5">
        <v>4</v>
      </c>
      <c r="CR308" s="5">
        <v>8</v>
      </c>
      <c r="CS308" s="5">
        <v>0</v>
      </c>
      <c r="CT308" s="5">
        <v>13</v>
      </c>
      <c r="CU308" s="5">
        <v>0</v>
      </c>
      <c r="CV308" s="29">
        <v>25</v>
      </c>
      <c r="CW308" s="5">
        <v>5</v>
      </c>
      <c r="CX308" s="5">
        <v>4</v>
      </c>
      <c r="CY308" s="72">
        <v>0</v>
      </c>
      <c r="CZ308" s="5">
        <v>0</v>
      </c>
      <c r="DA308" s="167" t="s">
        <v>231</v>
      </c>
      <c r="DB308" s="13" t="s">
        <v>119</v>
      </c>
      <c r="DC308" s="74">
        <v>57</v>
      </c>
      <c r="DD308" s="74">
        <v>57</v>
      </c>
      <c r="DE308" s="74">
        <v>0</v>
      </c>
      <c r="DF308" s="74">
        <v>0</v>
      </c>
      <c r="DG308" s="74">
        <v>0</v>
      </c>
      <c r="DH308" s="74">
        <v>0</v>
      </c>
      <c r="DI308" s="74">
        <v>55</v>
      </c>
      <c r="DJ308" s="74">
        <v>0</v>
      </c>
      <c r="DK308" s="74">
        <v>0</v>
      </c>
      <c r="DL308" s="74">
        <v>0</v>
      </c>
      <c r="DM308" s="74">
        <v>0</v>
      </c>
      <c r="DN308" s="74">
        <v>0</v>
      </c>
      <c r="DO308" s="74">
        <v>0</v>
      </c>
      <c r="DP308" s="74">
        <v>2</v>
      </c>
      <c r="DQ308" s="74">
        <v>0</v>
      </c>
      <c r="DR308" s="135"/>
      <c r="DS308" s="138" t="s">
        <v>231</v>
      </c>
      <c r="DT308" s="138" t="s">
        <v>4431</v>
      </c>
      <c r="DU308" s="138">
        <v>84</v>
      </c>
      <c r="DV308" s="138">
        <v>28</v>
      </c>
      <c r="DW308" s="139">
        <v>554</v>
      </c>
      <c r="DX308" s="139">
        <v>169</v>
      </c>
    </row>
    <row r="309" spans="1:128">
      <c r="A309" s="167"/>
      <c r="B309" s="13" t="s">
        <v>120</v>
      </c>
      <c r="C309" s="74">
        <v>916</v>
      </c>
      <c r="D309" s="74">
        <v>510</v>
      </c>
      <c r="E309" s="74">
        <v>198</v>
      </c>
      <c r="F309" s="74">
        <v>122</v>
      </c>
      <c r="G309" s="74">
        <v>0</v>
      </c>
      <c r="H309" s="74">
        <v>0</v>
      </c>
      <c r="I309" s="74">
        <v>175</v>
      </c>
      <c r="J309" s="74">
        <v>98</v>
      </c>
      <c r="K309" s="74">
        <v>174</v>
      </c>
      <c r="L309" s="74">
        <v>69</v>
      </c>
      <c r="M309" s="74">
        <v>312</v>
      </c>
      <c r="N309" s="74">
        <v>182</v>
      </c>
      <c r="O309" s="74">
        <v>0</v>
      </c>
      <c r="P309" s="74">
        <v>0</v>
      </c>
      <c r="Q309" s="74">
        <v>73</v>
      </c>
      <c r="R309" s="74">
        <v>38</v>
      </c>
      <c r="S309" s="74">
        <v>162</v>
      </c>
      <c r="T309" s="74">
        <v>49</v>
      </c>
      <c r="U309" s="67">
        <v>2010</v>
      </c>
      <c r="V309" s="67">
        <v>1068</v>
      </c>
      <c r="W309" s="167"/>
      <c r="X309" s="13" t="s">
        <v>120</v>
      </c>
      <c r="Y309" s="74">
        <v>34</v>
      </c>
      <c r="Z309" s="74">
        <v>10</v>
      </c>
      <c r="AA309" s="74">
        <v>0</v>
      </c>
      <c r="AB309" s="74">
        <v>0</v>
      </c>
      <c r="AC309" s="74">
        <v>0</v>
      </c>
      <c r="AD309" s="74">
        <v>0</v>
      </c>
      <c r="AE309" s="74">
        <v>0</v>
      </c>
      <c r="AF309" s="74">
        <v>0</v>
      </c>
      <c r="AG309" s="74">
        <v>6</v>
      </c>
      <c r="AH309" s="74">
        <v>0</v>
      </c>
      <c r="AI309" s="74">
        <v>108</v>
      </c>
      <c r="AJ309" s="74">
        <v>57</v>
      </c>
      <c r="AK309" s="74">
        <v>0</v>
      </c>
      <c r="AL309" s="74">
        <v>0</v>
      </c>
      <c r="AM309" s="74">
        <v>0</v>
      </c>
      <c r="AN309" s="74">
        <v>0</v>
      </c>
      <c r="AO309" s="74">
        <v>59</v>
      </c>
      <c r="AP309" s="74">
        <v>15</v>
      </c>
      <c r="AQ309" s="67">
        <v>207</v>
      </c>
      <c r="AR309" s="67">
        <v>82</v>
      </c>
      <c r="AS309" s="167"/>
      <c r="AT309" s="13" t="s">
        <v>120</v>
      </c>
      <c r="AU309" s="74">
        <v>8</v>
      </c>
      <c r="AV309" s="74">
        <v>2</v>
      </c>
      <c r="AW309" s="74">
        <v>0</v>
      </c>
      <c r="AX309" s="74">
        <v>2</v>
      </c>
      <c r="AY309" s="74">
        <v>2</v>
      </c>
      <c r="AZ309" s="74">
        <v>3</v>
      </c>
      <c r="BA309" s="74">
        <v>0</v>
      </c>
      <c r="BB309" s="74">
        <v>1</v>
      </c>
      <c r="BC309" s="74">
        <v>2</v>
      </c>
      <c r="BD309" s="67">
        <v>20</v>
      </c>
      <c r="BE309" s="76">
        <v>18</v>
      </c>
      <c r="BF309" s="74">
        <v>10</v>
      </c>
      <c r="BG309" s="74">
        <v>14</v>
      </c>
      <c r="BH309" s="74">
        <v>0</v>
      </c>
      <c r="BI309" s="74">
        <v>1</v>
      </c>
      <c r="BJ309" s="167"/>
      <c r="BK309" s="13" t="s">
        <v>120</v>
      </c>
      <c r="BL309" s="74">
        <v>0</v>
      </c>
      <c r="BM309" s="74">
        <v>430</v>
      </c>
      <c r="BN309" s="74">
        <v>1</v>
      </c>
      <c r="BO309" s="74">
        <v>34</v>
      </c>
      <c r="BP309" s="74">
        <v>0</v>
      </c>
      <c r="BQ309" s="74">
        <v>5</v>
      </c>
      <c r="BR309" s="74">
        <v>18</v>
      </c>
      <c r="BS309" s="74">
        <v>18</v>
      </c>
      <c r="BT309" s="74">
        <v>18</v>
      </c>
      <c r="BU309" s="167"/>
      <c r="BV309" s="13" t="s">
        <v>120</v>
      </c>
      <c r="BW309" s="74">
        <v>339</v>
      </c>
      <c r="BX309" s="74">
        <v>188</v>
      </c>
      <c r="BY309" s="74">
        <v>339</v>
      </c>
      <c r="BZ309" s="74">
        <v>188</v>
      </c>
      <c r="CA309" s="74">
        <v>138</v>
      </c>
      <c r="CB309" s="74">
        <v>81</v>
      </c>
      <c r="CC309" s="74">
        <v>11</v>
      </c>
      <c r="CD309" s="74">
        <v>2</v>
      </c>
      <c r="CE309" s="74">
        <v>11</v>
      </c>
      <c r="CF309" s="74">
        <v>2</v>
      </c>
      <c r="CG309" s="74">
        <v>5</v>
      </c>
      <c r="CH309" s="74">
        <v>0</v>
      </c>
      <c r="CI309" s="74">
        <v>91</v>
      </c>
      <c r="CJ309" s="74">
        <v>18</v>
      </c>
      <c r="CK309" s="74">
        <v>91</v>
      </c>
      <c r="CL309" s="74">
        <v>18</v>
      </c>
      <c r="CM309" s="74">
        <v>36</v>
      </c>
      <c r="CN309" s="74">
        <v>4</v>
      </c>
      <c r="CO309" s="167"/>
      <c r="CP309" s="13" t="s">
        <v>120</v>
      </c>
      <c r="CQ309" s="5">
        <v>25</v>
      </c>
      <c r="CR309" s="5">
        <v>6</v>
      </c>
      <c r="CS309" s="5">
        <v>0</v>
      </c>
      <c r="CT309" s="5">
        <v>8</v>
      </c>
      <c r="CU309" s="5">
        <v>0</v>
      </c>
      <c r="CV309" s="29">
        <v>39</v>
      </c>
      <c r="CW309" s="5">
        <v>14</v>
      </c>
      <c r="CX309" s="5">
        <v>15</v>
      </c>
      <c r="CY309" s="72">
        <v>15</v>
      </c>
      <c r="CZ309" s="5">
        <v>8</v>
      </c>
      <c r="DA309" s="167"/>
      <c r="DB309" s="13" t="s">
        <v>120</v>
      </c>
      <c r="DC309" s="74">
        <v>346</v>
      </c>
      <c r="DD309" s="74">
        <v>376</v>
      </c>
      <c r="DE309" s="74">
        <v>79</v>
      </c>
      <c r="DF309" s="74">
        <v>0</v>
      </c>
      <c r="DG309" s="74">
        <v>0</v>
      </c>
      <c r="DH309" s="74">
        <v>0</v>
      </c>
      <c r="DI309" s="74">
        <v>720</v>
      </c>
      <c r="DJ309" s="74">
        <v>0</v>
      </c>
      <c r="DK309" s="74">
        <v>0</v>
      </c>
      <c r="DL309" s="74">
        <v>0</v>
      </c>
      <c r="DM309" s="74">
        <v>0</v>
      </c>
      <c r="DN309" s="74">
        <v>0</v>
      </c>
      <c r="DO309" s="74">
        <v>0</v>
      </c>
      <c r="DP309" s="74">
        <v>0</v>
      </c>
      <c r="DQ309" s="74">
        <v>0</v>
      </c>
      <c r="DR309" s="135"/>
      <c r="DS309" s="138" t="s">
        <v>231</v>
      </c>
      <c r="DT309" s="138" t="s">
        <v>4432</v>
      </c>
      <c r="DU309" s="138">
        <v>441</v>
      </c>
      <c r="DV309" s="138">
        <v>179</v>
      </c>
      <c r="DW309" s="139">
        <v>999</v>
      </c>
      <c r="DX309" s="139">
        <v>1521</v>
      </c>
    </row>
    <row r="310" spans="1:128">
      <c r="A310" s="167"/>
      <c r="B310" s="103" t="s">
        <v>102</v>
      </c>
      <c r="C310" s="105">
        <v>1154</v>
      </c>
      <c r="D310" s="105">
        <v>647</v>
      </c>
      <c r="E310" s="105">
        <v>275</v>
      </c>
      <c r="F310" s="105">
        <v>172</v>
      </c>
      <c r="G310" s="105">
        <v>0</v>
      </c>
      <c r="H310" s="105">
        <v>0</v>
      </c>
      <c r="I310" s="105">
        <v>175</v>
      </c>
      <c r="J310" s="105">
        <v>98</v>
      </c>
      <c r="K310" s="105">
        <v>201</v>
      </c>
      <c r="L310" s="105">
        <v>76</v>
      </c>
      <c r="M310" s="105">
        <v>396</v>
      </c>
      <c r="N310" s="105">
        <v>223</v>
      </c>
      <c r="O310" s="105">
        <v>0</v>
      </c>
      <c r="P310" s="105">
        <v>0</v>
      </c>
      <c r="Q310" s="105">
        <v>82</v>
      </c>
      <c r="R310" s="105">
        <v>38</v>
      </c>
      <c r="S310" s="105">
        <v>162</v>
      </c>
      <c r="T310" s="105">
        <v>49</v>
      </c>
      <c r="U310" s="105">
        <v>2445</v>
      </c>
      <c r="V310" s="105">
        <v>1303</v>
      </c>
      <c r="W310" s="167"/>
      <c r="X310" s="103" t="s">
        <v>102</v>
      </c>
      <c r="Y310" s="105">
        <v>34</v>
      </c>
      <c r="Z310" s="105">
        <v>10</v>
      </c>
      <c r="AA310" s="105">
        <v>0</v>
      </c>
      <c r="AB310" s="105">
        <v>0</v>
      </c>
      <c r="AC310" s="105">
        <v>0</v>
      </c>
      <c r="AD310" s="105">
        <v>0</v>
      </c>
      <c r="AE310" s="105">
        <v>0</v>
      </c>
      <c r="AF310" s="105">
        <v>0</v>
      </c>
      <c r="AG310" s="105">
        <v>6</v>
      </c>
      <c r="AH310" s="105">
        <v>0</v>
      </c>
      <c r="AI310" s="105">
        <v>129</v>
      </c>
      <c r="AJ310" s="105">
        <v>72</v>
      </c>
      <c r="AK310" s="105">
        <v>0</v>
      </c>
      <c r="AL310" s="105">
        <v>0</v>
      </c>
      <c r="AM310" s="105">
        <v>2</v>
      </c>
      <c r="AN310" s="105">
        <v>0</v>
      </c>
      <c r="AO310" s="105">
        <v>59</v>
      </c>
      <c r="AP310" s="105">
        <v>15</v>
      </c>
      <c r="AQ310" s="105">
        <v>230</v>
      </c>
      <c r="AR310" s="105">
        <v>97</v>
      </c>
      <c r="AS310" s="167"/>
      <c r="AT310" s="103" t="s">
        <v>102</v>
      </c>
      <c r="AU310" s="105">
        <v>12</v>
      </c>
      <c r="AV310" s="105">
        <v>4</v>
      </c>
      <c r="AW310" s="105">
        <v>0</v>
      </c>
      <c r="AX310" s="105">
        <v>2</v>
      </c>
      <c r="AY310" s="105">
        <v>3</v>
      </c>
      <c r="AZ310" s="105">
        <v>6</v>
      </c>
      <c r="BA310" s="105">
        <v>0</v>
      </c>
      <c r="BB310" s="105">
        <v>2</v>
      </c>
      <c r="BC310" s="105">
        <v>2</v>
      </c>
      <c r="BD310" s="105">
        <v>31</v>
      </c>
      <c r="BE310" s="105">
        <v>30</v>
      </c>
      <c r="BF310" s="105">
        <v>19</v>
      </c>
      <c r="BG310" s="105">
        <v>20</v>
      </c>
      <c r="BH310" s="105">
        <v>1</v>
      </c>
      <c r="BI310" s="105">
        <v>3</v>
      </c>
      <c r="BJ310" s="167"/>
      <c r="BK310" s="103" t="s">
        <v>102</v>
      </c>
      <c r="BL310" s="105">
        <v>0</v>
      </c>
      <c r="BM310" s="105">
        <v>707</v>
      </c>
      <c r="BN310" s="105">
        <v>1</v>
      </c>
      <c r="BO310" s="105">
        <v>34</v>
      </c>
      <c r="BP310" s="105">
        <v>0</v>
      </c>
      <c r="BQ310" s="105">
        <v>7</v>
      </c>
      <c r="BR310" s="105">
        <v>27</v>
      </c>
      <c r="BS310" s="105">
        <v>20</v>
      </c>
      <c r="BT310" s="105">
        <v>18</v>
      </c>
      <c r="BU310" s="167"/>
      <c r="BV310" s="103" t="s">
        <v>102</v>
      </c>
      <c r="BW310" s="105">
        <v>418</v>
      </c>
      <c r="BX310" s="105">
        <v>223</v>
      </c>
      <c r="BY310" s="105">
        <v>415</v>
      </c>
      <c r="BZ310" s="105">
        <v>223</v>
      </c>
      <c r="CA310" s="105">
        <v>164</v>
      </c>
      <c r="CB310" s="105">
        <v>89</v>
      </c>
      <c r="CC310" s="105">
        <v>11</v>
      </c>
      <c r="CD310" s="105">
        <v>2</v>
      </c>
      <c r="CE310" s="105">
        <v>11</v>
      </c>
      <c r="CF310" s="105">
        <v>2</v>
      </c>
      <c r="CG310" s="105">
        <v>5</v>
      </c>
      <c r="CH310" s="105">
        <v>0</v>
      </c>
      <c r="CI310" s="105">
        <v>96</v>
      </c>
      <c r="CJ310" s="105">
        <v>18</v>
      </c>
      <c r="CK310" s="105">
        <v>96</v>
      </c>
      <c r="CL310" s="105">
        <v>18</v>
      </c>
      <c r="CM310" s="105">
        <v>38</v>
      </c>
      <c r="CN310" s="105">
        <v>4</v>
      </c>
      <c r="CO310" s="167"/>
      <c r="CP310" s="105" t="s">
        <v>102</v>
      </c>
      <c r="CQ310" s="105">
        <v>29</v>
      </c>
      <c r="CR310" s="105">
        <v>14</v>
      </c>
      <c r="CS310" s="105">
        <v>0</v>
      </c>
      <c r="CT310" s="105">
        <v>21</v>
      </c>
      <c r="CU310" s="105">
        <v>0</v>
      </c>
      <c r="CV310" s="105">
        <v>64</v>
      </c>
      <c r="CW310" s="105">
        <v>19</v>
      </c>
      <c r="CX310" s="105">
        <v>19</v>
      </c>
      <c r="CY310" s="105">
        <v>15</v>
      </c>
      <c r="CZ310" s="105">
        <v>8</v>
      </c>
      <c r="DA310" s="167"/>
      <c r="DB310" s="103" t="s">
        <v>102</v>
      </c>
      <c r="DC310" s="105">
        <v>403</v>
      </c>
      <c r="DD310" s="105">
        <v>433</v>
      </c>
      <c r="DE310" s="105">
        <v>79</v>
      </c>
      <c r="DF310" s="105">
        <v>0</v>
      </c>
      <c r="DG310" s="105">
        <v>0</v>
      </c>
      <c r="DH310" s="105">
        <v>0</v>
      </c>
      <c r="DI310" s="105">
        <v>775</v>
      </c>
      <c r="DJ310" s="105">
        <v>0</v>
      </c>
      <c r="DK310" s="105">
        <v>0</v>
      </c>
      <c r="DL310" s="105">
        <v>0</v>
      </c>
      <c r="DM310" s="105">
        <v>0</v>
      </c>
      <c r="DN310" s="105">
        <v>0</v>
      </c>
      <c r="DO310" s="105">
        <v>0</v>
      </c>
      <c r="DP310" s="105">
        <v>2</v>
      </c>
      <c r="DQ310" s="105">
        <v>0</v>
      </c>
      <c r="DR310" s="135"/>
      <c r="DS310" s="138" t="s">
        <v>231</v>
      </c>
      <c r="DT310" s="138" t="s">
        <v>4433</v>
      </c>
      <c r="DU310" s="138">
        <v>525</v>
      </c>
      <c r="DV310" s="138">
        <v>207</v>
      </c>
      <c r="DW310" s="139">
        <v>1553</v>
      </c>
      <c r="DX310" s="139">
        <v>1690</v>
      </c>
    </row>
    <row r="311" spans="1:128">
      <c r="A311" s="167" t="s">
        <v>232</v>
      </c>
      <c r="B311" s="13" t="s">
        <v>119</v>
      </c>
      <c r="C311" s="74">
        <v>436</v>
      </c>
      <c r="D311" s="74">
        <v>222</v>
      </c>
      <c r="E311" s="74">
        <v>39</v>
      </c>
      <c r="F311" s="74">
        <v>20</v>
      </c>
      <c r="G311" s="74">
        <v>0</v>
      </c>
      <c r="H311" s="74">
        <v>0</v>
      </c>
      <c r="I311" s="74">
        <v>22</v>
      </c>
      <c r="J311" s="74">
        <v>6</v>
      </c>
      <c r="K311" s="74">
        <v>41</v>
      </c>
      <c r="L311" s="74">
        <v>18</v>
      </c>
      <c r="M311" s="74">
        <v>457</v>
      </c>
      <c r="N311" s="74">
        <v>208</v>
      </c>
      <c r="O311" s="74">
        <v>0</v>
      </c>
      <c r="P311" s="74">
        <v>0</v>
      </c>
      <c r="Q311" s="74">
        <v>41</v>
      </c>
      <c r="R311" s="74">
        <v>12</v>
      </c>
      <c r="S311" s="74">
        <v>0</v>
      </c>
      <c r="T311" s="74">
        <v>0</v>
      </c>
      <c r="U311" s="67">
        <v>1036</v>
      </c>
      <c r="V311" s="67">
        <v>486</v>
      </c>
      <c r="W311" s="167" t="s">
        <v>232</v>
      </c>
      <c r="X311" s="13" t="s">
        <v>119</v>
      </c>
      <c r="Y311" s="74">
        <v>0</v>
      </c>
      <c r="Z311" s="74">
        <v>0</v>
      </c>
      <c r="AA311" s="74">
        <v>4</v>
      </c>
      <c r="AB311" s="74">
        <v>3</v>
      </c>
      <c r="AC311" s="74">
        <v>0</v>
      </c>
      <c r="AD311" s="74">
        <v>0</v>
      </c>
      <c r="AE311" s="74">
        <v>0</v>
      </c>
      <c r="AF311" s="74">
        <v>0</v>
      </c>
      <c r="AG311" s="74">
        <v>1</v>
      </c>
      <c r="AH311" s="74">
        <v>1</v>
      </c>
      <c r="AI311" s="74">
        <v>105</v>
      </c>
      <c r="AJ311" s="74">
        <v>42</v>
      </c>
      <c r="AK311" s="74">
        <v>0</v>
      </c>
      <c r="AL311" s="74">
        <v>0</v>
      </c>
      <c r="AM311" s="74">
        <v>5</v>
      </c>
      <c r="AN311" s="74">
        <v>1</v>
      </c>
      <c r="AO311" s="74">
        <v>0</v>
      </c>
      <c r="AP311" s="74">
        <v>0</v>
      </c>
      <c r="AQ311" s="67">
        <v>115</v>
      </c>
      <c r="AR311" s="67">
        <v>47</v>
      </c>
      <c r="AS311" s="167" t="s">
        <v>232</v>
      </c>
      <c r="AT311" s="13" t="s">
        <v>119</v>
      </c>
      <c r="AU311" s="74">
        <v>6</v>
      </c>
      <c r="AV311" s="74">
        <v>4</v>
      </c>
      <c r="AW311" s="74">
        <v>0</v>
      </c>
      <c r="AX311" s="74">
        <v>2</v>
      </c>
      <c r="AY311" s="74">
        <v>4</v>
      </c>
      <c r="AZ311" s="74">
        <v>8</v>
      </c>
      <c r="BA311" s="74">
        <v>0</v>
      </c>
      <c r="BB311" s="74">
        <v>3</v>
      </c>
      <c r="BC311" s="74">
        <v>0</v>
      </c>
      <c r="BD311" s="67">
        <v>27</v>
      </c>
      <c r="BE311" s="76">
        <v>20</v>
      </c>
      <c r="BF311" s="74">
        <v>9</v>
      </c>
      <c r="BG311" s="74">
        <v>5</v>
      </c>
      <c r="BH311" s="74">
        <v>1</v>
      </c>
      <c r="BI311" s="74">
        <v>5</v>
      </c>
      <c r="BJ311" s="167" t="s">
        <v>232</v>
      </c>
      <c r="BK311" s="13" t="s">
        <v>119</v>
      </c>
      <c r="BL311" s="74">
        <v>0</v>
      </c>
      <c r="BM311" s="74">
        <v>389</v>
      </c>
      <c r="BN311" s="74">
        <v>1</v>
      </c>
      <c r="BO311" s="74">
        <v>0</v>
      </c>
      <c r="BP311" s="74">
        <v>0</v>
      </c>
      <c r="BQ311" s="74">
        <v>9</v>
      </c>
      <c r="BR311" s="74">
        <v>21</v>
      </c>
      <c r="BS311" s="74">
        <v>16</v>
      </c>
      <c r="BT311" s="74">
        <v>12</v>
      </c>
      <c r="BU311" s="167" t="s">
        <v>232</v>
      </c>
      <c r="BV311" s="13" t="s">
        <v>119</v>
      </c>
      <c r="BW311" s="74">
        <v>328</v>
      </c>
      <c r="BX311" s="74">
        <v>152</v>
      </c>
      <c r="BY311" s="74">
        <v>321</v>
      </c>
      <c r="BZ311" s="74">
        <v>148</v>
      </c>
      <c r="CA311" s="74">
        <v>76</v>
      </c>
      <c r="CB311" s="74">
        <v>41</v>
      </c>
      <c r="CC311" s="74">
        <v>0</v>
      </c>
      <c r="CD311" s="74">
        <v>0</v>
      </c>
      <c r="CE311" s="74">
        <v>0</v>
      </c>
      <c r="CF311" s="74">
        <v>0</v>
      </c>
      <c r="CG311" s="74">
        <v>0</v>
      </c>
      <c r="CH311" s="74">
        <v>0</v>
      </c>
      <c r="CI311" s="74">
        <v>22</v>
      </c>
      <c r="CJ311" s="74">
        <v>5</v>
      </c>
      <c r="CK311" s="74">
        <v>18</v>
      </c>
      <c r="CL311" s="74">
        <v>4</v>
      </c>
      <c r="CM311" s="74">
        <v>6</v>
      </c>
      <c r="CN311" s="74">
        <v>0</v>
      </c>
      <c r="CO311" s="167" t="s">
        <v>232</v>
      </c>
      <c r="CP311" s="13" t="s">
        <v>119</v>
      </c>
      <c r="CQ311" s="5">
        <v>8</v>
      </c>
      <c r="CR311" s="5">
        <v>25</v>
      </c>
      <c r="CS311" s="5">
        <v>0</v>
      </c>
      <c r="CT311" s="5">
        <v>24</v>
      </c>
      <c r="CU311" s="5">
        <v>2</v>
      </c>
      <c r="CV311" s="29">
        <v>59</v>
      </c>
      <c r="CW311" s="5">
        <v>11</v>
      </c>
      <c r="CX311" s="5">
        <v>13</v>
      </c>
      <c r="CY311" s="72">
        <v>1</v>
      </c>
      <c r="CZ311" s="5">
        <v>0</v>
      </c>
      <c r="DA311" s="167" t="s">
        <v>232</v>
      </c>
      <c r="DB311" s="13" t="s">
        <v>119</v>
      </c>
      <c r="DC311" s="74">
        <v>515</v>
      </c>
      <c r="DD311" s="74">
        <v>489</v>
      </c>
      <c r="DE311" s="74">
        <v>0</v>
      </c>
      <c r="DF311" s="74">
        <v>0</v>
      </c>
      <c r="DG311" s="74">
        <v>0</v>
      </c>
      <c r="DH311" s="74">
        <v>0</v>
      </c>
      <c r="DI311" s="74">
        <v>471</v>
      </c>
      <c r="DJ311" s="74">
        <v>0</v>
      </c>
      <c r="DK311" s="74">
        <v>0</v>
      </c>
      <c r="DL311" s="74">
        <v>0</v>
      </c>
      <c r="DM311" s="74">
        <v>0</v>
      </c>
      <c r="DN311" s="74">
        <v>0</v>
      </c>
      <c r="DO311" s="74">
        <v>0</v>
      </c>
      <c r="DP311" s="74">
        <v>6</v>
      </c>
      <c r="DQ311" s="74">
        <v>0</v>
      </c>
      <c r="DR311" s="135"/>
      <c r="DS311" s="138" t="s">
        <v>232</v>
      </c>
      <c r="DT311" s="138" t="s">
        <v>4434</v>
      </c>
      <c r="DU311" s="138">
        <v>350</v>
      </c>
      <c r="DV311" s="138">
        <v>82</v>
      </c>
      <c r="DW311" s="139">
        <v>781</v>
      </c>
      <c r="DX311" s="139">
        <v>1475</v>
      </c>
    </row>
    <row r="312" spans="1:128">
      <c r="A312" s="167"/>
      <c r="B312" s="13" t="s">
        <v>120</v>
      </c>
      <c r="C312" s="74">
        <v>520</v>
      </c>
      <c r="D312" s="74">
        <v>261</v>
      </c>
      <c r="E312" s="74">
        <v>193</v>
      </c>
      <c r="F312" s="74">
        <v>112</v>
      </c>
      <c r="G312" s="74">
        <v>0</v>
      </c>
      <c r="H312" s="74">
        <v>0</v>
      </c>
      <c r="I312" s="74">
        <v>67</v>
      </c>
      <c r="J312" s="74">
        <v>29</v>
      </c>
      <c r="K312" s="74">
        <v>90</v>
      </c>
      <c r="L312" s="74">
        <v>30</v>
      </c>
      <c r="M312" s="74">
        <v>667</v>
      </c>
      <c r="N312" s="74">
        <v>373</v>
      </c>
      <c r="O312" s="74">
        <v>0</v>
      </c>
      <c r="P312" s="74">
        <v>0</v>
      </c>
      <c r="Q312" s="74">
        <v>168</v>
      </c>
      <c r="R312" s="74">
        <v>81</v>
      </c>
      <c r="S312" s="74">
        <v>141</v>
      </c>
      <c r="T312" s="74">
        <v>59</v>
      </c>
      <c r="U312" s="67">
        <v>1846</v>
      </c>
      <c r="V312" s="67">
        <v>945</v>
      </c>
      <c r="W312" s="167"/>
      <c r="X312" s="13" t="s">
        <v>120</v>
      </c>
      <c r="Y312" s="74">
        <v>47</v>
      </c>
      <c r="Z312" s="74">
        <v>20</v>
      </c>
      <c r="AA312" s="74">
        <v>31</v>
      </c>
      <c r="AB312" s="74">
        <v>18</v>
      </c>
      <c r="AC312" s="74">
        <v>0</v>
      </c>
      <c r="AD312" s="74">
        <v>0</v>
      </c>
      <c r="AE312" s="74">
        <v>19</v>
      </c>
      <c r="AF312" s="74">
        <v>7</v>
      </c>
      <c r="AG312" s="74">
        <v>2</v>
      </c>
      <c r="AH312" s="74">
        <v>1</v>
      </c>
      <c r="AI312" s="74">
        <v>176</v>
      </c>
      <c r="AJ312" s="74">
        <v>84</v>
      </c>
      <c r="AK312" s="74">
        <v>0</v>
      </c>
      <c r="AL312" s="74">
        <v>0</v>
      </c>
      <c r="AM312" s="74">
        <v>45</v>
      </c>
      <c r="AN312" s="74">
        <v>20</v>
      </c>
      <c r="AO312" s="74">
        <v>1</v>
      </c>
      <c r="AP312" s="74">
        <v>1</v>
      </c>
      <c r="AQ312" s="67">
        <v>321</v>
      </c>
      <c r="AR312" s="67">
        <v>151</v>
      </c>
      <c r="AS312" s="167"/>
      <c r="AT312" s="13" t="s">
        <v>120</v>
      </c>
      <c r="AU312" s="74">
        <v>5</v>
      </c>
      <c r="AV312" s="74">
        <v>2</v>
      </c>
      <c r="AW312" s="74">
        <v>0</v>
      </c>
      <c r="AX312" s="74">
        <v>1</v>
      </c>
      <c r="AY312" s="74">
        <v>1</v>
      </c>
      <c r="AZ312" s="74">
        <v>6</v>
      </c>
      <c r="BA312" s="74">
        <v>0</v>
      </c>
      <c r="BB312" s="74">
        <v>1</v>
      </c>
      <c r="BC312" s="74">
        <v>2</v>
      </c>
      <c r="BD312" s="67">
        <v>18</v>
      </c>
      <c r="BE312" s="76">
        <v>19</v>
      </c>
      <c r="BF312" s="74">
        <v>19</v>
      </c>
      <c r="BG312" s="74">
        <v>8</v>
      </c>
      <c r="BH312" s="74">
        <v>0</v>
      </c>
      <c r="BI312" s="74">
        <v>1</v>
      </c>
      <c r="BJ312" s="167"/>
      <c r="BK312" s="13" t="s">
        <v>120</v>
      </c>
      <c r="BL312" s="74">
        <v>0</v>
      </c>
      <c r="BM312" s="74">
        <v>607</v>
      </c>
      <c r="BN312" s="74">
        <v>0</v>
      </c>
      <c r="BO312" s="74">
        <v>0</v>
      </c>
      <c r="BP312" s="74">
        <v>0</v>
      </c>
      <c r="BQ312" s="74">
        <v>3</v>
      </c>
      <c r="BR312" s="74">
        <v>10</v>
      </c>
      <c r="BS312" s="74">
        <v>18</v>
      </c>
      <c r="BT312" s="74">
        <v>20</v>
      </c>
      <c r="BU312" s="167"/>
      <c r="BV312" s="13" t="s">
        <v>120</v>
      </c>
      <c r="BW312" s="74">
        <v>589</v>
      </c>
      <c r="BX312" s="74">
        <v>299</v>
      </c>
      <c r="BY312" s="74">
        <v>589</v>
      </c>
      <c r="BZ312" s="74">
        <v>299</v>
      </c>
      <c r="CA312" s="74">
        <v>205</v>
      </c>
      <c r="CB312" s="74">
        <v>106</v>
      </c>
      <c r="CC312" s="74">
        <v>4</v>
      </c>
      <c r="CD312" s="74">
        <v>0</v>
      </c>
      <c r="CE312" s="74">
        <v>4</v>
      </c>
      <c r="CF312" s="74">
        <v>0</v>
      </c>
      <c r="CG312" s="74">
        <v>3</v>
      </c>
      <c r="CH312" s="74">
        <v>0</v>
      </c>
      <c r="CI312" s="74">
        <v>112</v>
      </c>
      <c r="CJ312" s="74">
        <v>56</v>
      </c>
      <c r="CK312" s="74">
        <v>112</v>
      </c>
      <c r="CL312" s="74">
        <v>56</v>
      </c>
      <c r="CM312" s="74">
        <v>33</v>
      </c>
      <c r="CN312" s="74">
        <v>13</v>
      </c>
      <c r="CO312" s="167"/>
      <c r="CP312" s="13" t="s">
        <v>120</v>
      </c>
      <c r="CQ312" s="5">
        <v>22</v>
      </c>
      <c r="CR312" s="5">
        <v>8</v>
      </c>
      <c r="CS312" s="5">
        <v>0</v>
      </c>
      <c r="CT312" s="5">
        <v>17</v>
      </c>
      <c r="CU312" s="5">
        <v>0</v>
      </c>
      <c r="CV312" s="29">
        <v>47</v>
      </c>
      <c r="CW312" s="5">
        <v>15</v>
      </c>
      <c r="CX312" s="5">
        <v>7</v>
      </c>
      <c r="CY312" s="72">
        <v>10</v>
      </c>
      <c r="CZ312" s="5">
        <v>2</v>
      </c>
      <c r="DA312" s="167"/>
      <c r="DB312" s="13" t="s">
        <v>120</v>
      </c>
      <c r="DC312" s="74">
        <v>563</v>
      </c>
      <c r="DD312" s="74">
        <v>563</v>
      </c>
      <c r="DE312" s="74">
        <v>0</v>
      </c>
      <c r="DF312" s="74">
        <v>0</v>
      </c>
      <c r="DG312" s="74">
        <v>0</v>
      </c>
      <c r="DH312" s="74">
        <v>0</v>
      </c>
      <c r="DI312" s="74">
        <v>701</v>
      </c>
      <c r="DJ312" s="74">
        <v>0</v>
      </c>
      <c r="DK312" s="74">
        <v>0</v>
      </c>
      <c r="DL312" s="74">
        <v>0</v>
      </c>
      <c r="DM312" s="74">
        <v>0</v>
      </c>
      <c r="DN312" s="74">
        <v>0</v>
      </c>
      <c r="DO312" s="74">
        <v>0</v>
      </c>
      <c r="DP312" s="74">
        <v>0</v>
      </c>
      <c r="DQ312" s="74">
        <v>0</v>
      </c>
      <c r="DR312" s="135"/>
      <c r="DS312" s="138" t="s">
        <v>232</v>
      </c>
      <c r="DT312" s="138" t="s">
        <v>4435</v>
      </c>
      <c r="DU312" s="138">
        <v>705</v>
      </c>
      <c r="DV312" s="138">
        <v>241</v>
      </c>
      <c r="DW312" s="139">
        <v>1214</v>
      </c>
      <c r="DX312" s="139">
        <v>1827</v>
      </c>
    </row>
    <row r="313" spans="1:128">
      <c r="A313" s="167"/>
      <c r="B313" s="103" t="s">
        <v>102</v>
      </c>
      <c r="C313" s="105">
        <v>956</v>
      </c>
      <c r="D313" s="105">
        <v>483</v>
      </c>
      <c r="E313" s="105">
        <v>232</v>
      </c>
      <c r="F313" s="105">
        <v>132</v>
      </c>
      <c r="G313" s="105">
        <v>0</v>
      </c>
      <c r="H313" s="105">
        <v>0</v>
      </c>
      <c r="I313" s="105">
        <v>89</v>
      </c>
      <c r="J313" s="105">
        <v>35</v>
      </c>
      <c r="K313" s="105">
        <v>131</v>
      </c>
      <c r="L313" s="105">
        <v>48</v>
      </c>
      <c r="M313" s="105">
        <v>1124</v>
      </c>
      <c r="N313" s="105">
        <v>581</v>
      </c>
      <c r="O313" s="105">
        <v>0</v>
      </c>
      <c r="P313" s="105">
        <v>0</v>
      </c>
      <c r="Q313" s="105">
        <v>209</v>
      </c>
      <c r="R313" s="105">
        <v>93</v>
      </c>
      <c r="S313" s="105">
        <v>141</v>
      </c>
      <c r="T313" s="105">
        <v>59</v>
      </c>
      <c r="U313" s="105">
        <v>2882</v>
      </c>
      <c r="V313" s="105">
        <v>1431</v>
      </c>
      <c r="W313" s="167"/>
      <c r="X313" s="103" t="s">
        <v>102</v>
      </c>
      <c r="Y313" s="105">
        <v>47</v>
      </c>
      <c r="Z313" s="105">
        <v>20</v>
      </c>
      <c r="AA313" s="105">
        <v>35</v>
      </c>
      <c r="AB313" s="105">
        <v>21</v>
      </c>
      <c r="AC313" s="105">
        <v>0</v>
      </c>
      <c r="AD313" s="105">
        <v>0</v>
      </c>
      <c r="AE313" s="105">
        <v>19</v>
      </c>
      <c r="AF313" s="105">
        <v>7</v>
      </c>
      <c r="AG313" s="105">
        <v>3</v>
      </c>
      <c r="AH313" s="105">
        <v>2</v>
      </c>
      <c r="AI313" s="105">
        <v>281</v>
      </c>
      <c r="AJ313" s="105">
        <v>126</v>
      </c>
      <c r="AK313" s="105">
        <v>0</v>
      </c>
      <c r="AL313" s="105">
        <v>0</v>
      </c>
      <c r="AM313" s="105">
        <v>50</v>
      </c>
      <c r="AN313" s="105">
        <v>21</v>
      </c>
      <c r="AO313" s="105">
        <v>1</v>
      </c>
      <c r="AP313" s="105">
        <v>1</v>
      </c>
      <c r="AQ313" s="105">
        <v>436</v>
      </c>
      <c r="AR313" s="105">
        <v>198</v>
      </c>
      <c r="AS313" s="167"/>
      <c r="AT313" s="103" t="s">
        <v>102</v>
      </c>
      <c r="AU313" s="105">
        <v>11</v>
      </c>
      <c r="AV313" s="105">
        <v>6</v>
      </c>
      <c r="AW313" s="105">
        <v>0</v>
      </c>
      <c r="AX313" s="105">
        <v>3</v>
      </c>
      <c r="AY313" s="105">
        <v>5</v>
      </c>
      <c r="AZ313" s="105">
        <v>14</v>
      </c>
      <c r="BA313" s="105">
        <v>0</v>
      </c>
      <c r="BB313" s="105">
        <v>4</v>
      </c>
      <c r="BC313" s="105">
        <v>2</v>
      </c>
      <c r="BD313" s="105">
        <v>45</v>
      </c>
      <c r="BE313" s="105">
        <v>39</v>
      </c>
      <c r="BF313" s="105">
        <v>28</v>
      </c>
      <c r="BG313" s="105">
        <v>13</v>
      </c>
      <c r="BH313" s="105">
        <v>1</v>
      </c>
      <c r="BI313" s="105">
        <v>6</v>
      </c>
      <c r="BJ313" s="167"/>
      <c r="BK313" s="103" t="s">
        <v>102</v>
      </c>
      <c r="BL313" s="105">
        <v>0</v>
      </c>
      <c r="BM313" s="105">
        <v>996</v>
      </c>
      <c r="BN313" s="105">
        <v>1</v>
      </c>
      <c r="BO313" s="105">
        <v>0</v>
      </c>
      <c r="BP313" s="105">
        <v>0</v>
      </c>
      <c r="BQ313" s="105">
        <v>12</v>
      </c>
      <c r="BR313" s="105">
        <v>31</v>
      </c>
      <c r="BS313" s="105">
        <v>34</v>
      </c>
      <c r="BT313" s="105">
        <v>32</v>
      </c>
      <c r="BU313" s="167"/>
      <c r="BV313" s="103" t="s">
        <v>102</v>
      </c>
      <c r="BW313" s="105">
        <v>917</v>
      </c>
      <c r="BX313" s="105">
        <v>451</v>
      </c>
      <c r="BY313" s="105">
        <v>910</v>
      </c>
      <c r="BZ313" s="105">
        <v>447</v>
      </c>
      <c r="CA313" s="105">
        <v>281</v>
      </c>
      <c r="CB313" s="105">
        <v>147</v>
      </c>
      <c r="CC313" s="105">
        <v>4</v>
      </c>
      <c r="CD313" s="105">
        <v>0</v>
      </c>
      <c r="CE313" s="105">
        <v>4</v>
      </c>
      <c r="CF313" s="105">
        <v>0</v>
      </c>
      <c r="CG313" s="105">
        <v>3</v>
      </c>
      <c r="CH313" s="105">
        <v>0</v>
      </c>
      <c r="CI313" s="105">
        <v>134</v>
      </c>
      <c r="CJ313" s="105">
        <v>61</v>
      </c>
      <c r="CK313" s="105">
        <v>130</v>
      </c>
      <c r="CL313" s="105">
        <v>60</v>
      </c>
      <c r="CM313" s="105">
        <v>39</v>
      </c>
      <c r="CN313" s="105">
        <v>13</v>
      </c>
      <c r="CO313" s="167"/>
      <c r="CP313" s="105" t="s">
        <v>102</v>
      </c>
      <c r="CQ313" s="105">
        <v>30</v>
      </c>
      <c r="CR313" s="105">
        <v>33</v>
      </c>
      <c r="CS313" s="105">
        <v>0</v>
      </c>
      <c r="CT313" s="105">
        <v>41</v>
      </c>
      <c r="CU313" s="105">
        <v>2</v>
      </c>
      <c r="CV313" s="105">
        <v>106</v>
      </c>
      <c r="CW313" s="105">
        <v>26</v>
      </c>
      <c r="CX313" s="105">
        <v>20</v>
      </c>
      <c r="CY313" s="105">
        <v>11</v>
      </c>
      <c r="CZ313" s="105">
        <v>2</v>
      </c>
      <c r="DA313" s="167"/>
      <c r="DB313" s="103" t="s">
        <v>102</v>
      </c>
      <c r="DC313" s="105">
        <v>1078</v>
      </c>
      <c r="DD313" s="105">
        <v>1052</v>
      </c>
      <c r="DE313" s="105">
        <v>0</v>
      </c>
      <c r="DF313" s="105">
        <v>0</v>
      </c>
      <c r="DG313" s="105">
        <v>0</v>
      </c>
      <c r="DH313" s="105">
        <v>0</v>
      </c>
      <c r="DI313" s="105">
        <v>1172</v>
      </c>
      <c r="DJ313" s="105">
        <v>0</v>
      </c>
      <c r="DK313" s="105">
        <v>0</v>
      </c>
      <c r="DL313" s="105">
        <v>0</v>
      </c>
      <c r="DM313" s="105">
        <v>0</v>
      </c>
      <c r="DN313" s="105">
        <v>0</v>
      </c>
      <c r="DO313" s="105">
        <v>0</v>
      </c>
      <c r="DP313" s="105">
        <v>6</v>
      </c>
      <c r="DQ313" s="105">
        <v>0</v>
      </c>
      <c r="DR313" s="135"/>
      <c r="DS313" s="138" t="s">
        <v>232</v>
      </c>
      <c r="DT313" s="138" t="s">
        <v>4436</v>
      </c>
      <c r="DU313" s="138">
        <v>1055</v>
      </c>
      <c r="DV313" s="138">
        <v>323</v>
      </c>
      <c r="DW313" s="139">
        <v>1995</v>
      </c>
      <c r="DX313" s="139">
        <v>3302</v>
      </c>
    </row>
    <row r="314" spans="1:128" ht="14.45" customHeight="1">
      <c r="A314" s="167" t="s">
        <v>233</v>
      </c>
      <c r="B314" s="13" t="s">
        <v>119</v>
      </c>
      <c r="C314" s="74">
        <v>0</v>
      </c>
      <c r="D314" s="74">
        <v>0</v>
      </c>
      <c r="E314" s="74">
        <v>0</v>
      </c>
      <c r="F314" s="74">
        <v>0</v>
      </c>
      <c r="G314" s="74">
        <v>0</v>
      </c>
      <c r="H314" s="74">
        <v>0</v>
      </c>
      <c r="I314" s="74">
        <v>0</v>
      </c>
      <c r="J314" s="74">
        <v>0</v>
      </c>
      <c r="K314" s="74">
        <v>0</v>
      </c>
      <c r="L314" s="74">
        <v>0</v>
      </c>
      <c r="M314" s="74">
        <v>0</v>
      </c>
      <c r="N314" s="74">
        <v>0</v>
      </c>
      <c r="O314" s="74">
        <v>0</v>
      </c>
      <c r="P314" s="74">
        <v>0</v>
      </c>
      <c r="Q314" s="74">
        <v>0</v>
      </c>
      <c r="R314" s="74">
        <v>0</v>
      </c>
      <c r="S314" s="74">
        <v>0</v>
      </c>
      <c r="T314" s="74">
        <v>0</v>
      </c>
      <c r="U314" s="67">
        <v>0</v>
      </c>
      <c r="V314" s="67">
        <v>0</v>
      </c>
      <c r="W314" s="167" t="s">
        <v>233</v>
      </c>
      <c r="X314" s="13" t="s">
        <v>119</v>
      </c>
      <c r="Y314" s="74">
        <v>0</v>
      </c>
      <c r="Z314" s="74">
        <v>0</v>
      </c>
      <c r="AA314" s="74">
        <v>0</v>
      </c>
      <c r="AB314" s="74">
        <v>0</v>
      </c>
      <c r="AC314" s="74">
        <v>0</v>
      </c>
      <c r="AD314" s="74">
        <v>0</v>
      </c>
      <c r="AE314" s="74">
        <v>0</v>
      </c>
      <c r="AF314" s="74">
        <v>0</v>
      </c>
      <c r="AG314" s="74">
        <v>0</v>
      </c>
      <c r="AH314" s="74">
        <v>0</v>
      </c>
      <c r="AI314" s="74">
        <v>0</v>
      </c>
      <c r="AJ314" s="74">
        <v>0</v>
      </c>
      <c r="AK314" s="74">
        <v>0</v>
      </c>
      <c r="AL314" s="74">
        <v>0</v>
      </c>
      <c r="AM314" s="74">
        <v>0</v>
      </c>
      <c r="AN314" s="74">
        <v>0</v>
      </c>
      <c r="AO314" s="74">
        <v>0</v>
      </c>
      <c r="AP314" s="74">
        <v>0</v>
      </c>
      <c r="AQ314" s="67">
        <v>0</v>
      </c>
      <c r="AR314" s="67">
        <v>0</v>
      </c>
      <c r="AS314" s="167" t="s">
        <v>233</v>
      </c>
      <c r="AT314" s="13" t="s">
        <v>119</v>
      </c>
      <c r="AU314" s="74">
        <v>0</v>
      </c>
      <c r="AV314" s="74">
        <v>0</v>
      </c>
      <c r="AW314" s="74">
        <v>0</v>
      </c>
      <c r="AX314" s="74">
        <v>0</v>
      </c>
      <c r="AY314" s="74">
        <v>0</v>
      </c>
      <c r="AZ314" s="74">
        <v>0</v>
      </c>
      <c r="BA314" s="74">
        <v>0</v>
      </c>
      <c r="BB314" s="74">
        <v>0</v>
      </c>
      <c r="BC314" s="74">
        <v>0</v>
      </c>
      <c r="BD314" s="67">
        <v>0</v>
      </c>
      <c r="BE314" s="76">
        <v>0</v>
      </c>
      <c r="BF314" s="74">
        <v>0</v>
      </c>
      <c r="BG314" s="74">
        <v>0</v>
      </c>
      <c r="BH314" s="74">
        <v>0</v>
      </c>
      <c r="BI314" s="74">
        <v>0</v>
      </c>
      <c r="BJ314" s="167" t="s">
        <v>233</v>
      </c>
      <c r="BK314" s="13" t="s">
        <v>119</v>
      </c>
      <c r="BL314" s="74">
        <v>0</v>
      </c>
      <c r="BM314" s="74">
        <v>0</v>
      </c>
      <c r="BN314" s="74">
        <v>0</v>
      </c>
      <c r="BO314" s="74">
        <v>0</v>
      </c>
      <c r="BP314" s="74">
        <v>0</v>
      </c>
      <c r="BQ314" s="74">
        <v>0</v>
      </c>
      <c r="BR314" s="74">
        <v>0</v>
      </c>
      <c r="BS314" s="74">
        <v>0</v>
      </c>
      <c r="BT314" s="74">
        <v>0</v>
      </c>
      <c r="BU314" s="167" t="s">
        <v>233</v>
      </c>
      <c r="BV314" s="13" t="s">
        <v>119</v>
      </c>
      <c r="BW314" s="74">
        <v>0</v>
      </c>
      <c r="BX314" s="74">
        <v>0</v>
      </c>
      <c r="BY314" s="74">
        <v>0</v>
      </c>
      <c r="BZ314" s="74">
        <v>0</v>
      </c>
      <c r="CA314" s="74">
        <v>0</v>
      </c>
      <c r="CB314" s="74">
        <v>0</v>
      </c>
      <c r="CC314" s="74">
        <v>0</v>
      </c>
      <c r="CD314" s="74">
        <v>0</v>
      </c>
      <c r="CE314" s="74">
        <v>0</v>
      </c>
      <c r="CF314" s="74">
        <v>0</v>
      </c>
      <c r="CG314" s="74">
        <v>0</v>
      </c>
      <c r="CH314" s="74">
        <v>0</v>
      </c>
      <c r="CI314" s="74">
        <v>0</v>
      </c>
      <c r="CJ314" s="74">
        <v>0</v>
      </c>
      <c r="CK314" s="74">
        <v>0</v>
      </c>
      <c r="CL314" s="74">
        <v>0</v>
      </c>
      <c r="CM314" s="74">
        <v>0</v>
      </c>
      <c r="CN314" s="74">
        <v>0</v>
      </c>
      <c r="CO314" s="167" t="s">
        <v>233</v>
      </c>
      <c r="CP314" s="13" t="s">
        <v>119</v>
      </c>
      <c r="CQ314" s="5">
        <v>0</v>
      </c>
      <c r="CR314" s="5">
        <v>0</v>
      </c>
      <c r="CS314" s="5">
        <v>0</v>
      </c>
      <c r="CT314" s="5">
        <v>0</v>
      </c>
      <c r="CU314" s="5">
        <v>0</v>
      </c>
      <c r="CV314" s="29">
        <v>0</v>
      </c>
      <c r="CW314" s="5">
        <v>0</v>
      </c>
      <c r="CX314" s="5">
        <v>0</v>
      </c>
      <c r="CY314" s="72">
        <v>0</v>
      </c>
      <c r="CZ314" s="5">
        <v>0</v>
      </c>
      <c r="DA314" s="167" t="s">
        <v>233</v>
      </c>
      <c r="DB314" s="13" t="s">
        <v>119</v>
      </c>
      <c r="DC314" s="74">
        <v>0</v>
      </c>
      <c r="DD314" s="74">
        <v>0</v>
      </c>
      <c r="DE314" s="74">
        <v>0</v>
      </c>
      <c r="DF314" s="74">
        <v>0</v>
      </c>
      <c r="DG314" s="74">
        <v>0</v>
      </c>
      <c r="DH314" s="74">
        <v>0</v>
      </c>
      <c r="DI314" s="74">
        <v>0</v>
      </c>
      <c r="DJ314" s="74">
        <v>0</v>
      </c>
      <c r="DK314" s="74">
        <v>0</v>
      </c>
      <c r="DL314" s="74">
        <v>0</v>
      </c>
      <c r="DM314" s="74">
        <v>0</v>
      </c>
      <c r="DN314" s="74">
        <v>0</v>
      </c>
      <c r="DO314" s="74">
        <v>0</v>
      </c>
      <c r="DP314" s="74">
        <v>0</v>
      </c>
      <c r="DQ314" s="74">
        <v>0</v>
      </c>
      <c r="DR314" s="135"/>
      <c r="DS314" s="138" t="s">
        <v>233</v>
      </c>
      <c r="DT314" s="138" t="s">
        <v>4437</v>
      </c>
      <c r="DU314" s="138">
        <v>0</v>
      </c>
      <c r="DV314" s="138">
        <v>0</v>
      </c>
      <c r="DW314" s="139">
        <v>0</v>
      </c>
      <c r="DX314" s="139">
        <v>0</v>
      </c>
    </row>
    <row r="315" spans="1:128">
      <c r="A315" s="167"/>
      <c r="B315" s="13" t="s">
        <v>120</v>
      </c>
      <c r="C315" s="74">
        <v>983</v>
      </c>
      <c r="D315" s="74">
        <v>605</v>
      </c>
      <c r="E315" s="74">
        <v>303</v>
      </c>
      <c r="F315" s="74">
        <v>222</v>
      </c>
      <c r="G315" s="74">
        <v>289</v>
      </c>
      <c r="H315" s="74">
        <v>131</v>
      </c>
      <c r="I315" s="74">
        <v>305</v>
      </c>
      <c r="J315" s="74">
        <v>175</v>
      </c>
      <c r="K315" s="74">
        <v>56</v>
      </c>
      <c r="L315" s="74">
        <v>20</v>
      </c>
      <c r="M315" s="74">
        <v>567</v>
      </c>
      <c r="N315" s="74">
        <v>391</v>
      </c>
      <c r="O315" s="74">
        <v>328</v>
      </c>
      <c r="P315" s="74">
        <v>159</v>
      </c>
      <c r="Q315" s="74">
        <v>517</v>
      </c>
      <c r="R315" s="74">
        <v>263</v>
      </c>
      <c r="S315" s="74">
        <v>46</v>
      </c>
      <c r="T315" s="74">
        <v>22</v>
      </c>
      <c r="U315" s="67">
        <v>3394</v>
      </c>
      <c r="V315" s="67">
        <v>1988</v>
      </c>
      <c r="W315" s="167"/>
      <c r="X315" s="13" t="s">
        <v>120</v>
      </c>
      <c r="Y315" s="74">
        <v>7</v>
      </c>
      <c r="Z315" s="74">
        <v>3</v>
      </c>
      <c r="AA315" s="74">
        <v>17</v>
      </c>
      <c r="AB315" s="74">
        <v>7</v>
      </c>
      <c r="AC315" s="74">
        <v>22</v>
      </c>
      <c r="AD315" s="74">
        <v>8</v>
      </c>
      <c r="AE315" s="74">
        <v>8</v>
      </c>
      <c r="AF315" s="74">
        <v>6</v>
      </c>
      <c r="AG315" s="74">
        <v>5</v>
      </c>
      <c r="AH315" s="74">
        <v>3</v>
      </c>
      <c r="AI315" s="74">
        <v>171</v>
      </c>
      <c r="AJ315" s="74">
        <v>106</v>
      </c>
      <c r="AK315" s="74">
        <v>0</v>
      </c>
      <c r="AL315" s="74">
        <v>0</v>
      </c>
      <c r="AM315" s="74">
        <v>190</v>
      </c>
      <c r="AN315" s="74">
        <v>84</v>
      </c>
      <c r="AO315" s="74">
        <v>19</v>
      </c>
      <c r="AP315" s="74">
        <v>9</v>
      </c>
      <c r="AQ315" s="67">
        <v>439</v>
      </c>
      <c r="AR315" s="67">
        <v>226</v>
      </c>
      <c r="AS315" s="167"/>
      <c r="AT315" s="13" t="s">
        <v>120</v>
      </c>
      <c r="AU315" s="74">
        <v>20</v>
      </c>
      <c r="AV315" s="74">
        <v>6</v>
      </c>
      <c r="AW315" s="74">
        <v>6</v>
      </c>
      <c r="AX315" s="74">
        <v>5</v>
      </c>
      <c r="AY315" s="74">
        <v>1</v>
      </c>
      <c r="AZ315" s="74">
        <v>10</v>
      </c>
      <c r="BA315" s="74">
        <v>7</v>
      </c>
      <c r="BB315" s="74">
        <v>9</v>
      </c>
      <c r="BC315" s="74">
        <v>1</v>
      </c>
      <c r="BD315" s="67">
        <v>65</v>
      </c>
      <c r="BE315" s="76">
        <v>60</v>
      </c>
      <c r="BF315" s="74">
        <v>55</v>
      </c>
      <c r="BG315" s="74">
        <v>60</v>
      </c>
      <c r="BH315" s="74">
        <v>5</v>
      </c>
      <c r="BI315" s="74">
        <v>3</v>
      </c>
      <c r="BJ315" s="167"/>
      <c r="BK315" s="13" t="s">
        <v>120</v>
      </c>
      <c r="BL315" s="74">
        <v>5</v>
      </c>
      <c r="BM315" s="74">
        <v>1596</v>
      </c>
      <c r="BN315" s="74">
        <v>0</v>
      </c>
      <c r="BO315" s="74">
        <v>1</v>
      </c>
      <c r="BP315" s="74">
        <v>0</v>
      </c>
      <c r="BQ315" s="74">
        <v>22</v>
      </c>
      <c r="BR315" s="74">
        <v>65</v>
      </c>
      <c r="BS315" s="74">
        <v>55</v>
      </c>
      <c r="BT315" s="74">
        <v>55</v>
      </c>
      <c r="BU315" s="167"/>
      <c r="BV315" s="13" t="s">
        <v>120</v>
      </c>
      <c r="BW315" s="74">
        <v>479</v>
      </c>
      <c r="BX315" s="74">
        <v>290</v>
      </c>
      <c r="BY315" s="74">
        <v>478</v>
      </c>
      <c r="BZ315" s="74">
        <v>289</v>
      </c>
      <c r="CA315" s="74">
        <v>216</v>
      </c>
      <c r="CB315" s="74">
        <v>134</v>
      </c>
      <c r="CC315" s="74">
        <v>26</v>
      </c>
      <c r="CD315" s="74">
        <v>8</v>
      </c>
      <c r="CE315" s="74">
        <v>26</v>
      </c>
      <c r="CF315" s="74">
        <v>8</v>
      </c>
      <c r="CG315" s="74">
        <v>14</v>
      </c>
      <c r="CH315" s="74">
        <v>6</v>
      </c>
      <c r="CI315" s="74">
        <v>517</v>
      </c>
      <c r="CJ315" s="74">
        <v>251</v>
      </c>
      <c r="CK315" s="74">
        <v>517</v>
      </c>
      <c r="CL315" s="74">
        <v>251</v>
      </c>
      <c r="CM315" s="74">
        <v>247</v>
      </c>
      <c r="CN315" s="74">
        <v>122</v>
      </c>
      <c r="CO315" s="167"/>
      <c r="CP315" s="13" t="s">
        <v>120</v>
      </c>
      <c r="CQ315" s="5">
        <v>54</v>
      </c>
      <c r="CR315" s="5">
        <v>34</v>
      </c>
      <c r="CS315" s="5">
        <v>0</v>
      </c>
      <c r="CT315" s="5">
        <v>33</v>
      </c>
      <c r="CU315" s="5">
        <v>0</v>
      </c>
      <c r="CV315" s="29">
        <v>121</v>
      </c>
      <c r="CW315" s="5">
        <v>50</v>
      </c>
      <c r="CX315" s="5">
        <v>46</v>
      </c>
      <c r="CY315" s="72">
        <v>35</v>
      </c>
      <c r="CZ315" s="5">
        <v>17</v>
      </c>
      <c r="DA315" s="167"/>
      <c r="DB315" s="13" t="s">
        <v>120</v>
      </c>
      <c r="DC315" s="74">
        <v>894</v>
      </c>
      <c r="DD315" s="74">
        <v>0</v>
      </c>
      <c r="DE315" s="74">
        <v>0</v>
      </c>
      <c r="DF315" s="74">
        <v>0</v>
      </c>
      <c r="DG315" s="74">
        <v>0</v>
      </c>
      <c r="DH315" s="74">
        <v>0</v>
      </c>
      <c r="DI315" s="74">
        <v>1720</v>
      </c>
      <c r="DJ315" s="74">
        <v>0</v>
      </c>
      <c r="DK315" s="74">
        <v>0</v>
      </c>
      <c r="DL315" s="74">
        <v>0</v>
      </c>
      <c r="DM315" s="74">
        <v>0</v>
      </c>
      <c r="DN315" s="74">
        <v>0</v>
      </c>
      <c r="DO315" s="74">
        <v>0</v>
      </c>
      <c r="DP315" s="74">
        <v>0</v>
      </c>
      <c r="DQ315" s="74">
        <v>0</v>
      </c>
      <c r="DR315" s="135"/>
      <c r="DS315" s="138" t="s">
        <v>233</v>
      </c>
      <c r="DT315" s="138" t="s">
        <v>4438</v>
      </c>
      <c r="DU315" s="138">
        <v>1022</v>
      </c>
      <c r="DV315" s="138">
        <v>477</v>
      </c>
      <c r="DW315" s="139">
        <v>3201</v>
      </c>
      <c r="DX315" s="139">
        <v>2614</v>
      </c>
    </row>
    <row r="316" spans="1:128">
      <c r="A316" s="167"/>
      <c r="B316" s="103" t="s">
        <v>102</v>
      </c>
      <c r="C316" s="105">
        <v>983</v>
      </c>
      <c r="D316" s="105">
        <v>605</v>
      </c>
      <c r="E316" s="105">
        <v>303</v>
      </c>
      <c r="F316" s="105">
        <v>222</v>
      </c>
      <c r="G316" s="105">
        <v>289</v>
      </c>
      <c r="H316" s="105">
        <v>131</v>
      </c>
      <c r="I316" s="105">
        <v>305</v>
      </c>
      <c r="J316" s="105">
        <v>175</v>
      </c>
      <c r="K316" s="105">
        <v>56</v>
      </c>
      <c r="L316" s="105">
        <v>20</v>
      </c>
      <c r="M316" s="105">
        <v>567</v>
      </c>
      <c r="N316" s="105">
        <v>391</v>
      </c>
      <c r="O316" s="105">
        <v>328</v>
      </c>
      <c r="P316" s="105">
        <v>159</v>
      </c>
      <c r="Q316" s="105">
        <v>517</v>
      </c>
      <c r="R316" s="105">
        <v>263</v>
      </c>
      <c r="S316" s="105">
        <v>46</v>
      </c>
      <c r="T316" s="105">
        <v>22</v>
      </c>
      <c r="U316" s="105">
        <v>3394</v>
      </c>
      <c r="V316" s="105">
        <v>1988</v>
      </c>
      <c r="W316" s="167"/>
      <c r="X316" s="103" t="s">
        <v>102</v>
      </c>
      <c r="Y316" s="105">
        <v>7</v>
      </c>
      <c r="Z316" s="105">
        <v>3</v>
      </c>
      <c r="AA316" s="105">
        <v>17</v>
      </c>
      <c r="AB316" s="105">
        <v>7</v>
      </c>
      <c r="AC316" s="105">
        <v>22</v>
      </c>
      <c r="AD316" s="105">
        <v>8</v>
      </c>
      <c r="AE316" s="105">
        <v>8</v>
      </c>
      <c r="AF316" s="105">
        <v>6</v>
      </c>
      <c r="AG316" s="105">
        <v>5</v>
      </c>
      <c r="AH316" s="105">
        <v>3</v>
      </c>
      <c r="AI316" s="105">
        <v>171</v>
      </c>
      <c r="AJ316" s="105">
        <v>106</v>
      </c>
      <c r="AK316" s="105">
        <v>0</v>
      </c>
      <c r="AL316" s="105">
        <v>0</v>
      </c>
      <c r="AM316" s="105">
        <v>190</v>
      </c>
      <c r="AN316" s="105">
        <v>84</v>
      </c>
      <c r="AO316" s="105">
        <v>19</v>
      </c>
      <c r="AP316" s="105">
        <v>9</v>
      </c>
      <c r="AQ316" s="105">
        <v>439</v>
      </c>
      <c r="AR316" s="105">
        <v>226</v>
      </c>
      <c r="AS316" s="167"/>
      <c r="AT316" s="103" t="s">
        <v>102</v>
      </c>
      <c r="AU316" s="105">
        <v>20</v>
      </c>
      <c r="AV316" s="105">
        <v>6</v>
      </c>
      <c r="AW316" s="105">
        <v>6</v>
      </c>
      <c r="AX316" s="105">
        <v>5</v>
      </c>
      <c r="AY316" s="105">
        <v>1</v>
      </c>
      <c r="AZ316" s="105">
        <v>10</v>
      </c>
      <c r="BA316" s="105">
        <v>7</v>
      </c>
      <c r="BB316" s="105">
        <v>9</v>
      </c>
      <c r="BC316" s="105">
        <v>1</v>
      </c>
      <c r="BD316" s="105">
        <v>65</v>
      </c>
      <c r="BE316" s="105">
        <v>60</v>
      </c>
      <c r="BF316" s="105">
        <v>55</v>
      </c>
      <c r="BG316" s="105">
        <v>60</v>
      </c>
      <c r="BH316" s="105">
        <v>5</v>
      </c>
      <c r="BI316" s="105">
        <v>3</v>
      </c>
      <c r="BJ316" s="167"/>
      <c r="BK316" s="103" t="s">
        <v>102</v>
      </c>
      <c r="BL316" s="105">
        <v>5</v>
      </c>
      <c r="BM316" s="105">
        <v>1596</v>
      </c>
      <c r="BN316" s="105">
        <v>0</v>
      </c>
      <c r="BO316" s="105">
        <v>1</v>
      </c>
      <c r="BP316" s="105">
        <v>0</v>
      </c>
      <c r="BQ316" s="105">
        <v>22</v>
      </c>
      <c r="BR316" s="105">
        <v>65</v>
      </c>
      <c r="BS316" s="105">
        <v>55</v>
      </c>
      <c r="BT316" s="105">
        <v>55</v>
      </c>
      <c r="BU316" s="167"/>
      <c r="BV316" s="103" t="s">
        <v>102</v>
      </c>
      <c r="BW316" s="105">
        <v>479</v>
      </c>
      <c r="BX316" s="105">
        <v>290</v>
      </c>
      <c r="BY316" s="105">
        <v>478</v>
      </c>
      <c r="BZ316" s="105">
        <v>289</v>
      </c>
      <c r="CA316" s="105">
        <v>216</v>
      </c>
      <c r="CB316" s="105">
        <v>134</v>
      </c>
      <c r="CC316" s="105">
        <v>26</v>
      </c>
      <c r="CD316" s="105">
        <v>8</v>
      </c>
      <c r="CE316" s="105">
        <v>26</v>
      </c>
      <c r="CF316" s="105">
        <v>8</v>
      </c>
      <c r="CG316" s="105">
        <v>14</v>
      </c>
      <c r="CH316" s="105">
        <v>6</v>
      </c>
      <c r="CI316" s="105">
        <v>517</v>
      </c>
      <c r="CJ316" s="105">
        <v>251</v>
      </c>
      <c r="CK316" s="105">
        <v>517</v>
      </c>
      <c r="CL316" s="105">
        <v>251</v>
      </c>
      <c r="CM316" s="105">
        <v>247</v>
      </c>
      <c r="CN316" s="105">
        <v>122</v>
      </c>
      <c r="CO316" s="167"/>
      <c r="CP316" s="105" t="s">
        <v>102</v>
      </c>
      <c r="CQ316" s="105">
        <v>54</v>
      </c>
      <c r="CR316" s="105">
        <v>34</v>
      </c>
      <c r="CS316" s="105">
        <v>0</v>
      </c>
      <c r="CT316" s="105">
        <v>33</v>
      </c>
      <c r="CU316" s="105">
        <v>0</v>
      </c>
      <c r="CV316" s="105">
        <v>121</v>
      </c>
      <c r="CW316" s="105">
        <v>50</v>
      </c>
      <c r="CX316" s="105">
        <v>46</v>
      </c>
      <c r="CY316" s="105">
        <v>35</v>
      </c>
      <c r="CZ316" s="105">
        <v>17</v>
      </c>
      <c r="DA316" s="167"/>
      <c r="DB316" s="103" t="s">
        <v>102</v>
      </c>
      <c r="DC316" s="105">
        <v>894</v>
      </c>
      <c r="DD316" s="105">
        <v>0</v>
      </c>
      <c r="DE316" s="105">
        <v>0</v>
      </c>
      <c r="DF316" s="105">
        <v>0</v>
      </c>
      <c r="DG316" s="105">
        <v>0</v>
      </c>
      <c r="DH316" s="105">
        <v>0</v>
      </c>
      <c r="DI316" s="105">
        <v>1720</v>
      </c>
      <c r="DJ316" s="105">
        <v>0</v>
      </c>
      <c r="DK316" s="105">
        <v>0</v>
      </c>
      <c r="DL316" s="105">
        <v>0</v>
      </c>
      <c r="DM316" s="105">
        <v>0</v>
      </c>
      <c r="DN316" s="105">
        <v>0</v>
      </c>
      <c r="DO316" s="105">
        <v>0</v>
      </c>
      <c r="DP316" s="105">
        <v>0</v>
      </c>
      <c r="DQ316" s="105">
        <v>0</v>
      </c>
      <c r="DR316" s="135"/>
      <c r="DS316" s="138" t="s">
        <v>233</v>
      </c>
      <c r="DT316" s="138" t="s">
        <v>4439</v>
      </c>
      <c r="DU316" s="138">
        <v>1022</v>
      </c>
      <c r="DV316" s="138">
        <v>477</v>
      </c>
      <c r="DW316" s="139">
        <v>3201</v>
      </c>
      <c r="DX316" s="139">
        <v>2614</v>
      </c>
    </row>
    <row r="317" spans="1:128" ht="14.45" customHeight="1">
      <c r="A317" s="167" t="s">
        <v>234</v>
      </c>
      <c r="B317" s="13" t="s">
        <v>119</v>
      </c>
      <c r="C317" s="74">
        <v>122</v>
      </c>
      <c r="D317" s="74">
        <v>69</v>
      </c>
      <c r="E317" s="74">
        <v>195</v>
      </c>
      <c r="F317" s="74">
        <v>95</v>
      </c>
      <c r="G317" s="74">
        <v>51</v>
      </c>
      <c r="H317" s="74">
        <v>24</v>
      </c>
      <c r="I317" s="74">
        <v>14</v>
      </c>
      <c r="J317" s="74">
        <v>4</v>
      </c>
      <c r="K317" s="74">
        <v>23</v>
      </c>
      <c r="L317" s="74">
        <v>9</v>
      </c>
      <c r="M317" s="74">
        <v>146</v>
      </c>
      <c r="N317" s="74">
        <v>67</v>
      </c>
      <c r="O317" s="74">
        <v>57</v>
      </c>
      <c r="P317" s="74">
        <v>36</v>
      </c>
      <c r="Q317" s="74">
        <v>26</v>
      </c>
      <c r="R317" s="74">
        <v>12</v>
      </c>
      <c r="S317" s="74">
        <v>36</v>
      </c>
      <c r="T317" s="74">
        <v>11</v>
      </c>
      <c r="U317" s="67">
        <v>670</v>
      </c>
      <c r="V317" s="67">
        <v>327</v>
      </c>
      <c r="W317" s="167" t="s">
        <v>234</v>
      </c>
      <c r="X317" s="13" t="s">
        <v>119</v>
      </c>
      <c r="Y317" s="74">
        <v>8</v>
      </c>
      <c r="Z317" s="74">
        <v>3</v>
      </c>
      <c r="AA317" s="74">
        <v>2</v>
      </c>
      <c r="AB317" s="74">
        <v>2</v>
      </c>
      <c r="AC317" s="74">
        <v>11</v>
      </c>
      <c r="AD317" s="74">
        <v>6</v>
      </c>
      <c r="AE317" s="74">
        <v>0</v>
      </c>
      <c r="AF317" s="74">
        <v>0</v>
      </c>
      <c r="AG317" s="74">
        <v>0</v>
      </c>
      <c r="AH317" s="74">
        <v>0</v>
      </c>
      <c r="AI317" s="74">
        <v>47</v>
      </c>
      <c r="AJ317" s="74">
        <v>24</v>
      </c>
      <c r="AK317" s="74">
        <v>0</v>
      </c>
      <c r="AL317" s="74">
        <v>0</v>
      </c>
      <c r="AM317" s="74">
        <v>19</v>
      </c>
      <c r="AN317" s="74">
        <v>8</v>
      </c>
      <c r="AO317" s="74">
        <v>0</v>
      </c>
      <c r="AP317" s="74">
        <v>0</v>
      </c>
      <c r="AQ317" s="67">
        <v>87</v>
      </c>
      <c r="AR317" s="67">
        <v>43</v>
      </c>
      <c r="AS317" s="167" t="s">
        <v>234</v>
      </c>
      <c r="AT317" s="13" t="s">
        <v>119</v>
      </c>
      <c r="AU317" s="74">
        <v>4</v>
      </c>
      <c r="AV317" s="74">
        <v>5</v>
      </c>
      <c r="AW317" s="74">
        <v>1</v>
      </c>
      <c r="AX317" s="74">
        <v>2</v>
      </c>
      <c r="AY317" s="74">
        <v>2</v>
      </c>
      <c r="AZ317" s="74">
        <v>3</v>
      </c>
      <c r="BA317" s="74">
        <v>1</v>
      </c>
      <c r="BB317" s="74">
        <v>2</v>
      </c>
      <c r="BC317" s="74">
        <v>3</v>
      </c>
      <c r="BD317" s="67">
        <v>23</v>
      </c>
      <c r="BE317" s="76">
        <v>20</v>
      </c>
      <c r="BF317" s="74">
        <v>16</v>
      </c>
      <c r="BG317" s="74">
        <v>0</v>
      </c>
      <c r="BH317" s="74">
        <v>0</v>
      </c>
      <c r="BI317" s="74">
        <v>4</v>
      </c>
      <c r="BJ317" s="167" t="s">
        <v>234</v>
      </c>
      <c r="BK317" s="13" t="s">
        <v>119</v>
      </c>
      <c r="BL317" s="74">
        <v>0</v>
      </c>
      <c r="BM317" s="74">
        <v>345</v>
      </c>
      <c r="BN317" s="74">
        <v>0</v>
      </c>
      <c r="BO317" s="74">
        <v>0</v>
      </c>
      <c r="BP317" s="74">
        <v>0</v>
      </c>
      <c r="BQ317" s="74">
        <v>3</v>
      </c>
      <c r="BR317" s="74">
        <v>19</v>
      </c>
      <c r="BS317" s="74">
        <v>7</v>
      </c>
      <c r="BT317" s="74">
        <v>7</v>
      </c>
      <c r="BU317" s="167" t="s">
        <v>234</v>
      </c>
      <c r="BV317" s="13" t="s">
        <v>119</v>
      </c>
      <c r="BW317" s="74">
        <v>160</v>
      </c>
      <c r="BX317" s="74">
        <v>93</v>
      </c>
      <c r="BY317" s="74">
        <v>153</v>
      </c>
      <c r="BZ317" s="74">
        <v>90</v>
      </c>
      <c r="CA317" s="74">
        <v>37</v>
      </c>
      <c r="CB317" s="74">
        <v>16</v>
      </c>
      <c r="CC317" s="74">
        <v>0</v>
      </c>
      <c r="CD317" s="74">
        <v>0</v>
      </c>
      <c r="CE317" s="74">
        <v>0</v>
      </c>
      <c r="CF317" s="74">
        <v>0</v>
      </c>
      <c r="CG317" s="74">
        <v>0</v>
      </c>
      <c r="CH317" s="74">
        <v>0</v>
      </c>
      <c r="CI317" s="74">
        <v>42</v>
      </c>
      <c r="CJ317" s="74">
        <v>9</v>
      </c>
      <c r="CK317" s="74">
        <v>41</v>
      </c>
      <c r="CL317" s="74">
        <v>9</v>
      </c>
      <c r="CM317" s="74">
        <v>8</v>
      </c>
      <c r="CN317" s="74">
        <v>2</v>
      </c>
      <c r="CO317" s="167" t="s">
        <v>234</v>
      </c>
      <c r="CP317" s="13" t="s">
        <v>119</v>
      </c>
      <c r="CQ317" s="5">
        <v>23</v>
      </c>
      <c r="CR317" s="5">
        <v>8</v>
      </c>
      <c r="CS317" s="5">
        <v>0</v>
      </c>
      <c r="CT317" s="5">
        <v>33</v>
      </c>
      <c r="CU317" s="5">
        <v>0</v>
      </c>
      <c r="CV317" s="29">
        <v>64</v>
      </c>
      <c r="CW317" s="5">
        <v>21</v>
      </c>
      <c r="CX317" s="5">
        <v>20</v>
      </c>
      <c r="CY317" s="72">
        <v>10</v>
      </c>
      <c r="CZ317" s="5">
        <v>2</v>
      </c>
      <c r="DA317" s="167" t="s">
        <v>234</v>
      </c>
      <c r="DB317" s="13" t="s">
        <v>119</v>
      </c>
      <c r="DC317" s="74">
        <v>199</v>
      </c>
      <c r="DD317" s="74">
        <v>232</v>
      </c>
      <c r="DE317" s="74">
        <v>0</v>
      </c>
      <c r="DF317" s="74">
        <v>0</v>
      </c>
      <c r="DG317" s="74">
        <v>0</v>
      </c>
      <c r="DH317" s="74">
        <v>0</v>
      </c>
      <c r="DI317" s="74">
        <v>163</v>
      </c>
      <c r="DJ317" s="74">
        <v>8</v>
      </c>
      <c r="DK317" s="74">
        <v>0</v>
      </c>
      <c r="DL317" s="74">
        <v>0</v>
      </c>
      <c r="DM317" s="74">
        <v>0</v>
      </c>
      <c r="DN317" s="74">
        <v>0</v>
      </c>
      <c r="DO317" s="74">
        <v>0</v>
      </c>
      <c r="DP317" s="74">
        <v>5</v>
      </c>
      <c r="DQ317" s="74">
        <v>1</v>
      </c>
      <c r="DR317" s="135"/>
      <c r="DS317" s="138" t="s">
        <v>234</v>
      </c>
      <c r="DT317" s="138" t="s">
        <v>4440</v>
      </c>
      <c r="DU317" s="138">
        <v>202</v>
      </c>
      <c r="DV317" s="138">
        <v>45</v>
      </c>
      <c r="DW317" s="139">
        <v>690</v>
      </c>
      <c r="DX317" s="139">
        <v>602</v>
      </c>
    </row>
    <row r="318" spans="1:128">
      <c r="A318" s="167"/>
      <c r="B318" s="13" t="s">
        <v>120</v>
      </c>
      <c r="C318" s="74">
        <v>0</v>
      </c>
      <c r="D318" s="74">
        <v>0</v>
      </c>
      <c r="E318" s="74">
        <v>0</v>
      </c>
      <c r="F318" s="74">
        <v>0</v>
      </c>
      <c r="G318" s="74">
        <v>0</v>
      </c>
      <c r="H318" s="74">
        <v>0</v>
      </c>
      <c r="I318" s="74">
        <v>0</v>
      </c>
      <c r="J318" s="74">
        <v>0</v>
      </c>
      <c r="K318" s="74">
        <v>0</v>
      </c>
      <c r="L318" s="74">
        <v>0</v>
      </c>
      <c r="M318" s="74">
        <v>0</v>
      </c>
      <c r="N318" s="74">
        <v>0</v>
      </c>
      <c r="O318" s="74">
        <v>0</v>
      </c>
      <c r="P318" s="74">
        <v>0</v>
      </c>
      <c r="Q318" s="74">
        <v>0</v>
      </c>
      <c r="R318" s="74">
        <v>0</v>
      </c>
      <c r="S318" s="74">
        <v>0</v>
      </c>
      <c r="T318" s="74">
        <v>0</v>
      </c>
      <c r="U318" s="67">
        <v>0</v>
      </c>
      <c r="V318" s="67">
        <v>0</v>
      </c>
      <c r="W318" s="167"/>
      <c r="X318" s="13" t="s">
        <v>120</v>
      </c>
      <c r="Y318" s="74">
        <v>0</v>
      </c>
      <c r="Z318" s="74">
        <v>0</v>
      </c>
      <c r="AA318" s="74">
        <v>0</v>
      </c>
      <c r="AB318" s="74">
        <v>0</v>
      </c>
      <c r="AC318" s="74">
        <v>0</v>
      </c>
      <c r="AD318" s="74">
        <v>0</v>
      </c>
      <c r="AE318" s="74">
        <v>0</v>
      </c>
      <c r="AF318" s="74">
        <v>0</v>
      </c>
      <c r="AG318" s="74">
        <v>0</v>
      </c>
      <c r="AH318" s="74">
        <v>0</v>
      </c>
      <c r="AI318" s="74">
        <v>0</v>
      </c>
      <c r="AJ318" s="74">
        <v>0</v>
      </c>
      <c r="AK318" s="74">
        <v>0</v>
      </c>
      <c r="AL318" s="74">
        <v>0</v>
      </c>
      <c r="AM318" s="74">
        <v>0</v>
      </c>
      <c r="AN318" s="74">
        <v>0</v>
      </c>
      <c r="AO318" s="74">
        <v>0</v>
      </c>
      <c r="AP318" s="74">
        <v>0</v>
      </c>
      <c r="AQ318" s="67">
        <v>0</v>
      </c>
      <c r="AR318" s="67">
        <v>0</v>
      </c>
      <c r="AS318" s="167"/>
      <c r="AT318" s="13" t="s">
        <v>120</v>
      </c>
      <c r="AU318" s="74">
        <v>0</v>
      </c>
      <c r="AV318" s="74">
        <v>0</v>
      </c>
      <c r="AW318" s="74">
        <v>0</v>
      </c>
      <c r="AX318" s="74">
        <v>0</v>
      </c>
      <c r="AY318" s="74">
        <v>0</v>
      </c>
      <c r="AZ318" s="74">
        <v>0</v>
      </c>
      <c r="BA318" s="74">
        <v>0</v>
      </c>
      <c r="BB318" s="74">
        <v>0</v>
      </c>
      <c r="BC318" s="74">
        <v>0</v>
      </c>
      <c r="BD318" s="67">
        <v>0</v>
      </c>
      <c r="BE318" s="76">
        <v>0</v>
      </c>
      <c r="BF318" s="74">
        <v>0</v>
      </c>
      <c r="BG318" s="74">
        <v>0</v>
      </c>
      <c r="BH318" s="74">
        <v>0</v>
      </c>
      <c r="BI318" s="74">
        <v>0</v>
      </c>
      <c r="BJ318" s="167"/>
      <c r="BK318" s="13" t="s">
        <v>120</v>
      </c>
      <c r="BL318" s="74">
        <v>0</v>
      </c>
      <c r="BM318" s="74">
        <v>0</v>
      </c>
      <c r="BN318" s="74">
        <v>0</v>
      </c>
      <c r="BO318" s="74">
        <v>0</v>
      </c>
      <c r="BP318" s="74">
        <v>0</v>
      </c>
      <c r="BQ318" s="74">
        <v>0</v>
      </c>
      <c r="BR318" s="74">
        <v>0</v>
      </c>
      <c r="BS318" s="74">
        <v>0</v>
      </c>
      <c r="BT318" s="74">
        <v>0</v>
      </c>
      <c r="BU318" s="167"/>
      <c r="BV318" s="13" t="s">
        <v>120</v>
      </c>
      <c r="BW318" s="74">
        <v>0</v>
      </c>
      <c r="BX318" s="74">
        <v>0</v>
      </c>
      <c r="BY318" s="74">
        <v>0</v>
      </c>
      <c r="BZ318" s="74">
        <v>0</v>
      </c>
      <c r="CA318" s="74">
        <v>0</v>
      </c>
      <c r="CB318" s="74">
        <v>0</v>
      </c>
      <c r="CC318" s="74">
        <v>0</v>
      </c>
      <c r="CD318" s="74">
        <v>0</v>
      </c>
      <c r="CE318" s="74">
        <v>0</v>
      </c>
      <c r="CF318" s="74">
        <v>0</v>
      </c>
      <c r="CG318" s="74">
        <v>0</v>
      </c>
      <c r="CH318" s="74">
        <v>0</v>
      </c>
      <c r="CI318" s="74">
        <v>0</v>
      </c>
      <c r="CJ318" s="74">
        <v>0</v>
      </c>
      <c r="CK318" s="74">
        <v>0</v>
      </c>
      <c r="CL318" s="74">
        <v>0</v>
      </c>
      <c r="CM318" s="74">
        <v>0</v>
      </c>
      <c r="CN318" s="74">
        <v>0</v>
      </c>
      <c r="CO318" s="167"/>
      <c r="CP318" s="13" t="s">
        <v>120</v>
      </c>
      <c r="CQ318" s="5">
        <v>0</v>
      </c>
      <c r="CR318" s="5">
        <v>0</v>
      </c>
      <c r="CS318" s="5">
        <v>0</v>
      </c>
      <c r="CT318" s="5">
        <v>0</v>
      </c>
      <c r="CU318" s="5">
        <v>0</v>
      </c>
      <c r="CV318" s="29">
        <v>0</v>
      </c>
      <c r="CW318" s="5">
        <v>0</v>
      </c>
      <c r="CX318" s="5">
        <v>0</v>
      </c>
      <c r="CY318" s="72">
        <v>0</v>
      </c>
      <c r="CZ318" s="5">
        <v>0</v>
      </c>
      <c r="DA318" s="167"/>
      <c r="DB318" s="13" t="s">
        <v>120</v>
      </c>
      <c r="DC318" s="74">
        <v>0</v>
      </c>
      <c r="DD318" s="74">
        <v>0</v>
      </c>
      <c r="DE318" s="74">
        <v>0</v>
      </c>
      <c r="DF318" s="74">
        <v>0</v>
      </c>
      <c r="DG318" s="74">
        <v>0</v>
      </c>
      <c r="DH318" s="74">
        <v>0</v>
      </c>
      <c r="DI318" s="74">
        <v>0</v>
      </c>
      <c r="DJ318" s="74">
        <v>0</v>
      </c>
      <c r="DK318" s="74">
        <v>0</v>
      </c>
      <c r="DL318" s="74">
        <v>0</v>
      </c>
      <c r="DM318" s="74">
        <v>0</v>
      </c>
      <c r="DN318" s="74">
        <v>0</v>
      </c>
      <c r="DO318" s="74">
        <v>0</v>
      </c>
      <c r="DP318" s="74">
        <v>0</v>
      </c>
      <c r="DQ318" s="74">
        <v>0</v>
      </c>
      <c r="DR318" s="135"/>
      <c r="DS318" s="138" t="s">
        <v>234</v>
      </c>
      <c r="DT318" s="138" t="s">
        <v>4441</v>
      </c>
      <c r="DU318" s="138">
        <v>0</v>
      </c>
      <c r="DV318" s="138">
        <v>0</v>
      </c>
      <c r="DW318" s="139">
        <v>0</v>
      </c>
      <c r="DX318" s="139">
        <v>0</v>
      </c>
    </row>
    <row r="319" spans="1:128">
      <c r="A319" s="167"/>
      <c r="B319" s="103" t="s">
        <v>102</v>
      </c>
      <c r="C319" s="105">
        <v>122</v>
      </c>
      <c r="D319" s="105">
        <v>69</v>
      </c>
      <c r="E319" s="105">
        <v>195</v>
      </c>
      <c r="F319" s="105">
        <v>95</v>
      </c>
      <c r="G319" s="105">
        <v>51</v>
      </c>
      <c r="H319" s="105">
        <v>24</v>
      </c>
      <c r="I319" s="105">
        <v>14</v>
      </c>
      <c r="J319" s="105">
        <v>4</v>
      </c>
      <c r="K319" s="105">
        <v>23</v>
      </c>
      <c r="L319" s="105">
        <v>9</v>
      </c>
      <c r="M319" s="105">
        <v>146</v>
      </c>
      <c r="N319" s="105">
        <v>67</v>
      </c>
      <c r="O319" s="105">
        <v>57</v>
      </c>
      <c r="P319" s="105">
        <v>36</v>
      </c>
      <c r="Q319" s="105">
        <v>26</v>
      </c>
      <c r="R319" s="105">
        <v>12</v>
      </c>
      <c r="S319" s="105">
        <v>36</v>
      </c>
      <c r="T319" s="105">
        <v>11</v>
      </c>
      <c r="U319" s="105">
        <v>670</v>
      </c>
      <c r="V319" s="105">
        <v>327</v>
      </c>
      <c r="W319" s="167"/>
      <c r="X319" s="103" t="s">
        <v>102</v>
      </c>
      <c r="Y319" s="105">
        <v>8</v>
      </c>
      <c r="Z319" s="105">
        <v>3</v>
      </c>
      <c r="AA319" s="105">
        <v>2</v>
      </c>
      <c r="AB319" s="105">
        <v>2</v>
      </c>
      <c r="AC319" s="105">
        <v>11</v>
      </c>
      <c r="AD319" s="105">
        <v>6</v>
      </c>
      <c r="AE319" s="105">
        <v>0</v>
      </c>
      <c r="AF319" s="105">
        <v>0</v>
      </c>
      <c r="AG319" s="105">
        <v>0</v>
      </c>
      <c r="AH319" s="105">
        <v>0</v>
      </c>
      <c r="AI319" s="105">
        <v>47</v>
      </c>
      <c r="AJ319" s="105">
        <v>24</v>
      </c>
      <c r="AK319" s="105">
        <v>0</v>
      </c>
      <c r="AL319" s="105">
        <v>0</v>
      </c>
      <c r="AM319" s="105">
        <v>19</v>
      </c>
      <c r="AN319" s="105">
        <v>8</v>
      </c>
      <c r="AO319" s="105">
        <v>0</v>
      </c>
      <c r="AP319" s="105">
        <v>0</v>
      </c>
      <c r="AQ319" s="105">
        <v>87</v>
      </c>
      <c r="AR319" s="105">
        <v>43</v>
      </c>
      <c r="AS319" s="167"/>
      <c r="AT319" s="103" t="s">
        <v>102</v>
      </c>
      <c r="AU319" s="105">
        <v>4</v>
      </c>
      <c r="AV319" s="105">
        <v>5</v>
      </c>
      <c r="AW319" s="105">
        <v>1</v>
      </c>
      <c r="AX319" s="105">
        <v>2</v>
      </c>
      <c r="AY319" s="105">
        <v>2</v>
      </c>
      <c r="AZ319" s="105">
        <v>3</v>
      </c>
      <c r="BA319" s="105">
        <v>1</v>
      </c>
      <c r="BB319" s="105">
        <v>2</v>
      </c>
      <c r="BC319" s="105">
        <v>3</v>
      </c>
      <c r="BD319" s="105">
        <v>23</v>
      </c>
      <c r="BE319" s="105">
        <v>20</v>
      </c>
      <c r="BF319" s="105">
        <v>16</v>
      </c>
      <c r="BG319" s="105">
        <v>0</v>
      </c>
      <c r="BH319" s="105">
        <v>0</v>
      </c>
      <c r="BI319" s="105">
        <v>4</v>
      </c>
      <c r="BJ319" s="167"/>
      <c r="BK319" s="103" t="s">
        <v>102</v>
      </c>
      <c r="BL319" s="105">
        <v>0</v>
      </c>
      <c r="BM319" s="105">
        <v>345</v>
      </c>
      <c r="BN319" s="105">
        <v>0</v>
      </c>
      <c r="BO319" s="105">
        <v>0</v>
      </c>
      <c r="BP319" s="105">
        <v>0</v>
      </c>
      <c r="BQ319" s="105">
        <v>3</v>
      </c>
      <c r="BR319" s="105">
        <v>19</v>
      </c>
      <c r="BS319" s="105">
        <v>7</v>
      </c>
      <c r="BT319" s="105">
        <v>7</v>
      </c>
      <c r="BU319" s="167"/>
      <c r="BV319" s="103" t="s">
        <v>102</v>
      </c>
      <c r="BW319" s="105">
        <v>160</v>
      </c>
      <c r="BX319" s="105">
        <v>93</v>
      </c>
      <c r="BY319" s="105">
        <v>153</v>
      </c>
      <c r="BZ319" s="105">
        <v>90</v>
      </c>
      <c r="CA319" s="105">
        <v>37</v>
      </c>
      <c r="CB319" s="105">
        <v>16</v>
      </c>
      <c r="CC319" s="105">
        <v>0</v>
      </c>
      <c r="CD319" s="105">
        <v>0</v>
      </c>
      <c r="CE319" s="105">
        <v>0</v>
      </c>
      <c r="CF319" s="105">
        <v>0</v>
      </c>
      <c r="CG319" s="105">
        <v>0</v>
      </c>
      <c r="CH319" s="105">
        <v>0</v>
      </c>
      <c r="CI319" s="105">
        <v>42</v>
      </c>
      <c r="CJ319" s="105">
        <v>9</v>
      </c>
      <c r="CK319" s="105">
        <v>41</v>
      </c>
      <c r="CL319" s="105">
        <v>9</v>
      </c>
      <c r="CM319" s="105">
        <v>8</v>
      </c>
      <c r="CN319" s="105">
        <v>2</v>
      </c>
      <c r="CO319" s="167"/>
      <c r="CP319" s="105" t="s">
        <v>102</v>
      </c>
      <c r="CQ319" s="105">
        <v>23</v>
      </c>
      <c r="CR319" s="105">
        <v>8</v>
      </c>
      <c r="CS319" s="105">
        <v>0</v>
      </c>
      <c r="CT319" s="105">
        <v>33</v>
      </c>
      <c r="CU319" s="105">
        <v>0</v>
      </c>
      <c r="CV319" s="105">
        <v>64</v>
      </c>
      <c r="CW319" s="105">
        <v>21</v>
      </c>
      <c r="CX319" s="105">
        <v>20</v>
      </c>
      <c r="CY319" s="105">
        <v>10</v>
      </c>
      <c r="CZ319" s="105">
        <v>2</v>
      </c>
      <c r="DA319" s="167"/>
      <c r="DB319" s="103" t="s">
        <v>102</v>
      </c>
      <c r="DC319" s="105">
        <v>199</v>
      </c>
      <c r="DD319" s="105">
        <v>232</v>
      </c>
      <c r="DE319" s="105">
        <v>0</v>
      </c>
      <c r="DF319" s="105">
        <v>0</v>
      </c>
      <c r="DG319" s="105">
        <v>0</v>
      </c>
      <c r="DH319" s="105">
        <v>0</v>
      </c>
      <c r="DI319" s="105">
        <v>163</v>
      </c>
      <c r="DJ319" s="105">
        <v>8</v>
      </c>
      <c r="DK319" s="105">
        <v>0</v>
      </c>
      <c r="DL319" s="105">
        <v>0</v>
      </c>
      <c r="DM319" s="105">
        <v>0</v>
      </c>
      <c r="DN319" s="105">
        <v>0</v>
      </c>
      <c r="DO319" s="105">
        <v>0</v>
      </c>
      <c r="DP319" s="105">
        <v>5</v>
      </c>
      <c r="DQ319" s="105">
        <v>1</v>
      </c>
      <c r="DR319" s="135"/>
      <c r="DS319" s="138" t="s">
        <v>234</v>
      </c>
      <c r="DT319" s="138" t="s">
        <v>4442</v>
      </c>
      <c r="DU319" s="138">
        <v>202</v>
      </c>
      <c r="DV319" s="138">
        <v>45</v>
      </c>
      <c r="DW319" s="139">
        <v>690</v>
      </c>
      <c r="DX319" s="139">
        <v>602</v>
      </c>
    </row>
    <row r="320" spans="1:128">
      <c r="A320" s="167" t="s">
        <v>235</v>
      </c>
      <c r="B320" s="13" t="s">
        <v>119</v>
      </c>
      <c r="C320" s="74">
        <v>0</v>
      </c>
      <c r="D320" s="74">
        <v>0</v>
      </c>
      <c r="E320" s="74">
        <v>0</v>
      </c>
      <c r="F320" s="74">
        <v>0</v>
      </c>
      <c r="G320" s="74">
        <v>0</v>
      </c>
      <c r="H320" s="74">
        <v>0</v>
      </c>
      <c r="I320" s="74">
        <v>0</v>
      </c>
      <c r="J320" s="74">
        <v>0</v>
      </c>
      <c r="K320" s="74">
        <v>0</v>
      </c>
      <c r="L320" s="74">
        <v>0</v>
      </c>
      <c r="M320" s="74">
        <v>0</v>
      </c>
      <c r="N320" s="74">
        <v>0</v>
      </c>
      <c r="O320" s="74">
        <v>0</v>
      </c>
      <c r="P320" s="74">
        <v>0</v>
      </c>
      <c r="Q320" s="74">
        <v>0</v>
      </c>
      <c r="R320" s="74">
        <v>0</v>
      </c>
      <c r="S320" s="74">
        <v>0</v>
      </c>
      <c r="T320" s="74">
        <v>0</v>
      </c>
      <c r="U320" s="67">
        <v>0</v>
      </c>
      <c r="V320" s="67">
        <v>0</v>
      </c>
      <c r="W320" s="167" t="s">
        <v>235</v>
      </c>
      <c r="X320" s="13" t="s">
        <v>119</v>
      </c>
      <c r="Y320" s="74">
        <v>0</v>
      </c>
      <c r="Z320" s="74">
        <v>0</v>
      </c>
      <c r="AA320" s="74">
        <v>0</v>
      </c>
      <c r="AB320" s="74">
        <v>0</v>
      </c>
      <c r="AC320" s="74">
        <v>0</v>
      </c>
      <c r="AD320" s="74">
        <v>0</v>
      </c>
      <c r="AE320" s="74">
        <v>0</v>
      </c>
      <c r="AF320" s="74">
        <v>0</v>
      </c>
      <c r="AG320" s="74">
        <v>0</v>
      </c>
      <c r="AH320" s="74">
        <v>0</v>
      </c>
      <c r="AI320" s="74">
        <v>0</v>
      </c>
      <c r="AJ320" s="74">
        <v>0</v>
      </c>
      <c r="AK320" s="74">
        <v>0</v>
      </c>
      <c r="AL320" s="74">
        <v>0</v>
      </c>
      <c r="AM320" s="74">
        <v>0</v>
      </c>
      <c r="AN320" s="74">
        <v>0</v>
      </c>
      <c r="AO320" s="74">
        <v>0</v>
      </c>
      <c r="AP320" s="74">
        <v>0</v>
      </c>
      <c r="AQ320" s="67">
        <v>0</v>
      </c>
      <c r="AR320" s="67">
        <v>0</v>
      </c>
      <c r="AS320" s="167" t="s">
        <v>235</v>
      </c>
      <c r="AT320" s="13" t="s">
        <v>119</v>
      </c>
      <c r="AU320" s="74">
        <v>0</v>
      </c>
      <c r="AV320" s="74">
        <v>0</v>
      </c>
      <c r="AW320" s="74">
        <v>0</v>
      </c>
      <c r="AX320" s="74">
        <v>0</v>
      </c>
      <c r="AY320" s="74">
        <v>0</v>
      </c>
      <c r="AZ320" s="74">
        <v>0</v>
      </c>
      <c r="BA320" s="74">
        <v>0</v>
      </c>
      <c r="BB320" s="74">
        <v>0</v>
      </c>
      <c r="BC320" s="74">
        <v>0</v>
      </c>
      <c r="BD320" s="67">
        <v>0</v>
      </c>
      <c r="BE320" s="76">
        <v>0</v>
      </c>
      <c r="BF320" s="74">
        <v>0</v>
      </c>
      <c r="BG320" s="74">
        <v>0</v>
      </c>
      <c r="BH320" s="74">
        <v>0</v>
      </c>
      <c r="BI320" s="74">
        <v>0</v>
      </c>
      <c r="BJ320" s="167" t="s">
        <v>235</v>
      </c>
      <c r="BK320" s="13" t="s">
        <v>119</v>
      </c>
      <c r="BL320" s="74">
        <v>0</v>
      </c>
      <c r="BM320" s="74">
        <v>0</v>
      </c>
      <c r="BN320" s="74">
        <v>0</v>
      </c>
      <c r="BO320" s="74">
        <v>0</v>
      </c>
      <c r="BP320" s="74">
        <v>0</v>
      </c>
      <c r="BQ320" s="74">
        <v>0</v>
      </c>
      <c r="BR320" s="74">
        <v>0</v>
      </c>
      <c r="BS320" s="74">
        <v>0</v>
      </c>
      <c r="BT320" s="74">
        <v>0</v>
      </c>
      <c r="BU320" s="167" t="s">
        <v>235</v>
      </c>
      <c r="BV320" s="13" t="s">
        <v>119</v>
      </c>
      <c r="BW320" s="74">
        <v>0</v>
      </c>
      <c r="BX320" s="74">
        <v>0</v>
      </c>
      <c r="BY320" s="74">
        <v>0</v>
      </c>
      <c r="BZ320" s="74">
        <v>0</v>
      </c>
      <c r="CA320" s="74">
        <v>0</v>
      </c>
      <c r="CB320" s="74">
        <v>0</v>
      </c>
      <c r="CC320" s="74">
        <v>0</v>
      </c>
      <c r="CD320" s="74">
        <v>0</v>
      </c>
      <c r="CE320" s="74">
        <v>0</v>
      </c>
      <c r="CF320" s="74">
        <v>0</v>
      </c>
      <c r="CG320" s="74">
        <v>0</v>
      </c>
      <c r="CH320" s="74">
        <v>0</v>
      </c>
      <c r="CI320" s="74">
        <v>0</v>
      </c>
      <c r="CJ320" s="74">
        <v>0</v>
      </c>
      <c r="CK320" s="74">
        <v>0</v>
      </c>
      <c r="CL320" s="74">
        <v>0</v>
      </c>
      <c r="CM320" s="74">
        <v>0</v>
      </c>
      <c r="CN320" s="74">
        <v>0</v>
      </c>
      <c r="CO320" s="167" t="s">
        <v>235</v>
      </c>
      <c r="CP320" s="13" t="s">
        <v>119</v>
      </c>
      <c r="CQ320" s="5">
        <v>0</v>
      </c>
      <c r="CR320" s="5">
        <v>0</v>
      </c>
      <c r="CS320" s="5">
        <v>0</v>
      </c>
      <c r="CT320" s="5">
        <v>0</v>
      </c>
      <c r="CU320" s="5">
        <v>0</v>
      </c>
      <c r="CV320" s="29">
        <v>0</v>
      </c>
      <c r="CW320" s="5">
        <v>0</v>
      </c>
      <c r="CX320" s="5">
        <v>0</v>
      </c>
      <c r="CY320" s="72">
        <v>0</v>
      </c>
      <c r="CZ320" s="5">
        <v>0</v>
      </c>
      <c r="DA320" s="167" t="s">
        <v>235</v>
      </c>
      <c r="DB320" s="13" t="s">
        <v>119</v>
      </c>
      <c r="DC320" s="74">
        <v>0</v>
      </c>
      <c r="DD320" s="74">
        <v>0</v>
      </c>
      <c r="DE320" s="74">
        <v>0</v>
      </c>
      <c r="DF320" s="74">
        <v>0</v>
      </c>
      <c r="DG320" s="74">
        <v>0</v>
      </c>
      <c r="DH320" s="74">
        <v>0</v>
      </c>
      <c r="DI320" s="74">
        <v>0</v>
      </c>
      <c r="DJ320" s="74">
        <v>0</v>
      </c>
      <c r="DK320" s="74">
        <v>0</v>
      </c>
      <c r="DL320" s="74">
        <v>0</v>
      </c>
      <c r="DM320" s="74">
        <v>0</v>
      </c>
      <c r="DN320" s="74">
        <v>0</v>
      </c>
      <c r="DO320" s="74">
        <v>0</v>
      </c>
      <c r="DP320" s="74">
        <v>0</v>
      </c>
      <c r="DQ320" s="74">
        <v>0</v>
      </c>
      <c r="DR320" s="135"/>
      <c r="DS320" s="138" t="s">
        <v>235</v>
      </c>
      <c r="DT320" s="138" t="s">
        <v>4443</v>
      </c>
      <c r="DU320" s="138">
        <v>0</v>
      </c>
      <c r="DV320" s="138">
        <v>0</v>
      </c>
      <c r="DW320" s="139">
        <v>0</v>
      </c>
      <c r="DX320" s="139">
        <v>0</v>
      </c>
    </row>
    <row r="321" spans="1:128">
      <c r="A321" s="167"/>
      <c r="B321" s="13" t="s">
        <v>120</v>
      </c>
      <c r="C321" s="74">
        <v>736</v>
      </c>
      <c r="D321" s="74">
        <v>409</v>
      </c>
      <c r="E321" s="74">
        <v>300</v>
      </c>
      <c r="F321" s="74">
        <v>202</v>
      </c>
      <c r="G321" s="74">
        <v>123</v>
      </c>
      <c r="H321" s="74">
        <v>73</v>
      </c>
      <c r="I321" s="74">
        <v>27</v>
      </c>
      <c r="J321" s="74">
        <v>18</v>
      </c>
      <c r="K321" s="74">
        <v>107</v>
      </c>
      <c r="L321" s="74">
        <v>38</v>
      </c>
      <c r="M321" s="74">
        <v>375</v>
      </c>
      <c r="N321" s="74">
        <v>208</v>
      </c>
      <c r="O321" s="74">
        <v>84</v>
      </c>
      <c r="P321" s="74">
        <v>39</v>
      </c>
      <c r="Q321" s="74">
        <v>32</v>
      </c>
      <c r="R321" s="74">
        <v>18</v>
      </c>
      <c r="S321" s="74">
        <v>74</v>
      </c>
      <c r="T321" s="74">
        <v>30</v>
      </c>
      <c r="U321" s="67">
        <v>1858</v>
      </c>
      <c r="V321" s="67">
        <v>1035</v>
      </c>
      <c r="W321" s="167"/>
      <c r="X321" s="13" t="s">
        <v>120</v>
      </c>
      <c r="Y321" s="74">
        <v>70</v>
      </c>
      <c r="Z321" s="74">
        <v>44</v>
      </c>
      <c r="AA321" s="74">
        <v>31</v>
      </c>
      <c r="AB321" s="74">
        <v>17</v>
      </c>
      <c r="AC321" s="74">
        <v>16</v>
      </c>
      <c r="AD321" s="74">
        <v>12</v>
      </c>
      <c r="AE321" s="74">
        <v>0</v>
      </c>
      <c r="AF321" s="74">
        <v>0</v>
      </c>
      <c r="AG321" s="74">
        <v>13</v>
      </c>
      <c r="AH321" s="74">
        <v>5</v>
      </c>
      <c r="AI321" s="74">
        <v>40</v>
      </c>
      <c r="AJ321" s="74">
        <v>19</v>
      </c>
      <c r="AK321" s="74">
        <v>14</v>
      </c>
      <c r="AL321" s="74">
        <v>14</v>
      </c>
      <c r="AM321" s="74">
        <v>2</v>
      </c>
      <c r="AN321" s="74">
        <v>1</v>
      </c>
      <c r="AO321" s="74">
        <v>31</v>
      </c>
      <c r="AP321" s="74">
        <v>6</v>
      </c>
      <c r="AQ321" s="67">
        <v>217</v>
      </c>
      <c r="AR321" s="67">
        <v>118</v>
      </c>
      <c r="AS321" s="167"/>
      <c r="AT321" s="13" t="s">
        <v>120</v>
      </c>
      <c r="AU321" s="74">
        <v>9</v>
      </c>
      <c r="AV321" s="74">
        <v>5</v>
      </c>
      <c r="AW321" s="74">
        <v>2</v>
      </c>
      <c r="AX321" s="74">
        <v>2</v>
      </c>
      <c r="AY321" s="74">
        <v>2</v>
      </c>
      <c r="AZ321" s="74">
        <v>5</v>
      </c>
      <c r="BA321" s="74">
        <v>2</v>
      </c>
      <c r="BB321" s="74">
        <v>2</v>
      </c>
      <c r="BC321" s="74">
        <v>1</v>
      </c>
      <c r="BD321" s="67">
        <v>30</v>
      </c>
      <c r="BE321" s="76">
        <v>31</v>
      </c>
      <c r="BF321" s="74">
        <v>26</v>
      </c>
      <c r="BG321" s="74">
        <v>15</v>
      </c>
      <c r="BH321" s="74">
        <v>0</v>
      </c>
      <c r="BI321" s="74">
        <v>3</v>
      </c>
      <c r="BJ321" s="167"/>
      <c r="BK321" s="13" t="s">
        <v>120</v>
      </c>
      <c r="BL321" s="74">
        <v>0</v>
      </c>
      <c r="BM321" s="74">
        <v>715</v>
      </c>
      <c r="BN321" s="74">
        <v>0</v>
      </c>
      <c r="BO321" s="74">
        <v>0</v>
      </c>
      <c r="BP321" s="74">
        <v>0</v>
      </c>
      <c r="BQ321" s="74">
        <v>8</v>
      </c>
      <c r="BR321" s="74">
        <v>30</v>
      </c>
      <c r="BS321" s="74">
        <v>25</v>
      </c>
      <c r="BT321" s="74">
        <v>22</v>
      </c>
      <c r="BU321" s="167"/>
      <c r="BV321" s="13" t="s">
        <v>120</v>
      </c>
      <c r="BW321" s="74">
        <v>242</v>
      </c>
      <c r="BX321" s="74">
        <v>137</v>
      </c>
      <c r="BY321" s="74">
        <v>242</v>
      </c>
      <c r="BZ321" s="74">
        <v>137</v>
      </c>
      <c r="CA321" s="74">
        <v>131</v>
      </c>
      <c r="CB321" s="74">
        <v>74</v>
      </c>
      <c r="CC321" s="74">
        <v>16</v>
      </c>
      <c r="CD321" s="74">
        <v>6</v>
      </c>
      <c r="CE321" s="74">
        <v>16</v>
      </c>
      <c r="CF321" s="74">
        <v>6</v>
      </c>
      <c r="CG321" s="74">
        <v>7</v>
      </c>
      <c r="CH321" s="74">
        <v>2</v>
      </c>
      <c r="CI321" s="74">
        <v>103</v>
      </c>
      <c r="CJ321" s="74">
        <v>46</v>
      </c>
      <c r="CK321" s="74">
        <v>103</v>
      </c>
      <c r="CL321" s="74">
        <v>46</v>
      </c>
      <c r="CM321" s="74">
        <v>28</v>
      </c>
      <c r="CN321" s="74">
        <v>8</v>
      </c>
      <c r="CO321" s="167"/>
      <c r="CP321" s="13" t="s">
        <v>120</v>
      </c>
      <c r="CQ321" s="5">
        <v>35</v>
      </c>
      <c r="CR321" s="5">
        <v>7</v>
      </c>
      <c r="CS321" s="5">
        <v>0</v>
      </c>
      <c r="CT321" s="5">
        <v>28</v>
      </c>
      <c r="CU321" s="5">
        <v>0</v>
      </c>
      <c r="CV321" s="29">
        <v>70</v>
      </c>
      <c r="CW321" s="5">
        <v>29</v>
      </c>
      <c r="CX321" s="5">
        <v>18</v>
      </c>
      <c r="CY321" s="72">
        <v>16</v>
      </c>
      <c r="CZ321" s="5">
        <v>5</v>
      </c>
      <c r="DA321" s="167"/>
      <c r="DB321" s="13" t="s">
        <v>120</v>
      </c>
      <c r="DC321" s="74">
        <v>143</v>
      </c>
      <c r="DD321" s="74">
        <v>146</v>
      </c>
      <c r="DE321" s="74">
        <v>3</v>
      </c>
      <c r="DF321" s="74">
        <v>0</v>
      </c>
      <c r="DG321" s="74">
        <v>3</v>
      </c>
      <c r="DH321" s="74">
        <v>2</v>
      </c>
      <c r="DI321" s="74">
        <v>167</v>
      </c>
      <c r="DJ321" s="74">
        <v>5</v>
      </c>
      <c r="DK321" s="74">
        <v>6</v>
      </c>
      <c r="DL321" s="74">
        <v>0</v>
      </c>
      <c r="DM321" s="74">
        <v>0</v>
      </c>
      <c r="DN321" s="74">
        <v>0</v>
      </c>
      <c r="DO321" s="74">
        <v>0</v>
      </c>
      <c r="DP321" s="74">
        <v>7</v>
      </c>
      <c r="DQ321" s="74">
        <v>6</v>
      </c>
      <c r="DR321" s="135"/>
      <c r="DS321" s="138" t="s">
        <v>235</v>
      </c>
      <c r="DT321" s="138" t="s">
        <v>4444</v>
      </c>
      <c r="DU321" s="138">
        <v>361</v>
      </c>
      <c r="DV321" s="138">
        <v>166</v>
      </c>
      <c r="DW321" s="139">
        <v>1430</v>
      </c>
      <c r="DX321" s="139">
        <v>475</v>
      </c>
    </row>
    <row r="322" spans="1:128">
      <c r="A322" s="167"/>
      <c r="B322" s="103" t="s">
        <v>102</v>
      </c>
      <c r="C322" s="105">
        <v>736</v>
      </c>
      <c r="D322" s="105">
        <v>409</v>
      </c>
      <c r="E322" s="105">
        <v>300</v>
      </c>
      <c r="F322" s="105">
        <v>202</v>
      </c>
      <c r="G322" s="105">
        <v>123</v>
      </c>
      <c r="H322" s="105">
        <v>73</v>
      </c>
      <c r="I322" s="105">
        <v>27</v>
      </c>
      <c r="J322" s="105">
        <v>18</v>
      </c>
      <c r="K322" s="105">
        <v>107</v>
      </c>
      <c r="L322" s="105">
        <v>38</v>
      </c>
      <c r="M322" s="105">
        <v>375</v>
      </c>
      <c r="N322" s="105">
        <v>208</v>
      </c>
      <c r="O322" s="105">
        <v>84</v>
      </c>
      <c r="P322" s="105">
        <v>39</v>
      </c>
      <c r="Q322" s="105">
        <v>32</v>
      </c>
      <c r="R322" s="105">
        <v>18</v>
      </c>
      <c r="S322" s="105">
        <v>74</v>
      </c>
      <c r="T322" s="105">
        <v>30</v>
      </c>
      <c r="U322" s="105">
        <v>1858</v>
      </c>
      <c r="V322" s="105">
        <v>1035</v>
      </c>
      <c r="W322" s="167"/>
      <c r="X322" s="103" t="s">
        <v>102</v>
      </c>
      <c r="Y322" s="105">
        <v>70</v>
      </c>
      <c r="Z322" s="105">
        <v>44</v>
      </c>
      <c r="AA322" s="105">
        <v>31</v>
      </c>
      <c r="AB322" s="105">
        <v>17</v>
      </c>
      <c r="AC322" s="105">
        <v>16</v>
      </c>
      <c r="AD322" s="105">
        <v>12</v>
      </c>
      <c r="AE322" s="105">
        <v>0</v>
      </c>
      <c r="AF322" s="105">
        <v>0</v>
      </c>
      <c r="AG322" s="105">
        <v>13</v>
      </c>
      <c r="AH322" s="105">
        <v>5</v>
      </c>
      <c r="AI322" s="105">
        <v>40</v>
      </c>
      <c r="AJ322" s="105">
        <v>19</v>
      </c>
      <c r="AK322" s="105">
        <v>14</v>
      </c>
      <c r="AL322" s="105">
        <v>14</v>
      </c>
      <c r="AM322" s="105">
        <v>2</v>
      </c>
      <c r="AN322" s="105">
        <v>1</v>
      </c>
      <c r="AO322" s="105">
        <v>31</v>
      </c>
      <c r="AP322" s="105">
        <v>6</v>
      </c>
      <c r="AQ322" s="105">
        <v>217</v>
      </c>
      <c r="AR322" s="105">
        <v>118</v>
      </c>
      <c r="AS322" s="167"/>
      <c r="AT322" s="103" t="s">
        <v>102</v>
      </c>
      <c r="AU322" s="105">
        <v>9</v>
      </c>
      <c r="AV322" s="105">
        <v>5</v>
      </c>
      <c r="AW322" s="105">
        <v>2</v>
      </c>
      <c r="AX322" s="105">
        <v>2</v>
      </c>
      <c r="AY322" s="105">
        <v>2</v>
      </c>
      <c r="AZ322" s="105">
        <v>5</v>
      </c>
      <c r="BA322" s="105">
        <v>2</v>
      </c>
      <c r="BB322" s="105">
        <v>2</v>
      </c>
      <c r="BC322" s="105">
        <v>1</v>
      </c>
      <c r="BD322" s="105">
        <v>30</v>
      </c>
      <c r="BE322" s="105">
        <v>31</v>
      </c>
      <c r="BF322" s="105">
        <v>26</v>
      </c>
      <c r="BG322" s="105">
        <v>15</v>
      </c>
      <c r="BH322" s="105">
        <v>0</v>
      </c>
      <c r="BI322" s="105">
        <v>3</v>
      </c>
      <c r="BJ322" s="167"/>
      <c r="BK322" s="103" t="s">
        <v>102</v>
      </c>
      <c r="BL322" s="105">
        <v>0</v>
      </c>
      <c r="BM322" s="105">
        <v>715</v>
      </c>
      <c r="BN322" s="105">
        <v>0</v>
      </c>
      <c r="BO322" s="105">
        <v>0</v>
      </c>
      <c r="BP322" s="105">
        <v>0</v>
      </c>
      <c r="BQ322" s="105">
        <v>8</v>
      </c>
      <c r="BR322" s="105">
        <v>30</v>
      </c>
      <c r="BS322" s="105">
        <v>25</v>
      </c>
      <c r="BT322" s="105">
        <v>22</v>
      </c>
      <c r="BU322" s="167"/>
      <c r="BV322" s="103" t="s">
        <v>102</v>
      </c>
      <c r="BW322" s="105">
        <v>242</v>
      </c>
      <c r="BX322" s="105">
        <v>137</v>
      </c>
      <c r="BY322" s="105">
        <v>242</v>
      </c>
      <c r="BZ322" s="105">
        <v>137</v>
      </c>
      <c r="CA322" s="105">
        <v>131</v>
      </c>
      <c r="CB322" s="105">
        <v>74</v>
      </c>
      <c r="CC322" s="105">
        <v>16</v>
      </c>
      <c r="CD322" s="105">
        <v>6</v>
      </c>
      <c r="CE322" s="105">
        <v>16</v>
      </c>
      <c r="CF322" s="105">
        <v>6</v>
      </c>
      <c r="CG322" s="105">
        <v>7</v>
      </c>
      <c r="CH322" s="105">
        <v>2</v>
      </c>
      <c r="CI322" s="105">
        <v>103</v>
      </c>
      <c r="CJ322" s="105">
        <v>46</v>
      </c>
      <c r="CK322" s="105">
        <v>103</v>
      </c>
      <c r="CL322" s="105">
        <v>46</v>
      </c>
      <c r="CM322" s="105">
        <v>28</v>
      </c>
      <c r="CN322" s="105">
        <v>8</v>
      </c>
      <c r="CO322" s="167"/>
      <c r="CP322" s="105" t="s">
        <v>102</v>
      </c>
      <c r="CQ322" s="105">
        <v>35</v>
      </c>
      <c r="CR322" s="105">
        <v>7</v>
      </c>
      <c r="CS322" s="105">
        <v>0</v>
      </c>
      <c r="CT322" s="105">
        <v>28</v>
      </c>
      <c r="CU322" s="105">
        <v>0</v>
      </c>
      <c r="CV322" s="105">
        <v>70</v>
      </c>
      <c r="CW322" s="105">
        <v>29</v>
      </c>
      <c r="CX322" s="105">
        <v>18</v>
      </c>
      <c r="CY322" s="105">
        <v>16</v>
      </c>
      <c r="CZ322" s="105">
        <v>5</v>
      </c>
      <c r="DA322" s="167"/>
      <c r="DB322" s="103" t="s">
        <v>102</v>
      </c>
      <c r="DC322" s="105">
        <v>143</v>
      </c>
      <c r="DD322" s="105">
        <v>146</v>
      </c>
      <c r="DE322" s="105">
        <v>3</v>
      </c>
      <c r="DF322" s="105">
        <v>0</v>
      </c>
      <c r="DG322" s="105">
        <v>3</v>
      </c>
      <c r="DH322" s="105">
        <v>2</v>
      </c>
      <c r="DI322" s="105">
        <v>167</v>
      </c>
      <c r="DJ322" s="105">
        <v>5</v>
      </c>
      <c r="DK322" s="105">
        <v>6</v>
      </c>
      <c r="DL322" s="105">
        <v>0</v>
      </c>
      <c r="DM322" s="105">
        <v>0</v>
      </c>
      <c r="DN322" s="105">
        <v>0</v>
      </c>
      <c r="DO322" s="105">
        <v>0</v>
      </c>
      <c r="DP322" s="105">
        <v>7</v>
      </c>
      <c r="DQ322" s="105">
        <v>6</v>
      </c>
      <c r="DR322" s="135"/>
      <c r="DS322" s="138" t="s">
        <v>235</v>
      </c>
      <c r="DT322" s="138" t="s">
        <v>4445</v>
      </c>
      <c r="DU322" s="138">
        <v>361</v>
      </c>
      <c r="DV322" s="138">
        <v>166</v>
      </c>
      <c r="DW322" s="139">
        <v>1430</v>
      </c>
      <c r="DX322" s="139">
        <v>475</v>
      </c>
    </row>
    <row r="323" spans="1:128">
      <c r="A323" s="163" t="s">
        <v>397</v>
      </c>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t="s">
        <v>398</v>
      </c>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t="s">
        <v>399</v>
      </c>
      <c r="AT323" s="163"/>
      <c r="AU323" s="163"/>
      <c r="AV323" s="163"/>
      <c r="AW323" s="163"/>
      <c r="AX323" s="163"/>
      <c r="AY323" s="163"/>
      <c r="AZ323" s="163"/>
      <c r="BA323" s="163"/>
      <c r="BB323" s="163"/>
      <c r="BC323" s="163"/>
      <c r="BD323" s="163"/>
      <c r="BE323" s="163"/>
      <c r="BF323" s="163"/>
      <c r="BG323" s="163"/>
      <c r="BH323" s="163"/>
      <c r="BI323" s="163"/>
      <c r="BJ323" s="163" t="s">
        <v>400</v>
      </c>
      <c r="BK323" s="163"/>
      <c r="BL323" s="163"/>
      <c r="BM323" s="163"/>
      <c r="BN323" s="163"/>
      <c r="BO323" s="163"/>
      <c r="BP323" s="163"/>
      <c r="BQ323" s="163"/>
      <c r="BR323" s="163"/>
      <c r="BS323" s="163"/>
      <c r="BT323" s="163"/>
      <c r="BU323" s="163" t="s">
        <v>4589</v>
      </c>
      <c r="BV323" s="163"/>
      <c r="BW323" s="163"/>
      <c r="BX323" s="163"/>
      <c r="BY323" s="163"/>
      <c r="BZ323" s="163"/>
      <c r="CA323" s="163"/>
      <c r="CB323" s="163"/>
      <c r="CC323" s="163"/>
      <c r="CD323" s="163"/>
      <c r="CE323" s="163"/>
      <c r="CF323" s="163"/>
      <c r="CG323" s="163"/>
      <c r="CH323" s="163"/>
      <c r="CI323" s="163"/>
      <c r="CJ323" s="163"/>
      <c r="CK323" s="163"/>
      <c r="CL323" s="163"/>
      <c r="CM323" s="163"/>
      <c r="CN323" s="163"/>
      <c r="CO323" s="163" t="s">
        <v>401</v>
      </c>
      <c r="CP323" s="163"/>
      <c r="CQ323" s="163"/>
      <c r="CR323" s="163"/>
      <c r="CS323" s="163"/>
      <c r="CT323" s="163"/>
      <c r="CU323" s="163"/>
      <c r="CV323" s="163"/>
      <c r="CW323" s="163"/>
      <c r="CX323" s="163"/>
      <c r="CY323" s="163"/>
      <c r="CZ323" s="163"/>
      <c r="DA323" s="163" t="s">
        <v>402</v>
      </c>
      <c r="DB323" s="163"/>
      <c r="DC323" s="163"/>
      <c r="DD323" s="163"/>
      <c r="DE323" s="163"/>
      <c r="DF323" s="163"/>
      <c r="DG323" s="163"/>
      <c r="DH323" s="163"/>
      <c r="DI323" s="163"/>
      <c r="DJ323" s="163"/>
      <c r="DK323" s="163"/>
      <c r="DL323" s="163"/>
      <c r="DM323" s="163"/>
      <c r="DN323" s="163"/>
      <c r="DO323" s="163"/>
      <c r="DP323" s="163"/>
      <c r="DQ323" s="163"/>
      <c r="DR323" s="135"/>
      <c r="DS323" s="138" t="s">
        <v>397</v>
      </c>
      <c r="DT323" s="138" t="s">
        <v>397</v>
      </c>
      <c r="DU323" s="138">
        <v>0</v>
      </c>
      <c r="DV323" s="138">
        <v>0</v>
      </c>
      <c r="DW323" s="139">
        <v>0</v>
      </c>
      <c r="DX323" s="139">
        <v>0</v>
      </c>
    </row>
    <row r="324" spans="1:128">
      <c r="A324" s="163" t="s">
        <v>4174</v>
      </c>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t="s">
        <v>4174</v>
      </c>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t="s">
        <v>4174</v>
      </c>
      <c r="AT324" s="163"/>
      <c r="AU324" s="163"/>
      <c r="AV324" s="163"/>
      <c r="AW324" s="163"/>
      <c r="AX324" s="163"/>
      <c r="AY324" s="163"/>
      <c r="AZ324" s="163"/>
      <c r="BA324" s="163"/>
      <c r="BB324" s="163"/>
      <c r="BC324" s="163"/>
      <c r="BD324" s="163"/>
      <c r="BE324" s="163"/>
      <c r="BF324" s="163"/>
      <c r="BG324" s="163"/>
      <c r="BH324" s="163"/>
      <c r="BI324" s="163"/>
      <c r="BJ324" s="185" t="s">
        <v>4174</v>
      </c>
      <c r="BK324" s="185"/>
      <c r="BL324" s="185"/>
      <c r="BM324" s="185"/>
      <c r="BN324" s="185"/>
      <c r="BO324" s="185"/>
      <c r="BP324" s="185"/>
      <c r="BQ324" s="185"/>
      <c r="BR324" s="185"/>
      <c r="BS324" s="185"/>
      <c r="BT324" s="185"/>
      <c r="BU324" s="210" t="s">
        <v>4175</v>
      </c>
      <c r="BV324" s="210"/>
      <c r="BW324" s="210"/>
      <c r="BX324" s="210"/>
      <c r="BY324" s="210"/>
      <c r="BZ324" s="210"/>
      <c r="CA324" s="210"/>
      <c r="CB324" s="210"/>
      <c r="CC324" s="210"/>
      <c r="CD324" s="210"/>
      <c r="CE324" s="210"/>
      <c r="CF324" s="210"/>
      <c r="CG324" s="210"/>
      <c r="CH324" s="210"/>
      <c r="CI324" s="210"/>
      <c r="CJ324" s="210"/>
      <c r="CK324" s="210"/>
      <c r="CL324" s="210"/>
      <c r="CM324" s="210"/>
      <c r="CN324" s="210"/>
      <c r="CO324" s="163" t="s">
        <v>4174</v>
      </c>
      <c r="CP324" s="163"/>
      <c r="CQ324" s="163"/>
      <c r="CR324" s="163"/>
      <c r="CS324" s="163"/>
      <c r="CT324" s="163"/>
      <c r="CU324" s="163"/>
      <c r="CV324" s="163"/>
      <c r="CW324" s="163"/>
      <c r="CX324" s="163"/>
      <c r="CY324" s="163"/>
      <c r="CZ324" s="163"/>
      <c r="DA324" s="185" t="s">
        <v>4174</v>
      </c>
      <c r="DB324" s="185"/>
      <c r="DC324" s="185"/>
      <c r="DD324" s="185"/>
      <c r="DE324" s="185"/>
      <c r="DF324" s="185"/>
      <c r="DG324" s="185"/>
      <c r="DH324" s="185"/>
      <c r="DI324" s="185"/>
      <c r="DJ324" s="185"/>
      <c r="DK324" s="185"/>
      <c r="DL324" s="185"/>
      <c r="DM324" s="185"/>
      <c r="DN324" s="185"/>
      <c r="DO324" s="185"/>
      <c r="DP324" s="185"/>
      <c r="DQ324" s="185"/>
      <c r="DR324" s="135"/>
      <c r="DS324" s="138" t="s">
        <v>4174</v>
      </c>
      <c r="DT324" s="138" t="s">
        <v>4174</v>
      </c>
      <c r="DU324" s="138">
        <v>0</v>
      </c>
      <c r="DV324" s="138">
        <v>0</v>
      </c>
      <c r="DW324" s="139">
        <v>0</v>
      </c>
      <c r="DX324" s="139">
        <v>0</v>
      </c>
    </row>
    <row r="325" spans="1:128" ht="14.45" customHeight="1">
      <c r="A325" s="164" t="s">
        <v>2</v>
      </c>
      <c r="B325" s="164" t="s">
        <v>113</v>
      </c>
      <c r="C325" s="163" t="s">
        <v>41</v>
      </c>
      <c r="D325" s="163"/>
      <c r="E325" s="163" t="s">
        <v>101</v>
      </c>
      <c r="F325" s="163"/>
      <c r="G325" s="163" t="s">
        <v>42</v>
      </c>
      <c r="H325" s="163"/>
      <c r="I325" s="163" t="s">
        <v>43</v>
      </c>
      <c r="J325" s="163"/>
      <c r="K325" s="209" t="s">
        <v>44</v>
      </c>
      <c r="L325" s="209"/>
      <c r="M325" s="163" t="s">
        <v>390</v>
      </c>
      <c r="N325" s="163"/>
      <c r="O325" s="163" t="s">
        <v>391</v>
      </c>
      <c r="P325" s="163"/>
      <c r="Q325" s="163" t="s">
        <v>392</v>
      </c>
      <c r="R325" s="163"/>
      <c r="S325" s="163" t="s">
        <v>393</v>
      </c>
      <c r="T325" s="163"/>
      <c r="U325" s="163" t="s">
        <v>102</v>
      </c>
      <c r="V325" s="163"/>
      <c r="W325" s="164" t="s">
        <v>2</v>
      </c>
      <c r="X325" s="164" t="s">
        <v>113</v>
      </c>
      <c r="Y325" s="163" t="s">
        <v>41</v>
      </c>
      <c r="Z325" s="163"/>
      <c r="AA325" s="163" t="s">
        <v>101</v>
      </c>
      <c r="AB325" s="163"/>
      <c r="AC325" s="163" t="s">
        <v>42</v>
      </c>
      <c r="AD325" s="163"/>
      <c r="AE325" s="163" t="s">
        <v>43</v>
      </c>
      <c r="AF325" s="163"/>
      <c r="AG325" s="209" t="s">
        <v>44</v>
      </c>
      <c r="AH325" s="209"/>
      <c r="AI325" s="163" t="s">
        <v>390</v>
      </c>
      <c r="AJ325" s="163"/>
      <c r="AK325" s="163" t="s">
        <v>391</v>
      </c>
      <c r="AL325" s="163"/>
      <c r="AM325" s="163" t="s">
        <v>392</v>
      </c>
      <c r="AN325" s="163"/>
      <c r="AO325" s="163" t="s">
        <v>393</v>
      </c>
      <c r="AP325" s="163"/>
      <c r="AQ325" s="163" t="s">
        <v>102</v>
      </c>
      <c r="AR325" s="163"/>
      <c r="AS325" s="164" t="s">
        <v>2</v>
      </c>
      <c r="AT325" s="164" t="s">
        <v>113</v>
      </c>
      <c r="AU325" s="164" t="s">
        <v>363</v>
      </c>
      <c r="AV325" s="164"/>
      <c r="AW325" s="164"/>
      <c r="AX325" s="164"/>
      <c r="AY325" s="164"/>
      <c r="AZ325" s="164"/>
      <c r="BA325" s="164"/>
      <c r="BB325" s="164"/>
      <c r="BC325" s="164"/>
      <c r="BD325" s="164"/>
      <c r="BE325" s="164" t="s">
        <v>165</v>
      </c>
      <c r="BF325" s="164"/>
      <c r="BG325" s="164"/>
      <c r="BH325" s="164"/>
      <c r="BI325" s="164" t="s">
        <v>168</v>
      </c>
      <c r="BJ325" s="164" t="s">
        <v>2</v>
      </c>
      <c r="BK325" s="164" t="s">
        <v>113</v>
      </c>
      <c r="BL325" s="185" t="s">
        <v>169</v>
      </c>
      <c r="BM325" s="185"/>
      <c r="BN325" s="185"/>
      <c r="BO325" s="185"/>
      <c r="BP325" s="185"/>
      <c r="BQ325" s="185"/>
      <c r="BR325" s="185"/>
      <c r="BS325" s="185"/>
      <c r="BT325" s="185"/>
      <c r="BU325" s="164" t="s">
        <v>2</v>
      </c>
      <c r="BV325" s="164" t="s">
        <v>113</v>
      </c>
      <c r="BW325" s="185" t="s">
        <v>394</v>
      </c>
      <c r="BX325" s="185"/>
      <c r="BY325" s="185"/>
      <c r="BZ325" s="185"/>
      <c r="CA325" s="185"/>
      <c r="CB325" s="185"/>
      <c r="CC325" s="185" t="s">
        <v>395</v>
      </c>
      <c r="CD325" s="185"/>
      <c r="CE325" s="185"/>
      <c r="CF325" s="185"/>
      <c r="CG325" s="185"/>
      <c r="CH325" s="185"/>
      <c r="CI325" s="185" t="s">
        <v>396</v>
      </c>
      <c r="CJ325" s="185"/>
      <c r="CK325" s="185"/>
      <c r="CL325" s="185"/>
      <c r="CM325" s="185"/>
      <c r="CN325" s="185"/>
      <c r="CO325" s="190" t="s">
        <v>2</v>
      </c>
      <c r="CP325" s="190" t="s">
        <v>113</v>
      </c>
      <c r="CQ325" s="163" t="s">
        <v>166</v>
      </c>
      <c r="CR325" s="163"/>
      <c r="CS325" s="163"/>
      <c r="CT325" s="163"/>
      <c r="CU325" s="163"/>
      <c r="CV325" s="163"/>
      <c r="CW325" s="163"/>
      <c r="CX325" s="163"/>
      <c r="CY325" s="163" t="s">
        <v>167</v>
      </c>
      <c r="CZ325" s="163"/>
      <c r="DA325" s="164" t="s">
        <v>2</v>
      </c>
      <c r="DB325" s="164" t="s">
        <v>113</v>
      </c>
      <c r="DC325" s="185" t="s">
        <v>371</v>
      </c>
      <c r="DD325" s="185"/>
      <c r="DE325" s="185"/>
      <c r="DF325" s="185"/>
      <c r="DG325" s="185"/>
      <c r="DH325" s="185"/>
      <c r="DI325" s="185"/>
      <c r="DJ325" s="185"/>
      <c r="DK325" s="185"/>
      <c r="DL325" s="185"/>
      <c r="DM325" s="185"/>
      <c r="DN325" s="185"/>
      <c r="DO325" s="185"/>
      <c r="DP325" s="185"/>
      <c r="DQ325" s="185"/>
      <c r="DR325" s="135"/>
      <c r="DS325" s="138" t="s">
        <v>2</v>
      </c>
      <c r="DT325" s="138" t="s">
        <v>4244</v>
      </c>
      <c r="DU325" s="138" t="e">
        <v>#VALUE!</v>
      </c>
      <c r="DV325" s="138">
        <v>0</v>
      </c>
      <c r="DW325" s="139" t="e">
        <v>#VALUE!</v>
      </c>
      <c r="DX325" s="139">
        <v>0</v>
      </c>
    </row>
    <row r="326" spans="1:128" ht="14.45" customHeight="1">
      <c r="A326" s="164"/>
      <c r="B326" s="164"/>
      <c r="C326" s="164" t="s">
        <v>170</v>
      </c>
      <c r="D326" s="164" t="s">
        <v>57</v>
      </c>
      <c r="E326" s="164" t="s">
        <v>170</v>
      </c>
      <c r="F326" s="164" t="s">
        <v>57</v>
      </c>
      <c r="G326" s="164" t="s">
        <v>170</v>
      </c>
      <c r="H326" s="164" t="s">
        <v>57</v>
      </c>
      <c r="I326" s="164" t="s">
        <v>170</v>
      </c>
      <c r="J326" s="164" t="s">
        <v>57</v>
      </c>
      <c r="K326" s="164" t="s">
        <v>170</v>
      </c>
      <c r="L326" s="164" t="s">
        <v>57</v>
      </c>
      <c r="M326" s="164" t="s">
        <v>170</v>
      </c>
      <c r="N326" s="164" t="s">
        <v>57</v>
      </c>
      <c r="O326" s="164" t="s">
        <v>170</v>
      </c>
      <c r="P326" s="164" t="s">
        <v>57</v>
      </c>
      <c r="Q326" s="164" t="s">
        <v>170</v>
      </c>
      <c r="R326" s="164" t="s">
        <v>57</v>
      </c>
      <c r="S326" s="164" t="s">
        <v>170</v>
      </c>
      <c r="T326" s="164" t="s">
        <v>57</v>
      </c>
      <c r="U326" s="164" t="s">
        <v>170</v>
      </c>
      <c r="V326" s="164" t="s">
        <v>57</v>
      </c>
      <c r="W326" s="164"/>
      <c r="X326" s="164"/>
      <c r="Y326" s="164" t="s">
        <v>170</v>
      </c>
      <c r="Z326" s="164" t="s">
        <v>57</v>
      </c>
      <c r="AA326" s="164" t="s">
        <v>170</v>
      </c>
      <c r="AB326" s="164" t="s">
        <v>57</v>
      </c>
      <c r="AC326" s="164" t="s">
        <v>170</v>
      </c>
      <c r="AD326" s="164" t="s">
        <v>57</v>
      </c>
      <c r="AE326" s="164" t="s">
        <v>170</v>
      </c>
      <c r="AF326" s="164" t="s">
        <v>57</v>
      </c>
      <c r="AG326" s="164" t="s">
        <v>170</v>
      </c>
      <c r="AH326" s="164" t="s">
        <v>57</v>
      </c>
      <c r="AI326" s="164" t="s">
        <v>170</v>
      </c>
      <c r="AJ326" s="164" t="s">
        <v>57</v>
      </c>
      <c r="AK326" s="164" t="s">
        <v>170</v>
      </c>
      <c r="AL326" s="164" t="s">
        <v>57</v>
      </c>
      <c r="AM326" s="164" t="s">
        <v>170</v>
      </c>
      <c r="AN326" s="164" t="s">
        <v>57</v>
      </c>
      <c r="AO326" s="164" t="s">
        <v>170</v>
      </c>
      <c r="AP326" s="164" t="s">
        <v>57</v>
      </c>
      <c r="AQ326" s="164" t="s">
        <v>170</v>
      </c>
      <c r="AR326" s="164" t="s">
        <v>57</v>
      </c>
      <c r="AS326" s="164"/>
      <c r="AT326" s="164"/>
      <c r="AU326" s="164" t="s">
        <v>41</v>
      </c>
      <c r="AV326" s="164" t="s">
        <v>101</v>
      </c>
      <c r="AW326" s="164" t="s">
        <v>42</v>
      </c>
      <c r="AX326" s="164" t="s">
        <v>43</v>
      </c>
      <c r="AY326" s="164" t="s">
        <v>44</v>
      </c>
      <c r="AZ326" s="164" t="s">
        <v>390</v>
      </c>
      <c r="BA326" s="164" t="s">
        <v>391</v>
      </c>
      <c r="BB326" s="164" t="s">
        <v>392</v>
      </c>
      <c r="BC326" s="164" t="s">
        <v>393</v>
      </c>
      <c r="BD326" s="164" t="s">
        <v>102</v>
      </c>
      <c r="BE326" s="204" t="s">
        <v>433</v>
      </c>
      <c r="BF326" s="204" t="s">
        <v>279</v>
      </c>
      <c r="BG326" s="204" t="s">
        <v>172</v>
      </c>
      <c r="BH326" s="204" t="s">
        <v>173</v>
      </c>
      <c r="BI326" s="164"/>
      <c r="BJ326" s="164"/>
      <c r="BK326" s="164"/>
      <c r="BL326" s="200" t="s">
        <v>434</v>
      </c>
      <c r="BM326" s="200" t="s">
        <v>344</v>
      </c>
      <c r="BN326" s="200" t="s">
        <v>435</v>
      </c>
      <c r="BO326" s="200" t="s">
        <v>436</v>
      </c>
      <c r="BP326" s="200" t="s">
        <v>437</v>
      </c>
      <c r="BQ326" s="200" t="s">
        <v>175</v>
      </c>
      <c r="BR326" s="200" t="s">
        <v>176</v>
      </c>
      <c r="BS326" s="200" t="s">
        <v>69</v>
      </c>
      <c r="BT326" s="200" t="s">
        <v>70</v>
      </c>
      <c r="BU326" s="164"/>
      <c r="BV326" s="164"/>
      <c r="BW326" s="185" t="s">
        <v>417</v>
      </c>
      <c r="BX326" s="185"/>
      <c r="BY326" s="185" t="s">
        <v>418</v>
      </c>
      <c r="BZ326" s="185"/>
      <c r="CA326" s="185" t="s">
        <v>419</v>
      </c>
      <c r="CB326" s="185"/>
      <c r="CC326" s="185" t="s">
        <v>417</v>
      </c>
      <c r="CD326" s="185"/>
      <c r="CE326" s="185" t="s">
        <v>418</v>
      </c>
      <c r="CF326" s="185"/>
      <c r="CG326" s="185" t="s">
        <v>419</v>
      </c>
      <c r="CH326" s="185"/>
      <c r="CI326" s="185" t="s">
        <v>417</v>
      </c>
      <c r="CJ326" s="185"/>
      <c r="CK326" s="185" t="s">
        <v>418</v>
      </c>
      <c r="CL326" s="185"/>
      <c r="CM326" s="185" t="s">
        <v>419</v>
      </c>
      <c r="CN326" s="185"/>
      <c r="CO326" s="190"/>
      <c r="CP326" s="190"/>
      <c r="CQ326" s="189" t="s">
        <v>338</v>
      </c>
      <c r="CR326" s="189" t="s">
        <v>341</v>
      </c>
      <c r="CS326" s="189" t="s">
        <v>339</v>
      </c>
      <c r="CT326" s="189" t="s">
        <v>340</v>
      </c>
      <c r="CU326" s="189" t="s">
        <v>342</v>
      </c>
      <c r="CV326" s="189" t="s">
        <v>66</v>
      </c>
      <c r="CW326" s="189" t="s">
        <v>174</v>
      </c>
      <c r="CX326" s="189" t="s">
        <v>280</v>
      </c>
      <c r="CY326" s="189" t="s">
        <v>66</v>
      </c>
      <c r="CZ326" s="189" t="s">
        <v>174</v>
      </c>
      <c r="DA326" s="164"/>
      <c r="DB326" s="164"/>
      <c r="DC326" s="189" t="s">
        <v>60</v>
      </c>
      <c r="DD326" s="189" t="s">
        <v>62</v>
      </c>
      <c r="DE326" s="189" t="s">
        <v>96</v>
      </c>
      <c r="DF326" s="189" t="s">
        <v>97</v>
      </c>
      <c r="DG326" s="189" t="s">
        <v>421</v>
      </c>
      <c r="DH326" s="189" t="s">
        <v>98</v>
      </c>
      <c r="DI326" s="189" t="s">
        <v>99</v>
      </c>
      <c r="DJ326" s="189" t="s">
        <v>83</v>
      </c>
      <c r="DK326" s="189" t="s">
        <v>420</v>
      </c>
      <c r="DL326" s="189" t="s">
        <v>100</v>
      </c>
      <c r="DM326" s="189" t="s">
        <v>422</v>
      </c>
      <c r="DN326" s="189" t="s">
        <v>86</v>
      </c>
      <c r="DO326" s="189" t="s">
        <v>68</v>
      </c>
      <c r="DP326" s="189" t="s">
        <v>67</v>
      </c>
      <c r="DQ326" s="189" t="s">
        <v>0</v>
      </c>
      <c r="DR326" s="135"/>
      <c r="DS326" s="138" t="s">
        <v>2</v>
      </c>
      <c r="DT326" s="138" t="s">
        <v>2</v>
      </c>
      <c r="DU326" s="138" t="e">
        <v>#VALUE!</v>
      </c>
      <c r="DV326" s="138" t="e">
        <v>#VALUE!</v>
      </c>
      <c r="DW326" s="139" t="e">
        <v>#VALUE!</v>
      </c>
      <c r="DX326" s="139">
        <v>0</v>
      </c>
    </row>
    <row r="327" spans="1:128" ht="24" customHeight="1">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c r="AA327" s="164"/>
      <c r="AB327" s="164"/>
      <c r="AC327" s="164"/>
      <c r="AD327" s="164"/>
      <c r="AE327" s="164"/>
      <c r="AF327" s="164"/>
      <c r="AG327" s="164"/>
      <c r="AH327" s="164"/>
      <c r="AI327" s="164"/>
      <c r="AJ327" s="164"/>
      <c r="AK327" s="164"/>
      <c r="AL327" s="164"/>
      <c r="AM327" s="164"/>
      <c r="AN327" s="164"/>
      <c r="AO327" s="164"/>
      <c r="AP327" s="164"/>
      <c r="AQ327" s="164"/>
      <c r="AR327" s="164"/>
      <c r="AS327" s="164"/>
      <c r="AT327" s="164"/>
      <c r="AU327" s="164"/>
      <c r="AV327" s="164"/>
      <c r="AW327" s="164"/>
      <c r="AX327" s="164"/>
      <c r="AY327" s="164"/>
      <c r="AZ327" s="164"/>
      <c r="BA327" s="164"/>
      <c r="BB327" s="164"/>
      <c r="BC327" s="164"/>
      <c r="BD327" s="164"/>
      <c r="BE327" s="204"/>
      <c r="BF327" s="204"/>
      <c r="BG327" s="204"/>
      <c r="BH327" s="204"/>
      <c r="BI327" s="164"/>
      <c r="BJ327" s="164"/>
      <c r="BK327" s="164"/>
      <c r="BL327" s="200"/>
      <c r="BM327" s="200"/>
      <c r="BN327" s="200"/>
      <c r="BO327" s="200"/>
      <c r="BP327" s="200"/>
      <c r="BQ327" s="200"/>
      <c r="BR327" s="200"/>
      <c r="BS327" s="200"/>
      <c r="BT327" s="200"/>
      <c r="BU327" s="164"/>
      <c r="BV327" s="164"/>
      <c r="BW327" s="67" t="s">
        <v>170</v>
      </c>
      <c r="BX327" s="67" t="s">
        <v>57</v>
      </c>
      <c r="BY327" s="67" t="s">
        <v>170</v>
      </c>
      <c r="BZ327" s="67" t="s">
        <v>57</v>
      </c>
      <c r="CA327" s="67" t="s">
        <v>170</v>
      </c>
      <c r="CB327" s="67" t="s">
        <v>57</v>
      </c>
      <c r="CC327" s="67" t="s">
        <v>170</v>
      </c>
      <c r="CD327" s="67" t="s">
        <v>57</v>
      </c>
      <c r="CE327" s="67" t="s">
        <v>170</v>
      </c>
      <c r="CF327" s="67" t="s">
        <v>57</v>
      </c>
      <c r="CG327" s="67" t="s">
        <v>170</v>
      </c>
      <c r="CH327" s="67" t="s">
        <v>57</v>
      </c>
      <c r="CI327" s="67" t="s">
        <v>170</v>
      </c>
      <c r="CJ327" s="67" t="s">
        <v>57</v>
      </c>
      <c r="CK327" s="67" t="s">
        <v>170</v>
      </c>
      <c r="CL327" s="67" t="s">
        <v>57</v>
      </c>
      <c r="CM327" s="67" t="s">
        <v>170</v>
      </c>
      <c r="CN327" s="67" t="s">
        <v>57</v>
      </c>
      <c r="CO327" s="190"/>
      <c r="CP327" s="190"/>
      <c r="CQ327" s="189"/>
      <c r="CR327" s="189"/>
      <c r="CS327" s="189"/>
      <c r="CT327" s="189"/>
      <c r="CU327" s="189"/>
      <c r="CV327" s="189"/>
      <c r="CW327" s="189"/>
      <c r="CX327" s="189"/>
      <c r="CY327" s="189"/>
      <c r="CZ327" s="189"/>
      <c r="DA327" s="164"/>
      <c r="DB327" s="164"/>
      <c r="DC327" s="189"/>
      <c r="DD327" s="189"/>
      <c r="DE327" s="189"/>
      <c r="DF327" s="189"/>
      <c r="DG327" s="189"/>
      <c r="DH327" s="189"/>
      <c r="DI327" s="189"/>
      <c r="DJ327" s="189"/>
      <c r="DK327" s="189"/>
      <c r="DL327" s="189"/>
      <c r="DM327" s="189"/>
      <c r="DN327" s="189"/>
      <c r="DO327" s="189"/>
      <c r="DP327" s="189"/>
      <c r="DQ327" s="189"/>
      <c r="DR327" s="135"/>
      <c r="DS327" s="138" t="s">
        <v>2</v>
      </c>
      <c r="DT327" s="138" t="s">
        <v>2</v>
      </c>
      <c r="DU327" s="138" t="e">
        <v>#VALUE!</v>
      </c>
      <c r="DV327" s="138" t="e">
        <v>#VALUE!</v>
      </c>
      <c r="DW327" s="139">
        <v>0</v>
      </c>
      <c r="DX327" s="139">
        <v>0</v>
      </c>
    </row>
    <row r="328" spans="1:128">
      <c r="A328" s="73" t="s">
        <v>137</v>
      </c>
      <c r="B328" s="83"/>
      <c r="C328" s="83"/>
      <c r="D328" s="83"/>
      <c r="E328" s="83"/>
      <c r="F328" s="83"/>
      <c r="G328" s="83"/>
      <c r="H328" s="83"/>
      <c r="I328" s="83"/>
      <c r="J328" s="83"/>
      <c r="K328" s="83"/>
      <c r="L328" s="83"/>
      <c r="M328" s="83"/>
      <c r="N328" s="83"/>
      <c r="O328" s="83"/>
      <c r="P328" s="83"/>
      <c r="Q328" s="83"/>
      <c r="R328" s="83"/>
      <c r="S328" s="83"/>
      <c r="T328" s="83"/>
      <c r="U328" s="83"/>
      <c r="V328" s="83"/>
      <c r="W328" s="73" t="s">
        <v>137</v>
      </c>
      <c r="X328" s="78"/>
      <c r="Y328" s="100"/>
      <c r="Z328" s="100"/>
      <c r="AA328" s="100"/>
      <c r="AB328" s="100"/>
      <c r="AC328" s="100"/>
      <c r="AD328" s="100"/>
      <c r="AE328" s="100"/>
      <c r="AF328" s="100"/>
      <c r="AG328" s="100"/>
      <c r="AH328" s="100"/>
      <c r="AI328" s="100"/>
      <c r="AJ328" s="100"/>
      <c r="AK328" s="100"/>
      <c r="AL328" s="100"/>
      <c r="AM328" s="100"/>
      <c r="AN328" s="100"/>
      <c r="AO328" s="100"/>
      <c r="AP328" s="100"/>
      <c r="AQ328" s="89"/>
      <c r="AR328" s="86"/>
      <c r="AS328" s="73" t="s">
        <v>137</v>
      </c>
      <c r="AT328" s="78"/>
      <c r="AU328" s="100"/>
      <c r="AV328" s="100"/>
      <c r="AW328" s="100"/>
      <c r="AX328" s="100"/>
      <c r="AY328" s="100"/>
      <c r="AZ328" s="100"/>
      <c r="BA328" s="100"/>
      <c r="BB328" s="100"/>
      <c r="BC328" s="100"/>
      <c r="BD328" s="100"/>
      <c r="BE328" s="100"/>
      <c r="BF328" s="100"/>
      <c r="BG328" s="100"/>
      <c r="BH328" s="100"/>
      <c r="BI328" s="3"/>
      <c r="BJ328" s="73" t="s">
        <v>137</v>
      </c>
      <c r="BK328" s="78"/>
      <c r="BL328" s="3"/>
      <c r="BM328" s="3"/>
      <c r="BN328" s="3"/>
      <c r="BO328" s="3"/>
      <c r="BP328" s="3"/>
      <c r="BQ328" s="3"/>
      <c r="BR328" s="3"/>
      <c r="BS328" s="3"/>
      <c r="BT328" s="3"/>
      <c r="BU328" s="73" t="s">
        <v>137</v>
      </c>
      <c r="BV328" s="78"/>
      <c r="BW328" s="3"/>
      <c r="BX328" s="3"/>
      <c r="BY328" s="3"/>
      <c r="BZ328" s="3"/>
      <c r="CA328" s="3"/>
      <c r="CB328" s="3"/>
      <c r="CC328" s="3"/>
      <c r="CD328" s="3"/>
      <c r="CE328" s="3"/>
      <c r="CF328" s="3"/>
      <c r="CG328" s="3"/>
      <c r="CH328" s="3"/>
      <c r="CI328" s="3"/>
      <c r="CJ328" s="3"/>
      <c r="CK328" s="3"/>
      <c r="CL328" s="3"/>
      <c r="CM328" s="3"/>
      <c r="CN328" s="3"/>
      <c r="CO328" s="73" t="s">
        <v>137</v>
      </c>
      <c r="CP328" s="85"/>
      <c r="CQ328" s="83"/>
      <c r="CR328" s="83"/>
      <c r="CS328" s="83"/>
      <c r="CT328" s="83"/>
      <c r="CU328" s="83"/>
      <c r="CV328" s="83"/>
      <c r="CW328" s="83"/>
      <c r="CX328" s="83"/>
      <c r="CY328" s="83"/>
      <c r="CZ328" s="83"/>
      <c r="DA328" s="73" t="s">
        <v>137</v>
      </c>
      <c r="DB328" s="83"/>
      <c r="DC328" s="99"/>
      <c r="DD328" s="99"/>
      <c r="DE328" s="99"/>
      <c r="DF328" s="99"/>
      <c r="DG328" s="99"/>
      <c r="DH328" s="99"/>
      <c r="DI328" s="99"/>
      <c r="DJ328" s="99"/>
      <c r="DK328" s="99"/>
      <c r="DL328" s="99"/>
      <c r="DM328" s="99"/>
      <c r="DN328" s="99"/>
      <c r="DO328" s="99"/>
      <c r="DP328" s="99"/>
      <c r="DQ328" s="99"/>
      <c r="DR328" s="135"/>
      <c r="DS328" s="138" t="s">
        <v>137</v>
      </c>
      <c r="DT328" s="138" t="s">
        <v>137</v>
      </c>
      <c r="DU328" s="138">
        <v>0</v>
      </c>
      <c r="DV328" s="138">
        <v>0</v>
      </c>
      <c r="DW328" s="139">
        <v>0</v>
      </c>
      <c r="DX328" s="139">
        <v>0</v>
      </c>
    </row>
    <row r="329" spans="1:128">
      <c r="A329" s="167" t="s">
        <v>236</v>
      </c>
      <c r="B329" s="13" t="s">
        <v>119</v>
      </c>
      <c r="C329" s="74">
        <v>1279</v>
      </c>
      <c r="D329" s="74">
        <v>767</v>
      </c>
      <c r="E329" s="74">
        <v>590</v>
      </c>
      <c r="F329" s="74">
        <v>321</v>
      </c>
      <c r="G329" s="74">
        <v>0</v>
      </c>
      <c r="H329" s="74">
        <v>0</v>
      </c>
      <c r="I329" s="74">
        <v>309</v>
      </c>
      <c r="J329" s="74">
        <v>161</v>
      </c>
      <c r="K329" s="74">
        <v>0</v>
      </c>
      <c r="L329" s="74">
        <v>0</v>
      </c>
      <c r="M329" s="74">
        <v>673</v>
      </c>
      <c r="N329" s="74">
        <v>423</v>
      </c>
      <c r="O329" s="74">
        <v>0</v>
      </c>
      <c r="P329" s="74">
        <v>0</v>
      </c>
      <c r="Q329" s="74">
        <v>182</v>
      </c>
      <c r="R329" s="74">
        <v>100</v>
      </c>
      <c r="S329" s="74">
        <v>0</v>
      </c>
      <c r="T329" s="74">
        <v>0</v>
      </c>
      <c r="U329" s="67">
        <v>3033</v>
      </c>
      <c r="V329" s="67">
        <v>1772</v>
      </c>
      <c r="W329" s="167" t="s">
        <v>236</v>
      </c>
      <c r="X329" s="13" t="s">
        <v>119</v>
      </c>
      <c r="Y329" s="74">
        <v>10</v>
      </c>
      <c r="Z329" s="74">
        <v>6</v>
      </c>
      <c r="AA329" s="74">
        <v>13</v>
      </c>
      <c r="AB329" s="74">
        <v>9</v>
      </c>
      <c r="AC329" s="74">
        <v>0</v>
      </c>
      <c r="AD329" s="74">
        <v>0</v>
      </c>
      <c r="AE329" s="74">
        <v>2</v>
      </c>
      <c r="AF329" s="74">
        <v>1</v>
      </c>
      <c r="AG329" s="74">
        <v>0</v>
      </c>
      <c r="AH329" s="74">
        <v>0</v>
      </c>
      <c r="AI329" s="74">
        <v>123</v>
      </c>
      <c r="AJ329" s="74">
        <v>74</v>
      </c>
      <c r="AK329" s="74">
        <v>0</v>
      </c>
      <c r="AL329" s="74">
        <v>0</v>
      </c>
      <c r="AM329" s="74">
        <v>52</v>
      </c>
      <c r="AN329" s="74">
        <v>30</v>
      </c>
      <c r="AO329" s="74">
        <v>0</v>
      </c>
      <c r="AP329" s="74">
        <v>0</v>
      </c>
      <c r="AQ329" s="67">
        <v>200</v>
      </c>
      <c r="AR329" s="67">
        <v>120</v>
      </c>
      <c r="AS329" s="167" t="s">
        <v>236</v>
      </c>
      <c r="AT329" s="13" t="s">
        <v>119</v>
      </c>
      <c r="AU329" s="74">
        <v>19</v>
      </c>
      <c r="AV329" s="74">
        <v>11</v>
      </c>
      <c r="AW329" s="74">
        <v>0</v>
      </c>
      <c r="AX329" s="74">
        <v>9</v>
      </c>
      <c r="AY329" s="74">
        <v>0</v>
      </c>
      <c r="AZ329" s="74">
        <v>12</v>
      </c>
      <c r="BA329" s="74">
        <v>0</v>
      </c>
      <c r="BB329" s="74">
        <v>6</v>
      </c>
      <c r="BC329" s="74">
        <v>0</v>
      </c>
      <c r="BD329" s="67">
        <v>57</v>
      </c>
      <c r="BE329" s="76">
        <v>60</v>
      </c>
      <c r="BF329" s="74">
        <v>46</v>
      </c>
      <c r="BG329" s="74">
        <v>0</v>
      </c>
      <c r="BH329" s="74">
        <v>3</v>
      </c>
      <c r="BI329" s="74">
        <v>11</v>
      </c>
      <c r="BJ329" s="167" t="s">
        <v>236</v>
      </c>
      <c r="BK329" s="13" t="s">
        <v>119</v>
      </c>
      <c r="BL329" s="74">
        <v>0</v>
      </c>
      <c r="BM329" s="74">
        <v>1065</v>
      </c>
      <c r="BN329" s="74">
        <v>94</v>
      </c>
      <c r="BO329" s="74">
        <v>0</v>
      </c>
      <c r="BP329" s="74">
        <v>0</v>
      </c>
      <c r="BQ329" s="74">
        <v>31</v>
      </c>
      <c r="BR329" s="74">
        <v>53</v>
      </c>
      <c r="BS329" s="74">
        <v>52</v>
      </c>
      <c r="BT329" s="74">
        <v>47</v>
      </c>
      <c r="BU329" s="167" t="s">
        <v>236</v>
      </c>
      <c r="BV329" s="13" t="s">
        <v>119</v>
      </c>
      <c r="BW329" s="74">
        <v>399</v>
      </c>
      <c r="BX329" s="74">
        <v>241</v>
      </c>
      <c r="BY329" s="74">
        <v>397</v>
      </c>
      <c r="BZ329" s="74">
        <v>239</v>
      </c>
      <c r="CA329" s="74">
        <v>244</v>
      </c>
      <c r="CB329" s="74">
        <v>142</v>
      </c>
      <c r="CC329" s="74">
        <v>0</v>
      </c>
      <c r="CD329" s="74">
        <v>0</v>
      </c>
      <c r="CE329" s="74">
        <v>0</v>
      </c>
      <c r="CF329" s="74">
        <v>0</v>
      </c>
      <c r="CG329" s="74">
        <v>0</v>
      </c>
      <c r="CH329" s="74">
        <v>0</v>
      </c>
      <c r="CI329" s="74">
        <v>80</v>
      </c>
      <c r="CJ329" s="74">
        <v>46</v>
      </c>
      <c r="CK329" s="74">
        <v>79</v>
      </c>
      <c r="CL329" s="74">
        <v>46</v>
      </c>
      <c r="CM329" s="74">
        <v>24</v>
      </c>
      <c r="CN329" s="74">
        <v>17</v>
      </c>
      <c r="CO329" s="167" t="s">
        <v>236</v>
      </c>
      <c r="CP329" s="13" t="s">
        <v>119</v>
      </c>
      <c r="CQ329" s="5">
        <v>31</v>
      </c>
      <c r="CR329" s="5">
        <v>24</v>
      </c>
      <c r="CS329" s="5">
        <v>0</v>
      </c>
      <c r="CT329" s="5">
        <v>61</v>
      </c>
      <c r="CU329" s="5">
        <v>1</v>
      </c>
      <c r="CV329" s="29">
        <v>117</v>
      </c>
      <c r="CW329" s="5">
        <v>51</v>
      </c>
      <c r="CX329" s="5">
        <v>28</v>
      </c>
      <c r="CY329" s="72">
        <v>15</v>
      </c>
      <c r="CZ329" s="5">
        <v>3</v>
      </c>
      <c r="DA329" s="167" t="s">
        <v>236</v>
      </c>
      <c r="DB329" s="13" t="s">
        <v>119</v>
      </c>
      <c r="DC329" s="74">
        <v>403</v>
      </c>
      <c r="DD329" s="74">
        <v>354</v>
      </c>
      <c r="DE329" s="74">
        <v>10</v>
      </c>
      <c r="DF329" s="74">
        <v>0</v>
      </c>
      <c r="DG329" s="74">
        <v>0</v>
      </c>
      <c r="DH329" s="74">
        <v>0</v>
      </c>
      <c r="DI329" s="74">
        <v>361</v>
      </c>
      <c r="DJ329" s="74">
        <v>2</v>
      </c>
      <c r="DK329" s="74">
        <v>0</v>
      </c>
      <c r="DL329" s="74">
        <v>0</v>
      </c>
      <c r="DM329" s="74">
        <v>0</v>
      </c>
      <c r="DN329" s="74">
        <v>0</v>
      </c>
      <c r="DO329" s="74">
        <v>3</v>
      </c>
      <c r="DP329" s="74">
        <v>37</v>
      </c>
      <c r="DQ329" s="74">
        <v>116</v>
      </c>
      <c r="DR329" s="135"/>
      <c r="DS329" s="138" t="s">
        <v>236</v>
      </c>
      <c r="DT329" s="138" t="s">
        <v>4446</v>
      </c>
      <c r="DU329" s="138">
        <v>479</v>
      </c>
      <c r="DV329" s="138">
        <v>268</v>
      </c>
      <c r="DW329" s="139">
        <v>2412</v>
      </c>
      <c r="DX329" s="139">
        <v>1130</v>
      </c>
    </row>
    <row r="330" spans="1:128">
      <c r="A330" s="167"/>
      <c r="B330" s="13" t="s">
        <v>120</v>
      </c>
      <c r="C330" s="74">
        <v>373</v>
      </c>
      <c r="D330" s="74">
        <v>216</v>
      </c>
      <c r="E330" s="74">
        <v>128</v>
      </c>
      <c r="F330" s="74">
        <v>81</v>
      </c>
      <c r="G330" s="74">
        <v>49</v>
      </c>
      <c r="H330" s="74">
        <v>36</v>
      </c>
      <c r="I330" s="74">
        <v>0</v>
      </c>
      <c r="J330" s="74">
        <v>0</v>
      </c>
      <c r="K330" s="74">
        <v>175</v>
      </c>
      <c r="L330" s="74">
        <v>70</v>
      </c>
      <c r="M330" s="74">
        <v>156</v>
      </c>
      <c r="N330" s="74">
        <v>91</v>
      </c>
      <c r="O330" s="74">
        <v>39</v>
      </c>
      <c r="P330" s="74">
        <v>4</v>
      </c>
      <c r="Q330" s="74">
        <v>167</v>
      </c>
      <c r="R330" s="74">
        <v>93</v>
      </c>
      <c r="S330" s="74">
        <v>0</v>
      </c>
      <c r="T330" s="74">
        <v>0</v>
      </c>
      <c r="U330" s="67">
        <v>1087</v>
      </c>
      <c r="V330" s="67">
        <v>591</v>
      </c>
      <c r="W330" s="167"/>
      <c r="X330" s="13" t="s">
        <v>120</v>
      </c>
      <c r="Y330" s="74">
        <v>21</v>
      </c>
      <c r="Z330" s="74">
        <v>16</v>
      </c>
      <c r="AA330" s="74">
        <v>4</v>
      </c>
      <c r="AB330" s="74">
        <v>0</v>
      </c>
      <c r="AC330" s="74">
        <v>0</v>
      </c>
      <c r="AD330" s="74">
        <v>0</v>
      </c>
      <c r="AE330" s="74">
        <v>0</v>
      </c>
      <c r="AF330" s="74">
        <v>0</v>
      </c>
      <c r="AG330" s="74">
        <v>31</v>
      </c>
      <c r="AH330" s="74">
        <v>8</v>
      </c>
      <c r="AI330" s="74">
        <v>31</v>
      </c>
      <c r="AJ330" s="74">
        <v>15</v>
      </c>
      <c r="AK330" s="74">
        <v>13</v>
      </c>
      <c r="AL330" s="74">
        <v>0</v>
      </c>
      <c r="AM330" s="74">
        <v>75</v>
      </c>
      <c r="AN330" s="74">
        <v>42</v>
      </c>
      <c r="AO330" s="74">
        <v>0</v>
      </c>
      <c r="AP330" s="74">
        <v>0</v>
      </c>
      <c r="AQ330" s="67">
        <v>175</v>
      </c>
      <c r="AR330" s="67">
        <v>81</v>
      </c>
      <c r="AS330" s="167"/>
      <c r="AT330" s="13" t="s">
        <v>120</v>
      </c>
      <c r="AU330" s="74">
        <v>5</v>
      </c>
      <c r="AV330" s="74">
        <v>2</v>
      </c>
      <c r="AW330" s="74">
        <v>1</v>
      </c>
      <c r="AX330" s="74">
        <v>0</v>
      </c>
      <c r="AY330" s="74">
        <v>3</v>
      </c>
      <c r="AZ330" s="74">
        <v>2</v>
      </c>
      <c r="BA330" s="74">
        <v>1</v>
      </c>
      <c r="BB330" s="74">
        <v>3</v>
      </c>
      <c r="BC330" s="74">
        <v>0</v>
      </c>
      <c r="BD330" s="67">
        <v>17</v>
      </c>
      <c r="BE330" s="76">
        <v>21</v>
      </c>
      <c r="BF330" s="74">
        <v>13</v>
      </c>
      <c r="BG330" s="74">
        <v>21</v>
      </c>
      <c r="BH330" s="74">
        <v>0</v>
      </c>
      <c r="BI330" s="74">
        <v>1</v>
      </c>
      <c r="BJ330" s="167"/>
      <c r="BK330" s="13" t="s">
        <v>120</v>
      </c>
      <c r="BL330" s="74">
        <v>0</v>
      </c>
      <c r="BM330" s="74">
        <v>452</v>
      </c>
      <c r="BN330" s="74">
        <v>1</v>
      </c>
      <c r="BO330" s="74">
        <v>0</v>
      </c>
      <c r="BP330" s="74">
        <v>0</v>
      </c>
      <c r="BQ330" s="74">
        <v>10</v>
      </c>
      <c r="BR330" s="74">
        <v>19</v>
      </c>
      <c r="BS330" s="74">
        <v>54</v>
      </c>
      <c r="BT330" s="74">
        <v>24</v>
      </c>
      <c r="BU330" s="167"/>
      <c r="BV330" s="13" t="s">
        <v>120</v>
      </c>
      <c r="BW330" s="74">
        <v>132</v>
      </c>
      <c r="BX330" s="74">
        <v>80</v>
      </c>
      <c r="BY330" s="74">
        <v>128</v>
      </c>
      <c r="BZ330" s="74">
        <v>78</v>
      </c>
      <c r="CA330" s="74">
        <v>93</v>
      </c>
      <c r="CB330" s="74">
        <v>61</v>
      </c>
      <c r="CC330" s="74">
        <v>22</v>
      </c>
      <c r="CD330" s="74">
        <v>1</v>
      </c>
      <c r="CE330" s="74">
        <v>21</v>
      </c>
      <c r="CF330" s="74">
        <v>1</v>
      </c>
      <c r="CG330" s="74">
        <v>8</v>
      </c>
      <c r="CH330" s="74">
        <v>1</v>
      </c>
      <c r="CI330" s="74">
        <v>164</v>
      </c>
      <c r="CJ330" s="74">
        <v>93</v>
      </c>
      <c r="CK330" s="74">
        <v>160</v>
      </c>
      <c r="CL330" s="74">
        <v>90</v>
      </c>
      <c r="CM330" s="74">
        <v>59</v>
      </c>
      <c r="CN330" s="74">
        <v>29</v>
      </c>
      <c r="CO330" s="167"/>
      <c r="CP330" s="13" t="s">
        <v>120</v>
      </c>
      <c r="CQ330" s="5">
        <v>27</v>
      </c>
      <c r="CR330" s="5">
        <v>10</v>
      </c>
      <c r="CS330" s="5">
        <v>0</v>
      </c>
      <c r="CT330" s="5">
        <v>7</v>
      </c>
      <c r="CU330" s="5">
        <v>1</v>
      </c>
      <c r="CV330" s="29">
        <v>45</v>
      </c>
      <c r="CW330" s="5">
        <v>30</v>
      </c>
      <c r="CX330" s="5">
        <v>22</v>
      </c>
      <c r="CY330" s="72">
        <v>14</v>
      </c>
      <c r="CZ330" s="5">
        <v>8</v>
      </c>
      <c r="DA330" s="167"/>
      <c r="DB330" s="13" t="s">
        <v>120</v>
      </c>
      <c r="DC330" s="74">
        <v>322</v>
      </c>
      <c r="DD330" s="74">
        <v>322</v>
      </c>
      <c r="DE330" s="74">
        <v>0</v>
      </c>
      <c r="DF330" s="74">
        <v>0</v>
      </c>
      <c r="DG330" s="74">
        <v>0</v>
      </c>
      <c r="DH330" s="74">
        <v>0</v>
      </c>
      <c r="DI330" s="74">
        <v>0</v>
      </c>
      <c r="DJ330" s="74">
        <v>0</v>
      </c>
      <c r="DK330" s="74">
        <v>0</v>
      </c>
      <c r="DL330" s="74">
        <v>0</v>
      </c>
      <c r="DM330" s="74">
        <v>0</v>
      </c>
      <c r="DN330" s="74">
        <v>0</v>
      </c>
      <c r="DO330" s="74">
        <v>0</v>
      </c>
      <c r="DP330" s="74">
        <v>0</v>
      </c>
      <c r="DQ330" s="74">
        <v>0</v>
      </c>
      <c r="DR330" s="135"/>
      <c r="DS330" s="138" t="s">
        <v>236</v>
      </c>
      <c r="DT330" s="138" t="s">
        <v>4447</v>
      </c>
      <c r="DU330" s="138">
        <v>318</v>
      </c>
      <c r="DV330" s="138">
        <v>160</v>
      </c>
      <c r="DW330" s="139">
        <v>907</v>
      </c>
      <c r="DX330" s="139">
        <v>644</v>
      </c>
    </row>
    <row r="331" spans="1:128">
      <c r="A331" s="167"/>
      <c r="B331" s="103" t="s">
        <v>102</v>
      </c>
      <c r="C331" s="105">
        <v>1652</v>
      </c>
      <c r="D331" s="105">
        <v>983</v>
      </c>
      <c r="E331" s="105">
        <v>718</v>
      </c>
      <c r="F331" s="105">
        <v>402</v>
      </c>
      <c r="G331" s="105">
        <v>49</v>
      </c>
      <c r="H331" s="105">
        <v>36</v>
      </c>
      <c r="I331" s="105">
        <v>309</v>
      </c>
      <c r="J331" s="105">
        <v>161</v>
      </c>
      <c r="K331" s="105">
        <v>175</v>
      </c>
      <c r="L331" s="105">
        <v>70</v>
      </c>
      <c r="M331" s="105">
        <v>829</v>
      </c>
      <c r="N331" s="105">
        <v>514</v>
      </c>
      <c r="O331" s="105">
        <v>39</v>
      </c>
      <c r="P331" s="105">
        <v>4</v>
      </c>
      <c r="Q331" s="105">
        <v>349</v>
      </c>
      <c r="R331" s="105">
        <v>193</v>
      </c>
      <c r="S331" s="105">
        <v>0</v>
      </c>
      <c r="T331" s="105">
        <v>0</v>
      </c>
      <c r="U331" s="105">
        <v>4120</v>
      </c>
      <c r="V331" s="105">
        <v>2363</v>
      </c>
      <c r="W331" s="167"/>
      <c r="X331" s="103" t="s">
        <v>102</v>
      </c>
      <c r="Y331" s="105">
        <v>31</v>
      </c>
      <c r="Z331" s="105">
        <v>22</v>
      </c>
      <c r="AA331" s="105">
        <v>17</v>
      </c>
      <c r="AB331" s="105">
        <v>9</v>
      </c>
      <c r="AC331" s="105">
        <v>0</v>
      </c>
      <c r="AD331" s="105">
        <v>0</v>
      </c>
      <c r="AE331" s="105">
        <v>2</v>
      </c>
      <c r="AF331" s="105">
        <v>1</v>
      </c>
      <c r="AG331" s="105">
        <v>31</v>
      </c>
      <c r="AH331" s="105">
        <v>8</v>
      </c>
      <c r="AI331" s="105">
        <v>154</v>
      </c>
      <c r="AJ331" s="105">
        <v>89</v>
      </c>
      <c r="AK331" s="105">
        <v>13</v>
      </c>
      <c r="AL331" s="105">
        <v>0</v>
      </c>
      <c r="AM331" s="105">
        <v>127</v>
      </c>
      <c r="AN331" s="105">
        <v>72</v>
      </c>
      <c r="AO331" s="105">
        <v>0</v>
      </c>
      <c r="AP331" s="105">
        <v>0</v>
      </c>
      <c r="AQ331" s="105">
        <v>375</v>
      </c>
      <c r="AR331" s="105">
        <v>201</v>
      </c>
      <c r="AS331" s="167"/>
      <c r="AT331" s="103" t="s">
        <v>102</v>
      </c>
      <c r="AU331" s="105">
        <v>24</v>
      </c>
      <c r="AV331" s="105">
        <v>13</v>
      </c>
      <c r="AW331" s="105">
        <v>1</v>
      </c>
      <c r="AX331" s="105">
        <v>9</v>
      </c>
      <c r="AY331" s="105">
        <v>3</v>
      </c>
      <c r="AZ331" s="105">
        <v>14</v>
      </c>
      <c r="BA331" s="105">
        <v>1</v>
      </c>
      <c r="BB331" s="105">
        <v>9</v>
      </c>
      <c r="BC331" s="105">
        <v>0</v>
      </c>
      <c r="BD331" s="105">
        <v>74</v>
      </c>
      <c r="BE331" s="105">
        <v>81</v>
      </c>
      <c r="BF331" s="105">
        <v>59</v>
      </c>
      <c r="BG331" s="105">
        <v>21</v>
      </c>
      <c r="BH331" s="105">
        <v>3</v>
      </c>
      <c r="BI331" s="105">
        <v>12</v>
      </c>
      <c r="BJ331" s="167"/>
      <c r="BK331" s="103" t="s">
        <v>102</v>
      </c>
      <c r="BL331" s="105">
        <v>0</v>
      </c>
      <c r="BM331" s="105">
        <v>1517</v>
      </c>
      <c r="BN331" s="105">
        <v>95</v>
      </c>
      <c r="BO331" s="105">
        <v>0</v>
      </c>
      <c r="BP331" s="105">
        <v>0</v>
      </c>
      <c r="BQ331" s="105">
        <v>41</v>
      </c>
      <c r="BR331" s="105">
        <v>72</v>
      </c>
      <c r="BS331" s="105">
        <v>106</v>
      </c>
      <c r="BT331" s="105">
        <v>71</v>
      </c>
      <c r="BU331" s="167"/>
      <c r="BV331" s="103" t="s">
        <v>102</v>
      </c>
      <c r="BW331" s="105">
        <v>531</v>
      </c>
      <c r="BX331" s="105">
        <v>321</v>
      </c>
      <c r="BY331" s="105">
        <v>525</v>
      </c>
      <c r="BZ331" s="105">
        <v>317</v>
      </c>
      <c r="CA331" s="105">
        <v>337</v>
      </c>
      <c r="CB331" s="105">
        <v>203</v>
      </c>
      <c r="CC331" s="105">
        <v>22</v>
      </c>
      <c r="CD331" s="105">
        <v>1</v>
      </c>
      <c r="CE331" s="105">
        <v>21</v>
      </c>
      <c r="CF331" s="105">
        <v>1</v>
      </c>
      <c r="CG331" s="105">
        <v>8</v>
      </c>
      <c r="CH331" s="105">
        <v>1</v>
      </c>
      <c r="CI331" s="105">
        <v>244</v>
      </c>
      <c r="CJ331" s="105">
        <v>139</v>
      </c>
      <c r="CK331" s="105">
        <v>239</v>
      </c>
      <c r="CL331" s="105">
        <v>136</v>
      </c>
      <c r="CM331" s="105">
        <v>83</v>
      </c>
      <c r="CN331" s="105">
        <v>46</v>
      </c>
      <c r="CO331" s="167"/>
      <c r="CP331" s="105" t="s">
        <v>102</v>
      </c>
      <c r="CQ331" s="105">
        <v>58</v>
      </c>
      <c r="CR331" s="105">
        <v>34</v>
      </c>
      <c r="CS331" s="105">
        <v>0</v>
      </c>
      <c r="CT331" s="105">
        <v>68</v>
      </c>
      <c r="CU331" s="105">
        <v>2</v>
      </c>
      <c r="CV331" s="105">
        <v>162</v>
      </c>
      <c r="CW331" s="105">
        <v>81</v>
      </c>
      <c r="CX331" s="105">
        <v>50</v>
      </c>
      <c r="CY331" s="105">
        <v>29</v>
      </c>
      <c r="CZ331" s="105">
        <v>11</v>
      </c>
      <c r="DA331" s="167"/>
      <c r="DB331" s="103" t="s">
        <v>102</v>
      </c>
      <c r="DC331" s="105">
        <v>725</v>
      </c>
      <c r="DD331" s="105">
        <v>676</v>
      </c>
      <c r="DE331" s="105">
        <v>10</v>
      </c>
      <c r="DF331" s="105">
        <v>0</v>
      </c>
      <c r="DG331" s="105">
        <v>0</v>
      </c>
      <c r="DH331" s="105">
        <v>0</v>
      </c>
      <c r="DI331" s="105">
        <v>361</v>
      </c>
      <c r="DJ331" s="105">
        <v>2</v>
      </c>
      <c r="DK331" s="105">
        <v>0</v>
      </c>
      <c r="DL331" s="105">
        <v>0</v>
      </c>
      <c r="DM331" s="105">
        <v>0</v>
      </c>
      <c r="DN331" s="105">
        <v>0</v>
      </c>
      <c r="DO331" s="105">
        <v>3</v>
      </c>
      <c r="DP331" s="105">
        <v>37</v>
      </c>
      <c r="DQ331" s="105">
        <v>116</v>
      </c>
      <c r="DR331" s="135"/>
      <c r="DS331" s="138" t="s">
        <v>236</v>
      </c>
      <c r="DT331" s="138" t="s">
        <v>4448</v>
      </c>
      <c r="DU331" s="138">
        <v>797</v>
      </c>
      <c r="DV331" s="138">
        <v>428</v>
      </c>
      <c r="DW331" s="139">
        <v>3319</v>
      </c>
      <c r="DX331" s="139">
        <v>1774</v>
      </c>
    </row>
    <row r="332" spans="1:128" ht="14.45" customHeight="1">
      <c r="A332" s="167" t="s">
        <v>237</v>
      </c>
      <c r="B332" s="13" t="s">
        <v>119</v>
      </c>
      <c r="C332" s="74">
        <v>689</v>
      </c>
      <c r="D332" s="74">
        <v>385</v>
      </c>
      <c r="E332" s="74">
        <v>247</v>
      </c>
      <c r="F332" s="74">
        <v>141</v>
      </c>
      <c r="G332" s="74">
        <v>0</v>
      </c>
      <c r="H332" s="74">
        <v>0</v>
      </c>
      <c r="I332" s="74">
        <v>51</v>
      </c>
      <c r="J332" s="74">
        <v>23</v>
      </c>
      <c r="K332" s="74">
        <v>185</v>
      </c>
      <c r="L332" s="74">
        <v>77</v>
      </c>
      <c r="M332" s="74">
        <v>337</v>
      </c>
      <c r="N332" s="74">
        <v>191</v>
      </c>
      <c r="O332" s="74">
        <v>0</v>
      </c>
      <c r="P332" s="74">
        <v>0</v>
      </c>
      <c r="Q332" s="74">
        <v>146</v>
      </c>
      <c r="R332" s="74">
        <v>57</v>
      </c>
      <c r="S332" s="74">
        <v>69</v>
      </c>
      <c r="T332" s="74">
        <v>35</v>
      </c>
      <c r="U332" s="67">
        <v>1724</v>
      </c>
      <c r="V332" s="67">
        <v>909</v>
      </c>
      <c r="W332" s="167" t="s">
        <v>237</v>
      </c>
      <c r="X332" s="13" t="s">
        <v>119</v>
      </c>
      <c r="Y332" s="74">
        <v>7</v>
      </c>
      <c r="Z332" s="74">
        <v>5</v>
      </c>
      <c r="AA332" s="74">
        <v>9</v>
      </c>
      <c r="AB332" s="74">
        <v>6</v>
      </c>
      <c r="AC332" s="74">
        <v>0</v>
      </c>
      <c r="AD332" s="74">
        <v>0</v>
      </c>
      <c r="AE332" s="74">
        <v>0</v>
      </c>
      <c r="AF332" s="74">
        <v>0</v>
      </c>
      <c r="AG332" s="74">
        <v>1</v>
      </c>
      <c r="AH332" s="74">
        <v>1</v>
      </c>
      <c r="AI332" s="74">
        <v>72</v>
      </c>
      <c r="AJ332" s="74">
        <v>42</v>
      </c>
      <c r="AK332" s="74">
        <v>0</v>
      </c>
      <c r="AL332" s="74">
        <v>0</v>
      </c>
      <c r="AM332" s="74">
        <v>38</v>
      </c>
      <c r="AN332" s="74">
        <v>12</v>
      </c>
      <c r="AO332" s="74">
        <v>25</v>
      </c>
      <c r="AP332" s="74">
        <v>15</v>
      </c>
      <c r="AQ332" s="67">
        <v>152</v>
      </c>
      <c r="AR332" s="67">
        <v>81</v>
      </c>
      <c r="AS332" s="167" t="s">
        <v>237</v>
      </c>
      <c r="AT332" s="13" t="s">
        <v>119</v>
      </c>
      <c r="AU332" s="74">
        <v>13</v>
      </c>
      <c r="AV332" s="74">
        <v>8</v>
      </c>
      <c r="AW332" s="74">
        <v>0</v>
      </c>
      <c r="AX332" s="74">
        <v>2</v>
      </c>
      <c r="AY332" s="74">
        <v>4</v>
      </c>
      <c r="AZ332" s="74">
        <v>8</v>
      </c>
      <c r="BA332" s="74">
        <v>0</v>
      </c>
      <c r="BB332" s="74">
        <v>4</v>
      </c>
      <c r="BC332" s="74">
        <v>1</v>
      </c>
      <c r="BD332" s="67">
        <v>40</v>
      </c>
      <c r="BE332" s="76">
        <v>41</v>
      </c>
      <c r="BF332" s="74">
        <v>39</v>
      </c>
      <c r="BG332" s="74">
        <v>1</v>
      </c>
      <c r="BH332" s="74">
        <v>4</v>
      </c>
      <c r="BI332" s="74">
        <v>8</v>
      </c>
      <c r="BJ332" s="167" t="s">
        <v>237</v>
      </c>
      <c r="BK332" s="13" t="s">
        <v>119</v>
      </c>
      <c r="BL332" s="74">
        <v>0</v>
      </c>
      <c r="BM332" s="74">
        <v>467</v>
      </c>
      <c r="BN332" s="74">
        <v>115</v>
      </c>
      <c r="BO332" s="74">
        <v>25</v>
      </c>
      <c r="BP332" s="74">
        <v>0</v>
      </c>
      <c r="BQ332" s="74">
        <v>25</v>
      </c>
      <c r="BR332" s="74">
        <v>37</v>
      </c>
      <c r="BS332" s="74">
        <v>34</v>
      </c>
      <c r="BT332" s="74">
        <v>34</v>
      </c>
      <c r="BU332" s="167" t="s">
        <v>237</v>
      </c>
      <c r="BV332" s="13" t="s">
        <v>119</v>
      </c>
      <c r="BW332" s="74">
        <v>242</v>
      </c>
      <c r="BX332" s="74">
        <v>126</v>
      </c>
      <c r="BY332" s="74">
        <v>241</v>
      </c>
      <c r="BZ332" s="74">
        <v>125</v>
      </c>
      <c r="CA332" s="74">
        <v>148</v>
      </c>
      <c r="CB332" s="74">
        <v>74</v>
      </c>
      <c r="CC332" s="74">
        <v>0</v>
      </c>
      <c r="CD332" s="74">
        <v>0</v>
      </c>
      <c r="CE332" s="74">
        <v>0</v>
      </c>
      <c r="CF332" s="74">
        <v>0</v>
      </c>
      <c r="CG332" s="74">
        <v>0</v>
      </c>
      <c r="CH332" s="74">
        <v>0</v>
      </c>
      <c r="CI332" s="74">
        <v>126</v>
      </c>
      <c r="CJ332" s="74">
        <v>44</v>
      </c>
      <c r="CK332" s="74">
        <v>126</v>
      </c>
      <c r="CL332" s="74">
        <v>44</v>
      </c>
      <c r="CM332" s="74">
        <v>49</v>
      </c>
      <c r="CN332" s="74">
        <v>19</v>
      </c>
      <c r="CO332" s="167" t="s">
        <v>237</v>
      </c>
      <c r="CP332" s="13" t="s">
        <v>119</v>
      </c>
      <c r="CQ332" s="5">
        <v>6</v>
      </c>
      <c r="CR332" s="5">
        <v>32</v>
      </c>
      <c r="CS332" s="5">
        <v>1</v>
      </c>
      <c r="CT332" s="5">
        <v>29</v>
      </c>
      <c r="CU332" s="5">
        <v>0</v>
      </c>
      <c r="CV332" s="29">
        <v>68</v>
      </c>
      <c r="CW332" s="5">
        <v>28</v>
      </c>
      <c r="CX332" s="5">
        <v>18</v>
      </c>
      <c r="CY332" s="72">
        <v>16</v>
      </c>
      <c r="CZ332" s="5">
        <v>2</v>
      </c>
      <c r="DA332" s="167" t="s">
        <v>237</v>
      </c>
      <c r="DB332" s="13" t="s">
        <v>119</v>
      </c>
      <c r="DC332" s="74">
        <v>488</v>
      </c>
      <c r="DD332" s="74">
        <v>276</v>
      </c>
      <c r="DE332" s="74">
        <v>5</v>
      </c>
      <c r="DF332" s="74">
        <v>0</v>
      </c>
      <c r="DG332" s="74">
        <v>3</v>
      </c>
      <c r="DH332" s="74">
        <v>134</v>
      </c>
      <c r="DI332" s="74">
        <v>497</v>
      </c>
      <c r="DJ332" s="74">
        <v>5</v>
      </c>
      <c r="DK332" s="74">
        <v>5</v>
      </c>
      <c r="DL332" s="74">
        <v>0</v>
      </c>
      <c r="DM332" s="74">
        <v>0</v>
      </c>
      <c r="DN332" s="74">
        <v>0</v>
      </c>
      <c r="DO332" s="74">
        <v>4</v>
      </c>
      <c r="DP332" s="74">
        <v>13</v>
      </c>
      <c r="DQ332" s="74">
        <v>1</v>
      </c>
      <c r="DR332" s="135"/>
      <c r="DS332" s="138" t="s">
        <v>237</v>
      </c>
      <c r="DT332" s="138" t="s">
        <v>4449</v>
      </c>
      <c r="DU332" s="138">
        <v>368</v>
      </c>
      <c r="DV332" s="138">
        <v>197</v>
      </c>
      <c r="DW332" s="139">
        <v>1379</v>
      </c>
      <c r="DX332" s="139">
        <v>1413</v>
      </c>
    </row>
    <row r="333" spans="1:128">
      <c r="A333" s="167"/>
      <c r="B333" s="13" t="s">
        <v>120</v>
      </c>
      <c r="C333" s="74">
        <v>205</v>
      </c>
      <c r="D333" s="74">
        <v>110</v>
      </c>
      <c r="E333" s="74">
        <v>40</v>
      </c>
      <c r="F333" s="74">
        <v>14</v>
      </c>
      <c r="G333" s="74">
        <v>0</v>
      </c>
      <c r="H333" s="74">
        <v>0</v>
      </c>
      <c r="I333" s="74">
        <v>27</v>
      </c>
      <c r="J333" s="74">
        <v>14</v>
      </c>
      <c r="K333" s="74">
        <v>90</v>
      </c>
      <c r="L333" s="74">
        <v>37</v>
      </c>
      <c r="M333" s="74">
        <v>69</v>
      </c>
      <c r="N333" s="74">
        <v>37</v>
      </c>
      <c r="O333" s="74">
        <v>22</v>
      </c>
      <c r="P333" s="74">
        <v>6</v>
      </c>
      <c r="Q333" s="74">
        <v>122</v>
      </c>
      <c r="R333" s="74">
        <v>64</v>
      </c>
      <c r="S333" s="74">
        <v>0</v>
      </c>
      <c r="T333" s="74">
        <v>0</v>
      </c>
      <c r="U333" s="67">
        <v>575</v>
      </c>
      <c r="V333" s="67">
        <v>282</v>
      </c>
      <c r="W333" s="167"/>
      <c r="X333" s="13" t="s">
        <v>120</v>
      </c>
      <c r="Y333" s="74">
        <v>12</v>
      </c>
      <c r="Z333" s="74">
        <v>9</v>
      </c>
      <c r="AA333" s="74">
        <v>3</v>
      </c>
      <c r="AB333" s="74">
        <v>2</v>
      </c>
      <c r="AC333" s="74">
        <v>0</v>
      </c>
      <c r="AD333" s="74">
        <v>0</v>
      </c>
      <c r="AE333" s="74">
        <v>0</v>
      </c>
      <c r="AF333" s="74">
        <v>0</v>
      </c>
      <c r="AG333" s="74">
        <v>19</v>
      </c>
      <c r="AH333" s="74">
        <v>8</v>
      </c>
      <c r="AI333" s="74">
        <v>9</v>
      </c>
      <c r="AJ333" s="74">
        <v>4</v>
      </c>
      <c r="AK333" s="74">
        <v>2</v>
      </c>
      <c r="AL333" s="74">
        <v>0</v>
      </c>
      <c r="AM333" s="74">
        <v>26</v>
      </c>
      <c r="AN333" s="74">
        <v>16</v>
      </c>
      <c r="AO333" s="74">
        <v>0</v>
      </c>
      <c r="AP333" s="74">
        <v>0</v>
      </c>
      <c r="AQ333" s="67">
        <v>71</v>
      </c>
      <c r="AR333" s="67">
        <v>39</v>
      </c>
      <c r="AS333" s="167"/>
      <c r="AT333" s="13" t="s">
        <v>120</v>
      </c>
      <c r="AU333" s="74">
        <v>4</v>
      </c>
      <c r="AV333" s="74">
        <v>1</v>
      </c>
      <c r="AW333" s="74">
        <v>0</v>
      </c>
      <c r="AX333" s="74">
        <v>1</v>
      </c>
      <c r="AY333" s="74">
        <v>2</v>
      </c>
      <c r="AZ333" s="74">
        <v>1</v>
      </c>
      <c r="BA333" s="74">
        <v>1</v>
      </c>
      <c r="BB333" s="74">
        <v>1</v>
      </c>
      <c r="BC333" s="74">
        <v>0</v>
      </c>
      <c r="BD333" s="67">
        <v>11</v>
      </c>
      <c r="BE333" s="76">
        <v>15</v>
      </c>
      <c r="BF333" s="74">
        <v>11</v>
      </c>
      <c r="BG333" s="74">
        <v>15</v>
      </c>
      <c r="BH333" s="74">
        <v>0</v>
      </c>
      <c r="BI333" s="74">
        <v>1</v>
      </c>
      <c r="BJ333" s="167"/>
      <c r="BK333" s="13" t="s">
        <v>120</v>
      </c>
      <c r="BL333" s="74">
        <v>0</v>
      </c>
      <c r="BM333" s="74">
        <v>258</v>
      </c>
      <c r="BN333" s="74">
        <v>0</v>
      </c>
      <c r="BO333" s="74">
        <v>0</v>
      </c>
      <c r="BP333" s="74">
        <v>0</v>
      </c>
      <c r="BQ333" s="74">
        <v>35</v>
      </c>
      <c r="BR333" s="74">
        <v>15</v>
      </c>
      <c r="BS333" s="74">
        <v>12</v>
      </c>
      <c r="BT333" s="74">
        <v>12</v>
      </c>
      <c r="BU333" s="167"/>
      <c r="BV333" s="13" t="s">
        <v>120</v>
      </c>
      <c r="BW333" s="74">
        <v>50</v>
      </c>
      <c r="BX333" s="74">
        <v>24</v>
      </c>
      <c r="BY333" s="74">
        <v>50</v>
      </c>
      <c r="BZ333" s="74">
        <v>24</v>
      </c>
      <c r="CA333" s="74">
        <v>33</v>
      </c>
      <c r="CB333" s="74">
        <v>19</v>
      </c>
      <c r="CC333" s="74">
        <v>7</v>
      </c>
      <c r="CD333" s="74">
        <v>0</v>
      </c>
      <c r="CE333" s="74">
        <v>7</v>
      </c>
      <c r="CF333" s="74">
        <v>0</v>
      </c>
      <c r="CG333" s="74">
        <v>1</v>
      </c>
      <c r="CH333" s="74">
        <v>0</v>
      </c>
      <c r="CI333" s="74">
        <v>63</v>
      </c>
      <c r="CJ333" s="74">
        <v>33</v>
      </c>
      <c r="CK333" s="74">
        <v>63</v>
      </c>
      <c r="CL333" s="74">
        <v>33</v>
      </c>
      <c r="CM333" s="74">
        <v>27</v>
      </c>
      <c r="CN333" s="74">
        <v>12</v>
      </c>
      <c r="CO333" s="167"/>
      <c r="CP333" s="13" t="s">
        <v>120</v>
      </c>
      <c r="CQ333" s="5">
        <v>8</v>
      </c>
      <c r="CR333" s="5">
        <v>14</v>
      </c>
      <c r="CS333" s="5">
        <v>0</v>
      </c>
      <c r="CT333" s="5">
        <v>3</v>
      </c>
      <c r="CU333" s="5">
        <v>0</v>
      </c>
      <c r="CV333" s="29">
        <v>25</v>
      </c>
      <c r="CW333" s="5">
        <v>9</v>
      </c>
      <c r="CX333" s="5">
        <v>7</v>
      </c>
      <c r="CY333" s="72">
        <v>8</v>
      </c>
      <c r="CZ333" s="5">
        <v>2</v>
      </c>
      <c r="DA333" s="167"/>
      <c r="DB333" s="13" t="s">
        <v>120</v>
      </c>
      <c r="DC333" s="74">
        <v>496</v>
      </c>
      <c r="DD333" s="74">
        <v>549</v>
      </c>
      <c r="DE333" s="74">
        <v>285</v>
      </c>
      <c r="DF333" s="74">
        <v>0</v>
      </c>
      <c r="DG333" s="74">
        <v>198</v>
      </c>
      <c r="DH333" s="74">
        <v>0</v>
      </c>
      <c r="DI333" s="74">
        <v>462</v>
      </c>
      <c r="DJ333" s="74">
        <v>207</v>
      </c>
      <c r="DK333" s="74">
        <v>328</v>
      </c>
      <c r="DL333" s="74">
        <v>0</v>
      </c>
      <c r="DM333" s="74">
        <v>0</v>
      </c>
      <c r="DN333" s="74">
        <v>0</v>
      </c>
      <c r="DO333" s="74">
        <v>0</v>
      </c>
      <c r="DP333" s="74">
        <v>8</v>
      </c>
      <c r="DQ333" s="74">
        <v>0</v>
      </c>
      <c r="DR333" s="135"/>
      <c r="DS333" s="138" t="s">
        <v>237</v>
      </c>
      <c r="DT333" s="138" t="s">
        <v>4450</v>
      </c>
      <c r="DU333" s="138">
        <v>120</v>
      </c>
      <c r="DV333" s="138">
        <v>61</v>
      </c>
      <c r="DW333" s="139">
        <v>516</v>
      </c>
      <c r="DX333" s="139">
        <v>2525</v>
      </c>
    </row>
    <row r="334" spans="1:128">
      <c r="A334" s="167"/>
      <c r="B334" s="103" t="s">
        <v>102</v>
      </c>
      <c r="C334" s="105">
        <v>894</v>
      </c>
      <c r="D334" s="105">
        <v>495</v>
      </c>
      <c r="E334" s="105">
        <v>287</v>
      </c>
      <c r="F334" s="105">
        <v>155</v>
      </c>
      <c r="G334" s="105">
        <v>0</v>
      </c>
      <c r="H334" s="105">
        <v>0</v>
      </c>
      <c r="I334" s="105">
        <v>78</v>
      </c>
      <c r="J334" s="105">
        <v>37</v>
      </c>
      <c r="K334" s="105">
        <v>275</v>
      </c>
      <c r="L334" s="105">
        <v>114</v>
      </c>
      <c r="M334" s="105">
        <v>406</v>
      </c>
      <c r="N334" s="105">
        <v>228</v>
      </c>
      <c r="O334" s="105">
        <v>22</v>
      </c>
      <c r="P334" s="105">
        <v>6</v>
      </c>
      <c r="Q334" s="105">
        <v>268</v>
      </c>
      <c r="R334" s="105">
        <v>121</v>
      </c>
      <c r="S334" s="105">
        <v>69</v>
      </c>
      <c r="T334" s="105">
        <v>35</v>
      </c>
      <c r="U334" s="105">
        <v>2299</v>
      </c>
      <c r="V334" s="105">
        <v>1191</v>
      </c>
      <c r="W334" s="167"/>
      <c r="X334" s="103" t="s">
        <v>102</v>
      </c>
      <c r="Y334" s="105">
        <v>19</v>
      </c>
      <c r="Z334" s="105">
        <v>14</v>
      </c>
      <c r="AA334" s="105">
        <v>12</v>
      </c>
      <c r="AB334" s="105">
        <v>8</v>
      </c>
      <c r="AC334" s="105">
        <v>0</v>
      </c>
      <c r="AD334" s="105">
        <v>0</v>
      </c>
      <c r="AE334" s="105">
        <v>0</v>
      </c>
      <c r="AF334" s="105">
        <v>0</v>
      </c>
      <c r="AG334" s="105">
        <v>20</v>
      </c>
      <c r="AH334" s="105">
        <v>9</v>
      </c>
      <c r="AI334" s="105">
        <v>81</v>
      </c>
      <c r="AJ334" s="105">
        <v>46</v>
      </c>
      <c r="AK334" s="105">
        <v>2</v>
      </c>
      <c r="AL334" s="105">
        <v>0</v>
      </c>
      <c r="AM334" s="105">
        <v>64</v>
      </c>
      <c r="AN334" s="105">
        <v>28</v>
      </c>
      <c r="AO334" s="105">
        <v>25</v>
      </c>
      <c r="AP334" s="105">
        <v>15</v>
      </c>
      <c r="AQ334" s="105">
        <v>223</v>
      </c>
      <c r="AR334" s="105">
        <v>120</v>
      </c>
      <c r="AS334" s="167"/>
      <c r="AT334" s="103" t="s">
        <v>102</v>
      </c>
      <c r="AU334" s="105">
        <v>17</v>
      </c>
      <c r="AV334" s="105">
        <v>9</v>
      </c>
      <c r="AW334" s="105">
        <v>0</v>
      </c>
      <c r="AX334" s="105">
        <v>3</v>
      </c>
      <c r="AY334" s="105">
        <v>6</v>
      </c>
      <c r="AZ334" s="105">
        <v>9</v>
      </c>
      <c r="BA334" s="105">
        <v>1</v>
      </c>
      <c r="BB334" s="105">
        <v>5</v>
      </c>
      <c r="BC334" s="105">
        <v>1</v>
      </c>
      <c r="BD334" s="105">
        <v>51</v>
      </c>
      <c r="BE334" s="105">
        <v>56</v>
      </c>
      <c r="BF334" s="105">
        <v>50</v>
      </c>
      <c r="BG334" s="105">
        <v>16</v>
      </c>
      <c r="BH334" s="105">
        <v>4</v>
      </c>
      <c r="BI334" s="105">
        <v>9</v>
      </c>
      <c r="BJ334" s="167"/>
      <c r="BK334" s="103" t="s">
        <v>102</v>
      </c>
      <c r="BL334" s="105">
        <v>0</v>
      </c>
      <c r="BM334" s="105">
        <v>725</v>
      </c>
      <c r="BN334" s="105">
        <v>115</v>
      </c>
      <c r="BO334" s="105">
        <v>25</v>
      </c>
      <c r="BP334" s="105">
        <v>0</v>
      </c>
      <c r="BQ334" s="105">
        <v>60</v>
      </c>
      <c r="BR334" s="105">
        <v>52</v>
      </c>
      <c r="BS334" s="105">
        <v>46</v>
      </c>
      <c r="BT334" s="105">
        <v>46</v>
      </c>
      <c r="BU334" s="167"/>
      <c r="BV334" s="103" t="s">
        <v>102</v>
      </c>
      <c r="BW334" s="105">
        <v>292</v>
      </c>
      <c r="BX334" s="105">
        <v>150</v>
      </c>
      <c r="BY334" s="105">
        <v>291</v>
      </c>
      <c r="BZ334" s="105">
        <v>149</v>
      </c>
      <c r="CA334" s="105">
        <v>181</v>
      </c>
      <c r="CB334" s="105">
        <v>93</v>
      </c>
      <c r="CC334" s="105">
        <v>7</v>
      </c>
      <c r="CD334" s="105">
        <v>0</v>
      </c>
      <c r="CE334" s="105">
        <v>7</v>
      </c>
      <c r="CF334" s="105">
        <v>0</v>
      </c>
      <c r="CG334" s="105">
        <v>1</v>
      </c>
      <c r="CH334" s="105">
        <v>0</v>
      </c>
      <c r="CI334" s="105">
        <v>189</v>
      </c>
      <c r="CJ334" s="105">
        <v>77</v>
      </c>
      <c r="CK334" s="105">
        <v>189</v>
      </c>
      <c r="CL334" s="105">
        <v>77</v>
      </c>
      <c r="CM334" s="105">
        <v>76</v>
      </c>
      <c r="CN334" s="105">
        <v>31</v>
      </c>
      <c r="CO334" s="167"/>
      <c r="CP334" s="105" t="s">
        <v>102</v>
      </c>
      <c r="CQ334" s="105">
        <v>14</v>
      </c>
      <c r="CR334" s="105">
        <v>46</v>
      </c>
      <c r="CS334" s="105">
        <v>1</v>
      </c>
      <c r="CT334" s="105">
        <v>32</v>
      </c>
      <c r="CU334" s="105">
        <v>0</v>
      </c>
      <c r="CV334" s="105">
        <v>93</v>
      </c>
      <c r="CW334" s="105">
        <v>37</v>
      </c>
      <c r="CX334" s="105">
        <v>25</v>
      </c>
      <c r="CY334" s="105">
        <v>24</v>
      </c>
      <c r="CZ334" s="105">
        <v>4</v>
      </c>
      <c r="DA334" s="167"/>
      <c r="DB334" s="103" t="s">
        <v>102</v>
      </c>
      <c r="DC334" s="105">
        <v>984</v>
      </c>
      <c r="DD334" s="105">
        <v>825</v>
      </c>
      <c r="DE334" s="105">
        <v>290</v>
      </c>
      <c r="DF334" s="105">
        <v>0</v>
      </c>
      <c r="DG334" s="105">
        <v>201</v>
      </c>
      <c r="DH334" s="105">
        <v>134</v>
      </c>
      <c r="DI334" s="105">
        <v>959</v>
      </c>
      <c r="DJ334" s="105">
        <v>212</v>
      </c>
      <c r="DK334" s="105">
        <v>333</v>
      </c>
      <c r="DL334" s="105">
        <v>0</v>
      </c>
      <c r="DM334" s="105">
        <v>0</v>
      </c>
      <c r="DN334" s="105">
        <v>0</v>
      </c>
      <c r="DO334" s="105">
        <v>4</v>
      </c>
      <c r="DP334" s="105">
        <v>21</v>
      </c>
      <c r="DQ334" s="105">
        <v>1</v>
      </c>
      <c r="DR334" s="135"/>
      <c r="DS334" s="138" t="s">
        <v>237</v>
      </c>
      <c r="DT334" s="138" t="s">
        <v>4451</v>
      </c>
      <c r="DU334" s="138">
        <v>488</v>
      </c>
      <c r="DV334" s="138">
        <v>258</v>
      </c>
      <c r="DW334" s="139">
        <v>1895</v>
      </c>
      <c r="DX334" s="139">
        <v>3938</v>
      </c>
    </row>
    <row r="335" spans="1:128" ht="14.45" customHeight="1">
      <c r="A335" s="167" t="s">
        <v>238</v>
      </c>
      <c r="B335" s="13" t="s">
        <v>119</v>
      </c>
      <c r="C335" s="74">
        <v>0</v>
      </c>
      <c r="D335" s="74">
        <v>0</v>
      </c>
      <c r="E335" s="74">
        <v>0</v>
      </c>
      <c r="F335" s="74">
        <v>0</v>
      </c>
      <c r="G335" s="74">
        <v>0</v>
      </c>
      <c r="H335" s="74">
        <v>0</v>
      </c>
      <c r="I335" s="74">
        <v>0</v>
      </c>
      <c r="J335" s="74">
        <v>0</v>
      </c>
      <c r="K335" s="74">
        <v>0</v>
      </c>
      <c r="L335" s="74">
        <v>0</v>
      </c>
      <c r="M335" s="74">
        <v>0</v>
      </c>
      <c r="N335" s="74">
        <v>0</v>
      </c>
      <c r="O335" s="74">
        <v>0</v>
      </c>
      <c r="P335" s="74">
        <v>0</v>
      </c>
      <c r="Q335" s="74">
        <v>0</v>
      </c>
      <c r="R335" s="74">
        <v>0</v>
      </c>
      <c r="S335" s="74">
        <v>0</v>
      </c>
      <c r="T335" s="74">
        <v>0</v>
      </c>
      <c r="U335" s="67">
        <v>0</v>
      </c>
      <c r="V335" s="67">
        <v>0</v>
      </c>
      <c r="W335" s="167" t="s">
        <v>238</v>
      </c>
      <c r="X335" s="13" t="s">
        <v>119</v>
      </c>
      <c r="Y335" s="74">
        <v>0</v>
      </c>
      <c r="Z335" s="74">
        <v>0</v>
      </c>
      <c r="AA335" s="74">
        <v>0</v>
      </c>
      <c r="AB335" s="74">
        <v>0</v>
      </c>
      <c r="AC335" s="74">
        <v>0</v>
      </c>
      <c r="AD335" s="74">
        <v>0</v>
      </c>
      <c r="AE335" s="74">
        <v>0</v>
      </c>
      <c r="AF335" s="74">
        <v>0</v>
      </c>
      <c r="AG335" s="74">
        <v>0</v>
      </c>
      <c r="AH335" s="74">
        <v>0</v>
      </c>
      <c r="AI335" s="74">
        <v>0</v>
      </c>
      <c r="AJ335" s="74">
        <v>0</v>
      </c>
      <c r="AK335" s="74">
        <v>0</v>
      </c>
      <c r="AL335" s="74">
        <v>0</v>
      </c>
      <c r="AM335" s="74">
        <v>0</v>
      </c>
      <c r="AN335" s="74">
        <v>0</v>
      </c>
      <c r="AO335" s="74">
        <v>0</v>
      </c>
      <c r="AP335" s="74">
        <v>0</v>
      </c>
      <c r="AQ335" s="67">
        <v>0</v>
      </c>
      <c r="AR335" s="67">
        <v>0</v>
      </c>
      <c r="AS335" s="167" t="s">
        <v>238</v>
      </c>
      <c r="AT335" s="13" t="s">
        <v>119</v>
      </c>
      <c r="AU335" s="74">
        <v>0</v>
      </c>
      <c r="AV335" s="74">
        <v>0</v>
      </c>
      <c r="AW335" s="74">
        <v>0</v>
      </c>
      <c r="AX335" s="74">
        <v>0</v>
      </c>
      <c r="AY335" s="74">
        <v>0</v>
      </c>
      <c r="AZ335" s="74">
        <v>0</v>
      </c>
      <c r="BA335" s="74">
        <v>0</v>
      </c>
      <c r="BB335" s="74">
        <v>0</v>
      </c>
      <c r="BC335" s="74">
        <v>0</v>
      </c>
      <c r="BD335" s="67">
        <v>0</v>
      </c>
      <c r="BE335" s="76">
        <v>0</v>
      </c>
      <c r="BF335" s="74">
        <v>0</v>
      </c>
      <c r="BG335" s="74">
        <v>0</v>
      </c>
      <c r="BH335" s="74">
        <v>0</v>
      </c>
      <c r="BI335" s="74">
        <v>0</v>
      </c>
      <c r="BJ335" s="167" t="s">
        <v>238</v>
      </c>
      <c r="BK335" s="13" t="s">
        <v>119</v>
      </c>
      <c r="BL335" s="74">
        <v>0</v>
      </c>
      <c r="BM335" s="74">
        <v>0</v>
      </c>
      <c r="BN335" s="74">
        <v>0</v>
      </c>
      <c r="BO335" s="74">
        <v>0</v>
      </c>
      <c r="BP335" s="74">
        <v>0</v>
      </c>
      <c r="BQ335" s="74">
        <v>0</v>
      </c>
      <c r="BR335" s="74">
        <v>0</v>
      </c>
      <c r="BS335" s="74">
        <v>0</v>
      </c>
      <c r="BT335" s="74">
        <v>0</v>
      </c>
      <c r="BU335" s="167" t="s">
        <v>238</v>
      </c>
      <c r="BV335" s="13" t="s">
        <v>119</v>
      </c>
      <c r="BW335" s="74">
        <v>0</v>
      </c>
      <c r="BX335" s="74">
        <v>0</v>
      </c>
      <c r="BY335" s="74">
        <v>0</v>
      </c>
      <c r="BZ335" s="74">
        <v>0</v>
      </c>
      <c r="CA335" s="74">
        <v>0</v>
      </c>
      <c r="CB335" s="74">
        <v>0</v>
      </c>
      <c r="CC335" s="74">
        <v>0</v>
      </c>
      <c r="CD335" s="74">
        <v>0</v>
      </c>
      <c r="CE335" s="74">
        <v>0</v>
      </c>
      <c r="CF335" s="74">
        <v>0</v>
      </c>
      <c r="CG335" s="74">
        <v>0</v>
      </c>
      <c r="CH335" s="74">
        <v>0</v>
      </c>
      <c r="CI335" s="74">
        <v>0</v>
      </c>
      <c r="CJ335" s="74">
        <v>0</v>
      </c>
      <c r="CK335" s="74">
        <v>0</v>
      </c>
      <c r="CL335" s="74">
        <v>0</v>
      </c>
      <c r="CM335" s="74">
        <v>0</v>
      </c>
      <c r="CN335" s="74">
        <v>0</v>
      </c>
      <c r="CO335" s="167" t="s">
        <v>238</v>
      </c>
      <c r="CP335" s="13" t="s">
        <v>119</v>
      </c>
      <c r="CQ335" s="5">
        <v>0</v>
      </c>
      <c r="CR335" s="5">
        <v>0</v>
      </c>
      <c r="CS335" s="5">
        <v>0</v>
      </c>
      <c r="CT335" s="5">
        <v>0</v>
      </c>
      <c r="CU335" s="5">
        <v>0</v>
      </c>
      <c r="CV335" s="29">
        <v>0</v>
      </c>
      <c r="CW335" s="5">
        <v>0</v>
      </c>
      <c r="CX335" s="5">
        <v>0</v>
      </c>
      <c r="CY335" s="72">
        <v>0</v>
      </c>
      <c r="CZ335" s="5">
        <v>0</v>
      </c>
      <c r="DA335" s="167" t="s">
        <v>238</v>
      </c>
      <c r="DB335" s="13" t="s">
        <v>119</v>
      </c>
      <c r="DC335" s="74">
        <v>0</v>
      </c>
      <c r="DD335" s="74">
        <v>0</v>
      </c>
      <c r="DE335" s="74">
        <v>0</v>
      </c>
      <c r="DF335" s="74">
        <v>0</v>
      </c>
      <c r="DG335" s="74">
        <v>0</v>
      </c>
      <c r="DH335" s="74">
        <v>0</v>
      </c>
      <c r="DI335" s="74">
        <v>0</v>
      </c>
      <c r="DJ335" s="74">
        <v>0</v>
      </c>
      <c r="DK335" s="74">
        <v>0</v>
      </c>
      <c r="DL335" s="74">
        <v>0</v>
      </c>
      <c r="DM335" s="74">
        <v>0</v>
      </c>
      <c r="DN335" s="74">
        <v>0</v>
      </c>
      <c r="DO335" s="74">
        <v>0</v>
      </c>
      <c r="DP335" s="74">
        <v>0</v>
      </c>
      <c r="DQ335" s="74">
        <v>0</v>
      </c>
      <c r="DR335" s="135"/>
      <c r="DS335" s="138" t="s">
        <v>238</v>
      </c>
      <c r="DT335" s="138" t="s">
        <v>4452</v>
      </c>
      <c r="DU335" s="138">
        <v>0</v>
      </c>
      <c r="DV335" s="138">
        <v>0</v>
      </c>
      <c r="DW335" s="139">
        <v>0</v>
      </c>
      <c r="DX335" s="139">
        <v>0</v>
      </c>
    </row>
    <row r="336" spans="1:128">
      <c r="A336" s="167"/>
      <c r="B336" s="13" t="s">
        <v>120</v>
      </c>
      <c r="C336" s="74">
        <v>1022</v>
      </c>
      <c r="D336" s="74">
        <v>567</v>
      </c>
      <c r="E336" s="74">
        <v>308</v>
      </c>
      <c r="F336" s="74">
        <v>176</v>
      </c>
      <c r="G336" s="74">
        <v>0</v>
      </c>
      <c r="H336" s="74">
        <v>0</v>
      </c>
      <c r="I336" s="74">
        <v>56</v>
      </c>
      <c r="J336" s="74">
        <v>33</v>
      </c>
      <c r="K336" s="74">
        <v>464</v>
      </c>
      <c r="L336" s="74">
        <v>225</v>
      </c>
      <c r="M336" s="74">
        <v>516</v>
      </c>
      <c r="N336" s="74">
        <v>299</v>
      </c>
      <c r="O336" s="74">
        <v>3</v>
      </c>
      <c r="P336" s="74">
        <v>0</v>
      </c>
      <c r="Q336" s="74">
        <v>141</v>
      </c>
      <c r="R336" s="74">
        <v>72</v>
      </c>
      <c r="S336" s="74">
        <v>637</v>
      </c>
      <c r="T336" s="74">
        <v>328</v>
      </c>
      <c r="U336" s="67">
        <v>3147</v>
      </c>
      <c r="V336" s="67">
        <v>1700</v>
      </c>
      <c r="W336" s="167"/>
      <c r="X336" s="13" t="s">
        <v>120</v>
      </c>
      <c r="Y336" s="74">
        <v>19</v>
      </c>
      <c r="Z336" s="74">
        <v>7</v>
      </c>
      <c r="AA336" s="74">
        <v>16</v>
      </c>
      <c r="AB336" s="74">
        <v>11</v>
      </c>
      <c r="AC336" s="74">
        <v>0</v>
      </c>
      <c r="AD336" s="74">
        <v>0</v>
      </c>
      <c r="AE336" s="74">
        <v>2</v>
      </c>
      <c r="AF336" s="74">
        <v>1</v>
      </c>
      <c r="AG336" s="74">
        <v>21</v>
      </c>
      <c r="AH336" s="74">
        <v>6</v>
      </c>
      <c r="AI336" s="74">
        <v>125</v>
      </c>
      <c r="AJ336" s="74">
        <v>65</v>
      </c>
      <c r="AK336" s="74">
        <v>0</v>
      </c>
      <c r="AL336" s="74">
        <v>0</v>
      </c>
      <c r="AM336" s="74">
        <v>0</v>
      </c>
      <c r="AN336" s="74">
        <v>0</v>
      </c>
      <c r="AO336" s="74">
        <v>283</v>
      </c>
      <c r="AP336" s="74">
        <v>153</v>
      </c>
      <c r="AQ336" s="67">
        <v>466</v>
      </c>
      <c r="AR336" s="67">
        <v>243</v>
      </c>
      <c r="AS336" s="167"/>
      <c r="AT336" s="13" t="s">
        <v>120</v>
      </c>
      <c r="AU336" s="74">
        <v>17</v>
      </c>
      <c r="AV336" s="74">
        <v>7</v>
      </c>
      <c r="AW336" s="74">
        <v>0</v>
      </c>
      <c r="AX336" s="74">
        <v>3</v>
      </c>
      <c r="AY336" s="74">
        <v>9</v>
      </c>
      <c r="AZ336" s="74">
        <v>10</v>
      </c>
      <c r="BA336" s="74">
        <v>1</v>
      </c>
      <c r="BB336" s="74">
        <v>4</v>
      </c>
      <c r="BC336" s="74">
        <v>9</v>
      </c>
      <c r="BD336" s="67">
        <v>60</v>
      </c>
      <c r="BE336" s="76">
        <v>58</v>
      </c>
      <c r="BF336" s="74">
        <v>58</v>
      </c>
      <c r="BG336" s="74">
        <v>50</v>
      </c>
      <c r="BH336" s="74">
        <v>6</v>
      </c>
      <c r="BI336" s="74">
        <v>3</v>
      </c>
      <c r="BJ336" s="167"/>
      <c r="BK336" s="13" t="s">
        <v>120</v>
      </c>
      <c r="BL336" s="74">
        <v>402</v>
      </c>
      <c r="BM336" s="74">
        <v>1100</v>
      </c>
      <c r="BN336" s="74">
        <v>85</v>
      </c>
      <c r="BO336" s="74">
        <v>0</v>
      </c>
      <c r="BP336" s="74">
        <v>20</v>
      </c>
      <c r="BQ336" s="74">
        <v>37</v>
      </c>
      <c r="BR336" s="74">
        <v>74</v>
      </c>
      <c r="BS336" s="74">
        <v>99</v>
      </c>
      <c r="BT336" s="74">
        <v>59</v>
      </c>
      <c r="BU336" s="167"/>
      <c r="BV336" s="13" t="s">
        <v>120</v>
      </c>
      <c r="BW336" s="74">
        <v>329</v>
      </c>
      <c r="BX336" s="74">
        <v>188</v>
      </c>
      <c r="BY336" s="74">
        <v>329</v>
      </c>
      <c r="BZ336" s="74">
        <v>188</v>
      </c>
      <c r="CA336" s="74">
        <v>202</v>
      </c>
      <c r="CB336" s="74">
        <v>114</v>
      </c>
      <c r="CC336" s="74">
        <v>81</v>
      </c>
      <c r="CD336" s="74">
        <v>28</v>
      </c>
      <c r="CE336" s="74">
        <v>81</v>
      </c>
      <c r="CF336" s="74">
        <v>28</v>
      </c>
      <c r="CG336" s="74">
        <v>54</v>
      </c>
      <c r="CH336" s="74">
        <v>17</v>
      </c>
      <c r="CI336" s="74">
        <v>415</v>
      </c>
      <c r="CJ336" s="74">
        <v>212</v>
      </c>
      <c r="CK336" s="74">
        <v>414</v>
      </c>
      <c r="CL336" s="74">
        <v>212</v>
      </c>
      <c r="CM336" s="74">
        <v>116</v>
      </c>
      <c r="CN336" s="74">
        <v>62</v>
      </c>
      <c r="CO336" s="167"/>
      <c r="CP336" s="13" t="s">
        <v>120</v>
      </c>
      <c r="CQ336" s="5">
        <v>95</v>
      </c>
      <c r="CR336" s="5">
        <v>23</v>
      </c>
      <c r="CS336" s="5">
        <v>0</v>
      </c>
      <c r="CT336" s="5">
        <v>17</v>
      </c>
      <c r="CU336" s="5">
        <v>0</v>
      </c>
      <c r="CV336" s="29">
        <v>135</v>
      </c>
      <c r="CW336" s="5">
        <v>87</v>
      </c>
      <c r="CX336" s="5">
        <v>70</v>
      </c>
      <c r="CY336" s="72">
        <v>49</v>
      </c>
      <c r="CZ336" s="5">
        <v>32</v>
      </c>
      <c r="DA336" s="167"/>
      <c r="DB336" s="13" t="s">
        <v>120</v>
      </c>
      <c r="DC336" s="74">
        <v>179</v>
      </c>
      <c r="DD336" s="74">
        <v>346</v>
      </c>
      <c r="DE336" s="74">
        <v>46</v>
      </c>
      <c r="DF336" s="74">
        <v>337</v>
      </c>
      <c r="DG336" s="74">
        <v>1051</v>
      </c>
      <c r="DH336" s="74">
        <v>0</v>
      </c>
      <c r="DI336" s="74">
        <v>1004</v>
      </c>
      <c r="DJ336" s="74">
        <v>1426</v>
      </c>
      <c r="DK336" s="74">
        <v>752</v>
      </c>
      <c r="DL336" s="74">
        <v>0</v>
      </c>
      <c r="DM336" s="74">
        <v>0</v>
      </c>
      <c r="DN336" s="74">
        <v>20</v>
      </c>
      <c r="DO336" s="74">
        <v>15</v>
      </c>
      <c r="DP336" s="74">
        <v>51</v>
      </c>
      <c r="DQ336" s="74">
        <v>171</v>
      </c>
      <c r="DR336" s="135"/>
      <c r="DS336" s="138" t="s">
        <v>238</v>
      </c>
      <c r="DT336" s="138" t="s">
        <v>4453</v>
      </c>
      <c r="DU336" s="138">
        <v>825</v>
      </c>
      <c r="DV336" s="138">
        <v>372</v>
      </c>
      <c r="DW336" s="139">
        <v>2957</v>
      </c>
      <c r="DX336" s="139">
        <v>5141</v>
      </c>
    </row>
    <row r="337" spans="1:128">
      <c r="A337" s="167"/>
      <c r="B337" s="103" t="s">
        <v>102</v>
      </c>
      <c r="C337" s="105">
        <v>1022</v>
      </c>
      <c r="D337" s="105">
        <v>567</v>
      </c>
      <c r="E337" s="105">
        <v>308</v>
      </c>
      <c r="F337" s="105">
        <v>176</v>
      </c>
      <c r="G337" s="105">
        <v>0</v>
      </c>
      <c r="H337" s="105">
        <v>0</v>
      </c>
      <c r="I337" s="105">
        <v>56</v>
      </c>
      <c r="J337" s="105">
        <v>33</v>
      </c>
      <c r="K337" s="105">
        <v>464</v>
      </c>
      <c r="L337" s="105">
        <v>225</v>
      </c>
      <c r="M337" s="105">
        <v>516</v>
      </c>
      <c r="N337" s="105">
        <v>299</v>
      </c>
      <c r="O337" s="105">
        <v>3</v>
      </c>
      <c r="P337" s="105">
        <v>0</v>
      </c>
      <c r="Q337" s="105">
        <v>141</v>
      </c>
      <c r="R337" s="105">
        <v>72</v>
      </c>
      <c r="S337" s="105">
        <v>637</v>
      </c>
      <c r="T337" s="105">
        <v>328</v>
      </c>
      <c r="U337" s="105">
        <v>3147</v>
      </c>
      <c r="V337" s="105">
        <v>1700</v>
      </c>
      <c r="W337" s="167"/>
      <c r="X337" s="103" t="s">
        <v>102</v>
      </c>
      <c r="Y337" s="105">
        <v>19</v>
      </c>
      <c r="Z337" s="105">
        <v>7</v>
      </c>
      <c r="AA337" s="105">
        <v>16</v>
      </c>
      <c r="AB337" s="105">
        <v>11</v>
      </c>
      <c r="AC337" s="105">
        <v>0</v>
      </c>
      <c r="AD337" s="105">
        <v>0</v>
      </c>
      <c r="AE337" s="105">
        <v>2</v>
      </c>
      <c r="AF337" s="105">
        <v>1</v>
      </c>
      <c r="AG337" s="105">
        <v>21</v>
      </c>
      <c r="AH337" s="105">
        <v>6</v>
      </c>
      <c r="AI337" s="105">
        <v>125</v>
      </c>
      <c r="AJ337" s="105">
        <v>65</v>
      </c>
      <c r="AK337" s="105">
        <v>0</v>
      </c>
      <c r="AL337" s="105">
        <v>0</v>
      </c>
      <c r="AM337" s="105">
        <v>0</v>
      </c>
      <c r="AN337" s="105">
        <v>0</v>
      </c>
      <c r="AO337" s="105">
        <v>283</v>
      </c>
      <c r="AP337" s="105">
        <v>153</v>
      </c>
      <c r="AQ337" s="105">
        <v>466</v>
      </c>
      <c r="AR337" s="105">
        <v>243</v>
      </c>
      <c r="AS337" s="167"/>
      <c r="AT337" s="103" t="s">
        <v>102</v>
      </c>
      <c r="AU337" s="105">
        <v>17</v>
      </c>
      <c r="AV337" s="105">
        <v>7</v>
      </c>
      <c r="AW337" s="105">
        <v>0</v>
      </c>
      <c r="AX337" s="105">
        <v>3</v>
      </c>
      <c r="AY337" s="105">
        <v>9</v>
      </c>
      <c r="AZ337" s="105">
        <v>10</v>
      </c>
      <c r="BA337" s="105">
        <v>1</v>
      </c>
      <c r="BB337" s="105">
        <v>4</v>
      </c>
      <c r="BC337" s="105">
        <v>9</v>
      </c>
      <c r="BD337" s="105">
        <v>60</v>
      </c>
      <c r="BE337" s="105">
        <v>58</v>
      </c>
      <c r="BF337" s="105">
        <v>58</v>
      </c>
      <c r="BG337" s="105">
        <v>50</v>
      </c>
      <c r="BH337" s="105">
        <v>6</v>
      </c>
      <c r="BI337" s="105">
        <v>3</v>
      </c>
      <c r="BJ337" s="167"/>
      <c r="BK337" s="103" t="s">
        <v>102</v>
      </c>
      <c r="BL337" s="105">
        <v>402</v>
      </c>
      <c r="BM337" s="105">
        <v>1100</v>
      </c>
      <c r="BN337" s="105">
        <v>85</v>
      </c>
      <c r="BO337" s="105">
        <v>0</v>
      </c>
      <c r="BP337" s="105">
        <v>20</v>
      </c>
      <c r="BQ337" s="105">
        <v>37</v>
      </c>
      <c r="BR337" s="105">
        <v>74</v>
      </c>
      <c r="BS337" s="105">
        <v>99</v>
      </c>
      <c r="BT337" s="105">
        <v>59</v>
      </c>
      <c r="BU337" s="167"/>
      <c r="BV337" s="103" t="s">
        <v>102</v>
      </c>
      <c r="BW337" s="105">
        <v>329</v>
      </c>
      <c r="BX337" s="105">
        <v>188</v>
      </c>
      <c r="BY337" s="105">
        <v>329</v>
      </c>
      <c r="BZ337" s="105">
        <v>188</v>
      </c>
      <c r="CA337" s="105">
        <v>202</v>
      </c>
      <c r="CB337" s="105">
        <v>114</v>
      </c>
      <c r="CC337" s="105">
        <v>81</v>
      </c>
      <c r="CD337" s="105">
        <v>28</v>
      </c>
      <c r="CE337" s="105">
        <v>81</v>
      </c>
      <c r="CF337" s="105">
        <v>28</v>
      </c>
      <c r="CG337" s="105">
        <v>54</v>
      </c>
      <c r="CH337" s="105">
        <v>17</v>
      </c>
      <c r="CI337" s="105">
        <v>415</v>
      </c>
      <c r="CJ337" s="105">
        <v>212</v>
      </c>
      <c r="CK337" s="105">
        <v>414</v>
      </c>
      <c r="CL337" s="105">
        <v>212</v>
      </c>
      <c r="CM337" s="105">
        <v>116</v>
      </c>
      <c r="CN337" s="105">
        <v>62</v>
      </c>
      <c r="CO337" s="167"/>
      <c r="CP337" s="105" t="s">
        <v>102</v>
      </c>
      <c r="CQ337" s="105">
        <v>95</v>
      </c>
      <c r="CR337" s="105">
        <v>23</v>
      </c>
      <c r="CS337" s="105">
        <v>0</v>
      </c>
      <c r="CT337" s="105">
        <v>17</v>
      </c>
      <c r="CU337" s="105">
        <v>0</v>
      </c>
      <c r="CV337" s="105">
        <v>135</v>
      </c>
      <c r="CW337" s="105">
        <v>87</v>
      </c>
      <c r="CX337" s="105">
        <v>70</v>
      </c>
      <c r="CY337" s="105">
        <v>49</v>
      </c>
      <c r="CZ337" s="105">
        <v>32</v>
      </c>
      <c r="DA337" s="167"/>
      <c r="DB337" s="103" t="s">
        <v>102</v>
      </c>
      <c r="DC337" s="105">
        <v>179</v>
      </c>
      <c r="DD337" s="105">
        <v>346</v>
      </c>
      <c r="DE337" s="105">
        <v>46</v>
      </c>
      <c r="DF337" s="105">
        <v>337</v>
      </c>
      <c r="DG337" s="105">
        <v>1051</v>
      </c>
      <c r="DH337" s="105">
        <v>0</v>
      </c>
      <c r="DI337" s="105">
        <v>1004</v>
      </c>
      <c r="DJ337" s="105">
        <v>1426</v>
      </c>
      <c r="DK337" s="105">
        <v>752</v>
      </c>
      <c r="DL337" s="105">
        <v>0</v>
      </c>
      <c r="DM337" s="105">
        <v>0</v>
      </c>
      <c r="DN337" s="105">
        <v>20</v>
      </c>
      <c r="DO337" s="105">
        <v>15</v>
      </c>
      <c r="DP337" s="105">
        <v>51</v>
      </c>
      <c r="DQ337" s="105">
        <v>171</v>
      </c>
      <c r="DR337" s="135"/>
      <c r="DS337" s="138" t="s">
        <v>238</v>
      </c>
      <c r="DT337" s="138" t="s">
        <v>4454</v>
      </c>
      <c r="DU337" s="138">
        <v>825</v>
      </c>
      <c r="DV337" s="138">
        <v>372</v>
      </c>
      <c r="DW337" s="139">
        <v>2957</v>
      </c>
      <c r="DX337" s="139">
        <v>5141</v>
      </c>
    </row>
    <row r="338" spans="1:128" ht="14.45" customHeight="1">
      <c r="A338" s="167" t="s">
        <v>239</v>
      </c>
      <c r="B338" s="13" t="s">
        <v>119</v>
      </c>
      <c r="C338" s="74">
        <v>164</v>
      </c>
      <c r="D338" s="74">
        <v>76</v>
      </c>
      <c r="E338" s="74">
        <v>68</v>
      </c>
      <c r="F338" s="74">
        <v>32</v>
      </c>
      <c r="G338" s="74">
        <v>0</v>
      </c>
      <c r="H338" s="74">
        <v>0</v>
      </c>
      <c r="I338" s="74">
        <v>6</v>
      </c>
      <c r="J338" s="74">
        <v>1</v>
      </c>
      <c r="K338" s="74">
        <v>37</v>
      </c>
      <c r="L338" s="74">
        <v>15</v>
      </c>
      <c r="M338" s="74">
        <v>102</v>
      </c>
      <c r="N338" s="74">
        <v>56</v>
      </c>
      <c r="O338" s="74">
        <v>12</v>
      </c>
      <c r="P338" s="74">
        <v>2</v>
      </c>
      <c r="Q338" s="74">
        <v>69</v>
      </c>
      <c r="R338" s="74">
        <v>24</v>
      </c>
      <c r="S338" s="74">
        <v>0</v>
      </c>
      <c r="T338" s="74">
        <v>0</v>
      </c>
      <c r="U338" s="67">
        <v>458</v>
      </c>
      <c r="V338" s="67">
        <v>206</v>
      </c>
      <c r="W338" s="167" t="s">
        <v>239</v>
      </c>
      <c r="X338" s="13" t="s">
        <v>119</v>
      </c>
      <c r="Y338" s="74">
        <v>0</v>
      </c>
      <c r="Z338" s="74">
        <v>0</v>
      </c>
      <c r="AA338" s="74">
        <v>0</v>
      </c>
      <c r="AB338" s="74">
        <v>0</v>
      </c>
      <c r="AC338" s="74">
        <v>0</v>
      </c>
      <c r="AD338" s="74">
        <v>0</v>
      </c>
      <c r="AE338" s="74">
        <v>0</v>
      </c>
      <c r="AF338" s="74">
        <v>0</v>
      </c>
      <c r="AG338" s="74">
        <v>7</v>
      </c>
      <c r="AH338" s="74">
        <v>2</v>
      </c>
      <c r="AI338" s="74">
        <v>27</v>
      </c>
      <c r="AJ338" s="74">
        <v>13</v>
      </c>
      <c r="AK338" s="74">
        <v>5</v>
      </c>
      <c r="AL338" s="74">
        <v>1</v>
      </c>
      <c r="AM338" s="74">
        <v>18</v>
      </c>
      <c r="AN338" s="74">
        <v>5</v>
      </c>
      <c r="AO338" s="74">
        <v>0</v>
      </c>
      <c r="AP338" s="74">
        <v>0</v>
      </c>
      <c r="AQ338" s="67">
        <v>57</v>
      </c>
      <c r="AR338" s="67">
        <v>21</v>
      </c>
      <c r="AS338" s="167" t="s">
        <v>239</v>
      </c>
      <c r="AT338" s="13" t="s">
        <v>119</v>
      </c>
      <c r="AU338" s="74">
        <v>5</v>
      </c>
      <c r="AV338" s="74">
        <v>3</v>
      </c>
      <c r="AW338" s="74">
        <v>0</v>
      </c>
      <c r="AX338" s="74">
        <v>1</v>
      </c>
      <c r="AY338" s="74">
        <v>1</v>
      </c>
      <c r="AZ338" s="74">
        <v>3</v>
      </c>
      <c r="BA338" s="74">
        <v>1</v>
      </c>
      <c r="BB338" s="74">
        <v>2</v>
      </c>
      <c r="BC338" s="74">
        <v>0</v>
      </c>
      <c r="BD338" s="67">
        <v>16</v>
      </c>
      <c r="BE338" s="76">
        <v>14</v>
      </c>
      <c r="BF338" s="74">
        <v>11</v>
      </c>
      <c r="BG338" s="74">
        <v>0</v>
      </c>
      <c r="BH338" s="74">
        <v>3</v>
      </c>
      <c r="BI338" s="74">
        <v>3</v>
      </c>
      <c r="BJ338" s="167" t="s">
        <v>239</v>
      </c>
      <c r="BK338" s="13" t="s">
        <v>119</v>
      </c>
      <c r="BL338" s="74">
        <v>0</v>
      </c>
      <c r="BM338" s="74">
        <v>232</v>
      </c>
      <c r="BN338" s="74">
        <v>0</v>
      </c>
      <c r="BO338" s="74">
        <v>0</v>
      </c>
      <c r="BP338" s="74">
        <v>0</v>
      </c>
      <c r="BQ338" s="74">
        <v>18</v>
      </c>
      <c r="BR338" s="74">
        <v>16</v>
      </c>
      <c r="BS338" s="74">
        <v>17</v>
      </c>
      <c r="BT338" s="74">
        <v>20</v>
      </c>
      <c r="BU338" s="167" t="s">
        <v>239</v>
      </c>
      <c r="BV338" s="13" t="s">
        <v>119</v>
      </c>
      <c r="BW338" s="74">
        <v>79</v>
      </c>
      <c r="BX338" s="74">
        <v>37</v>
      </c>
      <c r="BY338" s="74">
        <v>77</v>
      </c>
      <c r="BZ338" s="74">
        <v>35</v>
      </c>
      <c r="CA338" s="74">
        <v>48</v>
      </c>
      <c r="CB338" s="74">
        <v>23</v>
      </c>
      <c r="CC338" s="74">
        <v>8</v>
      </c>
      <c r="CD338" s="74">
        <v>1</v>
      </c>
      <c r="CE338" s="74">
        <v>8</v>
      </c>
      <c r="CF338" s="74">
        <v>1</v>
      </c>
      <c r="CG338" s="74">
        <v>3</v>
      </c>
      <c r="CH338" s="74">
        <v>0</v>
      </c>
      <c r="CI338" s="74">
        <v>46</v>
      </c>
      <c r="CJ338" s="74">
        <v>11</v>
      </c>
      <c r="CK338" s="74">
        <v>46</v>
      </c>
      <c r="CL338" s="74">
        <v>11</v>
      </c>
      <c r="CM338" s="74">
        <v>19</v>
      </c>
      <c r="CN338" s="74">
        <v>4</v>
      </c>
      <c r="CO338" s="167" t="s">
        <v>239</v>
      </c>
      <c r="CP338" s="13" t="s">
        <v>119</v>
      </c>
      <c r="CQ338" s="5">
        <v>8</v>
      </c>
      <c r="CR338" s="5">
        <v>15</v>
      </c>
      <c r="CS338" s="5">
        <v>0</v>
      </c>
      <c r="CT338" s="5">
        <v>9</v>
      </c>
      <c r="CU338" s="5">
        <v>0</v>
      </c>
      <c r="CV338" s="29">
        <v>32</v>
      </c>
      <c r="CW338" s="5">
        <v>12</v>
      </c>
      <c r="CX338" s="5">
        <v>9</v>
      </c>
      <c r="CY338" s="72">
        <v>7</v>
      </c>
      <c r="CZ338" s="5">
        <v>0</v>
      </c>
      <c r="DA338" s="167" t="s">
        <v>239</v>
      </c>
      <c r="DB338" s="13" t="s">
        <v>119</v>
      </c>
      <c r="DC338" s="74">
        <v>78</v>
      </c>
      <c r="DD338" s="74">
        <v>33</v>
      </c>
      <c r="DE338" s="74">
        <v>0</v>
      </c>
      <c r="DF338" s="74">
        <v>0</v>
      </c>
      <c r="DG338" s="74">
        <v>0</v>
      </c>
      <c r="DH338" s="74">
        <v>0</v>
      </c>
      <c r="DI338" s="74">
        <v>112</v>
      </c>
      <c r="DJ338" s="74">
        <v>0</v>
      </c>
      <c r="DK338" s="74">
        <v>0</v>
      </c>
      <c r="DL338" s="74">
        <v>0</v>
      </c>
      <c r="DM338" s="74">
        <v>0</v>
      </c>
      <c r="DN338" s="74">
        <v>0</v>
      </c>
      <c r="DO338" s="74">
        <v>0</v>
      </c>
      <c r="DP338" s="74">
        <v>1</v>
      </c>
      <c r="DQ338" s="74">
        <v>0</v>
      </c>
      <c r="DR338" s="135"/>
      <c r="DS338" s="138" t="s">
        <v>239</v>
      </c>
      <c r="DT338" s="138" t="s">
        <v>4455</v>
      </c>
      <c r="DU338" s="138">
        <v>133</v>
      </c>
      <c r="DV338" s="138">
        <v>70</v>
      </c>
      <c r="DW338" s="139">
        <v>464</v>
      </c>
      <c r="DX338" s="139">
        <v>223</v>
      </c>
    </row>
    <row r="339" spans="1:128">
      <c r="A339" s="167"/>
      <c r="B339" s="13" t="s">
        <v>120</v>
      </c>
      <c r="C339" s="74">
        <v>0</v>
      </c>
      <c r="D339" s="74">
        <v>0</v>
      </c>
      <c r="E339" s="74">
        <v>0</v>
      </c>
      <c r="F339" s="74">
        <v>0</v>
      </c>
      <c r="G339" s="74">
        <v>0</v>
      </c>
      <c r="H339" s="74">
        <v>0</v>
      </c>
      <c r="I339" s="74">
        <v>0</v>
      </c>
      <c r="J339" s="74">
        <v>0</v>
      </c>
      <c r="K339" s="74">
        <v>0</v>
      </c>
      <c r="L339" s="74">
        <v>0</v>
      </c>
      <c r="M339" s="74">
        <v>0</v>
      </c>
      <c r="N339" s="74">
        <v>0</v>
      </c>
      <c r="O339" s="74">
        <v>0</v>
      </c>
      <c r="P339" s="74">
        <v>0</v>
      </c>
      <c r="Q339" s="74">
        <v>0</v>
      </c>
      <c r="R339" s="74">
        <v>0</v>
      </c>
      <c r="S339" s="74">
        <v>0</v>
      </c>
      <c r="T339" s="74">
        <v>0</v>
      </c>
      <c r="U339" s="67">
        <v>0</v>
      </c>
      <c r="V339" s="67">
        <v>0</v>
      </c>
      <c r="W339" s="167"/>
      <c r="X339" s="13" t="s">
        <v>120</v>
      </c>
      <c r="Y339" s="74">
        <v>0</v>
      </c>
      <c r="Z339" s="74">
        <v>0</v>
      </c>
      <c r="AA339" s="74">
        <v>0</v>
      </c>
      <c r="AB339" s="74">
        <v>0</v>
      </c>
      <c r="AC339" s="74">
        <v>0</v>
      </c>
      <c r="AD339" s="74">
        <v>0</v>
      </c>
      <c r="AE339" s="74">
        <v>0</v>
      </c>
      <c r="AF339" s="74">
        <v>0</v>
      </c>
      <c r="AG339" s="74">
        <v>0</v>
      </c>
      <c r="AH339" s="74">
        <v>0</v>
      </c>
      <c r="AI339" s="74">
        <v>0</v>
      </c>
      <c r="AJ339" s="74">
        <v>0</v>
      </c>
      <c r="AK339" s="74">
        <v>0</v>
      </c>
      <c r="AL339" s="74">
        <v>0</v>
      </c>
      <c r="AM339" s="74">
        <v>0</v>
      </c>
      <c r="AN339" s="74">
        <v>0</v>
      </c>
      <c r="AO339" s="74">
        <v>0</v>
      </c>
      <c r="AP339" s="74">
        <v>0</v>
      </c>
      <c r="AQ339" s="67">
        <v>0</v>
      </c>
      <c r="AR339" s="67">
        <v>0</v>
      </c>
      <c r="AS339" s="167"/>
      <c r="AT339" s="13" t="s">
        <v>120</v>
      </c>
      <c r="AU339" s="74">
        <v>0</v>
      </c>
      <c r="AV339" s="74">
        <v>0</v>
      </c>
      <c r="AW339" s="74">
        <v>0</v>
      </c>
      <c r="AX339" s="74">
        <v>0</v>
      </c>
      <c r="AY339" s="74">
        <v>0</v>
      </c>
      <c r="AZ339" s="74">
        <v>0</v>
      </c>
      <c r="BA339" s="74">
        <v>0</v>
      </c>
      <c r="BB339" s="74">
        <v>0</v>
      </c>
      <c r="BC339" s="74">
        <v>0</v>
      </c>
      <c r="BD339" s="67">
        <v>0</v>
      </c>
      <c r="BE339" s="76">
        <v>0</v>
      </c>
      <c r="BF339" s="74">
        <v>0</v>
      </c>
      <c r="BG339" s="74">
        <v>0</v>
      </c>
      <c r="BH339" s="74">
        <v>0</v>
      </c>
      <c r="BI339" s="74">
        <v>0</v>
      </c>
      <c r="BJ339" s="167"/>
      <c r="BK339" s="13" t="s">
        <v>120</v>
      </c>
      <c r="BL339" s="74">
        <v>0</v>
      </c>
      <c r="BM339" s="74">
        <v>0</v>
      </c>
      <c r="BN339" s="74">
        <v>0</v>
      </c>
      <c r="BO339" s="74">
        <v>0</v>
      </c>
      <c r="BP339" s="74">
        <v>0</v>
      </c>
      <c r="BQ339" s="74">
        <v>0</v>
      </c>
      <c r="BR339" s="74">
        <v>0</v>
      </c>
      <c r="BS339" s="74">
        <v>0</v>
      </c>
      <c r="BT339" s="74">
        <v>0</v>
      </c>
      <c r="BU339" s="167"/>
      <c r="BV339" s="13" t="s">
        <v>120</v>
      </c>
      <c r="BW339" s="74">
        <v>0</v>
      </c>
      <c r="BX339" s="74">
        <v>0</v>
      </c>
      <c r="BY339" s="74">
        <v>0</v>
      </c>
      <c r="BZ339" s="74">
        <v>0</v>
      </c>
      <c r="CA339" s="74">
        <v>0</v>
      </c>
      <c r="CB339" s="74">
        <v>0</v>
      </c>
      <c r="CC339" s="74">
        <v>0</v>
      </c>
      <c r="CD339" s="74">
        <v>0</v>
      </c>
      <c r="CE339" s="74">
        <v>0</v>
      </c>
      <c r="CF339" s="74">
        <v>0</v>
      </c>
      <c r="CG339" s="74">
        <v>0</v>
      </c>
      <c r="CH339" s="74">
        <v>0</v>
      </c>
      <c r="CI339" s="74">
        <v>0</v>
      </c>
      <c r="CJ339" s="74">
        <v>0</v>
      </c>
      <c r="CK339" s="74">
        <v>0</v>
      </c>
      <c r="CL339" s="74">
        <v>0</v>
      </c>
      <c r="CM339" s="74">
        <v>0</v>
      </c>
      <c r="CN339" s="74">
        <v>0</v>
      </c>
      <c r="CO339" s="167"/>
      <c r="CP339" s="13" t="s">
        <v>120</v>
      </c>
      <c r="CQ339" s="5">
        <v>0</v>
      </c>
      <c r="CR339" s="5">
        <v>0</v>
      </c>
      <c r="CS339" s="5">
        <v>0</v>
      </c>
      <c r="CT339" s="5">
        <v>0</v>
      </c>
      <c r="CU339" s="5">
        <v>0</v>
      </c>
      <c r="CV339" s="29">
        <v>0</v>
      </c>
      <c r="CW339" s="5">
        <v>0</v>
      </c>
      <c r="CX339" s="5">
        <v>0</v>
      </c>
      <c r="CY339" s="72">
        <v>0</v>
      </c>
      <c r="CZ339" s="5">
        <v>0</v>
      </c>
      <c r="DA339" s="167"/>
      <c r="DB339" s="13" t="s">
        <v>120</v>
      </c>
      <c r="DC339" s="74">
        <v>0</v>
      </c>
      <c r="DD339" s="74">
        <v>0</v>
      </c>
      <c r="DE339" s="74">
        <v>0</v>
      </c>
      <c r="DF339" s="74">
        <v>0</v>
      </c>
      <c r="DG339" s="74">
        <v>0</v>
      </c>
      <c r="DH339" s="74">
        <v>0</v>
      </c>
      <c r="DI339" s="74">
        <v>0</v>
      </c>
      <c r="DJ339" s="74">
        <v>0</v>
      </c>
      <c r="DK339" s="74">
        <v>0</v>
      </c>
      <c r="DL339" s="74">
        <v>0</v>
      </c>
      <c r="DM339" s="74">
        <v>0</v>
      </c>
      <c r="DN339" s="74">
        <v>0</v>
      </c>
      <c r="DO339" s="74">
        <v>0</v>
      </c>
      <c r="DP339" s="74">
        <v>0</v>
      </c>
      <c r="DQ339" s="74">
        <v>0</v>
      </c>
      <c r="DR339" s="135"/>
      <c r="DS339" s="138" t="s">
        <v>239</v>
      </c>
      <c r="DT339" s="138" t="s">
        <v>4456</v>
      </c>
      <c r="DU339" s="138">
        <v>0</v>
      </c>
      <c r="DV339" s="138">
        <v>0</v>
      </c>
      <c r="DW339" s="139">
        <v>0</v>
      </c>
      <c r="DX339" s="139">
        <v>0</v>
      </c>
    </row>
    <row r="340" spans="1:128">
      <c r="A340" s="167"/>
      <c r="B340" s="103" t="s">
        <v>102</v>
      </c>
      <c r="C340" s="105">
        <v>164</v>
      </c>
      <c r="D340" s="105">
        <v>76</v>
      </c>
      <c r="E340" s="105">
        <v>68</v>
      </c>
      <c r="F340" s="105">
        <v>32</v>
      </c>
      <c r="G340" s="105">
        <v>0</v>
      </c>
      <c r="H340" s="105">
        <v>0</v>
      </c>
      <c r="I340" s="105">
        <v>6</v>
      </c>
      <c r="J340" s="105">
        <v>1</v>
      </c>
      <c r="K340" s="105">
        <v>37</v>
      </c>
      <c r="L340" s="105">
        <v>15</v>
      </c>
      <c r="M340" s="105">
        <v>102</v>
      </c>
      <c r="N340" s="105">
        <v>56</v>
      </c>
      <c r="O340" s="105">
        <v>12</v>
      </c>
      <c r="P340" s="105">
        <v>2</v>
      </c>
      <c r="Q340" s="105">
        <v>69</v>
      </c>
      <c r="R340" s="105">
        <v>24</v>
      </c>
      <c r="S340" s="105">
        <v>0</v>
      </c>
      <c r="T340" s="105">
        <v>0</v>
      </c>
      <c r="U340" s="105">
        <v>458</v>
      </c>
      <c r="V340" s="105">
        <v>206</v>
      </c>
      <c r="W340" s="167"/>
      <c r="X340" s="103" t="s">
        <v>102</v>
      </c>
      <c r="Y340" s="105">
        <v>0</v>
      </c>
      <c r="Z340" s="105">
        <v>0</v>
      </c>
      <c r="AA340" s="105">
        <v>0</v>
      </c>
      <c r="AB340" s="105">
        <v>0</v>
      </c>
      <c r="AC340" s="105">
        <v>0</v>
      </c>
      <c r="AD340" s="105">
        <v>0</v>
      </c>
      <c r="AE340" s="105">
        <v>0</v>
      </c>
      <c r="AF340" s="105">
        <v>0</v>
      </c>
      <c r="AG340" s="105">
        <v>7</v>
      </c>
      <c r="AH340" s="105">
        <v>2</v>
      </c>
      <c r="AI340" s="105">
        <v>27</v>
      </c>
      <c r="AJ340" s="105">
        <v>13</v>
      </c>
      <c r="AK340" s="105">
        <v>5</v>
      </c>
      <c r="AL340" s="105">
        <v>1</v>
      </c>
      <c r="AM340" s="105">
        <v>18</v>
      </c>
      <c r="AN340" s="105">
        <v>5</v>
      </c>
      <c r="AO340" s="105">
        <v>0</v>
      </c>
      <c r="AP340" s="105">
        <v>0</v>
      </c>
      <c r="AQ340" s="105">
        <v>57</v>
      </c>
      <c r="AR340" s="105">
        <v>21</v>
      </c>
      <c r="AS340" s="167"/>
      <c r="AT340" s="103" t="s">
        <v>102</v>
      </c>
      <c r="AU340" s="105">
        <v>5</v>
      </c>
      <c r="AV340" s="105">
        <v>3</v>
      </c>
      <c r="AW340" s="105">
        <v>0</v>
      </c>
      <c r="AX340" s="105">
        <v>1</v>
      </c>
      <c r="AY340" s="105">
        <v>1</v>
      </c>
      <c r="AZ340" s="105">
        <v>3</v>
      </c>
      <c r="BA340" s="105">
        <v>1</v>
      </c>
      <c r="BB340" s="105">
        <v>2</v>
      </c>
      <c r="BC340" s="105">
        <v>0</v>
      </c>
      <c r="BD340" s="105">
        <v>16</v>
      </c>
      <c r="BE340" s="105">
        <v>14</v>
      </c>
      <c r="BF340" s="105">
        <v>11</v>
      </c>
      <c r="BG340" s="105">
        <v>0</v>
      </c>
      <c r="BH340" s="105">
        <v>3</v>
      </c>
      <c r="BI340" s="105">
        <v>3</v>
      </c>
      <c r="BJ340" s="167"/>
      <c r="BK340" s="103" t="s">
        <v>102</v>
      </c>
      <c r="BL340" s="105">
        <v>0</v>
      </c>
      <c r="BM340" s="105">
        <v>232</v>
      </c>
      <c r="BN340" s="105">
        <v>0</v>
      </c>
      <c r="BO340" s="105">
        <v>0</v>
      </c>
      <c r="BP340" s="105">
        <v>0</v>
      </c>
      <c r="BQ340" s="105">
        <v>18</v>
      </c>
      <c r="BR340" s="105">
        <v>16</v>
      </c>
      <c r="BS340" s="105">
        <v>17</v>
      </c>
      <c r="BT340" s="105">
        <v>20</v>
      </c>
      <c r="BU340" s="167"/>
      <c r="BV340" s="103" t="s">
        <v>102</v>
      </c>
      <c r="BW340" s="105">
        <v>79</v>
      </c>
      <c r="BX340" s="105">
        <v>37</v>
      </c>
      <c r="BY340" s="105">
        <v>77</v>
      </c>
      <c r="BZ340" s="105">
        <v>35</v>
      </c>
      <c r="CA340" s="105">
        <v>48</v>
      </c>
      <c r="CB340" s="105">
        <v>23</v>
      </c>
      <c r="CC340" s="105">
        <v>8</v>
      </c>
      <c r="CD340" s="105">
        <v>1</v>
      </c>
      <c r="CE340" s="105">
        <v>8</v>
      </c>
      <c r="CF340" s="105">
        <v>1</v>
      </c>
      <c r="CG340" s="105">
        <v>3</v>
      </c>
      <c r="CH340" s="105">
        <v>0</v>
      </c>
      <c r="CI340" s="105">
        <v>46</v>
      </c>
      <c r="CJ340" s="105">
        <v>11</v>
      </c>
      <c r="CK340" s="105">
        <v>46</v>
      </c>
      <c r="CL340" s="105">
        <v>11</v>
      </c>
      <c r="CM340" s="105">
        <v>19</v>
      </c>
      <c r="CN340" s="105">
        <v>4</v>
      </c>
      <c r="CO340" s="167"/>
      <c r="CP340" s="105" t="s">
        <v>102</v>
      </c>
      <c r="CQ340" s="105">
        <v>8</v>
      </c>
      <c r="CR340" s="105">
        <v>15</v>
      </c>
      <c r="CS340" s="105">
        <v>0</v>
      </c>
      <c r="CT340" s="105">
        <v>9</v>
      </c>
      <c r="CU340" s="105">
        <v>0</v>
      </c>
      <c r="CV340" s="105">
        <v>32</v>
      </c>
      <c r="CW340" s="105">
        <v>12</v>
      </c>
      <c r="CX340" s="105">
        <v>9</v>
      </c>
      <c r="CY340" s="105">
        <v>7</v>
      </c>
      <c r="CZ340" s="105">
        <v>0</v>
      </c>
      <c r="DA340" s="167"/>
      <c r="DB340" s="103" t="s">
        <v>102</v>
      </c>
      <c r="DC340" s="105">
        <v>78</v>
      </c>
      <c r="DD340" s="105">
        <v>33</v>
      </c>
      <c r="DE340" s="105">
        <v>0</v>
      </c>
      <c r="DF340" s="105">
        <v>0</v>
      </c>
      <c r="DG340" s="105">
        <v>0</v>
      </c>
      <c r="DH340" s="105">
        <v>0</v>
      </c>
      <c r="DI340" s="105">
        <v>112</v>
      </c>
      <c r="DJ340" s="105">
        <v>0</v>
      </c>
      <c r="DK340" s="105">
        <v>0</v>
      </c>
      <c r="DL340" s="105">
        <v>0</v>
      </c>
      <c r="DM340" s="105">
        <v>0</v>
      </c>
      <c r="DN340" s="105">
        <v>0</v>
      </c>
      <c r="DO340" s="105">
        <v>0</v>
      </c>
      <c r="DP340" s="105">
        <v>1</v>
      </c>
      <c r="DQ340" s="105">
        <v>0</v>
      </c>
      <c r="DR340" s="135"/>
      <c r="DS340" s="138" t="s">
        <v>239</v>
      </c>
      <c r="DT340" s="138" t="s">
        <v>4457</v>
      </c>
      <c r="DU340" s="138">
        <v>133</v>
      </c>
      <c r="DV340" s="138">
        <v>70</v>
      </c>
      <c r="DW340" s="139">
        <v>464</v>
      </c>
      <c r="DX340" s="139">
        <v>223</v>
      </c>
    </row>
    <row r="341" spans="1:128">
      <c r="A341" s="167" t="s">
        <v>240</v>
      </c>
      <c r="B341" s="13" t="s">
        <v>119</v>
      </c>
      <c r="C341" s="74">
        <v>519</v>
      </c>
      <c r="D341" s="74">
        <v>299</v>
      </c>
      <c r="E341" s="74">
        <v>295</v>
      </c>
      <c r="F341" s="74">
        <v>161</v>
      </c>
      <c r="G341" s="74">
        <v>0</v>
      </c>
      <c r="H341" s="74">
        <v>0</v>
      </c>
      <c r="I341" s="74">
        <v>16</v>
      </c>
      <c r="J341" s="74">
        <v>8</v>
      </c>
      <c r="K341" s="74">
        <v>72</v>
      </c>
      <c r="L341" s="74">
        <v>35</v>
      </c>
      <c r="M341" s="74">
        <v>456</v>
      </c>
      <c r="N341" s="74">
        <v>260</v>
      </c>
      <c r="O341" s="74">
        <v>0</v>
      </c>
      <c r="P341" s="74">
        <v>0</v>
      </c>
      <c r="Q341" s="74">
        <v>145</v>
      </c>
      <c r="R341" s="74">
        <v>56</v>
      </c>
      <c r="S341" s="74">
        <v>0</v>
      </c>
      <c r="T341" s="74">
        <v>0</v>
      </c>
      <c r="U341" s="67">
        <v>1503</v>
      </c>
      <c r="V341" s="67">
        <v>819</v>
      </c>
      <c r="W341" s="167" t="s">
        <v>240</v>
      </c>
      <c r="X341" s="13" t="s">
        <v>119</v>
      </c>
      <c r="Y341" s="74">
        <v>35</v>
      </c>
      <c r="Z341" s="74">
        <v>21</v>
      </c>
      <c r="AA341" s="74">
        <v>48</v>
      </c>
      <c r="AB341" s="74">
        <v>21</v>
      </c>
      <c r="AC341" s="74">
        <v>0</v>
      </c>
      <c r="AD341" s="74">
        <v>0</v>
      </c>
      <c r="AE341" s="74">
        <v>0</v>
      </c>
      <c r="AF341" s="74">
        <v>0</v>
      </c>
      <c r="AG341" s="74">
        <v>1</v>
      </c>
      <c r="AH341" s="74">
        <v>1</v>
      </c>
      <c r="AI341" s="74">
        <v>85</v>
      </c>
      <c r="AJ341" s="74">
        <v>48</v>
      </c>
      <c r="AK341" s="74">
        <v>0</v>
      </c>
      <c r="AL341" s="74">
        <v>0</v>
      </c>
      <c r="AM341" s="74">
        <v>36</v>
      </c>
      <c r="AN341" s="74">
        <v>12</v>
      </c>
      <c r="AO341" s="74">
        <v>0</v>
      </c>
      <c r="AP341" s="74">
        <v>0</v>
      </c>
      <c r="AQ341" s="67">
        <v>205</v>
      </c>
      <c r="AR341" s="67">
        <v>103</v>
      </c>
      <c r="AS341" s="167" t="s">
        <v>240</v>
      </c>
      <c r="AT341" s="13" t="s">
        <v>119</v>
      </c>
      <c r="AU341" s="74">
        <v>12</v>
      </c>
      <c r="AV341" s="74">
        <v>10</v>
      </c>
      <c r="AW341" s="74">
        <v>0</v>
      </c>
      <c r="AX341" s="74">
        <v>1</v>
      </c>
      <c r="AY341" s="74">
        <v>3</v>
      </c>
      <c r="AZ341" s="74">
        <v>11</v>
      </c>
      <c r="BA341" s="74">
        <v>0</v>
      </c>
      <c r="BB341" s="74">
        <v>5</v>
      </c>
      <c r="BC341" s="74">
        <v>0</v>
      </c>
      <c r="BD341" s="67">
        <v>42</v>
      </c>
      <c r="BE341" s="76">
        <v>35</v>
      </c>
      <c r="BF341" s="74">
        <v>12</v>
      </c>
      <c r="BG341" s="74">
        <v>0</v>
      </c>
      <c r="BH341" s="74">
        <v>10</v>
      </c>
      <c r="BI341" s="74">
        <v>8</v>
      </c>
      <c r="BJ341" s="167" t="s">
        <v>240</v>
      </c>
      <c r="BK341" s="13" t="s">
        <v>119</v>
      </c>
      <c r="BL341" s="74">
        <v>0</v>
      </c>
      <c r="BM341" s="74">
        <v>605</v>
      </c>
      <c r="BN341" s="74">
        <v>0</v>
      </c>
      <c r="BO341" s="74">
        <v>25</v>
      </c>
      <c r="BP341" s="74">
        <v>0</v>
      </c>
      <c r="BQ341" s="74">
        <v>17</v>
      </c>
      <c r="BR341" s="74">
        <v>32</v>
      </c>
      <c r="BS341" s="74">
        <v>33</v>
      </c>
      <c r="BT341" s="74">
        <v>26</v>
      </c>
      <c r="BU341" s="167" t="s">
        <v>240</v>
      </c>
      <c r="BV341" s="13" t="s">
        <v>119</v>
      </c>
      <c r="BW341" s="74">
        <v>275</v>
      </c>
      <c r="BX341" s="74">
        <v>144</v>
      </c>
      <c r="BY341" s="74">
        <v>271</v>
      </c>
      <c r="BZ341" s="74">
        <v>142</v>
      </c>
      <c r="CA341" s="74">
        <v>119</v>
      </c>
      <c r="CB341" s="74">
        <v>65</v>
      </c>
      <c r="CC341" s="74">
        <v>0</v>
      </c>
      <c r="CD341" s="74">
        <v>0</v>
      </c>
      <c r="CE341" s="74">
        <v>0</v>
      </c>
      <c r="CF341" s="74">
        <v>0</v>
      </c>
      <c r="CG341" s="74">
        <v>0</v>
      </c>
      <c r="CH341" s="74">
        <v>0</v>
      </c>
      <c r="CI341" s="74">
        <v>95</v>
      </c>
      <c r="CJ341" s="74">
        <v>43</v>
      </c>
      <c r="CK341" s="74">
        <v>92</v>
      </c>
      <c r="CL341" s="74">
        <v>41</v>
      </c>
      <c r="CM341" s="74">
        <v>31</v>
      </c>
      <c r="CN341" s="74">
        <v>14</v>
      </c>
      <c r="CO341" s="167" t="s">
        <v>240</v>
      </c>
      <c r="CP341" s="13" t="s">
        <v>119</v>
      </c>
      <c r="CQ341" s="5">
        <v>13</v>
      </c>
      <c r="CR341" s="5">
        <v>18</v>
      </c>
      <c r="CS341" s="5">
        <v>2</v>
      </c>
      <c r="CT341" s="5">
        <v>40</v>
      </c>
      <c r="CU341" s="5">
        <v>0</v>
      </c>
      <c r="CV341" s="29">
        <v>73</v>
      </c>
      <c r="CW341" s="5">
        <v>25</v>
      </c>
      <c r="CX341" s="5">
        <v>15</v>
      </c>
      <c r="CY341" s="72">
        <v>13</v>
      </c>
      <c r="CZ341" s="5">
        <v>3</v>
      </c>
      <c r="DA341" s="167" t="s">
        <v>240</v>
      </c>
      <c r="DB341" s="13" t="s">
        <v>119</v>
      </c>
      <c r="DC341" s="74">
        <v>191</v>
      </c>
      <c r="DD341" s="74">
        <v>218</v>
      </c>
      <c r="DE341" s="74">
        <v>0</v>
      </c>
      <c r="DF341" s="74">
        <v>0</v>
      </c>
      <c r="DG341" s="74">
        <v>1</v>
      </c>
      <c r="DH341" s="74">
        <v>57</v>
      </c>
      <c r="DI341" s="74">
        <v>106</v>
      </c>
      <c r="DJ341" s="74">
        <v>0</v>
      </c>
      <c r="DK341" s="74">
        <v>2</v>
      </c>
      <c r="DL341" s="74">
        <v>0</v>
      </c>
      <c r="DM341" s="74">
        <v>0</v>
      </c>
      <c r="DN341" s="74">
        <v>0</v>
      </c>
      <c r="DO341" s="74">
        <v>14</v>
      </c>
      <c r="DP341" s="74">
        <v>5</v>
      </c>
      <c r="DQ341" s="74">
        <v>4</v>
      </c>
      <c r="DR341" s="135"/>
      <c r="DS341" s="138" t="s">
        <v>240</v>
      </c>
      <c r="DT341" s="138" t="s">
        <v>4458</v>
      </c>
      <c r="DU341" s="138">
        <v>370</v>
      </c>
      <c r="DV341" s="138">
        <v>150</v>
      </c>
      <c r="DW341" s="139">
        <v>1310</v>
      </c>
      <c r="DX341" s="139">
        <v>575</v>
      </c>
    </row>
    <row r="342" spans="1:128">
      <c r="A342" s="167"/>
      <c r="B342" s="13" t="s">
        <v>120</v>
      </c>
      <c r="C342" s="74">
        <v>0</v>
      </c>
      <c r="D342" s="74">
        <v>0</v>
      </c>
      <c r="E342" s="74">
        <v>0</v>
      </c>
      <c r="F342" s="74">
        <v>0</v>
      </c>
      <c r="G342" s="74">
        <v>0</v>
      </c>
      <c r="H342" s="74">
        <v>0</v>
      </c>
      <c r="I342" s="74">
        <v>0</v>
      </c>
      <c r="J342" s="74">
        <v>0</v>
      </c>
      <c r="K342" s="74">
        <v>0</v>
      </c>
      <c r="L342" s="74">
        <v>0</v>
      </c>
      <c r="M342" s="74">
        <v>0</v>
      </c>
      <c r="N342" s="74">
        <v>0</v>
      </c>
      <c r="O342" s="74">
        <v>0</v>
      </c>
      <c r="P342" s="74">
        <v>0</v>
      </c>
      <c r="Q342" s="74">
        <v>0</v>
      </c>
      <c r="R342" s="74">
        <v>0</v>
      </c>
      <c r="S342" s="74">
        <v>0</v>
      </c>
      <c r="T342" s="74">
        <v>0</v>
      </c>
      <c r="U342" s="67">
        <v>0</v>
      </c>
      <c r="V342" s="67">
        <v>0</v>
      </c>
      <c r="W342" s="167"/>
      <c r="X342" s="13" t="s">
        <v>120</v>
      </c>
      <c r="Y342" s="74">
        <v>0</v>
      </c>
      <c r="Z342" s="74">
        <v>0</v>
      </c>
      <c r="AA342" s="74">
        <v>0</v>
      </c>
      <c r="AB342" s="74">
        <v>0</v>
      </c>
      <c r="AC342" s="74">
        <v>0</v>
      </c>
      <c r="AD342" s="74">
        <v>0</v>
      </c>
      <c r="AE342" s="74">
        <v>0</v>
      </c>
      <c r="AF342" s="74">
        <v>0</v>
      </c>
      <c r="AG342" s="74">
        <v>0</v>
      </c>
      <c r="AH342" s="74">
        <v>0</v>
      </c>
      <c r="AI342" s="74">
        <v>0</v>
      </c>
      <c r="AJ342" s="74">
        <v>0</v>
      </c>
      <c r="AK342" s="74">
        <v>0</v>
      </c>
      <c r="AL342" s="74">
        <v>0</v>
      </c>
      <c r="AM342" s="74">
        <v>0</v>
      </c>
      <c r="AN342" s="74">
        <v>0</v>
      </c>
      <c r="AO342" s="74">
        <v>0</v>
      </c>
      <c r="AP342" s="74">
        <v>0</v>
      </c>
      <c r="AQ342" s="67">
        <v>0</v>
      </c>
      <c r="AR342" s="67">
        <v>0</v>
      </c>
      <c r="AS342" s="167"/>
      <c r="AT342" s="13" t="s">
        <v>120</v>
      </c>
      <c r="AU342" s="74">
        <v>0</v>
      </c>
      <c r="AV342" s="74">
        <v>0</v>
      </c>
      <c r="AW342" s="74">
        <v>0</v>
      </c>
      <c r="AX342" s="74">
        <v>0</v>
      </c>
      <c r="AY342" s="74">
        <v>0</v>
      </c>
      <c r="AZ342" s="74">
        <v>0</v>
      </c>
      <c r="BA342" s="74">
        <v>0</v>
      </c>
      <c r="BB342" s="74">
        <v>0</v>
      </c>
      <c r="BC342" s="74">
        <v>0</v>
      </c>
      <c r="BD342" s="67">
        <v>0</v>
      </c>
      <c r="BE342" s="76">
        <v>0</v>
      </c>
      <c r="BF342" s="74">
        <v>0</v>
      </c>
      <c r="BG342" s="74">
        <v>0</v>
      </c>
      <c r="BH342" s="74">
        <v>0</v>
      </c>
      <c r="BI342" s="74">
        <v>0</v>
      </c>
      <c r="BJ342" s="167"/>
      <c r="BK342" s="13" t="s">
        <v>120</v>
      </c>
      <c r="BL342" s="74">
        <v>0</v>
      </c>
      <c r="BM342" s="74">
        <v>0</v>
      </c>
      <c r="BN342" s="74">
        <v>0</v>
      </c>
      <c r="BO342" s="74">
        <v>0</v>
      </c>
      <c r="BP342" s="74">
        <v>0</v>
      </c>
      <c r="BQ342" s="74">
        <v>0</v>
      </c>
      <c r="BR342" s="74">
        <v>0</v>
      </c>
      <c r="BS342" s="74">
        <v>0</v>
      </c>
      <c r="BT342" s="74">
        <v>0</v>
      </c>
      <c r="BU342" s="167"/>
      <c r="BV342" s="13" t="s">
        <v>120</v>
      </c>
      <c r="BW342" s="74">
        <v>0</v>
      </c>
      <c r="BX342" s="74">
        <v>0</v>
      </c>
      <c r="BY342" s="74">
        <v>0</v>
      </c>
      <c r="BZ342" s="74">
        <v>0</v>
      </c>
      <c r="CA342" s="74">
        <v>0</v>
      </c>
      <c r="CB342" s="74">
        <v>0</v>
      </c>
      <c r="CC342" s="74">
        <v>0</v>
      </c>
      <c r="CD342" s="74">
        <v>0</v>
      </c>
      <c r="CE342" s="74">
        <v>0</v>
      </c>
      <c r="CF342" s="74">
        <v>0</v>
      </c>
      <c r="CG342" s="74">
        <v>0</v>
      </c>
      <c r="CH342" s="74">
        <v>0</v>
      </c>
      <c r="CI342" s="74">
        <v>0</v>
      </c>
      <c r="CJ342" s="74">
        <v>0</v>
      </c>
      <c r="CK342" s="74">
        <v>0</v>
      </c>
      <c r="CL342" s="74">
        <v>0</v>
      </c>
      <c r="CM342" s="74">
        <v>0</v>
      </c>
      <c r="CN342" s="74">
        <v>0</v>
      </c>
      <c r="CO342" s="167"/>
      <c r="CP342" s="13" t="s">
        <v>120</v>
      </c>
      <c r="CQ342" s="5">
        <v>0</v>
      </c>
      <c r="CR342" s="5">
        <v>0</v>
      </c>
      <c r="CS342" s="5">
        <v>0</v>
      </c>
      <c r="CT342" s="5">
        <v>0</v>
      </c>
      <c r="CU342" s="5">
        <v>0</v>
      </c>
      <c r="CV342" s="29">
        <v>0</v>
      </c>
      <c r="CW342" s="5">
        <v>0</v>
      </c>
      <c r="CX342" s="5">
        <v>0</v>
      </c>
      <c r="CY342" s="72">
        <v>0</v>
      </c>
      <c r="CZ342" s="5">
        <v>0</v>
      </c>
      <c r="DA342" s="167"/>
      <c r="DB342" s="13" t="s">
        <v>120</v>
      </c>
      <c r="DC342" s="74">
        <v>0</v>
      </c>
      <c r="DD342" s="74">
        <v>0</v>
      </c>
      <c r="DE342" s="74">
        <v>0</v>
      </c>
      <c r="DF342" s="74">
        <v>0</v>
      </c>
      <c r="DG342" s="74">
        <v>0</v>
      </c>
      <c r="DH342" s="74">
        <v>0</v>
      </c>
      <c r="DI342" s="74">
        <v>0</v>
      </c>
      <c r="DJ342" s="74">
        <v>0</v>
      </c>
      <c r="DK342" s="74">
        <v>0</v>
      </c>
      <c r="DL342" s="74">
        <v>0</v>
      </c>
      <c r="DM342" s="74">
        <v>0</v>
      </c>
      <c r="DN342" s="74">
        <v>0</v>
      </c>
      <c r="DO342" s="74">
        <v>0</v>
      </c>
      <c r="DP342" s="74">
        <v>0</v>
      </c>
      <c r="DQ342" s="74">
        <v>0</v>
      </c>
      <c r="DR342" s="135"/>
      <c r="DS342" s="138" t="s">
        <v>240</v>
      </c>
      <c r="DT342" s="138" t="s">
        <v>4459</v>
      </c>
      <c r="DU342" s="138">
        <v>0</v>
      </c>
      <c r="DV342" s="138">
        <v>0</v>
      </c>
      <c r="DW342" s="139">
        <v>0</v>
      </c>
      <c r="DX342" s="139">
        <v>0</v>
      </c>
    </row>
    <row r="343" spans="1:128">
      <c r="A343" s="167"/>
      <c r="B343" s="103" t="s">
        <v>102</v>
      </c>
      <c r="C343" s="105">
        <v>519</v>
      </c>
      <c r="D343" s="105">
        <v>299</v>
      </c>
      <c r="E343" s="105">
        <v>295</v>
      </c>
      <c r="F343" s="105">
        <v>161</v>
      </c>
      <c r="G343" s="105">
        <v>0</v>
      </c>
      <c r="H343" s="105">
        <v>0</v>
      </c>
      <c r="I343" s="105">
        <v>16</v>
      </c>
      <c r="J343" s="105">
        <v>8</v>
      </c>
      <c r="K343" s="105">
        <v>72</v>
      </c>
      <c r="L343" s="105">
        <v>35</v>
      </c>
      <c r="M343" s="105">
        <v>456</v>
      </c>
      <c r="N343" s="105">
        <v>260</v>
      </c>
      <c r="O343" s="105">
        <v>0</v>
      </c>
      <c r="P343" s="105">
        <v>0</v>
      </c>
      <c r="Q343" s="105">
        <v>145</v>
      </c>
      <c r="R343" s="105">
        <v>56</v>
      </c>
      <c r="S343" s="105">
        <v>0</v>
      </c>
      <c r="T343" s="105">
        <v>0</v>
      </c>
      <c r="U343" s="105">
        <v>1503</v>
      </c>
      <c r="V343" s="105">
        <v>819</v>
      </c>
      <c r="W343" s="167"/>
      <c r="X343" s="103" t="s">
        <v>102</v>
      </c>
      <c r="Y343" s="105">
        <v>35</v>
      </c>
      <c r="Z343" s="105">
        <v>21</v>
      </c>
      <c r="AA343" s="105">
        <v>48</v>
      </c>
      <c r="AB343" s="105">
        <v>21</v>
      </c>
      <c r="AC343" s="105">
        <v>0</v>
      </c>
      <c r="AD343" s="105">
        <v>0</v>
      </c>
      <c r="AE343" s="105">
        <v>0</v>
      </c>
      <c r="AF343" s="105">
        <v>0</v>
      </c>
      <c r="AG343" s="105">
        <v>1</v>
      </c>
      <c r="AH343" s="105">
        <v>1</v>
      </c>
      <c r="AI343" s="105">
        <v>85</v>
      </c>
      <c r="AJ343" s="105">
        <v>48</v>
      </c>
      <c r="AK343" s="105">
        <v>0</v>
      </c>
      <c r="AL343" s="105">
        <v>0</v>
      </c>
      <c r="AM343" s="105">
        <v>36</v>
      </c>
      <c r="AN343" s="105">
        <v>12</v>
      </c>
      <c r="AO343" s="105">
        <v>0</v>
      </c>
      <c r="AP343" s="105">
        <v>0</v>
      </c>
      <c r="AQ343" s="105">
        <v>205</v>
      </c>
      <c r="AR343" s="105">
        <v>103</v>
      </c>
      <c r="AS343" s="167"/>
      <c r="AT343" s="103" t="s">
        <v>102</v>
      </c>
      <c r="AU343" s="105">
        <v>12</v>
      </c>
      <c r="AV343" s="105">
        <v>10</v>
      </c>
      <c r="AW343" s="105">
        <v>0</v>
      </c>
      <c r="AX343" s="105">
        <v>1</v>
      </c>
      <c r="AY343" s="105">
        <v>3</v>
      </c>
      <c r="AZ343" s="105">
        <v>11</v>
      </c>
      <c r="BA343" s="105">
        <v>0</v>
      </c>
      <c r="BB343" s="105">
        <v>5</v>
      </c>
      <c r="BC343" s="105">
        <v>0</v>
      </c>
      <c r="BD343" s="105">
        <v>42</v>
      </c>
      <c r="BE343" s="105">
        <v>35</v>
      </c>
      <c r="BF343" s="105">
        <v>12</v>
      </c>
      <c r="BG343" s="105">
        <v>0</v>
      </c>
      <c r="BH343" s="105">
        <v>10</v>
      </c>
      <c r="BI343" s="105">
        <v>8</v>
      </c>
      <c r="BJ343" s="167"/>
      <c r="BK343" s="103" t="s">
        <v>102</v>
      </c>
      <c r="BL343" s="105">
        <v>0</v>
      </c>
      <c r="BM343" s="105">
        <v>605</v>
      </c>
      <c r="BN343" s="105">
        <v>0</v>
      </c>
      <c r="BO343" s="105">
        <v>25</v>
      </c>
      <c r="BP343" s="105">
        <v>0</v>
      </c>
      <c r="BQ343" s="105">
        <v>17</v>
      </c>
      <c r="BR343" s="105">
        <v>32</v>
      </c>
      <c r="BS343" s="105">
        <v>33</v>
      </c>
      <c r="BT343" s="105">
        <v>26</v>
      </c>
      <c r="BU343" s="167"/>
      <c r="BV343" s="103" t="s">
        <v>102</v>
      </c>
      <c r="BW343" s="105">
        <v>275</v>
      </c>
      <c r="BX343" s="105">
        <v>144</v>
      </c>
      <c r="BY343" s="105">
        <v>271</v>
      </c>
      <c r="BZ343" s="105">
        <v>142</v>
      </c>
      <c r="CA343" s="105">
        <v>119</v>
      </c>
      <c r="CB343" s="105">
        <v>65</v>
      </c>
      <c r="CC343" s="105">
        <v>0</v>
      </c>
      <c r="CD343" s="105">
        <v>0</v>
      </c>
      <c r="CE343" s="105">
        <v>0</v>
      </c>
      <c r="CF343" s="105">
        <v>0</v>
      </c>
      <c r="CG343" s="105">
        <v>0</v>
      </c>
      <c r="CH343" s="105">
        <v>0</v>
      </c>
      <c r="CI343" s="105">
        <v>95</v>
      </c>
      <c r="CJ343" s="105">
        <v>43</v>
      </c>
      <c r="CK343" s="105">
        <v>92</v>
      </c>
      <c r="CL343" s="105">
        <v>41</v>
      </c>
      <c r="CM343" s="105">
        <v>31</v>
      </c>
      <c r="CN343" s="105">
        <v>14</v>
      </c>
      <c r="CO343" s="167"/>
      <c r="CP343" s="105" t="s">
        <v>102</v>
      </c>
      <c r="CQ343" s="105">
        <v>13</v>
      </c>
      <c r="CR343" s="105">
        <v>18</v>
      </c>
      <c r="CS343" s="105">
        <v>2</v>
      </c>
      <c r="CT343" s="105">
        <v>40</v>
      </c>
      <c r="CU343" s="105">
        <v>0</v>
      </c>
      <c r="CV343" s="105">
        <v>73</v>
      </c>
      <c r="CW343" s="105">
        <v>25</v>
      </c>
      <c r="CX343" s="105">
        <v>15</v>
      </c>
      <c r="CY343" s="105">
        <v>13</v>
      </c>
      <c r="CZ343" s="105">
        <v>3</v>
      </c>
      <c r="DA343" s="167"/>
      <c r="DB343" s="103" t="s">
        <v>102</v>
      </c>
      <c r="DC343" s="105">
        <v>191</v>
      </c>
      <c r="DD343" s="105">
        <v>218</v>
      </c>
      <c r="DE343" s="105">
        <v>0</v>
      </c>
      <c r="DF343" s="105">
        <v>0</v>
      </c>
      <c r="DG343" s="105">
        <v>1</v>
      </c>
      <c r="DH343" s="105">
        <v>57</v>
      </c>
      <c r="DI343" s="105">
        <v>106</v>
      </c>
      <c r="DJ343" s="105">
        <v>0</v>
      </c>
      <c r="DK343" s="105">
        <v>2</v>
      </c>
      <c r="DL343" s="105">
        <v>0</v>
      </c>
      <c r="DM343" s="105">
        <v>0</v>
      </c>
      <c r="DN343" s="105">
        <v>0</v>
      </c>
      <c r="DO343" s="105">
        <v>14</v>
      </c>
      <c r="DP343" s="105">
        <v>5</v>
      </c>
      <c r="DQ343" s="105">
        <v>4</v>
      </c>
      <c r="DR343" s="135"/>
      <c r="DS343" s="138" t="s">
        <v>240</v>
      </c>
      <c r="DT343" s="138" t="s">
        <v>4460</v>
      </c>
      <c r="DU343" s="138">
        <v>370</v>
      </c>
      <c r="DV343" s="138">
        <v>150</v>
      </c>
      <c r="DW343" s="139">
        <v>1310</v>
      </c>
      <c r="DX343" s="139">
        <v>575</v>
      </c>
    </row>
    <row r="344" spans="1:128">
      <c r="A344" s="167" t="s">
        <v>241</v>
      </c>
      <c r="B344" s="13" t="s">
        <v>119</v>
      </c>
      <c r="C344" s="74">
        <v>1154</v>
      </c>
      <c r="D344" s="74">
        <v>687</v>
      </c>
      <c r="E344" s="74">
        <v>243</v>
      </c>
      <c r="F344" s="74">
        <v>159</v>
      </c>
      <c r="G344" s="74">
        <v>33</v>
      </c>
      <c r="H344" s="74">
        <v>19</v>
      </c>
      <c r="I344" s="74">
        <v>62</v>
      </c>
      <c r="J344" s="74">
        <v>37</v>
      </c>
      <c r="K344" s="74">
        <v>367</v>
      </c>
      <c r="L344" s="74">
        <v>169</v>
      </c>
      <c r="M344" s="74">
        <v>723</v>
      </c>
      <c r="N344" s="74">
        <v>440</v>
      </c>
      <c r="O344" s="74">
        <v>11</v>
      </c>
      <c r="P344" s="74">
        <v>3</v>
      </c>
      <c r="Q344" s="74">
        <v>365</v>
      </c>
      <c r="R344" s="74">
        <v>188</v>
      </c>
      <c r="S344" s="74">
        <v>0</v>
      </c>
      <c r="T344" s="74">
        <v>0</v>
      </c>
      <c r="U344" s="67">
        <v>2958</v>
      </c>
      <c r="V344" s="67">
        <v>1702</v>
      </c>
      <c r="W344" s="167" t="s">
        <v>241</v>
      </c>
      <c r="X344" s="13" t="s">
        <v>119</v>
      </c>
      <c r="Y344" s="74">
        <v>35</v>
      </c>
      <c r="Z344" s="74">
        <v>20</v>
      </c>
      <c r="AA344" s="74">
        <v>1</v>
      </c>
      <c r="AB344" s="74">
        <v>1</v>
      </c>
      <c r="AC344" s="74">
        <v>0</v>
      </c>
      <c r="AD344" s="74">
        <v>0</v>
      </c>
      <c r="AE344" s="74">
        <v>4</v>
      </c>
      <c r="AF344" s="74">
        <v>3</v>
      </c>
      <c r="AG344" s="74">
        <v>0</v>
      </c>
      <c r="AH344" s="74">
        <v>0</v>
      </c>
      <c r="AI344" s="74">
        <v>128</v>
      </c>
      <c r="AJ344" s="74">
        <v>75</v>
      </c>
      <c r="AK344" s="74">
        <v>1</v>
      </c>
      <c r="AL344" s="74">
        <v>1</v>
      </c>
      <c r="AM344" s="74">
        <v>114</v>
      </c>
      <c r="AN344" s="74">
        <v>60</v>
      </c>
      <c r="AO344" s="74">
        <v>0</v>
      </c>
      <c r="AP344" s="74">
        <v>0</v>
      </c>
      <c r="AQ344" s="67">
        <v>283</v>
      </c>
      <c r="AR344" s="67">
        <v>160</v>
      </c>
      <c r="AS344" s="167" t="s">
        <v>241</v>
      </c>
      <c r="AT344" s="13" t="s">
        <v>119</v>
      </c>
      <c r="AU344" s="74">
        <v>21</v>
      </c>
      <c r="AV344" s="74">
        <v>6</v>
      </c>
      <c r="AW344" s="74">
        <v>1</v>
      </c>
      <c r="AX344" s="74">
        <v>2</v>
      </c>
      <c r="AY344" s="74">
        <v>8</v>
      </c>
      <c r="AZ344" s="74">
        <v>15</v>
      </c>
      <c r="BA344" s="74">
        <v>1</v>
      </c>
      <c r="BB344" s="74">
        <v>9</v>
      </c>
      <c r="BC344" s="74">
        <v>0</v>
      </c>
      <c r="BD344" s="67">
        <v>63</v>
      </c>
      <c r="BE344" s="76">
        <v>57</v>
      </c>
      <c r="BF344" s="74">
        <v>41</v>
      </c>
      <c r="BG344" s="74">
        <v>16</v>
      </c>
      <c r="BH344" s="74">
        <v>8</v>
      </c>
      <c r="BI344" s="74">
        <v>10</v>
      </c>
      <c r="BJ344" s="167" t="s">
        <v>241</v>
      </c>
      <c r="BK344" s="13" t="s">
        <v>119</v>
      </c>
      <c r="BL344" s="74">
        <v>0</v>
      </c>
      <c r="BM344" s="74">
        <v>771</v>
      </c>
      <c r="BN344" s="74">
        <v>164</v>
      </c>
      <c r="BO344" s="74">
        <v>4</v>
      </c>
      <c r="BP344" s="74">
        <v>4</v>
      </c>
      <c r="BQ344" s="74">
        <v>24</v>
      </c>
      <c r="BR344" s="74">
        <v>55</v>
      </c>
      <c r="BS344" s="74">
        <v>43</v>
      </c>
      <c r="BT344" s="74">
        <v>46</v>
      </c>
      <c r="BU344" s="167" t="s">
        <v>241</v>
      </c>
      <c r="BV344" s="13" t="s">
        <v>119</v>
      </c>
      <c r="BW344" s="74">
        <v>444</v>
      </c>
      <c r="BX344" s="74">
        <v>251</v>
      </c>
      <c r="BY344" s="74">
        <v>419</v>
      </c>
      <c r="BZ344" s="74">
        <v>234</v>
      </c>
      <c r="CA344" s="74">
        <v>217</v>
      </c>
      <c r="CB344" s="74">
        <v>125</v>
      </c>
      <c r="CC344" s="74">
        <v>3</v>
      </c>
      <c r="CD344" s="74">
        <v>1</v>
      </c>
      <c r="CE344" s="74">
        <v>2</v>
      </c>
      <c r="CF344" s="74">
        <v>0</v>
      </c>
      <c r="CG344" s="74">
        <v>1</v>
      </c>
      <c r="CH344" s="74">
        <v>0</v>
      </c>
      <c r="CI344" s="74">
        <v>247</v>
      </c>
      <c r="CJ344" s="74">
        <v>138</v>
      </c>
      <c r="CK344" s="74">
        <v>247</v>
      </c>
      <c r="CL344" s="74">
        <v>138</v>
      </c>
      <c r="CM344" s="74">
        <v>55</v>
      </c>
      <c r="CN344" s="74">
        <v>30</v>
      </c>
      <c r="CO344" s="167" t="s">
        <v>241</v>
      </c>
      <c r="CP344" s="13" t="s">
        <v>119</v>
      </c>
      <c r="CQ344" s="5">
        <v>60</v>
      </c>
      <c r="CR344" s="5">
        <v>39</v>
      </c>
      <c r="CS344" s="5">
        <v>1</v>
      </c>
      <c r="CT344" s="5">
        <v>53</v>
      </c>
      <c r="CU344" s="5">
        <v>1</v>
      </c>
      <c r="CV344" s="29">
        <v>154</v>
      </c>
      <c r="CW344" s="5">
        <v>66</v>
      </c>
      <c r="CX344" s="5">
        <v>55</v>
      </c>
      <c r="CY344" s="72">
        <v>30</v>
      </c>
      <c r="CZ344" s="5">
        <v>13</v>
      </c>
      <c r="DA344" s="167" t="s">
        <v>241</v>
      </c>
      <c r="DB344" s="13" t="s">
        <v>119</v>
      </c>
      <c r="DC344" s="74">
        <v>604</v>
      </c>
      <c r="DD344" s="74">
        <v>770</v>
      </c>
      <c r="DE344" s="74">
        <v>83</v>
      </c>
      <c r="DF344" s="74">
        <v>132</v>
      </c>
      <c r="DG344" s="74">
        <v>188</v>
      </c>
      <c r="DH344" s="74">
        <v>24</v>
      </c>
      <c r="DI344" s="74">
        <v>736</v>
      </c>
      <c r="DJ344" s="74">
        <v>109</v>
      </c>
      <c r="DK344" s="74">
        <v>22</v>
      </c>
      <c r="DL344" s="74">
        <v>21</v>
      </c>
      <c r="DM344" s="74">
        <v>1</v>
      </c>
      <c r="DN344" s="74">
        <v>0</v>
      </c>
      <c r="DO344" s="74">
        <v>8</v>
      </c>
      <c r="DP344" s="74">
        <v>60</v>
      </c>
      <c r="DQ344" s="74">
        <v>103</v>
      </c>
      <c r="DR344" s="135"/>
      <c r="DS344" s="138" t="s">
        <v>241</v>
      </c>
      <c r="DT344" s="138" t="s">
        <v>4461</v>
      </c>
      <c r="DU344" s="138">
        <v>694</v>
      </c>
      <c r="DV344" s="138">
        <v>273</v>
      </c>
      <c r="DW344" s="139">
        <v>2070</v>
      </c>
      <c r="DX344" s="139">
        <v>2690</v>
      </c>
    </row>
    <row r="345" spans="1:128">
      <c r="A345" s="167"/>
      <c r="B345" s="13" t="s">
        <v>120</v>
      </c>
      <c r="C345" s="74">
        <v>0</v>
      </c>
      <c r="D345" s="74">
        <v>0</v>
      </c>
      <c r="E345" s="74">
        <v>0</v>
      </c>
      <c r="F345" s="74">
        <v>0</v>
      </c>
      <c r="G345" s="74">
        <v>0</v>
      </c>
      <c r="H345" s="74">
        <v>0</v>
      </c>
      <c r="I345" s="74">
        <v>0</v>
      </c>
      <c r="J345" s="74">
        <v>0</v>
      </c>
      <c r="K345" s="74">
        <v>0</v>
      </c>
      <c r="L345" s="74">
        <v>0</v>
      </c>
      <c r="M345" s="74">
        <v>0</v>
      </c>
      <c r="N345" s="74">
        <v>0</v>
      </c>
      <c r="O345" s="74">
        <v>0</v>
      </c>
      <c r="P345" s="74">
        <v>0</v>
      </c>
      <c r="Q345" s="74">
        <v>0</v>
      </c>
      <c r="R345" s="74">
        <v>0</v>
      </c>
      <c r="S345" s="74">
        <v>0</v>
      </c>
      <c r="T345" s="74">
        <v>0</v>
      </c>
      <c r="U345" s="67">
        <v>0</v>
      </c>
      <c r="V345" s="67">
        <v>0</v>
      </c>
      <c r="W345" s="167"/>
      <c r="X345" s="13" t="s">
        <v>120</v>
      </c>
      <c r="Y345" s="74">
        <v>0</v>
      </c>
      <c r="Z345" s="74">
        <v>0</v>
      </c>
      <c r="AA345" s="74">
        <v>0</v>
      </c>
      <c r="AB345" s="74">
        <v>0</v>
      </c>
      <c r="AC345" s="74">
        <v>0</v>
      </c>
      <c r="AD345" s="74">
        <v>0</v>
      </c>
      <c r="AE345" s="74">
        <v>0</v>
      </c>
      <c r="AF345" s="74">
        <v>0</v>
      </c>
      <c r="AG345" s="74">
        <v>0</v>
      </c>
      <c r="AH345" s="74">
        <v>0</v>
      </c>
      <c r="AI345" s="74">
        <v>0</v>
      </c>
      <c r="AJ345" s="74">
        <v>0</v>
      </c>
      <c r="AK345" s="74">
        <v>0</v>
      </c>
      <c r="AL345" s="74">
        <v>0</v>
      </c>
      <c r="AM345" s="74">
        <v>0</v>
      </c>
      <c r="AN345" s="74">
        <v>0</v>
      </c>
      <c r="AO345" s="74">
        <v>0</v>
      </c>
      <c r="AP345" s="74">
        <v>0</v>
      </c>
      <c r="AQ345" s="67">
        <v>0</v>
      </c>
      <c r="AR345" s="67">
        <v>0</v>
      </c>
      <c r="AS345" s="167"/>
      <c r="AT345" s="13" t="s">
        <v>120</v>
      </c>
      <c r="AU345" s="74">
        <v>0</v>
      </c>
      <c r="AV345" s="74">
        <v>0</v>
      </c>
      <c r="AW345" s="74">
        <v>0</v>
      </c>
      <c r="AX345" s="74">
        <v>0</v>
      </c>
      <c r="AY345" s="74">
        <v>0</v>
      </c>
      <c r="AZ345" s="74">
        <v>0</v>
      </c>
      <c r="BA345" s="74">
        <v>0</v>
      </c>
      <c r="BB345" s="74">
        <v>0</v>
      </c>
      <c r="BC345" s="74">
        <v>0</v>
      </c>
      <c r="BD345" s="67">
        <v>0</v>
      </c>
      <c r="BE345" s="76">
        <v>0</v>
      </c>
      <c r="BF345" s="74">
        <v>0</v>
      </c>
      <c r="BG345" s="74">
        <v>0</v>
      </c>
      <c r="BH345" s="74">
        <v>0</v>
      </c>
      <c r="BI345" s="74">
        <v>0</v>
      </c>
      <c r="BJ345" s="167"/>
      <c r="BK345" s="13" t="s">
        <v>120</v>
      </c>
      <c r="BL345" s="74">
        <v>0</v>
      </c>
      <c r="BM345" s="74">
        <v>0</v>
      </c>
      <c r="BN345" s="74">
        <v>0</v>
      </c>
      <c r="BO345" s="74">
        <v>0</v>
      </c>
      <c r="BP345" s="74">
        <v>0</v>
      </c>
      <c r="BQ345" s="74">
        <v>0</v>
      </c>
      <c r="BR345" s="74">
        <v>0</v>
      </c>
      <c r="BS345" s="74">
        <v>0</v>
      </c>
      <c r="BT345" s="74">
        <v>0</v>
      </c>
      <c r="BU345" s="167"/>
      <c r="BV345" s="13" t="s">
        <v>120</v>
      </c>
      <c r="BW345" s="74">
        <v>0</v>
      </c>
      <c r="BX345" s="74">
        <v>0</v>
      </c>
      <c r="BY345" s="74">
        <v>0</v>
      </c>
      <c r="BZ345" s="74">
        <v>0</v>
      </c>
      <c r="CA345" s="74">
        <v>0</v>
      </c>
      <c r="CB345" s="74">
        <v>0</v>
      </c>
      <c r="CC345" s="74">
        <v>0</v>
      </c>
      <c r="CD345" s="74">
        <v>0</v>
      </c>
      <c r="CE345" s="74">
        <v>0</v>
      </c>
      <c r="CF345" s="74">
        <v>0</v>
      </c>
      <c r="CG345" s="74">
        <v>0</v>
      </c>
      <c r="CH345" s="74">
        <v>0</v>
      </c>
      <c r="CI345" s="74">
        <v>0</v>
      </c>
      <c r="CJ345" s="74">
        <v>0</v>
      </c>
      <c r="CK345" s="74">
        <v>0</v>
      </c>
      <c r="CL345" s="74">
        <v>0</v>
      </c>
      <c r="CM345" s="74">
        <v>0</v>
      </c>
      <c r="CN345" s="74">
        <v>0</v>
      </c>
      <c r="CO345" s="167"/>
      <c r="CP345" s="13" t="s">
        <v>120</v>
      </c>
      <c r="CQ345" s="5">
        <v>0</v>
      </c>
      <c r="CR345" s="5">
        <v>0</v>
      </c>
      <c r="CS345" s="5">
        <v>0</v>
      </c>
      <c r="CT345" s="5">
        <v>0</v>
      </c>
      <c r="CU345" s="5">
        <v>0</v>
      </c>
      <c r="CV345" s="29">
        <v>0</v>
      </c>
      <c r="CW345" s="5">
        <v>0</v>
      </c>
      <c r="CX345" s="5">
        <v>0</v>
      </c>
      <c r="CY345" s="72">
        <v>0</v>
      </c>
      <c r="CZ345" s="5">
        <v>0</v>
      </c>
      <c r="DA345" s="167"/>
      <c r="DB345" s="13" t="s">
        <v>120</v>
      </c>
      <c r="DC345" s="74">
        <v>0</v>
      </c>
      <c r="DD345" s="74">
        <v>0</v>
      </c>
      <c r="DE345" s="74">
        <v>0</v>
      </c>
      <c r="DF345" s="74">
        <v>0</v>
      </c>
      <c r="DG345" s="74">
        <v>0</v>
      </c>
      <c r="DH345" s="74">
        <v>0</v>
      </c>
      <c r="DI345" s="74">
        <v>0</v>
      </c>
      <c r="DJ345" s="74">
        <v>0</v>
      </c>
      <c r="DK345" s="74">
        <v>0</v>
      </c>
      <c r="DL345" s="74">
        <v>0</v>
      </c>
      <c r="DM345" s="74">
        <v>0</v>
      </c>
      <c r="DN345" s="74">
        <v>0</v>
      </c>
      <c r="DO345" s="74">
        <v>0</v>
      </c>
      <c r="DP345" s="74">
        <v>0</v>
      </c>
      <c r="DQ345" s="74">
        <v>0</v>
      </c>
      <c r="DR345" s="135"/>
      <c r="DS345" s="138" t="s">
        <v>241</v>
      </c>
      <c r="DT345" s="138" t="s">
        <v>4462</v>
      </c>
      <c r="DU345" s="138">
        <v>0</v>
      </c>
      <c r="DV345" s="138">
        <v>0</v>
      </c>
      <c r="DW345" s="139">
        <v>0</v>
      </c>
      <c r="DX345" s="139">
        <v>0</v>
      </c>
    </row>
    <row r="346" spans="1:128">
      <c r="A346" s="167"/>
      <c r="B346" s="103" t="s">
        <v>102</v>
      </c>
      <c r="C346" s="105">
        <v>1154</v>
      </c>
      <c r="D346" s="105">
        <v>687</v>
      </c>
      <c r="E346" s="105">
        <v>243</v>
      </c>
      <c r="F346" s="105">
        <v>159</v>
      </c>
      <c r="G346" s="105">
        <v>33</v>
      </c>
      <c r="H346" s="105">
        <v>19</v>
      </c>
      <c r="I346" s="105">
        <v>62</v>
      </c>
      <c r="J346" s="105">
        <v>37</v>
      </c>
      <c r="K346" s="105">
        <v>367</v>
      </c>
      <c r="L346" s="105">
        <v>169</v>
      </c>
      <c r="M346" s="105">
        <v>723</v>
      </c>
      <c r="N346" s="105">
        <v>440</v>
      </c>
      <c r="O346" s="105">
        <v>11</v>
      </c>
      <c r="P346" s="105">
        <v>3</v>
      </c>
      <c r="Q346" s="105">
        <v>365</v>
      </c>
      <c r="R346" s="105">
        <v>188</v>
      </c>
      <c r="S346" s="105">
        <v>0</v>
      </c>
      <c r="T346" s="105">
        <v>0</v>
      </c>
      <c r="U346" s="105">
        <v>2958</v>
      </c>
      <c r="V346" s="105">
        <v>1702</v>
      </c>
      <c r="W346" s="167"/>
      <c r="X346" s="103" t="s">
        <v>102</v>
      </c>
      <c r="Y346" s="105">
        <v>35</v>
      </c>
      <c r="Z346" s="105">
        <v>20</v>
      </c>
      <c r="AA346" s="105">
        <v>1</v>
      </c>
      <c r="AB346" s="105">
        <v>1</v>
      </c>
      <c r="AC346" s="105">
        <v>0</v>
      </c>
      <c r="AD346" s="105">
        <v>0</v>
      </c>
      <c r="AE346" s="105">
        <v>4</v>
      </c>
      <c r="AF346" s="105">
        <v>3</v>
      </c>
      <c r="AG346" s="105">
        <v>0</v>
      </c>
      <c r="AH346" s="105">
        <v>0</v>
      </c>
      <c r="AI346" s="105">
        <v>128</v>
      </c>
      <c r="AJ346" s="105">
        <v>75</v>
      </c>
      <c r="AK346" s="105">
        <v>1</v>
      </c>
      <c r="AL346" s="105">
        <v>1</v>
      </c>
      <c r="AM346" s="105">
        <v>114</v>
      </c>
      <c r="AN346" s="105">
        <v>60</v>
      </c>
      <c r="AO346" s="105">
        <v>0</v>
      </c>
      <c r="AP346" s="105">
        <v>0</v>
      </c>
      <c r="AQ346" s="105">
        <v>283</v>
      </c>
      <c r="AR346" s="105">
        <v>160</v>
      </c>
      <c r="AS346" s="167"/>
      <c r="AT346" s="103" t="s">
        <v>102</v>
      </c>
      <c r="AU346" s="105">
        <v>21</v>
      </c>
      <c r="AV346" s="105">
        <v>6</v>
      </c>
      <c r="AW346" s="105">
        <v>1</v>
      </c>
      <c r="AX346" s="105">
        <v>2</v>
      </c>
      <c r="AY346" s="105">
        <v>8</v>
      </c>
      <c r="AZ346" s="105">
        <v>15</v>
      </c>
      <c r="BA346" s="105">
        <v>1</v>
      </c>
      <c r="BB346" s="105">
        <v>9</v>
      </c>
      <c r="BC346" s="105">
        <v>0</v>
      </c>
      <c r="BD346" s="105">
        <v>63</v>
      </c>
      <c r="BE346" s="105">
        <v>57</v>
      </c>
      <c r="BF346" s="105">
        <v>41</v>
      </c>
      <c r="BG346" s="105">
        <v>16</v>
      </c>
      <c r="BH346" s="105">
        <v>8</v>
      </c>
      <c r="BI346" s="105">
        <v>10</v>
      </c>
      <c r="BJ346" s="167"/>
      <c r="BK346" s="103" t="s">
        <v>102</v>
      </c>
      <c r="BL346" s="105">
        <v>0</v>
      </c>
      <c r="BM346" s="105">
        <v>771</v>
      </c>
      <c r="BN346" s="105">
        <v>164</v>
      </c>
      <c r="BO346" s="105">
        <v>4</v>
      </c>
      <c r="BP346" s="105">
        <v>4</v>
      </c>
      <c r="BQ346" s="105">
        <v>24</v>
      </c>
      <c r="BR346" s="105">
        <v>55</v>
      </c>
      <c r="BS346" s="105">
        <v>43</v>
      </c>
      <c r="BT346" s="105">
        <v>46</v>
      </c>
      <c r="BU346" s="167"/>
      <c r="BV346" s="103" t="s">
        <v>102</v>
      </c>
      <c r="BW346" s="105">
        <v>444</v>
      </c>
      <c r="BX346" s="105">
        <v>251</v>
      </c>
      <c r="BY346" s="105">
        <v>419</v>
      </c>
      <c r="BZ346" s="105">
        <v>234</v>
      </c>
      <c r="CA346" s="105">
        <v>217</v>
      </c>
      <c r="CB346" s="105">
        <v>125</v>
      </c>
      <c r="CC346" s="105">
        <v>3</v>
      </c>
      <c r="CD346" s="105">
        <v>1</v>
      </c>
      <c r="CE346" s="105">
        <v>2</v>
      </c>
      <c r="CF346" s="105">
        <v>0</v>
      </c>
      <c r="CG346" s="105">
        <v>1</v>
      </c>
      <c r="CH346" s="105">
        <v>0</v>
      </c>
      <c r="CI346" s="105">
        <v>247</v>
      </c>
      <c r="CJ346" s="105">
        <v>138</v>
      </c>
      <c r="CK346" s="105">
        <v>247</v>
      </c>
      <c r="CL346" s="105">
        <v>138</v>
      </c>
      <c r="CM346" s="105">
        <v>55</v>
      </c>
      <c r="CN346" s="105">
        <v>30</v>
      </c>
      <c r="CO346" s="167"/>
      <c r="CP346" s="105" t="s">
        <v>102</v>
      </c>
      <c r="CQ346" s="105">
        <v>60</v>
      </c>
      <c r="CR346" s="105">
        <v>39</v>
      </c>
      <c r="CS346" s="105">
        <v>1</v>
      </c>
      <c r="CT346" s="105">
        <v>53</v>
      </c>
      <c r="CU346" s="105">
        <v>1</v>
      </c>
      <c r="CV346" s="105">
        <v>154</v>
      </c>
      <c r="CW346" s="105">
        <v>66</v>
      </c>
      <c r="CX346" s="105">
        <v>55</v>
      </c>
      <c r="CY346" s="105">
        <v>30</v>
      </c>
      <c r="CZ346" s="105">
        <v>13</v>
      </c>
      <c r="DA346" s="167"/>
      <c r="DB346" s="103" t="s">
        <v>102</v>
      </c>
      <c r="DC346" s="105">
        <v>604</v>
      </c>
      <c r="DD346" s="105">
        <v>770</v>
      </c>
      <c r="DE346" s="105">
        <v>83</v>
      </c>
      <c r="DF346" s="105">
        <v>132</v>
      </c>
      <c r="DG346" s="105">
        <v>188</v>
      </c>
      <c r="DH346" s="105">
        <v>24</v>
      </c>
      <c r="DI346" s="105">
        <v>736</v>
      </c>
      <c r="DJ346" s="105">
        <v>109</v>
      </c>
      <c r="DK346" s="105">
        <v>22</v>
      </c>
      <c r="DL346" s="105">
        <v>21</v>
      </c>
      <c r="DM346" s="105">
        <v>1</v>
      </c>
      <c r="DN346" s="105">
        <v>0</v>
      </c>
      <c r="DO346" s="105">
        <v>8</v>
      </c>
      <c r="DP346" s="105">
        <v>60</v>
      </c>
      <c r="DQ346" s="105">
        <v>103</v>
      </c>
      <c r="DR346" s="135"/>
      <c r="DS346" s="138" t="s">
        <v>241</v>
      </c>
      <c r="DT346" s="138" t="s">
        <v>4463</v>
      </c>
      <c r="DU346" s="138">
        <v>694</v>
      </c>
      <c r="DV346" s="138">
        <v>273</v>
      </c>
      <c r="DW346" s="139">
        <v>2070</v>
      </c>
      <c r="DX346" s="139">
        <v>2690</v>
      </c>
    </row>
    <row r="347" spans="1:128">
      <c r="A347" s="167" t="s">
        <v>242</v>
      </c>
      <c r="B347" s="13" t="s">
        <v>119</v>
      </c>
      <c r="C347" s="74">
        <v>912</v>
      </c>
      <c r="D347" s="74">
        <v>486</v>
      </c>
      <c r="E347" s="74">
        <v>203</v>
      </c>
      <c r="F347" s="74">
        <v>125</v>
      </c>
      <c r="G347" s="74">
        <v>60</v>
      </c>
      <c r="H347" s="74">
        <v>28</v>
      </c>
      <c r="I347" s="74">
        <v>0</v>
      </c>
      <c r="J347" s="74">
        <v>0</v>
      </c>
      <c r="K347" s="74">
        <v>588</v>
      </c>
      <c r="L347" s="74">
        <v>280</v>
      </c>
      <c r="M347" s="74">
        <v>667</v>
      </c>
      <c r="N347" s="74">
        <v>361</v>
      </c>
      <c r="O347" s="74">
        <v>0</v>
      </c>
      <c r="P347" s="74">
        <v>0</v>
      </c>
      <c r="Q347" s="74">
        <v>253</v>
      </c>
      <c r="R347" s="74">
        <v>132</v>
      </c>
      <c r="S347" s="74">
        <v>0</v>
      </c>
      <c r="T347" s="74">
        <v>0</v>
      </c>
      <c r="U347" s="67">
        <v>2683</v>
      </c>
      <c r="V347" s="67">
        <v>1412</v>
      </c>
      <c r="W347" s="167" t="s">
        <v>242</v>
      </c>
      <c r="X347" s="13" t="s">
        <v>119</v>
      </c>
      <c r="Y347" s="74">
        <v>25</v>
      </c>
      <c r="Z347" s="74">
        <v>10</v>
      </c>
      <c r="AA347" s="74">
        <v>4</v>
      </c>
      <c r="AB347" s="74">
        <v>2</v>
      </c>
      <c r="AC347" s="74">
        <v>0</v>
      </c>
      <c r="AD347" s="74">
        <v>0</v>
      </c>
      <c r="AE347" s="74">
        <v>0</v>
      </c>
      <c r="AF347" s="74">
        <v>0</v>
      </c>
      <c r="AG347" s="74">
        <v>3</v>
      </c>
      <c r="AH347" s="74">
        <v>2</v>
      </c>
      <c r="AI347" s="74">
        <v>313</v>
      </c>
      <c r="AJ347" s="74">
        <v>163</v>
      </c>
      <c r="AK347" s="74">
        <v>0</v>
      </c>
      <c r="AL347" s="74">
        <v>0</v>
      </c>
      <c r="AM347" s="74">
        <v>124</v>
      </c>
      <c r="AN347" s="74">
        <v>77</v>
      </c>
      <c r="AO347" s="74">
        <v>0</v>
      </c>
      <c r="AP347" s="74">
        <v>0</v>
      </c>
      <c r="AQ347" s="67">
        <v>469</v>
      </c>
      <c r="AR347" s="67">
        <v>254</v>
      </c>
      <c r="AS347" s="167" t="s">
        <v>242</v>
      </c>
      <c r="AT347" s="13" t="s">
        <v>119</v>
      </c>
      <c r="AU347" s="74">
        <v>18</v>
      </c>
      <c r="AV347" s="74">
        <v>5</v>
      </c>
      <c r="AW347" s="74">
        <v>1</v>
      </c>
      <c r="AX347" s="74">
        <v>0</v>
      </c>
      <c r="AY347" s="74">
        <v>14</v>
      </c>
      <c r="AZ347" s="74">
        <v>14</v>
      </c>
      <c r="BA347" s="74">
        <v>0</v>
      </c>
      <c r="BB347" s="74">
        <v>10</v>
      </c>
      <c r="BC347" s="74">
        <v>0</v>
      </c>
      <c r="BD347" s="67">
        <v>62</v>
      </c>
      <c r="BE347" s="76">
        <v>54</v>
      </c>
      <c r="BF347" s="74">
        <v>20</v>
      </c>
      <c r="BG347" s="74">
        <v>0</v>
      </c>
      <c r="BH347" s="74">
        <v>7</v>
      </c>
      <c r="BI347" s="74">
        <v>10</v>
      </c>
      <c r="BJ347" s="167" t="s">
        <v>242</v>
      </c>
      <c r="BK347" s="13" t="s">
        <v>119</v>
      </c>
      <c r="BL347" s="74">
        <v>0</v>
      </c>
      <c r="BM347" s="74">
        <v>637</v>
      </c>
      <c r="BN347" s="74">
        <v>83</v>
      </c>
      <c r="BO347" s="74">
        <v>20</v>
      </c>
      <c r="BP347" s="74">
        <v>0</v>
      </c>
      <c r="BQ347" s="74">
        <v>14</v>
      </c>
      <c r="BR347" s="74">
        <v>53</v>
      </c>
      <c r="BS347" s="74">
        <v>39</v>
      </c>
      <c r="BT347" s="74">
        <v>38</v>
      </c>
      <c r="BU347" s="167" t="s">
        <v>242</v>
      </c>
      <c r="BV347" s="13" t="s">
        <v>119</v>
      </c>
      <c r="BW347" s="74">
        <v>777</v>
      </c>
      <c r="BX347" s="74">
        <v>404</v>
      </c>
      <c r="BY347" s="74">
        <v>772</v>
      </c>
      <c r="BZ347" s="74">
        <v>399</v>
      </c>
      <c r="CA347" s="74">
        <v>306</v>
      </c>
      <c r="CB347" s="74">
        <v>166</v>
      </c>
      <c r="CC347" s="74">
        <v>0</v>
      </c>
      <c r="CD347" s="74">
        <v>0</v>
      </c>
      <c r="CE347" s="74">
        <v>0</v>
      </c>
      <c r="CF347" s="74">
        <v>0</v>
      </c>
      <c r="CG347" s="74">
        <v>0</v>
      </c>
      <c r="CH347" s="74">
        <v>0</v>
      </c>
      <c r="CI347" s="74">
        <v>244</v>
      </c>
      <c r="CJ347" s="74">
        <v>136</v>
      </c>
      <c r="CK347" s="74">
        <v>243</v>
      </c>
      <c r="CL347" s="74">
        <v>135</v>
      </c>
      <c r="CM347" s="74">
        <v>44</v>
      </c>
      <c r="CN347" s="74">
        <v>20</v>
      </c>
      <c r="CO347" s="167" t="s">
        <v>242</v>
      </c>
      <c r="CP347" s="13" t="s">
        <v>119</v>
      </c>
      <c r="CQ347" s="5">
        <v>31</v>
      </c>
      <c r="CR347" s="5">
        <v>43</v>
      </c>
      <c r="CS347" s="5">
        <v>0</v>
      </c>
      <c r="CT347" s="5">
        <v>54</v>
      </c>
      <c r="CU347" s="5">
        <v>5</v>
      </c>
      <c r="CV347" s="29">
        <v>133</v>
      </c>
      <c r="CW347" s="5">
        <v>44</v>
      </c>
      <c r="CX347" s="5">
        <v>35</v>
      </c>
      <c r="CY347" s="72">
        <v>24</v>
      </c>
      <c r="CZ347" s="5">
        <v>11</v>
      </c>
      <c r="DA347" s="167" t="s">
        <v>242</v>
      </c>
      <c r="DB347" s="13" t="s">
        <v>119</v>
      </c>
      <c r="DC347" s="74">
        <v>841</v>
      </c>
      <c r="DD347" s="74">
        <v>616</v>
      </c>
      <c r="DE347" s="74">
        <v>5</v>
      </c>
      <c r="DF347" s="74">
        <v>0</v>
      </c>
      <c r="DG347" s="74">
        <v>2</v>
      </c>
      <c r="DH347" s="74">
        <v>182</v>
      </c>
      <c r="DI347" s="74">
        <v>864</v>
      </c>
      <c r="DJ347" s="74">
        <v>32</v>
      </c>
      <c r="DK347" s="74">
        <v>15</v>
      </c>
      <c r="DL347" s="74">
        <v>0</v>
      </c>
      <c r="DM347" s="74">
        <v>0</v>
      </c>
      <c r="DN347" s="74">
        <v>0</v>
      </c>
      <c r="DO347" s="74">
        <v>1</v>
      </c>
      <c r="DP347" s="74">
        <v>47</v>
      </c>
      <c r="DQ347" s="74">
        <v>3</v>
      </c>
      <c r="DR347" s="135"/>
      <c r="DS347" s="138" t="s">
        <v>242</v>
      </c>
      <c r="DT347" s="138" t="s">
        <v>4464</v>
      </c>
      <c r="DU347" s="138">
        <v>1021</v>
      </c>
      <c r="DV347" s="138">
        <v>350</v>
      </c>
      <c r="DW347" s="139">
        <v>1603</v>
      </c>
      <c r="DX347" s="139">
        <v>2557</v>
      </c>
    </row>
    <row r="348" spans="1:128">
      <c r="A348" s="167"/>
      <c r="B348" s="13" t="s">
        <v>120</v>
      </c>
      <c r="C348" s="74">
        <v>0</v>
      </c>
      <c r="D348" s="74">
        <v>0</v>
      </c>
      <c r="E348" s="74">
        <v>0</v>
      </c>
      <c r="F348" s="74">
        <v>0</v>
      </c>
      <c r="G348" s="74">
        <v>0</v>
      </c>
      <c r="H348" s="74">
        <v>0</v>
      </c>
      <c r="I348" s="74">
        <v>0</v>
      </c>
      <c r="J348" s="74">
        <v>0</v>
      </c>
      <c r="K348" s="74">
        <v>0</v>
      </c>
      <c r="L348" s="74">
        <v>0</v>
      </c>
      <c r="M348" s="74">
        <v>0</v>
      </c>
      <c r="N348" s="74">
        <v>0</v>
      </c>
      <c r="O348" s="74">
        <v>0</v>
      </c>
      <c r="P348" s="74">
        <v>0</v>
      </c>
      <c r="Q348" s="74">
        <v>0</v>
      </c>
      <c r="R348" s="74">
        <v>0</v>
      </c>
      <c r="S348" s="74">
        <v>0</v>
      </c>
      <c r="T348" s="74">
        <v>0</v>
      </c>
      <c r="U348" s="67">
        <v>0</v>
      </c>
      <c r="V348" s="67">
        <v>0</v>
      </c>
      <c r="W348" s="167"/>
      <c r="X348" s="13" t="s">
        <v>120</v>
      </c>
      <c r="Y348" s="74">
        <v>0</v>
      </c>
      <c r="Z348" s="74">
        <v>0</v>
      </c>
      <c r="AA348" s="74">
        <v>0</v>
      </c>
      <c r="AB348" s="74">
        <v>0</v>
      </c>
      <c r="AC348" s="74">
        <v>0</v>
      </c>
      <c r="AD348" s="74">
        <v>0</v>
      </c>
      <c r="AE348" s="74">
        <v>0</v>
      </c>
      <c r="AF348" s="74">
        <v>0</v>
      </c>
      <c r="AG348" s="74">
        <v>0</v>
      </c>
      <c r="AH348" s="74">
        <v>0</v>
      </c>
      <c r="AI348" s="74">
        <v>0</v>
      </c>
      <c r="AJ348" s="74">
        <v>0</v>
      </c>
      <c r="AK348" s="74">
        <v>0</v>
      </c>
      <c r="AL348" s="74">
        <v>0</v>
      </c>
      <c r="AM348" s="74">
        <v>0</v>
      </c>
      <c r="AN348" s="74">
        <v>0</v>
      </c>
      <c r="AO348" s="74">
        <v>0</v>
      </c>
      <c r="AP348" s="74">
        <v>0</v>
      </c>
      <c r="AQ348" s="67">
        <v>0</v>
      </c>
      <c r="AR348" s="67">
        <v>0</v>
      </c>
      <c r="AS348" s="167"/>
      <c r="AT348" s="13" t="s">
        <v>120</v>
      </c>
      <c r="AU348" s="74">
        <v>0</v>
      </c>
      <c r="AV348" s="74">
        <v>0</v>
      </c>
      <c r="AW348" s="74">
        <v>0</v>
      </c>
      <c r="AX348" s="74">
        <v>0</v>
      </c>
      <c r="AY348" s="74">
        <v>0</v>
      </c>
      <c r="AZ348" s="74">
        <v>0</v>
      </c>
      <c r="BA348" s="74">
        <v>0</v>
      </c>
      <c r="BB348" s="74">
        <v>0</v>
      </c>
      <c r="BC348" s="74">
        <v>0</v>
      </c>
      <c r="BD348" s="67">
        <v>0</v>
      </c>
      <c r="BE348" s="76">
        <v>0</v>
      </c>
      <c r="BF348" s="74">
        <v>0</v>
      </c>
      <c r="BG348" s="74">
        <v>0</v>
      </c>
      <c r="BH348" s="74">
        <v>0</v>
      </c>
      <c r="BI348" s="74">
        <v>0</v>
      </c>
      <c r="BJ348" s="167"/>
      <c r="BK348" s="13" t="s">
        <v>120</v>
      </c>
      <c r="BL348" s="74">
        <v>0</v>
      </c>
      <c r="BM348" s="74">
        <v>0</v>
      </c>
      <c r="BN348" s="74">
        <v>0</v>
      </c>
      <c r="BO348" s="74">
        <v>0</v>
      </c>
      <c r="BP348" s="74">
        <v>0</v>
      </c>
      <c r="BQ348" s="74">
        <v>0</v>
      </c>
      <c r="BR348" s="74">
        <v>0</v>
      </c>
      <c r="BS348" s="74">
        <v>0</v>
      </c>
      <c r="BT348" s="74">
        <v>0</v>
      </c>
      <c r="BU348" s="167"/>
      <c r="BV348" s="13" t="s">
        <v>120</v>
      </c>
      <c r="BW348" s="74">
        <v>0</v>
      </c>
      <c r="BX348" s="74">
        <v>0</v>
      </c>
      <c r="BY348" s="74">
        <v>0</v>
      </c>
      <c r="BZ348" s="74">
        <v>0</v>
      </c>
      <c r="CA348" s="74">
        <v>0</v>
      </c>
      <c r="CB348" s="74">
        <v>0</v>
      </c>
      <c r="CC348" s="74">
        <v>0</v>
      </c>
      <c r="CD348" s="74">
        <v>0</v>
      </c>
      <c r="CE348" s="74">
        <v>0</v>
      </c>
      <c r="CF348" s="74">
        <v>0</v>
      </c>
      <c r="CG348" s="74">
        <v>0</v>
      </c>
      <c r="CH348" s="74">
        <v>0</v>
      </c>
      <c r="CI348" s="74">
        <v>0</v>
      </c>
      <c r="CJ348" s="74">
        <v>0</v>
      </c>
      <c r="CK348" s="74">
        <v>0</v>
      </c>
      <c r="CL348" s="74">
        <v>0</v>
      </c>
      <c r="CM348" s="74">
        <v>0</v>
      </c>
      <c r="CN348" s="74">
        <v>0</v>
      </c>
      <c r="CO348" s="167"/>
      <c r="CP348" s="13" t="s">
        <v>120</v>
      </c>
      <c r="CQ348" s="5">
        <v>0</v>
      </c>
      <c r="CR348" s="5">
        <v>0</v>
      </c>
      <c r="CS348" s="5">
        <v>0</v>
      </c>
      <c r="CT348" s="5">
        <v>0</v>
      </c>
      <c r="CU348" s="5">
        <v>0</v>
      </c>
      <c r="CV348" s="29">
        <v>0</v>
      </c>
      <c r="CW348" s="5">
        <v>0</v>
      </c>
      <c r="CX348" s="5">
        <v>0</v>
      </c>
      <c r="CY348" s="72">
        <v>0</v>
      </c>
      <c r="CZ348" s="5">
        <v>0</v>
      </c>
      <c r="DA348" s="167"/>
      <c r="DB348" s="13" t="s">
        <v>120</v>
      </c>
      <c r="DC348" s="74">
        <v>0</v>
      </c>
      <c r="DD348" s="74">
        <v>0</v>
      </c>
      <c r="DE348" s="74">
        <v>0</v>
      </c>
      <c r="DF348" s="74">
        <v>0</v>
      </c>
      <c r="DG348" s="74">
        <v>0</v>
      </c>
      <c r="DH348" s="74">
        <v>0</v>
      </c>
      <c r="DI348" s="74">
        <v>0</v>
      </c>
      <c r="DJ348" s="74">
        <v>0</v>
      </c>
      <c r="DK348" s="74">
        <v>0</v>
      </c>
      <c r="DL348" s="74">
        <v>0</v>
      </c>
      <c r="DM348" s="74">
        <v>0</v>
      </c>
      <c r="DN348" s="74">
        <v>0</v>
      </c>
      <c r="DO348" s="74">
        <v>0</v>
      </c>
      <c r="DP348" s="74">
        <v>0</v>
      </c>
      <c r="DQ348" s="74">
        <v>0</v>
      </c>
      <c r="DR348" s="135"/>
      <c r="DS348" s="138" t="s">
        <v>242</v>
      </c>
      <c r="DT348" s="138" t="s">
        <v>4465</v>
      </c>
      <c r="DU348" s="138">
        <v>0</v>
      </c>
      <c r="DV348" s="138">
        <v>0</v>
      </c>
      <c r="DW348" s="139">
        <v>0</v>
      </c>
      <c r="DX348" s="139">
        <v>0</v>
      </c>
    </row>
    <row r="349" spans="1:128">
      <c r="A349" s="167"/>
      <c r="B349" s="103" t="s">
        <v>102</v>
      </c>
      <c r="C349" s="105">
        <v>912</v>
      </c>
      <c r="D349" s="105">
        <v>486</v>
      </c>
      <c r="E349" s="105">
        <v>203</v>
      </c>
      <c r="F349" s="105">
        <v>125</v>
      </c>
      <c r="G349" s="105">
        <v>60</v>
      </c>
      <c r="H349" s="105">
        <v>28</v>
      </c>
      <c r="I349" s="105">
        <v>0</v>
      </c>
      <c r="J349" s="105">
        <v>0</v>
      </c>
      <c r="K349" s="105">
        <v>588</v>
      </c>
      <c r="L349" s="105">
        <v>280</v>
      </c>
      <c r="M349" s="105">
        <v>667</v>
      </c>
      <c r="N349" s="105">
        <v>361</v>
      </c>
      <c r="O349" s="105">
        <v>0</v>
      </c>
      <c r="P349" s="105">
        <v>0</v>
      </c>
      <c r="Q349" s="105">
        <v>253</v>
      </c>
      <c r="R349" s="105">
        <v>132</v>
      </c>
      <c r="S349" s="105">
        <v>0</v>
      </c>
      <c r="T349" s="105">
        <v>0</v>
      </c>
      <c r="U349" s="105">
        <v>2683</v>
      </c>
      <c r="V349" s="105">
        <v>1412</v>
      </c>
      <c r="W349" s="167"/>
      <c r="X349" s="103" t="s">
        <v>102</v>
      </c>
      <c r="Y349" s="105">
        <v>25</v>
      </c>
      <c r="Z349" s="105">
        <v>10</v>
      </c>
      <c r="AA349" s="105">
        <v>4</v>
      </c>
      <c r="AB349" s="105">
        <v>2</v>
      </c>
      <c r="AC349" s="105">
        <v>0</v>
      </c>
      <c r="AD349" s="105">
        <v>0</v>
      </c>
      <c r="AE349" s="105">
        <v>0</v>
      </c>
      <c r="AF349" s="105">
        <v>0</v>
      </c>
      <c r="AG349" s="105">
        <v>3</v>
      </c>
      <c r="AH349" s="105">
        <v>2</v>
      </c>
      <c r="AI349" s="105">
        <v>313</v>
      </c>
      <c r="AJ349" s="105">
        <v>163</v>
      </c>
      <c r="AK349" s="105">
        <v>0</v>
      </c>
      <c r="AL349" s="105">
        <v>0</v>
      </c>
      <c r="AM349" s="105">
        <v>124</v>
      </c>
      <c r="AN349" s="105">
        <v>77</v>
      </c>
      <c r="AO349" s="105">
        <v>0</v>
      </c>
      <c r="AP349" s="105">
        <v>0</v>
      </c>
      <c r="AQ349" s="105">
        <v>469</v>
      </c>
      <c r="AR349" s="105">
        <v>254</v>
      </c>
      <c r="AS349" s="167"/>
      <c r="AT349" s="103" t="s">
        <v>102</v>
      </c>
      <c r="AU349" s="105">
        <v>18</v>
      </c>
      <c r="AV349" s="105">
        <v>5</v>
      </c>
      <c r="AW349" s="105">
        <v>1</v>
      </c>
      <c r="AX349" s="105">
        <v>0</v>
      </c>
      <c r="AY349" s="105">
        <v>14</v>
      </c>
      <c r="AZ349" s="105">
        <v>14</v>
      </c>
      <c r="BA349" s="105">
        <v>0</v>
      </c>
      <c r="BB349" s="105">
        <v>10</v>
      </c>
      <c r="BC349" s="105">
        <v>0</v>
      </c>
      <c r="BD349" s="105">
        <v>62</v>
      </c>
      <c r="BE349" s="105">
        <v>54</v>
      </c>
      <c r="BF349" s="105">
        <v>20</v>
      </c>
      <c r="BG349" s="105">
        <v>0</v>
      </c>
      <c r="BH349" s="105">
        <v>7</v>
      </c>
      <c r="BI349" s="105">
        <v>10</v>
      </c>
      <c r="BJ349" s="167"/>
      <c r="BK349" s="103" t="s">
        <v>102</v>
      </c>
      <c r="BL349" s="105">
        <v>0</v>
      </c>
      <c r="BM349" s="105">
        <v>637</v>
      </c>
      <c r="BN349" s="105">
        <v>83</v>
      </c>
      <c r="BO349" s="105">
        <v>20</v>
      </c>
      <c r="BP349" s="105">
        <v>0</v>
      </c>
      <c r="BQ349" s="105">
        <v>14</v>
      </c>
      <c r="BR349" s="105">
        <v>53</v>
      </c>
      <c r="BS349" s="105">
        <v>39</v>
      </c>
      <c r="BT349" s="105">
        <v>38</v>
      </c>
      <c r="BU349" s="167"/>
      <c r="BV349" s="103" t="s">
        <v>102</v>
      </c>
      <c r="BW349" s="105">
        <v>777</v>
      </c>
      <c r="BX349" s="105">
        <v>404</v>
      </c>
      <c r="BY349" s="105">
        <v>772</v>
      </c>
      <c r="BZ349" s="105">
        <v>399</v>
      </c>
      <c r="CA349" s="105">
        <v>306</v>
      </c>
      <c r="CB349" s="105">
        <v>166</v>
      </c>
      <c r="CC349" s="105">
        <v>0</v>
      </c>
      <c r="CD349" s="105">
        <v>0</v>
      </c>
      <c r="CE349" s="105">
        <v>0</v>
      </c>
      <c r="CF349" s="105">
        <v>0</v>
      </c>
      <c r="CG349" s="105">
        <v>0</v>
      </c>
      <c r="CH349" s="105">
        <v>0</v>
      </c>
      <c r="CI349" s="105">
        <v>244</v>
      </c>
      <c r="CJ349" s="105">
        <v>136</v>
      </c>
      <c r="CK349" s="105">
        <v>243</v>
      </c>
      <c r="CL349" s="105">
        <v>135</v>
      </c>
      <c r="CM349" s="105">
        <v>44</v>
      </c>
      <c r="CN349" s="105">
        <v>20</v>
      </c>
      <c r="CO349" s="167"/>
      <c r="CP349" s="105" t="s">
        <v>102</v>
      </c>
      <c r="CQ349" s="105">
        <v>31</v>
      </c>
      <c r="CR349" s="105">
        <v>43</v>
      </c>
      <c r="CS349" s="105">
        <v>0</v>
      </c>
      <c r="CT349" s="105">
        <v>54</v>
      </c>
      <c r="CU349" s="105">
        <v>5</v>
      </c>
      <c r="CV349" s="105">
        <v>133</v>
      </c>
      <c r="CW349" s="105">
        <v>44</v>
      </c>
      <c r="CX349" s="105">
        <v>35</v>
      </c>
      <c r="CY349" s="105">
        <v>24</v>
      </c>
      <c r="CZ349" s="105">
        <v>11</v>
      </c>
      <c r="DA349" s="167"/>
      <c r="DB349" s="103" t="s">
        <v>102</v>
      </c>
      <c r="DC349" s="105">
        <v>841</v>
      </c>
      <c r="DD349" s="105">
        <v>616</v>
      </c>
      <c r="DE349" s="105">
        <v>5</v>
      </c>
      <c r="DF349" s="105">
        <v>0</v>
      </c>
      <c r="DG349" s="105">
        <v>2</v>
      </c>
      <c r="DH349" s="105">
        <v>182</v>
      </c>
      <c r="DI349" s="105">
        <v>864</v>
      </c>
      <c r="DJ349" s="105">
        <v>32</v>
      </c>
      <c r="DK349" s="105">
        <v>15</v>
      </c>
      <c r="DL349" s="105">
        <v>0</v>
      </c>
      <c r="DM349" s="105">
        <v>0</v>
      </c>
      <c r="DN349" s="105">
        <v>0</v>
      </c>
      <c r="DO349" s="105">
        <v>1</v>
      </c>
      <c r="DP349" s="105">
        <v>47</v>
      </c>
      <c r="DQ349" s="105">
        <v>3</v>
      </c>
      <c r="DR349" s="135"/>
      <c r="DS349" s="138" t="s">
        <v>242</v>
      </c>
      <c r="DT349" s="138" t="s">
        <v>4466</v>
      </c>
      <c r="DU349" s="138">
        <v>1021</v>
      </c>
      <c r="DV349" s="138">
        <v>350</v>
      </c>
      <c r="DW349" s="139">
        <v>1603</v>
      </c>
      <c r="DX349" s="139">
        <v>2557</v>
      </c>
    </row>
    <row r="350" spans="1:128">
      <c r="A350" s="73" t="s">
        <v>138</v>
      </c>
      <c r="B350" s="3"/>
      <c r="C350" s="211"/>
      <c r="D350" s="211"/>
      <c r="E350" s="211"/>
      <c r="F350" s="211"/>
      <c r="G350" s="211"/>
      <c r="H350" s="211"/>
      <c r="I350" s="211"/>
      <c r="J350" s="211"/>
      <c r="K350" s="211"/>
      <c r="L350" s="211"/>
      <c r="M350" s="211"/>
      <c r="N350" s="211"/>
      <c r="O350" s="211"/>
      <c r="P350" s="211"/>
      <c r="Q350" s="211"/>
      <c r="R350" s="211"/>
      <c r="S350" s="211"/>
      <c r="T350" s="211"/>
      <c r="U350" s="67"/>
      <c r="V350" s="67"/>
      <c r="W350" s="73" t="s">
        <v>138</v>
      </c>
      <c r="X350" s="3"/>
      <c r="Y350" s="211"/>
      <c r="Z350" s="211"/>
      <c r="AA350" s="211"/>
      <c r="AB350" s="211"/>
      <c r="AC350" s="211"/>
      <c r="AD350" s="211"/>
      <c r="AE350" s="211"/>
      <c r="AF350" s="211"/>
      <c r="AG350" s="211"/>
      <c r="AH350" s="211"/>
      <c r="AI350" s="211"/>
      <c r="AJ350" s="211"/>
      <c r="AK350" s="211"/>
      <c r="AL350" s="211"/>
      <c r="AM350" s="211"/>
      <c r="AN350" s="211"/>
      <c r="AO350" s="211"/>
      <c r="AP350" s="211"/>
      <c r="AQ350" s="67"/>
      <c r="AR350" s="67"/>
      <c r="AS350" s="73" t="s">
        <v>138</v>
      </c>
      <c r="AT350" s="3"/>
      <c r="AU350" s="211"/>
      <c r="AV350" s="211"/>
      <c r="AW350" s="211"/>
      <c r="AX350" s="211"/>
      <c r="AY350" s="211"/>
      <c r="AZ350" s="211"/>
      <c r="BA350" s="211"/>
      <c r="BB350" s="211"/>
      <c r="BC350" s="211"/>
      <c r="BD350" s="211"/>
      <c r="BE350" s="211"/>
      <c r="BF350" s="211"/>
      <c r="BG350" s="211"/>
      <c r="BH350" s="211"/>
      <c r="BI350" s="211"/>
      <c r="BJ350" s="73" t="s">
        <v>138</v>
      </c>
      <c r="BK350" s="3"/>
      <c r="BL350" s="213"/>
      <c r="BM350" s="213"/>
      <c r="BN350" s="213"/>
      <c r="BO350" s="213"/>
      <c r="BP350" s="213"/>
      <c r="BQ350" s="213"/>
      <c r="BR350" s="213"/>
      <c r="BS350" s="213"/>
      <c r="BT350" s="213"/>
      <c r="BU350" s="73" t="s">
        <v>138</v>
      </c>
      <c r="BV350" s="3"/>
      <c r="BW350" s="211"/>
      <c r="BX350" s="211"/>
      <c r="BY350" s="211"/>
      <c r="BZ350" s="211"/>
      <c r="CA350" s="211"/>
      <c r="CB350" s="211"/>
      <c r="CC350" s="211"/>
      <c r="CD350" s="211"/>
      <c r="CE350" s="211"/>
      <c r="CF350" s="211"/>
      <c r="CG350" s="211"/>
      <c r="CH350" s="211"/>
      <c r="CI350" s="211"/>
      <c r="CJ350" s="211"/>
      <c r="CK350" s="211"/>
      <c r="CL350" s="211"/>
      <c r="CM350" s="211"/>
      <c r="CN350" s="211"/>
      <c r="CO350" s="73" t="s">
        <v>138</v>
      </c>
      <c r="CP350" s="211"/>
      <c r="CQ350" s="211"/>
      <c r="CR350" s="211"/>
      <c r="CS350" s="211"/>
      <c r="CT350" s="211"/>
      <c r="CU350" s="211"/>
      <c r="CV350" s="211"/>
      <c r="CW350" s="211"/>
      <c r="CX350" s="211"/>
      <c r="CY350" s="211"/>
      <c r="CZ350" s="211"/>
      <c r="DA350" s="73" t="s">
        <v>138</v>
      </c>
      <c r="DB350" s="211"/>
      <c r="DC350" s="211"/>
      <c r="DD350" s="211"/>
      <c r="DE350" s="211"/>
      <c r="DF350" s="211"/>
      <c r="DG350" s="211"/>
      <c r="DH350" s="211"/>
      <c r="DI350" s="211"/>
      <c r="DJ350" s="211"/>
      <c r="DK350" s="211"/>
      <c r="DL350" s="211"/>
      <c r="DM350" s="211"/>
      <c r="DN350" s="211"/>
      <c r="DO350" s="211"/>
      <c r="DP350" s="211"/>
      <c r="DQ350" s="211"/>
      <c r="DR350" s="135"/>
      <c r="DS350" s="138" t="s">
        <v>138</v>
      </c>
      <c r="DT350" s="138" t="s">
        <v>138</v>
      </c>
      <c r="DU350" s="138">
        <v>0</v>
      </c>
      <c r="DV350" s="138">
        <v>0</v>
      </c>
      <c r="DW350" s="139">
        <v>0</v>
      </c>
      <c r="DX350" s="139">
        <v>0</v>
      </c>
    </row>
    <row r="351" spans="1:128">
      <c r="A351" s="167" t="s">
        <v>243</v>
      </c>
      <c r="B351" s="13" t="s">
        <v>119</v>
      </c>
      <c r="C351" s="74">
        <v>150</v>
      </c>
      <c r="D351" s="74">
        <v>63</v>
      </c>
      <c r="E351" s="74">
        <v>103</v>
      </c>
      <c r="F351" s="74">
        <v>39</v>
      </c>
      <c r="G351" s="74">
        <v>0</v>
      </c>
      <c r="H351" s="74">
        <v>0</v>
      </c>
      <c r="I351" s="74">
        <v>0</v>
      </c>
      <c r="J351" s="74">
        <v>0</v>
      </c>
      <c r="K351" s="74">
        <v>8</v>
      </c>
      <c r="L351" s="74">
        <v>1</v>
      </c>
      <c r="M351" s="74">
        <v>91</v>
      </c>
      <c r="N351" s="74">
        <v>43</v>
      </c>
      <c r="O351" s="74">
        <v>0</v>
      </c>
      <c r="P351" s="74">
        <v>0</v>
      </c>
      <c r="Q351" s="74">
        <v>8</v>
      </c>
      <c r="R351" s="74">
        <v>1</v>
      </c>
      <c r="S351" s="74">
        <v>0</v>
      </c>
      <c r="T351" s="74">
        <v>0</v>
      </c>
      <c r="U351" s="67">
        <v>360</v>
      </c>
      <c r="V351" s="67">
        <v>147</v>
      </c>
      <c r="W351" s="167" t="s">
        <v>243</v>
      </c>
      <c r="X351" s="13" t="s">
        <v>119</v>
      </c>
      <c r="Y351" s="74">
        <v>16</v>
      </c>
      <c r="Z351" s="74">
        <v>4</v>
      </c>
      <c r="AA351" s="74">
        <v>4</v>
      </c>
      <c r="AB351" s="74">
        <v>3</v>
      </c>
      <c r="AC351" s="74">
        <v>0</v>
      </c>
      <c r="AD351" s="74">
        <v>0</v>
      </c>
      <c r="AE351" s="74">
        <v>0</v>
      </c>
      <c r="AF351" s="74">
        <v>0</v>
      </c>
      <c r="AG351" s="74">
        <v>0</v>
      </c>
      <c r="AH351" s="74">
        <v>0</v>
      </c>
      <c r="AI351" s="74">
        <v>16</v>
      </c>
      <c r="AJ351" s="74">
        <v>8</v>
      </c>
      <c r="AK351" s="74">
        <v>0</v>
      </c>
      <c r="AL351" s="74">
        <v>0</v>
      </c>
      <c r="AM351" s="74">
        <v>2</v>
      </c>
      <c r="AN351" s="74">
        <v>0</v>
      </c>
      <c r="AO351" s="74">
        <v>0</v>
      </c>
      <c r="AP351" s="74">
        <v>0</v>
      </c>
      <c r="AQ351" s="67">
        <v>38</v>
      </c>
      <c r="AR351" s="67">
        <v>15</v>
      </c>
      <c r="AS351" s="167" t="s">
        <v>243</v>
      </c>
      <c r="AT351" s="13" t="s">
        <v>119</v>
      </c>
      <c r="AU351" s="74">
        <v>4</v>
      </c>
      <c r="AV351" s="74">
        <v>2</v>
      </c>
      <c r="AW351" s="74">
        <v>0</v>
      </c>
      <c r="AX351" s="74">
        <v>0</v>
      </c>
      <c r="AY351" s="74">
        <v>1</v>
      </c>
      <c r="AZ351" s="74">
        <v>2</v>
      </c>
      <c r="BA351" s="74">
        <v>0</v>
      </c>
      <c r="BB351" s="74">
        <v>1</v>
      </c>
      <c r="BC351" s="74">
        <v>0</v>
      </c>
      <c r="BD351" s="67">
        <v>10</v>
      </c>
      <c r="BE351" s="76">
        <v>8</v>
      </c>
      <c r="BF351" s="74">
        <v>8</v>
      </c>
      <c r="BG351" s="74">
        <v>0</v>
      </c>
      <c r="BH351" s="74">
        <v>0</v>
      </c>
      <c r="BI351" s="74">
        <v>2</v>
      </c>
      <c r="BJ351" s="167" t="s">
        <v>243</v>
      </c>
      <c r="BK351" s="13" t="s">
        <v>119</v>
      </c>
      <c r="BL351" s="74">
        <v>0</v>
      </c>
      <c r="BM351" s="74">
        <v>135</v>
      </c>
      <c r="BN351" s="74">
        <v>0</v>
      </c>
      <c r="BO351" s="74">
        <v>0</v>
      </c>
      <c r="BP351" s="74">
        <v>0</v>
      </c>
      <c r="BQ351" s="74">
        <v>4</v>
      </c>
      <c r="BR351" s="74">
        <v>8</v>
      </c>
      <c r="BS351" s="74">
        <v>5</v>
      </c>
      <c r="BT351" s="74">
        <v>4</v>
      </c>
      <c r="BU351" s="167" t="s">
        <v>243</v>
      </c>
      <c r="BV351" s="13" t="s">
        <v>119</v>
      </c>
      <c r="BW351" s="74">
        <v>44</v>
      </c>
      <c r="BX351" s="74">
        <v>23</v>
      </c>
      <c r="BY351" s="74">
        <v>44</v>
      </c>
      <c r="BZ351" s="74">
        <v>23</v>
      </c>
      <c r="CA351" s="74">
        <v>27</v>
      </c>
      <c r="CB351" s="74">
        <v>16</v>
      </c>
      <c r="CC351" s="74">
        <v>0</v>
      </c>
      <c r="CD351" s="74">
        <v>0</v>
      </c>
      <c r="CE351" s="74">
        <v>0</v>
      </c>
      <c r="CF351" s="74">
        <v>0</v>
      </c>
      <c r="CG351" s="74">
        <v>0</v>
      </c>
      <c r="CH351" s="74">
        <v>0</v>
      </c>
      <c r="CI351" s="74">
        <v>4</v>
      </c>
      <c r="CJ351" s="74">
        <v>1</v>
      </c>
      <c r="CK351" s="74">
        <v>4</v>
      </c>
      <c r="CL351" s="74">
        <v>1</v>
      </c>
      <c r="CM351" s="74">
        <v>1</v>
      </c>
      <c r="CN351" s="74">
        <v>1</v>
      </c>
      <c r="CO351" s="167" t="s">
        <v>243</v>
      </c>
      <c r="CP351" s="13" t="s">
        <v>119</v>
      </c>
      <c r="CQ351" s="5">
        <v>6</v>
      </c>
      <c r="CR351" s="5">
        <v>11</v>
      </c>
      <c r="CS351" s="5">
        <v>0</v>
      </c>
      <c r="CT351" s="5">
        <v>4</v>
      </c>
      <c r="CU351" s="5">
        <v>0</v>
      </c>
      <c r="CV351" s="29">
        <v>21</v>
      </c>
      <c r="CW351" s="5">
        <v>9</v>
      </c>
      <c r="CX351" s="5">
        <v>13</v>
      </c>
      <c r="CY351" s="72">
        <v>2</v>
      </c>
      <c r="CZ351" s="5">
        <v>0</v>
      </c>
      <c r="DA351" s="167" t="s">
        <v>243</v>
      </c>
      <c r="DB351" s="13" t="s">
        <v>119</v>
      </c>
      <c r="DC351" s="74">
        <v>51</v>
      </c>
      <c r="DD351" s="74">
        <v>22</v>
      </c>
      <c r="DE351" s="74">
        <v>0</v>
      </c>
      <c r="DF351" s="74">
        <v>0</v>
      </c>
      <c r="DG351" s="74">
        <v>0</v>
      </c>
      <c r="DH351" s="74">
        <v>0</v>
      </c>
      <c r="DI351" s="74">
        <v>129</v>
      </c>
      <c r="DJ351" s="74">
        <v>2</v>
      </c>
      <c r="DK351" s="74">
        <v>0</v>
      </c>
      <c r="DL351" s="74">
        <v>0</v>
      </c>
      <c r="DM351" s="74">
        <v>0</v>
      </c>
      <c r="DN351" s="74">
        <v>0</v>
      </c>
      <c r="DO351" s="74">
        <v>4</v>
      </c>
      <c r="DP351" s="74">
        <v>8</v>
      </c>
      <c r="DQ351" s="74">
        <v>0</v>
      </c>
      <c r="DR351" s="135"/>
      <c r="DS351" s="138" t="s">
        <v>243</v>
      </c>
      <c r="DT351" s="138" t="s">
        <v>4467</v>
      </c>
      <c r="DU351" s="138">
        <v>48</v>
      </c>
      <c r="DV351" s="138">
        <v>28</v>
      </c>
      <c r="DW351" s="139">
        <v>270</v>
      </c>
      <c r="DX351" s="139">
        <v>204</v>
      </c>
    </row>
    <row r="352" spans="1:128">
      <c r="A352" s="167"/>
      <c r="B352" s="13" t="s">
        <v>120</v>
      </c>
      <c r="C352" s="74">
        <v>0</v>
      </c>
      <c r="D352" s="74">
        <v>0</v>
      </c>
      <c r="E352" s="74">
        <v>0</v>
      </c>
      <c r="F352" s="74">
        <v>0</v>
      </c>
      <c r="G352" s="74">
        <v>0</v>
      </c>
      <c r="H352" s="74">
        <v>0</v>
      </c>
      <c r="I352" s="74">
        <v>0</v>
      </c>
      <c r="J352" s="74">
        <v>0</v>
      </c>
      <c r="K352" s="74">
        <v>0</v>
      </c>
      <c r="L352" s="74">
        <v>0</v>
      </c>
      <c r="M352" s="74">
        <v>0</v>
      </c>
      <c r="N352" s="74">
        <v>0</v>
      </c>
      <c r="O352" s="74">
        <v>0</v>
      </c>
      <c r="P352" s="74">
        <v>0</v>
      </c>
      <c r="Q352" s="74">
        <v>0</v>
      </c>
      <c r="R352" s="74">
        <v>0</v>
      </c>
      <c r="S352" s="74">
        <v>0</v>
      </c>
      <c r="T352" s="74">
        <v>0</v>
      </c>
      <c r="U352" s="67">
        <v>0</v>
      </c>
      <c r="V352" s="67">
        <v>0</v>
      </c>
      <c r="W352" s="167"/>
      <c r="X352" s="13" t="s">
        <v>120</v>
      </c>
      <c r="Y352" s="74">
        <v>0</v>
      </c>
      <c r="Z352" s="74">
        <v>0</v>
      </c>
      <c r="AA352" s="74">
        <v>0</v>
      </c>
      <c r="AB352" s="74">
        <v>0</v>
      </c>
      <c r="AC352" s="74">
        <v>0</v>
      </c>
      <c r="AD352" s="74">
        <v>0</v>
      </c>
      <c r="AE352" s="74">
        <v>0</v>
      </c>
      <c r="AF352" s="74">
        <v>0</v>
      </c>
      <c r="AG352" s="74">
        <v>0</v>
      </c>
      <c r="AH352" s="74">
        <v>0</v>
      </c>
      <c r="AI352" s="74">
        <v>0</v>
      </c>
      <c r="AJ352" s="74">
        <v>0</v>
      </c>
      <c r="AK352" s="74">
        <v>0</v>
      </c>
      <c r="AL352" s="74">
        <v>0</v>
      </c>
      <c r="AM352" s="74">
        <v>0</v>
      </c>
      <c r="AN352" s="74">
        <v>0</v>
      </c>
      <c r="AO352" s="74">
        <v>0</v>
      </c>
      <c r="AP352" s="74">
        <v>0</v>
      </c>
      <c r="AQ352" s="67">
        <v>0</v>
      </c>
      <c r="AR352" s="67">
        <v>0</v>
      </c>
      <c r="AS352" s="167"/>
      <c r="AT352" s="13" t="s">
        <v>120</v>
      </c>
      <c r="AU352" s="74">
        <v>0</v>
      </c>
      <c r="AV352" s="74">
        <v>0</v>
      </c>
      <c r="AW352" s="74">
        <v>0</v>
      </c>
      <c r="AX352" s="74">
        <v>0</v>
      </c>
      <c r="AY352" s="74">
        <v>0</v>
      </c>
      <c r="AZ352" s="74">
        <v>0</v>
      </c>
      <c r="BA352" s="74">
        <v>0</v>
      </c>
      <c r="BB352" s="74">
        <v>0</v>
      </c>
      <c r="BC352" s="74">
        <v>0</v>
      </c>
      <c r="BD352" s="67">
        <v>0</v>
      </c>
      <c r="BE352" s="76">
        <v>0</v>
      </c>
      <c r="BF352" s="74">
        <v>0</v>
      </c>
      <c r="BG352" s="74">
        <v>0</v>
      </c>
      <c r="BH352" s="74">
        <v>0</v>
      </c>
      <c r="BI352" s="74">
        <v>0</v>
      </c>
      <c r="BJ352" s="167"/>
      <c r="BK352" s="13" t="s">
        <v>120</v>
      </c>
      <c r="BL352" s="74">
        <v>0</v>
      </c>
      <c r="BM352" s="74">
        <v>0</v>
      </c>
      <c r="BN352" s="74">
        <v>0</v>
      </c>
      <c r="BO352" s="74">
        <v>0</v>
      </c>
      <c r="BP352" s="74">
        <v>0</v>
      </c>
      <c r="BQ352" s="74">
        <v>0</v>
      </c>
      <c r="BR352" s="74">
        <v>0</v>
      </c>
      <c r="BS352" s="74">
        <v>0</v>
      </c>
      <c r="BT352" s="74">
        <v>0</v>
      </c>
      <c r="BU352" s="167"/>
      <c r="BV352" s="13" t="s">
        <v>120</v>
      </c>
      <c r="BW352" s="74">
        <v>0</v>
      </c>
      <c r="BX352" s="74">
        <v>0</v>
      </c>
      <c r="BY352" s="74">
        <v>0</v>
      </c>
      <c r="BZ352" s="74">
        <v>0</v>
      </c>
      <c r="CA352" s="74">
        <v>0</v>
      </c>
      <c r="CB352" s="74">
        <v>0</v>
      </c>
      <c r="CC352" s="74">
        <v>0</v>
      </c>
      <c r="CD352" s="74">
        <v>0</v>
      </c>
      <c r="CE352" s="74">
        <v>0</v>
      </c>
      <c r="CF352" s="74">
        <v>0</v>
      </c>
      <c r="CG352" s="74">
        <v>0</v>
      </c>
      <c r="CH352" s="74">
        <v>0</v>
      </c>
      <c r="CI352" s="74">
        <v>0</v>
      </c>
      <c r="CJ352" s="74">
        <v>0</v>
      </c>
      <c r="CK352" s="74">
        <v>0</v>
      </c>
      <c r="CL352" s="74">
        <v>0</v>
      </c>
      <c r="CM352" s="74">
        <v>0</v>
      </c>
      <c r="CN352" s="74">
        <v>0</v>
      </c>
      <c r="CO352" s="167"/>
      <c r="CP352" s="13" t="s">
        <v>120</v>
      </c>
      <c r="CQ352" s="5">
        <v>0</v>
      </c>
      <c r="CR352" s="5">
        <v>0</v>
      </c>
      <c r="CS352" s="5">
        <v>0</v>
      </c>
      <c r="CT352" s="5">
        <v>0</v>
      </c>
      <c r="CU352" s="5">
        <v>0</v>
      </c>
      <c r="CV352" s="29">
        <v>0</v>
      </c>
      <c r="CW352" s="5">
        <v>0</v>
      </c>
      <c r="CX352" s="5">
        <v>0</v>
      </c>
      <c r="CY352" s="72">
        <v>0</v>
      </c>
      <c r="CZ352" s="5">
        <v>0</v>
      </c>
      <c r="DA352" s="167"/>
      <c r="DB352" s="13" t="s">
        <v>120</v>
      </c>
      <c r="DC352" s="74">
        <v>0</v>
      </c>
      <c r="DD352" s="74">
        <v>0</v>
      </c>
      <c r="DE352" s="74">
        <v>0</v>
      </c>
      <c r="DF352" s="74">
        <v>0</v>
      </c>
      <c r="DG352" s="74">
        <v>0</v>
      </c>
      <c r="DH352" s="74">
        <v>0</v>
      </c>
      <c r="DI352" s="74">
        <v>0</v>
      </c>
      <c r="DJ352" s="74">
        <v>0</v>
      </c>
      <c r="DK352" s="74">
        <v>0</v>
      </c>
      <c r="DL352" s="74">
        <v>0</v>
      </c>
      <c r="DM352" s="74">
        <v>0</v>
      </c>
      <c r="DN352" s="74">
        <v>0</v>
      </c>
      <c r="DO352" s="74">
        <v>0</v>
      </c>
      <c r="DP352" s="74">
        <v>0</v>
      </c>
      <c r="DQ352" s="74">
        <v>0</v>
      </c>
      <c r="DR352" s="135"/>
      <c r="DS352" s="138" t="s">
        <v>243</v>
      </c>
      <c r="DT352" s="138" t="s">
        <v>4468</v>
      </c>
      <c r="DU352" s="138">
        <v>0</v>
      </c>
      <c r="DV352" s="138">
        <v>0</v>
      </c>
      <c r="DW352" s="139">
        <v>0</v>
      </c>
      <c r="DX352" s="139">
        <v>0</v>
      </c>
    </row>
    <row r="353" spans="1:128">
      <c r="A353" s="167"/>
      <c r="B353" s="103" t="s">
        <v>102</v>
      </c>
      <c r="C353" s="105">
        <v>150</v>
      </c>
      <c r="D353" s="105">
        <v>63</v>
      </c>
      <c r="E353" s="105">
        <v>103</v>
      </c>
      <c r="F353" s="105">
        <v>39</v>
      </c>
      <c r="G353" s="105">
        <v>0</v>
      </c>
      <c r="H353" s="105">
        <v>0</v>
      </c>
      <c r="I353" s="105">
        <v>0</v>
      </c>
      <c r="J353" s="105">
        <v>0</v>
      </c>
      <c r="K353" s="105">
        <v>8</v>
      </c>
      <c r="L353" s="105">
        <v>1</v>
      </c>
      <c r="M353" s="105">
        <v>91</v>
      </c>
      <c r="N353" s="105">
        <v>43</v>
      </c>
      <c r="O353" s="105">
        <v>0</v>
      </c>
      <c r="P353" s="105">
        <v>0</v>
      </c>
      <c r="Q353" s="105">
        <v>8</v>
      </c>
      <c r="R353" s="105">
        <v>1</v>
      </c>
      <c r="S353" s="105">
        <v>0</v>
      </c>
      <c r="T353" s="105">
        <v>0</v>
      </c>
      <c r="U353" s="105">
        <v>360</v>
      </c>
      <c r="V353" s="105">
        <v>147</v>
      </c>
      <c r="W353" s="167"/>
      <c r="X353" s="103" t="s">
        <v>102</v>
      </c>
      <c r="Y353" s="105">
        <v>16</v>
      </c>
      <c r="Z353" s="105">
        <v>4</v>
      </c>
      <c r="AA353" s="105">
        <v>4</v>
      </c>
      <c r="AB353" s="105">
        <v>3</v>
      </c>
      <c r="AC353" s="105">
        <v>0</v>
      </c>
      <c r="AD353" s="105">
        <v>0</v>
      </c>
      <c r="AE353" s="105">
        <v>0</v>
      </c>
      <c r="AF353" s="105">
        <v>0</v>
      </c>
      <c r="AG353" s="105">
        <v>0</v>
      </c>
      <c r="AH353" s="105">
        <v>0</v>
      </c>
      <c r="AI353" s="105">
        <v>16</v>
      </c>
      <c r="AJ353" s="105">
        <v>8</v>
      </c>
      <c r="AK353" s="105">
        <v>0</v>
      </c>
      <c r="AL353" s="105">
        <v>0</v>
      </c>
      <c r="AM353" s="105">
        <v>2</v>
      </c>
      <c r="AN353" s="105">
        <v>0</v>
      </c>
      <c r="AO353" s="105">
        <v>0</v>
      </c>
      <c r="AP353" s="105">
        <v>0</v>
      </c>
      <c r="AQ353" s="105">
        <v>38</v>
      </c>
      <c r="AR353" s="105">
        <v>15</v>
      </c>
      <c r="AS353" s="167"/>
      <c r="AT353" s="103" t="s">
        <v>102</v>
      </c>
      <c r="AU353" s="105">
        <v>4</v>
      </c>
      <c r="AV353" s="105">
        <v>2</v>
      </c>
      <c r="AW353" s="105">
        <v>0</v>
      </c>
      <c r="AX353" s="105">
        <v>0</v>
      </c>
      <c r="AY353" s="105">
        <v>1</v>
      </c>
      <c r="AZ353" s="105">
        <v>2</v>
      </c>
      <c r="BA353" s="105">
        <v>0</v>
      </c>
      <c r="BB353" s="105">
        <v>1</v>
      </c>
      <c r="BC353" s="105">
        <v>0</v>
      </c>
      <c r="BD353" s="105">
        <v>10</v>
      </c>
      <c r="BE353" s="105">
        <v>8</v>
      </c>
      <c r="BF353" s="105">
        <v>8</v>
      </c>
      <c r="BG353" s="105">
        <v>0</v>
      </c>
      <c r="BH353" s="105">
        <v>0</v>
      </c>
      <c r="BI353" s="105">
        <v>2</v>
      </c>
      <c r="BJ353" s="167"/>
      <c r="BK353" s="103" t="s">
        <v>102</v>
      </c>
      <c r="BL353" s="105">
        <v>0</v>
      </c>
      <c r="BM353" s="105">
        <v>135</v>
      </c>
      <c r="BN353" s="105">
        <v>0</v>
      </c>
      <c r="BO353" s="105">
        <v>0</v>
      </c>
      <c r="BP353" s="105">
        <v>0</v>
      </c>
      <c r="BQ353" s="105">
        <v>4</v>
      </c>
      <c r="BR353" s="105">
        <v>8</v>
      </c>
      <c r="BS353" s="105">
        <v>5</v>
      </c>
      <c r="BT353" s="105">
        <v>4</v>
      </c>
      <c r="BU353" s="167"/>
      <c r="BV353" s="103" t="s">
        <v>102</v>
      </c>
      <c r="BW353" s="105">
        <v>44</v>
      </c>
      <c r="BX353" s="105">
        <v>23</v>
      </c>
      <c r="BY353" s="105">
        <v>44</v>
      </c>
      <c r="BZ353" s="105">
        <v>23</v>
      </c>
      <c r="CA353" s="105">
        <v>27</v>
      </c>
      <c r="CB353" s="105">
        <v>16</v>
      </c>
      <c r="CC353" s="105">
        <v>0</v>
      </c>
      <c r="CD353" s="105">
        <v>0</v>
      </c>
      <c r="CE353" s="105">
        <v>0</v>
      </c>
      <c r="CF353" s="105">
        <v>0</v>
      </c>
      <c r="CG353" s="105">
        <v>0</v>
      </c>
      <c r="CH353" s="105">
        <v>0</v>
      </c>
      <c r="CI353" s="105">
        <v>4</v>
      </c>
      <c r="CJ353" s="105">
        <v>1</v>
      </c>
      <c r="CK353" s="105">
        <v>4</v>
      </c>
      <c r="CL353" s="105">
        <v>1</v>
      </c>
      <c r="CM353" s="105">
        <v>1</v>
      </c>
      <c r="CN353" s="105">
        <v>1</v>
      </c>
      <c r="CO353" s="167"/>
      <c r="CP353" s="105" t="s">
        <v>102</v>
      </c>
      <c r="CQ353" s="105">
        <v>6</v>
      </c>
      <c r="CR353" s="105">
        <v>11</v>
      </c>
      <c r="CS353" s="105">
        <v>0</v>
      </c>
      <c r="CT353" s="105">
        <v>4</v>
      </c>
      <c r="CU353" s="105">
        <v>0</v>
      </c>
      <c r="CV353" s="105">
        <v>21</v>
      </c>
      <c r="CW353" s="105">
        <v>9</v>
      </c>
      <c r="CX353" s="105">
        <v>13</v>
      </c>
      <c r="CY353" s="105">
        <v>2</v>
      </c>
      <c r="CZ353" s="105">
        <v>0</v>
      </c>
      <c r="DA353" s="167"/>
      <c r="DB353" s="103" t="s">
        <v>102</v>
      </c>
      <c r="DC353" s="105">
        <v>51</v>
      </c>
      <c r="DD353" s="105">
        <v>22</v>
      </c>
      <c r="DE353" s="105">
        <v>0</v>
      </c>
      <c r="DF353" s="105">
        <v>0</v>
      </c>
      <c r="DG353" s="105">
        <v>0</v>
      </c>
      <c r="DH353" s="105">
        <v>0</v>
      </c>
      <c r="DI353" s="105">
        <v>129</v>
      </c>
      <c r="DJ353" s="105">
        <v>2</v>
      </c>
      <c r="DK353" s="105">
        <v>0</v>
      </c>
      <c r="DL353" s="105">
        <v>0</v>
      </c>
      <c r="DM353" s="105">
        <v>0</v>
      </c>
      <c r="DN353" s="105">
        <v>0</v>
      </c>
      <c r="DO353" s="105">
        <v>4</v>
      </c>
      <c r="DP353" s="105">
        <v>8</v>
      </c>
      <c r="DQ353" s="105">
        <v>0</v>
      </c>
      <c r="DR353" s="135"/>
      <c r="DS353" s="138" t="s">
        <v>243</v>
      </c>
      <c r="DT353" s="138" t="s">
        <v>4469</v>
      </c>
      <c r="DU353" s="138">
        <v>48</v>
      </c>
      <c r="DV353" s="138">
        <v>28</v>
      </c>
      <c r="DW353" s="139">
        <v>270</v>
      </c>
      <c r="DX353" s="139">
        <v>204</v>
      </c>
    </row>
    <row r="354" spans="1:128">
      <c r="A354" s="167" t="s">
        <v>244</v>
      </c>
      <c r="B354" s="13" t="s">
        <v>119</v>
      </c>
      <c r="C354" s="74">
        <v>128</v>
      </c>
      <c r="D354" s="74">
        <v>58</v>
      </c>
      <c r="E354" s="74">
        <v>107</v>
      </c>
      <c r="F354" s="74">
        <v>51</v>
      </c>
      <c r="G354" s="74">
        <v>0</v>
      </c>
      <c r="H354" s="74">
        <v>0</v>
      </c>
      <c r="I354" s="74">
        <v>0</v>
      </c>
      <c r="J354" s="74">
        <v>0</v>
      </c>
      <c r="K354" s="74">
        <v>26</v>
      </c>
      <c r="L354" s="74">
        <v>7</v>
      </c>
      <c r="M354" s="74">
        <v>57</v>
      </c>
      <c r="N354" s="74">
        <v>31</v>
      </c>
      <c r="O354" s="74">
        <v>0</v>
      </c>
      <c r="P354" s="74">
        <v>0</v>
      </c>
      <c r="Q354" s="74">
        <v>30</v>
      </c>
      <c r="R354" s="74">
        <v>9</v>
      </c>
      <c r="S354" s="74">
        <v>0</v>
      </c>
      <c r="T354" s="74">
        <v>0</v>
      </c>
      <c r="U354" s="67">
        <v>348</v>
      </c>
      <c r="V354" s="67">
        <v>156</v>
      </c>
      <c r="W354" s="167" t="s">
        <v>244</v>
      </c>
      <c r="X354" s="13" t="s">
        <v>119</v>
      </c>
      <c r="Y354" s="74">
        <v>0</v>
      </c>
      <c r="Z354" s="74">
        <v>0</v>
      </c>
      <c r="AA354" s="74">
        <v>5</v>
      </c>
      <c r="AB354" s="74">
        <v>3</v>
      </c>
      <c r="AC354" s="74">
        <v>0</v>
      </c>
      <c r="AD354" s="74">
        <v>0</v>
      </c>
      <c r="AE354" s="74">
        <v>0</v>
      </c>
      <c r="AF354" s="74">
        <v>0</v>
      </c>
      <c r="AG354" s="74">
        <v>0</v>
      </c>
      <c r="AH354" s="74">
        <v>0</v>
      </c>
      <c r="AI354" s="74">
        <v>5</v>
      </c>
      <c r="AJ354" s="74">
        <v>3</v>
      </c>
      <c r="AK354" s="74">
        <v>0</v>
      </c>
      <c r="AL354" s="74">
        <v>0</v>
      </c>
      <c r="AM354" s="74">
        <v>2</v>
      </c>
      <c r="AN354" s="74">
        <v>0</v>
      </c>
      <c r="AO354" s="74">
        <v>0</v>
      </c>
      <c r="AP354" s="74">
        <v>0</v>
      </c>
      <c r="AQ354" s="67">
        <v>12</v>
      </c>
      <c r="AR354" s="67">
        <v>6</v>
      </c>
      <c r="AS354" s="167" t="s">
        <v>244</v>
      </c>
      <c r="AT354" s="13" t="s">
        <v>119</v>
      </c>
      <c r="AU354" s="74">
        <v>3</v>
      </c>
      <c r="AV354" s="74">
        <v>2</v>
      </c>
      <c r="AW354" s="74">
        <v>0</v>
      </c>
      <c r="AX354" s="74">
        <v>0</v>
      </c>
      <c r="AY354" s="74">
        <v>1</v>
      </c>
      <c r="AZ354" s="74">
        <v>2</v>
      </c>
      <c r="BA354" s="74">
        <v>0</v>
      </c>
      <c r="BB354" s="74">
        <v>1</v>
      </c>
      <c r="BC354" s="74">
        <v>0</v>
      </c>
      <c r="BD354" s="67">
        <v>9</v>
      </c>
      <c r="BE354" s="76">
        <v>9</v>
      </c>
      <c r="BF354" s="74">
        <v>0</v>
      </c>
      <c r="BG354" s="74">
        <v>0</v>
      </c>
      <c r="BH354" s="74">
        <v>0</v>
      </c>
      <c r="BI354" s="74">
        <v>2</v>
      </c>
      <c r="BJ354" s="167" t="s">
        <v>244</v>
      </c>
      <c r="BK354" s="13" t="s">
        <v>119</v>
      </c>
      <c r="BL354" s="74">
        <v>0</v>
      </c>
      <c r="BM354" s="74">
        <v>66</v>
      </c>
      <c r="BN354" s="74">
        <v>0</v>
      </c>
      <c r="BO354" s="74">
        <v>0</v>
      </c>
      <c r="BP354" s="74">
        <v>0</v>
      </c>
      <c r="BQ354" s="74">
        <v>1</v>
      </c>
      <c r="BR354" s="74">
        <v>8</v>
      </c>
      <c r="BS354" s="74">
        <v>6</v>
      </c>
      <c r="BT354" s="74">
        <v>7</v>
      </c>
      <c r="BU354" s="167" t="s">
        <v>244</v>
      </c>
      <c r="BV354" s="13" t="s">
        <v>119</v>
      </c>
      <c r="BW354" s="74">
        <v>52</v>
      </c>
      <c r="BX354" s="74">
        <v>32</v>
      </c>
      <c r="BY354" s="74">
        <v>49</v>
      </c>
      <c r="BZ354" s="74">
        <v>30</v>
      </c>
      <c r="CA354" s="74">
        <v>39</v>
      </c>
      <c r="CB354" s="74">
        <v>25</v>
      </c>
      <c r="CC354" s="74">
        <v>0</v>
      </c>
      <c r="CD354" s="74">
        <v>0</v>
      </c>
      <c r="CE354" s="74">
        <v>0</v>
      </c>
      <c r="CF354" s="74">
        <v>0</v>
      </c>
      <c r="CG354" s="74">
        <v>0</v>
      </c>
      <c r="CH354" s="74">
        <v>0</v>
      </c>
      <c r="CI354" s="74">
        <v>17</v>
      </c>
      <c r="CJ354" s="74">
        <v>10</v>
      </c>
      <c r="CK354" s="74">
        <v>17</v>
      </c>
      <c r="CL354" s="74">
        <v>10</v>
      </c>
      <c r="CM354" s="74">
        <v>15</v>
      </c>
      <c r="CN354" s="74">
        <v>10</v>
      </c>
      <c r="CO354" s="167" t="s">
        <v>244</v>
      </c>
      <c r="CP354" s="13" t="s">
        <v>119</v>
      </c>
      <c r="CQ354" s="5">
        <v>13</v>
      </c>
      <c r="CR354" s="5">
        <v>4</v>
      </c>
      <c r="CS354" s="5">
        <v>0</v>
      </c>
      <c r="CT354" s="5">
        <v>6</v>
      </c>
      <c r="CU354" s="5">
        <v>0</v>
      </c>
      <c r="CV354" s="29">
        <v>23</v>
      </c>
      <c r="CW354" s="5">
        <v>11</v>
      </c>
      <c r="CX354" s="5">
        <v>14</v>
      </c>
      <c r="CY354" s="72">
        <v>6</v>
      </c>
      <c r="CZ354" s="5">
        <v>2</v>
      </c>
      <c r="DA354" s="167" t="s">
        <v>244</v>
      </c>
      <c r="DB354" s="13" t="s">
        <v>119</v>
      </c>
      <c r="DC354" s="74">
        <v>70</v>
      </c>
      <c r="DD354" s="74">
        <v>70</v>
      </c>
      <c r="DE354" s="74">
        <v>396</v>
      </c>
      <c r="DF354" s="74">
        <v>0</v>
      </c>
      <c r="DG354" s="74">
        <v>0</v>
      </c>
      <c r="DH354" s="74">
        <v>0</v>
      </c>
      <c r="DI354" s="74">
        <v>74</v>
      </c>
      <c r="DJ354" s="74">
        <v>0</v>
      </c>
      <c r="DK354" s="74">
        <v>3</v>
      </c>
      <c r="DL354" s="74">
        <v>0</v>
      </c>
      <c r="DM354" s="74">
        <v>0</v>
      </c>
      <c r="DN354" s="74">
        <v>3</v>
      </c>
      <c r="DO354" s="74">
        <v>0</v>
      </c>
      <c r="DP354" s="74">
        <v>3</v>
      </c>
      <c r="DQ354" s="74">
        <v>81</v>
      </c>
      <c r="DR354" s="135"/>
      <c r="DS354" s="138" t="s">
        <v>244</v>
      </c>
      <c r="DT354" s="138" t="s">
        <v>4470</v>
      </c>
      <c r="DU354" s="138">
        <v>69</v>
      </c>
      <c r="DV354" s="138">
        <v>54</v>
      </c>
      <c r="DW354" s="139">
        <v>132</v>
      </c>
      <c r="DX354" s="139">
        <v>613</v>
      </c>
    </row>
    <row r="355" spans="1:128">
      <c r="A355" s="167"/>
      <c r="B355" s="13" t="s">
        <v>120</v>
      </c>
      <c r="C355" s="74">
        <v>349</v>
      </c>
      <c r="D355" s="74">
        <v>171</v>
      </c>
      <c r="E355" s="74">
        <v>128</v>
      </c>
      <c r="F355" s="74">
        <v>71</v>
      </c>
      <c r="G355" s="74">
        <v>0</v>
      </c>
      <c r="H355" s="74">
        <v>0</v>
      </c>
      <c r="I355" s="74">
        <v>0</v>
      </c>
      <c r="J355" s="74">
        <v>0</v>
      </c>
      <c r="K355" s="74">
        <v>215</v>
      </c>
      <c r="L355" s="74">
        <v>83</v>
      </c>
      <c r="M355" s="74">
        <v>178</v>
      </c>
      <c r="N355" s="74">
        <v>103</v>
      </c>
      <c r="O355" s="74">
        <v>0</v>
      </c>
      <c r="P355" s="74">
        <v>0</v>
      </c>
      <c r="Q355" s="74">
        <v>0</v>
      </c>
      <c r="R355" s="74">
        <v>0</v>
      </c>
      <c r="S355" s="74">
        <v>202</v>
      </c>
      <c r="T355" s="74">
        <v>76</v>
      </c>
      <c r="U355" s="67">
        <v>1072</v>
      </c>
      <c r="V355" s="67">
        <v>504</v>
      </c>
      <c r="W355" s="167"/>
      <c r="X355" s="13" t="s">
        <v>120</v>
      </c>
      <c r="Y355" s="74">
        <v>0</v>
      </c>
      <c r="Z355" s="74">
        <v>0</v>
      </c>
      <c r="AA355" s="74">
        <v>0</v>
      </c>
      <c r="AB355" s="74">
        <v>0</v>
      </c>
      <c r="AC355" s="74">
        <v>0</v>
      </c>
      <c r="AD355" s="74">
        <v>0</v>
      </c>
      <c r="AE355" s="74">
        <v>0</v>
      </c>
      <c r="AF355" s="74">
        <v>0</v>
      </c>
      <c r="AG355" s="74">
        <v>0</v>
      </c>
      <c r="AH355" s="74">
        <v>0</v>
      </c>
      <c r="AI355" s="74">
        <v>7</v>
      </c>
      <c r="AJ355" s="74">
        <v>4</v>
      </c>
      <c r="AK355" s="74">
        <v>0</v>
      </c>
      <c r="AL355" s="74">
        <v>0</v>
      </c>
      <c r="AM355" s="74">
        <v>0</v>
      </c>
      <c r="AN355" s="74">
        <v>0</v>
      </c>
      <c r="AO355" s="74">
        <v>26</v>
      </c>
      <c r="AP355" s="74">
        <v>17</v>
      </c>
      <c r="AQ355" s="67">
        <v>33</v>
      </c>
      <c r="AR355" s="67">
        <v>21</v>
      </c>
      <c r="AS355" s="167"/>
      <c r="AT355" s="13" t="s">
        <v>120</v>
      </c>
      <c r="AU355" s="74">
        <v>5</v>
      </c>
      <c r="AV355" s="74">
        <v>2</v>
      </c>
      <c r="AW355" s="74">
        <v>0</v>
      </c>
      <c r="AX355" s="74">
        <v>0</v>
      </c>
      <c r="AY355" s="74">
        <v>3</v>
      </c>
      <c r="AZ355" s="74">
        <v>3</v>
      </c>
      <c r="BA355" s="74">
        <v>0</v>
      </c>
      <c r="BB355" s="74">
        <v>0</v>
      </c>
      <c r="BC355" s="74">
        <v>4</v>
      </c>
      <c r="BD355" s="67">
        <v>17</v>
      </c>
      <c r="BE355" s="76">
        <v>14</v>
      </c>
      <c r="BF355" s="74">
        <v>10</v>
      </c>
      <c r="BG355" s="74">
        <v>0</v>
      </c>
      <c r="BH355" s="74">
        <v>2</v>
      </c>
      <c r="BI355" s="74">
        <v>1</v>
      </c>
      <c r="BJ355" s="167"/>
      <c r="BK355" s="13" t="s">
        <v>120</v>
      </c>
      <c r="BL355" s="74">
        <v>0</v>
      </c>
      <c r="BM355" s="74">
        <v>251</v>
      </c>
      <c r="BN355" s="74">
        <v>0</v>
      </c>
      <c r="BO355" s="74">
        <v>0</v>
      </c>
      <c r="BP355" s="74">
        <v>0</v>
      </c>
      <c r="BQ355" s="74">
        <v>4</v>
      </c>
      <c r="BR355" s="74">
        <v>14</v>
      </c>
      <c r="BS355" s="74">
        <v>13</v>
      </c>
      <c r="BT355" s="74">
        <v>13</v>
      </c>
      <c r="BU355" s="167"/>
      <c r="BV355" s="13" t="s">
        <v>120</v>
      </c>
      <c r="BW355" s="74">
        <v>98</v>
      </c>
      <c r="BX355" s="74">
        <v>56</v>
      </c>
      <c r="BY355" s="74">
        <v>96</v>
      </c>
      <c r="BZ355" s="74">
        <v>55</v>
      </c>
      <c r="CA355" s="74">
        <v>40</v>
      </c>
      <c r="CB355" s="74">
        <v>23</v>
      </c>
      <c r="CC355" s="74">
        <v>22</v>
      </c>
      <c r="CD355" s="74">
        <v>4</v>
      </c>
      <c r="CE355" s="74">
        <v>21</v>
      </c>
      <c r="CF355" s="74">
        <v>4</v>
      </c>
      <c r="CG355" s="74">
        <v>5</v>
      </c>
      <c r="CH355" s="74">
        <v>1</v>
      </c>
      <c r="CI355" s="74">
        <v>116</v>
      </c>
      <c r="CJ355" s="74">
        <v>47</v>
      </c>
      <c r="CK355" s="74">
        <v>113</v>
      </c>
      <c r="CL355" s="74">
        <v>46</v>
      </c>
      <c r="CM355" s="74">
        <v>31</v>
      </c>
      <c r="CN355" s="74">
        <v>14</v>
      </c>
      <c r="CO355" s="167"/>
      <c r="CP355" s="13" t="s">
        <v>120</v>
      </c>
      <c r="CQ355" s="5">
        <v>27</v>
      </c>
      <c r="CR355" s="5">
        <v>11</v>
      </c>
      <c r="CS355" s="5">
        <v>0</v>
      </c>
      <c r="CT355" s="5">
        <v>1</v>
      </c>
      <c r="CU355" s="5">
        <v>0</v>
      </c>
      <c r="CV355" s="29">
        <v>39</v>
      </c>
      <c r="CW355" s="5">
        <v>18</v>
      </c>
      <c r="CX355" s="5">
        <v>16</v>
      </c>
      <c r="CY355" s="72">
        <v>12</v>
      </c>
      <c r="CZ355" s="5">
        <v>6</v>
      </c>
      <c r="DA355" s="167"/>
      <c r="DB355" s="13" t="s">
        <v>120</v>
      </c>
      <c r="DC355" s="74">
        <v>124</v>
      </c>
      <c r="DD355" s="74">
        <v>142</v>
      </c>
      <c r="DE355" s="74">
        <v>0</v>
      </c>
      <c r="DF355" s="74">
        <v>0</v>
      </c>
      <c r="DG355" s="74">
        <v>0</v>
      </c>
      <c r="DH355" s="74">
        <v>0</v>
      </c>
      <c r="DI355" s="74">
        <v>112</v>
      </c>
      <c r="DJ355" s="74">
        <v>0</v>
      </c>
      <c r="DK355" s="74">
        <v>0</v>
      </c>
      <c r="DL355" s="74">
        <v>0</v>
      </c>
      <c r="DM355" s="74">
        <v>0</v>
      </c>
      <c r="DN355" s="74">
        <v>0</v>
      </c>
      <c r="DO355" s="74">
        <v>0</v>
      </c>
      <c r="DP355" s="74">
        <v>0</v>
      </c>
      <c r="DQ355" s="74">
        <v>298</v>
      </c>
      <c r="DR355" s="135"/>
      <c r="DS355" s="138" t="s">
        <v>244</v>
      </c>
      <c r="DT355" s="138" t="s">
        <v>4471</v>
      </c>
      <c r="DU355" s="138">
        <v>236</v>
      </c>
      <c r="DV355" s="138">
        <v>76</v>
      </c>
      <c r="DW355" s="139">
        <v>502</v>
      </c>
      <c r="DX355" s="139">
        <v>378</v>
      </c>
    </row>
    <row r="356" spans="1:128">
      <c r="A356" s="167"/>
      <c r="B356" s="103" t="s">
        <v>102</v>
      </c>
      <c r="C356" s="105">
        <v>477</v>
      </c>
      <c r="D356" s="105">
        <v>229</v>
      </c>
      <c r="E356" s="105">
        <v>235</v>
      </c>
      <c r="F356" s="105">
        <v>122</v>
      </c>
      <c r="G356" s="105">
        <v>0</v>
      </c>
      <c r="H356" s="105">
        <v>0</v>
      </c>
      <c r="I356" s="105">
        <v>0</v>
      </c>
      <c r="J356" s="105">
        <v>0</v>
      </c>
      <c r="K356" s="105">
        <v>241</v>
      </c>
      <c r="L356" s="105">
        <v>90</v>
      </c>
      <c r="M356" s="105">
        <v>235</v>
      </c>
      <c r="N356" s="105">
        <v>134</v>
      </c>
      <c r="O356" s="105">
        <v>0</v>
      </c>
      <c r="P356" s="105">
        <v>0</v>
      </c>
      <c r="Q356" s="105">
        <v>30</v>
      </c>
      <c r="R356" s="105">
        <v>9</v>
      </c>
      <c r="S356" s="105">
        <v>202</v>
      </c>
      <c r="T356" s="105">
        <v>76</v>
      </c>
      <c r="U356" s="105">
        <v>1420</v>
      </c>
      <c r="V356" s="105">
        <v>660</v>
      </c>
      <c r="W356" s="167"/>
      <c r="X356" s="103" t="s">
        <v>102</v>
      </c>
      <c r="Y356" s="105">
        <v>0</v>
      </c>
      <c r="Z356" s="105">
        <v>0</v>
      </c>
      <c r="AA356" s="105">
        <v>5</v>
      </c>
      <c r="AB356" s="105">
        <v>3</v>
      </c>
      <c r="AC356" s="105">
        <v>0</v>
      </c>
      <c r="AD356" s="105">
        <v>0</v>
      </c>
      <c r="AE356" s="105">
        <v>0</v>
      </c>
      <c r="AF356" s="105">
        <v>0</v>
      </c>
      <c r="AG356" s="105">
        <v>0</v>
      </c>
      <c r="AH356" s="105">
        <v>0</v>
      </c>
      <c r="AI356" s="105">
        <v>12</v>
      </c>
      <c r="AJ356" s="105">
        <v>7</v>
      </c>
      <c r="AK356" s="105">
        <v>0</v>
      </c>
      <c r="AL356" s="105">
        <v>0</v>
      </c>
      <c r="AM356" s="105">
        <v>2</v>
      </c>
      <c r="AN356" s="105">
        <v>0</v>
      </c>
      <c r="AO356" s="105">
        <v>26</v>
      </c>
      <c r="AP356" s="105">
        <v>17</v>
      </c>
      <c r="AQ356" s="105">
        <v>45</v>
      </c>
      <c r="AR356" s="105">
        <v>27</v>
      </c>
      <c r="AS356" s="167"/>
      <c r="AT356" s="103" t="s">
        <v>102</v>
      </c>
      <c r="AU356" s="105">
        <v>8</v>
      </c>
      <c r="AV356" s="105">
        <v>4</v>
      </c>
      <c r="AW356" s="105">
        <v>0</v>
      </c>
      <c r="AX356" s="105">
        <v>0</v>
      </c>
      <c r="AY356" s="105">
        <v>4</v>
      </c>
      <c r="AZ356" s="105">
        <v>5</v>
      </c>
      <c r="BA356" s="105">
        <v>0</v>
      </c>
      <c r="BB356" s="105">
        <v>1</v>
      </c>
      <c r="BC356" s="105">
        <v>4</v>
      </c>
      <c r="BD356" s="105">
        <v>26</v>
      </c>
      <c r="BE356" s="105">
        <v>23</v>
      </c>
      <c r="BF356" s="105">
        <v>10</v>
      </c>
      <c r="BG356" s="105">
        <v>0</v>
      </c>
      <c r="BH356" s="105">
        <v>2</v>
      </c>
      <c r="BI356" s="105">
        <v>3</v>
      </c>
      <c r="BJ356" s="167"/>
      <c r="BK356" s="103" t="s">
        <v>102</v>
      </c>
      <c r="BL356" s="105">
        <v>0</v>
      </c>
      <c r="BM356" s="105">
        <v>317</v>
      </c>
      <c r="BN356" s="105">
        <v>0</v>
      </c>
      <c r="BO356" s="105">
        <v>0</v>
      </c>
      <c r="BP356" s="105">
        <v>0</v>
      </c>
      <c r="BQ356" s="105">
        <v>5</v>
      </c>
      <c r="BR356" s="105">
        <v>22</v>
      </c>
      <c r="BS356" s="105">
        <v>19</v>
      </c>
      <c r="BT356" s="105">
        <v>20</v>
      </c>
      <c r="BU356" s="167"/>
      <c r="BV356" s="103" t="s">
        <v>102</v>
      </c>
      <c r="BW356" s="105">
        <v>150</v>
      </c>
      <c r="BX356" s="105">
        <v>88</v>
      </c>
      <c r="BY356" s="105">
        <v>145</v>
      </c>
      <c r="BZ356" s="105">
        <v>85</v>
      </c>
      <c r="CA356" s="105">
        <v>79</v>
      </c>
      <c r="CB356" s="105">
        <v>48</v>
      </c>
      <c r="CC356" s="105">
        <v>22</v>
      </c>
      <c r="CD356" s="105">
        <v>4</v>
      </c>
      <c r="CE356" s="105">
        <v>21</v>
      </c>
      <c r="CF356" s="105">
        <v>4</v>
      </c>
      <c r="CG356" s="105">
        <v>5</v>
      </c>
      <c r="CH356" s="105">
        <v>1</v>
      </c>
      <c r="CI356" s="105">
        <v>133</v>
      </c>
      <c r="CJ356" s="105">
        <v>57</v>
      </c>
      <c r="CK356" s="105">
        <v>130</v>
      </c>
      <c r="CL356" s="105">
        <v>56</v>
      </c>
      <c r="CM356" s="105">
        <v>46</v>
      </c>
      <c r="CN356" s="105">
        <v>24</v>
      </c>
      <c r="CO356" s="167"/>
      <c r="CP356" s="105" t="s">
        <v>102</v>
      </c>
      <c r="CQ356" s="105">
        <v>40</v>
      </c>
      <c r="CR356" s="105">
        <v>15</v>
      </c>
      <c r="CS356" s="105">
        <v>0</v>
      </c>
      <c r="CT356" s="105">
        <v>7</v>
      </c>
      <c r="CU356" s="105">
        <v>0</v>
      </c>
      <c r="CV356" s="105">
        <v>62</v>
      </c>
      <c r="CW356" s="105">
        <v>29</v>
      </c>
      <c r="CX356" s="105">
        <v>30</v>
      </c>
      <c r="CY356" s="105">
        <v>18</v>
      </c>
      <c r="CZ356" s="105">
        <v>8</v>
      </c>
      <c r="DA356" s="167"/>
      <c r="DB356" s="103" t="s">
        <v>102</v>
      </c>
      <c r="DC356" s="105">
        <v>194</v>
      </c>
      <c r="DD356" s="105">
        <v>212</v>
      </c>
      <c r="DE356" s="105">
        <v>396</v>
      </c>
      <c r="DF356" s="105">
        <v>0</v>
      </c>
      <c r="DG356" s="105">
        <v>0</v>
      </c>
      <c r="DH356" s="105">
        <v>0</v>
      </c>
      <c r="DI356" s="105">
        <v>186</v>
      </c>
      <c r="DJ356" s="105">
        <v>0</v>
      </c>
      <c r="DK356" s="105">
        <v>3</v>
      </c>
      <c r="DL356" s="105">
        <v>0</v>
      </c>
      <c r="DM356" s="105">
        <v>0</v>
      </c>
      <c r="DN356" s="105">
        <v>3</v>
      </c>
      <c r="DO356" s="105">
        <v>0</v>
      </c>
      <c r="DP356" s="105">
        <v>3</v>
      </c>
      <c r="DQ356" s="105">
        <v>379</v>
      </c>
      <c r="DR356" s="135"/>
      <c r="DS356" s="138" t="s">
        <v>244</v>
      </c>
      <c r="DT356" s="138" t="s">
        <v>4472</v>
      </c>
      <c r="DU356" s="138">
        <v>305</v>
      </c>
      <c r="DV356" s="138">
        <v>130</v>
      </c>
      <c r="DW356" s="139">
        <v>634</v>
      </c>
      <c r="DX356" s="139">
        <v>991</v>
      </c>
    </row>
    <row r="357" spans="1:128">
      <c r="A357" s="167" t="s">
        <v>245</v>
      </c>
      <c r="B357" s="13" t="s">
        <v>119</v>
      </c>
      <c r="C357" s="74">
        <v>89</v>
      </c>
      <c r="D357" s="74">
        <v>41</v>
      </c>
      <c r="E357" s="74">
        <v>59</v>
      </c>
      <c r="F357" s="74">
        <v>30</v>
      </c>
      <c r="G357" s="74">
        <v>5</v>
      </c>
      <c r="H357" s="74">
        <v>1</v>
      </c>
      <c r="I357" s="74">
        <v>4</v>
      </c>
      <c r="J357" s="74">
        <v>2</v>
      </c>
      <c r="K357" s="74">
        <v>37</v>
      </c>
      <c r="L357" s="74">
        <v>18</v>
      </c>
      <c r="M357" s="74">
        <v>72</v>
      </c>
      <c r="N357" s="74">
        <v>36</v>
      </c>
      <c r="O357" s="74">
        <v>5</v>
      </c>
      <c r="P357" s="74">
        <v>2</v>
      </c>
      <c r="Q357" s="74">
        <v>10</v>
      </c>
      <c r="R357" s="74">
        <v>5</v>
      </c>
      <c r="S357" s="74">
        <v>19</v>
      </c>
      <c r="T357" s="74">
        <v>9</v>
      </c>
      <c r="U357" s="67">
        <v>300</v>
      </c>
      <c r="V357" s="67">
        <v>144</v>
      </c>
      <c r="W357" s="167" t="s">
        <v>245</v>
      </c>
      <c r="X357" s="13" t="s">
        <v>119</v>
      </c>
      <c r="Y357" s="74">
        <v>0</v>
      </c>
      <c r="Z357" s="74">
        <v>0</v>
      </c>
      <c r="AA357" s="74">
        <v>0</v>
      </c>
      <c r="AB357" s="74">
        <v>0</v>
      </c>
      <c r="AC357" s="74">
        <v>0</v>
      </c>
      <c r="AD357" s="74">
        <v>0</v>
      </c>
      <c r="AE357" s="74">
        <v>0</v>
      </c>
      <c r="AF357" s="74">
        <v>0</v>
      </c>
      <c r="AG357" s="74">
        <v>0</v>
      </c>
      <c r="AH357" s="74">
        <v>0</v>
      </c>
      <c r="AI357" s="74">
        <v>0</v>
      </c>
      <c r="AJ357" s="74">
        <v>0</v>
      </c>
      <c r="AK357" s="74">
        <v>0</v>
      </c>
      <c r="AL357" s="74">
        <v>0</v>
      </c>
      <c r="AM357" s="74">
        <v>0</v>
      </c>
      <c r="AN357" s="74">
        <v>0</v>
      </c>
      <c r="AO357" s="74">
        <v>0</v>
      </c>
      <c r="AP357" s="74">
        <v>0</v>
      </c>
      <c r="AQ357" s="67">
        <v>0</v>
      </c>
      <c r="AR357" s="67">
        <v>0</v>
      </c>
      <c r="AS357" s="167" t="s">
        <v>245</v>
      </c>
      <c r="AT357" s="13" t="s">
        <v>119</v>
      </c>
      <c r="AU357" s="74">
        <v>2</v>
      </c>
      <c r="AV357" s="74">
        <v>1</v>
      </c>
      <c r="AW357" s="74">
        <v>1</v>
      </c>
      <c r="AX357" s="74">
        <v>1</v>
      </c>
      <c r="AY357" s="74">
        <v>1</v>
      </c>
      <c r="AZ357" s="74">
        <v>1</v>
      </c>
      <c r="BA357" s="74">
        <v>1</v>
      </c>
      <c r="BB357" s="74">
        <v>1</v>
      </c>
      <c r="BC357" s="74">
        <v>1</v>
      </c>
      <c r="BD357" s="67">
        <v>10</v>
      </c>
      <c r="BE357" s="76">
        <v>6</v>
      </c>
      <c r="BF357" s="74">
        <v>0</v>
      </c>
      <c r="BG357" s="74">
        <v>0</v>
      </c>
      <c r="BH357" s="74">
        <v>0</v>
      </c>
      <c r="BI357" s="74">
        <v>1</v>
      </c>
      <c r="BJ357" s="167" t="s">
        <v>245</v>
      </c>
      <c r="BK357" s="13" t="s">
        <v>119</v>
      </c>
      <c r="BL357" s="74">
        <v>0</v>
      </c>
      <c r="BM357" s="74">
        <v>140</v>
      </c>
      <c r="BN357" s="74">
        <v>0</v>
      </c>
      <c r="BO357" s="74">
        <v>0</v>
      </c>
      <c r="BP357" s="74">
        <v>0</v>
      </c>
      <c r="BQ357" s="74">
        <v>6</v>
      </c>
      <c r="BR357" s="74">
        <v>6</v>
      </c>
      <c r="BS357" s="74">
        <v>0</v>
      </c>
      <c r="BT357" s="74">
        <v>0</v>
      </c>
      <c r="BU357" s="167" t="s">
        <v>245</v>
      </c>
      <c r="BV357" s="13" t="s">
        <v>119</v>
      </c>
      <c r="BW357" s="74">
        <v>45</v>
      </c>
      <c r="BX357" s="74">
        <v>27</v>
      </c>
      <c r="BY357" s="74">
        <v>42</v>
      </c>
      <c r="BZ357" s="74">
        <v>24</v>
      </c>
      <c r="CA357" s="74">
        <v>24</v>
      </c>
      <c r="CB357" s="74">
        <v>14</v>
      </c>
      <c r="CC357" s="74">
        <v>0</v>
      </c>
      <c r="CD357" s="74">
        <v>0</v>
      </c>
      <c r="CE357" s="74">
        <v>0</v>
      </c>
      <c r="CF357" s="74">
        <v>0</v>
      </c>
      <c r="CG357" s="74">
        <v>0</v>
      </c>
      <c r="CH357" s="74">
        <v>0</v>
      </c>
      <c r="CI357" s="74">
        <v>11</v>
      </c>
      <c r="CJ357" s="74">
        <v>5</v>
      </c>
      <c r="CK357" s="74">
        <v>11</v>
      </c>
      <c r="CL357" s="74">
        <v>5</v>
      </c>
      <c r="CM357" s="74">
        <v>5</v>
      </c>
      <c r="CN357" s="74">
        <v>3</v>
      </c>
      <c r="CO357" s="167" t="s">
        <v>245</v>
      </c>
      <c r="CP357" s="13" t="s">
        <v>119</v>
      </c>
      <c r="CQ357" s="5">
        <v>9</v>
      </c>
      <c r="CR357" s="5">
        <v>2</v>
      </c>
      <c r="CS357" s="5">
        <v>0</v>
      </c>
      <c r="CT357" s="5">
        <v>6</v>
      </c>
      <c r="CU357" s="5">
        <v>0</v>
      </c>
      <c r="CV357" s="29">
        <v>17</v>
      </c>
      <c r="CW357" s="5">
        <v>7</v>
      </c>
      <c r="CX357" s="5">
        <v>10</v>
      </c>
      <c r="CY357" s="72">
        <v>7</v>
      </c>
      <c r="CZ357" s="5">
        <v>2</v>
      </c>
      <c r="DA357" s="167" t="s">
        <v>245</v>
      </c>
      <c r="DB357" s="13" t="s">
        <v>119</v>
      </c>
      <c r="DC357" s="74">
        <v>0</v>
      </c>
      <c r="DD357" s="74">
        <v>0</v>
      </c>
      <c r="DE357" s="74">
        <v>0</v>
      </c>
      <c r="DF357" s="74">
        <v>0</v>
      </c>
      <c r="DG357" s="74">
        <v>0</v>
      </c>
      <c r="DH357" s="74">
        <v>0</v>
      </c>
      <c r="DI357" s="74">
        <v>0</v>
      </c>
      <c r="DJ357" s="74">
        <v>0</v>
      </c>
      <c r="DK357" s="74">
        <v>0</v>
      </c>
      <c r="DL357" s="74">
        <v>0</v>
      </c>
      <c r="DM357" s="74">
        <v>0</v>
      </c>
      <c r="DN357" s="74">
        <v>0</v>
      </c>
      <c r="DO357" s="74">
        <v>0</v>
      </c>
      <c r="DP357" s="74">
        <v>0</v>
      </c>
      <c r="DQ357" s="74">
        <v>0</v>
      </c>
      <c r="DR357" s="135"/>
      <c r="DS357" s="138" t="s">
        <v>245</v>
      </c>
      <c r="DT357" s="138" t="s">
        <v>4473</v>
      </c>
      <c r="DU357" s="138">
        <v>56</v>
      </c>
      <c r="DV357" s="138">
        <v>29</v>
      </c>
      <c r="DW357" s="139">
        <v>280</v>
      </c>
      <c r="DX357" s="139">
        <v>0</v>
      </c>
    </row>
    <row r="358" spans="1:128">
      <c r="A358" s="167"/>
      <c r="B358" s="13" t="s">
        <v>120</v>
      </c>
      <c r="C358" s="74">
        <v>0</v>
      </c>
      <c r="D358" s="74">
        <v>0</v>
      </c>
      <c r="E358" s="74">
        <v>0</v>
      </c>
      <c r="F358" s="74">
        <v>0</v>
      </c>
      <c r="G358" s="74">
        <v>0</v>
      </c>
      <c r="H358" s="74">
        <v>0</v>
      </c>
      <c r="I358" s="74">
        <v>0</v>
      </c>
      <c r="J358" s="74">
        <v>0</v>
      </c>
      <c r="K358" s="74">
        <v>0</v>
      </c>
      <c r="L358" s="74">
        <v>0</v>
      </c>
      <c r="M358" s="74">
        <v>0</v>
      </c>
      <c r="N358" s="74">
        <v>0</v>
      </c>
      <c r="O358" s="74">
        <v>0</v>
      </c>
      <c r="P358" s="74">
        <v>0</v>
      </c>
      <c r="Q358" s="74">
        <v>0</v>
      </c>
      <c r="R358" s="74">
        <v>0</v>
      </c>
      <c r="S358" s="74">
        <v>0</v>
      </c>
      <c r="T358" s="74">
        <v>0</v>
      </c>
      <c r="U358" s="67">
        <v>0</v>
      </c>
      <c r="V358" s="67">
        <v>0</v>
      </c>
      <c r="W358" s="167"/>
      <c r="X358" s="13" t="s">
        <v>120</v>
      </c>
      <c r="Y358" s="74">
        <v>0</v>
      </c>
      <c r="Z358" s="74">
        <v>0</v>
      </c>
      <c r="AA358" s="74">
        <v>0</v>
      </c>
      <c r="AB358" s="74">
        <v>0</v>
      </c>
      <c r="AC358" s="74">
        <v>0</v>
      </c>
      <c r="AD358" s="74">
        <v>0</v>
      </c>
      <c r="AE358" s="74">
        <v>0</v>
      </c>
      <c r="AF358" s="74">
        <v>0</v>
      </c>
      <c r="AG358" s="74">
        <v>0</v>
      </c>
      <c r="AH358" s="74">
        <v>0</v>
      </c>
      <c r="AI358" s="74">
        <v>0</v>
      </c>
      <c r="AJ358" s="74">
        <v>0</v>
      </c>
      <c r="AK358" s="74">
        <v>0</v>
      </c>
      <c r="AL358" s="74">
        <v>0</v>
      </c>
      <c r="AM358" s="74">
        <v>0</v>
      </c>
      <c r="AN358" s="74">
        <v>0</v>
      </c>
      <c r="AO358" s="74">
        <v>0</v>
      </c>
      <c r="AP358" s="74">
        <v>0</v>
      </c>
      <c r="AQ358" s="67">
        <v>0</v>
      </c>
      <c r="AR358" s="67">
        <v>0</v>
      </c>
      <c r="AS358" s="167"/>
      <c r="AT358" s="13" t="s">
        <v>120</v>
      </c>
      <c r="AU358" s="74">
        <v>0</v>
      </c>
      <c r="AV358" s="74">
        <v>0</v>
      </c>
      <c r="AW358" s="74">
        <v>0</v>
      </c>
      <c r="AX358" s="74">
        <v>0</v>
      </c>
      <c r="AY358" s="74">
        <v>0</v>
      </c>
      <c r="AZ358" s="74">
        <v>0</v>
      </c>
      <c r="BA358" s="74">
        <v>0</v>
      </c>
      <c r="BB358" s="74">
        <v>0</v>
      </c>
      <c r="BC358" s="74">
        <v>0</v>
      </c>
      <c r="BD358" s="67">
        <v>0</v>
      </c>
      <c r="BE358" s="76">
        <v>0</v>
      </c>
      <c r="BF358" s="74">
        <v>0</v>
      </c>
      <c r="BG358" s="74">
        <v>0</v>
      </c>
      <c r="BH358" s="74">
        <v>0</v>
      </c>
      <c r="BI358" s="74">
        <v>0</v>
      </c>
      <c r="BJ358" s="167"/>
      <c r="BK358" s="13" t="s">
        <v>120</v>
      </c>
      <c r="BL358" s="74">
        <v>0</v>
      </c>
      <c r="BM358" s="74">
        <v>0</v>
      </c>
      <c r="BN358" s="74">
        <v>0</v>
      </c>
      <c r="BO358" s="74">
        <v>0</v>
      </c>
      <c r="BP358" s="74">
        <v>0</v>
      </c>
      <c r="BQ358" s="74">
        <v>0</v>
      </c>
      <c r="BR358" s="74">
        <v>0</v>
      </c>
      <c r="BS358" s="74">
        <v>0</v>
      </c>
      <c r="BT358" s="74">
        <v>0</v>
      </c>
      <c r="BU358" s="167"/>
      <c r="BV358" s="13" t="s">
        <v>120</v>
      </c>
      <c r="BW358" s="74">
        <v>0</v>
      </c>
      <c r="BX358" s="74">
        <v>0</v>
      </c>
      <c r="BY358" s="74">
        <v>0</v>
      </c>
      <c r="BZ358" s="74">
        <v>0</v>
      </c>
      <c r="CA358" s="74">
        <v>0</v>
      </c>
      <c r="CB358" s="74">
        <v>0</v>
      </c>
      <c r="CC358" s="74">
        <v>0</v>
      </c>
      <c r="CD358" s="74">
        <v>0</v>
      </c>
      <c r="CE358" s="74">
        <v>0</v>
      </c>
      <c r="CF358" s="74">
        <v>0</v>
      </c>
      <c r="CG358" s="74">
        <v>0</v>
      </c>
      <c r="CH358" s="74">
        <v>0</v>
      </c>
      <c r="CI358" s="74">
        <v>0</v>
      </c>
      <c r="CJ358" s="74">
        <v>0</v>
      </c>
      <c r="CK358" s="74">
        <v>0</v>
      </c>
      <c r="CL358" s="74">
        <v>0</v>
      </c>
      <c r="CM358" s="74">
        <v>0</v>
      </c>
      <c r="CN358" s="74">
        <v>0</v>
      </c>
      <c r="CO358" s="167"/>
      <c r="CP358" s="13" t="s">
        <v>120</v>
      </c>
      <c r="CQ358" s="5">
        <v>0</v>
      </c>
      <c r="CR358" s="5">
        <v>0</v>
      </c>
      <c r="CS358" s="5">
        <v>0</v>
      </c>
      <c r="CT358" s="5">
        <v>0</v>
      </c>
      <c r="CU358" s="5">
        <v>0</v>
      </c>
      <c r="CV358" s="29">
        <v>0</v>
      </c>
      <c r="CW358" s="5">
        <v>0</v>
      </c>
      <c r="CX358" s="5">
        <v>0</v>
      </c>
      <c r="CY358" s="72">
        <v>0</v>
      </c>
      <c r="CZ358" s="5">
        <v>0</v>
      </c>
      <c r="DA358" s="167"/>
      <c r="DB358" s="13" t="s">
        <v>120</v>
      </c>
      <c r="DC358" s="74">
        <v>0</v>
      </c>
      <c r="DD358" s="74">
        <v>0</v>
      </c>
      <c r="DE358" s="74">
        <v>0</v>
      </c>
      <c r="DF358" s="74">
        <v>0</v>
      </c>
      <c r="DG358" s="74">
        <v>0</v>
      </c>
      <c r="DH358" s="74">
        <v>0</v>
      </c>
      <c r="DI358" s="74">
        <v>0</v>
      </c>
      <c r="DJ358" s="74">
        <v>0</v>
      </c>
      <c r="DK358" s="74">
        <v>0</v>
      </c>
      <c r="DL358" s="74">
        <v>0</v>
      </c>
      <c r="DM358" s="74">
        <v>0</v>
      </c>
      <c r="DN358" s="74">
        <v>0</v>
      </c>
      <c r="DO358" s="74">
        <v>0</v>
      </c>
      <c r="DP358" s="74">
        <v>0</v>
      </c>
      <c r="DQ358" s="74">
        <v>0</v>
      </c>
      <c r="DR358" s="135"/>
      <c r="DS358" s="138" t="s">
        <v>245</v>
      </c>
      <c r="DT358" s="138" t="s">
        <v>4474</v>
      </c>
      <c r="DU358" s="138">
        <v>0</v>
      </c>
      <c r="DV358" s="138">
        <v>0</v>
      </c>
      <c r="DW358" s="139">
        <v>0</v>
      </c>
      <c r="DX358" s="139">
        <v>0</v>
      </c>
    </row>
    <row r="359" spans="1:128">
      <c r="A359" s="167"/>
      <c r="B359" s="103" t="s">
        <v>102</v>
      </c>
      <c r="C359" s="105">
        <v>89</v>
      </c>
      <c r="D359" s="105">
        <v>41</v>
      </c>
      <c r="E359" s="105">
        <v>59</v>
      </c>
      <c r="F359" s="105">
        <v>30</v>
      </c>
      <c r="G359" s="105">
        <v>5</v>
      </c>
      <c r="H359" s="105">
        <v>1</v>
      </c>
      <c r="I359" s="105">
        <v>4</v>
      </c>
      <c r="J359" s="105">
        <v>2</v>
      </c>
      <c r="K359" s="105">
        <v>37</v>
      </c>
      <c r="L359" s="105">
        <v>18</v>
      </c>
      <c r="M359" s="105">
        <v>72</v>
      </c>
      <c r="N359" s="105">
        <v>36</v>
      </c>
      <c r="O359" s="105">
        <v>5</v>
      </c>
      <c r="P359" s="105">
        <v>2</v>
      </c>
      <c r="Q359" s="105">
        <v>10</v>
      </c>
      <c r="R359" s="105">
        <v>5</v>
      </c>
      <c r="S359" s="105">
        <v>19</v>
      </c>
      <c r="T359" s="105">
        <v>9</v>
      </c>
      <c r="U359" s="105">
        <v>300</v>
      </c>
      <c r="V359" s="105">
        <v>144</v>
      </c>
      <c r="W359" s="167"/>
      <c r="X359" s="103" t="s">
        <v>102</v>
      </c>
      <c r="Y359" s="105">
        <v>0</v>
      </c>
      <c r="Z359" s="105">
        <v>0</v>
      </c>
      <c r="AA359" s="105">
        <v>0</v>
      </c>
      <c r="AB359" s="105">
        <v>0</v>
      </c>
      <c r="AC359" s="105">
        <v>0</v>
      </c>
      <c r="AD359" s="105">
        <v>0</v>
      </c>
      <c r="AE359" s="105">
        <v>0</v>
      </c>
      <c r="AF359" s="105">
        <v>0</v>
      </c>
      <c r="AG359" s="105">
        <v>0</v>
      </c>
      <c r="AH359" s="105">
        <v>0</v>
      </c>
      <c r="AI359" s="105">
        <v>0</v>
      </c>
      <c r="AJ359" s="105">
        <v>0</v>
      </c>
      <c r="AK359" s="105">
        <v>0</v>
      </c>
      <c r="AL359" s="105">
        <v>0</v>
      </c>
      <c r="AM359" s="105">
        <v>0</v>
      </c>
      <c r="AN359" s="105">
        <v>0</v>
      </c>
      <c r="AO359" s="105">
        <v>0</v>
      </c>
      <c r="AP359" s="105">
        <v>0</v>
      </c>
      <c r="AQ359" s="105">
        <v>0</v>
      </c>
      <c r="AR359" s="105">
        <v>0</v>
      </c>
      <c r="AS359" s="167"/>
      <c r="AT359" s="103" t="s">
        <v>102</v>
      </c>
      <c r="AU359" s="105">
        <v>2</v>
      </c>
      <c r="AV359" s="105">
        <v>1</v>
      </c>
      <c r="AW359" s="105">
        <v>1</v>
      </c>
      <c r="AX359" s="105">
        <v>1</v>
      </c>
      <c r="AY359" s="105">
        <v>1</v>
      </c>
      <c r="AZ359" s="105">
        <v>1</v>
      </c>
      <c r="BA359" s="105">
        <v>1</v>
      </c>
      <c r="BB359" s="105">
        <v>1</v>
      </c>
      <c r="BC359" s="105">
        <v>1</v>
      </c>
      <c r="BD359" s="105">
        <v>10</v>
      </c>
      <c r="BE359" s="105">
        <v>6</v>
      </c>
      <c r="BF359" s="105">
        <v>0</v>
      </c>
      <c r="BG359" s="105">
        <v>0</v>
      </c>
      <c r="BH359" s="105">
        <v>0</v>
      </c>
      <c r="BI359" s="105">
        <v>1</v>
      </c>
      <c r="BJ359" s="167"/>
      <c r="BK359" s="103" t="s">
        <v>102</v>
      </c>
      <c r="BL359" s="105">
        <v>0</v>
      </c>
      <c r="BM359" s="105">
        <v>140</v>
      </c>
      <c r="BN359" s="105">
        <v>0</v>
      </c>
      <c r="BO359" s="105">
        <v>0</v>
      </c>
      <c r="BP359" s="105">
        <v>0</v>
      </c>
      <c r="BQ359" s="105">
        <v>6</v>
      </c>
      <c r="BR359" s="105">
        <v>6</v>
      </c>
      <c r="BS359" s="105">
        <v>0</v>
      </c>
      <c r="BT359" s="105">
        <v>0</v>
      </c>
      <c r="BU359" s="167"/>
      <c r="BV359" s="103" t="s">
        <v>102</v>
      </c>
      <c r="BW359" s="105">
        <v>45</v>
      </c>
      <c r="BX359" s="105">
        <v>27</v>
      </c>
      <c r="BY359" s="105">
        <v>42</v>
      </c>
      <c r="BZ359" s="105">
        <v>24</v>
      </c>
      <c r="CA359" s="105">
        <v>24</v>
      </c>
      <c r="CB359" s="105">
        <v>14</v>
      </c>
      <c r="CC359" s="105">
        <v>0</v>
      </c>
      <c r="CD359" s="105">
        <v>0</v>
      </c>
      <c r="CE359" s="105">
        <v>0</v>
      </c>
      <c r="CF359" s="105">
        <v>0</v>
      </c>
      <c r="CG359" s="105">
        <v>0</v>
      </c>
      <c r="CH359" s="105">
        <v>0</v>
      </c>
      <c r="CI359" s="105">
        <v>11</v>
      </c>
      <c r="CJ359" s="105">
        <v>5</v>
      </c>
      <c r="CK359" s="105">
        <v>11</v>
      </c>
      <c r="CL359" s="105">
        <v>5</v>
      </c>
      <c r="CM359" s="105">
        <v>5</v>
      </c>
      <c r="CN359" s="105">
        <v>3</v>
      </c>
      <c r="CO359" s="167"/>
      <c r="CP359" s="105" t="s">
        <v>102</v>
      </c>
      <c r="CQ359" s="105">
        <v>9</v>
      </c>
      <c r="CR359" s="105">
        <v>2</v>
      </c>
      <c r="CS359" s="105">
        <v>0</v>
      </c>
      <c r="CT359" s="105">
        <v>6</v>
      </c>
      <c r="CU359" s="105">
        <v>0</v>
      </c>
      <c r="CV359" s="105">
        <v>17</v>
      </c>
      <c r="CW359" s="105">
        <v>7</v>
      </c>
      <c r="CX359" s="105">
        <v>10</v>
      </c>
      <c r="CY359" s="105">
        <v>7</v>
      </c>
      <c r="CZ359" s="105">
        <v>2</v>
      </c>
      <c r="DA359" s="167"/>
      <c r="DB359" s="103" t="s">
        <v>102</v>
      </c>
      <c r="DC359" s="105">
        <v>0</v>
      </c>
      <c r="DD359" s="105">
        <v>0</v>
      </c>
      <c r="DE359" s="105">
        <v>0</v>
      </c>
      <c r="DF359" s="105">
        <v>0</v>
      </c>
      <c r="DG359" s="105">
        <v>0</v>
      </c>
      <c r="DH359" s="105">
        <v>0</v>
      </c>
      <c r="DI359" s="105">
        <v>0</v>
      </c>
      <c r="DJ359" s="105">
        <v>0</v>
      </c>
      <c r="DK359" s="105">
        <v>0</v>
      </c>
      <c r="DL359" s="105">
        <v>0</v>
      </c>
      <c r="DM359" s="105">
        <v>0</v>
      </c>
      <c r="DN359" s="105">
        <v>0</v>
      </c>
      <c r="DO359" s="105">
        <v>0</v>
      </c>
      <c r="DP359" s="105">
        <v>0</v>
      </c>
      <c r="DQ359" s="105">
        <v>0</v>
      </c>
      <c r="DR359" s="135"/>
      <c r="DS359" s="138" t="s">
        <v>245</v>
      </c>
      <c r="DT359" s="138" t="s">
        <v>4475</v>
      </c>
      <c r="DU359" s="138">
        <v>56</v>
      </c>
      <c r="DV359" s="138">
        <v>29</v>
      </c>
      <c r="DW359" s="139">
        <v>280</v>
      </c>
      <c r="DX359" s="139">
        <v>0</v>
      </c>
    </row>
    <row r="360" spans="1:128">
      <c r="A360" s="73" t="s">
        <v>139</v>
      </c>
      <c r="B360" s="83"/>
      <c r="C360" s="83"/>
      <c r="D360" s="83"/>
      <c r="E360" s="83"/>
      <c r="F360" s="83"/>
      <c r="G360" s="83"/>
      <c r="H360" s="83"/>
      <c r="I360" s="83"/>
      <c r="J360" s="83"/>
      <c r="K360" s="83"/>
      <c r="L360" s="83"/>
      <c r="M360" s="83"/>
      <c r="N360" s="83"/>
      <c r="O360" s="83"/>
      <c r="P360" s="83"/>
      <c r="Q360" s="83"/>
      <c r="R360" s="83"/>
      <c r="S360" s="83"/>
      <c r="T360" s="83"/>
      <c r="U360" s="83"/>
      <c r="V360" s="83"/>
      <c r="W360" s="73" t="s">
        <v>139</v>
      </c>
      <c r="X360" s="78"/>
      <c r="Y360" s="100"/>
      <c r="Z360" s="100"/>
      <c r="AA360" s="100"/>
      <c r="AB360" s="100"/>
      <c r="AC360" s="100"/>
      <c r="AD360" s="100"/>
      <c r="AE360" s="100"/>
      <c r="AF360" s="100"/>
      <c r="AG360" s="100"/>
      <c r="AH360" s="100"/>
      <c r="AI360" s="100"/>
      <c r="AJ360" s="100"/>
      <c r="AK360" s="100"/>
      <c r="AL360" s="100"/>
      <c r="AM360" s="100"/>
      <c r="AN360" s="100"/>
      <c r="AO360" s="100"/>
      <c r="AP360" s="100"/>
      <c r="AQ360" s="86"/>
      <c r="AR360" s="86"/>
      <c r="AS360" s="73" t="s">
        <v>139</v>
      </c>
      <c r="AT360" s="78"/>
      <c r="AU360" s="100"/>
      <c r="AV360" s="100"/>
      <c r="AW360" s="100"/>
      <c r="AX360" s="100"/>
      <c r="AY360" s="100"/>
      <c r="AZ360" s="100"/>
      <c r="BA360" s="100"/>
      <c r="BB360" s="100"/>
      <c r="BC360" s="100"/>
      <c r="BD360" s="100"/>
      <c r="BE360" s="100"/>
      <c r="BF360" s="100"/>
      <c r="BG360" s="100"/>
      <c r="BH360" s="100"/>
      <c r="BI360" s="3"/>
      <c r="BJ360" s="73" t="s">
        <v>139</v>
      </c>
      <c r="BK360" s="78"/>
      <c r="BL360" s="3"/>
      <c r="BM360" s="3"/>
      <c r="BN360" s="3"/>
      <c r="BO360" s="3"/>
      <c r="BP360" s="3"/>
      <c r="BQ360" s="3"/>
      <c r="BR360" s="3"/>
      <c r="BS360" s="3"/>
      <c r="BT360" s="3"/>
      <c r="BU360" s="73" t="s">
        <v>139</v>
      </c>
      <c r="BV360" s="78"/>
      <c r="BW360" s="3"/>
      <c r="BX360" s="3"/>
      <c r="BY360" s="3"/>
      <c r="BZ360" s="3"/>
      <c r="CA360" s="3"/>
      <c r="CB360" s="3"/>
      <c r="CC360" s="3"/>
      <c r="CD360" s="3"/>
      <c r="CE360" s="3"/>
      <c r="CF360" s="3"/>
      <c r="CG360" s="3"/>
      <c r="CH360" s="3"/>
      <c r="CI360" s="3"/>
      <c r="CJ360" s="3"/>
      <c r="CK360" s="3"/>
      <c r="CL360" s="3"/>
      <c r="CM360" s="3"/>
      <c r="CN360" s="3"/>
      <c r="CO360" s="73" t="s">
        <v>139</v>
      </c>
      <c r="CP360" s="85"/>
      <c r="CQ360" s="83"/>
      <c r="CR360" s="83"/>
      <c r="CS360" s="83"/>
      <c r="CT360" s="83"/>
      <c r="CU360" s="83"/>
      <c r="CV360" s="83"/>
      <c r="CW360" s="83"/>
      <c r="CX360" s="83"/>
      <c r="CY360" s="83"/>
      <c r="CZ360" s="83"/>
      <c r="DA360" s="73" t="s">
        <v>139</v>
      </c>
      <c r="DB360" s="83"/>
      <c r="DC360" s="99"/>
      <c r="DD360" s="99"/>
      <c r="DE360" s="99"/>
      <c r="DF360" s="99"/>
      <c r="DG360" s="99"/>
      <c r="DH360" s="99"/>
      <c r="DI360" s="99"/>
      <c r="DJ360" s="99"/>
      <c r="DK360" s="99"/>
      <c r="DL360" s="99"/>
      <c r="DM360" s="99"/>
      <c r="DN360" s="99"/>
      <c r="DO360" s="99"/>
      <c r="DP360" s="99"/>
      <c r="DQ360" s="99"/>
      <c r="DR360" s="135"/>
      <c r="DS360" s="138" t="s">
        <v>139</v>
      </c>
      <c r="DT360" s="138" t="s">
        <v>139</v>
      </c>
      <c r="DU360" s="138">
        <v>0</v>
      </c>
      <c r="DV360" s="138">
        <v>0</v>
      </c>
      <c r="DW360" s="139">
        <v>0</v>
      </c>
      <c r="DX360" s="139">
        <v>0</v>
      </c>
    </row>
    <row r="361" spans="1:128" ht="14.45" customHeight="1">
      <c r="A361" s="167" t="s">
        <v>246</v>
      </c>
      <c r="B361" s="13" t="s">
        <v>119</v>
      </c>
      <c r="C361" s="74">
        <v>685</v>
      </c>
      <c r="D361" s="74">
        <v>394</v>
      </c>
      <c r="E361" s="74">
        <v>425</v>
      </c>
      <c r="F361" s="74">
        <v>244</v>
      </c>
      <c r="G361" s="74">
        <v>62</v>
      </c>
      <c r="H361" s="74">
        <v>39</v>
      </c>
      <c r="I361" s="74">
        <v>30</v>
      </c>
      <c r="J361" s="74">
        <v>19</v>
      </c>
      <c r="K361" s="74">
        <v>207</v>
      </c>
      <c r="L361" s="74">
        <v>107</v>
      </c>
      <c r="M361" s="74">
        <v>589</v>
      </c>
      <c r="N361" s="74">
        <v>333</v>
      </c>
      <c r="O361" s="74">
        <v>35</v>
      </c>
      <c r="P361" s="74">
        <v>14</v>
      </c>
      <c r="Q361" s="74">
        <v>245</v>
      </c>
      <c r="R361" s="74">
        <v>129</v>
      </c>
      <c r="S361" s="74">
        <v>10</v>
      </c>
      <c r="T361" s="74">
        <v>1</v>
      </c>
      <c r="U361" s="67">
        <v>2288</v>
      </c>
      <c r="V361" s="67">
        <v>1280</v>
      </c>
      <c r="W361" s="167" t="s">
        <v>246</v>
      </c>
      <c r="X361" s="13" t="s">
        <v>119</v>
      </c>
      <c r="Y361" s="74">
        <v>3</v>
      </c>
      <c r="Z361" s="74">
        <v>3</v>
      </c>
      <c r="AA361" s="74">
        <v>9</v>
      </c>
      <c r="AB361" s="74">
        <v>5</v>
      </c>
      <c r="AC361" s="74">
        <v>0</v>
      </c>
      <c r="AD361" s="74">
        <v>0</v>
      </c>
      <c r="AE361" s="74">
        <v>0</v>
      </c>
      <c r="AF361" s="74">
        <v>0</v>
      </c>
      <c r="AG361" s="74">
        <v>3</v>
      </c>
      <c r="AH361" s="74">
        <v>1</v>
      </c>
      <c r="AI361" s="74">
        <v>86</v>
      </c>
      <c r="AJ361" s="74">
        <v>37</v>
      </c>
      <c r="AK361" s="74">
        <v>7</v>
      </c>
      <c r="AL361" s="74">
        <v>5</v>
      </c>
      <c r="AM361" s="74">
        <v>53</v>
      </c>
      <c r="AN361" s="74">
        <v>23</v>
      </c>
      <c r="AO361" s="74">
        <v>2</v>
      </c>
      <c r="AP361" s="74">
        <v>1</v>
      </c>
      <c r="AQ361" s="67">
        <v>163</v>
      </c>
      <c r="AR361" s="67">
        <v>75</v>
      </c>
      <c r="AS361" s="167" t="s">
        <v>246</v>
      </c>
      <c r="AT361" s="13" t="s">
        <v>119</v>
      </c>
      <c r="AU361" s="74">
        <v>15</v>
      </c>
      <c r="AV361" s="74">
        <v>13</v>
      </c>
      <c r="AW361" s="74">
        <v>1</v>
      </c>
      <c r="AX361" s="74">
        <v>2</v>
      </c>
      <c r="AY361" s="74">
        <v>7</v>
      </c>
      <c r="AZ361" s="74">
        <v>12</v>
      </c>
      <c r="BA361" s="74">
        <v>1</v>
      </c>
      <c r="BB361" s="74">
        <v>7</v>
      </c>
      <c r="BC361" s="74">
        <v>1</v>
      </c>
      <c r="BD361" s="67">
        <v>59</v>
      </c>
      <c r="BE361" s="76">
        <v>56</v>
      </c>
      <c r="BF361" s="74">
        <v>39</v>
      </c>
      <c r="BG361" s="74">
        <v>14</v>
      </c>
      <c r="BH361" s="74">
        <v>7</v>
      </c>
      <c r="BI361" s="74">
        <v>11</v>
      </c>
      <c r="BJ361" s="167" t="s">
        <v>246</v>
      </c>
      <c r="BK361" s="13" t="s">
        <v>119</v>
      </c>
      <c r="BL361" s="74">
        <v>0</v>
      </c>
      <c r="BM361" s="74">
        <v>739</v>
      </c>
      <c r="BN361" s="74">
        <v>47</v>
      </c>
      <c r="BO361" s="74">
        <v>0</v>
      </c>
      <c r="BP361" s="74">
        <v>0</v>
      </c>
      <c r="BQ361" s="74">
        <v>29</v>
      </c>
      <c r="BR361" s="74">
        <v>63</v>
      </c>
      <c r="BS361" s="74">
        <v>62</v>
      </c>
      <c r="BT361" s="74">
        <v>53</v>
      </c>
      <c r="BU361" s="167" t="s">
        <v>246</v>
      </c>
      <c r="BV361" s="13" t="s">
        <v>119</v>
      </c>
      <c r="BW361" s="74">
        <v>347</v>
      </c>
      <c r="BX361" s="74">
        <v>193</v>
      </c>
      <c r="BY361" s="74">
        <v>345</v>
      </c>
      <c r="BZ361" s="74">
        <v>192</v>
      </c>
      <c r="CA361" s="74">
        <v>193</v>
      </c>
      <c r="CB361" s="74">
        <v>107</v>
      </c>
      <c r="CC361" s="74">
        <v>28</v>
      </c>
      <c r="CD361" s="74">
        <v>13</v>
      </c>
      <c r="CE361" s="74">
        <v>28</v>
      </c>
      <c r="CF361" s="74">
        <v>13</v>
      </c>
      <c r="CG361" s="74">
        <v>16</v>
      </c>
      <c r="CH361" s="74">
        <v>6</v>
      </c>
      <c r="CI361" s="74">
        <v>171</v>
      </c>
      <c r="CJ361" s="74">
        <v>81</v>
      </c>
      <c r="CK361" s="74">
        <v>169</v>
      </c>
      <c r="CL361" s="74">
        <v>79</v>
      </c>
      <c r="CM361" s="74">
        <v>84</v>
      </c>
      <c r="CN361" s="74">
        <v>38</v>
      </c>
      <c r="CO361" s="167" t="s">
        <v>246</v>
      </c>
      <c r="CP361" s="13" t="s">
        <v>119</v>
      </c>
      <c r="CQ361" s="5">
        <v>50</v>
      </c>
      <c r="CR361" s="5">
        <v>38</v>
      </c>
      <c r="CS361" s="5">
        <v>1</v>
      </c>
      <c r="CT361" s="5">
        <v>56</v>
      </c>
      <c r="CU361" s="5">
        <v>4</v>
      </c>
      <c r="CV361" s="29">
        <v>149</v>
      </c>
      <c r="CW361" s="5">
        <v>71</v>
      </c>
      <c r="CX361" s="5">
        <v>60</v>
      </c>
      <c r="CY361" s="72">
        <v>40</v>
      </c>
      <c r="CZ361" s="5">
        <v>16</v>
      </c>
      <c r="DA361" s="167" t="s">
        <v>246</v>
      </c>
      <c r="DB361" s="13" t="s">
        <v>119</v>
      </c>
      <c r="DC361" s="74">
        <v>497</v>
      </c>
      <c r="DD361" s="74">
        <v>528</v>
      </c>
      <c r="DE361" s="74">
        <v>26</v>
      </c>
      <c r="DF361" s="74">
        <v>0</v>
      </c>
      <c r="DG361" s="74">
        <v>19</v>
      </c>
      <c r="DH361" s="74">
        <v>2</v>
      </c>
      <c r="DI361" s="74">
        <v>742</v>
      </c>
      <c r="DJ361" s="74">
        <v>12</v>
      </c>
      <c r="DK361" s="74">
        <v>5</v>
      </c>
      <c r="DL361" s="74">
        <v>0</v>
      </c>
      <c r="DM361" s="74">
        <v>1</v>
      </c>
      <c r="DN361" s="74">
        <v>0</v>
      </c>
      <c r="DO361" s="74">
        <v>5</v>
      </c>
      <c r="DP361" s="74">
        <v>5</v>
      </c>
      <c r="DQ361" s="74">
        <v>0</v>
      </c>
      <c r="DR361" s="135"/>
      <c r="DS361" s="138" t="s">
        <v>246</v>
      </c>
      <c r="DT361" s="138" t="s">
        <v>4476</v>
      </c>
      <c r="DU361" s="138">
        <v>546</v>
      </c>
      <c r="DV361" s="138">
        <v>293</v>
      </c>
      <c r="DW361" s="139">
        <v>1619</v>
      </c>
      <c r="DX361" s="139">
        <v>1832</v>
      </c>
    </row>
    <row r="362" spans="1:128">
      <c r="A362" s="167"/>
      <c r="B362" s="13" t="s">
        <v>120</v>
      </c>
      <c r="C362" s="74">
        <v>348</v>
      </c>
      <c r="D362" s="74">
        <v>190</v>
      </c>
      <c r="E362" s="74">
        <v>55</v>
      </c>
      <c r="F362" s="74">
        <v>40</v>
      </c>
      <c r="G362" s="74">
        <v>85</v>
      </c>
      <c r="H362" s="74">
        <v>35</v>
      </c>
      <c r="I362" s="74">
        <v>124</v>
      </c>
      <c r="J362" s="74">
        <v>76</v>
      </c>
      <c r="K362" s="74">
        <v>0</v>
      </c>
      <c r="L362" s="74">
        <v>0</v>
      </c>
      <c r="M362" s="74">
        <v>244</v>
      </c>
      <c r="N362" s="74">
        <v>143</v>
      </c>
      <c r="O362" s="74">
        <v>36</v>
      </c>
      <c r="P362" s="74">
        <v>10</v>
      </c>
      <c r="Q362" s="74">
        <v>107</v>
      </c>
      <c r="R362" s="74">
        <v>54</v>
      </c>
      <c r="S362" s="74">
        <v>0</v>
      </c>
      <c r="T362" s="74">
        <v>0</v>
      </c>
      <c r="U362" s="67">
        <v>999</v>
      </c>
      <c r="V362" s="67">
        <v>548</v>
      </c>
      <c r="W362" s="167"/>
      <c r="X362" s="13" t="s">
        <v>120</v>
      </c>
      <c r="Y362" s="74">
        <v>3</v>
      </c>
      <c r="Z362" s="74">
        <v>0</v>
      </c>
      <c r="AA362" s="74">
        <v>0</v>
      </c>
      <c r="AB362" s="74">
        <v>0</v>
      </c>
      <c r="AC362" s="74">
        <v>2</v>
      </c>
      <c r="AD362" s="74">
        <v>0</v>
      </c>
      <c r="AE362" s="74">
        <v>3</v>
      </c>
      <c r="AF362" s="74">
        <v>3</v>
      </c>
      <c r="AG362" s="74">
        <v>0</v>
      </c>
      <c r="AH362" s="74">
        <v>0</v>
      </c>
      <c r="AI362" s="74">
        <v>30</v>
      </c>
      <c r="AJ362" s="74">
        <v>16</v>
      </c>
      <c r="AK362" s="74">
        <v>13</v>
      </c>
      <c r="AL362" s="74">
        <v>2</v>
      </c>
      <c r="AM362" s="74">
        <v>28</v>
      </c>
      <c r="AN362" s="74">
        <v>12</v>
      </c>
      <c r="AO362" s="74">
        <v>0</v>
      </c>
      <c r="AP362" s="74">
        <v>0</v>
      </c>
      <c r="AQ362" s="67">
        <v>79</v>
      </c>
      <c r="AR362" s="67">
        <v>33</v>
      </c>
      <c r="AS362" s="167"/>
      <c r="AT362" s="13" t="s">
        <v>120</v>
      </c>
      <c r="AU362" s="74">
        <v>6</v>
      </c>
      <c r="AV362" s="74">
        <v>1</v>
      </c>
      <c r="AW362" s="74">
        <v>2</v>
      </c>
      <c r="AX362" s="74">
        <v>2</v>
      </c>
      <c r="AY362" s="74">
        <v>0</v>
      </c>
      <c r="AZ362" s="74">
        <v>5</v>
      </c>
      <c r="BA362" s="74">
        <v>1</v>
      </c>
      <c r="BB362" s="74">
        <v>2</v>
      </c>
      <c r="BC362" s="74">
        <v>0</v>
      </c>
      <c r="BD362" s="67">
        <v>19</v>
      </c>
      <c r="BE362" s="76">
        <v>16</v>
      </c>
      <c r="BF362" s="74">
        <v>0</v>
      </c>
      <c r="BG362" s="74">
        <v>16</v>
      </c>
      <c r="BH362" s="74">
        <v>0</v>
      </c>
      <c r="BI362" s="74">
        <v>1</v>
      </c>
      <c r="BJ362" s="167"/>
      <c r="BK362" s="13" t="s">
        <v>120</v>
      </c>
      <c r="BL362" s="74">
        <v>0</v>
      </c>
      <c r="BM362" s="74">
        <v>343</v>
      </c>
      <c r="BN362" s="74">
        <v>0</v>
      </c>
      <c r="BO362" s="74">
        <v>0</v>
      </c>
      <c r="BP362" s="74">
        <v>0</v>
      </c>
      <c r="BQ362" s="74">
        <v>0</v>
      </c>
      <c r="BR362" s="74">
        <v>16</v>
      </c>
      <c r="BS362" s="74">
        <v>16</v>
      </c>
      <c r="BT362" s="74">
        <v>16</v>
      </c>
      <c r="BU362" s="167"/>
      <c r="BV362" s="13" t="s">
        <v>120</v>
      </c>
      <c r="BW362" s="74">
        <v>182</v>
      </c>
      <c r="BX362" s="74">
        <v>100</v>
      </c>
      <c r="BY362" s="74">
        <v>182</v>
      </c>
      <c r="BZ362" s="74">
        <v>100</v>
      </c>
      <c r="CA362" s="74">
        <v>127</v>
      </c>
      <c r="CB362" s="74">
        <v>70</v>
      </c>
      <c r="CC362" s="74">
        <v>29</v>
      </c>
      <c r="CD362" s="74">
        <v>5</v>
      </c>
      <c r="CE362" s="74">
        <v>29</v>
      </c>
      <c r="CF362" s="74">
        <v>5</v>
      </c>
      <c r="CG362" s="74">
        <v>4</v>
      </c>
      <c r="CH362" s="74">
        <v>0</v>
      </c>
      <c r="CI362" s="74">
        <v>101</v>
      </c>
      <c r="CJ362" s="74">
        <v>62</v>
      </c>
      <c r="CK362" s="74">
        <v>101</v>
      </c>
      <c r="CL362" s="74">
        <v>62</v>
      </c>
      <c r="CM362" s="74">
        <v>69</v>
      </c>
      <c r="CN362" s="74">
        <v>45</v>
      </c>
      <c r="CO362" s="167"/>
      <c r="CP362" s="13" t="s">
        <v>120</v>
      </c>
      <c r="CQ362" s="5">
        <v>17</v>
      </c>
      <c r="CR362" s="5">
        <v>10</v>
      </c>
      <c r="CS362" s="5">
        <v>0</v>
      </c>
      <c r="CT362" s="5">
        <v>12</v>
      </c>
      <c r="CU362" s="5">
        <v>2</v>
      </c>
      <c r="CV362" s="29">
        <v>41</v>
      </c>
      <c r="CW362" s="5">
        <v>29</v>
      </c>
      <c r="CX362" s="5">
        <v>15</v>
      </c>
      <c r="CY362" s="72">
        <v>17</v>
      </c>
      <c r="CZ362" s="5">
        <v>9</v>
      </c>
      <c r="DA362" s="167"/>
      <c r="DB362" s="13" t="s">
        <v>120</v>
      </c>
      <c r="DC362" s="74">
        <v>591</v>
      </c>
      <c r="DD362" s="74">
        <v>715</v>
      </c>
      <c r="DE362" s="74">
        <v>352</v>
      </c>
      <c r="DF362" s="74">
        <v>0</v>
      </c>
      <c r="DG362" s="74">
        <v>187</v>
      </c>
      <c r="DH362" s="74">
        <v>169</v>
      </c>
      <c r="DI362" s="74">
        <v>640</v>
      </c>
      <c r="DJ362" s="74">
        <v>266</v>
      </c>
      <c r="DK362" s="74">
        <v>78</v>
      </c>
      <c r="DL362" s="74">
        <v>0</v>
      </c>
      <c r="DM362" s="74">
        <v>0</v>
      </c>
      <c r="DN362" s="74">
        <v>0</v>
      </c>
      <c r="DO362" s="74">
        <v>0</v>
      </c>
      <c r="DP362" s="74">
        <v>4</v>
      </c>
      <c r="DQ362" s="74">
        <v>0</v>
      </c>
      <c r="DR362" s="135"/>
      <c r="DS362" s="138" t="s">
        <v>246</v>
      </c>
      <c r="DT362" s="138" t="s">
        <v>4477</v>
      </c>
      <c r="DU362" s="138">
        <v>312</v>
      </c>
      <c r="DV362" s="138">
        <v>200</v>
      </c>
      <c r="DW362" s="139">
        <v>686</v>
      </c>
      <c r="DX362" s="139">
        <v>2998</v>
      </c>
    </row>
    <row r="363" spans="1:128">
      <c r="A363" s="167"/>
      <c r="B363" s="103" t="s">
        <v>102</v>
      </c>
      <c r="C363" s="105">
        <v>1033</v>
      </c>
      <c r="D363" s="105">
        <v>584</v>
      </c>
      <c r="E363" s="105">
        <v>480</v>
      </c>
      <c r="F363" s="105">
        <v>284</v>
      </c>
      <c r="G363" s="105">
        <v>147</v>
      </c>
      <c r="H363" s="105">
        <v>74</v>
      </c>
      <c r="I363" s="105">
        <v>154</v>
      </c>
      <c r="J363" s="105">
        <v>95</v>
      </c>
      <c r="K363" s="105">
        <v>207</v>
      </c>
      <c r="L363" s="105">
        <v>107</v>
      </c>
      <c r="M363" s="105">
        <v>833</v>
      </c>
      <c r="N363" s="105">
        <v>476</v>
      </c>
      <c r="O363" s="105">
        <v>71</v>
      </c>
      <c r="P363" s="105">
        <v>24</v>
      </c>
      <c r="Q363" s="105">
        <v>352</v>
      </c>
      <c r="R363" s="105">
        <v>183</v>
      </c>
      <c r="S363" s="105">
        <v>10</v>
      </c>
      <c r="T363" s="105">
        <v>1</v>
      </c>
      <c r="U363" s="105">
        <v>3287</v>
      </c>
      <c r="V363" s="105">
        <v>1828</v>
      </c>
      <c r="W363" s="167"/>
      <c r="X363" s="103" t="s">
        <v>102</v>
      </c>
      <c r="Y363" s="105">
        <v>6</v>
      </c>
      <c r="Z363" s="105">
        <v>3</v>
      </c>
      <c r="AA363" s="105">
        <v>9</v>
      </c>
      <c r="AB363" s="105">
        <v>5</v>
      </c>
      <c r="AC363" s="105">
        <v>2</v>
      </c>
      <c r="AD363" s="105">
        <v>0</v>
      </c>
      <c r="AE363" s="105">
        <v>3</v>
      </c>
      <c r="AF363" s="105">
        <v>3</v>
      </c>
      <c r="AG363" s="105">
        <v>3</v>
      </c>
      <c r="AH363" s="105">
        <v>1</v>
      </c>
      <c r="AI363" s="105">
        <v>116</v>
      </c>
      <c r="AJ363" s="105">
        <v>53</v>
      </c>
      <c r="AK363" s="105">
        <v>20</v>
      </c>
      <c r="AL363" s="105">
        <v>7</v>
      </c>
      <c r="AM363" s="105">
        <v>81</v>
      </c>
      <c r="AN363" s="105">
        <v>35</v>
      </c>
      <c r="AO363" s="105">
        <v>2</v>
      </c>
      <c r="AP363" s="105">
        <v>1</v>
      </c>
      <c r="AQ363" s="105">
        <v>242</v>
      </c>
      <c r="AR363" s="105">
        <v>108</v>
      </c>
      <c r="AS363" s="167"/>
      <c r="AT363" s="103" t="s">
        <v>102</v>
      </c>
      <c r="AU363" s="105">
        <v>21</v>
      </c>
      <c r="AV363" s="105">
        <v>14</v>
      </c>
      <c r="AW363" s="105">
        <v>3</v>
      </c>
      <c r="AX363" s="105">
        <v>4</v>
      </c>
      <c r="AY363" s="105">
        <v>7</v>
      </c>
      <c r="AZ363" s="105">
        <v>17</v>
      </c>
      <c r="BA363" s="105">
        <v>2</v>
      </c>
      <c r="BB363" s="105">
        <v>9</v>
      </c>
      <c r="BC363" s="105">
        <v>1</v>
      </c>
      <c r="BD363" s="105">
        <v>78</v>
      </c>
      <c r="BE363" s="105">
        <v>72</v>
      </c>
      <c r="BF363" s="105">
        <v>39</v>
      </c>
      <c r="BG363" s="105">
        <v>30</v>
      </c>
      <c r="BH363" s="105">
        <v>7</v>
      </c>
      <c r="BI363" s="105">
        <v>12</v>
      </c>
      <c r="BJ363" s="167"/>
      <c r="BK363" s="103" t="s">
        <v>102</v>
      </c>
      <c r="BL363" s="105">
        <v>0</v>
      </c>
      <c r="BM363" s="105">
        <v>1082</v>
      </c>
      <c r="BN363" s="105">
        <v>47</v>
      </c>
      <c r="BO363" s="105">
        <v>0</v>
      </c>
      <c r="BP363" s="105">
        <v>0</v>
      </c>
      <c r="BQ363" s="105">
        <v>29</v>
      </c>
      <c r="BR363" s="105">
        <v>79</v>
      </c>
      <c r="BS363" s="105">
        <v>78</v>
      </c>
      <c r="BT363" s="105">
        <v>69</v>
      </c>
      <c r="BU363" s="167"/>
      <c r="BV363" s="103" t="s">
        <v>102</v>
      </c>
      <c r="BW363" s="105">
        <v>529</v>
      </c>
      <c r="BX363" s="105">
        <v>293</v>
      </c>
      <c r="BY363" s="105">
        <v>527</v>
      </c>
      <c r="BZ363" s="105">
        <v>292</v>
      </c>
      <c r="CA363" s="105">
        <v>320</v>
      </c>
      <c r="CB363" s="105">
        <v>177</v>
      </c>
      <c r="CC363" s="105">
        <v>57</v>
      </c>
      <c r="CD363" s="105">
        <v>18</v>
      </c>
      <c r="CE363" s="105">
        <v>57</v>
      </c>
      <c r="CF363" s="105">
        <v>18</v>
      </c>
      <c r="CG363" s="105">
        <v>20</v>
      </c>
      <c r="CH363" s="105">
        <v>6</v>
      </c>
      <c r="CI363" s="105">
        <v>272</v>
      </c>
      <c r="CJ363" s="105">
        <v>143</v>
      </c>
      <c r="CK363" s="105">
        <v>270</v>
      </c>
      <c r="CL363" s="105">
        <v>141</v>
      </c>
      <c r="CM363" s="105">
        <v>153</v>
      </c>
      <c r="CN363" s="105">
        <v>83</v>
      </c>
      <c r="CO363" s="167"/>
      <c r="CP363" s="105" t="s">
        <v>102</v>
      </c>
      <c r="CQ363" s="105">
        <v>67</v>
      </c>
      <c r="CR363" s="105">
        <v>48</v>
      </c>
      <c r="CS363" s="105">
        <v>1</v>
      </c>
      <c r="CT363" s="105">
        <v>68</v>
      </c>
      <c r="CU363" s="105">
        <v>6</v>
      </c>
      <c r="CV363" s="105">
        <v>190</v>
      </c>
      <c r="CW363" s="105">
        <v>100</v>
      </c>
      <c r="CX363" s="105">
        <v>75</v>
      </c>
      <c r="CY363" s="105">
        <v>57</v>
      </c>
      <c r="CZ363" s="105">
        <v>25</v>
      </c>
      <c r="DA363" s="167"/>
      <c r="DB363" s="103" t="s">
        <v>102</v>
      </c>
      <c r="DC363" s="105">
        <v>1088</v>
      </c>
      <c r="DD363" s="105">
        <v>1243</v>
      </c>
      <c r="DE363" s="105">
        <v>378</v>
      </c>
      <c r="DF363" s="105">
        <v>0</v>
      </c>
      <c r="DG363" s="105">
        <v>206</v>
      </c>
      <c r="DH363" s="105">
        <v>171</v>
      </c>
      <c r="DI363" s="105">
        <v>1382</v>
      </c>
      <c r="DJ363" s="105">
        <v>278</v>
      </c>
      <c r="DK363" s="105">
        <v>83</v>
      </c>
      <c r="DL363" s="105">
        <v>0</v>
      </c>
      <c r="DM363" s="105">
        <v>1</v>
      </c>
      <c r="DN363" s="105">
        <v>0</v>
      </c>
      <c r="DO363" s="105">
        <v>5</v>
      </c>
      <c r="DP363" s="105">
        <v>9</v>
      </c>
      <c r="DQ363" s="105">
        <v>0</v>
      </c>
      <c r="DR363" s="135"/>
      <c r="DS363" s="138" t="s">
        <v>246</v>
      </c>
      <c r="DT363" s="138" t="s">
        <v>4478</v>
      </c>
      <c r="DU363" s="138">
        <v>858</v>
      </c>
      <c r="DV363" s="138">
        <v>493</v>
      </c>
      <c r="DW363" s="139">
        <v>2305</v>
      </c>
      <c r="DX363" s="139">
        <v>4830</v>
      </c>
    </row>
    <row r="364" spans="1:128" ht="14.45" customHeight="1">
      <c r="A364" s="167" t="s">
        <v>247</v>
      </c>
      <c r="B364" s="13" t="s">
        <v>119</v>
      </c>
      <c r="C364" s="74">
        <v>434</v>
      </c>
      <c r="D364" s="74">
        <v>207</v>
      </c>
      <c r="E364" s="74">
        <v>171</v>
      </c>
      <c r="F364" s="74">
        <v>93</v>
      </c>
      <c r="G364" s="74">
        <v>0</v>
      </c>
      <c r="H364" s="74">
        <v>0</v>
      </c>
      <c r="I364" s="74">
        <v>127</v>
      </c>
      <c r="J364" s="74">
        <v>61</v>
      </c>
      <c r="K364" s="74">
        <v>51</v>
      </c>
      <c r="L364" s="74">
        <v>13</v>
      </c>
      <c r="M364" s="74">
        <v>287</v>
      </c>
      <c r="N364" s="74">
        <v>153</v>
      </c>
      <c r="O364" s="74">
        <v>0</v>
      </c>
      <c r="P364" s="74">
        <v>0</v>
      </c>
      <c r="Q364" s="74">
        <v>110</v>
      </c>
      <c r="R364" s="74">
        <v>44</v>
      </c>
      <c r="S364" s="74">
        <v>0</v>
      </c>
      <c r="T364" s="74">
        <v>0</v>
      </c>
      <c r="U364" s="67">
        <v>1180</v>
      </c>
      <c r="V364" s="67">
        <v>571</v>
      </c>
      <c r="W364" s="167" t="s">
        <v>247</v>
      </c>
      <c r="X364" s="13" t="s">
        <v>119</v>
      </c>
      <c r="Y364" s="74">
        <v>6</v>
      </c>
      <c r="Z364" s="74">
        <v>1</v>
      </c>
      <c r="AA364" s="74">
        <v>3</v>
      </c>
      <c r="AB364" s="74">
        <v>2</v>
      </c>
      <c r="AC364" s="74">
        <v>0</v>
      </c>
      <c r="AD364" s="74">
        <v>0</v>
      </c>
      <c r="AE364" s="74">
        <v>8</v>
      </c>
      <c r="AF364" s="74">
        <v>2</v>
      </c>
      <c r="AG364" s="74">
        <v>0</v>
      </c>
      <c r="AH364" s="74">
        <v>0</v>
      </c>
      <c r="AI364" s="74">
        <v>52</v>
      </c>
      <c r="AJ364" s="74">
        <v>20</v>
      </c>
      <c r="AK364" s="74">
        <v>0</v>
      </c>
      <c r="AL364" s="74">
        <v>0</v>
      </c>
      <c r="AM364" s="74">
        <v>28</v>
      </c>
      <c r="AN364" s="74">
        <v>11</v>
      </c>
      <c r="AO364" s="74">
        <v>0</v>
      </c>
      <c r="AP364" s="74">
        <v>0</v>
      </c>
      <c r="AQ364" s="67">
        <v>97</v>
      </c>
      <c r="AR364" s="67">
        <v>36</v>
      </c>
      <c r="AS364" s="167" t="s">
        <v>247</v>
      </c>
      <c r="AT364" s="13" t="s">
        <v>119</v>
      </c>
      <c r="AU364" s="74">
        <v>10</v>
      </c>
      <c r="AV364" s="74">
        <v>6</v>
      </c>
      <c r="AW364" s="74">
        <v>0</v>
      </c>
      <c r="AX364" s="74">
        <v>4</v>
      </c>
      <c r="AY364" s="74">
        <v>3</v>
      </c>
      <c r="AZ364" s="74">
        <v>8</v>
      </c>
      <c r="BA364" s="74">
        <v>0</v>
      </c>
      <c r="BB364" s="74">
        <v>4</v>
      </c>
      <c r="BC364" s="74">
        <v>0</v>
      </c>
      <c r="BD364" s="67">
        <v>35</v>
      </c>
      <c r="BE364" s="76">
        <v>36</v>
      </c>
      <c r="BF364" s="74">
        <v>33</v>
      </c>
      <c r="BG364" s="74">
        <v>11</v>
      </c>
      <c r="BH364" s="74">
        <v>1</v>
      </c>
      <c r="BI364" s="74">
        <v>7</v>
      </c>
      <c r="BJ364" s="167" t="s">
        <v>247</v>
      </c>
      <c r="BK364" s="13" t="s">
        <v>119</v>
      </c>
      <c r="BL364" s="74">
        <v>0</v>
      </c>
      <c r="BM364" s="74">
        <v>574</v>
      </c>
      <c r="BN364" s="74">
        <v>16</v>
      </c>
      <c r="BO364" s="74">
        <v>10</v>
      </c>
      <c r="BP364" s="74">
        <v>0</v>
      </c>
      <c r="BQ364" s="74">
        <v>15</v>
      </c>
      <c r="BR364" s="74">
        <v>42</v>
      </c>
      <c r="BS364" s="74">
        <v>52</v>
      </c>
      <c r="BT364" s="74">
        <v>39</v>
      </c>
      <c r="BU364" s="167" t="s">
        <v>247</v>
      </c>
      <c r="BV364" s="13" t="s">
        <v>119</v>
      </c>
      <c r="BW364" s="74">
        <v>277</v>
      </c>
      <c r="BX364" s="74">
        <v>140</v>
      </c>
      <c r="BY364" s="74">
        <v>273</v>
      </c>
      <c r="BZ364" s="74">
        <v>137</v>
      </c>
      <c r="CA364" s="74">
        <v>161</v>
      </c>
      <c r="CB364" s="74">
        <v>94</v>
      </c>
      <c r="CC364" s="74">
        <v>0</v>
      </c>
      <c r="CD364" s="74">
        <v>0</v>
      </c>
      <c r="CE364" s="74">
        <v>0</v>
      </c>
      <c r="CF364" s="74">
        <v>0</v>
      </c>
      <c r="CG364" s="74">
        <v>0</v>
      </c>
      <c r="CH364" s="74">
        <v>0</v>
      </c>
      <c r="CI364" s="74">
        <v>94</v>
      </c>
      <c r="CJ364" s="74">
        <v>40</v>
      </c>
      <c r="CK364" s="74">
        <v>93</v>
      </c>
      <c r="CL364" s="74">
        <v>39</v>
      </c>
      <c r="CM364" s="74">
        <v>46</v>
      </c>
      <c r="CN364" s="74">
        <v>17</v>
      </c>
      <c r="CO364" s="167" t="s">
        <v>247</v>
      </c>
      <c r="CP364" s="13" t="s">
        <v>119</v>
      </c>
      <c r="CQ364" s="5">
        <v>12</v>
      </c>
      <c r="CR364" s="5">
        <v>29</v>
      </c>
      <c r="CS364" s="5">
        <v>0</v>
      </c>
      <c r="CT364" s="5">
        <v>36</v>
      </c>
      <c r="CU364" s="5">
        <v>1</v>
      </c>
      <c r="CV364" s="29">
        <v>78</v>
      </c>
      <c r="CW364" s="5">
        <v>31</v>
      </c>
      <c r="CX364" s="5">
        <v>14</v>
      </c>
      <c r="CY364" s="72">
        <v>12</v>
      </c>
      <c r="CZ364" s="5">
        <v>6</v>
      </c>
      <c r="DA364" s="167" t="s">
        <v>247</v>
      </c>
      <c r="DB364" s="13" t="s">
        <v>119</v>
      </c>
      <c r="DC364" s="74">
        <v>247</v>
      </c>
      <c r="DD364" s="74">
        <v>306</v>
      </c>
      <c r="DE364" s="74">
        <v>7</v>
      </c>
      <c r="DF364" s="74">
        <v>100</v>
      </c>
      <c r="DG364" s="74">
        <v>78</v>
      </c>
      <c r="DH364" s="74">
        <v>32</v>
      </c>
      <c r="DI364" s="74">
        <v>407</v>
      </c>
      <c r="DJ364" s="74">
        <v>176</v>
      </c>
      <c r="DK364" s="74">
        <v>25</v>
      </c>
      <c r="DL364" s="74">
        <v>56</v>
      </c>
      <c r="DM364" s="74">
        <v>0</v>
      </c>
      <c r="DN364" s="74">
        <v>4</v>
      </c>
      <c r="DO364" s="74">
        <v>8</v>
      </c>
      <c r="DP364" s="74">
        <v>10</v>
      </c>
      <c r="DQ364" s="74">
        <v>42</v>
      </c>
      <c r="DR364" s="135"/>
      <c r="DS364" s="138" t="s">
        <v>247</v>
      </c>
      <c r="DT364" s="138" t="s">
        <v>4479</v>
      </c>
      <c r="DU364" s="138">
        <v>371</v>
      </c>
      <c r="DV364" s="138">
        <v>207</v>
      </c>
      <c r="DW364" s="139">
        <v>1236</v>
      </c>
      <c r="DX364" s="139">
        <v>1434</v>
      </c>
    </row>
    <row r="365" spans="1:128">
      <c r="A365" s="167"/>
      <c r="B365" s="13" t="s">
        <v>120</v>
      </c>
      <c r="C365" s="74">
        <v>159</v>
      </c>
      <c r="D365" s="74">
        <v>78</v>
      </c>
      <c r="E365" s="74">
        <v>83</v>
      </c>
      <c r="F365" s="74">
        <v>52</v>
      </c>
      <c r="G365" s="74">
        <v>0</v>
      </c>
      <c r="H365" s="74">
        <v>0</v>
      </c>
      <c r="I365" s="74">
        <v>66</v>
      </c>
      <c r="J365" s="74">
        <v>24</v>
      </c>
      <c r="K365" s="74">
        <v>45</v>
      </c>
      <c r="L365" s="74">
        <v>23</v>
      </c>
      <c r="M365" s="74">
        <v>79</v>
      </c>
      <c r="N365" s="74">
        <v>52</v>
      </c>
      <c r="O365" s="74">
        <v>5</v>
      </c>
      <c r="P365" s="74">
        <v>1</v>
      </c>
      <c r="Q365" s="74">
        <v>74</v>
      </c>
      <c r="R365" s="74">
        <v>35</v>
      </c>
      <c r="S365" s="74">
        <v>42</v>
      </c>
      <c r="T365" s="74">
        <v>15</v>
      </c>
      <c r="U365" s="67">
        <v>553</v>
      </c>
      <c r="V365" s="67">
        <v>280</v>
      </c>
      <c r="W365" s="167"/>
      <c r="X365" s="13" t="s">
        <v>120</v>
      </c>
      <c r="Y365" s="74">
        <v>2</v>
      </c>
      <c r="Z365" s="74">
        <v>1</v>
      </c>
      <c r="AA365" s="74">
        <v>0</v>
      </c>
      <c r="AB365" s="74">
        <v>0</v>
      </c>
      <c r="AC365" s="74">
        <v>0</v>
      </c>
      <c r="AD365" s="74">
        <v>0</v>
      </c>
      <c r="AE365" s="74">
        <v>0</v>
      </c>
      <c r="AF365" s="74">
        <v>0</v>
      </c>
      <c r="AG365" s="74">
        <v>0</v>
      </c>
      <c r="AH365" s="74">
        <v>0</v>
      </c>
      <c r="AI365" s="74">
        <v>9</v>
      </c>
      <c r="AJ365" s="74">
        <v>2</v>
      </c>
      <c r="AK365" s="74">
        <v>5</v>
      </c>
      <c r="AL365" s="74">
        <v>1</v>
      </c>
      <c r="AM365" s="74">
        <v>26</v>
      </c>
      <c r="AN365" s="74">
        <v>11</v>
      </c>
      <c r="AO365" s="74">
        <v>0</v>
      </c>
      <c r="AP365" s="74">
        <v>0</v>
      </c>
      <c r="AQ365" s="67">
        <v>42</v>
      </c>
      <c r="AR365" s="67">
        <v>15</v>
      </c>
      <c r="AS365" s="167"/>
      <c r="AT365" s="13" t="s">
        <v>120</v>
      </c>
      <c r="AU365" s="74">
        <v>4</v>
      </c>
      <c r="AV365" s="74">
        <v>2</v>
      </c>
      <c r="AW365" s="74">
        <v>0</v>
      </c>
      <c r="AX365" s="74">
        <v>2</v>
      </c>
      <c r="AY365" s="74">
        <v>1</v>
      </c>
      <c r="AZ365" s="74">
        <v>2</v>
      </c>
      <c r="BA365" s="74">
        <v>1</v>
      </c>
      <c r="BB365" s="74">
        <v>1</v>
      </c>
      <c r="BC365" s="74">
        <v>1</v>
      </c>
      <c r="BD365" s="67">
        <v>14</v>
      </c>
      <c r="BE365" s="76">
        <v>14</v>
      </c>
      <c r="BF365" s="74">
        <v>14</v>
      </c>
      <c r="BG365" s="74">
        <v>14</v>
      </c>
      <c r="BH365" s="74">
        <v>0</v>
      </c>
      <c r="BI365" s="74">
        <v>1</v>
      </c>
      <c r="BJ365" s="167"/>
      <c r="BK365" s="13" t="s">
        <v>120</v>
      </c>
      <c r="BL365" s="74">
        <v>30</v>
      </c>
      <c r="BM365" s="74">
        <v>262</v>
      </c>
      <c r="BN365" s="74">
        <v>40</v>
      </c>
      <c r="BO365" s="74">
        <v>0</v>
      </c>
      <c r="BP365" s="74">
        <v>0</v>
      </c>
      <c r="BQ365" s="74">
        <v>4</v>
      </c>
      <c r="BR365" s="74">
        <v>19</v>
      </c>
      <c r="BS365" s="74">
        <v>14</v>
      </c>
      <c r="BT365" s="74">
        <v>14</v>
      </c>
      <c r="BU365" s="167"/>
      <c r="BV365" s="13" t="s">
        <v>120</v>
      </c>
      <c r="BW365" s="74">
        <v>53</v>
      </c>
      <c r="BX365" s="74">
        <v>26</v>
      </c>
      <c r="BY365" s="74">
        <v>53</v>
      </c>
      <c r="BZ365" s="74">
        <v>26</v>
      </c>
      <c r="CA365" s="74">
        <v>39</v>
      </c>
      <c r="CB365" s="74">
        <v>20</v>
      </c>
      <c r="CC365" s="74">
        <v>24</v>
      </c>
      <c r="CD365" s="74">
        <v>9</v>
      </c>
      <c r="CE365" s="74">
        <v>24</v>
      </c>
      <c r="CF365" s="74">
        <v>9</v>
      </c>
      <c r="CG365" s="74">
        <v>15</v>
      </c>
      <c r="CH365" s="74">
        <v>8</v>
      </c>
      <c r="CI365" s="74">
        <v>67</v>
      </c>
      <c r="CJ365" s="74">
        <v>34</v>
      </c>
      <c r="CK365" s="74">
        <v>67</v>
      </c>
      <c r="CL365" s="74">
        <v>34</v>
      </c>
      <c r="CM365" s="74">
        <v>33</v>
      </c>
      <c r="CN365" s="74">
        <v>21</v>
      </c>
      <c r="CO365" s="167"/>
      <c r="CP365" s="13" t="s">
        <v>120</v>
      </c>
      <c r="CQ365" s="5">
        <v>18</v>
      </c>
      <c r="CR365" s="5">
        <v>7</v>
      </c>
      <c r="CS365" s="5">
        <v>0</v>
      </c>
      <c r="CT365" s="5">
        <v>6</v>
      </c>
      <c r="CU365" s="5">
        <v>0</v>
      </c>
      <c r="CV365" s="29">
        <v>31</v>
      </c>
      <c r="CW365" s="5">
        <v>15</v>
      </c>
      <c r="CX365" s="5">
        <v>16</v>
      </c>
      <c r="CY365" s="72">
        <v>14</v>
      </c>
      <c r="CZ365" s="5">
        <v>9</v>
      </c>
      <c r="DA365" s="167"/>
      <c r="DB365" s="13" t="s">
        <v>120</v>
      </c>
      <c r="DC365" s="74">
        <v>273</v>
      </c>
      <c r="DD365" s="74">
        <v>562</v>
      </c>
      <c r="DE365" s="74">
        <v>191</v>
      </c>
      <c r="DF365" s="74">
        <v>141</v>
      </c>
      <c r="DG365" s="74">
        <v>46</v>
      </c>
      <c r="DH365" s="74">
        <v>187</v>
      </c>
      <c r="DI365" s="74">
        <v>526</v>
      </c>
      <c r="DJ365" s="74">
        <v>250</v>
      </c>
      <c r="DK365" s="74">
        <v>118</v>
      </c>
      <c r="DL365" s="74">
        <v>5</v>
      </c>
      <c r="DM365" s="74">
        <v>12</v>
      </c>
      <c r="DN365" s="74">
        <v>7</v>
      </c>
      <c r="DO365" s="74">
        <v>7</v>
      </c>
      <c r="DP365" s="74">
        <v>16</v>
      </c>
      <c r="DQ365" s="74">
        <v>146</v>
      </c>
      <c r="DR365" s="135"/>
      <c r="DS365" s="138" t="s">
        <v>247</v>
      </c>
      <c r="DT365" s="138" t="s">
        <v>4480</v>
      </c>
      <c r="DU365" s="138">
        <v>144</v>
      </c>
      <c r="DV365" s="138">
        <v>87</v>
      </c>
      <c r="DW365" s="139">
        <v>674</v>
      </c>
      <c r="DX365" s="139">
        <v>2311</v>
      </c>
    </row>
    <row r="366" spans="1:128">
      <c r="A366" s="167"/>
      <c r="B366" s="103" t="s">
        <v>102</v>
      </c>
      <c r="C366" s="105">
        <v>593</v>
      </c>
      <c r="D366" s="105">
        <v>285</v>
      </c>
      <c r="E366" s="105">
        <v>254</v>
      </c>
      <c r="F366" s="105">
        <v>145</v>
      </c>
      <c r="G366" s="105">
        <v>0</v>
      </c>
      <c r="H366" s="105">
        <v>0</v>
      </c>
      <c r="I366" s="105">
        <v>193</v>
      </c>
      <c r="J366" s="105">
        <v>85</v>
      </c>
      <c r="K366" s="105">
        <v>96</v>
      </c>
      <c r="L366" s="105">
        <v>36</v>
      </c>
      <c r="M366" s="105">
        <v>366</v>
      </c>
      <c r="N366" s="105">
        <v>205</v>
      </c>
      <c r="O366" s="105">
        <v>5</v>
      </c>
      <c r="P366" s="105">
        <v>1</v>
      </c>
      <c r="Q366" s="105">
        <v>184</v>
      </c>
      <c r="R366" s="105">
        <v>79</v>
      </c>
      <c r="S366" s="105">
        <v>42</v>
      </c>
      <c r="T366" s="105">
        <v>15</v>
      </c>
      <c r="U366" s="105">
        <v>1733</v>
      </c>
      <c r="V366" s="105">
        <v>851</v>
      </c>
      <c r="W366" s="167"/>
      <c r="X366" s="103" t="s">
        <v>102</v>
      </c>
      <c r="Y366" s="105">
        <v>8</v>
      </c>
      <c r="Z366" s="105">
        <v>2</v>
      </c>
      <c r="AA366" s="105">
        <v>3</v>
      </c>
      <c r="AB366" s="105">
        <v>2</v>
      </c>
      <c r="AC366" s="105">
        <v>0</v>
      </c>
      <c r="AD366" s="105">
        <v>0</v>
      </c>
      <c r="AE366" s="105">
        <v>8</v>
      </c>
      <c r="AF366" s="105">
        <v>2</v>
      </c>
      <c r="AG366" s="105">
        <v>0</v>
      </c>
      <c r="AH366" s="105">
        <v>0</v>
      </c>
      <c r="AI366" s="105">
        <v>61</v>
      </c>
      <c r="AJ366" s="105">
        <v>22</v>
      </c>
      <c r="AK366" s="105">
        <v>5</v>
      </c>
      <c r="AL366" s="105">
        <v>1</v>
      </c>
      <c r="AM366" s="105">
        <v>54</v>
      </c>
      <c r="AN366" s="105">
        <v>22</v>
      </c>
      <c r="AO366" s="105">
        <v>0</v>
      </c>
      <c r="AP366" s="105">
        <v>0</v>
      </c>
      <c r="AQ366" s="105">
        <v>139</v>
      </c>
      <c r="AR366" s="105">
        <v>51</v>
      </c>
      <c r="AS366" s="167"/>
      <c r="AT366" s="103" t="s">
        <v>102</v>
      </c>
      <c r="AU366" s="105">
        <v>14</v>
      </c>
      <c r="AV366" s="105">
        <v>8</v>
      </c>
      <c r="AW366" s="105">
        <v>0</v>
      </c>
      <c r="AX366" s="105">
        <v>6</v>
      </c>
      <c r="AY366" s="105">
        <v>4</v>
      </c>
      <c r="AZ366" s="105">
        <v>10</v>
      </c>
      <c r="BA366" s="105">
        <v>1</v>
      </c>
      <c r="BB366" s="105">
        <v>5</v>
      </c>
      <c r="BC366" s="105">
        <v>1</v>
      </c>
      <c r="BD366" s="105">
        <v>49</v>
      </c>
      <c r="BE366" s="105">
        <v>50</v>
      </c>
      <c r="BF366" s="105">
        <v>47</v>
      </c>
      <c r="BG366" s="105">
        <v>25</v>
      </c>
      <c r="BH366" s="105">
        <v>1</v>
      </c>
      <c r="BI366" s="105">
        <v>8</v>
      </c>
      <c r="BJ366" s="167"/>
      <c r="BK366" s="103" t="s">
        <v>102</v>
      </c>
      <c r="BL366" s="105">
        <v>30</v>
      </c>
      <c r="BM366" s="105">
        <v>836</v>
      </c>
      <c r="BN366" s="105">
        <v>56</v>
      </c>
      <c r="BO366" s="105">
        <v>10</v>
      </c>
      <c r="BP366" s="105">
        <v>0</v>
      </c>
      <c r="BQ366" s="105">
        <v>19</v>
      </c>
      <c r="BR366" s="105">
        <v>61</v>
      </c>
      <c r="BS366" s="105">
        <v>66</v>
      </c>
      <c r="BT366" s="105">
        <v>53</v>
      </c>
      <c r="BU366" s="167"/>
      <c r="BV366" s="103" t="s">
        <v>102</v>
      </c>
      <c r="BW366" s="105">
        <v>330</v>
      </c>
      <c r="BX366" s="105">
        <v>166</v>
      </c>
      <c r="BY366" s="105">
        <v>326</v>
      </c>
      <c r="BZ366" s="105">
        <v>163</v>
      </c>
      <c r="CA366" s="105">
        <v>200</v>
      </c>
      <c r="CB366" s="105">
        <v>114</v>
      </c>
      <c r="CC366" s="105">
        <v>24</v>
      </c>
      <c r="CD366" s="105">
        <v>9</v>
      </c>
      <c r="CE366" s="105">
        <v>24</v>
      </c>
      <c r="CF366" s="105">
        <v>9</v>
      </c>
      <c r="CG366" s="105">
        <v>15</v>
      </c>
      <c r="CH366" s="105">
        <v>8</v>
      </c>
      <c r="CI366" s="105">
        <v>161</v>
      </c>
      <c r="CJ366" s="105">
        <v>74</v>
      </c>
      <c r="CK366" s="105">
        <v>160</v>
      </c>
      <c r="CL366" s="105">
        <v>73</v>
      </c>
      <c r="CM366" s="105">
        <v>79</v>
      </c>
      <c r="CN366" s="105">
        <v>38</v>
      </c>
      <c r="CO366" s="167"/>
      <c r="CP366" s="105" t="s">
        <v>102</v>
      </c>
      <c r="CQ366" s="105">
        <v>30</v>
      </c>
      <c r="CR366" s="105">
        <v>36</v>
      </c>
      <c r="CS366" s="105">
        <v>0</v>
      </c>
      <c r="CT366" s="105">
        <v>42</v>
      </c>
      <c r="CU366" s="105">
        <v>1</v>
      </c>
      <c r="CV366" s="105">
        <v>109</v>
      </c>
      <c r="CW366" s="105">
        <v>46</v>
      </c>
      <c r="CX366" s="105">
        <v>30</v>
      </c>
      <c r="CY366" s="105">
        <v>26</v>
      </c>
      <c r="CZ366" s="105">
        <v>15</v>
      </c>
      <c r="DA366" s="167"/>
      <c r="DB366" s="103" t="s">
        <v>102</v>
      </c>
      <c r="DC366" s="105">
        <v>520</v>
      </c>
      <c r="DD366" s="105">
        <v>868</v>
      </c>
      <c r="DE366" s="105">
        <v>198</v>
      </c>
      <c r="DF366" s="105">
        <v>241</v>
      </c>
      <c r="DG366" s="105">
        <v>124</v>
      </c>
      <c r="DH366" s="105">
        <v>219</v>
      </c>
      <c r="DI366" s="105">
        <v>933</v>
      </c>
      <c r="DJ366" s="105">
        <v>426</v>
      </c>
      <c r="DK366" s="105">
        <v>143</v>
      </c>
      <c r="DL366" s="105">
        <v>61</v>
      </c>
      <c r="DM366" s="105">
        <v>12</v>
      </c>
      <c r="DN366" s="105">
        <v>11</v>
      </c>
      <c r="DO366" s="105">
        <v>15</v>
      </c>
      <c r="DP366" s="105">
        <v>26</v>
      </c>
      <c r="DQ366" s="105">
        <v>188</v>
      </c>
      <c r="DR366" s="135"/>
      <c r="DS366" s="138" t="s">
        <v>247</v>
      </c>
      <c r="DT366" s="138" t="s">
        <v>4481</v>
      </c>
      <c r="DU366" s="138">
        <v>515</v>
      </c>
      <c r="DV366" s="138">
        <v>294</v>
      </c>
      <c r="DW366" s="139">
        <v>1910</v>
      </c>
      <c r="DX366" s="139">
        <v>3745</v>
      </c>
    </row>
    <row r="367" spans="1:128" ht="14.45" customHeight="1">
      <c r="A367" s="167" t="s">
        <v>248</v>
      </c>
      <c r="B367" s="13" t="s">
        <v>119</v>
      </c>
      <c r="C367" s="74">
        <v>157</v>
      </c>
      <c r="D367" s="74">
        <v>86</v>
      </c>
      <c r="E367" s="74">
        <v>45</v>
      </c>
      <c r="F367" s="74">
        <v>22</v>
      </c>
      <c r="G367" s="74">
        <v>0</v>
      </c>
      <c r="H367" s="74">
        <v>0</v>
      </c>
      <c r="I367" s="74">
        <v>47</v>
      </c>
      <c r="J367" s="74">
        <v>21</v>
      </c>
      <c r="K367" s="74">
        <v>24</v>
      </c>
      <c r="L367" s="74">
        <v>11</v>
      </c>
      <c r="M367" s="74">
        <v>54</v>
      </c>
      <c r="N367" s="74">
        <v>24</v>
      </c>
      <c r="O367" s="74">
        <v>0</v>
      </c>
      <c r="P367" s="74">
        <v>0</v>
      </c>
      <c r="Q367" s="74">
        <v>48</v>
      </c>
      <c r="R367" s="74">
        <v>23</v>
      </c>
      <c r="S367" s="74">
        <v>0</v>
      </c>
      <c r="T367" s="74">
        <v>0</v>
      </c>
      <c r="U367" s="67">
        <v>375</v>
      </c>
      <c r="V367" s="67">
        <v>187</v>
      </c>
      <c r="W367" s="167" t="s">
        <v>248</v>
      </c>
      <c r="X367" s="13" t="s">
        <v>119</v>
      </c>
      <c r="Y367" s="74">
        <v>4</v>
      </c>
      <c r="Z367" s="74">
        <v>1</v>
      </c>
      <c r="AA367" s="74">
        <v>3</v>
      </c>
      <c r="AB367" s="74">
        <v>2</v>
      </c>
      <c r="AC367" s="74">
        <v>0</v>
      </c>
      <c r="AD367" s="74">
        <v>0</v>
      </c>
      <c r="AE367" s="74">
        <v>3</v>
      </c>
      <c r="AF367" s="74">
        <v>0</v>
      </c>
      <c r="AG367" s="74">
        <v>0</v>
      </c>
      <c r="AH367" s="74">
        <v>0</v>
      </c>
      <c r="AI367" s="74">
        <v>12</v>
      </c>
      <c r="AJ367" s="74">
        <v>7</v>
      </c>
      <c r="AK367" s="74">
        <v>0</v>
      </c>
      <c r="AL367" s="74">
        <v>0</v>
      </c>
      <c r="AM367" s="74">
        <v>19</v>
      </c>
      <c r="AN367" s="74">
        <v>10</v>
      </c>
      <c r="AO367" s="74">
        <v>0</v>
      </c>
      <c r="AP367" s="74">
        <v>0</v>
      </c>
      <c r="AQ367" s="67">
        <v>41</v>
      </c>
      <c r="AR367" s="67">
        <v>20</v>
      </c>
      <c r="AS367" s="167" t="s">
        <v>248</v>
      </c>
      <c r="AT367" s="13" t="s">
        <v>119</v>
      </c>
      <c r="AU367" s="74">
        <v>3</v>
      </c>
      <c r="AV367" s="74">
        <v>2</v>
      </c>
      <c r="AW367" s="74">
        <v>0</v>
      </c>
      <c r="AX367" s="74">
        <v>1</v>
      </c>
      <c r="AY367" s="74">
        <v>1</v>
      </c>
      <c r="AZ367" s="74">
        <v>2</v>
      </c>
      <c r="BA367" s="74">
        <v>0</v>
      </c>
      <c r="BB367" s="74">
        <v>2</v>
      </c>
      <c r="BC367" s="74">
        <v>0</v>
      </c>
      <c r="BD367" s="67">
        <v>11</v>
      </c>
      <c r="BE367" s="76">
        <v>8</v>
      </c>
      <c r="BF367" s="74">
        <v>5</v>
      </c>
      <c r="BG367" s="74">
        <v>0</v>
      </c>
      <c r="BH367" s="74">
        <v>3</v>
      </c>
      <c r="BI367" s="74">
        <v>2</v>
      </c>
      <c r="BJ367" s="167" t="s">
        <v>248</v>
      </c>
      <c r="BK367" s="13" t="s">
        <v>119</v>
      </c>
      <c r="BL367" s="74">
        <v>0</v>
      </c>
      <c r="BM367" s="74">
        <v>132</v>
      </c>
      <c r="BN367" s="74">
        <v>0</v>
      </c>
      <c r="BO367" s="74">
        <v>0</v>
      </c>
      <c r="BP367" s="74">
        <v>0</v>
      </c>
      <c r="BQ367" s="74">
        <v>3</v>
      </c>
      <c r="BR367" s="74">
        <v>8</v>
      </c>
      <c r="BS367" s="74">
        <v>10</v>
      </c>
      <c r="BT367" s="74">
        <v>8</v>
      </c>
      <c r="BU367" s="167" t="s">
        <v>248</v>
      </c>
      <c r="BV367" s="13" t="s">
        <v>119</v>
      </c>
      <c r="BW367" s="74">
        <v>70</v>
      </c>
      <c r="BX367" s="74">
        <v>36</v>
      </c>
      <c r="BY367" s="74">
        <v>68</v>
      </c>
      <c r="BZ367" s="74">
        <v>35</v>
      </c>
      <c r="CA367" s="74">
        <v>46</v>
      </c>
      <c r="CB367" s="74">
        <v>20</v>
      </c>
      <c r="CC367" s="74">
        <v>0</v>
      </c>
      <c r="CD367" s="74">
        <v>0</v>
      </c>
      <c r="CE367" s="74">
        <v>0</v>
      </c>
      <c r="CF367" s="74">
        <v>0</v>
      </c>
      <c r="CG367" s="74">
        <v>0</v>
      </c>
      <c r="CH367" s="74">
        <v>0</v>
      </c>
      <c r="CI367" s="74">
        <v>31</v>
      </c>
      <c r="CJ367" s="74">
        <v>19</v>
      </c>
      <c r="CK367" s="74">
        <v>30</v>
      </c>
      <c r="CL367" s="74">
        <v>19</v>
      </c>
      <c r="CM367" s="74">
        <v>11</v>
      </c>
      <c r="CN367" s="74">
        <v>8</v>
      </c>
      <c r="CO367" s="167" t="s">
        <v>248</v>
      </c>
      <c r="CP367" s="13" t="s">
        <v>119</v>
      </c>
      <c r="CQ367" s="5">
        <v>3</v>
      </c>
      <c r="CR367" s="5">
        <v>11</v>
      </c>
      <c r="CS367" s="5">
        <v>0</v>
      </c>
      <c r="CT367" s="5">
        <v>8</v>
      </c>
      <c r="CU367" s="5">
        <v>0</v>
      </c>
      <c r="CV367" s="29">
        <v>22</v>
      </c>
      <c r="CW367" s="5">
        <v>8</v>
      </c>
      <c r="CX367" s="5">
        <v>5</v>
      </c>
      <c r="CY367" s="72">
        <v>5</v>
      </c>
      <c r="CZ367" s="5">
        <v>2</v>
      </c>
      <c r="DA367" s="167" t="s">
        <v>248</v>
      </c>
      <c r="DB367" s="13" t="s">
        <v>119</v>
      </c>
      <c r="DC367" s="74">
        <v>0</v>
      </c>
      <c r="DD367" s="74">
        <v>1</v>
      </c>
      <c r="DE367" s="74">
        <v>1</v>
      </c>
      <c r="DF367" s="74">
        <v>0</v>
      </c>
      <c r="DG367" s="74">
        <v>0</v>
      </c>
      <c r="DH367" s="74">
        <v>0</v>
      </c>
      <c r="DI367" s="74">
        <v>0</v>
      </c>
      <c r="DJ367" s="74">
        <v>1</v>
      </c>
      <c r="DK367" s="74">
        <v>1</v>
      </c>
      <c r="DL367" s="74">
        <v>0</v>
      </c>
      <c r="DM367" s="74">
        <v>0</v>
      </c>
      <c r="DN367" s="74">
        <v>1</v>
      </c>
      <c r="DO367" s="74">
        <v>0</v>
      </c>
      <c r="DP367" s="74">
        <v>0</v>
      </c>
      <c r="DQ367" s="74">
        <v>0</v>
      </c>
      <c r="DR367" s="135"/>
      <c r="DS367" s="138" t="s">
        <v>248</v>
      </c>
      <c r="DT367" s="138" t="s">
        <v>4482</v>
      </c>
      <c r="DU367" s="138">
        <v>101</v>
      </c>
      <c r="DV367" s="138">
        <v>57</v>
      </c>
      <c r="DW367" s="139">
        <v>264</v>
      </c>
      <c r="DX367" s="139">
        <v>4</v>
      </c>
    </row>
    <row r="368" spans="1:128">
      <c r="A368" s="167"/>
      <c r="B368" s="13" t="s">
        <v>120</v>
      </c>
      <c r="C368" s="74">
        <v>358</v>
      </c>
      <c r="D368" s="74">
        <v>200</v>
      </c>
      <c r="E368" s="74">
        <v>59</v>
      </c>
      <c r="F368" s="74">
        <v>44</v>
      </c>
      <c r="G368" s="74">
        <v>123</v>
      </c>
      <c r="H368" s="74">
        <v>72</v>
      </c>
      <c r="I368" s="74">
        <v>82</v>
      </c>
      <c r="J368" s="74">
        <v>34</v>
      </c>
      <c r="K368" s="74">
        <v>0</v>
      </c>
      <c r="L368" s="74">
        <v>0</v>
      </c>
      <c r="M368" s="74">
        <v>107</v>
      </c>
      <c r="N368" s="74">
        <v>57</v>
      </c>
      <c r="O368" s="74">
        <v>19</v>
      </c>
      <c r="P368" s="74">
        <v>4</v>
      </c>
      <c r="Q368" s="74">
        <v>118</v>
      </c>
      <c r="R368" s="74">
        <v>70</v>
      </c>
      <c r="S368" s="74">
        <v>138</v>
      </c>
      <c r="T368" s="74">
        <v>54</v>
      </c>
      <c r="U368" s="67">
        <v>1004</v>
      </c>
      <c r="V368" s="67">
        <v>535</v>
      </c>
      <c r="W368" s="167"/>
      <c r="X368" s="13" t="s">
        <v>120</v>
      </c>
      <c r="Y368" s="74">
        <v>5</v>
      </c>
      <c r="Z368" s="74">
        <v>1</v>
      </c>
      <c r="AA368" s="74">
        <v>1</v>
      </c>
      <c r="AB368" s="74">
        <v>1</v>
      </c>
      <c r="AC368" s="74">
        <v>11</v>
      </c>
      <c r="AD368" s="74">
        <v>6</v>
      </c>
      <c r="AE368" s="74">
        <v>9</v>
      </c>
      <c r="AF368" s="74">
        <v>0</v>
      </c>
      <c r="AG368" s="74">
        <v>0</v>
      </c>
      <c r="AH368" s="74">
        <v>0</v>
      </c>
      <c r="AI368" s="74">
        <v>30</v>
      </c>
      <c r="AJ368" s="74">
        <v>22</v>
      </c>
      <c r="AK368" s="74">
        <v>18</v>
      </c>
      <c r="AL368" s="74">
        <v>4</v>
      </c>
      <c r="AM368" s="74">
        <v>102</v>
      </c>
      <c r="AN368" s="74">
        <v>65</v>
      </c>
      <c r="AO368" s="74">
        <v>0</v>
      </c>
      <c r="AP368" s="74">
        <v>0</v>
      </c>
      <c r="AQ368" s="67">
        <v>176</v>
      </c>
      <c r="AR368" s="67">
        <v>99</v>
      </c>
      <c r="AS368" s="167"/>
      <c r="AT368" s="13" t="s">
        <v>120</v>
      </c>
      <c r="AU368" s="74">
        <v>5</v>
      </c>
      <c r="AV368" s="74">
        <v>1</v>
      </c>
      <c r="AW368" s="74">
        <v>2</v>
      </c>
      <c r="AX368" s="74">
        <v>1</v>
      </c>
      <c r="AY368" s="74">
        <v>0</v>
      </c>
      <c r="AZ368" s="74">
        <v>2</v>
      </c>
      <c r="BA368" s="74">
        <v>2</v>
      </c>
      <c r="BB368" s="74">
        <v>2</v>
      </c>
      <c r="BC368" s="74">
        <v>1</v>
      </c>
      <c r="BD368" s="67">
        <v>16</v>
      </c>
      <c r="BE368" s="76">
        <v>13</v>
      </c>
      <c r="BF368" s="74">
        <v>13</v>
      </c>
      <c r="BG368" s="74">
        <v>13</v>
      </c>
      <c r="BH368" s="74">
        <v>0</v>
      </c>
      <c r="BI368" s="74">
        <v>1</v>
      </c>
      <c r="BJ368" s="167"/>
      <c r="BK368" s="13" t="s">
        <v>120</v>
      </c>
      <c r="BL368" s="74">
        <v>0</v>
      </c>
      <c r="BM368" s="74">
        <v>260</v>
      </c>
      <c r="BN368" s="74">
        <v>90</v>
      </c>
      <c r="BO368" s="74">
        <v>0</v>
      </c>
      <c r="BP368" s="74">
        <v>0</v>
      </c>
      <c r="BQ368" s="74">
        <v>10</v>
      </c>
      <c r="BR368" s="74">
        <v>13</v>
      </c>
      <c r="BS368" s="74">
        <v>13</v>
      </c>
      <c r="BT368" s="74">
        <v>13</v>
      </c>
      <c r="BU368" s="167"/>
      <c r="BV368" s="13" t="s">
        <v>120</v>
      </c>
      <c r="BW368" s="74">
        <v>99</v>
      </c>
      <c r="BX368" s="74">
        <v>67</v>
      </c>
      <c r="BY368" s="74">
        <v>97</v>
      </c>
      <c r="BZ368" s="74">
        <v>66</v>
      </c>
      <c r="CA368" s="74">
        <v>42</v>
      </c>
      <c r="CB368" s="74">
        <v>28</v>
      </c>
      <c r="CC368" s="74">
        <v>29</v>
      </c>
      <c r="CD368" s="74">
        <v>2</v>
      </c>
      <c r="CE368" s="74">
        <v>27</v>
      </c>
      <c r="CF368" s="74">
        <v>2</v>
      </c>
      <c r="CG368" s="74">
        <v>6</v>
      </c>
      <c r="CH368" s="74">
        <v>0</v>
      </c>
      <c r="CI368" s="74">
        <v>196</v>
      </c>
      <c r="CJ368" s="74">
        <v>107</v>
      </c>
      <c r="CK368" s="74">
        <v>195</v>
      </c>
      <c r="CL368" s="74">
        <v>107</v>
      </c>
      <c r="CM368" s="74">
        <v>51</v>
      </c>
      <c r="CN368" s="74">
        <v>22</v>
      </c>
      <c r="CO368" s="167"/>
      <c r="CP368" s="13" t="s">
        <v>120</v>
      </c>
      <c r="CQ368" s="5">
        <v>12</v>
      </c>
      <c r="CR368" s="5">
        <v>9</v>
      </c>
      <c r="CS368" s="5">
        <v>0</v>
      </c>
      <c r="CT368" s="5">
        <v>19</v>
      </c>
      <c r="CU368" s="5">
        <v>0</v>
      </c>
      <c r="CV368" s="29">
        <v>40</v>
      </c>
      <c r="CW368" s="5">
        <v>19</v>
      </c>
      <c r="CX368" s="5">
        <v>14</v>
      </c>
      <c r="CY368" s="72">
        <v>7</v>
      </c>
      <c r="CZ368" s="5">
        <v>2</v>
      </c>
      <c r="DA368" s="167"/>
      <c r="DB368" s="13" t="s">
        <v>120</v>
      </c>
      <c r="DC368" s="74">
        <v>380</v>
      </c>
      <c r="DD368" s="74">
        <v>420</v>
      </c>
      <c r="DE368" s="74">
        <v>354</v>
      </c>
      <c r="DF368" s="74">
        <v>0</v>
      </c>
      <c r="DG368" s="74">
        <v>218</v>
      </c>
      <c r="DH368" s="74">
        <v>0</v>
      </c>
      <c r="DI368" s="74">
        <v>608</v>
      </c>
      <c r="DJ368" s="74">
        <v>100</v>
      </c>
      <c r="DK368" s="74">
        <v>6</v>
      </c>
      <c r="DL368" s="74">
        <v>0</v>
      </c>
      <c r="DM368" s="74">
        <v>2</v>
      </c>
      <c r="DN368" s="74">
        <v>0</v>
      </c>
      <c r="DO368" s="74">
        <v>10</v>
      </c>
      <c r="DP368" s="74">
        <v>26</v>
      </c>
      <c r="DQ368" s="74">
        <v>180</v>
      </c>
      <c r="DR368" s="135"/>
      <c r="DS368" s="138" t="s">
        <v>248</v>
      </c>
      <c r="DT368" s="138" t="s">
        <v>4483</v>
      </c>
      <c r="DU368" s="138">
        <v>324</v>
      </c>
      <c r="DV368" s="138">
        <v>99</v>
      </c>
      <c r="DW368" s="139">
        <v>790</v>
      </c>
      <c r="DX368" s="139">
        <v>2088</v>
      </c>
    </row>
    <row r="369" spans="1:128">
      <c r="A369" s="167"/>
      <c r="B369" s="103" t="s">
        <v>102</v>
      </c>
      <c r="C369" s="105">
        <v>515</v>
      </c>
      <c r="D369" s="105">
        <v>286</v>
      </c>
      <c r="E369" s="105">
        <v>104</v>
      </c>
      <c r="F369" s="105">
        <v>66</v>
      </c>
      <c r="G369" s="105">
        <v>123</v>
      </c>
      <c r="H369" s="105">
        <v>72</v>
      </c>
      <c r="I369" s="105">
        <v>129</v>
      </c>
      <c r="J369" s="105">
        <v>55</v>
      </c>
      <c r="K369" s="105">
        <v>24</v>
      </c>
      <c r="L369" s="105">
        <v>11</v>
      </c>
      <c r="M369" s="105">
        <v>161</v>
      </c>
      <c r="N369" s="105">
        <v>81</v>
      </c>
      <c r="O369" s="105">
        <v>19</v>
      </c>
      <c r="P369" s="105">
        <v>4</v>
      </c>
      <c r="Q369" s="105">
        <v>166</v>
      </c>
      <c r="R369" s="105">
        <v>93</v>
      </c>
      <c r="S369" s="105">
        <v>138</v>
      </c>
      <c r="T369" s="105">
        <v>54</v>
      </c>
      <c r="U369" s="105">
        <v>1379</v>
      </c>
      <c r="V369" s="105">
        <v>722</v>
      </c>
      <c r="W369" s="167"/>
      <c r="X369" s="103" t="s">
        <v>102</v>
      </c>
      <c r="Y369" s="105">
        <v>9</v>
      </c>
      <c r="Z369" s="105">
        <v>2</v>
      </c>
      <c r="AA369" s="105">
        <v>4</v>
      </c>
      <c r="AB369" s="105">
        <v>3</v>
      </c>
      <c r="AC369" s="105">
        <v>11</v>
      </c>
      <c r="AD369" s="105">
        <v>6</v>
      </c>
      <c r="AE369" s="105">
        <v>12</v>
      </c>
      <c r="AF369" s="105">
        <v>0</v>
      </c>
      <c r="AG369" s="105">
        <v>0</v>
      </c>
      <c r="AH369" s="105">
        <v>0</v>
      </c>
      <c r="AI369" s="105">
        <v>42</v>
      </c>
      <c r="AJ369" s="105">
        <v>29</v>
      </c>
      <c r="AK369" s="105">
        <v>18</v>
      </c>
      <c r="AL369" s="105">
        <v>4</v>
      </c>
      <c r="AM369" s="105">
        <v>121</v>
      </c>
      <c r="AN369" s="105">
        <v>75</v>
      </c>
      <c r="AO369" s="105">
        <v>0</v>
      </c>
      <c r="AP369" s="105">
        <v>0</v>
      </c>
      <c r="AQ369" s="105">
        <v>217</v>
      </c>
      <c r="AR369" s="105">
        <v>119</v>
      </c>
      <c r="AS369" s="167"/>
      <c r="AT369" s="103" t="s">
        <v>102</v>
      </c>
      <c r="AU369" s="105">
        <v>8</v>
      </c>
      <c r="AV369" s="105">
        <v>3</v>
      </c>
      <c r="AW369" s="105">
        <v>2</v>
      </c>
      <c r="AX369" s="105">
        <v>2</v>
      </c>
      <c r="AY369" s="105">
        <v>1</v>
      </c>
      <c r="AZ369" s="105">
        <v>4</v>
      </c>
      <c r="BA369" s="105">
        <v>2</v>
      </c>
      <c r="BB369" s="105">
        <v>4</v>
      </c>
      <c r="BC369" s="105">
        <v>1</v>
      </c>
      <c r="BD369" s="105">
        <v>27</v>
      </c>
      <c r="BE369" s="105">
        <v>21</v>
      </c>
      <c r="BF369" s="105">
        <v>18</v>
      </c>
      <c r="BG369" s="105">
        <v>13</v>
      </c>
      <c r="BH369" s="105">
        <v>3</v>
      </c>
      <c r="BI369" s="105">
        <v>3</v>
      </c>
      <c r="BJ369" s="167"/>
      <c r="BK369" s="103" t="s">
        <v>102</v>
      </c>
      <c r="BL369" s="105">
        <v>0</v>
      </c>
      <c r="BM369" s="105">
        <v>392</v>
      </c>
      <c r="BN369" s="105">
        <v>90</v>
      </c>
      <c r="BO369" s="105">
        <v>0</v>
      </c>
      <c r="BP369" s="105">
        <v>0</v>
      </c>
      <c r="BQ369" s="105">
        <v>13</v>
      </c>
      <c r="BR369" s="105">
        <v>21</v>
      </c>
      <c r="BS369" s="105">
        <v>23</v>
      </c>
      <c r="BT369" s="105">
        <v>21</v>
      </c>
      <c r="BU369" s="167"/>
      <c r="BV369" s="103" t="s">
        <v>102</v>
      </c>
      <c r="BW369" s="105">
        <v>169</v>
      </c>
      <c r="BX369" s="105">
        <v>103</v>
      </c>
      <c r="BY369" s="105">
        <v>165</v>
      </c>
      <c r="BZ369" s="105">
        <v>101</v>
      </c>
      <c r="CA369" s="105">
        <v>88</v>
      </c>
      <c r="CB369" s="105">
        <v>48</v>
      </c>
      <c r="CC369" s="105">
        <v>29</v>
      </c>
      <c r="CD369" s="105">
        <v>2</v>
      </c>
      <c r="CE369" s="105">
        <v>27</v>
      </c>
      <c r="CF369" s="105">
        <v>2</v>
      </c>
      <c r="CG369" s="105">
        <v>6</v>
      </c>
      <c r="CH369" s="105">
        <v>0</v>
      </c>
      <c r="CI369" s="105">
        <v>227</v>
      </c>
      <c r="CJ369" s="105">
        <v>126</v>
      </c>
      <c r="CK369" s="105">
        <v>225</v>
      </c>
      <c r="CL369" s="105">
        <v>126</v>
      </c>
      <c r="CM369" s="105">
        <v>62</v>
      </c>
      <c r="CN369" s="105">
        <v>30</v>
      </c>
      <c r="CO369" s="167"/>
      <c r="CP369" s="105" t="s">
        <v>102</v>
      </c>
      <c r="CQ369" s="105">
        <v>15</v>
      </c>
      <c r="CR369" s="105">
        <v>20</v>
      </c>
      <c r="CS369" s="105">
        <v>0</v>
      </c>
      <c r="CT369" s="105">
        <v>27</v>
      </c>
      <c r="CU369" s="105">
        <v>0</v>
      </c>
      <c r="CV369" s="105">
        <v>62</v>
      </c>
      <c r="CW369" s="105">
        <v>27</v>
      </c>
      <c r="CX369" s="105">
        <v>19</v>
      </c>
      <c r="CY369" s="105">
        <v>12</v>
      </c>
      <c r="CZ369" s="105">
        <v>4</v>
      </c>
      <c r="DA369" s="167"/>
      <c r="DB369" s="103" t="s">
        <v>102</v>
      </c>
      <c r="DC369" s="105">
        <v>380</v>
      </c>
      <c r="DD369" s="105">
        <v>421</v>
      </c>
      <c r="DE369" s="105">
        <v>355</v>
      </c>
      <c r="DF369" s="105">
        <v>0</v>
      </c>
      <c r="DG369" s="105">
        <v>218</v>
      </c>
      <c r="DH369" s="105">
        <v>0</v>
      </c>
      <c r="DI369" s="105">
        <v>608</v>
      </c>
      <c r="DJ369" s="105">
        <v>101</v>
      </c>
      <c r="DK369" s="105">
        <v>7</v>
      </c>
      <c r="DL369" s="105">
        <v>0</v>
      </c>
      <c r="DM369" s="105">
        <v>2</v>
      </c>
      <c r="DN369" s="105">
        <v>1</v>
      </c>
      <c r="DO369" s="105">
        <v>10</v>
      </c>
      <c r="DP369" s="105">
        <v>26</v>
      </c>
      <c r="DQ369" s="105">
        <v>180</v>
      </c>
      <c r="DR369" s="135"/>
      <c r="DS369" s="138" t="s">
        <v>248</v>
      </c>
      <c r="DT369" s="138" t="s">
        <v>4484</v>
      </c>
      <c r="DU369" s="138">
        <v>425</v>
      </c>
      <c r="DV369" s="138">
        <v>156</v>
      </c>
      <c r="DW369" s="139">
        <v>1054</v>
      </c>
      <c r="DX369" s="139">
        <v>2092</v>
      </c>
    </row>
    <row r="370" spans="1:128">
      <c r="A370" s="163" t="s">
        <v>397</v>
      </c>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t="s">
        <v>398</v>
      </c>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t="s">
        <v>399</v>
      </c>
      <c r="AT370" s="163"/>
      <c r="AU370" s="163"/>
      <c r="AV370" s="163"/>
      <c r="AW370" s="163"/>
      <c r="AX370" s="163"/>
      <c r="AY370" s="163"/>
      <c r="AZ370" s="163"/>
      <c r="BA370" s="163"/>
      <c r="BB370" s="163"/>
      <c r="BC370" s="163"/>
      <c r="BD370" s="163"/>
      <c r="BE370" s="163"/>
      <c r="BF370" s="163"/>
      <c r="BG370" s="163"/>
      <c r="BH370" s="163"/>
      <c r="BI370" s="163"/>
      <c r="BJ370" s="163" t="s">
        <v>400</v>
      </c>
      <c r="BK370" s="163"/>
      <c r="BL370" s="163"/>
      <c r="BM370" s="163"/>
      <c r="BN370" s="163"/>
      <c r="BO370" s="163"/>
      <c r="BP370" s="163"/>
      <c r="BQ370" s="163"/>
      <c r="BR370" s="163"/>
      <c r="BS370" s="163"/>
      <c r="BT370" s="163"/>
      <c r="BU370" s="163" t="s">
        <v>4589</v>
      </c>
      <c r="BV370" s="163"/>
      <c r="BW370" s="163"/>
      <c r="BX370" s="163"/>
      <c r="BY370" s="163"/>
      <c r="BZ370" s="163"/>
      <c r="CA370" s="163"/>
      <c r="CB370" s="163"/>
      <c r="CC370" s="163"/>
      <c r="CD370" s="163"/>
      <c r="CE370" s="163"/>
      <c r="CF370" s="163"/>
      <c r="CG370" s="163"/>
      <c r="CH370" s="163"/>
      <c r="CI370" s="163"/>
      <c r="CJ370" s="163"/>
      <c r="CK370" s="163"/>
      <c r="CL370" s="163"/>
      <c r="CM370" s="163"/>
      <c r="CN370" s="163"/>
      <c r="CO370" s="163" t="s">
        <v>401</v>
      </c>
      <c r="CP370" s="163"/>
      <c r="CQ370" s="163"/>
      <c r="CR370" s="163"/>
      <c r="CS370" s="163"/>
      <c r="CT370" s="163"/>
      <c r="CU370" s="163"/>
      <c r="CV370" s="163"/>
      <c r="CW370" s="163"/>
      <c r="CX370" s="163"/>
      <c r="CY370" s="163"/>
      <c r="CZ370" s="163"/>
      <c r="DA370" s="163" t="s">
        <v>402</v>
      </c>
      <c r="DB370" s="163"/>
      <c r="DC370" s="163"/>
      <c r="DD370" s="163"/>
      <c r="DE370" s="163"/>
      <c r="DF370" s="163"/>
      <c r="DG370" s="163"/>
      <c r="DH370" s="163"/>
      <c r="DI370" s="163"/>
      <c r="DJ370" s="163"/>
      <c r="DK370" s="163"/>
      <c r="DL370" s="163"/>
      <c r="DM370" s="163"/>
      <c r="DN370" s="163"/>
      <c r="DO370" s="163"/>
      <c r="DP370" s="163"/>
      <c r="DQ370" s="163"/>
      <c r="DR370" s="135"/>
      <c r="DS370" s="138" t="s">
        <v>397</v>
      </c>
      <c r="DT370" s="138" t="s">
        <v>397</v>
      </c>
      <c r="DU370" s="138">
        <v>0</v>
      </c>
      <c r="DV370" s="138">
        <v>0</v>
      </c>
      <c r="DW370" s="139">
        <v>0</v>
      </c>
      <c r="DX370" s="139">
        <v>0</v>
      </c>
    </row>
    <row r="371" spans="1:128">
      <c r="A371" s="163" t="s">
        <v>4174</v>
      </c>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t="s">
        <v>4174</v>
      </c>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t="s">
        <v>4174</v>
      </c>
      <c r="AT371" s="163"/>
      <c r="AU371" s="163"/>
      <c r="AV371" s="163"/>
      <c r="AW371" s="163"/>
      <c r="AX371" s="163"/>
      <c r="AY371" s="163"/>
      <c r="AZ371" s="163"/>
      <c r="BA371" s="163"/>
      <c r="BB371" s="163"/>
      <c r="BC371" s="163"/>
      <c r="BD371" s="163"/>
      <c r="BE371" s="163"/>
      <c r="BF371" s="163"/>
      <c r="BG371" s="163"/>
      <c r="BH371" s="163"/>
      <c r="BI371" s="163"/>
      <c r="BJ371" s="185" t="s">
        <v>4174</v>
      </c>
      <c r="BK371" s="185"/>
      <c r="BL371" s="185"/>
      <c r="BM371" s="185"/>
      <c r="BN371" s="185"/>
      <c r="BO371" s="185"/>
      <c r="BP371" s="185"/>
      <c r="BQ371" s="185"/>
      <c r="BR371" s="185"/>
      <c r="BS371" s="185"/>
      <c r="BT371" s="185"/>
      <c r="BU371" s="210" t="s">
        <v>4175</v>
      </c>
      <c r="BV371" s="210"/>
      <c r="BW371" s="210"/>
      <c r="BX371" s="210"/>
      <c r="BY371" s="210"/>
      <c r="BZ371" s="210"/>
      <c r="CA371" s="210"/>
      <c r="CB371" s="210"/>
      <c r="CC371" s="210"/>
      <c r="CD371" s="210"/>
      <c r="CE371" s="210"/>
      <c r="CF371" s="210"/>
      <c r="CG371" s="210"/>
      <c r="CH371" s="210"/>
      <c r="CI371" s="210"/>
      <c r="CJ371" s="210"/>
      <c r="CK371" s="210"/>
      <c r="CL371" s="210"/>
      <c r="CM371" s="210"/>
      <c r="CN371" s="210"/>
      <c r="CO371" s="163" t="s">
        <v>4174</v>
      </c>
      <c r="CP371" s="163"/>
      <c r="CQ371" s="163"/>
      <c r="CR371" s="163"/>
      <c r="CS371" s="163"/>
      <c r="CT371" s="163"/>
      <c r="CU371" s="163"/>
      <c r="CV371" s="163"/>
      <c r="CW371" s="163"/>
      <c r="CX371" s="163"/>
      <c r="CY371" s="163"/>
      <c r="CZ371" s="163"/>
      <c r="DA371" s="185" t="s">
        <v>4174</v>
      </c>
      <c r="DB371" s="185"/>
      <c r="DC371" s="185"/>
      <c r="DD371" s="185"/>
      <c r="DE371" s="185"/>
      <c r="DF371" s="185"/>
      <c r="DG371" s="185"/>
      <c r="DH371" s="185"/>
      <c r="DI371" s="185"/>
      <c r="DJ371" s="185"/>
      <c r="DK371" s="185"/>
      <c r="DL371" s="185"/>
      <c r="DM371" s="185"/>
      <c r="DN371" s="185"/>
      <c r="DO371" s="185"/>
      <c r="DP371" s="185"/>
      <c r="DQ371" s="185"/>
      <c r="DR371" s="135"/>
      <c r="DS371" s="138" t="s">
        <v>4174</v>
      </c>
      <c r="DT371" s="138" t="s">
        <v>4174</v>
      </c>
      <c r="DU371" s="138">
        <v>0</v>
      </c>
      <c r="DV371" s="138">
        <v>0</v>
      </c>
      <c r="DW371" s="139">
        <v>0</v>
      </c>
      <c r="DX371" s="139">
        <v>0</v>
      </c>
    </row>
    <row r="372" spans="1:128" ht="14.45" customHeight="1">
      <c r="A372" s="164" t="s">
        <v>2</v>
      </c>
      <c r="B372" s="164" t="s">
        <v>113</v>
      </c>
      <c r="C372" s="163" t="s">
        <v>41</v>
      </c>
      <c r="D372" s="163"/>
      <c r="E372" s="163" t="s">
        <v>101</v>
      </c>
      <c r="F372" s="163"/>
      <c r="G372" s="163" t="s">
        <v>42</v>
      </c>
      <c r="H372" s="163"/>
      <c r="I372" s="163" t="s">
        <v>43</v>
      </c>
      <c r="J372" s="163"/>
      <c r="K372" s="209" t="s">
        <v>44</v>
      </c>
      <c r="L372" s="209"/>
      <c r="M372" s="163" t="s">
        <v>390</v>
      </c>
      <c r="N372" s="163"/>
      <c r="O372" s="163" t="s">
        <v>391</v>
      </c>
      <c r="P372" s="163"/>
      <c r="Q372" s="163" t="s">
        <v>392</v>
      </c>
      <c r="R372" s="163"/>
      <c r="S372" s="163" t="s">
        <v>393</v>
      </c>
      <c r="T372" s="163"/>
      <c r="U372" s="163" t="s">
        <v>102</v>
      </c>
      <c r="V372" s="163"/>
      <c r="W372" s="164" t="s">
        <v>2</v>
      </c>
      <c r="X372" s="164" t="s">
        <v>113</v>
      </c>
      <c r="Y372" s="163" t="s">
        <v>41</v>
      </c>
      <c r="Z372" s="163"/>
      <c r="AA372" s="163" t="s">
        <v>101</v>
      </c>
      <c r="AB372" s="163"/>
      <c r="AC372" s="163" t="s">
        <v>42</v>
      </c>
      <c r="AD372" s="163"/>
      <c r="AE372" s="163" t="s">
        <v>43</v>
      </c>
      <c r="AF372" s="163"/>
      <c r="AG372" s="209" t="s">
        <v>44</v>
      </c>
      <c r="AH372" s="209"/>
      <c r="AI372" s="163" t="s">
        <v>390</v>
      </c>
      <c r="AJ372" s="163"/>
      <c r="AK372" s="163" t="s">
        <v>391</v>
      </c>
      <c r="AL372" s="163"/>
      <c r="AM372" s="163" t="s">
        <v>392</v>
      </c>
      <c r="AN372" s="163"/>
      <c r="AO372" s="163" t="s">
        <v>393</v>
      </c>
      <c r="AP372" s="163"/>
      <c r="AQ372" s="163" t="s">
        <v>102</v>
      </c>
      <c r="AR372" s="163"/>
      <c r="AS372" s="164" t="s">
        <v>2</v>
      </c>
      <c r="AT372" s="164" t="s">
        <v>113</v>
      </c>
      <c r="AU372" s="164" t="s">
        <v>363</v>
      </c>
      <c r="AV372" s="164"/>
      <c r="AW372" s="164"/>
      <c r="AX372" s="164"/>
      <c r="AY372" s="164"/>
      <c r="AZ372" s="164"/>
      <c r="BA372" s="164"/>
      <c r="BB372" s="164"/>
      <c r="BC372" s="164"/>
      <c r="BD372" s="164"/>
      <c r="BE372" s="164" t="s">
        <v>165</v>
      </c>
      <c r="BF372" s="164"/>
      <c r="BG372" s="164"/>
      <c r="BH372" s="164"/>
      <c r="BI372" s="164" t="s">
        <v>168</v>
      </c>
      <c r="BJ372" s="164" t="s">
        <v>2</v>
      </c>
      <c r="BK372" s="164" t="s">
        <v>113</v>
      </c>
      <c r="BL372" s="185" t="s">
        <v>169</v>
      </c>
      <c r="BM372" s="185"/>
      <c r="BN372" s="185"/>
      <c r="BO372" s="185"/>
      <c r="BP372" s="185"/>
      <c r="BQ372" s="185"/>
      <c r="BR372" s="185"/>
      <c r="BS372" s="185"/>
      <c r="BT372" s="185"/>
      <c r="BU372" s="164" t="s">
        <v>2</v>
      </c>
      <c r="BV372" s="164" t="s">
        <v>113</v>
      </c>
      <c r="BW372" s="185" t="s">
        <v>394</v>
      </c>
      <c r="BX372" s="185"/>
      <c r="BY372" s="185"/>
      <c r="BZ372" s="185"/>
      <c r="CA372" s="185"/>
      <c r="CB372" s="185"/>
      <c r="CC372" s="185" t="s">
        <v>395</v>
      </c>
      <c r="CD372" s="185"/>
      <c r="CE372" s="185"/>
      <c r="CF372" s="185"/>
      <c r="CG372" s="185"/>
      <c r="CH372" s="185"/>
      <c r="CI372" s="185" t="s">
        <v>396</v>
      </c>
      <c r="CJ372" s="185"/>
      <c r="CK372" s="185"/>
      <c r="CL372" s="185"/>
      <c r="CM372" s="185"/>
      <c r="CN372" s="185"/>
      <c r="CO372" s="190" t="s">
        <v>2</v>
      </c>
      <c r="CP372" s="190" t="s">
        <v>113</v>
      </c>
      <c r="CQ372" s="163" t="s">
        <v>166</v>
      </c>
      <c r="CR372" s="163"/>
      <c r="CS372" s="163"/>
      <c r="CT372" s="163"/>
      <c r="CU372" s="163"/>
      <c r="CV372" s="163"/>
      <c r="CW372" s="163"/>
      <c r="CX372" s="163"/>
      <c r="CY372" s="163" t="s">
        <v>167</v>
      </c>
      <c r="CZ372" s="163"/>
      <c r="DA372" s="164" t="s">
        <v>2</v>
      </c>
      <c r="DB372" s="164" t="s">
        <v>113</v>
      </c>
      <c r="DC372" s="185" t="s">
        <v>371</v>
      </c>
      <c r="DD372" s="185"/>
      <c r="DE372" s="185"/>
      <c r="DF372" s="185"/>
      <c r="DG372" s="185"/>
      <c r="DH372" s="185"/>
      <c r="DI372" s="185"/>
      <c r="DJ372" s="185"/>
      <c r="DK372" s="185"/>
      <c r="DL372" s="185"/>
      <c r="DM372" s="185"/>
      <c r="DN372" s="185"/>
      <c r="DO372" s="185"/>
      <c r="DP372" s="185"/>
      <c r="DQ372" s="185"/>
      <c r="DR372" s="135"/>
      <c r="DS372" s="138" t="s">
        <v>2</v>
      </c>
      <c r="DT372" s="138" t="s">
        <v>4244</v>
      </c>
      <c r="DU372" s="138" t="e">
        <v>#VALUE!</v>
      </c>
      <c r="DV372" s="138">
        <v>0</v>
      </c>
      <c r="DW372" s="139" t="e">
        <v>#VALUE!</v>
      </c>
      <c r="DX372" s="139">
        <v>0</v>
      </c>
    </row>
    <row r="373" spans="1:128" ht="14.45" customHeight="1">
      <c r="A373" s="164"/>
      <c r="B373" s="164"/>
      <c r="C373" s="164" t="s">
        <v>170</v>
      </c>
      <c r="D373" s="164" t="s">
        <v>57</v>
      </c>
      <c r="E373" s="164" t="s">
        <v>170</v>
      </c>
      <c r="F373" s="164" t="s">
        <v>57</v>
      </c>
      <c r="G373" s="164" t="s">
        <v>170</v>
      </c>
      <c r="H373" s="164" t="s">
        <v>57</v>
      </c>
      <c r="I373" s="164" t="s">
        <v>170</v>
      </c>
      <c r="J373" s="164" t="s">
        <v>57</v>
      </c>
      <c r="K373" s="164" t="s">
        <v>170</v>
      </c>
      <c r="L373" s="164" t="s">
        <v>57</v>
      </c>
      <c r="M373" s="164" t="s">
        <v>170</v>
      </c>
      <c r="N373" s="164" t="s">
        <v>57</v>
      </c>
      <c r="O373" s="164" t="s">
        <v>170</v>
      </c>
      <c r="P373" s="164" t="s">
        <v>57</v>
      </c>
      <c r="Q373" s="164" t="s">
        <v>170</v>
      </c>
      <c r="R373" s="164" t="s">
        <v>57</v>
      </c>
      <c r="S373" s="164" t="s">
        <v>170</v>
      </c>
      <c r="T373" s="164" t="s">
        <v>57</v>
      </c>
      <c r="U373" s="164" t="s">
        <v>170</v>
      </c>
      <c r="V373" s="164" t="s">
        <v>57</v>
      </c>
      <c r="W373" s="164"/>
      <c r="X373" s="164"/>
      <c r="Y373" s="164" t="s">
        <v>170</v>
      </c>
      <c r="Z373" s="164" t="s">
        <v>57</v>
      </c>
      <c r="AA373" s="164" t="s">
        <v>170</v>
      </c>
      <c r="AB373" s="164" t="s">
        <v>57</v>
      </c>
      <c r="AC373" s="164" t="s">
        <v>170</v>
      </c>
      <c r="AD373" s="164" t="s">
        <v>57</v>
      </c>
      <c r="AE373" s="164" t="s">
        <v>170</v>
      </c>
      <c r="AF373" s="164" t="s">
        <v>57</v>
      </c>
      <c r="AG373" s="164" t="s">
        <v>170</v>
      </c>
      <c r="AH373" s="164" t="s">
        <v>57</v>
      </c>
      <c r="AI373" s="164" t="s">
        <v>170</v>
      </c>
      <c r="AJ373" s="164" t="s">
        <v>57</v>
      </c>
      <c r="AK373" s="164" t="s">
        <v>170</v>
      </c>
      <c r="AL373" s="164" t="s">
        <v>57</v>
      </c>
      <c r="AM373" s="164" t="s">
        <v>170</v>
      </c>
      <c r="AN373" s="164" t="s">
        <v>57</v>
      </c>
      <c r="AO373" s="164" t="s">
        <v>170</v>
      </c>
      <c r="AP373" s="164" t="s">
        <v>57</v>
      </c>
      <c r="AQ373" s="164" t="s">
        <v>170</v>
      </c>
      <c r="AR373" s="164" t="s">
        <v>57</v>
      </c>
      <c r="AS373" s="164"/>
      <c r="AT373" s="164"/>
      <c r="AU373" s="164" t="s">
        <v>41</v>
      </c>
      <c r="AV373" s="164" t="s">
        <v>101</v>
      </c>
      <c r="AW373" s="164" t="s">
        <v>42</v>
      </c>
      <c r="AX373" s="164" t="s">
        <v>43</v>
      </c>
      <c r="AY373" s="164" t="s">
        <v>44</v>
      </c>
      <c r="AZ373" s="164" t="s">
        <v>390</v>
      </c>
      <c r="BA373" s="164" t="s">
        <v>391</v>
      </c>
      <c r="BB373" s="164" t="s">
        <v>392</v>
      </c>
      <c r="BC373" s="164" t="s">
        <v>393</v>
      </c>
      <c r="BD373" s="164" t="s">
        <v>102</v>
      </c>
      <c r="BE373" s="204" t="s">
        <v>433</v>
      </c>
      <c r="BF373" s="204" t="s">
        <v>279</v>
      </c>
      <c r="BG373" s="204" t="s">
        <v>172</v>
      </c>
      <c r="BH373" s="204" t="s">
        <v>173</v>
      </c>
      <c r="BI373" s="164"/>
      <c r="BJ373" s="164"/>
      <c r="BK373" s="164"/>
      <c r="BL373" s="200" t="s">
        <v>434</v>
      </c>
      <c r="BM373" s="200" t="s">
        <v>344</v>
      </c>
      <c r="BN373" s="200" t="s">
        <v>435</v>
      </c>
      <c r="BO373" s="200" t="s">
        <v>436</v>
      </c>
      <c r="BP373" s="200" t="s">
        <v>437</v>
      </c>
      <c r="BQ373" s="200" t="s">
        <v>175</v>
      </c>
      <c r="BR373" s="200" t="s">
        <v>176</v>
      </c>
      <c r="BS373" s="200" t="s">
        <v>69</v>
      </c>
      <c r="BT373" s="200" t="s">
        <v>70</v>
      </c>
      <c r="BU373" s="164"/>
      <c r="BV373" s="164"/>
      <c r="BW373" s="185" t="s">
        <v>417</v>
      </c>
      <c r="BX373" s="185"/>
      <c r="BY373" s="185" t="s">
        <v>418</v>
      </c>
      <c r="BZ373" s="185"/>
      <c r="CA373" s="185" t="s">
        <v>419</v>
      </c>
      <c r="CB373" s="185"/>
      <c r="CC373" s="185" t="s">
        <v>417</v>
      </c>
      <c r="CD373" s="185"/>
      <c r="CE373" s="185" t="s">
        <v>418</v>
      </c>
      <c r="CF373" s="185"/>
      <c r="CG373" s="185" t="s">
        <v>419</v>
      </c>
      <c r="CH373" s="185"/>
      <c r="CI373" s="185" t="s">
        <v>417</v>
      </c>
      <c r="CJ373" s="185"/>
      <c r="CK373" s="185" t="s">
        <v>418</v>
      </c>
      <c r="CL373" s="185"/>
      <c r="CM373" s="185" t="s">
        <v>419</v>
      </c>
      <c r="CN373" s="185"/>
      <c r="CO373" s="190"/>
      <c r="CP373" s="190"/>
      <c r="CQ373" s="189" t="s">
        <v>338</v>
      </c>
      <c r="CR373" s="189" t="s">
        <v>341</v>
      </c>
      <c r="CS373" s="189" t="s">
        <v>339</v>
      </c>
      <c r="CT373" s="189" t="s">
        <v>340</v>
      </c>
      <c r="CU373" s="189" t="s">
        <v>342</v>
      </c>
      <c r="CV373" s="189" t="s">
        <v>66</v>
      </c>
      <c r="CW373" s="189" t="s">
        <v>174</v>
      </c>
      <c r="CX373" s="189" t="s">
        <v>280</v>
      </c>
      <c r="CY373" s="189" t="s">
        <v>66</v>
      </c>
      <c r="CZ373" s="189" t="s">
        <v>174</v>
      </c>
      <c r="DA373" s="164"/>
      <c r="DB373" s="164"/>
      <c r="DC373" s="189" t="s">
        <v>60</v>
      </c>
      <c r="DD373" s="189" t="s">
        <v>62</v>
      </c>
      <c r="DE373" s="189" t="s">
        <v>96</v>
      </c>
      <c r="DF373" s="189" t="s">
        <v>97</v>
      </c>
      <c r="DG373" s="189" t="s">
        <v>421</v>
      </c>
      <c r="DH373" s="189" t="s">
        <v>98</v>
      </c>
      <c r="DI373" s="189" t="s">
        <v>99</v>
      </c>
      <c r="DJ373" s="189" t="s">
        <v>83</v>
      </c>
      <c r="DK373" s="189" t="s">
        <v>420</v>
      </c>
      <c r="DL373" s="189" t="s">
        <v>100</v>
      </c>
      <c r="DM373" s="189" t="s">
        <v>422</v>
      </c>
      <c r="DN373" s="189" t="s">
        <v>86</v>
      </c>
      <c r="DO373" s="189" t="s">
        <v>68</v>
      </c>
      <c r="DP373" s="189" t="s">
        <v>67</v>
      </c>
      <c r="DQ373" s="189" t="s">
        <v>0</v>
      </c>
      <c r="DR373" s="135"/>
      <c r="DS373" s="138" t="s">
        <v>2</v>
      </c>
      <c r="DT373" s="138" t="s">
        <v>2</v>
      </c>
      <c r="DU373" s="138" t="e">
        <v>#VALUE!</v>
      </c>
      <c r="DV373" s="138" t="e">
        <v>#VALUE!</v>
      </c>
      <c r="DW373" s="139" t="e">
        <v>#VALUE!</v>
      </c>
      <c r="DX373" s="139">
        <v>0</v>
      </c>
    </row>
    <row r="374" spans="1:128" ht="24" customHeight="1">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204"/>
      <c r="BF374" s="204"/>
      <c r="BG374" s="204"/>
      <c r="BH374" s="204"/>
      <c r="BI374" s="164"/>
      <c r="BJ374" s="164"/>
      <c r="BK374" s="164"/>
      <c r="BL374" s="200"/>
      <c r="BM374" s="200"/>
      <c r="BN374" s="200"/>
      <c r="BO374" s="200"/>
      <c r="BP374" s="200"/>
      <c r="BQ374" s="200"/>
      <c r="BR374" s="200"/>
      <c r="BS374" s="200"/>
      <c r="BT374" s="200"/>
      <c r="BU374" s="164"/>
      <c r="BV374" s="164"/>
      <c r="BW374" s="67" t="s">
        <v>170</v>
      </c>
      <c r="BX374" s="67" t="s">
        <v>57</v>
      </c>
      <c r="BY374" s="67" t="s">
        <v>170</v>
      </c>
      <c r="BZ374" s="67" t="s">
        <v>57</v>
      </c>
      <c r="CA374" s="67" t="s">
        <v>170</v>
      </c>
      <c r="CB374" s="67" t="s">
        <v>57</v>
      </c>
      <c r="CC374" s="67" t="s">
        <v>170</v>
      </c>
      <c r="CD374" s="67" t="s">
        <v>57</v>
      </c>
      <c r="CE374" s="67" t="s">
        <v>170</v>
      </c>
      <c r="CF374" s="67" t="s">
        <v>57</v>
      </c>
      <c r="CG374" s="67" t="s">
        <v>170</v>
      </c>
      <c r="CH374" s="67" t="s">
        <v>57</v>
      </c>
      <c r="CI374" s="67" t="s">
        <v>170</v>
      </c>
      <c r="CJ374" s="67" t="s">
        <v>57</v>
      </c>
      <c r="CK374" s="67" t="s">
        <v>170</v>
      </c>
      <c r="CL374" s="67" t="s">
        <v>57</v>
      </c>
      <c r="CM374" s="67" t="s">
        <v>170</v>
      </c>
      <c r="CN374" s="67" t="s">
        <v>57</v>
      </c>
      <c r="CO374" s="190"/>
      <c r="CP374" s="190"/>
      <c r="CQ374" s="189"/>
      <c r="CR374" s="189"/>
      <c r="CS374" s="189"/>
      <c r="CT374" s="189"/>
      <c r="CU374" s="189"/>
      <c r="CV374" s="189"/>
      <c r="CW374" s="189"/>
      <c r="CX374" s="189"/>
      <c r="CY374" s="189"/>
      <c r="CZ374" s="189"/>
      <c r="DA374" s="164"/>
      <c r="DB374" s="164"/>
      <c r="DC374" s="189"/>
      <c r="DD374" s="189"/>
      <c r="DE374" s="189"/>
      <c r="DF374" s="189"/>
      <c r="DG374" s="189"/>
      <c r="DH374" s="189"/>
      <c r="DI374" s="189"/>
      <c r="DJ374" s="189"/>
      <c r="DK374" s="189"/>
      <c r="DL374" s="189"/>
      <c r="DM374" s="189"/>
      <c r="DN374" s="189"/>
      <c r="DO374" s="189"/>
      <c r="DP374" s="189"/>
      <c r="DQ374" s="189"/>
      <c r="DR374" s="135"/>
      <c r="DS374" s="138" t="s">
        <v>2</v>
      </c>
      <c r="DT374" s="138" t="s">
        <v>2</v>
      </c>
      <c r="DU374" s="138" t="e">
        <v>#VALUE!</v>
      </c>
      <c r="DV374" s="138" t="e">
        <v>#VALUE!</v>
      </c>
      <c r="DW374" s="139">
        <v>0</v>
      </c>
      <c r="DX374" s="139">
        <v>0</v>
      </c>
    </row>
    <row r="375" spans="1:128">
      <c r="A375" s="73" t="s">
        <v>140</v>
      </c>
      <c r="B375" s="78"/>
      <c r="C375" s="211"/>
      <c r="D375" s="211"/>
      <c r="E375" s="211"/>
      <c r="F375" s="211"/>
      <c r="G375" s="211"/>
      <c r="H375" s="211"/>
      <c r="I375" s="211"/>
      <c r="J375" s="211"/>
      <c r="K375" s="211"/>
      <c r="L375" s="211"/>
      <c r="M375" s="211"/>
      <c r="N375" s="211"/>
      <c r="O375" s="211"/>
      <c r="P375" s="211"/>
      <c r="Q375" s="211"/>
      <c r="R375" s="211"/>
      <c r="S375" s="211"/>
      <c r="T375" s="211"/>
      <c r="U375" s="67"/>
      <c r="V375" s="67"/>
      <c r="W375" s="73" t="s">
        <v>140</v>
      </c>
      <c r="X375" s="78"/>
      <c r="Y375" s="211"/>
      <c r="Z375" s="211"/>
      <c r="AA375" s="211"/>
      <c r="AB375" s="211"/>
      <c r="AC375" s="211"/>
      <c r="AD375" s="211"/>
      <c r="AE375" s="211"/>
      <c r="AF375" s="211"/>
      <c r="AG375" s="211"/>
      <c r="AH375" s="211"/>
      <c r="AI375" s="211"/>
      <c r="AJ375" s="211"/>
      <c r="AK375" s="211"/>
      <c r="AL375" s="211"/>
      <c r="AM375" s="211"/>
      <c r="AN375" s="211"/>
      <c r="AO375" s="211"/>
      <c r="AP375" s="211"/>
      <c r="AQ375" s="67"/>
      <c r="AR375" s="67"/>
      <c r="AS375" s="73" t="s">
        <v>140</v>
      </c>
      <c r="AT375" s="78"/>
      <c r="AU375" s="211"/>
      <c r="AV375" s="211"/>
      <c r="AW375" s="211"/>
      <c r="AX375" s="211"/>
      <c r="AY375" s="211"/>
      <c r="AZ375" s="211"/>
      <c r="BA375" s="211"/>
      <c r="BB375" s="211"/>
      <c r="BC375" s="211"/>
      <c r="BD375" s="211"/>
      <c r="BE375" s="211"/>
      <c r="BF375" s="211"/>
      <c r="BG375" s="211"/>
      <c r="BH375" s="211"/>
      <c r="BI375" s="3"/>
      <c r="BJ375" s="73" t="s">
        <v>140</v>
      </c>
      <c r="BK375" s="78"/>
      <c r="BL375" s="3"/>
      <c r="BM375" s="3"/>
      <c r="BN375" s="3"/>
      <c r="BO375" s="3"/>
      <c r="BP375" s="3"/>
      <c r="BQ375" s="3"/>
      <c r="BR375" s="3"/>
      <c r="BS375" s="3"/>
      <c r="BT375" s="3"/>
      <c r="BU375" s="73" t="s">
        <v>140</v>
      </c>
      <c r="BV375" s="78"/>
      <c r="BW375" s="3"/>
      <c r="BX375" s="3"/>
      <c r="BY375" s="3"/>
      <c r="BZ375" s="3"/>
      <c r="CA375" s="3"/>
      <c r="CB375" s="3"/>
      <c r="CC375" s="3"/>
      <c r="CD375" s="3"/>
      <c r="CE375" s="3"/>
      <c r="CF375" s="3"/>
      <c r="CG375" s="3"/>
      <c r="CH375" s="3"/>
      <c r="CI375" s="3"/>
      <c r="CJ375" s="3"/>
      <c r="CK375" s="3"/>
      <c r="CL375" s="3"/>
      <c r="CM375" s="3"/>
      <c r="CN375" s="3"/>
      <c r="CO375" s="73" t="s">
        <v>140</v>
      </c>
      <c r="CP375" s="78"/>
      <c r="CQ375" s="215"/>
      <c r="CR375" s="215"/>
      <c r="CS375" s="215"/>
      <c r="CT375" s="215"/>
      <c r="CU375" s="215"/>
      <c r="CV375" s="215"/>
      <c r="CW375" s="215"/>
      <c r="CX375" s="215"/>
      <c r="CY375" s="215"/>
      <c r="CZ375" s="215"/>
      <c r="DA375" s="73" t="s">
        <v>140</v>
      </c>
      <c r="DB375" s="78"/>
      <c r="DC375" s="211"/>
      <c r="DD375" s="211"/>
      <c r="DE375" s="211"/>
      <c r="DF375" s="211"/>
      <c r="DG375" s="211"/>
      <c r="DH375" s="211"/>
      <c r="DI375" s="211"/>
      <c r="DJ375" s="211"/>
      <c r="DK375" s="211"/>
      <c r="DL375" s="211"/>
      <c r="DM375" s="211"/>
      <c r="DN375" s="211"/>
      <c r="DO375" s="211"/>
      <c r="DP375" s="211"/>
      <c r="DQ375" s="211"/>
      <c r="DR375" s="135"/>
      <c r="DS375" s="138" t="s">
        <v>140</v>
      </c>
      <c r="DT375" s="138" t="s">
        <v>140</v>
      </c>
      <c r="DU375" s="138">
        <v>0</v>
      </c>
      <c r="DV375" s="138">
        <v>0</v>
      </c>
      <c r="DW375" s="139">
        <v>0</v>
      </c>
      <c r="DX375" s="139">
        <v>0</v>
      </c>
    </row>
    <row r="376" spans="1:128" ht="14.45" customHeight="1">
      <c r="A376" s="167" t="s">
        <v>19</v>
      </c>
      <c r="B376" s="13" t="s">
        <v>119</v>
      </c>
      <c r="C376" s="74">
        <v>150</v>
      </c>
      <c r="D376" s="74">
        <v>71</v>
      </c>
      <c r="E376" s="74">
        <v>18</v>
      </c>
      <c r="F376" s="74">
        <v>11</v>
      </c>
      <c r="G376" s="74">
        <v>0</v>
      </c>
      <c r="H376" s="74">
        <v>0</v>
      </c>
      <c r="I376" s="74">
        <v>10</v>
      </c>
      <c r="J376" s="74">
        <v>0</v>
      </c>
      <c r="K376" s="74">
        <v>0</v>
      </c>
      <c r="L376" s="74">
        <v>0</v>
      </c>
      <c r="M376" s="74">
        <v>29</v>
      </c>
      <c r="N376" s="74">
        <v>11</v>
      </c>
      <c r="O376" s="74">
        <v>0</v>
      </c>
      <c r="P376" s="74">
        <v>0</v>
      </c>
      <c r="Q376" s="74">
        <v>4</v>
      </c>
      <c r="R376" s="74">
        <v>0</v>
      </c>
      <c r="S376" s="74">
        <v>0</v>
      </c>
      <c r="T376" s="74">
        <v>0</v>
      </c>
      <c r="U376" s="67">
        <v>211</v>
      </c>
      <c r="V376" s="67">
        <v>93</v>
      </c>
      <c r="W376" s="167" t="s">
        <v>19</v>
      </c>
      <c r="X376" s="13" t="s">
        <v>119</v>
      </c>
      <c r="Y376" s="74">
        <v>0</v>
      </c>
      <c r="Z376" s="74">
        <v>0</v>
      </c>
      <c r="AA376" s="74">
        <v>0</v>
      </c>
      <c r="AB376" s="74">
        <v>0</v>
      </c>
      <c r="AC376" s="74">
        <v>0</v>
      </c>
      <c r="AD376" s="74">
        <v>0</v>
      </c>
      <c r="AE376" s="74">
        <v>0</v>
      </c>
      <c r="AF376" s="74">
        <v>0</v>
      </c>
      <c r="AG376" s="74">
        <v>0</v>
      </c>
      <c r="AH376" s="74">
        <v>0</v>
      </c>
      <c r="AI376" s="74">
        <v>7</v>
      </c>
      <c r="AJ376" s="74">
        <v>4</v>
      </c>
      <c r="AK376" s="74">
        <v>0</v>
      </c>
      <c r="AL376" s="74">
        <v>0</v>
      </c>
      <c r="AM376" s="74">
        <v>3</v>
      </c>
      <c r="AN376" s="74">
        <v>0</v>
      </c>
      <c r="AO376" s="74">
        <v>0</v>
      </c>
      <c r="AP376" s="74">
        <v>0</v>
      </c>
      <c r="AQ376" s="67">
        <v>10</v>
      </c>
      <c r="AR376" s="67">
        <v>4</v>
      </c>
      <c r="AS376" s="167" t="s">
        <v>19</v>
      </c>
      <c r="AT376" s="13" t="s">
        <v>119</v>
      </c>
      <c r="AU376" s="74">
        <v>3</v>
      </c>
      <c r="AV376" s="74">
        <v>1</v>
      </c>
      <c r="AW376" s="74">
        <v>0</v>
      </c>
      <c r="AX376" s="74">
        <v>1</v>
      </c>
      <c r="AY376" s="74">
        <v>0</v>
      </c>
      <c r="AZ376" s="74">
        <v>1</v>
      </c>
      <c r="BA376" s="74">
        <v>0</v>
      </c>
      <c r="BB376" s="74">
        <v>1</v>
      </c>
      <c r="BC376" s="74">
        <v>0</v>
      </c>
      <c r="BD376" s="67">
        <v>7</v>
      </c>
      <c r="BE376" s="76">
        <v>5</v>
      </c>
      <c r="BF376" s="74">
        <v>5</v>
      </c>
      <c r="BG376" s="74">
        <v>2</v>
      </c>
      <c r="BH376" s="74">
        <v>0</v>
      </c>
      <c r="BI376" s="74">
        <v>1</v>
      </c>
      <c r="BJ376" s="167" t="s">
        <v>19</v>
      </c>
      <c r="BK376" s="13" t="s">
        <v>119</v>
      </c>
      <c r="BL376" s="74">
        <v>0</v>
      </c>
      <c r="BM376" s="74">
        <v>106</v>
      </c>
      <c r="BN376" s="74">
        <v>0</v>
      </c>
      <c r="BO376" s="74">
        <v>0</v>
      </c>
      <c r="BP376" s="74">
        <v>0</v>
      </c>
      <c r="BQ376" s="74">
        <v>2</v>
      </c>
      <c r="BR376" s="74">
        <v>5</v>
      </c>
      <c r="BS376" s="74">
        <v>5</v>
      </c>
      <c r="BT376" s="74">
        <v>5</v>
      </c>
      <c r="BU376" s="167" t="s">
        <v>19</v>
      </c>
      <c r="BV376" s="13" t="s">
        <v>119</v>
      </c>
      <c r="BW376" s="74">
        <v>19</v>
      </c>
      <c r="BX376" s="74">
        <v>12</v>
      </c>
      <c r="BY376" s="74">
        <v>19</v>
      </c>
      <c r="BZ376" s="74">
        <v>12</v>
      </c>
      <c r="CA376" s="74">
        <v>11</v>
      </c>
      <c r="CB376" s="74">
        <v>6</v>
      </c>
      <c r="CC376" s="74">
        <v>0</v>
      </c>
      <c r="CD376" s="74">
        <v>0</v>
      </c>
      <c r="CE376" s="74">
        <v>0</v>
      </c>
      <c r="CF376" s="74">
        <v>0</v>
      </c>
      <c r="CG376" s="74">
        <v>0</v>
      </c>
      <c r="CH376" s="74">
        <v>0</v>
      </c>
      <c r="CI376" s="74">
        <v>7</v>
      </c>
      <c r="CJ376" s="74">
        <v>2</v>
      </c>
      <c r="CK376" s="74">
        <v>7</v>
      </c>
      <c r="CL376" s="74">
        <v>2</v>
      </c>
      <c r="CM376" s="74">
        <v>3</v>
      </c>
      <c r="CN376" s="74">
        <v>0</v>
      </c>
      <c r="CO376" s="167" t="s">
        <v>19</v>
      </c>
      <c r="CP376" s="13" t="s">
        <v>119</v>
      </c>
      <c r="CQ376" s="5">
        <v>0</v>
      </c>
      <c r="CR376" s="5">
        <v>5</v>
      </c>
      <c r="CS376" s="5">
        <v>0</v>
      </c>
      <c r="CT376" s="5">
        <v>5</v>
      </c>
      <c r="CU376" s="5">
        <v>0</v>
      </c>
      <c r="CV376" s="29">
        <v>10</v>
      </c>
      <c r="CW376" s="5">
        <v>6</v>
      </c>
      <c r="CX376" s="5">
        <v>3</v>
      </c>
      <c r="CY376" s="72">
        <v>5</v>
      </c>
      <c r="CZ376" s="5">
        <v>1</v>
      </c>
      <c r="DA376" s="167" t="s">
        <v>19</v>
      </c>
      <c r="DB376" s="13" t="s">
        <v>119</v>
      </c>
      <c r="DC376" s="74">
        <v>0</v>
      </c>
      <c r="DD376" s="74">
        <v>0</v>
      </c>
      <c r="DE376" s="74">
        <v>0</v>
      </c>
      <c r="DF376" s="74">
        <v>0</v>
      </c>
      <c r="DG376" s="74">
        <v>0</v>
      </c>
      <c r="DH376" s="74">
        <v>0</v>
      </c>
      <c r="DI376" s="74">
        <v>0</v>
      </c>
      <c r="DJ376" s="74">
        <v>0</v>
      </c>
      <c r="DK376" s="74">
        <v>0</v>
      </c>
      <c r="DL376" s="74">
        <v>0</v>
      </c>
      <c r="DM376" s="74">
        <v>0</v>
      </c>
      <c r="DN376" s="74">
        <v>0</v>
      </c>
      <c r="DO376" s="74">
        <v>0</v>
      </c>
      <c r="DP376" s="74">
        <v>0</v>
      </c>
      <c r="DQ376" s="74">
        <v>0</v>
      </c>
      <c r="DR376" s="135"/>
      <c r="DS376" s="138" t="s">
        <v>19</v>
      </c>
      <c r="DT376" s="138" t="s">
        <v>4485</v>
      </c>
      <c r="DU376" s="138">
        <v>26</v>
      </c>
      <c r="DV376" s="138">
        <v>14</v>
      </c>
      <c r="DW376" s="139">
        <v>212</v>
      </c>
      <c r="DX376" s="139">
        <v>0</v>
      </c>
    </row>
    <row r="377" spans="1:128">
      <c r="A377" s="167"/>
      <c r="B377" s="13" t="s">
        <v>120</v>
      </c>
      <c r="C377" s="74">
        <v>0</v>
      </c>
      <c r="D377" s="74">
        <v>0</v>
      </c>
      <c r="E377" s="74">
        <v>0</v>
      </c>
      <c r="F377" s="74">
        <v>0</v>
      </c>
      <c r="G377" s="74">
        <v>0</v>
      </c>
      <c r="H377" s="74">
        <v>0</v>
      </c>
      <c r="I377" s="74">
        <v>0</v>
      </c>
      <c r="J377" s="74">
        <v>0</v>
      </c>
      <c r="K377" s="74">
        <v>0</v>
      </c>
      <c r="L377" s="74">
        <v>0</v>
      </c>
      <c r="M377" s="74">
        <v>0</v>
      </c>
      <c r="N377" s="74">
        <v>0</v>
      </c>
      <c r="O377" s="74">
        <v>0</v>
      </c>
      <c r="P377" s="74">
        <v>0</v>
      </c>
      <c r="Q377" s="74">
        <v>0</v>
      </c>
      <c r="R377" s="74">
        <v>0</v>
      </c>
      <c r="S377" s="74">
        <v>0</v>
      </c>
      <c r="T377" s="74">
        <v>0</v>
      </c>
      <c r="U377" s="67">
        <v>0</v>
      </c>
      <c r="V377" s="67">
        <v>0</v>
      </c>
      <c r="W377" s="167"/>
      <c r="X377" s="13" t="s">
        <v>120</v>
      </c>
      <c r="Y377" s="74">
        <v>0</v>
      </c>
      <c r="Z377" s="74">
        <v>0</v>
      </c>
      <c r="AA377" s="74">
        <v>0</v>
      </c>
      <c r="AB377" s="74">
        <v>0</v>
      </c>
      <c r="AC377" s="74">
        <v>0</v>
      </c>
      <c r="AD377" s="74">
        <v>0</v>
      </c>
      <c r="AE377" s="74">
        <v>0</v>
      </c>
      <c r="AF377" s="74">
        <v>0</v>
      </c>
      <c r="AG377" s="74">
        <v>0</v>
      </c>
      <c r="AH377" s="74">
        <v>0</v>
      </c>
      <c r="AI377" s="74">
        <v>0</v>
      </c>
      <c r="AJ377" s="74">
        <v>0</v>
      </c>
      <c r="AK377" s="74">
        <v>0</v>
      </c>
      <c r="AL377" s="74">
        <v>0</v>
      </c>
      <c r="AM377" s="74">
        <v>0</v>
      </c>
      <c r="AN377" s="74">
        <v>0</v>
      </c>
      <c r="AO377" s="74">
        <v>0</v>
      </c>
      <c r="AP377" s="74">
        <v>0</v>
      </c>
      <c r="AQ377" s="67">
        <v>0</v>
      </c>
      <c r="AR377" s="67">
        <v>0</v>
      </c>
      <c r="AS377" s="167"/>
      <c r="AT377" s="13" t="s">
        <v>120</v>
      </c>
      <c r="AU377" s="74">
        <v>0</v>
      </c>
      <c r="AV377" s="74">
        <v>0</v>
      </c>
      <c r="AW377" s="74">
        <v>0</v>
      </c>
      <c r="AX377" s="74">
        <v>0</v>
      </c>
      <c r="AY377" s="74">
        <v>0</v>
      </c>
      <c r="AZ377" s="74">
        <v>0</v>
      </c>
      <c r="BA377" s="74">
        <v>0</v>
      </c>
      <c r="BB377" s="74">
        <v>0</v>
      </c>
      <c r="BC377" s="74">
        <v>0</v>
      </c>
      <c r="BD377" s="67">
        <v>0</v>
      </c>
      <c r="BE377" s="76">
        <v>0</v>
      </c>
      <c r="BF377" s="74">
        <v>0</v>
      </c>
      <c r="BG377" s="74">
        <v>0</v>
      </c>
      <c r="BH377" s="74">
        <v>0</v>
      </c>
      <c r="BI377" s="74">
        <v>0</v>
      </c>
      <c r="BJ377" s="167"/>
      <c r="BK377" s="13" t="s">
        <v>120</v>
      </c>
      <c r="BL377" s="74">
        <v>0</v>
      </c>
      <c r="BM377" s="74">
        <v>0</v>
      </c>
      <c r="BN377" s="74">
        <v>0</v>
      </c>
      <c r="BO377" s="74">
        <v>0</v>
      </c>
      <c r="BP377" s="74">
        <v>0</v>
      </c>
      <c r="BQ377" s="74">
        <v>0</v>
      </c>
      <c r="BR377" s="74">
        <v>0</v>
      </c>
      <c r="BS377" s="74">
        <v>0</v>
      </c>
      <c r="BT377" s="74">
        <v>0</v>
      </c>
      <c r="BU377" s="167"/>
      <c r="BV377" s="13" t="s">
        <v>120</v>
      </c>
      <c r="BW377" s="74">
        <v>0</v>
      </c>
      <c r="BX377" s="74">
        <v>0</v>
      </c>
      <c r="BY377" s="74">
        <v>0</v>
      </c>
      <c r="BZ377" s="74">
        <v>0</v>
      </c>
      <c r="CA377" s="74">
        <v>0</v>
      </c>
      <c r="CB377" s="74">
        <v>0</v>
      </c>
      <c r="CC377" s="74">
        <v>0</v>
      </c>
      <c r="CD377" s="74">
        <v>0</v>
      </c>
      <c r="CE377" s="74">
        <v>0</v>
      </c>
      <c r="CF377" s="74">
        <v>0</v>
      </c>
      <c r="CG377" s="74">
        <v>0</v>
      </c>
      <c r="CH377" s="74">
        <v>0</v>
      </c>
      <c r="CI377" s="74">
        <v>0</v>
      </c>
      <c r="CJ377" s="74">
        <v>0</v>
      </c>
      <c r="CK377" s="74">
        <v>0</v>
      </c>
      <c r="CL377" s="74">
        <v>0</v>
      </c>
      <c r="CM377" s="74">
        <v>0</v>
      </c>
      <c r="CN377" s="74">
        <v>0</v>
      </c>
      <c r="CO377" s="167"/>
      <c r="CP377" s="13" t="s">
        <v>120</v>
      </c>
      <c r="CQ377" s="5">
        <v>0</v>
      </c>
      <c r="CR377" s="5">
        <v>0</v>
      </c>
      <c r="CS377" s="5">
        <v>0</v>
      </c>
      <c r="CT377" s="5">
        <v>0</v>
      </c>
      <c r="CU377" s="5">
        <v>0</v>
      </c>
      <c r="CV377" s="29">
        <v>0</v>
      </c>
      <c r="CW377" s="5">
        <v>0</v>
      </c>
      <c r="CX377" s="5">
        <v>0</v>
      </c>
      <c r="CY377" s="72">
        <v>0</v>
      </c>
      <c r="CZ377" s="5">
        <v>0</v>
      </c>
      <c r="DA377" s="167"/>
      <c r="DB377" s="13" t="s">
        <v>120</v>
      </c>
      <c r="DC377" s="74">
        <v>0</v>
      </c>
      <c r="DD377" s="74">
        <v>0</v>
      </c>
      <c r="DE377" s="74">
        <v>0</v>
      </c>
      <c r="DF377" s="74">
        <v>0</v>
      </c>
      <c r="DG377" s="74">
        <v>0</v>
      </c>
      <c r="DH377" s="74">
        <v>0</v>
      </c>
      <c r="DI377" s="74">
        <v>0</v>
      </c>
      <c r="DJ377" s="74">
        <v>0</v>
      </c>
      <c r="DK377" s="74">
        <v>0</v>
      </c>
      <c r="DL377" s="74">
        <v>0</v>
      </c>
      <c r="DM377" s="74">
        <v>0</v>
      </c>
      <c r="DN377" s="74">
        <v>0</v>
      </c>
      <c r="DO377" s="74">
        <v>0</v>
      </c>
      <c r="DP377" s="74">
        <v>0</v>
      </c>
      <c r="DQ377" s="74">
        <v>0</v>
      </c>
      <c r="DR377" s="135"/>
      <c r="DS377" s="138" t="s">
        <v>19</v>
      </c>
      <c r="DT377" s="138" t="s">
        <v>4486</v>
      </c>
      <c r="DU377" s="138">
        <v>0</v>
      </c>
      <c r="DV377" s="138">
        <v>0</v>
      </c>
      <c r="DW377" s="139">
        <v>0</v>
      </c>
      <c r="DX377" s="139">
        <v>0</v>
      </c>
    </row>
    <row r="378" spans="1:128">
      <c r="A378" s="167"/>
      <c r="B378" s="103" t="s">
        <v>102</v>
      </c>
      <c r="C378" s="105">
        <v>150</v>
      </c>
      <c r="D378" s="105">
        <v>71</v>
      </c>
      <c r="E378" s="105">
        <v>18</v>
      </c>
      <c r="F378" s="105">
        <v>11</v>
      </c>
      <c r="G378" s="105">
        <v>0</v>
      </c>
      <c r="H378" s="105">
        <v>0</v>
      </c>
      <c r="I378" s="105">
        <v>10</v>
      </c>
      <c r="J378" s="105">
        <v>0</v>
      </c>
      <c r="K378" s="105">
        <v>0</v>
      </c>
      <c r="L378" s="105">
        <v>0</v>
      </c>
      <c r="M378" s="105">
        <v>29</v>
      </c>
      <c r="N378" s="105">
        <v>11</v>
      </c>
      <c r="O378" s="105">
        <v>0</v>
      </c>
      <c r="P378" s="105">
        <v>0</v>
      </c>
      <c r="Q378" s="105">
        <v>4</v>
      </c>
      <c r="R378" s="105">
        <v>0</v>
      </c>
      <c r="S378" s="105">
        <v>0</v>
      </c>
      <c r="T378" s="105">
        <v>0</v>
      </c>
      <c r="U378" s="105">
        <v>211</v>
      </c>
      <c r="V378" s="105">
        <v>93</v>
      </c>
      <c r="W378" s="167"/>
      <c r="X378" s="103" t="s">
        <v>102</v>
      </c>
      <c r="Y378" s="105">
        <v>0</v>
      </c>
      <c r="Z378" s="105">
        <v>0</v>
      </c>
      <c r="AA378" s="105">
        <v>0</v>
      </c>
      <c r="AB378" s="105">
        <v>0</v>
      </c>
      <c r="AC378" s="105">
        <v>0</v>
      </c>
      <c r="AD378" s="105">
        <v>0</v>
      </c>
      <c r="AE378" s="105">
        <v>0</v>
      </c>
      <c r="AF378" s="105">
        <v>0</v>
      </c>
      <c r="AG378" s="105">
        <v>0</v>
      </c>
      <c r="AH378" s="105">
        <v>0</v>
      </c>
      <c r="AI378" s="105">
        <v>7</v>
      </c>
      <c r="AJ378" s="105">
        <v>4</v>
      </c>
      <c r="AK378" s="105">
        <v>0</v>
      </c>
      <c r="AL378" s="105">
        <v>0</v>
      </c>
      <c r="AM378" s="105">
        <v>3</v>
      </c>
      <c r="AN378" s="105">
        <v>0</v>
      </c>
      <c r="AO378" s="105">
        <v>0</v>
      </c>
      <c r="AP378" s="105">
        <v>0</v>
      </c>
      <c r="AQ378" s="105">
        <v>10</v>
      </c>
      <c r="AR378" s="105">
        <v>4</v>
      </c>
      <c r="AS378" s="167"/>
      <c r="AT378" s="103" t="s">
        <v>102</v>
      </c>
      <c r="AU378" s="105">
        <v>3</v>
      </c>
      <c r="AV378" s="105">
        <v>1</v>
      </c>
      <c r="AW378" s="105">
        <v>0</v>
      </c>
      <c r="AX378" s="105">
        <v>1</v>
      </c>
      <c r="AY378" s="105">
        <v>0</v>
      </c>
      <c r="AZ378" s="105">
        <v>1</v>
      </c>
      <c r="BA378" s="105">
        <v>0</v>
      </c>
      <c r="BB378" s="105">
        <v>1</v>
      </c>
      <c r="BC378" s="105">
        <v>0</v>
      </c>
      <c r="BD378" s="105">
        <v>7</v>
      </c>
      <c r="BE378" s="105">
        <v>5</v>
      </c>
      <c r="BF378" s="105">
        <v>5</v>
      </c>
      <c r="BG378" s="105">
        <v>2</v>
      </c>
      <c r="BH378" s="105">
        <v>0</v>
      </c>
      <c r="BI378" s="105">
        <v>1</v>
      </c>
      <c r="BJ378" s="167"/>
      <c r="BK378" s="103" t="s">
        <v>102</v>
      </c>
      <c r="BL378" s="105">
        <v>0</v>
      </c>
      <c r="BM378" s="105">
        <v>106</v>
      </c>
      <c r="BN378" s="105">
        <v>0</v>
      </c>
      <c r="BO378" s="105">
        <v>0</v>
      </c>
      <c r="BP378" s="105">
        <v>0</v>
      </c>
      <c r="BQ378" s="105">
        <v>2</v>
      </c>
      <c r="BR378" s="105">
        <v>5</v>
      </c>
      <c r="BS378" s="105">
        <v>5</v>
      </c>
      <c r="BT378" s="105">
        <v>5</v>
      </c>
      <c r="BU378" s="167"/>
      <c r="BV378" s="103" t="s">
        <v>102</v>
      </c>
      <c r="BW378" s="105">
        <v>19</v>
      </c>
      <c r="BX378" s="105">
        <v>12</v>
      </c>
      <c r="BY378" s="105">
        <v>19</v>
      </c>
      <c r="BZ378" s="105">
        <v>12</v>
      </c>
      <c r="CA378" s="105">
        <v>11</v>
      </c>
      <c r="CB378" s="105">
        <v>6</v>
      </c>
      <c r="CC378" s="105">
        <v>0</v>
      </c>
      <c r="CD378" s="105">
        <v>0</v>
      </c>
      <c r="CE378" s="105">
        <v>0</v>
      </c>
      <c r="CF378" s="105">
        <v>0</v>
      </c>
      <c r="CG378" s="105">
        <v>0</v>
      </c>
      <c r="CH378" s="105">
        <v>0</v>
      </c>
      <c r="CI378" s="105">
        <v>7</v>
      </c>
      <c r="CJ378" s="105">
        <v>2</v>
      </c>
      <c r="CK378" s="105">
        <v>7</v>
      </c>
      <c r="CL378" s="105">
        <v>2</v>
      </c>
      <c r="CM378" s="105">
        <v>3</v>
      </c>
      <c r="CN378" s="105">
        <v>0</v>
      </c>
      <c r="CO378" s="167"/>
      <c r="CP378" s="105" t="s">
        <v>102</v>
      </c>
      <c r="CQ378" s="105">
        <v>0</v>
      </c>
      <c r="CR378" s="105">
        <v>5</v>
      </c>
      <c r="CS378" s="105">
        <v>0</v>
      </c>
      <c r="CT378" s="105">
        <v>5</v>
      </c>
      <c r="CU378" s="105">
        <v>0</v>
      </c>
      <c r="CV378" s="105">
        <v>10</v>
      </c>
      <c r="CW378" s="105">
        <v>6</v>
      </c>
      <c r="CX378" s="105">
        <v>3</v>
      </c>
      <c r="CY378" s="105">
        <v>5</v>
      </c>
      <c r="CZ378" s="105">
        <v>1</v>
      </c>
      <c r="DA378" s="167"/>
      <c r="DB378" s="103" t="s">
        <v>102</v>
      </c>
      <c r="DC378" s="105">
        <v>0</v>
      </c>
      <c r="DD378" s="105">
        <v>0</v>
      </c>
      <c r="DE378" s="105">
        <v>0</v>
      </c>
      <c r="DF378" s="105">
        <v>0</v>
      </c>
      <c r="DG378" s="105">
        <v>0</v>
      </c>
      <c r="DH378" s="105">
        <v>0</v>
      </c>
      <c r="DI378" s="105">
        <v>0</v>
      </c>
      <c r="DJ378" s="105">
        <v>0</v>
      </c>
      <c r="DK378" s="105">
        <v>0</v>
      </c>
      <c r="DL378" s="105">
        <v>0</v>
      </c>
      <c r="DM378" s="105">
        <v>0</v>
      </c>
      <c r="DN378" s="105">
        <v>0</v>
      </c>
      <c r="DO378" s="105">
        <v>0</v>
      </c>
      <c r="DP378" s="105">
        <v>0</v>
      </c>
      <c r="DQ378" s="105">
        <v>0</v>
      </c>
      <c r="DR378" s="135"/>
      <c r="DS378" s="138" t="s">
        <v>19</v>
      </c>
      <c r="DT378" s="138" t="s">
        <v>4487</v>
      </c>
      <c r="DU378" s="138">
        <v>26</v>
      </c>
      <c r="DV378" s="138">
        <v>14</v>
      </c>
      <c r="DW378" s="139">
        <v>212</v>
      </c>
      <c r="DX378" s="139">
        <v>0</v>
      </c>
    </row>
    <row r="379" spans="1:128">
      <c r="A379" s="167" t="s">
        <v>249</v>
      </c>
      <c r="B379" s="13" t="s">
        <v>119</v>
      </c>
      <c r="C379" s="74">
        <v>96</v>
      </c>
      <c r="D379" s="74">
        <v>41</v>
      </c>
      <c r="E379" s="74">
        <v>71</v>
      </c>
      <c r="F379" s="74">
        <v>28</v>
      </c>
      <c r="G379" s="74">
        <v>0</v>
      </c>
      <c r="H379" s="74">
        <v>0</v>
      </c>
      <c r="I379" s="74">
        <v>0</v>
      </c>
      <c r="J379" s="74">
        <v>0</v>
      </c>
      <c r="K379" s="74">
        <v>0</v>
      </c>
      <c r="L379" s="74">
        <v>0</v>
      </c>
      <c r="M379" s="74">
        <v>60</v>
      </c>
      <c r="N379" s="74">
        <v>22</v>
      </c>
      <c r="O379" s="74">
        <v>0</v>
      </c>
      <c r="P379" s="74">
        <v>0</v>
      </c>
      <c r="Q379" s="74">
        <v>0</v>
      </c>
      <c r="R379" s="74">
        <v>0</v>
      </c>
      <c r="S379" s="74">
        <v>0</v>
      </c>
      <c r="T379" s="74">
        <v>0</v>
      </c>
      <c r="U379" s="67">
        <v>227</v>
      </c>
      <c r="V379" s="67">
        <v>91</v>
      </c>
      <c r="W379" s="167" t="s">
        <v>249</v>
      </c>
      <c r="X379" s="13" t="s">
        <v>119</v>
      </c>
      <c r="Y379" s="74">
        <v>0</v>
      </c>
      <c r="Z379" s="74">
        <v>0</v>
      </c>
      <c r="AA379" s="74">
        <v>0</v>
      </c>
      <c r="AB379" s="74">
        <v>0</v>
      </c>
      <c r="AC379" s="74">
        <v>0</v>
      </c>
      <c r="AD379" s="74">
        <v>0</v>
      </c>
      <c r="AE379" s="74">
        <v>0</v>
      </c>
      <c r="AF379" s="74">
        <v>0</v>
      </c>
      <c r="AG379" s="74">
        <v>0</v>
      </c>
      <c r="AH379" s="74">
        <v>0</v>
      </c>
      <c r="AI379" s="74">
        <v>8</v>
      </c>
      <c r="AJ379" s="74">
        <v>5</v>
      </c>
      <c r="AK379" s="74">
        <v>0</v>
      </c>
      <c r="AL379" s="74">
        <v>0</v>
      </c>
      <c r="AM379" s="74">
        <v>0</v>
      </c>
      <c r="AN379" s="74">
        <v>0</v>
      </c>
      <c r="AO379" s="74">
        <v>0</v>
      </c>
      <c r="AP379" s="74">
        <v>0</v>
      </c>
      <c r="AQ379" s="67">
        <v>8</v>
      </c>
      <c r="AR379" s="67">
        <v>5</v>
      </c>
      <c r="AS379" s="167" t="s">
        <v>249</v>
      </c>
      <c r="AT379" s="13" t="s">
        <v>119</v>
      </c>
      <c r="AU379" s="74">
        <v>2</v>
      </c>
      <c r="AV379" s="74">
        <v>1</v>
      </c>
      <c r="AW379" s="74">
        <v>0</v>
      </c>
      <c r="AX379" s="74">
        <v>0</v>
      </c>
      <c r="AY379" s="74">
        <v>0</v>
      </c>
      <c r="AZ379" s="74">
        <v>1</v>
      </c>
      <c r="BA379" s="74">
        <v>0</v>
      </c>
      <c r="BB379" s="74">
        <v>0</v>
      </c>
      <c r="BC379" s="74">
        <v>0</v>
      </c>
      <c r="BD379" s="67">
        <v>4</v>
      </c>
      <c r="BE379" s="76">
        <v>2</v>
      </c>
      <c r="BF379" s="74">
        <v>0</v>
      </c>
      <c r="BG379" s="74">
        <v>0</v>
      </c>
      <c r="BH379" s="74">
        <v>2</v>
      </c>
      <c r="BI379" s="74">
        <v>1</v>
      </c>
      <c r="BJ379" s="167" t="s">
        <v>249</v>
      </c>
      <c r="BK379" s="13" t="s">
        <v>119</v>
      </c>
      <c r="BL379" s="74">
        <v>0</v>
      </c>
      <c r="BM379" s="74">
        <v>43</v>
      </c>
      <c r="BN379" s="74">
        <v>0</v>
      </c>
      <c r="BO379" s="74">
        <v>0</v>
      </c>
      <c r="BP379" s="74">
        <v>0</v>
      </c>
      <c r="BQ379" s="74">
        <v>0</v>
      </c>
      <c r="BR379" s="74">
        <v>2</v>
      </c>
      <c r="BS379" s="74">
        <v>0</v>
      </c>
      <c r="BT379" s="74">
        <v>0</v>
      </c>
      <c r="BU379" s="167" t="s">
        <v>249</v>
      </c>
      <c r="BV379" s="13" t="s">
        <v>119</v>
      </c>
      <c r="BW379" s="74">
        <v>50</v>
      </c>
      <c r="BX379" s="74">
        <v>20</v>
      </c>
      <c r="BY379" s="74">
        <v>50</v>
      </c>
      <c r="BZ379" s="74">
        <v>20</v>
      </c>
      <c r="CA379" s="74">
        <v>37</v>
      </c>
      <c r="CB379" s="74">
        <v>14</v>
      </c>
      <c r="CC379" s="74">
        <v>0</v>
      </c>
      <c r="CD379" s="74">
        <v>0</v>
      </c>
      <c r="CE379" s="74">
        <v>0</v>
      </c>
      <c r="CF379" s="74">
        <v>0</v>
      </c>
      <c r="CG379" s="74">
        <v>0</v>
      </c>
      <c r="CH379" s="74">
        <v>0</v>
      </c>
      <c r="CI379" s="74">
        <v>0</v>
      </c>
      <c r="CJ379" s="74">
        <v>0</v>
      </c>
      <c r="CK379" s="74">
        <v>0</v>
      </c>
      <c r="CL379" s="74">
        <v>0</v>
      </c>
      <c r="CM379" s="74">
        <v>0</v>
      </c>
      <c r="CN379" s="74">
        <v>0</v>
      </c>
      <c r="CO379" s="167" t="s">
        <v>249</v>
      </c>
      <c r="CP379" s="13" t="s">
        <v>119</v>
      </c>
      <c r="CQ379" s="5">
        <v>1</v>
      </c>
      <c r="CR379" s="5">
        <v>4</v>
      </c>
      <c r="CS379" s="5">
        <v>0</v>
      </c>
      <c r="CT379" s="5">
        <v>2</v>
      </c>
      <c r="CU379" s="5">
        <v>0</v>
      </c>
      <c r="CV379" s="29">
        <v>7</v>
      </c>
      <c r="CW379" s="5">
        <v>3</v>
      </c>
      <c r="CX379" s="5">
        <v>1</v>
      </c>
      <c r="CY379" s="72">
        <v>6</v>
      </c>
      <c r="CZ379" s="5">
        <v>3</v>
      </c>
      <c r="DA379" s="167" t="s">
        <v>249</v>
      </c>
      <c r="DB379" s="13" t="s">
        <v>119</v>
      </c>
      <c r="DC379" s="74">
        <v>0</v>
      </c>
      <c r="DD379" s="74">
        <v>0</v>
      </c>
      <c r="DE379" s="74">
        <v>0</v>
      </c>
      <c r="DF379" s="74">
        <v>0</v>
      </c>
      <c r="DG379" s="74">
        <v>5</v>
      </c>
      <c r="DH379" s="74">
        <v>0</v>
      </c>
      <c r="DI379" s="74">
        <v>0</v>
      </c>
      <c r="DJ379" s="74">
        <v>0</v>
      </c>
      <c r="DK379" s="74">
        <v>0</v>
      </c>
      <c r="DL379" s="74">
        <v>0</v>
      </c>
      <c r="DM379" s="74">
        <v>0</v>
      </c>
      <c r="DN379" s="74">
        <v>0</v>
      </c>
      <c r="DO379" s="74">
        <v>0</v>
      </c>
      <c r="DP379" s="74">
        <v>8</v>
      </c>
      <c r="DQ379" s="74">
        <v>36</v>
      </c>
      <c r="DR379" s="135"/>
      <c r="DS379" s="138" t="s">
        <v>249</v>
      </c>
      <c r="DT379" s="138" t="s">
        <v>4488</v>
      </c>
      <c r="DU379" s="138">
        <v>50</v>
      </c>
      <c r="DV379" s="138">
        <v>37</v>
      </c>
      <c r="DW379" s="139">
        <v>86</v>
      </c>
      <c r="DX379" s="139">
        <v>5</v>
      </c>
    </row>
    <row r="380" spans="1:128">
      <c r="A380" s="167"/>
      <c r="B380" s="13" t="s">
        <v>120</v>
      </c>
      <c r="C380" s="74">
        <v>0</v>
      </c>
      <c r="D380" s="74">
        <v>0</v>
      </c>
      <c r="E380" s="74">
        <v>0</v>
      </c>
      <c r="F380" s="74">
        <v>0</v>
      </c>
      <c r="G380" s="74">
        <v>0</v>
      </c>
      <c r="H380" s="74">
        <v>0</v>
      </c>
      <c r="I380" s="74">
        <v>0</v>
      </c>
      <c r="J380" s="74">
        <v>0</v>
      </c>
      <c r="K380" s="74">
        <v>0</v>
      </c>
      <c r="L380" s="74">
        <v>0</v>
      </c>
      <c r="M380" s="74">
        <v>0</v>
      </c>
      <c r="N380" s="74">
        <v>0</v>
      </c>
      <c r="O380" s="74">
        <v>0</v>
      </c>
      <c r="P380" s="74">
        <v>0</v>
      </c>
      <c r="Q380" s="74">
        <v>0</v>
      </c>
      <c r="R380" s="74">
        <v>0</v>
      </c>
      <c r="S380" s="74">
        <v>0</v>
      </c>
      <c r="T380" s="74">
        <v>0</v>
      </c>
      <c r="U380" s="67">
        <v>0</v>
      </c>
      <c r="V380" s="67">
        <v>0</v>
      </c>
      <c r="W380" s="167"/>
      <c r="X380" s="13" t="s">
        <v>120</v>
      </c>
      <c r="Y380" s="74">
        <v>0</v>
      </c>
      <c r="Z380" s="74">
        <v>0</v>
      </c>
      <c r="AA380" s="74">
        <v>0</v>
      </c>
      <c r="AB380" s="74">
        <v>0</v>
      </c>
      <c r="AC380" s="74">
        <v>0</v>
      </c>
      <c r="AD380" s="74">
        <v>0</v>
      </c>
      <c r="AE380" s="74">
        <v>0</v>
      </c>
      <c r="AF380" s="74">
        <v>0</v>
      </c>
      <c r="AG380" s="74">
        <v>0</v>
      </c>
      <c r="AH380" s="74">
        <v>0</v>
      </c>
      <c r="AI380" s="74">
        <v>0</v>
      </c>
      <c r="AJ380" s="74">
        <v>0</v>
      </c>
      <c r="AK380" s="74">
        <v>0</v>
      </c>
      <c r="AL380" s="74">
        <v>0</v>
      </c>
      <c r="AM380" s="74">
        <v>0</v>
      </c>
      <c r="AN380" s="74">
        <v>0</v>
      </c>
      <c r="AO380" s="74">
        <v>0</v>
      </c>
      <c r="AP380" s="74">
        <v>0</v>
      </c>
      <c r="AQ380" s="67">
        <v>0</v>
      </c>
      <c r="AR380" s="67">
        <v>0</v>
      </c>
      <c r="AS380" s="167"/>
      <c r="AT380" s="13" t="s">
        <v>120</v>
      </c>
      <c r="AU380" s="74">
        <v>0</v>
      </c>
      <c r="AV380" s="74">
        <v>0</v>
      </c>
      <c r="AW380" s="74">
        <v>0</v>
      </c>
      <c r="AX380" s="74">
        <v>0</v>
      </c>
      <c r="AY380" s="74">
        <v>0</v>
      </c>
      <c r="AZ380" s="74">
        <v>0</v>
      </c>
      <c r="BA380" s="74">
        <v>0</v>
      </c>
      <c r="BB380" s="74">
        <v>0</v>
      </c>
      <c r="BC380" s="74">
        <v>0</v>
      </c>
      <c r="BD380" s="67">
        <v>0</v>
      </c>
      <c r="BE380" s="76">
        <v>0</v>
      </c>
      <c r="BF380" s="74">
        <v>0</v>
      </c>
      <c r="BG380" s="74">
        <v>0</v>
      </c>
      <c r="BH380" s="74">
        <v>0</v>
      </c>
      <c r="BI380" s="74">
        <v>0</v>
      </c>
      <c r="BJ380" s="167"/>
      <c r="BK380" s="13" t="s">
        <v>120</v>
      </c>
      <c r="BL380" s="74">
        <v>0</v>
      </c>
      <c r="BM380" s="74">
        <v>0</v>
      </c>
      <c r="BN380" s="74">
        <v>0</v>
      </c>
      <c r="BO380" s="74">
        <v>0</v>
      </c>
      <c r="BP380" s="74">
        <v>0</v>
      </c>
      <c r="BQ380" s="74">
        <v>0</v>
      </c>
      <c r="BR380" s="74">
        <v>0</v>
      </c>
      <c r="BS380" s="74">
        <v>0</v>
      </c>
      <c r="BT380" s="74">
        <v>0</v>
      </c>
      <c r="BU380" s="167"/>
      <c r="BV380" s="13" t="s">
        <v>120</v>
      </c>
      <c r="BW380" s="74">
        <v>0</v>
      </c>
      <c r="BX380" s="74">
        <v>0</v>
      </c>
      <c r="BY380" s="74">
        <v>0</v>
      </c>
      <c r="BZ380" s="74">
        <v>0</v>
      </c>
      <c r="CA380" s="74">
        <v>0</v>
      </c>
      <c r="CB380" s="74">
        <v>0</v>
      </c>
      <c r="CC380" s="74">
        <v>0</v>
      </c>
      <c r="CD380" s="74">
        <v>0</v>
      </c>
      <c r="CE380" s="74">
        <v>0</v>
      </c>
      <c r="CF380" s="74">
        <v>0</v>
      </c>
      <c r="CG380" s="74">
        <v>0</v>
      </c>
      <c r="CH380" s="74">
        <v>0</v>
      </c>
      <c r="CI380" s="74">
        <v>0</v>
      </c>
      <c r="CJ380" s="74">
        <v>0</v>
      </c>
      <c r="CK380" s="74">
        <v>0</v>
      </c>
      <c r="CL380" s="74">
        <v>0</v>
      </c>
      <c r="CM380" s="74">
        <v>0</v>
      </c>
      <c r="CN380" s="74">
        <v>0</v>
      </c>
      <c r="CO380" s="167"/>
      <c r="CP380" s="13" t="s">
        <v>120</v>
      </c>
      <c r="CQ380" s="5">
        <v>0</v>
      </c>
      <c r="CR380" s="5">
        <v>0</v>
      </c>
      <c r="CS380" s="5">
        <v>0</v>
      </c>
      <c r="CT380" s="5">
        <v>0</v>
      </c>
      <c r="CU380" s="5">
        <v>0</v>
      </c>
      <c r="CV380" s="29">
        <v>0</v>
      </c>
      <c r="CW380" s="5">
        <v>0</v>
      </c>
      <c r="CX380" s="5">
        <v>0</v>
      </c>
      <c r="CY380" s="72">
        <v>0</v>
      </c>
      <c r="CZ380" s="5">
        <v>0</v>
      </c>
      <c r="DA380" s="167"/>
      <c r="DB380" s="13" t="s">
        <v>120</v>
      </c>
      <c r="DC380" s="74">
        <v>0</v>
      </c>
      <c r="DD380" s="74">
        <v>0</v>
      </c>
      <c r="DE380" s="74">
        <v>0</v>
      </c>
      <c r="DF380" s="74">
        <v>0</v>
      </c>
      <c r="DG380" s="74">
        <v>0</v>
      </c>
      <c r="DH380" s="74">
        <v>0</v>
      </c>
      <c r="DI380" s="74">
        <v>0</v>
      </c>
      <c r="DJ380" s="74">
        <v>0</v>
      </c>
      <c r="DK380" s="74">
        <v>0</v>
      </c>
      <c r="DL380" s="74">
        <v>0</v>
      </c>
      <c r="DM380" s="74">
        <v>0</v>
      </c>
      <c r="DN380" s="74">
        <v>0</v>
      </c>
      <c r="DO380" s="74">
        <v>0</v>
      </c>
      <c r="DP380" s="74">
        <v>0</v>
      </c>
      <c r="DQ380" s="74">
        <v>0</v>
      </c>
      <c r="DR380" s="135"/>
      <c r="DS380" s="138" t="s">
        <v>249</v>
      </c>
      <c r="DT380" s="138" t="s">
        <v>4489</v>
      </c>
      <c r="DU380" s="138">
        <v>0</v>
      </c>
      <c r="DV380" s="138">
        <v>0</v>
      </c>
      <c r="DW380" s="139">
        <v>0</v>
      </c>
      <c r="DX380" s="139">
        <v>0</v>
      </c>
    </row>
    <row r="381" spans="1:128">
      <c r="A381" s="167"/>
      <c r="B381" s="103" t="s">
        <v>102</v>
      </c>
      <c r="C381" s="105">
        <v>96</v>
      </c>
      <c r="D381" s="105">
        <v>41</v>
      </c>
      <c r="E381" s="105">
        <v>71</v>
      </c>
      <c r="F381" s="105">
        <v>28</v>
      </c>
      <c r="G381" s="105">
        <v>0</v>
      </c>
      <c r="H381" s="105">
        <v>0</v>
      </c>
      <c r="I381" s="105">
        <v>0</v>
      </c>
      <c r="J381" s="105">
        <v>0</v>
      </c>
      <c r="K381" s="105">
        <v>0</v>
      </c>
      <c r="L381" s="105">
        <v>0</v>
      </c>
      <c r="M381" s="105">
        <v>60</v>
      </c>
      <c r="N381" s="105">
        <v>22</v>
      </c>
      <c r="O381" s="105">
        <v>0</v>
      </c>
      <c r="P381" s="105">
        <v>0</v>
      </c>
      <c r="Q381" s="105">
        <v>0</v>
      </c>
      <c r="R381" s="105">
        <v>0</v>
      </c>
      <c r="S381" s="105">
        <v>0</v>
      </c>
      <c r="T381" s="105">
        <v>0</v>
      </c>
      <c r="U381" s="105">
        <v>227</v>
      </c>
      <c r="V381" s="105">
        <v>91</v>
      </c>
      <c r="W381" s="167"/>
      <c r="X381" s="103" t="s">
        <v>102</v>
      </c>
      <c r="Y381" s="105">
        <v>0</v>
      </c>
      <c r="Z381" s="105">
        <v>0</v>
      </c>
      <c r="AA381" s="105">
        <v>0</v>
      </c>
      <c r="AB381" s="105">
        <v>0</v>
      </c>
      <c r="AC381" s="105">
        <v>0</v>
      </c>
      <c r="AD381" s="105">
        <v>0</v>
      </c>
      <c r="AE381" s="105">
        <v>0</v>
      </c>
      <c r="AF381" s="105">
        <v>0</v>
      </c>
      <c r="AG381" s="105">
        <v>0</v>
      </c>
      <c r="AH381" s="105">
        <v>0</v>
      </c>
      <c r="AI381" s="105">
        <v>8</v>
      </c>
      <c r="AJ381" s="105">
        <v>5</v>
      </c>
      <c r="AK381" s="105">
        <v>0</v>
      </c>
      <c r="AL381" s="105">
        <v>0</v>
      </c>
      <c r="AM381" s="105">
        <v>0</v>
      </c>
      <c r="AN381" s="105">
        <v>0</v>
      </c>
      <c r="AO381" s="105">
        <v>0</v>
      </c>
      <c r="AP381" s="105">
        <v>0</v>
      </c>
      <c r="AQ381" s="105">
        <v>8</v>
      </c>
      <c r="AR381" s="105">
        <v>5</v>
      </c>
      <c r="AS381" s="167"/>
      <c r="AT381" s="103" t="s">
        <v>102</v>
      </c>
      <c r="AU381" s="105">
        <v>2</v>
      </c>
      <c r="AV381" s="105">
        <v>1</v>
      </c>
      <c r="AW381" s="105">
        <v>0</v>
      </c>
      <c r="AX381" s="105">
        <v>0</v>
      </c>
      <c r="AY381" s="105">
        <v>0</v>
      </c>
      <c r="AZ381" s="105">
        <v>1</v>
      </c>
      <c r="BA381" s="105">
        <v>0</v>
      </c>
      <c r="BB381" s="105">
        <v>0</v>
      </c>
      <c r="BC381" s="105">
        <v>0</v>
      </c>
      <c r="BD381" s="105">
        <v>4</v>
      </c>
      <c r="BE381" s="105">
        <v>2</v>
      </c>
      <c r="BF381" s="105">
        <v>0</v>
      </c>
      <c r="BG381" s="105">
        <v>0</v>
      </c>
      <c r="BH381" s="105">
        <v>2</v>
      </c>
      <c r="BI381" s="105">
        <v>1</v>
      </c>
      <c r="BJ381" s="167"/>
      <c r="BK381" s="103" t="s">
        <v>102</v>
      </c>
      <c r="BL381" s="105">
        <v>0</v>
      </c>
      <c r="BM381" s="105">
        <v>43</v>
      </c>
      <c r="BN381" s="105">
        <v>0</v>
      </c>
      <c r="BO381" s="105">
        <v>0</v>
      </c>
      <c r="BP381" s="105">
        <v>0</v>
      </c>
      <c r="BQ381" s="105">
        <v>0</v>
      </c>
      <c r="BR381" s="105">
        <v>2</v>
      </c>
      <c r="BS381" s="105">
        <v>0</v>
      </c>
      <c r="BT381" s="105">
        <v>0</v>
      </c>
      <c r="BU381" s="167"/>
      <c r="BV381" s="103" t="s">
        <v>102</v>
      </c>
      <c r="BW381" s="105">
        <v>50</v>
      </c>
      <c r="BX381" s="105">
        <v>20</v>
      </c>
      <c r="BY381" s="105">
        <v>50</v>
      </c>
      <c r="BZ381" s="105">
        <v>20</v>
      </c>
      <c r="CA381" s="105">
        <v>37</v>
      </c>
      <c r="CB381" s="105">
        <v>14</v>
      </c>
      <c r="CC381" s="105">
        <v>0</v>
      </c>
      <c r="CD381" s="105">
        <v>0</v>
      </c>
      <c r="CE381" s="105">
        <v>0</v>
      </c>
      <c r="CF381" s="105">
        <v>0</v>
      </c>
      <c r="CG381" s="105">
        <v>0</v>
      </c>
      <c r="CH381" s="105">
        <v>0</v>
      </c>
      <c r="CI381" s="105">
        <v>0</v>
      </c>
      <c r="CJ381" s="105">
        <v>0</v>
      </c>
      <c r="CK381" s="105">
        <v>0</v>
      </c>
      <c r="CL381" s="105">
        <v>0</v>
      </c>
      <c r="CM381" s="105">
        <v>0</v>
      </c>
      <c r="CN381" s="105">
        <v>0</v>
      </c>
      <c r="CO381" s="167"/>
      <c r="CP381" s="105" t="s">
        <v>102</v>
      </c>
      <c r="CQ381" s="105">
        <v>1</v>
      </c>
      <c r="CR381" s="105">
        <v>4</v>
      </c>
      <c r="CS381" s="105">
        <v>0</v>
      </c>
      <c r="CT381" s="105">
        <v>2</v>
      </c>
      <c r="CU381" s="105">
        <v>0</v>
      </c>
      <c r="CV381" s="105">
        <v>7</v>
      </c>
      <c r="CW381" s="105">
        <v>3</v>
      </c>
      <c r="CX381" s="105">
        <v>1</v>
      </c>
      <c r="CY381" s="105">
        <v>6</v>
      </c>
      <c r="CZ381" s="105">
        <v>3</v>
      </c>
      <c r="DA381" s="167"/>
      <c r="DB381" s="103" t="s">
        <v>102</v>
      </c>
      <c r="DC381" s="105">
        <v>0</v>
      </c>
      <c r="DD381" s="105">
        <v>0</v>
      </c>
      <c r="DE381" s="105">
        <v>0</v>
      </c>
      <c r="DF381" s="105">
        <v>0</v>
      </c>
      <c r="DG381" s="105">
        <v>5</v>
      </c>
      <c r="DH381" s="105">
        <v>0</v>
      </c>
      <c r="DI381" s="105">
        <v>0</v>
      </c>
      <c r="DJ381" s="105">
        <v>0</v>
      </c>
      <c r="DK381" s="105">
        <v>0</v>
      </c>
      <c r="DL381" s="105">
        <v>0</v>
      </c>
      <c r="DM381" s="105">
        <v>0</v>
      </c>
      <c r="DN381" s="105">
        <v>0</v>
      </c>
      <c r="DO381" s="105">
        <v>0</v>
      </c>
      <c r="DP381" s="105">
        <v>8</v>
      </c>
      <c r="DQ381" s="105">
        <v>36</v>
      </c>
      <c r="DR381" s="135"/>
      <c r="DS381" s="138" t="s">
        <v>249</v>
      </c>
      <c r="DT381" s="138" t="s">
        <v>4490</v>
      </c>
      <c r="DU381" s="138">
        <v>50</v>
      </c>
      <c r="DV381" s="138">
        <v>37</v>
      </c>
      <c r="DW381" s="139">
        <v>86</v>
      </c>
      <c r="DX381" s="139">
        <v>5</v>
      </c>
    </row>
    <row r="382" spans="1:128">
      <c r="A382" s="167" t="s">
        <v>20</v>
      </c>
      <c r="B382" s="13" t="s">
        <v>119</v>
      </c>
      <c r="C382" s="74">
        <v>0</v>
      </c>
      <c r="D382" s="74">
        <v>0</v>
      </c>
      <c r="E382" s="74">
        <v>0</v>
      </c>
      <c r="F382" s="74">
        <v>0</v>
      </c>
      <c r="G382" s="74">
        <v>0</v>
      </c>
      <c r="H382" s="74">
        <v>0</v>
      </c>
      <c r="I382" s="74">
        <v>0</v>
      </c>
      <c r="J382" s="74">
        <v>0</v>
      </c>
      <c r="K382" s="74">
        <v>0</v>
      </c>
      <c r="L382" s="74">
        <v>0</v>
      </c>
      <c r="M382" s="74">
        <v>0</v>
      </c>
      <c r="N382" s="74">
        <v>0</v>
      </c>
      <c r="O382" s="74">
        <v>0</v>
      </c>
      <c r="P382" s="74">
        <v>0</v>
      </c>
      <c r="Q382" s="74">
        <v>0</v>
      </c>
      <c r="R382" s="74">
        <v>0</v>
      </c>
      <c r="S382" s="74">
        <v>0</v>
      </c>
      <c r="T382" s="74">
        <v>0</v>
      </c>
      <c r="U382" s="67">
        <v>0</v>
      </c>
      <c r="V382" s="67">
        <v>0</v>
      </c>
      <c r="W382" s="167" t="s">
        <v>20</v>
      </c>
      <c r="X382" s="13" t="s">
        <v>119</v>
      </c>
      <c r="Y382" s="74">
        <v>0</v>
      </c>
      <c r="Z382" s="74">
        <v>0</v>
      </c>
      <c r="AA382" s="74">
        <v>0</v>
      </c>
      <c r="AB382" s="74">
        <v>0</v>
      </c>
      <c r="AC382" s="74">
        <v>0</v>
      </c>
      <c r="AD382" s="74">
        <v>0</v>
      </c>
      <c r="AE382" s="74">
        <v>0</v>
      </c>
      <c r="AF382" s="74">
        <v>0</v>
      </c>
      <c r="AG382" s="74">
        <v>0</v>
      </c>
      <c r="AH382" s="74">
        <v>0</v>
      </c>
      <c r="AI382" s="74">
        <v>0</v>
      </c>
      <c r="AJ382" s="74">
        <v>0</v>
      </c>
      <c r="AK382" s="74">
        <v>0</v>
      </c>
      <c r="AL382" s="74">
        <v>0</v>
      </c>
      <c r="AM382" s="74">
        <v>0</v>
      </c>
      <c r="AN382" s="74">
        <v>0</v>
      </c>
      <c r="AO382" s="74">
        <v>0</v>
      </c>
      <c r="AP382" s="74">
        <v>0</v>
      </c>
      <c r="AQ382" s="67">
        <v>0</v>
      </c>
      <c r="AR382" s="67">
        <v>0</v>
      </c>
      <c r="AS382" s="167" t="s">
        <v>20</v>
      </c>
      <c r="AT382" s="13" t="s">
        <v>119</v>
      </c>
      <c r="AU382" s="74">
        <v>0</v>
      </c>
      <c r="AV382" s="74">
        <v>0</v>
      </c>
      <c r="AW382" s="74">
        <v>0</v>
      </c>
      <c r="AX382" s="74">
        <v>0</v>
      </c>
      <c r="AY382" s="74">
        <v>0</v>
      </c>
      <c r="AZ382" s="74">
        <v>0</v>
      </c>
      <c r="BA382" s="74">
        <v>0</v>
      </c>
      <c r="BB382" s="74">
        <v>0</v>
      </c>
      <c r="BC382" s="74">
        <v>0</v>
      </c>
      <c r="BD382" s="67">
        <v>0</v>
      </c>
      <c r="BE382" s="76">
        <v>0</v>
      </c>
      <c r="BF382" s="74">
        <v>0</v>
      </c>
      <c r="BG382" s="74">
        <v>0</v>
      </c>
      <c r="BH382" s="74">
        <v>0</v>
      </c>
      <c r="BI382" s="74">
        <v>0</v>
      </c>
      <c r="BJ382" s="167" t="s">
        <v>20</v>
      </c>
      <c r="BK382" s="13" t="s">
        <v>119</v>
      </c>
      <c r="BL382" s="74">
        <v>0</v>
      </c>
      <c r="BM382" s="74">
        <v>0</v>
      </c>
      <c r="BN382" s="74">
        <v>0</v>
      </c>
      <c r="BO382" s="74">
        <v>0</v>
      </c>
      <c r="BP382" s="74">
        <v>0</v>
      </c>
      <c r="BQ382" s="74">
        <v>0</v>
      </c>
      <c r="BR382" s="74">
        <v>0</v>
      </c>
      <c r="BS382" s="74">
        <v>0</v>
      </c>
      <c r="BT382" s="74">
        <v>0</v>
      </c>
      <c r="BU382" s="167" t="s">
        <v>20</v>
      </c>
      <c r="BV382" s="13" t="s">
        <v>119</v>
      </c>
      <c r="BW382" s="74">
        <v>0</v>
      </c>
      <c r="BX382" s="74">
        <v>0</v>
      </c>
      <c r="BY382" s="74">
        <v>0</v>
      </c>
      <c r="BZ382" s="74">
        <v>0</v>
      </c>
      <c r="CA382" s="74">
        <v>0</v>
      </c>
      <c r="CB382" s="74">
        <v>0</v>
      </c>
      <c r="CC382" s="74">
        <v>0</v>
      </c>
      <c r="CD382" s="74">
        <v>0</v>
      </c>
      <c r="CE382" s="74">
        <v>0</v>
      </c>
      <c r="CF382" s="74">
        <v>0</v>
      </c>
      <c r="CG382" s="74">
        <v>0</v>
      </c>
      <c r="CH382" s="74">
        <v>0</v>
      </c>
      <c r="CI382" s="74">
        <v>0</v>
      </c>
      <c r="CJ382" s="74">
        <v>0</v>
      </c>
      <c r="CK382" s="74">
        <v>0</v>
      </c>
      <c r="CL382" s="74">
        <v>0</v>
      </c>
      <c r="CM382" s="74">
        <v>0</v>
      </c>
      <c r="CN382" s="74">
        <v>0</v>
      </c>
      <c r="CO382" s="167" t="s">
        <v>20</v>
      </c>
      <c r="CP382" s="13" t="s">
        <v>119</v>
      </c>
      <c r="CQ382" s="5">
        <v>0</v>
      </c>
      <c r="CR382" s="5">
        <v>0</v>
      </c>
      <c r="CS382" s="5">
        <v>0</v>
      </c>
      <c r="CT382" s="5">
        <v>0</v>
      </c>
      <c r="CU382" s="5">
        <v>0</v>
      </c>
      <c r="CV382" s="29">
        <v>0</v>
      </c>
      <c r="CW382" s="5">
        <v>0</v>
      </c>
      <c r="CX382" s="5">
        <v>0</v>
      </c>
      <c r="CY382" s="72">
        <v>0</v>
      </c>
      <c r="CZ382" s="5">
        <v>0</v>
      </c>
      <c r="DA382" s="167" t="s">
        <v>20</v>
      </c>
      <c r="DB382" s="13" t="s">
        <v>119</v>
      </c>
      <c r="DC382" s="74">
        <v>0</v>
      </c>
      <c r="DD382" s="74">
        <v>0</v>
      </c>
      <c r="DE382" s="74">
        <v>0</v>
      </c>
      <c r="DF382" s="74">
        <v>0</v>
      </c>
      <c r="DG382" s="74">
        <v>0</v>
      </c>
      <c r="DH382" s="74">
        <v>0</v>
      </c>
      <c r="DI382" s="74">
        <v>0</v>
      </c>
      <c r="DJ382" s="74">
        <v>0</v>
      </c>
      <c r="DK382" s="74">
        <v>0</v>
      </c>
      <c r="DL382" s="74">
        <v>0</v>
      </c>
      <c r="DM382" s="74">
        <v>0</v>
      </c>
      <c r="DN382" s="74">
        <v>0</v>
      </c>
      <c r="DO382" s="74">
        <v>0</v>
      </c>
      <c r="DP382" s="74">
        <v>0</v>
      </c>
      <c r="DQ382" s="74">
        <v>0</v>
      </c>
      <c r="DR382" s="135"/>
      <c r="DS382" s="138" t="s">
        <v>20</v>
      </c>
      <c r="DT382" s="138" t="s">
        <v>4491</v>
      </c>
      <c r="DU382" s="138">
        <v>0</v>
      </c>
      <c r="DV382" s="138">
        <v>0</v>
      </c>
      <c r="DW382" s="139">
        <v>0</v>
      </c>
      <c r="DX382" s="139">
        <v>0</v>
      </c>
    </row>
    <row r="383" spans="1:128">
      <c r="A383" s="167"/>
      <c r="B383" s="13" t="s">
        <v>120</v>
      </c>
      <c r="C383" s="74">
        <v>127</v>
      </c>
      <c r="D383" s="74">
        <v>59</v>
      </c>
      <c r="E383" s="74">
        <v>23</v>
      </c>
      <c r="F383" s="74">
        <v>14</v>
      </c>
      <c r="G383" s="74">
        <v>0</v>
      </c>
      <c r="H383" s="74">
        <v>0</v>
      </c>
      <c r="I383" s="74">
        <v>30</v>
      </c>
      <c r="J383" s="74">
        <v>12</v>
      </c>
      <c r="K383" s="74">
        <v>37</v>
      </c>
      <c r="L383" s="74">
        <v>10</v>
      </c>
      <c r="M383" s="74">
        <v>73</v>
      </c>
      <c r="N383" s="74">
        <v>37</v>
      </c>
      <c r="O383" s="74">
        <v>0</v>
      </c>
      <c r="P383" s="74">
        <v>0</v>
      </c>
      <c r="Q383" s="74">
        <v>23</v>
      </c>
      <c r="R383" s="74">
        <v>6</v>
      </c>
      <c r="S383" s="74">
        <v>0</v>
      </c>
      <c r="T383" s="74">
        <v>0</v>
      </c>
      <c r="U383" s="67">
        <v>313</v>
      </c>
      <c r="V383" s="67">
        <v>138</v>
      </c>
      <c r="W383" s="167"/>
      <c r="X383" s="13" t="s">
        <v>120</v>
      </c>
      <c r="Y383" s="74">
        <v>0</v>
      </c>
      <c r="Z383" s="74">
        <v>0</v>
      </c>
      <c r="AA383" s="74">
        <v>0</v>
      </c>
      <c r="AB383" s="74">
        <v>0</v>
      </c>
      <c r="AC383" s="74">
        <v>0</v>
      </c>
      <c r="AD383" s="74">
        <v>0</v>
      </c>
      <c r="AE383" s="74">
        <v>0</v>
      </c>
      <c r="AF383" s="74">
        <v>0</v>
      </c>
      <c r="AG383" s="74">
        <v>0</v>
      </c>
      <c r="AH383" s="74">
        <v>0</v>
      </c>
      <c r="AI383" s="74">
        <v>2</v>
      </c>
      <c r="AJ383" s="74">
        <v>0</v>
      </c>
      <c r="AK383" s="74">
        <v>0</v>
      </c>
      <c r="AL383" s="74">
        <v>0</v>
      </c>
      <c r="AM383" s="74">
        <v>3</v>
      </c>
      <c r="AN383" s="74">
        <v>1</v>
      </c>
      <c r="AO383" s="74">
        <v>0</v>
      </c>
      <c r="AP383" s="74">
        <v>0</v>
      </c>
      <c r="AQ383" s="67">
        <v>5</v>
      </c>
      <c r="AR383" s="67">
        <v>1</v>
      </c>
      <c r="AS383" s="167"/>
      <c r="AT383" s="13" t="s">
        <v>120</v>
      </c>
      <c r="AU383" s="74">
        <v>2</v>
      </c>
      <c r="AV383" s="74">
        <v>1</v>
      </c>
      <c r="AW383" s="74">
        <v>0</v>
      </c>
      <c r="AX383" s="74">
        <v>1</v>
      </c>
      <c r="AY383" s="74">
        <v>1</v>
      </c>
      <c r="AZ383" s="74">
        <v>1</v>
      </c>
      <c r="BA383" s="74">
        <v>0</v>
      </c>
      <c r="BB383" s="74">
        <v>1</v>
      </c>
      <c r="BC383" s="74">
        <v>0</v>
      </c>
      <c r="BD383" s="67">
        <v>7</v>
      </c>
      <c r="BE383" s="76">
        <v>5</v>
      </c>
      <c r="BF383" s="74">
        <v>5</v>
      </c>
      <c r="BG383" s="74">
        <v>0</v>
      </c>
      <c r="BH383" s="74">
        <v>0</v>
      </c>
      <c r="BI383" s="74">
        <v>1</v>
      </c>
      <c r="BJ383" s="167"/>
      <c r="BK383" s="13" t="s">
        <v>120</v>
      </c>
      <c r="BL383" s="74">
        <v>0</v>
      </c>
      <c r="BM383" s="74">
        <v>144</v>
      </c>
      <c r="BN383" s="74">
        <v>0</v>
      </c>
      <c r="BO383" s="74">
        <v>0</v>
      </c>
      <c r="BP383" s="74">
        <v>0</v>
      </c>
      <c r="BQ383" s="74">
        <v>1</v>
      </c>
      <c r="BR383" s="74">
        <v>6</v>
      </c>
      <c r="BS383" s="74">
        <v>5</v>
      </c>
      <c r="BT383" s="74">
        <v>5</v>
      </c>
      <c r="BU383" s="167"/>
      <c r="BV383" s="13" t="s">
        <v>120</v>
      </c>
      <c r="BW383" s="74">
        <v>48</v>
      </c>
      <c r="BX383" s="74">
        <v>20</v>
      </c>
      <c r="BY383" s="74">
        <v>47</v>
      </c>
      <c r="BZ383" s="74">
        <v>20</v>
      </c>
      <c r="CA383" s="74">
        <v>44</v>
      </c>
      <c r="CB383" s="74">
        <v>20</v>
      </c>
      <c r="CC383" s="74">
        <v>0</v>
      </c>
      <c r="CD383" s="74">
        <v>0</v>
      </c>
      <c r="CE383" s="74">
        <v>0</v>
      </c>
      <c r="CF383" s="74">
        <v>0</v>
      </c>
      <c r="CG383" s="74">
        <v>0</v>
      </c>
      <c r="CH383" s="74">
        <v>0</v>
      </c>
      <c r="CI383" s="74">
        <v>16</v>
      </c>
      <c r="CJ383" s="74">
        <v>7</v>
      </c>
      <c r="CK383" s="74">
        <v>16</v>
      </c>
      <c r="CL383" s="74">
        <v>7</v>
      </c>
      <c r="CM383" s="74">
        <v>11</v>
      </c>
      <c r="CN383" s="74">
        <v>6</v>
      </c>
      <c r="CO383" s="167"/>
      <c r="CP383" s="13" t="s">
        <v>120</v>
      </c>
      <c r="CQ383" s="5">
        <v>2</v>
      </c>
      <c r="CR383" s="5">
        <v>3</v>
      </c>
      <c r="CS383" s="5">
        <v>0</v>
      </c>
      <c r="CT383" s="5">
        <v>7</v>
      </c>
      <c r="CU383" s="5">
        <v>1</v>
      </c>
      <c r="CV383" s="29">
        <v>13</v>
      </c>
      <c r="CW383" s="5">
        <v>2</v>
      </c>
      <c r="CX383" s="5">
        <v>3</v>
      </c>
      <c r="CY383" s="72">
        <v>5</v>
      </c>
      <c r="CZ383" s="5">
        <v>2</v>
      </c>
      <c r="DA383" s="167"/>
      <c r="DB383" s="13" t="s">
        <v>120</v>
      </c>
      <c r="DC383" s="74">
        <v>80</v>
      </c>
      <c r="DD383" s="74">
        <v>80</v>
      </c>
      <c r="DE383" s="74">
        <v>0</v>
      </c>
      <c r="DF383" s="74">
        <v>0</v>
      </c>
      <c r="DG383" s="74">
        <v>0</v>
      </c>
      <c r="DH383" s="74">
        <v>0</v>
      </c>
      <c r="DI383" s="74">
        <v>100</v>
      </c>
      <c r="DJ383" s="74">
        <v>0</v>
      </c>
      <c r="DK383" s="74">
        <v>0</v>
      </c>
      <c r="DL383" s="74">
        <v>0</v>
      </c>
      <c r="DM383" s="74">
        <v>0</v>
      </c>
      <c r="DN383" s="74">
        <v>0</v>
      </c>
      <c r="DO383" s="74">
        <v>0</v>
      </c>
      <c r="DP383" s="74">
        <v>0</v>
      </c>
      <c r="DQ383" s="74">
        <v>0</v>
      </c>
      <c r="DR383" s="135"/>
      <c r="DS383" s="138" t="s">
        <v>20</v>
      </c>
      <c r="DT383" s="138" t="s">
        <v>4492</v>
      </c>
      <c r="DU383" s="138">
        <v>64</v>
      </c>
      <c r="DV383" s="138">
        <v>55</v>
      </c>
      <c r="DW383" s="139">
        <v>288</v>
      </c>
      <c r="DX383" s="139">
        <v>260</v>
      </c>
    </row>
    <row r="384" spans="1:128">
      <c r="A384" s="167"/>
      <c r="B384" s="103" t="s">
        <v>102</v>
      </c>
      <c r="C384" s="105">
        <v>127</v>
      </c>
      <c r="D384" s="105">
        <v>59</v>
      </c>
      <c r="E384" s="105">
        <v>23</v>
      </c>
      <c r="F384" s="105">
        <v>14</v>
      </c>
      <c r="G384" s="105">
        <v>0</v>
      </c>
      <c r="H384" s="105">
        <v>0</v>
      </c>
      <c r="I384" s="105">
        <v>30</v>
      </c>
      <c r="J384" s="105">
        <v>12</v>
      </c>
      <c r="K384" s="105">
        <v>37</v>
      </c>
      <c r="L384" s="105">
        <v>10</v>
      </c>
      <c r="M384" s="105">
        <v>73</v>
      </c>
      <c r="N384" s="105">
        <v>37</v>
      </c>
      <c r="O384" s="105">
        <v>0</v>
      </c>
      <c r="P384" s="105">
        <v>0</v>
      </c>
      <c r="Q384" s="105">
        <v>23</v>
      </c>
      <c r="R384" s="105">
        <v>6</v>
      </c>
      <c r="S384" s="105">
        <v>0</v>
      </c>
      <c r="T384" s="105">
        <v>0</v>
      </c>
      <c r="U384" s="105">
        <v>313</v>
      </c>
      <c r="V384" s="105">
        <v>138</v>
      </c>
      <c r="W384" s="167"/>
      <c r="X384" s="103" t="s">
        <v>102</v>
      </c>
      <c r="Y384" s="105">
        <v>0</v>
      </c>
      <c r="Z384" s="105">
        <v>0</v>
      </c>
      <c r="AA384" s="105">
        <v>0</v>
      </c>
      <c r="AB384" s="105">
        <v>0</v>
      </c>
      <c r="AC384" s="105">
        <v>0</v>
      </c>
      <c r="AD384" s="105">
        <v>0</v>
      </c>
      <c r="AE384" s="105">
        <v>0</v>
      </c>
      <c r="AF384" s="105">
        <v>0</v>
      </c>
      <c r="AG384" s="105">
        <v>0</v>
      </c>
      <c r="AH384" s="105">
        <v>0</v>
      </c>
      <c r="AI384" s="105">
        <v>2</v>
      </c>
      <c r="AJ384" s="105">
        <v>0</v>
      </c>
      <c r="AK384" s="105">
        <v>0</v>
      </c>
      <c r="AL384" s="105">
        <v>0</v>
      </c>
      <c r="AM384" s="105">
        <v>3</v>
      </c>
      <c r="AN384" s="105">
        <v>1</v>
      </c>
      <c r="AO384" s="105">
        <v>0</v>
      </c>
      <c r="AP384" s="105">
        <v>0</v>
      </c>
      <c r="AQ384" s="105">
        <v>5</v>
      </c>
      <c r="AR384" s="105">
        <v>1</v>
      </c>
      <c r="AS384" s="167"/>
      <c r="AT384" s="103" t="s">
        <v>102</v>
      </c>
      <c r="AU384" s="105">
        <v>2</v>
      </c>
      <c r="AV384" s="105">
        <v>1</v>
      </c>
      <c r="AW384" s="105">
        <v>0</v>
      </c>
      <c r="AX384" s="105">
        <v>1</v>
      </c>
      <c r="AY384" s="105">
        <v>1</v>
      </c>
      <c r="AZ384" s="105">
        <v>1</v>
      </c>
      <c r="BA384" s="105">
        <v>0</v>
      </c>
      <c r="BB384" s="105">
        <v>1</v>
      </c>
      <c r="BC384" s="105">
        <v>0</v>
      </c>
      <c r="BD384" s="105">
        <v>7</v>
      </c>
      <c r="BE384" s="105">
        <v>5</v>
      </c>
      <c r="BF384" s="105">
        <v>5</v>
      </c>
      <c r="BG384" s="105">
        <v>0</v>
      </c>
      <c r="BH384" s="105">
        <v>0</v>
      </c>
      <c r="BI384" s="105">
        <v>1</v>
      </c>
      <c r="BJ384" s="167"/>
      <c r="BK384" s="103" t="s">
        <v>102</v>
      </c>
      <c r="BL384" s="105">
        <v>0</v>
      </c>
      <c r="BM384" s="105">
        <v>144</v>
      </c>
      <c r="BN384" s="105">
        <v>0</v>
      </c>
      <c r="BO384" s="105">
        <v>0</v>
      </c>
      <c r="BP384" s="105">
        <v>0</v>
      </c>
      <c r="BQ384" s="105">
        <v>1</v>
      </c>
      <c r="BR384" s="105">
        <v>6</v>
      </c>
      <c r="BS384" s="105">
        <v>5</v>
      </c>
      <c r="BT384" s="105">
        <v>5</v>
      </c>
      <c r="BU384" s="167"/>
      <c r="BV384" s="103" t="s">
        <v>102</v>
      </c>
      <c r="BW384" s="105">
        <v>48</v>
      </c>
      <c r="BX384" s="105">
        <v>20</v>
      </c>
      <c r="BY384" s="105">
        <v>47</v>
      </c>
      <c r="BZ384" s="105">
        <v>20</v>
      </c>
      <c r="CA384" s="105">
        <v>44</v>
      </c>
      <c r="CB384" s="105">
        <v>20</v>
      </c>
      <c r="CC384" s="105">
        <v>0</v>
      </c>
      <c r="CD384" s="105">
        <v>0</v>
      </c>
      <c r="CE384" s="105">
        <v>0</v>
      </c>
      <c r="CF384" s="105">
        <v>0</v>
      </c>
      <c r="CG384" s="105">
        <v>0</v>
      </c>
      <c r="CH384" s="105">
        <v>0</v>
      </c>
      <c r="CI384" s="105">
        <v>16</v>
      </c>
      <c r="CJ384" s="105">
        <v>7</v>
      </c>
      <c r="CK384" s="105">
        <v>16</v>
      </c>
      <c r="CL384" s="105">
        <v>7</v>
      </c>
      <c r="CM384" s="105">
        <v>11</v>
      </c>
      <c r="CN384" s="105">
        <v>6</v>
      </c>
      <c r="CO384" s="167"/>
      <c r="CP384" s="105" t="s">
        <v>102</v>
      </c>
      <c r="CQ384" s="105">
        <v>2</v>
      </c>
      <c r="CR384" s="105">
        <v>3</v>
      </c>
      <c r="CS384" s="105">
        <v>0</v>
      </c>
      <c r="CT384" s="105">
        <v>7</v>
      </c>
      <c r="CU384" s="105">
        <v>1</v>
      </c>
      <c r="CV384" s="105">
        <v>13</v>
      </c>
      <c r="CW384" s="105">
        <v>2</v>
      </c>
      <c r="CX384" s="105">
        <v>3</v>
      </c>
      <c r="CY384" s="105">
        <v>5</v>
      </c>
      <c r="CZ384" s="105">
        <v>2</v>
      </c>
      <c r="DA384" s="167"/>
      <c r="DB384" s="103" t="s">
        <v>102</v>
      </c>
      <c r="DC384" s="105">
        <v>80</v>
      </c>
      <c r="DD384" s="105">
        <v>80</v>
      </c>
      <c r="DE384" s="105">
        <v>0</v>
      </c>
      <c r="DF384" s="105">
        <v>0</v>
      </c>
      <c r="DG384" s="105">
        <v>0</v>
      </c>
      <c r="DH384" s="105">
        <v>0</v>
      </c>
      <c r="DI384" s="105">
        <v>100</v>
      </c>
      <c r="DJ384" s="105">
        <v>0</v>
      </c>
      <c r="DK384" s="105">
        <v>0</v>
      </c>
      <c r="DL384" s="105">
        <v>0</v>
      </c>
      <c r="DM384" s="105">
        <v>0</v>
      </c>
      <c r="DN384" s="105">
        <v>0</v>
      </c>
      <c r="DO384" s="105">
        <v>0</v>
      </c>
      <c r="DP384" s="105">
        <v>0</v>
      </c>
      <c r="DQ384" s="105">
        <v>0</v>
      </c>
      <c r="DR384" s="135"/>
      <c r="DS384" s="138" t="s">
        <v>20</v>
      </c>
      <c r="DT384" s="138" t="s">
        <v>4493</v>
      </c>
      <c r="DU384" s="138">
        <v>64</v>
      </c>
      <c r="DV384" s="138">
        <v>55</v>
      </c>
      <c r="DW384" s="139">
        <v>288</v>
      </c>
      <c r="DX384" s="139">
        <v>260</v>
      </c>
    </row>
    <row r="385" spans="1:128">
      <c r="A385" s="167" t="s">
        <v>250</v>
      </c>
      <c r="B385" s="13" t="s">
        <v>119</v>
      </c>
      <c r="C385" s="74">
        <v>0</v>
      </c>
      <c r="D385" s="74">
        <v>0</v>
      </c>
      <c r="E385" s="74">
        <v>0</v>
      </c>
      <c r="F385" s="74">
        <v>0</v>
      </c>
      <c r="G385" s="74">
        <v>0</v>
      </c>
      <c r="H385" s="74">
        <v>0</v>
      </c>
      <c r="I385" s="74">
        <v>0</v>
      </c>
      <c r="J385" s="74">
        <v>0</v>
      </c>
      <c r="K385" s="74">
        <v>0</v>
      </c>
      <c r="L385" s="74">
        <v>0</v>
      </c>
      <c r="M385" s="74">
        <v>0</v>
      </c>
      <c r="N385" s="74">
        <v>0</v>
      </c>
      <c r="O385" s="74">
        <v>0</v>
      </c>
      <c r="P385" s="74">
        <v>0</v>
      </c>
      <c r="Q385" s="74">
        <v>0</v>
      </c>
      <c r="R385" s="74">
        <v>0</v>
      </c>
      <c r="S385" s="74">
        <v>0</v>
      </c>
      <c r="T385" s="74">
        <v>0</v>
      </c>
      <c r="U385" s="67">
        <v>0</v>
      </c>
      <c r="V385" s="67">
        <v>0</v>
      </c>
      <c r="W385" s="167" t="s">
        <v>250</v>
      </c>
      <c r="X385" s="13" t="s">
        <v>119</v>
      </c>
      <c r="Y385" s="74">
        <v>0</v>
      </c>
      <c r="Z385" s="74">
        <v>0</v>
      </c>
      <c r="AA385" s="74">
        <v>0</v>
      </c>
      <c r="AB385" s="74">
        <v>0</v>
      </c>
      <c r="AC385" s="74">
        <v>0</v>
      </c>
      <c r="AD385" s="74">
        <v>0</v>
      </c>
      <c r="AE385" s="74">
        <v>0</v>
      </c>
      <c r="AF385" s="74">
        <v>0</v>
      </c>
      <c r="AG385" s="74">
        <v>0</v>
      </c>
      <c r="AH385" s="74">
        <v>0</v>
      </c>
      <c r="AI385" s="74">
        <v>0</v>
      </c>
      <c r="AJ385" s="74">
        <v>0</v>
      </c>
      <c r="AK385" s="74">
        <v>0</v>
      </c>
      <c r="AL385" s="74">
        <v>0</v>
      </c>
      <c r="AM385" s="74">
        <v>0</v>
      </c>
      <c r="AN385" s="74">
        <v>0</v>
      </c>
      <c r="AO385" s="74">
        <v>0</v>
      </c>
      <c r="AP385" s="74">
        <v>0</v>
      </c>
      <c r="AQ385" s="67">
        <v>0</v>
      </c>
      <c r="AR385" s="67">
        <v>0</v>
      </c>
      <c r="AS385" s="167" t="s">
        <v>250</v>
      </c>
      <c r="AT385" s="13" t="s">
        <v>119</v>
      </c>
      <c r="AU385" s="74">
        <v>0</v>
      </c>
      <c r="AV385" s="74">
        <v>0</v>
      </c>
      <c r="AW385" s="74">
        <v>0</v>
      </c>
      <c r="AX385" s="74">
        <v>0</v>
      </c>
      <c r="AY385" s="74">
        <v>0</v>
      </c>
      <c r="AZ385" s="74">
        <v>0</v>
      </c>
      <c r="BA385" s="74">
        <v>0</v>
      </c>
      <c r="BB385" s="74">
        <v>0</v>
      </c>
      <c r="BC385" s="74">
        <v>0</v>
      </c>
      <c r="BD385" s="67">
        <v>0</v>
      </c>
      <c r="BE385" s="76">
        <v>0</v>
      </c>
      <c r="BF385" s="74">
        <v>0</v>
      </c>
      <c r="BG385" s="74">
        <v>0</v>
      </c>
      <c r="BH385" s="74">
        <v>0</v>
      </c>
      <c r="BI385" s="74">
        <v>0</v>
      </c>
      <c r="BJ385" s="167" t="s">
        <v>250</v>
      </c>
      <c r="BK385" s="13" t="s">
        <v>119</v>
      </c>
      <c r="BL385" s="74">
        <v>0</v>
      </c>
      <c r="BM385" s="74">
        <v>0</v>
      </c>
      <c r="BN385" s="74">
        <v>0</v>
      </c>
      <c r="BO385" s="74">
        <v>0</v>
      </c>
      <c r="BP385" s="74">
        <v>0</v>
      </c>
      <c r="BQ385" s="74">
        <v>0</v>
      </c>
      <c r="BR385" s="74">
        <v>0</v>
      </c>
      <c r="BS385" s="74">
        <v>0</v>
      </c>
      <c r="BT385" s="74">
        <v>0</v>
      </c>
      <c r="BU385" s="167" t="s">
        <v>250</v>
      </c>
      <c r="BV385" s="13" t="s">
        <v>119</v>
      </c>
      <c r="BW385" s="74">
        <v>0</v>
      </c>
      <c r="BX385" s="74">
        <v>0</v>
      </c>
      <c r="BY385" s="74">
        <v>0</v>
      </c>
      <c r="BZ385" s="74">
        <v>0</v>
      </c>
      <c r="CA385" s="74">
        <v>0</v>
      </c>
      <c r="CB385" s="74">
        <v>0</v>
      </c>
      <c r="CC385" s="74">
        <v>0</v>
      </c>
      <c r="CD385" s="74">
        <v>0</v>
      </c>
      <c r="CE385" s="74">
        <v>0</v>
      </c>
      <c r="CF385" s="74">
        <v>0</v>
      </c>
      <c r="CG385" s="74">
        <v>0</v>
      </c>
      <c r="CH385" s="74">
        <v>0</v>
      </c>
      <c r="CI385" s="74">
        <v>0</v>
      </c>
      <c r="CJ385" s="74">
        <v>0</v>
      </c>
      <c r="CK385" s="74">
        <v>0</v>
      </c>
      <c r="CL385" s="74">
        <v>0</v>
      </c>
      <c r="CM385" s="74">
        <v>0</v>
      </c>
      <c r="CN385" s="74">
        <v>0</v>
      </c>
      <c r="CO385" s="167" t="s">
        <v>250</v>
      </c>
      <c r="CP385" s="13" t="s">
        <v>119</v>
      </c>
      <c r="CQ385" s="5">
        <v>0</v>
      </c>
      <c r="CR385" s="5">
        <v>0</v>
      </c>
      <c r="CS385" s="5">
        <v>0</v>
      </c>
      <c r="CT385" s="5">
        <v>0</v>
      </c>
      <c r="CU385" s="5">
        <v>0</v>
      </c>
      <c r="CV385" s="29">
        <v>0</v>
      </c>
      <c r="CW385" s="5">
        <v>0</v>
      </c>
      <c r="CX385" s="5">
        <v>0</v>
      </c>
      <c r="CY385" s="72">
        <v>0</v>
      </c>
      <c r="CZ385" s="5">
        <v>0</v>
      </c>
      <c r="DA385" s="167" t="s">
        <v>250</v>
      </c>
      <c r="DB385" s="13" t="s">
        <v>119</v>
      </c>
      <c r="DC385" s="74">
        <v>0</v>
      </c>
      <c r="DD385" s="74">
        <v>0</v>
      </c>
      <c r="DE385" s="74">
        <v>0</v>
      </c>
      <c r="DF385" s="74">
        <v>0</v>
      </c>
      <c r="DG385" s="74">
        <v>0</v>
      </c>
      <c r="DH385" s="74">
        <v>0</v>
      </c>
      <c r="DI385" s="74">
        <v>0</v>
      </c>
      <c r="DJ385" s="74">
        <v>0</v>
      </c>
      <c r="DK385" s="74">
        <v>0</v>
      </c>
      <c r="DL385" s="74">
        <v>0</v>
      </c>
      <c r="DM385" s="74">
        <v>0</v>
      </c>
      <c r="DN385" s="74">
        <v>0</v>
      </c>
      <c r="DO385" s="74">
        <v>0</v>
      </c>
      <c r="DP385" s="74">
        <v>0</v>
      </c>
      <c r="DQ385" s="74">
        <v>0</v>
      </c>
      <c r="DR385" s="135"/>
      <c r="DS385" s="138" t="s">
        <v>250</v>
      </c>
      <c r="DT385" s="138" t="s">
        <v>4494</v>
      </c>
      <c r="DU385" s="138">
        <v>0</v>
      </c>
      <c r="DV385" s="138">
        <v>0</v>
      </c>
      <c r="DW385" s="139">
        <v>0</v>
      </c>
      <c r="DX385" s="139">
        <v>0</v>
      </c>
    </row>
    <row r="386" spans="1:128">
      <c r="A386" s="167"/>
      <c r="B386" s="13" t="s">
        <v>120</v>
      </c>
      <c r="C386" s="74">
        <v>338</v>
      </c>
      <c r="D386" s="74">
        <v>165</v>
      </c>
      <c r="E386" s="74">
        <v>55</v>
      </c>
      <c r="F386" s="74">
        <v>33</v>
      </c>
      <c r="G386" s="74">
        <v>77</v>
      </c>
      <c r="H386" s="74">
        <v>44</v>
      </c>
      <c r="I386" s="74">
        <v>0</v>
      </c>
      <c r="J386" s="74">
        <v>0</v>
      </c>
      <c r="K386" s="74">
        <v>68</v>
      </c>
      <c r="L386" s="74">
        <v>23</v>
      </c>
      <c r="M386" s="74">
        <v>81</v>
      </c>
      <c r="N386" s="74">
        <v>42</v>
      </c>
      <c r="O386" s="74">
        <v>77</v>
      </c>
      <c r="P386" s="74">
        <v>44</v>
      </c>
      <c r="Q386" s="74">
        <v>0</v>
      </c>
      <c r="R386" s="74">
        <v>0</v>
      </c>
      <c r="S386" s="74">
        <v>68</v>
      </c>
      <c r="T386" s="74">
        <v>23</v>
      </c>
      <c r="U386" s="67">
        <v>764</v>
      </c>
      <c r="V386" s="67">
        <v>374</v>
      </c>
      <c r="W386" s="167"/>
      <c r="X386" s="13" t="s">
        <v>120</v>
      </c>
      <c r="Y386" s="74">
        <v>23</v>
      </c>
      <c r="Z386" s="74">
        <v>17</v>
      </c>
      <c r="AA386" s="74">
        <v>10</v>
      </c>
      <c r="AB386" s="74">
        <v>6</v>
      </c>
      <c r="AC386" s="74">
        <v>17</v>
      </c>
      <c r="AD386" s="74">
        <v>9</v>
      </c>
      <c r="AE386" s="74">
        <v>0</v>
      </c>
      <c r="AF386" s="74">
        <v>0</v>
      </c>
      <c r="AG386" s="74">
        <v>24</v>
      </c>
      <c r="AH386" s="74">
        <v>12</v>
      </c>
      <c r="AI386" s="74">
        <v>23</v>
      </c>
      <c r="AJ386" s="74">
        <v>14</v>
      </c>
      <c r="AK386" s="74">
        <v>22</v>
      </c>
      <c r="AL386" s="74">
        <v>14</v>
      </c>
      <c r="AM386" s="74">
        <v>0</v>
      </c>
      <c r="AN386" s="74">
        <v>0</v>
      </c>
      <c r="AO386" s="74">
        <v>21</v>
      </c>
      <c r="AP386" s="74">
        <v>8</v>
      </c>
      <c r="AQ386" s="67">
        <v>140</v>
      </c>
      <c r="AR386" s="67">
        <v>80</v>
      </c>
      <c r="AS386" s="167"/>
      <c r="AT386" s="13" t="s">
        <v>120</v>
      </c>
      <c r="AU386" s="74">
        <v>5</v>
      </c>
      <c r="AV386" s="74">
        <v>1</v>
      </c>
      <c r="AW386" s="74">
        <v>1</v>
      </c>
      <c r="AX386" s="74">
        <v>0</v>
      </c>
      <c r="AY386" s="74">
        <v>1</v>
      </c>
      <c r="AZ386" s="74">
        <v>1</v>
      </c>
      <c r="BA386" s="74">
        <v>1</v>
      </c>
      <c r="BB386" s="74">
        <v>0</v>
      </c>
      <c r="BC386" s="74">
        <v>1</v>
      </c>
      <c r="BD386" s="67">
        <v>11</v>
      </c>
      <c r="BE386" s="76">
        <v>10</v>
      </c>
      <c r="BF386" s="74">
        <v>0</v>
      </c>
      <c r="BG386" s="74">
        <v>0</v>
      </c>
      <c r="BH386" s="74">
        <v>0</v>
      </c>
      <c r="BI386" s="74">
        <v>1</v>
      </c>
      <c r="BJ386" s="167"/>
      <c r="BK386" s="13" t="s">
        <v>120</v>
      </c>
      <c r="BL386" s="74">
        <v>0</v>
      </c>
      <c r="BM386" s="74">
        <v>199</v>
      </c>
      <c r="BN386" s="74">
        <v>0</v>
      </c>
      <c r="BO386" s="74">
        <v>0</v>
      </c>
      <c r="BP386" s="74">
        <v>0</v>
      </c>
      <c r="BQ386" s="74">
        <v>6</v>
      </c>
      <c r="BR386" s="74">
        <v>10</v>
      </c>
      <c r="BS386" s="74">
        <v>19</v>
      </c>
      <c r="BT386" s="74">
        <v>1</v>
      </c>
      <c r="BU386" s="167"/>
      <c r="BV386" s="13" t="s">
        <v>120</v>
      </c>
      <c r="BW386" s="74">
        <v>104</v>
      </c>
      <c r="BX386" s="74">
        <v>66</v>
      </c>
      <c r="BY386" s="74">
        <v>104</v>
      </c>
      <c r="BZ386" s="74">
        <v>66</v>
      </c>
      <c r="CA386" s="74">
        <v>57</v>
      </c>
      <c r="CB386" s="74">
        <v>36</v>
      </c>
      <c r="CC386" s="74">
        <v>0</v>
      </c>
      <c r="CD386" s="74">
        <v>0</v>
      </c>
      <c r="CE386" s="74">
        <v>0</v>
      </c>
      <c r="CF386" s="74">
        <v>0</v>
      </c>
      <c r="CG386" s="74">
        <v>0</v>
      </c>
      <c r="CH386" s="74">
        <v>0</v>
      </c>
      <c r="CI386" s="74">
        <v>27</v>
      </c>
      <c r="CJ386" s="74">
        <v>10</v>
      </c>
      <c r="CK386" s="74">
        <v>27</v>
      </c>
      <c r="CL386" s="74">
        <v>10</v>
      </c>
      <c r="CM386" s="74">
        <v>4</v>
      </c>
      <c r="CN386" s="74">
        <v>2</v>
      </c>
      <c r="CO386" s="167"/>
      <c r="CP386" s="13" t="s">
        <v>120</v>
      </c>
      <c r="CQ386" s="5">
        <v>9</v>
      </c>
      <c r="CR386" s="5">
        <v>4</v>
      </c>
      <c r="CS386" s="5">
        <v>1</v>
      </c>
      <c r="CT386" s="5">
        <v>6</v>
      </c>
      <c r="CU386" s="5">
        <v>0</v>
      </c>
      <c r="CV386" s="29">
        <v>20</v>
      </c>
      <c r="CW386" s="5">
        <v>8</v>
      </c>
      <c r="CX386" s="5">
        <v>8</v>
      </c>
      <c r="CY386" s="72">
        <v>10</v>
      </c>
      <c r="CZ386" s="5">
        <v>3</v>
      </c>
      <c r="DA386" s="167"/>
      <c r="DB386" s="13" t="s">
        <v>120</v>
      </c>
      <c r="DC386" s="74">
        <v>27</v>
      </c>
      <c r="DD386" s="74">
        <v>160</v>
      </c>
      <c r="DE386" s="74">
        <v>100</v>
      </c>
      <c r="DF386" s="74">
        <v>0</v>
      </c>
      <c r="DG386" s="74">
        <v>100</v>
      </c>
      <c r="DH386" s="74">
        <v>50</v>
      </c>
      <c r="DI386" s="74">
        <v>196</v>
      </c>
      <c r="DJ386" s="74">
        <v>212</v>
      </c>
      <c r="DK386" s="74">
        <v>0</v>
      </c>
      <c r="DL386" s="74">
        <v>0</v>
      </c>
      <c r="DM386" s="74">
        <v>0</v>
      </c>
      <c r="DN386" s="74">
        <v>0</v>
      </c>
      <c r="DO386" s="74">
        <v>0</v>
      </c>
      <c r="DP386" s="74">
        <v>6</v>
      </c>
      <c r="DQ386" s="74">
        <v>0</v>
      </c>
      <c r="DR386" s="135"/>
      <c r="DS386" s="138" t="s">
        <v>250</v>
      </c>
      <c r="DT386" s="138" t="s">
        <v>4495</v>
      </c>
      <c r="DU386" s="138">
        <v>131</v>
      </c>
      <c r="DV386" s="138">
        <v>61</v>
      </c>
      <c r="DW386" s="139">
        <v>398</v>
      </c>
      <c r="DX386" s="139">
        <v>845</v>
      </c>
    </row>
    <row r="387" spans="1:128">
      <c r="A387" s="167"/>
      <c r="B387" s="103" t="s">
        <v>102</v>
      </c>
      <c r="C387" s="105">
        <v>338</v>
      </c>
      <c r="D387" s="105">
        <v>165</v>
      </c>
      <c r="E387" s="105">
        <v>55</v>
      </c>
      <c r="F387" s="105">
        <v>33</v>
      </c>
      <c r="G387" s="105">
        <v>77</v>
      </c>
      <c r="H387" s="105">
        <v>44</v>
      </c>
      <c r="I387" s="105">
        <v>0</v>
      </c>
      <c r="J387" s="105">
        <v>0</v>
      </c>
      <c r="K387" s="105">
        <v>68</v>
      </c>
      <c r="L387" s="105">
        <v>23</v>
      </c>
      <c r="M387" s="105">
        <v>81</v>
      </c>
      <c r="N387" s="105">
        <v>42</v>
      </c>
      <c r="O387" s="105">
        <v>77</v>
      </c>
      <c r="P387" s="105">
        <v>44</v>
      </c>
      <c r="Q387" s="105">
        <v>0</v>
      </c>
      <c r="R387" s="105">
        <v>0</v>
      </c>
      <c r="S387" s="105">
        <v>68</v>
      </c>
      <c r="T387" s="105">
        <v>23</v>
      </c>
      <c r="U387" s="105">
        <v>764</v>
      </c>
      <c r="V387" s="105">
        <v>374</v>
      </c>
      <c r="W387" s="167"/>
      <c r="X387" s="103" t="s">
        <v>102</v>
      </c>
      <c r="Y387" s="105">
        <v>23</v>
      </c>
      <c r="Z387" s="105">
        <v>17</v>
      </c>
      <c r="AA387" s="105">
        <v>10</v>
      </c>
      <c r="AB387" s="105">
        <v>6</v>
      </c>
      <c r="AC387" s="105">
        <v>17</v>
      </c>
      <c r="AD387" s="105">
        <v>9</v>
      </c>
      <c r="AE387" s="105">
        <v>0</v>
      </c>
      <c r="AF387" s="105">
        <v>0</v>
      </c>
      <c r="AG387" s="105">
        <v>24</v>
      </c>
      <c r="AH387" s="105">
        <v>12</v>
      </c>
      <c r="AI387" s="105">
        <v>23</v>
      </c>
      <c r="AJ387" s="105">
        <v>14</v>
      </c>
      <c r="AK387" s="105">
        <v>22</v>
      </c>
      <c r="AL387" s="105">
        <v>14</v>
      </c>
      <c r="AM387" s="105">
        <v>0</v>
      </c>
      <c r="AN387" s="105">
        <v>0</v>
      </c>
      <c r="AO387" s="105">
        <v>21</v>
      </c>
      <c r="AP387" s="105">
        <v>8</v>
      </c>
      <c r="AQ387" s="105">
        <v>140</v>
      </c>
      <c r="AR387" s="105">
        <v>80</v>
      </c>
      <c r="AS387" s="167"/>
      <c r="AT387" s="103" t="s">
        <v>102</v>
      </c>
      <c r="AU387" s="105">
        <v>5</v>
      </c>
      <c r="AV387" s="105">
        <v>1</v>
      </c>
      <c r="AW387" s="105">
        <v>1</v>
      </c>
      <c r="AX387" s="105">
        <v>0</v>
      </c>
      <c r="AY387" s="105">
        <v>1</v>
      </c>
      <c r="AZ387" s="105">
        <v>1</v>
      </c>
      <c r="BA387" s="105">
        <v>1</v>
      </c>
      <c r="BB387" s="105">
        <v>0</v>
      </c>
      <c r="BC387" s="105">
        <v>1</v>
      </c>
      <c r="BD387" s="105">
        <v>11</v>
      </c>
      <c r="BE387" s="105">
        <v>10</v>
      </c>
      <c r="BF387" s="105">
        <v>0</v>
      </c>
      <c r="BG387" s="105">
        <v>0</v>
      </c>
      <c r="BH387" s="105">
        <v>0</v>
      </c>
      <c r="BI387" s="105">
        <v>1</v>
      </c>
      <c r="BJ387" s="167"/>
      <c r="BK387" s="103" t="s">
        <v>102</v>
      </c>
      <c r="BL387" s="105">
        <v>0</v>
      </c>
      <c r="BM387" s="105">
        <v>199</v>
      </c>
      <c r="BN387" s="105">
        <v>0</v>
      </c>
      <c r="BO387" s="105">
        <v>0</v>
      </c>
      <c r="BP387" s="105">
        <v>0</v>
      </c>
      <c r="BQ387" s="105">
        <v>6</v>
      </c>
      <c r="BR387" s="105">
        <v>10</v>
      </c>
      <c r="BS387" s="105">
        <v>19</v>
      </c>
      <c r="BT387" s="105">
        <v>1</v>
      </c>
      <c r="BU387" s="167"/>
      <c r="BV387" s="103" t="s">
        <v>102</v>
      </c>
      <c r="BW387" s="105">
        <v>104</v>
      </c>
      <c r="BX387" s="105">
        <v>66</v>
      </c>
      <c r="BY387" s="105">
        <v>104</v>
      </c>
      <c r="BZ387" s="105">
        <v>66</v>
      </c>
      <c r="CA387" s="105">
        <v>57</v>
      </c>
      <c r="CB387" s="105">
        <v>36</v>
      </c>
      <c r="CC387" s="105">
        <v>0</v>
      </c>
      <c r="CD387" s="105">
        <v>0</v>
      </c>
      <c r="CE387" s="105">
        <v>0</v>
      </c>
      <c r="CF387" s="105">
        <v>0</v>
      </c>
      <c r="CG387" s="105">
        <v>0</v>
      </c>
      <c r="CH387" s="105">
        <v>0</v>
      </c>
      <c r="CI387" s="105">
        <v>27</v>
      </c>
      <c r="CJ387" s="105">
        <v>10</v>
      </c>
      <c r="CK387" s="105">
        <v>27</v>
      </c>
      <c r="CL387" s="105">
        <v>10</v>
      </c>
      <c r="CM387" s="105">
        <v>4</v>
      </c>
      <c r="CN387" s="105">
        <v>2</v>
      </c>
      <c r="CO387" s="167"/>
      <c r="CP387" s="105" t="s">
        <v>102</v>
      </c>
      <c r="CQ387" s="105">
        <v>9</v>
      </c>
      <c r="CR387" s="105">
        <v>4</v>
      </c>
      <c r="CS387" s="105">
        <v>1</v>
      </c>
      <c r="CT387" s="105">
        <v>6</v>
      </c>
      <c r="CU387" s="105">
        <v>0</v>
      </c>
      <c r="CV387" s="105">
        <v>20</v>
      </c>
      <c r="CW387" s="105">
        <v>8</v>
      </c>
      <c r="CX387" s="105">
        <v>8</v>
      </c>
      <c r="CY387" s="105">
        <v>10</v>
      </c>
      <c r="CZ387" s="105">
        <v>3</v>
      </c>
      <c r="DA387" s="167"/>
      <c r="DB387" s="103" t="s">
        <v>102</v>
      </c>
      <c r="DC387" s="105">
        <v>27</v>
      </c>
      <c r="DD387" s="105">
        <v>160</v>
      </c>
      <c r="DE387" s="105">
        <v>100</v>
      </c>
      <c r="DF387" s="105">
        <v>0</v>
      </c>
      <c r="DG387" s="105">
        <v>100</v>
      </c>
      <c r="DH387" s="105">
        <v>50</v>
      </c>
      <c r="DI387" s="105">
        <v>196</v>
      </c>
      <c r="DJ387" s="105">
        <v>212</v>
      </c>
      <c r="DK387" s="105">
        <v>0</v>
      </c>
      <c r="DL387" s="105">
        <v>0</v>
      </c>
      <c r="DM387" s="105">
        <v>0</v>
      </c>
      <c r="DN387" s="105">
        <v>0</v>
      </c>
      <c r="DO387" s="105">
        <v>0</v>
      </c>
      <c r="DP387" s="105">
        <v>6</v>
      </c>
      <c r="DQ387" s="105">
        <v>0</v>
      </c>
      <c r="DR387" s="135"/>
      <c r="DS387" s="138" t="s">
        <v>250</v>
      </c>
      <c r="DT387" s="138" t="s">
        <v>4496</v>
      </c>
      <c r="DU387" s="138">
        <v>131</v>
      </c>
      <c r="DV387" s="138">
        <v>61</v>
      </c>
      <c r="DW387" s="139">
        <v>398</v>
      </c>
      <c r="DX387" s="139">
        <v>845</v>
      </c>
    </row>
    <row r="388" spans="1:128" ht="14.45" customHeight="1">
      <c r="A388" s="167" t="s">
        <v>21</v>
      </c>
      <c r="B388" s="13" t="s">
        <v>119</v>
      </c>
      <c r="C388" s="74">
        <v>99</v>
      </c>
      <c r="D388" s="74">
        <v>44</v>
      </c>
      <c r="E388" s="74">
        <v>0</v>
      </c>
      <c r="F388" s="74">
        <v>0</v>
      </c>
      <c r="G388" s="74">
        <v>0</v>
      </c>
      <c r="H388" s="74">
        <v>0</v>
      </c>
      <c r="I388" s="74">
        <v>63</v>
      </c>
      <c r="J388" s="74">
        <v>34</v>
      </c>
      <c r="K388" s="74">
        <v>0</v>
      </c>
      <c r="L388" s="74">
        <v>0</v>
      </c>
      <c r="M388" s="74">
        <v>55</v>
      </c>
      <c r="N388" s="74">
        <v>27</v>
      </c>
      <c r="O388" s="74">
        <v>0</v>
      </c>
      <c r="P388" s="74">
        <v>0</v>
      </c>
      <c r="Q388" s="74">
        <v>5</v>
      </c>
      <c r="R388" s="74">
        <v>2</v>
      </c>
      <c r="S388" s="74">
        <v>0</v>
      </c>
      <c r="T388" s="74">
        <v>0</v>
      </c>
      <c r="U388" s="67">
        <v>222</v>
      </c>
      <c r="V388" s="67">
        <v>107</v>
      </c>
      <c r="W388" s="167" t="s">
        <v>21</v>
      </c>
      <c r="X388" s="13" t="s">
        <v>119</v>
      </c>
      <c r="Y388" s="74">
        <v>0</v>
      </c>
      <c r="Z388" s="74">
        <v>0</v>
      </c>
      <c r="AA388" s="74">
        <v>0</v>
      </c>
      <c r="AB388" s="74">
        <v>0</v>
      </c>
      <c r="AC388" s="74">
        <v>0</v>
      </c>
      <c r="AD388" s="74">
        <v>0</v>
      </c>
      <c r="AE388" s="74">
        <v>0</v>
      </c>
      <c r="AF388" s="74">
        <v>0</v>
      </c>
      <c r="AG388" s="74">
        <v>0</v>
      </c>
      <c r="AH388" s="74">
        <v>0</v>
      </c>
      <c r="AI388" s="74">
        <v>0</v>
      </c>
      <c r="AJ388" s="74">
        <v>0</v>
      </c>
      <c r="AK388" s="74">
        <v>0</v>
      </c>
      <c r="AL388" s="74">
        <v>0</v>
      </c>
      <c r="AM388" s="74">
        <v>0</v>
      </c>
      <c r="AN388" s="74">
        <v>0</v>
      </c>
      <c r="AO388" s="74">
        <v>0</v>
      </c>
      <c r="AP388" s="74">
        <v>0</v>
      </c>
      <c r="AQ388" s="67">
        <v>0</v>
      </c>
      <c r="AR388" s="67">
        <v>0</v>
      </c>
      <c r="AS388" s="167" t="s">
        <v>21</v>
      </c>
      <c r="AT388" s="13" t="s">
        <v>119</v>
      </c>
      <c r="AU388" s="74">
        <v>2</v>
      </c>
      <c r="AV388" s="74">
        <v>0</v>
      </c>
      <c r="AW388" s="74">
        <v>0</v>
      </c>
      <c r="AX388" s="74">
        <v>1</v>
      </c>
      <c r="AY388" s="74">
        <v>0</v>
      </c>
      <c r="AZ388" s="74">
        <v>1</v>
      </c>
      <c r="BA388" s="74">
        <v>0</v>
      </c>
      <c r="BB388" s="74">
        <v>1</v>
      </c>
      <c r="BC388" s="74">
        <v>0</v>
      </c>
      <c r="BD388" s="67">
        <v>5</v>
      </c>
      <c r="BE388" s="76">
        <v>4</v>
      </c>
      <c r="BF388" s="74">
        <v>4</v>
      </c>
      <c r="BG388" s="74">
        <v>0</v>
      </c>
      <c r="BH388" s="74">
        <v>0</v>
      </c>
      <c r="BI388" s="74">
        <v>1</v>
      </c>
      <c r="BJ388" s="167" t="s">
        <v>21</v>
      </c>
      <c r="BK388" s="13" t="s">
        <v>119</v>
      </c>
      <c r="BL388" s="74">
        <v>0</v>
      </c>
      <c r="BM388" s="74">
        <v>68</v>
      </c>
      <c r="BN388" s="74">
        <v>0</v>
      </c>
      <c r="BO388" s="74">
        <v>0</v>
      </c>
      <c r="BP388" s="74">
        <v>0</v>
      </c>
      <c r="BQ388" s="74">
        <v>1</v>
      </c>
      <c r="BR388" s="74">
        <v>4</v>
      </c>
      <c r="BS388" s="74">
        <v>4</v>
      </c>
      <c r="BT388" s="74">
        <v>4</v>
      </c>
      <c r="BU388" s="167" t="s">
        <v>21</v>
      </c>
      <c r="BV388" s="13" t="s">
        <v>119</v>
      </c>
      <c r="BW388" s="74">
        <v>31</v>
      </c>
      <c r="BX388" s="74">
        <v>14</v>
      </c>
      <c r="BY388" s="74">
        <v>29</v>
      </c>
      <c r="BZ388" s="74">
        <v>14</v>
      </c>
      <c r="CA388" s="74">
        <v>15</v>
      </c>
      <c r="CB388" s="74">
        <v>7</v>
      </c>
      <c r="CC388" s="74">
        <v>0</v>
      </c>
      <c r="CD388" s="74">
        <v>0</v>
      </c>
      <c r="CE388" s="74">
        <v>0</v>
      </c>
      <c r="CF388" s="74">
        <v>0</v>
      </c>
      <c r="CG388" s="74">
        <v>0</v>
      </c>
      <c r="CH388" s="74">
        <v>0</v>
      </c>
      <c r="CI388" s="74">
        <v>12</v>
      </c>
      <c r="CJ388" s="74">
        <v>3</v>
      </c>
      <c r="CK388" s="74">
        <v>12</v>
      </c>
      <c r="CL388" s="74">
        <v>3</v>
      </c>
      <c r="CM388" s="74">
        <v>3</v>
      </c>
      <c r="CN388" s="74">
        <v>0</v>
      </c>
      <c r="CO388" s="167" t="s">
        <v>21</v>
      </c>
      <c r="CP388" s="13" t="s">
        <v>119</v>
      </c>
      <c r="CQ388" s="5">
        <v>3</v>
      </c>
      <c r="CR388" s="5">
        <v>3</v>
      </c>
      <c r="CS388" s="5">
        <v>0</v>
      </c>
      <c r="CT388" s="5">
        <v>11</v>
      </c>
      <c r="CU388" s="5">
        <v>0</v>
      </c>
      <c r="CV388" s="29">
        <v>17</v>
      </c>
      <c r="CW388" s="5">
        <v>9</v>
      </c>
      <c r="CX388" s="5">
        <v>5</v>
      </c>
      <c r="CY388" s="72">
        <v>5</v>
      </c>
      <c r="CZ388" s="5">
        <v>3</v>
      </c>
      <c r="DA388" s="167" t="s">
        <v>21</v>
      </c>
      <c r="DB388" s="13" t="s">
        <v>119</v>
      </c>
      <c r="DC388" s="74">
        <v>147</v>
      </c>
      <c r="DD388" s="74">
        <v>49</v>
      </c>
      <c r="DE388" s="74">
        <v>0</v>
      </c>
      <c r="DF388" s="74">
        <v>0</v>
      </c>
      <c r="DG388" s="74">
        <v>0</v>
      </c>
      <c r="DH388" s="74">
        <v>0</v>
      </c>
      <c r="DI388" s="74">
        <v>147</v>
      </c>
      <c r="DJ388" s="74">
        <v>0</v>
      </c>
      <c r="DK388" s="74">
        <v>0</v>
      </c>
      <c r="DL388" s="74">
        <v>0</v>
      </c>
      <c r="DM388" s="74">
        <v>0</v>
      </c>
      <c r="DN388" s="74">
        <v>0</v>
      </c>
      <c r="DO388" s="74">
        <v>0</v>
      </c>
      <c r="DP388" s="74">
        <v>4</v>
      </c>
      <c r="DQ388" s="74">
        <v>0</v>
      </c>
      <c r="DR388" s="135"/>
      <c r="DS388" s="138" t="s">
        <v>21</v>
      </c>
      <c r="DT388" s="138" t="s">
        <v>4497</v>
      </c>
      <c r="DU388" s="138">
        <v>43</v>
      </c>
      <c r="DV388" s="138">
        <v>18</v>
      </c>
      <c r="DW388" s="139">
        <v>136</v>
      </c>
      <c r="DX388" s="139">
        <v>343</v>
      </c>
    </row>
    <row r="389" spans="1:128">
      <c r="A389" s="167"/>
      <c r="B389" s="13" t="s">
        <v>120</v>
      </c>
      <c r="C389" s="74">
        <v>0</v>
      </c>
      <c r="D389" s="74">
        <v>0</v>
      </c>
      <c r="E389" s="74">
        <v>0</v>
      </c>
      <c r="F389" s="74">
        <v>0</v>
      </c>
      <c r="G389" s="74">
        <v>0</v>
      </c>
      <c r="H389" s="74">
        <v>0</v>
      </c>
      <c r="I389" s="74">
        <v>0</v>
      </c>
      <c r="J389" s="74">
        <v>0</v>
      </c>
      <c r="K389" s="74">
        <v>0</v>
      </c>
      <c r="L389" s="74">
        <v>0</v>
      </c>
      <c r="M389" s="74">
        <v>0</v>
      </c>
      <c r="N389" s="74">
        <v>0</v>
      </c>
      <c r="O389" s="74">
        <v>0</v>
      </c>
      <c r="P389" s="74">
        <v>0</v>
      </c>
      <c r="Q389" s="74">
        <v>0</v>
      </c>
      <c r="R389" s="74">
        <v>0</v>
      </c>
      <c r="S389" s="74">
        <v>0</v>
      </c>
      <c r="T389" s="74">
        <v>0</v>
      </c>
      <c r="U389" s="67">
        <v>0</v>
      </c>
      <c r="V389" s="67">
        <v>0</v>
      </c>
      <c r="W389" s="167"/>
      <c r="X389" s="13" t="s">
        <v>120</v>
      </c>
      <c r="Y389" s="74">
        <v>0</v>
      </c>
      <c r="Z389" s="74">
        <v>0</v>
      </c>
      <c r="AA389" s="74">
        <v>0</v>
      </c>
      <c r="AB389" s="74">
        <v>0</v>
      </c>
      <c r="AC389" s="74">
        <v>0</v>
      </c>
      <c r="AD389" s="74">
        <v>0</v>
      </c>
      <c r="AE389" s="74">
        <v>0</v>
      </c>
      <c r="AF389" s="74">
        <v>0</v>
      </c>
      <c r="AG389" s="74">
        <v>0</v>
      </c>
      <c r="AH389" s="74">
        <v>0</v>
      </c>
      <c r="AI389" s="74">
        <v>0</v>
      </c>
      <c r="AJ389" s="74">
        <v>0</v>
      </c>
      <c r="AK389" s="74">
        <v>0</v>
      </c>
      <c r="AL389" s="74">
        <v>0</v>
      </c>
      <c r="AM389" s="74">
        <v>0</v>
      </c>
      <c r="AN389" s="74">
        <v>0</v>
      </c>
      <c r="AO389" s="74">
        <v>0</v>
      </c>
      <c r="AP389" s="74">
        <v>0</v>
      </c>
      <c r="AQ389" s="67">
        <v>0</v>
      </c>
      <c r="AR389" s="67">
        <v>0</v>
      </c>
      <c r="AS389" s="167"/>
      <c r="AT389" s="13" t="s">
        <v>120</v>
      </c>
      <c r="AU389" s="74">
        <v>0</v>
      </c>
      <c r="AV389" s="74">
        <v>0</v>
      </c>
      <c r="AW389" s="74">
        <v>0</v>
      </c>
      <c r="AX389" s="74">
        <v>0</v>
      </c>
      <c r="AY389" s="74">
        <v>0</v>
      </c>
      <c r="AZ389" s="74">
        <v>0</v>
      </c>
      <c r="BA389" s="74">
        <v>0</v>
      </c>
      <c r="BB389" s="74">
        <v>0</v>
      </c>
      <c r="BC389" s="74">
        <v>0</v>
      </c>
      <c r="BD389" s="67">
        <v>0</v>
      </c>
      <c r="BE389" s="76">
        <v>0</v>
      </c>
      <c r="BF389" s="74">
        <v>0</v>
      </c>
      <c r="BG389" s="74">
        <v>0</v>
      </c>
      <c r="BH389" s="74">
        <v>0</v>
      </c>
      <c r="BI389" s="74">
        <v>0</v>
      </c>
      <c r="BJ389" s="167"/>
      <c r="BK389" s="13" t="s">
        <v>120</v>
      </c>
      <c r="BL389" s="74">
        <v>0</v>
      </c>
      <c r="BM389" s="74">
        <v>0</v>
      </c>
      <c r="BN389" s="74">
        <v>0</v>
      </c>
      <c r="BO389" s="74">
        <v>0</v>
      </c>
      <c r="BP389" s="74">
        <v>0</v>
      </c>
      <c r="BQ389" s="74">
        <v>0</v>
      </c>
      <c r="BR389" s="74">
        <v>0</v>
      </c>
      <c r="BS389" s="74">
        <v>0</v>
      </c>
      <c r="BT389" s="74">
        <v>0</v>
      </c>
      <c r="BU389" s="167"/>
      <c r="BV389" s="13" t="s">
        <v>120</v>
      </c>
      <c r="BW389" s="74">
        <v>0</v>
      </c>
      <c r="BX389" s="74">
        <v>0</v>
      </c>
      <c r="BY389" s="74">
        <v>0</v>
      </c>
      <c r="BZ389" s="74">
        <v>0</v>
      </c>
      <c r="CA389" s="74">
        <v>0</v>
      </c>
      <c r="CB389" s="74">
        <v>0</v>
      </c>
      <c r="CC389" s="74">
        <v>0</v>
      </c>
      <c r="CD389" s="74">
        <v>0</v>
      </c>
      <c r="CE389" s="74">
        <v>0</v>
      </c>
      <c r="CF389" s="74">
        <v>0</v>
      </c>
      <c r="CG389" s="74">
        <v>0</v>
      </c>
      <c r="CH389" s="74">
        <v>0</v>
      </c>
      <c r="CI389" s="74">
        <v>0</v>
      </c>
      <c r="CJ389" s="74">
        <v>0</v>
      </c>
      <c r="CK389" s="74">
        <v>0</v>
      </c>
      <c r="CL389" s="74">
        <v>0</v>
      </c>
      <c r="CM389" s="74">
        <v>0</v>
      </c>
      <c r="CN389" s="74">
        <v>0</v>
      </c>
      <c r="CO389" s="167"/>
      <c r="CP389" s="13" t="s">
        <v>120</v>
      </c>
      <c r="CQ389" s="5">
        <v>0</v>
      </c>
      <c r="CR389" s="5">
        <v>0</v>
      </c>
      <c r="CS389" s="5">
        <v>0</v>
      </c>
      <c r="CT389" s="5">
        <v>0</v>
      </c>
      <c r="CU389" s="5">
        <v>0</v>
      </c>
      <c r="CV389" s="29">
        <v>0</v>
      </c>
      <c r="CW389" s="5">
        <v>0</v>
      </c>
      <c r="CX389" s="5">
        <v>0</v>
      </c>
      <c r="CY389" s="72">
        <v>0</v>
      </c>
      <c r="CZ389" s="5">
        <v>0</v>
      </c>
      <c r="DA389" s="167"/>
      <c r="DB389" s="13" t="s">
        <v>120</v>
      </c>
      <c r="DC389" s="74">
        <v>0</v>
      </c>
      <c r="DD389" s="74">
        <v>0</v>
      </c>
      <c r="DE389" s="74">
        <v>0</v>
      </c>
      <c r="DF389" s="74">
        <v>0</v>
      </c>
      <c r="DG389" s="74">
        <v>0</v>
      </c>
      <c r="DH389" s="74">
        <v>0</v>
      </c>
      <c r="DI389" s="74">
        <v>0</v>
      </c>
      <c r="DJ389" s="74">
        <v>0</v>
      </c>
      <c r="DK389" s="74">
        <v>0</v>
      </c>
      <c r="DL389" s="74">
        <v>0</v>
      </c>
      <c r="DM389" s="74">
        <v>0</v>
      </c>
      <c r="DN389" s="74">
        <v>0</v>
      </c>
      <c r="DO389" s="74">
        <v>0</v>
      </c>
      <c r="DP389" s="74">
        <v>0</v>
      </c>
      <c r="DQ389" s="74">
        <v>0</v>
      </c>
      <c r="DR389" s="135"/>
      <c r="DS389" s="138" t="s">
        <v>21</v>
      </c>
      <c r="DT389" s="138" t="s">
        <v>4498</v>
      </c>
      <c r="DU389" s="138">
        <v>0</v>
      </c>
      <c r="DV389" s="138">
        <v>0</v>
      </c>
      <c r="DW389" s="139">
        <v>0</v>
      </c>
      <c r="DX389" s="139">
        <v>0</v>
      </c>
    </row>
    <row r="390" spans="1:128">
      <c r="A390" s="167"/>
      <c r="B390" s="103" t="s">
        <v>102</v>
      </c>
      <c r="C390" s="105">
        <v>99</v>
      </c>
      <c r="D390" s="105">
        <v>44</v>
      </c>
      <c r="E390" s="105">
        <v>0</v>
      </c>
      <c r="F390" s="105">
        <v>0</v>
      </c>
      <c r="G390" s="105">
        <v>0</v>
      </c>
      <c r="H390" s="105">
        <v>0</v>
      </c>
      <c r="I390" s="105">
        <v>63</v>
      </c>
      <c r="J390" s="105">
        <v>34</v>
      </c>
      <c r="K390" s="105">
        <v>0</v>
      </c>
      <c r="L390" s="105">
        <v>0</v>
      </c>
      <c r="M390" s="105">
        <v>55</v>
      </c>
      <c r="N390" s="105">
        <v>27</v>
      </c>
      <c r="O390" s="105">
        <v>0</v>
      </c>
      <c r="P390" s="105">
        <v>0</v>
      </c>
      <c r="Q390" s="105">
        <v>5</v>
      </c>
      <c r="R390" s="105">
        <v>2</v>
      </c>
      <c r="S390" s="105">
        <v>0</v>
      </c>
      <c r="T390" s="105">
        <v>0</v>
      </c>
      <c r="U390" s="105">
        <v>222</v>
      </c>
      <c r="V390" s="105">
        <v>107</v>
      </c>
      <c r="W390" s="167"/>
      <c r="X390" s="103" t="s">
        <v>102</v>
      </c>
      <c r="Y390" s="105">
        <v>0</v>
      </c>
      <c r="Z390" s="105">
        <v>0</v>
      </c>
      <c r="AA390" s="105">
        <v>0</v>
      </c>
      <c r="AB390" s="105">
        <v>0</v>
      </c>
      <c r="AC390" s="105">
        <v>0</v>
      </c>
      <c r="AD390" s="105">
        <v>0</v>
      </c>
      <c r="AE390" s="105">
        <v>0</v>
      </c>
      <c r="AF390" s="105">
        <v>0</v>
      </c>
      <c r="AG390" s="105">
        <v>0</v>
      </c>
      <c r="AH390" s="105">
        <v>0</v>
      </c>
      <c r="AI390" s="105">
        <v>0</v>
      </c>
      <c r="AJ390" s="105">
        <v>0</v>
      </c>
      <c r="AK390" s="105">
        <v>0</v>
      </c>
      <c r="AL390" s="105">
        <v>0</v>
      </c>
      <c r="AM390" s="105">
        <v>0</v>
      </c>
      <c r="AN390" s="105">
        <v>0</v>
      </c>
      <c r="AO390" s="105">
        <v>0</v>
      </c>
      <c r="AP390" s="105">
        <v>0</v>
      </c>
      <c r="AQ390" s="105">
        <v>0</v>
      </c>
      <c r="AR390" s="105">
        <v>0</v>
      </c>
      <c r="AS390" s="167"/>
      <c r="AT390" s="103" t="s">
        <v>102</v>
      </c>
      <c r="AU390" s="105">
        <v>2</v>
      </c>
      <c r="AV390" s="105">
        <v>0</v>
      </c>
      <c r="AW390" s="105">
        <v>0</v>
      </c>
      <c r="AX390" s="105">
        <v>1</v>
      </c>
      <c r="AY390" s="105">
        <v>0</v>
      </c>
      <c r="AZ390" s="105">
        <v>1</v>
      </c>
      <c r="BA390" s="105">
        <v>0</v>
      </c>
      <c r="BB390" s="105">
        <v>1</v>
      </c>
      <c r="BC390" s="105">
        <v>0</v>
      </c>
      <c r="BD390" s="105">
        <v>5</v>
      </c>
      <c r="BE390" s="105">
        <v>4</v>
      </c>
      <c r="BF390" s="105">
        <v>4</v>
      </c>
      <c r="BG390" s="105">
        <v>0</v>
      </c>
      <c r="BH390" s="105">
        <v>0</v>
      </c>
      <c r="BI390" s="105">
        <v>1</v>
      </c>
      <c r="BJ390" s="167"/>
      <c r="BK390" s="103" t="s">
        <v>102</v>
      </c>
      <c r="BL390" s="105">
        <v>0</v>
      </c>
      <c r="BM390" s="105">
        <v>68</v>
      </c>
      <c r="BN390" s="105">
        <v>0</v>
      </c>
      <c r="BO390" s="105">
        <v>0</v>
      </c>
      <c r="BP390" s="105">
        <v>0</v>
      </c>
      <c r="BQ390" s="105">
        <v>1</v>
      </c>
      <c r="BR390" s="105">
        <v>4</v>
      </c>
      <c r="BS390" s="105">
        <v>4</v>
      </c>
      <c r="BT390" s="105">
        <v>4</v>
      </c>
      <c r="BU390" s="167"/>
      <c r="BV390" s="103" t="s">
        <v>102</v>
      </c>
      <c r="BW390" s="105">
        <v>31</v>
      </c>
      <c r="BX390" s="105">
        <v>14</v>
      </c>
      <c r="BY390" s="105">
        <v>29</v>
      </c>
      <c r="BZ390" s="105">
        <v>14</v>
      </c>
      <c r="CA390" s="105">
        <v>15</v>
      </c>
      <c r="CB390" s="105">
        <v>7</v>
      </c>
      <c r="CC390" s="105">
        <v>0</v>
      </c>
      <c r="CD390" s="105">
        <v>0</v>
      </c>
      <c r="CE390" s="105">
        <v>0</v>
      </c>
      <c r="CF390" s="105">
        <v>0</v>
      </c>
      <c r="CG390" s="105">
        <v>0</v>
      </c>
      <c r="CH390" s="105">
        <v>0</v>
      </c>
      <c r="CI390" s="105">
        <v>12</v>
      </c>
      <c r="CJ390" s="105">
        <v>3</v>
      </c>
      <c r="CK390" s="105">
        <v>12</v>
      </c>
      <c r="CL390" s="105">
        <v>3</v>
      </c>
      <c r="CM390" s="105">
        <v>3</v>
      </c>
      <c r="CN390" s="105">
        <v>0</v>
      </c>
      <c r="CO390" s="167"/>
      <c r="CP390" s="105" t="s">
        <v>102</v>
      </c>
      <c r="CQ390" s="105">
        <v>3</v>
      </c>
      <c r="CR390" s="105">
        <v>3</v>
      </c>
      <c r="CS390" s="105">
        <v>0</v>
      </c>
      <c r="CT390" s="105">
        <v>11</v>
      </c>
      <c r="CU390" s="105">
        <v>0</v>
      </c>
      <c r="CV390" s="105">
        <v>17</v>
      </c>
      <c r="CW390" s="105">
        <v>9</v>
      </c>
      <c r="CX390" s="105">
        <v>5</v>
      </c>
      <c r="CY390" s="105">
        <v>5</v>
      </c>
      <c r="CZ390" s="105">
        <v>3</v>
      </c>
      <c r="DA390" s="167"/>
      <c r="DB390" s="103" t="s">
        <v>102</v>
      </c>
      <c r="DC390" s="105">
        <v>147</v>
      </c>
      <c r="DD390" s="105">
        <v>49</v>
      </c>
      <c r="DE390" s="105">
        <v>0</v>
      </c>
      <c r="DF390" s="105">
        <v>0</v>
      </c>
      <c r="DG390" s="105">
        <v>0</v>
      </c>
      <c r="DH390" s="105">
        <v>0</v>
      </c>
      <c r="DI390" s="105">
        <v>147</v>
      </c>
      <c r="DJ390" s="105">
        <v>0</v>
      </c>
      <c r="DK390" s="105">
        <v>0</v>
      </c>
      <c r="DL390" s="105">
        <v>0</v>
      </c>
      <c r="DM390" s="105">
        <v>0</v>
      </c>
      <c r="DN390" s="105">
        <v>0</v>
      </c>
      <c r="DO390" s="105">
        <v>0</v>
      </c>
      <c r="DP390" s="105">
        <v>4</v>
      </c>
      <c r="DQ390" s="105">
        <v>0</v>
      </c>
      <c r="DR390" s="135"/>
      <c r="DS390" s="138" t="s">
        <v>21</v>
      </c>
      <c r="DT390" s="138" t="s">
        <v>4499</v>
      </c>
      <c r="DU390" s="138">
        <v>43</v>
      </c>
      <c r="DV390" s="138">
        <v>18</v>
      </c>
      <c r="DW390" s="139">
        <v>136</v>
      </c>
      <c r="DX390" s="139">
        <v>343</v>
      </c>
    </row>
    <row r="391" spans="1:128">
      <c r="A391" s="73" t="s">
        <v>141</v>
      </c>
      <c r="B391" s="83"/>
      <c r="C391" s="83"/>
      <c r="D391" s="83"/>
      <c r="E391" s="83"/>
      <c r="F391" s="83"/>
      <c r="G391" s="83"/>
      <c r="H391" s="83"/>
      <c r="I391" s="83"/>
      <c r="J391" s="83"/>
      <c r="K391" s="83"/>
      <c r="L391" s="83"/>
      <c r="M391" s="83"/>
      <c r="N391" s="83"/>
      <c r="O391" s="83"/>
      <c r="P391" s="83"/>
      <c r="Q391" s="83"/>
      <c r="R391" s="83"/>
      <c r="S391" s="83"/>
      <c r="T391" s="83"/>
      <c r="U391" s="83"/>
      <c r="V391" s="83"/>
      <c r="W391" s="73" t="s">
        <v>141</v>
      </c>
      <c r="X391" s="78"/>
      <c r="Y391" s="100"/>
      <c r="Z391" s="100"/>
      <c r="AA391" s="100"/>
      <c r="AB391" s="100"/>
      <c r="AC391" s="100"/>
      <c r="AD391" s="100"/>
      <c r="AE391" s="100"/>
      <c r="AF391" s="100"/>
      <c r="AG391" s="100"/>
      <c r="AH391" s="100"/>
      <c r="AI391" s="100"/>
      <c r="AJ391" s="100"/>
      <c r="AK391" s="100"/>
      <c r="AL391" s="100"/>
      <c r="AM391" s="100"/>
      <c r="AN391" s="100"/>
      <c r="AO391" s="100"/>
      <c r="AP391" s="100"/>
      <c r="AQ391" s="86"/>
      <c r="AR391" s="86"/>
      <c r="AS391" s="73" t="s">
        <v>141</v>
      </c>
      <c r="AT391" s="78"/>
      <c r="AU391" s="100"/>
      <c r="AV391" s="100"/>
      <c r="AW391" s="100"/>
      <c r="AX391" s="100"/>
      <c r="AY391" s="100"/>
      <c r="AZ391" s="100"/>
      <c r="BA391" s="100"/>
      <c r="BB391" s="100"/>
      <c r="BC391" s="100"/>
      <c r="BD391" s="100"/>
      <c r="BE391" s="100"/>
      <c r="BF391" s="100"/>
      <c r="BG391" s="100"/>
      <c r="BH391" s="100"/>
      <c r="BI391" s="3"/>
      <c r="BJ391" s="73" t="s">
        <v>141</v>
      </c>
      <c r="BK391" s="78"/>
      <c r="BL391" s="3"/>
      <c r="BM391" s="3"/>
      <c r="BN391" s="3"/>
      <c r="BO391" s="3"/>
      <c r="BP391" s="3"/>
      <c r="BQ391" s="3"/>
      <c r="BR391" s="3"/>
      <c r="BS391" s="3"/>
      <c r="BT391" s="3"/>
      <c r="BU391" s="73" t="s">
        <v>141</v>
      </c>
      <c r="BV391" s="78"/>
      <c r="BW391" s="3"/>
      <c r="BX391" s="3"/>
      <c r="BY391" s="3"/>
      <c r="BZ391" s="3"/>
      <c r="CA391" s="3"/>
      <c r="CB391" s="3"/>
      <c r="CC391" s="3"/>
      <c r="CD391" s="3"/>
      <c r="CE391" s="3"/>
      <c r="CF391" s="3"/>
      <c r="CG391" s="3"/>
      <c r="CH391" s="3"/>
      <c r="CI391" s="3"/>
      <c r="CJ391" s="3"/>
      <c r="CK391" s="3"/>
      <c r="CL391" s="3"/>
      <c r="CM391" s="3"/>
      <c r="CN391" s="3"/>
      <c r="CO391" s="73" t="s">
        <v>141</v>
      </c>
      <c r="CP391" s="83"/>
      <c r="CQ391" s="83"/>
      <c r="CR391" s="83"/>
      <c r="CS391" s="83"/>
      <c r="CT391" s="83"/>
      <c r="CU391" s="83"/>
      <c r="CV391" s="83"/>
      <c r="CW391" s="83"/>
      <c r="CX391" s="83"/>
      <c r="CY391" s="83"/>
      <c r="CZ391" s="83"/>
      <c r="DA391" s="73" t="s">
        <v>141</v>
      </c>
      <c r="DB391" s="83"/>
      <c r="DC391" s="99"/>
      <c r="DD391" s="99"/>
      <c r="DE391" s="99"/>
      <c r="DF391" s="99"/>
      <c r="DG391" s="99"/>
      <c r="DH391" s="99"/>
      <c r="DI391" s="99"/>
      <c r="DJ391" s="99"/>
      <c r="DK391" s="99"/>
      <c r="DL391" s="99"/>
      <c r="DM391" s="99"/>
      <c r="DN391" s="99"/>
      <c r="DO391" s="99"/>
      <c r="DP391" s="99"/>
      <c r="DQ391" s="99"/>
      <c r="DR391" s="135"/>
      <c r="DS391" s="138" t="s">
        <v>141</v>
      </c>
      <c r="DT391" s="138" t="s">
        <v>141</v>
      </c>
      <c r="DU391" s="138">
        <v>0</v>
      </c>
      <c r="DV391" s="138">
        <v>0</v>
      </c>
      <c r="DW391" s="139">
        <v>0</v>
      </c>
      <c r="DX391" s="139">
        <v>0</v>
      </c>
    </row>
    <row r="392" spans="1:128" ht="14.45" customHeight="1">
      <c r="A392" s="167" t="s">
        <v>251</v>
      </c>
      <c r="B392" s="13" t="s">
        <v>119</v>
      </c>
      <c r="C392" s="74">
        <v>185</v>
      </c>
      <c r="D392" s="74">
        <v>60</v>
      </c>
      <c r="E392" s="74">
        <v>109</v>
      </c>
      <c r="F392" s="74">
        <v>53</v>
      </c>
      <c r="G392" s="74">
        <v>0</v>
      </c>
      <c r="H392" s="74">
        <v>0</v>
      </c>
      <c r="I392" s="74">
        <v>0</v>
      </c>
      <c r="J392" s="74">
        <v>0</v>
      </c>
      <c r="K392" s="74">
        <v>61</v>
      </c>
      <c r="L392" s="74">
        <v>16</v>
      </c>
      <c r="M392" s="74">
        <v>132</v>
      </c>
      <c r="N392" s="74">
        <v>58</v>
      </c>
      <c r="O392" s="74">
        <v>0</v>
      </c>
      <c r="P392" s="74">
        <v>0</v>
      </c>
      <c r="Q392" s="74">
        <v>15</v>
      </c>
      <c r="R392" s="74">
        <v>3</v>
      </c>
      <c r="S392" s="74">
        <v>41</v>
      </c>
      <c r="T392" s="74">
        <v>9</v>
      </c>
      <c r="U392" s="67">
        <v>543</v>
      </c>
      <c r="V392" s="67">
        <v>199</v>
      </c>
      <c r="W392" s="167" t="s">
        <v>251</v>
      </c>
      <c r="X392" s="13" t="s">
        <v>119</v>
      </c>
      <c r="Y392" s="74">
        <v>29</v>
      </c>
      <c r="Z392" s="74">
        <v>10</v>
      </c>
      <c r="AA392" s="74">
        <v>34</v>
      </c>
      <c r="AB392" s="74">
        <v>16</v>
      </c>
      <c r="AC392" s="74">
        <v>0</v>
      </c>
      <c r="AD392" s="74">
        <v>0</v>
      </c>
      <c r="AE392" s="74">
        <v>0</v>
      </c>
      <c r="AF392" s="74">
        <v>0</v>
      </c>
      <c r="AG392" s="74">
        <v>29</v>
      </c>
      <c r="AH392" s="74">
        <v>9</v>
      </c>
      <c r="AI392" s="74">
        <v>44</v>
      </c>
      <c r="AJ392" s="74">
        <v>18</v>
      </c>
      <c r="AK392" s="74">
        <v>0</v>
      </c>
      <c r="AL392" s="74">
        <v>0</v>
      </c>
      <c r="AM392" s="74">
        <v>1</v>
      </c>
      <c r="AN392" s="74">
        <v>1</v>
      </c>
      <c r="AO392" s="74">
        <v>6</v>
      </c>
      <c r="AP392" s="74">
        <v>2</v>
      </c>
      <c r="AQ392" s="67">
        <v>143</v>
      </c>
      <c r="AR392" s="67">
        <v>56</v>
      </c>
      <c r="AS392" s="167" t="s">
        <v>251</v>
      </c>
      <c r="AT392" s="13" t="s">
        <v>119</v>
      </c>
      <c r="AU392" s="74">
        <v>3</v>
      </c>
      <c r="AV392" s="74">
        <v>2</v>
      </c>
      <c r="AW392" s="74">
        <v>0</v>
      </c>
      <c r="AX392" s="74">
        <v>0</v>
      </c>
      <c r="AY392" s="74">
        <v>2</v>
      </c>
      <c r="AZ392" s="74">
        <v>2</v>
      </c>
      <c r="BA392" s="74">
        <v>0</v>
      </c>
      <c r="BB392" s="74">
        <v>1</v>
      </c>
      <c r="BC392" s="74">
        <v>1</v>
      </c>
      <c r="BD392" s="67">
        <v>11</v>
      </c>
      <c r="BE392" s="76">
        <v>11</v>
      </c>
      <c r="BF392" s="74">
        <v>5</v>
      </c>
      <c r="BG392" s="74">
        <v>0</v>
      </c>
      <c r="BH392" s="74">
        <v>0</v>
      </c>
      <c r="BI392" s="74">
        <v>1</v>
      </c>
      <c r="BJ392" s="167" t="s">
        <v>251</v>
      </c>
      <c r="BK392" s="13" t="s">
        <v>119</v>
      </c>
      <c r="BL392" s="74">
        <v>0</v>
      </c>
      <c r="BM392" s="74">
        <v>260</v>
      </c>
      <c r="BN392" s="74">
        <v>0</v>
      </c>
      <c r="BO392" s="74">
        <v>0</v>
      </c>
      <c r="BP392" s="74">
        <v>0</v>
      </c>
      <c r="BQ392" s="74">
        <v>0</v>
      </c>
      <c r="BR392" s="74">
        <v>11</v>
      </c>
      <c r="BS392" s="74">
        <v>11</v>
      </c>
      <c r="BT392" s="74">
        <v>11</v>
      </c>
      <c r="BU392" s="167" t="s">
        <v>251</v>
      </c>
      <c r="BV392" s="13" t="s">
        <v>119</v>
      </c>
      <c r="BW392" s="74">
        <v>88</v>
      </c>
      <c r="BX392" s="74">
        <v>39</v>
      </c>
      <c r="BY392" s="74">
        <v>88</v>
      </c>
      <c r="BZ392" s="74">
        <v>39</v>
      </c>
      <c r="CA392" s="74">
        <v>45</v>
      </c>
      <c r="CB392" s="74">
        <v>19</v>
      </c>
      <c r="CC392" s="74">
        <v>0</v>
      </c>
      <c r="CD392" s="74">
        <v>0</v>
      </c>
      <c r="CE392" s="74">
        <v>0</v>
      </c>
      <c r="CF392" s="74">
        <v>0</v>
      </c>
      <c r="CG392" s="74">
        <v>0</v>
      </c>
      <c r="CH392" s="74">
        <v>0</v>
      </c>
      <c r="CI392" s="74">
        <v>18</v>
      </c>
      <c r="CJ392" s="74">
        <v>2</v>
      </c>
      <c r="CK392" s="74">
        <v>18</v>
      </c>
      <c r="CL392" s="74">
        <v>2</v>
      </c>
      <c r="CM392" s="74">
        <v>4</v>
      </c>
      <c r="CN392" s="74">
        <v>0</v>
      </c>
      <c r="CO392" s="167" t="s">
        <v>251</v>
      </c>
      <c r="CP392" s="13" t="s">
        <v>119</v>
      </c>
      <c r="CQ392" s="5">
        <v>12</v>
      </c>
      <c r="CR392" s="5">
        <v>0</v>
      </c>
      <c r="CS392" s="5">
        <v>0</v>
      </c>
      <c r="CT392" s="5">
        <v>5</v>
      </c>
      <c r="CU392" s="5">
        <v>0</v>
      </c>
      <c r="CV392" s="29">
        <v>17</v>
      </c>
      <c r="CW392" s="5">
        <v>7</v>
      </c>
      <c r="CX392" s="5">
        <v>6</v>
      </c>
      <c r="CY392" s="72">
        <v>11</v>
      </c>
      <c r="CZ392" s="5">
        <v>6</v>
      </c>
      <c r="DA392" s="167" t="s">
        <v>251</v>
      </c>
      <c r="DB392" s="13" t="s">
        <v>119</v>
      </c>
      <c r="DC392" s="74">
        <v>212</v>
      </c>
      <c r="DD392" s="74">
        <v>263</v>
      </c>
      <c r="DE392" s="74">
        <v>38</v>
      </c>
      <c r="DF392" s="74">
        <v>85</v>
      </c>
      <c r="DG392" s="74">
        <v>130</v>
      </c>
      <c r="DH392" s="74">
        <v>8</v>
      </c>
      <c r="DI392" s="74">
        <v>350</v>
      </c>
      <c r="DJ392" s="74">
        <v>112</v>
      </c>
      <c r="DK392" s="74">
        <v>16</v>
      </c>
      <c r="DL392" s="74">
        <v>0</v>
      </c>
      <c r="DM392" s="74">
        <v>0</v>
      </c>
      <c r="DN392" s="74">
        <v>0</v>
      </c>
      <c r="DO392" s="74">
        <v>0</v>
      </c>
      <c r="DP392" s="74">
        <v>0</v>
      </c>
      <c r="DQ392" s="74">
        <v>0</v>
      </c>
      <c r="DR392" s="135"/>
      <c r="DS392" s="138" t="s">
        <v>251</v>
      </c>
      <c r="DT392" s="138" t="s">
        <v>4500</v>
      </c>
      <c r="DU392" s="138">
        <v>106</v>
      </c>
      <c r="DV392" s="138">
        <v>49</v>
      </c>
      <c r="DW392" s="139">
        <v>520</v>
      </c>
      <c r="DX392" s="139">
        <v>1214</v>
      </c>
    </row>
    <row r="393" spans="1:128">
      <c r="A393" s="167"/>
      <c r="B393" s="13" t="s">
        <v>120</v>
      </c>
      <c r="C393" s="74">
        <v>0</v>
      </c>
      <c r="D393" s="74">
        <v>0</v>
      </c>
      <c r="E393" s="74">
        <v>0</v>
      </c>
      <c r="F393" s="74">
        <v>0</v>
      </c>
      <c r="G393" s="74">
        <v>0</v>
      </c>
      <c r="H393" s="74">
        <v>0</v>
      </c>
      <c r="I393" s="74">
        <v>0</v>
      </c>
      <c r="J393" s="74">
        <v>0</v>
      </c>
      <c r="K393" s="74">
        <v>0</v>
      </c>
      <c r="L393" s="74">
        <v>0</v>
      </c>
      <c r="M393" s="74">
        <v>0</v>
      </c>
      <c r="N393" s="74">
        <v>0</v>
      </c>
      <c r="O393" s="74">
        <v>0</v>
      </c>
      <c r="P393" s="74">
        <v>0</v>
      </c>
      <c r="Q393" s="74">
        <v>0</v>
      </c>
      <c r="R393" s="74">
        <v>0</v>
      </c>
      <c r="S393" s="74">
        <v>0</v>
      </c>
      <c r="T393" s="74">
        <v>0</v>
      </c>
      <c r="U393" s="67">
        <v>0</v>
      </c>
      <c r="V393" s="67">
        <v>0</v>
      </c>
      <c r="W393" s="167"/>
      <c r="X393" s="13" t="s">
        <v>120</v>
      </c>
      <c r="Y393" s="74">
        <v>0</v>
      </c>
      <c r="Z393" s="74">
        <v>0</v>
      </c>
      <c r="AA393" s="74">
        <v>0</v>
      </c>
      <c r="AB393" s="74">
        <v>0</v>
      </c>
      <c r="AC393" s="74">
        <v>0</v>
      </c>
      <c r="AD393" s="74">
        <v>0</v>
      </c>
      <c r="AE393" s="74">
        <v>0</v>
      </c>
      <c r="AF393" s="74">
        <v>0</v>
      </c>
      <c r="AG393" s="74">
        <v>0</v>
      </c>
      <c r="AH393" s="74">
        <v>0</v>
      </c>
      <c r="AI393" s="74">
        <v>0</v>
      </c>
      <c r="AJ393" s="74">
        <v>0</v>
      </c>
      <c r="AK393" s="74">
        <v>0</v>
      </c>
      <c r="AL393" s="74">
        <v>0</v>
      </c>
      <c r="AM393" s="74">
        <v>0</v>
      </c>
      <c r="AN393" s="74">
        <v>0</v>
      </c>
      <c r="AO393" s="74">
        <v>0</v>
      </c>
      <c r="AP393" s="74">
        <v>0</v>
      </c>
      <c r="AQ393" s="67">
        <v>0</v>
      </c>
      <c r="AR393" s="67">
        <v>0</v>
      </c>
      <c r="AS393" s="167"/>
      <c r="AT393" s="13" t="s">
        <v>120</v>
      </c>
      <c r="AU393" s="74">
        <v>0</v>
      </c>
      <c r="AV393" s="74">
        <v>0</v>
      </c>
      <c r="AW393" s="74">
        <v>0</v>
      </c>
      <c r="AX393" s="74">
        <v>0</v>
      </c>
      <c r="AY393" s="74">
        <v>0</v>
      </c>
      <c r="AZ393" s="74">
        <v>0</v>
      </c>
      <c r="BA393" s="74">
        <v>0</v>
      </c>
      <c r="BB393" s="74">
        <v>0</v>
      </c>
      <c r="BC393" s="74">
        <v>0</v>
      </c>
      <c r="BD393" s="67">
        <v>0</v>
      </c>
      <c r="BE393" s="76">
        <v>0</v>
      </c>
      <c r="BF393" s="74">
        <v>0</v>
      </c>
      <c r="BG393" s="74">
        <v>0</v>
      </c>
      <c r="BH393" s="74">
        <v>0</v>
      </c>
      <c r="BI393" s="74">
        <v>0</v>
      </c>
      <c r="BJ393" s="167"/>
      <c r="BK393" s="13" t="s">
        <v>120</v>
      </c>
      <c r="BL393" s="74">
        <v>0</v>
      </c>
      <c r="BM393" s="74">
        <v>0</v>
      </c>
      <c r="BN393" s="74">
        <v>0</v>
      </c>
      <c r="BO393" s="74">
        <v>0</v>
      </c>
      <c r="BP393" s="74">
        <v>0</v>
      </c>
      <c r="BQ393" s="74">
        <v>0</v>
      </c>
      <c r="BR393" s="74">
        <v>0</v>
      </c>
      <c r="BS393" s="74">
        <v>0</v>
      </c>
      <c r="BT393" s="74">
        <v>0</v>
      </c>
      <c r="BU393" s="167"/>
      <c r="BV393" s="13" t="s">
        <v>120</v>
      </c>
      <c r="BW393" s="74">
        <v>0</v>
      </c>
      <c r="BX393" s="74">
        <v>0</v>
      </c>
      <c r="BY393" s="74">
        <v>0</v>
      </c>
      <c r="BZ393" s="74">
        <v>0</v>
      </c>
      <c r="CA393" s="74">
        <v>0</v>
      </c>
      <c r="CB393" s="74">
        <v>0</v>
      </c>
      <c r="CC393" s="74">
        <v>0</v>
      </c>
      <c r="CD393" s="74">
        <v>0</v>
      </c>
      <c r="CE393" s="74">
        <v>0</v>
      </c>
      <c r="CF393" s="74">
        <v>0</v>
      </c>
      <c r="CG393" s="74">
        <v>0</v>
      </c>
      <c r="CH393" s="74">
        <v>0</v>
      </c>
      <c r="CI393" s="74">
        <v>0</v>
      </c>
      <c r="CJ393" s="74">
        <v>0</v>
      </c>
      <c r="CK393" s="74">
        <v>0</v>
      </c>
      <c r="CL393" s="74">
        <v>0</v>
      </c>
      <c r="CM393" s="74">
        <v>0</v>
      </c>
      <c r="CN393" s="74">
        <v>0</v>
      </c>
      <c r="CO393" s="167"/>
      <c r="CP393" s="13" t="s">
        <v>120</v>
      </c>
      <c r="CQ393" s="5">
        <v>0</v>
      </c>
      <c r="CR393" s="5">
        <v>0</v>
      </c>
      <c r="CS393" s="5">
        <v>0</v>
      </c>
      <c r="CT393" s="5">
        <v>0</v>
      </c>
      <c r="CU393" s="5">
        <v>0</v>
      </c>
      <c r="CV393" s="29">
        <v>0</v>
      </c>
      <c r="CW393" s="5">
        <v>0</v>
      </c>
      <c r="CX393" s="5">
        <v>0</v>
      </c>
      <c r="CY393" s="72">
        <v>0</v>
      </c>
      <c r="CZ393" s="5">
        <v>0</v>
      </c>
      <c r="DA393" s="167"/>
      <c r="DB393" s="13" t="s">
        <v>120</v>
      </c>
      <c r="DC393" s="74">
        <v>0</v>
      </c>
      <c r="DD393" s="74">
        <v>0</v>
      </c>
      <c r="DE393" s="74">
        <v>0</v>
      </c>
      <c r="DF393" s="74">
        <v>0</v>
      </c>
      <c r="DG393" s="74">
        <v>0</v>
      </c>
      <c r="DH393" s="74">
        <v>0</v>
      </c>
      <c r="DI393" s="74">
        <v>0</v>
      </c>
      <c r="DJ393" s="74">
        <v>0</v>
      </c>
      <c r="DK393" s="74">
        <v>0</v>
      </c>
      <c r="DL393" s="74">
        <v>0</v>
      </c>
      <c r="DM393" s="74">
        <v>0</v>
      </c>
      <c r="DN393" s="74">
        <v>0</v>
      </c>
      <c r="DO393" s="74">
        <v>0</v>
      </c>
      <c r="DP393" s="74">
        <v>0</v>
      </c>
      <c r="DQ393" s="74">
        <v>0</v>
      </c>
      <c r="DR393" s="135"/>
      <c r="DS393" s="138" t="s">
        <v>251</v>
      </c>
      <c r="DT393" s="138" t="s">
        <v>4501</v>
      </c>
      <c r="DU393" s="138">
        <v>0</v>
      </c>
      <c r="DV393" s="138">
        <v>0</v>
      </c>
      <c r="DW393" s="139">
        <v>0</v>
      </c>
      <c r="DX393" s="139">
        <v>0</v>
      </c>
    </row>
    <row r="394" spans="1:128">
      <c r="A394" s="167"/>
      <c r="B394" s="103" t="s">
        <v>102</v>
      </c>
      <c r="C394" s="105">
        <v>185</v>
      </c>
      <c r="D394" s="105">
        <v>60</v>
      </c>
      <c r="E394" s="105">
        <v>109</v>
      </c>
      <c r="F394" s="105">
        <v>53</v>
      </c>
      <c r="G394" s="105">
        <v>0</v>
      </c>
      <c r="H394" s="105">
        <v>0</v>
      </c>
      <c r="I394" s="105">
        <v>0</v>
      </c>
      <c r="J394" s="105">
        <v>0</v>
      </c>
      <c r="K394" s="105">
        <v>61</v>
      </c>
      <c r="L394" s="105">
        <v>16</v>
      </c>
      <c r="M394" s="105">
        <v>132</v>
      </c>
      <c r="N394" s="105">
        <v>58</v>
      </c>
      <c r="O394" s="105">
        <v>0</v>
      </c>
      <c r="P394" s="105">
        <v>0</v>
      </c>
      <c r="Q394" s="105">
        <v>15</v>
      </c>
      <c r="R394" s="105">
        <v>3</v>
      </c>
      <c r="S394" s="105">
        <v>41</v>
      </c>
      <c r="T394" s="105">
        <v>9</v>
      </c>
      <c r="U394" s="105">
        <v>543</v>
      </c>
      <c r="V394" s="105">
        <v>199</v>
      </c>
      <c r="W394" s="167"/>
      <c r="X394" s="103" t="s">
        <v>102</v>
      </c>
      <c r="Y394" s="105">
        <v>29</v>
      </c>
      <c r="Z394" s="105">
        <v>10</v>
      </c>
      <c r="AA394" s="105">
        <v>34</v>
      </c>
      <c r="AB394" s="105">
        <v>16</v>
      </c>
      <c r="AC394" s="105">
        <v>0</v>
      </c>
      <c r="AD394" s="105">
        <v>0</v>
      </c>
      <c r="AE394" s="105">
        <v>0</v>
      </c>
      <c r="AF394" s="105">
        <v>0</v>
      </c>
      <c r="AG394" s="105">
        <v>29</v>
      </c>
      <c r="AH394" s="105">
        <v>9</v>
      </c>
      <c r="AI394" s="105">
        <v>44</v>
      </c>
      <c r="AJ394" s="105">
        <v>18</v>
      </c>
      <c r="AK394" s="105">
        <v>0</v>
      </c>
      <c r="AL394" s="105">
        <v>0</v>
      </c>
      <c r="AM394" s="105">
        <v>1</v>
      </c>
      <c r="AN394" s="105">
        <v>1</v>
      </c>
      <c r="AO394" s="105">
        <v>6</v>
      </c>
      <c r="AP394" s="105">
        <v>2</v>
      </c>
      <c r="AQ394" s="105">
        <v>143</v>
      </c>
      <c r="AR394" s="105">
        <v>56</v>
      </c>
      <c r="AS394" s="167"/>
      <c r="AT394" s="103" t="s">
        <v>102</v>
      </c>
      <c r="AU394" s="105">
        <v>3</v>
      </c>
      <c r="AV394" s="105">
        <v>2</v>
      </c>
      <c r="AW394" s="105">
        <v>0</v>
      </c>
      <c r="AX394" s="105">
        <v>0</v>
      </c>
      <c r="AY394" s="105">
        <v>2</v>
      </c>
      <c r="AZ394" s="105">
        <v>2</v>
      </c>
      <c r="BA394" s="105">
        <v>0</v>
      </c>
      <c r="BB394" s="105">
        <v>1</v>
      </c>
      <c r="BC394" s="105">
        <v>1</v>
      </c>
      <c r="BD394" s="105">
        <v>11</v>
      </c>
      <c r="BE394" s="105">
        <v>11</v>
      </c>
      <c r="BF394" s="105">
        <v>5</v>
      </c>
      <c r="BG394" s="105">
        <v>0</v>
      </c>
      <c r="BH394" s="105">
        <v>0</v>
      </c>
      <c r="BI394" s="105">
        <v>1</v>
      </c>
      <c r="BJ394" s="167"/>
      <c r="BK394" s="103" t="s">
        <v>102</v>
      </c>
      <c r="BL394" s="105">
        <v>0</v>
      </c>
      <c r="BM394" s="105">
        <v>260</v>
      </c>
      <c r="BN394" s="105">
        <v>0</v>
      </c>
      <c r="BO394" s="105">
        <v>0</v>
      </c>
      <c r="BP394" s="105">
        <v>0</v>
      </c>
      <c r="BQ394" s="105">
        <v>0</v>
      </c>
      <c r="BR394" s="105">
        <v>11</v>
      </c>
      <c r="BS394" s="105">
        <v>11</v>
      </c>
      <c r="BT394" s="105">
        <v>11</v>
      </c>
      <c r="BU394" s="167"/>
      <c r="BV394" s="103" t="s">
        <v>102</v>
      </c>
      <c r="BW394" s="105">
        <v>88</v>
      </c>
      <c r="BX394" s="105">
        <v>39</v>
      </c>
      <c r="BY394" s="105">
        <v>88</v>
      </c>
      <c r="BZ394" s="105">
        <v>39</v>
      </c>
      <c r="CA394" s="105">
        <v>45</v>
      </c>
      <c r="CB394" s="105">
        <v>19</v>
      </c>
      <c r="CC394" s="105">
        <v>0</v>
      </c>
      <c r="CD394" s="105">
        <v>0</v>
      </c>
      <c r="CE394" s="105">
        <v>0</v>
      </c>
      <c r="CF394" s="105">
        <v>0</v>
      </c>
      <c r="CG394" s="105">
        <v>0</v>
      </c>
      <c r="CH394" s="105">
        <v>0</v>
      </c>
      <c r="CI394" s="105">
        <v>18</v>
      </c>
      <c r="CJ394" s="105">
        <v>2</v>
      </c>
      <c r="CK394" s="105">
        <v>18</v>
      </c>
      <c r="CL394" s="105">
        <v>2</v>
      </c>
      <c r="CM394" s="105">
        <v>4</v>
      </c>
      <c r="CN394" s="105">
        <v>0</v>
      </c>
      <c r="CO394" s="167"/>
      <c r="CP394" s="105" t="s">
        <v>102</v>
      </c>
      <c r="CQ394" s="105">
        <v>12</v>
      </c>
      <c r="CR394" s="105">
        <v>0</v>
      </c>
      <c r="CS394" s="105">
        <v>0</v>
      </c>
      <c r="CT394" s="105">
        <v>5</v>
      </c>
      <c r="CU394" s="105">
        <v>0</v>
      </c>
      <c r="CV394" s="105">
        <v>17</v>
      </c>
      <c r="CW394" s="105">
        <v>7</v>
      </c>
      <c r="CX394" s="105">
        <v>6</v>
      </c>
      <c r="CY394" s="105">
        <v>11</v>
      </c>
      <c r="CZ394" s="105">
        <v>6</v>
      </c>
      <c r="DA394" s="167"/>
      <c r="DB394" s="103" t="s">
        <v>102</v>
      </c>
      <c r="DC394" s="105">
        <v>212</v>
      </c>
      <c r="DD394" s="105">
        <v>263</v>
      </c>
      <c r="DE394" s="105">
        <v>38</v>
      </c>
      <c r="DF394" s="105">
        <v>85</v>
      </c>
      <c r="DG394" s="105">
        <v>130</v>
      </c>
      <c r="DH394" s="105">
        <v>8</v>
      </c>
      <c r="DI394" s="105">
        <v>350</v>
      </c>
      <c r="DJ394" s="105">
        <v>112</v>
      </c>
      <c r="DK394" s="105">
        <v>16</v>
      </c>
      <c r="DL394" s="105">
        <v>0</v>
      </c>
      <c r="DM394" s="105">
        <v>0</v>
      </c>
      <c r="DN394" s="105">
        <v>0</v>
      </c>
      <c r="DO394" s="105">
        <v>0</v>
      </c>
      <c r="DP394" s="105">
        <v>0</v>
      </c>
      <c r="DQ394" s="105">
        <v>0</v>
      </c>
      <c r="DR394" s="135"/>
      <c r="DS394" s="138" t="s">
        <v>251</v>
      </c>
      <c r="DT394" s="138" t="s">
        <v>4502</v>
      </c>
      <c r="DU394" s="138">
        <v>106</v>
      </c>
      <c r="DV394" s="138">
        <v>49</v>
      </c>
      <c r="DW394" s="139">
        <v>520</v>
      </c>
      <c r="DX394" s="139">
        <v>1214</v>
      </c>
    </row>
    <row r="395" spans="1:128">
      <c r="A395" s="167" t="s">
        <v>17</v>
      </c>
      <c r="B395" s="13" t="s">
        <v>119</v>
      </c>
      <c r="C395" s="74">
        <v>166</v>
      </c>
      <c r="D395" s="74">
        <v>87</v>
      </c>
      <c r="E395" s="74">
        <v>60</v>
      </c>
      <c r="F395" s="74">
        <v>26</v>
      </c>
      <c r="G395" s="74">
        <v>0</v>
      </c>
      <c r="H395" s="74">
        <v>0</v>
      </c>
      <c r="I395" s="74">
        <v>0</v>
      </c>
      <c r="J395" s="74">
        <v>0</v>
      </c>
      <c r="K395" s="74">
        <v>17</v>
      </c>
      <c r="L395" s="74">
        <v>6</v>
      </c>
      <c r="M395" s="74">
        <v>144</v>
      </c>
      <c r="N395" s="74">
        <v>67</v>
      </c>
      <c r="O395" s="74">
        <v>0</v>
      </c>
      <c r="P395" s="74">
        <v>0</v>
      </c>
      <c r="Q395" s="74">
        <v>0</v>
      </c>
      <c r="R395" s="74">
        <v>0</v>
      </c>
      <c r="S395" s="74">
        <v>0</v>
      </c>
      <c r="T395" s="74">
        <v>0</v>
      </c>
      <c r="U395" s="67">
        <v>387</v>
      </c>
      <c r="V395" s="67">
        <v>186</v>
      </c>
      <c r="W395" s="167" t="s">
        <v>17</v>
      </c>
      <c r="X395" s="13" t="s">
        <v>119</v>
      </c>
      <c r="Y395" s="74">
        <v>0</v>
      </c>
      <c r="Z395" s="74">
        <v>0</v>
      </c>
      <c r="AA395" s="74">
        <v>0</v>
      </c>
      <c r="AB395" s="74">
        <v>0</v>
      </c>
      <c r="AC395" s="74">
        <v>0</v>
      </c>
      <c r="AD395" s="74">
        <v>0</v>
      </c>
      <c r="AE395" s="74">
        <v>0</v>
      </c>
      <c r="AF395" s="74">
        <v>0</v>
      </c>
      <c r="AG395" s="74">
        <v>0</v>
      </c>
      <c r="AH395" s="74">
        <v>0</v>
      </c>
      <c r="AI395" s="74">
        <v>52</v>
      </c>
      <c r="AJ395" s="74">
        <v>19</v>
      </c>
      <c r="AK395" s="74">
        <v>0</v>
      </c>
      <c r="AL395" s="74">
        <v>0</v>
      </c>
      <c r="AM395" s="74">
        <v>0</v>
      </c>
      <c r="AN395" s="74">
        <v>0</v>
      </c>
      <c r="AO395" s="74">
        <v>0</v>
      </c>
      <c r="AP395" s="74">
        <v>0</v>
      </c>
      <c r="AQ395" s="67">
        <v>52</v>
      </c>
      <c r="AR395" s="67">
        <v>19</v>
      </c>
      <c r="AS395" s="167" t="s">
        <v>17</v>
      </c>
      <c r="AT395" s="13" t="s">
        <v>119</v>
      </c>
      <c r="AU395" s="74">
        <v>3</v>
      </c>
      <c r="AV395" s="74">
        <v>2</v>
      </c>
      <c r="AW395" s="74">
        <v>0</v>
      </c>
      <c r="AX395" s="74">
        <v>0</v>
      </c>
      <c r="AY395" s="74">
        <v>1</v>
      </c>
      <c r="AZ395" s="74">
        <v>3</v>
      </c>
      <c r="BA395" s="74">
        <v>0</v>
      </c>
      <c r="BB395" s="74">
        <v>0</v>
      </c>
      <c r="BC395" s="74">
        <v>0</v>
      </c>
      <c r="BD395" s="67">
        <v>9</v>
      </c>
      <c r="BE395" s="76">
        <v>7</v>
      </c>
      <c r="BF395" s="74">
        <v>4</v>
      </c>
      <c r="BG395" s="74">
        <v>0</v>
      </c>
      <c r="BH395" s="74">
        <v>2</v>
      </c>
      <c r="BI395" s="74">
        <v>2</v>
      </c>
      <c r="BJ395" s="167" t="s">
        <v>17</v>
      </c>
      <c r="BK395" s="13" t="s">
        <v>119</v>
      </c>
      <c r="BL395" s="74">
        <v>0</v>
      </c>
      <c r="BM395" s="74">
        <v>175</v>
      </c>
      <c r="BN395" s="74">
        <v>0</v>
      </c>
      <c r="BO395" s="74">
        <v>0</v>
      </c>
      <c r="BP395" s="74">
        <v>0</v>
      </c>
      <c r="BQ395" s="74">
        <v>3</v>
      </c>
      <c r="BR395" s="74">
        <v>8</v>
      </c>
      <c r="BS395" s="74">
        <v>8</v>
      </c>
      <c r="BT395" s="74">
        <v>8</v>
      </c>
      <c r="BU395" s="167" t="s">
        <v>17</v>
      </c>
      <c r="BV395" s="13" t="s">
        <v>119</v>
      </c>
      <c r="BW395" s="74">
        <v>98</v>
      </c>
      <c r="BX395" s="74">
        <v>38</v>
      </c>
      <c r="BY395" s="74">
        <v>98</v>
      </c>
      <c r="BZ395" s="74">
        <v>38</v>
      </c>
      <c r="CA395" s="74">
        <v>46</v>
      </c>
      <c r="CB395" s="74">
        <v>20</v>
      </c>
      <c r="CC395" s="74">
        <v>0</v>
      </c>
      <c r="CD395" s="74">
        <v>0</v>
      </c>
      <c r="CE395" s="74">
        <v>0</v>
      </c>
      <c r="CF395" s="74">
        <v>0</v>
      </c>
      <c r="CG395" s="74">
        <v>0</v>
      </c>
      <c r="CH395" s="74">
        <v>0</v>
      </c>
      <c r="CI395" s="74">
        <v>0</v>
      </c>
      <c r="CJ395" s="74">
        <v>0</v>
      </c>
      <c r="CK395" s="74">
        <v>0</v>
      </c>
      <c r="CL395" s="74">
        <v>0</v>
      </c>
      <c r="CM395" s="74">
        <v>0</v>
      </c>
      <c r="CN395" s="74">
        <v>0</v>
      </c>
      <c r="CO395" s="167" t="s">
        <v>17</v>
      </c>
      <c r="CP395" s="13" t="s">
        <v>119</v>
      </c>
      <c r="CQ395" s="5">
        <v>8</v>
      </c>
      <c r="CR395" s="5">
        <v>2</v>
      </c>
      <c r="CS395" s="5">
        <v>0</v>
      </c>
      <c r="CT395" s="5">
        <v>18</v>
      </c>
      <c r="CU395" s="5">
        <v>0</v>
      </c>
      <c r="CV395" s="29">
        <v>28</v>
      </c>
      <c r="CW395" s="5">
        <v>14</v>
      </c>
      <c r="CX395" s="5">
        <v>28</v>
      </c>
      <c r="CY395" s="72">
        <v>7</v>
      </c>
      <c r="CZ395" s="5">
        <v>0</v>
      </c>
      <c r="DA395" s="167" t="s">
        <v>17</v>
      </c>
      <c r="DB395" s="13" t="s">
        <v>119</v>
      </c>
      <c r="DC395" s="74">
        <v>88</v>
      </c>
      <c r="DD395" s="74">
        <v>58</v>
      </c>
      <c r="DE395" s="74">
        <v>0</v>
      </c>
      <c r="DF395" s="74">
        <v>0</v>
      </c>
      <c r="DG395" s="74">
        <v>0</v>
      </c>
      <c r="DH395" s="74">
        <v>0</v>
      </c>
      <c r="DI395" s="74">
        <v>77</v>
      </c>
      <c r="DJ395" s="74">
        <v>0</v>
      </c>
      <c r="DK395" s="74">
        <v>0</v>
      </c>
      <c r="DL395" s="74">
        <v>0</v>
      </c>
      <c r="DM395" s="74">
        <v>0</v>
      </c>
      <c r="DN395" s="74">
        <v>0</v>
      </c>
      <c r="DO395" s="74">
        <v>0</v>
      </c>
      <c r="DP395" s="74">
        <v>0</v>
      </c>
      <c r="DQ395" s="74">
        <v>0</v>
      </c>
      <c r="DR395" s="135"/>
      <c r="DS395" s="138" t="s">
        <v>17</v>
      </c>
      <c r="DT395" s="138" t="s">
        <v>4503</v>
      </c>
      <c r="DU395" s="138">
        <v>98</v>
      </c>
      <c r="DV395" s="138">
        <v>46</v>
      </c>
      <c r="DW395" s="139">
        <v>350</v>
      </c>
      <c r="DX395" s="139">
        <v>223</v>
      </c>
    </row>
    <row r="396" spans="1:128">
      <c r="A396" s="167"/>
      <c r="B396" s="13" t="s">
        <v>120</v>
      </c>
      <c r="C396" s="74">
        <v>206</v>
      </c>
      <c r="D396" s="74">
        <v>99</v>
      </c>
      <c r="E396" s="74">
        <v>75</v>
      </c>
      <c r="F396" s="74">
        <v>44</v>
      </c>
      <c r="G396" s="74">
        <v>0</v>
      </c>
      <c r="H396" s="74">
        <v>0</v>
      </c>
      <c r="I396" s="74">
        <v>33</v>
      </c>
      <c r="J396" s="74">
        <v>9</v>
      </c>
      <c r="K396" s="74">
        <v>0</v>
      </c>
      <c r="L396" s="74">
        <v>0</v>
      </c>
      <c r="M396" s="74">
        <v>245</v>
      </c>
      <c r="N396" s="74">
        <v>114</v>
      </c>
      <c r="O396" s="74">
        <v>0</v>
      </c>
      <c r="P396" s="74">
        <v>0</v>
      </c>
      <c r="Q396" s="74">
        <v>31</v>
      </c>
      <c r="R396" s="74">
        <v>5</v>
      </c>
      <c r="S396" s="74">
        <v>0</v>
      </c>
      <c r="T396" s="74">
        <v>0</v>
      </c>
      <c r="U396" s="67">
        <v>590</v>
      </c>
      <c r="V396" s="67">
        <v>271</v>
      </c>
      <c r="W396" s="167"/>
      <c r="X396" s="13" t="s">
        <v>120</v>
      </c>
      <c r="Y396" s="74">
        <v>0</v>
      </c>
      <c r="Z396" s="74">
        <v>0</v>
      </c>
      <c r="AA396" s="74">
        <v>7</v>
      </c>
      <c r="AB396" s="74">
        <v>4</v>
      </c>
      <c r="AC396" s="74">
        <v>0</v>
      </c>
      <c r="AD396" s="74">
        <v>0</v>
      </c>
      <c r="AE396" s="74">
        <v>0</v>
      </c>
      <c r="AF396" s="74">
        <v>0</v>
      </c>
      <c r="AG396" s="74">
        <v>0</v>
      </c>
      <c r="AH396" s="74">
        <v>0</v>
      </c>
      <c r="AI396" s="74">
        <v>0</v>
      </c>
      <c r="AJ396" s="74">
        <v>0</v>
      </c>
      <c r="AK396" s="74">
        <v>0</v>
      </c>
      <c r="AL396" s="74">
        <v>0</v>
      </c>
      <c r="AM396" s="74">
        <v>0</v>
      </c>
      <c r="AN396" s="74">
        <v>0</v>
      </c>
      <c r="AO396" s="74">
        <v>0</v>
      </c>
      <c r="AP396" s="74">
        <v>0</v>
      </c>
      <c r="AQ396" s="67">
        <v>7</v>
      </c>
      <c r="AR396" s="67">
        <v>4</v>
      </c>
      <c r="AS396" s="167"/>
      <c r="AT396" s="13" t="s">
        <v>120</v>
      </c>
      <c r="AU396" s="74">
        <v>2</v>
      </c>
      <c r="AV396" s="74">
        <v>1</v>
      </c>
      <c r="AW396" s="74">
        <v>0</v>
      </c>
      <c r="AX396" s="74">
        <v>1</v>
      </c>
      <c r="AY396" s="74">
        <v>0</v>
      </c>
      <c r="AZ396" s="74">
        <v>2</v>
      </c>
      <c r="BA396" s="74">
        <v>0</v>
      </c>
      <c r="BB396" s="74">
        <v>1</v>
      </c>
      <c r="BC396" s="74">
        <v>0</v>
      </c>
      <c r="BD396" s="67">
        <v>7</v>
      </c>
      <c r="BE396" s="76">
        <v>7</v>
      </c>
      <c r="BF396" s="74">
        <v>7</v>
      </c>
      <c r="BG396" s="74">
        <v>1</v>
      </c>
      <c r="BH396" s="74">
        <v>0</v>
      </c>
      <c r="BI396" s="74">
        <v>1</v>
      </c>
      <c r="BJ396" s="167"/>
      <c r="BK396" s="13" t="s">
        <v>120</v>
      </c>
      <c r="BL396" s="74">
        <v>0</v>
      </c>
      <c r="BM396" s="74">
        <v>170</v>
      </c>
      <c r="BN396" s="74">
        <v>0</v>
      </c>
      <c r="BO396" s="74">
        <v>0</v>
      </c>
      <c r="BP396" s="74">
        <v>0</v>
      </c>
      <c r="BQ396" s="74">
        <v>6</v>
      </c>
      <c r="BR396" s="74">
        <v>9</v>
      </c>
      <c r="BS396" s="74">
        <v>8</v>
      </c>
      <c r="BT396" s="74">
        <v>8</v>
      </c>
      <c r="BU396" s="167"/>
      <c r="BV396" s="13" t="s">
        <v>120</v>
      </c>
      <c r="BW396" s="74">
        <v>107</v>
      </c>
      <c r="BX396" s="74">
        <v>62</v>
      </c>
      <c r="BY396" s="74">
        <v>105</v>
      </c>
      <c r="BZ396" s="74">
        <v>61</v>
      </c>
      <c r="CA396" s="74">
        <v>35</v>
      </c>
      <c r="CB396" s="74">
        <v>16</v>
      </c>
      <c r="CC396" s="74">
        <v>0</v>
      </c>
      <c r="CD396" s="74">
        <v>0</v>
      </c>
      <c r="CE396" s="74">
        <v>0</v>
      </c>
      <c r="CF396" s="74">
        <v>0</v>
      </c>
      <c r="CG396" s="74">
        <v>0</v>
      </c>
      <c r="CH396" s="74">
        <v>0</v>
      </c>
      <c r="CI396" s="74">
        <v>22</v>
      </c>
      <c r="CJ396" s="74">
        <v>5</v>
      </c>
      <c r="CK396" s="74">
        <v>22</v>
      </c>
      <c r="CL396" s="74">
        <v>5</v>
      </c>
      <c r="CM396" s="74">
        <v>10</v>
      </c>
      <c r="CN396" s="74">
        <v>2</v>
      </c>
      <c r="CO396" s="167"/>
      <c r="CP396" s="13" t="s">
        <v>120</v>
      </c>
      <c r="CQ396" s="5">
        <v>10</v>
      </c>
      <c r="CR396" s="5">
        <v>3</v>
      </c>
      <c r="CS396" s="5">
        <v>0</v>
      </c>
      <c r="CT396" s="5">
        <v>4</v>
      </c>
      <c r="CU396" s="5">
        <v>0</v>
      </c>
      <c r="CV396" s="29">
        <v>17</v>
      </c>
      <c r="CW396" s="5">
        <v>6</v>
      </c>
      <c r="CX396" s="5">
        <v>17</v>
      </c>
      <c r="CY396" s="72">
        <v>9</v>
      </c>
      <c r="CZ396" s="5">
        <v>6</v>
      </c>
      <c r="DA396" s="167"/>
      <c r="DB396" s="13" t="s">
        <v>120</v>
      </c>
      <c r="DC396" s="74">
        <v>1</v>
      </c>
      <c r="DD396" s="74">
        <v>101</v>
      </c>
      <c r="DE396" s="74">
        <v>23</v>
      </c>
      <c r="DF396" s="74">
        <v>19</v>
      </c>
      <c r="DG396" s="74">
        <v>52</v>
      </c>
      <c r="DH396" s="74">
        <v>0</v>
      </c>
      <c r="DI396" s="74">
        <v>139</v>
      </c>
      <c r="DJ396" s="74">
        <v>88</v>
      </c>
      <c r="DK396" s="74">
        <v>48</v>
      </c>
      <c r="DL396" s="74">
        <v>7</v>
      </c>
      <c r="DM396" s="74">
        <v>0</v>
      </c>
      <c r="DN396" s="74">
        <v>0</v>
      </c>
      <c r="DO396" s="74">
        <v>0</v>
      </c>
      <c r="DP396" s="74">
        <v>14</v>
      </c>
      <c r="DQ396" s="74">
        <v>6</v>
      </c>
      <c r="DR396" s="135"/>
      <c r="DS396" s="138" t="s">
        <v>17</v>
      </c>
      <c r="DT396" s="138" t="s">
        <v>4504</v>
      </c>
      <c r="DU396" s="138">
        <v>129</v>
      </c>
      <c r="DV396" s="138">
        <v>45</v>
      </c>
      <c r="DW396" s="139">
        <v>340</v>
      </c>
      <c r="DX396" s="139">
        <v>478</v>
      </c>
    </row>
    <row r="397" spans="1:128">
      <c r="A397" s="167"/>
      <c r="B397" s="103" t="s">
        <v>102</v>
      </c>
      <c r="C397" s="105">
        <v>372</v>
      </c>
      <c r="D397" s="105">
        <v>186</v>
      </c>
      <c r="E397" s="105">
        <v>135</v>
      </c>
      <c r="F397" s="105">
        <v>70</v>
      </c>
      <c r="G397" s="105">
        <v>0</v>
      </c>
      <c r="H397" s="105">
        <v>0</v>
      </c>
      <c r="I397" s="105">
        <v>33</v>
      </c>
      <c r="J397" s="105">
        <v>9</v>
      </c>
      <c r="K397" s="105">
        <v>17</v>
      </c>
      <c r="L397" s="105">
        <v>6</v>
      </c>
      <c r="M397" s="105">
        <v>389</v>
      </c>
      <c r="N397" s="105">
        <v>181</v>
      </c>
      <c r="O397" s="105">
        <v>0</v>
      </c>
      <c r="P397" s="105">
        <v>0</v>
      </c>
      <c r="Q397" s="105">
        <v>31</v>
      </c>
      <c r="R397" s="105">
        <v>5</v>
      </c>
      <c r="S397" s="105">
        <v>0</v>
      </c>
      <c r="T397" s="105">
        <v>0</v>
      </c>
      <c r="U397" s="105">
        <v>977</v>
      </c>
      <c r="V397" s="105">
        <v>457</v>
      </c>
      <c r="W397" s="167"/>
      <c r="X397" s="103" t="s">
        <v>102</v>
      </c>
      <c r="Y397" s="105">
        <v>0</v>
      </c>
      <c r="Z397" s="105">
        <v>0</v>
      </c>
      <c r="AA397" s="105">
        <v>7</v>
      </c>
      <c r="AB397" s="105">
        <v>4</v>
      </c>
      <c r="AC397" s="105">
        <v>0</v>
      </c>
      <c r="AD397" s="105">
        <v>0</v>
      </c>
      <c r="AE397" s="105">
        <v>0</v>
      </c>
      <c r="AF397" s="105">
        <v>0</v>
      </c>
      <c r="AG397" s="105">
        <v>0</v>
      </c>
      <c r="AH397" s="105">
        <v>0</v>
      </c>
      <c r="AI397" s="105">
        <v>52</v>
      </c>
      <c r="AJ397" s="105">
        <v>19</v>
      </c>
      <c r="AK397" s="105">
        <v>0</v>
      </c>
      <c r="AL397" s="105">
        <v>0</v>
      </c>
      <c r="AM397" s="105">
        <v>0</v>
      </c>
      <c r="AN397" s="105">
        <v>0</v>
      </c>
      <c r="AO397" s="105">
        <v>0</v>
      </c>
      <c r="AP397" s="105">
        <v>0</v>
      </c>
      <c r="AQ397" s="105">
        <v>59</v>
      </c>
      <c r="AR397" s="105">
        <v>23</v>
      </c>
      <c r="AS397" s="167"/>
      <c r="AT397" s="103" t="s">
        <v>102</v>
      </c>
      <c r="AU397" s="105">
        <v>5</v>
      </c>
      <c r="AV397" s="105">
        <v>3</v>
      </c>
      <c r="AW397" s="105">
        <v>0</v>
      </c>
      <c r="AX397" s="105">
        <v>1</v>
      </c>
      <c r="AY397" s="105">
        <v>1</v>
      </c>
      <c r="AZ397" s="105">
        <v>5</v>
      </c>
      <c r="BA397" s="105">
        <v>0</v>
      </c>
      <c r="BB397" s="105">
        <v>1</v>
      </c>
      <c r="BC397" s="105">
        <v>0</v>
      </c>
      <c r="BD397" s="105">
        <v>16</v>
      </c>
      <c r="BE397" s="105">
        <v>14</v>
      </c>
      <c r="BF397" s="105">
        <v>11</v>
      </c>
      <c r="BG397" s="105">
        <v>1</v>
      </c>
      <c r="BH397" s="105">
        <v>2</v>
      </c>
      <c r="BI397" s="105">
        <v>3</v>
      </c>
      <c r="BJ397" s="167"/>
      <c r="BK397" s="103" t="s">
        <v>102</v>
      </c>
      <c r="BL397" s="105">
        <v>0</v>
      </c>
      <c r="BM397" s="105">
        <v>345</v>
      </c>
      <c r="BN397" s="105">
        <v>0</v>
      </c>
      <c r="BO397" s="105">
        <v>0</v>
      </c>
      <c r="BP397" s="105">
        <v>0</v>
      </c>
      <c r="BQ397" s="105">
        <v>9</v>
      </c>
      <c r="BR397" s="105">
        <v>17</v>
      </c>
      <c r="BS397" s="105">
        <v>16</v>
      </c>
      <c r="BT397" s="105">
        <v>16</v>
      </c>
      <c r="BU397" s="167"/>
      <c r="BV397" s="103" t="s">
        <v>102</v>
      </c>
      <c r="BW397" s="105">
        <v>205</v>
      </c>
      <c r="BX397" s="105">
        <v>100</v>
      </c>
      <c r="BY397" s="105">
        <v>203</v>
      </c>
      <c r="BZ397" s="105">
        <v>99</v>
      </c>
      <c r="CA397" s="105">
        <v>81</v>
      </c>
      <c r="CB397" s="105">
        <v>36</v>
      </c>
      <c r="CC397" s="105">
        <v>0</v>
      </c>
      <c r="CD397" s="105">
        <v>0</v>
      </c>
      <c r="CE397" s="105">
        <v>0</v>
      </c>
      <c r="CF397" s="105">
        <v>0</v>
      </c>
      <c r="CG397" s="105">
        <v>0</v>
      </c>
      <c r="CH397" s="105">
        <v>0</v>
      </c>
      <c r="CI397" s="105">
        <v>22</v>
      </c>
      <c r="CJ397" s="105">
        <v>5</v>
      </c>
      <c r="CK397" s="105">
        <v>22</v>
      </c>
      <c r="CL397" s="105">
        <v>5</v>
      </c>
      <c r="CM397" s="105">
        <v>10</v>
      </c>
      <c r="CN397" s="105">
        <v>2</v>
      </c>
      <c r="CO397" s="167"/>
      <c r="CP397" s="105" t="s">
        <v>102</v>
      </c>
      <c r="CQ397" s="105">
        <v>18</v>
      </c>
      <c r="CR397" s="105">
        <v>5</v>
      </c>
      <c r="CS397" s="105">
        <v>0</v>
      </c>
      <c r="CT397" s="105">
        <v>22</v>
      </c>
      <c r="CU397" s="105">
        <v>0</v>
      </c>
      <c r="CV397" s="105">
        <v>45</v>
      </c>
      <c r="CW397" s="105">
        <v>20</v>
      </c>
      <c r="CX397" s="105">
        <v>45</v>
      </c>
      <c r="CY397" s="105">
        <v>16</v>
      </c>
      <c r="CZ397" s="105">
        <v>6</v>
      </c>
      <c r="DA397" s="167"/>
      <c r="DB397" s="103" t="s">
        <v>102</v>
      </c>
      <c r="DC397" s="105">
        <v>89</v>
      </c>
      <c r="DD397" s="105">
        <v>159</v>
      </c>
      <c r="DE397" s="105">
        <v>23</v>
      </c>
      <c r="DF397" s="105">
        <v>19</v>
      </c>
      <c r="DG397" s="105">
        <v>52</v>
      </c>
      <c r="DH397" s="105">
        <v>0</v>
      </c>
      <c r="DI397" s="105">
        <v>216</v>
      </c>
      <c r="DJ397" s="105">
        <v>88</v>
      </c>
      <c r="DK397" s="105">
        <v>48</v>
      </c>
      <c r="DL397" s="105">
        <v>7</v>
      </c>
      <c r="DM397" s="105">
        <v>0</v>
      </c>
      <c r="DN397" s="105">
        <v>0</v>
      </c>
      <c r="DO397" s="105">
        <v>0</v>
      </c>
      <c r="DP397" s="105">
        <v>14</v>
      </c>
      <c r="DQ397" s="105">
        <v>6</v>
      </c>
      <c r="DR397" s="135"/>
      <c r="DS397" s="138" t="s">
        <v>17</v>
      </c>
      <c r="DT397" s="138" t="s">
        <v>4505</v>
      </c>
      <c r="DU397" s="138">
        <v>227</v>
      </c>
      <c r="DV397" s="138">
        <v>91</v>
      </c>
      <c r="DW397" s="139">
        <v>690</v>
      </c>
      <c r="DX397" s="139">
        <v>701</v>
      </c>
    </row>
    <row r="398" spans="1:128">
      <c r="A398" s="167" t="s">
        <v>252</v>
      </c>
      <c r="B398" s="13" t="s">
        <v>119</v>
      </c>
      <c r="C398" s="74">
        <v>54</v>
      </c>
      <c r="D398" s="74">
        <v>28</v>
      </c>
      <c r="E398" s="74">
        <v>13</v>
      </c>
      <c r="F398" s="74">
        <v>5</v>
      </c>
      <c r="G398" s="74">
        <v>0</v>
      </c>
      <c r="H398" s="74">
        <v>0</v>
      </c>
      <c r="I398" s="74">
        <v>0</v>
      </c>
      <c r="J398" s="74">
        <v>0</v>
      </c>
      <c r="K398" s="74">
        <v>0</v>
      </c>
      <c r="L398" s="74">
        <v>0</v>
      </c>
      <c r="M398" s="74">
        <v>39</v>
      </c>
      <c r="N398" s="74">
        <v>18</v>
      </c>
      <c r="O398" s="74">
        <v>0</v>
      </c>
      <c r="P398" s="74">
        <v>0</v>
      </c>
      <c r="Q398" s="74">
        <v>0</v>
      </c>
      <c r="R398" s="74">
        <v>0</v>
      </c>
      <c r="S398" s="74">
        <v>0</v>
      </c>
      <c r="T398" s="74">
        <v>0</v>
      </c>
      <c r="U398" s="67">
        <v>106</v>
      </c>
      <c r="V398" s="67">
        <v>51</v>
      </c>
      <c r="W398" s="167" t="s">
        <v>252</v>
      </c>
      <c r="X398" s="13" t="s">
        <v>119</v>
      </c>
      <c r="Y398" s="74">
        <v>2</v>
      </c>
      <c r="Z398" s="74">
        <v>0</v>
      </c>
      <c r="AA398" s="74">
        <v>9</v>
      </c>
      <c r="AB398" s="74">
        <v>5</v>
      </c>
      <c r="AC398" s="74">
        <v>0</v>
      </c>
      <c r="AD398" s="74">
        <v>0</v>
      </c>
      <c r="AE398" s="74">
        <v>0</v>
      </c>
      <c r="AF398" s="74">
        <v>0</v>
      </c>
      <c r="AG398" s="74">
        <v>0</v>
      </c>
      <c r="AH398" s="74">
        <v>0</v>
      </c>
      <c r="AI398" s="74">
        <v>16</v>
      </c>
      <c r="AJ398" s="74">
        <v>7</v>
      </c>
      <c r="AK398" s="74">
        <v>0</v>
      </c>
      <c r="AL398" s="74">
        <v>0</v>
      </c>
      <c r="AM398" s="74">
        <v>0</v>
      </c>
      <c r="AN398" s="74">
        <v>0</v>
      </c>
      <c r="AO398" s="74">
        <v>0</v>
      </c>
      <c r="AP398" s="74">
        <v>0</v>
      </c>
      <c r="AQ398" s="67">
        <v>27</v>
      </c>
      <c r="AR398" s="67">
        <v>12</v>
      </c>
      <c r="AS398" s="167" t="s">
        <v>252</v>
      </c>
      <c r="AT398" s="13" t="s">
        <v>119</v>
      </c>
      <c r="AU398" s="74">
        <v>1</v>
      </c>
      <c r="AV398" s="74">
        <v>1</v>
      </c>
      <c r="AW398" s="74">
        <v>0</v>
      </c>
      <c r="AX398" s="74">
        <v>0</v>
      </c>
      <c r="AY398" s="74">
        <v>0</v>
      </c>
      <c r="AZ398" s="74">
        <v>1</v>
      </c>
      <c r="BA398" s="74">
        <v>0</v>
      </c>
      <c r="BB398" s="74">
        <v>0</v>
      </c>
      <c r="BC398" s="74">
        <v>0</v>
      </c>
      <c r="BD398" s="67">
        <v>3</v>
      </c>
      <c r="BE398" s="76">
        <v>3</v>
      </c>
      <c r="BF398" s="74">
        <v>0</v>
      </c>
      <c r="BG398" s="74">
        <v>0</v>
      </c>
      <c r="BH398" s="74">
        <v>0</v>
      </c>
      <c r="BI398" s="74">
        <v>1</v>
      </c>
      <c r="BJ398" s="167" t="s">
        <v>252</v>
      </c>
      <c r="BK398" s="13" t="s">
        <v>119</v>
      </c>
      <c r="BL398" s="74">
        <v>0</v>
      </c>
      <c r="BM398" s="74">
        <v>30</v>
      </c>
      <c r="BN398" s="74">
        <v>0</v>
      </c>
      <c r="BO398" s="74">
        <v>0</v>
      </c>
      <c r="BP398" s="74">
        <v>0</v>
      </c>
      <c r="BQ398" s="74">
        <v>1</v>
      </c>
      <c r="BR398" s="74">
        <v>5</v>
      </c>
      <c r="BS398" s="74">
        <v>3</v>
      </c>
      <c r="BT398" s="74">
        <v>3</v>
      </c>
      <c r="BU398" s="167" t="s">
        <v>252</v>
      </c>
      <c r="BV398" s="13" t="s">
        <v>119</v>
      </c>
      <c r="BW398" s="74">
        <v>8</v>
      </c>
      <c r="BX398" s="74">
        <v>3</v>
      </c>
      <c r="BY398" s="74">
        <v>8</v>
      </c>
      <c r="BZ398" s="74">
        <v>3</v>
      </c>
      <c r="CA398" s="74">
        <v>0</v>
      </c>
      <c r="CB398" s="74">
        <v>0</v>
      </c>
      <c r="CC398" s="74">
        <v>0</v>
      </c>
      <c r="CD398" s="74">
        <v>0</v>
      </c>
      <c r="CE398" s="74">
        <v>0</v>
      </c>
      <c r="CF398" s="74">
        <v>0</v>
      </c>
      <c r="CG398" s="74">
        <v>0</v>
      </c>
      <c r="CH398" s="74">
        <v>0</v>
      </c>
      <c r="CI398" s="74">
        <v>0</v>
      </c>
      <c r="CJ398" s="74">
        <v>0</v>
      </c>
      <c r="CK398" s="74">
        <v>0</v>
      </c>
      <c r="CL398" s="74">
        <v>0</v>
      </c>
      <c r="CM398" s="74">
        <v>0</v>
      </c>
      <c r="CN398" s="74">
        <v>0</v>
      </c>
      <c r="CO398" s="167" t="s">
        <v>252</v>
      </c>
      <c r="CP398" s="13" t="s">
        <v>119</v>
      </c>
      <c r="CQ398" s="5">
        <v>5</v>
      </c>
      <c r="CR398" s="5">
        <v>1</v>
      </c>
      <c r="CS398" s="5">
        <v>0</v>
      </c>
      <c r="CT398" s="5">
        <v>7</v>
      </c>
      <c r="CU398" s="5">
        <v>0</v>
      </c>
      <c r="CV398" s="29">
        <v>13</v>
      </c>
      <c r="CW398" s="5">
        <v>6</v>
      </c>
      <c r="CX398" s="5">
        <v>1</v>
      </c>
      <c r="CY398" s="72">
        <v>1</v>
      </c>
      <c r="CZ398" s="5">
        <v>0</v>
      </c>
      <c r="DA398" s="167" t="s">
        <v>252</v>
      </c>
      <c r="DB398" s="13" t="s">
        <v>119</v>
      </c>
      <c r="DC398" s="74">
        <v>33</v>
      </c>
      <c r="DD398" s="74">
        <v>32</v>
      </c>
      <c r="DE398" s="74">
        <v>0</v>
      </c>
      <c r="DF398" s="74">
        <v>0</v>
      </c>
      <c r="DG398" s="74">
        <v>0</v>
      </c>
      <c r="DH398" s="74">
        <v>0</v>
      </c>
      <c r="DI398" s="74">
        <v>32</v>
      </c>
      <c r="DJ398" s="74">
        <v>0</v>
      </c>
      <c r="DK398" s="74">
        <v>0</v>
      </c>
      <c r="DL398" s="74">
        <v>0</v>
      </c>
      <c r="DM398" s="74">
        <v>0</v>
      </c>
      <c r="DN398" s="74">
        <v>0</v>
      </c>
      <c r="DO398" s="74">
        <v>0</v>
      </c>
      <c r="DP398" s="74">
        <v>0</v>
      </c>
      <c r="DQ398" s="74">
        <v>0</v>
      </c>
      <c r="DR398" s="135"/>
      <c r="DS398" s="138" t="s">
        <v>252</v>
      </c>
      <c r="DT398" s="138" t="s">
        <v>4506</v>
      </c>
      <c r="DU398" s="138">
        <v>8</v>
      </c>
      <c r="DV398" s="138">
        <v>0</v>
      </c>
      <c r="DW398" s="139">
        <v>60</v>
      </c>
      <c r="DX398" s="139">
        <v>97</v>
      </c>
    </row>
    <row r="399" spans="1:128">
      <c r="A399" s="167"/>
      <c r="B399" s="13" t="s">
        <v>120</v>
      </c>
      <c r="C399" s="74">
        <v>108</v>
      </c>
      <c r="D399" s="74">
        <v>45</v>
      </c>
      <c r="E399" s="74">
        <v>50</v>
      </c>
      <c r="F399" s="74">
        <v>25</v>
      </c>
      <c r="G399" s="74">
        <v>0</v>
      </c>
      <c r="H399" s="74">
        <v>0</v>
      </c>
      <c r="I399" s="74">
        <v>8</v>
      </c>
      <c r="J399" s="74">
        <v>4</v>
      </c>
      <c r="K399" s="74">
        <v>0</v>
      </c>
      <c r="L399" s="74">
        <v>0</v>
      </c>
      <c r="M399" s="74">
        <v>106</v>
      </c>
      <c r="N399" s="74">
        <v>65</v>
      </c>
      <c r="O399" s="74">
        <v>0</v>
      </c>
      <c r="P399" s="74">
        <v>0</v>
      </c>
      <c r="Q399" s="74">
        <v>13</v>
      </c>
      <c r="R399" s="74">
        <v>5</v>
      </c>
      <c r="S399" s="74">
        <v>0</v>
      </c>
      <c r="T399" s="74">
        <v>0</v>
      </c>
      <c r="U399" s="67">
        <v>285</v>
      </c>
      <c r="V399" s="67">
        <v>144</v>
      </c>
      <c r="W399" s="167"/>
      <c r="X399" s="13" t="s">
        <v>120</v>
      </c>
      <c r="Y399" s="74">
        <v>4</v>
      </c>
      <c r="Z399" s="74">
        <v>2</v>
      </c>
      <c r="AA399" s="74">
        <v>13</v>
      </c>
      <c r="AB399" s="74">
        <v>7</v>
      </c>
      <c r="AC399" s="74">
        <v>0</v>
      </c>
      <c r="AD399" s="74">
        <v>0</v>
      </c>
      <c r="AE399" s="74">
        <v>0</v>
      </c>
      <c r="AF399" s="74">
        <v>0</v>
      </c>
      <c r="AG399" s="74">
        <v>0</v>
      </c>
      <c r="AH399" s="74">
        <v>0</v>
      </c>
      <c r="AI399" s="74">
        <v>54</v>
      </c>
      <c r="AJ399" s="74">
        <v>32</v>
      </c>
      <c r="AK399" s="74">
        <v>0</v>
      </c>
      <c r="AL399" s="74">
        <v>0</v>
      </c>
      <c r="AM399" s="74">
        <v>3</v>
      </c>
      <c r="AN399" s="74">
        <v>1</v>
      </c>
      <c r="AO399" s="74">
        <v>0</v>
      </c>
      <c r="AP399" s="74">
        <v>0</v>
      </c>
      <c r="AQ399" s="67">
        <v>74</v>
      </c>
      <c r="AR399" s="67">
        <v>42</v>
      </c>
      <c r="AS399" s="167"/>
      <c r="AT399" s="13" t="s">
        <v>120</v>
      </c>
      <c r="AU399" s="74">
        <v>2</v>
      </c>
      <c r="AV399" s="74">
        <v>1</v>
      </c>
      <c r="AW399" s="74">
        <v>0</v>
      </c>
      <c r="AX399" s="74">
        <v>1</v>
      </c>
      <c r="AY399" s="74">
        <v>0</v>
      </c>
      <c r="AZ399" s="74">
        <v>2</v>
      </c>
      <c r="BA399" s="74">
        <v>0</v>
      </c>
      <c r="BB399" s="74">
        <v>1</v>
      </c>
      <c r="BC399" s="74">
        <v>0</v>
      </c>
      <c r="BD399" s="67">
        <v>7</v>
      </c>
      <c r="BE399" s="76">
        <v>7</v>
      </c>
      <c r="BF399" s="74">
        <v>7</v>
      </c>
      <c r="BG399" s="74">
        <v>0</v>
      </c>
      <c r="BH399" s="74">
        <v>0</v>
      </c>
      <c r="BI399" s="74">
        <v>1</v>
      </c>
      <c r="BJ399" s="167"/>
      <c r="BK399" s="13" t="s">
        <v>120</v>
      </c>
      <c r="BL399" s="74">
        <v>0</v>
      </c>
      <c r="BM399" s="74">
        <v>110</v>
      </c>
      <c r="BN399" s="74">
        <v>0</v>
      </c>
      <c r="BO399" s="74">
        <v>0</v>
      </c>
      <c r="BP399" s="74">
        <v>0</v>
      </c>
      <c r="BQ399" s="74">
        <v>0</v>
      </c>
      <c r="BR399" s="74">
        <v>7</v>
      </c>
      <c r="BS399" s="74">
        <v>7</v>
      </c>
      <c r="BT399" s="74">
        <v>7</v>
      </c>
      <c r="BU399" s="167"/>
      <c r="BV399" s="13" t="s">
        <v>120</v>
      </c>
      <c r="BW399" s="74">
        <v>87</v>
      </c>
      <c r="BX399" s="74">
        <v>45</v>
      </c>
      <c r="BY399" s="74">
        <v>87</v>
      </c>
      <c r="BZ399" s="74">
        <v>45</v>
      </c>
      <c r="CA399" s="74">
        <v>17</v>
      </c>
      <c r="CB399" s="74">
        <v>6</v>
      </c>
      <c r="CC399" s="74">
        <v>0</v>
      </c>
      <c r="CD399" s="74">
        <v>0</v>
      </c>
      <c r="CE399" s="74">
        <v>0</v>
      </c>
      <c r="CF399" s="74">
        <v>0</v>
      </c>
      <c r="CG399" s="74">
        <v>0</v>
      </c>
      <c r="CH399" s="74">
        <v>0</v>
      </c>
      <c r="CI399" s="74">
        <v>11</v>
      </c>
      <c r="CJ399" s="74">
        <v>4</v>
      </c>
      <c r="CK399" s="74">
        <v>11</v>
      </c>
      <c r="CL399" s="74">
        <v>4</v>
      </c>
      <c r="CM399" s="74">
        <v>8</v>
      </c>
      <c r="CN399" s="74">
        <v>4</v>
      </c>
      <c r="CO399" s="167"/>
      <c r="CP399" s="13" t="s">
        <v>120</v>
      </c>
      <c r="CQ399" s="5">
        <v>11</v>
      </c>
      <c r="CR399" s="5">
        <v>6</v>
      </c>
      <c r="CS399" s="5">
        <v>0</v>
      </c>
      <c r="CT399" s="5">
        <v>6</v>
      </c>
      <c r="CU399" s="5">
        <v>0</v>
      </c>
      <c r="CV399" s="29">
        <v>23</v>
      </c>
      <c r="CW399" s="5">
        <v>11</v>
      </c>
      <c r="CX399" s="5">
        <v>4</v>
      </c>
      <c r="CY399" s="72">
        <v>4</v>
      </c>
      <c r="CZ399" s="5">
        <v>3</v>
      </c>
      <c r="DA399" s="167"/>
      <c r="DB399" s="13" t="s">
        <v>120</v>
      </c>
      <c r="DC399" s="74">
        <v>59</v>
      </c>
      <c r="DD399" s="74">
        <v>59</v>
      </c>
      <c r="DE399" s="74">
        <v>0</v>
      </c>
      <c r="DF399" s="74">
        <v>0</v>
      </c>
      <c r="DG399" s="74">
        <v>0</v>
      </c>
      <c r="DH399" s="74">
        <v>0</v>
      </c>
      <c r="DI399" s="74">
        <v>66</v>
      </c>
      <c r="DJ399" s="74">
        <v>0</v>
      </c>
      <c r="DK399" s="74">
        <v>0</v>
      </c>
      <c r="DL399" s="74">
        <v>0</v>
      </c>
      <c r="DM399" s="74">
        <v>0</v>
      </c>
      <c r="DN399" s="74">
        <v>0</v>
      </c>
      <c r="DO399" s="74">
        <v>0</v>
      </c>
      <c r="DP399" s="74">
        <v>0</v>
      </c>
      <c r="DQ399" s="74">
        <v>0</v>
      </c>
      <c r="DR399" s="135"/>
      <c r="DS399" s="138" t="s">
        <v>252</v>
      </c>
      <c r="DT399" s="138" t="s">
        <v>4507</v>
      </c>
      <c r="DU399" s="138">
        <v>98</v>
      </c>
      <c r="DV399" s="138">
        <v>25</v>
      </c>
      <c r="DW399" s="139">
        <v>220</v>
      </c>
      <c r="DX399" s="139">
        <v>184</v>
      </c>
    </row>
    <row r="400" spans="1:128">
      <c r="A400" s="167"/>
      <c r="B400" s="103" t="s">
        <v>102</v>
      </c>
      <c r="C400" s="105">
        <v>162</v>
      </c>
      <c r="D400" s="105">
        <v>73</v>
      </c>
      <c r="E400" s="105">
        <v>63</v>
      </c>
      <c r="F400" s="105">
        <v>30</v>
      </c>
      <c r="G400" s="105">
        <v>0</v>
      </c>
      <c r="H400" s="105">
        <v>0</v>
      </c>
      <c r="I400" s="105">
        <v>8</v>
      </c>
      <c r="J400" s="105">
        <v>4</v>
      </c>
      <c r="K400" s="105">
        <v>0</v>
      </c>
      <c r="L400" s="105">
        <v>0</v>
      </c>
      <c r="M400" s="105">
        <v>145</v>
      </c>
      <c r="N400" s="105">
        <v>83</v>
      </c>
      <c r="O400" s="105">
        <v>0</v>
      </c>
      <c r="P400" s="105">
        <v>0</v>
      </c>
      <c r="Q400" s="105">
        <v>13</v>
      </c>
      <c r="R400" s="105">
        <v>5</v>
      </c>
      <c r="S400" s="105">
        <v>0</v>
      </c>
      <c r="T400" s="105">
        <v>0</v>
      </c>
      <c r="U400" s="105">
        <v>391</v>
      </c>
      <c r="V400" s="105">
        <v>195</v>
      </c>
      <c r="W400" s="167"/>
      <c r="X400" s="103" t="s">
        <v>102</v>
      </c>
      <c r="Y400" s="105">
        <v>6</v>
      </c>
      <c r="Z400" s="105">
        <v>2</v>
      </c>
      <c r="AA400" s="105">
        <v>22</v>
      </c>
      <c r="AB400" s="105">
        <v>12</v>
      </c>
      <c r="AC400" s="105">
        <v>0</v>
      </c>
      <c r="AD400" s="105">
        <v>0</v>
      </c>
      <c r="AE400" s="105">
        <v>0</v>
      </c>
      <c r="AF400" s="105">
        <v>0</v>
      </c>
      <c r="AG400" s="105">
        <v>0</v>
      </c>
      <c r="AH400" s="105">
        <v>0</v>
      </c>
      <c r="AI400" s="105">
        <v>70</v>
      </c>
      <c r="AJ400" s="105">
        <v>39</v>
      </c>
      <c r="AK400" s="105">
        <v>0</v>
      </c>
      <c r="AL400" s="105">
        <v>0</v>
      </c>
      <c r="AM400" s="105">
        <v>3</v>
      </c>
      <c r="AN400" s="105">
        <v>1</v>
      </c>
      <c r="AO400" s="105">
        <v>0</v>
      </c>
      <c r="AP400" s="105">
        <v>0</v>
      </c>
      <c r="AQ400" s="105">
        <v>101</v>
      </c>
      <c r="AR400" s="105">
        <v>54</v>
      </c>
      <c r="AS400" s="167"/>
      <c r="AT400" s="103" t="s">
        <v>102</v>
      </c>
      <c r="AU400" s="105">
        <v>3</v>
      </c>
      <c r="AV400" s="105">
        <v>2</v>
      </c>
      <c r="AW400" s="105">
        <v>0</v>
      </c>
      <c r="AX400" s="105">
        <v>1</v>
      </c>
      <c r="AY400" s="105">
        <v>0</v>
      </c>
      <c r="AZ400" s="105">
        <v>3</v>
      </c>
      <c r="BA400" s="105">
        <v>0</v>
      </c>
      <c r="BB400" s="105">
        <v>1</v>
      </c>
      <c r="BC400" s="105">
        <v>0</v>
      </c>
      <c r="BD400" s="105">
        <v>10</v>
      </c>
      <c r="BE400" s="105">
        <v>10</v>
      </c>
      <c r="BF400" s="105">
        <v>7</v>
      </c>
      <c r="BG400" s="105">
        <v>0</v>
      </c>
      <c r="BH400" s="105">
        <v>0</v>
      </c>
      <c r="BI400" s="105">
        <v>2</v>
      </c>
      <c r="BJ400" s="167"/>
      <c r="BK400" s="103" t="s">
        <v>102</v>
      </c>
      <c r="BL400" s="105">
        <v>0</v>
      </c>
      <c r="BM400" s="105">
        <v>140</v>
      </c>
      <c r="BN400" s="105">
        <v>0</v>
      </c>
      <c r="BO400" s="105">
        <v>0</v>
      </c>
      <c r="BP400" s="105">
        <v>0</v>
      </c>
      <c r="BQ400" s="105">
        <v>1</v>
      </c>
      <c r="BR400" s="105">
        <v>12</v>
      </c>
      <c r="BS400" s="105">
        <v>10</v>
      </c>
      <c r="BT400" s="105">
        <v>10</v>
      </c>
      <c r="BU400" s="167"/>
      <c r="BV400" s="103" t="s">
        <v>102</v>
      </c>
      <c r="BW400" s="105">
        <v>95</v>
      </c>
      <c r="BX400" s="105">
        <v>48</v>
      </c>
      <c r="BY400" s="105">
        <v>95</v>
      </c>
      <c r="BZ400" s="105">
        <v>48</v>
      </c>
      <c r="CA400" s="105">
        <v>17</v>
      </c>
      <c r="CB400" s="105">
        <v>6</v>
      </c>
      <c r="CC400" s="105">
        <v>0</v>
      </c>
      <c r="CD400" s="105">
        <v>0</v>
      </c>
      <c r="CE400" s="105">
        <v>0</v>
      </c>
      <c r="CF400" s="105">
        <v>0</v>
      </c>
      <c r="CG400" s="105">
        <v>0</v>
      </c>
      <c r="CH400" s="105">
        <v>0</v>
      </c>
      <c r="CI400" s="105">
        <v>11</v>
      </c>
      <c r="CJ400" s="105">
        <v>4</v>
      </c>
      <c r="CK400" s="105">
        <v>11</v>
      </c>
      <c r="CL400" s="105">
        <v>4</v>
      </c>
      <c r="CM400" s="105">
        <v>8</v>
      </c>
      <c r="CN400" s="105">
        <v>4</v>
      </c>
      <c r="CO400" s="167"/>
      <c r="CP400" s="105" t="s">
        <v>102</v>
      </c>
      <c r="CQ400" s="105">
        <v>16</v>
      </c>
      <c r="CR400" s="105">
        <v>7</v>
      </c>
      <c r="CS400" s="105">
        <v>0</v>
      </c>
      <c r="CT400" s="105">
        <v>13</v>
      </c>
      <c r="CU400" s="105">
        <v>0</v>
      </c>
      <c r="CV400" s="105">
        <v>36</v>
      </c>
      <c r="CW400" s="105">
        <v>17</v>
      </c>
      <c r="CX400" s="105">
        <v>5</v>
      </c>
      <c r="CY400" s="105">
        <v>5</v>
      </c>
      <c r="CZ400" s="105">
        <v>3</v>
      </c>
      <c r="DA400" s="167"/>
      <c r="DB400" s="103" t="s">
        <v>102</v>
      </c>
      <c r="DC400" s="105">
        <v>92</v>
      </c>
      <c r="DD400" s="105">
        <v>91</v>
      </c>
      <c r="DE400" s="105">
        <v>0</v>
      </c>
      <c r="DF400" s="105">
        <v>0</v>
      </c>
      <c r="DG400" s="105">
        <v>0</v>
      </c>
      <c r="DH400" s="105">
        <v>0</v>
      </c>
      <c r="DI400" s="105">
        <v>98</v>
      </c>
      <c r="DJ400" s="105">
        <v>0</v>
      </c>
      <c r="DK400" s="105">
        <v>0</v>
      </c>
      <c r="DL400" s="105">
        <v>0</v>
      </c>
      <c r="DM400" s="105">
        <v>0</v>
      </c>
      <c r="DN400" s="105">
        <v>0</v>
      </c>
      <c r="DO400" s="105">
        <v>0</v>
      </c>
      <c r="DP400" s="105">
        <v>0</v>
      </c>
      <c r="DQ400" s="105">
        <v>0</v>
      </c>
      <c r="DR400" s="135"/>
      <c r="DS400" s="138" t="s">
        <v>252</v>
      </c>
      <c r="DT400" s="138" t="s">
        <v>4508</v>
      </c>
      <c r="DU400" s="138">
        <v>106</v>
      </c>
      <c r="DV400" s="138">
        <v>25</v>
      </c>
      <c r="DW400" s="139">
        <v>280</v>
      </c>
      <c r="DX400" s="139">
        <v>281</v>
      </c>
    </row>
    <row r="401" spans="1:128" ht="14.45" customHeight="1">
      <c r="A401" s="167" t="s">
        <v>253</v>
      </c>
      <c r="B401" s="13" t="s">
        <v>119</v>
      </c>
      <c r="C401" s="74">
        <v>32</v>
      </c>
      <c r="D401" s="74">
        <v>11</v>
      </c>
      <c r="E401" s="74">
        <v>0</v>
      </c>
      <c r="F401" s="74">
        <v>0</v>
      </c>
      <c r="G401" s="74">
        <v>0</v>
      </c>
      <c r="H401" s="74">
        <v>0</v>
      </c>
      <c r="I401" s="74">
        <v>0</v>
      </c>
      <c r="J401" s="74">
        <v>0</v>
      </c>
      <c r="K401" s="74">
        <v>0</v>
      </c>
      <c r="L401" s="74">
        <v>0</v>
      </c>
      <c r="M401" s="74">
        <v>0</v>
      </c>
      <c r="N401" s="74">
        <v>0</v>
      </c>
      <c r="O401" s="74">
        <v>0</v>
      </c>
      <c r="P401" s="74">
        <v>0</v>
      </c>
      <c r="Q401" s="74">
        <v>0</v>
      </c>
      <c r="R401" s="74">
        <v>0</v>
      </c>
      <c r="S401" s="74">
        <v>0</v>
      </c>
      <c r="T401" s="74">
        <v>0</v>
      </c>
      <c r="U401" s="67">
        <v>32</v>
      </c>
      <c r="V401" s="67">
        <v>11</v>
      </c>
      <c r="W401" s="167" t="s">
        <v>253</v>
      </c>
      <c r="X401" s="13" t="s">
        <v>119</v>
      </c>
      <c r="Y401" s="74">
        <v>0</v>
      </c>
      <c r="Z401" s="74">
        <v>0</v>
      </c>
      <c r="AA401" s="74">
        <v>0</v>
      </c>
      <c r="AB401" s="74">
        <v>0</v>
      </c>
      <c r="AC401" s="74">
        <v>0</v>
      </c>
      <c r="AD401" s="74">
        <v>0</v>
      </c>
      <c r="AE401" s="74">
        <v>0</v>
      </c>
      <c r="AF401" s="74">
        <v>0</v>
      </c>
      <c r="AG401" s="74">
        <v>0</v>
      </c>
      <c r="AH401" s="74">
        <v>0</v>
      </c>
      <c r="AI401" s="74">
        <v>0</v>
      </c>
      <c r="AJ401" s="74">
        <v>0</v>
      </c>
      <c r="AK401" s="74">
        <v>0</v>
      </c>
      <c r="AL401" s="74">
        <v>0</v>
      </c>
      <c r="AM401" s="74">
        <v>0</v>
      </c>
      <c r="AN401" s="74">
        <v>0</v>
      </c>
      <c r="AO401" s="74">
        <v>0</v>
      </c>
      <c r="AP401" s="74">
        <v>0</v>
      </c>
      <c r="AQ401" s="67">
        <v>0</v>
      </c>
      <c r="AR401" s="67">
        <v>0</v>
      </c>
      <c r="AS401" s="167" t="s">
        <v>253</v>
      </c>
      <c r="AT401" s="13" t="s">
        <v>119</v>
      </c>
      <c r="AU401" s="74">
        <v>1</v>
      </c>
      <c r="AV401" s="74">
        <v>0</v>
      </c>
      <c r="AW401" s="74">
        <v>0</v>
      </c>
      <c r="AX401" s="74">
        <v>0</v>
      </c>
      <c r="AY401" s="74">
        <v>0</v>
      </c>
      <c r="AZ401" s="74">
        <v>0</v>
      </c>
      <c r="BA401" s="74">
        <v>0</v>
      </c>
      <c r="BB401" s="74">
        <v>0</v>
      </c>
      <c r="BC401" s="74">
        <v>0</v>
      </c>
      <c r="BD401" s="67">
        <v>1</v>
      </c>
      <c r="BE401" s="76">
        <v>3</v>
      </c>
      <c r="BF401" s="74">
        <v>0</v>
      </c>
      <c r="BG401" s="74">
        <v>0</v>
      </c>
      <c r="BH401" s="74">
        <v>0</v>
      </c>
      <c r="BI401" s="74">
        <v>1</v>
      </c>
      <c r="BJ401" s="167" t="s">
        <v>253</v>
      </c>
      <c r="BK401" s="13" t="s">
        <v>119</v>
      </c>
      <c r="BL401" s="74">
        <v>0</v>
      </c>
      <c r="BM401" s="74">
        <v>12</v>
      </c>
      <c r="BN401" s="74">
        <v>0</v>
      </c>
      <c r="BO401" s="74">
        <v>0</v>
      </c>
      <c r="BP401" s="74">
        <v>0</v>
      </c>
      <c r="BQ401" s="74">
        <v>0</v>
      </c>
      <c r="BR401" s="74">
        <v>1</v>
      </c>
      <c r="BS401" s="74">
        <v>0</v>
      </c>
      <c r="BT401" s="74">
        <v>0</v>
      </c>
      <c r="BU401" s="167" t="s">
        <v>253</v>
      </c>
      <c r="BV401" s="13" t="s">
        <v>119</v>
      </c>
      <c r="BW401" s="74">
        <v>0</v>
      </c>
      <c r="BX401" s="74">
        <v>0</v>
      </c>
      <c r="BY401" s="74">
        <v>0</v>
      </c>
      <c r="BZ401" s="74">
        <v>0</v>
      </c>
      <c r="CA401" s="74">
        <v>0</v>
      </c>
      <c r="CB401" s="74">
        <v>0</v>
      </c>
      <c r="CC401" s="74">
        <v>0</v>
      </c>
      <c r="CD401" s="74">
        <v>0</v>
      </c>
      <c r="CE401" s="74">
        <v>0</v>
      </c>
      <c r="CF401" s="74">
        <v>0</v>
      </c>
      <c r="CG401" s="74">
        <v>0</v>
      </c>
      <c r="CH401" s="74">
        <v>0</v>
      </c>
      <c r="CI401" s="74">
        <v>0</v>
      </c>
      <c r="CJ401" s="74">
        <v>0</v>
      </c>
      <c r="CK401" s="74">
        <v>0</v>
      </c>
      <c r="CL401" s="74">
        <v>0</v>
      </c>
      <c r="CM401" s="74">
        <v>0</v>
      </c>
      <c r="CN401" s="74">
        <v>0</v>
      </c>
      <c r="CO401" s="167" t="s">
        <v>253</v>
      </c>
      <c r="CP401" s="13" t="s">
        <v>119</v>
      </c>
      <c r="CQ401" s="5">
        <v>0</v>
      </c>
      <c r="CR401" s="5">
        <v>0</v>
      </c>
      <c r="CS401" s="5">
        <v>0</v>
      </c>
      <c r="CT401" s="5">
        <v>8</v>
      </c>
      <c r="CU401" s="5">
        <v>0</v>
      </c>
      <c r="CV401" s="29">
        <v>8</v>
      </c>
      <c r="CW401" s="5">
        <v>4</v>
      </c>
      <c r="CX401" s="5">
        <v>0</v>
      </c>
      <c r="CY401" s="72">
        <v>1</v>
      </c>
      <c r="CZ401" s="5">
        <v>0</v>
      </c>
      <c r="DA401" s="167" t="s">
        <v>253</v>
      </c>
      <c r="DB401" s="13" t="s">
        <v>119</v>
      </c>
      <c r="DC401" s="74">
        <v>0</v>
      </c>
      <c r="DD401" s="74">
        <v>2</v>
      </c>
      <c r="DE401" s="74">
        <v>0</v>
      </c>
      <c r="DF401" s="74">
        <v>0</v>
      </c>
      <c r="DG401" s="74">
        <v>0</v>
      </c>
      <c r="DH401" s="74">
        <v>0</v>
      </c>
      <c r="DI401" s="74">
        <v>0</v>
      </c>
      <c r="DJ401" s="74">
        <v>0</v>
      </c>
      <c r="DK401" s="74">
        <v>0</v>
      </c>
      <c r="DL401" s="74">
        <v>0</v>
      </c>
      <c r="DM401" s="74">
        <v>0</v>
      </c>
      <c r="DN401" s="74">
        <v>0</v>
      </c>
      <c r="DO401" s="74">
        <v>0</v>
      </c>
      <c r="DP401" s="74">
        <v>0</v>
      </c>
      <c r="DQ401" s="74">
        <v>0</v>
      </c>
      <c r="DR401" s="135"/>
      <c r="DS401" s="138" t="s">
        <v>253</v>
      </c>
      <c r="DT401" s="138" t="s">
        <v>4509</v>
      </c>
      <c r="DU401" s="138">
        <v>0</v>
      </c>
      <c r="DV401" s="138">
        <v>0</v>
      </c>
      <c r="DW401" s="139">
        <v>24</v>
      </c>
      <c r="DX401" s="139">
        <v>2</v>
      </c>
    </row>
    <row r="402" spans="1:128">
      <c r="A402" s="167"/>
      <c r="B402" s="13" t="s">
        <v>120</v>
      </c>
      <c r="C402" s="74">
        <v>98</v>
      </c>
      <c r="D402" s="74">
        <v>37</v>
      </c>
      <c r="E402" s="74">
        <v>77</v>
      </c>
      <c r="F402" s="74">
        <v>41</v>
      </c>
      <c r="G402" s="74">
        <v>0</v>
      </c>
      <c r="H402" s="74">
        <v>0</v>
      </c>
      <c r="I402" s="74">
        <v>0</v>
      </c>
      <c r="J402" s="74">
        <v>0</v>
      </c>
      <c r="K402" s="74">
        <v>44</v>
      </c>
      <c r="L402" s="74">
        <v>17</v>
      </c>
      <c r="M402" s="74">
        <v>171</v>
      </c>
      <c r="N402" s="74">
        <v>82</v>
      </c>
      <c r="O402" s="74">
        <v>0</v>
      </c>
      <c r="P402" s="74">
        <v>0</v>
      </c>
      <c r="Q402" s="74">
        <v>0</v>
      </c>
      <c r="R402" s="74">
        <v>0</v>
      </c>
      <c r="S402" s="74">
        <v>31</v>
      </c>
      <c r="T402" s="74">
        <v>10</v>
      </c>
      <c r="U402" s="67">
        <v>421</v>
      </c>
      <c r="V402" s="67">
        <v>187</v>
      </c>
      <c r="W402" s="167"/>
      <c r="X402" s="13" t="s">
        <v>120</v>
      </c>
      <c r="Y402" s="74">
        <v>1</v>
      </c>
      <c r="Z402" s="74">
        <v>0</v>
      </c>
      <c r="AA402" s="74">
        <v>0</v>
      </c>
      <c r="AB402" s="74">
        <v>0</v>
      </c>
      <c r="AC402" s="74">
        <v>0</v>
      </c>
      <c r="AD402" s="74">
        <v>0</v>
      </c>
      <c r="AE402" s="74">
        <v>0</v>
      </c>
      <c r="AF402" s="74">
        <v>0</v>
      </c>
      <c r="AG402" s="74">
        <v>1</v>
      </c>
      <c r="AH402" s="74">
        <v>0</v>
      </c>
      <c r="AI402" s="74">
        <v>62</v>
      </c>
      <c r="AJ402" s="74">
        <v>33</v>
      </c>
      <c r="AK402" s="74">
        <v>0</v>
      </c>
      <c r="AL402" s="74">
        <v>0</v>
      </c>
      <c r="AM402" s="74">
        <v>0</v>
      </c>
      <c r="AN402" s="74">
        <v>0</v>
      </c>
      <c r="AO402" s="74">
        <v>4</v>
      </c>
      <c r="AP402" s="74">
        <v>1</v>
      </c>
      <c r="AQ402" s="67">
        <v>68</v>
      </c>
      <c r="AR402" s="67">
        <v>34</v>
      </c>
      <c r="AS402" s="167"/>
      <c r="AT402" s="13" t="s">
        <v>120</v>
      </c>
      <c r="AU402" s="74">
        <v>2</v>
      </c>
      <c r="AV402" s="74">
        <v>1</v>
      </c>
      <c r="AW402" s="74">
        <v>0</v>
      </c>
      <c r="AX402" s="74">
        <v>0</v>
      </c>
      <c r="AY402" s="74">
        <v>1</v>
      </c>
      <c r="AZ402" s="74">
        <v>2</v>
      </c>
      <c r="BA402" s="74">
        <v>0</v>
      </c>
      <c r="BB402" s="74">
        <v>0</v>
      </c>
      <c r="BC402" s="74">
        <v>1</v>
      </c>
      <c r="BD402" s="67">
        <v>7</v>
      </c>
      <c r="BE402" s="76">
        <v>7</v>
      </c>
      <c r="BF402" s="74">
        <v>0</v>
      </c>
      <c r="BG402" s="74">
        <v>5</v>
      </c>
      <c r="BH402" s="74">
        <v>0</v>
      </c>
      <c r="BI402" s="74">
        <v>1</v>
      </c>
      <c r="BJ402" s="167"/>
      <c r="BK402" s="13" t="s">
        <v>120</v>
      </c>
      <c r="BL402" s="74">
        <v>0</v>
      </c>
      <c r="BM402" s="74">
        <v>66</v>
      </c>
      <c r="BN402" s="74">
        <v>0</v>
      </c>
      <c r="BO402" s="74">
        <v>0</v>
      </c>
      <c r="BP402" s="74">
        <v>0</v>
      </c>
      <c r="BQ402" s="74">
        <v>5</v>
      </c>
      <c r="BR402" s="74">
        <v>7</v>
      </c>
      <c r="BS402" s="74">
        <v>5</v>
      </c>
      <c r="BT402" s="74">
        <v>7</v>
      </c>
      <c r="BU402" s="167"/>
      <c r="BV402" s="13" t="s">
        <v>120</v>
      </c>
      <c r="BW402" s="74">
        <v>63</v>
      </c>
      <c r="BX402" s="74">
        <v>33</v>
      </c>
      <c r="BY402" s="74">
        <v>63</v>
      </c>
      <c r="BZ402" s="74">
        <v>33</v>
      </c>
      <c r="CA402" s="74">
        <v>31</v>
      </c>
      <c r="CB402" s="74">
        <v>15</v>
      </c>
      <c r="CC402" s="74">
        <v>0</v>
      </c>
      <c r="CD402" s="74">
        <v>0</v>
      </c>
      <c r="CE402" s="74">
        <v>0</v>
      </c>
      <c r="CF402" s="74">
        <v>0</v>
      </c>
      <c r="CG402" s="74">
        <v>0</v>
      </c>
      <c r="CH402" s="74">
        <v>0</v>
      </c>
      <c r="CI402" s="74">
        <v>14</v>
      </c>
      <c r="CJ402" s="74">
        <v>5</v>
      </c>
      <c r="CK402" s="74">
        <v>14</v>
      </c>
      <c r="CL402" s="74">
        <v>5</v>
      </c>
      <c r="CM402" s="74">
        <v>6</v>
      </c>
      <c r="CN402" s="74">
        <v>2</v>
      </c>
      <c r="CO402" s="167"/>
      <c r="CP402" s="13" t="s">
        <v>120</v>
      </c>
      <c r="CQ402" s="5">
        <v>9</v>
      </c>
      <c r="CR402" s="5">
        <v>5</v>
      </c>
      <c r="CS402" s="5">
        <v>0</v>
      </c>
      <c r="CT402" s="5">
        <v>2</v>
      </c>
      <c r="CU402" s="5">
        <v>0</v>
      </c>
      <c r="CV402" s="29">
        <v>16</v>
      </c>
      <c r="CW402" s="5">
        <v>6</v>
      </c>
      <c r="CX402" s="5">
        <v>5</v>
      </c>
      <c r="CY402" s="72">
        <v>4</v>
      </c>
      <c r="CZ402" s="5">
        <v>4</v>
      </c>
      <c r="DA402" s="167"/>
      <c r="DB402" s="13" t="s">
        <v>120</v>
      </c>
      <c r="DC402" s="74">
        <v>209</v>
      </c>
      <c r="DD402" s="74">
        <v>209</v>
      </c>
      <c r="DE402" s="74">
        <v>0</v>
      </c>
      <c r="DF402" s="74">
        <v>0</v>
      </c>
      <c r="DG402" s="74">
        <v>0</v>
      </c>
      <c r="DH402" s="74">
        <v>0</v>
      </c>
      <c r="DI402" s="74">
        <v>209</v>
      </c>
      <c r="DJ402" s="74">
        <v>0</v>
      </c>
      <c r="DK402" s="74">
        <v>0</v>
      </c>
      <c r="DL402" s="74">
        <v>0</v>
      </c>
      <c r="DM402" s="74">
        <v>0</v>
      </c>
      <c r="DN402" s="74">
        <v>0</v>
      </c>
      <c r="DO402" s="74">
        <v>0</v>
      </c>
      <c r="DP402" s="74">
        <v>0</v>
      </c>
      <c r="DQ402" s="74">
        <v>0</v>
      </c>
      <c r="DR402" s="135"/>
      <c r="DS402" s="138" t="s">
        <v>253</v>
      </c>
      <c r="DT402" s="138" t="s">
        <v>4510</v>
      </c>
      <c r="DU402" s="138">
        <v>77</v>
      </c>
      <c r="DV402" s="138">
        <v>37</v>
      </c>
      <c r="DW402" s="139">
        <v>132</v>
      </c>
      <c r="DX402" s="139">
        <v>627</v>
      </c>
    </row>
    <row r="403" spans="1:128">
      <c r="A403" s="167"/>
      <c r="B403" s="103" t="s">
        <v>102</v>
      </c>
      <c r="C403" s="105">
        <v>130</v>
      </c>
      <c r="D403" s="105">
        <v>48</v>
      </c>
      <c r="E403" s="105">
        <v>77</v>
      </c>
      <c r="F403" s="105">
        <v>41</v>
      </c>
      <c r="G403" s="105">
        <v>0</v>
      </c>
      <c r="H403" s="105">
        <v>0</v>
      </c>
      <c r="I403" s="105">
        <v>0</v>
      </c>
      <c r="J403" s="105">
        <v>0</v>
      </c>
      <c r="K403" s="105">
        <v>44</v>
      </c>
      <c r="L403" s="105">
        <v>17</v>
      </c>
      <c r="M403" s="105">
        <v>171</v>
      </c>
      <c r="N403" s="105">
        <v>82</v>
      </c>
      <c r="O403" s="105">
        <v>0</v>
      </c>
      <c r="P403" s="105">
        <v>0</v>
      </c>
      <c r="Q403" s="105">
        <v>0</v>
      </c>
      <c r="R403" s="105">
        <v>0</v>
      </c>
      <c r="S403" s="105">
        <v>31</v>
      </c>
      <c r="T403" s="105">
        <v>10</v>
      </c>
      <c r="U403" s="105">
        <v>453</v>
      </c>
      <c r="V403" s="105">
        <v>198</v>
      </c>
      <c r="W403" s="167"/>
      <c r="X403" s="103" t="s">
        <v>102</v>
      </c>
      <c r="Y403" s="105">
        <v>1</v>
      </c>
      <c r="Z403" s="105">
        <v>0</v>
      </c>
      <c r="AA403" s="105">
        <v>0</v>
      </c>
      <c r="AB403" s="105">
        <v>0</v>
      </c>
      <c r="AC403" s="105">
        <v>0</v>
      </c>
      <c r="AD403" s="105">
        <v>0</v>
      </c>
      <c r="AE403" s="105">
        <v>0</v>
      </c>
      <c r="AF403" s="105">
        <v>0</v>
      </c>
      <c r="AG403" s="105">
        <v>1</v>
      </c>
      <c r="AH403" s="105">
        <v>0</v>
      </c>
      <c r="AI403" s="105">
        <v>62</v>
      </c>
      <c r="AJ403" s="105">
        <v>33</v>
      </c>
      <c r="AK403" s="105">
        <v>0</v>
      </c>
      <c r="AL403" s="105">
        <v>0</v>
      </c>
      <c r="AM403" s="105">
        <v>0</v>
      </c>
      <c r="AN403" s="105">
        <v>0</v>
      </c>
      <c r="AO403" s="105">
        <v>4</v>
      </c>
      <c r="AP403" s="105">
        <v>1</v>
      </c>
      <c r="AQ403" s="105">
        <v>68</v>
      </c>
      <c r="AR403" s="105">
        <v>34</v>
      </c>
      <c r="AS403" s="167"/>
      <c r="AT403" s="103" t="s">
        <v>102</v>
      </c>
      <c r="AU403" s="105">
        <v>3</v>
      </c>
      <c r="AV403" s="105">
        <v>1</v>
      </c>
      <c r="AW403" s="105">
        <v>0</v>
      </c>
      <c r="AX403" s="105">
        <v>0</v>
      </c>
      <c r="AY403" s="105">
        <v>1</v>
      </c>
      <c r="AZ403" s="105">
        <v>2</v>
      </c>
      <c r="BA403" s="105">
        <v>0</v>
      </c>
      <c r="BB403" s="105">
        <v>0</v>
      </c>
      <c r="BC403" s="105">
        <v>1</v>
      </c>
      <c r="BD403" s="105">
        <v>8</v>
      </c>
      <c r="BE403" s="105">
        <v>10</v>
      </c>
      <c r="BF403" s="105">
        <v>0</v>
      </c>
      <c r="BG403" s="105">
        <v>5</v>
      </c>
      <c r="BH403" s="105">
        <v>0</v>
      </c>
      <c r="BI403" s="105">
        <v>2</v>
      </c>
      <c r="BJ403" s="167"/>
      <c r="BK403" s="103" t="s">
        <v>102</v>
      </c>
      <c r="BL403" s="105">
        <v>0</v>
      </c>
      <c r="BM403" s="105">
        <v>78</v>
      </c>
      <c r="BN403" s="105">
        <v>0</v>
      </c>
      <c r="BO403" s="105">
        <v>0</v>
      </c>
      <c r="BP403" s="105">
        <v>0</v>
      </c>
      <c r="BQ403" s="105">
        <v>5</v>
      </c>
      <c r="BR403" s="105">
        <v>8</v>
      </c>
      <c r="BS403" s="105">
        <v>5</v>
      </c>
      <c r="BT403" s="105">
        <v>7</v>
      </c>
      <c r="BU403" s="167"/>
      <c r="BV403" s="103" t="s">
        <v>102</v>
      </c>
      <c r="BW403" s="105">
        <v>63</v>
      </c>
      <c r="BX403" s="105">
        <v>33</v>
      </c>
      <c r="BY403" s="105">
        <v>63</v>
      </c>
      <c r="BZ403" s="105">
        <v>33</v>
      </c>
      <c r="CA403" s="105">
        <v>31</v>
      </c>
      <c r="CB403" s="105">
        <v>15</v>
      </c>
      <c r="CC403" s="105">
        <v>0</v>
      </c>
      <c r="CD403" s="105">
        <v>0</v>
      </c>
      <c r="CE403" s="105">
        <v>0</v>
      </c>
      <c r="CF403" s="105">
        <v>0</v>
      </c>
      <c r="CG403" s="105">
        <v>0</v>
      </c>
      <c r="CH403" s="105">
        <v>0</v>
      </c>
      <c r="CI403" s="105">
        <v>14</v>
      </c>
      <c r="CJ403" s="105">
        <v>5</v>
      </c>
      <c r="CK403" s="105">
        <v>14</v>
      </c>
      <c r="CL403" s="105">
        <v>5</v>
      </c>
      <c r="CM403" s="105">
        <v>6</v>
      </c>
      <c r="CN403" s="105">
        <v>2</v>
      </c>
      <c r="CO403" s="167"/>
      <c r="CP403" s="105" t="s">
        <v>102</v>
      </c>
      <c r="CQ403" s="105">
        <v>9</v>
      </c>
      <c r="CR403" s="105">
        <v>5</v>
      </c>
      <c r="CS403" s="105">
        <v>0</v>
      </c>
      <c r="CT403" s="105">
        <v>10</v>
      </c>
      <c r="CU403" s="105">
        <v>0</v>
      </c>
      <c r="CV403" s="105">
        <v>24</v>
      </c>
      <c r="CW403" s="105">
        <v>10</v>
      </c>
      <c r="CX403" s="105">
        <v>5</v>
      </c>
      <c r="CY403" s="105">
        <v>5</v>
      </c>
      <c r="CZ403" s="105">
        <v>4</v>
      </c>
      <c r="DA403" s="167"/>
      <c r="DB403" s="103" t="s">
        <v>102</v>
      </c>
      <c r="DC403" s="105">
        <v>209</v>
      </c>
      <c r="DD403" s="105">
        <v>211</v>
      </c>
      <c r="DE403" s="105">
        <v>0</v>
      </c>
      <c r="DF403" s="105">
        <v>0</v>
      </c>
      <c r="DG403" s="105">
        <v>0</v>
      </c>
      <c r="DH403" s="105">
        <v>0</v>
      </c>
      <c r="DI403" s="105">
        <v>209</v>
      </c>
      <c r="DJ403" s="105">
        <v>0</v>
      </c>
      <c r="DK403" s="105">
        <v>0</v>
      </c>
      <c r="DL403" s="105">
        <v>0</v>
      </c>
      <c r="DM403" s="105">
        <v>0</v>
      </c>
      <c r="DN403" s="105">
        <v>0</v>
      </c>
      <c r="DO403" s="105">
        <v>0</v>
      </c>
      <c r="DP403" s="105">
        <v>0</v>
      </c>
      <c r="DQ403" s="105">
        <v>0</v>
      </c>
      <c r="DR403" s="135"/>
      <c r="DS403" s="138" t="s">
        <v>253</v>
      </c>
      <c r="DT403" s="138" t="s">
        <v>4511</v>
      </c>
      <c r="DU403" s="138">
        <v>77</v>
      </c>
      <c r="DV403" s="138">
        <v>37</v>
      </c>
      <c r="DW403" s="139">
        <v>156</v>
      </c>
      <c r="DX403" s="139">
        <v>629</v>
      </c>
    </row>
    <row r="404" spans="1:128" ht="14.45" customHeight="1">
      <c r="A404" s="167" t="s">
        <v>254</v>
      </c>
      <c r="B404" s="13" t="s">
        <v>119</v>
      </c>
      <c r="C404" s="74">
        <v>168</v>
      </c>
      <c r="D404" s="74">
        <v>89</v>
      </c>
      <c r="E404" s="74">
        <v>72</v>
      </c>
      <c r="F404" s="74">
        <v>43</v>
      </c>
      <c r="G404" s="74">
        <v>137</v>
      </c>
      <c r="H404" s="74">
        <v>63</v>
      </c>
      <c r="I404" s="74">
        <v>0</v>
      </c>
      <c r="J404" s="74">
        <v>0</v>
      </c>
      <c r="K404" s="74">
        <v>8</v>
      </c>
      <c r="L404" s="74">
        <v>2</v>
      </c>
      <c r="M404" s="74">
        <v>290</v>
      </c>
      <c r="N404" s="74">
        <v>146</v>
      </c>
      <c r="O404" s="74">
        <v>0</v>
      </c>
      <c r="P404" s="74">
        <v>0</v>
      </c>
      <c r="Q404" s="74">
        <v>12</v>
      </c>
      <c r="R404" s="74">
        <v>2</v>
      </c>
      <c r="S404" s="74">
        <v>0</v>
      </c>
      <c r="T404" s="74">
        <v>0</v>
      </c>
      <c r="U404" s="67">
        <v>687</v>
      </c>
      <c r="V404" s="67">
        <v>345</v>
      </c>
      <c r="W404" s="167" t="s">
        <v>254</v>
      </c>
      <c r="X404" s="13" t="s">
        <v>119</v>
      </c>
      <c r="Y404" s="74">
        <v>12</v>
      </c>
      <c r="Z404" s="74">
        <v>6</v>
      </c>
      <c r="AA404" s="74">
        <v>2</v>
      </c>
      <c r="AB404" s="74">
        <v>2</v>
      </c>
      <c r="AC404" s="74">
        <v>2</v>
      </c>
      <c r="AD404" s="74">
        <v>0</v>
      </c>
      <c r="AE404" s="74">
        <v>0</v>
      </c>
      <c r="AF404" s="74">
        <v>0</v>
      </c>
      <c r="AG404" s="74">
        <v>0</v>
      </c>
      <c r="AH404" s="74">
        <v>0</v>
      </c>
      <c r="AI404" s="74">
        <v>112</v>
      </c>
      <c r="AJ404" s="74">
        <v>57</v>
      </c>
      <c r="AK404" s="74">
        <v>0</v>
      </c>
      <c r="AL404" s="74">
        <v>0</v>
      </c>
      <c r="AM404" s="74">
        <v>10</v>
      </c>
      <c r="AN404" s="74">
        <v>1</v>
      </c>
      <c r="AO404" s="74">
        <v>0</v>
      </c>
      <c r="AP404" s="74">
        <v>0</v>
      </c>
      <c r="AQ404" s="67">
        <v>138</v>
      </c>
      <c r="AR404" s="67">
        <v>66</v>
      </c>
      <c r="AS404" s="167" t="s">
        <v>254</v>
      </c>
      <c r="AT404" s="13" t="s">
        <v>119</v>
      </c>
      <c r="AU404" s="74">
        <v>4</v>
      </c>
      <c r="AV404" s="74">
        <v>2</v>
      </c>
      <c r="AW404" s="74">
        <v>3</v>
      </c>
      <c r="AX404" s="74">
        <v>0</v>
      </c>
      <c r="AY404" s="74">
        <v>1</v>
      </c>
      <c r="AZ404" s="74">
        <v>4</v>
      </c>
      <c r="BA404" s="74">
        <v>0</v>
      </c>
      <c r="BB404" s="74">
        <v>1</v>
      </c>
      <c r="BC404" s="74">
        <v>0</v>
      </c>
      <c r="BD404" s="67">
        <v>15</v>
      </c>
      <c r="BE404" s="76">
        <v>9</v>
      </c>
      <c r="BF404" s="74">
        <v>7</v>
      </c>
      <c r="BG404" s="74">
        <v>5</v>
      </c>
      <c r="BH404" s="74">
        <v>12</v>
      </c>
      <c r="BI404" s="74">
        <v>2</v>
      </c>
      <c r="BJ404" s="167" t="s">
        <v>254</v>
      </c>
      <c r="BK404" s="13" t="s">
        <v>119</v>
      </c>
      <c r="BL404" s="74">
        <v>0</v>
      </c>
      <c r="BM404" s="74">
        <v>285</v>
      </c>
      <c r="BN404" s="74">
        <v>0</v>
      </c>
      <c r="BO404" s="74">
        <v>3</v>
      </c>
      <c r="BP404" s="74">
        <v>0</v>
      </c>
      <c r="BQ404" s="74">
        <v>1</v>
      </c>
      <c r="BR404" s="74">
        <v>15</v>
      </c>
      <c r="BS404" s="74">
        <v>7</v>
      </c>
      <c r="BT404" s="74">
        <v>7</v>
      </c>
      <c r="BU404" s="167" t="s">
        <v>254</v>
      </c>
      <c r="BV404" s="13" t="s">
        <v>119</v>
      </c>
      <c r="BW404" s="74">
        <v>193</v>
      </c>
      <c r="BX404" s="74">
        <v>69</v>
      </c>
      <c r="BY404" s="74">
        <v>191</v>
      </c>
      <c r="BZ404" s="74">
        <v>67</v>
      </c>
      <c r="CA404" s="74">
        <v>73</v>
      </c>
      <c r="CB404" s="74">
        <v>30</v>
      </c>
      <c r="CC404" s="74">
        <v>0</v>
      </c>
      <c r="CD404" s="74">
        <v>0</v>
      </c>
      <c r="CE404" s="74">
        <v>0</v>
      </c>
      <c r="CF404" s="74">
        <v>0</v>
      </c>
      <c r="CG404" s="74">
        <v>0</v>
      </c>
      <c r="CH404" s="74">
        <v>0</v>
      </c>
      <c r="CI404" s="74">
        <v>17</v>
      </c>
      <c r="CJ404" s="74">
        <v>4</v>
      </c>
      <c r="CK404" s="74">
        <v>17</v>
      </c>
      <c r="CL404" s="74">
        <v>4</v>
      </c>
      <c r="CM404" s="74">
        <v>3</v>
      </c>
      <c r="CN404" s="74">
        <v>2</v>
      </c>
      <c r="CO404" s="167" t="s">
        <v>254</v>
      </c>
      <c r="CP404" s="13" t="s">
        <v>119</v>
      </c>
      <c r="CQ404" s="5">
        <v>12</v>
      </c>
      <c r="CR404" s="5">
        <v>4</v>
      </c>
      <c r="CS404" s="5">
        <v>1</v>
      </c>
      <c r="CT404" s="5">
        <v>15</v>
      </c>
      <c r="CU404" s="5">
        <v>0</v>
      </c>
      <c r="CV404" s="29">
        <v>32</v>
      </c>
      <c r="CW404" s="5">
        <v>16</v>
      </c>
      <c r="CX404" s="5">
        <v>6</v>
      </c>
      <c r="CY404" s="72">
        <v>8</v>
      </c>
      <c r="CZ404" s="5">
        <v>5</v>
      </c>
      <c r="DA404" s="167" t="s">
        <v>254</v>
      </c>
      <c r="DB404" s="13" t="s">
        <v>119</v>
      </c>
      <c r="DC404" s="74">
        <v>288</v>
      </c>
      <c r="DD404" s="74">
        <v>332</v>
      </c>
      <c r="DE404" s="74">
        <v>132</v>
      </c>
      <c r="DF404" s="74">
        <v>0</v>
      </c>
      <c r="DG404" s="74">
        <v>93</v>
      </c>
      <c r="DH404" s="74">
        <v>0</v>
      </c>
      <c r="DI404" s="74">
        <v>26</v>
      </c>
      <c r="DJ404" s="74">
        <v>170</v>
      </c>
      <c r="DK404" s="74">
        <v>0</v>
      </c>
      <c r="DL404" s="74">
        <v>0</v>
      </c>
      <c r="DM404" s="74">
        <v>0</v>
      </c>
      <c r="DN404" s="74">
        <v>0</v>
      </c>
      <c r="DO404" s="74">
        <v>0</v>
      </c>
      <c r="DP404" s="74">
        <v>2</v>
      </c>
      <c r="DQ404" s="74">
        <v>0</v>
      </c>
      <c r="DR404" s="135"/>
      <c r="DS404" s="138" t="s">
        <v>254</v>
      </c>
      <c r="DT404" s="138" t="s">
        <v>4512</v>
      </c>
      <c r="DU404" s="138">
        <v>210</v>
      </c>
      <c r="DV404" s="138">
        <v>76</v>
      </c>
      <c r="DW404" s="139">
        <v>582</v>
      </c>
      <c r="DX404" s="139">
        <v>1041</v>
      </c>
    </row>
    <row r="405" spans="1:128">
      <c r="A405" s="167"/>
      <c r="B405" s="13" t="s">
        <v>120</v>
      </c>
      <c r="C405" s="74">
        <v>213</v>
      </c>
      <c r="D405" s="74">
        <v>108</v>
      </c>
      <c r="E405" s="74">
        <v>213</v>
      </c>
      <c r="F405" s="74">
        <v>149</v>
      </c>
      <c r="G405" s="74">
        <v>60</v>
      </c>
      <c r="H405" s="74">
        <v>20</v>
      </c>
      <c r="I405" s="74">
        <v>0</v>
      </c>
      <c r="J405" s="74">
        <v>0</v>
      </c>
      <c r="K405" s="74">
        <v>95</v>
      </c>
      <c r="L405" s="74">
        <v>36</v>
      </c>
      <c r="M405" s="74">
        <v>61</v>
      </c>
      <c r="N405" s="74">
        <v>35</v>
      </c>
      <c r="O405" s="74">
        <v>44</v>
      </c>
      <c r="P405" s="74">
        <v>20</v>
      </c>
      <c r="Q405" s="74">
        <v>168</v>
      </c>
      <c r="R405" s="74">
        <v>99</v>
      </c>
      <c r="S405" s="74">
        <v>56</v>
      </c>
      <c r="T405" s="74">
        <v>16</v>
      </c>
      <c r="U405" s="67">
        <v>910</v>
      </c>
      <c r="V405" s="67">
        <v>483</v>
      </c>
      <c r="W405" s="167"/>
      <c r="X405" s="13" t="s">
        <v>120</v>
      </c>
      <c r="Y405" s="74">
        <v>23</v>
      </c>
      <c r="Z405" s="74">
        <v>10</v>
      </c>
      <c r="AA405" s="74">
        <v>21</v>
      </c>
      <c r="AB405" s="74">
        <v>12</v>
      </c>
      <c r="AC405" s="74">
        <v>4</v>
      </c>
      <c r="AD405" s="74">
        <v>2</v>
      </c>
      <c r="AE405" s="74">
        <v>0</v>
      </c>
      <c r="AF405" s="74">
        <v>0</v>
      </c>
      <c r="AG405" s="74">
        <v>15</v>
      </c>
      <c r="AH405" s="74">
        <v>7</v>
      </c>
      <c r="AI405" s="74">
        <v>42</v>
      </c>
      <c r="AJ405" s="74">
        <v>20</v>
      </c>
      <c r="AK405" s="74">
        <v>0</v>
      </c>
      <c r="AL405" s="74">
        <v>0</v>
      </c>
      <c r="AM405" s="74">
        <v>0</v>
      </c>
      <c r="AN405" s="74">
        <v>0</v>
      </c>
      <c r="AO405" s="74">
        <v>5</v>
      </c>
      <c r="AP405" s="74">
        <v>2</v>
      </c>
      <c r="AQ405" s="67">
        <v>110</v>
      </c>
      <c r="AR405" s="67">
        <v>53</v>
      </c>
      <c r="AS405" s="167"/>
      <c r="AT405" s="13" t="s">
        <v>120</v>
      </c>
      <c r="AU405" s="74">
        <v>4</v>
      </c>
      <c r="AV405" s="74">
        <v>4</v>
      </c>
      <c r="AW405" s="74">
        <v>1</v>
      </c>
      <c r="AX405" s="74">
        <v>0</v>
      </c>
      <c r="AY405" s="74">
        <v>2</v>
      </c>
      <c r="AZ405" s="74">
        <v>1</v>
      </c>
      <c r="BA405" s="74">
        <v>1</v>
      </c>
      <c r="BB405" s="74">
        <v>3</v>
      </c>
      <c r="BC405" s="74">
        <v>1</v>
      </c>
      <c r="BD405" s="67">
        <v>17</v>
      </c>
      <c r="BE405" s="76">
        <v>17</v>
      </c>
      <c r="BF405" s="74">
        <v>4</v>
      </c>
      <c r="BG405" s="74">
        <v>17</v>
      </c>
      <c r="BH405" s="74">
        <v>0</v>
      </c>
      <c r="BI405" s="74">
        <v>1</v>
      </c>
      <c r="BJ405" s="167"/>
      <c r="BK405" s="13" t="s">
        <v>120</v>
      </c>
      <c r="BL405" s="74">
        <v>0</v>
      </c>
      <c r="BM405" s="74">
        <v>381</v>
      </c>
      <c r="BN405" s="74">
        <v>0</v>
      </c>
      <c r="BO405" s="74">
        <v>0</v>
      </c>
      <c r="BP405" s="74">
        <v>0</v>
      </c>
      <c r="BQ405" s="74">
        <v>18</v>
      </c>
      <c r="BR405" s="74">
        <v>17</v>
      </c>
      <c r="BS405" s="74">
        <v>24</v>
      </c>
      <c r="BT405" s="74">
        <v>20</v>
      </c>
      <c r="BU405" s="167"/>
      <c r="BV405" s="13" t="s">
        <v>120</v>
      </c>
      <c r="BW405" s="74">
        <v>80</v>
      </c>
      <c r="BX405" s="74">
        <v>49</v>
      </c>
      <c r="BY405" s="74">
        <v>79</v>
      </c>
      <c r="BZ405" s="74">
        <v>48</v>
      </c>
      <c r="CA405" s="74">
        <v>54</v>
      </c>
      <c r="CB405" s="74">
        <v>29</v>
      </c>
      <c r="CC405" s="74">
        <v>0</v>
      </c>
      <c r="CD405" s="74">
        <v>0</v>
      </c>
      <c r="CE405" s="74">
        <v>0</v>
      </c>
      <c r="CF405" s="74">
        <v>0</v>
      </c>
      <c r="CG405" s="74">
        <v>0</v>
      </c>
      <c r="CH405" s="74">
        <v>0</v>
      </c>
      <c r="CI405" s="74">
        <v>41</v>
      </c>
      <c r="CJ405" s="74">
        <v>11</v>
      </c>
      <c r="CK405" s="74">
        <v>41</v>
      </c>
      <c r="CL405" s="74">
        <v>11</v>
      </c>
      <c r="CM405" s="74">
        <v>23</v>
      </c>
      <c r="CN405" s="74">
        <v>3</v>
      </c>
      <c r="CO405" s="167"/>
      <c r="CP405" s="13" t="s">
        <v>120</v>
      </c>
      <c r="CQ405" s="5">
        <v>25</v>
      </c>
      <c r="CR405" s="5">
        <v>10</v>
      </c>
      <c r="CS405" s="5">
        <v>0</v>
      </c>
      <c r="CT405" s="5">
        <v>3</v>
      </c>
      <c r="CU405" s="5">
        <v>0</v>
      </c>
      <c r="CV405" s="29">
        <v>38</v>
      </c>
      <c r="CW405" s="5">
        <v>23</v>
      </c>
      <c r="CX405" s="5">
        <v>16</v>
      </c>
      <c r="CY405" s="72">
        <v>13</v>
      </c>
      <c r="CZ405" s="5">
        <v>8</v>
      </c>
      <c r="DA405" s="167"/>
      <c r="DB405" s="13" t="s">
        <v>120</v>
      </c>
      <c r="DC405" s="74">
        <v>0</v>
      </c>
      <c r="DD405" s="74">
        <v>0</v>
      </c>
      <c r="DE405" s="74">
        <v>0</v>
      </c>
      <c r="DF405" s="74">
        <v>0</v>
      </c>
      <c r="DG405" s="74">
        <v>0</v>
      </c>
      <c r="DH405" s="74">
        <v>0</v>
      </c>
      <c r="DI405" s="74">
        <v>0</v>
      </c>
      <c r="DJ405" s="74">
        <v>0</v>
      </c>
      <c r="DK405" s="74">
        <v>0</v>
      </c>
      <c r="DL405" s="74">
        <v>0</v>
      </c>
      <c r="DM405" s="74">
        <v>0</v>
      </c>
      <c r="DN405" s="74">
        <v>0</v>
      </c>
      <c r="DO405" s="74">
        <v>0</v>
      </c>
      <c r="DP405" s="74">
        <v>0</v>
      </c>
      <c r="DQ405" s="74">
        <v>0</v>
      </c>
      <c r="DR405" s="135"/>
      <c r="DS405" s="138" t="s">
        <v>254</v>
      </c>
      <c r="DT405" s="138" t="s">
        <v>4513</v>
      </c>
      <c r="DU405" s="138">
        <v>121</v>
      </c>
      <c r="DV405" s="138">
        <v>77</v>
      </c>
      <c r="DW405" s="139">
        <v>762</v>
      </c>
      <c r="DX405" s="139">
        <v>0</v>
      </c>
    </row>
    <row r="406" spans="1:128">
      <c r="A406" s="167"/>
      <c r="B406" s="103" t="s">
        <v>102</v>
      </c>
      <c r="C406" s="105">
        <v>381</v>
      </c>
      <c r="D406" s="105">
        <v>197</v>
      </c>
      <c r="E406" s="105">
        <v>285</v>
      </c>
      <c r="F406" s="105">
        <v>192</v>
      </c>
      <c r="G406" s="105">
        <v>197</v>
      </c>
      <c r="H406" s="105">
        <v>83</v>
      </c>
      <c r="I406" s="105">
        <v>0</v>
      </c>
      <c r="J406" s="105">
        <v>0</v>
      </c>
      <c r="K406" s="105">
        <v>103</v>
      </c>
      <c r="L406" s="105">
        <v>38</v>
      </c>
      <c r="M406" s="105">
        <v>351</v>
      </c>
      <c r="N406" s="105">
        <v>181</v>
      </c>
      <c r="O406" s="105">
        <v>44</v>
      </c>
      <c r="P406" s="105">
        <v>20</v>
      </c>
      <c r="Q406" s="105">
        <v>180</v>
      </c>
      <c r="R406" s="105">
        <v>101</v>
      </c>
      <c r="S406" s="105">
        <v>56</v>
      </c>
      <c r="T406" s="105">
        <v>16</v>
      </c>
      <c r="U406" s="105">
        <v>1597</v>
      </c>
      <c r="V406" s="105">
        <v>828</v>
      </c>
      <c r="W406" s="167"/>
      <c r="X406" s="103" t="s">
        <v>102</v>
      </c>
      <c r="Y406" s="105">
        <v>35</v>
      </c>
      <c r="Z406" s="105">
        <v>16</v>
      </c>
      <c r="AA406" s="105">
        <v>23</v>
      </c>
      <c r="AB406" s="105">
        <v>14</v>
      </c>
      <c r="AC406" s="105">
        <v>6</v>
      </c>
      <c r="AD406" s="105">
        <v>2</v>
      </c>
      <c r="AE406" s="105">
        <v>0</v>
      </c>
      <c r="AF406" s="105">
        <v>0</v>
      </c>
      <c r="AG406" s="105">
        <v>15</v>
      </c>
      <c r="AH406" s="105">
        <v>7</v>
      </c>
      <c r="AI406" s="105">
        <v>154</v>
      </c>
      <c r="AJ406" s="105">
        <v>77</v>
      </c>
      <c r="AK406" s="105">
        <v>0</v>
      </c>
      <c r="AL406" s="105">
        <v>0</v>
      </c>
      <c r="AM406" s="105">
        <v>10</v>
      </c>
      <c r="AN406" s="105">
        <v>1</v>
      </c>
      <c r="AO406" s="105">
        <v>5</v>
      </c>
      <c r="AP406" s="105">
        <v>2</v>
      </c>
      <c r="AQ406" s="105">
        <v>248</v>
      </c>
      <c r="AR406" s="105">
        <v>119</v>
      </c>
      <c r="AS406" s="167"/>
      <c r="AT406" s="103" t="s">
        <v>102</v>
      </c>
      <c r="AU406" s="105">
        <v>8</v>
      </c>
      <c r="AV406" s="105">
        <v>6</v>
      </c>
      <c r="AW406" s="105">
        <v>4</v>
      </c>
      <c r="AX406" s="105">
        <v>0</v>
      </c>
      <c r="AY406" s="105">
        <v>3</v>
      </c>
      <c r="AZ406" s="105">
        <v>5</v>
      </c>
      <c r="BA406" s="105">
        <v>1</v>
      </c>
      <c r="BB406" s="105">
        <v>4</v>
      </c>
      <c r="BC406" s="105">
        <v>1</v>
      </c>
      <c r="BD406" s="105">
        <v>32</v>
      </c>
      <c r="BE406" s="105">
        <v>26</v>
      </c>
      <c r="BF406" s="105">
        <v>11</v>
      </c>
      <c r="BG406" s="105">
        <v>22</v>
      </c>
      <c r="BH406" s="105">
        <v>12</v>
      </c>
      <c r="BI406" s="105">
        <v>3</v>
      </c>
      <c r="BJ406" s="167"/>
      <c r="BK406" s="103" t="s">
        <v>102</v>
      </c>
      <c r="BL406" s="105">
        <v>0</v>
      </c>
      <c r="BM406" s="105">
        <v>666</v>
      </c>
      <c r="BN406" s="105">
        <v>0</v>
      </c>
      <c r="BO406" s="105">
        <v>3</v>
      </c>
      <c r="BP406" s="105">
        <v>0</v>
      </c>
      <c r="BQ406" s="105">
        <v>19</v>
      </c>
      <c r="BR406" s="105">
        <v>32</v>
      </c>
      <c r="BS406" s="105">
        <v>31</v>
      </c>
      <c r="BT406" s="105">
        <v>27</v>
      </c>
      <c r="BU406" s="167"/>
      <c r="BV406" s="103" t="s">
        <v>102</v>
      </c>
      <c r="BW406" s="105">
        <v>273</v>
      </c>
      <c r="BX406" s="105">
        <v>118</v>
      </c>
      <c r="BY406" s="105">
        <v>270</v>
      </c>
      <c r="BZ406" s="105">
        <v>115</v>
      </c>
      <c r="CA406" s="105">
        <v>127</v>
      </c>
      <c r="CB406" s="105">
        <v>59</v>
      </c>
      <c r="CC406" s="105">
        <v>0</v>
      </c>
      <c r="CD406" s="105">
        <v>0</v>
      </c>
      <c r="CE406" s="105">
        <v>0</v>
      </c>
      <c r="CF406" s="105">
        <v>0</v>
      </c>
      <c r="CG406" s="105">
        <v>0</v>
      </c>
      <c r="CH406" s="105">
        <v>0</v>
      </c>
      <c r="CI406" s="105">
        <v>58</v>
      </c>
      <c r="CJ406" s="105">
        <v>15</v>
      </c>
      <c r="CK406" s="105">
        <v>58</v>
      </c>
      <c r="CL406" s="105">
        <v>15</v>
      </c>
      <c r="CM406" s="105">
        <v>26</v>
      </c>
      <c r="CN406" s="105">
        <v>5</v>
      </c>
      <c r="CO406" s="167"/>
      <c r="CP406" s="105" t="s">
        <v>102</v>
      </c>
      <c r="CQ406" s="105">
        <v>37</v>
      </c>
      <c r="CR406" s="105">
        <v>14</v>
      </c>
      <c r="CS406" s="105">
        <v>1</v>
      </c>
      <c r="CT406" s="105">
        <v>18</v>
      </c>
      <c r="CU406" s="105">
        <v>0</v>
      </c>
      <c r="CV406" s="105">
        <v>70</v>
      </c>
      <c r="CW406" s="105">
        <v>39</v>
      </c>
      <c r="CX406" s="105">
        <v>22</v>
      </c>
      <c r="CY406" s="105">
        <v>21</v>
      </c>
      <c r="CZ406" s="105">
        <v>13</v>
      </c>
      <c r="DA406" s="167"/>
      <c r="DB406" s="103" t="s">
        <v>102</v>
      </c>
      <c r="DC406" s="105">
        <v>288</v>
      </c>
      <c r="DD406" s="105">
        <v>332</v>
      </c>
      <c r="DE406" s="105">
        <v>132</v>
      </c>
      <c r="DF406" s="105">
        <v>0</v>
      </c>
      <c r="DG406" s="105">
        <v>93</v>
      </c>
      <c r="DH406" s="105">
        <v>0</v>
      </c>
      <c r="DI406" s="105">
        <v>26</v>
      </c>
      <c r="DJ406" s="105">
        <v>170</v>
      </c>
      <c r="DK406" s="105">
        <v>0</v>
      </c>
      <c r="DL406" s="105">
        <v>0</v>
      </c>
      <c r="DM406" s="105">
        <v>0</v>
      </c>
      <c r="DN406" s="105">
        <v>0</v>
      </c>
      <c r="DO406" s="105">
        <v>0</v>
      </c>
      <c r="DP406" s="105">
        <v>2</v>
      </c>
      <c r="DQ406" s="105">
        <v>0</v>
      </c>
      <c r="DR406" s="135"/>
      <c r="DS406" s="138" t="s">
        <v>254</v>
      </c>
      <c r="DT406" s="138" t="s">
        <v>4514</v>
      </c>
      <c r="DU406" s="138">
        <v>331</v>
      </c>
      <c r="DV406" s="138">
        <v>153</v>
      </c>
      <c r="DW406" s="139">
        <v>1344</v>
      </c>
      <c r="DX406" s="139">
        <v>1041</v>
      </c>
    </row>
    <row r="407" spans="1:128">
      <c r="A407" s="73" t="s">
        <v>142</v>
      </c>
      <c r="B407" s="78"/>
      <c r="C407" s="213"/>
      <c r="D407" s="213"/>
      <c r="E407" s="213"/>
      <c r="F407" s="213"/>
      <c r="G407" s="213"/>
      <c r="H407" s="213"/>
      <c r="I407" s="213"/>
      <c r="J407" s="213"/>
      <c r="K407" s="213"/>
      <c r="L407" s="213"/>
      <c r="M407" s="213"/>
      <c r="N407" s="213"/>
      <c r="O407" s="213"/>
      <c r="P407" s="213"/>
      <c r="Q407" s="213"/>
      <c r="R407" s="213"/>
      <c r="S407" s="213"/>
      <c r="T407" s="213"/>
      <c r="U407" s="67"/>
      <c r="V407" s="67"/>
      <c r="W407" s="73" t="s">
        <v>142</v>
      </c>
      <c r="X407" s="78"/>
      <c r="Y407" s="211"/>
      <c r="Z407" s="211"/>
      <c r="AA407" s="211"/>
      <c r="AB407" s="211"/>
      <c r="AC407" s="211"/>
      <c r="AD407" s="211"/>
      <c r="AE407" s="211"/>
      <c r="AF407" s="211"/>
      <c r="AG407" s="211"/>
      <c r="AH407" s="211"/>
      <c r="AI407" s="211"/>
      <c r="AJ407" s="211"/>
      <c r="AK407" s="211"/>
      <c r="AL407" s="211"/>
      <c r="AM407" s="211"/>
      <c r="AN407" s="211"/>
      <c r="AO407" s="211"/>
      <c r="AP407" s="211"/>
      <c r="AQ407" s="67"/>
      <c r="AR407" s="67"/>
      <c r="AS407" s="73" t="s">
        <v>142</v>
      </c>
      <c r="AT407" s="78"/>
      <c r="AU407" s="211"/>
      <c r="AV407" s="211"/>
      <c r="AW407" s="211"/>
      <c r="AX407" s="211"/>
      <c r="AY407" s="211"/>
      <c r="AZ407" s="211"/>
      <c r="BA407" s="211"/>
      <c r="BB407" s="211"/>
      <c r="BC407" s="211"/>
      <c r="BD407" s="211">
        <v>0</v>
      </c>
      <c r="BE407" s="211"/>
      <c r="BF407" s="211"/>
      <c r="BG407" s="211"/>
      <c r="BH407" s="211"/>
      <c r="BI407" s="3"/>
      <c r="BJ407" s="73" t="s">
        <v>142</v>
      </c>
      <c r="BK407" s="78"/>
      <c r="BL407" s="3"/>
      <c r="BM407" s="3"/>
      <c r="BN407" s="3"/>
      <c r="BO407" s="3"/>
      <c r="BP407" s="3"/>
      <c r="BQ407" s="3"/>
      <c r="BR407" s="3"/>
      <c r="BS407" s="3"/>
      <c r="BT407" s="3"/>
      <c r="BU407" s="73" t="s">
        <v>142</v>
      </c>
      <c r="BV407" s="78"/>
      <c r="BW407" s="3"/>
      <c r="BX407" s="3"/>
      <c r="BY407" s="3"/>
      <c r="BZ407" s="3"/>
      <c r="CA407" s="3"/>
      <c r="CB407" s="3"/>
      <c r="CC407" s="3"/>
      <c r="CD407" s="3"/>
      <c r="CE407" s="3"/>
      <c r="CF407" s="3"/>
      <c r="CG407" s="3"/>
      <c r="CH407" s="3"/>
      <c r="CI407" s="3"/>
      <c r="CJ407" s="3"/>
      <c r="CK407" s="3"/>
      <c r="CL407" s="3"/>
      <c r="CM407" s="3"/>
      <c r="CN407" s="3"/>
      <c r="CO407" s="73" t="s">
        <v>142</v>
      </c>
      <c r="CP407" s="78"/>
      <c r="CQ407" s="215"/>
      <c r="CR407" s="215"/>
      <c r="CS407" s="215"/>
      <c r="CT407" s="215"/>
      <c r="CU407" s="215"/>
      <c r="CV407" s="215"/>
      <c r="CW407" s="215"/>
      <c r="CX407" s="215"/>
      <c r="CY407" s="215"/>
      <c r="CZ407" s="215"/>
      <c r="DA407" s="73" t="s">
        <v>142</v>
      </c>
      <c r="DB407" s="78"/>
      <c r="DC407" s="211"/>
      <c r="DD407" s="211"/>
      <c r="DE407" s="211"/>
      <c r="DF407" s="211"/>
      <c r="DG407" s="211"/>
      <c r="DH407" s="211"/>
      <c r="DI407" s="211"/>
      <c r="DJ407" s="211"/>
      <c r="DK407" s="211"/>
      <c r="DL407" s="211"/>
      <c r="DM407" s="211"/>
      <c r="DN407" s="211"/>
      <c r="DO407" s="211"/>
      <c r="DP407" s="211"/>
      <c r="DQ407" s="211"/>
      <c r="DR407" s="135"/>
      <c r="DS407" s="138" t="s">
        <v>142</v>
      </c>
      <c r="DT407" s="138" t="s">
        <v>142</v>
      </c>
      <c r="DU407" s="138">
        <v>0</v>
      </c>
      <c r="DV407" s="138">
        <v>0</v>
      </c>
      <c r="DW407" s="139">
        <v>0</v>
      </c>
      <c r="DX407" s="139">
        <v>0</v>
      </c>
    </row>
    <row r="408" spans="1:128">
      <c r="A408" s="167" t="s">
        <v>255</v>
      </c>
      <c r="B408" s="13" t="s">
        <v>119</v>
      </c>
      <c r="C408" s="74">
        <v>895</v>
      </c>
      <c r="D408" s="74">
        <v>441</v>
      </c>
      <c r="E408" s="74">
        <v>255</v>
      </c>
      <c r="F408" s="74">
        <v>126</v>
      </c>
      <c r="G408" s="74">
        <v>0</v>
      </c>
      <c r="H408" s="74">
        <v>0</v>
      </c>
      <c r="I408" s="74">
        <v>10</v>
      </c>
      <c r="J408" s="74">
        <v>4</v>
      </c>
      <c r="K408" s="74">
        <v>68</v>
      </c>
      <c r="L408" s="74">
        <v>25</v>
      </c>
      <c r="M408" s="74">
        <v>352</v>
      </c>
      <c r="N408" s="74">
        <v>155</v>
      </c>
      <c r="O408" s="74">
        <v>0</v>
      </c>
      <c r="P408" s="74">
        <v>0</v>
      </c>
      <c r="Q408" s="74">
        <v>78</v>
      </c>
      <c r="R408" s="74">
        <v>30</v>
      </c>
      <c r="S408" s="74">
        <v>0</v>
      </c>
      <c r="T408" s="74">
        <v>0</v>
      </c>
      <c r="U408" s="67">
        <v>1658</v>
      </c>
      <c r="V408" s="67">
        <v>781</v>
      </c>
      <c r="W408" s="167" t="s">
        <v>255</v>
      </c>
      <c r="X408" s="13" t="s">
        <v>119</v>
      </c>
      <c r="Y408" s="74">
        <v>9</v>
      </c>
      <c r="Z408" s="74">
        <v>3</v>
      </c>
      <c r="AA408" s="74">
        <v>11</v>
      </c>
      <c r="AB408" s="74">
        <v>6</v>
      </c>
      <c r="AC408" s="74">
        <v>0</v>
      </c>
      <c r="AD408" s="74">
        <v>0</v>
      </c>
      <c r="AE408" s="74">
        <v>1</v>
      </c>
      <c r="AF408" s="74">
        <v>0</v>
      </c>
      <c r="AG408" s="74">
        <v>0</v>
      </c>
      <c r="AH408" s="74">
        <v>0</v>
      </c>
      <c r="AI408" s="74">
        <v>64</v>
      </c>
      <c r="AJ408" s="74">
        <v>31</v>
      </c>
      <c r="AK408" s="74">
        <v>0</v>
      </c>
      <c r="AL408" s="74">
        <v>0</v>
      </c>
      <c r="AM408" s="74">
        <v>12</v>
      </c>
      <c r="AN408" s="74">
        <v>3</v>
      </c>
      <c r="AO408" s="74">
        <v>0</v>
      </c>
      <c r="AP408" s="74">
        <v>0</v>
      </c>
      <c r="AQ408" s="67">
        <v>97</v>
      </c>
      <c r="AR408" s="67">
        <v>43</v>
      </c>
      <c r="AS408" s="167" t="s">
        <v>255</v>
      </c>
      <c r="AT408" s="13" t="s">
        <v>119</v>
      </c>
      <c r="AU408" s="74">
        <v>13</v>
      </c>
      <c r="AV408" s="74">
        <v>5</v>
      </c>
      <c r="AW408" s="74">
        <v>0</v>
      </c>
      <c r="AX408" s="74">
        <v>1</v>
      </c>
      <c r="AY408" s="74">
        <v>1</v>
      </c>
      <c r="AZ408" s="74">
        <v>7</v>
      </c>
      <c r="BA408" s="74">
        <v>0</v>
      </c>
      <c r="BB408" s="74">
        <v>2</v>
      </c>
      <c r="BC408" s="74">
        <v>0</v>
      </c>
      <c r="BD408" s="67">
        <v>29</v>
      </c>
      <c r="BE408" s="76">
        <v>20</v>
      </c>
      <c r="BF408" s="74">
        <v>7</v>
      </c>
      <c r="BG408" s="74">
        <v>4</v>
      </c>
      <c r="BH408" s="74">
        <v>5</v>
      </c>
      <c r="BI408" s="74">
        <v>3</v>
      </c>
      <c r="BJ408" s="167" t="s">
        <v>255</v>
      </c>
      <c r="BK408" s="13" t="s">
        <v>119</v>
      </c>
      <c r="BL408" s="74">
        <v>0</v>
      </c>
      <c r="BM408" s="74">
        <v>610</v>
      </c>
      <c r="BN408" s="74">
        <v>0</v>
      </c>
      <c r="BO408" s="74">
        <v>0</v>
      </c>
      <c r="BP408" s="74">
        <v>0</v>
      </c>
      <c r="BQ408" s="74">
        <v>6</v>
      </c>
      <c r="BR408" s="74">
        <v>27</v>
      </c>
      <c r="BS408" s="74">
        <v>15</v>
      </c>
      <c r="BT408" s="74">
        <v>8</v>
      </c>
      <c r="BU408" s="167" t="s">
        <v>255</v>
      </c>
      <c r="BV408" s="13" t="s">
        <v>119</v>
      </c>
      <c r="BW408" s="74">
        <v>165</v>
      </c>
      <c r="BX408" s="74">
        <v>84</v>
      </c>
      <c r="BY408" s="74">
        <v>161</v>
      </c>
      <c r="BZ408" s="74">
        <v>83</v>
      </c>
      <c r="CA408" s="74">
        <v>74</v>
      </c>
      <c r="CB408" s="74">
        <v>32</v>
      </c>
      <c r="CC408" s="74">
        <v>0</v>
      </c>
      <c r="CD408" s="74">
        <v>0</v>
      </c>
      <c r="CE408" s="74">
        <v>0</v>
      </c>
      <c r="CF408" s="74">
        <v>0</v>
      </c>
      <c r="CG408" s="74">
        <v>0</v>
      </c>
      <c r="CH408" s="74">
        <v>0</v>
      </c>
      <c r="CI408" s="74">
        <v>43</v>
      </c>
      <c r="CJ408" s="74">
        <v>17</v>
      </c>
      <c r="CK408" s="74">
        <v>38</v>
      </c>
      <c r="CL408" s="74">
        <v>15</v>
      </c>
      <c r="CM408" s="74">
        <v>15</v>
      </c>
      <c r="CN408" s="74">
        <v>9</v>
      </c>
      <c r="CO408" s="167" t="s">
        <v>255</v>
      </c>
      <c r="CP408" s="13" t="s">
        <v>119</v>
      </c>
      <c r="CQ408" s="5">
        <v>20</v>
      </c>
      <c r="CR408" s="5">
        <v>2</v>
      </c>
      <c r="CS408" s="5">
        <v>0</v>
      </c>
      <c r="CT408" s="5">
        <v>35</v>
      </c>
      <c r="CU408" s="5">
        <v>0</v>
      </c>
      <c r="CV408" s="29">
        <v>57</v>
      </c>
      <c r="CW408" s="5">
        <v>7</v>
      </c>
      <c r="CX408" s="5">
        <v>7</v>
      </c>
      <c r="CY408" s="72">
        <v>3</v>
      </c>
      <c r="CZ408" s="5">
        <v>2</v>
      </c>
      <c r="DA408" s="167" t="s">
        <v>255</v>
      </c>
      <c r="DB408" s="13" t="s">
        <v>119</v>
      </c>
      <c r="DC408" s="74">
        <v>298</v>
      </c>
      <c r="DD408" s="74">
        <v>298</v>
      </c>
      <c r="DE408" s="74">
        <v>0</v>
      </c>
      <c r="DF408" s="74">
        <v>0</v>
      </c>
      <c r="DG408" s="74">
        <v>0</v>
      </c>
      <c r="DH408" s="74">
        <v>0</v>
      </c>
      <c r="DI408" s="74">
        <v>378</v>
      </c>
      <c r="DJ408" s="74">
        <v>0</v>
      </c>
      <c r="DK408" s="74">
        <v>0</v>
      </c>
      <c r="DL408" s="74">
        <v>0</v>
      </c>
      <c r="DM408" s="74">
        <v>0</v>
      </c>
      <c r="DN408" s="74">
        <v>0</v>
      </c>
      <c r="DO408" s="74">
        <v>0</v>
      </c>
      <c r="DP408" s="74">
        <v>0</v>
      </c>
      <c r="DQ408" s="74">
        <v>0</v>
      </c>
      <c r="DR408" s="135"/>
      <c r="DS408" s="138" t="s">
        <v>255</v>
      </c>
      <c r="DT408" s="138" t="s">
        <v>4515</v>
      </c>
      <c r="DU408" s="138">
        <v>208</v>
      </c>
      <c r="DV408" s="138">
        <v>89</v>
      </c>
      <c r="DW408" s="139">
        <v>1220</v>
      </c>
      <c r="DX408" s="139">
        <v>974</v>
      </c>
    </row>
    <row r="409" spans="1:128">
      <c r="A409" s="167"/>
      <c r="B409" s="13" t="s">
        <v>120</v>
      </c>
      <c r="C409" s="74">
        <v>762</v>
      </c>
      <c r="D409" s="74">
        <v>390</v>
      </c>
      <c r="E409" s="74">
        <v>191</v>
      </c>
      <c r="F409" s="74">
        <v>96</v>
      </c>
      <c r="G409" s="74">
        <v>0</v>
      </c>
      <c r="H409" s="74">
        <v>0</v>
      </c>
      <c r="I409" s="74">
        <v>86</v>
      </c>
      <c r="J409" s="74">
        <v>33</v>
      </c>
      <c r="K409" s="74">
        <v>55</v>
      </c>
      <c r="L409" s="74">
        <v>17</v>
      </c>
      <c r="M409" s="74">
        <v>282</v>
      </c>
      <c r="N409" s="74">
        <v>149</v>
      </c>
      <c r="O409" s="74">
        <v>6</v>
      </c>
      <c r="P409" s="74">
        <v>2</v>
      </c>
      <c r="Q409" s="74">
        <v>200</v>
      </c>
      <c r="R409" s="74">
        <v>69</v>
      </c>
      <c r="S409" s="74">
        <v>0</v>
      </c>
      <c r="T409" s="74">
        <v>0</v>
      </c>
      <c r="U409" s="67">
        <v>1582</v>
      </c>
      <c r="V409" s="67">
        <v>756</v>
      </c>
      <c r="W409" s="167"/>
      <c r="X409" s="13" t="s">
        <v>120</v>
      </c>
      <c r="Y409" s="74">
        <v>17</v>
      </c>
      <c r="Z409" s="74">
        <v>7</v>
      </c>
      <c r="AA409" s="74">
        <v>2</v>
      </c>
      <c r="AB409" s="74">
        <v>0</v>
      </c>
      <c r="AC409" s="74">
        <v>0</v>
      </c>
      <c r="AD409" s="74">
        <v>0</v>
      </c>
      <c r="AE409" s="74">
        <v>4</v>
      </c>
      <c r="AF409" s="74">
        <v>1</v>
      </c>
      <c r="AG409" s="74">
        <v>0</v>
      </c>
      <c r="AH409" s="74">
        <v>0</v>
      </c>
      <c r="AI409" s="74">
        <v>50</v>
      </c>
      <c r="AJ409" s="74">
        <v>23</v>
      </c>
      <c r="AK409" s="74">
        <v>2</v>
      </c>
      <c r="AL409" s="74">
        <v>0</v>
      </c>
      <c r="AM409" s="74">
        <v>44</v>
      </c>
      <c r="AN409" s="74">
        <v>14</v>
      </c>
      <c r="AO409" s="74">
        <v>0</v>
      </c>
      <c r="AP409" s="74">
        <v>0</v>
      </c>
      <c r="AQ409" s="67">
        <v>119</v>
      </c>
      <c r="AR409" s="67">
        <v>45</v>
      </c>
      <c r="AS409" s="167"/>
      <c r="AT409" s="13" t="s">
        <v>120</v>
      </c>
      <c r="AU409" s="74">
        <v>9</v>
      </c>
      <c r="AV409" s="74">
        <v>4</v>
      </c>
      <c r="AW409" s="74">
        <v>0</v>
      </c>
      <c r="AX409" s="74">
        <v>2</v>
      </c>
      <c r="AY409" s="74">
        <v>1</v>
      </c>
      <c r="AZ409" s="74">
        <v>4</v>
      </c>
      <c r="BA409" s="74">
        <v>1</v>
      </c>
      <c r="BB409" s="74">
        <v>4</v>
      </c>
      <c r="BC409" s="74">
        <v>0</v>
      </c>
      <c r="BD409" s="67">
        <v>25</v>
      </c>
      <c r="BE409" s="76">
        <v>19</v>
      </c>
      <c r="BF409" s="74">
        <v>11</v>
      </c>
      <c r="BG409" s="74">
        <v>19</v>
      </c>
      <c r="BH409" s="74">
        <v>0</v>
      </c>
      <c r="BI409" s="74">
        <v>1</v>
      </c>
      <c r="BJ409" s="167"/>
      <c r="BK409" s="13" t="s">
        <v>120</v>
      </c>
      <c r="BL409" s="74">
        <v>0</v>
      </c>
      <c r="BM409" s="74">
        <v>490</v>
      </c>
      <c r="BN409" s="74">
        <v>0</v>
      </c>
      <c r="BO409" s="74">
        <v>0</v>
      </c>
      <c r="BP409" s="74">
        <v>0</v>
      </c>
      <c r="BQ409" s="74">
        <v>0</v>
      </c>
      <c r="BR409" s="74">
        <v>19</v>
      </c>
      <c r="BS409" s="74">
        <v>10</v>
      </c>
      <c r="BT409" s="74">
        <v>15</v>
      </c>
      <c r="BU409" s="167"/>
      <c r="BV409" s="13" t="s">
        <v>120</v>
      </c>
      <c r="BW409" s="74">
        <v>186</v>
      </c>
      <c r="BX409" s="74">
        <v>85</v>
      </c>
      <c r="BY409" s="74">
        <v>181</v>
      </c>
      <c r="BZ409" s="74">
        <v>83</v>
      </c>
      <c r="CA409" s="74">
        <v>109</v>
      </c>
      <c r="CB409" s="74">
        <v>66</v>
      </c>
      <c r="CC409" s="74">
        <v>6</v>
      </c>
      <c r="CD409" s="74">
        <v>0</v>
      </c>
      <c r="CE409" s="74">
        <v>6</v>
      </c>
      <c r="CF409" s="74">
        <v>0</v>
      </c>
      <c r="CG409" s="74">
        <v>4</v>
      </c>
      <c r="CH409" s="74">
        <v>0</v>
      </c>
      <c r="CI409" s="74">
        <v>116</v>
      </c>
      <c r="CJ409" s="74">
        <v>34</v>
      </c>
      <c r="CK409" s="74">
        <v>116</v>
      </c>
      <c r="CL409" s="74">
        <v>34</v>
      </c>
      <c r="CM409" s="74">
        <v>46</v>
      </c>
      <c r="CN409" s="74">
        <v>15</v>
      </c>
      <c r="CO409" s="167"/>
      <c r="CP409" s="13" t="s">
        <v>120</v>
      </c>
      <c r="CQ409" s="5">
        <v>26</v>
      </c>
      <c r="CR409" s="5">
        <v>1</v>
      </c>
      <c r="CS409" s="5">
        <v>1</v>
      </c>
      <c r="CT409" s="5">
        <v>22</v>
      </c>
      <c r="CU409" s="5">
        <v>0</v>
      </c>
      <c r="CV409" s="29">
        <v>50</v>
      </c>
      <c r="CW409" s="5">
        <v>11</v>
      </c>
      <c r="CX409" s="5">
        <v>12</v>
      </c>
      <c r="CY409" s="72">
        <v>14</v>
      </c>
      <c r="CZ409" s="5">
        <v>6</v>
      </c>
      <c r="DA409" s="167"/>
      <c r="DB409" s="13" t="s">
        <v>120</v>
      </c>
      <c r="DC409" s="74">
        <v>428</v>
      </c>
      <c r="DD409" s="74">
        <v>293</v>
      </c>
      <c r="DE409" s="74">
        <v>39</v>
      </c>
      <c r="DF409" s="74">
        <v>0</v>
      </c>
      <c r="DG409" s="74">
        <v>12</v>
      </c>
      <c r="DH409" s="74">
        <v>2</v>
      </c>
      <c r="DI409" s="74">
        <v>262</v>
      </c>
      <c r="DJ409" s="74">
        <v>2</v>
      </c>
      <c r="DK409" s="74">
        <v>2</v>
      </c>
      <c r="DL409" s="74">
        <v>0</v>
      </c>
      <c r="DM409" s="74">
        <v>0</v>
      </c>
      <c r="DN409" s="74">
        <v>0</v>
      </c>
      <c r="DO409" s="74">
        <v>0</v>
      </c>
      <c r="DP409" s="74">
        <v>3</v>
      </c>
      <c r="DQ409" s="74">
        <v>0</v>
      </c>
      <c r="DR409" s="135"/>
      <c r="DS409" s="138" t="s">
        <v>255</v>
      </c>
      <c r="DT409" s="138" t="s">
        <v>4516</v>
      </c>
      <c r="DU409" s="138">
        <v>308</v>
      </c>
      <c r="DV409" s="138">
        <v>159</v>
      </c>
      <c r="DW409" s="139">
        <v>980</v>
      </c>
      <c r="DX409" s="139">
        <v>1040</v>
      </c>
    </row>
    <row r="410" spans="1:128">
      <c r="A410" s="167"/>
      <c r="B410" s="103" t="s">
        <v>102</v>
      </c>
      <c r="C410" s="105">
        <v>1657</v>
      </c>
      <c r="D410" s="105">
        <v>831</v>
      </c>
      <c r="E410" s="105">
        <v>446</v>
      </c>
      <c r="F410" s="105">
        <v>222</v>
      </c>
      <c r="G410" s="105">
        <v>0</v>
      </c>
      <c r="H410" s="105">
        <v>0</v>
      </c>
      <c r="I410" s="105">
        <v>96</v>
      </c>
      <c r="J410" s="105">
        <v>37</v>
      </c>
      <c r="K410" s="105">
        <v>123</v>
      </c>
      <c r="L410" s="105">
        <v>42</v>
      </c>
      <c r="M410" s="105">
        <v>634</v>
      </c>
      <c r="N410" s="105">
        <v>304</v>
      </c>
      <c r="O410" s="105">
        <v>6</v>
      </c>
      <c r="P410" s="105">
        <v>2</v>
      </c>
      <c r="Q410" s="105">
        <v>278</v>
      </c>
      <c r="R410" s="105">
        <v>99</v>
      </c>
      <c r="S410" s="105">
        <v>0</v>
      </c>
      <c r="T410" s="105">
        <v>0</v>
      </c>
      <c r="U410" s="105">
        <v>3240</v>
      </c>
      <c r="V410" s="105">
        <v>1537</v>
      </c>
      <c r="W410" s="167"/>
      <c r="X410" s="103" t="s">
        <v>102</v>
      </c>
      <c r="Y410" s="105">
        <v>26</v>
      </c>
      <c r="Z410" s="105">
        <v>10</v>
      </c>
      <c r="AA410" s="105">
        <v>13</v>
      </c>
      <c r="AB410" s="105">
        <v>6</v>
      </c>
      <c r="AC410" s="105">
        <v>0</v>
      </c>
      <c r="AD410" s="105">
        <v>0</v>
      </c>
      <c r="AE410" s="105">
        <v>5</v>
      </c>
      <c r="AF410" s="105">
        <v>1</v>
      </c>
      <c r="AG410" s="105">
        <v>0</v>
      </c>
      <c r="AH410" s="105">
        <v>0</v>
      </c>
      <c r="AI410" s="105">
        <v>114</v>
      </c>
      <c r="AJ410" s="105">
        <v>54</v>
      </c>
      <c r="AK410" s="105">
        <v>2</v>
      </c>
      <c r="AL410" s="105">
        <v>0</v>
      </c>
      <c r="AM410" s="105">
        <v>56</v>
      </c>
      <c r="AN410" s="105">
        <v>17</v>
      </c>
      <c r="AO410" s="105">
        <v>0</v>
      </c>
      <c r="AP410" s="105">
        <v>0</v>
      </c>
      <c r="AQ410" s="105">
        <v>216</v>
      </c>
      <c r="AR410" s="105">
        <v>88</v>
      </c>
      <c r="AS410" s="167"/>
      <c r="AT410" s="103" t="s">
        <v>102</v>
      </c>
      <c r="AU410" s="105">
        <v>22</v>
      </c>
      <c r="AV410" s="105">
        <v>9</v>
      </c>
      <c r="AW410" s="105">
        <v>0</v>
      </c>
      <c r="AX410" s="105">
        <v>3</v>
      </c>
      <c r="AY410" s="105">
        <v>2</v>
      </c>
      <c r="AZ410" s="105">
        <v>11</v>
      </c>
      <c r="BA410" s="105">
        <v>1</v>
      </c>
      <c r="BB410" s="105">
        <v>6</v>
      </c>
      <c r="BC410" s="105">
        <v>0</v>
      </c>
      <c r="BD410" s="105">
        <v>54</v>
      </c>
      <c r="BE410" s="105">
        <v>39</v>
      </c>
      <c r="BF410" s="105">
        <v>18</v>
      </c>
      <c r="BG410" s="105">
        <v>23</v>
      </c>
      <c r="BH410" s="105">
        <v>5</v>
      </c>
      <c r="BI410" s="105">
        <v>4</v>
      </c>
      <c r="BJ410" s="167"/>
      <c r="BK410" s="103" t="s">
        <v>102</v>
      </c>
      <c r="BL410" s="105">
        <v>0</v>
      </c>
      <c r="BM410" s="105">
        <v>1100</v>
      </c>
      <c r="BN410" s="105">
        <v>0</v>
      </c>
      <c r="BO410" s="105">
        <v>0</v>
      </c>
      <c r="BP410" s="105">
        <v>0</v>
      </c>
      <c r="BQ410" s="105">
        <v>6</v>
      </c>
      <c r="BR410" s="105">
        <v>46</v>
      </c>
      <c r="BS410" s="105">
        <v>25</v>
      </c>
      <c r="BT410" s="105">
        <v>23</v>
      </c>
      <c r="BU410" s="167"/>
      <c r="BV410" s="103" t="s">
        <v>102</v>
      </c>
      <c r="BW410" s="105">
        <v>351</v>
      </c>
      <c r="BX410" s="105">
        <v>169</v>
      </c>
      <c r="BY410" s="105">
        <v>342</v>
      </c>
      <c r="BZ410" s="105">
        <v>166</v>
      </c>
      <c r="CA410" s="105">
        <v>183</v>
      </c>
      <c r="CB410" s="105">
        <v>98</v>
      </c>
      <c r="CC410" s="105">
        <v>6</v>
      </c>
      <c r="CD410" s="105">
        <v>0</v>
      </c>
      <c r="CE410" s="105">
        <v>6</v>
      </c>
      <c r="CF410" s="105">
        <v>0</v>
      </c>
      <c r="CG410" s="105">
        <v>4</v>
      </c>
      <c r="CH410" s="105">
        <v>0</v>
      </c>
      <c r="CI410" s="105">
        <v>159</v>
      </c>
      <c r="CJ410" s="105">
        <v>51</v>
      </c>
      <c r="CK410" s="105">
        <v>154</v>
      </c>
      <c r="CL410" s="105">
        <v>49</v>
      </c>
      <c r="CM410" s="105">
        <v>61</v>
      </c>
      <c r="CN410" s="105">
        <v>24</v>
      </c>
      <c r="CO410" s="167"/>
      <c r="CP410" s="105" t="s">
        <v>102</v>
      </c>
      <c r="CQ410" s="105">
        <v>46</v>
      </c>
      <c r="CR410" s="105">
        <v>3</v>
      </c>
      <c r="CS410" s="105">
        <v>1</v>
      </c>
      <c r="CT410" s="105">
        <v>57</v>
      </c>
      <c r="CU410" s="105">
        <v>0</v>
      </c>
      <c r="CV410" s="105">
        <v>107</v>
      </c>
      <c r="CW410" s="105">
        <v>18</v>
      </c>
      <c r="CX410" s="105">
        <v>19</v>
      </c>
      <c r="CY410" s="105">
        <v>17</v>
      </c>
      <c r="CZ410" s="105">
        <v>8</v>
      </c>
      <c r="DA410" s="167"/>
      <c r="DB410" s="103" t="s">
        <v>102</v>
      </c>
      <c r="DC410" s="105">
        <v>726</v>
      </c>
      <c r="DD410" s="105">
        <v>591</v>
      </c>
      <c r="DE410" s="105">
        <v>39</v>
      </c>
      <c r="DF410" s="105">
        <v>0</v>
      </c>
      <c r="DG410" s="105">
        <v>12</v>
      </c>
      <c r="DH410" s="105">
        <v>2</v>
      </c>
      <c r="DI410" s="105">
        <v>640</v>
      </c>
      <c r="DJ410" s="105">
        <v>2</v>
      </c>
      <c r="DK410" s="105">
        <v>2</v>
      </c>
      <c r="DL410" s="105">
        <v>0</v>
      </c>
      <c r="DM410" s="105">
        <v>0</v>
      </c>
      <c r="DN410" s="105">
        <v>0</v>
      </c>
      <c r="DO410" s="105">
        <v>0</v>
      </c>
      <c r="DP410" s="105">
        <v>3</v>
      </c>
      <c r="DQ410" s="105">
        <v>0</v>
      </c>
      <c r="DR410" s="135"/>
      <c r="DS410" s="138" t="s">
        <v>255</v>
      </c>
      <c r="DT410" s="138" t="s">
        <v>4517</v>
      </c>
      <c r="DU410" s="138">
        <v>516</v>
      </c>
      <c r="DV410" s="138">
        <v>248</v>
      </c>
      <c r="DW410" s="139">
        <v>2200</v>
      </c>
      <c r="DX410" s="139">
        <v>2014</v>
      </c>
    </row>
    <row r="411" spans="1:128">
      <c r="A411" s="167" t="s">
        <v>256</v>
      </c>
      <c r="B411" s="13" t="s">
        <v>119</v>
      </c>
      <c r="C411" s="74">
        <v>73</v>
      </c>
      <c r="D411" s="74">
        <v>26</v>
      </c>
      <c r="E411" s="74">
        <v>29</v>
      </c>
      <c r="F411" s="74">
        <v>8</v>
      </c>
      <c r="G411" s="74">
        <v>0</v>
      </c>
      <c r="H411" s="74">
        <v>0</v>
      </c>
      <c r="I411" s="74">
        <v>0</v>
      </c>
      <c r="J411" s="74">
        <v>0</v>
      </c>
      <c r="K411" s="74">
        <v>0</v>
      </c>
      <c r="L411" s="74">
        <v>0</v>
      </c>
      <c r="M411" s="74">
        <v>25</v>
      </c>
      <c r="N411" s="74">
        <v>11</v>
      </c>
      <c r="O411" s="74">
        <v>0</v>
      </c>
      <c r="P411" s="74">
        <v>0</v>
      </c>
      <c r="Q411" s="74">
        <v>0</v>
      </c>
      <c r="R411" s="74">
        <v>0</v>
      </c>
      <c r="S411" s="74">
        <v>0</v>
      </c>
      <c r="T411" s="74">
        <v>0</v>
      </c>
      <c r="U411" s="67">
        <v>127</v>
      </c>
      <c r="V411" s="67">
        <v>45</v>
      </c>
      <c r="W411" s="167" t="s">
        <v>256</v>
      </c>
      <c r="X411" s="13" t="s">
        <v>119</v>
      </c>
      <c r="Y411" s="74">
        <v>0</v>
      </c>
      <c r="Z411" s="74">
        <v>0</v>
      </c>
      <c r="AA411" s="74">
        <v>0</v>
      </c>
      <c r="AB411" s="74">
        <v>0</v>
      </c>
      <c r="AC411" s="74">
        <v>0</v>
      </c>
      <c r="AD411" s="74">
        <v>0</v>
      </c>
      <c r="AE411" s="74">
        <v>0</v>
      </c>
      <c r="AF411" s="74">
        <v>0</v>
      </c>
      <c r="AG411" s="74">
        <v>0</v>
      </c>
      <c r="AH411" s="74">
        <v>0</v>
      </c>
      <c r="AI411" s="74">
        <v>8</v>
      </c>
      <c r="AJ411" s="74">
        <v>5</v>
      </c>
      <c r="AK411" s="74">
        <v>0</v>
      </c>
      <c r="AL411" s="74">
        <v>0</v>
      </c>
      <c r="AM411" s="74">
        <v>0</v>
      </c>
      <c r="AN411" s="74">
        <v>0</v>
      </c>
      <c r="AO411" s="74">
        <v>0</v>
      </c>
      <c r="AP411" s="74">
        <v>0</v>
      </c>
      <c r="AQ411" s="67">
        <v>8</v>
      </c>
      <c r="AR411" s="67">
        <v>5</v>
      </c>
      <c r="AS411" s="167" t="s">
        <v>256</v>
      </c>
      <c r="AT411" s="13" t="s">
        <v>119</v>
      </c>
      <c r="AU411" s="74">
        <v>2</v>
      </c>
      <c r="AV411" s="74">
        <v>1</v>
      </c>
      <c r="AW411" s="74">
        <v>0</v>
      </c>
      <c r="AX411" s="74">
        <v>0</v>
      </c>
      <c r="AY411" s="74">
        <v>0</v>
      </c>
      <c r="AZ411" s="74">
        <v>1</v>
      </c>
      <c r="BA411" s="74">
        <v>0</v>
      </c>
      <c r="BB411" s="74">
        <v>0</v>
      </c>
      <c r="BC411" s="74">
        <v>0</v>
      </c>
      <c r="BD411" s="67">
        <v>4</v>
      </c>
      <c r="BE411" s="76">
        <v>4</v>
      </c>
      <c r="BF411" s="74">
        <v>2</v>
      </c>
      <c r="BG411" s="74">
        <v>0</v>
      </c>
      <c r="BH411" s="74">
        <v>0</v>
      </c>
      <c r="BI411" s="74">
        <v>2</v>
      </c>
      <c r="BJ411" s="167" t="s">
        <v>256</v>
      </c>
      <c r="BK411" s="13" t="s">
        <v>119</v>
      </c>
      <c r="BL411" s="74">
        <v>0</v>
      </c>
      <c r="BM411" s="74">
        <v>70</v>
      </c>
      <c r="BN411" s="74">
        <v>0</v>
      </c>
      <c r="BO411" s="74">
        <v>0</v>
      </c>
      <c r="BP411" s="74">
        <v>0</v>
      </c>
      <c r="BQ411" s="74">
        <v>2</v>
      </c>
      <c r="BR411" s="74">
        <v>4</v>
      </c>
      <c r="BS411" s="74">
        <v>3</v>
      </c>
      <c r="BT411" s="74">
        <v>3</v>
      </c>
      <c r="BU411" s="167" t="s">
        <v>256</v>
      </c>
      <c r="BV411" s="13" t="s">
        <v>119</v>
      </c>
      <c r="BW411" s="74">
        <v>18</v>
      </c>
      <c r="BX411" s="74">
        <v>5</v>
      </c>
      <c r="BY411" s="74">
        <v>18</v>
      </c>
      <c r="BZ411" s="74">
        <v>5</v>
      </c>
      <c r="CA411" s="74">
        <v>9</v>
      </c>
      <c r="CB411" s="74">
        <v>0</v>
      </c>
      <c r="CC411" s="74">
        <v>0</v>
      </c>
      <c r="CD411" s="74">
        <v>0</v>
      </c>
      <c r="CE411" s="74">
        <v>0</v>
      </c>
      <c r="CF411" s="74">
        <v>0</v>
      </c>
      <c r="CG411" s="74">
        <v>0</v>
      </c>
      <c r="CH411" s="74">
        <v>0</v>
      </c>
      <c r="CI411" s="74">
        <v>0</v>
      </c>
      <c r="CJ411" s="74">
        <v>0</v>
      </c>
      <c r="CK411" s="74">
        <v>0</v>
      </c>
      <c r="CL411" s="74">
        <v>0</v>
      </c>
      <c r="CM411" s="74">
        <v>0</v>
      </c>
      <c r="CN411" s="74">
        <v>0</v>
      </c>
      <c r="CO411" s="167" t="s">
        <v>256</v>
      </c>
      <c r="CP411" s="13" t="s">
        <v>119</v>
      </c>
      <c r="CQ411" s="5">
        <v>1</v>
      </c>
      <c r="CR411" s="5">
        <v>11</v>
      </c>
      <c r="CS411" s="5">
        <v>0</v>
      </c>
      <c r="CT411" s="5">
        <v>9</v>
      </c>
      <c r="CU411" s="5">
        <v>0</v>
      </c>
      <c r="CV411" s="29">
        <v>21</v>
      </c>
      <c r="CW411" s="5">
        <v>2</v>
      </c>
      <c r="CX411" s="5">
        <v>3</v>
      </c>
      <c r="CY411" s="72">
        <v>2</v>
      </c>
      <c r="CZ411" s="5">
        <v>0</v>
      </c>
      <c r="DA411" s="167" t="s">
        <v>256</v>
      </c>
      <c r="DB411" s="13" t="s">
        <v>119</v>
      </c>
      <c r="DC411" s="74">
        <v>30</v>
      </c>
      <c r="DD411" s="74">
        <v>30</v>
      </c>
      <c r="DE411" s="74">
        <v>0</v>
      </c>
      <c r="DF411" s="74">
        <v>0</v>
      </c>
      <c r="DG411" s="74">
        <v>0</v>
      </c>
      <c r="DH411" s="74">
        <v>0</v>
      </c>
      <c r="DI411" s="74">
        <v>30</v>
      </c>
      <c r="DJ411" s="74">
        <v>0</v>
      </c>
      <c r="DK411" s="74">
        <v>0</v>
      </c>
      <c r="DL411" s="74">
        <v>0</v>
      </c>
      <c r="DM411" s="74">
        <v>0</v>
      </c>
      <c r="DN411" s="74">
        <v>0</v>
      </c>
      <c r="DO411" s="74">
        <v>0</v>
      </c>
      <c r="DP411" s="74">
        <v>0</v>
      </c>
      <c r="DQ411" s="74">
        <v>0</v>
      </c>
      <c r="DR411" s="135"/>
      <c r="DS411" s="138" t="s">
        <v>256</v>
      </c>
      <c r="DT411" s="138" t="s">
        <v>4518</v>
      </c>
      <c r="DU411" s="138">
        <v>18</v>
      </c>
      <c r="DV411" s="138">
        <v>9</v>
      </c>
      <c r="DW411" s="139">
        <v>140</v>
      </c>
      <c r="DX411" s="139">
        <v>90</v>
      </c>
    </row>
    <row r="412" spans="1:128">
      <c r="A412" s="167"/>
      <c r="B412" s="13" t="s">
        <v>120</v>
      </c>
      <c r="C412" s="74">
        <v>1192</v>
      </c>
      <c r="D412" s="74">
        <v>588</v>
      </c>
      <c r="E412" s="74">
        <v>301</v>
      </c>
      <c r="F412" s="74">
        <v>148</v>
      </c>
      <c r="G412" s="74">
        <v>103</v>
      </c>
      <c r="H412" s="74">
        <v>43</v>
      </c>
      <c r="I412" s="74">
        <v>0</v>
      </c>
      <c r="J412" s="74">
        <v>0</v>
      </c>
      <c r="K412" s="74">
        <v>345</v>
      </c>
      <c r="L412" s="74">
        <v>134</v>
      </c>
      <c r="M412" s="74">
        <v>652</v>
      </c>
      <c r="N412" s="74">
        <v>334</v>
      </c>
      <c r="O412" s="74">
        <v>22</v>
      </c>
      <c r="P412" s="74">
        <v>3</v>
      </c>
      <c r="Q412" s="74">
        <v>305</v>
      </c>
      <c r="R412" s="74">
        <v>132</v>
      </c>
      <c r="S412" s="74">
        <v>0</v>
      </c>
      <c r="T412" s="74">
        <v>0</v>
      </c>
      <c r="U412" s="67">
        <v>2920</v>
      </c>
      <c r="V412" s="67">
        <v>1382</v>
      </c>
      <c r="W412" s="167"/>
      <c r="X412" s="13" t="s">
        <v>120</v>
      </c>
      <c r="Y412" s="74">
        <v>29</v>
      </c>
      <c r="Z412" s="74">
        <v>10</v>
      </c>
      <c r="AA412" s="74">
        <v>18</v>
      </c>
      <c r="AB412" s="74">
        <v>10</v>
      </c>
      <c r="AC412" s="74">
        <v>0</v>
      </c>
      <c r="AD412" s="74">
        <v>0</v>
      </c>
      <c r="AE412" s="74">
        <v>0</v>
      </c>
      <c r="AF412" s="74">
        <v>0</v>
      </c>
      <c r="AG412" s="74">
        <v>9</v>
      </c>
      <c r="AH412" s="74">
        <v>5</v>
      </c>
      <c r="AI412" s="74">
        <v>53</v>
      </c>
      <c r="AJ412" s="74">
        <v>22</v>
      </c>
      <c r="AK412" s="74">
        <v>4</v>
      </c>
      <c r="AL412" s="74">
        <v>1</v>
      </c>
      <c r="AM412" s="74">
        <v>29</v>
      </c>
      <c r="AN412" s="74">
        <v>8</v>
      </c>
      <c r="AO412" s="74">
        <v>0</v>
      </c>
      <c r="AP412" s="74">
        <v>0</v>
      </c>
      <c r="AQ412" s="67">
        <v>142</v>
      </c>
      <c r="AR412" s="67">
        <v>56</v>
      </c>
      <c r="AS412" s="167"/>
      <c r="AT412" s="13" t="s">
        <v>120</v>
      </c>
      <c r="AU412" s="74">
        <v>14</v>
      </c>
      <c r="AV412" s="74">
        <v>5</v>
      </c>
      <c r="AW412" s="74">
        <v>2</v>
      </c>
      <c r="AX412" s="74">
        <v>0</v>
      </c>
      <c r="AY412" s="74">
        <v>5</v>
      </c>
      <c r="AZ412" s="74">
        <v>9</v>
      </c>
      <c r="BA412" s="74">
        <v>1</v>
      </c>
      <c r="BB412" s="74">
        <v>6</v>
      </c>
      <c r="BC412" s="74">
        <v>0</v>
      </c>
      <c r="BD412" s="67">
        <v>42</v>
      </c>
      <c r="BE412" s="76">
        <v>34</v>
      </c>
      <c r="BF412" s="74">
        <v>34</v>
      </c>
      <c r="BG412" s="74">
        <v>34</v>
      </c>
      <c r="BH412" s="74">
        <v>0</v>
      </c>
      <c r="BI412" s="74">
        <v>1</v>
      </c>
      <c r="BJ412" s="167"/>
      <c r="BK412" s="13" t="s">
        <v>120</v>
      </c>
      <c r="BL412" s="74">
        <v>0</v>
      </c>
      <c r="BM412" s="74">
        <v>1314</v>
      </c>
      <c r="BN412" s="74">
        <v>0</v>
      </c>
      <c r="BO412" s="74">
        <v>0</v>
      </c>
      <c r="BP412" s="74">
        <v>0</v>
      </c>
      <c r="BQ412" s="74">
        <v>11</v>
      </c>
      <c r="BR412" s="74">
        <v>38</v>
      </c>
      <c r="BS412" s="74">
        <v>42</v>
      </c>
      <c r="BT412" s="74">
        <v>35</v>
      </c>
      <c r="BU412" s="167"/>
      <c r="BV412" s="13" t="s">
        <v>120</v>
      </c>
      <c r="BW412" s="74">
        <v>386</v>
      </c>
      <c r="BX412" s="74">
        <v>151</v>
      </c>
      <c r="BY412" s="74">
        <v>380</v>
      </c>
      <c r="BZ412" s="74">
        <v>149</v>
      </c>
      <c r="CA412" s="74">
        <v>85</v>
      </c>
      <c r="CB412" s="74">
        <v>36</v>
      </c>
      <c r="CC412" s="74">
        <v>8</v>
      </c>
      <c r="CD412" s="74">
        <v>2</v>
      </c>
      <c r="CE412" s="74">
        <v>8</v>
      </c>
      <c r="CF412" s="74">
        <v>2</v>
      </c>
      <c r="CG412" s="74">
        <v>4</v>
      </c>
      <c r="CH412" s="74">
        <v>1</v>
      </c>
      <c r="CI412" s="74">
        <v>226</v>
      </c>
      <c r="CJ412" s="74">
        <v>87</v>
      </c>
      <c r="CK412" s="74">
        <v>223</v>
      </c>
      <c r="CL412" s="74">
        <v>87</v>
      </c>
      <c r="CM412" s="74">
        <v>114</v>
      </c>
      <c r="CN412" s="74">
        <v>42</v>
      </c>
      <c r="CO412" s="167"/>
      <c r="CP412" s="13" t="s">
        <v>120</v>
      </c>
      <c r="CQ412" s="5">
        <v>40</v>
      </c>
      <c r="CR412" s="5">
        <v>15</v>
      </c>
      <c r="CS412" s="5">
        <v>2</v>
      </c>
      <c r="CT412" s="5">
        <v>20</v>
      </c>
      <c r="CU412" s="5">
        <v>0</v>
      </c>
      <c r="CV412" s="29">
        <v>77</v>
      </c>
      <c r="CW412" s="5">
        <v>30</v>
      </c>
      <c r="CX412" s="5">
        <v>22</v>
      </c>
      <c r="CY412" s="72">
        <v>16</v>
      </c>
      <c r="CZ412" s="5">
        <v>5</v>
      </c>
      <c r="DA412" s="167"/>
      <c r="DB412" s="13" t="s">
        <v>120</v>
      </c>
      <c r="DC412" s="74">
        <v>669</v>
      </c>
      <c r="DD412" s="74">
        <v>616</v>
      </c>
      <c r="DE412" s="74">
        <v>27</v>
      </c>
      <c r="DF412" s="74">
        <v>0</v>
      </c>
      <c r="DG412" s="74">
        <v>52</v>
      </c>
      <c r="DH412" s="74">
        <v>0</v>
      </c>
      <c r="DI412" s="74">
        <v>721</v>
      </c>
      <c r="DJ412" s="74">
        <v>69</v>
      </c>
      <c r="DK412" s="74">
        <v>2</v>
      </c>
      <c r="DL412" s="74">
        <v>0</v>
      </c>
      <c r="DM412" s="74">
        <v>1</v>
      </c>
      <c r="DN412" s="74">
        <v>0</v>
      </c>
      <c r="DO412" s="74">
        <v>0</v>
      </c>
      <c r="DP412" s="74">
        <v>0</v>
      </c>
      <c r="DQ412" s="74">
        <v>0</v>
      </c>
      <c r="DR412" s="135"/>
      <c r="DS412" s="138" t="s">
        <v>256</v>
      </c>
      <c r="DT412" s="138" t="s">
        <v>4519</v>
      </c>
      <c r="DU412" s="138">
        <v>620</v>
      </c>
      <c r="DV412" s="138">
        <v>203</v>
      </c>
      <c r="DW412" s="139">
        <v>2628</v>
      </c>
      <c r="DX412" s="139">
        <v>2157</v>
      </c>
    </row>
    <row r="413" spans="1:128">
      <c r="A413" s="167"/>
      <c r="B413" s="103" t="s">
        <v>102</v>
      </c>
      <c r="C413" s="105">
        <v>1265</v>
      </c>
      <c r="D413" s="105">
        <v>614</v>
      </c>
      <c r="E413" s="105">
        <v>330</v>
      </c>
      <c r="F413" s="105">
        <v>156</v>
      </c>
      <c r="G413" s="105">
        <v>103</v>
      </c>
      <c r="H413" s="105">
        <v>43</v>
      </c>
      <c r="I413" s="105">
        <v>0</v>
      </c>
      <c r="J413" s="105">
        <v>0</v>
      </c>
      <c r="K413" s="105">
        <v>345</v>
      </c>
      <c r="L413" s="105">
        <v>134</v>
      </c>
      <c r="M413" s="105">
        <v>677</v>
      </c>
      <c r="N413" s="105">
        <v>345</v>
      </c>
      <c r="O413" s="105">
        <v>22</v>
      </c>
      <c r="P413" s="105">
        <v>3</v>
      </c>
      <c r="Q413" s="105">
        <v>305</v>
      </c>
      <c r="R413" s="105">
        <v>132</v>
      </c>
      <c r="S413" s="105">
        <v>0</v>
      </c>
      <c r="T413" s="105">
        <v>0</v>
      </c>
      <c r="U413" s="105">
        <v>3047</v>
      </c>
      <c r="V413" s="105">
        <v>1427</v>
      </c>
      <c r="W413" s="167"/>
      <c r="X413" s="103" t="s">
        <v>102</v>
      </c>
      <c r="Y413" s="105">
        <v>29</v>
      </c>
      <c r="Z413" s="105">
        <v>10</v>
      </c>
      <c r="AA413" s="105">
        <v>18</v>
      </c>
      <c r="AB413" s="105">
        <v>10</v>
      </c>
      <c r="AC413" s="105">
        <v>0</v>
      </c>
      <c r="AD413" s="105">
        <v>0</v>
      </c>
      <c r="AE413" s="105">
        <v>0</v>
      </c>
      <c r="AF413" s="105">
        <v>0</v>
      </c>
      <c r="AG413" s="105">
        <v>9</v>
      </c>
      <c r="AH413" s="105">
        <v>5</v>
      </c>
      <c r="AI413" s="105">
        <v>61</v>
      </c>
      <c r="AJ413" s="105">
        <v>27</v>
      </c>
      <c r="AK413" s="105">
        <v>4</v>
      </c>
      <c r="AL413" s="105">
        <v>1</v>
      </c>
      <c r="AM413" s="105">
        <v>29</v>
      </c>
      <c r="AN413" s="105">
        <v>8</v>
      </c>
      <c r="AO413" s="105">
        <v>0</v>
      </c>
      <c r="AP413" s="105">
        <v>0</v>
      </c>
      <c r="AQ413" s="105">
        <v>150</v>
      </c>
      <c r="AR413" s="105">
        <v>61</v>
      </c>
      <c r="AS413" s="167"/>
      <c r="AT413" s="103" t="s">
        <v>102</v>
      </c>
      <c r="AU413" s="105">
        <v>16</v>
      </c>
      <c r="AV413" s="105">
        <v>6</v>
      </c>
      <c r="AW413" s="105">
        <v>2</v>
      </c>
      <c r="AX413" s="105">
        <v>0</v>
      </c>
      <c r="AY413" s="105">
        <v>5</v>
      </c>
      <c r="AZ413" s="105">
        <v>10</v>
      </c>
      <c r="BA413" s="105">
        <v>1</v>
      </c>
      <c r="BB413" s="105">
        <v>6</v>
      </c>
      <c r="BC413" s="105">
        <v>0</v>
      </c>
      <c r="BD413" s="105">
        <v>46</v>
      </c>
      <c r="BE413" s="105">
        <v>38</v>
      </c>
      <c r="BF413" s="105">
        <v>36</v>
      </c>
      <c r="BG413" s="105">
        <v>34</v>
      </c>
      <c r="BH413" s="105">
        <v>0</v>
      </c>
      <c r="BI413" s="105">
        <v>3</v>
      </c>
      <c r="BJ413" s="167"/>
      <c r="BK413" s="103" t="s">
        <v>102</v>
      </c>
      <c r="BL413" s="105">
        <v>0</v>
      </c>
      <c r="BM413" s="105">
        <v>1384</v>
      </c>
      <c r="BN413" s="105">
        <v>0</v>
      </c>
      <c r="BO413" s="105">
        <v>0</v>
      </c>
      <c r="BP413" s="105">
        <v>0</v>
      </c>
      <c r="BQ413" s="105">
        <v>13</v>
      </c>
      <c r="BR413" s="105">
        <v>42</v>
      </c>
      <c r="BS413" s="105">
        <v>45</v>
      </c>
      <c r="BT413" s="105">
        <v>38</v>
      </c>
      <c r="BU413" s="167"/>
      <c r="BV413" s="103" t="s">
        <v>102</v>
      </c>
      <c r="BW413" s="105">
        <v>404</v>
      </c>
      <c r="BX413" s="105">
        <v>156</v>
      </c>
      <c r="BY413" s="105">
        <v>398</v>
      </c>
      <c r="BZ413" s="105">
        <v>154</v>
      </c>
      <c r="CA413" s="105">
        <v>94</v>
      </c>
      <c r="CB413" s="105">
        <v>36</v>
      </c>
      <c r="CC413" s="105">
        <v>8</v>
      </c>
      <c r="CD413" s="105">
        <v>2</v>
      </c>
      <c r="CE413" s="105">
        <v>8</v>
      </c>
      <c r="CF413" s="105">
        <v>2</v>
      </c>
      <c r="CG413" s="105">
        <v>4</v>
      </c>
      <c r="CH413" s="105">
        <v>1</v>
      </c>
      <c r="CI413" s="105">
        <v>226</v>
      </c>
      <c r="CJ413" s="105">
        <v>87</v>
      </c>
      <c r="CK413" s="105">
        <v>223</v>
      </c>
      <c r="CL413" s="105">
        <v>87</v>
      </c>
      <c r="CM413" s="105">
        <v>114</v>
      </c>
      <c r="CN413" s="105">
        <v>42</v>
      </c>
      <c r="CO413" s="167"/>
      <c r="CP413" s="105" t="s">
        <v>102</v>
      </c>
      <c r="CQ413" s="105">
        <v>41</v>
      </c>
      <c r="CR413" s="105">
        <v>26</v>
      </c>
      <c r="CS413" s="105">
        <v>2</v>
      </c>
      <c r="CT413" s="105">
        <v>29</v>
      </c>
      <c r="CU413" s="105">
        <v>0</v>
      </c>
      <c r="CV413" s="105">
        <v>98</v>
      </c>
      <c r="CW413" s="105">
        <v>32</v>
      </c>
      <c r="CX413" s="105">
        <v>25</v>
      </c>
      <c r="CY413" s="105">
        <v>18</v>
      </c>
      <c r="CZ413" s="105">
        <v>5</v>
      </c>
      <c r="DA413" s="167"/>
      <c r="DB413" s="103" t="s">
        <v>102</v>
      </c>
      <c r="DC413" s="105">
        <v>699</v>
      </c>
      <c r="DD413" s="105">
        <v>646</v>
      </c>
      <c r="DE413" s="105">
        <v>27</v>
      </c>
      <c r="DF413" s="105">
        <v>0</v>
      </c>
      <c r="DG413" s="105">
        <v>52</v>
      </c>
      <c r="DH413" s="105">
        <v>0</v>
      </c>
      <c r="DI413" s="105">
        <v>751</v>
      </c>
      <c r="DJ413" s="105">
        <v>69</v>
      </c>
      <c r="DK413" s="105">
        <v>2</v>
      </c>
      <c r="DL413" s="105">
        <v>0</v>
      </c>
      <c r="DM413" s="105">
        <v>1</v>
      </c>
      <c r="DN413" s="105">
        <v>0</v>
      </c>
      <c r="DO413" s="105">
        <v>0</v>
      </c>
      <c r="DP413" s="105">
        <v>0</v>
      </c>
      <c r="DQ413" s="105">
        <v>0</v>
      </c>
      <c r="DR413" s="135"/>
      <c r="DS413" s="138" t="s">
        <v>256</v>
      </c>
      <c r="DT413" s="138" t="s">
        <v>4520</v>
      </c>
      <c r="DU413" s="138">
        <v>638</v>
      </c>
      <c r="DV413" s="138">
        <v>212</v>
      </c>
      <c r="DW413" s="139">
        <v>2768</v>
      </c>
      <c r="DX413" s="139">
        <v>2247</v>
      </c>
    </row>
    <row r="414" spans="1:128">
      <c r="A414" s="167" t="s">
        <v>257</v>
      </c>
      <c r="B414" s="13" t="s">
        <v>119</v>
      </c>
      <c r="C414" s="74">
        <v>316</v>
      </c>
      <c r="D414" s="74">
        <v>119</v>
      </c>
      <c r="E414" s="74">
        <v>83</v>
      </c>
      <c r="F414" s="74">
        <v>43</v>
      </c>
      <c r="G414" s="74">
        <v>0</v>
      </c>
      <c r="H414" s="74">
        <v>0</v>
      </c>
      <c r="I414" s="74">
        <v>0</v>
      </c>
      <c r="J414" s="74">
        <v>0</v>
      </c>
      <c r="K414" s="74">
        <v>54</v>
      </c>
      <c r="L414" s="74">
        <v>14</v>
      </c>
      <c r="M414" s="74">
        <v>118</v>
      </c>
      <c r="N414" s="74">
        <v>46</v>
      </c>
      <c r="O414" s="74">
        <v>0</v>
      </c>
      <c r="P414" s="74">
        <v>0</v>
      </c>
      <c r="Q414" s="74">
        <v>35</v>
      </c>
      <c r="R414" s="74">
        <v>7</v>
      </c>
      <c r="S414" s="74">
        <v>0</v>
      </c>
      <c r="T414" s="74">
        <v>0</v>
      </c>
      <c r="U414" s="67">
        <v>606</v>
      </c>
      <c r="V414" s="67">
        <v>229</v>
      </c>
      <c r="W414" s="167" t="s">
        <v>257</v>
      </c>
      <c r="X414" s="13" t="s">
        <v>119</v>
      </c>
      <c r="Y414" s="74">
        <v>0</v>
      </c>
      <c r="Z414" s="74">
        <v>0</v>
      </c>
      <c r="AA414" s="74">
        <v>2</v>
      </c>
      <c r="AB414" s="74">
        <v>1</v>
      </c>
      <c r="AC414" s="74">
        <v>0</v>
      </c>
      <c r="AD414" s="74">
        <v>0</v>
      </c>
      <c r="AE414" s="74">
        <v>0</v>
      </c>
      <c r="AF414" s="74">
        <v>0</v>
      </c>
      <c r="AG414" s="74">
        <v>1</v>
      </c>
      <c r="AH414" s="74">
        <v>0</v>
      </c>
      <c r="AI414" s="74">
        <v>16</v>
      </c>
      <c r="AJ414" s="74">
        <v>6</v>
      </c>
      <c r="AK414" s="74">
        <v>0</v>
      </c>
      <c r="AL414" s="74">
        <v>0</v>
      </c>
      <c r="AM414" s="74">
        <v>7</v>
      </c>
      <c r="AN414" s="74">
        <v>2</v>
      </c>
      <c r="AO414" s="74">
        <v>0</v>
      </c>
      <c r="AP414" s="74">
        <v>0</v>
      </c>
      <c r="AQ414" s="67">
        <v>26</v>
      </c>
      <c r="AR414" s="67">
        <v>9</v>
      </c>
      <c r="AS414" s="167" t="s">
        <v>257</v>
      </c>
      <c r="AT414" s="13" t="s">
        <v>119</v>
      </c>
      <c r="AU414" s="74">
        <v>7</v>
      </c>
      <c r="AV414" s="74">
        <v>4</v>
      </c>
      <c r="AW414" s="74">
        <v>0</v>
      </c>
      <c r="AX414" s="74">
        <v>0</v>
      </c>
      <c r="AY414" s="74">
        <v>3</v>
      </c>
      <c r="AZ414" s="74">
        <v>4</v>
      </c>
      <c r="BA414" s="74">
        <v>0</v>
      </c>
      <c r="BB414" s="74">
        <v>2</v>
      </c>
      <c r="BC414" s="74">
        <v>0</v>
      </c>
      <c r="BD414" s="67">
        <v>20</v>
      </c>
      <c r="BE414" s="76">
        <v>17</v>
      </c>
      <c r="BF414" s="74">
        <v>7</v>
      </c>
      <c r="BG414" s="74">
        <v>0</v>
      </c>
      <c r="BH414" s="74">
        <v>1</v>
      </c>
      <c r="BI414" s="74">
        <v>4</v>
      </c>
      <c r="BJ414" s="167" t="s">
        <v>257</v>
      </c>
      <c r="BK414" s="13" t="s">
        <v>119</v>
      </c>
      <c r="BL414" s="74">
        <v>0</v>
      </c>
      <c r="BM414" s="74">
        <v>253</v>
      </c>
      <c r="BN414" s="74">
        <v>35</v>
      </c>
      <c r="BO414" s="74">
        <v>0</v>
      </c>
      <c r="BP414" s="74">
        <v>0</v>
      </c>
      <c r="BQ414" s="74">
        <v>2</v>
      </c>
      <c r="BR414" s="74">
        <v>22</v>
      </c>
      <c r="BS414" s="74">
        <v>1</v>
      </c>
      <c r="BT414" s="74">
        <v>1</v>
      </c>
      <c r="BU414" s="167" t="s">
        <v>257</v>
      </c>
      <c r="BV414" s="13" t="s">
        <v>119</v>
      </c>
      <c r="BW414" s="74">
        <v>118</v>
      </c>
      <c r="BX414" s="74">
        <v>40</v>
      </c>
      <c r="BY414" s="74">
        <v>113</v>
      </c>
      <c r="BZ414" s="74">
        <v>39</v>
      </c>
      <c r="CA414" s="74">
        <v>54</v>
      </c>
      <c r="CB414" s="74">
        <v>19</v>
      </c>
      <c r="CC414" s="74">
        <v>0</v>
      </c>
      <c r="CD414" s="74">
        <v>0</v>
      </c>
      <c r="CE414" s="74">
        <v>0</v>
      </c>
      <c r="CF414" s="74">
        <v>0</v>
      </c>
      <c r="CG414" s="74">
        <v>0</v>
      </c>
      <c r="CH414" s="74">
        <v>0</v>
      </c>
      <c r="CI414" s="74">
        <v>26</v>
      </c>
      <c r="CJ414" s="74">
        <v>7</v>
      </c>
      <c r="CK414" s="74">
        <v>26</v>
      </c>
      <c r="CL414" s="74">
        <v>7</v>
      </c>
      <c r="CM414" s="74">
        <v>9</v>
      </c>
      <c r="CN414" s="74">
        <v>4</v>
      </c>
      <c r="CO414" s="167" t="s">
        <v>257</v>
      </c>
      <c r="CP414" s="13" t="s">
        <v>119</v>
      </c>
      <c r="CQ414" s="5">
        <v>7</v>
      </c>
      <c r="CR414" s="5">
        <v>28</v>
      </c>
      <c r="CS414" s="5">
        <v>0</v>
      </c>
      <c r="CT414" s="5">
        <v>14</v>
      </c>
      <c r="CU414" s="5">
        <v>0</v>
      </c>
      <c r="CV414" s="29">
        <v>49</v>
      </c>
      <c r="CW414" s="5">
        <v>12</v>
      </c>
      <c r="CX414" s="5">
        <v>6</v>
      </c>
      <c r="CY414" s="72">
        <v>2</v>
      </c>
      <c r="CZ414" s="5">
        <v>0</v>
      </c>
      <c r="DA414" s="167" t="s">
        <v>257</v>
      </c>
      <c r="DB414" s="13" t="s">
        <v>119</v>
      </c>
      <c r="DC414" s="74">
        <v>162</v>
      </c>
      <c r="DD414" s="74">
        <v>155</v>
      </c>
      <c r="DE414" s="74">
        <v>3</v>
      </c>
      <c r="DF414" s="74">
        <v>0</v>
      </c>
      <c r="DG414" s="74">
        <v>0</v>
      </c>
      <c r="DH414" s="74">
        <v>0</v>
      </c>
      <c r="DI414" s="74">
        <v>245</v>
      </c>
      <c r="DJ414" s="74">
        <v>2</v>
      </c>
      <c r="DK414" s="74">
        <v>0</v>
      </c>
      <c r="DL414" s="74">
        <v>0</v>
      </c>
      <c r="DM414" s="74">
        <v>0</v>
      </c>
      <c r="DN414" s="74">
        <v>0</v>
      </c>
      <c r="DO414" s="74">
        <v>0</v>
      </c>
      <c r="DP414" s="74">
        <v>5</v>
      </c>
      <c r="DQ414" s="74">
        <v>0</v>
      </c>
      <c r="DR414" s="135"/>
      <c r="DS414" s="138" t="s">
        <v>257</v>
      </c>
      <c r="DT414" s="138" t="s">
        <v>4521</v>
      </c>
      <c r="DU414" s="138">
        <v>144</v>
      </c>
      <c r="DV414" s="138">
        <v>63</v>
      </c>
      <c r="DW414" s="139">
        <v>611</v>
      </c>
      <c r="DX414" s="139">
        <v>567</v>
      </c>
    </row>
    <row r="415" spans="1:128">
      <c r="A415" s="167"/>
      <c r="B415" s="13" t="s">
        <v>120</v>
      </c>
      <c r="C415" s="74">
        <v>708</v>
      </c>
      <c r="D415" s="74">
        <v>378</v>
      </c>
      <c r="E415" s="74">
        <v>110</v>
      </c>
      <c r="F415" s="74">
        <v>63</v>
      </c>
      <c r="G415" s="74">
        <v>60</v>
      </c>
      <c r="H415" s="74">
        <v>21</v>
      </c>
      <c r="I415" s="74">
        <v>0</v>
      </c>
      <c r="J415" s="74">
        <v>0</v>
      </c>
      <c r="K415" s="74">
        <v>100</v>
      </c>
      <c r="L415" s="74">
        <v>35</v>
      </c>
      <c r="M415" s="74">
        <v>332</v>
      </c>
      <c r="N415" s="74">
        <v>175</v>
      </c>
      <c r="O415" s="74">
        <v>10</v>
      </c>
      <c r="P415" s="74">
        <v>1</v>
      </c>
      <c r="Q415" s="74">
        <v>173</v>
      </c>
      <c r="R415" s="74">
        <v>64</v>
      </c>
      <c r="S415" s="74">
        <v>0</v>
      </c>
      <c r="T415" s="74">
        <v>0</v>
      </c>
      <c r="U415" s="67">
        <v>1493</v>
      </c>
      <c r="V415" s="67">
        <v>737</v>
      </c>
      <c r="W415" s="167"/>
      <c r="X415" s="13" t="s">
        <v>120</v>
      </c>
      <c r="Y415" s="74">
        <v>0</v>
      </c>
      <c r="Z415" s="74">
        <v>0</v>
      </c>
      <c r="AA415" s="74">
        <v>0</v>
      </c>
      <c r="AB415" s="74">
        <v>0</v>
      </c>
      <c r="AC415" s="74">
        <v>0</v>
      </c>
      <c r="AD415" s="74">
        <v>0</v>
      </c>
      <c r="AE415" s="74">
        <v>0</v>
      </c>
      <c r="AF415" s="74">
        <v>0</v>
      </c>
      <c r="AG415" s="74">
        <v>0</v>
      </c>
      <c r="AH415" s="74">
        <v>0</v>
      </c>
      <c r="AI415" s="74">
        <v>57</v>
      </c>
      <c r="AJ415" s="74">
        <v>29</v>
      </c>
      <c r="AK415" s="74">
        <v>5</v>
      </c>
      <c r="AL415" s="74">
        <v>1</v>
      </c>
      <c r="AM415" s="74">
        <v>52</v>
      </c>
      <c r="AN415" s="74">
        <v>18</v>
      </c>
      <c r="AO415" s="74">
        <v>0</v>
      </c>
      <c r="AP415" s="74">
        <v>0</v>
      </c>
      <c r="AQ415" s="67">
        <v>114</v>
      </c>
      <c r="AR415" s="67">
        <v>48</v>
      </c>
      <c r="AS415" s="167"/>
      <c r="AT415" s="13" t="s">
        <v>120</v>
      </c>
      <c r="AU415" s="74">
        <v>12</v>
      </c>
      <c r="AV415" s="74">
        <v>3</v>
      </c>
      <c r="AW415" s="74">
        <v>2</v>
      </c>
      <c r="AX415" s="74">
        <v>0</v>
      </c>
      <c r="AY415" s="74">
        <v>2</v>
      </c>
      <c r="AZ415" s="74">
        <v>6</v>
      </c>
      <c r="BA415" s="74">
        <v>1</v>
      </c>
      <c r="BB415" s="74">
        <v>4</v>
      </c>
      <c r="BC415" s="74">
        <v>0</v>
      </c>
      <c r="BD415" s="67">
        <v>30</v>
      </c>
      <c r="BE415" s="76">
        <v>28</v>
      </c>
      <c r="BF415" s="74">
        <v>24</v>
      </c>
      <c r="BG415" s="74">
        <v>18</v>
      </c>
      <c r="BH415" s="74">
        <v>0</v>
      </c>
      <c r="BI415" s="74">
        <v>1</v>
      </c>
      <c r="BJ415" s="167"/>
      <c r="BK415" s="13" t="s">
        <v>120</v>
      </c>
      <c r="BL415" s="74">
        <v>0</v>
      </c>
      <c r="BM415" s="74">
        <v>769</v>
      </c>
      <c r="BN415" s="74">
        <v>0</v>
      </c>
      <c r="BO415" s="74">
        <v>0</v>
      </c>
      <c r="BP415" s="74">
        <v>0</v>
      </c>
      <c r="BQ415" s="74">
        <v>4</v>
      </c>
      <c r="BR415" s="74">
        <v>30</v>
      </c>
      <c r="BS415" s="74">
        <v>18</v>
      </c>
      <c r="BT415" s="74">
        <v>18</v>
      </c>
      <c r="BU415" s="167"/>
      <c r="BV415" s="13" t="s">
        <v>120</v>
      </c>
      <c r="BW415" s="74">
        <v>224</v>
      </c>
      <c r="BX415" s="74">
        <v>117</v>
      </c>
      <c r="BY415" s="74">
        <v>224</v>
      </c>
      <c r="BZ415" s="74">
        <v>117</v>
      </c>
      <c r="CA415" s="74">
        <v>130</v>
      </c>
      <c r="CB415" s="74">
        <v>70</v>
      </c>
      <c r="CC415" s="74">
        <v>7</v>
      </c>
      <c r="CD415" s="74">
        <v>1</v>
      </c>
      <c r="CE415" s="74">
        <v>7</v>
      </c>
      <c r="CF415" s="74">
        <v>1</v>
      </c>
      <c r="CG415" s="74">
        <v>3</v>
      </c>
      <c r="CH415" s="74">
        <v>1</v>
      </c>
      <c r="CI415" s="74">
        <v>116</v>
      </c>
      <c r="CJ415" s="74">
        <v>40</v>
      </c>
      <c r="CK415" s="74">
        <v>116</v>
      </c>
      <c r="CL415" s="74">
        <v>40</v>
      </c>
      <c r="CM415" s="74">
        <v>53</v>
      </c>
      <c r="CN415" s="74">
        <v>18</v>
      </c>
      <c r="CO415" s="167"/>
      <c r="CP415" s="13" t="s">
        <v>120</v>
      </c>
      <c r="CQ415" s="5">
        <v>22</v>
      </c>
      <c r="CR415" s="5">
        <v>30</v>
      </c>
      <c r="CS415" s="5">
        <v>0</v>
      </c>
      <c r="CT415" s="5">
        <v>29</v>
      </c>
      <c r="CU415" s="5">
        <v>0</v>
      </c>
      <c r="CV415" s="29">
        <v>81</v>
      </c>
      <c r="CW415" s="5">
        <v>28</v>
      </c>
      <c r="CX415" s="5">
        <v>17</v>
      </c>
      <c r="CY415" s="72">
        <v>15</v>
      </c>
      <c r="CZ415" s="5">
        <v>8</v>
      </c>
      <c r="DA415" s="167"/>
      <c r="DB415" s="13" t="s">
        <v>120</v>
      </c>
      <c r="DC415" s="74">
        <v>505</v>
      </c>
      <c r="DD415" s="74">
        <v>611</v>
      </c>
      <c r="DE415" s="74">
        <v>0</v>
      </c>
      <c r="DF415" s="74">
        <v>0</v>
      </c>
      <c r="DG415" s="74">
        <v>0</v>
      </c>
      <c r="DH415" s="74">
        <v>0</v>
      </c>
      <c r="DI415" s="74">
        <v>829</v>
      </c>
      <c r="DJ415" s="74">
        <v>0</v>
      </c>
      <c r="DK415" s="74">
        <v>0</v>
      </c>
      <c r="DL415" s="74">
        <v>0</v>
      </c>
      <c r="DM415" s="74">
        <v>0</v>
      </c>
      <c r="DN415" s="74">
        <v>0</v>
      </c>
      <c r="DO415" s="74">
        <v>0</v>
      </c>
      <c r="DP415" s="74">
        <v>0</v>
      </c>
      <c r="DQ415" s="74">
        <v>0</v>
      </c>
      <c r="DR415" s="135"/>
      <c r="DS415" s="138" t="s">
        <v>257</v>
      </c>
      <c r="DT415" s="138" t="s">
        <v>4522</v>
      </c>
      <c r="DU415" s="138">
        <v>347</v>
      </c>
      <c r="DV415" s="138">
        <v>186</v>
      </c>
      <c r="DW415" s="139">
        <v>1538</v>
      </c>
      <c r="DX415" s="139">
        <v>1945</v>
      </c>
    </row>
    <row r="416" spans="1:128">
      <c r="A416" s="167"/>
      <c r="B416" s="103" t="s">
        <v>102</v>
      </c>
      <c r="C416" s="105">
        <v>1024</v>
      </c>
      <c r="D416" s="105">
        <v>497</v>
      </c>
      <c r="E416" s="105">
        <v>193</v>
      </c>
      <c r="F416" s="105">
        <v>106</v>
      </c>
      <c r="G416" s="105">
        <v>60</v>
      </c>
      <c r="H416" s="105">
        <v>21</v>
      </c>
      <c r="I416" s="105">
        <v>0</v>
      </c>
      <c r="J416" s="105">
        <v>0</v>
      </c>
      <c r="K416" s="105">
        <v>154</v>
      </c>
      <c r="L416" s="105">
        <v>49</v>
      </c>
      <c r="M416" s="105">
        <v>450</v>
      </c>
      <c r="N416" s="105">
        <v>221</v>
      </c>
      <c r="O416" s="105">
        <v>10</v>
      </c>
      <c r="P416" s="105">
        <v>1</v>
      </c>
      <c r="Q416" s="105">
        <v>208</v>
      </c>
      <c r="R416" s="105">
        <v>71</v>
      </c>
      <c r="S416" s="105">
        <v>0</v>
      </c>
      <c r="T416" s="105">
        <v>0</v>
      </c>
      <c r="U416" s="105">
        <v>2099</v>
      </c>
      <c r="V416" s="105">
        <v>966</v>
      </c>
      <c r="W416" s="167"/>
      <c r="X416" s="103" t="s">
        <v>102</v>
      </c>
      <c r="Y416" s="105">
        <v>0</v>
      </c>
      <c r="Z416" s="105">
        <v>0</v>
      </c>
      <c r="AA416" s="105">
        <v>2</v>
      </c>
      <c r="AB416" s="105">
        <v>1</v>
      </c>
      <c r="AC416" s="105">
        <v>0</v>
      </c>
      <c r="AD416" s="105">
        <v>0</v>
      </c>
      <c r="AE416" s="105">
        <v>0</v>
      </c>
      <c r="AF416" s="105">
        <v>0</v>
      </c>
      <c r="AG416" s="105">
        <v>1</v>
      </c>
      <c r="AH416" s="105">
        <v>0</v>
      </c>
      <c r="AI416" s="105">
        <v>73</v>
      </c>
      <c r="AJ416" s="105">
        <v>35</v>
      </c>
      <c r="AK416" s="105">
        <v>5</v>
      </c>
      <c r="AL416" s="105">
        <v>1</v>
      </c>
      <c r="AM416" s="105">
        <v>59</v>
      </c>
      <c r="AN416" s="105">
        <v>20</v>
      </c>
      <c r="AO416" s="105">
        <v>0</v>
      </c>
      <c r="AP416" s="105">
        <v>0</v>
      </c>
      <c r="AQ416" s="105">
        <v>140</v>
      </c>
      <c r="AR416" s="105">
        <v>57</v>
      </c>
      <c r="AS416" s="167"/>
      <c r="AT416" s="103" t="s">
        <v>102</v>
      </c>
      <c r="AU416" s="105">
        <v>19</v>
      </c>
      <c r="AV416" s="105">
        <v>7</v>
      </c>
      <c r="AW416" s="105">
        <v>2</v>
      </c>
      <c r="AX416" s="105">
        <v>0</v>
      </c>
      <c r="AY416" s="105">
        <v>5</v>
      </c>
      <c r="AZ416" s="105">
        <v>10</v>
      </c>
      <c r="BA416" s="105">
        <v>1</v>
      </c>
      <c r="BB416" s="105">
        <v>6</v>
      </c>
      <c r="BC416" s="105">
        <v>0</v>
      </c>
      <c r="BD416" s="105">
        <v>50</v>
      </c>
      <c r="BE416" s="105">
        <v>45</v>
      </c>
      <c r="BF416" s="105">
        <v>31</v>
      </c>
      <c r="BG416" s="105">
        <v>18</v>
      </c>
      <c r="BH416" s="105">
        <v>1</v>
      </c>
      <c r="BI416" s="105">
        <v>5</v>
      </c>
      <c r="BJ416" s="167"/>
      <c r="BK416" s="103" t="s">
        <v>102</v>
      </c>
      <c r="BL416" s="105">
        <v>0</v>
      </c>
      <c r="BM416" s="105">
        <v>1022</v>
      </c>
      <c r="BN416" s="105">
        <v>35</v>
      </c>
      <c r="BO416" s="105">
        <v>0</v>
      </c>
      <c r="BP416" s="105">
        <v>0</v>
      </c>
      <c r="BQ416" s="105">
        <v>6</v>
      </c>
      <c r="BR416" s="105">
        <v>52</v>
      </c>
      <c r="BS416" s="105">
        <v>19</v>
      </c>
      <c r="BT416" s="105">
        <v>19</v>
      </c>
      <c r="BU416" s="167"/>
      <c r="BV416" s="103" t="s">
        <v>102</v>
      </c>
      <c r="BW416" s="105">
        <v>342</v>
      </c>
      <c r="BX416" s="105">
        <v>157</v>
      </c>
      <c r="BY416" s="105">
        <v>337</v>
      </c>
      <c r="BZ416" s="105">
        <v>156</v>
      </c>
      <c r="CA416" s="105">
        <v>184</v>
      </c>
      <c r="CB416" s="105">
        <v>89</v>
      </c>
      <c r="CC416" s="105">
        <v>7</v>
      </c>
      <c r="CD416" s="105">
        <v>1</v>
      </c>
      <c r="CE416" s="105">
        <v>7</v>
      </c>
      <c r="CF416" s="105">
        <v>1</v>
      </c>
      <c r="CG416" s="105">
        <v>3</v>
      </c>
      <c r="CH416" s="105">
        <v>1</v>
      </c>
      <c r="CI416" s="105">
        <v>142</v>
      </c>
      <c r="CJ416" s="105">
        <v>47</v>
      </c>
      <c r="CK416" s="105">
        <v>142</v>
      </c>
      <c r="CL416" s="105">
        <v>47</v>
      </c>
      <c r="CM416" s="105">
        <v>62</v>
      </c>
      <c r="CN416" s="105">
        <v>22</v>
      </c>
      <c r="CO416" s="167"/>
      <c r="CP416" s="105" t="s">
        <v>102</v>
      </c>
      <c r="CQ416" s="105">
        <v>29</v>
      </c>
      <c r="CR416" s="105">
        <v>58</v>
      </c>
      <c r="CS416" s="105">
        <v>0</v>
      </c>
      <c r="CT416" s="105">
        <v>43</v>
      </c>
      <c r="CU416" s="105">
        <v>0</v>
      </c>
      <c r="CV416" s="105">
        <v>130</v>
      </c>
      <c r="CW416" s="105">
        <v>40</v>
      </c>
      <c r="CX416" s="105">
        <v>23</v>
      </c>
      <c r="CY416" s="105">
        <v>17</v>
      </c>
      <c r="CZ416" s="105">
        <v>8</v>
      </c>
      <c r="DA416" s="167"/>
      <c r="DB416" s="103" t="s">
        <v>102</v>
      </c>
      <c r="DC416" s="105">
        <v>667</v>
      </c>
      <c r="DD416" s="105">
        <v>766</v>
      </c>
      <c r="DE416" s="105">
        <v>3</v>
      </c>
      <c r="DF416" s="105">
        <v>0</v>
      </c>
      <c r="DG416" s="105">
        <v>0</v>
      </c>
      <c r="DH416" s="105">
        <v>0</v>
      </c>
      <c r="DI416" s="105">
        <v>1074</v>
      </c>
      <c r="DJ416" s="105">
        <v>2</v>
      </c>
      <c r="DK416" s="105">
        <v>0</v>
      </c>
      <c r="DL416" s="105">
        <v>0</v>
      </c>
      <c r="DM416" s="105">
        <v>0</v>
      </c>
      <c r="DN416" s="105">
        <v>0</v>
      </c>
      <c r="DO416" s="105">
        <v>0</v>
      </c>
      <c r="DP416" s="105">
        <v>5</v>
      </c>
      <c r="DQ416" s="105">
        <v>0</v>
      </c>
      <c r="DR416" s="135"/>
      <c r="DS416" s="138" t="s">
        <v>257</v>
      </c>
      <c r="DT416" s="138" t="s">
        <v>4523</v>
      </c>
      <c r="DU416" s="138">
        <v>491</v>
      </c>
      <c r="DV416" s="138">
        <v>249</v>
      </c>
      <c r="DW416" s="139">
        <v>2149</v>
      </c>
      <c r="DX416" s="139">
        <v>2512</v>
      </c>
    </row>
    <row r="417" spans="1:128">
      <c r="A417" s="167" t="s">
        <v>258</v>
      </c>
      <c r="B417" s="13" t="s">
        <v>119</v>
      </c>
      <c r="C417" s="74">
        <v>614</v>
      </c>
      <c r="D417" s="74">
        <v>256</v>
      </c>
      <c r="E417" s="74">
        <v>99</v>
      </c>
      <c r="F417" s="74">
        <v>49</v>
      </c>
      <c r="G417" s="74">
        <v>23</v>
      </c>
      <c r="H417" s="74">
        <v>13</v>
      </c>
      <c r="I417" s="74">
        <v>0</v>
      </c>
      <c r="J417" s="74">
        <v>0</v>
      </c>
      <c r="K417" s="74">
        <v>98</v>
      </c>
      <c r="L417" s="74">
        <v>32</v>
      </c>
      <c r="M417" s="74">
        <v>223</v>
      </c>
      <c r="N417" s="74">
        <v>114</v>
      </c>
      <c r="O417" s="74">
        <v>0</v>
      </c>
      <c r="P417" s="74">
        <v>0</v>
      </c>
      <c r="Q417" s="74">
        <v>33</v>
      </c>
      <c r="R417" s="74">
        <v>8</v>
      </c>
      <c r="S417" s="74">
        <v>0</v>
      </c>
      <c r="T417" s="74">
        <v>0</v>
      </c>
      <c r="U417" s="67">
        <v>1090</v>
      </c>
      <c r="V417" s="67">
        <v>472</v>
      </c>
      <c r="W417" s="167" t="s">
        <v>258</v>
      </c>
      <c r="X417" s="13" t="s">
        <v>119</v>
      </c>
      <c r="Y417" s="74">
        <v>5</v>
      </c>
      <c r="Z417" s="74">
        <v>1</v>
      </c>
      <c r="AA417" s="74">
        <v>4</v>
      </c>
      <c r="AB417" s="74">
        <v>1</v>
      </c>
      <c r="AC417" s="74">
        <v>0</v>
      </c>
      <c r="AD417" s="74">
        <v>0</v>
      </c>
      <c r="AE417" s="74">
        <v>0</v>
      </c>
      <c r="AF417" s="74">
        <v>0</v>
      </c>
      <c r="AG417" s="74">
        <v>3</v>
      </c>
      <c r="AH417" s="74">
        <v>0</v>
      </c>
      <c r="AI417" s="74">
        <v>30</v>
      </c>
      <c r="AJ417" s="74">
        <v>11</v>
      </c>
      <c r="AK417" s="74">
        <v>0</v>
      </c>
      <c r="AL417" s="74">
        <v>0</v>
      </c>
      <c r="AM417" s="74">
        <v>9</v>
      </c>
      <c r="AN417" s="74">
        <v>2</v>
      </c>
      <c r="AO417" s="74">
        <v>0</v>
      </c>
      <c r="AP417" s="74">
        <v>0</v>
      </c>
      <c r="AQ417" s="67">
        <v>51</v>
      </c>
      <c r="AR417" s="67">
        <v>15</v>
      </c>
      <c r="AS417" s="167" t="s">
        <v>258</v>
      </c>
      <c r="AT417" s="13" t="s">
        <v>119</v>
      </c>
      <c r="AU417" s="74">
        <v>13</v>
      </c>
      <c r="AV417" s="74">
        <v>4</v>
      </c>
      <c r="AW417" s="74">
        <v>1</v>
      </c>
      <c r="AX417" s="74">
        <v>0</v>
      </c>
      <c r="AY417" s="74">
        <v>4</v>
      </c>
      <c r="AZ417" s="74">
        <v>6</v>
      </c>
      <c r="BA417" s="74">
        <v>0</v>
      </c>
      <c r="BB417" s="74">
        <v>1</v>
      </c>
      <c r="BC417" s="74">
        <v>0</v>
      </c>
      <c r="BD417" s="67">
        <v>29</v>
      </c>
      <c r="BE417" s="76">
        <v>19</v>
      </c>
      <c r="BF417" s="74">
        <v>6</v>
      </c>
      <c r="BG417" s="74">
        <v>0</v>
      </c>
      <c r="BH417" s="74">
        <v>3</v>
      </c>
      <c r="BI417" s="74">
        <v>6</v>
      </c>
      <c r="BJ417" s="167" t="s">
        <v>258</v>
      </c>
      <c r="BK417" s="13" t="s">
        <v>119</v>
      </c>
      <c r="BL417" s="74">
        <v>0</v>
      </c>
      <c r="BM417" s="74">
        <v>283</v>
      </c>
      <c r="BN417" s="74">
        <v>44</v>
      </c>
      <c r="BO417" s="74">
        <v>10</v>
      </c>
      <c r="BP417" s="74">
        <v>0</v>
      </c>
      <c r="BQ417" s="74">
        <v>6</v>
      </c>
      <c r="BR417" s="74">
        <v>23</v>
      </c>
      <c r="BS417" s="74">
        <v>15</v>
      </c>
      <c r="BT417" s="74">
        <v>14</v>
      </c>
      <c r="BU417" s="167" t="s">
        <v>258</v>
      </c>
      <c r="BV417" s="13" t="s">
        <v>119</v>
      </c>
      <c r="BW417" s="74">
        <v>141</v>
      </c>
      <c r="BX417" s="74">
        <v>57</v>
      </c>
      <c r="BY417" s="74">
        <v>139</v>
      </c>
      <c r="BZ417" s="74">
        <v>57</v>
      </c>
      <c r="CA417" s="74">
        <v>87</v>
      </c>
      <c r="CB417" s="74">
        <v>30</v>
      </c>
      <c r="CC417" s="74">
        <v>4</v>
      </c>
      <c r="CD417" s="74">
        <v>2</v>
      </c>
      <c r="CE417" s="74">
        <v>4</v>
      </c>
      <c r="CF417" s="74">
        <v>2</v>
      </c>
      <c r="CG417" s="74">
        <v>2</v>
      </c>
      <c r="CH417" s="74">
        <v>1</v>
      </c>
      <c r="CI417" s="74">
        <v>34</v>
      </c>
      <c r="CJ417" s="74">
        <v>4</v>
      </c>
      <c r="CK417" s="74">
        <v>32</v>
      </c>
      <c r="CL417" s="74">
        <v>4</v>
      </c>
      <c r="CM417" s="74">
        <v>22</v>
      </c>
      <c r="CN417" s="74">
        <v>1</v>
      </c>
      <c r="CO417" s="167" t="s">
        <v>258</v>
      </c>
      <c r="CP417" s="13" t="s">
        <v>119</v>
      </c>
      <c r="CQ417" s="5">
        <v>5</v>
      </c>
      <c r="CR417" s="5">
        <v>15</v>
      </c>
      <c r="CS417" s="5">
        <v>0</v>
      </c>
      <c r="CT417" s="5">
        <v>54</v>
      </c>
      <c r="CU417" s="5">
        <v>0</v>
      </c>
      <c r="CV417" s="29">
        <v>74</v>
      </c>
      <c r="CW417" s="5">
        <v>12</v>
      </c>
      <c r="CX417" s="5">
        <v>9</v>
      </c>
      <c r="CY417" s="72">
        <v>6</v>
      </c>
      <c r="CZ417" s="5">
        <v>2</v>
      </c>
      <c r="DA417" s="167" t="s">
        <v>258</v>
      </c>
      <c r="DB417" s="13" t="s">
        <v>119</v>
      </c>
      <c r="DC417" s="74">
        <v>319</v>
      </c>
      <c r="DD417" s="74">
        <v>382</v>
      </c>
      <c r="DE417" s="74">
        <v>0</v>
      </c>
      <c r="DF417" s="74">
        <v>0</v>
      </c>
      <c r="DG417" s="74">
        <v>0</v>
      </c>
      <c r="DH417" s="74">
        <v>0</v>
      </c>
      <c r="DI417" s="74">
        <v>335</v>
      </c>
      <c r="DJ417" s="74">
        <v>0</v>
      </c>
      <c r="DK417" s="74">
        <v>0</v>
      </c>
      <c r="DL417" s="74">
        <v>0</v>
      </c>
      <c r="DM417" s="74">
        <v>0</v>
      </c>
      <c r="DN417" s="74">
        <v>1</v>
      </c>
      <c r="DO417" s="74">
        <v>0</v>
      </c>
      <c r="DP417" s="74">
        <v>7</v>
      </c>
      <c r="DQ417" s="74">
        <v>1</v>
      </c>
      <c r="DR417" s="135"/>
      <c r="DS417" s="138" t="s">
        <v>258</v>
      </c>
      <c r="DT417" s="138" t="s">
        <v>4524</v>
      </c>
      <c r="DU417" s="138">
        <v>179</v>
      </c>
      <c r="DV417" s="138">
        <v>111</v>
      </c>
      <c r="DW417" s="139">
        <v>738</v>
      </c>
      <c r="DX417" s="139">
        <v>1036</v>
      </c>
    </row>
    <row r="418" spans="1:128">
      <c r="A418" s="167"/>
      <c r="B418" s="13" t="s">
        <v>120</v>
      </c>
      <c r="C418" s="74">
        <v>400</v>
      </c>
      <c r="D418" s="74">
        <v>189</v>
      </c>
      <c r="E418" s="74">
        <v>164</v>
      </c>
      <c r="F418" s="74">
        <v>74</v>
      </c>
      <c r="G418" s="74">
        <v>40</v>
      </c>
      <c r="H418" s="74">
        <v>6</v>
      </c>
      <c r="I418" s="74">
        <v>0</v>
      </c>
      <c r="J418" s="74">
        <v>0</v>
      </c>
      <c r="K418" s="74">
        <v>65</v>
      </c>
      <c r="L418" s="74">
        <v>18</v>
      </c>
      <c r="M418" s="74">
        <v>244</v>
      </c>
      <c r="N418" s="74">
        <v>117</v>
      </c>
      <c r="O418" s="74">
        <v>0</v>
      </c>
      <c r="P418" s="74">
        <v>0</v>
      </c>
      <c r="Q418" s="74">
        <v>0</v>
      </c>
      <c r="R418" s="74">
        <v>0</v>
      </c>
      <c r="S418" s="74">
        <v>130</v>
      </c>
      <c r="T418" s="74">
        <v>34</v>
      </c>
      <c r="U418" s="67">
        <v>1043</v>
      </c>
      <c r="V418" s="67">
        <v>438</v>
      </c>
      <c r="W418" s="167"/>
      <c r="X418" s="13" t="s">
        <v>120</v>
      </c>
      <c r="Y418" s="74">
        <v>8</v>
      </c>
      <c r="Z418" s="74">
        <v>0</v>
      </c>
      <c r="AA418" s="74">
        <v>0</v>
      </c>
      <c r="AB418" s="74">
        <v>0</v>
      </c>
      <c r="AC418" s="74">
        <v>0</v>
      </c>
      <c r="AD418" s="74">
        <v>0</v>
      </c>
      <c r="AE418" s="74">
        <v>0</v>
      </c>
      <c r="AF418" s="74">
        <v>0</v>
      </c>
      <c r="AG418" s="74">
        <v>0</v>
      </c>
      <c r="AH418" s="74">
        <v>0</v>
      </c>
      <c r="AI418" s="74">
        <v>28</v>
      </c>
      <c r="AJ418" s="74">
        <v>11</v>
      </c>
      <c r="AK418" s="74">
        <v>0</v>
      </c>
      <c r="AL418" s="74">
        <v>0</v>
      </c>
      <c r="AM418" s="74">
        <v>0</v>
      </c>
      <c r="AN418" s="74">
        <v>0</v>
      </c>
      <c r="AO418" s="74">
        <v>26</v>
      </c>
      <c r="AP418" s="74">
        <v>0</v>
      </c>
      <c r="AQ418" s="67">
        <v>62</v>
      </c>
      <c r="AR418" s="67">
        <v>11</v>
      </c>
      <c r="AS418" s="167"/>
      <c r="AT418" s="13" t="s">
        <v>120</v>
      </c>
      <c r="AU418" s="74">
        <v>7</v>
      </c>
      <c r="AV418" s="74">
        <v>3</v>
      </c>
      <c r="AW418" s="74">
        <v>1</v>
      </c>
      <c r="AX418" s="74">
        <v>0</v>
      </c>
      <c r="AY418" s="74">
        <v>1</v>
      </c>
      <c r="AZ418" s="74">
        <v>5</v>
      </c>
      <c r="BA418" s="74">
        <v>0</v>
      </c>
      <c r="BB418" s="74">
        <v>0</v>
      </c>
      <c r="BC418" s="74">
        <v>2</v>
      </c>
      <c r="BD418" s="67">
        <v>19</v>
      </c>
      <c r="BE418" s="76">
        <v>16</v>
      </c>
      <c r="BF418" s="74">
        <v>4</v>
      </c>
      <c r="BG418" s="74">
        <v>16</v>
      </c>
      <c r="BH418" s="74">
        <v>0</v>
      </c>
      <c r="BI418" s="74">
        <v>1</v>
      </c>
      <c r="BJ418" s="167"/>
      <c r="BK418" s="13" t="s">
        <v>120</v>
      </c>
      <c r="BL418" s="74">
        <v>0</v>
      </c>
      <c r="BM418" s="74">
        <v>372</v>
      </c>
      <c r="BN418" s="74">
        <v>0</v>
      </c>
      <c r="BO418" s="74">
        <v>0</v>
      </c>
      <c r="BP418" s="74">
        <v>0</v>
      </c>
      <c r="BQ418" s="74">
        <v>23</v>
      </c>
      <c r="BR418" s="74">
        <v>23</v>
      </c>
      <c r="BS418" s="74">
        <v>16</v>
      </c>
      <c r="BT418" s="74">
        <v>16</v>
      </c>
      <c r="BU418" s="167"/>
      <c r="BV418" s="13" t="s">
        <v>120</v>
      </c>
      <c r="BW418" s="74">
        <v>230</v>
      </c>
      <c r="BX418" s="74">
        <v>80</v>
      </c>
      <c r="BY418" s="74">
        <v>215</v>
      </c>
      <c r="BZ418" s="74">
        <v>80</v>
      </c>
      <c r="CA418" s="74">
        <v>76</v>
      </c>
      <c r="CB418" s="74">
        <v>38</v>
      </c>
      <c r="CC418" s="74">
        <v>3</v>
      </c>
      <c r="CD418" s="74">
        <v>0</v>
      </c>
      <c r="CE418" s="74">
        <v>3</v>
      </c>
      <c r="CF418" s="74">
        <v>0</v>
      </c>
      <c r="CG418" s="74">
        <v>1</v>
      </c>
      <c r="CH418" s="74">
        <v>0</v>
      </c>
      <c r="CI418" s="74">
        <v>90</v>
      </c>
      <c r="CJ418" s="74">
        <v>30</v>
      </c>
      <c r="CK418" s="74">
        <v>86</v>
      </c>
      <c r="CL418" s="74">
        <v>30</v>
      </c>
      <c r="CM418" s="74">
        <v>28</v>
      </c>
      <c r="CN418" s="74">
        <v>6</v>
      </c>
      <c r="CO418" s="167"/>
      <c r="CP418" s="13" t="s">
        <v>120</v>
      </c>
      <c r="CQ418" s="5">
        <v>19</v>
      </c>
      <c r="CR418" s="5">
        <v>10</v>
      </c>
      <c r="CS418" s="5">
        <v>0</v>
      </c>
      <c r="CT418" s="5">
        <v>11</v>
      </c>
      <c r="CU418" s="5">
        <v>0</v>
      </c>
      <c r="CV418" s="29">
        <v>40</v>
      </c>
      <c r="CW418" s="5">
        <v>15</v>
      </c>
      <c r="CX418" s="5">
        <v>14</v>
      </c>
      <c r="CY418" s="72">
        <v>12</v>
      </c>
      <c r="CZ418" s="5">
        <v>5</v>
      </c>
      <c r="DA418" s="167"/>
      <c r="DB418" s="13" t="s">
        <v>120</v>
      </c>
      <c r="DC418" s="74">
        <v>0</v>
      </c>
      <c r="DD418" s="74">
        <v>5</v>
      </c>
      <c r="DE418" s="74">
        <v>1</v>
      </c>
      <c r="DF418" s="74">
        <v>0</v>
      </c>
      <c r="DG418" s="74">
        <v>198</v>
      </c>
      <c r="DH418" s="74">
        <v>32</v>
      </c>
      <c r="DI418" s="74">
        <v>136</v>
      </c>
      <c r="DJ418" s="74">
        <v>243</v>
      </c>
      <c r="DK418" s="74">
        <v>155</v>
      </c>
      <c r="DL418" s="74">
        <v>0</v>
      </c>
      <c r="DM418" s="74">
        <v>0</v>
      </c>
      <c r="DN418" s="74">
        <v>0</v>
      </c>
      <c r="DO418" s="74">
        <v>0</v>
      </c>
      <c r="DP418" s="74">
        <v>0</v>
      </c>
      <c r="DQ418" s="74">
        <v>0</v>
      </c>
      <c r="DR418" s="135"/>
      <c r="DS418" s="138" t="s">
        <v>258</v>
      </c>
      <c r="DT418" s="138" t="s">
        <v>4525</v>
      </c>
      <c r="DU418" s="138">
        <v>323</v>
      </c>
      <c r="DV418" s="138">
        <v>105</v>
      </c>
      <c r="DW418" s="139">
        <v>744</v>
      </c>
      <c r="DX418" s="139">
        <v>770</v>
      </c>
    </row>
    <row r="419" spans="1:128">
      <c r="A419" s="167"/>
      <c r="B419" s="103" t="s">
        <v>102</v>
      </c>
      <c r="C419" s="105">
        <v>1014</v>
      </c>
      <c r="D419" s="105">
        <v>445</v>
      </c>
      <c r="E419" s="105">
        <v>263</v>
      </c>
      <c r="F419" s="105">
        <v>123</v>
      </c>
      <c r="G419" s="105">
        <v>63</v>
      </c>
      <c r="H419" s="105">
        <v>19</v>
      </c>
      <c r="I419" s="105">
        <v>0</v>
      </c>
      <c r="J419" s="105">
        <v>0</v>
      </c>
      <c r="K419" s="105">
        <v>163</v>
      </c>
      <c r="L419" s="105">
        <v>50</v>
      </c>
      <c r="M419" s="105">
        <v>467</v>
      </c>
      <c r="N419" s="105">
        <v>231</v>
      </c>
      <c r="O419" s="105">
        <v>0</v>
      </c>
      <c r="P419" s="105">
        <v>0</v>
      </c>
      <c r="Q419" s="105">
        <v>33</v>
      </c>
      <c r="R419" s="105">
        <v>8</v>
      </c>
      <c r="S419" s="105">
        <v>130</v>
      </c>
      <c r="T419" s="105">
        <v>34</v>
      </c>
      <c r="U419" s="105">
        <v>2133</v>
      </c>
      <c r="V419" s="105">
        <v>910</v>
      </c>
      <c r="W419" s="167"/>
      <c r="X419" s="103" t="s">
        <v>102</v>
      </c>
      <c r="Y419" s="105">
        <v>13</v>
      </c>
      <c r="Z419" s="105">
        <v>1</v>
      </c>
      <c r="AA419" s="105">
        <v>4</v>
      </c>
      <c r="AB419" s="105">
        <v>1</v>
      </c>
      <c r="AC419" s="105">
        <v>0</v>
      </c>
      <c r="AD419" s="105">
        <v>0</v>
      </c>
      <c r="AE419" s="105">
        <v>0</v>
      </c>
      <c r="AF419" s="105">
        <v>0</v>
      </c>
      <c r="AG419" s="105">
        <v>3</v>
      </c>
      <c r="AH419" s="105">
        <v>0</v>
      </c>
      <c r="AI419" s="105">
        <v>58</v>
      </c>
      <c r="AJ419" s="105">
        <v>22</v>
      </c>
      <c r="AK419" s="105">
        <v>0</v>
      </c>
      <c r="AL419" s="105">
        <v>0</v>
      </c>
      <c r="AM419" s="105">
        <v>9</v>
      </c>
      <c r="AN419" s="105">
        <v>2</v>
      </c>
      <c r="AO419" s="105">
        <v>26</v>
      </c>
      <c r="AP419" s="105">
        <v>0</v>
      </c>
      <c r="AQ419" s="105">
        <v>113</v>
      </c>
      <c r="AR419" s="105">
        <v>26</v>
      </c>
      <c r="AS419" s="167"/>
      <c r="AT419" s="103" t="s">
        <v>102</v>
      </c>
      <c r="AU419" s="105">
        <v>20</v>
      </c>
      <c r="AV419" s="105">
        <v>7</v>
      </c>
      <c r="AW419" s="105">
        <v>2</v>
      </c>
      <c r="AX419" s="105">
        <v>0</v>
      </c>
      <c r="AY419" s="105">
        <v>5</v>
      </c>
      <c r="AZ419" s="105">
        <v>11</v>
      </c>
      <c r="BA419" s="105">
        <v>0</v>
      </c>
      <c r="BB419" s="105">
        <v>1</v>
      </c>
      <c r="BC419" s="105">
        <v>2</v>
      </c>
      <c r="BD419" s="105">
        <v>48</v>
      </c>
      <c r="BE419" s="105">
        <v>35</v>
      </c>
      <c r="BF419" s="105">
        <v>10</v>
      </c>
      <c r="BG419" s="105">
        <v>16</v>
      </c>
      <c r="BH419" s="105">
        <v>3</v>
      </c>
      <c r="BI419" s="105">
        <v>7</v>
      </c>
      <c r="BJ419" s="167"/>
      <c r="BK419" s="103" t="s">
        <v>102</v>
      </c>
      <c r="BL419" s="105">
        <v>0</v>
      </c>
      <c r="BM419" s="105">
        <v>655</v>
      </c>
      <c r="BN419" s="105">
        <v>44</v>
      </c>
      <c r="BO419" s="105">
        <v>10</v>
      </c>
      <c r="BP419" s="105">
        <v>0</v>
      </c>
      <c r="BQ419" s="105">
        <v>29</v>
      </c>
      <c r="BR419" s="105">
        <v>46</v>
      </c>
      <c r="BS419" s="105">
        <v>31</v>
      </c>
      <c r="BT419" s="105">
        <v>30</v>
      </c>
      <c r="BU419" s="167"/>
      <c r="BV419" s="103" t="s">
        <v>102</v>
      </c>
      <c r="BW419" s="105">
        <v>371</v>
      </c>
      <c r="BX419" s="105">
        <v>137</v>
      </c>
      <c r="BY419" s="105">
        <v>354</v>
      </c>
      <c r="BZ419" s="105">
        <v>137</v>
      </c>
      <c r="CA419" s="105">
        <v>163</v>
      </c>
      <c r="CB419" s="105">
        <v>68</v>
      </c>
      <c r="CC419" s="105">
        <v>7</v>
      </c>
      <c r="CD419" s="105">
        <v>2</v>
      </c>
      <c r="CE419" s="105">
        <v>7</v>
      </c>
      <c r="CF419" s="105">
        <v>2</v>
      </c>
      <c r="CG419" s="105">
        <v>3</v>
      </c>
      <c r="CH419" s="105">
        <v>1</v>
      </c>
      <c r="CI419" s="105">
        <v>124</v>
      </c>
      <c r="CJ419" s="105">
        <v>34</v>
      </c>
      <c r="CK419" s="105">
        <v>118</v>
      </c>
      <c r="CL419" s="105">
        <v>34</v>
      </c>
      <c r="CM419" s="105">
        <v>50</v>
      </c>
      <c r="CN419" s="105">
        <v>7</v>
      </c>
      <c r="CO419" s="167"/>
      <c r="CP419" s="105" t="s">
        <v>102</v>
      </c>
      <c r="CQ419" s="105">
        <v>24</v>
      </c>
      <c r="CR419" s="105">
        <v>25</v>
      </c>
      <c r="CS419" s="105">
        <v>0</v>
      </c>
      <c r="CT419" s="105">
        <v>65</v>
      </c>
      <c r="CU419" s="105">
        <v>0</v>
      </c>
      <c r="CV419" s="105">
        <v>114</v>
      </c>
      <c r="CW419" s="105">
        <v>27</v>
      </c>
      <c r="CX419" s="105">
        <v>23</v>
      </c>
      <c r="CY419" s="105">
        <v>18</v>
      </c>
      <c r="CZ419" s="105">
        <v>7</v>
      </c>
      <c r="DA419" s="167"/>
      <c r="DB419" s="103" t="s">
        <v>102</v>
      </c>
      <c r="DC419" s="105">
        <v>319</v>
      </c>
      <c r="DD419" s="105">
        <v>387</v>
      </c>
      <c r="DE419" s="105">
        <v>1</v>
      </c>
      <c r="DF419" s="105">
        <v>0</v>
      </c>
      <c r="DG419" s="105">
        <v>198</v>
      </c>
      <c r="DH419" s="105">
        <v>32</v>
      </c>
      <c r="DI419" s="105">
        <v>471</v>
      </c>
      <c r="DJ419" s="105">
        <v>243</v>
      </c>
      <c r="DK419" s="105">
        <v>155</v>
      </c>
      <c r="DL419" s="105">
        <v>0</v>
      </c>
      <c r="DM419" s="105">
        <v>0</v>
      </c>
      <c r="DN419" s="105">
        <v>1</v>
      </c>
      <c r="DO419" s="105">
        <v>0</v>
      </c>
      <c r="DP419" s="105">
        <v>7</v>
      </c>
      <c r="DQ419" s="105">
        <v>1</v>
      </c>
      <c r="DR419" s="135"/>
      <c r="DS419" s="138" t="s">
        <v>258</v>
      </c>
      <c r="DT419" s="138" t="s">
        <v>4526</v>
      </c>
      <c r="DU419" s="138">
        <v>502</v>
      </c>
      <c r="DV419" s="138">
        <v>216</v>
      </c>
      <c r="DW419" s="139">
        <v>1482</v>
      </c>
      <c r="DX419" s="139">
        <v>1806</v>
      </c>
    </row>
    <row r="420" spans="1:128">
      <c r="A420" s="163" t="s">
        <v>397</v>
      </c>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t="s">
        <v>398</v>
      </c>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t="s">
        <v>399</v>
      </c>
      <c r="AT420" s="163"/>
      <c r="AU420" s="163"/>
      <c r="AV420" s="163"/>
      <c r="AW420" s="163"/>
      <c r="AX420" s="163"/>
      <c r="AY420" s="163"/>
      <c r="AZ420" s="163"/>
      <c r="BA420" s="163"/>
      <c r="BB420" s="163"/>
      <c r="BC420" s="163"/>
      <c r="BD420" s="163"/>
      <c r="BE420" s="163"/>
      <c r="BF420" s="163"/>
      <c r="BG420" s="163"/>
      <c r="BH420" s="163"/>
      <c r="BI420" s="163"/>
      <c r="BJ420" s="163" t="s">
        <v>400</v>
      </c>
      <c r="BK420" s="163"/>
      <c r="BL420" s="163"/>
      <c r="BM420" s="163"/>
      <c r="BN420" s="163"/>
      <c r="BO420" s="163"/>
      <c r="BP420" s="163"/>
      <c r="BQ420" s="163"/>
      <c r="BR420" s="163"/>
      <c r="BS420" s="163"/>
      <c r="BT420" s="163"/>
      <c r="BU420" s="163" t="s">
        <v>4589</v>
      </c>
      <c r="BV420" s="163"/>
      <c r="BW420" s="163"/>
      <c r="BX420" s="163"/>
      <c r="BY420" s="163"/>
      <c r="BZ420" s="163"/>
      <c r="CA420" s="163"/>
      <c r="CB420" s="163"/>
      <c r="CC420" s="163"/>
      <c r="CD420" s="163"/>
      <c r="CE420" s="163"/>
      <c r="CF420" s="163"/>
      <c r="CG420" s="163"/>
      <c r="CH420" s="163"/>
      <c r="CI420" s="163"/>
      <c r="CJ420" s="163"/>
      <c r="CK420" s="163"/>
      <c r="CL420" s="163"/>
      <c r="CM420" s="163"/>
      <c r="CN420" s="163"/>
      <c r="CO420" s="163" t="s">
        <v>401</v>
      </c>
      <c r="CP420" s="163"/>
      <c r="CQ420" s="163"/>
      <c r="CR420" s="163"/>
      <c r="CS420" s="163"/>
      <c r="CT420" s="163"/>
      <c r="CU420" s="163"/>
      <c r="CV420" s="163"/>
      <c r="CW420" s="163"/>
      <c r="CX420" s="163"/>
      <c r="CY420" s="163"/>
      <c r="CZ420" s="163"/>
      <c r="DA420" s="163" t="s">
        <v>402</v>
      </c>
      <c r="DB420" s="163"/>
      <c r="DC420" s="163"/>
      <c r="DD420" s="163"/>
      <c r="DE420" s="163"/>
      <c r="DF420" s="163"/>
      <c r="DG420" s="163"/>
      <c r="DH420" s="163"/>
      <c r="DI420" s="163"/>
      <c r="DJ420" s="163"/>
      <c r="DK420" s="163"/>
      <c r="DL420" s="163"/>
      <c r="DM420" s="163"/>
      <c r="DN420" s="163"/>
      <c r="DO420" s="163"/>
      <c r="DP420" s="163"/>
      <c r="DQ420" s="163"/>
      <c r="DR420" s="135"/>
      <c r="DS420" s="138" t="s">
        <v>397</v>
      </c>
      <c r="DT420" s="138" t="s">
        <v>397</v>
      </c>
      <c r="DU420" s="138">
        <v>0</v>
      </c>
      <c r="DV420" s="138">
        <v>0</v>
      </c>
      <c r="DW420" s="139">
        <v>0</v>
      </c>
      <c r="DX420" s="139">
        <v>0</v>
      </c>
    </row>
    <row r="421" spans="1:128">
      <c r="A421" s="163" t="s">
        <v>4174</v>
      </c>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t="s">
        <v>4174</v>
      </c>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t="s">
        <v>4174</v>
      </c>
      <c r="AT421" s="163"/>
      <c r="AU421" s="163"/>
      <c r="AV421" s="163"/>
      <c r="AW421" s="163"/>
      <c r="AX421" s="163"/>
      <c r="AY421" s="163"/>
      <c r="AZ421" s="163"/>
      <c r="BA421" s="163"/>
      <c r="BB421" s="163"/>
      <c r="BC421" s="163"/>
      <c r="BD421" s="163"/>
      <c r="BE421" s="163"/>
      <c r="BF421" s="163"/>
      <c r="BG421" s="163"/>
      <c r="BH421" s="163"/>
      <c r="BI421" s="163"/>
      <c r="BJ421" s="185" t="s">
        <v>4174</v>
      </c>
      <c r="BK421" s="185"/>
      <c r="BL421" s="185"/>
      <c r="BM421" s="185"/>
      <c r="BN421" s="185"/>
      <c r="BO421" s="185"/>
      <c r="BP421" s="185"/>
      <c r="BQ421" s="185"/>
      <c r="BR421" s="185"/>
      <c r="BS421" s="185"/>
      <c r="BT421" s="185"/>
      <c r="BU421" s="210" t="s">
        <v>4175</v>
      </c>
      <c r="BV421" s="210"/>
      <c r="BW421" s="210"/>
      <c r="BX421" s="210"/>
      <c r="BY421" s="210"/>
      <c r="BZ421" s="210"/>
      <c r="CA421" s="210"/>
      <c r="CB421" s="210"/>
      <c r="CC421" s="210"/>
      <c r="CD421" s="210"/>
      <c r="CE421" s="210"/>
      <c r="CF421" s="210"/>
      <c r="CG421" s="210"/>
      <c r="CH421" s="210"/>
      <c r="CI421" s="210"/>
      <c r="CJ421" s="210"/>
      <c r="CK421" s="210"/>
      <c r="CL421" s="210"/>
      <c r="CM421" s="210"/>
      <c r="CN421" s="210"/>
      <c r="CO421" s="163" t="s">
        <v>4174</v>
      </c>
      <c r="CP421" s="163"/>
      <c r="CQ421" s="163"/>
      <c r="CR421" s="163"/>
      <c r="CS421" s="163"/>
      <c r="CT421" s="163"/>
      <c r="CU421" s="163"/>
      <c r="CV421" s="163"/>
      <c r="CW421" s="163"/>
      <c r="CX421" s="163"/>
      <c r="CY421" s="163"/>
      <c r="CZ421" s="163"/>
      <c r="DA421" s="185" t="s">
        <v>4174</v>
      </c>
      <c r="DB421" s="185"/>
      <c r="DC421" s="185"/>
      <c r="DD421" s="185"/>
      <c r="DE421" s="185"/>
      <c r="DF421" s="185"/>
      <c r="DG421" s="185"/>
      <c r="DH421" s="185"/>
      <c r="DI421" s="185"/>
      <c r="DJ421" s="185"/>
      <c r="DK421" s="185"/>
      <c r="DL421" s="185"/>
      <c r="DM421" s="185"/>
      <c r="DN421" s="185"/>
      <c r="DO421" s="185"/>
      <c r="DP421" s="185"/>
      <c r="DQ421" s="185"/>
      <c r="DR421" s="135"/>
      <c r="DS421" s="138" t="s">
        <v>4174</v>
      </c>
      <c r="DT421" s="138" t="s">
        <v>4174</v>
      </c>
      <c r="DU421" s="138">
        <v>0</v>
      </c>
      <c r="DV421" s="138">
        <v>0</v>
      </c>
      <c r="DW421" s="139">
        <v>0</v>
      </c>
      <c r="DX421" s="139">
        <v>0</v>
      </c>
    </row>
    <row r="422" spans="1:128" ht="14.45" customHeight="1">
      <c r="A422" s="164" t="s">
        <v>2</v>
      </c>
      <c r="B422" s="164" t="s">
        <v>113</v>
      </c>
      <c r="C422" s="163" t="s">
        <v>41</v>
      </c>
      <c r="D422" s="163"/>
      <c r="E422" s="163" t="s">
        <v>101</v>
      </c>
      <c r="F422" s="163"/>
      <c r="G422" s="163" t="s">
        <v>42</v>
      </c>
      <c r="H422" s="163"/>
      <c r="I422" s="163" t="s">
        <v>43</v>
      </c>
      <c r="J422" s="163"/>
      <c r="K422" s="209" t="s">
        <v>44</v>
      </c>
      <c r="L422" s="209"/>
      <c r="M422" s="163" t="s">
        <v>390</v>
      </c>
      <c r="N422" s="163"/>
      <c r="O422" s="163" t="s">
        <v>391</v>
      </c>
      <c r="P422" s="163"/>
      <c r="Q422" s="163" t="s">
        <v>392</v>
      </c>
      <c r="R422" s="163"/>
      <c r="S422" s="163" t="s">
        <v>393</v>
      </c>
      <c r="T422" s="163"/>
      <c r="U422" s="163" t="s">
        <v>102</v>
      </c>
      <c r="V422" s="163"/>
      <c r="W422" s="164" t="s">
        <v>2</v>
      </c>
      <c r="X422" s="164" t="s">
        <v>113</v>
      </c>
      <c r="Y422" s="163" t="s">
        <v>41</v>
      </c>
      <c r="Z422" s="163"/>
      <c r="AA422" s="163" t="s">
        <v>101</v>
      </c>
      <c r="AB422" s="163"/>
      <c r="AC422" s="163" t="s">
        <v>42</v>
      </c>
      <c r="AD422" s="163"/>
      <c r="AE422" s="163" t="s">
        <v>43</v>
      </c>
      <c r="AF422" s="163"/>
      <c r="AG422" s="209" t="s">
        <v>44</v>
      </c>
      <c r="AH422" s="209"/>
      <c r="AI422" s="163" t="s">
        <v>390</v>
      </c>
      <c r="AJ422" s="163"/>
      <c r="AK422" s="163" t="s">
        <v>391</v>
      </c>
      <c r="AL422" s="163"/>
      <c r="AM422" s="163" t="s">
        <v>392</v>
      </c>
      <c r="AN422" s="163"/>
      <c r="AO422" s="163" t="s">
        <v>393</v>
      </c>
      <c r="AP422" s="163"/>
      <c r="AQ422" s="163" t="s">
        <v>102</v>
      </c>
      <c r="AR422" s="163"/>
      <c r="AS422" s="164" t="s">
        <v>2</v>
      </c>
      <c r="AT422" s="164" t="s">
        <v>113</v>
      </c>
      <c r="AU422" s="164" t="s">
        <v>363</v>
      </c>
      <c r="AV422" s="164"/>
      <c r="AW422" s="164"/>
      <c r="AX422" s="164"/>
      <c r="AY422" s="164"/>
      <c r="AZ422" s="164"/>
      <c r="BA422" s="164"/>
      <c r="BB422" s="164"/>
      <c r="BC422" s="164"/>
      <c r="BD422" s="164"/>
      <c r="BE422" s="164" t="s">
        <v>165</v>
      </c>
      <c r="BF422" s="164"/>
      <c r="BG422" s="164"/>
      <c r="BH422" s="164"/>
      <c r="BI422" s="164" t="s">
        <v>168</v>
      </c>
      <c r="BJ422" s="164" t="s">
        <v>2</v>
      </c>
      <c r="BK422" s="164" t="s">
        <v>113</v>
      </c>
      <c r="BL422" s="185" t="s">
        <v>169</v>
      </c>
      <c r="BM422" s="185"/>
      <c r="BN422" s="185"/>
      <c r="BO422" s="185"/>
      <c r="BP422" s="185"/>
      <c r="BQ422" s="185"/>
      <c r="BR422" s="185"/>
      <c r="BS422" s="185"/>
      <c r="BT422" s="185"/>
      <c r="BU422" s="164" t="s">
        <v>2</v>
      </c>
      <c r="BV422" s="164" t="s">
        <v>113</v>
      </c>
      <c r="BW422" s="185" t="s">
        <v>394</v>
      </c>
      <c r="BX422" s="185"/>
      <c r="BY422" s="185"/>
      <c r="BZ422" s="185"/>
      <c r="CA422" s="185"/>
      <c r="CB422" s="185"/>
      <c r="CC422" s="185" t="s">
        <v>395</v>
      </c>
      <c r="CD422" s="185"/>
      <c r="CE422" s="185"/>
      <c r="CF422" s="185"/>
      <c r="CG422" s="185"/>
      <c r="CH422" s="185"/>
      <c r="CI422" s="185" t="s">
        <v>396</v>
      </c>
      <c r="CJ422" s="185"/>
      <c r="CK422" s="185"/>
      <c r="CL422" s="185"/>
      <c r="CM422" s="185"/>
      <c r="CN422" s="185"/>
      <c r="CO422" s="190" t="s">
        <v>2</v>
      </c>
      <c r="CP422" s="190" t="s">
        <v>113</v>
      </c>
      <c r="CQ422" s="163" t="s">
        <v>166</v>
      </c>
      <c r="CR422" s="163"/>
      <c r="CS422" s="163"/>
      <c r="CT422" s="163"/>
      <c r="CU422" s="163"/>
      <c r="CV422" s="163"/>
      <c r="CW422" s="163"/>
      <c r="CX422" s="163"/>
      <c r="CY422" s="163" t="s">
        <v>167</v>
      </c>
      <c r="CZ422" s="163"/>
      <c r="DA422" s="164" t="s">
        <v>2</v>
      </c>
      <c r="DB422" s="164" t="s">
        <v>113</v>
      </c>
      <c r="DC422" s="185" t="s">
        <v>371</v>
      </c>
      <c r="DD422" s="185"/>
      <c r="DE422" s="185"/>
      <c r="DF422" s="185"/>
      <c r="DG422" s="185"/>
      <c r="DH422" s="185"/>
      <c r="DI422" s="185"/>
      <c r="DJ422" s="185"/>
      <c r="DK422" s="185"/>
      <c r="DL422" s="185"/>
      <c r="DM422" s="185"/>
      <c r="DN422" s="185"/>
      <c r="DO422" s="185"/>
      <c r="DP422" s="185"/>
      <c r="DQ422" s="185"/>
      <c r="DR422" s="135"/>
      <c r="DS422" s="138" t="s">
        <v>2</v>
      </c>
      <c r="DT422" s="138" t="s">
        <v>4244</v>
      </c>
      <c r="DU422" s="138" t="e">
        <v>#VALUE!</v>
      </c>
      <c r="DV422" s="138">
        <v>0</v>
      </c>
      <c r="DW422" s="139" t="e">
        <v>#VALUE!</v>
      </c>
      <c r="DX422" s="139">
        <v>0</v>
      </c>
    </row>
    <row r="423" spans="1:128" ht="14.45" customHeight="1">
      <c r="A423" s="164"/>
      <c r="B423" s="164"/>
      <c r="C423" s="164" t="s">
        <v>170</v>
      </c>
      <c r="D423" s="164" t="s">
        <v>57</v>
      </c>
      <c r="E423" s="164" t="s">
        <v>170</v>
      </c>
      <c r="F423" s="164" t="s">
        <v>57</v>
      </c>
      <c r="G423" s="164" t="s">
        <v>170</v>
      </c>
      <c r="H423" s="164" t="s">
        <v>57</v>
      </c>
      <c r="I423" s="164" t="s">
        <v>170</v>
      </c>
      <c r="J423" s="164" t="s">
        <v>57</v>
      </c>
      <c r="K423" s="164" t="s">
        <v>170</v>
      </c>
      <c r="L423" s="164" t="s">
        <v>57</v>
      </c>
      <c r="M423" s="164" t="s">
        <v>170</v>
      </c>
      <c r="N423" s="164" t="s">
        <v>57</v>
      </c>
      <c r="O423" s="164" t="s">
        <v>170</v>
      </c>
      <c r="P423" s="164" t="s">
        <v>57</v>
      </c>
      <c r="Q423" s="164" t="s">
        <v>170</v>
      </c>
      <c r="R423" s="164" t="s">
        <v>57</v>
      </c>
      <c r="S423" s="164" t="s">
        <v>170</v>
      </c>
      <c r="T423" s="164" t="s">
        <v>57</v>
      </c>
      <c r="U423" s="164" t="s">
        <v>170</v>
      </c>
      <c r="V423" s="164" t="s">
        <v>57</v>
      </c>
      <c r="W423" s="164"/>
      <c r="X423" s="164"/>
      <c r="Y423" s="164" t="s">
        <v>170</v>
      </c>
      <c r="Z423" s="164" t="s">
        <v>57</v>
      </c>
      <c r="AA423" s="164" t="s">
        <v>170</v>
      </c>
      <c r="AB423" s="164" t="s">
        <v>57</v>
      </c>
      <c r="AC423" s="164" t="s">
        <v>170</v>
      </c>
      <c r="AD423" s="164" t="s">
        <v>57</v>
      </c>
      <c r="AE423" s="164" t="s">
        <v>170</v>
      </c>
      <c r="AF423" s="164" t="s">
        <v>57</v>
      </c>
      <c r="AG423" s="164" t="s">
        <v>170</v>
      </c>
      <c r="AH423" s="164" t="s">
        <v>57</v>
      </c>
      <c r="AI423" s="164" t="s">
        <v>170</v>
      </c>
      <c r="AJ423" s="164" t="s">
        <v>57</v>
      </c>
      <c r="AK423" s="164" t="s">
        <v>170</v>
      </c>
      <c r="AL423" s="164" t="s">
        <v>57</v>
      </c>
      <c r="AM423" s="164" t="s">
        <v>170</v>
      </c>
      <c r="AN423" s="164" t="s">
        <v>57</v>
      </c>
      <c r="AO423" s="164" t="s">
        <v>170</v>
      </c>
      <c r="AP423" s="164" t="s">
        <v>57</v>
      </c>
      <c r="AQ423" s="164" t="s">
        <v>170</v>
      </c>
      <c r="AR423" s="164" t="s">
        <v>57</v>
      </c>
      <c r="AS423" s="164"/>
      <c r="AT423" s="164"/>
      <c r="AU423" s="164" t="s">
        <v>41</v>
      </c>
      <c r="AV423" s="164" t="s">
        <v>101</v>
      </c>
      <c r="AW423" s="164" t="s">
        <v>42</v>
      </c>
      <c r="AX423" s="164" t="s">
        <v>43</v>
      </c>
      <c r="AY423" s="164" t="s">
        <v>44</v>
      </c>
      <c r="AZ423" s="164" t="s">
        <v>390</v>
      </c>
      <c r="BA423" s="164" t="s">
        <v>391</v>
      </c>
      <c r="BB423" s="164" t="s">
        <v>392</v>
      </c>
      <c r="BC423" s="164" t="s">
        <v>393</v>
      </c>
      <c r="BD423" s="164" t="s">
        <v>102</v>
      </c>
      <c r="BE423" s="204" t="s">
        <v>433</v>
      </c>
      <c r="BF423" s="204" t="s">
        <v>279</v>
      </c>
      <c r="BG423" s="204" t="s">
        <v>172</v>
      </c>
      <c r="BH423" s="204" t="s">
        <v>173</v>
      </c>
      <c r="BI423" s="164"/>
      <c r="BJ423" s="164"/>
      <c r="BK423" s="164"/>
      <c r="BL423" s="200" t="s">
        <v>434</v>
      </c>
      <c r="BM423" s="200" t="s">
        <v>344</v>
      </c>
      <c r="BN423" s="200" t="s">
        <v>435</v>
      </c>
      <c r="BO423" s="200" t="s">
        <v>436</v>
      </c>
      <c r="BP423" s="200" t="s">
        <v>437</v>
      </c>
      <c r="BQ423" s="200" t="s">
        <v>175</v>
      </c>
      <c r="BR423" s="200" t="s">
        <v>176</v>
      </c>
      <c r="BS423" s="200" t="s">
        <v>69</v>
      </c>
      <c r="BT423" s="200" t="s">
        <v>70</v>
      </c>
      <c r="BU423" s="164"/>
      <c r="BV423" s="164"/>
      <c r="BW423" s="185" t="s">
        <v>417</v>
      </c>
      <c r="BX423" s="185"/>
      <c r="BY423" s="185" t="s">
        <v>418</v>
      </c>
      <c r="BZ423" s="185"/>
      <c r="CA423" s="185" t="s">
        <v>419</v>
      </c>
      <c r="CB423" s="185"/>
      <c r="CC423" s="185" t="s">
        <v>417</v>
      </c>
      <c r="CD423" s="185"/>
      <c r="CE423" s="185" t="s">
        <v>418</v>
      </c>
      <c r="CF423" s="185"/>
      <c r="CG423" s="185" t="s">
        <v>419</v>
      </c>
      <c r="CH423" s="185"/>
      <c r="CI423" s="185" t="s">
        <v>417</v>
      </c>
      <c r="CJ423" s="185"/>
      <c r="CK423" s="185" t="s">
        <v>418</v>
      </c>
      <c r="CL423" s="185"/>
      <c r="CM423" s="185" t="s">
        <v>419</v>
      </c>
      <c r="CN423" s="185"/>
      <c r="CO423" s="190"/>
      <c r="CP423" s="190"/>
      <c r="CQ423" s="189" t="s">
        <v>338</v>
      </c>
      <c r="CR423" s="189" t="s">
        <v>341</v>
      </c>
      <c r="CS423" s="189" t="s">
        <v>339</v>
      </c>
      <c r="CT423" s="189" t="s">
        <v>340</v>
      </c>
      <c r="CU423" s="189" t="s">
        <v>342</v>
      </c>
      <c r="CV423" s="189" t="s">
        <v>66</v>
      </c>
      <c r="CW423" s="189" t="s">
        <v>174</v>
      </c>
      <c r="CX423" s="189" t="s">
        <v>280</v>
      </c>
      <c r="CY423" s="189" t="s">
        <v>66</v>
      </c>
      <c r="CZ423" s="189" t="s">
        <v>174</v>
      </c>
      <c r="DA423" s="164"/>
      <c r="DB423" s="164"/>
      <c r="DC423" s="189" t="s">
        <v>60</v>
      </c>
      <c r="DD423" s="189" t="s">
        <v>62</v>
      </c>
      <c r="DE423" s="189" t="s">
        <v>96</v>
      </c>
      <c r="DF423" s="189" t="s">
        <v>97</v>
      </c>
      <c r="DG423" s="189" t="s">
        <v>421</v>
      </c>
      <c r="DH423" s="189" t="s">
        <v>98</v>
      </c>
      <c r="DI423" s="189" t="s">
        <v>99</v>
      </c>
      <c r="DJ423" s="189" t="s">
        <v>83</v>
      </c>
      <c r="DK423" s="189" t="s">
        <v>420</v>
      </c>
      <c r="DL423" s="189" t="s">
        <v>100</v>
      </c>
      <c r="DM423" s="189" t="s">
        <v>422</v>
      </c>
      <c r="DN423" s="189" t="s">
        <v>86</v>
      </c>
      <c r="DO423" s="189" t="s">
        <v>68</v>
      </c>
      <c r="DP423" s="189" t="s">
        <v>67</v>
      </c>
      <c r="DQ423" s="189" t="s">
        <v>0</v>
      </c>
      <c r="DR423" s="135"/>
      <c r="DS423" s="138" t="s">
        <v>2</v>
      </c>
      <c r="DT423" s="138" t="s">
        <v>2</v>
      </c>
      <c r="DU423" s="138" t="e">
        <v>#VALUE!</v>
      </c>
      <c r="DV423" s="138" t="e">
        <v>#VALUE!</v>
      </c>
      <c r="DW423" s="139" t="e">
        <v>#VALUE!</v>
      </c>
      <c r="DX423" s="139">
        <v>0</v>
      </c>
    </row>
    <row r="424" spans="1:128" ht="24" customHeight="1">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c r="AA424" s="164"/>
      <c r="AB424" s="164"/>
      <c r="AC424" s="164"/>
      <c r="AD424" s="164"/>
      <c r="AE424" s="164"/>
      <c r="AF424" s="164"/>
      <c r="AG424" s="164"/>
      <c r="AH424" s="164"/>
      <c r="AI424" s="164"/>
      <c r="AJ424" s="164"/>
      <c r="AK424" s="164"/>
      <c r="AL424" s="164"/>
      <c r="AM424" s="164"/>
      <c r="AN424" s="164"/>
      <c r="AO424" s="164"/>
      <c r="AP424" s="164"/>
      <c r="AQ424" s="164"/>
      <c r="AR424" s="164"/>
      <c r="AS424" s="164"/>
      <c r="AT424" s="164"/>
      <c r="AU424" s="164"/>
      <c r="AV424" s="164"/>
      <c r="AW424" s="164"/>
      <c r="AX424" s="164"/>
      <c r="AY424" s="164"/>
      <c r="AZ424" s="164"/>
      <c r="BA424" s="164"/>
      <c r="BB424" s="164"/>
      <c r="BC424" s="164"/>
      <c r="BD424" s="164"/>
      <c r="BE424" s="204"/>
      <c r="BF424" s="204"/>
      <c r="BG424" s="204"/>
      <c r="BH424" s="204"/>
      <c r="BI424" s="164"/>
      <c r="BJ424" s="164"/>
      <c r="BK424" s="164"/>
      <c r="BL424" s="200"/>
      <c r="BM424" s="200"/>
      <c r="BN424" s="200"/>
      <c r="BO424" s="200"/>
      <c r="BP424" s="200"/>
      <c r="BQ424" s="200"/>
      <c r="BR424" s="200"/>
      <c r="BS424" s="200"/>
      <c r="BT424" s="200"/>
      <c r="BU424" s="164"/>
      <c r="BV424" s="164"/>
      <c r="BW424" s="67" t="s">
        <v>170</v>
      </c>
      <c r="BX424" s="67" t="s">
        <v>57</v>
      </c>
      <c r="BY424" s="67" t="s">
        <v>170</v>
      </c>
      <c r="BZ424" s="67" t="s">
        <v>57</v>
      </c>
      <c r="CA424" s="67" t="s">
        <v>170</v>
      </c>
      <c r="CB424" s="67" t="s">
        <v>57</v>
      </c>
      <c r="CC424" s="67" t="s">
        <v>170</v>
      </c>
      <c r="CD424" s="67" t="s">
        <v>57</v>
      </c>
      <c r="CE424" s="67" t="s">
        <v>170</v>
      </c>
      <c r="CF424" s="67" t="s">
        <v>57</v>
      </c>
      <c r="CG424" s="67" t="s">
        <v>170</v>
      </c>
      <c r="CH424" s="67" t="s">
        <v>57</v>
      </c>
      <c r="CI424" s="67" t="s">
        <v>170</v>
      </c>
      <c r="CJ424" s="67" t="s">
        <v>57</v>
      </c>
      <c r="CK424" s="67" t="s">
        <v>170</v>
      </c>
      <c r="CL424" s="67" t="s">
        <v>57</v>
      </c>
      <c r="CM424" s="67" t="s">
        <v>170</v>
      </c>
      <c r="CN424" s="67" t="s">
        <v>57</v>
      </c>
      <c r="CO424" s="190"/>
      <c r="CP424" s="190"/>
      <c r="CQ424" s="189"/>
      <c r="CR424" s="189"/>
      <c r="CS424" s="189"/>
      <c r="CT424" s="189"/>
      <c r="CU424" s="189"/>
      <c r="CV424" s="189"/>
      <c r="CW424" s="189"/>
      <c r="CX424" s="189"/>
      <c r="CY424" s="189"/>
      <c r="CZ424" s="189"/>
      <c r="DA424" s="164"/>
      <c r="DB424" s="164"/>
      <c r="DC424" s="189"/>
      <c r="DD424" s="189"/>
      <c r="DE424" s="189"/>
      <c r="DF424" s="189"/>
      <c r="DG424" s="189"/>
      <c r="DH424" s="189"/>
      <c r="DI424" s="189"/>
      <c r="DJ424" s="189"/>
      <c r="DK424" s="189"/>
      <c r="DL424" s="189"/>
      <c r="DM424" s="189"/>
      <c r="DN424" s="189"/>
      <c r="DO424" s="189"/>
      <c r="DP424" s="189"/>
      <c r="DQ424" s="189"/>
      <c r="DR424" s="135"/>
      <c r="DS424" s="138" t="s">
        <v>2</v>
      </c>
      <c r="DT424" s="138" t="s">
        <v>2</v>
      </c>
      <c r="DU424" s="138" t="e">
        <v>#VALUE!</v>
      </c>
      <c r="DV424" s="138" t="e">
        <v>#VALUE!</v>
      </c>
      <c r="DW424" s="139">
        <v>0</v>
      </c>
      <c r="DX424" s="139">
        <v>0</v>
      </c>
    </row>
    <row r="425" spans="1:128">
      <c r="A425" s="73" t="s">
        <v>143</v>
      </c>
      <c r="B425" s="83"/>
      <c r="C425" s="83"/>
      <c r="D425" s="83"/>
      <c r="E425" s="83"/>
      <c r="F425" s="83"/>
      <c r="G425" s="83"/>
      <c r="H425" s="83"/>
      <c r="I425" s="83"/>
      <c r="J425" s="83"/>
      <c r="K425" s="83"/>
      <c r="L425" s="83"/>
      <c r="M425" s="83"/>
      <c r="N425" s="83"/>
      <c r="O425" s="83"/>
      <c r="P425" s="83"/>
      <c r="Q425" s="83"/>
      <c r="R425" s="83"/>
      <c r="S425" s="83"/>
      <c r="T425" s="83"/>
      <c r="U425" s="83"/>
      <c r="V425" s="83"/>
      <c r="W425" s="73" t="s">
        <v>143</v>
      </c>
      <c r="X425" s="78"/>
      <c r="Y425" s="100"/>
      <c r="Z425" s="100"/>
      <c r="AA425" s="100"/>
      <c r="AB425" s="100"/>
      <c r="AC425" s="100"/>
      <c r="AD425" s="100"/>
      <c r="AE425" s="100"/>
      <c r="AF425" s="100"/>
      <c r="AG425" s="100"/>
      <c r="AH425" s="100"/>
      <c r="AI425" s="100"/>
      <c r="AJ425" s="100"/>
      <c r="AK425" s="100"/>
      <c r="AL425" s="100"/>
      <c r="AM425" s="100"/>
      <c r="AN425" s="100"/>
      <c r="AO425" s="100"/>
      <c r="AP425" s="100"/>
      <c r="AQ425" s="86"/>
      <c r="AR425" s="86"/>
      <c r="AS425" s="73" t="s">
        <v>143</v>
      </c>
      <c r="AT425" s="78"/>
      <c r="AU425" s="3"/>
      <c r="AV425" s="3"/>
      <c r="AW425" s="3"/>
      <c r="AX425" s="3"/>
      <c r="AY425" s="3"/>
      <c r="AZ425" s="3"/>
      <c r="BA425" s="3"/>
      <c r="BB425" s="3"/>
      <c r="BC425" s="3"/>
      <c r="BD425" s="86"/>
      <c r="BE425" s="3"/>
      <c r="BF425" s="3"/>
      <c r="BG425" s="3"/>
      <c r="BH425" s="3"/>
      <c r="BI425" s="3"/>
      <c r="BJ425" s="73" t="s">
        <v>143</v>
      </c>
      <c r="BK425" s="78"/>
      <c r="BL425" s="3"/>
      <c r="BM425" s="3"/>
      <c r="BN425" s="3"/>
      <c r="BO425" s="3"/>
      <c r="BP425" s="3"/>
      <c r="BQ425" s="3"/>
      <c r="BR425" s="3"/>
      <c r="BS425" s="3"/>
      <c r="BT425" s="3"/>
      <c r="BU425" s="73" t="s">
        <v>143</v>
      </c>
      <c r="BV425" s="78"/>
      <c r="BW425" s="3"/>
      <c r="BX425" s="3"/>
      <c r="BY425" s="3"/>
      <c r="BZ425" s="3"/>
      <c r="CA425" s="3"/>
      <c r="CB425" s="3"/>
      <c r="CC425" s="3"/>
      <c r="CD425" s="3"/>
      <c r="CE425" s="3"/>
      <c r="CF425" s="3"/>
      <c r="CG425" s="3"/>
      <c r="CH425" s="3"/>
      <c r="CI425" s="3"/>
      <c r="CJ425" s="3"/>
      <c r="CK425" s="3"/>
      <c r="CL425" s="3"/>
      <c r="CM425" s="3"/>
      <c r="CN425" s="3"/>
      <c r="CO425" s="73" t="s">
        <v>143</v>
      </c>
      <c r="CP425" s="85"/>
      <c r="CQ425" s="83"/>
      <c r="CR425" s="83"/>
      <c r="CS425" s="83"/>
      <c r="CT425" s="83"/>
      <c r="CU425" s="83"/>
      <c r="CV425" s="83"/>
      <c r="CW425" s="83"/>
      <c r="CX425" s="83"/>
      <c r="CY425" s="83"/>
      <c r="CZ425" s="83"/>
      <c r="DA425" s="73" t="s">
        <v>143</v>
      </c>
      <c r="DB425" s="83"/>
      <c r="DC425" s="99"/>
      <c r="DD425" s="99"/>
      <c r="DE425" s="99"/>
      <c r="DF425" s="99"/>
      <c r="DG425" s="99"/>
      <c r="DH425" s="99"/>
      <c r="DI425" s="99"/>
      <c r="DJ425" s="99"/>
      <c r="DK425" s="99"/>
      <c r="DL425" s="99"/>
      <c r="DM425" s="99"/>
      <c r="DN425" s="99"/>
      <c r="DO425" s="99"/>
      <c r="DP425" s="99"/>
      <c r="DQ425" s="99"/>
      <c r="DR425" s="135"/>
      <c r="DS425" s="138" t="s">
        <v>143</v>
      </c>
      <c r="DT425" s="138" t="s">
        <v>143</v>
      </c>
      <c r="DU425" s="138">
        <v>0</v>
      </c>
      <c r="DV425" s="138">
        <v>0</v>
      </c>
      <c r="DW425" s="139">
        <v>0</v>
      </c>
      <c r="DX425" s="139">
        <v>0</v>
      </c>
    </row>
    <row r="426" spans="1:128">
      <c r="A426" s="167" t="s">
        <v>259</v>
      </c>
      <c r="B426" s="13" t="s">
        <v>119</v>
      </c>
      <c r="C426" s="74">
        <v>566</v>
      </c>
      <c r="D426" s="74">
        <v>275</v>
      </c>
      <c r="E426" s="74">
        <v>219</v>
      </c>
      <c r="F426" s="74">
        <v>113</v>
      </c>
      <c r="G426" s="74">
        <v>0</v>
      </c>
      <c r="H426" s="74">
        <v>0</v>
      </c>
      <c r="I426" s="74">
        <v>33</v>
      </c>
      <c r="J426" s="74">
        <v>7</v>
      </c>
      <c r="K426" s="74">
        <v>44</v>
      </c>
      <c r="L426" s="74">
        <v>15</v>
      </c>
      <c r="M426" s="74">
        <v>412</v>
      </c>
      <c r="N426" s="74">
        <v>195</v>
      </c>
      <c r="O426" s="74">
        <v>0</v>
      </c>
      <c r="P426" s="74">
        <v>0</v>
      </c>
      <c r="Q426" s="74">
        <v>35</v>
      </c>
      <c r="R426" s="74">
        <v>9</v>
      </c>
      <c r="S426" s="74">
        <v>21</v>
      </c>
      <c r="T426" s="74">
        <v>8</v>
      </c>
      <c r="U426" s="67">
        <v>1330</v>
      </c>
      <c r="V426" s="67">
        <v>622</v>
      </c>
      <c r="W426" s="167" t="s">
        <v>259</v>
      </c>
      <c r="X426" s="13" t="s">
        <v>119</v>
      </c>
      <c r="Y426" s="74">
        <v>6</v>
      </c>
      <c r="Z426" s="74">
        <v>2</v>
      </c>
      <c r="AA426" s="74">
        <v>12</v>
      </c>
      <c r="AB426" s="74">
        <v>5</v>
      </c>
      <c r="AC426" s="74">
        <v>0</v>
      </c>
      <c r="AD426" s="74">
        <v>0</v>
      </c>
      <c r="AE426" s="74">
        <v>3</v>
      </c>
      <c r="AF426" s="74">
        <v>0</v>
      </c>
      <c r="AG426" s="74">
        <v>2</v>
      </c>
      <c r="AH426" s="74">
        <v>0</v>
      </c>
      <c r="AI426" s="74">
        <v>45</v>
      </c>
      <c r="AJ426" s="74">
        <v>16</v>
      </c>
      <c r="AK426" s="74">
        <v>0</v>
      </c>
      <c r="AL426" s="74">
        <v>0</v>
      </c>
      <c r="AM426" s="74">
        <v>4</v>
      </c>
      <c r="AN426" s="74">
        <v>0</v>
      </c>
      <c r="AO426" s="74">
        <v>6</v>
      </c>
      <c r="AP426" s="74">
        <v>1</v>
      </c>
      <c r="AQ426" s="67">
        <v>78</v>
      </c>
      <c r="AR426" s="67">
        <v>24</v>
      </c>
      <c r="AS426" s="167" t="s">
        <v>259</v>
      </c>
      <c r="AT426" s="13" t="s">
        <v>119</v>
      </c>
      <c r="AU426" s="74">
        <v>10</v>
      </c>
      <c r="AV426" s="74">
        <v>6</v>
      </c>
      <c r="AW426" s="74">
        <v>0</v>
      </c>
      <c r="AX426" s="74">
        <v>2</v>
      </c>
      <c r="AY426" s="74">
        <v>1</v>
      </c>
      <c r="AZ426" s="74">
        <v>8</v>
      </c>
      <c r="BA426" s="74">
        <v>0</v>
      </c>
      <c r="BB426" s="74">
        <v>3</v>
      </c>
      <c r="BC426" s="74">
        <v>1</v>
      </c>
      <c r="BD426" s="67">
        <v>31</v>
      </c>
      <c r="BE426" s="76">
        <v>29</v>
      </c>
      <c r="BF426" s="74">
        <v>15</v>
      </c>
      <c r="BG426" s="74">
        <v>2</v>
      </c>
      <c r="BH426" s="74">
        <v>1</v>
      </c>
      <c r="BI426" s="74">
        <v>6</v>
      </c>
      <c r="BJ426" s="167" t="s">
        <v>259</v>
      </c>
      <c r="BK426" s="13" t="s">
        <v>119</v>
      </c>
      <c r="BL426" s="74">
        <v>0</v>
      </c>
      <c r="BM426" s="74">
        <v>602</v>
      </c>
      <c r="BN426" s="74">
        <v>0</v>
      </c>
      <c r="BO426" s="74">
        <v>0</v>
      </c>
      <c r="BP426" s="74">
        <v>0</v>
      </c>
      <c r="BQ426" s="74">
        <v>8</v>
      </c>
      <c r="BR426" s="74">
        <v>30</v>
      </c>
      <c r="BS426" s="74">
        <v>27</v>
      </c>
      <c r="BT426" s="74">
        <v>22</v>
      </c>
      <c r="BU426" s="167" t="s">
        <v>259</v>
      </c>
      <c r="BV426" s="13" t="s">
        <v>119</v>
      </c>
      <c r="BW426" s="74">
        <v>607</v>
      </c>
      <c r="BX426" s="74">
        <v>270</v>
      </c>
      <c r="BY426" s="74">
        <v>585</v>
      </c>
      <c r="BZ426" s="74">
        <v>260</v>
      </c>
      <c r="CA426" s="74">
        <v>300</v>
      </c>
      <c r="CB426" s="74">
        <v>140</v>
      </c>
      <c r="CC426" s="74">
        <v>0</v>
      </c>
      <c r="CD426" s="74">
        <v>0</v>
      </c>
      <c r="CE426" s="74">
        <v>0</v>
      </c>
      <c r="CF426" s="74">
        <v>0</v>
      </c>
      <c r="CG426" s="74">
        <v>0</v>
      </c>
      <c r="CH426" s="74">
        <v>0</v>
      </c>
      <c r="CI426" s="74">
        <v>65</v>
      </c>
      <c r="CJ426" s="74">
        <v>11</v>
      </c>
      <c r="CK426" s="74">
        <v>63</v>
      </c>
      <c r="CL426" s="74">
        <v>10</v>
      </c>
      <c r="CM426" s="74">
        <v>9</v>
      </c>
      <c r="CN426" s="74">
        <v>3</v>
      </c>
      <c r="CO426" s="167" t="s">
        <v>259</v>
      </c>
      <c r="CP426" s="13" t="s">
        <v>119</v>
      </c>
      <c r="CQ426" s="5">
        <v>9</v>
      </c>
      <c r="CR426" s="5">
        <v>26</v>
      </c>
      <c r="CS426" s="5">
        <v>2</v>
      </c>
      <c r="CT426" s="5">
        <v>32</v>
      </c>
      <c r="CU426" s="5">
        <v>0</v>
      </c>
      <c r="CV426" s="29">
        <v>69</v>
      </c>
      <c r="CW426" s="5">
        <v>22</v>
      </c>
      <c r="CX426" s="5">
        <v>7</v>
      </c>
      <c r="CY426" s="72">
        <v>11</v>
      </c>
      <c r="CZ426" s="5">
        <v>3</v>
      </c>
      <c r="DA426" s="167" t="s">
        <v>259</v>
      </c>
      <c r="DB426" s="13" t="s">
        <v>119</v>
      </c>
      <c r="DC426" s="74">
        <v>135</v>
      </c>
      <c r="DD426" s="74">
        <v>331</v>
      </c>
      <c r="DE426" s="74">
        <v>5</v>
      </c>
      <c r="DF426" s="74">
        <v>0</v>
      </c>
      <c r="DG426" s="74">
        <v>92</v>
      </c>
      <c r="DH426" s="74">
        <v>70</v>
      </c>
      <c r="DI426" s="74">
        <v>219</v>
      </c>
      <c r="DJ426" s="74">
        <v>19</v>
      </c>
      <c r="DK426" s="74">
        <v>0</v>
      </c>
      <c r="DL426" s="74">
        <v>0</v>
      </c>
      <c r="DM426" s="74">
        <v>1</v>
      </c>
      <c r="DN426" s="74">
        <v>0</v>
      </c>
      <c r="DO426" s="74">
        <v>3</v>
      </c>
      <c r="DP426" s="74">
        <v>1</v>
      </c>
      <c r="DQ426" s="74">
        <v>30</v>
      </c>
      <c r="DR426" s="135"/>
      <c r="DS426" s="138" t="s">
        <v>259</v>
      </c>
      <c r="DT426" s="138" t="s">
        <v>4527</v>
      </c>
      <c r="DU426" s="138">
        <v>672</v>
      </c>
      <c r="DV426" s="138">
        <v>309</v>
      </c>
      <c r="DW426" s="139">
        <v>1204</v>
      </c>
      <c r="DX426" s="139">
        <v>872</v>
      </c>
    </row>
    <row r="427" spans="1:128">
      <c r="A427" s="167"/>
      <c r="B427" s="13" t="s">
        <v>120</v>
      </c>
      <c r="C427" s="74">
        <v>94</v>
      </c>
      <c r="D427" s="74">
        <v>44</v>
      </c>
      <c r="E427" s="74">
        <v>18</v>
      </c>
      <c r="F427" s="74">
        <v>10</v>
      </c>
      <c r="G427" s="74">
        <v>0</v>
      </c>
      <c r="H427" s="74">
        <v>0</v>
      </c>
      <c r="I427" s="74">
        <v>34</v>
      </c>
      <c r="J427" s="74">
        <v>18</v>
      </c>
      <c r="K427" s="74">
        <v>0</v>
      </c>
      <c r="L427" s="74">
        <v>0</v>
      </c>
      <c r="M427" s="74">
        <v>59</v>
      </c>
      <c r="N427" s="74">
        <v>36</v>
      </c>
      <c r="O427" s="74">
        <v>0</v>
      </c>
      <c r="P427" s="74">
        <v>0</v>
      </c>
      <c r="Q427" s="74">
        <v>16</v>
      </c>
      <c r="R427" s="74">
        <v>3</v>
      </c>
      <c r="S427" s="74">
        <v>0</v>
      </c>
      <c r="T427" s="74">
        <v>0</v>
      </c>
      <c r="U427" s="67">
        <v>221</v>
      </c>
      <c r="V427" s="67">
        <v>111</v>
      </c>
      <c r="W427" s="167"/>
      <c r="X427" s="13" t="s">
        <v>120</v>
      </c>
      <c r="Y427" s="74">
        <v>4</v>
      </c>
      <c r="Z427" s="74">
        <v>2</v>
      </c>
      <c r="AA427" s="74">
        <v>0</v>
      </c>
      <c r="AB427" s="74">
        <v>0</v>
      </c>
      <c r="AC427" s="74">
        <v>0</v>
      </c>
      <c r="AD427" s="74">
        <v>0</v>
      </c>
      <c r="AE427" s="74">
        <v>0</v>
      </c>
      <c r="AF427" s="74">
        <v>0</v>
      </c>
      <c r="AG427" s="74">
        <v>0</v>
      </c>
      <c r="AH427" s="74">
        <v>0</v>
      </c>
      <c r="AI427" s="74">
        <v>34</v>
      </c>
      <c r="AJ427" s="74">
        <v>20</v>
      </c>
      <c r="AK427" s="74">
        <v>0</v>
      </c>
      <c r="AL427" s="74">
        <v>0</v>
      </c>
      <c r="AM427" s="74">
        <v>5</v>
      </c>
      <c r="AN427" s="74">
        <v>1</v>
      </c>
      <c r="AO427" s="74">
        <v>0</v>
      </c>
      <c r="AP427" s="74">
        <v>0</v>
      </c>
      <c r="AQ427" s="67">
        <v>43</v>
      </c>
      <c r="AR427" s="67">
        <v>23</v>
      </c>
      <c r="AS427" s="167"/>
      <c r="AT427" s="13" t="s">
        <v>120</v>
      </c>
      <c r="AU427" s="74">
        <v>2</v>
      </c>
      <c r="AV427" s="74">
        <v>1</v>
      </c>
      <c r="AW427" s="74">
        <v>0</v>
      </c>
      <c r="AX427" s="74">
        <v>1</v>
      </c>
      <c r="AY427" s="74">
        <v>0</v>
      </c>
      <c r="AZ427" s="74">
        <v>1</v>
      </c>
      <c r="BA427" s="74">
        <v>0</v>
      </c>
      <c r="BB427" s="74">
        <v>1</v>
      </c>
      <c r="BC427" s="74">
        <v>0</v>
      </c>
      <c r="BD427" s="67">
        <v>6</v>
      </c>
      <c r="BE427" s="76">
        <v>4</v>
      </c>
      <c r="BF427" s="74">
        <v>4</v>
      </c>
      <c r="BG427" s="74">
        <v>0</v>
      </c>
      <c r="BH427" s="74">
        <v>0</v>
      </c>
      <c r="BI427" s="74">
        <v>1</v>
      </c>
      <c r="BJ427" s="167"/>
      <c r="BK427" s="13" t="s">
        <v>120</v>
      </c>
      <c r="BL427" s="74">
        <v>0</v>
      </c>
      <c r="BM427" s="74">
        <v>121</v>
      </c>
      <c r="BN427" s="74">
        <v>0</v>
      </c>
      <c r="BO427" s="74">
        <v>0</v>
      </c>
      <c r="BP427" s="74">
        <v>0</v>
      </c>
      <c r="BQ427" s="74">
        <v>0</v>
      </c>
      <c r="BR427" s="74">
        <v>0</v>
      </c>
      <c r="BS427" s="74">
        <v>0</v>
      </c>
      <c r="BT427" s="74">
        <v>0</v>
      </c>
      <c r="BU427" s="167"/>
      <c r="BV427" s="13" t="s">
        <v>120</v>
      </c>
      <c r="BW427" s="74">
        <v>83</v>
      </c>
      <c r="BX427" s="74">
        <v>52</v>
      </c>
      <c r="BY427" s="74">
        <v>80</v>
      </c>
      <c r="BZ427" s="74">
        <v>52</v>
      </c>
      <c r="CA427" s="74">
        <v>41</v>
      </c>
      <c r="CB427" s="74">
        <v>25</v>
      </c>
      <c r="CC427" s="74">
        <v>0</v>
      </c>
      <c r="CD427" s="74">
        <v>0</v>
      </c>
      <c r="CE427" s="74">
        <v>0</v>
      </c>
      <c r="CF427" s="74">
        <v>0</v>
      </c>
      <c r="CG427" s="74">
        <v>0</v>
      </c>
      <c r="CH427" s="74">
        <v>0</v>
      </c>
      <c r="CI427" s="74">
        <v>11</v>
      </c>
      <c r="CJ427" s="74">
        <v>2</v>
      </c>
      <c r="CK427" s="74">
        <v>11</v>
      </c>
      <c r="CL427" s="74">
        <v>2</v>
      </c>
      <c r="CM427" s="74">
        <v>1</v>
      </c>
      <c r="CN427" s="74">
        <v>0</v>
      </c>
      <c r="CO427" s="167"/>
      <c r="CP427" s="13" t="s">
        <v>120</v>
      </c>
      <c r="CQ427" s="5">
        <v>3</v>
      </c>
      <c r="CR427" s="5">
        <v>2</v>
      </c>
      <c r="CS427" s="5">
        <v>0</v>
      </c>
      <c r="CT427" s="5">
        <v>5</v>
      </c>
      <c r="CU427" s="5">
        <v>0</v>
      </c>
      <c r="CV427" s="29">
        <v>10</v>
      </c>
      <c r="CW427" s="5">
        <v>4</v>
      </c>
      <c r="CX427" s="5">
        <v>4</v>
      </c>
      <c r="CY427" s="72">
        <v>1</v>
      </c>
      <c r="CZ427" s="5">
        <v>0</v>
      </c>
      <c r="DA427" s="167"/>
      <c r="DB427" s="13" t="s">
        <v>120</v>
      </c>
      <c r="DC427" s="74">
        <v>62</v>
      </c>
      <c r="DD427" s="74">
        <v>70</v>
      </c>
      <c r="DE427" s="74">
        <v>8</v>
      </c>
      <c r="DF427" s="74">
        <v>0</v>
      </c>
      <c r="DG427" s="74">
        <v>0</v>
      </c>
      <c r="DH427" s="74">
        <v>0</v>
      </c>
      <c r="DI427" s="74">
        <v>78</v>
      </c>
      <c r="DJ427" s="74">
        <v>0</v>
      </c>
      <c r="DK427" s="74">
        <v>0</v>
      </c>
      <c r="DL427" s="74">
        <v>0</v>
      </c>
      <c r="DM427" s="74">
        <v>0</v>
      </c>
      <c r="DN427" s="74">
        <v>0</v>
      </c>
      <c r="DO427" s="74">
        <v>0</v>
      </c>
      <c r="DP427" s="74">
        <v>0</v>
      </c>
      <c r="DQ427" s="74">
        <v>0</v>
      </c>
      <c r="DR427" s="135"/>
      <c r="DS427" s="138" t="s">
        <v>259</v>
      </c>
      <c r="DT427" s="138" t="s">
        <v>4528</v>
      </c>
      <c r="DU427" s="138">
        <v>94</v>
      </c>
      <c r="DV427" s="138">
        <v>42</v>
      </c>
      <c r="DW427" s="139">
        <v>242</v>
      </c>
      <c r="DX427" s="139">
        <v>218</v>
      </c>
    </row>
    <row r="428" spans="1:128">
      <c r="A428" s="167"/>
      <c r="B428" s="103" t="s">
        <v>102</v>
      </c>
      <c r="C428" s="105">
        <v>660</v>
      </c>
      <c r="D428" s="105">
        <v>319</v>
      </c>
      <c r="E428" s="105">
        <v>237</v>
      </c>
      <c r="F428" s="105">
        <v>123</v>
      </c>
      <c r="G428" s="105">
        <v>0</v>
      </c>
      <c r="H428" s="105">
        <v>0</v>
      </c>
      <c r="I428" s="105">
        <v>67</v>
      </c>
      <c r="J428" s="105">
        <v>25</v>
      </c>
      <c r="K428" s="105">
        <v>44</v>
      </c>
      <c r="L428" s="105">
        <v>15</v>
      </c>
      <c r="M428" s="105">
        <v>471</v>
      </c>
      <c r="N428" s="105">
        <v>231</v>
      </c>
      <c r="O428" s="105">
        <v>0</v>
      </c>
      <c r="P428" s="105">
        <v>0</v>
      </c>
      <c r="Q428" s="105">
        <v>51</v>
      </c>
      <c r="R428" s="105">
        <v>12</v>
      </c>
      <c r="S428" s="105">
        <v>21</v>
      </c>
      <c r="T428" s="105">
        <v>8</v>
      </c>
      <c r="U428" s="105">
        <v>1551</v>
      </c>
      <c r="V428" s="105">
        <v>733</v>
      </c>
      <c r="W428" s="167"/>
      <c r="X428" s="103" t="s">
        <v>102</v>
      </c>
      <c r="Y428" s="105">
        <v>10</v>
      </c>
      <c r="Z428" s="105">
        <v>4</v>
      </c>
      <c r="AA428" s="105">
        <v>12</v>
      </c>
      <c r="AB428" s="105">
        <v>5</v>
      </c>
      <c r="AC428" s="105">
        <v>0</v>
      </c>
      <c r="AD428" s="105">
        <v>0</v>
      </c>
      <c r="AE428" s="105">
        <v>3</v>
      </c>
      <c r="AF428" s="105">
        <v>0</v>
      </c>
      <c r="AG428" s="105">
        <v>2</v>
      </c>
      <c r="AH428" s="105">
        <v>0</v>
      </c>
      <c r="AI428" s="105">
        <v>79</v>
      </c>
      <c r="AJ428" s="105">
        <v>36</v>
      </c>
      <c r="AK428" s="105">
        <v>0</v>
      </c>
      <c r="AL428" s="105">
        <v>0</v>
      </c>
      <c r="AM428" s="105">
        <v>9</v>
      </c>
      <c r="AN428" s="105">
        <v>1</v>
      </c>
      <c r="AO428" s="105">
        <v>6</v>
      </c>
      <c r="AP428" s="105">
        <v>1</v>
      </c>
      <c r="AQ428" s="105">
        <v>121</v>
      </c>
      <c r="AR428" s="105">
        <v>47</v>
      </c>
      <c r="AS428" s="167"/>
      <c r="AT428" s="103" t="s">
        <v>102</v>
      </c>
      <c r="AU428" s="105">
        <v>12</v>
      </c>
      <c r="AV428" s="105">
        <v>7</v>
      </c>
      <c r="AW428" s="105">
        <v>0</v>
      </c>
      <c r="AX428" s="105">
        <v>3</v>
      </c>
      <c r="AY428" s="105">
        <v>1</v>
      </c>
      <c r="AZ428" s="105">
        <v>9</v>
      </c>
      <c r="BA428" s="105">
        <v>0</v>
      </c>
      <c r="BB428" s="105">
        <v>4</v>
      </c>
      <c r="BC428" s="105">
        <v>1</v>
      </c>
      <c r="BD428" s="105">
        <v>37</v>
      </c>
      <c r="BE428" s="105">
        <v>33</v>
      </c>
      <c r="BF428" s="105">
        <v>19</v>
      </c>
      <c r="BG428" s="105">
        <v>2</v>
      </c>
      <c r="BH428" s="105">
        <v>1</v>
      </c>
      <c r="BI428" s="105">
        <v>7</v>
      </c>
      <c r="BJ428" s="167"/>
      <c r="BK428" s="103" t="s">
        <v>102</v>
      </c>
      <c r="BL428" s="105">
        <v>0</v>
      </c>
      <c r="BM428" s="105">
        <v>723</v>
      </c>
      <c r="BN428" s="105">
        <v>0</v>
      </c>
      <c r="BO428" s="105">
        <v>0</v>
      </c>
      <c r="BP428" s="105">
        <v>0</v>
      </c>
      <c r="BQ428" s="105">
        <v>8</v>
      </c>
      <c r="BR428" s="105">
        <v>30</v>
      </c>
      <c r="BS428" s="105">
        <v>27</v>
      </c>
      <c r="BT428" s="105">
        <v>22</v>
      </c>
      <c r="BU428" s="167"/>
      <c r="BV428" s="103" t="s">
        <v>102</v>
      </c>
      <c r="BW428" s="105">
        <v>690</v>
      </c>
      <c r="BX428" s="105">
        <v>322</v>
      </c>
      <c r="BY428" s="105">
        <v>665</v>
      </c>
      <c r="BZ428" s="105">
        <v>312</v>
      </c>
      <c r="CA428" s="105">
        <v>341</v>
      </c>
      <c r="CB428" s="105">
        <v>165</v>
      </c>
      <c r="CC428" s="105">
        <v>0</v>
      </c>
      <c r="CD428" s="105">
        <v>0</v>
      </c>
      <c r="CE428" s="105">
        <v>0</v>
      </c>
      <c r="CF428" s="105">
        <v>0</v>
      </c>
      <c r="CG428" s="105">
        <v>0</v>
      </c>
      <c r="CH428" s="105">
        <v>0</v>
      </c>
      <c r="CI428" s="105">
        <v>76</v>
      </c>
      <c r="CJ428" s="105">
        <v>13</v>
      </c>
      <c r="CK428" s="105">
        <v>74</v>
      </c>
      <c r="CL428" s="105">
        <v>12</v>
      </c>
      <c r="CM428" s="105">
        <v>10</v>
      </c>
      <c r="CN428" s="105">
        <v>3</v>
      </c>
      <c r="CO428" s="167"/>
      <c r="CP428" s="105" t="s">
        <v>102</v>
      </c>
      <c r="CQ428" s="105">
        <v>12</v>
      </c>
      <c r="CR428" s="105">
        <v>28</v>
      </c>
      <c r="CS428" s="105">
        <v>2</v>
      </c>
      <c r="CT428" s="105">
        <v>37</v>
      </c>
      <c r="CU428" s="105">
        <v>0</v>
      </c>
      <c r="CV428" s="105">
        <v>79</v>
      </c>
      <c r="CW428" s="105">
        <v>26</v>
      </c>
      <c r="CX428" s="105">
        <v>11</v>
      </c>
      <c r="CY428" s="105">
        <v>12</v>
      </c>
      <c r="CZ428" s="105">
        <v>3</v>
      </c>
      <c r="DA428" s="167"/>
      <c r="DB428" s="103" t="s">
        <v>102</v>
      </c>
      <c r="DC428" s="105">
        <v>197</v>
      </c>
      <c r="DD428" s="105">
        <v>401</v>
      </c>
      <c r="DE428" s="105">
        <v>13</v>
      </c>
      <c r="DF428" s="105">
        <v>0</v>
      </c>
      <c r="DG428" s="105">
        <v>92</v>
      </c>
      <c r="DH428" s="105">
        <v>70</v>
      </c>
      <c r="DI428" s="105">
        <v>297</v>
      </c>
      <c r="DJ428" s="105">
        <v>19</v>
      </c>
      <c r="DK428" s="105">
        <v>0</v>
      </c>
      <c r="DL428" s="105">
        <v>0</v>
      </c>
      <c r="DM428" s="105">
        <v>1</v>
      </c>
      <c r="DN428" s="105">
        <v>0</v>
      </c>
      <c r="DO428" s="105">
        <v>3</v>
      </c>
      <c r="DP428" s="105">
        <v>1</v>
      </c>
      <c r="DQ428" s="105">
        <v>30</v>
      </c>
      <c r="DR428" s="135"/>
      <c r="DS428" s="138" t="s">
        <v>259</v>
      </c>
      <c r="DT428" s="138" t="s">
        <v>4529</v>
      </c>
      <c r="DU428" s="138">
        <v>766</v>
      </c>
      <c r="DV428" s="138">
        <v>351</v>
      </c>
      <c r="DW428" s="139">
        <v>1446</v>
      </c>
      <c r="DX428" s="139">
        <v>1090</v>
      </c>
    </row>
    <row r="429" spans="1:128">
      <c r="A429" s="167" t="s">
        <v>260</v>
      </c>
      <c r="B429" s="13" t="s">
        <v>119</v>
      </c>
      <c r="C429" s="74">
        <v>451</v>
      </c>
      <c r="D429" s="74">
        <v>207</v>
      </c>
      <c r="E429" s="74">
        <v>210</v>
      </c>
      <c r="F429" s="74">
        <v>89</v>
      </c>
      <c r="G429" s="74">
        <v>0</v>
      </c>
      <c r="H429" s="74">
        <v>0</v>
      </c>
      <c r="I429" s="74">
        <v>19</v>
      </c>
      <c r="J429" s="74">
        <v>4</v>
      </c>
      <c r="K429" s="74">
        <v>0</v>
      </c>
      <c r="L429" s="74">
        <v>0</v>
      </c>
      <c r="M429" s="74">
        <v>301</v>
      </c>
      <c r="N429" s="74">
        <v>110</v>
      </c>
      <c r="O429" s="74">
        <v>3</v>
      </c>
      <c r="P429" s="74">
        <v>0</v>
      </c>
      <c r="Q429" s="74">
        <v>11</v>
      </c>
      <c r="R429" s="74">
        <v>3</v>
      </c>
      <c r="S429" s="74">
        <v>0</v>
      </c>
      <c r="T429" s="74">
        <v>0</v>
      </c>
      <c r="U429" s="67">
        <v>995</v>
      </c>
      <c r="V429" s="67">
        <v>413</v>
      </c>
      <c r="W429" s="167" t="s">
        <v>260</v>
      </c>
      <c r="X429" s="13" t="s">
        <v>119</v>
      </c>
      <c r="Y429" s="74">
        <v>9</v>
      </c>
      <c r="Z429" s="74">
        <v>5</v>
      </c>
      <c r="AA429" s="74">
        <v>6</v>
      </c>
      <c r="AB429" s="74">
        <v>1</v>
      </c>
      <c r="AC429" s="74">
        <v>0</v>
      </c>
      <c r="AD429" s="74">
        <v>0</v>
      </c>
      <c r="AE429" s="74">
        <v>2</v>
      </c>
      <c r="AF429" s="74">
        <v>0</v>
      </c>
      <c r="AG429" s="74">
        <v>0</v>
      </c>
      <c r="AH429" s="74">
        <v>0</v>
      </c>
      <c r="AI429" s="74">
        <v>41</v>
      </c>
      <c r="AJ429" s="74">
        <v>18</v>
      </c>
      <c r="AK429" s="74">
        <v>3</v>
      </c>
      <c r="AL429" s="74">
        <v>0</v>
      </c>
      <c r="AM429" s="74">
        <v>4</v>
      </c>
      <c r="AN429" s="74">
        <v>1</v>
      </c>
      <c r="AO429" s="74">
        <v>0</v>
      </c>
      <c r="AP429" s="74">
        <v>0</v>
      </c>
      <c r="AQ429" s="67">
        <v>65</v>
      </c>
      <c r="AR429" s="67">
        <v>25</v>
      </c>
      <c r="AS429" s="167" t="s">
        <v>260</v>
      </c>
      <c r="AT429" s="13" t="s">
        <v>119</v>
      </c>
      <c r="AU429" s="74">
        <v>10</v>
      </c>
      <c r="AV429" s="74">
        <v>8</v>
      </c>
      <c r="AW429" s="74">
        <v>0</v>
      </c>
      <c r="AX429" s="74">
        <v>1</v>
      </c>
      <c r="AY429" s="74">
        <v>0</v>
      </c>
      <c r="AZ429" s="74">
        <v>8</v>
      </c>
      <c r="BA429" s="74">
        <v>1</v>
      </c>
      <c r="BB429" s="74">
        <v>1</v>
      </c>
      <c r="BC429" s="74">
        <v>0</v>
      </c>
      <c r="BD429" s="67">
        <v>29</v>
      </c>
      <c r="BE429" s="76">
        <v>32</v>
      </c>
      <c r="BF429" s="74">
        <v>29</v>
      </c>
      <c r="BG429" s="74">
        <v>3</v>
      </c>
      <c r="BH429" s="74">
        <v>7</v>
      </c>
      <c r="BI429" s="74">
        <v>10</v>
      </c>
      <c r="BJ429" s="167" t="s">
        <v>260</v>
      </c>
      <c r="BK429" s="13" t="s">
        <v>119</v>
      </c>
      <c r="BL429" s="74">
        <v>0</v>
      </c>
      <c r="BM429" s="74">
        <v>335</v>
      </c>
      <c r="BN429" s="74">
        <v>13</v>
      </c>
      <c r="BO429" s="74">
        <v>0</v>
      </c>
      <c r="BP429" s="74">
        <v>0</v>
      </c>
      <c r="BQ429" s="74">
        <v>4</v>
      </c>
      <c r="BR429" s="74">
        <v>20</v>
      </c>
      <c r="BS429" s="74">
        <v>14</v>
      </c>
      <c r="BT429" s="74">
        <v>14</v>
      </c>
      <c r="BU429" s="167" t="s">
        <v>260</v>
      </c>
      <c r="BV429" s="13" t="s">
        <v>119</v>
      </c>
      <c r="BW429" s="74">
        <v>112</v>
      </c>
      <c r="BX429" s="74">
        <v>47</v>
      </c>
      <c r="BY429" s="74">
        <v>111</v>
      </c>
      <c r="BZ429" s="74">
        <v>46</v>
      </c>
      <c r="CA429" s="74">
        <v>40</v>
      </c>
      <c r="CB429" s="74">
        <v>20</v>
      </c>
      <c r="CC429" s="74">
        <v>5</v>
      </c>
      <c r="CD429" s="74">
        <v>0</v>
      </c>
      <c r="CE429" s="74">
        <v>0</v>
      </c>
      <c r="CF429" s="74">
        <v>0</v>
      </c>
      <c r="CG429" s="74">
        <v>0</v>
      </c>
      <c r="CH429" s="74">
        <v>0</v>
      </c>
      <c r="CI429" s="74">
        <v>8</v>
      </c>
      <c r="CJ429" s="74">
        <v>1</v>
      </c>
      <c r="CK429" s="74">
        <v>8</v>
      </c>
      <c r="CL429" s="74">
        <v>1</v>
      </c>
      <c r="CM429" s="74">
        <v>2</v>
      </c>
      <c r="CN429" s="74">
        <v>0</v>
      </c>
      <c r="CO429" s="167" t="s">
        <v>260</v>
      </c>
      <c r="CP429" s="13" t="s">
        <v>119</v>
      </c>
      <c r="CQ429" s="5">
        <v>12</v>
      </c>
      <c r="CR429" s="5">
        <v>10</v>
      </c>
      <c r="CS429" s="5">
        <v>0</v>
      </c>
      <c r="CT429" s="5">
        <v>55</v>
      </c>
      <c r="CU429" s="5">
        <v>2</v>
      </c>
      <c r="CV429" s="29">
        <v>79</v>
      </c>
      <c r="CW429" s="5">
        <v>24</v>
      </c>
      <c r="CX429" s="5">
        <v>21</v>
      </c>
      <c r="CY429" s="72">
        <v>6</v>
      </c>
      <c r="CZ429" s="5">
        <v>2</v>
      </c>
      <c r="DA429" s="167" t="s">
        <v>260</v>
      </c>
      <c r="DB429" s="13" t="s">
        <v>119</v>
      </c>
      <c r="DC429" s="74">
        <v>82</v>
      </c>
      <c r="DD429" s="74">
        <v>84</v>
      </c>
      <c r="DE429" s="74">
        <v>0</v>
      </c>
      <c r="DF429" s="74">
        <v>0</v>
      </c>
      <c r="DG429" s="74">
        <v>9</v>
      </c>
      <c r="DH429" s="74">
        <v>3</v>
      </c>
      <c r="DI429" s="74">
        <v>69</v>
      </c>
      <c r="DJ429" s="74">
        <v>33</v>
      </c>
      <c r="DK429" s="74">
        <v>1</v>
      </c>
      <c r="DL429" s="74">
        <v>0</v>
      </c>
      <c r="DM429" s="74">
        <v>0</v>
      </c>
      <c r="DN429" s="74">
        <v>0</v>
      </c>
      <c r="DO429" s="74">
        <v>0</v>
      </c>
      <c r="DP429" s="74">
        <v>0</v>
      </c>
      <c r="DQ429" s="74">
        <v>0</v>
      </c>
      <c r="DR429" s="135"/>
      <c r="DS429" s="138" t="s">
        <v>260</v>
      </c>
      <c r="DT429" s="138" t="s">
        <v>4530</v>
      </c>
      <c r="DU429" s="138">
        <v>125</v>
      </c>
      <c r="DV429" s="138">
        <v>42</v>
      </c>
      <c r="DW429" s="139">
        <v>709</v>
      </c>
      <c r="DX429" s="139">
        <v>281</v>
      </c>
    </row>
    <row r="430" spans="1:128">
      <c r="A430" s="167"/>
      <c r="B430" s="13" t="s">
        <v>120</v>
      </c>
      <c r="C430" s="74">
        <v>699</v>
      </c>
      <c r="D430" s="74">
        <v>337</v>
      </c>
      <c r="E430" s="74">
        <v>188</v>
      </c>
      <c r="F430" s="74">
        <v>90</v>
      </c>
      <c r="G430" s="74">
        <v>0</v>
      </c>
      <c r="H430" s="74">
        <v>0</v>
      </c>
      <c r="I430" s="74">
        <v>0</v>
      </c>
      <c r="J430" s="74">
        <v>0</v>
      </c>
      <c r="K430" s="74">
        <v>140</v>
      </c>
      <c r="L430" s="74">
        <v>40</v>
      </c>
      <c r="M430" s="74">
        <v>466</v>
      </c>
      <c r="N430" s="74">
        <v>225</v>
      </c>
      <c r="O430" s="74">
        <v>10</v>
      </c>
      <c r="P430" s="74">
        <v>1</v>
      </c>
      <c r="Q430" s="74">
        <v>140</v>
      </c>
      <c r="R430" s="74">
        <v>35</v>
      </c>
      <c r="S430" s="74">
        <v>0</v>
      </c>
      <c r="T430" s="74">
        <v>0</v>
      </c>
      <c r="U430" s="67">
        <v>1643</v>
      </c>
      <c r="V430" s="67">
        <v>728</v>
      </c>
      <c r="W430" s="167"/>
      <c r="X430" s="13" t="s">
        <v>120</v>
      </c>
      <c r="Y430" s="74">
        <v>1</v>
      </c>
      <c r="Z430" s="74">
        <v>0</v>
      </c>
      <c r="AA430" s="74">
        <v>1</v>
      </c>
      <c r="AB430" s="74">
        <v>1</v>
      </c>
      <c r="AC430" s="74">
        <v>0</v>
      </c>
      <c r="AD430" s="74">
        <v>0</v>
      </c>
      <c r="AE430" s="74">
        <v>0</v>
      </c>
      <c r="AF430" s="74">
        <v>0</v>
      </c>
      <c r="AG430" s="74">
        <v>0</v>
      </c>
      <c r="AH430" s="74">
        <v>0</v>
      </c>
      <c r="AI430" s="74">
        <v>97</v>
      </c>
      <c r="AJ430" s="74">
        <v>38</v>
      </c>
      <c r="AK430" s="74">
        <v>3</v>
      </c>
      <c r="AL430" s="74">
        <v>0</v>
      </c>
      <c r="AM430" s="74">
        <v>30</v>
      </c>
      <c r="AN430" s="74">
        <v>0</v>
      </c>
      <c r="AO430" s="74">
        <v>0</v>
      </c>
      <c r="AP430" s="74">
        <v>0</v>
      </c>
      <c r="AQ430" s="67">
        <v>132</v>
      </c>
      <c r="AR430" s="67">
        <v>39</v>
      </c>
      <c r="AS430" s="167"/>
      <c r="AT430" s="13" t="s">
        <v>120</v>
      </c>
      <c r="AU430" s="74">
        <v>5</v>
      </c>
      <c r="AV430" s="74">
        <v>3</v>
      </c>
      <c r="AW430" s="74">
        <v>0</v>
      </c>
      <c r="AX430" s="74">
        <v>0</v>
      </c>
      <c r="AY430" s="74">
        <v>2</v>
      </c>
      <c r="AZ430" s="74">
        <v>4</v>
      </c>
      <c r="BA430" s="74">
        <v>1</v>
      </c>
      <c r="BB430" s="74">
        <v>2</v>
      </c>
      <c r="BC430" s="74">
        <v>0</v>
      </c>
      <c r="BD430" s="67">
        <v>17</v>
      </c>
      <c r="BE430" s="76">
        <v>19</v>
      </c>
      <c r="BF430" s="74">
        <v>13</v>
      </c>
      <c r="BG430" s="74">
        <v>13</v>
      </c>
      <c r="BH430" s="74">
        <v>0</v>
      </c>
      <c r="BI430" s="74">
        <v>1</v>
      </c>
      <c r="BJ430" s="167"/>
      <c r="BK430" s="13" t="s">
        <v>120</v>
      </c>
      <c r="BL430" s="74">
        <v>0</v>
      </c>
      <c r="BM430" s="74">
        <v>550</v>
      </c>
      <c r="BN430" s="74">
        <v>0</v>
      </c>
      <c r="BO430" s="74">
        <v>0</v>
      </c>
      <c r="BP430" s="74">
        <v>0</v>
      </c>
      <c r="BQ430" s="74">
        <v>17</v>
      </c>
      <c r="BR430" s="74">
        <v>19</v>
      </c>
      <c r="BS430" s="74">
        <v>8</v>
      </c>
      <c r="BT430" s="74">
        <v>8</v>
      </c>
      <c r="BU430" s="167"/>
      <c r="BV430" s="13" t="s">
        <v>120</v>
      </c>
      <c r="BW430" s="74">
        <v>240</v>
      </c>
      <c r="BX430" s="74">
        <v>117</v>
      </c>
      <c r="BY430" s="74">
        <v>240</v>
      </c>
      <c r="BZ430" s="74">
        <v>117</v>
      </c>
      <c r="CA430" s="74">
        <v>112</v>
      </c>
      <c r="CB430" s="74">
        <v>52</v>
      </c>
      <c r="CC430" s="74">
        <v>9</v>
      </c>
      <c r="CD430" s="74">
        <v>1</v>
      </c>
      <c r="CE430" s="74">
        <v>9</v>
      </c>
      <c r="CF430" s="74">
        <v>1</v>
      </c>
      <c r="CG430" s="74">
        <v>4</v>
      </c>
      <c r="CH430" s="74">
        <v>0</v>
      </c>
      <c r="CI430" s="74">
        <v>50</v>
      </c>
      <c r="CJ430" s="74">
        <v>1</v>
      </c>
      <c r="CK430" s="74">
        <v>50</v>
      </c>
      <c r="CL430" s="74">
        <v>1</v>
      </c>
      <c r="CM430" s="74">
        <v>19</v>
      </c>
      <c r="CN430" s="74">
        <v>1</v>
      </c>
      <c r="CO430" s="167"/>
      <c r="CP430" s="13" t="s">
        <v>120</v>
      </c>
      <c r="CQ430" s="5">
        <v>26</v>
      </c>
      <c r="CR430" s="5">
        <v>20</v>
      </c>
      <c r="CS430" s="5">
        <v>1</v>
      </c>
      <c r="CT430" s="5">
        <v>3</v>
      </c>
      <c r="CU430" s="5">
        <v>1</v>
      </c>
      <c r="CV430" s="29">
        <v>51</v>
      </c>
      <c r="CW430" s="5">
        <v>20</v>
      </c>
      <c r="CX430" s="5">
        <v>24</v>
      </c>
      <c r="CY430" s="72">
        <v>12</v>
      </c>
      <c r="CZ430" s="5">
        <v>7</v>
      </c>
      <c r="DA430" s="167"/>
      <c r="DB430" s="13" t="s">
        <v>120</v>
      </c>
      <c r="DC430" s="74">
        <v>406</v>
      </c>
      <c r="DD430" s="74">
        <v>507</v>
      </c>
      <c r="DE430" s="74">
        <v>120</v>
      </c>
      <c r="DF430" s="74">
        <v>35</v>
      </c>
      <c r="DG430" s="74">
        <v>65</v>
      </c>
      <c r="DH430" s="74">
        <v>1</v>
      </c>
      <c r="DI430" s="74">
        <v>578</v>
      </c>
      <c r="DJ430" s="74">
        <v>82</v>
      </c>
      <c r="DK430" s="74">
        <v>2</v>
      </c>
      <c r="DL430" s="74">
        <v>0</v>
      </c>
      <c r="DM430" s="74">
        <v>0</v>
      </c>
      <c r="DN430" s="74">
        <v>0</v>
      </c>
      <c r="DO430" s="74">
        <v>0</v>
      </c>
      <c r="DP430" s="74">
        <v>0</v>
      </c>
      <c r="DQ430" s="74">
        <v>0</v>
      </c>
      <c r="DR430" s="135"/>
      <c r="DS430" s="138" t="s">
        <v>260</v>
      </c>
      <c r="DT430" s="138" t="s">
        <v>4531</v>
      </c>
      <c r="DU430" s="138">
        <v>299</v>
      </c>
      <c r="DV430" s="138">
        <v>135</v>
      </c>
      <c r="DW430" s="139">
        <v>1100</v>
      </c>
      <c r="DX430" s="139">
        <v>1796</v>
      </c>
    </row>
    <row r="431" spans="1:128">
      <c r="A431" s="167"/>
      <c r="B431" s="103" t="s">
        <v>102</v>
      </c>
      <c r="C431" s="105">
        <v>1150</v>
      </c>
      <c r="D431" s="105">
        <v>544</v>
      </c>
      <c r="E431" s="105">
        <v>398</v>
      </c>
      <c r="F431" s="105">
        <v>179</v>
      </c>
      <c r="G431" s="105">
        <v>0</v>
      </c>
      <c r="H431" s="105">
        <v>0</v>
      </c>
      <c r="I431" s="105">
        <v>19</v>
      </c>
      <c r="J431" s="105">
        <v>4</v>
      </c>
      <c r="K431" s="105">
        <v>140</v>
      </c>
      <c r="L431" s="105">
        <v>40</v>
      </c>
      <c r="M431" s="105">
        <v>767</v>
      </c>
      <c r="N431" s="105">
        <v>335</v>
      </c>
      <c r="O431" s="105">
        <v>13</v>
      </c>
      <c r="P431" s="105">
        <v>1</v>
      </c>
      <c r="Q431" s="105">
        <v>151</v>
      </c>
      <c r="R431" s="105">
        <v>38</v>
      </c>
      <c r="S431" s="105">
        <v>0</v>
      </c>
      <c r="T431" s="105">
        <v>0</v>
      </c>
      <c r="U431" s="105">
        <v>2638</v>
      </c>
      <c r="V431" s="105">
        <v>1141</v>
      </c>
      <c r="W431" s="167"/>
      <c r="X431" s="103" t="s">
        <v>102</v>
      </c>
      <c r="Y431" s="105">
        <v>10</v>
      </c>
      <c r="Z431" s="105">
        <v>5</v>
      </c>
      <c r="AA431" s="105">
        <v>7</v>
      </c>
      <c r="AB431" s="105">
        <v>2</v>
      </c>
      <c r="AC431" s="105">
        <v>0</v>
      </c>
      <c r="AD431" s="105">
        <v>0</v>
      </c>
      <c r="AE431" s="105">
        <v>2</v>
      </c>
      <c r="AF431" s="105">
        <v>0</v>
      </c>
      <c r="AG431" s="105">
        <v>0</v>
      </c>
      <c r="AH431" s="105">
        <v>0</v>
      </c>
      <c r="AI431" s="105">
        <v>138</v>
      </c>
      <c r="AJ431" s="105">
        <v>56</v>
      </c>
      <c r="AK431" s="105">
        <v>6</v>
      </c>
      <c r="AL431" s="105">
        <v>0</v>
      </c>
      <c r="AM431" s="105">
        <v>34</v>
      </c>
      <c r="AN431" s="105">
        <v>1</v>
      </c>
      <c r="AO431" s="105">
        <v>0</v>
      </c>
      <c r="AP431" s="105">
        <v>0</v>
      </c>
      <c r="AQ431" s="105">
        <v>197</v>
      </c>
      <c r="AR431" s="105">
        <v>64</v>
      </c>
      <c r="AS431" s="167"/>
      <c r="AT431" s="103" t="s">
        <v>102</v>
      </c>
      <c r="AU431" s="105">
        <v>15</v>
      </c>
      <c r="AV431" s="105">
        <v>11</v>
      </c>
      <c r="AW431" s="105">
        <v>0</v>
      </c>
      <c r="AX431" s="105">
        <v>1</v>
      </c>
      <c r="AY431" s="105">
        <v>2</v>
      </c>
      <c r="AZ431" s="105">
        <v>12</v>
      </c>
      <c r="BA431" s="105">
        <v>2</v>
      </c>
      <c r="BB431" s="105">
        <v>3</v>
      </c>
      <c r="BC431" s="105">
        <v>0</v>
      </c>
      <c r="BD431" s="105">
        <v>46</v>
      </c>
      <c r="BE431" s="105">
        <v>51</v>
      </c>
      <c r="BF431" s="105">
        <v>42</v>
      </c>
      <c r="BG431" s="105">
        <v>16</v>
      </c>
      <c r="BH431" s="105">
        <v>7</v>
      </c>
      <c r="BI431" s="105">
        <v>11</v>
      </c>
      <c r="BJ431" s="167"/>
      <c r="BK431" s="103" t="s">
        <v>102</v>
      </c>
      <c r="BL431" s="105">
        <v>0</v>
      </c>
      <c r="BM431" s="105">
        <v>885</v>
      </c>
      <c r="BN431" s="105">
        <v>13</v>
      </c>
      <c r="BO431" s="105">
        <v>0</v>
      </c>
      <c r="BP431" s="105">
        <v>0</v>
      </c>
      <c r="BQ431" s="105">
        <v>21</v>
      </c>
      <c r="BR431" s="105">
        <v>39</v>
      </c>
      <c r="BS431" s="105">
        <v>22</v>
      </c>
      <c r="BT431" s="105">
        <v>22</v>
      </c>
      <c r="BU431" s="167"/>
      <c r="BV431" s="103" t="s">
        <v>102</v>
      </c>
      <c r="BW431" s="105">
        <v>352</v>
      </c>
      <c r="BX431" s="105">
        <v>164</v>
      </c>
      <c r="BY431" s="105">
        <v>351</v>
      </c>
      <c r="BZ431" s="105">
        <v>163</v>
      </c>
      <c r="CA431" s="105">
        <v>152</v>
      </c>
      <c r="CB431" s="105">
        <v>72</v>
      </c>
      <c r="CC431" s="105">
        <v>14</v>
      </c>
      <c r="CD431" s="105">
        <v>1</v>
      </c>
      <c r="CE431" s="105">
        <v>9</v>
      </c>
      <c r="CF431" s="105">
        <v>1</v>
      </c>
      <c r="CG431" s="105">
        <v>4</v>
      </c>
      <c r="CH431" s="105">
        <v>0</v>
      </c>
      <c r="CI431" s="105">
        <v>58</v>
      </c>
      <c r="CJ431" s="105">
        <v>2</v>
      </c>
      <c r="CK431" s="105">
        <v>58</v>
      </c>
      <c r="CL431" s="105">
        <v>2</v>
      </c>
      <c r="CM431" s="105">
        <v>21</v>
      </c>
      <c r="CN431" s="105">
        <v>1</v>
      </c>
      <c r="CO431" s="167"/>
      <c r="CP431" s="105" t="s">
        <v>102</v>
      </c>
      <c r="CQ431" s="105">
        <v>38</v>
      </c>
      <c r="CR431" s="105">
        <v>30</v>
      </c>
      <c r="CS431" s="105">
        <v>1</v>
      </c>
      <c r="CT431" s="105">
        <v>58</v>
      </c>
      <c r="CU431" s="105">
        <v>3</v>
      </c>
      <c r="CV431" s="105">
        <v>130</v>
      </c>
      <c r="CW431" s="105">
        <v>44</v>
      </c>
      <c r="CX431" s="105">
        <v>45</v>
      </c>
      <c r="CY431" s="105">
        <v>18</v>
      </c>
      <c r="CZ431" s="105">
        <v>9</v>
      </c>
      <c r="DA431" s="167"/>
      <c r="DB431" s="103" t="s">
        <v>102</v>
      </c>
      <c r="DC431" s="105">
        <v>488</v>
      </c>
      <c r="DD431" s="105">
        <v>591</v>
      </c>
      <c r="DE431" s="105">
        <v>120</v>
      </c>
      <c r="DF431" s="105">
        <v>35</v>
      </c>
      <c r="DG431" s="105">
        <v>74</v>
      </c>
      <c r="DH431" s="105">
        <v>4</v>
      </c>
      <c r="DI431" s="105">
        <v>647</v>
      </c>
      <c r="DJ431" s="105">
        <v>115</v>
      </c>
      <c r="DK431" s="105">
        <v>3</v>
      </c>
      <c r="DL431" s="105">
        <v>0</v>
      </c>
      <c r="DM431" s="105">
        <v>0</v>
      </c>
      <c r="DN431" s="105">
        <v>0</v>
      </c>
      <c r="DO431" s="105">
        <v>0</v>
      </c>
      <c r="DP431" s="105">
        <v>0</v>
      </c>
      <c r="DQ431" s="105">
        <v>0</v>
      </c>
      <c r="DR431" s="135"/>
      <c r="DS431" s="138" t="s">
        <v>260</v>
      </c>
      <c r="DT431" s="138" t="s">
        <v>4532</v>
      </c>
      <c r="DU431" s="138">
        <v>424</v>
      </c>
      <c r="DV431" s="138">
        <v>177</v>
      </c>
      <c r="DW431" s="139">
        <v>1809</v>
      </c>
      <c r="DX431" s="139">
        <v>2077</v>
      </c>
    </row>
    <row r="432" spans="1:128">
      <c r="A432" s="167" t="s">
        <v>261</v>
      </c>
      <c r="B432" s="13" t="s">
        <v>119</v>
      </c>
      <c r="C432" s="74">
        <v>1018</v>
      </c>
      <c r="D432" s="74">
        <v>495</v>
      </c>
      <c r="E432" s="74">
        <v>214</v>
      </c>
      <c r="F432" s="74">
        <v>107</v>
      </c>
      <c r="G432" s="74">
        <v>28</v>
      </c>
      <c r="H432" s="74">
        <v>13</v>
      </c>
      <c r="I432" s="74">
        <v>100</v>
      </c>
      <c r="J432" s="74">
        <v>60</v>
      </c>
      <c r="K432" s="74">
        <v>200</v>
      </c>
      <c r="L432" s="74">
        <v>93</v>
      </c>
      <c r="M432" s="74">
        <v>277</v>
      </c>
      <c r="N432" s="74">
        <v>118</v>
      </c>
      <c r="O432" s="74">
        <v>11</v>
      </c>
      <c r="P432" s="74">
        <v>0</v>
      </c>
      <c r="Q432" s="74">
        <v>235</v>
      </c>
      <c r="R432" s="74">
        <v>51</v>
      </c>
      <c r="S432" s="74">
        <v>0</v>
      </c>
      <c r="T432" s="74">
        <v>0</v>
      </c>
      <c r="U432" s="67">
        <v>2083</v>
      </c>
      <c r="V432" s="67">
        <v>937</v>
      </c>
      <c r="W432" s="167" t="s">
        <v>261</v>
      </c>
      <c r="X432" s="13" t="s">
        <v>119</v>
      </c>
      <c r="Y432" s="74">
        <v>20</v>
      </c>
      <c r="Z432" s="74">
        <v>9</v>
      </c>
      <c r="AA432" s="74">
        <v>9</v>
      </c>
      <c r="AB432" s="74">
        <v>6</v>
      </c>
      <c r="AC432" s="74">
        <v>0</v>
      </c>
      <c r="AD432" s="74">
        <v>0</v>
      </c>
      <c r="AE432" s="74">
        <v>5</v>
      </c>
      <c r="AF432" s="74">
        <v>2</v>
      </c>
      <c r="AG432" s="74">
        <v>8</v>
      </c>
      <c r="AH432" s="74">
        <v>3</v>
      </c>
      <c r="AI432" s="74">
        <v>43</v>
      </c>
      <c r="AJ432" s="74">
        <v>15</v>
      </c>
      <c r="AK432" s="74">
        <v>4</v>
      </c>
      <c r="AL432" s="74">
        <v>0</v>
      </c>
      <c r="AM432" s="74">
        <v>69</v>
      </c>
      <c r="AN432" s="74">
        <v>16</v>
      </c>
      <c r="AO432" s="74">
        <v>0</v>
      </c>
      <c r="AP432" s="74">
        <v>0</v>
      </c>
      <c r="AQ432" s="67">
        <v>158</v>
      </c>
      <c r="AR432" s="67">
        <v>51</v>
      </c>
      <c r="AS432" s="167" t="s">
        <v>261</v>
      </c>
      <c r="AT432" s="13" t="s">
        <v>119</v>
      </c>
      <c r="AU432" s="74">
        <v>22</v>
      </c>
      <c r="AV432" s="74">
        <v>8</v>
      </c>
      <c r="AW432" s="74">
        <v>1</v>
      </c>
      <c r="AX432" s="74">
        <v>3</v>
      </c>
      <c r="AY432" s="74">
        <v>4</v>
      </c>
      <c r="AZ432" s="74">
        <v>8</v>
      </c>
      <c r="BA432" s="74">
        <v>1</v>
      </c>
      <c r="BB432" s="74">
        <v>5</v>
      </c>
      <c r="BC432" s="74">
        <v>0</v>
      </c>
      <c r="BD432" s="67">
        <v>52</v>
      </c>
      <c r="BE432" s="76">
        <v>47</v>
      </c>
      <c r="BF432" s="74">
        <v>22</v>
      </c>
      <c r="BG432" s="74">
        <v>0</v>
      </c>
      <c r="BH432" s="74">
        <v>1</v>
      </c>
      <c r="BI432" s="74">
        <v>7</v>
      </c>
      <c r="BJ432" s="167" t="s">
        <v>261</v>
      </c>
      <c r="BK432" s="13" t="s">
        <v>119</v>
      </c>
      <c r="BL432" s="74">
        <v>0</v>
      </c>
      <c r="BM432" s="74">
        <v>860</v>
      </c>
      <c r="BN432" s="74">
        <v>2</v>
      </c>
      <c r="BO432" s="74">
        <v>0</v>
      </c>
      <c r="BP432" s="74">
        <v>0</v>
      </c>
      <c r="BQ432" s="74">
        <v>0</v>
      </c>
      <c r="BR432" s="74">
        <v>46</v>
      </c>
      <c r="BS432" s="74">
        <v>34</v>
      </c>
      <c r="BT432" s="74">
        <v>34</v>
      </c>
      <c r="BU432" s="167" t="s">
        <v>261</v>
      </c>
      <c r="BV432" s="13" t="s">
        <v>119</v>
      </c>
      <c r="BW432" s="74">
        <v>244</v>
      </c>
      <c r="BX432" s="74">
        <v>124</v>
      </c>
      <c r="BY432" s="74">
        <v>240</v>
      </c>
      <c r="BZ432" s="74">
        <v>123</v>
      </c>
      <c r="CA432" s="74">
        <v>149</v>
      </c>
      <c r="CB432" s="74">
        <v>85</v>
      </c>
      <c r="CC432" s="74">
        <v>13</v>
      </c>
      <c r="CD432" s="74">
        <v>0</v>
      </c>
      <c r="CE432" s="74">
        <v>13</v>
      </c>
      <c r="CF432" s="74">
        <v>0</v>
      </c>
      <c r="CG432" s="74">
        <v>4</v>
      </c>
      <c r="CH432" s="74">
        <v>0</v>
      </c>
      <c r="CI432" s="74">
        <v>165</v>
      </c>
      <c r="CJ432" s="74">
        <v>41</v>
      </c>
      <c r="CK432" s="74">
        <v>162</v>
      </c>
      <c r="CL432" s="74">
        <v>39</v>
      </c>
      <c r="CM432" s="74">
        <v>70</v>
      </c>
      <c r="CN432" s="74">
        <v>20</v>
      </c>
      <c r="CO432" s="167" t="s">
        <v>261</v>
      </c>
      <c r="CP432" s="13" t="s">
        <v>119</v>
      </c>
      <c r="CQ432" s="5">
        <v>54</v>
      </c>
      <c r="CR432" s="5">
        <v>9</v>
      </c>
      <c r="CS432" s="5">
        <v>0</v>
      </c>
      <c r="CT432" s="5">
        <v>50</v>
      </c>
      <c r="CU432" s="5">
        <v>0</v>
      </c>
      <c r="CV432" s="29">
        <v>113</v>
      </c>
      <c r="CW432" s="5">
        <v>39</v>
      </c>
      <c r="CX432" s="5">
        <v>29</v>
      </c>
      <c r="CY432" s="72">
        <v>19</v>
      </c>
      <c r="CZ432" s="5">
        <v>7</v>
      </c>
      <c r="DA432" s="167" t="s">
        <v>261</v>
      </c>
      <c r="DB432" s="13" t="s">
        <v>119</v>
      </c>
      <c r="DC432" s="74">
        <v>47</v>
      </c>
      <c r="DD432" s="74">
        <v>74</v>
      </c>
      <c r="DE432" s="74">
        <v>25</v>
      </c>
      <c r="DF432" s="74">
        <v>2</v>
      </c>
      <c r="DG432" s="74">
        <v>41</v>
      </c>
      <c r="DH432" s="74">
        <v>2</v>
      </c>
      <c r="DI432" s="74">
        <v>29</v>
      </c>
      <c r="DJ432" s="74">
        <v>102</v>
      </c>
      <c r="DK432" s="74">
        <v>33</v>
      </c>
      <c r="DL432" s="74">
        <v>0</v>
      </c>
      <c r="DM432" s="74">
        <v>0</v>
      </c>
      <c r="DN432" s="74">
        <v>0</v>
      </c>
      <c r="DO432" s="74">
        <v>0</v>
      </c>
      <c r="DP432" s="74">
        <v>8</v>
      </c>
      <c r="DQ432" s="74">
        <v>0</v>
      </c>
      <c r="DR432" s="135"/>
      <c r="DS432" s="138" t="s">
        <v>261</v>
      </c>
      <c r="DT432" s="138" t="s">
        <v>4533</v>
      </c>
      <c r="DU432" s="138">
        <v>422</v>
      </c>
      <c r="DV432" s="138">
        <v>223</v>
      </c>
      <c r="DW432" s="139">
        <v>1726</v>
      </c>
      <c r="DX432" s="139">
        <v>355</v>
      </c>
    </row>
    <row r="433" spans="1:128">
      <c r="A433" s="167"/>
      <c r="B433" s="13" t="s">
        <v>120</v>
      </c>
      <c r="C433" s="74">
        <v>0</v>
      </c>
      <c r="D433" s="74">
        <v>0</v>
      </c>
      <c r="E433" s="74">
        <v>0</v>
      </c>
      <c r="F433" s="74">
        <v>0</v>
      </c>
      <c r="G433" s="74">
        <v>0</v>
      </c>
      <c r="H433" s="74">
        <v>0</v>
      </c>
      <c r="I433" s="74">
        <v>0</v>
      </c>
      <c r="J433" s="74">
        <v>0</v>
      </c>
      <c r="K433" s="74">
        <v>0</v>
      </c>
      <c r="L433" s="74">
        <v>0</v>
      </c>
      <c r="M433" s="74">
        <v>0</v>
      </c>
      <c r="N433" s="74">
        <v>0</v>
      </c>
      <c r="O433" s="74">
        <v>0</v>
      </c>
      <c r="P433" s="74">
        <v>0</v>
      </c>
      <c r="Q433" s="74">
        <v>0</v>
      </c>
      <c r="R433" s="74">
        <v>0</v>
      </c>
      <c r="S433" s="74">
        <v>0</v>
      </c>
      <c r="T433" s="74">
        <v>0</v>
      </c>
      <c r="U433" s="67">
        <v>0</v>
      </c>
      <c r="V433" s="67">
        <v>0</v>
      </c>
      <c r="W433" s="167"/>
      <c r="X433" s="13" t="s">
        <v>120</v>
      </c>
      <c r="Y433" s="74">
        <v>0</v>
      </c>
      <c r="Z433" s="74">
        <v>0</v>
      </c>
      <c r="AA433" s="74">
        <v>0</v>
      </c>
      <c r="AB433" s="74">
        <v>0</v>
      </c>
      <c r="AC433" s="74">
        <v>0</v>
      </c>
      <c r="AD433" s="74">
        <v>0</v>
      </c>
      <c r="AE433" s="74">
        <v>0</v>
      </c>
      <c r="AF433" s="74">
        <v>0</v>
      </c>
      <c r="AG433" s="74">
        <v>0</v>
      </c>
      <c r="AH433" s="74">
        <v>0</v>
      </c>
      <c r="AI433" s="74">
        <v>0</v>
      </c>
      <c r="AJ433" s="74">
        <v>0</v>
      </c>
      <c r="AK433" s="74">
        <v>0</v>
      </c>
      <c r="AL433" s="74">
        <v>0</v>
      </c>
      <c r="AM433" s="74">
        <v>0</v>
      </c>
      <c r="AN433" s="74">
        <v>0</v>
      </c>
      <c r="AO433" s="74">
        <v>0</v>
      </c>
      <c r="AP433" s="74">
        <v>0</v>
      </c>
      <c r="AQ433" s="67">
        <v>0</v>
      </c>
      <c r="AR433" s="67">
        <v>0</v>
      </c>
      <c r="AS433" s="167"/>
      <c r="AT433" s="13" t="s">
        <v>120</v>
      </c>
      <c r="AU433" s="74">
        <v>0</v>
      </c>
      <c r="AV433" s="74">
        <v>0</v>
      </c>
      <c r="AW433" s="74">
        <v>0</v>
      </c>
      <c r="AX433" s="74">
        <v>0</v>
      </c>
      <c r="AY433" s="74">
        <v>0</v>
      </c>
      <c r="AZ433" s="74">
        <v>0</v>
      </c>
      <c r="BA433" s="74">
        <v>0</v>
      </c>
      <c r="BB433" s="74">
        <v>0</v>
      </c>
      <c r="BC433" s="74">
        <v>0</v>
      </c>
      <c r="BD433" s="67">
        <v>0</v>
      </c>
      <c r="BE433" s="76">
        <v>0</v>
      </c>
      <c r="BF433" s="74">
        <v>0</v>
      </c>
      <c r="BG433" s="74">
        <v>0</v>
      </c>
      <c r="BH433" s="74">
        <v>0</v>
      </c>
      <c r="BI433" s="74">
        <v>0</v>
      </c>
      <c r="BJ433" s="167"/>
      <c r="BK433" s="13" t="s">
        <v>120</v>
      </c>
      <c r="BL433" s="74">
        <v>0</v>
      </c>
      <c r="BM433" s="74">
        <v>0</v>
      </c>
      <c r="BN433" s="74">
        <v>0</v>
      </c>
      <c r="BO433" s="74">
        <v>0</v>
      </c>
      <c r="BP433" s="74">
        <v>0</v>
      </c>
      <c r="BQ433" s="74">
        <v>0</v>
      </c>
      <c r="BR433" s="74">
        <v>0</v>
      </c>
      <c r="BS433" s="74">
        <v>0</v>
      </c>
      <c r="BT433" s="74">
        <v>0</v>
      </c>
      <c r="BU433" s="167"/>
      <c r="BV433" s="13" t="s">
        <v>120</v>
      </c>
      <c r="BW433" s="74">
        <v>0</v>
      </c>
      <c r="BX433" s="74">
        <v>0</v>
      </c>
      <c r="BY433" s="74">
        <v>0</v>
      </c>
      <c r="BZ433" s="74">
        <v>0</v>
      </c>
      <c r="CA433" s="74">
        <v>0</v>
      </c>
      <c r="CB433" s="74">
        <v>0</v>
      </c>
      <c r="CC433" s="74">
        <v>0</v>
      </c>
      <c r="CD433" s="74">
        <v>0</v>
      </c>
      <c r="CE433" s="74">
        <v>0</v>
      </c>
      <c r="CF433" s="74">
        <v>0</v>
      </c>
      <c r="CG433" s="74">
        <v>0</v>
      </c>
      <c r="CH433" s="74">
        <v>0</v>
      </c>
      <c r="CI433" s="74">
        <v>0</v>
      </c>
      <c r="CJ433" s="74">
        <v>0</v>
      </c>
      <c r="CK433" s="74">
        <v>0</v>
      </c>
      <c r="CL433" s="74">
        <v>0</v>
      </c>
      <c r="CM433" s="74">
        <v>0</v>
      </c>
      <c r="CN433" s="74">
        <v>0</v>
      </c>
      <c r="CO433" s="167"/>
      <c r="CP433" s="13" t="s">
        <v>120</v>
      </c>
      <c r="CQ433" s="5">
        <v>0</v>
      </c>
      <c r="CR433" s="5">
        <v>0</v>
      </c>
      <c r="CS433" s="5">
        <v>0</v>
      </c>
      <c r="CT433" s="5">
        <v>0</v>
      </c>
      <c r="CU433" s="5">
        <v>0</v>
      </c>
      <c r="CV433" s="29">
        <v>0</v>
      </c>
      <c r="CW433" s="5">
        <v>0</v>
      </c>
      <c r="CX433" s="5">
        <v>0</v>
      </c>
      <c r="CY433" s="72">
        <v>0</v>
      </c>
      <c r="CZ433" s="5">
        <v>0</v>
      </c>
      <c r="DA433" s="167"/>
      <c r="DB433" s="13" t="s">
        <v>120</v>
      </c>
      <c r="DC433" s="74">
        <v>0</v>
      </c>
      <c r="DD433" s="74">
        <v>0</v>
      </c>
      <c r="DE433" s="74">
        <v>0</v>
      </c>
      <c r="DF433" s="74">
        <v>0</v>
      </c>
      <c r="DG433" s="74">
        <v>0</v>
      </c>
      <c r="DH433" s="74">
        <v>0</v>
      </c>
      <c r="DI433" s="74">
        <v>0</v>
      </c>
      <c r="DJ433" s="74">
        <v>0</v>
      </c>
      <c r="DK433" s="74">
        <v>0</v>
      </c>
      <c r="DL433" s="74">
        <v>0</v>
      </c>
      <c r="DM433" s="74">
        <v>0</v>
      </c>
      <c r="DN433" s="74">
        <v>0</v>
      </c>
      <c r="DO433" s="74">
        <v>0</v>
      </c>
      <c r="DP433" s="74">
        <v>0</v>
      </c>
      <c r="DQ433" s="74">
        <v>0</v>
      </c>
      <c r="DR433" s="135"/>
      <c r="DS433" s="138" t="s">
        <v>261</v>
      </c>
      <c r="DT433" s="138" t="s">
        <v>4534</v>
      </c>
      <c r="DU433" s="138">
        <v>0</v>
      </c>
      <c r="DV433" s="138">
        <v>0</v>
      </c>
      <c r="DW433" s="139">
        <v>0</v>
      </c>
      <c r="DX433" s="139">
        <v>0</v>
      </c>
    </row>
    <row r="434" spans="1:128">
      <c r="A434" s="167"/>
      <c r="B434" s="103" t="s">
        <v>102</v>
      </c>
      <c r="C434" s="105">
        <v>1018</v>
      </c>
      <c r="D434" s="105">
        <v>495</v>
      </c>
      <c r="E434" s="105">
        <v>214</v>
      </c>
      <c r="F434" s="105">
        <v>107</v>
      </c>
      <c r="G434" s="105">
        <v>28</v>
      </c>
      <c r="H434" s="105">
        <v>13</v>
      </c>
      <c r="I434" s="105">
        <v>100</v>
      </c>
      <c r="J434" s="105">
        <v>60</v>
      </c>
      <c r="K434" s="105">
        <v>200</v>
      </c>
      <c r="L434" s="105">
        <v>93</v>
      </c>
      <c r="M434" s="105">
        <v>277</v>
      </c>
      <c r="N434" s="105">
        <v>118</v>
      </c>
      <c r="O434" s="105">
        <v>11</v>
      </c>
      <c r="P434" s="105">
        <v>0</v>
      </c>
      <c r="Q434" s="105">
        <v>235</v>
      </c>
      <c r="R434" s="105">
        <v>51</v>
      </c>
      <c r="S434" s="105">
        <v>0</v>
      </c>
      <c r="T434" s="105">
        <v>0</v>
      </c>
      <c r="U434" s="105">
        <v>2083</v>
      </c>
      <c r="V434" s="105">
        <v>937</v>
      </c>
      <c r="W434" s="167"/>
      <c r="X434" s="103" t="s">
        <v>102</v>
      </c>
      <c r="Y434" s="105">
        <v>20</v>
      </c>
      <c r="Z434" s="105">
        <v>9</v>
      </c>
      <c r="AA434" s="105">
        <v>9</v>
      </c>
      <c r="AB434" s="105">
        <v>6</v>
      </c>
      <c r="AC434" s="105">
        <v>0</v>
      </c>
      <c r="AD434" s="105">
        <v>0</v>
      </c>
      <c r="AE434" s="105">
        <v>5</v>
      </c>
      <c r="AF434" s="105">
        <v>2</v>
      </c>
      <c r="AG434" s="105">
        <v>8</v>
      </c>
      <c r="AH434" s="105">
        <v>3</v>
      </c>
      <c r="AI434" s="105">
        <v>43</v>
      </c>
      <c r="AJ434" s="105">
        <v>15</v>
      </c>
      <c r="AK434" s="105">
        <v>4</v>
      </c>
      <c r="AL434" s="105">
        <v>0</v>
      </c>
      <c r="AM434" s="105">
        <v>69</v>
      </c>
      <c r="AN434" s="105">
        <v>16</v>
      </c>
      <c r="AO434" s="105">
        <v>0</v>
      </c>
      <c r="AP434" s="105">
        <v>0</v>
      </c>
      <c r="AQ434" s="105">
        <v>158</v>
      </c>
      <c r="AR434" s="105">
        <v>51</v>
      </c>
      <c r="AS434" s="167"/>
      <c r="AT434" s="103" t="s">
        <v>102</v>
      </c>
      <c r="AU434" s="105">
        <v>22</v>
      </c>
      <c r="AV434" s="105">
        <v>8</v>
      </c>
      <c r="AW434" s="105">
        <v>1</v>
      </c>
      <c r="AX434" s="105">
        <v>3</v>
      </c>
      <c r="AY434" s="105">
        <v>4</v>
      </c>
      <c r="AZ434" s="105">
        <v>8</v>
      </c>
      <c r="BA434" s="105">
        <v>1</v>
      </c>
      <c r="BB434" s="105">
        <v>5</v>
      </c>
      <c r="BC434" s="105">
        <v>0</v>
      </c>
      <c r="BD434" s="105">
        <v>52</v>
      </c>
      <c r="BE434" s="105">
        <v>47</v>
      </c>
      <c r="BF434" s="105">
        <v>22</v>
      </c>
      <c r="BG434" s="105">
        <v>0</v>
      </c>
      <c r="BH434" s="105">
        <v>1</v>
      </c>
      <c r="BI434" s="105">
        <v>7</v>
      </c>
      <c r="BJ434" s="167"/>
      <c r="BK434" s="103" t="s">
        <v>102</v>
      </c>
      <c r="BL434" s="105">
        <v>0</v>
      </c>
      <c r="BM434" s="105">
        <v>860</v>
      </c>
      <c r="BN434" s="105">
        <v>2</v>
      </c>
      <c r="BO434" s="105">
        <v>0</v>
      </c>
      <c r="BP434" s="105">
        <v>0</v>
      </c>
      <c r="BQ434" s="105">
        <v>0</v>
      </c>
      <c r="BR434" s="105">
        <v>46</v>
      </c>
      <c r="BS434" s="105">
        <v>34</v>
      </c>
      <c r="BT434" s="105">
        <v>34</v>
      </c>
      <c r="BU434" s="167"/>
      <c r="BV434" s="103" t="s">
        <v>102</v>
      </c>
      <c r="BW434" s="105">
        <v>244</v>
      </c>
      <c r="BX434" s="105">
        <v>124</v>
      </c>
      <c r="BY434" s="105">
        <v>240</v>
      </c>
      <c r="BZ434" s="105">
        <v>123</v>
      </c>
      <c r="CA434" s="105">
        <v>149</v>
      </c>
      <c r="CB434" s="105">
        <v>85</v>
      </c>
      <c r="CC434" s="105">
        <v>13</v>
      </c>
      <c r="CD434" s="105">
        <v>0</v>
      </c>
      <c r="CE434" s="105">
        <v>13</v>
      </c>
      <c r="CF434" s="105">
        <v>0</v>
      </c>
      <c r="CG434" s="105">
        <v>4</v>
      </c>
      <c r="CH434" s="105">
        <v>0</v>
      </c>
      <c r="CI434" s="105">
        <v>165</v>
      </c>
      <c r="CJ434" s="105">
        <v>41</v>
      </c>
      <c r="CK434" s="105">
        <v>162</v>
      </c>
      <c r="CL434" s="105">
        <v>39</v>
      </c>
      <c r="CM434" s="105">
        <v>70</v>
      </c>
      <c r="CN434" s="105">
        <v>20</v>
      </c>
      <c r="CO434" s="167"/>
      <c r="CP434" s="105" t="s">
        <v>102</v>
      </c>
      <c r="CQ434" s="105">
        <v>54</v>
      </c>
      <c r="CR434" s="105">
        <v>9</v>
      </c>
      <c r="CS434" s="105">
        <v>0</v>
      </c>
      <c r="CT434" s="105">
        <v>50</v>
      </c>
      <c r="CU434" s="105">
        <v>0</v>
      </c>
      <c r="CV434" s="105">
        <v>113</v>
      </c>
      <c r="CW434" s="105">
        <v>39</v>
      </c>
      <c r="CX434" s="105">
        <v>29</v>
      </c>
      <c r="CY434" s="105">
        <v>19</v>
      </c>
      <c r="CZ434" s="105">
        <v>7</v>
      </c>
      <c r="DA434" s="167"/>
      <c r="DB434" s="103" t="s">
        <v>102</v>
      </c>
      <c r="DC434" s="105">
        <v>47</v>
      </c>
      <c r="DD434" s="105">
        <v>74</v>
      </c>
      <c r="DE434" s="105">
        <v>25</v>
      </c>
      <c r="DF434" s="105">
        <v>2</v>
      </c>
      <c r="DG434" s="105">
        <v>41</v>
      </c>
      <c r="DH434" s="105">
        <v>2</v>
      </c>
      <c r="DI434" s="105">
        <v>29</v>
      </c>
      <c r="DJ434" s="105">
        <v>102</v>
      </c>
      <c r="DK434" s="105">
        <v>33</v>
      </c>
      <c r="DL434" s="105">
        <v>0</v>
      </c>
      <c r="DM434" s="105">
        <v>0</v>
      </c>
      <c r="DN434" s="105">
        <v>0</v>
      </c>
      <c r="DO434" s="105">
        <v>0</v>
      </c>
      <c r="DP434" s="105">
        <v>8</v>
      </c>
      <c r="DQ434" s="105">
        <v>0</v>
      </c>
      <c r="DR434" s="135"/>
      <c r="DS434" s="138" t="s">
        <v>261</v>
      </c>
      <c r="DT434" s="138" t="s">
        <v>4535</v>
      </c>
      <c r="DU434" s="138">
        <v>422</v>
      </c>
      <c r="DV434" s="138">
        <v>223</v>
      </c>
      <c r="DW434" s="139">
        <v>1726</v>
      </c>
      <c r="DX434" s="139">
        <v>355</v>
      </c>
    </row>
    <row r="435" spans="1:128" ht="14.45" customHeight="1">
      <c r="A435" s="167" t="s">
        <v>262</v>
      </c>
      <c r="B435" s="13" t="s">
        <v>119</v>
      </c>
      <c r="C435" s="74">
        <v>392</v>
      </c>
      <c r="D435" s="74">
        <v>175</v>
      </c>
      <c r="E435" s="74">
        <v>267</v>
      </c>
      <c r="F435" s="74">
        <v>104</v>
      </c>
      <c r="G435" s="74">
        <v>0</v>
      </c>
      <c r="H435" s="74">
        <v>0</v>
      </c>
      <c r="I435" s="74">
        <v>28</v>
      </c>
      <c r="J435" s="74">
        <v>11</v>
      </c>
      <c r="K435" s="74">
        <v>0</v>
      </c>
      <c r="L435" s="74">
        <v>0</v>
      </c>
      <c r="M435" s="74">
        <v>515</v>
      </c>
      <c r="N435" s="74">
        <v>197</v>
      </c>
      <c r="O435" s="74">
        <v>0</v>
      </c>
      <c r="P435" s="74">
        <v>0</v>
      </c>
      <c r="Q435" s="74">
        <v>28</v>
      </c>
      <c r="R435" s="74">
        <v>4</v>
      </c>
      <c r="S435" s="74">
        <v>0</v>
      </c>
      <c r="T435" s="74">
        <v>0</v>
      </c>
      <c r="U435" s="67">
        <v>1230</v>
      </c>
      <c r="V435" s="67">
        <v>491</v>
      </c>
      <c r="W435" s="167" t="s">
        <v>262</v>
      </c>
      <c r="X435" s="13" t="s">
        <v>119</v>
      </c>
      <c r="Y435" s="74">
        <v>5</v>
      </c>
      <c r="Z435" s="74">
        <v>2</v>
      </c>
      <c r="AA435" s="74">
        <v>5</v>
      </c>
      <c r="AB435" s="74">
        <v>3</v>
      </c>
      <c r="AC435" s="74">
        <v>0</v>
      </c>
      <c r="AD435" s="74">
        <v>0</v>
      </c>
      <c r="AE435" s="74">
        <v>2</v>
      </c>
      <c r="AF435" s="74">
        <v>1</v>
      </c>
      <c r="AG435" s="74">
        <v>0</v>
      </c>
      <c r="AH435" s="74">
        <v>0</v>
      </c>
      <c r="AI435" s="74">
        <v>83</v>
      </c>
      <c r="AJ435" s="74">
        <v>33</v>
      </c>
      <c r="AK435" s="74">
        <v>0</v>
      </c>
      <c r="AL435" s="74">
        <v>0</v>
      </c>
      <c r="AM435" s="74">
        <v>5</v>
      </c>
      <c r="AN435" s="74">
        <v>0</v>
      </c>
      <c r="AO435" s="74">
        <v>0</v>
      </c>
      <c r="AP435" s="74">
        <v>0</v>
      </c>
      <c r="AQ435" s="67">
        <v>100</v>
      </c>
      <c r="AR435" s="67">
        <v>39</v>
      </c>
      <c r="AS435" s="167" t="s">
        <v>262</v>
      </c>
      <c r="AT435" s="13" t="s">
        <v>119</v>
      </c>
      <c r="AU435" s="74">
        <v>7</v>
      </c>
      <c r="AV435" s="74">
        <v>6</v>
      </c>
      <c r="AW435" s="74">
        <v>0</v>
      </c>
      <c r="AX435" s="74">
        <v>2</v>
      </c>
      <c r="AY435" s="74">
        <v>0</v>
      </c>
      <c r="AZ435" s="74">
        <v>8</v>
      </c>
      <c r="BA435" s="74">
        <v>0</v>
      </c>
      <c r="BB435" s="74">
        <v>2</v>
      </c>
      <c r="BC435" s="74">
        <v>0</v>
      </c>
      <c r="BD435" s="67">
        <v>25</v>
      </c>
      <c r="BE435" s="76">
        <v>20</v>
      </c>
      <c r="BF435" s="74">
        <v>14</v>
      </c>
      <c r="BG435" s="74">
        <v>0</v>
      </c>
      <c r="BH435" s="74">
        <v>3</v>
      </c>
      <c r="BI435" s="74">
        <v>5</v>
      </c>
      <c r="BJ435" s="167" t="s">
        <v>262</v>
      </c>
      <c r="BK435" s="13" t="s">
        <v>119</v>
      </c>
      <c r="BL435" s="74">
        <v>0</v>
      </c>
      <c r="BM435" s="74">
        <v>396</v>
      </c>
      <c r="BN435" s="74">
        <v>48</v>
      </c>
      <c r="BO435" s="74">
        <v>0</v>
      </c>
      <c r="BP435" s="74">
        <v>0</v>
      </c>
      <c r="BQ435" s="74">
        <v>7</v>
      </c>
      <c r="BR435" s="74">
        <v>21</v>
      </c>
      <c r="BS435" s="74">
        <v>5</v>
      </c>
      <c r="BT435" s="74">
        <v>8</v>
      </c>
      <c r="BU435" s="167" t="s">
        <v>262</v>
      </c>
      <c r="BV435" s="13" t="s">
        <v>119</v>
      </c>
      <c r="BW435" s="74">
        <v>264</v>
      </c>
      <c r="BX435" s="74">
        <v>98</v>
      </c>
      <c r="BY435" s="74">
        <v>257</v>
      </c>
      <c r="BZ435" s="74">
        <v>96</v>
      </c>
      <c r="CA435" s="74">
        <v>157</v>
      </c>
      <c r="CB435" s="74">
        <v>61</v>
      </c>
      <c r="CC435" s="74">
        <v>0</v>
      </c>
      <c r="CD435" s="74">
        <v>0</v>
      </c>
      <c r="CE435" s="74">
        <v>0</v>
      </c>
      <c r="CF435" s="74">
        <v>0</v>
      </c>
      <c r="CG435" s="74">
        <v>0</v>
      </c>
      <c r="CH435" s="74">
        <v>0</v>
      </c>
      <c r="CI435" s="74">
        <v>16</v>
      </c>
      <c r="CJ435" s="74">
        <v>0</v>
      </c>
      <c r="CK435" s="74">
        <v>16</v>
      </c>
      <c r="CL435" s="74">
        <v>0</v>
      </c>
      <c r="CM435" s="74">
        <v>7</v>
      </c>
      <c r="CN435" s="74">
        <v>0</v>
      </c>
      <c r="CO435" s="167" t="s">
        <v>262</v>
      </c>
      <c r="CP435" s="13" t="s">
        <v>119</v>
      </c>
      <c r="CQ435" s="5">
        <v>11</v>
      </c>
      <c r="CR435" s="5">
        <v>16</v>
      </c>
      <c r="CS435" s="5">
        <v>0</v>
      </c>
      <c r="CT435" s="5">
        <v>29</v>
      </c>
      <c r="CU435" s="5">
        <v>0</v>
      </c>
      <c r="CV435" s="29">
        <v>56</v>
      </c>
      <c r="CW435" s="5">
        <v>12</v>
      </c>
      <c r="CX435" s="5">
        <v>11</v>
      </c>
      <c r="CY435" s="72">
        <v>10</v>
      </c>
      <c r="CZ435" s="5">
        <v>1</v>
      </c>
      <c r="DA435" s="167" t="s">
        <v>262</v>
      </c>
      <c r="DB435" s="13" t="s">
        <v>119</v>
      </c>
      <c r="DC435" s="74">
        <v>6</v>
      </c>
      <c r="DD435" s="74">
        <v>53</v>
      </c>
      <c r="DE435" s="74">
        <v>26</v>
      </c>
      <c r="DF435" s="74">
        <v>20</v>
      </c>
      <c r="DG435" s="74">
        <v>28</v>
      </c>
      <c r="DH435" s="74">
        <v>2</v>
      </c>
      <c r="DI435" s="74">
        <v>8</v>
      </c>
      <c r="DJ435" s="74">
        <v>12</v>
      </c>
      <c r="DK435" s="74">
        <v>2</v>
      </c>
      <c r="DL435" s="74">
        <v>0</v>
      </c>
      <c r="DM435" s="74">
        <v>0</v>
      </c>
      <c r="DN435" s="74">
        <v>0</v>
      </c>
      <c r="DO435" s="74">
        <v>0</v>
      </c>
      <c r="DP435" s="74">
        <v>5</v>
      </c>
      <c r="DQ435" s="74">
        <v>0</v>
      </c>
      <c r="DR435" s="135"/>
      <c r="DS435" s="138" t="s">
        <v>262</v>
      </c>
      <c r="DT435" s="138" t="s">
        <v>4536</v>
      </c>
      <c r="DU435" s="138">
        <v>280</v>
      </c>
      <c r="DV435" s="138">
        <v>164</v>
      </c>
      <c r="DW435" s="139">
        <v>936</v>
      </c>
      <c r="DX435" s="139">
        <v>157</v>
      </c>
    </row>
    <row r="436" spans="1:128">
      <c r="A436" s="167"/>
      <c r="B436" s="13" t="s">
        <v>120</v>
      </c>
      <c r="C436" s="74">
        <v>669</v>
      </c>
      <c r="D436" s="74">
        <v>410</v>
      </c>
      <c r="E436" s="74">
        <v>210</v>
      </c>
      <c r="F436" s="74">
        <v>102</v>
      </c>
      <c r="G436" s="74">
        <v>0</v>
      </c>
      <c r="H436" s="74">
        <v>0</v>
      </c>
      <c r="I436" s="74">
        <v>41</v>
      </c>
      <c r="J436" s="74">
        <v>22</v>
      </c>
      <c r="K436" s="74">
        <v>98</v>
      </c>
      <c r="L436" s="74">
        <v>42</v>
      </c>
      <c r="M436" s="74">
        <v>129</v>
      </c>
      <c r="N436" s="74">
        <v>70</v>
      </c>
      <c r="O436" s="74">
        <v>381</v>
      </c>
      <c r="P436" s="74">
        <v>222</v>
      </c>
      <c r="Q436" s="74">
        <v>75</v>
      </c>
      <c r="R436" s="74">
        <v>21</v>
      </c>
      <c r="S436" s="74">
        <v>122</v>
      </c>
      <c r="T436" s="74">
        <v>49</v>
      </c>
      <c r="U436" s="67">
        <v>1725</v>
      </c>
      <c r="V436" s="67">
        <v>938</v>
      </c>
      <c r="W436" s="167"/>
      <c r="X436" s="13" t="s">
        <v>120</v>
      </c>
      <c r="Y436" s="74">
        <v>0</v>
      </c>
      <c r="Z436" s="74">
        <v>0</v>
      </c>
      <c r="AA436" s="74">
        <v>3</v>
      </c>
      <c r="AB436" s="74">
        <v>1</v>
      </c>
      <c r="AC436" s="74">
        <v>0</v>
      </c>
      <c r="AD436" s="74">
        <v>0</v>
      </c>
      <c r="AE436" s="74">
        <v>0</v>
      </c>
      <c r="AF436" s="74">
        <v>0</v>
      </c>
      <c r="AG436" s="74">
        <v>0</v>
      </c>
      <c r="AH436" s="74">
        <v>0</v>
      </c>
      <c r="AI436" s="74">
        <v>77</v>
      </c>
      <c r="AJ436" s="74">
        <v>40</v>
      </c>
      <c r="AK436" s="74">
        <v>0</v>
      </c>
      <c r="AL436" s="74">
        <v>0</v>
      </c>
      <c r="AM436" s="74">
        <v>47</v>
      </c>
      <c r="AN436" s="74">
        <v>15</v>
      </c>
      <c r="AO436" s="74">
        <v>0</v>
      </c>
      <c r="AP436" s="74">
        <v>0</v>
      </c>
      <c r="AQ436" s="67">
        <v>127</v>
      </c>
      <c r="AR436" s="67">
        <v>56</v>
      </c>
      <c r="AS436" s="167"/>
      <c r="AT436" s="13" t="s">
        <v>120</v>
      </c>
      <c r="AU436" s="74">
        <v>8</v>
      </c>
      <c r="AV436" s="74">
        <v>3</v>
      </c>
      <c r="AW436" s="74">
        <v>0</v>
      </c>
      <c r="AX436" s="74">
        <v>1</v>
      </c>
      <c r="AY436" s="74">
        <v>2</v>
      </c>
      <c r="AZ436" s="74">
        <v>2</v>
      </c>
      <c r="BA436" s="74">
        <v>5</v>
      </c>
      <c r="BB436" s="74">
        <v>1</v>
      </c>
      <c r="BC436" s="74">
        <v>2</v>
      </c>
      <c r="BD436" s="67">
        <v>24</v>
      </c>
      <c r="BE436" s="76">
        <v>20</v>
      </c>
      <c r="BF436" s="74">
        <v>17</v>
      </c>
      <c r="BG436" s="74">
        <v>0</v>
      </c>
      <c r="BH436" s="74">
        <v>0</v>
      </c>
      <c r="BI436" s="74">
        <v>1</v>
      </c>
      <c r="BJ436" s="167"/>
      <c r="BK436" s="13" t="s">
        <v>120</v>
      </c>
      <c r="BL436" s="74">
        <v>0</v>
      </c>
      <c r="BM436" s="74">
        <v>552</v>
      </c>
      <c r="BN436" s="74">
        <v>8</v>
      </c>
      <c r="BO436" s="74">
        <v>0</v>
      </c>
      <c r="BP436" s="74">
        <v>0</v>
      </c>
      <c r="BQ436" s="74">
        <v>19</v>
      </c>
      <c r="BR436" s="74">
        <v>20</v>
      </c>
      <c r="BS436" s="74">
        <v>17</v>
      </c>
      <c r="BT436" s="74">
        <v>11</v>
      </c>
      <c r="BU436" s="167"/>
      <c r="BV436" s="13" t="s">
        <v>120</v>
      </c>
      <c r="BW436" s="74">
        <v>288</v>
      </c>
      <c r="BX436" s="74">
        <v>146</v>
      </c>
      <c r="BY436" s="74">
        <v>274</v>
      </c>
      <c r="BZ436" s="74">
        <v>136</v>
      </c>
      <c r="CA436" s="74">
        <v>137</v>
      </c>
      <c r="CB436" s="74">
        <v>80</v>
      </c>
      <c r="CC436" s="74">
        <v>2</v>
      </c>
      <c r="CD436" s="74">
        <v>0</v>
      </c>
      <c r="CE436" s="74">
        <v>2</v>
      </c>
      <c r="CF436" s="74">
        <v>0</v>
      </c>
      <c r="CG436" s="74">
        <v>1</v>
      </c>
      <c r="CH436" s="74">
        <v>0</v>
      </c>
      <c r="CI436" s="74">
        <v>128</v>
      </c>
      <c r="CJ436" s="74">
        <v>40</v>
      </c>
      <c r="CK436" s="74">
        <v>116</v>
      </c>
      <c r="CL436" s="74">
        <v>34</v>
      </c>
      <c r="CM436" s="74">
        <v>32</v>
      </c>
      <c r="CN436" s="74">
        <v>12</v>
      </c>
      <c r="CO436" s="167"/>
      <c r="CP436" s="13" t="s">
        <v>120</v>
      </c>
      <c r="CQ436" s="5">
        <v>26</v>
      </c>
      <c r="CR436" s="5">
        <v>1</v>
      </c>
      <c r="CS436" s="5">
        <v>0</v>
      </c>
      <c r="CT436" s="5">
        <v>22</v>
      </c>
      <c r="CU436" s="5">
        <v>6</v>
      </c>
      <c r="CV436" s="29">
        <v>55</v>
      </c>
      <c r="CW436" s="5">
        <v>18</v>
      </c>
      <c r="CX436" s="5">
        <v>13</v>
      </c>
      <c r="CY436" s="72">
        <v>24</v>
      </c>
      <c r="CZ436" s="5">
        <v>12</v>
      </c>
      <c r="DA436" s="167"/>
      <c r="DB436" s="13" t="s">
        <v>120</v>
      </c>
      <c r="DC436" s="74">
        <v>5</v>
      </c>
      <c r="DD436" s="74">
        <v>80</v>
      </c>
      <c r="DE436" s="74">
        <v>122</v>
      </c>
      <c r="DF436" s="74">
        <v>0</v>
      </c>
      <c r="DG436" s="74">
        <v>130</v>
      </c>
      <c r="DH436" s="74">
        <v>18</v>
      </c>
      <c r="DI436" s="74">
        <v>28</v>
      </c>
      <c r="DJ436" s="74">
        <v>12</v>
      </c>
      <c r="DK436" s="74">
        <v>14</v>
      </c>
      <c r="DL436" s="74">
        <v>1</v>
      </c>
      <c r="DM436" s="74">
        <v>2</v>
      </c>
      <c r="DN436" s="74">
        <v>0</v>
      </c>
      <c r="DO436" s="74">
        <v>2</v>
      </c>
      <c r="DP436" s="74">
        <v>16</v>
      </c>
      <c r="DQ436" s="74">
        <v>2</v>
      </c>
      <c r="DR436" s="135"/>
      <c r="DS436" s="138" t="s">
        <v>262</v>
      </c>
      <c r="DT436" s="138" t="s">
        <v>4537</v>
      </c>
      <c r="DU436" s="138">
        <v>418</v>
      </c>
      <c r="DV436" s="138">
        <v>170</v>
      </c>
      <c r="DW436" s="139">
        <v>1128</v>
      </c>
      <c r="DX436" s="139">
        <v>412</v>
      </c>
    </row>
    <row r="437" spans="1:128">
      <c r="A437" s="167"/>
      <c r="B437" s="103" t="s">
        <v>102</v>
      </c>
      <c r="C437" s="105">
        <v>1061</v>
      </c>
      <c r="D437" s="105">
        <v>585</v>
      </c>
      <c r="E437" s="105">
        <v>477</v>
      </c>
      <c r="F437" s="105">
        <v>206</v>
      </c>
      <c r="G437" s="105">
        <v>0</v>
      </c>
      <c r="H437" s="105">
        <v>0</v>
      </c>
      <c r="I437" s="105">
        <v>69</v>
      </c>
      <c r="J437" s="105">
        <v>33</v>
      </c>
      <c r="K437" s="105">
        <v>98</v>
      </c>
      <c r="L437" s="105">
        <v>42</v>
      </c>
      <c r="M437" s="105">
        <v>644</v>
      </c>
      <c r="N437" s="105">
        <v>267</v>
      </c>
      <c r="O437" s="105">
        <v>381</v>
      </c>
      <c r="P437" s="105">
        <v>222</v>
      </c>
      <c r="Q437" s="105">
        <v>103</v>
      </c>
      <c r="R437" s="105">
        <v>25</v>
      </c>
      <c r="S437" s="105">
        <v>122</v>
      </c>
      <c r="T437" s="105">
        <v>49</v>
      </c>
      <c r="U437" s="105">
        <v>2955</v>
      </c>
      <c r="V437" s="105">
        <v>1429</v>
      </c>
      <c r="W437" s="167"/>
      <c r="X437" s="103" t="s">
        <v>102</v>
      </c>
      <c r="Y437" s="105">
        <v>5</v>
      </c>
      <c r="Z437" s="105">
        <v>2</v>
      </c>
      <c r="AA437" s="105">
        <v>8</v>
      </c>
      <c r="AB437" s="105">
        <v>4</v>
      </c>
      <c r="AC437" s="105">
        <v>0</v>
      </c>
      <c r="AD437" s="105">
        <v>0</v>
      </c>
      <c r="AE437" s="105">
        <v>2</v>
      </c>
      <c r="AF437" s="105">
        <v>1</v>
      </c>
      <c r="AG437" s="105">
        <v>0</v>
      </c>
      <c r="AH437" s="105">
        <v>0</v>
      </c>
      <c r="AI437" s="105">
        <v>160</v>
      </c>
      <c r="AJ437" s="105">
        <v>73</v>
      </c>
      <c r="AK437" s="105">
        <v>0</v>
      </c>
      <c r="AL437" s="105">
        <v>0</v>
      </c>
      <c r="AM437" s="105">
        <v>52</v>
      </c>
      <c r="AN437" s="105">
        <v>15</v>
      </c>
      <c r="AO437" s="105">
        <v>0</v>
      </c>
      <c r="AP437" s="105">
        <v>0</v>
      </c>
      <c r="AQ437" s="105">
        <v>227</v>
      </c>
      <c r="AR437" s="105">
        <v>95</v>
      </c>
      <c r="AS437" s="167"/>
      <c r="AT437" s="103" t="s">
        <v>102</v>
      </c>
      <c r="AU437" s="105">
        <v>15</v>
      </c>
      <c r="AV437" s="105">
        <v>9</v>
      </c>
      <c r="AW437" s="105">
        <v>0</v>
      </c>
      <c r="AX437" s="105">
        <v>3</v>
      </c>
      <c r="AY437" s="105">
        <v>2</v>
      </c>
      <c r="AZ437" s="105">
        <v>10</v>
      </c>
      <c r="BA437" s="105">
        <v>5</v>
      </c>
      <c r="BB437" s="105">
        <v>3</v>
      </c>
      <c r="BC437" s="105">
        <v>2</v>
      </c>
      <c r="BD437" s="105">
        <v>49</v>
      </c>
      <c r="BE437" s="105">
        <v>40</v>
      </c>
      <c r="BF437" s="105">
        <v>31</v>
      </c>
      <c r="BG437" s="105">
        <v>0</v>
      </c>
      <c r="BH437" s="105">
        <v>3</v>
      </c>
      <c r="BI437" s="105">
        <v>6</v>
      </c>
      <c r="BJ437" s="167"/>
      <c r="BK437" s="103" t="s">
        <v>102</v>
      </c>
      <c r="BL437" s="105">
        <v>0</v>
      </c>
      <c r="BM437" s="105">
        <v>948</v>
      </c>
      <c r="BN437" s="105">
        <v>56</v>
      </c>
      <c r="BO437" s="105">
        <v>0</v>
      </c>
      <c r="BP437" s="105">
        <v>0</v>
      </c>
      <c r="BQ437" s="105">
        <v>26</v>
      </c>
      <c r="BR437" s="105">
        <v>41</v>
      </c>
      <c r="BS437" s="105">
        <v>22</v>
      </c>
      <c r="BT437" s="105">
        <v>19</v>
      </c>
      <c r="BU437" s="167"/>
      <c r="BV437" s="103" t="s">
        <v>102</v>
      </c>
      <c r="BW437" s="105">
        <v>552</v>
      </c>
      <c r="BX437" s="105">
        <v>244</v>
      </c>
      <c r="BY437" s="105">
        <v>531</v>
      </c>
      <c r="BZ437" s="105">
        <v>232</v>
      </c>
      <c r="CA437" s="105">
        <v>294</v>
      </c>
      <c r="CB437" s="105">
        <v>141</v>
      </c>
      <c r="CC437" s="105">
        <v>2</v>
      </c>
      <c r="CD437" s="105">
        <v>0</v>
      </c>
      <c r="CE437" s="105">
        <v>2</v>
      </c>
      <c r="CF437" s="105">
        <v>0</v>
      </c>
      <c r="CG437" s="105">
        <v>1</v>
      </c>
      <c r="CH437" s="105">
        <v>0</v>
      </c>
      <c r="CI437" s="105">
        <v>144</v>
      </c>
      <c r="CJ437" s="105">
        <v>40</v>
      </c>
      <c r="CK437" s="105">
        <v>132</v>
      </c>
      <c r="CL437" s="105">
        <v>34</v>
      </c>
      <c r="CM437" s="105">
        <v>39</v>
      </c>
      <c r="CN437" s="105">
        <v>12</v>
      </c>
      <c r="CO437" s="167"/>
      <c r="CP437" s="105" t="s">
        <v>102</v>
      </c>
      <c r="CQ437" s="105">
        <v>37</v>
      </c>
      <c r="CR437" s="105">
        <v>17</v>
      </c>
      <c r="CS437" s="105">
        <v>0</v>
      </c>
      <c r="CT437" s="105">
        <v>51</v>
      </c>
      <c r="CU437" s="105">
        <v>6</v>
      </c>
      <c r="CV437" s="105">
        <v>111</v>
      </c>
      <c r="CW437" s="105">
        <v>30</v>
      </c>
      <c r="CX437" s="105">
        <v>24</v>
      </c>
      <c r="CY437" s="105">
        <v>34</v>
      </c>
      <c r="CZ437" s="105">
        <v>13</v>
      </c>
      <c r="DA437" s="167"/>
      <c r="DB437" s="103" t="s">
        <v>102</v>
      </c>
      <c r="DC437" s="105">
        <v>11</v>
      </c>
      <c r="DD437" s="105">
        <v>133</v>
      </c>
      <c r="DE437" s="105">
        <v>148</v>
      </c>
      <c r="DF437" s="105">
        <v>20</v>
      </c>
      <c r="DG437" s="105">
        <v>158</v>
      </c>
      <c r="DH437" s="105">
        <v>20</v>
      </c>
      <c r="DI437" s="105">
        <v>36</v>
      </c>
      <c r="DJ437" s="105">
        <v>24</v>
      </c>
      <c r="DK437" s="105">
        <v>16</v>
      </c>
      <c r="DL437" s="105">
        <v>1</v>
      </c>
      <c r="DM437" s="105">
        <v>2</v>
      </c>
      <c r="DN437" s="105">
        <v>0</v>
      </c>
      <c r="DO437" s="105">
        <v>2</v>
      </c>
      <c r="DP437" s="105">
        <v>21</v>
      </c>
      <c r="DQ437" s="105">
        <v>2</v>
      </c>
      <c r="DR437" s="135"/>
      <c r="DS437" s="138" t="s">
        <v>262</v>
      </c>
      <c r="DT437" s="138" t="s">
        <v>4538</v>
      </c>
      <c r="DU437" s="138">
        <v>698</v>
      </c>
      <c r="DV437" s="138">
        <v>334</v>
      </c>
      <c r="DW437" s="139">
        <v>2064</v>
      </c>
      <c r="DX437" s="139">
        <v>569</v>
      </c>
    </row>
    <row r="438" spans="1:128">
      <c r="A438" s="167" t="s">
        <v>263</v>
      </c>
      <c r="B438" s="13" t="s">
        <v>119</v>
      </c>
      <c r="C438" s="74">
        <v>502</v>
      </c>
      <c r="D438" s="74">
        <v>192</v>
      </c>
      <c r="E438" s="74">
        <v>161</v>
      </c>
      <c r="F438" s="74">
        <v>48</v>
      </c>
      <c r="G438" s="74">
        <v>0</v>
      </c>
      <c r="H438" s="74">
        <v>0</v>
      </c>
      <c r="I438" s="74">
        <v>14</v>
      </c>
      <c r="J438" s="74">
        <v>1</v>
      </c>
      <c r="K438" s="74">
        <v>0</v>
      </c>
      <c r="L438" s="74">
        <v>0</v>
      </c>
      <c r="M438" s="74">
        <v>175</v>
      </c>
      <c r="N438" s="74">
        <v>58</v>
      </c>
      <c r="O438" s="74">
        <v>0</v>
      </c>
      <c r="P438" s="74">
        <v>0</v>
      </c>
      <c r="Q438" s="74">
        <v>10</v>
      </c>
      <c r="R438" s="74">
        <v>0</v>
      </c>
      <c r="S438" s="74">
        <v>0</v>
      </c>
      <c r="T438" s="74">
        <v>0</v>
      </c>
      <c r="U438" s="67">
        <v>862</v>
      </c>
      <c r="V438" s="67">
        <v>299</v>
      </c>
      <c r="W438" s="167" t="s">
        <v>263</v>
      </c>
      <c r="X438" s="13" t="s">
        <v>119</v>
      </c>
      <c r="Y438" s="74">
        <v>2</v>
      </c>
      <c r="Z438" s="74">
        <v>1</v>
      </c>
      <c r="AA438" s="74">
        <v>3</v>
      </c>
      <c r="AB438" s="74">
        <v>2</v>
      </c>
      <c r="AC438" s="74">
        <v>0</v>
      </c>
      <c r="AD438" s="74">
        <v>0</v>
      </c>
      <c r="AE438" s="74">
        <v>1</v>
      </c>
      <c r="AF438" s="74">
        <v>0</v>
      </c>
      <c r="AG438" s="74">
        <v>0</v>
      </c>
      <c r="AH438" s="74">
        <v>0</v>
      </c>
      <c r="AI438" s="74">
        <v>26</v>
      </c>
      <c r="AJ438" s="74">
        <v>11</v>
      </c>
      <c r="AK438" s="74">
        <v>0</v>
      </c>
      <c r="AL438" s="74">
        <v>0</v>
      </c>
      <c r="AM438" s="74">
        <v>1</v>
      </c>
      <c r="AN438" s="74">
        <v>0</v>
      </c>
      <c r="AO438" s="74">
        <v>0</v>
      </c>
      <c r="AP438" s="74">
        <v>0</v>
      </c>
      <c r="AQ438" s="67">
        <v>33</v>
      </c>
      <c r="AR438" s="67">
        <v>14</v>
      </c>
      <c r="AS438" s="167" t="s">
        <v>263</v>
      </c>
      <c r="AT438" s="13" t="s">
        <v>119</v>
      </c>
      <c r="AU438" s="74">
        <v>9</v>
      </c>
      <c r="AV438" s="74">
        <v>4</v>
      </c>
      <c r="AW438" s="74">
        <v>0</v>
      </c>
      <c r="AX438" s="74">
        <v>1</v>
      </c>
      <c r="AY438" s="74">
        <v>0</v>
      </c>
      <c r="AZ438" s="74">
        <v>4</v>
      </c>
      <c r="BA438" s="74">
        <v>0</v>
      </c>
      <c r="BB438" s="74">
        <v>1</v>
      </c>
      <c r="BC438" s="74">
        <v>0</v>
      </c>
      <c r="BD438" s="67">
        <v>19</v>
      </c>
      <c r="BE438" s="76">
        <v>10</v>
      </c>
      <c r="BF438" s="74">
        <v>6</v>
      </c>
      <c r="BG438" s="74">
        <v>0</v>
      </c>
      <c r="BH438" s="74">
        <v>5</v>
      </c>
      <c r="BI438" s="74">
        <v>5</v>
      </c>
      <c r="BJ438" s="167" t="s">
        <v>263</v>
      </c>
      <c r="BK438" s="13" t="s">
        <v>119</v>
      </c>
      <c r="BL438" s="74">
        <v>0</v>
      </c>
      <c r="BM438" s="74">
        <v>264</v>
      </c>
      <c r="BN438" s="74">
        <v>37</v>
      </c>
      <c r="BO438" s="74">
        <v>5</v>
      </c>
      <c r="BP438" s="74">
        <v>0</v>
      </c>
      <c r="BQ438" s="74">
        <v>1</v>
      </c>
      <c r="BR438" s="74">
        <v>16</v>
      </c>
      <c r="BS438" s="74">
        <v>7</v>
      </c>
      <c r="BT438" s="74">
        <v>8</v>
      </c>
      <c r="BU438" s="167" t="s">
        <v>263</v>
      </c>
      <c r="BV438" s="13" t="s">
        <v>119</v>
      </c>
      <c r="BW438" s="74">
        <v>186</v>
      </c>
      <c r="BX438" s="74">
        <v>71</v>
      </c>
      <c r="BY438" s="74">
        <v>181</v>
      </c>
      <c r="BZ438" s="74">
        <v>70</v>
      </c>
      <c r="CA438" s="74">
        <v>91</v>
      </c>
      <c r="CB438" s="74">
        <v>20</v>
      </c>
      <c r="CC438" s="74">
        <v>0</v>
      </c>
      <c r="CD438" s="74">
        <v>0</v>
      </c>
      <c r="CE438" s="74">
        <v>0</v>
      </c>
      <c r="CF438" s="74">
        <v>0</v>
      </c>
      <c r="CG438" s="74">
        <v>0</v>
      </c>
      <c r="CH438" s="74">
        <v>0</v>
      </c>
      <c r="CI438" s="74">
        <v>18</v>
      </c>
      <c r="CJ438" s="74">
        <v>0</v>
      </c>
      <c r="CK438" s="74">
        <v>18</v>
      </c>
      <c r="CL438" s="74">
        <v>0</v>
      </c>
      <c r="CM438" s="74">
        <v>10</v>
      </c>
      <c r="CN438" s="74">
        <v>0</v>
      </c>
      <c r="CO438" s="167" t="s">
        <v>263</v>
      </c>
      <c r="CP438" s="13" t="s">
        <v>119</v>
      </c>
      <c r="CQ438" s="5">
        <v>4</v>
      </c>
      <c r="CR438" s="5">
        <v>14</v>
      </c>
      <c r="CS438" s="5">
        <v>0</v>
      </c>
      <c r="CT438" s="5">
        <v>42</v>
      </c>
      <c r="CU438" s="5">
        <v>0</v>
      </c>
      <c r="CV438" s="29">
        <v>60</v>
      </c>
      <c r="CW438" s="5">
        <v>14</v>
      </c>
      <c r="CX438" s="5">
        <v>6</v>
      </c>
      <c r="CY438" s="72">
        <v>7</v>
      </c>
      <c r="CZ438" s="5">
        <v>1</v>
      </c>
      <c r="DA438" s="167" t="s">
        <v>263</v>
      </c>
      <c r="DB438" s="13" t="s">
        <v>119</v>
      </c>
      <c r="DC438" s="74">
        <v>687</v>
      </c>
      <c r="DD438" s="74">
        <v>731</v>
      </c>
      <c r="DE438" s="74">
        <v>7</v>
      </c>
      <c r="DF438" s="74">
        <v>0</v>
      </c>
      <c r="DG438" s="74">
        <v>0</v>
      </c>
      <c r="DH438" s="74">
        <v>0</v>
      </c>
      <c r="DI438" s="74">
        <v>813</v>
      </c>
      <c r="DJ438" s="74">
        <v>8</v>
      </c>
      <c r="DK438" s="74">
        <v>0</v>
      </c>
      <c r="DL438" s="74">
        <v>0</v>
      </c>
      <c r="DM438" s="74">
        <v>0</v>
      </c>
      <c r="DN438" s="74">
        <v>0</v>
      </c>
      <c r="DO438" s="74">
        <v>0</v>
      </c>
      <c r="DP438" s="74">
        <v>1</v>
      </c>
      <c r="DQ438" s="74">
        <v>0</v>
      </c>
      <c r="DR438" s="135"/>
      <c r="DS438" s="138" t="s">
        <v>263</v>
      </c>
      <c r="DT438" s="138" t="s">
        <v>4539</v>
      </c>
      <c r="DU438" s="138">
        <v>204</v>
      </c>
      <c r="DV438" s="138">
        <v>101</v>
      </c>
      <c r="DW438" s="139">
        <v>659</v>
      </c>
      <c r="DX438" s="139">
        <v>2246</v>
      </c>
    </row>
    <row r="439" spans="1:128">
      <c r="A439" s="167"/>
      <c r="B439" s="13" t="s">
        <v>120</v>
      </c>
      <c r="C439" s="74">
        <v>341</v>
      </c>
      <c r="D439" s="74">
        <v>117</v>
      </c>
      <c r="E439" s="74">
        <v>33</v>
      </c>
      <c r="F439" s="74">
        <v>20</v>
      </c>
      <c r="G439" s="74">
        <v>33</v>
      </c>
      <c r="H439" s="74">
        <v>18</v>
      </c>
      <c r="I439" s="74">
        <v>0</v>
      </c>
      <c r="J439" s="74">
        <v>0</v>
      </c>
      <c r="K439" s="74">
        <v>143</v>
      </c>
      <c r="L439" s="74">
        <v>18</v>
      </c>
      <c r="M439" s="74">
        <v>230</v>
      </c>
      <c r="N439" s="74">
        <v>95</v>
      </c>
      <c r="O439" s="74">
        <v>45</v>
      </c>
      <c r="P439" s="74">
        <v>13</v>
      </c>
      <c r="Q439" s="74">
        <v>67</v>
      </c>
      <c r="R439" s="74">
        <v>12</v>
      </c>
      <c r="S439" s="74">
        <v>0</v>
      </c>
      <c r="T439" s="74">
        <v>0</v>
      </c>
      <c r="U439" s="67">
        <v>892</v>
      </c>
      <c r="V439" s="67">
        <v>293</v>
      </c>
      <c r="W439" s="167"/>
      <c r="X439" s="13" t="s">
        <v>120</v>
      </c>
      <c r="Y439" s="74">
        <v>0</v>
      </c>
      <c r="Z439" s="74">
        <v>0</v>
      </c>
      <c r="AA439" s="74">
        <v>0</v>
      </c>
      <c r="AB439" s="74">
        <v>0</v>
      </c>
      <c r="AC439" s="74">
        <v>0</v>
      </c>
      <c r="AD439" s="74">
        <v>0</v>
      </c>
      <c r="AE439" s="74">
        <v>0</v>
      </c>
      <c r="AF439" s="74">
        <v>0</v>
      </c>
      <c r="AG439" s="74">
        <v>0</v>
      </c>
      <c r="AH439" s="74">
        <v>0</v>
      </c>
      <c r="AI439" s="74">
        <v>99</v>
      </c>
      <c r="AJ439" s="74">
        <v>40</v>
      </c>
      <c r="AK439" s="74">
        <v>5</v>
      </c>
      <c r="AL439" s="74">
        <v>1</v>
      </c>
      <c r="AM439" s="74">
        <v>17</v>
      </c>
      <c r="AN439" s="74">
        <v>3</v>
      </c>
      <c r="AO439" s="74">
        <v>0</v>
      </c>
      <c r="AP439" s="74">
        <v>0</v>
      </c>
      <c r="AQ439" s="67">
        <v>121</v>
      </c>
      <c r="AR439" s="67">
        <v>44</v>
      </c>
      <c r="AS439" s="167"/>
      <c r="AT439" s="13" t="s">
        <v>120</v>
      </c>
      <c r="AU439" s="74">
        <v>6</v>
      </c>
      <c r="AV439" s="74">
        <v>1</v>
      </c>
      <c r="AW439" s="74">
        <v>1</v>
      </c>
      <c r="AX439" s="74">
        <v>0</v>
      </c>
      <c r="AY439" s="74">
        <v>2</v>
      </c>
      <c r="AZ439" s="74">
        <v>3</v>
      </c>
      <c r="BA439" s="74">
        <v>1</v>
      </c>
      <c r="BB439" s="74">
        <v>1</v>
      </c>
      <c r="BC439" s="74">
        <v>0</v>
      </c>
      <c r="BD439" s="67">
        <v>15</v>
      </c>
      <c r="BE439" s="76">
        <v>18</v>
      </c>
      <c r="BF439" s="74">
        <v>10</v>
      </c>
      <c r="BG439" s="74">
        <v>0</v>
      </c>
      <c r="BH439" s="74">
        <v>0</v>
      </c>
      <c r="BI439" s="74">
        <v>1</v>
      </c>
      <c r="BJ439" s="167"/>
      <c r="BK439" s="13" t="s">
        <v>120</v>
      </c>
      <c r="BL439" s="74">
        <v>0</v>
      </c>
      <c r="BM439" s="74">
        <v>300</v>
      </c>
      <c r="BN439" s="74">
        <v>47</v>
      </c>
      <c r="BO439" s="74">
        <v>0</v>
      </c>
      <c r="BP439" s="74">
        <v>0</v>
      </c>
      <c r="BQ439" s="74">
        <v>0</v>
      </c>
      <c r="BR439" s="74">
        <v>18</v>
      </c>
      <c r="BS439" s="74">
        <v>6</v>
      </c>
      <c r="BT439" s="74">
        <v>12</v>
      </c>
      <c r="BU439" s="167"/>
      <c r="BV439" s="13" t="s">
        <v>120</v>
      </c>
      <c r="BW439" s="74">
        <v>248</v>
      </c>
      <c r="BX439" s="74">
        <v>108</v>
      </c>
      <c r="BY439" s="74">
        <v>222</v>
      </c>
      <c r="BZ439" s="74">
        <v>102</v>
      </c>
      <c r="CA439" s="74">
        <v>100</v>
      </c>
      <c r="CB439" s="74">
        <v>47</v>
      </c>
      <c r="CC439" s="74">
        <v>0</v>
      </c>
      <c r="CD439" s="74">
        <v>0</v>
      </c>
      <c r="CE439" s="74">
        <v>0</v>
      </c>
      <c r="CF439" s="74">
        <v>0</v>
      </c>
      <c r="CG439" s="74">
        <v>0</v>
      </c>
      <c r="CH439" s="74">
        <v>0</v>
      </c>
      <c r="CI439" s="74">
        <v>53</v>
      </c>
      <c r="CJ439" s="74">
        <v>13</v>
      </c>
      <c r="CK439" s="74">
        <v>52</v>
      </c>
      <c r="CL439" s="74">
        <v>12</v>
      </c>
      <c r="CM439" s="74">
        <v>22</v>
      </c>
      <c r="CN439" s="74">
        <v>2</v>
      </c>
      <c r="CO439" s="167"/>
      <c r="CP439" s="13" t="s">
        <v>120</v>
      </c>
      <c r="CQ439" s="5">
        <v>11</v>
      </c>
      <c r="CR439" s="5">
        <v>19</v>
      </c>
      <c r="CS439" s="5">
        <v>0</v>
      </c>
      <c r="CT439" s="5">
        <v>10</v>
      </c>
      <c r="CU439" s="5">
        <v>0</v>
      </c>
      <c r="CV439" s="29">
        <v>40</v>
      </c>
      <c r="CW439" s="5">
        <v>17</v>
      </c>
      <c r="CX439" s="5">
        <v>18</v>
      </c>
      <c r="CY439" s="72">
        <v>12</v>
      </c>
      <c r="CZ439" s="5">
        <v>4</v>
      </c>
      <c r="DA439" s="167"/>
      <c r="DB439" s="13" t="s">
        <v>120</v>
      </c>
      <c r="DC439" s="74">
        <v>134</v>
      </c>
      <c r="DD439" s="74">
        <v>184</v>
      </c>
      <c r="DE439" s="74">
        <v>74</v>
      </c>
      <c r="DF439" s="74">
        <v>74</v>
      </c>
      <c r="DG439" s="74">
        <v>161</v>
      </c>
      <c r="DH439" s="74">
        <v>5</v>
      </c>
      <c r="DI439" s="74">
        <v>177</v>
      </c>
      <c r="DJ439" s="74">
        <v>93</v>
      </c>
      <c r="DK439" s="74">
        <v>36</v>
      </c>
      <c r="DL439" s="74">
        <v>0</v>
      </c>
      <c r="DM439" s="74">
        <v>0</v>
      </c>
      <c r="DN439" s="74">
        <v>0</v>
      </c>
      <c r="DO439" s="74">
        <v>0</v>
      </c>
      <c r="DP439" s="74">
        <v>0</v>
      </c>
      <c r="DQ439" s="74">
        <v>418</v>
      </c>
      <c r="DR439" s="135"/>
      <c r="DS439" s="138" t="s">
        <v>263</v>
      </c>
      <c r="DT439" s="138" t="s">
        <v>4540</v>
      </c>
      <c r="DU439" s="138">
        <v>301</v>
      </c>
      <c r="DV439" s="138">
        <v>122</v>
      </c>
      <c r="DW439" s="139">
        <v>741</v>
      </c>
      <c r="DX439" s="139">
        <v>938</v>
      </c>
    </row>
    <row r="440" spans="1:128">
      <c r="A440" s="167"/>
      <c r="B440" s="103" t="s">
        <v>102</v>
      </c>
      <c r="C440" s="105">
        <v>843</v>
      </c>
      <c r="D440" s="105">
        <v>309</v>
      </c>
      <c r="E440" s="105">
        <v>194</v>
      </c>
      <c r="F440" s="105">
        <v>68</v>
      </c>
      <c r="G440" s="105">
        <v>33</v>
      </c>
      <c r="H440" s="105">
        <v>18</v>
      </c>
      <c r="I440" s="105">
        <v>14</v>
      </c>
      <c r="J440" s="105">
        <v>1</v>
      </c>
      <c r="K440" s="105">
        <v>143</v>
      </c>
      <c r="L440" s="105">
        <v>18</v>
      </c>
      <c r="M440" s="105">
        <v>405</v>
      </c>
      <c r="N440" s="105">
        <v>153</v>
      </c>
      <c r="O440" s="105">
        <v>45</v>
      </c>
      <c r="P440" s="105">
        <v>13</v>
      </c>
      <c r="Q440" s="105">
        <v>77</v>
      </c>
      <c r="R440" s="105">
        <v>12</v>
      </c>
      <c r="S440" s="105">
        <v>0</v>
      </c>
      <c r="T440" s="105">
        <v>0</v>
      </c>
      <c r="U440" s="105">
        <v>1754</v>
      </c>
      <c r="V440" s="105">
        <v>592</v>
      </c>
      <c r="W440" s="167"/>
      <c r="X440" s="103" t="s">
        <v>102</v>
      </c>
      <c r="Y440" s="105">
        <v>2</v>
      </c>
      <c r="Z440" s="105">
        <v>1</v>
      </c>
      <c r="AA440" s="105">
        <v>3</v>
      </c>
      <c r="AB440" s="105">
        <v>2</v>
      </c>
      <c r="AC440" s="105">
        <v>0</v>
      </c>
      <c r="AD440" s="105">
        <v>0</v>
      </c>
      <c r="AE440" s="105">
        <v>1</v>
      </c>
      <c r="AF440" s="105">
        <v>0</v>
      </c>
      <c r="AG440" s="105">
        <v>0</v>
      </c>
      <c r="AH440" s="105">
        <v>0</v>
      </c>
      <c r="AI440" s="105">
        <v>125</v>
      </c>
      <c r="AJ440" s="105">
        <v>51</v>
      </c>
      <c r="AK440" s="105">
        <v>5</v>
      </c>
      <c r="AL440" s="105">
        <v>1</v>
      </c>
      <c r="AM440" s="105">
        <v>18</v>
      </c>
      <c r="AN440" s="105">
        <v>3</v>
      </c>
      <c r="AO440" s="105">
        <v>0</v>
      </c>
      <c r="AP440" s="105">
        <v>0</v>
      </c>
      <c r="AQ440" s="105">
        <v>154</v>
      </c>
      <c r="AR440" s="105">
        <v>58</v>
      </c>
      <c r="AS440" s="167"/>
      <c r="AT440" s="103" t="s">
        <v>102</v>
      </c>
      <c r="AU440" s="105">
        <v>15</v>
      </c>
      <c r="AV440" s="105">
        <v>5</v>
      </c>
      <c r="AW440" s="105">
        <v>1</v>
      </c>
      <c r="AX440" s="105">
        <v>1</v>
      </c>
      <c r="AY440" s="105">
        <v>2</v>
      </c>
      <c r="AZ440" s="105">
        <v>7</v>
      </c>
      <c r="BA440" s="105">
        <v>1</v>
      </c>
      <c r="BB440" s="105">
        <v>2</v>
      </c>
      <c r="BC440" s="105">
        <v>0</v>
      </c>
      <c r="BD440" s="105">
        <v>34</v>
      </c>
      <c r="BE440" s="105">
        <v>28</v>
      </c>
      <c r="BF440" s="105">
        <v>16</v>
      </c>
      <c r="BG440" s="105">
        <v>0</v>
      </c>
      <c r="BH440" s="105">
        <v>5</v>
      </c>
      <c r="BI440" s="105">
        <v>6</v>
      </c>
      <c r="BJ440" s="167"/>
      <c r="BK440" s="103" t="s">
        <v>102</v>
      </c>
      <c r="BL440" s="105">
        <v>0</v>
      </c>
      <c r="BM440" s="105">
        <v>564</v>
      </c>
      <c r="BN440" s="105">
        <v>84</v>
      </c>
      <c r="BO440" s="105">
        <v>5</v>
      </c>
      <c r="BP440" s="105">
        <v>0</v>
      </c>
      <c r="BQ440" s="105">
        <v>1</v>
      </c>
      <c r="BR440" s="105">
        <v>34</v>
      </c>
      <c r="BS440" s="105">
        <v>13</v>
      </c>
      <c r="BT440" s="105">
        <v>20</v>
      </c>
      <c r="BU440" s="167"/>
      <c r="BV440" s="103" t="s">
        <v>102</v>
      </c>
      <c r="BW440" s="105">
        <v>434</v>
      </c>
      <c r="BX440" s="105">
        <v>179</v>
      </c>
      <c r="BY440" s="105">
        <v>403</v>
      </c>
      <c r="BZ440" s="105">
        <v>172</v>
      </c>
      <c r="CA440" s="105">
        <v>191</v>
      </c>
      <c r="CB440" s="105">
        <v>67</v>
      </c>
      <c r="CC440" s="105">
        <v>0</v>
      </c>
      <c r="CD440" s="105">
        <v>0</v>
      </c>
      <c r="CE440" s="105">
        <v>0</v>
      </c>
      <c r="CF440" s="105">
        <v>0</v>
      </c>
      <c r="CG440" s="105">
        <v>0</v>
      </c>
      <c r="CH440" s="105">
        <v>0</v>
      </c>
      <c r="CI440" s="105">
        <v>71</v>
      </c>
      <c r="CJ440" s="105">
        <v>13</v>
      </c>
      <c r="CK440" s="105">
        <v>70</v>
      </c>
      <c r="CL440" s="105">
        <v>12</v>
      </c>
      <c r="CM440" s="105">
        <v>32</v>
      </c>
      <c r="CN440" s="105">
        <v>2</v>
      </c>
      <c r="CO440" s="167"/>
      <c r="CP440" s="105" t="s">
        <v>102</v>
      </c>
      <c r="CQ440" s="105">
        <v>15</v>
      </c>
      <c r="CR440" s="105">
        <v>33</v>
      </c>
      <c r="CS440" s="105">
        <v>0</v>
      </c>
      <c r="CT440" s="105">
        <v>52</v>
      </c>
      <c r="CU440" s="105">
        <v>0</v>
      </c>
      <c r="CV440" s="105">
        <v>100</v>
      </c>
      <c r="CW440" s="105">
        <v>31</v>
      </c>
      <c r="CX440" s="105">
        <v>24</v>
      </c>
      <c r="CY440" s="105">
        <v>19</v>
      </c>
      <c r="CZ440" s="105">
        <v>5</v>
      </c>
      <c r="DA440" s="167"/>
      <c r="DB440" s="103" t="s">
        <v>102</v>
      </c>
      <c r="DC440" s="105">
        <v>821</v>
      </c>
      <c r="DD440" s="105">
        <v>915</v>
      </c>
      <c r="DE440" s="105">
        <v>81</v>
      </c>
      <c r="DF440" s="105">
        <v>74</v>
      </c>
      <c r="DG440" s="105">
        <v>161</v>
      </c>
      <c r="DH440" s="105">
        <v>5</v>
      </c>
      <c r="DI440" s="105">
        <v>990</v>
      </c>
      <c r="DJ440" s="105">
        <v>101</v>
      </c>
      <c r="DK440" s="105">
        <v>36</v>
      </c>
      <c r="DL440" s="105">
        <v>0</v>
      </c>
      <c r="DM440" s="105">
        <v>0</v>
      </c>
      <c r="DN440" s="105">
        <v>0</v>
      </c>
      <c r="DO440" s="105">
        <v>0</v>
      </c>
      <c r="DP440" s="105">
        <v>1</v>
      </c>
      <c r="DQ440" s="105">
        <v>418</v>
      </c>
      <c r="DR440" s="135"/>
      <c r="DS440" s="138" t="s">
        <v>263</v>
      </c>
      <c r="DT440" s="138" t="s">
        <v>4541</v>
      </c>
      <c r="DU440" s="138">
        <v>505</v>
      </c>
      <c r="DV440" s="138">
        <v>223</v>
      </c>
      <c r="DW440" s="139">
        <v>1400</v>
      </c>
      <c r="DX440" s="139">
        <v>3184</v>
      </c>
    </row>
    <row r="441" spans="1:128" ht="14.45" customHeight="1">
      <c r="A441" s="167" t="s">
        <v>264</v>
      </c>
      <c r="B441" s="13" t="s">
        <v>119</v>
      </c>
      <c r="C441" s="74">
        <v>542</v>
      </c>
      <c r="D441" s="74">
        <v>183</v>
      </c>
      <c r="E441" s="74">
        <v>246</v>
      </c>
      <c r="F441" s="74">
        <v>101</v>
      </c>
      <c r="G441" s="74">
        <v>0</v>
      </c>
      <c r="H441" s="74">
        <v>0</v>
      </c>
      <c r="I441" s="74">
        <v>59</v>
      </c>
      <c r="J441" s="74">
        <v>15</v>
      </c>
      <c r="K441" s="74">
        <v>85</v>
      </c>
      <c r="L441" s="74">
        <v>3</v>
      </c>
      <c r="M441" s="74">
        <v>214</v>
      </c>
      <c r="N441" s="74">
        <v>71</v>
      </c>
      <c r="O441" s="74">
        <v>1</v>
      </c>
      <c r="P441" s="74">
        <v>0</v>
      </c>
      <c r="Q441" s="74">
        <v>45</v>
      </c>
      <c r="R441" s="74">
        <v>3</v>
      </c>
      <c r="S441" s="74">
        <v>0</v>
      </c>
      <c r="T441" s="74">
        <v>0</v>
      </c>
      <c r="U441" s="67">
        <v>1192</v>
      </c>
      <c r="V441" s="67">
        <v>376</v>
      </c>
      <c r="W441" s="167" t="s">
        <v>264</v>
      </c>
      <c r="X441" s="13" t="s">
        <v>119</v>
      </c>
      <c r="Y441" s="74">
        <v>47</v>
      </c>
      <c r="Z441" s="74">
        <v>10</v>
      </c>
      <c r="AA441" s="74">
        <v>19</v>
      </c>
      <c r="AB441" s="74">
        <v>6</v>
      </c>
      <c r="AC441" s="74">
        <v>0</v>
      </c>
      <c r="AD441" s="74">
        <v>0</v>
      </c>
      <c r="AE441" s="74">
        <v>6</v>
      </c>
      <c r="AF441" s="74">
        <v>0</v>
      </c>
      <c r="AG441" s="74">
        <v>1</v>
      </c>
      <c r="AH441" s="74">
        <v>0</v>
      </c>
      <c r="AI441" s="74">
        <v>53</v>
      </c>
      <c r="AJ441" s="74">
        <v>18</v>
      </c>
      <c r="AK441" s="74">
        <v>1</v>
      </c>
      <c r="AL441" s="74">
        <v>0</v>
      </c>
      <c r="AM441" s="74">
        <v>7</v>
      </c>
      <c r="AN441" s="74">
        <v>0</v>
      </c>
      <c r="AO441" s="74">
        <v>0</v>
      </c>
      <c r="AP441" s="74">
        <v>0</v>
      </c>
      <c r="AQ441" s="67">
        <v>134</v>
      </c>
      <c r="AR441" s="67">
        <v>34</v>
      </c>
      <c r="AS441" s="167" t="s">
        <v>264</v>
      </c>
      <c r="AT441" s="13" t="s">
        <v>119</v>
      </c>
      <c r="AU441" s="74">
        <v>7</v>
      </c>
      <c r="AV441" s="74">
        <v>5</v>
      </c>
      <c r="AW441" s="74">
        <v>0</v>
      </c>
      <c r="AX441" s="74">
        <v>3</v>
      </c>
      <c r="AY441" s="74">
        <v>1</v>
      </c>
      <c r="AZ441" s="74">
        <v>5</v>
      </c>
      <c r="BA441" s="74">
        <v>1</v>
      </c>
      <c r="BB441" s="74">
        <v>3</v>
      </c>
      <c r="BC441" s="74">
        <v>0</v>
      </c>
      <c r="BD441" s="67">
        <v>25</v>
      </c>
      <c r="BE441" s="76">
        <v>24</v>
      </c>
      <c r="BF441" s="74">
        <v>16</v>
      </c>
      <c r="BG441" s="74">
        <v>3</v>
      </c>
      <c r="BH441" s="74">
        <v>1</v>
      </c>
      <c r="BI441" s="74">
        <v>5</v>
      </c>
      <c r="BJ441" s="167" t="s">
        <v>264</v>
      </c>
      <c r="BK441" s="13" t="s">
        <v>119</v>
      </c>
      <c r="BL441" s="74">
        <v>0</v>
      </c>
      <c r="BM441" s="74">
        <v>438</v>
      </c>
      <c r="BN441" s="74">
        <v>55</v>
      </c>
      <c r="BO441" s="74">
        <v>0</v>
      </c>
      <c r="BP441" s="74">
        <v>0</v>
      </c>
      <c r="BQ441" s="74">
        <v>8</v>
      </c>
      <c r="BR441" s="74">
        <v>19</v>
      </c>
      <c r="BS441" s="74">
        <v>17</v>
      </c>
      <c r="BT441" s="74">
        <v>14</v>
      </c>
      <c r="BU441" s="167" t="s">
        <v>264</v>
      </c>
      <c r="BV441" s="13" t="s">
        <v>119</v>
      </c>
      <c r="BW441" s="74">
        <v>97</v>
      </c>
      <c r="BX441" s="74">
        <v>45</v>
      </c>
      <c r="BY441" s="74">
        <v>95</v>
      </c>
      <c r="BZ441" s="74">
        <v>45</v>
      </c>
      <c r="CA441" s="74">
        <v>66</v>
      </c>
      <c r="CB441" s="74">
        <v>33</v>
      </c>
      <c r="CC441" s="74">
        <v>0</v>
      </c>
      <c r="CD441" s="74">
        <v>0</v>
      </c>
      <c r="CE441" s="74">
        <v>0</v>
      </c>
      <c r="CF441" s="74">
        <v>0</v>
      </c>
      <c r="CG441" s="74">
        <v>0</v>
      </c>
      <c r="CH441" s="74">
        <v>0</v>
      </c>
      <c r="CI441" s="74">
        <v>19</v>
      </c>
      <c r="CJ441" s="74">
        <v>3</v>
      </c>
      <c r="CK441" s="74">
        <v>18</v>
      </c>
      <c r="CL441" s="74">
        <v>3</v>
      </c>
      <c r="CM441" s="74">
        <v>7</v>
      </c>
      <c r="CN441" s="74">
        <v>0</v>
      </c>
      <c r="CO441" s="167" t="s">
        <v>264</v>
      </c>
      <c r="CP441" s="13" t="s">
        <v>119</v>
      </c>
      <c r="CQ441" s="5">
        <v>14</v>
      </c>
      <c r="CR441" s="5">
        <v>5</v>
      </c>
      <c r="CS441" s="5">
        <v>0</v>
      </c>
      <c r="CT441" s="5">
        <v>24</v>
      </c>
      <c r="CU441" s="5">
        <v>0</v>
      </c>
      <c r="CV441" s="29">
        <v>43</v>
      </c>
      <c r="CW441" s="5">
        <v>11</v>
      </c>
      <c r="CX441" s="5">
        <v>9</v>
      </c>
      <c r="CY441" s="72">
        <v>5</v>
      </c>
      <c r="CZ441" s="5">
        <v>0</v>
      </c>
      <c r="DA441" s="167" t="s">
        <v>264</v>
      </c>
      <c r="DB441" s="13" t="s">
        <v>119</v>
      </c>
      <c r="DC441" s="74">
        <v>594</v>
      </c>
      <c r="DD441" s="74">
        <v>437</v>
      </c>
      <c r="DE441" s="74">
        <v>19</v>
      </c>
      <c r="DF441" s="74">
        <v>27</v>
      </c>
      <c r="DG441" s="74">
        <v>18</v>
      </c>
      <c r="DH441" s="74">
        <v>21</v>
      </c>
      <c r="DI441" s="74">
        <v>727</v>
      </c>
      <c r="DJ441" s="74">
        <v>8</v>
      </c>
      <c r="DK441" s="74">
        <v>159</v>
      </c>
      <c r="DL441" s="74">
        <v>0</v>
      </c>
      <c r="DM441" s="74">
        <v>0</v>
      </c>
      <c r="DN441" s="74">
        <v>0</v>
      </c>
      <c r="DO441" s="74">
        <v>0</v>
      </c>
      <c r="DP441" s="74">
        <v>4</v>
      </c>
      <c r="DQ441" s="74">
        <v>82</v>
      </c>
      <c r="DR441" s="135"/>
      <c r="DS441" s="138" t="s">
        <v>264</v>
      </c>
      <c r="DT441" s="138" t="s">
        <v>4542</v>
      </c>
      <c r="DU441" s="138">
        <v>116</v>
      </c>
      <c r="DV441" s="138">
        <v>73</v>
      </c>
      <c r="DW441" s="139">
        <v>1041</v>
      </c>
      <c r="DX441" s="139">
        <v>2010</v>
      </c>
    </row>
    <row r="442" spans="1:128">
      <c r="A442" s="167"/>
      <c r="B442" s="13" t="s">
        <v>120</v>
      </c>
      <c r="C442" s="74">
        <v>619</v>
      </c>
      <c r="D442" s="74">
        <v>253</v>
      </c>
      <c r="E442" s="74">
        <v>175</v>
      </c>
      <c r="F442" s="74">
        <v>74</v>
      </c>
      <c r="G442" s="74">
        <v>0</v>
      </c>
      <c r="H442" s="74">
        <v>0</v>
      </c>
      <c r="I442" s="74">
        <v>266</v>
      </c>
      <c r="J442" s="74">
        <v>87</v>
      </c>
      <c r="K442" s="74">
        <v>109</v>
      </c>
      <c r="L442" s="74">
        <v>24</v>
      </c>
      <c r="M442" s="74">
        <v>442</v>
      </c>
      <c r="N442" s="74">
        <v>191</v>
      </c>
      <c r="O442" s="74">
        <v>14</v>
      </c>
      <c r="P442" s="74">
        <v>0</v>
      </c>
      <c r="Q442" s="74">
        <v>208</v>
      </c>
      <c r="R442" s="74">
        <v>40</v>
      </c>
      <c r="S442" s="74">
        <v>0</v>
      </c>
      <c r="T442" s="74">
        <v>0</v>
      </c>
      <c r="U442" s="67">
        <v>1833</v>
      </c>
      <c r="V442" s="67">
        <v>669</v>
      </c>
      <c r="W442" s="167"/>
      <c r="X442" s="13" t="s">
        <v>120</v>
      </c>
      <c r="Y442" s="74">
        <v>40</v>
      </c>
      <c r="Z442" s="74">
        <v>13</v>
      </c>
      <c r="AA442" s="74">
        <v>8</v>
      </c>
      <c r="AB442" s="74">
        <v>5</v>
      </c>
      <c r="AC442" s="74">
        <v>0</v>
      </c>
      <c r="AD442" s="74">
        <v>0</v>
      </c>
      <c r="AE442" s="74">
        <v>34</v>
      </c>
      <c r="AF442" s="74">
        <v>10</v>
      </c>
      <c r="AG442" s="74">
        <v>4</v>
      </c>
      <c r="AH442" s="74">
        <v>1</v>
      </c>
      <c r="AI442" s="74">
        <v>124</v>
      </c>
      <c r="AJ442" s="74">
        <v>36</v>
      </c>
      <c r="AK442" s="74">
        <v>5</v>
      </c>
      <c r="AL442" s="74">
        <v>0</v>
      </c>
      <c r="AM442" s="74">
        <v>84</v>
      </c>
      <c r="AN442" s="74">
        <v>16</v>
      </c>
      <c r="AO442" s="74">
        <v>0</v>
      </c>
      <c r="AP442" s="74">
        <v>0</v>
      </c>
      <c r="AQ442" s="67">
        <v>299</v>
      </c>
      <c r="AR442" s="67">
        <v>81</v>
      </c>
      <c r="AS442" s="167"/>
      <c r="AT442" s="13" t="s">
        <v>120</v>
      </c>
      <c r="AU442" s="74">
        <v>9</v>
      </c>
      <c r="AV442" s="74">
        <v>3</v>
      </c>
      <c r="AW442" s="74">
        <v>0</v>
      </c>
      <c r="AX442" s="74">
        <v>4</v>
      </c>
      <c r="AY442" s="74">
        <v>2</v>
      </c>
      <c r="AZ442" s="74">
        <v>5</v>
      </c>
      <c r="BA442" s="74">
        <v>1</v>
      </c>
      <c r="BB442" s="74">
        <v>3</v>
      </c>
      <c r="BC442" s="74">
        <v>0</v>
      </c>
      <c r="BD442" s="67">
        <v>27</v>
      </c>
      <c r="BE442" s="76">
        <v>27</v>
      </c>
      <c r="BF442" s="74">
        <v>23</v>
      </c>
      <c r="BG442" s="74">
        <v>9</v>
      </c>
      <c r="BH442" s="74">
        <v>0</v>
      </c>
      <c r="BI442" s="74">
        <v>1</v>
      </c>
      <c r="BJ442" s="167"/>
      <c r="BK442" s="13" t="s">
        <v>120</v>
      </c>
      <c r="BL442" s="74">
        <v>0</v>
      </c>
      <c r="BM442" s="74">
        <v>726</v>
      </c>
      <c r="BN442" s="74">
        <v>1</v>
      </c>
      <c r="BO442" s="74">
        <v>1</v>
      </c>
      <c r="BP442" s="74">
        <v>0</v>
      </c>
      <c r="BQ442" s="74">
        <v>6</v>
      </c>
      <c r="BR442" s="74">
        <v>27</v>
      </c>
      <c r="BS442" s="74">
        <v>20</v>
      </c>
      <c r="BT442" s="74">
        <v>20</v>
      </c>
      <c r="BU442" s="167"/>
      <c r="BV442" s="13" t="s">
        <v>120</v>
      </c>
      <c r="BW442" s="74">
        <v>368</v>
      </c>
      <c r="BX442" s="74">
        <v>171</v>
      </c>
      <c r="BY442" s="74">
        <v>325</v>
      </c>
      <c r="BZ442" s="74">
        <v>146</v>
      </c>
      <c r="CA442" s="74">
        <v>172</v>
      </c>
      <c r="CB442" s="74">
        <v>85</v>
      </c>
      <c r="CC442" s="74">
        <v>16</v>
      </c>
      <c r="CD442" s="74">
        <v>2</v>
      </c>
      <c r="CE442" s="74">
        <v>16</v>
      </c>
      <c r="CF442" s="74">
        <v>2</v>
      </c>
      <c r="CG442" s="74">
        <v>4</v>
      </c>
      <c r="CH442" s="74">
        <v>1</v>
      </c>
      <c r="CI442" s="74">
        <v>201</v>
      </c>
      <c r="CJ442" s="74">
        <v>45</v>
      </c>
      <c r="CK442" s="74">
        <v>195</v>
      </c>
      <c r="CL442" s="74">
        <v>43</v>
      </c>
      <c r="CM442" s="74">
        <v>80</v>
      </c>
      <c r="CN442" s="74">
        <v>24</v>
      </c>
      <c r="CO442" s="167"/>
      <c r="CP442" s="13" t="s">
        <v>120</v>
      </c>
      <c r="CQ442" s="5">
        <v>51</v>
      </c>
      <c r="CR442" s="5">
        <v>11</v>
      </c>
      <c r="CS442" s="5">
        <v>0</v>
      </c>
      <c r="CT442" s="5">
        <v>26</v>
      </c>
      <c r="CU442" s="5">
        <v>0</v>
      </c>
      <c r="CV442" s="29">
        <v>88</v>
      </c>
      <c r="CW442" s="5">
        <v>29</v>
      </c>
      <c r="CX442" s="5">
        <v>22</v>
      </c>
      <c r="CY442" s="72">
        <v>26</v>
      </c>
      <c r="CZ442" s="5">
        <v>12</v>
      </c>
      <c r="DA442" s="167"/>
      <c r="DB442" s="13" t="s">
        <v>120</v>
      </c>
      <c r="DC442" s="74">
        <v>764</v>
      </c>
      <c r="DD442" s="74">
        <v>803</v>
      </c>
      <c r="DE442" s="74">
        <v>116</v>
      </c>
      <c r="DF442" s="74">
        <v>0</v>
      </c>
      <c r="DG442" s="74">
        <v>365</v>
      </c>
      <c r="DH442" s="74">
        <v>50</v>
      </c>
      <c r="DI442" s="74">
        <v>1284</v>
      </c>
      <c r="DJ442" s="74">
        <v>144</v>
      </c>
      <c r="DK442" s="74">
        <v>42</v>
      </c>
      <c r="DL442" s="74">
        <v>0</v>
      </c>
      <c r="DM442" s="74">
        <v>1</v>
      </c>
      <c r="DN442" s="74">
        <v>0</v>
      </c>
      <c r="DO442" s="74">
        <v>1</v>
      </c>
      <c r="DP442" s="74">
        <v>16</v>
      </c>
      <c r="DQ442" s="74">
        <v>0</v>
      </c>
      <c r="DR442" s="135"/>
      <c r="DS442" s="138" t="s">
        <v>264</v>
      </c>
      <c r="DT442" s="138" t="s">
        <v>4543</v>
      </c>
      <c r="DU442" s="138">
        <v>585</v>
      </c>
      <c r="DV442" s="138">
        <v>256</v>
      </c>
      <c r="DW442" s="139">
        <v>1459</v>
      </c>
      <c r="DX442" s="139">
        <v>3569</v>
      </c>
    </row>
    <row r="443" spans="1:128">
      <c r="A443" s="167"/>
      <c r="B443" s="103" t="s">
        <v>102</v>
      </c>
      <c r="C443" s="105">
        <v>1161</v>
      </c>
      <c r="D443" s="105">
        <v>436</v>
      </c>
      <c r="E443" s="105">
        <v>421</v>
      </c>
      <c r="F443" s="105">
        <v>175</v>
      </c>
      <c r="G443" s="105">
        <v>0</v>
      </c>
      <c r="H443" s="105">
        <v>0</v>
      </c>
      <c r="I443" s="105">
        <v>325</v>
      </c>
      <c r="J443" s="105">
        <v>102</v>
      </c>
      <c r="K443" s="105">
        <v>194</v>
      </c>
      <c r="L443" s="105">
        <v>27</v>
      </c>
      <c r="M443" s="105">
        <v>656</v>
      </c>
      <c r="N443" s="105">
        <v>262</v>
      </c>
      <c r="O443" s="105">
        <v>15</v>
      </c>
      <c r="P443" s="105">
        <v>0</v>
      </c>
      <c r="Q443" s="105">
        <v>253</v>
      </c>
      <c r="R443" s="105">
        <v>43</v>
      </c>
      <c r="S443" s="105">
        <v>0</v>
      </c>
      <c r="T443" s="105">
        <v>0</v>
      </c>
      <c r="U443" s="105">
        <v>3025</v>
      </c>
      <c r="V443" s="105">
        <v>1045</v>
      </c>
      <c r="W443" s="167"/>
      <c r="X443" s="103" t="s">
        <v>102</v>
      </c>
      <c r="Y443" s="105">
        <v>87</v>
      </c>
      <c r="Z443" s="105">
        <v>23</v>
      </c>
      <c r="AA443" s="105">
        <v>27</v>
      </c>
      <c r="AB443" s="105">
        <v>11</v>
      </c>
      <c r="AC443" s="105">
        <v>0</v>
      </c>
      <c r="AD443" s="105">
        <v>0</v>
      </c>
      <c r="AE443" s="105">
        <v>40</v>
      </c>
      <c r="AF443" s="105">
        <v>10</v>
      </c>
      <c r="AG443" s="105">
        <v>5</v>
      </c>
      <c r="AH443" s="105">
        <v>1</v>
      </c>
      <c r="AI443" s="105">
        <v>177</v>
      </c>
      <c r="AJ443" s="105">
        <v>54</v>
      </c>
      <c r="AK443" s="105">
        <v>6</v>
      </c>
      <c r="AL443" s="105">
        <v>0</v>
      </c>
      <c r="AM443" s="105">
        <v>91</v>
      </c>
      <c r="AN443" s="105">
        <v>16</v>
      </c>
      <c r="AO443" s="105">
        <v>0</v>
      </c>
      <c r="AP443" s="105">
        <v>0</v>
      </c>
      <c r="AQ443" s="105">
        <v>433</v>
      </c>
      <c r="AR443" s="105">
        <v>115</v>
      </c>
      <c r="AS443" s="167"/>
      <c r="AT443" s="103" t="s">
        <v>102</v>
      </c>
      <c r="AU443" s="105">
        <v>16</v>
      </c>
      <c r="AV443" s="105">
        <v>8</v>
      </c>
      <c r="AW443" s="105">
        <v>0</v>
      </c>
      <c r="AX443" s="105">
        <v>7</v>
      </c>
      <c r="AY443" s="105">
        <v>3</v>
      </c>
      <c r="AZ443" s="105">
        <v>10</v>
      </c>
      <c r="BA443" s="105">
        <v>2</v>
      </c>
      <c r="BB443" s="105">
        <v>6</v>
      </c>
      <c r="BC443" s="105">
        <v>0</v>
      </c>
      <c r="BD443" s="105">
        <v>52</v>
      </c>
      <c r="BE443" s="105">
        <v>51</v>
      </c>
      <c r="BF443" s="105">
        <v>39</v>
      </c>
      <c r="BG443" s="105">
        <v>12</v>
      </c>
      <c r="BH443" s="105">
        <v>1</v>
      </c>
      <c r="BI443" s="105">
        <v>6</v>
      </c>
      <c r="BJ443" s="167"/>
      <c r="BK443" s="103" t="s">
        <v>102</v>
      </c>
      <c r="BL443" s="105">
        <v>0</v>
      </c>
      <c r="BM443" s="105">
        <v>1164</v>
      </c>
      <c r="BN443" s="105">
        <v>56</v>
      </c>
      <c r="BO443" s="105">
        <v>1</v>
      </c>
      <c r="BP443" s="105">
        <v>0</v>
      </c>
      <c r="BQ443" s="105">
        <v>14</v>
      </c>
      <c r="BR443" s="105">
        <v>46</v>
      </c>
      <c r="BS443" s="105">
        <v>37</v>
      </c>
      <c r="BT443" s="105">
        <v>34</v>
      </c>
      <c r="BU443" s="167"/>
      <c r="BV443" s="103" t="s">
        <v>102</v>
      </c>
      <c r="BW443" s="105">
        <v>465</v>
      </c>
      <c r="BX443" s="105">
        <v>216</v>
      </c>
      <c r="BY443" s="105">
        <v>420</v>
      </c>
      <c r="BZ443" s="105">
        <v>191</v>
      </c>
      <c r="CA443" s="105">
        <v>238</v>
      </c>
      <c r="CB443" s="105">
        <v>118</v>
      </c>
      <c r="CC443" s="105">
        <v>16</v>
      </c>
      <c r="CD443" s="105">
        <v>2</v>
      </c>
      <c r="CE443" s="105">
        <v>16</v>
      </c>
      <c r="CF443" s="105">
        <v>2</v>
      </c>
      <c r="CG443" s="105">
        <v>4</v>
      </c>
      <c r="CH443" s="105">
        <v>1</v>
      </c>
      <c r="CI443" s="105">
        <v>220</v>
      </c>
      <c r="CJ443" s="105">
        <v>48</v>
      </c>
      <c r="CK443" s="105">
        <v>213</v>
      </c>
      <c r="CL443" s="105">
        <v>46</v>
      </c>
      <c r="CM443" s="105">
        <v>87</v>
      </c>
      <c r="CN443" s="105">
        <v>24</v>
      </c>
      <c r="CO443" s="167"/>
      <c r="CP443" s="105" t="s">
        <v>102</v>
      </c>
      <c r="CQ443" s="105">
        <v>65</v>
      </c>
      <c r="CR443" s="105">
        <v>16</v>
      </c>
      <c r="CS443" s="105">
        <v>0</v>
      </c>
      <c r="CT443" s="105">
        <v>50</v>
      </c>
      <c r="CU443" s="105">
        <v>0</v>
      </c>
      <c r="CV443" s="105">
        <v>131</v>
      </c>
      <c r="CW443" s="105">
        <v>40</v>
      </c>
      <c r="CX443" s="105">
        <v>31</v>
      </c>
      <c r="CY443" s="105">
        <v>31</v>
      </c>
      <c r="CZ443" s="105">
        <v>12</v>
      </c>
      <c r="DA443" s="167"/>
      <c r="DB443" s="103" t="s">
        <v>102</v>
      </c>
      <c r="DC443" s="105">
        <v>1358</v>
      </c>
      <c r="DD443" s="105">
        <v>1240</v>
      </c>
      <c r="DE443" s="105">
        <v>135</v>
      </c>
      <c r="DF443" s="105">
        <v>27</v>
      </c>
      <c r="DG443" s="105">
        <v>383</v>
      </c>
      <c r="DH443" s="105">
        <v>71</v>
      </c>
      <c r="DI443" s="105">
        <v>2011</v>
      </c>
      <c r="DJ443" s="105">
        <v>152</v>
      </c>
      <c r="DK443" s="105">
        <v>201</v>
      </c>
      <c r="DL443" s="105">
        <v>0</v>
      </c>
      <c r="DM443" s="105">
        <v>1</v>
      </c>
      <c r="DN443" s="105">
        <v>0</v>
      </c>
      <c r="DO443" s="105">
        <v>1</v>
      </c>
      <c r="DP443" s="105">
        <v>20</v>
      </c>
      <c r="DQ443" s="105">
        <v>82</v>
      </c>
      <c r="DR443" s="135"/>
      <c r="DS443" s="138" t="s">
        <v>264</v>
      </c>
      <c r="DT443" s="138" t="s">
        <v>4544</v>
      </c>
      <c r="DU443" s="138">
        <v>701</v>
      </c>
      <c r="DV443" s="138">
        <v>329</v>
      </c>
      <c r="DW443" s="139">
        <v>2500</v>
      </c>
      <c r="DX443" s="139">
        <v>5579</v>
      </c>
    </row>
    <row r="444" spans="1:128">
      <c r="A444" s="167" t="s">
        <v>265</v>
      </c>
      <c r="B444" s="13" t="s">
        <v>119</v>
      </c>
      <c r="C444" s="74">
        <v>296</v>
      </c>
      <c r="D444" s="74">
        <v>123</v>
      </c>
      <c r="E444" s="74">
        <v>64</v>
      </c>
      <c r="F444" s="74">
        <v>24</v>
      </c>
      <c r="G444" s="74">
        <v>0</v>
      </c>
      <c r="H444" s="74">
        <v>0</v>
      </c>
      <c r="I444" s="74">
        <v>23</v>
      </c>
      <c r="J444" s="74">
        <v>5</v>
      </c>
      <c r="K444" s="74">
        <v>0</v>
      </c>
      <c r="L444" s="74">
        <v>0</v>
      </c>
      <c r="M444" s="74">
        <v>136</v>
      </c>
      <c r="N444" s="74">
        <v>48</v>
      </c>
      <c r="O444" s="74">
        <v>0</v>
      </c>
      <c r="P444" s="74">
        <v>0</v>
      </c>
      <c r="Q444" s="74">
        <v>37</v>
      </c>
      <c r="R444" s="74">
        <v>12</v>
      </c>
      <c r="S444" s="74">
        <v>0</v>
      </c>
      <c r="T444" s="74">
        <v>0</v>
      </c>
      <c r="U444" s="67">
        <v>556</v>
      </c>
      <c r="V444" s="67">
        <v>212</v>
      </c>
      <c r="W444" s="167" t="s">
        <v>265</v>
      </c>
      <c r="X444" s="13" t="s">
        <v>119</v>
      </c>
      <c r="Y444" s="74">
        <v>3</v>
      </c>
      <c r="Z444" s="74">
        <v>0</v>
      </c>
      <c r="AA444" s="74">
        <v>0</v>
      </c>
      <c r="AB444" s="74">
        <v>0</v>
      </c>
      <c r="AC444" s="74">
        <v>0</v>
      </c>
      <c r="AD444" s="74">
        <v>0</v>
      </c>
      <c r="AE444" s="74">
        <v>0</v>
      </c>
      <c r="AF444" s="74">
        <v>0</v>
      </c>
      <c r="AG444" s="74">
        <v>0</v>
      </c>
      <c r="AH444" s="74">
        <v>0</v>
      </c>
      <c r="AI444" s="74">
        <v>35</v>
      </c>
      <c r="AJ444" s="74">
        <v>12</v>
      </c>
      <c r="AK444" s="74">
        <v>0</v>
      </c>
      <c r="AL444" s="74">
        <v>0</v>
      </c>
      <c r="AM444" s="74">
        <v>13</v>
      </c>
      <c r="AN444" s="74">
        <v>5</v>
      </c>
      <c r="AO444" s="74">
        <v>0</v>
      </c>
      <c r="AP444" s="74">
        <v>0</v>
      </c>
      <c r="AQ444" s="67">
        <v>51</v>
      </c>
      <c r="AR444" s="67">
        <v>17</v>
      </c>
      <c r="AS444" s="167" t="s">
        <v>265</v>
      </c>
      <c r="AT444" s="13" t="s">
        <v>119</v>
      </c>
      <c r="AU444" s="74">
        <v>5</v>
      </c>
      <c r="AV444" s="74">
        <v>2</v>
      </c>
      <c r="AW444" s="74">
        <v>0</v>
      </c>
      <c r="AX444" s="74">
        <v>1</v>
      </c>
      <c r="AY444" s="74">
        <v>0</v>
      </c>
      <c r="AZ444" s="74">
        <v>3</v>
      </c>
      <c r="BA444" s="74">
        <v>0</v>
      </c>
      <c r="BB444" s="74">
        <v>2</v>
      </c>
      <c r="BC444" s="74">
        <v>0</v>
      </c>
      <c r="BD444" s="67">
        <v>13</v>
      </c>
      <c r="BE444" s="76">
        <v>8</v>
      </c>
      <c r="BF444" s="74">
        <v>0</v>
      </c>
      <c r="BG444" s="74">
        <v>0</v>
      </c>
      <c r="BH444" s="74">
        <v>2</v>
      </c>
      <c r="BI444" s="74">
        <v>2</v>
      </c>
      <c r="BJ444" s="167" t="s">
        <v>265</v>
      </c>
      <c r="BK444" s="13" t="s">
        <v>119</v>
      </c>
      <c r="BL444" s="74">
        <v>0</v>
      </c>
      <c r="BM444" s="74">
        <v>137</v>
      </c>
      <c r="BN444" s="74">
        <v>4</v>
      </c>
      <c r="BO444" s="74">
        <v>2</v>
      </c>
      <c r="BP444" s="74">
        <v>0</v>
      </c>
      <c r="BQ444" s="74">
        <v>1</v>
      </c>
      <c r="BR444" s="74">
        <v>8</v>
      </c>
      <c r="BS444" s="74">
        <v>0</v>
      </c>
      <c r="BT444" s="74">
        <v>3</v>
      </c>
      <c r="BU444" s="167" t="s">
        <v>265</v>
      </c>
      <c r="BV444" s="13" t="s">
        <v>119</v>
      </c>
      <c r="BW444" s="74">
        <v>96</v>
      </c>
      <c r="BX444" s="74">
        <v>32</v>
      </c>
      <c r="BY444" s="74">
        <v>94</v>
      </c>
      <c r="BZ444" s="74">
        <v>32</v>
      </c>
      <c r="CA444" s="74">
        <v>70</v>
      </c>
      <c r="CB444" s="74">
        <v>19</v>
      </c>
      <c r="CC444" s="74">
        <v>0</v>
      </c>
      <c r="CD444" s="74">
        <v>0</v>
      </c>
      <c r="CE444" s="74">
        <v>0</v>
      </c>
      <c r="CF444" s="74">
        <v>0</v>
      </c>
      <c r="CG444" s="74">
        <v>0</v>
      </c>
      <c r="CH444" s="74">
        <v>0</v>
      </c>
      <c r="CI444" s="74">
        <v>26</v>
      </c>
      <c r="CJ444" s="74">
        <v>4</v>
      </c>
      <c r="CK444" s="74">
        <v>26</v>
      </c>
      <c r="CL444" s="74">
        <v>4</v>
      </c>
      <c r="CM444" s="74">
        <v>13</v>
      </c>
      <c r="CN444" s="74">
        <v>0</v>
      </c>
      <c r="CO444" s="167" t="s">
        <v>265</v>
      </c>
      <c r="CP444" s="13" t="s">
        <v>119</v>
      </c>
      <c r="CQ444" s="5">
        <v>3</v>
      </c>
      <c r="CR444" s="5">
        <v>5</v>
      </c>
      <c r="CS444" s="5">
        <v>0</v>
      </c>
      <c r="CT444" s="5">
        <v>11</v>
      </c>
      <c r="CU444" s="5">
        <v>0</v>
      </c>
      <c r="CV444" s="29">
        <v>19</v>
      </c>
      <c r="CW444" s="5">
        <v>4</v>
      </c>
      <c r="CX444" s="5">
        <v>0</v>
      </c>
      <c r="CY444" s="72">
        <v>4</v>
      </c>
      <c r="CZ444" s="5">
        <v>1</v>
      </c>
      <c r="DA444" s="167" t="s">
        <v>265</v>
      </c>
      <c r="DB444" s="13" t="s">
        <v>119</v>
      </c>
      <c r="DC444" s="74">
        <v>204</v>
      </c>
      <c r="DD444" s="74">
        <v>280</v>
      </c>
      <c r="DE444" s="74">
        <v>0</v>
      </c>
      <c r="DF444" s="74">
        <v>0</v>
      </c>
      <c r="DG444" s="74">
        <v>0</v>
      </c>
      <c r="DH444" s="74">
        <v>0</v>
      </c>
      <c r="DI444" s="74">
        <v>275</v>
      </c>
      <c r="DJ444" s="74">
        <v>0</v>
      </c>
      <c r="DK444" s="74">
        <v>0</v>
      </c>
      <c r="DL444" s="74">
        <v>0</v>
      </c>
      <c r="DM444" s="74">
        <v>0</v>
      </c>
      <c r="DN444" s="74">
        <v>0</v>
      </c>
      <c r="DO444" s="74">
        <v>0</v>
      </c>
      <c r="DP444" s="74">
        <v>0</v>
      </c>
      <c r="DQ444" s="74">
        <v>0</v>
      </c>
      <c r="DR444" s="135"/>
      <c r="DS444" s="138" t="s">
        <v>265</v>
      </c>
      <c r="DT444" s="138" t="s">
        <v>4545</v>
      </c>
      <c r="DU444" s="138">
        <v>122</v>
      </c>
      <c r="DV444" s="138">
        <v>83</v>
      </c>
      <c r="DW444" s="139">
        <v>294</v>
      </c>
      <c r="DX444" s="139">
        <v>759</v>
      </c>
    </row>
    <row r="445" spans="1:128">
      <c r="A445" s="167"/>
      <c r="B445" s="13" t="s">
        <v>120</v>
      </c>
      <c r="C445" s="74">
        <v>454</v>
      </c>
      <c r="D445" s="74">
        <v>201</v>
      </c>
      <c r="E445" s="74">
        <v>103</v>
      </c>
      <c r="F445" s="74">
        <v>41</v>
      </c>
      <c r="G445" s="74">
        <v>14</v>
      </c>
      <c r="H445" s="74">
        <v>3</v>
      </c>
      <c r="I445" s="74">
        <v>0</v>
      </c>
      <c r="J445" s="74">
        <v>0</v>
      </c>
      <c r="K445" s="74">
        <v>101</v>
      </c>
      <c r="L445" s="74">
        <v>18</v>
      </c>
      <c r="M445" s="74">
        <v>198</v>
      </c>
      <c r="N445" s="74">
        <v>99</v>
      </c>
      <c r="O445" s="74">
        <v>12</v>
      </c>
      <c r="P445" s="74">
        <v>1</v>
      </c>
      <c r="Q445" s="74">
        <v>0</v>
      </c>
      <c r="R445" s="74">
        <v>0</v>
      </c>
      <c r="S445" s="74">
        <v>184</v>
      </c>
      <c r="T445" s="74">
        <v>48</v>
      </c>
      <c r="U445" s="67">
        <v>1066</v>
      </c>
      <c r="V445" s="67">
        <v>411</v>
      </c>
      <c r="W445" s="167"/>
      <c r="X445" s="13" t="s">
        <v>120</v>
      </c>
      <c r="Y445" s="74">
        <v>9</v>
      </c>
      <c r="Z445" s="74">
        <v>2</v>
      </c>
      <c r="AA445" s="74">
        <v>1</v>
      </c>
      <c r="AB445" s="74">
        <v>0</v>
      </c>
      <c r="AC445" s="74">
        <v>0</v>
      </c>
      <c r="AD445" s="74">
        <v>0</v>
      </c>
      <c r="AE445" s="74">
        <v>0</v>
      </c>
      <c r="AF445" s="74">
        <v>0</v>
      </c>
      <c r="AG445" s="74">
        <v>14</v>
      </c>
      <c r="AH445" s="74">
        <v>2</v>
      </c>
      <c r="AI445" s="74">
        <v>50</v>
      </c>
      <c r="AJ445" s="74">
        <v>20</v>
      </c>
      <c r="AK445" s="74">
        <v>0</v>
      </c>
      <c r="AL445" s="74">
        <v>0</v>
      </c>
      <c r="AM445" s="74">
        <v>0</v>
      </c>
      <c r="AN445" s="74">
        <v>0</v>
      </c>
      <c r="AO445" s="74">
        <v>60</v>
      </c>
      <c r="AP445" s="74">
        <v>16</v>
      </c>
      <c r="AQ445" s="67">
        <v>134</v>
      </c>
      <c r="AR445" s="67">
        <v>40</v>
      </c>
      <c r="AS445" s="167"/>
      <c r="AT445" s="13" t="s">
        <v>120</v>
      </c>
      <c r="AU445" s="74">
        <v>2</v>
      </c>
      <c r="AV445" s="74">
        <v>2</v>
      </c>
      <c r="AW445" s="74">
        <v>2</v>
      </c>
      <c r="AX445" s="74">
        <v>0</v>
      </c>
      <c r="AY445" s="74">
        <v>2</v>
      </c>
      <c r="AZ445" s="74">
        <v>2</v>
      </c>
      <c r="BA445" s="74">
        <v>2</v>
      </c>
      <c r="BB445" s="74">
        <v>0</v>
      </c>
      <c r="BC445" s="74">
        <v>2</v>
      </c>
      <c r="BD445" s="67">
        <v>14</v>
      </c>
      <c r="BE445" s="76">
        <v>18</v>
      </c>
      <c r="BF445" s="74">
        <v>8</v>
      </c>
      <c r="BG445" s="74">
        <v>0</v>
      </c>
      <c r="BH445" s="74">
        <v>0</v>
      </c>
      <c r="BI445" s="74">
        <v>1</v>
      </c>
      <c r="BJ445" s="167"/>
      <c r="BK445" s="13" t="s">
        <v>120</v>
      </c>
      <c r="BL445" s="74">
        <v>0</v>
      </c>
      <c r="BM445" s="74">
        <v>237</v>
      </c>
      <c r="BN445" s="74">
        <v>119</v>
      </c>
      <c r="BO445" s="74">
        <v>0</v>
      </c>
      <c r="BP445" s="74">
        <v>0</v>
      </c>
      <c r="BQ445" s="74">
        <v>0</v>
      </c>
      <c r="BR445" s="74">
        <v>18</v>
      </c>
      <c r="BS445" s="74">
        <v>12</v>
      </c>
      <c r="BT445" s="74">
        <v>12</v>
      </c>
      <c r="BU445" s="167"/>
      <c r="BV445" s="13" t="s">
        <v>120</v>
      </c>
      <c r="BW445" s="74">
        <v>120</v>
      </c>
      <c r="BX445" s="74">
        <v>50</v>
      </c>
      <c r="BY445" s="74">
        <v>120</v>
      </c>
      <c r="BZ445" s="74">
        <v>50</v>
      </c>
      <c r="CA445" s="74">
        <v>84</v>
      </c>
      <c r="CB445" s="74">
        <v>36</v>
      </c>
      <c r="CC445" s="74">
        <v>10</v>
      </c>
      <c r="CD445" s="74">
        <v>0</v>
      </c>
      <c r="CE445" s="74">
        <v>8</v>
      </c>
      <c r="CF445" s="74">
        <v>0</v>
      </c>
      <c r="CG445" s="74">
        <v>8</v>
      </c>
      <c r="CH445" s="74">
        <v>0</v>
      </c>
      <c r="CI445" s="74">
        <v>125</v>
      </c>
      <c r="CJ445" s="74">
        <v>31</v>
      </c>
      <c r="CK445" s="74">
        <v>31</v>
      </c>
      <c r="CL445" s="74">
        <v>31</v>
      </c>
      <c r="CM445" s="74">
        <v>6</v>
      </c>
      <c r="CN445" s="74">
        <v>6</v>
      </c>
      <c r="CO445" s="167"/>
      <c r="CP445" s="13" t="s">
        <v>120</v>
      </c>
      <c r="CQ445" s="5">
        <v>25</v>
      </c>
      <c r="CR445" s="5">
        <v>8</v>
      </c>
      <c r="CS445" s="5">
        <v>0</v>
      </c>
      <c r="CT445" s="5">
        <v>4</v>
      </c>
      <c r="CU445" s="5">
        <v>0</v>
      </c>
      <c r="CV445" s="29">
        <v>37</v>
      </c>
      <c r="CW445" s="5">
        <v>10</v>
      </c>
      <c r="CX445" s="5">
        <v>13</v>
      </c>
      <c r="CY445" s="72">
        <v>18</v>
      </c>
      <c r="CZ445" s="5">
        <v>6</v>
      </c>
      <c r="DA445" s="167"/>
      <c r="DB445" s="13" t="s">
        <v>120</v>
      </c>
      <c r="DC445" s="74">
        <v>33</v>
      </c>
      <c r="DD445" s="74">
        <v>0</v>
      </c>
      <c r="DE445" s="74">
        <v>0</v>
      </c>
      <c r="DF445" s="74">
        <v>0</v>
      </c>
      <c r="DG445" s="74">
        <v>0</v>
      </c>
      <c r="DH445" s="74">
        <v>0</v>
      </c>
      <c r="DI445" s="74">
        <v>0</v>
      </c>
      <c r="DJ445" s="74">
        <v>0</v>
      </c>
      <c r="DK445" s="74">
        <v>0</v>
      </c>
      <c r="DL445" s="74">
        <v>0</v>
      </c>
      <c r="DM445" s="74">
        <v>0</v>
      </c>
      <c r="DN445" s="74">
        <v>30</v>
      </c>
      <c r="DO445" s="74">
        <v>0</v>
      </c>
      <c r="DP445" s="74">
        <v>0</v>
      </c>
      <c r="DQ445" s="74">
        <v>0</v>
      </c>
      <c r="DR445" s="135"/>
      <c r="DS445" s="138" t="s">
        <v>265</v>
      </c>
      <c r="DT445" s="138" t="s">
        <v>4546</v>
      </c>
      <c r="DU445" s="138">
        <v>255</v>
      </c>
      <c r="DV445" s="138">
        <v>98</v>
      </c>
      <c r="DW445" s="139">
        <v>831</v>
      </c>
      <c r="DX445" s="139">
        <v>33</v>
      </c>
    </row>
    <row r="446" spans="1:128">
      <c r="A446" s="167"/>
      <c r="B446" s="103" t="s">
        <v>102</v>
      </c>
      <c r="C446" s="105">
        <v>750</v>
      </c>
      <c r="D446" s="105">
        <v>324</v>
      </c>
      <c r="E446" s="105">
        <v>167</v>
      </c>
      <c r="F446" s="105">
        <v>65</v>
      </c>
      <c r="G446" s="105">
        <v>14</v>
      </c>
      <c r="H446" s="105">
        <v>3</v>
      </c>
      <c r="I446" s="105">
        <v>23</v>
      </c>
      <c r="J446" s="105">
        <v>5</v>
      </c>
      <c r="K446" s="105">
        <v>101</v>
      </c>
      <c r="L446" s="105">
        <v>18</v>
      </c>
      <c r="M446" s="105">
        <v>334</v>
      </c>
      <c r="N446" s="105">
        <v>147</v>
      </c>
      <c r="O446" s="105">
        <v>12</v>
      </c>
      <c r="P446" s="105">
        <v>1</v>
      </c>
      <c r="Q446" s="105">
        <v>37</v>
      </c>
      <c r="R446" s="105">
        <v>12</v>
      </c>
      <c r="S446" s="105">
        <v>184</v>
      </c>
      <c r="T446" s="105">
        <v>48</v>
      </c>
      <c r="U446" s="105">
        <v>1622</v>
      </c>
      <c r="V446" s="105">
        <v>623</v>
      </c>
      <c r="W446" s="167"/>
      <c r="X446" s="103" t="s">
        <v>102</v>
      </c>
      <c r="Y446" s="105">
        <v>12</v>
      </c>
      <c r="Z446" s="105">
        <v>2</v>
      </c>
      <c r="AA446" s="105">
        <v>1</v>
      </c>
      <c r="AB446" s="105">
        <v>0</v>
      </c>
      <c r="AC446" s="105">
        <v>0</v>
      </c>
      <c r="AD446" s="105">
        <v>0</v>
      </c>
      <c r="AE446" s="105">
        <v>0</v>
      </c>
      <c r="AF446" s="105">
        <v>0</v>
      </c>
      <c r="AG446" s="105">
        <v>14</v>
      </c>
      <c r="AH446" s="105">
        <v>2</v>
      </c>
      <c r="AI446" s="105">
        <v>85</v>
      </c>
      <c r="AJ446" s="105">
        <v>32</v>
      </c>
      <c r="AK446" s="105">
        <v>0</v>
      </c>
      <c r="AL446" s="105">
        <v>0</v>
      </c>
      <c r="AM446" s="105">
        <v>13</v>
      </c>
      <c r="AN446" s="105">
        <v>5</v>
      </c>
      <c r="AO446" s="105">
        <v>60</v>
      </c>
      <c r="AP446" s="105">
        <v>16</v>
      </c>
      <c r="AQ446" s="105">
        <v>185</v>
      </c>
      <c r="AR446" s="105">
        <v>57</v>
      </c>
      <c r="AS446" s="167"/>
      <c r="AT446" s="103" t="s">
        <v>102</v>
      </c>
      <c r="AU446" s="105">
        <v>7</v>
      </c>
      <c r="AV446" s="105">
        <v>4</v>
      </c>
      <c r="AW446" s="105">
        <v>2</v>
      </c>
      <c r="AX446" s="105">
        <v>1</v>
      </c>
      <c r="AY446" s="105">
        <v>2</v>
      </c>
      <c r="AZ446" s="105">
        <v>5</v>
      </c>
      <c r="BA446" s="105">
        <v>2</v>
      </c>
      <c r="BB446" s="105">
        <v>2</v>
      </c>
      <c r="BC446" s="105">
        <v>2</v>
      </c>
      <c r="BD446" s="105">
        <v>27</v>
      </c>
      <c r="BE446" s="105">
        <v>26</v>
      </c>
      <c r="BF446" s="105">
        <v>8</v>
      </c>
      <c r="BG446" s="105">
        <v>0</v>
      </c>
      <c r="BH446" s="105">
        <v>2</v>
      </c>
      <c r="BI446" s="105">
        <v>3</v>
      </c>
      <c r="BJ446" s="167"/>
      <c r="BK446" s="103" t="s">
        <v>102</v>
      </c>
      <c r="BL446" s="105">
        <v>0</v>
      </c>
      <c r="BM446" s="105">
        <v>374</v>
      </c>
      <c r="BN446" s="105">
        <v>123</v>
      </c>
      <c r="BO446" s="105">
        <v>2</v>
      </c>
      <c r="BP446" s="105">
        <v>0</v>
      </c>
      <c r="BQ446" s="105">
        <v>1</v>
      </c>
      <c r="BR446" s="105">
        <v>26</v>
      </c>
      <c r="BS446" s="105">
        <v>12</v>
      </c>
      <c r="BT446" s="105">
        <v>15</v>
      </c>
      <c r="BU446" s="167"/>
      <c r="BV446" s="103" t="s">
        <v>102</v>
      </c>
      <c r="BW446" s="105">
        <v>216</v>
      </c>
      <c r="BX446" s="105">
        <v>82</v>
      </c>
      <c r="BY446" s="105">
        <v>214</v>
      </c>
      <c r="BZ446" s="105">
        <v>82</v>
      </c>
      <c r="CA446" s="105">
        <v>154</v>
      </c>
      <c r="CB446" s="105">
        <v>55</v>
      </c>
      <c r="CC446" s="105">
        <v>10</v>
      </c>
      <c r="CD446" s="105">
        <v>0</v>
      </c>
      <c r="CE446" s="105">
        <v>8</v>
      </c>
      <c r="CF446" s="105">
        <v>0</v>
      </c>
      <c r="CG446" s="105">
        <v>8</v>
      </c>
      <c r="CH446" s="105">
        <v>0</v>
      </c>
      <c r="CI446" s="105">
        <v>151</v>
      </c>
      <c r="CJ446" s="105">
        <v>35</v>
      </c>
      <c r="CK446" s="105">
        <v>57</v>
      </c>
      <c r="CL446" s="105">
        <v>35</v>
      </c>
      <c r="CM446" s="105">
        <v>19</v>
      </c>
      <c r="CN446" s="105">
        <v>6</v>
      </c>
      <c r="CO446" s="167"/>
      <c r="CP446" s="105" t="s">
        <v>102</v>
      </c>
      <c r="CQ446" s="105">
        <v>28</v>
      </c>
      <c r="CR446" s="105">
        <v>13</v>
      </c>
      <c r="CS446" s="105">
        <v>0</v>
      </c>
      <c r="CT446" s="105">
        <v>15</v>
      </c>
      <c r="CU446" s="105">
        <v>0</v>
      </c>
      <c r="CV446" s="105">
        <v>56</v>
      </c>
      <c r="CW446" s="105">
        <v>14</v>
      </c>
      <c r="CX446" s="105">
        <v>13</v>
      </c>
      <c r="CY446" s="105">
        <v>22</v>
      </c>
      <c r="CZ446" s="105">
        <v>7</v>
      </c>
      <c r="DA446" s="167"/>
      <c r="DB446" s="103" t="s">
        <v>102</v>
      </c>
      <c r="DC446" s="105">
        <v>237</v>
      </c>
      <c r="DD446" s="105">
        <v>280</v>
      </c>
      <c r="DE446" s="105">
        <v>0</v>
      </c>
      <c r="DF446" s="105">
        <v>0</v>
      </c>
      <c r="DG446" s="105">
        <v>0</v>
      </c>
      <c r="DH446" s="105">
        <v>0</v>
      </c>
      <c r="DI446" s="105">
        <v>275</v>
      </c>
      <c r="DJ446" s="105">
        <v>0</v>
      </c>
      <c r="DK446" s="105">
        <v>0</v>
      </c>
      <c r="DL446" s="105">
        <v>0</v>
      </c>
      <c r="DM446" s="105">
        <v>0</v>
      </c>
      <c r="DN446" s="105">
        <v>30</v>
      </c>
      <c r="DO446" s="105">
        <v>0</v>
      </c>
      <c r="DP446" s="105">
        <v>0</v>
      </c>
      <c r="DQ446" s="105">
        <v>0</v>
      </c>
      <c r="DR446" s="135"/>
      <c r="DS446" s="138" t="s">
        <v>265</v>
      </c>
      <c r="DT446" s="138" t="s">
        <v>4547</v>
      </c>
      <c r="DU446" s="138">
        <v>377</v>
      </c>
      <c r="DV446" s="138">
        <v>181</v>
      </c>
      <c r="DW446" s="139">
        <v>1125</v>
      </c>
      <c r="DX446" s="139">
        <v>792</v>
      </c>
    </row>
    <row r="447" spans="1:128">
      <c r="A447" s="6" t="s">
        <v>144</v>
      </c>
      <c r="B447" s="83"/>
      <c r="C447" s="83"/>
      <c r="D447" s="83"/>
      <c r="E447" s="83"/>
      <c r="F447" s="83"/>
      <c r="G447" s="83"/>
      <c r="H447" s="83"/>
      <c r="I447" s="83"/>
      <c r="J447" s="83"/>
      <c r="K447" s="83"/>
      <c r="L447" s="83"/>
      <c r="M447" s="83"/>
      <c r="N447" s="83"/>
      <c r="O447" s="83"/>
      <c r="P447" s="83"/>
      <c r="Q447" s="83"/>
      <c r="R447" s="83"/>
      <c r="S447" s="83"/>
      <c r="T447" s="83"/>
      <c r="U447" s="83"/>
      <c r="V447" s="83"/>
      <c r="W447" s="6" t="s">
        <v>144</v>
      </c>
      <c r="X447" s="78"/>
      <c r="Y447" s="100"/>
      <c r="Z447" s="100"/>
      <c r="AA447" s="100"/>
      <c r="AB447" s="100"/>
      <c r="AC447" s="100"/>
      <c r="AD447" s="100"/>
      <c r="AE447" s="100"/>
      <c r="AF447" s="100"/>
      <c r="AG447" s="100"/>
      <c r="AH447" s="100"/>
      <c r="AI447" s="100"/>
      <c r="AJ447" s="100"/>
      <c r="AK447" s="100"/>
      <c r="AL447" s="100"/>
      <c r="AM447" s="100"/>
      <c r="AN447" s="100"/>
      <c r="AO447" s="100"/>
      <c r="AP447" s="100"/>
      <c r="AQ447" s="86"/>
      <c r="AR447" s="86"/>
      <c r="AS447" s="6" t="s">
        <v>144</v>
      </c>
      <c r="AT447" s="78"/>
      <c r="AU447" s="100"/>
      <c r="AV447" s="100"/>
      <c r="AW447" s="100"/>
      <c r="AX447" s="100"/>
      <c r="AY447" s="100"/>
      <c r="AZ447" s="100"/>
      <c r="BA447" s="100"/>
      <c r="BB447" s="100"/>
      <c r="BC447" s="100"/>
      <c r="BD447" s="100"/>
      <c r="BE447" s="100"/>
      <c r="BF447" s="100"/>
      <c r="BG447" s="100"/>
      <c r="BH447" s="100"/>
      <c r="BI447" s="100"/>
      <c r="BJ447" s="6" t="s">
        <v>144</v>
      </c>
      <c r="BK447" s="78"/>
      <c r="BL447" s="99"/>
      <c r="BM447" s="99"/>
      <c r="BN447" s="99"/>
      <c r="BO447" s="99"/>
      <c r="BP447" s="99"/>
      <c r="BQ447" s="99"/>
      <c r="BR447" s="99"/>
      <c r="BS447" s="99"/>
      <c r="BT447" s="99"/>
      <c r="BU447" s="6" t="s">
        <v>144</v>
      </c>
      <c r="BV447" s="83"/>
      <c r="BW447" s="83"/>
      <c r="BX447" s="83"/>
      <c r="BY447" s="83"/>
      <c r="BZ447" s="83"/>
      <c r="CA447" s="83"/>
      <c r="CB447" s="83"/>
      <c r="CC447" s="83"/>
      <c r="CD447" s="83"/>
      <c r="CE447" s="83"/>
      <c r="CF447" s="83"/>
      <c r="CG447" s="83"/>
      <c r="CH447" s="83"/>
      <c r="CI447" s="83"/>
      <c r="CJ447" s="83"/>
      <c r="CK447" s="83"/>
      <c r="CL447" s="83"/>
      <c r="CM447" s="83"/>
      <c r="CN447" s="83"/>
      <c r="CO447" s="6" t="s">
        <v>144</v>
      </c>
      <c r="CP447" s="85"/>
      <c r="CQ447" s="83"/>
      <c r="CR447" s="83"/>
      <c r="CS447" s="83"/>
      <c r="CT447" s="83"/>
      <c r="CU447" s="83"/>
      <c r="CV447" s="83"/>
      <c r="CW447" s="83"/>
      <c r="CX447" s="83"/>
      <c r="CY447" s="83"/>
      <c r="CZ447" s="83"/>
      <c r="DA447" s="6" t="s">
        <v>144</v>
      </c>
      <c r="DB447" s="83"/>
      <c r="DC447" s="99"/>
      <c r="DD447" s="99"/>
      <c r="DE447" s="99"/>
      <c r="DF447" s="99"/>
      <c r="DG447" s="99"/>
      <c r="DH447" s="99"/>
      <c r="DI447" s="99"/>
      <c r="DJ447" s="99"/>
      <c r="DK447" s="99"/>
      <c r="DL447" s="99"/>
      <c r="DM447" s="99"/>
      <c r="DN447" s="99"/>
      <c r="DO447" s="99"/>
      <c r="DP447" s="99"/>
      <c r="DQ447" s="99"/>
      <c r="DR447" s="135"/>
      <c r="DS447" s="138" t="s">
        <v>144</v>
      </c>
      <c r="DT447" s="138" t="s">
        <v>144</v>
      </c>
      <c r="DU447" s="138">
        <v>0</v>
      </c>
      <c r="DV447" s="138">
        <v>0</v>
      </c>
      <c r="DW447" s="139">
        <v>0</v>
      </c>
      <c r="DX447" s="139">
        <v>0</v>
      </c>
    </row>
    <row r="448" spans="1:128" ht="14.45" customHeight="1">
      <c r="A448" s="162" t="s">
        <v>5</v>
      </c>
      <c r="B448" s="13" t="s">
        <v>119</v>
      </c>
      <c r="C448" s="74">
        <v>340</v>
      </c>
      <c r="D448" s="74">
        <v>203</v>
      </c>
      <c r="E448" s="74">
        <v>195</v>
      </c>
      <c r="F448" s="74">
        <v>121</v>
      </c>
      <c r="G448" s="74">
        <v>0</v>
      </c>
      <c r="H448" s="74">
        <v>0</v>
      </c>
      <c r="I448" s="74">
        <v>0</v>
      </c>
      <c r="J448" s="74">
        <v>0</v>
      </c>
      <c r="K448" s="74">
        <v>100</v>
      </c>
      <c r="L448" s="74">
        <v>44</v>
      </c>
      <c r="M448" s="74">
        <v>216</v>
      </c>
      <c r="N448" s="74">
        <v>124</v>
      </c>
      <c r="O448" s="74">
        <v>0</v>
      </c>
      <c r="P448" s="74">
        <v>0</v>
      </c>
      <c r="Q448" s="74">
        <v>39</v>
      </c>
      <c r="R448" s="74">
        <v>15</v>
      </c>
      <c r="S448" s="74">
        <v>0</v>
      </c>
      <c r="T448" s="74">
        <v>0</v>
      </c>
      <c r="U448" s="67">
        <v>890</v>
      </c>
      <c r="V448" s="67">
        <v>507</v>
      </c>
      <c r="W448" s="162" t="s">
        <v>5</v>
      </c>
      <c r="X448" s="13" t="s">
        <v>119</v>
      </c>
      <c r="Y448" s="74">
        <v>0</v>
      </c>
      <c r="Z448" s="74">
        <v>0</v>
      </c>
      <c r="AA448" s="74">
        <v>0</v>
      </c>
      <c r="AB448" s="74">
        <v>0</v>
      </c>
      <c r="AC448" s="74">
        <v>0</v>
      </c>
      <c r="AD448" s="74">
        <v>0</v>
      </c>
      <c r="AE448" s="74">
        <v>0</v>
      </c>
      <c r="AF448" s="74">
        <v>0</v>
      </c>
      <c r="AG448" s="74">
        <v>0</v>
      </c>
      <c r="AH448" s="74">
        <v>0</v>
      </c>
      <c r="AI448" s="74">
        <v>14</v>
      </c>
      <c r="AJ448" s="74">
        <v>9</v>
      </c>
      <c r="AK448" s="74">
        <v>0</v>
      </c>
      <c r="AL448" s="74">
        <v>0</v>
      </c>
      <c r="AM448" s="74">
        <v>6</v>
      </c>
      <c r="AN448" s="74">
        <v>2</v>
      </c>
      <c r="AO448" s="74">
        <v>0</v>
      </c>
      <c r="AP448" s="74">
        <v>0</v>
      </c>
      <c r="AQ448" s="67">
        <v>20</v>
      </c>
      <c r="AR448" s="67">
        <v>11</v>
      </c>
      <c r="AS448" s="162" t="s">
        <v>5</v>
      </c>
      <c r="AT448" s="13" t="s">
        <v>119</v>
      </c>
      <c r="AU448" s="74">
        <v>7</v>
      </c>
      <c r="AV448" s="74">
        <v>5</v>
      </c>
      <c r="AW448" s="74">
        <v>0</v>
      </c>
      <c r="AX448" s="74">
        <v>0</v>
      </c>
      <c r="AY448" s="74">
        <v>3</v>
      </c>
      <c r="AZ448" s="74">
        <v>4</v>
      </c>
      <c r="BA448" s="74">
        <v>0</v>
      </c>
      <c r="BB448" s="74">
        <v>3</v>
      </c>
      <c r="BC448" s="74">
        <v>0</v>
      </c>
      <c r="BD448" s="67">
        <v>22</v>
      </c>
      <c r="BE448" s="76">
        <v>21</v>
      </c>
      <c r="BF448" s="74">
        <v>21</v>
      </c>
      <c r="BG448" s="74">
        <v>10</v>
      </c>
      <c r="BH448" s="74">
        <v>2</v>
      </c>
      <c r="BI448" s="74">
        <v>5</v>
      </c>
      <c r="BJ448" s="162" t="s">
        <v>5</v>
      </c>
      <c r="BK448" s="13" t="s">
        <v>119</v>
      </c>
      <c r="BL448" s="74">
        <v>0</v>
      </c>
      <c r="BM448" s="74">
        <v>248</v>
      </c>
      <c r="BN448" s="74">
        <v>169</v>
      </c>
      <c r="BO448" s="74">
        <v>0</v>
      </c>
      <c r="BP448" s="74">
        <v>0</v>
      </c>
      <c r="BQ448" s="74">
        <v>6</v>
      </c>
      <c r="BR448" s="74">
        <v>24</v>
      </c>
      <c r="BS448" s="74">
        <v>20</v>
      </c>
      <c r="BT448" s="74">
        <v>23</v>
      </c>
      <c r="BU448" s="162" t="s">
        <v>5</v>
      </c>
      <c r="BV448" s="13" t="s">
        <v>119</v>
      </c>
      <c r="BW448" s="74">
        <v>158</v>
      </c>
      <c r="BX448" s="74">
        <v>93</v>
      </c>
      <c r="BY448" s="74">
        <v>157</v>
      </c>
      <c r="BZ448" s="74">
        <v>92</v>
      </c>
      <c r="CA448" s="74">
        <v>85</v>
      </c>
      <c r="CB448" s="74">
        <v>48</v>
      </c>
      <c r="CC448" s="74">
        <v>0</v>
      </c>
      <c r="CD448" s="74">
        <v>0</v>
      </c>
      <c r="CE448" s="74">
        <v>0</v>
      </c>
      <c r="CF448" s="74">
        <v>0</v>
      </c>
      <c r="CG448" s="74">
        <v>0</v>
      </c>
      <c r="CH448" s="74">
        <v>0</v>
      </c>
      <c r="CI448" s="74">
        <v>45</v>
      </c>
      <c r="CJ448" s="74">
        <v>21</v>
      </c>
      <c r="CK448" s="74">
        <v>43</v>
      </c>
      <c r="CL448" s="74">
        <v>20</v>
      </c>
      <c r="CM448" s="74">
        <v>25</v>
      </c>
      <c r="CN448" s="74">
        <v>14</v>
      </c>
      <c r="CO448" s="162" t="s">
        <v>5</v>
      </c>
      <c r="CP448" s="13" t="s">
        <v>119</v>
      </c>
      <c r="CQ448" s="5">
        <v>18</v>
      </c>
      <c r="CR448" s="5">
        <v>10</v>
      </c>
      <c r="CS448" s="5">
        <v>0</v>
      </c>
      <c r="CT448" s="5">
        <v>30</v>
      </c>
      <c r="CU448" s="5">
        <v>0</v>
      </c>
      <c r="CV448" s="29">
        <v>58</v>
      </c>
      <c r="CW448" s="5">
        <v>23</v>
      </c>
      <c r="CX448" s="5">
        <v>24</v>
      </c>
      <c r="CY448" s="72">
        <v>8</v>
      </c>
      <c r="CZ448" s="5">
        <v>3</v>
      </c>
      <c r="DA448" s="162" t="s">
        <v>5</v>
      </c>
      <c r="DB448" s="13" t="s">
        <v>119</v>
      </c>
      <c r="DC448" s="74">
        <v>112</v>
      </c>
      <c r="DD448" s="74">
        <v>111</v>
      </c>
      <c r="DE448" s="74">
        <v>0</v>
      </c>
      <c r="DF448" s="74">
        <v>0</v>
      </c>
      <c r="DG448" s="74">
        <v>0</v>
      </c>
      <c r="DH448" s="74">
        <v>0</v>
      </c>
      <c r="DI448" s="74">
        <v>127</v>
      </c>
      <c r="DJ448" s="74">
        <v>5</v>
      </c>
      <c r="DK448" s="74">
        <v>24</v>
      </c>
      <c r="DL448" s="74">
        <v>0</v>
      </c>
      <c r="DM448" s="74">
        <v>0</v>
      </c>
      <c r="DN448" s="74">
        <v>0</v>
      </c>
      <c r="DO448" s="74">
        <v>0</v>
      </c>
      <c r="DP448" s="74">
        <v>3</v>
      </c>
      <c r="DQ448" s="74">
        <v>40</v>
      </c>
      <c r="DR448" s="135"/>
      <c r="DS448" s="138" t="s">
        <v>5</v>
      </c>
      <c r="DT448" s="138" t="s">
        <v>4548</v>
      </c>
      <c r="DU448" s="138">
        <v>203</v>
      </c>
      <c r="DV448" s="138">
        <v>110</v>
      </c>
      <c r="DW448" s="139">
        <v>1003</v>
      </c>
      <c r="DX448" s="139">
        <v>379</v>
      </c>
    </row>
    <row r="449" spans="1:128">
      <c r="A449" s="162"/>
      <c r="B449" s="13" t="s">
        <v>120</v>
      </c>
      <c r="C449" s="74">
        <v>337</v>
      </c>
      <c r="D449" s="74">
        <v>217</v>
      </c>
      <c r="E449" s="74">
        <v>180</v>
      </c>
      <c r="F449" s="74">
        <v>132</v>
      </c>
      <c r="G449" s="74">
        <v>0</v>
      </c>
      <c r="H449" s="74">
        <v>0</v>
      </c>
      <c r="I449" s="74">
        <v>55</v>
      </c>
      <c r="J449" s="74">
        <v>27</v>
      </c>
      <c r="K449" s="74">
        <v>65</v>
      </c>
      <c r="L449" s="74">
        <v>26</v>
      </c>
      <c r="M449" s="74">
        <v>104</v>
      </c>
      <c r="N449" s="74">
        <v>61</v>
      </c>
      <c r="O449" s="74">
        <v>0</v>
      </c>
      <c r="P449" s="74">
        <v>0</v>
      </c>
      <c r="Q449" s="74">
        <v>43</v>
      </c>
      <c r="R449" s="74">
        <v>17</v>
      </c>
      <c r="S449" s="74">
        <v>42</v>
      </c>
      <c r="T449" s="74">
        <v>16</v>
      </c>
      <c r="U449" s="67">
        <v>826</v>
      </c>
      <c r="V449" s="67">
        <v>496</v>
      </c>
      <c r="W449" s="162"/>
      <c r="X449" s="13" t="s">
        <v>120</v>
      </c>
      <c r="Y449" s="74">
        <v>9</v>
      </c>
      <c r="Z449" s="74">
        <v>8</v>
      </c>
      <c r="AA449" s="74">
        <v>0</v>
      </c>
      <c r="AB449" s="74">
        <v>0</v>
      </c>
      <c r="AC449" s="74">
        <v>0</v>
      </c>
      <c r="AD449" s="74">
        <v>0</v>
      </c>
      <c r="AE449" s="74">
        <v>0</v>
      </c>
      <c r="AF449" s="74">
        <v>0</v>
      </c>
      <c r="AG449" s="74">
        <v>1</v>
      </c>
      <c r="AH449" s="74">
        <v>1</v>
      </c>
      <c r="AI449" s="74">
        <v>13</v>
      </c>
      <c r="AJ449" s="74">
        <v>8</v>
      </c>
      <c r="AK449" s="74">
        <v>0</v>
      </c>
      <c r="AL449" s="74">
        <v>0</v>
      </c>
      <c r="AM449" s="74">
        <v>0</v>
      </c>
      <c r="AN449" s="74">
        <v>0</v>
      </c>
      <c r="AO449" s="74">
        <v>8</v>
      </c>
      <c r="AP449" s="74">
        <v>3</v>
      </c>
      <c r="AQ449" s="67">
        <v>31</v>
      </c>
      <c r="AR449" s="67">
        <v>20</v>
      </c>
      <c r="AS449" s="162"/>
      <c r="AT449" s="13" t="s">
        <v>120</v>
      </c>
      <c r="AU449" s="74">
        <v>6</v>
      </c>
      <c r="AV449" s="74">
        <v>3</v>
      </c>
      <c r="AW449" s="74">
        <v>0</v>
      </c>
      <c r="AX449" s="74">
        <v>1</v>
      </c>
      <c r="AY449" s="74">
        <v>1</v>
      </c>
      <c r="AZ449" s="74">
        <v>2</v>
      </c>
      <c r="BA449" s="74">
        <v>0</v>
      </c>
      <c r="BB449" s="74">
        <v>1</v>
      </c>
      <c r="BC449" s="74">
        <v>1</v>
      </c>
      <c r="BD449" s="67">
        <v>15</v>
      </c>
      <c r="BE449" s="76">
        <v>15</v>
      </c>
      <c r="BF449" s="74">
        <v>15</v>
      </c>
      <c r="BG449" s="74">
        <v>15</v>
      </c>
      <c r="BH449" s="74">
        <v>0</v>
      </c>
      <c r="BI449" s="74">
        <v>1</v>
      </c>
      <c r="BJ449" s="162"/>
      <c r="BK449" s="13" t="s">
        <v>120</v>
      </c>
      <c r="BL449" s="74">
        <v>116</v>
      </c>
      <c r="BM449" s="74">
        <v>218</v>
      </c>
      <c r="BN449" s="74">
        <v>49</v>
      </c>
      <c r="BO449" s="74">
        <v>0</v>
      </c>
      <c r="BP449" s="74">
        <v>0</v>
      </c>
      <c r="BQ449" s="74">
        <v>13</v>
      </c>
      <c r="BR449" s="74">
        <v>16</v>
      </c>
      <c r="BS449" s="74">
        <v>17</v>
      </c>
      <c r="BT449" s="74">
        <v>16</v>
      </c>
      <c r="BU449" s="162"/>
      <c r="BV449" s="13" t="s">
        <v>120</v>
      </c>
      <c r="BW449" s="74">
        <v>130</v>
      </c>
      <c r="BX449" s="74">
        <v>83</v>
      </c>
      <c r="BY449" s="74">
        <v>128</v>
      </c>
      <c r="BZ449" s="74">
        <v>82</v>
      </c>
      <c r="CA449" s="74">
        <v>98</v>
      </c>
      <c r="CB449" s="74">
        <v>63</v>
      </c>
      <c r="CC449" s="74">
        <v>16</v>
      </c>
      <c r="CD449" s="74">
        <v>4</v>
      </c>
      <c r="CE449" s="74">
        <v>16</v>
      </c>
      <c r="CF449" s="74">
        <v>4</v>
      </c>
      <c r="CG449" s="74">
        <v>8</v>
      </c>
      <c r="CH449" s="74">
        <v>2</v>
      </c>
      <c r="CI449" s="74">
        <v>36</v>
      </c>
      <c r="CJ449" s="74">
        <v>18</v>
      </c>
      <c r="CK449" s="74">
        <v>35</v>
      </c>
      <c r="CL449" s="74">
        <v>17</v>
      </c>
      <c r="CM449" s="74">
        <v>28</v>
      </c>
      <c r="CN449" s="74">
        <v>13</v>
      </c>
      <c r="CO449" s="162"/>
      <c r="CP449" s="13" t="s">
        <v>120</v>
      </c>
      <c r="CQ449" s="5">
        <v>18</v>
      </c>
      <c r="CR449" s="5">
        <v>7</v>
      </c>
      <c r="CS449" s="5">
        <v>0</v>
      </c>
      <c r="CT449" s="5">
        <v>7</v>
      </c>
      <c r="CU449" s="5">
        <v>0</v>
      </c>
      <c r="CV449" s="29">
        <v>32</v>
      </c>
      <c r="CW449" s="5">
        <v>17</v>
      </c>
      <c r="CX449" s="5">
        <v>18</v>
      </c>
      <c r="CY449" s="72">
        <v>12</v>
      </c>
      <c r="CZ449" s="5">
        <v>6</v>
      </c>
      <c r="DA449" s="162"/>
      <c r="DB449" s="13" t="s">
        <v>120</v>
      </c>
      <c r="DC449" s="74">
        <v>253</v>
      </c>
      <c r="DD449" s="74">
        <v>178</v>
      </c>
      <c r="DE449" s="74">
        <v>11</v>
      </c>
      <c r="DF449" s="74">
        <v>0</v>
      </c>
      <c r="DG449" s="74">
        <v>27</v>
      </c>
      <c r="DH449" s="74">
        <v>3</v>
      </c>
      <c r="DI449" s="74">
        <v>245</v>
      </c>
      <c r="DJ449" s="74">
        <v>10</v>
      </c>
      <c r="DK449" s="74">
        <v>5</v>
      </c>
      <c r="DL449" s="74">
        <v>3</v>
      </c>
      <c r="DM449" s="74">
        <v>0</v>
      </c>
      <c r="DN449" s="74">
        <v>0</v>
      </c>
      <c r="DO449" s="74">
        <v>0</v>
      </c>
      <c r="DP449" s="74">
        <v>5</v>
      </c>
      <c r="DQ449" s="74">
        <v>6</v>
      </c>
      <c r="DR449" s="135"/>
      <c r="DS449" s="138" t="s">
        <v>5</v>
      </c>
      <c r="DT449" s="138" t="s">
        <v>4549</v>
      </c>
      <c r="DU449" s="138">
        <v>182</v>
      </c>
      <c r="DV449" s="138">
        <v>134</v>
      </c>
      <c r="DW449" s="139">
        <v>699</v>
      </c>
      <c r="DX449" s="139">
        <v>735</v>
      </c>
    </row>
    <row r="450" spans="1:128">
      <c r="A450" s="162"/>
      <c r="B450" s="103" t="s">
        <v>102</v>
      </c>
      <c r="C450" s="105">
        <v>677</v>
      </c>
      <c r="D450" s="105">
        <v>420</v>
      </c>
      <c r="E450" s="105">
        <v>375</v>
      </c>
      <c r="F450" s="105">
        <v>253</v>
      </c>
      <c r="G450" s="105">
        <v>0</v>
      </c>
      <c r="H450" s="105">
        <v>0</v>
      </c>
      <c r="I450" s="105">
        <v>55</v>
      </c>
      <c r="J450" s="105">
        <v>27</v>
      </c>
      <c r="K450" s="105">
        <v>165</v>
      </c>
      <c r="L450" s="105">
        <v>70</v>
      </c>
      <c r="M450" s="105">
        <v>320</v>
      </c>
      <c r="N450" s="105">
        <v>185</v>
      </c>
      <c r="O450" s="105">
        <v>0</v>
      </c>
      <c r="P450" s="105">
        <v>0</v>
      </c>
      <c r="Q450" s="105">
        <v>82</v>
      </c>
      <c r="R450" s="105">
        <v>32</v>
      </c>
      <c r="S450" s="105">
        <v>42</v>
      </c>
      <c r="T450" s="105">
        <v>16</v>
      </c>
      <c r="U450" s="105">
        <v>1716</v>
      </c>
      <c r="V450" s="105">
        <v>1003</v>
      </c>
      <c r="W450" s="162"/>
      <c r="X450" s="103" t="s">
        <v>102</v>
      </c>
      <c r="Y450" s="105">
        <v>9</v>
      </c>
      <c r="Z450" s="105">
        <v>8</v>
      </c>
      <c r="AA450" s="105">
        <v>0</v>
      </c>
      <c r="AB450" s="105">
        <v>0</v>
      </c>
      <c r="AC450" s="105">
        <v>0</v>
      </c>
      <c r="AD450" s="105">
        <v>0</v>
      </c>
      <c r="AE450" s="105">
        <v>0</v>
      </c>
      <c r="AF450" s="105">
        <v>0</v>
      </c>
      <c r="AG450" s="105">
        <v>1</v>
      </c>
      <c r="AH450" s="105">
        <v>1</v>
      </c>
      <c r="AI450" s="105">
        <v>27</v>
      </c>
      <c r="AJ450" s="105">
        <v>17</v>
      </c>
      <c r="AK450" s="105">
        <v>0</v>
      </c>
      <c r="AL450" s="105">
        <v>0</v>
      </c>
      <c r="AM450" s="105">
        <v>6</v>
      </c>
      <c r="AN450" s="105">
        <v>2</v>
      </c>
      <c r="AO450" s="105">
        <v>8</v>
      </c>
      <c r="AP450" s="105">
        <v>3</v>
      </c>
      <c r="AQ450" s="105">
        <v>51</v>
      </c>
      <c r="AR450" s="105">
        <v>31</v>
      </c>
      <c r="AS450" s="162"/>
      <c r="AT450" s="103" t="s">
        <v>102</v>
      </c>
      <c r="AU450" s="105">
        <v>13</v>
      </c>
      <c r="AV450" s="105">
        <v>8</v>
      </c>
      <c r="AW450" s="105">
        <v>0</v>
      </c>
      <c r="AX450" s="105">
        <v>1</v>
      </c>
      <c r="AY450" s="105">
        <v>4</v>
      </c>
      <c r="AZ450" s="105">
        <v>6</v>
      </c>
      <c r="BA450" s="105">
        <v>0</v>
      </c>
      <c r="BB450" s="105">
        <v>4</v>
      </c>
      <c r="BC450" s="105">
        <v>1</v>
      </c>
      <c r="BD450" s="105">
        <v>37</v>
      </c>
      <c r="BE450" s="105">
        <v>36</v>
      </c>
      <c r="BF450" s="105">
        <v>36</v>
      </c>
      <c r="BG450" s="105">
        <v>25</v>
      </c>
      <c r="BH450" s="105">
        <v>2</v>
      </c>
      <c r="BI450" s="105">
        <v>6</v>
      </c>
      <c r="BJ450" s="162"/>
      <c r="BK450" s="103" t="s">
        <v>102</v>
      </c>
      <c r="BL450" s="105">
        <v>116</v>
      </c>
      <c r="BM450" s="105">
        <v>466</v>
      </c>
      <c r="BN450" s="105">
        <v>218</v>
      </c>
      <c r="BO450" s="105">
        <v>0</v>
      </c>
      <c r="BP450" s="105">
        <v>0</v>
      </c>
      <c r="BQ450" s="105">
        <v>19</v>
      </c>
      <c r="BR450" s="105">
        <v>40</v>
      </c>
      <c r="BS450" s="105">
        <v>37</v>
      </c>
      <c r="BT450" s="105">
        <v>39</v>
      </c>
      <c r="BU450" s="162"/>
      <c r="BV450" s="103" t="s">
        <v>102</v>
      </c>
      <c r="BW450" s="105">
        <v>288</v>
      </c>
      <c r="BX450" s="105">
        <v>176</v>
      </c>
      <c r="BY450" s="105">
        <v>285</v>
      </c>
      <c r="BZ450" s="105">
        <v>174</v>
      </c>
      <c r="CA450" s="105">
        <v>183</v>
      </c>
      <c r="CB450" s="105">
        <v>111</v>
      </c>
      <c r="CC450" s="105">
        <v>16</v>
      </c>
      <c r="CD450" s="105">
        <v>4</v>
      </c>
      <c r="CE450" s="105">
        <v>16</v>
      </c>
      <c r="CF450" s="105">
        <v>4</v>
      </c>
      <c r="CG450" s="105">
        <v>8</v>
      </c>
      <c r="CH450" s="105">
        <v>2</v>
      </c>
      <c r="CI450" s="105">
        <v>81</v>
      </c>
      <c r="CJ450" s="105">
        <v>39</v>
      </c>
      <c r="CK450" s="105">
        <v>78</v>
      </c>
      <c r="CL450" s="105">
        <v>37</v>
      </c>
      <c r="CM450" s="105">
        <v>53</v>
      </c>
      <c r="CN450" s="105">
        <v>27</v>
      </c>
      <c r="CO450" s="162"/>
      <c r="CP450" s="105" t="s">
        <v>102</v>
      </c>
      <c r="CQ450" s="105">
        <v>36</v>
      </c>
      <c r="CR450" s="105">
        <v>17</v>
      </c>
      <c r="CS450" s="105">
        <v>0</v>
      </c>
      <c r="CT450" s="105">
        <v>37</v>
      </c>
      <c r="CU450" s="105">
        <v>0</v>
      </c>
      <c r="CV450" s="105">
        <v>90</v>
      </c>
      <c r="CW450" s="105">
        <v>40</v>
      </c>
      <c r="CX450" s="105">
        <v>42</v>
      </c>
      <c r="CY450" s="105">
        <v>20</v>
      </c>
      <c r="CZ450" s="105">
        <v>9</v>
      </c>
      <c r="DA450" s="162"/>
      <c r="DB450" s="103" t="s">
        <v>102</v>
      </c>
      <c r="DC450" s="105">
        <v>365</v>
      </c>
      <c r="DD450" s="105">
        <v>289</v>
      </c>
      <c r="DE450" s="105">
        <v>11</v>
      </c>
      <c r="DF450" s="105">
        <v>0</v>
      </c>
      <c r="DG450" s="105">
        <v>27</v>
      </c>
      <c r="DH450" s="105">
        <v>3</v>
      </c>
      <c r="DI450" s="105">
        <v>372</v>
      </c>
      <c r="DJ450" s="105">
        <v>15</v>
      </c>
      <c r="DK450" s="105">
        <v>29</v>
      </c>
      <c r="DL450" s="105">
        <v>3</v>
      </c>
      <c r="DM450" s="105">
        <v>0</v>
      </c>
      <c r="DN450" s="105">
        <v>0</v>
      </c>
      <c r="DO450" s="105">
        <v>0</v>
      </c>
      <c r="DP450" s="105">
        <v>8</v>
      </c>
      <c r="DQ450" s="105">
        <v>46</v>
      </c>
      <c r="DR450" s="135"/>
      <c r="DS450" s="138" t="s">
        <v>5</v>
      </c>
      <c r="DT450" s="138" t="s">
        <v>4550</v>
      </c>
      <c r="DU450" s="138">
        <v>385</v>
      </c>
      <c r="DV450" s="138">
        <v>244</v>
      </c>
      <c r="DW450" s="139">
        <v>1702</v>
      </c>
      <c r="DX450" s="139">
        <v>1114</v>
      </c>
    </row>
    <row r="451" spans="1:128" ht="14.45" customHeight="1">
      <c r="A451" s="162" t="s">
        <v>267</v>
      </c>
      <c r="B451" s="13" t="s">
        <v>119</v>
      </c>
      <c r="C451" s="74">
        <v>807</v>
      </c>
      <c r="D451" s="74">
        <v>446</v>
      </c>
      <c r="E451" s="74">
        <v>216</v>
      </c>
      <c r="F451" s="74">
        <v>133</v>
      </c>
      <c r="G451" s="74">
        <v>12</v>
      </c>
      <c r="H451" s="74">
        <v>3</v>
      </c>
      <c r="I451" s="74">
        <v>119</v>
      </c>
      <c r="J451" s="74">
        <v>65</v>
      </c>
      <c r="K451" s="74">
        <v>124</v>
      </c>
      <c r="L451" s="74">
        <v>44</v>
      </c>
      <c r="M451" s="74">
        <v>362</v>
      </c>
      <c r="N451" s="74">
        <v>204</v>
      </c>
      <c r="O451" s="74">
        <v>31</v>
      </c>
      <c r="P451" s="74">
        <v>3</v>
      </c>
      <c r="Q451" s="74">
        <v>202</v>
      </c>
      <c r="R451" s="74">
        <v>80</v>
      </c>
      <c r="S451" s="74">
        <v>0</v>
      </c>
      <c r="T451" s="74">
        <v>0</v>
      </c>
      <c r="U451" s="67">
        <v>1873</v>
      </c>
      <c r="V451" s="67">
        <v>978</v>
      </c>
      <c r="W451" s="162" t="s">
        <v>267</v>
      </c>
      <c r="X451" s="13" t="s">
        <v>119</v>
      </c>
      <c r="Y451" s="74">
        <v>68</v>
      </c>
      <c r="Z451" s="74">
        <v>44</v>
      </c>
      <c r="AA451" s="74">
        <v>24</v>
      </c>
      <c r="AB451" s="74">
        <v>17</v>
      </c>
      <c r="AC451" s="74">
        <v>0</v>
      </c>
      <c r="AD451" s="74">
        <v>0</v>
      </c>
      <c r="AE451" s="74">
        <v>0</v>
      </c>
      <c r="AF451" s="74">
        <v>0</v>
      </c>
      <c r="AG451" s="74">
        <v>19</v>
      </c>
      <c r="AH451" s="74">
        <v>4</v>
      </c>
      <c r="AI451" s="74">
        <v>79</v>
      </c>
      <c r="AJ451" s="74">
        <v>45</v>
      </c>
      <c r="AK451" s="74">
        <v>9</v>
      </c>
      <c r="AL451" s="74">
        <v>1</v>
      </c>
      <c r="AM451" s="74">
        <v>62</v>
      </c>
      <c r="AN451" s="74">
        <v>21</v>
      </c>
      <c r="AO451" s="74">
        <v>0</v>
      </c>
      <c r="AP451" s="74">
        <v>0</v>
      </c>
      <c r="AQ451" s="67">
        <v>261</v>
      </c>
      <c r="AR451" s="67">
        <v>132</v>
      </c>
      <c r="AS451" s="162" t="s">
        <v>267</v>
      </c>
      <c r="AT451" s="13" t="s">
        <v>119</v>
      </c>
      <c r="AU451" s="74">
        <v>14</v>
      </c>
      <c r="AV451" s="74">
        <v>5</v>
      </c>
      <c r="AW451" s="74">
        <v>1</v>
      </c>
      <c r="AX451" s="74">
        <v>3</v>
      </c>
      <c r="AY451" s="74">
        <v>3</v>
      </c>
      <c r="AZ451" s="74">
        <v>7</v>
      </c>
      <c r="BA451" s="74">
        <v>2</v>
      </c>
      <c r="BB451" s="74">
        <v>5</v>
      </c>
      <c r="BC451" s="74">
        <v>0</v>
      </c>
      <c r="BD451" s="67">
        <v>40</v>
      </c>
      <c r="BE451" s="76">
        <v>39</v>
      </c>
      <c r="BF451" s="74">
        <v>33</v>
      </c>
      <c r="BG451" s="74">
        <v>14</v>
      </c>
      <c r="BH451" s="74">
        <v>1</v>
      </c>
      <c r="BI451" s="74">
        <v>5</v>
      </c>
      <c r="BJ451" s="162" t="s">
        <v>267</v>
      </c>
      <c r="BK451" s="13" t="s">
        <v>119</v>
      </c>
      <c r="BL451" s="74">
        <v>0</v>
      </c>
      <c r="BM451" s="74">
        <v>812</v>
      </c>
      <c r="BN451" s="74">
        <v>0</v>
      </c>
      <c r="BO451" s="74">
        <v>0</v>
      </c>
      <c r="BP451" s="74">
        <v>0</v>
      </c>
      <c r="BQ451" s="74">
        <v>30</v>
      </c>
      <c r="BR451" s="74">
        <v>40</v>
      </c>
      <c r="BS451" s="74">
        <v>43</v>
      </c>
      <c r="BT451" s="74">
        <v>38</v>
      </c>
      <c r="BU451" s="162" t="s">
        <v>267</v>
      </c>
      <c r="BV451" s="13" t="s">
        <v>119</v>
      </c>
      <c r="BW451" s="74">
        <v>296</v>
      </c>
      <c r="BX451" s="74">
        <v>179</v>
      </c>
      <c r="BY451" s="74">
        <v>293</v>
      </c>
      <c r="BZ451" s="74">
        <v>178</v>
      </c>
      <c r="CA451" s="74">
        <v>165</v>
      </c>
      <c r="CB451" s="74">
        <v>104</v>
      </c>
      <c r="CC451" s="74">
        <v>27</v>
      </c>
      <c r="CD451" s="74">
        <v>4</v>
      </c>
      <c r="CE451" s="74">
        <v>27</v>
      </c>
      <c r="CF451" s="74">
        <v>4</v>
      </c>
      <c r="CG451" s="74">
        <v>17</v>
      </c>
      <c r="CH451" s="74">
        <v>3</v>
      </c>
      <c r="CI451" s="74">
        <v>184</v>
      </c>
      <c r="CJ451" s="74">
        <v>71</v>
      </c>
      <c r="CK451" s="74">
        <v>183</v>
      </c>
      <c r="CL451" s="74">
        <v>71</v>
      </c>
      <c r="CM451" s="74">
        <v>95</v>
      </c>
      <c r="CN451" s="74">
        <v>39</v>
      </c>
      <c r="CO451" s="162" t="s">
        <v>267</v>
      </c>
      <c r="CP451" s="13" t="s">
        <v>119</v>
      </c>
      <c r="CQ451" s="5">
        <v>15</v>
      </c>
      <c r="CR451" s="5">
        <v>32</v>
      </c>
      <c r="CS451" s="5">
        <v>0</v>
      </c>
      <c r="CT451" s="5">
        <v>25</v>
      </c>
      <c r="CU451" s="5">
        <v>0</v>
      </c>
      <c r="CV451" s="29">
        <v>72</v>
      </c>
      <c r="CW451" s="5">
        <v>30</v>
      </c>
      <c r="CX451" s="5">
        <v>15</v>
      </c>
      <c r="CY451" s="72">
        <v>22</v>
      </c>
      <c r="CZ451" s="5">
        <v>6</v>
      </c>
      <c r="DA451" s="162" t="s">
        <v>267</v>
      </c>
      <c r="DB451" s="13" t="s">
        <v>119</v>
      </c>
      <c r="DC451" s="74">
        <v>423</v>
      </c>
      <c r="DD451" s="74">
        <v>257</v>
      </c>
      <c r="DE451" s="74">
        <v>172</v>
      </c>
      <c r="DF451" s="74">
        <v>34</v>
      </c>
      <c r="DG451" s="74">
        <v>151</v>
      </c>
      <c r="DH451" s="74">
        <v>5</v>
      </c>
      <c r="DI451" s="74">
        <v>646</v>
      </c>
      <c r="DJ451" s="74">
        <v>191</v>
      </c>
      <c r="DK451" s="74">
        <v>87</v>
      </c>
      <c r="DL451" s="74">
        <v>12</v>
      </c>
      <c r="DM451" s="74">
        <v>26</v>
      </c>
      <c r="DN451" s="74">
        <v>78</v>
      </c>
      <c r="DO451" s="74">
        <v>12</v>
      </c>
      <c r="DP451" s="74">
        <v>4</v>
      </c>
      <c r="DQ451" s="74">
        <v>0</v>
      </c>
      <c r="DR451" s="135"/>
      <c r="DS451" s="138" t="s">
        <v>267</v>
      </c>
      <c r="DT451" s="138" t="s">
        <v>4551</v>
      </c>
      <c r="DU451" s="138">
        <v>507</v>
      </c>
      <c r="DV451" s="138">
        <v>277</v>
      </c>
      <c r="DW451" s="139">
        <v>1624</v>
      </c>
      <c r="DX451" s="139">
        <v>2004</v>
      </c>
    </row>
    <row r="452" spans="1:128">
      <c r="A452" s="162"/>
      <c r="B452" s="13" t="s">
        <v>120</v>
      </c>
      <c r="C452" s="74">
        <v>0</v>
      </c>
      <c r="D452" s="74">
        <v>0</v>
      </c>
      <c r="E452" s="74">
        <v>0</v>
      </c>
      <c r="F452" s="74">
        <v>0</v>
      </c>
      <c r="G452" s="74">
        <v>0</v>
      </c>
      <c r="H452" s="74">
        <v>0</v>
      </c>
      <c r="I452" s="74">
        <v>0</v>
      </c>
      <c r="J452" s="74">
        <v>0</v>
      </c>
      <c r="K452" s="74">
        <v>0</v>
      </c>
      <c r="L452" s="74">
        <v>0</v>
      </c>
      <c r="M452" s="74">
        <v>0</v>
      </c>
      <c r="N452" s="74">
        <v>0</v>
      </c>
      <c r="O452" s="74">
        <v>0</v>
      </c>
      <c r="P452" s="74">
        <v>0</v>
      </c>
      <c r="Q452" s="74">
        <v>0</v>
      </c>
      <c r="R452" s="74">
        <v>0</v>
      </c>
      <c r="S452" s="74">
        <v>0</v>
      </c>
      <c r="T452" s="74">
        <v>0</v>
      </c>
      <c r="U452" s="67">
        <v>0</v>
      </c>
      <c r="V452" s="67">
        <v>0</v>
      </c>
      <c r="W452" s="162"/>
      <c r="X452" s="13" t="s">
        <v>120</v>
      </c>
      <c r="Y452" s="74">
        <v>0</v>
      </c>
      <c r="Z452" s="74">
        <v>0</v>
      </c>
      <c r="AA452" s="74">
        <v>0</v>
      </c>
      <c r="AB452" s="74">
        <v>0</v>
      </c>
      <c r="AC452" s="74">
        <v>0</v>
      </c>
      <c r="AD452" s="74">
        <v>0</v>
      </c>
      <c r="AE452" s="74">
        <v>0</v>
      </c>
      <c r="AF452" s="74">
        <v>0</v>
      </c>
      <c r="AG452" s="74">
        <v>0</v>
      </c>
      <c r="AH452" s="74">
        <v>0</v>
      </c>
      <c r="AI452" s="74">
        <v>0</v>
      </c>
      <c r="AJ452" s="74">
        <v>0</v>
      </c>
      <c r="AK452" s="74">
        <v>0</v>
      </c>
      <c r="AL452" s="74">
        <v>0</v>
      </c>
      <c r="AM452" s="74">
        <v>0</v>
      </c>
      <c r="AN452" s="74">
        <v>0</v>
      </c>
      <c r="AO452" s="74">
        <v>0</v>
      </c>
      <c r="AP452" s="74">
        <v>0</v>
      </c>
      <c r="AQ452" s="67">
        <v>0</v>
      </c>
      <c r="AR452" s="67">
        <v>0</v>
      </c>
      <c r="AS452" s="162"/>
      <c r="AT452" s="13" t="s">
        <v>120</v>
      </c>
      <c r="AU452" s="74">
        <v>0</v>
      </c>
      <c r="AV452" s="74">
        <v>0</v>
      </c>
      <c r="AW452" s="74">
        <v>0</v>
      </c>
      <c r="AX452" s="74">
        <v>0</v>
      </c>
      <c r="AY452" s="74">
        <v>0</v>
      </c>
      <c r="AZ452" s="74">
        <v>0</v>
      </c>
      <c r="BA452" s="74">
        <v>0</v>
      </c>
      <c r="BB452" s="74">
        <v>0</v>
      </c>
      <c r="BC452" s="74">
        <v>0</v>
      </c>
      <c r="BD452" s="67">
        <v>0</v>
      </c>
      <c r="BE452" s="76">
        <v>0</v>
      </c>
      <c r="BF452" s="74">
        <v>0</v>
      </c>
      <c r="BG452" s="74">
        <v>0</v>
      </c>
      <c r="BH452" s="74">
        <v>0</v>
      </c>
      <c r="BI452" s="74">
        <v>0</v>
      </c>
      <c r="BJ452" s="162"/>
      <c r="BK452" s="13" t="s">
        <v>120</v>
      </c>
      <c r="BL452" s="74">
        <v>0</v>
      </c>
      <c r="BM452" s="74">
        <v>0</v>
      </c>
      <c r="BN452" s="74">
        <v>0</v>
      </c>
      <c r="BO452" s="74">
        <v>0</v>
      </c>
      <c r="BP452" s="74">
        <v>0</v>
      </c>
      <c r="BQ452" s="74">
        <v>0</v>
      </c>
      <c r="BR452" s="74">
        <v>0</v>
      </c>
      <c r="BS452" s="74">
        <v>0</v>
      </c>
      <c r="BT452" s="74">
        <v>0</v>
      </c>
      <c r="BU452" s="162"/>
      <c r="BV452" s="13" t="s">
        <v>120</v>
      </c>
      <c r="BW452" s="74">
        <v>0</v>
      </c>
      <c r="BX452" s="74">
        <v>0</v>
      </c>
      <c r="BY452" s="74">
        <v>0</v>
      </c>
      <c r="BZ452" s="74">
        <v>0</v>
      </c>
      <c r="CA452" s="74">
        <v>0</v>
      </c>
      <c r="CB452" s="74">
        <v>0</v>
      </c>
      <c r="CC452" s="74">
        <v>0</v>
      </c>
      <c r="CD452" s="74">
        <v>0</v>
      </c>
      <c r="CE452" s="74">
        <v>0</v>
      </c>
      <c r="CF452" s="74">
        <v>0</v>
      </c>
      <c r="CG452" s="74">
        <v>0</v>
      </c>
      <c r="CH452" s="74">
        <v>0</v>
      </c>
      <c r="CI452" s="74">
        <v>0</v>
      </c>
      <c r="CJ452" s="74">
        <v>0</v>
      </c>
      <c r="CK452" s="74">
        <v>0</v>
      </c>
      <c r="CL452" s="74">
        <v>0</v>
      </c>
      <c r="CM452" s="74">
        <v>0</v>
      </c>
      <c r="CN452" s="74">
        <v>0</v>
      </c>
      <c r="CO452" s="162"/>
      <c r="CP452" s="13" t="s">
        <v>120</v>
      </c>
      <c r="CQ452" s="5">
        <v>0</v>
      </c>
      <c r="CR452" s="5">
        <v>0</v>
      </c>
      <c r="CS452" s="5">
        <v>0</v>
      </c>
      <c r="CT452" s="5">
        <v>0</v>
      </c>
      <c r="CU452" s="5">
        <v>0</v>
      </c>
      <c r="CV452" s="29">
        <v>0</v>
      </c>
      <c r="CW452" s="5">
        <v>0</v>
      </c>
      <c r="CX452" s="5">
        <v>0</v>
      </c>
      <c r="CY452" s="72">
        <v>0</v>
      </c>
      <c r="CZ452" s="5">
        <v>0</v>
      </c>
      <c r="DA452" s="162"/>
      <c r="DB452" s="13" t="s">
        <v>120</v>
      </c>
      <c r="DC452" s="74">
        <v>0</v>
      </c>
      <c r="DD452" s="74">
        <v>0</v>
      </c>
      <c r="DE452" s="74">
        <v>0</v>
      </c>
      <c r="DF452" s="74">
        <v>0</v>
      </c>
      <c r="DG452" s="74">
        <v>0</v>
      </c>
      <c r="DH452" s="74">
        <v>0</v>
      </c>
      <c r="DI452" s="74">
        <v>0</v>
      </c>
      <c r="DJ452" s="74">
        <v>0</v>
      </c>
      <c r="DK452" s="74">
        <v>0</v>
      </c>
      <c r="DL452" s="74">
        <v>0</v>
      </c>
      <c r="DM452" s="74">
        <v>0</v>
      </c>
      <c r="DN452" s="74">
        <v>0</v>
      </c>
      <c r="DO452" s="74">
        <v>0</v>
      </c>
      <c r="DP452" s="74">
        <v>0</v>
      </c>
      <c r="DQ452" s="74">
        <v>0</v>
      </c>
      <c r="DR452" s="135"/>
      <c r="DS452" s="138" t="s">
        <v>267</v>
      </c>
      <c r="DT452" s="138" t="s">
        <v>4552</v>
      </c>
      <c r="DU452" s="138">
        <v>0</v>
      </c>
      <c r="DV452" s="138">
        <v>0</v>
      </c>
      <c r="DW452" s="139">
        <v>0</v>
      </c>
      <c r="DX452" s="139">
        <v>0</v>
      </c>
    </row>
    <row r="453" spans="1:128">
      <c r="A453" s="162"/>
      <c r="B453" s="103" t="s">
        <v>102</v>
      </c>
      <c r="C453" s="105">
        <v>807</v>
      </c>
      <c r="D453" s="105">
        <v>446</v>
      </c>
      <c r="E453" s="105">
        <v>216</v>
      </c>
      <c r="F453" s="105">
        <v>133</v>
      </c>
      <c r="G453" s="105">
        <v>12</v>
      </c>
      <c r="H453" s="105">
        <v>3</v>
      </c>
      <c r="I453" s="105">
        <v>119</v>
      </c>
      <c r="J453" s="105">
        <v>65</v>
      </c>
      <c r="K453" s="105">
        <v>124</v>
      </c>
      <c r="L453" s="105">
        <v>44</v>
      </c>
      <c r="M453" s="105">
        <v>362</v>
      </c>
      <c r="N453" s="105">
        <v>204</v>
      </c>
      <c r="O453" s="105">
        <v>31</v>
      </c>
      <c r="P453" s="105">
        <v>3</v>
      </c>
      <c r="Q453" s="105">
        <v>202</v>
      </c>
      <c r="R453" s="105">
        <v>80</v>
      </c>
      <c r="S453" s="105">
        <v>0</v>
      </c>
      <c r="T453" s="105">
        <v>0</v>
      </c>
      <c r="U453" s="105">
        <v>1873</v>
      </c>
      <c r="V453" s="105">
        <v>978</v>
      </c>
      <c r="W453" s="162"/>
      <c r="X453" s="103" t="s">
        <v>102</v>
      </c>
      <c r="Y453" s="105">
        <v>68</v>
      </c>
      <c r="Z453" s="105">
        <v>44</v>
      </c>
      <c r="AA453" s="105">
        <v>24</v>
      </c>
      <c r="AB453" s="105">
        <v>17</v>
      </c>
      <c r="AC453" s="105">
        <v>0</v>
      </c>
      <c r="AD453" s="105">
        <v>0</v>
      </c>
      <c r="AE453" s="105">
        <v>0</v>
      </c>
      <c r="AF453" s="105">
        <v>0</v>
      </c>
      <c r="AG453" s="105">
        <v>19</v>
      </c>
      <c r="AH453" s="105">
        <v>4</v>
      </c>
      <c r="AI453" s="105">
        <v>79</v>
      </c>
      <c r="AJ453" s="105">
        <v>45</v>
      </c>
      <c r="AK453" s="105">
        <v>9</v>
      </c>
      <c r="AL453" s="105">
        <v>1</v>
      </c>
      <c r="AM453" s="105">
        <v>62</v>
      </c>
      <c r="AN453" s="105">
        <v>21</v>
      </c>
      <c r="AO453" s="105">
        <v>0</v>
      </c>
      <c r="AP453" s="105">
        <v>0</v>
      </c>
      <c r="AQ453" s="105">
        <v>261</v>
      </c>
      <c r="AR453" s="105">
        <v>132</v>
      </c>
      <c r="AS453" s="162"/>
      <c r="AT453" s="103" t="s">
        <v>102</v>
      </c>
      <c r="AU453" s="105">
        <v>14</v>
      </c>
      <c r="AV453" s="105">
        <v>5</v>
      </c>
      <c r="AW453" s="105">
        <v>1</v>
      </c>
      <c r="AX453" s="105">
        <v>3</v>
      </c>
      <c r="AY453" s="105">
        <v>3</v>
      </c>
      <c r="AZ453" s="105">
        <v>7</v>
      </c>
      <c r="BA453" s="105">
        <v>2</v>
      </c>
      <c r="BB453" s="105">
        <v>5</v>
      </c>
      <c r="BC453" s="105">
        <v>0</v>
      </c>
      <c r="BD453" s="105">
        <v>40</v>
      </c>
      <c r="BE453" s="105">
        <v>39</v>
      </c>
      <c r="BF453" s="105">
        <v>33</v>
      </c>
      <c r="BG453" s="105">
        <v>14</v>
      </c>
      <c r="BH453" s="105">
        <v>1</v>
      </c>
      <c r="BI453" s="105">
        <v>5</v>
      </c>
      <c r="BJ453" s="162"/>
      <c r="BK453" s="103" t="s">
        <v>102</v>
      </c>
      <c r="BL453" s="105">
        <v>0</v>
      </c>
      <c r="BM453" s="105">
        <v>812</v>
      </c>
      <c r="BN453" s="105">
        <v>0</v>
      </c>
      <c r="BO453" s="105">
        <v>0</v>
      </c>
      <c r="BP453" s="105">
        <v>0</v>
      </c>
      <c r="BQ453" s="105">
        <v>30</v>
      </c>
      <c r="BR453" s="105">
        <v>40</v>
      </c>
      <c r="BS453" s="105">
        <v>43</v>
      </c>
      <c r="BT453" s="105">
        <v>38</v>
      </c>
      <c r="BU453" s="162"/>
      <c r="BV453" s="103" t="s">
        <v>102</v>
      </c>
      <c r="BW453" s="105">
        <v>296</v>
      </c>
      <c r="BX453" s="105">
        <v>179</v>
      </c>
      <c r="BY453" s="105">
        <v>293</v>
      </c>
      <c r="BZ453" s="105">
        <v>178</v>
      </c>
      <c r="CA453" s="105">
        <v>165</v>
      </c>
      <c r="CB453" s="105">
        <v>104</v>
      </c>
      <c r="CC453" s="105">
        <v>27</v>
      </c>
      <c r="CD453" s="105">
        <v>4</v>
      </c>
      <c r="CE453" s="105">
        <v>27</v>
      </c>
      <c r="CF453" s="105">
        <v>4</v>
      </c>
      <c r="CG453" s="105">
        <v>17</v>
      </c>
      <c r="CH453" s="105">
        <v>3</v>
      </c>
      <c r="CI453" s="105">
        <v>184</v>
      </c>
      <c r="CJ453" s="105">
        <v>71</v>
      </c>
      <c r="CK453" s="105">
        <v>183</v>
      </c>
      <c r="CL453" s="105">
        <v>71</v>
      </c>
      <c r="CM453" s="105">
        <v>95</v>
      </c>
      <c r="CN453" s="105">
        <v>39</v>
      </c>
      <c r="CO453" s="162"/>
      <c r="CP453" s="105" t="s">
        <v>102</v>
      </c>
      <c r="CQ453" s="105">
        <v>15</v>
      </c>
      <c r="CR453" s="105">
        <v>32</v>
      </c>
      <c r="CS453" s="105">
        <v>0</v>
      </c>
      <c r="CT453" s="105">
        <v>25</v>
      </c>
      <c r="CU453" s="105">
        <v>0</v>
      </c>
      <c r="CV453" s="105">
        <v>72</v>
      </c>
      <c r="CW453" s="105">
        <v>30</v>
      </c>
      <c r="CX453" s="105">
        <v>15</v>
      </c>
      <c r="CY453" s="105">
        <v>22</v>
      </c>
      <c r="CZ453" s="105">
        <v>6</v>
      </c>
      <c r="DA453" s="162"/>
      <c r="DB453" s="103" t="s">
        <v>102</v>
      </c>
      <c r="DC453" s="105">
        <v>423</v>
      </c>
      <c r="DD453" s="105">
        <v>257</v>
      </c>
      <c r="DE453" s="105">
        <v>172</v>
      </c>
      <c r="DF453" s="105">
        <v>34</v>
      </c>
      <c r="DG453" s="105">
        <v>151</v>
      </c>
      <c r="DH453" s="105">
        <v>5</v>
      </c>
      <c r="DI453" s="105">
        <v>646</v>
      </c>
      <c r="DJ453" s="105">
        <v>191</v>
      </c>
      <c r="DK453" s="105">
        <v>87</v>
      </c>
      <c r="DL453" s="105">
        <v>12</v>
      </c>
      <c r="DM453" s="105">
        <v>26</v>
      </c>
      <c r="DN453" s="105">
        <v>78</v>
      </c>
      <c r="DO453" s="105">
        <v>12</v>
      </c>
      <c r="DP453" s="105">
        <v>4</v>
      </c>
      <c r="DQ453" s="105">
        <v>0</v>
      </c>
      <c r="DR453" s="135"/>
      <c r="DS453" s="138" t="s">
        <v>267</v>
      </c>
      <c r="DT453" s="138" t="s">
        <v>4553</v>
      </c>
      <c r="DU453" s="138">
        <v>507</v>
      </c>
      <c r="DV453" s="138">
        <v>277</v>
      </c>
      <c r="DW453" s="139">
        <v>1624</v>
      </c>
      <c r="DX453" s="139">
        <v>2004</v>
      </c>
    </row>
    <row r="454" spans="1:128">
      <c r="A454" s="162" t="s">
        <v>268</v>
      </c>
      <c r="B454" s="13" t="s">
        <v>119</v>
      </c>
      <c r="C454" s="74">
        <v>0</v>
      </c>
      <c r="D454" s="74">
        <v>0</v>
      </c>
      <c r="E454" s="74">
        <v>0</v>
      </c>
      <c r="F454" s="74">
        <v>0</v>
      </c>
      <c r="G454" s="74">
        <v>0</v>
      </c>
      <c r="H454" s="74">
        <v>0</v>
      </c>
      <c r="I454" s="74">
        <v>0</v>
      </c>
      <c r="J454" s="74">
        <v>0</v>
      </c>
      <c r="K454" s="74">
        <v>0</v>
      </c>
      <c r="L454" s="74">
        <v>0</v>
      </c>
      <c r="M454" s="74">
        <v>0</v>
      </c>
      <c r="N454" s="74">
        <v>0</v>
      </c>
      <c r="O454" s="74">
        <v>0</v>
      </c>
      <c r="P454" s="74">
        <v>0</v>
      </c>
      <c r="Q454" s="74">
        <v>0</v>
      </c>
      <c r="R454" s="74">
        <v>0</v>
      </c>
      <c r="S454" s="74">
        <v>0</v>
      </c>
      <c r="T454" s="74">
        <v>0</v>
      </c>
      <c r="U454" s="67">
        <v>0</v>
      </c>
      <c r="V454" s="67">
        <v>0</v>
      </c>
      <c r="W454" s="162" t="s">
        <v>268</v>
      </c>
      <c r="X454" s="13" t="s">
        <v>119</v>
      </c>
      <c r="Y454" s="74">
        <v>0</v>
      </c>
      <c r="Z454" s="74">
        <v>0</v>
      </c>
      <c r="AA454" s="74">
        <v>0</v>
      </c>
      <c r="AB454" s="74">
        <v>0</v>
      </c>
      <c r="AC454" s="74">
        <v>0</v>
      </c>
      <c r="AD454" s="74">
        <v>0</v>
      </c>
      <c r="AE454" s="74">
        <v>0</v>
      </c>
      <c r="AF454" s="74">
        <v>0</v>
      </c>
      <c r="AG454" s="74">
        <v>0</v>
      </c>
      <c r="AH454" s="74">
        <v>0</v>
      </c>
      <c r="AI454" s="74">
        <v>0</v>
      </c>
      <c r="AJ454" s="74">
        <v>0</v>
      </c>
      <c r="AK454" s="74">
        <v>0</v>
      </c>
      <c r="AL454" s="74">
        <v>0</v>
      </c>
      <c r="AM454" s="74">
        <v>0</v>
      </c>
      <c r="AN454" s="74">
        <v>0</v>
      </c>
      <c r="AO454" s="74">
        <v>0</v>
      </c>
      <c r="AP454" s="74">
        <v>0</v>
      </c>
      <c r="AQ454" s="67">
        <v>0</v>
      </c>
      <c r="AR454" s="67">
        <v>0</v>
      </c>
      <c r="AS454" s="162" t="s">
        <v>268</v>
      </c>
      <c r="AT454" s="13" t="s">
        <v>119</v>
      </c>
      <c r="AU454" s="74">
        <v>0</v>
      </c>
      <c r="AV454" s="74">
        <v>0</v>
      </c>
      <c r="AW454" s="74">
        <v>0</v>
      </c>
      <c r="AX454" s="74">
        <v>0</v>
      </c>
      <c r="AY454" s="74">
        <v>0</v>
      </c>
      <c r="AZ454" s="74">
        <v>0</v>
      </c>
      <c r="BA454" s="74">
        <v>0</v>
      </c>
      <c r="BB454" s="74">
        <v>0</v>
      </c>
      <c r="BC454" s="74">
        <v>0</v>
      </c>
      <c r="BD454" s="67">
        <v>0</v>
      </c>
      <c r="BE454" s="76">
        <v>0</v>
      </c>
      <c r="BF454" s="74">
        <v>0</v>
      </c>
      <c r="BG454" s="74">
        <v>0</v>
      </c>
      <c r="BH454" s="74">
        <v>0</v>
      </c>
      <c r="BI454" s="74">
        <v>0</v>
      </c>
      <c r="BJ454" s="162" t="s">
        <v>268</v>
      </c>
      <c r="BK454" s="13" t="s">
        <v>119</v>
      </c>
      <c r="BL454" s="74">
        <v>0</v>
      </c>
      <c r="BM454" s="74">
        <v>0</v>
      </c>
      <c r="BN454" s="74">
        <v>0</v>
      </c>
      <c r="BO454" s="74">
        <v>0</v>
      </c>
      <c r="BP454" s="74">
        <v>0</v>
      </c>
      <c r="BQ454" s="74">
        <v>0</v>
      </c>
      <c r="BR454" s="74">
        <v>0</v>
      </c>
      <c r="BS454" s="74">
        <v>0</v>
      </c>
      <c r="BT454" s="74">
        <v>0</v>
      </c>
      <c r="BU454" s="162" t="s">
        <v>268</v>
      </c>
      <c r="BV454" s="13" t="s">
        <v>119</v>
      </c>
      <c r="BW454" s="74">
        <v>0</v>
      </c>
      <c r="BX454" s="74">
        <v>0</v>
      </c>
      <c r="BY454" s="74">
        <v>0</v>
      </c>
      <c r="BZ454" s="74">
        <v>0</v>
      </c>
      <c r="CA454" s="74">
        <v>0</v>
      </c>
      <c r="CB454" s="74">
        <v>0</v>
      </c>
      <c r="CC454" s="74">
        <v>0</v>
      </c>
      <c r="CD454" s="74">
        <v>0</v>
      </c>
      <c r="CE454" s="74">
        <v>0</v>
      </c>
      <c r="CF454" s="74">
        <v>0</v>
      </c>
      <c r="CG454" s="74">
        <v>0</v>
      </c>
      <c r="CH454" s="74">
        <v>0</v>
      </c>
      <c r="CI454" s="74">
        <v>0</v>
      </c>
      <c r="CJ454" s="74">
        <v>0</v>
      </c>
      <c r="CK454" s="74">
        <v>0</v>
      </c>
      <c r="CL454" s="74">
        <v>0</v>
      </c>
      <c r="CM454" s="74">
        <v>0</v>
      </c>
      <c r="CN454" s="74">
        <v>0</v>
      </c>
      <c r="CO454" s="162" t="s">
        <v>268</v>
      </c>
      <c r="CP454" s="13" t="s">
        <v>119</v>
      </c>
      <c r="CQ454" s="5">
        <v>0</v>
      </c>
      <c r="CR454" s="5">
        <v>0</v>
      </c>
      <c r="CS454" s="5">
        <v>0</v>
      </c>
      <c r="CT454" s="5">
        <v>0</v>
      </c>
      <c r="CU454" s="5">
        <v>0</v>
      </c>
      <c r="CV454" s="29">
        <v>0</v>
      </c>
      <c r="CW454" s="5">
        <v>0</v>
      </c>
      <c r="CX454" s="5">
        <v>0</v>
      </c>
      <c r="CY454" s="72">
        <v>0</v>
      </c>
      <c r="CZ454" s="5">
        <v>0</v>
      </c>
      <c r="DA454" s="162" t="s">
        <v>268</v>
      </c>
      <c r="DB454" s="13" t="s">
        <v>119</v>
      </c>
      <c r="DC454" s="74">
        <v>0</v>
      </c>
      <c r="DD454" s="74">
        <v>0</v>
      </c>
      <c r="DE454" s="74">
        <v>0</v>
      </c>
      <c r="DF454" s="74">
        <v>0</v>
      </c>
      <c r="DG454" s="74">
        <v>0</v>
      </c>
      <c r="DH454" s="74">
        <v>0</v>
      </c>
      <c r="DI454" s="74">
        <v>0</v>
      </c>
      <c r="DJ454" s="74">
        <v>0</v>
      </c>
      <c r="DK454" s="74">
        <v>0</v>
      </c>
      <c r="DL454" s="74">
        <v>0</v>
      </c>
      <c r="DM454" s="74">
        <v>0</v>
      </c>
      <c r="DN454" s="74">
        <v>0</v>
      </c>
      <c r="DO454" s="74">
        <v>0</v>
      </c>
      <c r="DP454" s="74">
        <v>0</v>
      </c>
      <c r="DQ454" s="74">
        <v>0</v>
      </c>
      <c r="DR454" s="135"/>
      <c r="DS454" s="138" t="s">
        <v>268</v>
      </c>
      <c r="DT454" s="138" t="s">
        <v>4554</v>
      </c>
      <c r="DU454" s="138">
        <v>0</v>
      </c>
      <c r="DV454" s="138">
        <v>0</v>
      </c>
      <c r="DW454" s="139">
        <v>0</v>
      </c>
      <c r="DX454" s="139">
        <v>0</v>
      </c>
    </row>
    <row r="455" spans="1:128">
      <c r="A455" s="162"/>
      <c r="B455" s="13" t="s">
        <v>120</v>
      </c>
      <c r="C455" s="74">
        <v>1159</v>
      </c>
      <c r="D455" s="74">
        <v>653</v>
      </c>
      <c r="E455" s="74">
        <v>437</v>
      </c>
      <c r="F455" s="74">
        <v>282</v>
      </c>
      <c r="G455" s="74">
        <v>0</v>
      </c>
      <c r="H455" s="74">
        <v>0</v>
      </c>
      <c r="I455" s="74">
        <v>268</v>
      </c>
      <c r="J455" s="74">
        <v>132</v>
      </c>
      <c r="K455" s="74">
        <v>397</v>
      </c>
      <c r="L455" s="74">
        <v>209</v>
      </c>
      <c r="M455" s="74">
        <v>493</v>
      </c>
      <c r="N455" s="74">
        <v>299</v>
      </c>
      <c r="O455" s="74">
        <v>23</v>
      </c>
      <c r="P455" s="74">
        <v>11</v>
      </c>
      <c r="Q455" s="74">
        <v>330</v>
      </c>
      <c r="R455" s="74">
        <v>167</v>
      </c>
      <c r="S455" s="74">
        <v>240</v>
      </c>
      <c r="T455" s="74">
        <v>101</v>
      </c>
      <c r="U455" s="67">
        <v>3347</v>
      </c>
      <c r="V455" s="67">
        <v>1854</v>
      </c>
      <c r="W455" s="162"/>
      <c r="X455" s="13" t="s">
        <v>120</v>
      </c>
      <c r="Y455" s="74">
        <v>39</v>
      </c>
      <c r="Z455" s="74">
        <v>21</v>
      </c>
      <c r="AA455" s="74">
        <v>11</v>
      </c>
      <c r="AB455" s="74">
        <v>4</v>
      </c>
      <c r="AC455" s="74">
        <v>0</v>
      </c>
      <c r="AD455" s="74">
        <v>0</v>
      </c>
      <c r="AE455" s="74">
        <v>14</v>
      </c>
      <c r="AF455" s="74">
        <v>5</v>
      </c>
      <c r="AG455" s="74">
        <v>17</v>
      </c>
      <c r="AH455" s="74">
        <v>6</v>
      </c>
      <c r="AI455" s="74">
        <v>145</v>
      </c>
      <c r="AJ455" s="74">
        <v>88</v>
      </c>
      <c r="AK455" s="74">
        <v>23</v>
      </c>
      <c r="AL455" s="74">
        <v>11</v>
      </c>
      <c r="AM455" s="74">
        <v>162</v>
      </c>
      <c r="AN455" s="74">
        <v>73</v>
      </c>
      <c r="AO455" s="74">
        <v>0</v>
      </c>
      <c r="AP455" s="74">
        <v>0</v>
      </c>
      <c r="AQ455" s="67">
        <v>411</v>
      </c>
      <c r="AR455" s="67">
        <v>208</v>
      </c>
      <c r="AS455" s="162"/>
      <c r="AT455" s="13" t="s">
        <v>120</v>
      </c>
      <c r="AU455" s="74">
        <v>20</v>
      </c>
      <c r="AV455" s="74">
        <v>8</v>
      </c>
      <c r="AW455" s="74">
        <v>0</v>
      </c>
      <c r="AX455" s="74">
        <v>6</v>
      </c>
      <c r="AY455" s="74">
        <v>7</v>
      </c>
      <c r="AZ455" s="74">
        <v>10</v>
      </c>
      <c r="BA455" s="74">
        <v>2</v>
      </c>
      <c r="BB455" s="74">
        <v>8</v>
      </c>
      <c r="BC455" s="74">
        <v>5</v>
      </c>
      <c r="BD455" s="67">
        <v>66</v>
      </c>
      <c r="BE455" s="76">
        <v>52</v>
      </c>
      <c r="BF455" s="74">
        <v>51</v>
      </c>
      <c r="BG455" s="74">
        <v>52</v>
      </c>
      <c r="BH455" s="74">
        <v>1</v>
      </c>
      <c r="BI455" s="74">
        <v>2</v>
      </c>
      <c r="BJ455" s="162"/>
      <c r="BK455" s="13" t="s">
        <v>120</v>
      </c>
      <c r="BL455" s="74">
        <v>0</v>
      </c>
      <c r="BM455" s="74">
        <v>1251</v>
      </c>
      <c r="BN455" s="74">
        <v>0</v>
      </c>
      <c r="BO455" s="74">
        <v>0</v>
      </c>
      <c r="BP455" s="74">
        <v>2</v>
      </c>
      <c r="BQ455" s="74">
        <v>40</v>
      </c>
      <c r="BR455" s="74">
        <v>53</v>
      </c>
      <c r="BS455" s="74">
        <v>52</v>
      </c>
      <c r="BT455" s="74">
        <v>52</v>
      </c>
      <c r="BU455" s="162"/>
      <c r="BV455" s="13" t="s">
        <v>120</v>
      </c>
      <c r="BW455" s="74">
        <v>532</v>
      </c>
      <c r="BX455" s="74">
        <v>337</v>
      </c>
      <c r="BY455" s="74">
        <v>531</v>
      </c>
      <c r="BZ455" s="74">
        <v>336</v>
      </c>
      <c r="CA455" s="74">
        <v>383</v>
      </c>
      <c r="CB455" s="74">
        <v>260</v>
      </c>
      <c r="CC455" s="74">
        <v>87</v>
      </c>
      <c r="CD455" s="74">
        <v>23</v>
      </c>
      <c r="CE455" s="74">
        <v>87</v>
      </c>
      <c r="CF455" s="74">
        <v>23</v>
      </c>
      <c r="CG455" s="74">
        <v>61</v>
      </c>
      <c r="CH455" s="74">
        <v>20</v>
      </c>
      <c r="CI455" s="74">
        <v>211</v>
      </c>
      <c r="CJ455" s="74">
        <v>90</v>
      </c>
      <c r="CK455" s="74">
        <v>210</v>
      </c>
      <c r="CL455" s="74">
        <v>89</v>
      </c>
      <c r="CM455" s="74">
        <v>86</v>
      </c>
      <c r="CN455" s="74">
        <v>39</v>
      </c>
      <c r="CO455" s="162"/>
      <c r="CP455" s="13" t="s">
        <v>120</v>
      </c>
      <c r="CQ455" s="5">
        <v>74</v>
      </c>
      <c r="CR455" s="5">
        <v>59</v>
      </c>
      <c r="CS455" s="5">
        <v>0</v>
      </c>
      <c r="CT455" s="5">
        <v>20</v>
      </c>
      <c r="CU455" s="5">
        <v>0</v>
      </c>
      <c r="CV455" s="29">
        <v>153</v>
      </c>
      <c r="CW455" s="5">
        <v>95</v>
      </c>
      <c r="CX455" s="5">
        <v>76</v>
      </c>
      <c r="CY455" s="72">
        <v>47</v>
      </c>
      <c r="CZ455" s="5">
        <v>24</v>
      </c>
      <c r="DA455" s="162"/>
      <c r="DB455" s="13" t="s">
        <v>120</v>
      </c>
      <c r="DC455" s="74">
        <v>465</v>
      </c>
      <c r="DD455" s="74">
        <v>334</v>
      </c>
      <c r="DE455" s="74">
        <v>400</v>
      </c>
      <c r="DF455" s="74">
        <v>310</v>
      </c>
      <c r="DG455" s="74">
        <v>398</v>
      </c>
      <c r="DH455" s="74">
        <v>753</v>
      </c>
      <c r="DI455" s="74">
        <v>759</v>
      </c>
      <c r="DJ455" s="74">
        <v>453</v>
      </c>
      <c r="DK455" s="74">
        <v>0</v>
      </c>
      <c r="DL455" s="74">
        <v>0</v>
      </c>
      <c r="DM455" s="74">
        <v>4</v>
      </c>
      <c r="DN455" s="74">
        <v>10</v>
      </c>
      <c r="DO455" s="74">
        <v>0</v>
      </c>
      <c r="DP455" s="74">
        <v>30</v>
      </c>
      <c r="DQ455" s="74">
        <v>46</v>
      </c>
      <c r="DR455" s="135"/>
      <c r="DS455" s="138" t="s">
        <v>268</v>
      </c>
      <c r="DT455" s="138" t="s">
        <v>4555</v>
      </c>
      <c r="DU455" s="138">
        <v>830</v>
      </c>
      <c r="DV455" s="138">
        <v>530</v>
      </c>
      <c r="DW455" s="139">
        <v>2512</v>
      </c>
      <c r="DX455" s="139">
        <v>3876</v>
      </c>
    </row>
    <row r="456" spans="1:128">
      <c r="A456" s="162"/>
      <c r="B456" s="103" t="s">
        <v>102</v>
      </c>
      <c r="C456" s="105">
        <v>1159</v>
      </c>
      <c r="D456" s="105">
        <v>653</v>
      </c>
      <c r="E456" s="105">
        <v>437</v>
      </c>
      <c r="F456" s="105">
        <v>282</v>
      </c>
      <c r="G456" s="105">
        <v>0</v>
      </c>
      <c r="H456" s="105">
        <v>0</v>
      </c>
      <c r="I456" s="105">
        <v>268</v>
      </c>
      <c r="J456" s="105">
        <v>132</v>
      </c>
      <c r="K456" s="105">
        <v>397</v>
      </c>
      <c r="L456" s="105">
        <v>209</v>
      </c>
      <c r="M456" s="105">
        <v>493</v>
      </c>
      <c r="N456" s="105">
        <v>299</v>
      </c>
      <c r="O456" s="105">
        <v>23</v>
      </c>
      <c r="P456" s="105">
        <v>11</v>
      </c>
      <c r="Q456" s="105">
        <v>330</v>
      </c>
      <c r="R456" s="105">
        <v>167</v>
      </c>
      <c r="S456" s="105">
        <v>240</v>
      </c>
      <c r="T456" s="105">
        <v>101</v>
      </c>
      <c r="U456" s="105">
        <v>3347</v>
      </c>
      <c r="V456" s="105">
        <v>1854</v>
      </c>
      <c r="W456" s="162"/>
      <c r="X456" s="103" t="s">
        <v>102</v>
      </c>
      <c r="Y456" s="105">
        <v>39</v>
      </c>
      <c r="Z456" s="105">
        <v>21</v>
      </c>
      <c r="AA456" s="105">
        <v>11</v>
      </c>
      <c r="AB456" s="105">
        <v>4</v>
      </c>
      <c r="AC456" s="105">
        <v>0</v>
      </c>
      <c r="AD456" s="105">
        <v>0</v>
      </c>
      <c r="AE456" s="105">
        <v>14</v>
      </c>
      <c r="AF456" s="105">
        <v>5</v>
      </c>
      <c r="AG456" s="105">
        <v>17</v>
      </c>
      <c r="AH456" s="105">
        <v>6</v>
      </c>
      <c r="AI456" s="105">
        <v>145</v>
      </c>
      <c r="AJ456" s="105">
        <v>88</v>
      </c>
      <c r="AK456" s="105">
        <v>23</v>
      </c>
      <c r="AL456" s="105">
        <v>11</v>
      </c>
      <c r="AM456" s="105">
        <v>162</v>
      </c>
      <c r="AN456" s="105">
        <v>73</v>
      </c>
      <c r="AO456" s="105">
        <v>0</v>
      </c>
      <c r="AP456" s="105">
        <v>0</v>
      </c>
      <c r="AQ456" s="105">
        <v>411</v>
      </c>
      <c r="AR456" s="105">
        <v>208</v>
      </c>
      <c r="AS456" s="162"/>
      <c r="AT456" s="103" t="s">
        <v>102</v>
      </c>
      <c r="AU456" s="105">
        <v>20</v>
      </c>
      <c r="AV456" s="105">
        <v>8</v>
      </c>
      <c r="AW456" s="105">
        <v>0</v>
      </c>
      <c r="AX456" s="105">
        <v>6</v>
      </c>
      <c r="AY456" s="105">
        <v>7</v>
      </c>
      <c r="AZ456" s="105">
        <v>10</v>
      </c>
      <c r="BA456" s="105">
        <v>2</v>
      </c>
      <c r="BB456" s="105">
        <v>8</v>
      </c>
      <c r="BC456" s="105">
        <v>5</v>
      </c>
      <c r="BD456" s="105">
        <v>66</v>
      </c>
      <c r="BE456" s="105">
        <v>52</v>
      </c>
      <c r="BF456" s="105">
        <v>51</v>
      </c>
      <c r="BG456" s="105">
        <v>52</v>
      </c>
      <c r="BH456" s="105">
        <v>1</v>
      </c>
      <c r="BI456" s="105">
        <v>2</v>
      </c>
      <c r="BJ456" s="162"/>
      <c r="BK456" s="103" t="s">
        <v>102</v>
      </c>
      <c r="BL456" s="105">
        <v>0</v>
      </c>
      <c r="BM456" s="105">
        <v>1251</v>
      </c>
      <c r="BN456" s="105">
        <v>0</v>
      </c>
      <c r="BO456" s="105">
        <v>0</v>
      </c>
      <c r="BP456" s="105">
        <v>2</v>
      </c>
      <c r="BQ456" s="105">
        <v>40</v>
      </c>
      <c r="BR456" s="105">
        <v>53</v>
      </c>
      <c r="BS456" s="105">
        <v>52</v>
      </c>
      <c r="BT456" s="105">
        <v>52</v>
      </c>
      <c r="BU456" s="162"/>
      <c r="BV456" s="103" t="s">
        <v>102</v>
      </c>
      <c r="BW456" s="105">
        <v>532</v>
      </c>
      <c r="BX456" s="105">
        <v>337</v>
      </c>
      <c r="BY456" s="105">
        <v>531</v>
      </c>
      <c r="BZ456" s="105">
        <v>336</v>
      </c>
      <c r="CA456" s="105">
        <v>383</v>
      </c>
      <c r="CB456" s="105">
        <v>260</v>
      </c>
      <c r="CC456" s="105">
        <v>87</v>
      </c>
      <c r="CD456" s="105">
        <v>23</v>
      </c>
      <c r="CE456" s="105">
        <v>87</v>
      </c>
      <c r="CF456" s="105">
        <v>23</v>
      </c>
      <c r="CG456" s="105">
        <v>61</v>
      </c>
      <c r="CH456" s="105">
        <v>20</v>
      </c>
      <c r="CI456" s="105">
        <v>211</v>
      </c>
      <c r="CJ456" s="105">
        <v>90</v>
      </c>
      <c r="CK456" s="105">
        <v>210</v>
      </c>
      <c r="CL456" s="105">
        <v>89</v>
      </c>
      <c r="CM456" s="105">
        <v>86</v>
      </c>
      <c r="CN456" s="105">
        <v>39</v>
      </c>
      <c r="CO456" s="162"/>
      <c r="CP456" s="105" t="s">
        <v>102</v>
      </c>
      <c r="CQ456" s="105">
        <v>74</v>
      </c>
      <c r="CR456" s="105">
        <v>59</v>
      </c>
      <c r="CS456" s="105">
        <v>0</v>
      </c>
      <c r="CT456" s="105">
        <v>20</v>
      </c>
      <c r="CU456" s="105">
        <v>0</v>
      </c>
      <c r="CV456" s="105">
        <v>153</v>
      </c>
      <c r="CW456" s="105">
        <v>95</v>
      </c>
      <c r="CX456" s="105">
        <v>76</v>
      </c>
      <c r="CY456" s="105">
        <v>47</v>
      </c>
      <c r="CZ456" s="105">
        <v>24</v>
      </c>
      <c r="DA456" s="162"/>
      <c r="DB456" s="103" t="s">
        <v>102</v>
      </c>
      <c r="DC456" s="105">
        <v>465</v>
      </c>
      <c r="DD456" s="105">
        <v>334</v>
      </c>
      <c r="DE456" s="105">
        <v>400</v>
      </c>
      <c r="DF456" s="105">
        <v>310</v>
      </c>
      <c r="DG456" s="105">
        <v>398</v>
      </c>
      <c r="DH456" s="105">
        <v>753</v>
      </c>
      <c r="DI456" s="105">
        <v>759</v>
      </c>
      <c r="DJ456" s="105">
        <v>453</v>
      </c>
      <c r="DK456" s="105">
        <v>0</v>
      </c>
      <c r="DL456" s="105">
        <v>0</v>
      </c>
      <c r="DM456" s="105">
        <v>4</v>
      </c>
      <c r="DN456" s="105">
        <v>10</v>
      </c>
      <c r="DO456" s="105">
        <v>0</v>
      </c>
      <c r="DP456" s="105">
        <v>30</v>
      </c>
      <c r="DQ456" s="105">
        <v>46</v>
      </c>
      <c r="DR456" s="135"/>
      <c r="DS456" s="138" t="s">
        <v>268</v>
      </c>
      <c r="DT456" s="138" t="s">
        <v>4556</v>
      </c>
      <c r="DU456" s="138">
        <v>830</v>
      </c>
      <c r="DV456" s="138">
        <v>530</v>
      </c>
      <c r="DW456" s="139">
        <v>2512</v>
      </c>
      <c r="DX456" s="139">
        <v>3876</v>
      </c>
    </row>
    <row r="457" spans="1:128">
      <c r="A457" s="162" t="s">
        <v>269</v>
      </c>
      <c r="B457" s="13" t="s">
        <v>119</v>
      </c>
      <c r="C457" s="74">
        <v>865</v>
      </c>
      <c r="D457" s="74">
        <v>470</v>
      </c>
      <c r="E457" s="74">
        <v>319</v>
      </c>
      <c r="F457" s="74">
        <v>182</v>
      </c>
      <c r="G457" s="74">
        <v>0</v>
      </c>
      <c r="H457" s="74">
        <v>0</v>
      </c>
      <c r="I457" s="74">
        <v>177</v>
      </c>
      <c r="J457" s="74">
        <v>87</v>
      </c>
      <c r="K457" s="74">
        <v>86</v>
      </c>
      <c r="L457" s="74">
        <v>40</v>
      </c>
      <c r="M457" s="74">
        <v>723</v>
      </c>
      <c r="N457" s="74">
        <v>401</v>
      </c>
      <c r="O457" s="74">
        <v>0</v>
      </c>
      <c r="P457" s="74">
        <v>0</v>
      </c>
      <c r="Q457" s="74">
        <v>171</v>
      </c>
      <c r="R457" s="74">
        <v>55</v>
      </c>
      <c r="S457" s="74">
        <v>0</v>
      </c>
      <c r="T457" s="74">
        <v>0</v>
      </c>
      <c r="U457" s="67">
        <v>2341</v>
      </c>
      <c r="V457" s="67">
        <v>1235</v>
      </c>
      <c r="W457" s="162" t="s">
        <v>269</v>
      </c>
      <c r="X457" s="13" t="s">
        <v>119</v>
      </c>
      <c r="Y457" s="74">
        <v>9</v>
      </c>
      <c r="Z457" s="74">
        <v>3</v>
      </c>
      <c r="AA457" s="74">
        <v>11</v>
      </c>
      <c r="AB457" s="74">
        <v>6</v>
      </c>
      <c r="AC457" s="74">
        <v>0</v>
      </c>
      <c r="AD457" s="74">
        <v>0</v>
      </c>
      <c r="AE457" s="74">
        <v>1</v>
      </c>
      <c r="AF457" s="74">
        <v>0</v>
      </c>
      <c r="AG457" s="74">
        <v>0</v>
      </c>
      <c r="AH457" s="74">
        <v>0</v>
      </c>
      <c r="AI457" s="74">
        <v>160</v>
      </c>
      <c r="AJ457" s="74">
        <v>104</v>
      </c>
      <c r="AK457" s="74">
        <v>0</v>
      </c>
      <c r="AL457" s="74">
        <v>0</v>
      </c>
      <c r="AM457" s="74">
        <v>54</v>
      </c>
      <c r="AN457" s="74">
        <v>17</v>
      </c>
      <c r="AO457" s="74">
        <v>0</v>
      </c>
      <c r="AP457" s="74">
        <v>0</v>
      </c>
      <c r="AQ457" s="67">
        <v>235</v>
      </c>
      <c r="AR457" s="67">
        <v>130</v>
      </c>
      <c r="AS457" s="162" t="s">
        <v>269</v>
      </c>
      <c r="AT457" s="13" t="s">
        <v>119</v>
      </c>
      <c r="AU457" s="74">
        <v>14</v>
      </c>
      <c r="AV457" s="74">
        <v>8</v>
      </c>
      <c r="AW457" s="74">
        <v>0</v>
      </c>
      <c r="AX457" s="74">
        <v>5</v>
      </c>
      <c r="AY457" s="74">
        <v>4</v>
      </c>
      <c r="AZ457" s="74">
        <v>13</v>
      </c>
      <c r="BA457" s="74">
        <v>0</v>
      </c>
      <c r="BB457" s="74">
        <v>7</v>
      </c>
      <c r="BC457" s="74">
        <v>0</v>
      </c>
      <c r="BD457" s="67">
        <v>51</v>
      </c>
      <c r="BE457" s="76">
        <v>49</v>
      </c>
      <c r="BF457" s="74">
        <v>42</v>
      </c>
      <c r="BG457" s="74">
        <v>23</v>
      </c>
      <c r="BH457" s="74">
        <v>3</v>
      </c>
      <c r="BI457" s="74">
        <v>8</v>
      </c>
      <c r="BJ457" s="162" t="s">
        <v>269</v>
      </c>
      <c r="BK457" s="13" t="s">
        <v>119</v>
      </c>
      <c r="BL457" s="74">
        <v>0</v>
      </c>
      <c r="BM457" s="74">
        <v>686</v>
      </c>
      <c r="BN457" s="74">
        <v>186</v>
      </c>
      <c r="BO457" s="74">
        <v>4</v>
      </c>
      <c r="BP457" s="74">
        <v>0</v>
      </c>
      <c r="BQ457" s="74">
        <v>17</v>
      </c>
      <c r="BR457" s="74">
        <v>56</v>
      </c>
      <c r="BS457" s="74">
        <v>68</v>
      </c>
      <c r="BT457" s="74">
        <v>50</v>
      </c>
      <c r="BU457" s="162" t="s">
        <v>269</v>
      </c>
      <c r="BV457" s="13" t="s">
        <v>119</v>
      </c>
      <c r="BW457" s="74">
        <v>406</v>
      </c>
      <c r="BX457" s="74">
        <v>200</v>
      </c>
      <c r="BY457" s="74">
        <v>402</v>
      </c>
      <c r="BZ457" s="74">
        <v>198</v>
      </c>
      <c r="CA457" s="74">
        <v>227</v>
      </c>
      <c r="CB457" s="74">
        <v>108</v>
      </c>
      <c r="CC457" s="74">
        <v>0</v>
      </c>
      <c r="CD457" s="74">
        <v>0</v>
      </c>
      <c r="CE457" s="74">
        <v>0</v>
      </c>
      <c r="CF457" s="74">
        <v>0</v>
      </c>
      <c r="CG457" s="74">
        <v>0</v>
      </c>
      <c r="CH457" s="74">
        <v>0</v>
      </c>
      <c r="CI457" s="74">
        <v>138</v>
      </c>
      <c r="CJ457" s="74">
        <v>54</v>
      </c>
      <c r="CK457" s="74">
        <v>138</v>
      </c>
      <c r="CL457" s="74">
        <v>54</v>
      </c>
      <c r="CM457" s="74">
        <v>62</v>
      </c>
      <c r="CN457" s="74">
        <v>22</v>
      </c>
      <c r="CO457" s="162" t="s">
        <v>269</v>
      </c>
      <c r="CP457" s="13" t="s">
        <v>119</v>
      </c>
      <c r="CQ457" s="5">
        <v>56</v>
      </c>
      <c r="CR457" s="5">
        <v>1</v>
      </c>
      <c r="CS457" s="5">
        <v>0</v>
      </c>
      <c r="CT457" s="5">
        <v>60</v>
      </c>
      <c r="CU457" s="5">
        <v>0</v>
      </c>
      <c r="CV457" s="29">
        <v>117</v>
      </c>
      <c r="CW457" s="5">
        <v>42</v>
      </c>
      <c r="CX457" s="5">
        <v>32</v>
      </c>
      <c r="CY457" s="72">
        <v>21</v>
      </c>
      <c r="CZ457" s="5">
        <v>9</v>
      </c>
      <c r="DA457" s="162" t="s">
        <v>269</v>
      </c>
      <c r="DB457" s="13" t="s">
        <v>119</v>
      </c>
      <c r="DC457" s="74">
        <v>327</v>
      </c>
      <c r="DD457" s="74">
        <v>643</v>
      </c>
      <c r="DE457" s="74">
        <v>435</v>
      </c>
      <c r="DF457" s="74">
        <v>27</v>
      </c>
      <c r="DG457" s="74">
        <v>211</v>
      </c>
      <c r="DH457" s="74">
        <v>64</v>
      </c>
      <c r="DI457" s="74">
        <v>492</v>
      </c>
      <c r="DJ457" s="74">
        <v>35</v>
      </c>
      <c r="DK457" s="74">
        <v>73</v>
      </c>
      <c r="DL457" s="74">
        <v>0</v>
      </c>
      <c r="DM457" s="74">
        <v>0</v>
      </c>
      <c r="DN457" s="74">
        <v>21</v>
      </c>
      <c r="DO457" s="74">
        <v>14</v>
      </c>
      <c r="DP457" s="74">
        <v>26</v>
      </c>
      <c r="DQ457" s="74">
        <v>44</v>
      </c>
      <c r="DR457" s="135"/>
      <c r="DS457" s="138" t="s">
        <v>269</v>
      </c>
      <c r="DT457" s="138" t="s">
        <v>4557</v>
      </c>
      <c r="DU457" s="138">
        <v>544</v>
      </c>
      <c r="DV457" s="138">
        <v>289</v>
      </c>
      <c r="DW457" s="139">
        <v>1946</v>
      </c>
      <c r="DX457" s="139">
        <v>2307</v>
      </c>
    </row>
    <row r="458" spans="1:128">
      <c r="A458" s="162"/>
      <c r="B458" s="13" t="s">
        <v>120</v>
      </c>
      <c r="C458" s="74">
        <v>0</v>
      </c>
      <c r="D458" s="74">
        <v>0</v>
      </c>
      <c r="E458" s="74">
        <v>0</v>
      </c>
      <c r="F458" s="74">
        <v>0</v>
      </c>
      <c r="G458" s="74">
        <v>0</v>
      </c>
      <c r="H458" s="74">
        <v>0</v>
      </c>
      <c r="I458" s="74">
        <v>0</v>
      </c>
      <c r="J458" s="74">
        <v>0</v>
      </c>
      <c r="K458" s="74">
        <v>0</v>
      </c>
      <c r="L458" s="74">
        <v>0</v>
      </c>
      <c r="M458" s="74">
        <v>0</v>
      </c>
      <c r="N458" s="74">
        <v>0</v>
      </c>
      <c r="O458" s="74">
        <v>0</v>
      </c>
      <c r="P458" s="74">
        <v>0</v>
      </c>
      <c r="Q458" s="74">
        <v>0</v>
      </c>
      <c r="R458" s="74">
        <v>0</v>
      </c>
      <c r="S458" s="74">
        <v>0</v>
      </c>
      <c r="T458" s="74">
        <v>0</v>
      </c>
      <c r="U458" s="67">
        <v>0</v>
      </c>
      <c r="V458" s="67">
        <v>0</v>
      </c>
      <c r="W458" s="162"/>
      <c r="X458" s="13" t="s">
        <v>120</v>
      </c>
      <c r="Y458" s="74">
        <v>0</v>
      </c>
      <c r="Z458" s="74">
        <v>0</v>
      </c>
      <c r="AA458" s="74">
        <v>0</v>
      </c>
      <c r="AB458" s="74">
        <v>0</v>
      </c>
      <c r="AC458" s="74">
        <v>0</v>
      </c>
      <c r="AD458" s="74">
        <v>0</v>
      </c>
      <c r="AE458" s="74">
        <v>0</v>
      </c>
      <c r="AF458" s="74">
        <v>0</v>
      </c>
      <c r="AG458" s="74">
        <v>0</v>
      </c>
      <c r="AH458" s="74">
        <v>0</v>
      </c>
      <c r="AI458" s="74">
        <v>0</v>
      </c>
      <c r="AJ458" s="74">
        <v>0</v>
      </c>
      <c r="AK458" s="74">
        <v>0</v>
      </c>
      <c r="AL458" s="74">
        <v>0</v>
      </c>
      <c r="AM458" s="74">
        <v>0</v>
      </c>
      <c r="AN458" s="74">
        <v>0</v>
      </c>
      <c r="AO458" s="74">
        <v>0</v>
      </c>
      <c r="AP458" s="74">
        <v>0</v>
      </c>
      <c r="AQ458" s="67">
        <v>0</v>
      </c>
      <c r="AR458" s="67">
        <v>0</v>
      </c>
      <c r="AS458" s="162"/>
      <c r="AT458" s="13" t="s">
        <v>120</v>
      </c>
      <c r="AU458" s="74">
        <v>0</v>
      </c>
      <c r="AV458" s="74">
        <v>0</v>
      </c>
      <c r="AW458" s="74">
        <v>0</v>
      </c>
      <c r="AX458" s="74">
        <v>0</v>
      </c>
      <c r="AY458" s="74">
        <v>0</v>
      </c>
      <c r="AZ458" s="74">
        <v>0</v>
      </c>
      <c r="BA458" s="74">
        <v>0</v>
      </c>
      <c r="BB458" s="74">
        <v>0</v>
      </c>
      <c r="BC458" s="74">
        <v>0</v>
      </c>
      <c r="BD458" s="67">
        <v>0</v>
      </c>
      <c r="BE458" s="76">
        <v>0</v>
      </c>
      <c r="BF458" s="74">
        <v>0</v>
      </c>
      <c r="BG458" s="74">
        <v>0</v>
      </c>
      <c r="BH458" s="74">
        <v>0</v>
      </c>
      <c r="BI458" s="74">
        <v>0</v>
      </c>
      <c r="BJ458" s="162"/>
      <c r="BK458" s="13" t="s">
        <v>120</v>
      </c>
      <c r="BL458" s="74">
        <v>0</v>
      </c>
      <c r="BM458" s="74">
        <v>0</v>
      </c>
      <c r="BN458" s="74">
        <v>0</v>
      </c>
      <c r="BO458" s="74">
        <v>0</v>
      </c>
      <c r="BP458" s="74">
        <v>0</v>
      </c>
      <c r="BQ458" s="74">
        <v>0</v>
      </c>
      <c r="BR458" s="74">
        <v>0</v>
      </c>
      <c r="BS458" s="74">
        <v>0</v>
      </c>
      <c r="BT458" s="74">
        <v>0</v>
      </c>
      <c r="BU458" s="162"/>
      <c r="BV458" s="13" t="s">
        <v>120</v>
      </c>
      <c r="BW458" s="74">
        <v>0</v>
      </c>
      <c r="BX458" s="74">
        <v>0</v>
      </c>
      <c r="BY458" s="74">
        <v>0</v>
      </c>
      <c r="BZ458" s="74">
        <v>0</v>
      </c>
      <c r="CA458" s="74">
        <v>0</v>
      </c>
      <c r="CB458" s="74">
        <v>0</v>
      </c>
      <c r="CC458" s="74">
        <v>0</v>
      </c>
      <c r="CD458" s="74">
        <v>0</v>
      </c>
      <c r="CE458" s="74">
        <v>0</v>
      </c>
      <c r="CF458" s="74">
        <v>0</v>
      </c>
      <c r="CG458" s="74">
        <v>0</v>
      </c>
      <c r="CH458" s="74">
        <v>0</v>
      </c>
      <c r="CI458" s="74">
        <v>0</v>
      </c>
      <c r="CJ458" s="74">
        <v>0</v>
      </c>
      <c r="CK458" s="74">
        <v>0</v>
      </c>
      <c r="CL458" s="74">
        <v>0</v>
      </c>
      <c r="CM458" s="74">
        <v>0</v>
      </c>
      <c r="CN458" s="74">
        <v>0</v>
      </c>
      <c r="CO458" s="162"/>
      <c r="CP458" s="13" t="s">
        <v>120</v>
      </c>
      <c r="CQ458" s="5">
        <v>0</v>
      </c>
      <c r="CR458" s="5">
        <v>0</v>
      </c>
      <c r="CS458" s="5">
        <v>0</v>
      </c>
      <c r="CT458" s="5">
        <v>0</v>
      </c>
      <c r="CU458" s="5">
        <v>0</v>
      </c>
      <c r="CV458" s="29">
        <v>0</v>
      </c>
      <c r="CW458" s="5">
        <v>0</v>
      </c>
      <c r="CX458" s="5">
        <v>0</v>
      </c>
      <c r="CY458" s="72">
        <v>0</v>
      </c>
      <c r="CZ458" s="5">
        <v>0</v>
      </c>
      <c r="DA458" s="162"/>
      <c r="DB458" s="13" t="s">
        <v>120</v>
      </c>
      <c r="DC458" s="74">
        <v>0</v>
      </c>
      <c r="DD458" s="74">
        <v>0</v>
      </c>
      <c r="DE458" s="74">
        <v>0</v>
      </c>
      <c r="DF458" s="74">
        <v>0</v>
      </c>
      <c r="DG458" s="74">
        <v>0</v>
      </c>
      <c r="DH458" s="74">
        <v>0</v>
      </c>
      <c r="DI458" s="74">
        <v>0</v>
      </c>
      <c r="DJ458" s="74">
        <v>0</v>
      </c>
      <c r="DK458" s="74">
        <v>0</v>
      </c>
      <c r="DL458" s="74">
        <v>0</v>
      </c>
      <c r="DM458" s="74">
        <v>0</v>
      </c>
      <c r="DN458" s="74">
        <v>0</v>
      </c>
      <c r="DO458" s="74">
        <v>0</v>
      </c>
      <c r="DP458" s="74">
        <v>0</v>
      </c>
      <c r="DQ458" s="74">
        <v>0</v>
      </c>
      <c r="DR458" s="135"/>
      <c r="DS458" s="138" t="s">
        <v>269</v>
      </c>
      <c r="DT458" s="138" t="s">
        <v>4558</v>
      </c>
      <c r="DU458" s="138">
        <v>0</v>
      </c>
      <c r="DV458" s="138">
        <v>0</v>
      </c>
      <c r="DW458" s="139">
        <v>0</v>
      </c>
      <c r="DX458" s="139">
        <v>0</v>
      </c>
    </row>
    <row r="459" spans="1:128">
      <c r="A459" s="162"/>
      <c r="B459" s="103" t="s">
        <v>102</v>
      </c>
      <c r="C459" s="105">
        <v>865</v>
      </c>
      <c r="D459" s="105">
        <v>470</v>
      </c>
      <c r="E459" s="105">
        <v>319</v>
      </c>
      <c r="F459" s="105">
        <v>182</v>
      </c>
      <c r="G459" s="105">
        <v>0</v>
      </c>
      <c r="H459" s="105">
        <v>0</v>
      </c>
      <c r="I459" s="105">
        <v>177</v>
      </c>
      <c r="J459" s="105">
        <v>87</v>
      </c>
      <c r="K459" s="105">
        <v>86</v>
      </c>
      <c r="L459" s="105">
        <v>40</v>
      </c>
      <c r="M459" s="105">
        <v>723</v>
      </c>
      <c r="N459" s="105">
        <v>401</v>
      </c>
      <c r="O459" s="105">
        <v>0</v>
      </c>
      <c r="P459" s="105">
        <v>0</v>
      </c>
      <c r="Q459" s="105">
        <v>171</v>
      </c>
      <c r="R459" s="105">
        <v>55</v>
      </c>
      <c r="S459" s="105">
        <v>0</v>
      </c>
      <c r="T459" s="105">
        <v>0</v>
      </c>
      <c r="U459" s="105">
        <v>2341</v>
      </c>
      <c r="V459" s="105">
        <v>1235</v>
      </c>
      <c r="W459" s="162"/>
      <c r="X459" s="103" t="s">
        <v>102</v>
      </c>
      <c r="Y459" s="105">
        <v>9</v>
      </c>
      <c r="Z459" s="105">
        <v>3</v>
      </c>
      <c r="AA459" s="105">
        <v>11</v>
      </c>
      <c r="AB459" s="105">
        <v>6</v>
      </c>
      <c r="AC459" s="105">
        <v>0</v>
      </c>
      <c r="AD459" s="105">
        <v>0</v>
      </c>
      <c r="AE459" s="105">
        <v>1</v>
      </c>
      <c r="AF459" s="105">
        <v>0</v>
      </c>
      <c r="AG459" s="105">
        <v>0</v>
      </c>
      <c r="AH459" s="105">
        <v>0</v>
      </c>
      <c r="AI459" s="105">
        <v>160</v>
      </c>
      <c r="AJ459" s="105">
        <v>104</v>
      </c>
      <c r="AK459" s="105">
        <v>0</v>
      </c>
      <c r="AL459" s="105">
        <v>0</v>
      </c>
      <c r="AM459" s="105">
        <v>54</v>
      </c>
      <c r="AN459" s="105">
        <v>17</v>
      </c>
      <c r="AO459" s="105">
        <v>0</v>
      </c>
      <c r="AP459" s="105">
        <v>0</v>
      </c>
      <c r="AQ459" s="105">
        <v>235</v>
      </c>
      <c r="AR459" s="105">
        <v>130</v>
      </c>
      <c r="AS459" s="162"/>
      <c r="AT459" s="103" t="s">
        <v>102</v>
      </c>
      <c r="AU459" s="105">
        <v>14</v>
      </c>
      <c r="AV459" s="105">
        <v>8</v>
      </c>
      <c r="AW459" s="105">
        <v>0</v>
      </c>
      <c r="AX459" s="105">
        <v>5</v>
      </c>
      <c r="AY459" s="105">
        <v>4</v>
      </c>
      <c r="AZ459" s="105">
        <v>13</v>
      </c>
      <c r="BA459" s="105">
        <v>0</v>
      </c>
      <c r="BB459" s="105">
        <v>7</v>
      </c>
      <c r="BC459" s="105">
        <v>0</v>
      </c>
      <c r="BD459" s="105">
        <v>51</v>
      </c>
      <c r="BE459" s="105">
        <v>49</v>
      </c>
      <c r="BF459" s="105">
        <v>42</v>
      </c>
      <c r="BG459" s="105">
        <v>23</v>
      </c>
      <c r="BH459" s="105">
        <v>3</v>
      </c>
      <c r="BI459" s="105">
        <v>8</v>
      </c>
      <c r="BJ459" s="162"/>
      <c r="BK459" s="103" t="s">
        <v>102</v>
      </c>
      <c r="BL459" s="105">
        <v>0</v>
      </c>
      <c r="BM459" s="105">
        <v>686</v>
      </c>
      <c r="BN459" s="105">
        <v>186</v>
      </c>
      <c r="BO459" s="105">
        <v>4</v>
      </c>
      <c r="BP459" s="105">
        <v>0</v>
      </c>
      <c r="BQ459" s="105">
        <v>17</v>
      </c>
      <c r="BR459" s="105">
        <v>56</v>
      </c>
      <c r="BS459" s="105">
        <v>68</v>
      </c>
      <c r="BT459" s="105">
        <v>50</v>
      </c>
      <c r="BU459" s="162"/>
      <c r="BV459" s="103" t="s">
        <v>102</v>
      </c>
      <c r="BW459" s="105">
        <v>406</v>
      </c>
      <c r="BX459" s="105">
        <v>200</v>
      </c>
      <c r="BY459" s="105">
        <v>402</v>
      </c>
      <c r="BZ459" s="105">
        <v>198</v>
      </c>
      <c r="CA459" s="105">
        <v>227</v>
      </c>
      <c r="CB459" s="105">
        <v>108</v>
      </c>
      <c r="CC459" s="105">
        <v>0</v>
      </c>
      <c r="CD459" s="105">
        <v>0</v>
      </c>
      <c r="CE459" s="105">
        <v>0</v>
      </c>
      <c r="CF459" s="105">
        <v>0</v>
      </c>
      <c r="CG459" s="105">
        <v>0</v>
      </c>
      <c r="CH459" s="105">
        <v>0</v>
      </c>
      <c r="CI459" s="105">
        <v>138</v>
      </c>
      <c r="CJ459" s="105">
        <v>54</v>
      </c>
      <c r="CK459" s="105">
        <v>138</v>
      </c>
      <c r="CL459" s="105">
        <v>54</v>
      </c>
      <c r="CM459" s="105">
        <v>62</v>
      </c>
      <c r="CN459" s="105">
        <v>22</v>
      </c>
      <c r="CO459" s="162"/>
      <c r="CP459" s="105" t="s">
        <v>102</v>
      </c>
      <c r="CQ459" s="105">
        <v>56</v>
      </c>
      <c r="CR459" s="105">
        <v>1</v>
      </c>
      <c r="CS459" s="105">
        <v>0</v>
      </c>
      <c r="CT459" s="105">
        <v>60</v>
      </c>
      <c r="CU459" s="105">
        <v>0</v>
      </c>
      <c r="CV459" s="105">
        <v>117</v>
      </c>
      <c r="CW459" s="105">
        <v>42</v>
      </c>
      <c r="CX459" s="105">
        <v>32</v>
      </c>
      <c r="CY459" s="105">
        <v>21</v>
      </c>
      <c r="CZ459" s="105">
        <v>9</v>
      </c>
      <c r="DA459" s="162"/>
      <c r="DB459" s="103" t="s">
        <v>102</v>
      </c>
      <c r="DC459" s="105">
        <v>327</v>
      </c>
      <c r="DD459" s="105">
        <v>643</v>
      </c>
      <c r="DE459" s="105">
        <v>435</v>
      </c>
      <c r="DF459" s="105">
        <v>27</v>
      </c>
      <c r="DG459" s="105">
        <v>211</v>
      </c>
      <c r="DH459" s="105">
        <v>64</v>
      </c>
      <c r="DI459" s="105">
        <v>492</v>
      </c>
      <c r="DJ459" s="105">
        <v>35</v>
      </c>
      <c r="DK459" s="105">
        <v>73</v>
      </c>
      <c r="DL459" s="105">
        <v>0</v>
      </c>
      <c r="DM459" s="105">
        <v>0</v>
      </c>
      <c r="DN459" s="105">
        <v>21</v>
      </c>
      <c r="DO459" s="105">
        <v>14</v>
      </c>
      <c r="DP459" s="105">
        <v>26</v>
      </c>
      <c r="DQ459" s="105">
        <v>44</v>
      </c>
      <c r="DR459" s="135"/>
      <c r="DS459" s="138" t="s">
        <v>269</v>
      </c>
      <c r="DT459" s="138" t="s">
        <v>4559</v>
      </c>
      <c r="DU459" s="138">
        <v>544</v>
      </c>
      <c r="DV459" s="138">
        <v>289</v>
      </c>
      <c r="DW459" s="139">
        <v>1946</v>
      </c>
      <c r="DX459" s="139">
        <v>2307</v>
      </c>
    </row>
    <row r="460" spans="1:128">
      <c r="A460" s="162" t="s">
        <v>270</v>
      </c>
      <c r="B460" s="13" t="s">
        <v>119</v>
      </c>
      <c r="C460" s="74">
        <v>717</v>
      </c>
      <c r="D460" s="74">
        <v>362</v>
      </c>
      <c r="E460" s="74">
        <v>182</v>
      </c>
      <c r="F460" s="74">
        <v>99</v>
      </c>
      <c r="G460" s="74">
        <v>0</v>
      </c>
      <c r="H460" s="74">
        <v>0</v>
      </c>
      <c r="I460" s="74">
        <v>201</v>
      </c>
      <c r="J460" s="74">
        <v>97</v>
      </c>
      <c r="K460" s="74">
        <v>126</v>
      </c>
      <c r="L460" s="74">
        <v>54</v>
      </c>
      <c r="M460" s="74">
        <v>298</v>
      </c>
      <c r="N460" s="74">
        <v>141</v>
      </c>
      <c r="O460" s="74">
        <v>0</v>
      </c>
      <c r="P460" s="74">
        <v>0</v>
      </c>
      <c r="Q460" s="74">
        <v>143</v>
      </c>
      <c r="R460" s="74">
        <v>65</v>
      </c>
      <c r="S460" s="74">
        <v>163</v>
      </c>
      <c r="T460" s="74">
        <v>62</v>
      </c>
      <c r="U460" s="67">
        <v>1830</v>
      </c>
      <c r="V460" s="67">
        <v>880</v>
      </c>
      <c r="W460" s="162" t="s">
        <v>270</v>
      </c>
      <c r="X460" s="13" t="s">
        <v>119</v>
      </c>
      <c r="Y460" s="74">
        <v>3</v>
      </c>
      <c r="Z460" s="74">
        <v>1</v>
      </c>
      <c r="AA460" s="74">
        <v>6</v>
      </c>
      <c r="AB460" s="74">
        <v>3</v>
      </c>
      <c r="AC460" s="74">
        <v>0</v>
      </c>
      <c r="AD460" s="74">
        <v>0</v>
      </c>
      <c r="AE460" s="74">
        <v>7</v>
      </c>
      <c r="AF460" s="74">
        <v>3</v>
      </c>
      <c r="AG460" s="74">
        <v>1</v>
      </c>
      <c r="AH460" s="74">
        <v>0</v>
      </c>
      <c r="AI460" s="74">
        <v>58</v>
      </c>
      <c r="AJ460" s="74">
        <v>30</v>
      </c>
      <c r="AK460" s="74">
        <v>0</v>
      </c>
      <c r="AL460" s="74">
        <v>0</v>
      </c>
      <c r="AM460" s="74">
        <v>12</v>
      </c>
      <c r="AN460" s="74">
        <v>5</v>
      </c>
      <c r="AO460" s="74">
        <v>44</v>
      </c>
      <c r="AP460" s="74">
        <v>13</v>
      </c>
      <c r="AQ460" s="67">
        <v>131</v>
      </c>
      <c r="AR460" s="67">
        <v>55</v>
      </c>
      <c r="AS460" s="162" t="s">
        <v>270</v>
      </c>
      <c r="AT460" s="13" t="s">
        <v>119</v>
      </c>
      <c r="AU460" s="74">
        <v>11</v>
      </c>
      <c r="AV460" s="74">
        <v>4</v>
      </c>
      <c r="AW460" s="74">
        <v>0</v>
      </c>
      <c r="AX460" s="74">
        <v>4</v>
      </c>
      <c r="AY460" s="74">
        <v>3</v>
      </c>
      <c r="AZ460" s="74">
        <v>7</v>
      </c>
      <c r="BA460" s="74">
        <v>0</v>
      </c>
      <c r="BB460" s="74">
        <v>3</v>
      </c>
      <c r="BC460" s="74">
        <v>2</v>
      </c>
      <c r="BD460" s="67">
        <v>34</v>
      </c>
      <c r="BE460" s="76">
        <v>29</v>
      </c>
      <c r="BF460" s="74">
        <v>18</v>
      </c>
      <c r="BG460" s="74">
        <v>16</v>
      </c>
      <c r="BH460" s="74">
        <v>8</v>
      </c>
      <c r="BI460" s="74">
        <v>6</v>
      </c>
      <c r="BJ460" s="162" t="s">
        <v>270</v>
      </c>
      <c r="BK460" s="13" t="s">
        <v>119</v>
      </c>
      <c r="BL460" s="74">
        <v>2</v>
      </c>
      <c r="BM460" s="74">
        <v>432</v>
      </c>
      <c r="BN460" s="74">
        <v>49</v>
      </c>
      <c r="BO460" s="74">
        <v>16</v>
      </c>
      <c r="BP460" s="74">
        <v>13</v>
      </c>
      <c r="BQ460" s="74">
        <v>11</v>
      </c>
      <c r="BR460" s="74">
        <v>31</v>
      </c>
      <c r="BS460" s="74">
        <v>27</v>
      </c>
      <c r="BT460" s="74">
        <v>27</v>
      </c>
      <c r="BU460" s="162" t="s">
        <v>270</v>
      </c>
      <c r="BV460" s="13" t="s">
        <v>119</v>
      </c>
      <c r="BW460" s="74">
        <v>267</v>
      </c>
      <c r="BX460" s="74">
        <v>133</v>
      </c>
      <c r="BY460" s="74">
        <v>267</v>
      </c>
      <c r="BZ460" s="74">
        <v>133</v>
      </c>
      <c r="CA460" s="74">
        <v>137</v>
      </c>
      <c r="CB460" s="74">
        <v>74</v>
      </c>
      <c r="CC460" s="74">
        <v>45</v>
      </c>
      <c r="CD460" s="74">
        <v>15</v>
      </c>
      <c r="CE460" s="74">
        <v>45</v>
      </c>
      <c r="CF460" s="74">
        <v>15</v>
      </c>
      <c r="CG460" s="74">
        <v>18</v>
      </c>
      <c r="CH460" s="74">
        <v>7</v>
      </c>
      <c r="CI460" s="74">
        <v>158</v>
      </c>
      <c r="CJ460" s="74">
        <v>52</v>
      </c>
      <c r="CK460" s="74">
        <v>158</v>
      </c>
      <c r="CL460" s="74">
        <v>52</v>
      </c>
      <c r="CM460" s="74">
        <v>88</v>
      </c>
      <c r="CN460" s="74">
        <v>33</v>
      </c>
      <c r="CO460" s="162" t="s">
        <v>270</v>
      </c>
      <c r="CP460" s="13" t="s">
        <v>119</v>
      </c>
      <c r="CQ460" s="5">
        <v>11</v>
      </c>
      <c r="CR460" s="5">
        <v>23</v>
      </c>
      <c r="CS460" s="5">
        <v>0</v>
      </c>
      <c r="CT460" s="5">
        <v>43</v>
      </c>
      <c r="CU460" s="5">
        <v>6</v>
      </c>
      <c r="CV460" s="29">
        <v>83</v>
      </c>
      <c r="CW460" s="5">
        <v>31</v>
      </c>
      <c r="CX460" s="5">
        <v>22</v>
      </c>
      <c r="CY460" s="72">
        <v>19</v>
      </c>
      <c r="CZ460" s="5">
        <v>9</v>
      </c>
      <c r="DA460" s="162" t="s">
        <v>270</v>
      </c>
      <c r="DB460" s="13" t="s">
        <v>119</v>
      </c>
      <c r="DC460" s="74">
        <v>113</v>
      </c>
      <c r="DD460" s="74">
        <v>75</v>
      </c>
      <c r="DE460" s="74">
        <v>39</v>
      </c>
      <c r="DF460" s="74">
        <v>0</v>
      </c>
      <c r="DG460" s="74">
        <v>42</v>
      </c>
      <c r="DH460" s="74">
        <v>17</v>
      </c>
      <c r="DI460" s="74">
        <v>115</v>
      </c>
      <c r="DJ460" s="74">
        <v>152</v>
      </c>
      <c r="DK460" s="74">
        <v>98</v>
      </c>
      <c r="DL460" s="74">
        <v>0</v>
      </c>
      <c r="DM460" s="74">
        <v>0</v>
      </c>
      <c r="DN460" s="74">
        <v>0</v>
      </c>
      <c r="DO460" s="74">
        <v>5</v>
      </c>
      <c r="DP460" s="74">
        <v>11</v>
      </c>
      <c r="DQ460" s="74">
        <v>274</v>
      </c>
      <c r="DR460" s="135"/>
      <c r="DS460" s="138" t="s">
        <v>270</v>
      </c>
      <c r="DT460" s="138" t="s">
        <v>4560</v>
      </c>
      <c r="DU460" s="138">
        <v>470</v>
      </c>
      <c r="DV460" s="138">
        <v>243</v>
      </c>
      <c r="DW460" s="139">
        <v>1142</v>
      </c>
      <c r="DX460" s="139">
        <v>651</v>
      </c>
    </row>
    <row r="461" spans="1:128">
      <c r="A461" s="162"/>
      <c r="B461" s="13" t="s">
        <v>120</v>
      </c>
      <c r="C461" s="74">
        <v>0</v>
      </c>
      <c r="D461" s="74">
        <v>0</v>
      </c>
      <c r="E461" s="74">
        <v>0</v>
      </c>
      <c r="F461" s="74">
        <v>0</v>
      </c>
      <c r="G461" s="74">
        <v>0</v>
      </c>
      <c r="H461" s="74">
        <v>0</v>
      </c>
      <c r="I461" s="74">
        <v>0</v>
      </c>
      <c r="J461" s="74">
        <v>0</v>
      </c>
      <c r="K461" s="74">
        <v>0</v>
      </c>
      <c r="L461" s="74">
        <v>0</v>
      </c>
      <c r="M461" s="74">
        <v>0</v>
      </c>
      <c r="N461" s="74">
        <v>0</v>
      </c>
      <c r="O461" s="74">
        <v>0</v>
      </c>
      <c r="P461" s="74">
        <v>0</v>
      </c>
      <c r="Q461" s="74">
        <v>0</v>
      </c>
      <c r="R461" s="74">
        <v>0</v>
      </c>
      <c r="S461" s="74">
        <v>0</v>
      </c>
      <c r="T461" s="74">
        <v>0</v>
      </c>
      <c r="U461" s="67">
        <v>0</v>
      </c>
      <c r="V461" s="67">
        <v>0</v>
      </c>
      <c r="W461" s="162"/>
      <c r="X461" s="13" t="s">
        <v>120</v>
      </c>
      <c r="Y461" s="74">
        <v>0</v>
      </c>
      <c r="Z461" s="74">
        <v>0</v>
      </c>
      <c r="AA461" s="74">
        <v>0</v>
      </c>
      <c r="AB461" s="74">
        <v>0</v>
      </c>
      <c r="AC461" s="74">
        <v>0</v>
      </c>
      <c r="AD461" s="74">
        <v>0</v>
      </c>
      <c r="AE461" s="74">
        <v>0</v>
      </c>
      <c r="AF461" s="74">
        <v>0</v>
      </c>
      <c r="AG461" s="74">
        <v>0</v>
      </c>
      <c r="AH461" s="74">
        <v>0</v>
      </c>
      <c r="AI461" s="74">
        <v>0</v>
      </c>
      <c r="AJ461" s="74">
        <v>0</v>
      </c>
      <c r="AK461" s="74">
        <v>0</v>
      </c>
      <c r="AL461" s="74">
        <v>0</v>
      </c>
      <c r="AM461" s="74">
        <v>0</v>
      </c>
      <c r="AN461" s="74">
        <v>0</v>
      </c>
      <c r="AO461" s="74">
        <v>0</v>
      </c>
      <c r="AP461" s="74">
        <v>0</v>
      </c>
      <c r="AQ461" s="67">
        <v>0</v>
      </c>
      <c r="AR461" s="67">
        <v>0</v>
      </c>
      <c r="AS461" s="162"/>
      <c r="AT461" s="13" t="s">
        <v>120</v>
      </c>
      <c r="AU461" s="74">
        <v>0</v>
      </c>
      <c r="AV461" s="74">
        <v>0</v>
      </c>
      <c r="AW461" s="74">
        <v>0</v>
      </c>
      <c r="AX461" s="74">
        <v>0</v>
      </c>
      <c r="AY461" s="74">
        <v>0</v>
      </c>
      <c r="AZ461" s="74">
        <v>0</v>
      </c>
      <c r="BA461" s="74">
        <v>0</v>
      </c>
      <c r="BB461" s="74">
        <v>0</v>
      </c>
      <c r="BC461" s="74">
        <v>0</v>
      </c>
      <c r="BD461" s="67">
        <v>0</v>
      </c>
      <c r="BE461" s="76">
        <v>0</v>
      </c>
      <c r="BF461" s="74">
        <v>0</v>
      </c>
      <c r="BG461" s="74">
        <v>0</v>
      </c>
      <c r="BH461" s="74">
        <v>0</v>
      </c>
      <c r="BI461" s="74">
        <v>0</v>
      </c>
      <c r="BJ461" s="162"/>
      <c r="BK461" s="13" t="s">
        <v>120</v>
      </c>
      <c r="BL461" s="74">
        <v>0</v>
      </c>
      <c r="BM461" s="74">
        <v>0</v>
      </c>
      <c r="BN461" s="74">
        <v>0</v>
      </c>
      <c r="BO461" s="74">
        <v>0</v>
      </c>
      <c r="BP461" s="74">
        <v>0</v>
      </c>
      <c r="BQ461" s="74">
        <v>0</v>
      </c>
      <c r="BR461" s="74">
        <v>0</v>
      </c>
      <c r="BS461" s="74">
        <v>0</v>
      </c>
      <c r="BT461" s="74">
        <v>0</v>
      </c>
      <c r="BU461" s="162"/>
      <c r="BV461" s="13" t="s">
        <v>120</v>
      </c>
      <c r="BW461" s="74">
        <v>0</v>
      </c>
      <c r="BX461" s="74">
        <v>0</v>
      </c>
      <c r="BY461" s="74">
        <v>0</v>
      </c>
      <c r="BZ461" s="74">
        <v>0</v>
      </c>
      <c r="CA461" s="74">
        <v>0</v>
      </c>
      <c r="CB461" s="74">
        <v>0</v>
      </c>
      <c r="CC461" s="74">
        <v>0</v>
      </c>
      <c r="CD461" s="74">
        <v>0</v>
      </c>
      <c r="CE461" s="74">
        <v>0</v>
      </c>
      <c r="CF461" s="74">
        <v>0</v>
      </c>
      <c r="CG461" s="74">
        <v>0</v>
      </c>
      <c r="CH461" s="74">
        <v>0</v>
      </c>
      <c r="CI461" s="74">
        <v>0</v>
      </c>
      <c r="CJ461" s="74">
        <v>0</v>
      </c>
      <c r="CK461" s="74">
        <v>0</v>
      </c>
      <c r="CL461" s="74">
        <v>0</v>
      </c>
      <c r="CM461" s="74">
        <v>0</v>
      </c>
      <c r="CN461" s="74">
        <v>0</v>
      </c>
      <c r="CO461" s="162"/>
      <c r="CP461" s="13" t="s">
        <v>120</v>
      </c>
      <c r="CQ461" s="5">
        <v>0</v>
      </c>
      <c r="CR461" s="5">
        <v>0</v>
      </c>
      <c r="CS461" s="5">
        <v>0</v>
      </c>
      <c r="CT461" s="5">
        <v>0</v>
      </c>
      <c r="CU461" s="5">
        <v>0</v>
      </c>
      <c r="CV461" s="29">
        <v>0</v>
      </c>
      <c r="CW461" s="5">
        <v>0</v>
      </c>
      <c r="CX461" s="5">
        <v>0</v>
      </c>
      <c r="CY461" s="72">
        <v>0</v>
      </c>
      <c r="CZ461" s="5">
        <v>0</v>
      </c>
      <c r="DA461" s="162"/>
      <c r="DB461" s="13" t="s">
        <v>120</v>
      </c>
      <c r="DC461" s="74">
        <v>0</v>
      </c>
      <c r="DD461" s="74">
        <v>0</v>
      </c>
      <c r="DE461" s="74">
        <v>0</v>
      </c>
      <c r="DF461" s="74">
        <v>0</v>
      </c>
      <c r="DG461" s="74">
        <v>0</v>
      </c>
      <c r="DH461" s="74">
        <v>0</v>
      </c>
      <c r="DI461" s="74">
        <v>0</v>
      </c>
      <c r="DJ461" s="74">
        <v>0</v>
      </c>
      <c r="DK461" s="74">
        <v>0</v>
      </c>
      <c r="DL461" s="74">
        <v>0</v>
      </c>
      <c r="DM461" s="74">
        <v>0</v>
      </c>
      <c r="DN461" s="74">
        <v>0</v>
      </c>
      <c r="DO461" s="74">
        <v>0</v>
      </c>
      <c r="DP461" s="74">
        <v>0</v>
      </c>
      <c r="DQ461" s="74">
        <v>0</v>
      </c>
      <c r="DR461" s="135"/>
      <c r="DS461" s="138" t="s">
        <v>270</v>
      </c>
      <c r="DT461" s="138" t="s">
        <v>4561</v>
      </c>
      <c r="DU461" s="138">
        <v>0</v>
      </c>
      <c r="DV461" s="138">
        <v>0</v>
      </c>
      <c r="DW461" s="139">
        <v>0</v>
      </c>
      <c r="DX461" s="139">
        <v>0</v>
      </c>
    </row>
    <row r="462" spans="1:128">
      <c r="A462" s="162"/>
      <c r="B462" s="103" t="s">
        <v>102</v>
      </c>
      <c r="C462" s="105">
        <v>717</v>
      </c>
      <c r="D462" s="105">
        <v>362</v>
      </c>
      <c r="E462" s="105">
        <v>182</v>
      </c>
      <c r="F462" s="105">
        <v>99</v>
      </c>
      <c r="G462" s="105">
        <v>0</v>
      </c>
      <c r="H462" s="105">
        <v>0</v>
      </c>
      <c r="I462" s="105">
        <v>201</v>
      </c>
      <c r="J462" s="105">
        <v>97</v>
      </c>
      <c r="K462" s="105">
        <v>126</v>
      </c>
      <c r="L462" s="105">
        <v>54</v>
      </c>
      <c r="M462" s="105">
        <v>298</v>
      </c>
      <c r="N462" s="105">
        <v>141</v>
      </c>
      <c r="O462" s="105">
        <v>0</v>
      </c>
      <c r="P462" s="105">
        <v>0</v>
      </c>
      <c r="Q462" s="105">
        <v>143</v>
      </c>
      <c r="R462" s="105">
        <v>65</v>
      </c>
      <c r="S462" s="105">
        <v>163</v>
      </c>
      <c r="T462" s="105">
        <v>62</v>
      </c>
      <c r="U462" s="105">
        <v>1830</v>
      </c>
      <c r="V462" s="105">
        <v>880</v>
      </c>
      <c r="W462" s="162"/>
      <c r="X462" s="103" t="s">
        <v>102</v>
      </c>
      <c r="Y462" s="105">
        <v>3</v>
      </c>
      <c r="Z462" s="105">
        <v>1</v>
      </c>
      <c r="AA462" s="105">
        <v>6</v>
      </c>
      <c r="AB462" s="105">
        <v>3</v>
      </c>
      <c r="AC462" s="105">
        <v>0</v>
      </c>
      <c r="AD462" s="105">
        <v>0</v>
      </c>
      <c r="AE462" s="105">
        <v>7</v>
      </c>
      <c r="AF462" s="105">
        <v>3</v>
      </c>
      <c r="AG462" s="105">
        <v>1</v>
      </c>
      <c r="AH462" s="105">
        <v>0</v>
      </c>
      <c r="AI462" s="105">
        <v>58</v>
      </c>
      <c r="AJ462" s="105">
        <v>30</v>
      </c>
      <c r="AK462" s="105">
        <v>0</v>
      </c>
      <c r="AL462" s="105">
        <v>0</v>
      </c>
      <c r="AM462" s="105">
        <v>12</v>
      </c>
      <c r="AN462" s="105">
        <v>5</v>
      </c>
      <c r="AO462" s="105">
        <v>44</v>
      </c>
      <c r="AP462" s="105">
        <v>13</v>
      </c>
      <c r="AQ462" s="105">
        <v>131</v>
      </c>
      <c r="AR462" s="105">
        <v>55</v>
      </c>
      <c r="AS462" s="162"/>
      <c r="AT462" s="103" t="s">
        <v>102</v>
      </c>
      <c r="AU462" s="105">
        <v>11</v>
      </c>
      <c r="AV462" s="105">
        <v>4</v>
      </c>
      <c r="AW462" s="105">
        <v>0</v>
      </c>
      <c r="AX462" s="105">
        <v>4</v>
      </c>
      <c r="AY462" s="105">
        <v>3</v>
      </c>
      <c r="AZ462" s="105">
        <v>7</v>
      </c>
      <c r="BA462" s="105">
        <v>0</v>
      </c>
      <c r="BB462" s="105">
        <v>3</v>
      </c>
      <c r="BC462" s="105">
        <v>2</v>
      </c>
      <c r="BD462" s="105">
        <v>34</v>
      </c>
      <c r="BE462" s="105">
        <v>29</v>
      </c>
      <c r="BF462" s="105">
        <v>18</v>
      </c>
      <c r="BG462" s="105">
        <v>16</v>
      </c>
      <c r="BH462" s="105">
        <v>8</v>
      </c>
      <c r="BI462" s="105">
        <v>6</v>
      </c>
      <c r="BJ462" s="162"/>
      <c r="BK462" s="103" t="s">
        <v>102</v>
      </c>
      <c r="BL462" s="105">
        <v>2</v>
      </c>
      <c r="BM462" s="105">
        <v>432</v>
      </c>
      <c r="BN462" s="105">
        <v>49</v>
      </c>
      <c r="BO462" s="105">
        <v>16</v>
      </c>
      <c r="BP462" s="105">
        <v>13</v>
      </c>
      <c r="BQ462" s="105">
        <v>11</v>
      </c>
      <c r="BR462" s="105">
        <v>31</v>
      </c>
      <c r="BS462" s="105">
        <v>27</v>
      </c>
      <c r="BT462" s="105">
        <v>27</v>
      </c>
      <c r="BU462" s="162"/>
      <c r="BV462" s="103" t="s">
        <v>102</v>
      </c>
      <c r="BW462" s="105">
        <v>267</v>
      </c>
      <c r="BX462" s="105">
        <v>133</v>
      </c>
      <c r="BY462" s="105">
        <v>267</v>
      </c>
      <c r="BZ462" s="105">
        <v>133</v>
      </c>
      <c r="CA462" s="105">
        <v>137</v>
      </c>
      <c r="CB462" s="105">
        <v>74</v>
      </c>
      <c r="CC462" s="105">
        <v>45</v>
      </c>
      <c r="CD462" s="105">
        <v>15</v>
      </c>
      <c r="CE462" s="105">
        <v>45</v>
      </c>
      <c r="CF462" s="105">
        <v>15</v>
      </c>
      <c r="CG462" s="105">
        <v>18</v>
      </c>
      <c r="CH462" s="105">
        <v>7</v>
      </c>
      <c r="CI462" s="105">
        <v>158</v>
      </c>
      <c r="CJ462" s="105">
        <v>52</v>
      </c>
      <c r="CK462" s="105">
        <v>158</v>
      </c>
      <c r="CL462" s="105">
        <v>52</v>
      </c>
      <c r="CM462" s="105">
        <v>88</v>
      </c>
      <c r="CN462" s="105">
        <v>33</v>
      </c>
      <c r="CO462" s="162"/>
      <c r="CP462" s="105" t="s">
        <v>102</v>
      </c>
      <c r="CQ462" s="105">
        <v>11</v>
      </c>
      <c r="CR462" s="105">
        <v>23</v>
      </c>
      <c r="CS462" s="105">
        <v>0</v>
      </c>
      <c r="CT462" s="105">
        <v>43</v>
      </c>
      <c r="CU462" s="105">
        <v>6</v>
      </c>
      <c r="CV462" s="105">
        <v>83</v>
      </c>
      <c r="CW462" s="105">
        <v>31</v>
      </c>
      <c r="CX462" s="105">
        <v>22</v>
      </c>
      <c r="CY462" s="105">
        <v>19</v>
      </c>
      <c r="CZ462" s="105">
        <v>9</v>
      </c>
      <c r="DA462" s="162"/>
      <c r="DB462" s="103" t="s">
        <v>102</v>
      </c>
      <c r="DC462" s="105">
        <v>113</v>
      </c>
      <c r="DD462" s="105">
        <v>75</v>
      </c>
      <c r="DE462" s="105">
        <v>39</v>
      </c>
      <c r="DF462" s="105">
        <v>0</v>
      </c>
      <c r="DG462" s="105">
        <v>42</v>
      </c>
      <c r="DH462" s="105">
        <v>17</v>
      </c>
      <c r="DI462" s="105">
        <v>115</v>
      </c>
      <c r="DJ462" s="105">
        <v>152</v>
      </c>
      <c r="DK462" s="105">
        <v>98</v>
      </c>
      <c r="DL462" s="105">
        <v>0</v>
      </c>
      <c r="DM462" s="105">
        <v>0</v>
      </c>
      <c r="DN462" s="105">
        <v>0</v>
      </c>
      <c r="DO462" s="105">
        <v>5</v>
      </c>
      <c r="DP462" s="105">
        <v>11</v>
      </c>
      <c r="DQ462" s="105">
        <v>274</v>
      </c>
      <c r="DR462" s="135"/>
      <c r="DS462" s="138" t="s">
        <v>270</v>
      </c>
      <c r="DT462" s="138" t="s">
        <v>4562</v>
      </c>
      <c r="DU462" s="138">
        <v>470</v>
      </c>
      <c r="DV462" s="138">
        <v>243</v>
      </c>
      <c r="DW462" s="139">
        <v>1142</v>
      </c>
      <c r="DX462" s="139">
        <v>651</v>
      </c>
    </row>
    <row r="463" spans="1:128">
      <c r="A463" s="162" t="s">
        <v>271</v>
      </c>
      <c r="B463" s="13" t="s">
        <v>119</v>
      </c>
      <c r="C463" s="74">
        <v>531</v>
      </c>
      <c r="D463" s="74">
        <v>280</v>
      </c>
      <c r="E463" s="74">
        <v>77</v>
      </c>
      <c r="F463" s="74">
        <v>42</v>
      </c>
      <c r="G463" s="74">
        <v>0</v>
      </c>
      <c r="H463" s="74">
        <v>0</v>
      </c>
      <c r="I463" s="74">
        <v>0</v>
      </c>
      <c r="J463" s="74">
        <v>0</v>
      </c>
      <c r="K463" s="74">
        <v>186</v>
      </c>
      <c r="L463" s="74">
        <v>83</v>
      </c>
      <c r="M463" s="74">
        <v>449</v>
      </c>
      <c r="N463" s="74">
        <v>247</v>
      </c>
      <c r="O463" s="74">
        <v>15</v>
      </c>
      <c r="P463" s="74">
        <v>5</v>
      </c>
      <c r="Q463" s="74">
        <v>252</v>
      </c>
      <c r="R463" s="74">
        <v>103</v>
      </c>
      <c r="S463" s="74">
        <v>0</v>
      </c>
      <c r="T463" s="74">
        <v>0</v>
      </c>
      <c r="U463" s="67">
        <v>1510</v>
      </c>
      <c r="V463" s="67">
        <v>760</v>
      </c>
      <c r="W463" s="162" t="s">
        <v>271</v>
      </c>
      <c r="X463" s="13" t="s">
        <v>119</v>
      </c>
      <c r="Y463" s="74">
        <v>0</v>
      </c>
      <c r="Z463" s="74">
        <v>0</v>
      </c>
      <c r="AA463" s="74">
        <v>0</v>
      </c>
      <c r="AB463" s="74">
        <v>0</v>
      </c>
      <c r="AC463" s="74">
        <v>0</v>
      </c>
      <c r="AD463" s="74">
        <v>0</v>
      </c>
      <c r="AE463" s="74">
        <v>0</v>
      </c>
      <c r="AF463" s="74">
        <v>0</v>
      </c>
      <c r="AG463" s="74">
        <v>0</v>
      </c>
      <c r="AH463" s="74">
        <v>0</v>
      </c>
      <c r="AI463" s="74">
        <v>130</v>
      </c>
      <c r="AJ463" s="74">
        <v>61</v>
      </c>
      <c r="AK463" s="74">
        <v>8</v>
      </c>
      <c r="AL463" s="74">
        <v>2</v>
      </c>
      <c r="AM463" s="74">
        <v>101</v>
      </c>
      <c r="AN463" s="74">
        <v>44</v>
      </c>
      <c r="AO463" s="74">
        <v>0</v>
      </c>
      <c r="AP463" s="74">
        <v>0</v>
      </c>
      <c r="AQ463" s="67">
        <v>239</v>
      </c>
      <c r="AR463" s="67">
        <v>107</v>
      </c>
      <c r="AS463" s="162" t="s">
        <v>271</v>
      </c>
      <c r="AT463" s="13" t="s">
        <v>119</v>
      </c>
      <c r="AU463" s="74">
        <v>13</v>
      </c>
      <c r="AV463" s="74">
        <v>4</v>
      </c>
      <c r="AW463" s="74">
        <v>0</v>
      </c>
      <c r="AX463" s="74">
        <v>0</v>
      </c>
      <c r="AY463" s="74">
        <v>6</v>
      </c>
      <c r="AZ463" s="74">
        <v>10</v>
      </c>
      <c r="BA463" s="74">
        <v>1</v>
      </c>
      <c r="BB463" s="74">
        <v>8</v>
      </c>
      <c r="BC463" s="74">
        <v>0</v>
      </c>
      <c r="BD463" s="67">
        <v>42</v>
      </c>
      <c r="BE463" s="76">
        <v>42</v>
      </c>
      <c r="BF463" s="74">
        <v>16</v>
      </c>
      <c r="BG463" s="74">
        <v>12</v>
      </c>
      <c r="BH463" s="74">
        <v>5</v>
      </c>
      <c r="BI463" s="74">
        <v>9</v>
      </c>
      <c r="BJ463" s="162" t="s">
        <v>271</v>
      </c>
      <c r="BK463" s="13" t="s">
        <v>119</v>
      </c>
      <c r="BL463" s="74">
        <v>0</v>
      </c>
      <c r="BM463" s="74">
        <v>437</v>
      </c>
      <c r="BN463" s="74">
        <v>291</v>
      </c>
      <c r="BO463" s="74">
        <v>0</v>
      </c>
      <c r="BP463" s="74">
        <v>0</v>
      </c>
      <c r="BQ463" s="74">
        <v>22</v>
      </c>
      <c r="BR463" s="74">
        <v>42</v>
      </c>
      <c r="BS463" s="74">
        <v>41</v>
      </c>
      <c r="BT463" s="74">
        <v>41</v>
      </c>
      <c r="BU463" s="162" t="s">
        <v>271</v>
      </c>
      <c r="BV463" s="13" t="s">
        <v>119</v>
      </c>
      <c r="BW463" s="74">
        <v>399</v>
      </c>
      <c r="BX463" s="74">
        <v>209</v>
      </c>
      <c r="BY463" s="74">
        <v>394</v>
      </c>
      <c r="BZ463" s="74">
        <v>206</v>
      </c>
      <c r="CA463" s="74">
        <v>227</v>
      </c>
      <c r="CB463" s="74">
        <v>130</v>
      </c>
      <c r="CC463" s="74">
        <v>13</v>
      </c>
      <c r="CD463" s="74">
        <v>5</v>
      </c>
      <c r="CE463" s="74">
        <v>13</v>
      </c>
      <c r="CF463" s="74">
        <v>5</v>
      </c>
      <c r="CG463" s="74">
        <v>2</v>
      </c>
      <c r="CH463" s="74">
        <v>1</v>
      </c>
      <c r="CI463" s="74">
        <v>181</v>
      </c>
      <c r="CJ463" s="74">
        <v>75</v>
      </c>
      <c r="CK463" s="74">
        <v>175</v>
      </c>
      <c r="CL463" s="74">
        <v>72</v>
      </c>
      <c r="CM463" s="74">
        <v>73</v>
      </c>
      <c r="CN463" s="74">
        <v>29</v>
      </c>
      <c r="CO463" s="162" t="s">
        <v>271</v>
      </c>
      <c r="CP463" s="13" t="s">
        <v>119</v>
      </c>
      <c r="CQ463" s="5">
        <v>12</v>
      </c>
      <c r="CR463" s="5">
        <v>35</v>
      </c>
      <c r="CS463" s="5">
        <v>0</v>
      </c>
      <c r="CT463" s="5">
        <v>38</v>
      </c>
      <c r="CU463" s="5">
        <v>0</v>
      </c>
      <c r="CV463" s="29">
        <v>85</v>
      </c>
      <c r="CW463" s="5">
        <v>30</v>
      </c>
      <c r="CX463" s="5">
        <v>7</v>
      </c>
      <c r="CY463" s="72">
        <v>14</v>
      </c>
      <c r="CZ463" s="5">
        <v>5</v>
      </c>
      <c r="DA463" s="162" t="s">
        <v>271</v>
      </c>
      <c r="DB463" s="13" t="s">
        <v>119</v>
      </c>
      <c r="DC463" s="74">
        <v>593</v>
      </c>
      <c r="DD463" s="74">
        <v>625</v>
      </c>
      <c r="DE463" s="74">
        <v>637</v>
      </c>
      <c r="DF463" s="74">
        <v>0</v>
      </c>
      <c r="DG463" s="74">
        <v>100</v>
      </c>
      <c r="DH463" s="74">
        <v>8</v>
      </c>
      <c r="DI463" s="74">
        <v>965</v>
      </c>
      <c r="DJ463" s="74">
        <v>103</v>
      </c>
      <c r="DK463" s="74">
        <v>8</v>
      </c>
      <c r="DL463" s="74">
        <v>0</v>
      </c>
      <c r="DM463" s="74">
        <v>0</v>
      </c>
      <c r="DN463" s="74">
        <v>0</v>
      </c>
      <c r="DO463" s="74">
        <v>0</v>
      </c>
      <c r="DP463" s="74">
        <v>43</v>
      </c>
      <c r="DQ463" s="74">
        <v>2</v>
      </c>
      <c r="DR463" s="135"/>
      <c r="DS463" s="138" t="s">
        <v>271</v>
      </c>
      <c r="DT463" s="138" t="s">
        <v>4563</v>
      </c>
      <c r="DU463" s="138">
        <v>593</v>
      </c>
      <c r="DV463" s="138">
        <v>302</v>
      </c>
      <c r="DW463" s="139">
        <v>1747</v>
      </c>
      <c r="DX463" s="139">
        <v>3039</v>
      </c>
    </row>
    <row r="464" spans="1:128">
      <c r="A464" s="162"/>
      <c r="B464" s="13" t="s">
        <v>120</v>
      </c>
      <c r="C464" s="74">
        <v>0</v>
      </c>
      <c r="D464" s="74">
        <v>0</v>
      </c>
      <c r="E464" s="74">
        <v>0</v>
      </c>
      <c r="F464" s="74">
        <v>0</v>
      </c>
      <c r="G464" s="74">
        <v>0</v>
      </c>
      <c r="H464" s="74">
        <v>0</v>
      </c>
      <c r="I464" s="74">
        <v>0</v>
      </c>
      <c r="J464" s="74">
        <v>0</v>
      </c>
      <c r="K464" s="74">
        <v>0</v>
      </c>
      <c r="L464" s="74">
        <v>0</v>
      </c>
      <c r="M464" s="74">
        <v>0</v>
      </c>
      <c r="N464" s="74">
        <v>0</v>
      </c>
      <c r="O464" s="74">
        <v>0</v>
      </c>
      <c r="P464" s="74">
        <v>0</v>
      </c>
      <c r="Q464" s="74">
        <v>0</v>
      </c>
      <c r="R464" s="74">
        <v>0</v>
      </c>
      <c r="S464" s="74">
        <v>0</v>
      </c>
      <c r="T464" s="74">
        <v>0</v>
      </c>
      <c r="U464" s="67">
        <v>0</v>
      </c>
      <c r="V464" s="67">
        <v>0</v>
      </c>
      <c r="W464" s="162"/>
      <c r="X464" s="13" t="s">
        <v>120</v>
      </c>
      <c r="Y464" s="74">
        <v>0</v>
      </c>
      <c r="Z464" s="74">
        <v>0</v>
      </c>
      <c r="AA464" s="74">
        <v>0</v>
      </c>
      <c r="AB464" s="74">
        <v>0</v>
      </c>
      <c r="AC464" s="74">
        <v>0</v>
      </c>
      <c r="AD464" s="74">
        <v>0</v>
      </c>
      <c r="AE464" s="74">
        <v>0</v>
      </c>
      <c r="AF464" s="74">
        <v>0</v>
      </c>
      <c r="AG464" s="74">
        <v>0</v>
      </c>
      <c r="AH464" s="74">
        <v>0</v>
      </c>
      <c r="AI464" s="74">
        <v>0</v>
      </c>
      <c r="AJ464" s="74">
        <v>0</v>
      </c>
      <c r="AK464" s="74">
        <v>0</v>
      </c>
      <c r="AL464" s="74">
        <v>0</v>
      </c>
      <c r="AM464" s="74">
        <v>0</v>
      </c>
      <c r="AN464" s="74">
        <v>0</v>
      </c>
      <c r="AO464" s="74">
        <v>0</v>
      </c>
      <c r="AP464" s="74">
        <v>0</v>
      </c>
      <c r="AQ464" s="67">
        <v>0</v>
      </c>
      <c r="AR464" s="67">
        <v>0</v>
      </c>
      <c r="AS464" s="162"/>
      <c r="AT464" s="13" t="s">
        <v>120</v>
      </c>
      <c r="AU464" s="74">
        <v>0</v>
      </c>
      <c r="AV464" s="74">
        <v>0</v>
      </c>
      <c r="AW464" s="74">
        <v>0</v>
      </c>
      <c r="AX464" s="74">
        <v>0</v>
      </c>
      <c r="AY464" s="74">
        <v>0</v>
      </c>
      <c r="AZ464" s="74">
        <v>0</v>
      </c>
      <c r="BA464" s="74">
        <v>0</v>
      </c>
      <c r="BB464" s="74">
        <v>0</v>
      </c>
      <c r="BC464" s="74">
        <v>0</v>
      </c>
      <c r="BD464" s="67">
        <v>0</v>
      </c>
      <c r="BE464" s="76">
        <v>0</v>
      </c>
      <c r="BF464" s="74">
        <v>0</v>
      </c>
      <c r="BG464" s="74">
        <v>0</v>
      </c>
      <c r="BH464" s="74">
        <v>0</v>
      </c>
      <c r="BI464" s="74">
        <v>0</v>
      </c>
      <c r="BJ464" s="162"/>
      <c r="BK464" s="13" t="s">
        <v>120</v>
      </c>
      <c r="BL464" s="74">
        <v>0</v>
      </c>
      <c r="BM464" s="74">
        <v>0</v>
      </c>
      <c r="BN464" s="74">
        <v>0</v>
      </c>
      <c r="BO464" s="74">
        <v>0</v>
      </c>
      <c r="BP464" s="74">
        <v>0</v>
      </c>
      <c r="BQ464" s="74">
        <v>0</v>
      </c>
      <c r="BR464" s="74">
        <v>0</v>
      </c>
      <c r="BS464" s="74">
        <v>0</v>
      </c>
      <c r="BT464" s="74">
        <v>0</v>
      </c>
      <c r="BU464" s="162"/>
      <c r="BV464" s="13" t="s">
        <v>120</v>
      </c>
      <c r="BW464" s="74">
        <v>0</v>
      </c>
      <c r="BX464" s="74">
        <v>0</v>
      </c>
      <c r="BY464" s="74">
        <v>0</v>
      </c>
      <c r="BZ464" s="74">
        <v>0</v>
      </c>
      <c r="CA464" s="74">
        <v>0</v>
      </c>
      <c r="CB464" s="74">
        <v>0</v>
      </c>
      <c r="CC464" s="74">
        <v>0</v>
      </c>
      <c r="CD464" s="74">
        <v>0</v>
      </c>
      <c r="CE464" s="74">
        <v>0</v>
      </c>
      <c r="CF464" s="74">
        <v>0</v>
      </c>
      <c r="CG464" s="74">
        <v>0</v>
      </c>
      <c r="CH464" s="74">
        <v>0</v>
      </c>
      <c r="CI464" s="74">
        <v>0</v>
      </c>
      <c r="CJ464" s="74">
        <v>0</v>
      </c>
      <c r="CK464" s="74">
        <v>0</v>
      </c>
      <c r="CL464" s="74">
        <v>0</v>
      </c>
      <c r="CM464" s="74">
        <v>0</v>
      </c>
      <c r="CN464" s="74">
        <v>0</v>
      </c>
      <c r="CO464" s="162"/>
      <c r="CP464" s="13" t="s">
        <v>120</v>
      </c>
      <c r="CQ464" s="5">
        <v>0</v>
      </c>
      <c r="CR464" s="5">
        <v>0</v>
      </c>
      <c r="CS464" s="5">
        <v>0</v>
      </c>
      <c r="CT464" s="5">
        <v>0</v>
      </c>
      <c r="CU464" s="5">
        <v>0</v>
      </c>
      <c r="CV464" s="29">
        <v>0</v>
      </c>
      <c r="CW464" s="5">
        <v>0</v>
      </c>
      <c r="CX464" s="5">
        <v>0</v>
      </c>
      <c r="CY464" s="72">
        <v>0</v>
      </c>
      <c r="CZ464" s="5">
        <v>0</v>
      </c>
      <c r="DA464" s="162"/>
      <c r="DB464" s="13" t="s">
        <v>120</v>
      </c>
      <c r="DC464" s="74">
        <v>0</v>
      </c>
      <c r="DD464" s="74">
        <v>0</v>
      </c>
      <c r="DE464" s="74">
        <v>0</v>
      </c>
      <c r="DF464" s="74">
        <v>0</v>
      </c>
      <c r="DG464" s="74">
        <v>0</v>
      </c>
      <c r="DH464" s="74">
        <v>0</v>
      </c>
      <c r="DI464" s="74">
        <v>0</v>
      </c>
      <c r="DJ464" s="74">
        <v>0</v>
      </c>
      <c r="DK464" s="74">
        <v>0</v>
      </c>
      <c r="DL464" s="74">
        <v>0</v>
      </c>
      <c r="DM464" s="74">
        <v>0</v>
      </c>
      <c r="DN464" s="74">
        <v>0</v>
      </c>
      <c r="DO464" s="74">
        <v>0</v>
      </c>
      <c r="DP464" s="74">
        <v>0</v>
      </c>
      <c r="DQ464" s="74">
        <v>0</v>
      </c>
      <c r="DR464" s="135"/>
      <c r="DS464" s="138" t="s">
        <v>271</v>
      </c>
      <c r="DT464" s="138" t="s">
        <v>4564</v>
      </c>
      <c r="DU464" s="138">
        <v>0</v>
      </c>
      <c r="DV464" s="138">
        <v>0</v>
      </c>
      <c r="DW464" s="139">
        <v>0</v>
      </c>
      <c r="DX464" s="139">
        <v>0</v>
      </c>
    </row>
    <row r="465" spans="1:128">
      <c r="A465" s="162"/>
      <c r="B465" s="103" t="s">
        <v>102</v>
      </c>
      <c r="C465" s="105">
        <v>531</v>
      </c>
      <c r="D465" s="105">
        <v>280</v>
      </c>
      <c r="E465" s="105">
        <v>77</v>
      </c>
      <c r="F465" s="105">
        <v>42</v>
      </c>
      <c r="G465" s="105">
        <v>0</v>
      </c>
      <c r="H465" s="105">
        <v>0</v>
      </c>
      <c r="I465" s="105">
        <v>0</v>
      </c>
      <c r="J465" s="105">
        <v>0</v>
      </c>
      <c r="K465" s="105">
        <v>186</v>
      </c>
      <c r="L465" s="105">
        <v>83</v>
      </c>
      <c r="M465" s="105">
        <v>449</v>
      </c>
      <c r="N465" s="105">
        <v>247</v>
      </c>
      <c r="O465" s="105">
        <v>15</v>
      </c>
      <c r="P465" s="105">
        <v>5</v>
      </c>
      <c r="Q465" s="105">
        <v>252</v>
      </c>
      <c r="R465" s="105">
        <v>103</v>
      </c>
      <c r="S465" s="105">
        <v>0</v>
      </c>
      <c r="T465" s="105">
        <v>0</v>
      </c>
      <c r="U465" s="105">
        <v>1510</v>
      </c>
      <c r="V465" s="105">
        <v>760</v>
      </c>
      <c r="W465" s="162"/>
      <c r="X465" s="103" t="s">
        <v>102</v>
      </c>
      <c r="Y465" s="105">
        <v>0</v>
      </c>
      <c r="Z465" s="105">
        <v>0</v>
      </c>
      <c r="AA465" s="105">
        <v>0</v>
      </c>
      <c r="AB465" s="105">
        <v>0</v>
      </c>
      <c r="AC465" s="105">
        <v>0</v>
      </c>
      <c r="AD465" s="105">
        <v>0</v>
      </c>
      <c r="AE465" s="105">
        <v>0</v>
      </c>
      <c r="AF465" s="105">
        <v>0</v>
      </c>
      <c r="AG465" s="105">
        <v>0</v>
      </c>
      <c r="AH465" s="105">
        <v>0</v>
      </c>
      <c r="AI465" s="105">
        <v>130</v>
      </c>
      <c r="AJ465" s="105">
        <v>61</v>
      </c>
      <c r="AK465" s="105">
        <v>8</v>
      </c>
      <c r="AL465" s="105">
        <v>2</v>
      </c>
      <c r="AM465" s="105">
        <v>101</v>
      </c>
      <c r="AN465" s="105">
        <v>44</v>
      </c>
      <c r="AO465" s="105">
        <v>0</v>
      </c>
      <c r="AP465" s="105">
        <v>0</v>
      </c>
      <c r="AQ465" s="105">
        <v>239</v>
      </c>
      <c r="AR465" s="105">
        <v>107</v>
      </c>
      <c r="AS465" s="162"/>
      <c r="AT465" s="103" t="s">
        <v>102</v>
      </c>
      <c r="AU465" s="105">
        <v>13</v>
      </c>
      <c r="AV465" s="105">
        <v>4</v>
      </c>
      <c r="AW465" s="105">
        <v>0</v>
      </c>
      <c r="AX465" s="105">
        <v>0</v>
      </c>
      <c r="AY465" s="105">
        <v>6</v>
      </c>
      <c r="AZ465" s="105">
        <v>10</v>
      </c>
      <c r="BA465" s="105">
        <v>1</v>
      </c>
      <c r="BB465" s="105">
        <v>8</v>
      </c>
      <c r="BC465" s="105">
        <v>0</v>
      </c>
      <c r="BD465" s="105">
        <v>42</v>
      </c>
      <c r="BE465" s="105">
        <v>42</v>
      </c>
      <c r="BF465" s="105">
        <v>16</v>
      </c>
      <c r="BG465" s="105">
        <v>12</v>
      </c>
      <c r="BH465" s="105">
        <v>5</v>
      </c>
      <c r="BI465" s="105">
        <v>9</v>
      </c>
      <c r="BJ465" s="162"/>
      <c r="BK465" s="103" t="s">
        <v>102</v>
      </c>
      <c r="BL465" s="105">
        <v>0</v>
      </c>
      <c r="BM465" s="105">
        <v>437</v>
      </c>
      <c r="BN465" s="105">
        <v>291</v>
      </c>
      <c r="BO465" s="105">
        <v>0</v>
      </c>
      <c r="BP465" s="105">
        <v>0</v>
      </c>
      <c r="BQ465" s="105">
        <v>22</v>
      </c>
      <c r="BR465" s="105">
        <v>42</v>
      </c>
      <c r="BS465" s="105">
        <v>41</v>
      </c>
      <c r="BT465" s="105">
        <v>41</v>
      </c>
      <c r="BU465" s="162"/>
      <c r="BV465" s="103" t="s">
        <v>102</v>
      </c>
      <c r="BW465" s="105">
        <v>399</v>
      </c>
      <c r="BX465" s="105">
        <v>209</v>
      </c>
      <c r="BY465" s="105">
        <v>394</v>
      </c>
      <c r="BZ465" s="105">
        <v>206</v>
      </c>
      <c r="CA465" s="105">
        <v>227</v>
      </c>
      <c r="CB465" s="105">
        <v>130</v>
      </c>
      <c r="CC465" s="105">
        <v>13</v>
      </c>
      <c r="CD465" s="105">
        <v>5</v>
      </c>
      <c r="CE465" s="105">
        <v>13</v>
      </c>
      <c r="CF465" s="105">
        <v>5</v>
      </c>
      <c r="CG465" s="105">
        <v>2</v>
      </c>
      <c r="CH465" s="105">
        <v>1</v>
      </c>
      <c r="CI465" s="105">
        <v>181</v>
      </c>
      <c r="CJ465" s="105">
        <v>75</v>
      </c>
      <c r="CK465" s="105">
        <v>175</v>
      </c>
      <c r="CL465" s="105">
        <v>72</v>
      </c>
      <c r="CM465" s="105">
        <v>73</v>
      </c>
      <c r="CN465" s="105">
        <v>29</v>
      </c>
      <c r="CO465" s="162"/>
      <c r="CP465" s="105" t="s">
        <v>102</v>
      </c>
      <c r="CQ465" s="105">
        <v>12</v>
      </c>
      <c r="CR465" s="105">
        <v>35</v>
      </c>
      <c r="CS465" s="105">
        <v>0</v>
      </c>
      <c r="CT465" s="105">
        <v>38</v>
      </c>
      <c r="CU465" s="105">
        <v>0</v>
      </c>
      <c r="CV465" s="105">
        <v>85</v>
      </c>
      <c r="CW465" s="105">
        <v>30</v>
      </c>
      <c r="CX465" s="105">
        <v>7</v>
      </c>
      <c r="CY465" s="105">
        <v>14</v>
      </c>
      <c r="CZ465" s="105">
        <v>5</v>
      </c>
      <c r="DA465" s="162"/>
      <c r="DB465" s="103" t="s">
        <v>102</v>
      </c>
      <c r="DC465" s="105">
        <v>593</v>
      </c>
      <c r="DD465" s="105">
        <v>625</v>
      </c>
      <c r="DE465" s="105">
        <v>637</v>
      </c>
      <c r="DF465" s="105">
        <v>0</v>
      </c>
      <c r="DG465" s="105">
        <v>100</v>
      </c>
      <c r="DH465" s="105">
        <v>8</v>
      </c>
      <c r="DI465" s="105">
        <v>965</v>
      </c>
      <c r="DJ465" s="105">
        <v>103</v>
      </c>
      <c r="DK465" s="105">
        <v>8</v>
      </c>
      <c r="DL465" s="105">
        <v>0</v>
      </c>
      <c r="DM465" s="105">
        <v>0</v>
      </c>
      <c r="DN465" s="105">
        <v>0</v>
      </c>
      <c r="DO465" s="105">
        <v>0</v>
      </c>
      <c r="DP465" s="105">
        <v>43</v>
      </c>
      <c r="DQ465" s="105">
        <v>2</v>
      </c>
      <c r="DR465" s="135"/>
      <c r="DS465" s="138" t="s">
        <v>271</v>
      </c>
      <c r="DT465" s="138" t="s">
        <v>4565</v>
      </c>
      <c r="DU465" s="138">
        <v>593</v>
      </c>
      <c r="DV465" s="138">
        <v>302</v>
      </c>
      <c r="DW465" s="139">
        <v>1747</v>
      </c>
      <c r="DX465" s="139">
        <v>3039</v>
      </c>
    </row>
    <row r="466" spans="1:128">
      <c r="A466" s="162" t="s">
        <v>272</v>
      </c>
      <c r="B466" s="13" t="s">
        <v>119</v>
      </c>
      <c r="C466" s="74">
        <v>285</v>
      </c>
      <c r="D466" s="74">
        <v>129</v>
      </c>
      <c r="E466" s="74">
        <v>106</v>
      </c>
      <c r="F466" s="74">
        <v>57</v>
      </c>
      <c r="G466" s="74">
        <v>60</v>
      </c>
      <c r="H466" s="74">
        <v>28</v>
      </c>
      <c r="I466" s="74">
        <v>0</v>
      </c>
      <c r="J466" s="74">
        <v>0</v>
      </c>
      <c r="K466" s="74">
        <v>125</v>
      </c>
      <c r="L466" s="74">
        <v>54</v>
      </c>
      <c r="M466" s="74">
        <v>96</v>
      </c>
      <c r="N466" s="74">
        <v>56</v>
      </c>
      <c r="O466" s="74">
        <v>47</v>
      </c>
      <c r="P466" s="74">
        <v>29</v>
      </c>
      <c r="Q466" s="74">
        <v>40</v>
      </c>
      <c r="R466" s="74">
        <v>10</v>
      </c>
      <c r="S466" s="74">
        <v>56</v>
      </c>
      <c r="T466" s="74">
        <v>21</v>
      </c>
      <c r="U466" s="67">
        <v>815</v>
      </c>
      <c r="V466" s="67">
        <v>384</v>
      </c>
      <c r="W466" s="162" t="s">
        <v>272</v>
      </c>
      <c r="X466" s="13" t="s">
        <v>119</v>
      </c>
      <c r="Y466" s="74">
        <v>0</v>
      </c>
      <c r="Z466" s="74">
        <v>0</v>
      </c>
      <c r="AA466" s="74">
        <v>0</v>
      </c>
      <c r="AB466" s="74">
        <v>0</v>
      </c>
      <c r="AC466" s="74">
        <v>0</v>
      </c>
      <c r="AD466" s="74">
        <v>0</v>
      </c>
      <c r="AE466" s="74">
        <v>0</v>
      </c>
      <c r="AF466" s="74">
        <v>0</v>
      </c>
      <c r="AG466" s="74">
        <v>0</v>
      </c>
      <c r="AH466" s="74">
        <v>0</v>
      </c>
      <c r="AI466" s="74">
        <v>10</v>
      </c>
      <c r="AJ466" s="74">
        <v>7</v>
      </c>
      <c r="AK466" s="74">
        <v>1</v>
      </c>
      <c r="AL466" s="74">
        <v>1</v>
      </c>
      <c r="AM466" s="74">
        <v>7</v>
      </c>
      <c r="AN466" s="74">
        <v>2</v>
      </c>
      <c r="AO466" s="74">
        <v>2</v>
      </c>
      <c r="AP466" s="74">
        <v>0</v>
      </c>
      <c r="AQ466" s="67">
        <v>20</v>
      </c>
      <c r="AR466" s="67">
        <v>10</v>
      </c>
      <c r="AS466" s="162" t="s">
        <v>272</v>
      </c>
      <c r="AT466" s="13" t="s">
        <v>119</v>
      </c>
      <c r="AU466" s="74">
        <v>5</v>
      </c>
      <c r="AV466" s="74">
        <v>2</v>
      </c>
      <c r="AW466" s="74">
        <v>1</v>
      </c>
      <c r="AX466" s="74">
        <v>0</v>
      </c>
      <c r="AY466" s="74">
        <v>2</v>
      </c>
      <c r="AZ466" s="74">
        <v>3</v>
      </c>
      <c r="BA466" s="74">
        <v>1</v>
      </c>
      <c r="BB466" s="74">
        <v>1</v>
      </c>
      <c r="BC466" s="74">
        <v>1</v>
      </c>
      <c r="BD466" s="67">
        <v>16</v>
      </c>
      <c r="BE466" s="76">
        <v>13</v>
      </c>
      <c r="BF466" s="74">
        <v>13</v>
      </c>
      <c r="BG466" s="74">
        <v>3</v>
      </c>
      <c r="BH466" s="74">
        <v>3</v>
      </c>
      <c r="BI466" s="74">
        <v>2</v>
      </c>
      <c r="BJ466" s="162" t="s">
        <v>272</v>
      </c>
      <c r="BK466" s="13" t="s">
        <v>119</v>
      </c>
      <c r="BL466" s="74">
        <v>208</v>
      </c>
      <c r="BM466" s="74">
        <v>264</v>
      </c>
      <c r="BN466" s="74">
        <v>0</v>
      </c>
      <c r="BO466" s="74">
        <v>0</v>
      </c>
      <c r="BP466" s="74">
        <v>0</v>
      </c>
      <c r="BQ466" s="74">
        <v>14</v>
      </c>
      <c r="BR466" s="74">
        <v>13</v>
      </c>
      <c r="BS466" s="74">
        <v>27</v>
      </c>
      <c r="BT466" s="74">
        <v>16</v>
      </c>
      <c r="BU466" s="162" t="s">
        <v>272</v>
      </c>
      <c r="BV466" s="13" t="s">
        <v>119</v>
      </c>
      <c r="BW466" s="74">
        <v>148</v>
      </c>
      <c r="BX466" s="74">
        <v>74</v>
      </c>
      <c r="BY466" s="74">
        <v>148</v>
      </c>
      <c r="BZ466" s="74">
        <v>74</v>
      </c>
      <c r="CA466" s="74">
        <v>109</v>
      </c>
      <c r="CB466" s="74">
        <v>52</v>
      </c>
      <c r="CC466" s="74">
        <v>0</v>
      </c>
      <c r="CD466" s="74">
        <v>0</v>
      </c>
      <c r="CE466" s="74">
        <v>0</v>
      </c>
      <c r="CF466" s="74">
        <v>0</v>
      </c>
      <c r="CG466" s="74">
        <v>0</v>
      </c>
      <c r="CH466" s="74">
        <v>0</v>
      </c>
      <c r="CI466" s="74">
        <v>77</v>
      </c>
      <c r="CJ466" s="74">
        <v>19</v>
      </c>
      <c r="CK466" s="74">
        <v>77</v>
      </c>
      <c r="CL466" s="74">
        <v>19</v>
      </c>
      <c r="CM466" s="74">
        <v>39</v>
      </c>
      <c r="CN466" s="74">
        <v>8</v>
      </c>
      <c r="CO466" s="162" t="s">
        <v>272</v>
      </c>
      <c r="CP466" s="13" t="s">
        <v>119</v>
      </c>
      <c r="CQ466" s="5">
        <v>12</v>
      </c>
      <c r="CR466" s="5">
        <v>12</v>
      </c>
      <c r="CS466" s="5">
        <v>0</v>
      </c>
      <c r="CT466" s="5">
        <v>8</v>
      </c>
      <c r="CU466" s="5">
        <v>0</v>
      </c>
      <c r="CV466" s="29">
        <v>32</v>
      </c>
      <c r="CW466" s="5">
        <v>14</v>
      </c>
      <c r="CX466" s="5">
        <v>11</v>
      </c>
      <c r="CY466" s="72">
        <v>4</v>
      </c>
      <c r="CZ466" s="5">
        <v>1</v>
      </c>
      <c r="DA466" s="162" t="s">
        <v>272</v>
      </c>
      <c r="DB466" s="13" t="s">
        <v>119</v>
      </c>
      <c r="DC466" s="74">
        <v>225</v>
      </c>
      <c r="DD466" s="74">
        <v>225</v>
      </c>
      <c r="DE466" s="74">
        <v>0</v>
      </c>
      <c r="DF466" s="74">
        <v>0</v>
      </c>
      <c r="DG466" s="74">
        <v>1</v>
      </c>
      <c r="DH466" s="74">
        <v>1</v>
      </c>
      <c r="DI466" s="74">
        <v>225</v>
      </c>
      <c r="DJ466" s="74">
        <v>0</v>
      </c>
      <c r="DK466" s="74">
        <v>1</v>
      </c>
      <c r="DL466" s="74">
        <v>0</v>
      </c>
      <c r="DM466" s="74">
        <v>0</v>
      </c>
      <c r="DN466" s="74">
        <v>6</v>
      </c>
      <c r="DO466" s="74">
        <v>0</v>
      </c>
      <c r="DP466" s="74">
        <v>8</v>
      </c>
      <c r="DQ466" s="74">
        <v>0</v>
      </c>
      <c r="DR466" s="135"/>
      <c r="DS466" s="138" t="s">
        <v>272</v>
      </c>
      <c r="DT466" s="138" t="s">
        <v>4566</v>
      </c>
      <c r="DU466" s="138">
        <v>225</v>
      </c>
      <c r="DV466" s="138">
        <v>148</v>
      </c>
      <c r="DW466" s="139">
        <v>736</v>
      </c>
      <c r="DX466" s="139">
        <v>678</v>
      </c>
    </row>
    <row r="467" spans="1:128">
      <c r="A467" s="162"/>
      <c r="B467" s="13" t="s">
        <v>120</v>
      </c>
      <c r="C467" s="74">
        <v>0</v>
      </c>
      <c r="D467" s="74">
        <v>0</v>
      </c>
      <c r="E467" s="74">
        <v>0</v>
      </c>
      <c r="F467" s="74">
        <v>0</v>
      </c>
      <c r="G467" s="74">
        <v>0</v>
      </c>
      <c r="H467" s="74">
        <v>0</v>
      </c>
      <c r="I467" s="74">
        <v>0</v>
      </c>
      <c r="J467" s="74">
        <v>0</v>
      </c>
      <c r="K467" s="74">
        <v>0</v>
      </c>
      <c r="L467" s="74">
        <v>0</v>
      </c>
      <c r="M467" s="74">
        <v>0</v>
      </c>
      <c r="N467" s="74">
        <v>0</v>
      </c>
      <c r="O467" s="74">
        <v>0</v>
      </c>
      <c r="P467" s="74">
        <v>0</v>
      </c>
      <c r="Q467" s="74">
        <v>0</v>
      </c>
      <c r="R467" s="74">
        <v>0</v>
      </c>
      <c r="S467" s="74">
        <v>0</v>
      </c>
      <c r="T467" s="74">
        <v>0</v>
      </c>
      <c r="U467" s="67">
        <v>0</v>
      </c>
      <c r="V467" s="67">
        <v>0</v>
      </c>
      <c r="W467" s="162"/>
      <c r="X467" s="13" t="s">
        <v>120</v>
      </c>
      <c r="Y467" s="74">
        <v>0</v>
      </c>
      <c r="Z467" s="74">
        <v>0</v>
      </c>
      <c r="AA467" s="74">
        <v>0</v>
      </c>
      <c r="AB467" s="74">
        <v>0</v>
      </c>
      <c r="AC467" s="74">
        <v>0</v>
      </c>
      <c r="AD467" s="74">
        <v>0</v>
      </c>
      <c r="AE467" s="74">
        <v>0</v>
      </c>
      <c r="AF467" s="74">
        <v>0</v>
      </c>
      <c r="AG467" s="74">
        <v>0</v>
      </c>
      <c r="AH467" s="74">
        <v>0</v>
      </c>
      <c r="AI467" s="74">
        <v>0</v>
      </c>
      <c r="AJ467" s="74">
        <v>0</v>
      </c>
      <c r="AK467" s="74">
        <v>0</v>
      </c>
      <c r="AL467" s="74">
        <v>0</v>
      </c>
      <c r="AM467" s="74">
        <v>0</v>
      </c>
      <c r="AN467" s="74">
        <v>0</v>
      </c>
      <c r="AO467" s="74">
        <v>0</v>
      </c>
      <c r="AP467" s="74">
        <v>0</v>
      </c>
      <c r="AQ467" s="67">
        <v>0</v>
      </c>
      <c r="AR467" s="67">
        <v>0</v>
      </c>
      <c r="AS467" s="162"/>
      <c r="AT467" s="13" t="s">
        <v>120</v>
      </c>
      <c r="AU467" s="74">
        <v>0</v>
      </c>
      <c r="AV467" s="74">
        <v>0</v>
      </c>
      <c r="AW467" s="74">
        <v>0</v>
      </c>
      <c r="AX467" s="74">
        <v>0</v>
      </c>
      <c r="AY467" s="74">
        <v>0</v>
      </c>
      <c r="AZ467" s="74">
        <v>0</v>
      </c>
      <c r="BA467" s="74">
        <v>0</v>
      </c>
      <c r="BB467" s="74">
        <v>0</v>
      </c>
      <c r="BC467" s="74">
        <v>0</v>
      </c>
      <c r="BD467" s="67">
        <v>0</v>
      </c>
      <c r="BE467" s="76">
        <v>0</v>
      </c>
      <c r="BF467" s="74">
        <v>0</v>
      </c>
      <c r="BG467" s="74">
        <v>0</v>
      </c>
      <c r="BH467" s="74">
        <v>0</v>
      </c>
      <c r="BI467" s="74">
        <v>0</v>
      </c>
      <c r="BJ467" s="162"/>
      <c r="BK467" s="13" t="s">
        <v>120</v>
      </c>
      <c r="BL467" s="74">
        <v>0</v>
      </c>
      <c r="BM467" s="74">
        <v>0</v>
      </c>
      <c r="BN467" s="74">
        <v>0</v>
      </c>
      <c r="BO467" s="74">
        <v>0</v>
      </c>
      <c r="BP467" s="74">
        <v>0</v>
      </c>
      <c r="BQ467" s="74">
        <v>0</v>
      </c>
      <c r="BR467" s="74">
        <v>0</v>
      </c>
      <c r="BS467" s="74">
        <v>0</v>
      </c>
      <c r="BT467" s="74">
        <v>0</v>
      </c>
      <c r="BU467" s="162"/>
      <c r="BV467" s="13" t="s">
        <v>120</v>
      </c>
      <c r="BW467" s="74">
        <v>0</v>
      </c>
      <c r="BX467" s="74">
        <v>0</v>
      </c>
      <c r="BY467" s="74">
        <v>0</v>
      </c>
      <c r="BZ467" s="74">
        <v>0</v>
      </c>
      <c r="CA467" s="74">
        <v>0</v>
      </c>
      <c r="CB467" s="74">
        <v>0</v>
      </c>
      <c r="CC467" s="74">
        <v>0</v>
      </c>
      <c r="CD467" s="74">
        <v>0</v>
      </c>
      <c r="CE467" s="74">
        <v>0</v>
      </c>
      <c r="CF467" s="74">
        <v>0</v>
      </c>
      <c r="CG467" s="74">
        <v>0</v>
      </c>
      <c r="CH467" s="74">
        <v>0</v>
      </c>
      <c r="CI467" s="74">
        <v>0</v>
      </c>
      <c r="CJ467" s="74">
        <v>0</v>
      </c>
      <c r="CK467" s="74">
        <v>0</v>
      </c>
      <c r="CL467" s="74">
        <v>0</v>
      </c>
      <c r="CM467" s="74">
        <v>0</v>
      </c>
      <c r="CN467" s="74">
        <v>0</v>
      </c>
      <c r="CO467" s="162"/>
      <c r="CP467" s="13" t="s">
        <v>120</v>
      </c>
      <c r="CQ467" s="5">
        <v>0</v>
      </c>
      <c r="CR467" s="5">
        <v>0</v>
      </c>
      <c r="CS467" s="5">
        <v>0</v>
      </c>
      <c r="CT467" s="5">
        <v>0</v>
      </c>
      <c r="CU467" s="5">
        <v>0</v>
      </c>
      <c r="CV467" s="29">
        <v>0</v>
      </c>
      <c r="CW467" s="5">
        <v>0</v>
      </c>
      <c r="CX467" s="5">
        <v>0</v>
      </c>
      <c r="CY467" s="72">
        <v>0</v>
      </c>
      <c r="CZ467" s="5">
        <v>0</v>
      </c>
      <c r="DA467" s="162"/>
      <c r="DB467" s="13" t="s">
        <v>120</v>
      </c>
      <c r="DC467" s="74">
        <v>0</v>
      </c>
      <c r="DD467" s="74">
        <v>0</v>
      </c>
      <c r="DE467" s="74">
        <v>0</v>
      </c>
      <c r="DF467" s="74">
        <v>0</v>
      </c>
      <c r="DG467" s="74">
        <v>0</v>
      </c>
      <c r="DH467" s="74">
        <v>0</v>
      </c>
      <c r="DI467" s="74">
        <v>0</v>
      </c>
      <c r="DJ467" s="74">
        <v>0</v>
      </c>
      <c r="DK467" s="74">
        <v>0</v>
      </c>
      <c r="DL467" s="74">
        <v>0</v>
      </c>
      <c r="DM467" s="74">
        <v>0</v>
      </c>
      <c r="DN467" s="74">
        <v>0</v>
      </c>
      <c r="DO467" s="74">
        <v>0</v>
      </c>
      <c r="DP467" s="74">
        <v>0</v>
      </c>
      <c r="DQ467" s="74">
        <v>0</v>
      </c>
      <c r="DR467" s="135"/>
      <c r="DS467" s="138" t="s">
        <v>272</v>
      </c>
      <c r="DT467" s="138" t="s">
        <v>4567</v>
      </c>
      <c r="DU467" s="138">
        <v>0</v>
      </c>
      <c r="DV467" s="138">
        <v>0</v>
      </c>
      <c r="DW467" s="139">
        <v>0</v>
      </c>
      <c r="DX467" s="139">
        <v>0</v>
      </c>
    </row>
    <row r="468" spans="1:128">
      <c r="A468" s="162"/>
      <c r="B468" s="103" t="s">
        <v>102</v>
      </c>
      <c r="C468" s="105">
        <v>285</v>
      </c>
      <c r="D468" s="105">
        <v>129</v>
      </c>
      <c r="E468" s="105">
        <v>106</v>
      </c>
      <c r="F468" s="105">
        <v>57</v>
      </c>
      <c r="G468" s="105">
        <v>60</v>
      </c>
      <c r="H468" s="105">
        <v>28</v>
      </c>
      <c r="I468" s="105">
        <v>0</v>
      </c>
      <c r="J468" s="105">
        <v>0</v>
      </c>
      <c r="K468" s="105">
        <v>125</v>
      </c>
      <c r="L468" s="105">
        <v>54</v>
      </c>
      <c r="M468" s="105">
        <v>96</v>
      </c>
      <c r="N468" s="105">
        <v>56</v>
      </c>
      <c r="O468" s="105">
        <v>47</v>
      </c>
      <c r="P468" s="105">
        <v>29</v>
      </c>
      <c r="Q468" s="105">
        <v>40</v>
      </c>
      <c r="R468" s="105">
        <v>10</v>
      </c>
      <c r="S468" s="105">
        <v>56</v>
      </c>
      <c r="T468" s="105">
        <v>21</v>
      </c>
      <c r="U468" s="105">
        <v>815</v>
      </c>
      <c r="V468" s="105">
        <v>384</v>
      </c>
      <c r="W468" s="162"/>
      <c r="X468" s="103" t="s">
        <v>102</v>
      </c>
      <c r="Y468" s="105">
        <v>0</v>
      </c>
      <c r="Z468" s="105">
        <v>0</v>
      </c>
      <c r="AA468" s="105">
        <v>0</v>
      </c>
      <c r="AB468" s="105">
        <v>0</v>
      </c>
      <c r="AC468" s="105">
        <v>0</v>
      </c>
      <c r="AD468" s="105">
        <v>0</v>
      </c>
      <c r="AE468" s="105">
        <v>0</v>
      </c>
      <c r="AF468" s="105">
        <v>0</v>
      </c>
      <c r="AG468" s="105">
        <v>0</v>
      </c>
      <c r="AH468" s="105">
        <v>0</v>
      </c>
      <c r="AI468" s="105">
        <v>10</v>
      </c>
      <c r="AJ468" s="105">
        <v>7</v>
      </c>
      <c r="AK468" s="105">
        <v>1</v>
      </c>
      <c r="AL468" s="105">
        <v>1</v>
      </c>
      <c r="AM468" s="105">
        <v>7</v>
      </c>
      <c r="AN468" s="105">
        <v>2</v>
      </c>
      <c r="AO468" s="105">
        <v>2</v>
      </c>
      <c r="AP468" s="105">
        <v>0</v>
      </c>
      <c r="AQ468" s="105">
        <v>20</v>
      </c>
      <c r="AR468" s="105">
        <v>10</v>
      </c>
      <c r="AS468" s="162"/>
      <c r="AT468" s="103" t="s">
        <v>102</v>
      </c>
      <c r="AU468" s="105">
        <v>5</v>
      </c>
      <c r="AV468" s="105">
        <v>2</v>
      </c>
      <c r="AW468" s="105">
        <v>1</v>
      </c>
      <c r="AX468" s="105">
        <v>0</v>
      </c>
      <c r="AY468" s="105">
        <v>2</v>
      </c>
      <c r="AZ468" s="105">
        <v>3</v>
      </c>
      <c r="BA468" s="105">
        <v>1</v>
      </c>
      <c r="BB468" s="105">
        <v>1</v>
      </c>
      <c r="BC468" s="105">
        <v>1</v>
      </c>
      <c r="BD468" s="105">
        <v>16</v>
      </c>
      <c r="BE468" s="105">
        <v>13</v>
      </c>
      <c r="BF468" s="105">
        <v>13</v>
      </c>
      <c r="BG468" s="105">
        <v>3</v>
      </c>
      <c r="BH468" s="105">
        <v>3</v>
      </c>
      <c r="BI468" s="105">
        <v>2</v>
      </c>
      <c r="BJ468" s="162"/>
      <c r="BK468" s="103" t="s">
        <v>102</v>
      </c>
      <c r="BL468" s="105">
        <v>208</v>
      </c>
      <c r="BM468" s="105">
        <v>264</v>
      </c>
      <c r="BN468" s="105">
        <v>0</v>
      </c>
      <c r="BO468" s="105">
        <v>0</v>
      </c>
      <c r="BP468" s="105">
        <v>0</v>
      </c>
      <c r="BQ468" s="105">
        <v>14</v>
      </c>
      <c r="BR468" s="105">
        <v>13</v>
      </c>
      <c r="BS468" s="105">
        <v>27</v>
      </c>
      <c r="BT468" s="105">
        <v>16</v>
      </c>
      <c r="BU468" s="162"/>
      <c r="BV468" s="103" t="s">
        <v>102</v>
      </c>
      <c r="BW468" s="105">
        <v>148</v>
      </c>
      <c r="BX468" s="105">
        <v>74</v>
      </c>
      <c r="BY468" s="105">
        <v>148</v>
      </c>
      <c r="BZ468" s="105">
        <v>74</v>
      </c>
      <c r="CA468" s="105">
        <v>109</v>
      </c>
      <c r="CB468" s="105">
        <v>52</v>
      </c>
      <c r="CC468" s="105">
        <v>0</v>
      </c>
      <c r="CD468" s="105">
        <v>0</v>
      </c>
      <c r="CE468" s="105">
        <v>0</v>
      </c>
      <c r="CF468" s="105">
        <v>0</v>
      </c>
      <c r="CG468" s="105">
        <v>0</v>
      </c>
      <c r="CH468" s="105">
        <v>0</v>
      </c>
      <c r="CI468" s="105">
        <v>77</v>
      </c>
      <c r="CJ468" s="105">
        <v>19</v>
      </c>
      <c r="CK468" s="105">
        <v>77</v>
      </c>
      <c r="CL468" s="105">
        <v>19</v>
      </c>
      <c r="CM468" s="105">
        <v>39</v>
      </c>
      <c r="CN468" s="105">
        <v>8</v>
      </c>
      <c r="CO468" s="162"/>
      <c r="CP468" s="105" t="s">
        <v>102</v>
      </c>
      <c r="CQ468" s="105">
        <v>12</v>
      </c>
      <c r="CR468" s="105">
        <v>12</v>
      </c>
      <c r="CS468" s="105">
        <v>0</v>
      </c>
      <c r="CT468" s="105">
        <v>8</v>
      </c>
      <c r="CU468" s="105">
        <v>0</v>
      </c>
      <c r="CV468" s="105">
        <v>32</v>
      </c>
      <c r="CW468" s="105">
        <v>14</v>
      </c>
      <c r="CX468" s="105">
        <v>11</v>
      </c>
      <c r="CY468" s="105">
        <v>4</v>
      </c>
      <c r="CZ468" s="105">
        <v>1</v>
      </c>
      <c r="DA468" s="162"/>
      <c r="DB468" s="103" t="s">
        <v>102</v>
      </c>
      <c r="DC468" s="105">
        <v>225</v>
      </c>
      <c r="DD468" s="105">
        <v>225</v>
      </c>
      <c r="DE468" s="105">
        <v>0</v>
      </c>
      <c r="DF468" s="105">
        <v>0</v>
      </c>
      <c r="DG468" s="105">
        <v>1</v>
      </c>
      <c r="DH468" s="105">
        <v>1</v>
      </c>
      <c r="DI468" s="105">
        <v>225</v>
      </c>
      <c r="DJ468" s="105">
        <v>0</v>
      </c>
      <c r="DK468" s="105">
        <v>1</v>
      </c>
      <c r="DL468" s="105">
        <v>0</v>
      </c>
      <c r="DM468" s="105">
        <v>0</v>
      </c>
      <c r="DN468" s="105">
        <v>6</v>
      </c>
      <c r="DO468" s="105">
        <v>0</v>
      </c>
      <c r="DP468" s="105">
        <v>8</v>
      </c>
      <c r="DQ468" s="105">
        <v>0</v>
      </c>
      <c r="DR468" s="135"/>
      <c r="DS468" s="138" t="s">
        <v>272</v>
      </c>
      <c r="DT468" s="138" t="s">
        <v>4568</v>
      </c>
      <c r="DU468" s="138">
        <v>225</v>
      </c>
      <c r="DV468" s="138">
        <v>148</v>
      </c>
      <c r="DW468" s="139">
        <v>736</v>
      </c>
      <c r="DX468" s="139">
        <v>678</v>
      </c>
    </row>
    <row r="469" spans="1:128">
      <c r="A469" s="163" t="s">
        <v>397</v>
      </c>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t="s">
        <v>398</v>
      </c>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t="s">
        <v>399</v>
      </c>
      <c r="AT469" s="163"/>
      <c r="AU469" s="163"/>
      <c r="AV469" s="163"/>
      <c r="AW469" s="163"/>
      <c r="AX469" s="163"/>
      <c r="AY469" s="163"/>
      <c r="AZ469" s="163"/>
      <c r="BA469" s="163"/>
      <c r="BB469" s="163"/>
      <c r="BC469" s="163"/>
      <c r="BD469" s="163"/>
      <c r="BE469" s="163"/>
      <c r="BF469" s="163"/>
      <c r="BG469" s="163"/>
      <c r="BH469" s="163"/>
      <c r="BI469" s="163"/>
      <c r="BJ469" s="163" t="s">
        <v>400</v>
      </c>
      <c r="BK469" s="163"/>
      <c r="BL469" s="163"/>
      <c r="BM469" s="163"/>
      <c r="BN469" s="163"/>
      <c r="BO469" s="163"/>
      <c r="BP469" s="163"/>
      <c r="BQ469" s="163"/>
      <c r="BR469" s="163"/>
      <c r="BS469" s="163"/>
      <c r="BT469" s="163"/>
      <c r="BU469" s="163" t="s">
        <v>4589</v>
      </c>
      <c r="BV469" s="163"/>
      <c r="BW469" s="163"/>
      <c r="BX469" s="163"/>
      <c r="BY469" s="163"/>
      <c r="BZ469" s="163"/>
      <c r="CA469" s="163"/>
      <c r="CB469" s="163"/>
      <c r="CC469" s="163"/>
      <c r="CD469" s="163"/>
      <c r="CE469" s="163"/>
      <c r="CF469" s="163"/>
      <c r="CG469" s="163"/>
      <c r="CH469" s="163"/>
      <c r="CI469" s="163"/>
      <c r="CJ469" s="163"/>
      <c r="CK469" s="163"/>
      <c r="CL469" s="163"/>
      <c r="CM469" s="163"/>
      <c r="CN469" s="163"/>
      <c r="CO469" s="163" t="s">
        <v>401</v>
      </c>
      <c r="CP469" s="163"/>
      <c r="CQ469" s="163"/>
      <c r="CR469" s="163"/>
      <c r="CS469" s="163"/>
      <c r="CT469" s="163"/>
      <c r="CU469" s="163"/>
      <c r="CV469" s="163"/>
      <c r="CW469" s="163"/>
      <c r="CX469" s="163"/>
      <c r="CY469" s="163"/>
      <c r="CZ469" s="163"/>
      <c r="DA469" s="163" t="s">
        <v>402</v>
      </c>
      <c r="DB469" s="163"/>
      <c r="DC469" s="163"/>
      <c r="DD469" s="163"/>
      <c r="DE469" s="163"/>
      <c r="DF469" s="163"/>
      <c r="DG469" s="163"/>
      <c r="DH469" s="163"/>
      <c r="DI469" s="163"/>
      <c r="DJ469" s="163"/>
      <c r="DK469" s="163"/>
      <c r="DL469" s="163"/>
      <c r="DM469" s="163"/>
      <c r="DN469" s="163"/>
      <c r="DO469" s="163"/>
      <c r="DP469" s="163"/>
      <c r="DQ469" s="163"/>
      <c r="DR469" s="135"/>
      <c r="DS469" s="138" t="s">
        <v>397</v>
      </c>
      <c r="DT469" s="138" t="s">
        <v>397</v>
      </c>
      <c r="DU469" s="138">
        <v>0</v>
      </c>
      <c r="DV469" s="138">
        <v>0</v>
      </c>
      <c r="DW469" s="139">
        <v>0</v>
      </c>
      <c r="DX469" s="139">
        <v>0</v>
      </c>
    </row>
    <row r="470" spans="1:128">
      <c r="A470" s="163" t="s">
        <v>4174</v>
      </c>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t="s">
        <v>4174</v>
      </c>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t="s">
        <v>4174</v>
      </c>
      <c r="AT470" s="163"/>
      <c r="AU470" s="163"/>
      <c r="AV470" s="163"/>
      <c r="AW470" s="163"/>
      <c r="AX470" s="163"/>
      <c r="AY470" s="163"/>
      <c r="AZ470" s="163"/>
      <c r="BA470" s="163"/>
      <c r="BB470" s="163"/>
      <c r="BC470" s="163"/>
      <c r="BD470" s="163"/>
      <c r="BE470" s="163"/>
      <c r="BF470" s="163"/>
      <c r="BG470" s="163"/>
      <c r="BH470" s="163"/>
      <c r="BI470" s="163"/>
      <c r="BJ470" s="185" t="s">
        <v>4174</v>
      </c>
      <c r="BK470" s="185"/>
      <c r="BL470" s="185"/>
      <c r="BM470" s="185"/>
      <c r="BN470" s="185"/>
      <c r="BO470" s="185"/>
      <c r="BP470" s="185"/>
      <c r="BQ470" s="185"/>
      <c r="BR470" s="185"/>
      <c r="BS470" s="185"/>
      <c r="BT470" s="185"/>
      <c r="BU470" s="210" t="s">
        <v>4175</v>
      </c>
      <c r="BV470" s="210"/>
      <c r="BW470" s="210"/>
      <c r="BX470" s="210"/>
      <c r="BY470" s="210"/>
      <c r="BZ470" s="210"/>
      <c r="CA470" s="210"/>
      <c r="CB470" s="210"/>
      <c r="CC470" s="210"/>
      <c r="CD470" s="210"/>
      <c r="CE470" s="210"/>
      <c r="CF470" s="210"/>
      <c r="CG470" s="210"/>
      <c r="CH470" s="210"/>
      <c r="CI470" s="210"/>
      <c r="CJ470" s="210"/>
      <c r="CK470" s="210"/>
      <c r="CL470" s="210"/>
      <c r="CM470" s="210"/>
      <c r="CN470" s="210"/>
      <c r="CO470" s="163" t="s">
        <v>4174</v>
      </c>
      <c r="CP470" s="163"/>
      <c r="CQ470" s="163"/>
      <c r="CR470" s="163"/>
      <c r="CS470" s="163"/>
      <c r="CT470" s="163"/>
      <c r="CU470" s="163"/>
      <c r="CV470" s="163"/>
      <c r="CW470" s="163"/>
      <c r="CX470" s="163"/>
      <c r="CY470" s="163"/>
      <c r="CZ470" s="163"/>
      <c r="DA470" s="185" t="s">
        <v>4174</v>
      </c>
      <c r="DB470" s="185"/>
      <c r="DC470" s="185"/>
      <c r="DD470" s="185"/>
      <c r="DE470" s="185"/>
      <c r="DF470" s="185"/>
      <c r="DG470" s="185"/>
      <c r="DH470" s="185"/>
      <c r="DI470" s="185"/>
      <c r="DJ470" s="185"/>
      <c r="DK470" s="185"/>
      <c r="DL470" s="185"/>
      <c r="DM470" s="185"/>
      <c r="DN470" s="185"/>
      <c r="DO470" s="185"/>
      <c r="DP470" s="185"/>
      <c r="DQ470" s="185"/>
      <c r="DR470" s="135"/>
      <c r="DS470" s="138" t="s">
        <v>4174</v>
      </c>
      <c r="DT470" s="138" t="s">
        <v>4174</v>
      </c>
      <c r="DU470" s="138">
        <v>0</v>
      </c>
      <c r="DV470" s="138">
        <v>0</v>
      </c>
      <c r="DW470" s="139">
        <v>0</v>
      </c>
      <c r="DX470" s="139">
        <v>0</v>
      </c>
    </row>
    <row r="471" spans="1:128" ht="14.45" customHeight="1">
      <c r="A471" s="164" t="s">
        <v>2</v>
      </c>
      <c r="B471" s="164" t="s">
        <v>113</v>
      </c>
      <c r="C471" s="163" t="s">
        <v>41</v>
      </c>
      <c r="D471" s="163"/>
      <c r="E471" s="163" t="s">
        <v>101</v>
      </c>
      <c r="F471" s="163"/>
      <c r="G471" s="163" t="s">
        <v>42</v>
      </c>
      <c r="H471" s="163"/>
      <c r="I471" s="163" t="s">
        <v>43</v>
      </c>
      <c r="J471" s="163"/>
      <c r="K471" s="209" t="s">
        <v>44</v>
      </c>
      <c r="L471" s="209"/>
      <c r="M471" s="163" t="s">
        <v>390</v>
      </c>
      <c r="N471" s="163"/>
      <c r="O471" s="163" t="s">
        <v>391</v>
      </c>
      <c r="P471" s="163"/>
      <c r="Q471" s="163" t="s">
        <v>392</v>
      </c>
      <c r="R471" s="163"/>
      <c r="S471" s="163" t="s">
        <v>393</v>
      </c>
      <c r="T471" s="163"/>
      <c r="U471" s="163" t="s">
        <v>102</v>
      </c>
      <c r="V471" s="163"/>
      <c r="W471" s="164" t="s">
        <v>2</v>
      </c>
      <c r="X471" s="164" t="s">
        <v>113</v>
      </c>
      <c r="Y471" s="163" t="s">
        <v>41</v>
      </c>
      <c r="Z471" s="163"/>
      <c r="AA471" s="163" t="s">
        <v>101</v>
      </c>
      <c r="AB471" s="163"/>
      <c r="AC471" s="163" t="s">
        <v>42</v>
      </c>
      <c r="AD471" s="163"/>
      <c r="AE471" s="163" t="s">
        <v>43</v>
      </c>
      <c r="AF471" s="163"/>
      <c r="AG471" s="209" t="s">
        <v>44</v>
      </c>
      <c r="AH471" s="209"/>
      <c r="AI471" s="163" t="s">
        <v>390</v>
      </c>
      <c r="AJ471" s="163"/>
      <c r="AK471" s="163" t="s">
        <v>391</v>
      </c>
      <c r="AL471" s="163"/>
      <c r="AM471" s="163" t="s">
        <v>392</v>
      </c>
      <c r="AN471" s="163"/>
      <c r="AO471" s="163" t="s">
        <v>393</v>
      </c>
      <c r="AP471" s="163"/>
      <c r="AQ471" s="163" t="s">
        <v>102</v>
      </c>
      <c r="AR471" s="163"/>
      <c r="AS471" s="164" t="s">
        <v>2</v>
      </c>
      <c r="AT471" s="164" t="s">
        <v>113</v>
      </c>
      <c r="AU471" s="164" t="s">
        <v>363</v>
      </c>
      <c r="AV471" s="164"/>
      <c r="AW471" s="164"/>
      <c r="AX471" s="164"/>
      <c r="AY471" s="164"/>
      <c r="AZ471" s="164"/>
      <c r="BA471" s="164"/>
      <c r="BB471" s="164"/>
      <c r="BC471" s="164"/>
      <c r="BD471" s="164"/>
      <c r="BE471" s="164" t="s">
        <v>165</v>
      </c>
      <c r="BF471" s="164"/>
      <c r="BG471" s="164"/>
      <c r="BH471" s="164"/>
      <c r="BI471" s="164" t="s">
        <v>168</v>
      </c>
      <c r="BJ471" s="164" t="s">
        <v>2</v>
      </c>
      <c r="BK471" s="164" t="s">
        <v>113</v>
      </c>
      <c r="BL471" s="185" t="s">
        <v>169</v>
      </c>
      <c r="BM471" s="185"/>
      <c r="BN471" s="185"/>
      <c r="BO471" s="185"/>
      <c r="BP471" s="185"/>
      <c r="BQ471" s="185"/>
      <c r="BR471" s="185"/>
      <c r="BS471" s="185"/>
      <c r="BT471" s="185"/>
      <c r="BU471" s="164" t="s">
        <v>2</v>
      </c>
      <c r="BV471" s="164" t="s">
        <v>113</v>
      </c>
      <c r="BW471" s="185" t="s">
        <v>394</v>
      </c>
      <c r="BX471" s="185"/>
      <c r="BY471" s="185"/>
      <c r="BZ471" s="185"/>
      <c r="CA471" s="185"/>
      <c r="CB471" s="185"/>
      <c r="CC471" s="185" t="s">
        <v>395</v>
      </c>
      <c r="CD471" s="185"/>
      <c r="CE471" s="185"/>
      <c r="CF471" s="185"/>
      <c r="CG471" s="185"/>
      <c r="CH471" s="185"/>
      <c r="CI471" s="185" t="s">
        <v>396</v>
      </c>
      <c r="CJ471" s="185"/>
      <c r="CK471" s="185"/>
      <c r="CL471" s="185"/>
      <c r="CM471" s="185"/>
      <c r="CN471" s="185"/>
      <c r="CO471" s="190" t="s">
        <v>2</v>
      </c>
      <c r="CP471" s="190" t="s">
        <v>113</v>
      </c>
      <c r="CQ471" s="163" t="s">
        <v>166</v>
      </c>
      <c r="CR471" s="163"/>
      <c r="CS471" s="163"/>
      <c r="CT471" s="163"/>
      <c r="CU471" s="163"/>
      <c r="CV471" s="163"/>
      <c r="CW471" s="163"/>
      <c r="CX471" s="163"/>
      <c r="CY471" s="163" t="s">
        <v>167</v>
      </c>
      <c r="CZ471" s="163"/>
      <c r="DA471" s="164" t="s">
        <v>2</v>
      </c>
      <c r="DB471" s="164" t="s">
        <v>113</v>
      </c>
      <c r="DC471" s="185" t="s">
        <v>371</v>
      </c>
      <c r="DD471" s="185"/>
      <c r="DE471" s="185"/>
      <c r="DF471" s="185"/>
      <c r="DG471" s="185"/>
      <c r="DH471" s="185"/>
      <c r="DI471" s="185"/>
      <c r="DJ471" s="185"/>
      <c r="DK471" s="185"/>
      <c r="DL471" s="185"/>
      <c r="DM471" s="185"/>
      <c r="DN471" s="185"/>
      <c r="DO471" s="185"/>
      <c r="DP471" s="185"/>
      <c r="DQ471" s="185"/>
      <c r="DR471" s="135"/>
      <c r="DS471" s="138" t="s">
        <v>2</v>
      </c>
      <c r="DT471" s="138" t="s">
        <v>4244</v>
      </c>
      <c r="DU471" s="138" t="e">
        <v>#VALUE!</v>
      </c>
      <c r="DV471" s="138">
        <v>0</v>
      </c>
      <c r="DW471" s="139" t="e">
        <v>#VALUE!</v>
      </c>
      <c r="DX471" s="139">
        <v>0</v>
      </c>
    </row>
    <row r="472" spans="1:128" ht="14.45" customHeight="1">
      <c r="A472" s="164"/>
      <c r="B472" s="164"/>
      <c r="C472" s="164" t="s">
        <v>170</v>
      </c>
      <c r="D472" s="164" t="s">
        <v>57</v>
      </c>
      <c r="E472" s="164" t="s">
        <v>170</v>
      </c>
      <c r="F472" s="164" t="s">
        <v>57</v>
      </c>
      <c r="G472" s="164" t="s">
        <v>170</v>
      </c>
      <c r="H472" s="164" t="s">
        <v>57</v>
      </c>
      <c r="I472" s="164" t="s">
        <v>170</v>
      </c>
      <c r="J472" s="164" t="s">
        <v>57</v>
      </c>
      <c r="K472" s="164" t="s">
        <v>170</v>
      </c>
      <c r="L472" s="164" t="s">
        <v>57</v>
      </c>
      <c r="M472" s="164" t="s">
        <v>170</v>
      </c>
      <c r="N472" s="164" t="s">
        <v>57</v>
      </c>
      <c r="O472" s="164" t="s">
        <v>170</v>
      </c>
      <c r="P472" s="164" t="s">
        <v>57</v>
      </c>
      <c r="Q472" s="164" t="s">
        <v>170</v>
      </c>
      <c r="R472" s="164" t="s">
        <v>57</v>
      </c>
      <c r="S472" s="164" t="s">
        <v>170</v>
      </c>
      <c r="T472" s="164" t="s">
        <v>57</v>
      </c>
      <c r="U472" s="164" t="s">
        <v>170</v>
      </c>
      <c r="V472" s="164" t="s">
        <v>57</v>
      </c>
      <c r="W472" s="164"/>
      <c r="X472" s="164"/>
      <c r="Y472" s="164" t="s">
        <v>170</v>
      </c>
      <c r="Z472" s="164" t="s">
        <v>57</v>
      </c>
      <c r="AA472" s="164" t="s">
        <v>170</v>
      </c>
      <c r="AB472" s="164" t="s">
        <v>57</v>
      </c>
      <c r="AC472" s="164" t="s">
        <v>170</v>
      </c>
      <c r="AD472" s="164" t="s">
        <v>57</v>
      </c>
      <c r="AE472" s="164" t="s">
        <v>170</v>
      </c>
      <c r="AF472" s="164" t="s">
        <v>57</v>
      </c>
      <c r="AG472" s="164" t="s">
        <v>170</v>
      </c>
      <c r="AH472" s="164" t="s">
        <v>57</v>
      </c>
      <c r="AI472" s="164" t="s">
        <v>170</v>
      </c>
      <c r="AJ472" s="164" t="s">
        <v>57</v>
      </c>
      <c r="AK472" s="164" t="s">
        <v>170</v>
      </c>
      <c r="AL472" s="164" t="s">
        <v>57</v>
      </c>
      <c r="AM472" s="164" t="s">
        <v>170</v>
      </c>
      <c r="AN472" s="164" t="s">
        <v>57</v>
      </c>
      <c r="AO472" s="164" t="s">
        <v>170</v>
      </c>
      <c r="AP472" s="164" t="s">
        <v>57</v>
      </c>
      <c r="AQ472" s="164" t="s">
        <v>170</v>
      </c>
      <c r="AR472" s="164" t="s">
        <v>57</v>
      </c>
      <c r="AS472" s="164"/>
      <c r="AT472" s="164"/>
      <c r="AU472" s="164" t="s">
        <v>41</v>
      </c>
      <c r="AV472" s="164" t="s">
        <v>101</v>
      </c>
      <c r="AW472" s="164" t="s">
        <v>42</v>
      </c>
      <c r="AX472" s="164" t="s">
        <v>43</v>
      </c>
      <c r="AY472" s="164" t="s">
        <v>44</v>
      </c>
      <c r="AZ472" s="164" t="s">
        <v>390</v>
      </c>
      <c r="BA472" s="164" t="s">
        <v>391</v>
      </c>
      <c r="BB472" s="164" t="s">
        <v>392</v>
      </c>
      <c r="BC472" s="164" t="s">
        <v>393</v>
      </c>
      <c r="BD472" s="164" t="s">
        <v>102</v>
      </c>
      <c r="BE472" s="204" t="s">
        <v>433</v>
      </c>
      <c r="BF472" s="204" t="s">
        <v>279</v>
      </c>
      <c r="BG472" s="204" t="s">
        <v>172</v>
      </c>
      <c r="BH472" s="204" t="s">
        <v>173</v>
      </c>
      <c r="BI472" s="164"/>
      <c r="BJ472" s="164"/>
      <c r="BK472" s="164"/>
      <c r="BL472" s="200" t="s">
        <v>434</v>
      </c>
      <c r="BM472" s="200" t="s">
        <v>344</v>
      </c>
      <c r="BN472" s="200" t="s">
        <v>435</v>
      </c>
      <c r="BO472" s="200" t="s">
        <v>436</v>
      </c>
      <c r="BP472" s="200" t="s">
        <v>437</v>
      </c>
      <c r="BQ472" s="200" t="s">
        <v>175</v>
      </c>
      <c r="BR472" s="200" t="s">
        <v>176</v>
      </c>
      <c r="BS472" s="200" t="s">
        <v>69</v>
      </c>
      <c r="BT472" s="200" t="s">
        <v>70</v>
      </c>
      <c r="BU472" s="164"/>
      <c r="BV472" s="164"/>
      <c r="BW472" s="185" t="s">
        <v>417</v>
      </c>
      <c r="BX472" s="185"/>
      <c r="BY472" s="185" t="s">
        <v>418</v>
      </c>
      <c r="BZ472" s="185"/>
      <c r="CA472" s="185" t="s">
        <v>419</v>
      </c>
      <c r="CB472" s="185"/>
      <c r="CC472" s="185" t="s">
        <v>417</v>
      </c>
      <c r="CD472" s="185"/>
      <c r="CE472" s="185" t="s">
        <v>418</v>
      </c>
      <c r="CF472" s="185"/>
      <c r="CG472" s="185" t="s">
        <v>419</v>
      </c>
      <c r="CH472" s="185"/>
      <c r="CI472" s="185" t="s">
        <v>417</v>
      </c>
      <c r="CJ472" s="185"/>
      <c r="CK472" s="185" t="s">
        <v>418</v>
      </c>
      <c r="CL472" s="185"/>
      <c r="CM472" s="185" t="s">
        <v>419</v>
      </c>
      <c r="CN472" s="185"/>
      <c r="CO472" s="190"/>
      <c r="CP472" s="190"/>
      <c r="CQ472" s="189" t="s">
        <v>338</v>
      </c>
      <c r="CR472" s="189" t="s">
        <v>341</v>
      </c>
      <c r="CS472" s="189" t="s">
        <v>339</v>
      </c>
      <c r="CT472" s="189" t="s">
        <v>340</v>
      </c>
      <c r="CU472" s="189" t="s">
        <v>342</v>
      </c>
      <c r="CV472" s="189" t="s">
        <v>66</v>
      </c>
      <c r="CW472" s="189" t="s">
        <v>174</v>
      </c>
      <c r="CX472" s="189" t="s">
        <v>280</v>
      </c>
      <c r="CY472" s="189" t="s">
        <v>66</v>
      </c>
      <c r="CZ472" s="189" t="s">
        <v>174</v>
      </c>
      <c r="DA472" s="164"/>
      <c r="DB472" s="164"/>
      <c r="DC472" s="189" t="s">
        <v>60</v>
      </c>
      <c r="DD472" s="189" t="s">
        <v>62</v>
      </c>
      <c r="DE472" s="189" t="s">
        <v>96</v>
      </c>
      <c r="DF472" s="189" t="s">
        <v>97</v>
      </c>
      <c r="DG472" s="189" t="s">
        <v>421</v>
      </c>
      <c r="DH472" s="189" t="s">
        <v>98</v>
      </c>
      <c r="DI472" s="189" t="s">
        <v>99</v>
      </c>
      <c r="DJ472" s="189" t="s">
        <v>83</v>
      </c>
      <c r="DK472" s="189" t="s">
        <v>420</v>
      </c>
      <c r="DL472" s="189" t="s">
        <v>100</v>
      </c>
      <c r="DM472" s="189" t="s">
        <v>422</v>
      </c>
      <c r="DN472" s="189" t="s">
        <v>86</v>
      </c>
      <c r="DO472" s="189" t="s">
        <v>68</v>
      </c>
      <c r="DP472" s="189" t="s">
        <v>67</v>
      </c>
      <c r="DQ472" s="189" t="s">
        <v>0</v>
      </c>
      <c r="DR472" s="135"/>
      <c r="DS472" s="138" t="s">
        <v>2</v>
      </c>
      <c r="DT472" s="138" t="s">
        <v>2</v>
      </c>
      <c r="DU472" s="138" t="e">
        <v>#VALUE!</v>
      </c>
      <c r="DV472" s="138" t="e">
        <v>#VALUE!</v>
      </c>
      <c r="DW472" s="139" t="e">
        <v>#VALUE!</v>
      </c>
      <c r="DX472" s="139">
        <v>0</v>
      </c>
    </row>
    <row r="473" spans="1:128" ht="24" customHeight="1">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c r="AA473" s="164"/>
      <c r="AB473" s="164"/>
      <c r="AC473" s="164"/>
      <c r="AD473" s="164"/>
      <c r="AE473" s="164"/>
      <c r="AF473" s="164"/>
      <c r="AG473" s="164"/>
      <c r="AH473" s="164"/>
      <c r="AI473" s="164"/>
      <c r="AJ473" s="164"/>
      <c r="AK473" s="164"/>
      <c r="AL473" s="164"/>
      <c r="AM473" s="164"/>
      <c r="AN473" s="164"/>
      <c r="AO473" s="164"/>
      <c r="AP473" s="164"/>
      <c r="AQ473" s="164"/>
      <c r="AR473" s="164"/>
      <c r="AS473" s="164"/>
      <c r="AT473" s="164"/>
      <c r="AU473" s="164"/>
      <c r="AV473" s="164"/>
      <c r="AW473" s="164"/>
      <c r="AX473" s="164"/>
      <c r="AY473" s="164"/>
      <c r="AZ473" s="164"/>
      <c r="BA473" s="164"/>
      <c r="BB473" s="164"/>
      <c r="BC473" s="164"/>
      <c r="BD473" s="164"/>
      <c r="BE473" s="204"/>
      <c r="BF473" s="204"/>
      <c r="BG473" s="204"/>
      <c r="BH473" s="204"/>
      <c r="BI473" s="164"/>
      <c r="BJ473" s="164"/>
      <c r="BK473" s="164"/>
      <c r="BL473" s="200"/>
      <c r="BM473" s="200"/>
      <c r="BN473" s="200"/>
      <c r="BO473" s="200"/>
      <c r="BP473" s="200"/>
      <c r="BQ473" s="200"/>
      <c r="BR473" s="200"/>
      <c r="BS473" s="200"/>
      <c r="BT473" s="200"/>
      <c r="BU473" s="164"/>
      <c r="BV473" s="164"/>
      <c r="BW473" s="67" t="s">
        <v>170</v>
      </c>
      <c r="BX473" s="67" t="s">
        <v>57</v>
      </c>
      <c r="BY473" s="67" t="s">
        <v>170</v>
      </c>
      <c r="BZ473" s="67" t="s">
        <v>57</v>
      </c>
      <c r="CA473" s="67" t="s">
        <v>170</v>
      </c>
      <c r="CB473" s="67" t="s">
        <v>57</v>
      </c>
      <c r="CC473" s="67" t="s">
        <v>170</v>
      </c>
      <c r="CD473" s="67" t="s">
        <v>57</v>
      </c>
      <c r="CE473" s="67" t="s">
        <v>170</v>
      </c>
      <c r="CF473" s="67" t="s">
        <v>57</v>
      </c>
      <c r="CG473" s="67" t="s">
        <v>170</v>
      </c>
      <c r="CH473" s="67" t="s">
        <v>57</v>
      </c>
      <c r="CI473" s="67" t="s">
        <v>170</v>
      </c>
      <c r="CJ473" s="67" t="s">
        <v>57</v>
      </c>
      <c r="CK473" s="67" t="s">
        <v>170</v>
      </c>
      <c r="CL473" s="67" t="s">
        <v>57</v>
      </c>
      <c r="CM473" s="67" t="s">
        <v>170</v>
      </c>
      <c r="CN473" s="67" t="s">
        <v>57</v>
      </c>
      <c r="CO473" s="190"/>
      <c r="CP473" s="190"/>
      <c r="CQ473" s="189"/>
      <c r="CR473" s="189"/>
      <c r="CS473" s="189"/>
      <c r="CT473" s="189"/>
      <c r="CU473" s="189"/>
      <c r="CV473" s="189"/>
      <c r="CW473" s="189"/>
      <c r="CX473" s="189"/>
      <c r="CY473" s="189"/>
      <c r="CZ473" s="189"/>
      <c r="DA473" s="164"/>
      <c r="DB473" s="164"/>
      <c r="DC473" s="189"/>
      <c r="DD473" s="189"/>
      <c r="DE473" s="189"/>
      <c r="DF473" s="189"/>
      <c r="DG473" s="189"/>
      <c r="DH473" s="189"/>
      <c r="DI473" s="189"/>
      <c r="DJ473" s="189"/>
      <c r="DK473" s="189"/>
      <c r="DL473" s="189"/>
      <c r="DM473" s="189"/>
      <c r="DN473" s="189"/>
      <c r="DO473" s="189"/>
      <c r="DP473" s="189"/>
      <c r="DQ473" s="189"/>
      <c r="DR473" s="135"/>
      <c r="DS473" s="138" t="s">
        <v>2</v>
      </c>
      <c r="DT473" s="138" t="s">
        <v>2</v>
      </c>
      <c r="DU473" s="138" t="e">
        <v>#VALUE!</v>
      </c>
      <c r="DV473" s="138" t="e">
        <v>#VALUE!</v>
      </c>
      <c r="DW473" s="139">
        <v>0</v>
      </c>
      <c r="DX473" s="139">
        <v>0</v>
      </c>
    </row>
    <row r="474" spans="1:128">
      <c r="A474" s="6" t="s">
        <v>145</v>
      </c>
      <c r="B474" s="78"/>
      <c r="C474" s="213"/>
      <c r="D474" s="213"/>
      <c r="E474" s="213"/>
      <c r="F474" s="213"/>
      <c r="G474" s="213"/>
      <c r="H474" s="213"/>
      <c r="I474" s="213"/>
      <c r="J474" s="213"/>
      <c r="K474" s="213"/>
      <c r="L474" s="213"/>
      <c r="M474" s="213"/>
      <c r="N474" s="213"/>
      <c r="O474" s="213"/>
      <c r="P474" s="213"/>
      <c r="Q474" s="213"/>
      <c r="R474" s="213"/>
      <c r="S474" s="213"/>
      <c r="T474" s="213"/>
      <c r="U474" s="67"/>
      <c r="V474" s="67"/>
      <c r="W474" s="6" t="s">
        <v>145</v>
      </c>
      <c r="X474" s="78"/>
      <c r="Y474" s="211"/>
      <c r="Z474" s="211"/>
      <c r="AA474" s="211"/>
      <c r="AB474" s="211"/>
      <c r="AC474" s="211"/>
      <c r="AD474" s="211"/>
      <c r="AE474" s="211"/>
      <c r="AF474" s="211"/>
      <c r="AG474" s="211"/>
      <c r="AH474" s="211"/>
      <c r="AI474" s="211"/>
      <c r="AJ474" s="211"/>
      <c r="AK474" s="211"/>
      <c r="AL474" s="211"/>
      <c r="AM474" s="211"/>
      <c r="AN474" s="211"/>
      <c r="AO474" s="211"/>
      <c r="AP474" s="211"/>
      <c r="AQ474" s="67"/>
      <c r="AR474" s="67"/>
      <c r="AS474" s="6" t="s">
        <v>145</v>
      </c>
      <c r="AT474" s="78"/>
      <c r="AU474" s="214"/>
      <c r="AV474" s="214"/>
      <c r="AW474" s="214"/>
      <c r="AX474" s="214"/>
      <c r="AY474" s="214"/>
      <c r="AZ474" s="214"/>
      <c r="BA474" s="214"/>
      <c r="BB474" s="214"/>
      <c r="BC474" s="214"/>
      <c r="BD474" s="214"/>
      <c r="BE474" s="214"/>
      <c r="BF474" s="214"/>
      <c r="BG474" s="214"/>
      <c r="BH474" s="214"/>
      <c r="BI474" s="214"/>
      <c r="BJ474" s="6" t="s">
        <v>145</v>
      </c>
      <c r="BK474" s="78"/>
      <c r="BL474" s="211"/>
      <c r="BM474" s="211"/>
      <c r="BN474" s="211"/>
      <c r="BO474" s="211"/>
      <c r="BP474" s="211"/>
      <c r="BQ474" s="211"/>
      <c r="BR474" s="211"/>
      <c r="BS474" s="211"/>
      <c r="BT474" s="211"/>
      <c r="BU474" s="6" t="s">
        <v>145</v>
      </c>
      <c r="BV474" s="78"/>
      <c r="BW474" s="211"/>
      <c r="BX474" s="211"/>
      <c r="BY474" s="211"/>
      <c r="BZ474" s="211"/>
      <c r="CA474" s="211"/>
      <c r="CB474" s="211"/>
      <c r="CC474" s="211"/>
      <c r="CD474" s="211"/>
      <c r="CE474" s="211"/>
      <c r="CF474" s="211"/>
      <c r="CG474" s="211"/>
      <c r="CH474" s="211"/>
      <c r="CI474" s="211"/>
      <c r="CJ474" s="211"/>
      <c r="CK474" s="211"/>
      <c r="CL474" s="211"/>
      <c r="CM474" s="211"/>
      <c r="CN474" s="211"/>
      <c r="CO474" s="6" t="s">
        <v>145</v>
      </c>
      <c r="CP474" s="78"/>
      <c r="CQ474" s="215"/>
      <c r="CR474" s="215"/>
      <c r="CS474" s="215"/>
      <c r="CT474" s="215"/>
      <c r="CU474" s="215"/>
      <c r="CV474" s="215"/>
      <c r="CW474" s="215"/>
      <c r="CX474" s="215"/>
      <c r="CY474" s="215"/>
      <c r="CZ474" s="215"/>
      <c r="DA474" s="6" t="s">
        <v>145</v>
      </c>
      <c r="DB474" s="90"/>
      <c r="DC474" s="162"/>
      <c r="DD474" s="162"/>
      <c r="DE474" s="162"/>
      <c r="DF474" s="162"/>
      <c r="DG474" s="162"/>
      <c r="DH474" s="162"/>
      <c r="DI474" s="162"/>
      <c r="DJ474" s="162"/>
      <c r="DK474" s="162"/>
      <c r="DL474" s="162"/>
      <c r="DM474" s="162"/>
      <c r="DN474" s="162"/>
      <c r="DO474" s="162"/>
      <c r="DP474" s="162"/>
      <c r="DQ474" s="162"/>
      <c r="DR474" s="135"/>
      <c r="DS474" s="138" t="s">
        <v>145</v>
      </c>
      <c r="DT474" s="138" t="s">
        <v>145</v>
      </c>
      <c r="DU474" s="138">
        <v>0</v>
      </c>
      <c r="DV474" s="138">
        <v>0</v>
      </c>
      <c r="DW474" s="139">
        <v>0</v>
      </c>
      <c r="DX474" s="139">
        <v>0</v>
      </c>
    </row>
    <row r="475" spans="1:128">
      <c r="A475" s="162" t="s">
        <v>273</v>
      </c>
      <c r="B475" s="13" t="s">
        <v>119</v>
      </c>
      <c r="C475" s="74">
        <v>106</v>
      </c>
      <c r="D475" s="74">
        <v>46</v>
      </c>
      <c r="E475" s="74">
        <v>81</v>
      </c>
      <c r="F475" s="74">
        <v>35</v>
      </c>
      <c r="G475" s="74">
        <v>0</v>
      </c>
      <c r="H475" s="74">
        <v>0</v>
      </c>
      <c r="I475" s="74">
        <v>0</v>
      </c>
      <c r="J475" s="74">
        <v>0</v>
      </c>
      <c r="K475" s="74">
        <v>22</v>
      </c>
      <c r="L475" s="74">
        <v>9</v>
      </c>
      <c r="M475" s="74">
        <v>136</v>
      </c>
      <c r="N475" s="74">
        <v>55</v>
      </c>
      <c r="O475" s="74">
        <v>0</v>
      </c>
      <c r="P475" s="74">
        <v>0</v>
      </c>
      <c r="Q475" s="74">
        <v>11</v>
      </c>
      <c r="R475" s="74">
        <v>3</v>
      </c>
      <c r="S475" s="74">
        <v>1</v>
      </c>
      <c r="T475" s="74">
        <v>0</v>
      </c>
      <c r="U475" s="67">
        <v>357</v>
      </c>
      <c r="V475" s="67">
        <v>148</v>
      </c>
      <c r="W475" s="162" t="s">
        <v>273</v>
      </c>
      <c r="X475" s="13" t="s">
        <v>119</v>
      </c>
      <c r="Y475" s="74">
        <v>2</v>
      </c>
      <c r="Z475" s="74">
        <v>1</v>
      </c>
      <c r="AA475" s="74">
        <v>1</v>
      </c>
      <c r="AB475" s="74">
        <v>0</v>
      </c>
      <c r="AC475" s="74">
        <v>0</v>
      </c>
      <c r="AD475" s="74">
        <v>0</v>
      </c>
      <c r="AE475" s="74">
        <v>0</v>
      </c>
      <c r="AF475" s="74">
        <v>0</v>
      </c>
      <c r="AG475" s="74">
        <v>2</v>
      </c>
      <c r="AH475" s="74">
        <v>0</v>
      </c>
      <c r="AI475" s="74">
        <v>9</v>
      </c>
      <c r="AJ475" s="74">
        <v>5</v>
      </c>
      <c r="AK475" s="74">
        <v>0</v>
      </c>
      <c r="AL475" s="74">
        <v>0</v>
      </c>
      <c r="AM475" s="74">
        <v>3</v>
      </c>
      <c r="AN475" s="74">
        <v>0</v>
      </c>
      <c r="AO475" s="74">
        <v>1</v>
      </c>
      <c r="AP475" s="74">
        <v>0</v>
      </c>
      <c r="AQ475" s="67">
        <v>18</v>
      </c>
      <c r="AR475" s="67">
        <v>6</v>
      </c>
      <c r="AS475" s="162" t="s">
        <v>273</v>
      </c>
      <c r="AT475" s="13" t="s">
        <v>119</v>
      </c>
      <c r="AU475" s="74">
        <v>3</v>
      </c>
      <c r="AV475" s="74">
        <v>3</v>
      </c>
      <c r="AW475" s="74">
        <v>0</v>
      </c>
      <c r="AX475" s="74">
        <v>0</v>
      </c>
      <c r="AY475" s="74">
        <v>3</v>
      </c>
      <c r="AZ475" s="74">
        <v>4</v>
      </c>
      <c r="BA475" s="74">
        <v>0</v>
      </c>
      <c r="BB475" s="74">
        <v>11</v>
      </c>
      <c r="BC475" s="74">
        <v>1</v>
      </c>
      <c r="BD475" s="67">
        <v>25</v>
      </c>
      <c r="BE475" s="76">
        <v>12</v>
      </c>
      <c r="BF475" s="74">
        <v>12</v>
      </c>
      <c r="BG475" s="74">
        <v>6</v>
      </c>
      <c r="BH475" s="74">
        <v>2</v>
      </c>
      <c r="BI475" s="74">
        <v>3</v>
      </c>
      <c r="BJ475" s="162" t="s">
        <v>273</v>
      </c>
      <c r="BK475" s="13" t="s">
        <v>119</v>
      </c>
      <c r="BL475" s="74">
        <v>0</v>
      </c>
      <c r="BM475" s="74">
        <v>213</v>
      </c>
      <c r="BN475" s="74">
        <v>16</v>
      </c>
      <c r="BO475" s="74">
        <v>0</v>
      </c>
      <c r="BP475" s="74">
        <v>0</v>
      </c>
      <c r="BQ475" s="74">
        <v>6</v>
      </c>
      <c r="BR475" s="74">
        <v>14</v>
      </c>
      <c r="BS475" s="74">
        <v>10</v>
      </c>
      <c r="BT475" s="74">
        <v>9</v>
      </c>
      <c r="BU475" s="162" t="s">
        <v>273</v>
      </c>
      <c r="BV475" s="13" t="s">
        <v>119</v>
      </c>
      <c r="BW475" s="74">
        <v>59</v>
      </c>
      <c r="BX475" s="74">
        <v>18</v>
      </c>
      <c r="BY475" s="74">
        <v>55</v>
      </c>
      <c r="BZ475" s="74">
        <v>18</v>
      </c>
      <c r="CA475" s="74">
        <v>23</v>
      </c>
      <c r="CB475" s="74">
        <v>8</v>
      </c>
      <c r="CC475" s="74">
        <v>0</v>
      </c>
      <c r="CD475" s="74">
        <v>0</v>
      </c>
      <c r="CE475" s="74">
        <v>0</v>
      </c>
      <c r="CF475" s="74">
        <v>0</v>
      </c>
      <c r="CG475" s="74">
        <v>0</v>
      </c>
      <c r="CH475" s="74">
        <v>0</v>
      </c>
      <c r="CI475" s="74">
        <v>9</v>
      </c>
      <c r="CJ475" s="74">
        <v>2</v>
      </c>
      <c r="CK475" s="74">
        <v>9</v>
      </c>
      <c r="CL475" s="74">
        <v>2</v>
      </c>
      <c r="CM475" s="74">
        <v>1</v>
      </c>
      <c r="CN475" s="74">
        <v>0</v>
      </c>
      <c r="CO475" s="162" t="s">
        <v>273</v>
      </c>
      <c r="CP475" s="13" t="s">
        <v>119</v>
      </c>
      <c r="CQ475" s="5">
        <v>14</v>
      </c>
      <c r="CR475" s="5">
        <v>2</v>
      </c>
      <c r="CS475" s="5">
        <v>0</v>
      </c>
      <c r="CT475" s="5">
        <v>11</v>
      </c>
      <c r="CU475" s="5">
        <v>0</v>
      </c>
      <c r="CV475" s="29">
        <v>27</v>
      </c>
      <c r="CW475" s="5">
        <v>13</v>
      </c>
      <c r="CX475" s="5">
        <v>6</v>
      </c>
      <c r="CY475" s="72">
        <v>7</v>
      </c>
      <c r="CZ475" s="5">
        <v>3</v>
      </c>
      <c r="DA475" s="162" t="s">
        <v>273</v>
      </c>
      <c r="DB475" s="13" t="s">
        <v>119</v>
      </c>
      <c r="DC475" s="74">
        <v>80</v>
      </c>
      <c r="DD475" s="74">
        <v>40</v>
      </c>
      <c r="DE475" s="74">
        <v>0</v>
      </c>
      <c r="DF475" s="74">
        <v>0</v>
      </c>
      <c r="DG475" s="74">
        <v>0</v>
      </c>
      <c r="DH475" s="74">
        <v>0</v>
      </c>
      <c r="DI475" s="74">
        <v>84</v>
      </c>
      <c r="DJ475" s="74">
        <v>0</v>
      </c>
      <c r="DK475" s="74">
        <v>0</v>
      </c>
      <c r="DL475" s="74">
        <v>0</v>
      </c>
      <c r="DM475" s="74">
        <v>0</v>
      </c>
      <c r="DN475" s="74">
        <v>0</v>
      </c>
      <c r="DO475" s="74">
        <v>0</v>
      </c>
      <c r="DP475" s="74">
        <v>0</v>
      </c>
      <c r="DQ475" s="74">
        <v>0</v>
      </c>
      <c r="DR475" s="135"/>
      <c r="DS475" s="138" t="s">
        <v>273</v>
      </c>
      <c r="DT475" s="138" t="s">
        <v>4569</v>
      </c>
      <c r="DU475" s="138">
        <v>68</v>
      </c>
      <c r="DV475" s="138">
        <v>24</v>
      </c>
      <c r="DW475" s="139">
        <v>474</v>
      </c>
      <c r="DX475" s="139">
        <v>204</v>
      </c>
    </row>
    <row r="476" spans="1:128">
      <c r="A476" s="162"/>
      <c r="B476" s="13" t="s">
        <v>120</v>
      </c>
      <c r="C476" s="74">
        <v>144</v>
      </c>
      <c r="D476" s="74">
        <v>63</v>
      </c>
      <c r="E476" s="74">
        <v>60</v>
      </c>
      <c r="F476" s="74">
        <v>26</v>
      </c>
      <c r="G476" s="74">
        <v>0</v>
      </c>
      <c r="H476" s="74">
        <v>0</v>
      </c>
      <c r="I476" s="74">
        <v>0</v>
      </c>
      <c r="J476" s="74">
        <v>0</v>
      </c>
      <c r="K476" s="74">
        <v>61</v>
      </c>
      <c r="L476" s="74">
        <v>20</v>
      </c>
      <c r="M476" s="74">
        <v>71</v>
      </c>
      <c r="N476" s="74">
        <v>34</v>
      </c>
      <c r="O476" s="74">
        <v>0</v>
      </c>
      <c r="P476" s="74">
        <v>0</v>
      </c>
      <c r="Q476" s="74">
        <v>0</v>
      </c>
      <c r="R476" s="74">
        <v>0</v>
      </c>
      <c r="S476" s="74">
        <v>58</v>
      </c>
      <c r="T476" s="74">
        <v>18</v>
      </c>
      <c r="U476" s="67">
        <v>394</v>
      </c>
      <c r="V476" s="67">
        <v>161</v>
      </c>
      <c r="W476" s="162"/>
      <c r="X476" s="13" t="s">
        <v>120</v>
      </c>
      <c r="Y476" s="74">
        <v>0</v>
      </c>
      <c r="Z476" s="74">
        <v>0</v>
      </c>
      <c r="AA476" s="74">
        <v>0</v>
      </c>
      <c r="AB476" s="74">
        <v>0</v>
      </c>
      <c r="AC476" s="74">
        <v>0</v>
      </c>
      <c r="AD476" s="74">
        <v>0</v>
      </c>
      <c r="AE476" s="74">
        <v>0</v>
      </c>
      <c r="AF476" s="74">
        <v>0</v>
      </c>
      <c r="AG476" s="74">
        <v>0</v>
      </c>
      <c r="AH476" s="74">
        <v>0</v>
      </c>
      <c r="AI476" s="74">
        <v>10</v>
      </c>
      <c r="AJ476" s="74">
        <v>5</v>
      </c>
      <c r="AK476" s="74">
        <v>0</v>
      </c>
      <c r="AL476" s="74">
        <v>0</v>
      </c>
      <c r="AM476" s="74">
        <v>0</v>
      </c>
      <c r="AN476" s="74">
        <v>0</v>
      </c>
      <c r="AO476" s="74">
        <v>14</v>
      </c>
      <c r="AP476" s="74">
        <v>5</v>
      </c>
      <c r="AQ476" s="67">
        <v>24</v>
      </c>
      <c r="AR476" s="67">
        <v>10</v>
      </c>
      <c r="AS476" s="162"/>
      <c r="AT476" s="13" t="s">
        <v>120</v>
      </c>
      <c r="AU476" s="74">
        <v>2</v>
      </c>
      <c r="AV476" s="74">
        <v>1</v>
      </c>
      <c r="AW476" s="74">
        <v>0</v>
      </c>
      <c r="AX476" s="74">
        <v>0</v>
      </c>
      <c r="AY476" s="74">
        <v>1</v>
      </c>
      <c r="AZ476" s="74">
        <v>1</v>
      </c>
      <c r="BA476" s="74">
        <v>0</v>
      </c>
      <c r="BB476" s="74">
        <v>0</v>
      </c>
      <c r="BC476" s="74">
        <v>1</v>
      </c>
      <c r="BD476" s="67">
        <v>6</v>
      </c>
      <c r="BE476" s="76">
        <v>6</v>
      </c>
      <c r="BF476" s="74">
        <v>2</v>
      </c>
      <c r="BG476" s="74">
        <v>6</v>
      </c>
      <c r="BH476" s="74">
        <v>0</v>
      </c>
      <c r="BI476" s="74">
        <v>1</v>
      </c>
      <c r="BJ476" s="162"/>
      <c r="BK476" s="13" t="s">
        <v>120</v>
      </c>
      <c r="BL476" s="74">
        <v>0</v>
      </c>
      <c r="BM476" s="74">
        <v>170</v>
      </c>
      <c r="BN476" s="74">
        <v>0</v>
      </c>
      <c r="BO476" s="74">
        <v>0</v>
      </c>
      <c r="BP476" s="74">
        <v>0</v>
      </c>
      <c r="BQ476" s="74">
        <v>7</v>
      </c>
      <c r="BR476" s="74">
        <v>6</v>
      </c>
      <c r="BS476" s="74">
        <v>4</v>
      </c>
      <c r="BT476" s="74">
        <v>4</v>
      </c>
      <c r="BU476" s="162"/>
      <c r="BV476" s="13" t="s">
        <v>120</v>
      </c>
      <c r="BW476" s="74">
        <v>50</v>
      </c>
      <c r="BX476" s="74">
        <v>20</v>
      </c>
      <c r="BY476" s="74">
        <v>50</v>
      </c>
      <c r="BZ476" s="74">
        <v>20</v>
      </c>
      <c r="CA476" s="74">
        <v>25</v>
      </c>
      <c r="CB476" s="74">
        <v>13</v>
      </c>
      <c r="CC476" s="74">
        <v>0</v>
      </c>
      <c r="CD476" s="74">
        <v>0</v>
      </c>
      <c r="CE476" s="74">
        <v>0</v>
      </c>
      <c r="CF476" s="74">
        <v>0</v>
      </c>
      <c r="CG476" s="74">
        <v>0</v>
      </c>
      <c r="CH476" s="74">
        <v>0</v>
      </c>
      <c r="CI476" s="74">
        <v>27</v>
      </c>
      <c r="CJ476" s="74">
        <v>12</v>
      </c>
      <c r="CK476" s="74">
        <v>27</v>
      </c>
      <c r="CL476" s="74">
        <v>12</v>
      </c>
      <c r="CM476" s="74">
        <v>12</v>
      </c>
      <c r="CN476" s="74">
        <v>9</v>
      </c>
      <c r="CO476" s="162"/>
      <c r="CP476" s="13" t="s">
        <v>120</v>
      </c>
      <c r="CQ476" s="5">
        <v>13</v>
      </c>
      <c r="CR476" s="5">
        <v>2</v>
      </c>
      <c r="CS476" s="5">
        <v>0</v>
      </c>
      <c r="CT476" s="5">
        <v>2</v>
      </c>
      <c r="CU476" s="5">
        <v>0</v>
      </c>
      <c r="CV476" s="29">
        <v>17</v>
      </c>
      <c r="CW476" s="5">
        <v>9</v>
      </c>
      <c r="CX476" s="5">
        <v>11</v>
      </c>
      <c r="CY476" s="72">
        <v>8</v>
      </c>
      <c r="CZ476" s="5">
        <v>5</v>
      </c>
      <c r="DA476" s="162"/>
      <c r="DB476" s="13" t="s">
        <v>120</v>
      </c>
      <c r="DC476" s="74">
        <v>92</v>
      </c>
      <c r="DD476" s="74">
        <v>79</v>
      </c>
      <c r="DE476" s="74">
        <v>0</v>
      </c>
      <c r="DF476" s="74">
        <v>0</v>
      </c>
      <c r="DG476" s="74">
        <v>0</v>
      </c>
      <c r="DH476" s="74">
        <v>0</v>
      </c>
      <c r="DI476" s="74">
        <v>139</v>
      </c>
      <c r="DJ476" s="74">
        <v>0</v>
      </c>
      <c r="DK476" s="74">
        <v>0</v>
      </c>
      <c r="DL476" s="74">
        <v>0</v>
      </c>
      <c r="DM476" s="74">
        <v>0</v>
      </c>
      <c r="DN476" s="74">
        <v>0</v>
      </c>
      <c r="DO476" s="74">
        <v>0</v>
      </c>
      <c r="DP476" s="74">
        <v>0</v>
      </c>
      <c r="DQ476" s="74">
        <v>0</v>
      </c>
      <c r="DR476" s="135"/>
      <c r="DS476" s="138" t="s">
        <v>273</v>
      </c>
      <c r="DT476" s="138" t="s">
        <v>4570</v>
      </c>
      <c r="DU476" s="138">
        <v>77</v>
      </c>
      <c r="DV476" s="138">
        <v>37</v>
      </c>
      <c r="DW476" s="139">
        <v>340</v>
      </c>
      <c r="DX476" s="139">
        <v>310</v>
      </c>
    </row>
    <row r="477" spans="1:128">
      <c r="A477" s="162"/>
      <c r="B477" s="103" t="s">
        <v>102</v>
      </c>
      <c r="C477" s="105">
        <v>250</v>
      </c>
      <c r="D477" s="105">
        <v>109</v>
      </c>
      <c r="E477" s="105">
        <v>141</v>
      </c>
      <c r="F477" s="105">
        <v>61</v>
      </c>
      <c r="G477" s="105">
        <v>0</v>
      </c>
      <c r="H477" s="105">
        <v>0</v>
      </c>
      <c r="I477" s="105">
        <v>0</v>
      </c>
      <c r="J477" s="105">
        <v>0</v>
      </c>
      <c r="K477" s="105">
        <v>83</v>
      </c>
      <c r="L477" s="105">
        <v>29</v>
      </c>
      <c r="M477" s="105">
        <v>207</v>
      </c>
      <c r="N477" s="105">
        <v>89</v>
      </c>
      <c r="O477" s="105">
        <v>0</v>
      </c>
      <c r="P477" s="105">
        <v>0</v>
      </c>
      <c r="Q477" s="105">
        <v>11</v>
      </c>
      <c r="R477" s="105">
        <v>3</v>
      </c>
      <c r="S477" s="105">
        <v>59</v>
      </c>
      <c r="T477" s="105">
        <v>18</v>
      </c>
      <c r="U477" s="105">
        <v>751</v>
      </c>
      <c r="V477" s="105">
        <v>309</v>
      </c>
      <c r="W477" s="162"/>
      <c r="X477" s="103" t="s">
        <v>102</v>
      </c>
      <c r="Y477" s="105">
        <v>2</v>
      </c>
      <c r="Z477" s="105">
        <v>1</v>
      </c>
      <c r="AA477" s="105">
        <v>1</v>
      </c>
      <c r="AB477" s="105">
        <v>0</v>
      </c>
      <c r="AC477" s="105">
        <v>0</v>
      </c>
      <c r="AD477" s="105">
        <v>0</v>
      </c>
      <c r="AE477" s="105">
        <v>0</v>
      </c>
      <c r="AF477" s="105">
        <v>0</v>
      </c>
      <c r="AG477" s="105">
        <v>2</v>
      </c>
      <c r="AH477" s="105">
        <v>0</v>
      </c>
      <c r="AI477" s="105">
        <v>19</v>
      </c>
      <c r="AJ477" s="105">
        <v>10</v>
      </c>
      <c r="AK477" s="105">
        <v>0</v>
      </c>
      <c r="AL477" s="105">
        <v>0</v>
      </c>
      <c r="AM477" s="105">
        <v>3</v>
      </c>
      <c r="AN477" s="105">
        <v>0</v>
      </c>
      <c r="AO477" s="105">
        <v>15</v>
      </c>
      <c r="AP477" s="105">
        <v>5</v>
      </c>
      <c r="AQ477" s="105">
        <v>42</v>
      </c>
      <c r="AR477" s="105">
        <v>16</v>
      </c>
      <c r="AS477" s="162"/>
      <c r="AT477" s="103" t="s">
        <v>102</v>
      </c>
      <c r="AU477" s="105">
        <v>5</v>
      </c>
      <c r="AV477" s="105">
        <v>4</v>
      </c>
      <c r="AW477" s="105">
        <v>0</v>
      </c>
      <c r="AX477" s="105">
        <v>0</v>
      </c>
      <c r="AY477" s="105">
        <v>4</v>
      </c>
      <c r="AZ477" s="105">
        <v>5</v>
      </c>
      <c r="BA477" s="105">
        <v>0</v>
      </c>
      <c r="BB477" s="105">
        <v>11</v>
      </c>
      <c r="BC477" s="105">
        <v>2</v>
      </c>
      <c r="BD477" s="105">
        <v>31</v>
      </c>
      <c r="BE477" s="105">
        <v>18</v>
      </c>
      <c r="BF477" s="105">
        <v>14</v>
      </c>
      <c r="BG477" s="105">
        <v>12</v>
      </c>
      <c r="BH477" s="105">
        <v>2</v>
      </c>
      <c r="BI477" s="105">
        <v>4</v>
      </c>
      <c r="BJ477" s="162"/>
      <c r="BK477" s="103" t="s">
        <v>102</v>
      </c>
      <c r="BL477" s="105">
        <v>0</v>
      </c>
      <c r="BM477" s="105">
        <v>383</v>
      </c>
      <c r="BN477" s="105">
        <v>16</v>
      </c>
      <c r="BO477" s="105">
        <v>0</v>
      </c>
      <c r="BP477" s="105">
        <v>0</v>
      </c>
      <c r="BQ477" s="105">
        <v>13</v>
      </c>
      <c r="BR477" s="105">
        <v>20</v>
      </c>
      <c r="BS477" s="105">
        <v>14</v>
      </c>
      <c r="BT477" s="105">
        <v>13</v>
      </c>
      <c r="BU477" s="162"/>
      <c r="BV477" s="103" t="s">
        <v>102</v>
      </c>
      <c r="BW477" s="105">
        <v>109</v>
      </c>
      <c r="BX477" s="105">
        <v>38</v>
      </c>
      <c r="BY477" s="105">
        <v>105</v>
      </c>
      <c r="BZ477" s="105">
        <v>38</v>
      </c>
      <c r="CA477" s="105">
        <v>48</v>
      </c>
      <c r="CB477" s="105">
        <v>21</v>
      </c>
      <c r="CC477" s="105">
        <v>0</v>
      </c>
      <c r="CD477" s="105">
        <v>0</v>
      </c>
      <c r="CE477" s="105">
        <v>0</v>
      </c>
      <c r="CF477" s="105">
        <v>0</v>
      </c>
      <c r="CG477" s="105">
        <v>0</v>
      </c>
      <c r="CH477" s="105">
        <v>0</v>
      </c>
      <c r="CI477" s="105">
        <v>36</v>
      </c>
      <c r="CJ477" s="105">
        <v>14</v>
      </c>
      <c r="CK477" s="105">
        <v>36</v>
      </c>
      <c r="CL477" s="105">
        <v>14</v>
      </c>
      <c r="CM477" s="105">
        <v>13</v>
      </c>
      <c r="CN477" s="105">
        <v>9</v>
      </c>
      <c r="CO477" s="162"/>
      <c r="CP477" s="105" t="s">
        <v>102</v>
      </c>
      <c r="CQ477" s="105">
        <v>27</v>
      </c>
      <c r="CR477" s="105">
        <v>4</v>
      </c>
      <c r="CS477" s="105">
        <v>0</v>
      </c>
      <c r="CT477" s="105">
        <v>13</v>
      </c>
      <c r="CU477" s="105">
        <v>0</v>
      </c>
      <c r="CV477" s="105">
        <v>44</v>
      </c>
      <c r="CW477" s="105">
        <v>22</v>
      </c>
      <c r="CX477" s="105">
        <v>17</v>
      </c>
      <c r="CY477" s="105">
        <v>15</v>
      </c>
      <c r="CZ477" s="105">
        <v>8</v>
      </c>
      <c r="DA477" s="162"/>
      <c r="DB477" s="103" t="s">
        <v>102</v>
      </c>
      <c r="DC477" s="105">
        <v>172</v>
      </c>
      <c r="DD477" s="105">
        <v>119</v>
      </c>
      <c r="DE477" s="105">
        <v>0</v>
      </c>
      <c r="DF477" s="105">
        <v>0</v>
      </c>
      <c r="DG477" s="105">
        <v>0</v>
      </c>
      <c r="DH477" s="105">
        <v>0</v>
      </c>
      <c r="DI477" s="105">
        <v>223</v>
      </c>
      <c r="DJ477" s="105">
        <v>0</v>
      </c>
      <c r="DK477" s="105">
        <v>0</v>
      </c>
      <c r="DL477" s="105">
        <v>0</v>
      </c>
      <c r="DM477" s="105">
        <v>0</v>
      </c>
      <c r="DN477" s="105">
        <v>0</v>
      </c>
      <c r="DO477" s="105">
        <v>0</v>
      </c>
      <c r="DP477" s="105">
        <v>0</v>
      </c>
      <c r="DQ477" s="105">
        <v>0</v>
      </c>
      <c r="DR477" s="135"/>
      <c r="DS477" s="138" t="s">
        <v>273</v>
      </c>
      <c r="DT477" s="138" t="s">
        <v>4571</v>
      </c>
      <c r="DU477" s="138">
        <v>145</v>
      </c>
      <c r="DV477" s="138">
        <v>61</v>
      </c>
      <c r="DW477" s="139">
        <v>814</v>
      </c>
      <c r="DX477" s="139">
        <v>514</v>
      </c>
    </row>
    <row r="478" spans="1:128">
      <c r="A478" s="162" t="s">
        <v>274</v>
      </c>
      <c r="B478" s="13" t="s">
        <v>119</v>
      </c>
      <c r="C478" s="74">
        <v>525</v>
      </c>
      <c r="D478" s="74">
        <v>212</v>
      </c>
      <c r="E478" s="74">
        <v>327</v>
      </c>
      <c r="F478" s="74">
        <v>142</v>
      </c>
      <c r="G478" s="74">
        <v>0</v>
      </c>
      <c r="H478" s="74">
        <v>0</v>
      </c>
      <c r="I478" s="74">
        <v>13</v>
      </c>
      <c r="J478" s="74">
        <v>6</v>
      </c>
      <c r="K478" s="74">
        <v>31</v>
      </c>
      <c r="L478" s="74">
        <v>10</v>
      </c>
      <c r="M478" s="74">
        <v>389</v>
      </c>
      <c r="N478" s="74">
        <v>166</v>
      </c>
      <c r="O478" s="74">
        <v>0</v>
      </c>
      <c r="P478" s="74">
        <v>0</v>
      </c>
      <c r="Q478" s="74">
        <v>17</v>
      </c>
      <c r="R478" s="74">
        <v>5</v>
      </c>
      <c r="S478" s="74">
        <v>0</v>
      </c>
      <c r="T478" s="74">
        <v>0</v>
      </c>
      <c r="U478" s="67">
        <v>1302</v>
      </c>
      <c r="V478" s="67">
        <v>541</v>
      </c>
      <c r="W478" s="162" t="s">
        <v>274</v>
      </c>
      <c r="X478" s="13" t="s">
        <v>119</v>
      </c>
      <c r="Y478" s="74">
        <v>0</v>
      </c>
      <c r="Z478" s="74">
        <v>0</v>
      </c>
      <c r="AA478" s="74">
        <v>1</v>
      </c>
      <c r="AB478" s="74">
        <v>1</v>
      </c>
      <c r="AC478" s="74">
        <v>0</v>
      </c>
      <c r="AD478" s="74">
        <v>0</v>
      </c>
      <c r="AE478" s="74">
        <v>0</v>
      </c>
      <c r="AF478" s="74">
        <v>0</v>
      </c>
      <c r="AG478" s="74">
        <v>0</v>
      </c>
      <c r="AH478" s="74">
        <v>0</v>
      </c>
      <c r="AI478" s="74">
        <v>143</v>
      </c>
      <c r="AJ478" s="74">
        <v>53</v>
      </c>
      <c r="AK478" s="74">
        <v>0</v>
      </c>
      <c r="AL478" s="74">
        <v>0</v>
      </c>
      <c r="AM478" s="74">
        <v>6</v>
      </c>
      <c r="AN478" s="74">
        <v>2</v>
      </c>
      <c r="AO478" s="74">
        <v>0</v>
      </c>
      <c r="AP478" s="74">
        <v>0</v>
      </c>
      <c r="AQ478" s="67">
        <v>150</v>
      </c>
      <c r="AR478" s="67">
        <v>56</v>
      </c>
      <c r="AS478" s="162" t="s">
        <v>274</v>
      </c>
      <c r="AT478" s="13" t="s">
        <v>119</v>
      </c>
      <c r="AU478" s="74">
        <v>7</v>
      </c>
      <c r="AV478" s="74">
        <v>5</v>
      </c>
      <c r="AW478" s="74">
        <v>0</v>
      </c>
      <c r="AX478" s="74">
        <v>1</v>
      </c>
      <c r="AY478" s="74">
        <v>2</v>
      </c>
      <c r="AZ478" s="74">
        <v>6</v>
      </c>
      <c r="BA478" s="74">
        <v>0</v>
      </c>
      <c r="BB478" s="74">
        <v>1</v>
      </c>
      <c r="BC478" s="74">
        <v>0</v>
      </c>
      <c r="BD478" s="67">
        <v>22</v>
      </c>
      <c r="BE478" s="76">
        <v>19</v>
      </c>
      <c r="BF478" s="74">
        <v>8</v>
      </c>
      <c r="BG478" s="74">
        <v>0</v>
      </c>
      <c r="BH478" s="74">
        <v>0</v>
      </c>
      <c r="BI478" s="74">
        <v>4</v>
      </c>
      <c r="BJ478" s="162" t="s">
        <v>274</v>
      </c>
      <c r="BK478" s="13" t="s">
        <v>119</v>
      </c>
      <c r="BL478" s="74">
        <v>0</v>
      </c>
      <c r="BM478" s="74">
        <v>416</v>
      </c>
      <c r="BN478" s="74">
        <v>10</v>
      </c>
      <c r="BO478" s="74">
        <v>5</v>
      </c>
      <c r="BP478" s="74">
        <v>0</v>
      </c>
      <c r="BQ478" s="74">
        <v>6</v>
      </c>
      <c r="BR478" s="74">
        <v>18</v>
      </c>
      <c r="BS478" s="74">
        <v>12</v>
      </c>
      <c r="BT478" s="74">
        <v>12</v>
      </c>
      <c r="BU478" s="162" t="s">
        <v>274</v>
      </c>
      <c r="BV478" s="13" t="s">
        <v>119</v>
      </c>
      <c r="BW478" s="74">
        <v>210</v>
      </c>
      <c r="BX478" s="74">
        <v>88</v>
      </c>
      <c r="BY478" s="74">
        <v>210</v>
      </c>
      <c r="BZ478" s="74">
        <v>88</v>
      </c>
      <c r="CA478" s="74">
        <v>57</v>
      </c>
      <c r="CB478" s="74">
        <v>29</v>
      </c>
      <c r="CC478" s="74">
        <v>0</v>
      </c>
      <c r="CD478" s="74">
        <v>0</v>
      </c>
      <c r="CE478" s="74">
        <v>0</v>
      </c>
      <c r="CF478" s="74">
        <v>0</v>
      </c>
      <c r="CG478" s="74">
        <v>0</v>
      </c>
      <c r="CH478" s="74">
        <v>0</v>
      </c>
      <c r="CI478" s="74">
        <v>11</v>
      </c>
      <c r="CJ478" s="74">
        <v>5</v>
      </c>
      <c r="CK478" s="74">
        <v>11</v>
      </c>
      <c r="CL478" s="74">
        <v>5</v>
      </c>
      <c r="CM478" s="74">
        <v>5</v>
      </c>
      <c r="CN478" s="74">
        <v>3</v>
      </c>
      <c r="CO478" s="162" t="s">
        <v>274</v>
      </c>
      <c r="CP478" s="13" t="s">
        <v>119</v>
      </c>
      <c r="CQ478" s="5">
        <v>1</v>
      </c>
      <c r="CR478" s="5">
        <v>16</v>
      </c>
      <c r="CS478" s="5">
        <v>0</v>
      </c>
      <c r="CT478" s="5">
        <v>25</v>
      </c>
      <c r="CU478" s="5">
        <v>0</v>
      </c>
      <c r="CV478" s="29">
        <v>42</v>
      </c>
      <c r="CW478" s="5">
        <v>10</v>
      </c>
      <c r="CX478" s="5">
        <v>2</v>
      </c>
      <c r="CY478" s="72">
        <v>9</v>
      </c>
      <c r="CZ478" s="5">
        <v>3</v>
      </c>
      <c r="DA478" s="162" t="s">
        <v>274</v>
      </c>
      <c r="DB478" s="13" t="s">
        <v>119</v>
      </c>
      <c r="DC478" s="74">
        <v>55</v>
      </c>
      <c r="DD478" s="74">
        <v>55</v>
      </c>
      <c r="DE478" s="74">
        <v>0</v>
      </c>
      <c r="DF478" s="74">
        <v>0</v>
      </c>
      <c r="DG478" s="74">
        <v>0</v>
      </c>
      <c r="DH478" s="74">
        <v>0</v>
      </c>
      <c r="DI478" s="74">
        <v>55</v>
      </c>
      <c r="DJ478" s="74">
        <v>0</v>
      </c>
      <c r="DK478" s="74">
        <v>0</v>
      </c>
      <c r="DL478" s="74">
        <v>0</v>
      </c>
      <c r="DM478" s="74">
        <v>0</v>
      </c>
      <c r="DN478" s="74">
        <v>0</v>
      </c>
      <c r="DO478" s="74">
        <v>38</v>
      </c>
      <c r="DP478" s="74">
        <v>0</v>
      </c>
      <c r="DQ478" s="74">
        <v>30</v>
      </c>
      <c r="DR478" s="135"/>
      <c r="DS478" s="138" t="s">
        <v>274</v>
      </c>
      <c r="DT478" s="138" t="s">
        <v>4572</v>
      </c>
      <c r="DU478" s="138">
        <v>221</v>
      </c>
      <c r="DV478" s="138">
        <v>62</v>
      </c>
      <c r="DW478" s="139">
        <v>882</v>
      </c>
      <c r="DX478" s="139">
        <v>165</v>
      </c>
    </row>
    <row r="479" spans="1:128">
      <c r="A479" s="162"/>
      <c r="B479" s="13" t="s">
        <v>120</v>
      </c>
      <c r="C479" s="74">
        <v>133</v>
      </c>
      <c r="D479" s="74">
        <v>55</v>
      </c>
      <c r="E479" s="74">
        <v>57</v>
      </c>
      <c r="F479" s="74">
        <v>20</v>
      </c>
      <c r="G479" s="74">
        <v>0</v>
      </c>
      <c r="H479" s="74">
        <v>0</v>
      </c>
      <c r="I479" s="74">
        <v>22</v>
      </c>
      <c r="J479" s="74">
        <v>5</v>
      </c>
      <c r="K479" s="74">
        <v>0</v>
      </c>
      <c r="L479" s="74">
        <v>0</v>
      </c>
      <c r="M479" s="74">
        <v>97</v>
      </c>
      <c r="N479" s="74">
        <v>43</v>
      </c>
      <c r="O479" s="74">
        <v>0</v>
      </c>
      <c r="P479" s="74">
        <v>0</v>
      </c>
      <c r="Q479" s="74">
        <v>26</v>
      </c>
      <c r="R479" s="74">
        <v>7</v>
      </c>
      <c r="S479" s="74">
        <v>0</v>
      </c>
      <c r="T479" s="74">
        <v>0</v>
      </c>
      <c r="U479" s="67">
        <v>335</v>
      </c>
      <c r="V479" s="67">
        <v>130</v>
      </c>
      <c r="W479" s="162"/>
      <c r="X479" s="13" t="s">
        <v>120</v>
      </c>
      <c r="Y479" s="74">
        <v>0</v>
      </c>
      <c r="Z479" s="74">
        <v>0</v>
      </c>
      <c r="AA479" s="74">
        <v>2</v>
      </c>
      <c r="AB479" s="74">
        <v>0</v>
      </c>
      <c r="AC479" s="74">
        <v>0</v>
      </c>
      <c r="AD479" s="74">
        <v>0</v>
      </c>
      <c r="AE479" s="74">
        <v>0</v>
      </c>
      <c r="AF479" s="74">
        <v>0</v>
      </c>
      <c r="AG479" s="74">
        <v>0</v>
      </c>
      <c r="AH479" s="74">
        <v>0</v>
      </c>
      <c r="AI479" s="74">
        <v>46</v>
      </c>
      <c r="AJ479" s="74">
        <v>20</v>
      </c>
      <c r="AK479" s="74">
        <v>0</v>
      </c>
      <c r="AL479" s="74">
        <v>0</v>
      </c>
      <c r="AM479" s="74">
        <v>11</v>
      </c>
      <c r="AN479" s="74">
        <v>2</v>
      </c>
      <c r="AO479" s="74">
        <v>0</v>
      </c>
      <c r="AP479" s="74">
        <v>0</v>
      </c>
      <c r="AQ479" s="67">
        <v>59</v>
      </c>
      <c r="AR479" s="67">
        <v>22</v>
      </c>
      <c r="AS479" s="162"/>
      <c r="AT479" s="13" t="s">
        <v>120</v>
      </c>
      <c r="AU479" s="74">
        <v>2</v>
      </c>
      <c r="AV479" s="74">
        <v>1</v>
      </c>
      <c r="AW479" s="74">
        <v>0</v>
      </c>
      <c r="AX479" s="74">
        <v>1</v>
      </c>
      <c r="AY479" s="74">
        <v>0</v>
      </c>
      <c r="AZ479" s="74">
        <v>2</v>
      </c>
      <c r="BA479" s="74">
        <v>0</v>
      </c>
      <c r="BB479" s="74">
        <v>1</v>
      </c>
      <c r="BC479" s="74">
        <v>0</v>
      </c>
      <c r="BD479" s="67">
        <v>7</v>
      </c>
      <c r="BE479" s="76">
        <v>14</v>
      </c>
      <c r="BF479" s="74">
        <v>14</v>
      </c>
      <c r="BG479" s="74">
        <v>13</v>
      </c>
      <c r="BH479" s="74">
        <v>0</v>
      </c>
      <c r="BI479" s="74">
        <v>1</v>
      </c>
      <c r="BJ479" s="162"/>
      <c r="BK479" s="13" t="s">
        <v>120</v>
      </c>
      <c r="BL479" s="74">
        <v>0</v>
      </c>
      <c r="BM479" s="74">
        <v>175</v>
      </c>
      <c r="BN479" s="74">
        <v>0</v>
      </c>
      <c r="BO479" s="74">
        <v>0</v>
      </c>
      <c r="BP479" s="74">
        <v>0</v>
      </c>
      <c r="BQ479" s="74">
        <v>5</v>
      </c>
      <c r="BR479" s="74">
        <v>14</v>
      </c>
      <c r="BS479" s="74">
        <v>14</v>
      </c>
      <c r="BT479" s="74">
        <v>14</v>
      </c>
      <c r="BU479" s="162"/>
      <c r="BV479" s="13" t="s">
        <v>120</v>
      </c>
      <c r="BW479" s="74">
        <v>39</v>
      </c>
      <c r="BX479" s="74">
        <v>19</v>
      </c>
      <c r="BY479" s="74">
        <v>38</v>
      </c>
      <c r="BZ479" s="74">
        <v>19</v>
      </c>
      <c r="CA479" s="74">
        <v>11</v>
      </c>
      <c r="CB479" s="74">
        <v>6</v>
      </c>
      <c r="CC479" s="74">
        <v>0</v>
      </c>
      <c r="CD479" s="74">
        <v>0</v>
      </c>
      <c r="CE479" s="74">
        <v>0</v>
      </c>
      <c r="CF479" s="74">
        <v>0</v>
      </c>
      <c r="CG479" s="74">
        <v>0</v>
      </c>
      <c r="CH479" s="74">
        <v>0</v>
      </c>
      <c r="CI479" s="74">
        <v>22</v>
      </c>
      <c r="CJ479" s="74">
        <v>3</v>
      </c>
      <c r="CK479" s="74">
        <v>21</v>
      </c>
      <c r="CL479" s="74">
        <v>3</v>
      </c>
      <c r="CM479" s="74">
        <v>9</v>
      </c>
      <c r="CN479" s="74">
        <v>2</v>
      </c>
      <c r="CO479" s="162"/>
      <c r="CP479" s="13" t="s">
        <v>120</v>
      </c>
      <c r="CQ479" s="5">
        <v>6</v>
      </c>
      <c r="CR479" s="5">
        <v>2</v>
      </c>
      <c r="CS479" s="5">
        <v>0</v>
      </c>
      <c r="CT479" s="5">
        <v>7</v>
      </c>
      <c r="CU479" s="5">
        <v>0</v>
      </c>
      <c r="CV479" s="29">
        <v>15</v>
      </c>
      <c r="CW479" s="5">
        <v>6</v>
      </c>
      <c r="CX479" s="5">
        <v>5</v>
      </c>
      <c r="CY479" s="72">
        <v>7</v>
      </c>
      <c r="CZ479" s="5">
        <v>1</v>
      </c>
      <c r="DA479" s="162"/>
      <c r="DB479" s="13" t="s">
        <v>120</v>
      </c>
      <c r="DC479" s="74">
        <v>42</v>
      </c>
      <c r="DD479" s="74">
        <v>62</v>
      </c>
      <c r="DE479" s="74">
        <v>54</v>
      </c>
      <c r="DF479" s="74">
        <v>0</v>
      </c>
      <c r="DG479" s="74">
        <v>107</v>
      </c>
      <c r="DH479" s="74">
        <v>8</v>
      </c>
      <c r="DI479" s="74">
        <v>99</v>
      </c>
      <c r="DJ479" s="74">
        <v>52</v>
      </c>
      <c r="DK479" s="74">
        <v>46</v>
      </c>
      <c r="DL479" s="74">
        <v>3</v>
      </c>
      <c r="DM479" s="74">
        <v>0</v>
      </c>
      <c r="DN479" s="74">
        <v>11</v>
      </c>
      <c r="DO479" s="74">
        <v>0</v>
      </c>
      <c r="DP479" s="74">
        <v>0</v>
      </c>
      <c r="DQ479" s="74">
        <v>124</v>
      </c>
      <c r="DR479" s="135"/>
      <c r="DS479" s="138" t="s">
        <v>274</v>
      </c>
      <c r="DT479" s="138" t="s">
        <v>4573</v>
      </c>
      <c r="DU479" s="138">
        <v>61</v>
      </c>
      <c r="DV479" s="138">
        <v>20</v>
      </c>
      <c r="DW479" s="139">
        <v>350</v>
      </c>
      <c r="DX479" s="139">
        <v>473</v>
      </c>
    </row>
    <row r="480" spans="1:128">
      <c r="A480" s="162"/>
      <c r="B480" s="103" t="s">
        <v>102</v>
      </c>
      <c r="C480" s="105">
        <v>658</v>
      </c>
      <c r="D480" s="105">
        <v>267</v>
      </c>
      <c r="E480" s="105">
        <v>384</v>
      </c>
      <c r="F480" s="105">
        <v>162</v>
      </c>
      <c r="G480" s="105">
        <v>0</v>
      </c>
      <c r="H480" s="105">
        <v>0</v>
      </c>
      <c r="I480" s="105">
        <v>35</v>
      </c>
      <c r="J480" s="105">
        <v>11</v>
      </c>
      <c r="K480" s="105">
        <v>31</v>
      </c>
      <c r="L480" s="105">
        <v>10</v>
      </c>
      <c r="M480" s="105">
        <v>486</v>
      </c>
      <c r="N480" s="105">
        <v>209</v>
      </c>
      <c r="O480" s="105">
        <v>0</v>
      </c>
      <c r="P480" s="105">
        <v>0</v>
      </c>
      <c r="Q480" s="105">
        <v>43</v>
      </c>
      <c r="R480" s="105">
        <v>12</v>
      </c>
      <c r="S480" s="105">
        <v>0</v>
      </c>
      <c r="T480" s="105">
        <v>0</v>
      </c>
      <c r="U480" s="105">
        <v>1637</v>
      </c>
      <c r="V480" s="105">
        <v>671</v>
      </c>
      <c r="W480" s="162"/>
      <c r="X480" s="103" t="s">
        <v>102</v>
      </c>
      <c r="Y480" s="105">
        <v>0</v>
      </c>
      <c r="Z480" s="105">
        <v>0</v>
      </c>
      <c r="AA480" s="105">
        <v>3</v>
      </c>
      <c r="AB480" s="105">
        <v>1</v>
      </c>
      <c r="AC480" s="105">
        <v>0</v>
      </c>
      <c r="AD480" s="105">
        <v>0</v>
      </c>
      <c r="AE480" s="105">
        <v>0</v>
      </c>
      <c r="AF480" s="105">
        <v>0</v>
      </c>
      <c r="AG480" s="105">
        <v>0</v>
      </c>
      <c r="AH480" s="105">
        <v>0</v>
      </c>
      <c r="AI480" s="105">
        <v>189</v>
      </c>
      <c r="AJ480" s="105">
        <v>73</v>
      </c>
      <c r="AK480" s="105">
        <v>0</v>
      </c>
      <c r="AL480" s="105">
        <v>0</v>
      </c>
      <c r="AM480" s="105">
        <v>17</v>
      </c>
      <c r="AN480" s="105">
        <v>4</v>
      </c>
      <c r="AO480" s="105">
        <v>0</v>
      </c>
      <c r="AP480" s="105">
        <v>0</v>
      </c>
      <c r="AQ480" s="105">
        <v>209</v>
      </c>
      <c r="AR480" s="105">
        <v>78</v>
      </c>
      <c r="AS480" s="162"/>
      <c r="AT480" s="103" t="s">
        <v>102</v>
      </c>
      <c r="AU480" s="105">
        <v>9</v>
      </c>
      <c r="AV480" s="105">
        <v>6</v>
      </c>
      <c r="AW480" s="105">
        <v>0</v>
      </c>
      <c r="AX480" s="105">
        <v>2</v>
      </c>
      <c r="AY480" s="105">
        <v>2</v>
      </c>
      <c r="AZ480" s="105">
        <v>8</v>
      </c>
      <c r="BA480" s="105">
        <v>0</v>
      </c>
      <c r="BB480" s="105">
        <v>2</v>
      </c>
      <c r="BC480" s="105">
        <v>0</v>
      </c>
      <c r="BD480" s="105">
        <v>29</v>
      </c>
      <c r="BE480" s="105">
        <v>33</v>
      </c>
      <c r="BF480" s="105">
        <v>22</v>
      </c>
      <c r="BG480" s="105">
        <v>13</v>
      </c>
      <c r="BH480" s="105">
        <v>0</v>
      </c>
      <c r="BI480" s="105">
        <v>5</v>
      </c>
      <c r="BJ480" s="162"/>
      <c r="BK480" s="103" t="s">
        <v>102</v>
      </c>
      <c r="BL480" s="105">
        <v>0</v>
      </c>
      <c r="BM480" s="105">
        <v>591</v>
      </c>
      <c r="BN480" s="105">
        <v>10</v>
      </c>
      <c r="BO480" s="105">
        <v>5</v>
      </c>
      <c r="BP480" s="105">
        <v>0</v>
      </c>
      <c r="BQ480" s="105">
        <v>11</v>
      </c>
      <c r="BR480" s="105">
        <v>32</v>
      </c>
      <c r="BS480" s="105">
        <v>26</v>
      </c>
      <c r="BT480" s="105">
        <v>26</v>
      </c>
      <c r="BU480" s="162"/>
      <c r="BV480" s="103" t="s">
        <v>102</v>
      </c>
      <c r="BW480" s="105">
        <v>249</v>
      </c>
      <c r="BX480" s="105">
        <v>107</v>
      </c>
      <c r="BY480" s="105">
        <v>248</v>
      </c>
      <c r="BZ480" s="105">
        <v>107</v>
      </c>
      <c r="CA480" s="105">
        <v>68</v>
      </c>
      <c r="CB480" s="105">
        <v>35</v>
      </c>
      <c r="CC480" s="105">
        <v>0</v>
      </c>
      <c r="CD480" s="105">
        <v>0</v>
      </c>
      <c r="CE480" s="105">
        <v>0</v>
      </c>
      <c r="CF480" s="105">
        <v>0</v>
      </c>
      <c r="CG480" s="105">
        <v>0</v>
      </c>
      <c r="CH480" s="105">
        <v>0</v>
      </c>
      <c r="CI480" s="105">
        <v>33</v>
      </c>
      <c r="CJ480" s="105">
        <v>8</v>
      </c>
      <c r="CK480" s="105">
        <v>32</v>
      </c>
      <c r="CL480" s="105">
        <v>8</v>
      </c>
      <c r="CM480" s="105">
        <v>14</v>
      </c>
      <c r="CN480" s="105">
        <v>5</v>
      </c>
      <c r="CO480" s="162"/>
      <c r="CP480" s="105" t="s">
        <v>102</v>
      </c>
      <c r="CQ480" s="105">
        <v>7</v>
      </c>
      <c r="CR480" s="105">
        <v>18</v>
      </c>
      <c r="CS480" s="105">
        <v>0</v>
      </c>
      <c r="CT480" s="105">
        <v>32</v>
      </c>
      <c r="CU480" s="105">
        <v>0</v>
      </c>
      <c r="CV480" s="105">
        <v>57</v>
      </c>
      <c r="CW480" s="105">
        <v>16</v>
      </c>
      <c r="CX480" s="105">
        <v>7</v>
      </c>
      <c r="CY480" s="105">
        <v>16</v>
      </c>
      <c r="CZ480" s="105">
        <v>4</v>
      </c>
      <c r="DA480" s="162"/>
      <c r="DB480" s="103" t="s">
        <v>102</v>
      </c>
      <c r="DC480" s="105">
        <v>97</v>
      </c>
      <c r="DD480" s="105">
        <v>117</v>
      </c>
      <c r="DE480" s="105">
        <v>54</v>
      </c>
      <c r="DF480" s="105">
        <v>0</v>
      </c>
      <c r="DG480" s="105">
        <v>107</v>
      </c>
      <c r="DH480" s="105">
        <v>8</v>
      </c>
      <c r="DI480" s="105">
        <v>154</v>
      </c>
      <c r="DJ480" s="105">
        <v>52</v>
      </c>
      <c r="DK480" s="105">
        <v>46</v>
      </c>
      <c r="DL480" s="105">
        <v>3</v>
      </c>
      <c r="DM480" s="105">
        <v>0</v>
      </c>
      <c r="DN480" s="105">
        <v>11</v>
      </c>
      <c r="DO480" s="105">
        <v>38</v>
      </c>
      <c r="DP480" s="105">
        <v>0</v>
      </c>
      <c r="DQ480" s="105">
        <v>154</v>
      </c>
      <c r="DR480" s="135"/>
      <c r="DS480" s="138" t="s">
        <v>274</v>
      </c>
      <c r="DT480" s="138" t="s">
        <v>4574</v>
      </c>
      <c r="DU480" s="138">
        <v>282</v>
      </c>
      <c r="DV480" s="138">
        <v>82</v>
      </c>
      <c r="DW480" s="139">
        <v>1232</v>
      </c>
      <c r="DX480" s="139">
        <v>638</v>
      </c>
    </row>
    <row r="481" spans="1:128">
      <c r="A481" s="162" t="s">
        <v>275</v>
      </c>
      <c r="B481" s="13" t="s">
        <v>119</v>
      </c>
      <c r="C481" s="74">
        <v>863</v>
      </c>
      <c r="D481" s="74">
        <v>366</v>
      </c>
      <c r="E481" s="74">
        <v>250</v>
      </c>
      <c r="F481" s="74">
        <v>97</v>
      </c>
      <c r="G481" s="74">
        <v>64</v>
      </c>
      <c r="H481" s="74">
        <v>27</v>
      </c>
      <c r="I481" s="74">
        <v>54</v>
      </c>
      <c r="J481" s="74">
        <v>19</v>
      </c>
      <c r="K481" s="74">
        <v>230</v>
      </c>
      <c r="L481" s="74">
        <v>60</v>
      </c>
      <c r="M481" s="74">
        <v>405</v>
      </c>
      <c r="N481" s="74">
        <v>155</v>
      </c>
      <c r="O481" s="74">
        <v>0</v>
      </c>
      <c r="P481" s="74">
        <v>0</v>
      </c>
      <c r="Q481" s="74">
        <v>59</v>
      </c>
      <c r="R481" s="74">
        <v>13</v>
      </c>
      <c r="S481" s="74">
        <v>0</v>
      </c>
      <c r="T481" s="74">
        <v>0</v>
      </c>
      <c r="U481" s="67">
        <v>1925</v>
      </c>
      <c r="V481" s="67">
        <v>737</v>
      </c>
      <c r="W481" s="162" t="s">
        <v>275</v>
      </c>
      <c r="X481" s="13" t="s">
        <v>119</v>
      </c>
      <c r="Y481" s="74">
        <v>23</v>
      </c>
      <c r="Z481" s="74">
        <v>11</v>
      </c>
      <c r="AA481" s="74">
        <v>7</v>
      </c>
      <c r="AB481" s="74">
        <v>3</v>
      </c>
      <c r="AC481" s="74">
        <v>2</v>
      </c>
      <c r="AD481" s="74">
        <v>0</v>
      </c>
      <c r="AE481" s="74">
        <v>1</v>
      </c>
      <c r="AF481" s="74">
        <v>0</v>
      </c>
      <c r="AG481" s="74">
        <v>6</v>
      </c>
      <c r="AH481" s="74">
        <v>2</v>
      </c>
      <c r="AI481" s="74">
        <v>75</v>
      </c>
      <c r="AJ481" s="74">
        <v>31</v>
      </c>
      <c r="AK481" s="74">
        <v>0</v>
      </c>
      <c r="AL481" s="74">
        <v>0</v>
      </c>
      <c r="AM481" s="74">
        <v>10</v>
      </c>
      <c r="AN481" s="74">
        <v>0</v>
      </c>
      <c r="AO481" s="74">
        <v>0</v>
      </c>
      <c r="AP481" s="74">
        <v>0</v>
      </c>
      <c r="AQ481" s="67">
        <v>124</v>
      </c>
      <c r="AR481" s="67">
        <v>47</v>
      </c>
      <c r="AS481" s="162" t="s">
        <v>275</v>
      </c>
      <c r="AT481" s="13" t="s">
        <v>119</v>
      </c>
      <c r="AU481" s="74">
        <v>15</v>
      </c>
      <c r="AV481" s="74">
        <v>4</v>
      </c>
      <c r="AW481" s="74">
        <v>1</v>
      </c>
      <c r="AX481" s="74">
        <v>1</v>
      </c>
      <c r="AY481" s="74">
        <v>4</v>
      </c>
      <c r="AZ481" s="74">
        <v>6</v>
      </c>
      <c r="BA481" s="74">
        <v>0</v>
      </c>
      <c r="BB481" s="74">
        <v>3</v>
      </c>
      <c r="BC481" s="74">
        <v>0</v>
      </c>
      <c r="BD481" s="67">
        <v>34</v>
      </c>
      <c r="BE481" s="76">
        <v>34</v>
      </c>
      <c r="BF481" s="74">
        <v>24</v>
      </c>
      <c r="BG481" s="74">
        <v>0</v>
      </c>
      <c r="BH481" s="74">
        <v>7</v>
      </c>
      <c r="BI481" s="74">
        <v>5</v>
      </c>
      <c r="BJ481" s="162" t="s">
        <v>275</v>
      </c>
      <c r="BK481" s="13" t="s">
        <v>119</v>
      </c>
      <c r="BL481" s="74">
        <v>0</v>
      </c>
      <c r="BM481" s="74">
        <v>508</v>
      </c>
      <c r="BN481" s="74">
        <v>3</v>
      </c>
      <c r="BO481" s="74">
        <v>29</v>
      </c>
      <c r="BP481" s="74">
        <v>0</v>
      </c>
      <c r="BQ481" s="74">
        <v>8</v>
      </c>
      <c r="BR481" s="74">
        <v>36</v>
      </c>
      <c r="BS481" s="74">
        <v>27</v>
      </c>
      <c r="BT481" s="74">
        <v>15</v>
      </c>
      <c r="BU481" s="162" t="s">
        <v>275</v>
      </c>
      <c r="BV481" s="13" t="s">
        <v>119</v>
      </c>
      <c r="BW481" s="74">
        <v>280</v>
      </c>
      <c r="BX481" s="74">
        <v>91</v>
      </c>
      <c r="BY481" s="74">
        <v>277</v>
      </c>
      <c r="BZ481" s="74">
        <v>91</v>
      </c>
      <c r="CA481" s="74">
        <v>130</v>
      </c>
      <c r="CB481" s="74">
        <v>44</v>
      </c>
      <c r="CC481" s="74">
        <v>0</v>
      </c>
      <c r="CD481" s="74">
        <v>0</v>
      </c>
      <c r="CE481" s="74">
        <v>0</v>
      </c>
      <c r="CF481" s="74">
        <v>0</v>
      </c>
      <c r="CG481" s="74">
        <v>0</v>
      </c>
      <c r="CH481" s="74">
        <v>0</v>
      </c>
      <c r="CI481" s="74">
        <v>28</v>
      </c>
      <c r="CJ481" s="74">
        <v>4</v>
      </c>
      <c r="CK481" s="74">
        <v>28</v>
      </c>
      <c r="CL481" s="74">
        <v>4</v>
      </c>
      <c r="CM481" s="74">
        <v>9</v>
      </c>
      <c r="CN481" s="74">
        <v>3</v>
      </c>
      <c r="CO481" s="162" t="s">
        <v>275</v>
      </c>
      <c r="CP481" s="13" t="s">
        <v>119</v>
      </c>
      <c r="CQ481" s="5">
        <v>15</v>
      </c>
      <c r="CR481" s="5">
        <v>21</v>
      </c>
      <c r="CS481" s="5">
        <v>1</v>
      </c>
      <c r="CT481" s="5">
        <v>34</v>
      </c>
      <c r="CU481" s="5">
        <v>0</v>
      </c>
      <c r="CV481" s="29">
        <v>71</v>
      </c>
      <c r="CW481" s="5">
        <v>18</v>
      </c>
      <c r="CX481" s="5">
        <v>17</v>
      </c>
      <c r="CY481" s="72">
        <v>14</v>
      </c>
      <c r="CZ481" s="5">
        <v>5</v>
      </c>
      <c r="DA481" s="162" t="s">
        <v>275</v>
      </c>
      <c r="DB481" s="13" t="s">
        <v>119</v>
      </c>
      <c r="DC481" s="74">
        <v>286</v>
      </c>
      <c r="DD481" s="74">
        <v>293</v>
      </c>
      <c r="DE481" s="74">
        <v>4</v>
      </c>
      <c r="DF481" s="74">
        <v>0</v>
      </c>
      <c r="DG481" s="74">
        <v>10</v>
      </c>
      <c r="DH481" s="74">
        <v>0</v>
      </c>
      <c r="DI481" s="74">
        <v>343</v>
      </c>
      <c r="DJ481" s="74">
        <v>0</v>
      </c>
      <c r="DK481" s="74">
        <v>0</v>
      </c>
      <c r="DL481" s="74">
        <v>0</v>
      </c>
      <c r="DM481" s="74">
        <v>2</v>
      </c>
      <c r="DN481" s="74">
        <v>0</v>
      </c>
      <c r="DO481" s="74">
        <v>23</v>
      </c>
      <c r="DP481" s="74">
        <v>10</v>
      </c>
      <c r="DQ481" s="74">
        <v>0</v>
      </c>
      <c r="DR481" s="135"/>
      <c r="DS481" s="138" t="s">
        <v>275</v>
      </c>
      <c r="DT481" s="138" t="s">
        <v>4575</v>
      </c>
      <c r="DU481" s="138">
        <v>308</v>
      </c>
      <c r="DV481" s="138">
        <v>139</v>
      </c>
      <c r="DW481" s="139">
        <v>1141</v>
      </c>
      <c r="DX481" s="139">
        <v>938</v>
      </c>
    </row>
    <row r="482" spans="1:128">
      <c r="A482" s="162"/>
      <c r="B482" s="13" t="s">
        <v>120</v>
      </c>
      <c r="C482" s="74">
        <v>680</v>
      </c>
      <c r="D482" s="74">
        <v>343</v>
      </c>
      <c r="E482" s="74">
        <v>133</v>
      </c>
      <c r="F482" s="74">
        <v>71</v>
      </c>
      <c r="G482" s="74">
        <v>32</v>
      </c>
      <c r="H482" s="74">
        <v>5</v>
      </c>
      <c r="I482" s="74">
        <v>284</v>
      </c>
      <c r="J482" s="74">
        <v>137</v>
      </c>
      <c r="K482" s="74">
        <v>0</v>
      </c>
      <c r="L482" s="74">
        <v>0</v>
      </c>
      <c r="M482" s="74">
        <v>485</v>
      </c>
      <c r="N482" s="74">
        <v>249</v>
      </c>
      <c r="O482" s="74">
        <v>22</v>
      </c>
      <c r="P482" s="74">
        <v>4</v>
      </c>
      <c r="Q482" s="74">
        <v>232</v>
      </c>
      <c r="R482" s="74">
        <v>96</v>
      </c>
      <c r="S482" s="74">
        <v>0</v>
      </c>
      <c r="T482" s="74">
        <v>0</v>
      </c>
      <c r="U482" s="67">
        <v>1868</v>
      </c>
      <c r="V482" s="67">
        <v>905</v>
      </c>
      <c r="W482" s="162"/>
      <c r="X482" s="13" t="s">
        <v>120</v>
      </c>
      <c r="Y482" s="74">
        <v>157</v>
      </c>
      <c r="Z482" s="74">
        <v>72</v>
      </c>
      <c r="AA482" s="74">
        <v>20</v>
      </c>
      <c r="AB482" s="74">
        <v>8</v>
      </c>
      <c r="AC482" s="74">
        <v>7</v>
      </c>
      <c r="AD482" s="74">
        <v>0</v>
      </c>
      <c r="AE482" s="74">
        <v>38</v>
      </c>
      <c r="AF482" s="74">
        <v>19</v>
      </c>
      <c r="AG482" s="74">
        <v>0</v>
      </c>
      <c r="AH482" s="74">
        <v>0</v>
      </c>
      <c r="AI482" s="74">
        <v>146</v>
      </c>
      <c r="AJ482" s="74">
        <v>77</v>
      </c>
      <c r="AK482" s="74">
        <v>6</v>
      </c>
      <c r="AL482" s="74">
        <v>1</v>
      </c>
      <c r="AM482" s="74">
        <v>15</v>
      </c>
      <c r="AN482" s="74">
        <v>3</v>
      </c>
      <c r="AO482" s="74">
        <v>0</v>
      </c>
      <c r="AP482" s="74">
        <v>0</v>
      </c>
      <c r="AQ482" s="67">
        <v>389</v>
      </c>
      <c r="AR482" s="67">
        <v>180</v>
      </c>
      <c r="AS482" s="162"/>
      <c r="AT482" s="13" t="s">
        <v>120</v>
      </c>
      <c r="AU482" s="74">
        <v>7</v>
      </c>
      <c r="AV482" s="74">
        <v>2</v>
      </c>
      <c r="AW482" s="74">
        <v>1</v>
      </c>
      <c r="AX482" s="74">
        <v>3</v>
      </c>
      <c r="AY482" s="74">
        <v>0</v>
      </c>
      <c r="AZ482" s="74">
        <v>5</v>
      </c>
      <c r="BA482" s="74">
        <v>1</v>
      </c>
      <c r="BB482" s="74">
        <v>2</v>
      </c>
      <c r="BC482" s="74">
        <v>0</v>
      </c>
      <c r="BD482" s="67">
        <v>21</v>
      </c>
      <c r="BE482" s="76">
        <v>21</v>
      </c>
      <c r="BF482" s="74">
        <v>16</v>
      </c>
      <c r="BG482" s="74">
        <v>21</v>
      </c>
      <c r="BH482" s="74">
        <v>0</v>
      </c>
      <c r="BI482" s="74">
        <v>1</v>
      </c>
      <c r="BJ482" s="162"/>
      <c r="BK482" s="13" t="s">
        <v>120</v>
      </c>
      <c r="BL482" s="74">
        <v>0</v>
      </c>
      <c r="BM482" s="74">
        <v>520</v>
      </c>
      <c r="BN482" s="74">
        <v>0</v>
      </c>
      <c r="BO482" s="74">
        <v>0</v>
      </c>
      <c r="BP482" s="74">
        <v>0</v>
      </c>
      <c r="BQ482" s="74">
        <v>10</v>
      </c>
      <c r="BR482" s="74">
        <v>25</v>
      </c>
      <c r="BS482" s="74">
        <v>19</v>
      </c>
      <c r="BT482" s="74">
        <v>19</v>
      </c>
      <c r="BU482" s="162"/>
      <c r="BV482" s="13" t="s">
        <v>120</v>
      </c>
      <c r="BW482" s="74">
        <v>301</v>
      </c>
      <c r="BX482" s="74">
        <v>168</v>
      </c>
      <c r="BY482" s="74">
        <v>298</v>
      </c>
      <c r="BZ482" s="74">
        <v>167</v>
      </c>
      <c r="CA482" s="74">
        <v>109</v>
      </c>
      <c r="CB482" s="74">
        <v>62</v>
      </c>
      <c r="CC482" s="74">
        <v>16</v>
      </c>
      <c r="CD482" s="74">
        <v>3</v>
      </c>
      <c r="CE482" s="74">
        <v>15</v>
      </c>
      <c r="CF482" s="74">
        <v>3</v>
      </c>
      <c r="CG482" s="74">
        <v>6</v>
      </c>
      <c r="CH482" s="74">
        <v>2</v>
      </c>
      <c r="CI482" s="74">
        <v>136</v>
      </c>
      <c r="CJ482" s="74">
        <v>59</v>
      </c>
      <c r="CK482" s="74">
        <v>135</v>
      </c>
      <c r="CL482" s="74">
        <v>58</v>
      </c>
      <c r="CM482" s="74">
        <v>32</v>
      </c>
      <c r="CN482" s="74">
        <v>13</v>
      </c>
      <c r="CO482" s="162"/>
      <c r="CP482" s="13" t="s">
        <v>120</v>
      </c>
      <c r="CQ482" s="5">
        <v>21</v>
      </c>
      <c r="CR482" s="5">
        <v>13</v>
      </c>
      <c r="CS482" s="5">
        <v>0</v>
      </c>
      <c r="CT482" s="5">
        <v>15</v>
      </c>
      <c r="CU482" s="5">
        <v>0</v>
      </c>
      <c r="CV482" s="29">
        <v>49</v>
      </c>
      <c r="CW482" s="5">
        <v>22</v>
      </c>
      <c r="CX482" s="5">
        <v>19</v>
      </c>
      <c r="CY482" s="72">
        <v>25</v>
      </c>
      <c r="CZ482" s="5">
        <v>14</v>
      </c>
      <c r="DA482" s="162"/>
      <c r="DB482" s="13" t="s">
        <v>120</v>
      </c>
      <c r="DC482" s="74">
        <v>52</v>
      </c>
      <c r="DD482" s="74">
        <v>255</v>
      </c>
      <c r="DE482" s="74">
        <v>227</v>
      </c>
      <c r="DF482" s="74">
        <v>0</v>
      </c>
      <c r="DG482" s="74">
        <v>252</v>
      </c>
      <c r="DH482" s="74">
        <v>200</v>
      </c>
      <c r="DI482" s="74">
        <v>150</v>
      </c>
      <c r="DJ482" s="74">
        <v>144</v>
      </c>
      <c r="DK482" s="74">
        <v>279</v>
      </c>
      <c r="DL482" s="74">
        <v>0</v>
      </c>
      <c r="DM482" s="74">
        <v>0</v>
      </c>
      <c r="DN482" s="74">
        <v>0</v>
      </c>
      <c r="DO482" s="74">
        <v>0</v>
      </c>
      <c r="DP482" s="74">
        <v>0</v>
      </c>
      <c r="DQ482" s="74">
        <v>0</v>
      </c>
      <c r="DR482" s="135"/>
      <c r="DS482" s="138" t="s">
        <v>275</v>
      </c>
      <c r="DT482" s="138" t="s">
        <v>4576</v>
      </c>
      <c r="DU482" s="138">
        <v>453</v>
      </c>
      <c r="DV482" s="138">
        <v>147</v>
      </c>
      <c r="DW482" s="139">
        <v>1040</v>
      </c>
      <c r="DX482" s="139">
        <v>1559</v>
      </c>
    </row>
    <row r="483" spans="1:128">
      <c r="A483" s="162"/>
      <c r="B483" s="103" t="s">
        <v>102</v>
      </c>
      <c r="C483" s="105">
        <v>1543</v>
      </c>
      <c r="D483" s="105">
        <v>709</v>
      </c>
      <c r="E483" s="105">
        <v>383</v>
      </c>
      <c r="F483" s="105">
        <v>168</v>
      </c>
      <c r="G483" s="105">
        <v>96</v>
      </c>
      <c r="H483" s="105">
        <v>32</v>
      </c>
      <c r="I483" s="105">
        <v>338</v>
      </c>
      <c r="J483" s="105">
        <v>156</v>
      </c>
      <c r="K483" s="105">
        <v>230</v>
      </c>
      <c r="L483" s="105">
        <v>60</v>
      </c>
      <c r="M483" s="105">
        <v>890</v>
      </c>
      <c r="N483" s="105">
        <v>404</v>
      </c>
      <c r="O483" s="105">
        <v>22</v>
      </c>
      <c r="P483" s="105">
        <v>4</v>
      </c>
      <c r="Q483" s="105">
        <v>291</v>
      </c>
      <c r="R483" s="105">
        <v>109</v>
      </c>
      <c r="S483" s="105">
        <v>0</v>
      </c>
      <c r="T483" s="105">
        <v>0</v>
      </c>
      <c r="U483" s="105">
        <v>3793</v>
      </c>
      <c r="V483" s="105">
        <v>1642</v>
      </c>
      <c r="W483" s="162"/>
      <c r="X483" s="103" t="s">
        <v>102</v>
      </c>
      <c r="Y483" s="105">
        <v>180</v>
      </c>
      <c r="Z483" s="105">
        <v>83</v>
      </c>
      <c r="AA483" s="105">
        <v>27</v>
      </c>
      <c r="AB483" s="105">
        <v>11</v>
      </c>
      <c r="AC483" s="105">
        <v>9</v>
      </c>
      <c r="AD483" s="105">
        <v>0</v>
      </c>
      <c r="AE483" s="105">
        <v>39</v>
      </c>
      <c r="AF483" s="105">
        <v>19</v>
      </c>
      <c r="AG483" s="105">
        <v>6</v>
      </c>
      <c r="AH483" s="105">
        <v>2</v>
      </c>
      <c r="AI483" s="105">
        <v>221</v>
      </c>
      <c r="AJ483" s="105">
        <v>108</v>
      </c>
      <c r="AK483" s="105">
        <v>6</v>
      </c>
      <c r="AL483" s="105">
        <v>1</v>
      </c>
      <c r="AM483" s="105">
        <v>25</v>
      </c>
      <c r="AN483" s="105">
        <v>3</v>
      </c>
      <c r="AO483" s="105">
        <v>0</v>
      </c>
      <c r="AP483" s="105">
        <v>0</v>
      </c>
      <c r="AQ483" s="105">
        <v>513</v>
      </c>
      <c r="AR483" s="105">
        <v>227</v>
      </c>
      <c r="AS483" s="162"/>
      <c r="AT483" s="103" t="s">
        <v>102</v>
      </c>
      <c r="AU483" s="105">
        <v>22</v>
      </c>
      <c r="AV483" s="105">
        <v>6</v>
      </c>
      <c r="AW483" s="105">
        <v>2</v>
      </c>
      <c r="AX483" s="105">
        <v>4</v>
      </c>
      <c r="AY483" s="105">
        <v>4</v>
      </c>
      <c r="AZ483" s="105">
        <v>11</v>
      </c>
      <c r="BA483" s="105">
        <v>1</v>
      </c>
      <c r="BB483" s="105">
        <v>5</v>
      </c>
      <c r="BC483" s="105">
        <v>0</v>
      </c>
      <c r="BD483" s="105">
        <v>55</v>
      </c>
      <c r="BE483" s="105">
        <v>55</v>
      </c>
      <c r="BF483" s="105">
        <v>40</v>
      </c>
      <c r="BG483" s="105">
        <v>21</v>
      </c>
      <c r="BH483" s="105">
        <v>7</v>
      </c>
      <c r="BI483" s="105">
        <v>6</v>
      </c>
      <c r="BJ483" s="162"/>
      <c r="BK483" s="103" t="s">
        <v>102</v>
      </c>
      <c r="BL483" s="105">
        <v>0</v>
      </c>
      <c r="BM483" s="105">
        <v>1028</v>
      </c>
      <c r="BN483" s="105">
        <v>3</v>
      </c>
      <c r="BO483" s="105">
        <v>29</v>
      </c>
      <c r="BP483" s="105">
        <v>0</v>
      </c>
      <c r="BQ483" s="105">
        <v>18</v>
      </c>
      <c r="BR483" s="105">
        <v>61</v>
      </c>
      <c r="BS483" s="105">
        <v>46</v>
      </c>
      <c r="BT483" s="105">
        <v>34</v>
      </c>
      <c r="BU483" s="162"/>
      <c r="BV483" s="103" t="s">
        <v>102</v>
      </c>
      <c r="BW483" s="105">
        <v>581</v>
      </c>
      <c r="BX483" s="105">
        <v>259</v>
      </c>
      <c r="BY483" s="105">
        <v>575</v>
      </c>
      <c r="BZ483" s="105">
        <v>258</v>
      </c>
      <c r="CA483" s="105">
        <v>239</v>
      </c>
      <c r="CB483" s="105">
        <v>106</v>
      </c>
      <c r="CC483" s="105">
        <v>16</v>
      </c>
      <c r="CD483" s="105">
        <v>3</v>
      </c>
      <c r="CE483" s="105">
        <v>15</v>
      </c>
      <c r="CF483" s="105">
        <v>3</v>
      </c>
      <c r="CG483" s="105">
        <v>6</v>
      </c>
      <c r="CH483" s="105">
        <v>2</v>
      </c>
      <c r="CI483" s="105">
        <v>164</v>
      </c>
      <c r="CJ483" s="105">
        <v>63</v>
      </c>
      <c r="CK483" s="105">
        <v>163</v>
      </c>
      <c r="CL483" s="105">
        <v>62</v>
      </c>
      <c r="CM483" s="105">
        <v>41</v>
      </c>
      <c r="CN483" s="105">
        <v>16</v>
      </c>
      <c r="CO483" s="162"/>
      <c r="CP483" s="105" t="s">
        <v>102</v>
      </c>
      <c r="CQ483" s="105">
        <v>36</v>
      </c>
      <c r="CR483" s="105">
        <v>34</v>
      </c>
      <c r="CS483" s="105">
        <v>1</v>
      </c>
      <c r="CT483" s="105">
        <v>49</v>
      </c>
      <c r="CU483" s="105">
        <v>0</v>
      </c>
      <c r="CV483" s="105">
        <v>120</v>
      </c>
      <c r="CW483" s="105">
        <v>40</v>
      </c>
      <c r="CX483" s="105">
        <v>36</v>
      </c>
      <c r="CY483" s="105">
        <v>39</v>
      </c>
      <c r="CZ483" s="105">
        <v>19</v>
      </c>
      <c r="DA483" s="162"/>
      <c r="DB483" s="103" t="s">
        <v>102</v>
      </c>
      <c r="DC483" s="105">
        <v>338</v>
      </c>
      <c r="DD483" s="105">
        <v>548</v>
      </c>
      <c r="DE483" s="105">
        <v>231</v>
      </c>
      <c r="DF483" s="105">
        <v>0</v>
      </c>
      <c r="DG483" s="105">
        <v>262</v>
      </c>
      <c r="DH483" s="105">
        <v>200</v>
      </c>
      <c r="DI483" s="105">
        <v>493</v>
      </c>
      <c r="DJ483" s="105">
        <v>144</v>
      </c>
      <c r="DK483" s="105">
        <v>279</v>
      </c>
      <c r="DL483" s="105">
        <v>0</v>
      </c>
      <c r="DM483" s="105">
        <v>2</v>
      </c>
      <c r="DN483" s="105">
        <v>0</v>
      </c>
      <c r="DO483" s="105">
        <v>23</v>
      </c>
      <c r="DP483" s="105">
        <v>10</v>
      </c>
      <c r="DQ483" s="105">
        <v>0</v>
      </c>
      <c r="DR483" s="135"/>
      <c r="DS483" s="138" t="s">
        <v>275</v>
      </c>
      <c r="DT483" s="138" t="s">
        <v>4577</v>
      </c>
      <c r="DU483" s="138">
        <v>761</v>
      </c>
      <c r="DV483" s="138">
        <v>286</v>
      </c>
      <c r="DW483" s="139">
        <v>2181</v>
      </c>
      <c r="DX483" s="139">
        <v>2497</v>
      </c>
    </row>
    <row r="484" spans="1:128">
      <c r="A484" s="162" t="s">
        <v>276</v>
      </c>
      <c r="B484" s="13" t="s">
        <v>119</v>
      </c>
      <c r="C484" s="74">
        <v>488</v>
      </c>
      <c r="D484" s="74">
        <v>208</v>
      </c>
      <c r="E484" s="74">
        <v>171</v>
      </c>
      <c r="F484" s="74">
        <v>82</v>
      </c>
      <c r="G484" s="74">
        <v>0</v>
      </c>
      <c r="H484" s="74">
        <v>0</v>
      </c>
      <c r="I484" s="74">
        <v>0</v>
      </c>
      <c r="J484" s="74">
        <v>0</v>
      </c>
      <c r="K484" s="74">
        <v>0</v>
      </c>
      <c r="L484" s="74">
        <v>0</v>
      </c>
      <c r="M484" s="74">
        <v>306</v>
      </c>
      <c r="N484" s="74">
        <v>139</v>
      </c>
      <c r="O484" s="74">
        <v>0</v>
      </c>
      <c r="P484" s="74">
        <v>0</v>
      </c>
      <c r="Q484" s="74">
        <v>0</v>
      </c>
      <c r="R484" s="74">
        <v>0</v>
      </c>
      <c r="S484" s="74">
        <v>0</v>
      </c>
      <c r="T484" s="74">
        <v>0</v>
      </c>
      <c r="U484" s="67">
        <v>965</v>
      </c>
      <c r="V484" s="67">
        <v>429</v>
      </c>
      <c r="W484" s="162" t="s">
        <v>276</v>
      </c>
      <c r="X484" s="13" t="s">
        <v>119</v>
      </c>
      <c r="Y484" s="74">
        <v>17</v>
      </c>
      <c r="Z484" s="74">
        <v>6</v>
      </c>
      <c r="AA484" s="74">
        <v>17</v>
      </c>
      <c r="AB484" s="74">
        <v>11</v>
      </c>
      <c r="AC484" s="74">
        <v>0</v>
      </c>
      <c r="AD484" s="74">
        <v>0</v>
      </c>
      <c r="AE484" s="74">
        <v>0</v>
      </c>
      <c r="AF484" s="74">
        <v>0</v>
      </c>
      <c r="AG484" s="74">
        <v>0</v>
      </c>
      <c r="AH484" s="74">
        <v>0</v>
      </c>
      <c r="AI484" s="74">
        <v>71</v>
      </c>
      <c r="AJ484" s="74">
        <v>32</v>
      </c>
      <c r="AK484" s="74">
        <v>0</v>
      </c>
      <c r="AL484" s="74">
        <v>0</v>
      </c>
      <c r="AM484" s="74">
        <v>0</v>
      </c>
      <c r="AN484" s="74">
        <v>0</v>
      </c>
      <c r="AO484" s="74">
        <v>0</v>
      </c>
      <c r="AP484" s="74">
        <v>0</v>
      </c>
      <c r="AQ484" s="67">
        <v>105</v>
      </c>
      <c r="AR484" s="67">
        <v>49</v>
      </c>
      <c r="AS484" s="162" t="s">
        <v>276</v>
      </c>
      <c r="AT484" s="13" t="s">
        <v>119</v>
      </c>
      <c r="AU484" s="74">
        <v>8</v>
      </c>
      <c r="AV484" s="74">
        <v>4</v>
      </c>
      <c r="AW484" s="74">
        <v>0</v>
      </c>
      <c r="AX484" s="74">
        <v>0</v>
      </c>
      <c r="AY484" s="74">
        <v>0</v>
      </c>
      <c r="AZ484" s="74">
        <v>5</v>
      </c>
      <c r="BA484" s="74">
        <v>0</v>
      </c>
      <c r="BB484" s="74">
        <v>0</v>
      </c>
      <c r="BC484" s="74">
        <v>0</v>
      </c>
      <c r="BD484" s="67">
        <v>17</v>
      </c>
      <c r="BE484" s="76">
        <v>14</v>
      </c>
      <c r="BF484" s="74">
        <v>2</v>
      </c>
      <c r="BG484" s="74">
        <v>0</v>
      </c>
      <c r="BH484" s="74">
        <v>2</v>
      </c>
      <c r="BI484" s="74">
        <v>4</v>
      </c>
      <c r="BJ484" s="162" t="s">
        <v>276</v>
      </c>
      <c r="BK484" s="13" t="s">
        <v>119</v>
      </c>
      <c r="BL484" s="74">
        <v>0</v>
      </c>
      <c r="BM484" s="74">
        <v>285</v>
      </c>
      <c r="BN484" s="74">
        <v>25</v>
      </c>
      <c r="BO484" s="74">
        <v>0</v>
      </c>
      <c r="BP484" s="74">
        <v>0</v>
      </c>
      <c r="BQ484" s="74">
        <v>3</v>
      </c>
      <c r="BR484" s="74">
        <v>15</v>
      </c>
      <c r="BS484" s="74">
        <v>12</v>
      </c>
      <c r="BT484" s="74">
        <v>12</v>
      </c>
      <c r="BU484" s="162" t="s">
        <v>276</v>
      </c>
      <c r="BV484" s="13" t="s">
        <v>119</v>
      </c>
      <c r="BW484" s="74">
        <v>157</v>
      </c>
      <c r="BX484" s="74">
        <v>60</v>
      </c>
      <c r="BY484" s="74">
        <v>157</v>
      </c>
      <c r="BZ484" s="74">
        <v>60</v>
      </c>
      <c r="CA484" s="74">
        <v>56</v>
      </c>
      <c r="CB484" s="74">
        <v>17</v>
      </c>
      <c r="CC484" s="74">
        <v>0</v>
      </c>
      <c r="CD484" s="74">
        <v>0</v>
      </c>
      <c r="CE484" s="74">
        <v>0</v>
      </c>
      <c r="CF484" s="74">
        <v>0</v>
      </c>
      <c r="CG484" s="74">
        <v>0</v>
      </c>
      <c r="CH484" s="74">
        <v>0</v>
      </c>
      <c r="CI484" s="74">
        <v>0</v>
      </c>
      <c r="CJ484" s="74">
        <v>0</v>
      </c>
      <c r="CK484" s="74">
        <v>0</v>
      </c>
      <c r="CL484" s="74">
        <v>0</v>
      </c>
      <c r="CM484" s="74">
        <v>0</v>
      </c>
      <c r="CN484" s="74">
        <v>0</v>
      </c>
      <c r="CO484" s="162" t="s">
        <v>276</v>
      </c>
      <c r="CP484" s="13" t="s">
        <v>119</v>
      </c>
      <c r="CQ484" s="5">
        <v>1</v>
      </c>
      <c r="CR484" s="5">
        <v>10</v>
      </c>
      <c r="CS484" s="5">
        <v>1</v>
      </c>
      <c r="CT484" s="5">
        <v>13</v>
      </c>
      <c r="CU484" s="5">
        <v>3</v>
      </c>
      <c r="CV484" s="29">
        <v>28</v>
      </c>
      <c r="CW484" s="5">
        <v>11</v>
      </c>
      <c r="CX484" s="5">
        <v>2</v>
      </c>
      <c r="CY484" s="72">
        <v>13</v>
      </c>
      <c r="CZ484" s="5">
        <v>2</v>
      </c>
      <c r="DA484" s="162" t="s">
        <v>276</v>
      </c>
      <c r="DB484" s="13" t="s">
        <v>119</v>
      </c>
      <c r="DC484" s="74">
        <v>151</v>
      </c>
      <c r="DD484" s="74">
        <v>150</v>
      </c>
      <c r="DE484" s="74">
        <v>3</v>
      </c>
      <c r="DF484" s="74">
        <v>1</v>
      </c>
      <c r="DG484" s="74">
        <v>2</v>
      </c>
      <c r="DH484" s="74">
        <v>1</v>
      </c>
      <c r="DI484" s="74">
        <v>145</v>
      </c>
      <c r="DJ484" s="74">
        <v>3</v>
      </c>
      <c r="DK484" s="74">
        <v>3</v>
      </c>
      <c r="DL484" s="74">
        <v>0</v>
      </c>
      <c r="DM484" s="74">
        <v>3</v>
      </c>
      <c r="DN484" s="74">
        <v>0</v>
      </c>
      <c r="DO484" s="74">
        <v>0</v>
      </c>
      <c r="DP484" s="74">
        <v>3</v>
      </c>
      <c r="DQ484" s="74">
        <v>0</v>
      </c>
      <c r="DR484" s="135"/>
      <c r="DS484" s="138" t="s">
        <v>276</v>
      </c>
      <c r="DT484" s="138" t="s">
        <v>4578</v>
      </c>
      <c r="DU484" s="138">
        <v>157</v>
      </c>
      <c r="DV484" s="138">
        <v>56</v>
      </c>
      <c r="DW484" s="139">
        <v>645</v>
      </c>
      <c r="DX484" s="139">
        <v>462</v>
      </c>
    </row>
    <row r="485" spans="1:128">
      <c r="A485" s="162"/>
      <c r="B485" s="13" t="s">
        <v>120</v>
      </c>
      <c r="C485" s="74">
        <v>720</v>
      </c>
      <c r="D485" s="74">
        <v>355</v>
      </c>
      <c r="E485" s="74">
        <v>119</v>
      </c>
      <c r="F485" s="74">
        <v>64</v>
      </c>
      <c r="G485" s="74">
        <v>69</v>
      </c>
      <c r="H485" s="74">
        <v>29</v>
      </c>
      <c r="I485" s="74">
        <v>0</v>
      </c>
      <c r="J485" s="74">
        <v>0</v>
      </c>
      <c r="K485" s="74">
        <v>93</v>
      </c>
      <c r="L485" s="74">
        <v>50</v>
      </c>
      <c r="M485" s="74">
        <v>383</v>
      </c>
      <c r="N485" s="74">
        <v>202</v>
      </c>
      <c r="O485" s="74">
        <v>167</v>
      </c>
      <c r="P485" s="74">
        <v>79</v>
      </c>
      <c r="Q485" s="74">
        <v>0</v>
      </c>
      <c r="R485" s="74">
        <v>0</v>
      </c>
      <c r="S485" s="74">
        <v>60</v>
      </c>
      <c r="T485" s="74">
        <v>16</v>
      </c>
      <c r="U485" s="67">
        <v>1611</v>
      </c>
      <c r="V485" s="67">
        <v>795</v>
      </c>
      <c r="W485" s="162"/>
      <c r="X485" s="13" t="s">
        <v>120</v>
      </c>
      <c r="Y485" s="74">
        <v>14</v>
      </c>
      <c r="Z485" s="74">
        <v>5</v>
      </c>
      <c r="AA485" s="74">
        <v>46</v>
      </c>
      <c r="AB485" s="74">
        <v>27</v>
      </c>
      <c r="AC485" s="74">
        <v>6</v>
      </c>
      <c r="AD485" s="74">
        <v>1</v>
      </c>
      <c r="AE485" s="74">
        <v>0</v>
      </c>
      <c r="AF485" s="74">
        <v>0</v>
      </c>
      <c r="AG485" s="74">
        <v>2</v>
      </c>
      <c r="AH485" s="74">
        <v>1</v>
      </c>
      <c r="AI485" s="74">
        <v>160</v>
      </c>
      <c r="AJ485" s="74">
        <v>81</v>
      </c>
      <c r="AK485" s="74">
        <v>0</v>
      </c>
      <c r="AL485" s="74">
        <v>0</v>
      </c>
      <c r="AM485" s="74">
        <v>0</v>
      </c>
      <c r="AN485" s="74">
        <v>0</v>
      </c>
      <c r="AO485" s="74">
        <v>0</v>
      </c>
      <c r="AP485" s="74">
        <v>0</v>
      </c>
      <c r="AQ485" s="67">
        <v>228</v>
      </c>
      <c r="AR485" s="67">
        <v>115</v>
      </c>
      <c r="AS485" s="162"/>
      <c r="AT485" s="13" t="s">
        <v>120</v>
      </c>
      <c r="AU485" s="74">
        <v>9</v>
      </c>
      <c r="AV485" s="74">
        <v>2</v>
      </c>
      <c r="AW485" s="74">
        <v>1</v>
      </c>
      <c r="AX485" s="74">
        <v>0</v>
      </c>
      <c r="AY485" s="74">
        <v>1</v>
      </c>
      <c r="AZ485" s="74">
        <v>3</v>
      </c>
      <c r="BA485" s="74">
        <v>2</v>
      </c>
      <c r="BB485" s="74">
        <v>0</v>
      </c>
      <c r="BC485" s="74">
        <v>1</v>
      </c>
      <c r="BD485" s="67">
        <v>19</v>
      </c>
      <c r="BE485" s="76">
        <v>24</v>
      </c>
      <c r="BF485" s="74">
        <v>24</v>
      </c>
      <c r="BG485" s="74">
        <v>24</v>
      </c>
      <c r="BH485" s="74">
        <v>0</v>
      </c>
      <c r="BI485" s="74">
        <v>1</v>
      </c>
      <c r="BJ485" s="162"/>
      <c r="BK485" s="13" t="s">
        <v>120</v>
      </c>
      <c r="BL485" s="74">
        <v>0</v>
      </c>
      <c r="BM485" s="74">
        <v>738</v>
      </c>
      <c r="BN485" s="74">
        <v>0</v>
      </c>
      <c r="BO485" s="74">
        <v>0</v>
      </c>
      <c r="BP485" s="74">
        <v>0</v>
      </c>
      <c r="BQ485" s="74">
        <v>0</v>
      </c>
      <c r="BR485" s="74">
        <v>23</v>
      </c>
      <c r="BS485" s="74">
        <v>23</v>
      </c>
      <c r="BT485" s="74">
        <v>23</v>
      </c>
      <c r="BU485" s="162"/>
      <c r="BV485" s="13" t="s">
        <v>120</v>
      </c>
      <c r="BW485" s="74">
        <v>245</v>
      </c>
      <c r="BX485" s="74">
        <v>108</v>
      </c>
      <c r="BY485" s="74">
        <v>245</v>
      </c>
      <c r="BZ485" s="74">
        <v>108</v>
      </c>
      <c r="CA485" s="74">
        <v>92</v>
      </c>
      <c r="CB485" s="74">
        <v>36</v>
      </c>
      <c r="CC485" s="74">
        <v>4</v>
      </c>
      <c r="CD485" s="74">
        <v>1</v>
      </c>
      <c r="CE485" s="74">
        <v>4</v>
      </c>
      <c r="CF485" s="74">
        <v>1</v>
      </c>
      <c r="CG485" s="74">
        <v>2</v>
      </c>
      <c r="CH485" s="74">
        <v>1</v>
      </c>
      <c r="CI485" s="74">
        <v>44</v>
      </c>
      <c r="CJ485" s="74">
        <v>17</v>
      </c>
      <c r="CK485" s="74">
        <v>44</v>
      </c>
      <c r="CL485" s="74">
        <v>17</v>
      </c>
      <c r="CM485" s="74">
        <v>17</v>
      </c>
      <c r="CN485" s="74">
        <v>6</v>
      </c>
      <c r="CO485" s="162"/>
      <c r="CP485" s="13" t="s">
        <v>120</v>
      </c>
      <c r="CQ485" s="5">
        <v>4</v>
      </c>
      <c r="CR485" s="5">
        <v>24</v>
      </c>
      <c r="CS485" s="5">
        <v>1</v>
      </c>
      <c r="CT485" s="5">
        <v>11</v>
      </c>
      <c r="CU485" s="5">
        <v>0</v>
      </c>
      <c r="CV485" s="29">
        <v>40</v>
      </c>
      <c r="CW485" s="5">
        <v>17</v>
      </c>
      <c r="CX485" s="5">
        <v>9</v>
      </c>
      <c r="CY485" s="72">
        <v>14</v>
      </c>
      <c r="CZ485" s="5">
        <v>6</v>
      </c>
      <c r="DA485" s="162"/>
      <c r="DB485" s="13" t="s">
        <v>120</v>
      </c>
      <c r="DC485" s="74">
        <v>0</v>
      </c>
      <c r="DD485" s="74">
        <v>0</v>
      </c>
      <c r="DE485" s="74">
        <v>0</v>
      </c>
      <c r="DF485" s="74">
        <v>0</v>
      </c>
      <c r="DG485" s="74">
        <v>20</v>
      </c>
      <c r="DH485" s="74">
        <v>20</v>
      </c>
      <c r="DI485" s="74">
        <v>0</v>
      </c>
      <c r="DJ485" s="74">
        <v>0</v>
      </c>
      <c r="DK485" s="74">
        <v>0</v>
      </c>
      <c r="DL485" s="74">
        <v>0</v>
      </c>
      <c r="DM485" s="74">
        <v>0</v>
      </c>
      <c r="DN485" s="74">
        <v>0</v>
      </c>
      <c r="DO485" s="74">
        <v>2</v>
      </c>
      <c r="DP485" s="74">
        <v>17</v>
      </c>
      <c r="DQ485" s="74">
        <v>0</v>
      </c>
      <c r="DR485" s="135"/>
      <c r="DS485" s="138" t="s">
        <v>276</v>
      </c>
      <c r="DT485" s="138" t="s">
        <v>4579</v>
      </c>
      <c r="DU485" s="138">
        <v>293</v>
      </c>
      <c r="DV485" s="138">
        <v>111</v>
      </c>
      <c r="DW485" s="139">
        <v>1476</v>
      </c>
      <c r="DX485" s="139">
        <v>40</v>
      </c>
    </row>
    <row r="486" spans="1:128">
      <c r="A486" s="162"/>
      <c r="B486" s="103" t="s">
        <v>102</v>
      </c>
      <c r="C486" s="105">
        <v>1208</v>
      </c>
      <c r="D486" s="105">
        <v>563</v>
      </c>
      <c r="E486" s="105">
        <v>290</v>
      </c>
      <c r="F486" s="105">
        <v>146</v>
      </c>
      <c r="G486" s="105">
        <v>69</v>
      </c>
      <c r="H486" s="105">
        <v>29</v>
      </c>
      <c r="I486" s="105">
        <v>0</v>
      </c>
      <c r="J486" s="105">
        <v>0</v>
      </c>
      <c r="K486" s="105">
        <v>93</v>
      </c>
      <c r="L486" s="105">
        <v>50</v>
      </c>
      <c r="M486" s="105">
        <v>689</v>
      </c>
      <c r="N486" s="105">
        <v>341</v>
      </c>
      <c r="O486" s="105">
        <v>167</v>
      </c>
      <c r="P486" s="105">
        <v>79</v>
      </c>
      <c r="Q486" s="105">
        <v>0</v>
      </c>
      <c r="R486" s="105">
        <v>0</v>
      </c>
      <c r="S486" s="105">
        <v>60</v>
      </c>
      <c r="T486" s="105">
        <v>16</v>
      </c>
      <c r="U486" s="105">
        <v>2576</v>
      </c>
      <c r="V486" s="105">
        <v>1224</v>
      </c>
      <c r="W486" s="162"/>
      <c r="X486" s="103" t="s">
        <v>102</v>
      </c>
      <c r="Y486" s="105">
        <v>31</v>
      </c>
      <c r="Z486" s="105">
        <v>11</v>
      </c>
      <c r="AA486" s="105">
        <v>63</v>
      </c>
      <c r="AB486" s="105">
        <v>38</v>
      </c>
      <c r="AC486" s="105">
        <v>6</v>
      </c>
      <c r="AD486" s="105">
        <v>1</v>
      </c>
      <c r="AE486" s="105">
        <v>0</v>
      </c>
      <c r="AF486" s="105">
        <v>0</v>
      </c>
      <c r="AG486" s="105">
        <v>2</v>
      </c>
      <c r="AH486" s="105">
        <v>1</v>
      </c>
      <c r="AI486" s="105">
        <v>231</v>
      </c>
      <c r="AJ486" s="105">
        <v>113</v>
      </c>
      <c r="AK486" s="105">
        <v>0</v>
      </c>
      <c r="AL486" s="105">
        <v>0</v>
      </c>
      <c r="AM486" s="105">
        <v>0</v>
      </c>
      <c r="AN486" s="105">
        <v>0</v>
      </c>
      <c r="AO486" s="105">
        <v>0</v>
      </c>
      <c r="AP486" s="105">
        <v>0</v>
      </c>
      <c r="AQ486" s="105">
        <v>333</v>
      </c>
      <c r="AR486" s="105">
        <v>164</v>
      </c>
      <c r="AS486" s="162"/>
      <c r="AT486" s="103" t="s">
        <v>102</v>
      </c>
      <c r="AU486" s="105">
        <v>17</v>
      </c>
      <c r="AV486" s="105">
        <v>6</v>
      </c>
      <c r="AW486" s="105">
        <v>1</v>
      </c>
      <c r="AX486" s="105">
        <v>0</v>
      </c>
      <c r="AY486" s="105">
        <v>1</v>
      </c>
      <c r="AZ486" s="105">
        <v>8</v>
      </c>
      <c r="BA486" s="105">
        <v>2</v>
      </c>
      <c r="BB486" s="105">
        <v>0</v>
      </c>
      <c r="BC486" s="105">
        <v>1</v>
      </c>
      <c r="BD486" s="105">
        <v>36</v>
      </c>
      <c r="BE486" s="105">
        <v>38</v>
      </c>
      <c r="BF486" s="105">
        <v>26</v>
      </c>
      <c r="BG486" s="105">
        <v>24</v>
      </c>
      <c r="BH486" s="105">
        <v>2</v>
      </c>
      <c r="BI486" s="105">
        <v>5</v>
      </c>
      <c r="BJ486" s="162"/>
      <c r="BK486" s="103" t="s">
        <v>102</v>
      </c>
      <c r="BL486" s="105">
        <v>0</v>
      </c>
      <c r="BM486" s="105">
        <v>1023</v>
      </c>
      <c r="BN486" s="105">
        <v>25</v>
      </c>
      <c r="BO486" s="105">
        <v>0</v>
      </c>
      <c r="BP486" s="105">
        <v>0</v>
      </c>
      <c r="BQ486" s="105">
        <v>3</v>
      </c>
      <c r="BR486" s="105">
        <v>38</v>
      </c>
      <c r="BS486" s="105">
        <v>35</v>
      </c>
      <c r="BT486" s="105">
        <v>35</v>
      </c>
      <c r="BU486" s="162"/>
      <c r="BV486" s="103" t="s">
        <v>102</v>
      </c>
      <c r="BW486" s="105">
        <v>402</v>
      </c>
      <c r="BX486" s="105">
        <v>168</v>
      </c>
      <c r="BY486" s="105">
        <v>402</v>
      </c>
      <c r="BZ486" s="105">
        <v>168</v>
      </c>
      <c r="CA486" s="105">
        <v>148</v>
      </c>
      <c r="CB486" s="105">
        <v>53</v>
      </c>
      <c r="CC486" s="105">
        <v>4</v>
      </c>
      <c r="CD486" s="105">
        <v>1</v>
      </c>
      <c r="CE486" s="105">
        <v>4</v>
      </c>
      <c r="CF486" s="105">
        <v>1</v>
      </c>
      <c r="CG486" s="105">
        <v>2</v>
      </c>
      <c r="CH486" s="105">
        <v>1</v>
      </c>
      <c r="CI486" s="105">
        <v>44</v>
      </c>
      <c r="CJ486" s="105">
        <v>17</v>
      </c>
      <c r="CK486" s="105">
        <v>44</v>
      </c>
      <c r="CL486" s="105">
        <v>17</v>
      </c>
      <c r="CM486" s="105">
        <v>17</v>
      </c>
      <c r="CN486" s="105">
        <v>6</v>
      </c>
      <c r="CO486" s="162"/>
      <c r="CP486" s="105" t="s">
        <v>102</v>
      </c>
      <c r="CQ486" s="105">
        <v>5</v>
      </c>
      <c r="CR486" s="105">
        <v>34</v>
      </c>
      <c r="CS486" s="105">
        <v>2</v>
      </c>
      <c r="CT486" s="105">
        <v>24</v>
      </c>
      <c r="CU486" s="105">
        <v>3</v>
      </c>
      <c r="CV486" s="105">
        <v>68</v>
      </c>
      <c r="CW486" s="105">
        <v>28</v>
      </c>
      <c r="CX486" s="105">
        <v>11</v>
      </c>
      <c r="CY486" s="105">
        <v>27</v>
      </c>
      <c r="CZ486" s="105">
        <v>8</v>
      </c>
      <c r="DA486" s="162"/>
      <c r="DB486" s="103" t="s">
        <v>102</v>
      </c>
      <c r="DC486" s="105">
        <v>151</v>
      </c>
      <c r="DD486" s="105">
        <v>150</v>
      </c>
      <c r="DE486" s="105">
        <v>3</v>
      </c>
      <c r="DF486" s="105">
        <v>1</v>
      </c>
      <c r="DG486" s="105">
        <v>22</v>
      </c>
      <c r="DH486" s="105">
        <v>21</v>
      </c>
      <c r="DI486" s="105">
        <v>145</v>
      </c>
      <c r="DJ486" s="105">
        <v>3</v>
      </c>
      <c r="DK486" s="105">
        <v>3</v>
      </c>
      <c r="DL486" s="105">
        <v>0</v>
      </c>
      <c r="DM486" s="105">
        <v>3</v>
      </c>
      <c r="DN486" s="105">
        <v>0</v>
      </c>
      <c r="DO486" s="105">
        <v>2</v>
      </c>
      <c r="DP486" s="105">
        <v>20</v>
      </c>
      <c r="DQ486" s="105">
        <v>0</v>
      </c>
      <c r="DR486" s="135"/>
      <c r="DS486" s="138" t="s">
        <v>276</v>
      </c>
      <c r="DT486" s="138" t="s">
        <v>4580</v>
      </c>
      <c r="DU486" s="138">
        <v>450</v>
      </c>
      <c r="DV486" s="138">
        <v>167</v>
      </c>
      <c r="DW486" s="139">
        <v>2121</v>
      </c>
      <c r="DX486" s="139">
        <v>502</v>
      </c>
    </row>
    <row r="487" spans="1:128" ht="14.45" customHeight="1">
      <c r="A487" s="162" t="s">
        <v>277</v>
      </c>
      <c r="B487" s="13" t="s">
        <v>119</v>
      </c>
      <c r="C487" s="74">
        <v>1326</v>
      </c>
      <c r="D487" s="74">
        <v>606</v>
      </c>
      <c r="E487" s="74">
        <v>635</v>
      </c>
      <c r="F487" s="74">
        <v>274</v>
      </c>
      <c r="G487" s="74">
        <v>0</v>
      </c>
      <c r="H487" s="74">
        <v>0</v>
      </c>
      <c r="I487" s="74">
        <v>10</v>
      </c>
      <c r="J487" s="74">
        <v>1</v>
      </c>
      <c r="K487" s="74">
        <v>77</v>
      </c>
      <c r="L487" s="74">
        <v>29</v>
      </c>
      <c r="M487" s="74">
        <v>827</v>
      </c>
      <c r="N487" s="74">
        <v>391</v>
      </c>
      <c r="O487" s="74">
        <v>0</v>
      </c>
      <c r="P487" s="74">
        <v>0</v>
      </c>
      <c r="Q487" s="74">
        <v>78</v>
      </c>
      <c r="R487" s="74">
        <v>14</v>
      </c>
      <c r="S487" s="74">
        <v>0</v>
      </c>
      <c r="T487" s="74">
        <v>0</v>
      </c>
      <c r="U487" s="67">
        <v>2953</v>
      </c>
      <c r="V487" s="67">
        <v>1315</v>
      </c>
      <c r="W487" s="162" t="s">
        <v>277</v>
      </c>
      <c r="X487" s="13" t="s">
        <v>119</v>
      </c>
      <c r="Y487" s="74">
        <v>40</v>
      </c>
      <c r="Z487" s="74">
        <v>14</v>
      </c>
      <c r="AA487" s="74">
        <v>41</v>
      </c>
      <c r="AB487" s="74">
        <v>13</v>
      </c>
      <c r="AC487" s="74">
        <v>0</v>
      </c>
      <c r="AD487" s="74">
        <v>0</v>
      </c>
      <c r="AE487" s="74">
        <v>2</v>
      </c>
      <c r="AF487" s="74">
        <v>0</v>
      </c>
      <c r="AG487" s="74">
        <v>0</v>
      </c>
      <c r="AH487" s="74">
        <v>0</v>
      </c>
      <c r="AI487" s="74">
        <v>65</v>
      </c>
      <c r="AJ487" s="74">
        <v>32</v>
      </c>
      <c r="AK487" s="74">
        <v>0</v>
      </c>
      <c r="AL487" s="74">
        <v>0</v>
      </c>
      <c r="AM487" s="74">
        <v>1</v>
      </c>
      <c r="AN487" s="74">
        <v>0</v>
      </c>
      <c r="AO487" s="74">
        <v>0</v>
      </c>
      <c r="AP487" s="74">
        <v>0</v>
      </c>
      <c r="AQ487" s="67">
        <v>149</v>
      </c>
      <c r="AR487" s="67">
        <v>59</v>
      </c>
      <c r="AS487" s="162" t="s">
        <v>277</v>
      </c>
      <c r="AT487" s="13" t="s">
        <v>119</v>
      </c>
      <c r="AU487" s="74">
        <v>19</v>
      </c>
      <c r="AV487" s="74">
        <v>12</v>
      </c>
      <c r="AW487" s="74">
        <v>0</v>
      </c>
      <c r="AX487" s="74">
        <v>1</v>
      </c>
      <c r="AY487" s="74">
        <v>2</v>
      </c>
      <c r="AZ487" s="74">
        <v>13</v>
      </c>
      <c r="BA487" s="74">
        <v>0</v>
      </c>
      <c r="BB487" s="74">
        <v>3</v>
      </c>
      <c r="BC487" s="74">
        <v>0</v>
      </c>
      <c r="BD487" s="67">
        <v>50</v>
      </c>
      <c r="BE487" s="76">
        <v>34</v>
      </c>
      <c r="BF487" s="74">
        <v>6</v>
      </c>
      <c r="BG487" s="74">
        <v>9</v>
      </c>
      <c r="BH487" s="74">
        <v>17</v>
      </c>
      <c r="BI487" s="74">
        <v>9</v>
      </c>
      <c r="BJ487" s="162" t="s">
        <v>277</v>
      </c>
      <c r="BK487" s="13" t="s">
        <v>119</v>
      </c>
      <c r="BL487" s="74">
        <v>1</v>
      </c>
      <c r="BM487" s="74">
        <v>543</v>
      </c>
      <c r="BN487" s="74">
        <v>142</v>
      </c>
      <c r="BO487" s="74">
        <v>5</v>
      </c>
      <c r="BP487" s="74">
        <v>0</v>
      </c>
      <c r="BQ487" s="74">
        <v>8</v>
      </c>
      <c r="BR487" s="74">
        <v>40</v>
      </c>
      <c r="BS487" s="74">
        <v>37</v>
      </c>
      <c r="BT487" s="74">
        <v>29</v>
      </c>
      <c r="BU487" s="162" t="s">
        <v>277</v>
      </c>
      <c r="BV487" s="13" t="s">
        <v>119</v>
      </c>
      <c r="BW487" s="74">
        <v>203</v>
      </c>
      <c r="BX487" s="74">
        <v>87</v>
      </c>
      <c r="BY487" s="74">
        <v>201</v>
      </c>
      <c r="BZ487" s="74">
        <v>86</v>
      </c>
      <c r="CA487" s="74">
        <v>103</v>
      </c>
      <c r="CB487" s="74">
        <v>44</v>
      </c>
      <c r="CC487" s="74">
        <v>0</v>
      </c>
      <c r="CD487" s="74">
        <v>0</v>
      </c>
      <c r="CE487" s="74">
        <v>0</v>
      </c>
      <c r="CF487" s="74">
        <v>0</v>
      </c>
      <c r="CG487" s="74">
        <v>0</v>
      </c>
      <c r="CH487" s="74">
        <v>0</v>
      </c>
      <c r="CI487" s="74">
        <v>18</v>
      </c>
      <c r="CJ487" s="74">
        <v>7</v>
      </c>
      <c r="CK487" s="74">
        <v>18</v>
      </c>
      <c r="CL487" s="74">
        <v>7</v>
      </c>
      <c r="CM487" s="74">
        <v>8</v>
      </c>
      <c r="CN487" s="74">
        <v>3</v>
      </c>
      <c r="CO487" s="162" t="s">
        <v>277</v>
      </c>
      <c r="CP487" s="13" t="s">
        <v>119</v>
      </c>
      <c r="CQ487" s="5">
        <v>12</v>
      </c>
      <c r="CR487" s="5">
        <v>20</v>
      </c>
      <c r="CS487" s="5">
        <v>1</v>
      </c>
      <c r="CT487" s="5">
        <v>53</v>
      </c>
      <c r="CU487" s="5">
        <v>0</v>
      </c>
      <c r="CV487" s="29">
        <v>86</v>
      </c>
      <c r="CW487" s="5">
        <v>20</v>
      </c>
      <c r="CX487" s="5">
        <v>18</v>
      </c>
      <c r="CY487" s="72">
        <v>23</v>
      </c>
      <c r="CZ487" s="5">
        <v>9</v>
      </c>
      <c r="DA487" s="162" t="s">
        <v>277</v>
      </c>
      <c r="DB487" s="13" t="s">
        <v>119</v>
      </c>
      <c r="DC487" s="74">
        <v>261</v>
      </c>
      <c r="DD487" s="74">
        <v>290</v>
      </c>
      <c r="DE487" s="74">
        <v>123</v>
      </c>
      <c r="DF487" s="74">
        <v>2</v>
      </c>
      <c r="DG487" s="74">
        <v>123</v>
      </c>
      <c r="DH487" s="74">
        <v>25</v>
      </c>
      <c r="DI487" s="74">
        <v>319</v>
      </c>
      <c r="DJ487" s="74">
        <v>94</v>
      </c>
      <c r="DK487" s="74">
        <v>85</v>
      </c>
      <c r="DL487" s="74">
        <v>0</v>
      </c>
      <c r="DM487" s="74">
        <v>0</v>
      </c>
      <c r="DN487" s="74">
        <v>2</v>
      </c>
      <c r="DO487" s="74">
        <v>8</v>
      </c>
      <c r="DP487" s="74">
        <v>12</v>
      </c>
      <c r="DQ487" s="74">
        <v>13</v>
      </c>
      <c r="DR487" s="135"/>
      <c r="DS487" s="138" t="s">
        <v>277</v>
      </c>
      <c r="DT487" s="138" t="s">
        <v>4581</v>
      </c>
      <c r="DU487" s="138">
        <v>221</v>
      </c>
      <c r="DV487" s="138">
        <v>111</v>
      </c>
      <c r="DW487" s="139">
        <v>1533</v>
      </c>
      <c r="DX487" s="139">
        <v>1322</v>
      </c>
    </row>
    <row r="488" spans="1:128">
      <c r="A488" s="162"/>
      <c r="B488" s="13" t="s">
        <v>120</v>
      </c>
      <c r="C488" s="74">
        <v>0</v>
      </c>
      <c r="D488" s="74">
        <v>0</v>
      </c>
      <c r="E488" s="74">
        <v>0</v>
      </c>
      <c r="F488" s="74">
        <v>0</v>
      </c>
      <c r="G488" s="74">
        <v>0</v>
      </c>
      <c r="H488" s="74">
        <v>0</v>
      </c>
      <c r="I488" s="74">
        <v>0</v>
      </c>
      <c r="J488" s="74">
        <v>0</v>
      </c>
      <c r="K488" s="74">
        <v>0</v>
      </c>
      <c r="L488" s="74">
        <v>0</v>
      </c>
      <c r="M488" s="74">
        <v>0</v>
      </c>
      <c r="N488" s="74">
        <v>0</v>
      </c>
      <c r="O488" s="74">
        <v>0</v>
      </c>
      <c r="P488" s="74">
        <v>0</v>
      </c>
      <c r="Q488" s="74">
        <v>0</v>
      </c>
      <c r="R488" s="74">
        <v>0</v>
      </c>
      <c r="S488" s="74">
        <v>0</v>
      </c>
      <c r="T488" s="74">
        <v>0</v>
      </c>
      <c r="U488" s="67">
        <v>0</v>
      </c>
      <c r="V488" s="67">
        <v>0</v>
      </c>
      <c r="W488" s="162"/>
      <c r="X488" s="13" t="s">
        <v>120</v>
      </c>
      <c r="Y488" s="74">
        <v>0</v>
      </c>
      <c r="Z488" s="74">
        <v>0</v>
      </c>
      <c r="AA488" s="74">
        <v>0</v>
      </c>
      <c r="AB488" s="74">
        <v>0</v>
      </c>
      <c r="AC488" s="74">
        <v>0</v>
      </c>
      <c r="AD488" s="74">
        <v>0</v>
      </c>
      <c r="AE488" s="74">
        <v>0</v>
      </c>
      <c r="AF488" s="74">
        <v>0</v>
      </c>
      <c r="AG488" s="74">
        <v>0</v>
      </c>
      <c r="AH488" s="74">
        <v>0</v>
      </c>
      <c r="AI488" s="74">
        <v>0</v>
      </c>
      <c r="AJ488" s="74">
        <v>0</v>
      </c>
      <c r="AK488" s="74">
        <v>0</v>
      </c>
      <c r="AL488" s="74">
        <v>0</v>
      </c>
      <c r="AM488" s="74">
        <v>0</v>
      </c>
      <c r="AN488" s="74">
        <v>0</v>
      </c>
      <c r="AO488" s="74">
        <v>0</v>
      </c>
      <c r="AP488" s="74">
        <v>0</v>
      </c>
      <c r="AQ488" s="67">
        <v>0</v>
      </c>
      <c r="AR488" s="67">
        <v>0</v>
      </c>
      <c r="AS488" s="162"/>
      <c r="AT488" s="13" t="s">
        <v>120</v>
      </c>
      <c r="AU488" s="74">
        <v>0</v>
      </c>
      <c r="AV488" s="74">
        <v>0</v>
      </c>
      <c r="AW488" s="74">
        <v>0</v>
      </c>
      <c r="AX488" s="74">
        <v>0</v>
      </c>
      <c r="AY488" s="74">
        <v>0</v>
      </c>
      <c r="AZ488" s="74">
        <v>0</v>
      </c>
      <c r="BA488" s="74">
        <v>0</v>
      </c>
      <c r="BB488" s="74">
        <v>0</v>
      </c>
      <c r="BC488" s="74">
        <v>0</v>
      </c>
      <c r="BD488" s="67">
        <v>0</v>
      </c>
      <c r="BE488" s="76">
        <v>0</v>
      </c>
      <c r="BF488" s="74">
        <v>0</v>
      </c>
      <c r="BG488" s="74">
        <v>0</v>
      </c>
      <c r="BH488" s="74">
        <v>0</v>
      </c>
      <c r="BI488" s="74">
        <v>0</v>
      </c>
      <c r="BJ488" s="162"/>
      <c r="BK488" s="13" t="s">
        <v>120</v>
      </c>
      <c r="BL488" s="74">
        <v>0</v>
      </c>
      <c r="BM488" s="74">
        <v>0</v>
      </c>
      <c r="BN488" s="74">
        <v>0</v>
      </c>
      <c r="BO488" s="74">
        <v>0</v>
      </c>
      <c r="BP488" s="74">
        <v>0</v>
      </c>
      <c r="BQ488" s="74">
        <v>0</v>
      </c>
      <c r="BR488" s="74">
        <v>0</v>
      </c>
      <c r="BS488" s="74">
        <v>0</v>
      </c>
      <c r="BT488" s="74">
        <v>0</v>
      </c>
      <c r="BU488" s="162"/>
      <c r="BV488" s="13" t="s">
        <v>120</v>
      </c>
      <c r="BW488" s="74">
        <v>0</v>
      </c>
      <c r="BX488" s="74">
        <v>0</v>
      </c>
      <c r="BY488" s="74">
        <v>0</v>
      </c>
      <c r="BZ488" s="74">
        <v>0</v>
      </c>
      <c r="CA488" s="74">
        <v>0</v>
      </c>
      <c r="CB488" s="74">
        <v>0</v>
      </c>
      <c r="CC488" s="74">
        <v>0</v>
      </c>
      <c r="CD488" s="74">
        <v>0</v>
      </c>
      <c r="CE488" s="74">
        <v>0</v>
      </c>
      <c r="CF488" s="74">
        <v>0</v>
      </c>
      <c r="CG488" s="74">
        <v>0</v>
      </c>
      <c r="CH488" s="74">
        <v>0</v>
      </c>
      <c r="CI488" s="74">
        <v>0</v>
      </c>
      <c r="CJ488" s="74">
        <v>0</v>
      </c>
      <c r="CK488" s="74">
        <v>0</v>
      </c>
      <c r="CL488" s="74">
        <v>0</v>
      </c>
      <c r="CM488" s="74">
        <v>0</v>
      </c>
      <c r="CN488" s="74">
        <v>0</v>
      </c>
      <c r="CO488" s="162"/>
      <c r="CP488" s="13" t="s">
        <v>120</v>
      </c>
      <c r="CQ488" s="5">
        <v>0</v>
      </c>
      <c r="CR488" s="5">
        <v>0</v>
      </c>
      <c r="CS488" s="5">
        <v>0</v>
      </c>
      <c r="CT488" s="5">
        <v>0</v>
      </c>
      <c r="CU488" s="5">
        <v>0</v>
      </c>
      <c r="CV488" s="29">
        <v>0</v>
      </c>
      <c r="CW488" s="5">
        <v>0</v>
      </c>
      <c r="CX488" s="5">
        <v>0</v>
      </c>
      <c r="CY488" s="72">
        <v>0</v>
      </c>
      <c r="CZ488" s="5">
        <v>0</v>
      </c>
      <c r="DA488" s="162"/>
      <c r="DB488" s="13" t="s">
        <v>120</v>
      </c>
      <c r="DC488" s="74">
        <v>0</v>
      </c>
      <c r="DD488" s="74">
        <v>0</v>
      </c>
      <c r="DE488" s="74">
        <v>0</v>
      </c>
      <c r="DF488" s="74">
        <v>0</v>
      </c>
      <c r="DG488" s="74">
        <v>0</v>
      </c>
      <c r="DH488" s="74">
        <v>0</v>
      </c>
      <c r="DI488" s="74">
        <v>0</v>
      </c>
      <c r="DJ488" s="74">
        <v>0</v>
      </c>
      <c r="DK488" s="74">
        <v>0</v>
      </c>
      <c r="DL488" s="74">
        <v>0</v>
      </c>
      <c r="DM488" s="74">
        <v>0</v>
      </c>
      <c r="DN488" s="74">
        <v>0</v>
      </c>
      <c r="DO488" s="74">
        <v>0</v>
      </c>
      <c r="DP488" s="74">
        <v>0</v>
      </c>
      <c r="DQ488" s="74">
        <v>0</v>
      </c>
      <c r="DR488" s="135"/>
      <c r="DS488" s="138" t="s">
        <v>277</v>
      </c>
      <c r="DT488" s="138" t="s">
        <v>4582</v>
      </c>
      <c r="DU488" s="138">
        <v>0</v>
      </c>
      <c r="DV488" s="138">
        <v>0</v>
      </c>
      <c r="DW488" s="139">
        <v>0</v>
      </c>
      <c r="DX488" s="139">
        <v>0</v>
      </c>
    </row>
    <row r="489" spans="1:128">
      <c r="A489" s="162"/>
      <c r="B489" s="103" t="s">
        <v>102</v>
      </c>
      <c r="C489" s="105">
        <v>1326</v>
      </c>
      <c r="D489" s="105">
        <v>606</v>
      </c>
      <c r="E489" s="105">
        <v>635</v>
      </c>
      <c r="F489" s="105">
        <v>274</v>
      </c>
      <c r="G489" s="105">
        <v>0</v>
      </c>
      <c r="H489" s="105">
        <v>0</v>
      </c>
      <c r="I489" s="105">
        <v>10</v>
      </c>
      <c r="J489" s="105">
        <v>1</v>
      </c>
      <c r="K489" s="105">
        <v>77</v>
      </c>
      <c r="L489" s="105">
        <v>29</v>
      </c>
      <c r="M489" s="105">
        <v>827</v>
      </c>
      <c r="N489" s="105">
        <v>391</v>
      </c>
      <c r="O489" s="105">
        <v>0</v>
      </c>
      <c r="P489" s="105">
        <v>0</v>
      </c>
      <c r="Q489" s="105">
        <v>78</v>
      </c>
      <c r="R489" s="105">
        <v>14</v>
      </c>
      <c r="S489" s="105">
        <v>0</v>
      </c>
      <c r="T489" s="105">
        <v>0</v>
      </c>
      <c r="U489" s="105">
        <v>2953</v>
      </c>
      <c r="V489" s="105">
        <v>1315</v>
      </c>
      <c r="W489" s="162"/>
      <c r="X489" s="103" t="s">
        <v>102</v>
      </c>
      <c r="Y489" s="105">
        <v>40</v>
      </c>
      <c r="Z489" s="105">
        <v>14</v>
      </c>
      <c r="AA489" s="105">
        <v>41</v>
      </c>
      <c r="AB489" s="105">
        <v>13</v>
      </c>
      <c r="AC489" s="105">
        <v>0</v>
      </c>
      <c r="AD489" s="105">
        <v>0</v>
      </c>
      <c r="AE489" s="105">
        <v>2</v>
      </c>
      <c r="AF489" s="105">
        <v>0</v>
      </c>
      <c r="AG489" s="105">
        <v>0</v>
      </c>
      <c r="AH489" s="105">
        <v>0</v>
      </c>
      <c r="AI489" s="105">
        <v>65</v>
      </c>
      <c r="AJ489" s="105">
        <v>32</v>
      </c>
      <c r="AK489" s="105">
        <v>0</v>
      </c>
      <c r="AL489" s="105">
        <v>0</v>
      </c>
      <c r="AM489" s="105">
        <v>1</v>
      </c>
      <c r="AN489" s="105">
        <v>0</v>
      </c>
      <c r="AO489" s="105">
        <v>0</v>
      </c>
      <c r="AP489" s="105">
        <v>0</v>
      </c>
      <c r="AQ489" s="105">
        <v>149</v>
      </c>
      <c r="AR489" s="105">
        <v>59</v>
      </c>
      <c r="AS489" s="162"/>
      <c r="AT489" s="103" t="s">
        <v>102</v>
      </c>
      <c r="AU489" s="105">
        <v>19</v>
      </c>
      <c r="AV489" s="105">
        <v>12</v>
      </c>
      <c r="AW489" s="105">
        <v>0</v>
      </c>
      <c r="AX489" s="105">
        <v>1</v>
      </c>
      <c r="AY489" s="105">
        <v>2</v>
      </c>
      <c r="AZ489" s="105">
        <v>13</v>
      </c>
      <c r="BA489" s="105">
        <v>0</v>
      </c>
      <c r="BB489" s="105">
        <v>3</v>
      </c>
      <c r="BC489" s="105">
        <v>0</v>
      </c>
      <c r="BD489" s="105">
        <v>50</v>
      </c>
      <c r="BE489" s="105">
        <v>34</v>
      </c>
      <c r="BF489" s="105">
        <v>6</v>
      </c>
      <c r="BG489" s="105">
        <v>9</v>
      </c>
      <c r="BH489" s="105">
        <v>17</v>
      </c>
      <c r="BI489" s="105">
        <v>9</v>
      </c>
      <c r="BJ489" s="162"/>
      <c r="BK489" s="103" t="s">
        <v>102</v>
      </c>
      <c r="BL489" s="105">
        <v>1</v>
      </c>
      <c r="BM489" s="105">
        <v>543</v>
      </c>
      <c r="BN489" s="105">
        <v>142</v>
      </c>
      <c r="BO489" s="105">
        <v>5</v>
      </c>
      <c r="BP489" s="105">
        <v>0</v>
      </c>
      <c r="BQ489" s="105">
        <v>8</v>
      </c>
      <c r="BR489" s="105">
        <v>40</v>
      </c>
      <c r="BS489" s="105">
        <v>37</v>
      </c>
      <c r="BT489" s="105">
        <v>29</v>
      </c>
      <c r="BU489" s="162"/>
      <c r="BV489" s="103" t="s">
        <v>102</v>
      </c>
      <c r="BW489" s="105">
        <v>203</v>
      </c>
      <c r="BX489" s="105">
        <v>87</v>
      </c>
      <c r="BY489" s="105">
        <v>201</v>
      </c>
      <c r="BZ489" s="105">
        <v>86</v>
      </c>
      <c r="CA489" s="105">
        <v>103</v>
      </c>
      <c r="CB489" s="105">
        <v>44</v>
      </c>
      <c r="CC489" s="105">
        <v>0</v>
      </c>
      <c r="CD489" s="105">
        <v>0</v>
      </c>
      <c r="CE489" s="105">
        <v>0</v>
      </c>
      <c r="CF489" s="105">
        <v>0</v>
      </c>
      <c r="CG489" s="105">
        <v>0</v>
      </c>
      <c r="CH489" s="105">
        <v>0</v>
      </c>
      <c r="CI489" s="105">
        <v>18</v>
      </c>
      <c r="CJ489" s="105">
        <v>7</v>
      </c>
      <c r="CK489" s="105">
        <v>18</v>
      </c>
      <c r="CL489" s="105">
        <v>7</v>
      </c>
      <c r="CM489" s="105">
        <v>8</v>
      </c>
      <c r="CN489" s="105">
        <v>3</v>
      </c>
      <c r="CO489" s="162"/>
      <c r="CP489" s="105" t="s">
        <v>102</v>
      </c>
      <c r="CQ489" s="105">
        <v>12</v>
      </c>
      <c r="CR489" s="105">
        <v>20</v>
      </c>
      <c r="CS489" s="105">
        <v>1</v>
      </c>
      <c r="CT489" s="105">
        <v>53</v>
      </c>
      <c r="CU489" s="105">
        <v>0</v>
      </c>
      <c r="CV489" s="105">
        <v>86</v>
      </c>
      <c r="CW489" s="105">
        <v>20</v>
      </c>
      <c r="CX489" s="105">
        <v>18</v>
      </c>
      <c r="CY489" s="105">
        <v>23</v>
      </c>
      <c r="CZ489" s="105">
        <v>9</v>
      </c>
      <c r="DA489" s="162"/>
      <c r="DB489" s="103" t="s">
        <v>102</v>
      </c>
      <c r="DC489" s="105">
        <v>261</v>
      </c>
      <c r="DD489" s="105">
        <v>290</v>
      </c>
      <c r="DE489" s="105">
        <v>123</v>
      </c>
      <c r="DF489" s="105">
        <v>2</v>
      </c>
      <c r="DG489" s="105">
        <v>123</v>
      </c>
      <c r="DH489" s="105">
        <v>25</v>
      </c>
      <c r="DI489" s="105">
        <v>319</v>
      </c>
      <c r="DJ489" s="105">
        <v>94</v>
      </c>
      <c r="DK489" s="105">
        <v>85</v>
      </c>
      <c r="DL489" s="105">
        <v>0</v>
      </c>
      <c r="DM489" s="105">
        <v>0</v>
      </c>
      <c r="DN489" s="105">
        <v>2</v>
      </c>
      <c r="DO489" s="105">
        <v>8</v>
      </c>
      <c r="DP489" s="105">
        <v>12</v>
      </c>
      <c r="DQ489" s="105">
        <v>13</v>
      </c>
      <c r="DR489" s="135"/>
      <c r="DS489" s="138" t="s">
        <v>277</v>
      </c>
      <c r="DT489" s="138" t="s">
        <v>4583</v>
      </c>
      <c r="DU489" s="138">
        <v>221</v>
      </c>
      <c r="DV489" s="138">
        <v>111</v>
      </c>
      <c r="DW489" s="139">
        <v>1533</v>
      </c>
      <c r="DX489" s="139">
        <v>1322</v>
      </c>
    </row>
    <row r="490" spans="1:128">
      <c r="A490" s="162" t="s">
        <v>278</v>
      </c>
      <c r="B490" s="13" t="s">
        <v>119</v>
      </c>
      <c r="C490" s="74">
        <v>471</v>
      </c>
      <c r="D490" s="74">
        <v>198</v>
      </c>
      <c r="E490" s="74">
        <v>289</v>
      </c>
      <c r="F490" s="74">
        <v>89</v>
      </c>
      <c r="G490" s="74">
        <v>0</v>
      </c>
      <c r="H490" s="74">
        <v>0</v>
      </c>
      <c r="I490" s="74">
        <v>0</v>
      </c>
      <c r="J490" s="74">
        <v>0</v>
      </c>
      <c r="K490" s="74">
        <v>20</v>
      </c>
      <c r="L490" s="74">
        <v>4</v>
      </c>
      <c r="M490" s="74">
        <v>457</v>
      </c>
      <c r="N490" s="74">
        <v>189</v>
      </c>
      <c r="O490" s="74">
        <v>0</v>
      </c>
      <c r="P490" s="74">
        <v>0</v>
      </c>
      <c r="Q490" s="74">
        <v>0</v>
      </c>
      <c r="R490" s="74">
        <v>0</v>
      </c>
      <c r="S490" s="74">
        <v>17</v>
      </c>
      <c r="T490" s="74">
        <v>7</v>
      </c>
      <c r="U490" s="67">
        <v>1254</v>
      </c>
      <c r="V490" s="67">
        <v>487</v>
      </c>
      <c r="W490" s="162" t="s">
        <v>278</v>
      </c>
      <c r="X490" s="13" t="s">
        <v>119</v>
      </c>
      <c r="Y490" s="74">
        <v>53</v>
      </c>
      <c r="Z490" s="74">
        <v>28</v>
      </c>
      <c r="AA490" s="74">
        <v>26</v>
      </c>
      <c r="AB490" s="74">
        <v>8</v>
      </c>
      <c r="AC490" s="74">
        <v>0</v>
      </c>
      <c r="AD490" s="74">
        <v>0</v>
      </c>
      <c r="AE490" s="74">
        <v>0</v>
      </c>
      <c r="AF490" s="74">
        <v>0</v>
      </c>
      <c r="AG490" s="74">
        <v>0</v>
      </c>
      <c r="AH490" s="74">
        <v>0</v>
      </c>
      <c r="AI490" s="74">
        <v>142</v>
      </c>
      <c r="AJ490" s="74">
        <v>51</v>
      </c>
      <c r="AK490" s="74">
        <v>0</v>
      </c>
      <c r="AL490" s="74">
        <v>0</v>
      </c>
      <c r="AM490" s="74">
        <v>0</v>
      </c>
      <c r="AN490" s="74">
        <v>0</v>
      </c>
      <c r="AO490" s="74">
        <v>0</v>
      </c>
      <c r="AP490" s="74">
        <v>0</v>
      </c>
      <c r="AQ490" s="67">
        <v>221</v>
      </c>
      <c r="AR490" s="67">
        <v>87</v>
      </c>
      <c r="AS490" s="162" t="s">
        <v>278</v>
      </c>
      <c r="AT490" s="13" t="s">
        <v>119</v>
      </c>
      <c r="AU490" s="74">
        <v>9</v>
      </c>
      <c r="AV490" s="74">
        <v>5</v>
      </c>
      <c r="AW490" s="74">
        <v>0</v>
      </c>
      <c r="AX490" s="74">
        <v>0</v>
      </c>
      <c r="AY490" s="74">
        <v>1</v>
      </c>
      <c r="AZ490" s="74">
        <v>8</v>
      </c>
      <c r="BA490" s="74">
        <v>0</v>
      </c>
      <c r="BB490" s="74">
        <v>0</v>
      </c>
      <c r="BC490" s="74">
        <v>1</v>
      </c>
      <c r="BD490" s="67">
        <v>24</v>
      </c>
      <c r="BE490" s="76">
        <v>24</v>
      </c>
      <c r="BF490" s="74">
        <v>16</v>
      </c>
      <c r="BG490" s="74">
        <v>0</v>
      </c>
      <c r="BH490" s="74">
        <v>0</v>
      </c>
      <c r="BI490" s="74">
        <v>5</v>
      </c>
      <c r="BJ490" s="162" t="s">
        <v>278</v>
      </c>
      <c r="BK490" s="13" t="s">
        <v>119</v>
      </c>
      <c r="BL490" s="74">
        <v>0</v>
      </c>
      <c r="BM490" s="74">
        <v>432</v>
      </c>
      <c r="BN490" s="74">
        <v>7</v>
      </c>
      <c r="BO490" s="74">
        <v>0</v>
      </c>
      <c r="BP490" s="74">
        <v>0</v>
      </c>
      <c r="BQ490" s="74">
        <v>6</v>
      </c>
      <c r="BR490" s="74">
        <v>14</v>
      </c>
      <c r="BS490" s="74">
        <v>14</v>
      </c>
      <c r="BT490" s="74">
        <v>10</v>
      </c>
      <c r="BU490" s="162" t="s">
        <v>278</v>
      </c>
      <c r="BV490" s="13" t="s">
        <v>119</v>
      </c>
      <c r="BW490" s="74">
        <v>435</v>
      </c>
      <c r="BX490" s="74">
        <v>136</v>
      </c>
      <c r="BY490" s="74">
        <v>428</v>
      </c>
      <c r="BZ490" s="74">
        <v>135</v>
      </c>
      <c r="CA490" s="74">
        <v>160</v>
      </c>
      <c r="CB490" s="74">
        <v>49</v>
      </c>
      <c r="CC490" s="74">
        <v>0</v>
      </c>
      <c r="CD490" s="74">
        <v>0</v>
      </c>
      <c r="CE490" s="74">
        <v>0</v>
      </c>
      <c r="CF490" s="74">
        <v>0</v>
      </c>
      <c r="CG490" s="74">
        <v>0</v>
      </c>
      <c r="CH490" s="74">
        <v>0</v>
      </c>
      <c r="CI490" s="74">
        <v>0</v>
      </c>
      <c r="CJ490" s="74">
        <v>0</v>
      </c>
      <c r="CK490" s="74">
        <v>0</v>
      </c>
      <c r="CL490" s="74">
        <v>0</v>
      </c>
      <c r="CM490" s="74">
        <v>0</v>
      </c>
      <c r="CN490" s="74">
        <v>0</v>
      </c>
      <c r="CO490" s="162" t="s">
        <v>278</v>
      </c>
      <c r="CP490" s="13" t="s">
        <v>119</v>
      </c>
      <c r="CQ490" s="5">
        <v>8</v>
      </c>
      <c r="CR490" s="5">
        <v>16</v>
      </c>
      <c r="CS490" s="5">
        <v>0</v>
      </c>
      <c r="CT490" s="5">
        <v>35</v>
      </c>
      <c r="CU490" s="5">
        <v>0</v>
      </c>
      <c r="CV490" s="29">
        <v>59</v>
      </c>
      <c r="CW490" s="5">
        <v>16</v>
      </c>
      <c r="CX490" s="5">
        <v>9</v>
      </c>
      <c r="CY490" s="72">
        <v>9</v>
      </c>
      <c r="CZ490" s="5">
        <v>4</v>
      </c>
      <c r="DA490" s="162" t="s">
        <v>278</v>
      </c>
      <c r="DB490" s="13" t="s">
        <v>119</v>
      </c>
      <c r="DC490" s="74">
        <v>0</v>
      </c>
      <c r="DD490" s="74">
        <v>0</v>
      </c>
      <c r="DE490" s="74">
        <v>0</v>
      </c>
      <c r="DF490" s="74">
        <v>0</v>
      </c>
      <c r="DG490" s="74">
        <v>0</v>
      </c>
      <c r="DH490" s="74">
        <v>0</v>
      </c>
      <c r="DI490" s="74">
        <v>0</v>
      </c>
      <c r="DJ490" s="74">
        <v>0</v>
      </c>
      <c r="DK490" s="74">
        <v>0</v>
      </c>
      <c r="DL490" s="74">
        <v>0</v>
      </c>
      <c r="DM490" s="74">
        <v>0</v>
      </c>
      <c r="DN490" s="74">
        <v>0</v>
      </c>
      <c r="DO490" s="74">
        <v>0</v>
      </c>
      <c r="DP490" s="74">
        <v>4</v>
      </c>
      <c r="DQ490" s="74">
        <v>0</v>
      </c>
      <c r="DR490" s="135"/>
      <c r="DS490" s="138" t="s">
        <v>278</v>
      </c>
      <c r="DT490" s="138" t="s">
        <v>4584</v>
      </c>
      <c r="DU490" s="138">
        <v>435</v>
      </c>
      <c r="DV490" s="138">
        <v>160</v>
      </c>
      <c r="DW490" s="139">
        <v>885</v>
      </c>
      <c r="DX490" s="139">
        <v>0</v>
      </c>
    </row>
    <row r="491" spans="1:128">
      <c r="A491" s="162"/>
      <c r="B491" s="13" t="s">
        <v>120</v>
      </c>
      <c r="C491" s="74">
        <v>264</v>
      </c>
      <c r="D491" s="74">
        <v>135</v>
      </c>
      <c r="E491" s="74">
        <v>54</v>
      </c>
      <c r="F491" s="74">
        <v>28</v>
      </c>
      <c r="G491" s="74">
        <v>61</v>
      </c>
      <c r="H491" s="74">
        <v>27</v>
      </c>
      <c r="I491" s="74">
        <v>0</v>
      </c>
      <c r="J491" s="74">
        <v>0</v>
      </c>
      <c r="K491" s="74">
        <v>61</v>
      </c>
      <c r="L491" s="74">
        <v>27</v>
      </c>
      <c r="M491" s="74">
        <v>324</v>
      </c>
      <c r="N491" s="74">
        <v>167</v>
      </c>
      <c r="O491" s="74">
        <v>0</v>
      </c>
      <c r="P491" s="74">
        <v>0</v>
      </c>
      <c r="Q491" s="74">
        <v>0</v>
      </c>
      <c r="R491" s="74">
        <v>0</v>
      </c>
      <c r="S491" s="74">
        <v>70</v>
      </c>
      <c r="T491" s="74">
        <v>24</v>
      </c>
      <c r="U491" s="67">
        <v>834</v>
      </c>
      <c r="V491" s="67">
        <v>408</v>
      </c>
      <c r="W491" s="162"/>
      <c r="X491" s="13" t="s">
        <v>120</v>
      </c>
      <c r="Y491" s="74">
        <v>19</v>
      </c>
      <c r="Z491" s="74">
        <v>8</v>
      </c>
      <c r="AA491" s="74">
        <v>0</v>
      </c>
      <c r="AB491" s="74">
        <v>0</v>
      </c>
      <c r="AC491" s="74">
        <v>0</v>
      </c>
      <c r="AD491" s="74">
        <v>0</v>
      </c>
      <c r="AE491" s="74">
        <v>0</v>
      </c>
      <c r="AF491" s="74">
        <v>0</v>
      </c>
      <c r="AG491" s="74">
        <v>0</v>
      </c>
      <c r="AH491" s="74">
        <v>0</v>
      </c>
      <c r="AI491" s="74">
        <v>76</v>
      </c>
      <c r="AJ491" s="74">
        <v>33</v>
      </c>
      <c r="AK491" s="74">
        <v>0</v>
      </c>
      <c r="AL491" s="74">
        <v>0</v>
      </c>
      <c r="AM491" s="74">
        <v>0</v>
      </c>
      <c r="AN491" s="74">
        <v>0</v>
      </c>
      <c r="AO491" s="74">
        <v>16</v>
      </c>
      <c r="AP491" s="74">
        <v>5</v>
      </c>
      <c r="AQ491" s="67">
        <v>111</v>
      </c>
      <c r="AR491" s="67">
        <v>46</v>
      </c>
      <c r="AS491" s="162"/>
      <c r="AT491" s="13" t="s">
        <v>120</v>
      </c>
      <c r="AU491" s="74">
        <v>6</v>
      </c>
      <c r="AV491" s="74">
        <v>1</v>
      </c>
      <c r="AW491" s="74">
        <v>1</v>
      </c>
      <c r="AX491" s="74">
        <v>0</v>
      </c>
      <c r="AY491" s="74">
        <v>1</v>
      </c>
      <c r="AZ491" s="74">
        <v>6</v>
      </c>
      <c r="BA491" s="74">
        <v>0</v>
      </c>
      <c r="BB491" s="74">
        <v>0</v>
      </c>
      <c r="BC491" s="74">
        <v>2</v>
      </c>
      <c r="BD491" s="67">
        <v>17</v>
      </c>
      <c r="BE491" s="76">
        <v>16</v>
      </c>
      <c r="BF491" s="74">
        <v>9</v>
      </c>
      <c r="BG491" s="74">
        <v>0</v>
      </c>
      <c r="BH491" s="74">
        <v>0</v>
      </c>
      <c r="BI491" s="74">
        <v>1</v>
      </c>
      <c r="BJ491" s="162"/>
      <c r="BK491" s="13" t="s">
        <v>120</v>
      </c>
      <c r="BL491" s="74">
        <v>0</v>
      </c>
      <c r="BM491" s="74">
        <v>413</v>
      </c>
      <c r="BN491" s="74">
        <v>0</v>
      </c>
      <c r="BO491" s="74">
        <v>0</v>
      </c>
      <c r="BP491" s="74">
        <v>0</v>
      </c>
      <c r="BQ491" s="74">
        <v>6</v>
      </c>
      <c r="BR491" s="74">
        <v>17</v>
      </c>
      <c r="BS491" s="74">
        <v>18</v>
      </c>
      <c r="BT491" s="74">
        <v>18</v>
      </c>
      <c r="BU491" s="162"/>
      <c r="BV491" s="13" t="s">
        <v>120</v>
      </c>
      <c r="BW491" s="74">
        <v>0</v>
      </c>
      <c r="BX491" s="74">
        <v>0</v>
      </c>
      <c r="BY491" s="74">
        <v>0</v>
      </c>
      <c r="BZ491" s="74">
        <v>0</v>
      </c>
      <c r="CA491" s="74">
        <v>0</v>
      </c>
      <c r="CB491" s="74">
        <v>0</v>
      </c>
      <c r="CC491" s="74">
        <v>7</v>
      </c>
      <c r="CD491" s="74">
        <v>3</v>
      </c>
      <c r="CE491" s="74">
        <v>7</v>
      </c>
      <c r="CF491" s="74">
        <v>3</v>
      </c>
      <c r="CG491" s="74">
        <v>6</v>
      </c>
      <c r="CH491" s="74">
        <v>3</v>
      </c>
      <c r="CI491" s="74">
        <v>36</v>
      </c>
      <c r="CJ491" s="74">
        <v>16</v>
      </c>
      <c r="CK491" s="74">
        <v>36</v>
      </c>
      <c r="CL491" s="74">
        <v>16</v>
      </c>
      <c r="CM491" s="74">
        <v>0</v>
      </c>
      <c r="CN491" s="74">
        <v>0</v>
      </c>
      <c r="CO491" s="162"/>
      <c r="CP491" s="13" t="s">
        <v>120</v>
      </c>
      <c r="CQ491" s="5">
        <v>13</v>
      </c>
      <c r="CR491" s="5">
        <v>16</v>
      </c>
      <c r="CS491" s="5">
        <v>0</v>
      </c>
      <c r="CT491" s="5">
        <v>12</v>
      </c>
      <c r="CU491" s="5">
        <v>0</v>
      </c>
      <c r="CV491" s="29">
        <v>41</v>
      </c>
      <c r="CW491" s="5">
        <v>16</v>
      </c>
      <c r="CX491" s="5">
        <v>12</v>
      </c>
      <c r="CY491" s="72">
        <v>9</v>
      </c>
      <c r="CZ491" s="5">
        <v>2</v>
      </c>
      <c r="DA491" s="162"/>
      <c r="DB491" s="13" t="s">
        <v>120</v>
      </c>
      <c r="DC491" s="74">
        <v>0</v>
      </c>
      <c r="DD491" s="74">
        <v>0</v>
      </c>
      <c r="DE491" s="74">
        <v>0</v>
      </c>
      <c r="DF491" s="74">
        <v>0</v>
      </c>
      <c r="DG491" s="74">
        <v>0</v>
      </c>
      <c r="DH491" s="74">
        <v>0</v>
      </c>
      <c r="DI491" s="74">
        <v>0</v>
      </c>
      <c r="DJ491" s="74">
        <v>0</v>
      </c>
      <c r="DK491" s="74">
        <v>0</v>
      </c>
      <c r="DL491" s="74">
        <v>0</v>
      </c>
      <c r="DM491" s="74">
        <v>0</v>
      </c>
      <c r="DN491" s="74">
        <v>0</v>
      </c>
      <c r="DO491" s="74">
        <v>0</v>
      </c>
      <c r="DP491" s="74">
        <v>0</v>
      </c>
      <c r="DQ491" s="74">
        <v>0</v>
      </c>
      <c r="DR491" s="135"/>
      <c r="DS491" s="138" t="s">
        <v>278</v>
      </c>
      <c r="DT491" s="138" t="s">
        <v>4585</v>
      </c>
      <c r="DU491" s="138">
        <v>43</v>
      </c>
      <c r="DV491" s="138">
        <v>6</v>
      </c>
      <c r="DW491" s="139">
        <v>826</v>
      </c>
      <c r="DX491" s="139">
        <v>0</v>
      </c>
    </row>
    <row r="492" spans="1:128">
      <c r="A492" s="162"/>
      <c r="B492" s="103" t="s">
        <v>102</v>
      </c>
      <c r="C492" s="105">
        <v>735</v>
      </c>
      <c r="D492" s="105">
        <v>333</v>
      </c>
      <c r="E492" s="105">
        <v>343</v>
      </c>
      <c r="F492" s="105">
        <v>117</v>
      </c>
      <c r="G492" s="105">
        <v>61</v>
      </c>
      <c r="H492" s="105">
        <v>27</v>
      </c>
      <c r="I492" s="105">
        <v>0</v>
      </c>
      <c r="J492" s="105">
        <v>0</v>
      </c>
      <c r="K492" s="105">
        <v>81</v>
      </c>
      <c r="L492" s="105">
        <v>31</v>
      </c>
      <c r="M492" s="105">
        <v>781</v>
      </c>
      <c r="N492" s="105">
        <v>356</v>
      </c>
      <c r="O492" s="105">
        <v>0</v>
      </c>
      <c r="P492" s="105">
        <v>0</v>
      </c>
      <c r="Q492" s="105">
        <v>0</v>
      </c>
      <c r="R492" s="105">
        <v>0</v>
      </c>
      <c r="S492" s="105">
        <v>87</v>
      </c>
      <c r="T492" s="105">
        <v>31</v>
      </c>
      <c r="U492" s="105">
        <v>2088</v>
      </c>
      <c r="V492" s="105">
        <v>895</v>
      </c>
      <c r="W492" s="162"/>
      <c r="X492" s="103" t="s">
        <v>102</v>
      </c>
      <c r="Y492" s="105">
        <v>72</v>
      </c>
      <c r="Z492" s="105">
        <v>36</v>
      </c>
      <c r="AA492" s="105">
        <v>26</v>
      </c>
      <c r="AB492" s="105">
        <v>8</v>
      </c>
      <c r="AC492" s="105">
        <v>0</v>
      </c>
      <c r="AD492" s="105">
        <v>0</v>
      </c>
      <c r="AE492" s="105">
        <v>0</v>
      </c>
      <c r="AF492" s="105">
        <v>0</v>
      </c>
      <c r="AG492" s="105">
        <v>0</v>
      </c>
      <c r="AH492" s="105">
        <v>0</v>
      </c>
      <c r="AI492" s="105">
        <v>218</v>
      </c>
      <c r="AJ492" s="105">
        <v>84</v>
      </c>
      <c r="AK492" s="105">
        <v>0</v>
      </c>
      <c r="AL492" s="105">
        <v>0</v>
      </c>
      <c r="AM492" s="105">
        <v>0</v>
      </c>
      <c r="AN492" s="105">
        <v>0</v>
      </c>
      <c r="AO492" s="105">
        <v>16</v>
      </c>
      <c r="AP492" s="105">
        <v>5</v>
      </c>
      <c r="AQ492" s="105">
        <v>332</v>
      </c>
      <c r="AR492" s="105">
        <v>133</v>
      </c>
      <c r="AS492" s="162"/>
      <c r="AT492" s="103" t="s">
        <v>102</v>
      </c>
      <c r="AU492" s="105">
        <v>15</v>
      </c>
      <c r="AV492" s="105">
        <v>6</v>
      </c>
      <c r="AW492" s="105">
        <v>1</v>
      </c>
      <c r="AX492" s="105">
        <v>0</v>
      </c>
      <c r="AY492" s="105">
        <v>2</v>
      </c>
      <c r="AZ492" s="105">
        <v>14</v>
      </c>
      <c r="BA492" s="105">
        <v>0</v>
      </c>
      <c r="BB492" s="105">
        <v>0</v>
      </c>
      <c r="BC492" s="105">
        <v>3</v>
      </c>
      <c r="BD492" s="105">
        <v>41</v>
      </c>
      <c r="BE492" s="105">
        <v>40</v>
      </c>
      <c r="BF492" s="105">
        <v>25</v>
      </c>
      <c r="BG492" s="105">
        <v>0</v>
      </c>
      <c r="BH492" s="105">
        <v>0</v>
      </c>
      <c r="BI492" s="105">
        <v>6</v>
      </c>
      <c r="BJ492" s="162"/>
      <c r="BK492" s="103" t="s">
        <v>102</v>
      </c>
      <c r="BL492" s="105">
        <v>0</v>
      </c>
      <c r="BM492" s="105">
        <v>845</v>
      </c>
      <c r="BN492" s="105">
        <v>7</v>
      </c>
      <c r="BO492" s="105">
        <v>0</v>
      </c>
      <c r="BP492" s="105">
        <v>0</v>
      </c>
      <c r="BQ492" s="105">
        <v>12</v>
      </c>
      <c r="BR492" s="105">
        <v>31</v>
      </c>
      <c r="BS492" s="105">
        <v>32</v>
      </c>
      <c r="BT492" s="105">
        <v>28</v>
      </c>
      <c r="BU492" s="162"/>
      <c r="BV492" s="103" t="s">
        <v>102</v>
      </c>
      <c r="BW492" s="105">
        <v>435</v>
      </c>
      <c r="BX492" s="105">
        <v>136</v>
      </c>
      <c r="BY492" s="105">
        <v>428</v>
      </c>
      <c r="BZ492" s="105">
        <v>135</v>
      </c>
      <c r="CA492" s="105">
        <v>160</v>
      </c>
      <c r="CB492" s="105">
        <v>49</v>
      </c>
      <c r="CC492" s="105">
        <v>7</v>
      </c>
      <c r="CD492" s="105">
        <v>3</v>
      </c>
      <c r="CE492" s="105">
        <v>7</v>
      </c>
      <c r="CF492" s="105">
        <v>3</v>
      </c>
      <c r="CG492" s="105">
        <v>6</v>
      </c>
      <c r="CH492" s="105">
        <v>3</v>
      </c>
      <c r="CI492" s="105">
        <v>36</v>
      </c>
      <c r="CJ492" s="105">
        <v>16</v>
      </c>
      <c r="CK492" s="105">
        <v>36</v>
      </c>
      <c r="CL492" s="105">
        <v>16</v>
      </c>
      <c r="CM492" s="105">
        <v>0</v>
      </c>
      <c r="CN492" s="105">
        <v>0</v>
      </c>
      <c r="CO492" s="162"/>
      <c r="CP492" s="105" t="s">
        <v>102</v>
      </c>
      <c r="CQ492" s="105">
        <v>21</v>
      </c>
      <c r="CR492" s="105">
        <v>32</v>
      </c>
      <c r="CS492" s="105">
        <v>0</v>
      </c>
      <c r="CT492" s="105">
        <v>47</v>
      </c>
      <c r="CU492" s="105">
        <v>0</v>
      </c>
      <c r="CV492" s="105">
        <v>100</v>
      </c>
      <c r="CW492" s="105">
        <v>32</v>
      </c>
      <c r="CX492" s="105">
        <v>21</v>
      </c>
      <c r="CY492" s="105">
        <v>18</v>
      </c>
      <c r="CZ492" s="105">
        <v>6</v>
      </c>
      <c r="DA492" s="162"/>
      <c r="DB492" s="103" t="s">
        <v>102</v>
      </c>
      <c r="DC492" s="105">
        <v>0</v>
      </c>
      <c r="DD492" s="105">
        <v>0</v>
      </c>
      <c r="DE492" s="105">
        <v>0</v>
      </c>
      <c r="DF492" s="105">
        <v>0</v>
      </c>
      <c r="DG492" s="105">
        <v>0</v>
      </c>
      <c r="DH492" s="105">
        <v>0</v>
      </c>
      <c r="DI492" s="105">
        <v>0</v>
      </c>
      <c r="DJ492" s="105">
        <v>0</v>
      </c>
      <c r="DK492" s="105">
        <v>0</v>
      </c>
      <c r="DL492" s="105">
        <v>0</v>
      </c>
      <c r="DM492" s="105">
        <v>0</v>
      </c>
      <c r="DN492" s="105">
        <v>0</v>
      </c>
      <c r="DO492" s="105">
        <v>0</v>
      </c>
      <c r="DP492" s="105">
        <v>4</v>
      </c>
      <c r="DQ492" s="105">
        <v>0</v>
      </c>
      <c r="DR492" s="135"/>
      <c r="DS492" s="138" t="s">
        <v>278</v>
      </c>
      <c r="DT492" s="138" t="s">
        <v>4586</v>
      </c>
      <c r="DU492" s="138">
        <v>478</v>
      </c>
      <c r="DV492" s="138">
        <v>166</v>
      </c>
      <c r="DW492" s="139">
        <v>1711</v>
      </c>
      <c r="DX492" s="139">
        <v>0</v>
      </c>
    </row>
  </sheetData>
  <mergeCells count="2883">
    <mergeCell ref="DA3:DQ3"/>
    <mergeCell ref="A3:V3"/>
    <mergeCell ref="W3:AR3"/>
    <mergeCell ref="AS3:BI3"/>
    <mergeCell ref="BJ3:BT3"/>
    <mergeCell ref="BU3:CN3"/>
    <mergeCell ref="CO3:CZ3"/>
    <mergeCell ref="DA1:DQ1"/>
    <mergeCell ref="A2:V2"/>
    <mergeCell ref="W2:AR2"/>
    <mergeCell ref="AS2:BI2"/>
    <mergeCell ref="BJ2:BT2"/>
    <mergeCell ref="BU2:CN2"/>
    <mergeCell ref="CO2:CZ2"/>
    <mergeCell ref="DA2:DQ2"/>
    <mergeCell ref="A1:V1"/>
    <mergeCell ref="W1:AR1"/>
    <mergeCell ref="AS1:BI1"/>
    <mergeCell ref="BJ1:BT1"/>
    <mergeCell ref="BU1:CN1"/>
    <mergeCell ref="CO1:CZ1"/>
    <mergeCell ref="DA13:DA15"/>
    <mergeCell ref="A16:A18"/>
    <mergeCell ref="W16:W18"/>
    <mergeCell ref="AS16:AS18"/>
    <mergeCell ref="BJ16:BJ18"/>
    <mergeCell ref="BU16:BU18"/>
    <mergeCell ref="CO16:CO18"/>
    <mergeCell ref="DA16:DA18"/>
    <mergeCell ref="A13:A15"/>
    <mergeCell ref="W13:W15"/>
    <mergeCell ref="AS13:AS15"/>
    <mergeCell ref="BJ13:BJ15"/>
    <mergeCell ref="BU13:BU15"/>
    <mergeCell ref="CO13:CO15"/>
    <mergeCell ref="CO7:CO9"/>
    <mergeCell ref="DA7:DA9"/>
    <mergeCell ref="A10:A12"/>
    <mergeCell ref="W10:W12"/>
    <mergeCell ref="AS10:AS12"/>
    <mergeCell ref="BJ10:BJ12"/>
    <mergeCell ref="BU10:BU12"/>
    <mergeCell ref="CO10:CO12"/>
    <mergeCell ref="DA10:DA12"/>
    <mergeCell ref="A7:A9"/>
    <mergeCell ref="W7:W9"/>
    <mergeCell ref="AS7:AS9"/>
    <mergeCell ref="BJ7:BJ9"/>
    <mergeCell ref="BU7:BU9"/>
    <mergeCell ref="DA25:DA27"/>
    <mergeCell ref="A28:A30"/>
    <mergeCell ref="W28:W30"/>
    <mergeCell ref="AS28:AS30"/>
    <mergeCell ref="BJ28:BJ30"/>
    <mergeCell ref="BU28:BU30"/>
    <mergeCell ref="CO28:CO30"/>
    <mergeCell ref="DA28:DA30"/>
    <mergeCell ref="A25:A27"/>
    <mergeCell ref="W25:W27"/>
    <mergeCell ref="AS25:AS27"/>
    <mergeCell ref="BJ25:BJ27"/>
    <mergeCell ref="BU25:BU27"/>
    <mergeCell ref="CO25:CO27"/>
    <mergeCell ref="DA19:DA21"/>
    <mergeCell ref="A22:A24"/>
    <mergeCell ref="W22:W24"/>
    <mergeCell ref="AS22:AS24"/>
    <mergeCell ref="BJ22:BJ24"/>
    <mergeCell ref="BU22:BU24"/>
    <mergeCell ref="CO22:CO24"/>
    <mergeCell ref="DA22:DA24"/>
    <mergeCell ref="A19:A21"/>
    <mergeCell ref="W19:W21"/>
    <mergeCell ref="AS19:AS21"/>
    <mergeCell ref="BJ19:BJ21"/>
    <mergeCell ref="BU19:BU21"/>
    <mergeCell ref="CO19:CO21"/>
    <mergeCell ref="DA37:DA39"/>
    <mergeCell ref="A40:V40"/>
    <mergeCell ref="W40:AR40"/>
    <mergeCell ref="AS40:BI40"/>
    <mergeCell ref="BJ40:BT40"/>
    <mergeCell ref="BU40:CN40"/>
    <mergeCell ref="CO40:CZ40"/>
    <mergeCell ref="DA40:DQ40"/>
    <mergeCell ref="A37:A39"/>
    <mergeCell ref="W37:W39"/>
    <mergeCell ref="AS37:AS39"/>
    <mergeCell ref="BJ37:BJ39"/>
    <mergeCell ref="BU37:BU39"/>
    <mergeCell ref="CO37:CO39"/>
    <mergeCell ref="DA31:DA33"/>
    <mergeCell ref="A34:A36"/>
    <mergeCell ref="W34:W36"/>
    <mergeCell ref="AS34:AS36"/>
    <mergeCell ref="BJ34:BJ36"/>
    <mergeCell ref="BU34:BU36"/>
    <mergeCell ref="CO34:CO36"/>
    <mergeCell ref="DA34:DA36"/>
    <mergeCell ref="A31:A33"/>
    <mergeCell ref="W31:W33"/>
    <mergeCell ref="AS31:AS33"/>
    <mergeCell ref="BJ31:BJ33"/>
    <mergeCell ref="BU31:BU33"/>
    <mergeCell ref="CO31:CO33"/>
    <mergeCell ref="CO45:CO47"/>
    <mergeCell ref="DA45:DA47"/>
    <mergeCell ref="A48:A50"/>
    <mergeCell ref="W48:W50"/>
    <mergeCell ref="AS48:AS50"/>
    <mergeCell ref="BJ48:BJ50"/>
    <mergeCell ref="BU48:BU50"/>
    <mergeCell ref="CO48:CO50"/>
    <mergeCell ref="DA48:DA50"/>
    <mergeCell ref="A45:A47"/>
    <mergeCell ref="W45:W47"/>
    <mergeCell ref="AS45:AS47"/>
    <mergeCell ref="BJ45:BJ47"/>
    <mergeCell ref="BU45:BU47"/>
    <mergeCell ref="DA41:DQ41"/>
    <mergeCell ref="A41:V41"/>
    <mergeCell ref="W41:AR41"/>
    <mergeCell ref="AS41:BI41"/>
    <mergeCell ref="BJ41:BT41"/>
    <mergeCell ref="BU41:CN41"/>
    <mergeCell ref="CO41:CZ41"/>
    <mergeCell ref="K42:L42"/>
    <mergeCell ref="M42:N42"/>
    <mergeCell ref="O42:P42"/>
    <mergeCell ref="Q42:R42"/>
    <mergeCell ref="S42:T42"/>
    <mergeCell ref="U42:V42"/>
    <mergeCell ref="A42:A44"/>
    <mergeCell ref="B42:B44"/>
    <mergeCell ref="C42:D42"/>
    <mergeCell ref="E42:F42"/>
    <mergeCell ref="G42:H42"/>
    <mergeCell ref="DA57:DA59"/>
    <mergeCell ref="A60:A62"/>
    <mergeCell ref="W60:W62"/>
    <mergeCell ref="AS60:AS62"/>
    <mergeCell ref="BJ60:BJ62"/>
    <mergeCell ref="BU60:BU62"/>
    <mergeCell ref="CO60:CO62"/>
    <mergeCell ref="DA60:DA62"/>
    <mergeCell ref="A57:A59"/>
    <mergeCell ref="W57:W59"/>
    <mergeCell ref="AS57:AS59"/>
    <mergeCell ref="BJ57:BJ59"/>
    <mergeCell ref="BU57:BU59"/>
    <mergeCell ref="CO57:CO59"/>
    <mergeCell ref="DA51:DA53"/>
    <mergeCell ref="A54:A56"/>
    <mergeCell ref="W54:W56"/>
    <mergeCell ref="AS54:AS56"/>
    <mergeCell ref="BJ54:BJ56"/>
    <mergeCell ref="BU54:BU56"/>
    <mergeCell ref="CO54:CO56"/>
    <mergeCell ref="DA54:DA56"/>
    <mergeCell ref="A51:A53"/>
    <mergeCell ref="W51:W53"/>
    <mergeCell ref="AS51:AS53"/>
    <mergeCell ref="BJ51:BJ53"/>
    <mergeCell ref="BU51:BU53"/>
    <mergeCell ref="CO51:CO53"/>
    <mergeCell ref="DA69:DA71"/>
    <mergeCell ref="A72:A74"/>
    <mergeCell ref="W72:W74"/>
    <mergeCell ref="AS72:AS74"/>
    <mergeCell ref="BJ72:BJ74"/>
    <mergeCell ref="BU72:BU74"/>
    <mergeCell ref="CO72:CO74"/>
    <mergeCell ref="DA72:DA74"/>
    <mergeCell ref="A69:A71"/>
    <mergeCell ref="W69:W71"/>
    <mergeCell ref="AS69:AS71"/>
    <mergeCell ref="BJ69:BJ71"/>
    <mergeCell ref="BU69:BU71"/>
    <mergeCell ref="CO69:CO71"/>
    <mergeCell ref="DA63:DA65"/>
    <mergeCell ref="A66:A68"/>
    <mergeCell ref="W66:W68"/>
    <mergeCell ref="AS66:AS68"/>
    <mergeCell ref="BJ66:BJ68"/>
    <mergeCell ref="BU66:BU68"/>
    <mergeCell ref="CO66:CO68"/>
    <mergeCell ref="DA66:DA68"/>
    <mergeCell ref="A63:A65"/>
    <mergeCell ref="W63:W65"/>
    <mergeCell ref="AS63:AS65"/>
    <mergeCell ref="BJ63:BJ65"/>
    <mergeCell ref="BU63:BU65"/>
    <mergeCell ref="CO63:CO65"/>
    <mergeCell ref="AS80:BI80"/>
    <mergeCell ref="BJ80:BT80"/>
    <mergeCell ref="BU80:CN80"/>
    <mergeCell ref="CO80:CZ80"/>
    <mergeCell ref="DA80:DQ80"/>
    <mergeCell ref="A79:V79"/>
    <mergeCell ref="W79:AR79"/>
    <mergeCell ref="AS79:BI79"/>
    <mergeCell ref="BJ79:BT79"/>
    <mergeCell ref="BU79:CN79"/>
    <mergeCell ref="CO79:CZ79"/>
    <mergeCell ref="DA75:DA77"/>
    <mergeCell ref="A78:B78"/>
    <mergeCell ref="W78:X78"/>
    <mergeCell ref="AS78:AT78"/>
    <mergeCell ref="BJ78:BK78"/>
    <mergeCell ref="BU78:BV78"/>
    <mergeCell ref="CO78:CP78"/>
    <mergeCell ref="DA78:DB78"/>
    <mergeCell ref="A75:A77"/>
    <mergeCell ref="W75:W77"/>
    <mergeCell ref="AS75:AS77"/>
    <mergeCell ref="BJ75:BJ77"/>
    <mergeCell ref="BU75:BU77"/>
    <mergeCell ref="CO75:CO77"/>
    <mergeCell ref="DA79:DQ79"/>
    <mergeCell ref="K81:L81"/>
    <mergeCell ref="M81:N81"/>
    <mergeCell ref="O81:P81"/>
    <mergeCell ref="Q81:R81"/>
    <mergeCell ref="S81:T81"/>
    <mergeCell ref="U81:V81"/>
    <mergeCell ref="AJ82:AJ83"/>
    <mergeCell ref="S82:S83"/>
    <mergeCell ref="T82:T83"/>
    <mergeCell ref="U82:U83"/>
    <mergeCell ref="V82:V83"/>
    <mergeCell ref="Y82:Y83"/>
    <mergeCell ref="Z82:Z83"/>
    <mergeCell ref="L82:L83"/>
    <mergeCell ref="M82:M83"/>
    <mergeCell ref="N82:N83"/>
    <mergeCell ref="A80:V80"/>
    <mergeCell ref="W80:AR80"/>
    <mergeCell ref="I82:I83"/>
    <mergeCell ref="J82:J83"/>
    <mergeCell ref="B81:B83"/>
    <mergeCell ref="G82:G83"/>
    <mergeCell ref="H82:H83"/>
    <mergeCell ref="Q82:Q83"/>
    <mergeCell ref="K82:K83"/>
    <mergeCell ref="A81:A83"/>
    <mergeCell ref="C81:D81"/>
    <mergeCell ref="E81:F81"/>
    <mergeCell ref="G81:H81"/>
    <mergeCell ref="I81:J81"/>
    <mergeCell ref="O82:O83"/>
    <mergeCell ref="P82:P83"/>
    <mergeCell ref="BL82:BL83"/>
    <mergeCell ref="BM82:BM83"/>
    <mergeCell ref="BN82:BN83"/>
    <mergeCell ref="BO82:BO83"/>
    <mergeCell ref="AG81:AH81"/>
    <mergeCell ref="AI81:AJ81"/>
    <mergeCell ref="AK81:AL81"/>
    <mergeCell ref="AM81:AN81"/>
    <mergeCell ref="AO81:AP81"/>
    <mergeCell ref="AQ81:AR81"/>
    <mergeCell ref="W81:W83"/>
    <mergeCell ref="X81:X83"/>
    <mergeCell ref="Y81:Z81"/>
    <mergeCell ref="AA81:AB81"/>
    <mergeCell ref="AC81:AD81"/>
    <mergeCell ref="AE81:AF81"/>
    <mergeCell ref="AA82:AA83"/>
    <mergeCell ref="AB82:AB83"/>
    <mergeCell ref="AC82:AC83"/>
    <mergeCell ref="AD82:AD83"/>
    <mergeCell ref="BG82:BG83"/>
    <mergeCell ref="BH82:BH83"/>
    <mergeCell ref="CM82:CN82"/>
    <mergeCell ref="C82:C83"/>
    <mergeCell ref="D82:D83"/>
    <mergeCell ref="E82:E83"/>
    <mergeCell ref="CI81:CN81"/>
    <mergeCell ref="CO81:CO83"/>
    <mergeCell ref="CP81:CP83"/>
    <mergeCell ref="CQ81:CX81"/>
    <mergeCell ref="CY81:CZ81"/>
    <mergeCell ref="CQ82:CQ83"/>
    <mergeCell ref="CR82:CR83"/>
    <mergeCell ref="BK81:BK83"/>
    <mergeCell ref="BL81:BT81"/>
    <mergeCell ref="BU81:BU83"/>
    <mergeCell ref="BV81:BV83"/>
    <mergeCell ref="BW81:CB81"/>
    <mergeCell ref="CC81:CH81"/>
    <mergeCell ref="AS81:AS83"/>
    <mergeCell ref="AT81:AT83"/>
    <mergeCell ref="AU81:BD81"/>
    <mergeCell ref="BE81:BH81"/>
    <mergeCell ref="BI81:BI83"/>
    <mergeCell ref="BJ81:BJ83"/>
    <mergeCell ref="AY82:AY83"/>
    <mergeCell ref="AZ82:AZ83"/>
    <mergeCell ref="BA82:BA83"/>
    <mergeCell ref="BB82:BB83"/>
    <mergeCell ref="BD82:BD83"/>
    <mergeCell ref="BE82:BE83"/>
    <mergeCell ref="BF82:BF83"/>
    <mergeCell ref="BW82:BX82"/>
    <mergeCell ref="BY82:BZ82"/>
    <mergeCell ref="A94:A96"/>
    <mergeCell ref="W94:W96"/>
    <mergeCell ref="AS94:AS96"/>
    <mergeCell ref="BJ94:BJ96"/>
    <mergeCell ref="BU94:BU96"/>
    <mergeCell ref="CO94:CO96"/>
    <mergeCell ref="DA94:DA96"/>
    <mergeCell ref="A91:A93"/>
    <mergeCell ref="W91:W93"/>
    <mergeCell ref="AS91:AS93"/>
    <mergeCell ref="BJ91:BJ93"/>
    <mergeCell ref="BU91:BU93"/>
    <mergeCell ref="CO91:CO93"/>
    <mergeCell ref="CO85:CO87"/>
    <mergeCell ref="DA85:DA87"/>
    <mergeCell ref="A88:A90"/>
    <mergeCell ref="W88:W90"/>
    <mergeCell ref="AS88:AS90"/>
    <mergeCell ref="BJ88:BJ90"/>
    <mergeCell ref="BU88:BU90"/>
    <mergeCell ref="CO88:CO90"/>
    <mergeCell ref="DA88:DA90"/>
    <mergeCell ref="A85:A87"/>
    <mergeCell ref="W85:W87"/>
    <mergeCell ref="AS85:AS87"/>
    <mergeCell ref="BJ85:BJ87"/>
    <mergeCell ref="BU85:BU87"/>
    <mergeCell ref="A104:A106"/>
    <mergeCell ref="W104:W106"/>
    <mergeCell ref="AS104:AS106"/>
    <mergeCell ref="BJ104:BJ106"/>
    <mergeCell ref="BU104:BU106"/>
    <mergeCell ref="CO104:CO106"/>
    <mergeCell ref="DA104:DA106"/>
    <mergeCell ref="A101:A103"/>
    <mergeCell ref="W101:W103"/>
    <mergeCell ref="AS101:AS103"/>
    <mergeCell ref="BJ101:BJ103"/>
    <mergeCell ref="BU101:BU103"/>
    <mergeCell ref="CO101:CO103"/>
    <mergeCell ref="DA97:DA99"/>
    <mergeCell ref="C100:T100"/>
    <mergeCell ref="Y100:AP100"/>
    <mergeCell ref="AU100:BI100"/>
    <mergeCell ref="CQ100:CZ100"/>
    <mergeCell ref="A97:A99"/>
    <mergeCell ref="W97:W99"/>
    <mergeCell ref="AS97:AS99"/>
    <mergeCell ref="BJ97:BJ99"/>
    <mergeCell ref="BU97:BU99"/>
    <mergeCell ref="CO97:CO99"/>
    <mergeCell ref="CO119:CO121"/>
    <mergeCell ref="DA119:DA121"/>
    <mergeCell ref="A122:A124"/>
    <mergeCell ref="W122:W124"/>
    <mergeCell ref="AS122:AS124"/>
    <mergeCell ref="BJ122:BJ124"/>
    <mergeCell ref="BU122:BU124"/>
    <mergeCell ref="CO122:CO124"/>
    <mergeCell ref="DA122:DA124"/>
    <mergeCell ref="A119:A121"/>
    <mergeCell ref="W119:W121"/>
    <mergeCell ref="AS119:AS121"/>
    <mergeCell ref="BJ119:BJ121"/>
    <mergeCell ref="BU119:BU121"/>
    <mergeCell ref="DA107:DA109"/>
    <mergeCell ref="A110:A112"/>
    <mergeCell ref="W110:W112"/>
    <mergeCell ref="AS110:AS112"/>
    <mergeCell ref="BJ110:BJ112"/>
    <mergeCell ref="BU110:BU112"/>
    <mergeCell ref="CO110:CO112"/>
    <mergeCell ref="DA110:DA112"/>
    <mergeCell ref="A107:A109"/>
    <mergeCell ref="W107:W109"/>
    <mergeCell ref="AS107:AS109"/>
    <mergeCell ref="BJ107:BJ109"/>
    <mergeCell ref="BU107:BU109"/>
    <mergeCell ref="CO107:CO109"/>
    <mergeCell ref="Q115:R115"/>
    <mergeCell ref="S115:T115"/>
    <mergeCell ref="A115:A117"/>
    <mergeCell ref="B115:B117"/>
    <mergeCell ref="A134:A136"/>
    <mergeCell ref="W134:W136"/>
    <mergeCell ref="AS134:AS136"/>
    <mergeCell ref="BJ134:BJ136"/>
    <mergeCell ref="BU134:BU136"/>
    <mergeCell ref="CO134:CO136"/>
    <mergeCell ref="DA134:DA136"/>
    <mergeCell ref="A131:A133"/>
    <mergeCell ref="W131:W133"/>
    <mergeCell ref="AS131:AS133"/>
    <mergeCell ref="BJ131:BJ133"/>
    <mergeCell ref="BU131:BU133"/>
    <mergeCell ref="CO131:CO133"/>
    <mergeCell ref="DA125:DA127"/>
    <mergeCell ref="A128:A130"/>
    <mergeCell ref="W128:W130"/>
    <mergeCell ref="AS128:AS130"/>
    <mergeCell ref="BJ128:BJ130"/>
    <mergeCell ref="BU128:BU130"/>
    <mergeCell ref="CO128:CO130"/>
    <mergeCell ref="DA128:DA130"/>
    <mergeCell ref="A125:A127"/>
    <mergeCell ref="W125:W127"/>
    <mergeCell ref="AS125:AS127"/>
    <mergeCell ref="BJ125:BJ127"/>
    <mergeCell ref="BU125:BU127"/>
    <mergeCell ref="CO125:CO127"/>
    <mergeCell ref="C143:T143"/>
    <mergeCell ref="Y143:AP143"/>
    <mergeCell ref="AU143:BI143"/>
    <mergeCell ref="CQ143:CZ143"/>
    <mergeCell ref="DC143:DQ143"/>
    <mergeCell ref="A144:A146"/>
    <mergeCell ref="W144:W146"/>
    <mergeCell ref="AS144:AS146"/>
    <mergeCell ref="BJ144:BJ146"/>
    <mergeCell ref="BU144:BU146"/>
    <mergeCell ref="DA137:DA139"/>
    <mergeCell ref="A140:A142"/>
    <mergeCell ref="W140:W142"/>
    <mergeCell ref="AS140:AS142"/>
    <mergeCell ref="BJ140:BJ142"/>
    <mergeCell ref="BU140:BU142"/>
    <mergeCell ref="CO140:CO142"/>
    <mergeCell ref="DA140:DA142"/>
    <mergeCell ref="A137:A139"/>
    <mergeCell ref="W137:W139"/>
    <mergeCell ref="AS137:AS139"/>
    <mergeCell ref="BJ137:BJ139"/>
    <mergeCell ref="BU137:BU139"/>
    <mergeCell ref="CO137:CO139"/>
    <mergeCell ref="A153:A155"/>
    <mergeCell ref="W153:W155"/>
    <mergeCell ref="AS153:AS155"/>
    <mergeCell ref="BJ153:BJ155"/>
    <mergeCell ref="BU153:BU155"/>
    <mergeCell ref="CO153:CO155"/>
    <mergeCell ref="DA153:DA155"/>
    <mergeCell ref="A150:A152"/>
    <mergeCell ref="W150:W152"/>
    <mergeCell ref="AS150:AS152"/>
    <mergeCell ref="BJ150:BJ152"/>
    <mergeCell ref="BU150:BU152"/>
    <mergeCell ref="CO150:CO152"/>
    <mergeCell ref="CO144:CO146"/>
    <mergeCell ref="DA144:DA146"/>
    <mergeCell ref="A147:A149"/>
    <mergeCell ref="W147:W149"/>
    <mergeCell ref="AS147:AS149"/>
    <mergeCell ref="BJ147:BJ149"/>
    <mergeCell ref="BU147:BU149"/>
    <mergeCell ref="CO147:CO149"/>
    <mergeCell ref="DA147:DA149"/>
    <mergeCell ref="A163:V163"/>
    <mergeCell ref="W163:AR163"/>
    <mergeCell ref="AS163:BI163"/>
    <mergeCell ref="BJ163:BT163"/>
    <mergeCell ref="BU163:CN163"/>
    <mergeCell ref="CO163:CZ163"/>
    <mergeCell ref="DA163:DQ163"/>
    <mergeCell ref="A162:V162"/>
    <mergeCell ref="W162:AR162"/>
    <mergeCell ref="AS162:BI162"/>
    <mergeCell ref="BJ162:BT162"/>
    <mergeCell ref="BU162:CN162"/>
    <mergeCell ref="CO162:CZ162"/>
    <mergeCell ref="DA156:DA158"/>
    <mergeCell ref="A159:A161"/>
    <mergeCell ref="W159:W161"/>
    <mergeCell ref="AS159:AS161"/>
    <mergeCell ref="BJ159:BJ161"/>
    <mergeCell ref="BU159:BU161"/>
    <mergeCell ref="CO159:CO161"/>
    <mergeCell ref="DA159:DA161"/>
    <mergeCell ref="A156:A158"/>
    <mergeCell ref="W156:W158"/>
    <mergeCell ref="AS156:AS158"/>
    <mergeCell ref="BJ156:BJ158"/>
    <mergeCell ref="BU156:BU158"/>
    <mergeCell ref="CO156:CO158"/>
    <mergeCell ref="DA168:DA170"/>
    <mergeCell ref="A171:A173"/>
    <mergeCell ref="W171:W173"/>
    <mergeCell ref="AS171:AS173"/>
    <mergeCell ref="BJ171:BJ173"/>
    <mergeCell ref="BU171:BU173"/>
    <mergeCell ref="CO171:CO173"/>
    <mergeCell ref="DA171:DA173"/>
    <mergeCell ref="A168:A170"/>
    <mergeCell ref="W168:W170"/>
    <mergeCell ref="AS168:AS170"/>
    <mergeCell ref="BJ168:BJ170"/>
    <mergeCell ref="BU168:BU170"/>
    <mergeCell ref="CO168:CO170"/>
    <mergeCell ref="DC164:DQ164"/>
    <mergeCell ref="CI164:CN164"/>
    <mergeCell ref="Q164:R164"/>
    <mergeCell ref="S164:T164"/>
    <mergeCell ref="U164:V164"/>
    <mergeCell ref="M164:N164"/>
    <mergeCell ref="O164:P164"/>
    <mergeCell ref="AG164:AH164"/>
    <mergeCell ref="AI164:AJ164"/>
    <mergeCell ref="AK164:AL164"/>
    <mergeCell ref="AM164:AN164"/>
    <mergeCell ref="AO164:AP164"/>
    <mergeCell ref="AQ164:AR164"/>
    <mergeCell ref="W164:W166"/>
    <mergeCell ref="X164:X166"/>
    <mergeCell ref="Y164:Z164"/>
    <mergeCell ref="AA164:AB164"/>
    <mergeCell ref="AC164:AD164"/>
    <mergeCell ref="C180:V180"/>
    <mergeCell ref="Y180:AR180"/>
    <mergeCell ref="AU180:BI180"/>
    <mergeCell ref="BW180:CN180"/>
    <mergeCell ref="CQ180:CZ180"/>
    <mergeCell ref="DC180:DQ180"/>
    <mergeCell ref="DA174:DA176"/>
    <mergeCell ref="A177:A179"/>
    <mergeCell ref="W177:W179"/>
    <mergeCell ref="AS177:AS179"/>
    <mergeCell ref="BJ177:BJ179"/>
    <mergeCell ref="BU177:BU179"/>
    <mergeCell ref="CO177:CO179"/>
    <mergeCell ref="DA177:DA179"/>
    <mergeCell ref="A174:A176"/>
    <mergeCell ref="W174:W176"/>
    <mergeCell ref="AS174:AS176"/>
    <mergeCell ref="BJ174:BJ176"/>
    <mergeCell ref="BU174:BU176"/>
    <mergeCell ref="CO174:CO176"/>
    <mergeCell ref="DA187:DA189"/>
    <mergeCell ref="A187:A189"/>
    <mergeCell ref="W187:W189"/>
    <mergeCell ref="AS187:AS189"/>
    <mergeCell ref="BJ187:BJ189"/>
    <mergeCell ref="BU187:BU189"/>
    <mergeCell ref="CO187:CO189"/>
    <mergeCell ref="DA181:DA183"/>
    <mergeCell ref="A184:A186"/>
    <mergeCell ref="W184:W186"/>
    <mergeCell ref="AS184:AS186"/>
    <mergeCell ref="BJ184:BJ186"/>
    <mergeCell ref="BU184:BU186"/>
    <mergeCell ref="CO184:CO186"/>
    <mergeCell ref="DA184:DA186"/>
    <mergeCell ref="A181:A183"/>
    <mergeCell ref="W181:W183"/>
    <mergeCell ref="AS181:AS183"/>
    <mergeCell ref="BJ181:BJ183"/>
    <mergeCell ref="BU181:BU183"/>
    <mergeCell ref="CO181:CO183"/>
    <mergeCell ref="A205:A207"/>
    <mergeCell ref="W205:W207"/>
    <mergeCell ref="AS205:AS207"/>
    <mergeCell ref="BJ205:BJ207"/>
    <mergeCell ref="BU205:BU207"/>
    <mergeCell ref="CO205:CO207"/>
    <mergeCell ref="DA205:DA207"/>
    <mergeCell ref="A202:A204"/>
    <mergeCell ref="W202:W204"/>
    <mergeCell ref="AS202:AS204"/>
    <mergeCell ref="BJ202:BJ204"/>
    <mergeCell ref="BU202:BU204"/>
    <mergeCell ref="CO202:CO204"/>
    <mergeCell ref="DA196:DA198"/>
    <mergeCell ref="A199:A201"/>
    <mergeCell ref="W199:W201"/>
    <mergeCell ref="AS199:AS201"/>
    <mergeCell ref="BJ199:BJ201"/>
    <mergeCell ref="BU199:BU201"/>
    <mergeCell ref="CO199:CO201"/>
    <mergeCell ref="DA199:DA201"/>
    <mergeCell ref="A196:A198"/>
    <mergeCell ref="W196:W198"/>
    <mergeCell ref="AS196:AS198"/>
    <mergeCell ref="BJ196:BJ198"/>
    <mergeCell ref="BU196:BU198"/>
    <mergeCell ref="CO196:CO198"/>
    <mergeCell ref="A217:A219"/>
    <mergeCell ref="W217:W219"/>
    <mergeCell ref="AS217:AS219"/>
    <mergeCell ref="BJ217:BJ219"/>
    <mergeCell ref="BU217:BU219"/>
    <mergeCell ref="CO217:CO219"/>
    <mergeCell ref="DA217:DA219"/>
    <mergeCell ref="A214:A216"/>
    <mergeCell ref="W214:W216"/>
    <mergeCell ref="AS214:AS216"/>
    <mergeCell ref="BJ214:BJ216"/>
    <mergeCell ref="BU214:BU216"/>
    <mergeCell ref="CO214:CO216"/>
    <mergeCell ref="DA208:DA210"/>
    <mergeCell ref="A211:A213"/>
    <mergeCell ref="W211:W213"/>
    <mergeCell ref="AS211:AS213"/>
    <mergeCell ref="BJ211:BJ213"/>
    <mergeCell ref="BU211:BU213"/>
    <mergeCell ref="CO211:CO213"/>
    <mergeCell ref="DA211:DA213"/>
    <mergeCell ref="A208:A210"/>
    <mergeCell ref="W208:W210"/>
    <mergeCell ref="AS208:AS210"/>
    <mergeCell ref="BJ208:BJ210"/>
    <mergeCell ref="BU208:BU210"/>
    <mergeCell ref="CO208:CO210"/>
    <mergeCell ref="A227:A229"/>
    <mergeCell ref="W227:W229"/>
    <mergeCell ref="AS227:AS229"/>
    <mergeCell ref="BJ227:BJ229"/>
    <mergeCell ref="BU227:BU229"/>
    <mergeCell ref="CO227:CO229"/>
    <mergeCell ref="DA227:DA229"/>
    <mergeCell ref="A224:A226"/>
    <mergeCell ref="W224:W226"/>
    <mergeCell ref="AS224:AS226"/>
    <mergeCell ref="BJ224:BJ226"/>
    <mergeCell ref="BU224:BU226"/>
    <mergeCell ref="CO224:CO226"/>
    <mergeCell ref="DA220:DA222"/>
    <mergeCell ref="A220:A222"/>
    <mergeCell ref="W220:W222"/>
    <mergeCell ref="AS220:AS222"/>
    <mergeCell ref="BJ220:BJ222"/>
    <mergeCell ref="BU220:BU222"/>
    <mergeCell ref="CO220:CO222"/>
    <mergeCell ref="DC244:DQ244"/>
    <mergeCell ref="A236:A238"/>
    <mergeCell ref="W236:W238"/>
    <mergeCell ref="AS236:AS238"/>
    <mergeCell ref="BJ236:BJ238"/>
    <mergeCell ref="BU236:BU238"/>
    <mergeCell ref="CO236:CO238"/>
    <mergeCell ref="DA230:DA232"/>
    <mergeCell ref="A233:A235"/>
    <mergeCell ref="W233:W235"/>
    <mergeCell ref="AS233:AS235"/>
    <mergeCell ref="BJ233:BJ235"/>
    <mergeCell ref="BU233:BU235"/>
    <mergeCell ref="CO233:CO235"/>
    <mergeCell ref="DA233:DA235"/>
    <mergeCell ref="A230:A232"/>
    <mergeCell ref="W230:W232"/>
    <mergeCell ref="AS230:AS232"/>
    <mergeCell ref="BJ230:BJ232"/>
    <mergeCell ref="BU230:BU232"/>
    <mergeCell ref="CO230:CO232"/>
    <mergeCell ref="DB241:DB243"/>
    <mergeCell ref="CC241:CH241"/>
    <mergeCell ref="CI241:CN241"/>
    <mergeCell ref="AR242:AR243"/>
    <mergeCell ref="AU242:AU243"/>
    <mergeCell ref="AV242:AV243"/>
    <mergeCell ref="AW242:AW243"/>
    <mergeCell ref="AX242:AX243"/>
    <mergeCell ref="AY242:AY243"/>
    <mergeCell ref="BL242:BL243"/>
    <mergeCell ref="BM242:BM243"/>
    <mergeCell ref="DA245:DA247"/>
    <mergeCell ref="A248:A250"/>
    <mergeCell ref="W248:W250"/>
    <mergeCell ref="AS248:AS250"/>
    <mergeCell ref="BJ248:BJ250"/>
    <mergeCell ref="BU248:BU250"/>
    <mergeCell ref="CO248:CO250"/>
    <mergeCell ref="DA248:DA250"/>
    <mergeCell ref="A245:A247"/>
    <mergeCell ref="W245:W247"/>
    <mergeCell ref="AS245:AS247"/>
    <mergeCell ref="BJ245:BJ247"/>
    <mergeCell ref="BU245:BU247"/>
    <mergeCell ref="CO245:CO247"/>
    <mergeCell ref="DA236:DA238"/>
    <mergeCell ref="C244:T244"/>
    <mergeCell ref="Y244:AP244"/>
    <mergeCell ref="AU244:BI244"/>
    <mergeCell ref="CQ244:CZ244"/>
    <mergeCell ref="CO241:CO243"/>
    <mergeCell ref="CP241:CP243"/>
    <mergeCell ref="CQ241:CX241"/>
    <mergeCell ref="CY241:CZ241"/>
    <mergeCell ref="DA241:DA243"/>
    <mergeCell ref="CW242:CW243"/>
    <mergeCell ref="CX242:CX243"/>
    <mergeCell ref="CY242:CY243"/>
    <mergeCell ref="CZ242:CZ243"/>
    <mergeCell ref="BL241:BT241"/>
    <mergeCell ref="BU241:BU243"/>
    <mergeCell ref="BV241:BV243"/>
    <mergeCell ref="BW241:CB241"/>
    <mergeCell ref="DA257:DA259"/>
    <mergeCell ref="A260:A262"/>
    <mergeCell ref="W260:W262"/>
    <mergeCell ref="AS260:AS262"/>
    <mergeCell ref="BJ260:BJ262"/>
    <mergeCell ref="BU260:BU262"/>
    <mergeCell ref="CO260:CO262"/>
    <mergeCell ref="DA260:DA262"/>
    <mergeCell ref="A257:A259"/>
    <mergeCell ref="W257:W259"/>
    <mergeCell ref="AS257:AS259"/>
    <mergeCell ref="BJ257:BJ259"/>
    <mergeCell ref="BU257:BU259"/>
    <mergeCell ref="CO257:CO259"/>
    <mergeCell ref="DA251:DA253"/>
    <mergeCell ref="A254:A256"/>
    <mergeCell ref="W254:W256"/>
    <mergeCell ref="AS254:AS256"/>
    <mergeCell ref="BJ254:BJ256"/>
    <mergeCell ref="BU254:BU256"/>
    <mergeCell ref="CO254:CO256"/>
    <mergeCell ref="DA254:DA256"/>
    <mergeCell ref="A251:A253"/>
    <mergeCell ref="W251:W253"/>
    <mergeCell ref="AS251:AS253"/>
    <mergeCell ref="BJ251:BJ253"/>
    <mergeCell ref="BU251:BU253"/>
    <mergeCell ref="CO251:CO253"/>
    <mergeCell ref="A267:A269"/>
    <mergeCell ref="W267:W269"/>
    <mergeCell ref="AS267:AS269"/>
    <mergeCell ref="BJ267:BJ269"/>
    <mergeCell ref="BU267:BU269"/>
    <mergeCell ref="CO267:CO269"/>
    <mergeCell ref="DA267:DA269"/>
    <mergeCell ref="DA277:DQ277"/>
    <mergeCell ref="A277:V277"/>
    <mergeCell ref="W277:AR277"/>
    <mergeCell ref="AS277:BI277"/>
    <mergeCell ref="BJ277:BT277"/>
    <mergeCell ref="BU277:CN277"/>
    <mergeCell ref="CO277:CZ277"/>
    <mergeCell ref="DA263:DA265"/>
    <mergeCell ref="A276:V276"/>
    <mergeCell ref="W276:AR276"/>
    <mergeCell ref="AS276:BI276"/>
    <mergeCell ref="BJ276:BT276"/>
    <mergeCell ref="BU276:CN276"/>
    <mergeCell ref="CO276:CZ276"/>
    <mergeCell ref="DA276:DQ276"/>
    <mergeCell ref="A263:A265"/>
    <mergeCell ref="W263:W265"/>
    <mergeCell ref="AS263:AS265"/>
    <mergeCell ref="BJ263:BJ265"/>
    <mergeCell ref="BU263:BU265"/>
    <mergeCell ref="CO263:CO265"/>
    <mergeCell ref="C281:T281"/>
    <mergeCell ref="Y281:AP281"/>
    <mergeCell ref="AU281:BI281"/>
    <mergeCell ref="BW281:CN281"/>
    <mergeCell ref="CQ281:CZ281"/>
    <mergeCell ref="DC281:DQ281"/>
    <mergeCell ref="DA270:DA272"/>
    <mergeCell ref="A273:A275"/>
    <mergeCell ref="W273:W275"/>
    <mergeCell ref="AS273:AS275"/>
    <mergeCell ref="BJ273:BJ275"/>
    <mergeCell ref="BU273:BU275"/>
    <mergeCell ref="CO273:CO275"/>
    <mergeCell ref="DA273:DA275"/>
    <mergeCell ref="A270:A272"/>
    <mergeCell ref="W270:W272"/>
    <mergeCell ref="AS270:AS272"/>
    <mergeCell ref="BJ270:BJ272"/>
    <mergeCell ref="BU270:BU272"/>
    <mergeCell ref="CO270:CO272"/>
    <mergeCell ref="M278:N278"/>
    <mergeCell ref="O278:P278"/>
    <mergeCell ref="Q278:R278"/>
    <mergeCell ref="S278:T278"/>
    <mergeCell ref="U278:V278"/>
    <mergeCell ref="W278:W280"/>
    <mergeCell ref="R279:R280"/>
    <mergeCell ref="S279:S280"/>
    <mergeCell ref="T279:T280"/>
    <mergeCell ref="U279:U280"/>
    <mergeCell ref="A278:A280"/>
    <mergeCell ref="B278:B280"/>
    <mergeCell ref="DA288:DA290"/>
    <mergeCell ref="A291:A293"/>
    <mergeCell ref="W291:W293"/>
    <mergeCell ref="AS291:AS293"/>
    <mergeCell ref="BJ291:BJ293"/>
    <mergeCell ref="BU291:BU293"/>
    <mergeCell ref="CO291:CO293"/>
    <mergeCell ref="DA291:DA293"/>
    <mergeCell ref="A288:A290"/>
    <mergeCell ref="W288:W290"/>
    <mergeCell ref="AS288:AS290"/>
    <mergeCell ref="BJ288:BJ290"/>
    <mergeCell ref="BU288:BU290"/>
    <mergeCell ref="CO288:CO290"/>
    <mergeCell ref="DA282:DA284"/>
    <mergeCell ref="A285:A287"/>
    <mergeCell ref="W285:W287"/>
    <mergeCell ref="AS285:AS287"/>
    <mergeCell ref="BJ285:BJ287"/>
    <mergeCell ref="BU285:BU287"/>
    <mergeCell ref="CO285:CO287"/>
    <mergeCell ref="DA285:DA287"/>
    <mergeCell ref="A282:A284"/>
    <mergeCell ref="W282:W284"/>
    <mergeCell ref="AS282:AS284"/>
    <mergeCell ref="BJ282:BJ284"/>
    <mergeCell ref="BU282:BU284"/>
    <mergeCell ref="CO282:CO284"/>
    <mergeCell ref="DC307:DQ307"/>
    <mergeCell ref="A304:A306"/>
    <mergeCell ref="W304:W306"/>
    <mergeCell ref="AS304:AS306"/>
    <mergeCell ref="BJ304:BJ306"/>
    <mergeCell ref="BU304:BU306"/>
    <mergeCell ref="CO304:CO306"/>
    <mergeCell ref="A301:A303"/>
    <mergeCell ref="W301:W303"/>
    <mergeCell ref="AS301:AS303"/>
    <mergeCell ref="BJ301:BJ303"/>
    <mergeCell ref="BU301:BU303"/>
    <mergeCell ref="CO301:CO303"/>
    <mergeCell ref="DA301:DA303"/>
    <mergeCell ref="DA294:DA296"/>
    <mergeCell ref="A297:A299"/>
    <mergeCell ref="W297:W299"/>
    <mergeCell ref="AS297:AS299"/>
    <mergeCell ref="BJ297:BJ299"/>
    <mergeCell ref="BU297:BU299"/>
    <mergeCell ref="CO297:CO299"/>
    <mergeCell ref="DA297:DA299"/>
    <mergeCell ref="A294:A296"/>
    <mergeCell ref="W294:W296"/>
    <mergeCell ref="AS294:AS296"/>
    <mergeCell ref="BJ294:BJ296"/>
    <mergeCell ref="BU294:BU296"/>
    <mergeCell ref="CO294:CO296"/>
    <mergeCell ref="DA308:DA310"/>
    <mergeCell ref="A311:A313"/>
    <mergeCell ref="W311:W313"/>
    <mergeCell ref="AS311:AS313"/>
    <mergeCell ref="BJ311:BJ313"/>
    <mergeCell ref="BU311:BU313"/>
    <mergeCell ref="CO311:CO313"/>
    <mergeCell ref="DA311:DA313"/>
    <mergeCell ref="A308:A310"/>
    <mergeCell ref="W308:W310"/>
    <mergeCell ref="AS308:AS310"/>
    <mergeCell ref="BJ308:BJ310"/>
    <mergeCell ref="BU308:BU310"/>
    <mergeCell ref="CO308:CO310"/>
    <mergeCell ref="DA304:DA306"/>
    <mergeCell ref="C307:T307"/>
    <mergeCell ref="Y307:AP307"/>
    <mergeCell ref="AU307:BI307"/>
    <mergeCell ref="CQ307:CZ307"/>
    <mergeCell ref="DA320:DA322"/>
    <mergeCell ref="A323:V323"/>
    <mergeCell ref="W323:AR323"/>
    <mergeCell ref="AS323:BI323"/>
    <mergeCell ref="BJ323:BT323"/>
    <mergeCell ref="BU323:CN323"/>
    <mergeCell ref="CO323:CZ323"/>
    <mergeCell ref="DA323:DQ323"/>
    <mergeCell ref="A320:A322"/>
    <mergeCell ref="W320:W322"/>
    <mergeCell ref="AS320:AS322"/>
    <mergeCell ref="BJ320:BJ322"/>
    <mergeCell ref="BU320:BU322"/>
    <mergeCell ref="CO320:CO322"/>
    <mergeCell ref="DA314:DA316"/>
    <mergeCell ref="A317:A319"/>
    <mergeCell ref="W317:W319"/>
    <mergeCell ref="AS317:AS319"/>
    <mergeCell ref="BJ317:BJ319"/>
    <mergeCell ref="BU317:BU319"/>
    <mergeCell ref="CO317:CO319"/>
    <mergeCell ref="DA317:DA319"/>
    <mergeCell ref="A314:A316"/>
    <mergeCell ref="W314:W316"/>
    <mergeCell ref="AS314:AS316"/>
    <mergeCell ref="BJ314:BJ316"/>
    <mergeCell ref="BU314:BU316"/>
    <mergeCell ref="CO314:CO316"/>
    <mergeCell ref="CO329:CO331"/>
    <mergeCell ref="DA329:DA331"/>
    <mergeCell ref="A332:A334"/>
    <mergeCell ref="W332:W334"/>
    <mergeCell ref="AS332:AS334"/>
    <mergeCell ref="BJ332:BJ334"/>
    <mergeCell ref="BU332:BU334"/>
    <mergeCell ref="CO332:CO334"/>
    <mergeCell ref="DA332:DA334"/>
    <mergeCell ref="A329:A331"/>
    <mergeCell ref="W329:W331"/>
    <mergeCell ref="AS329:AS331"/>
    <mergeCell ref="BJ329:BJ331"/>
    <mergeCell ref="BU329:BU331"/>
    <mergeCell ref="DA324:DQ324"/>
    <mergeCell ref="A324:V324"/>
    <mergeCell ref="W324:AR324"/>
    <mergeCell ref="AS324:BI324"/>
    <mergeCell ref="BJ324:BT324"/>
    <mergeCell ref="BU324:CN324"/>
    <mergeCell ref="CO324:CZ324"/>
    <mergeCell ref="M325:N325"/>
    <mergeCell ref="O325:P325"/>
    <mergeCell ref="Q325:R325"/>
    <mergeCell ref="S325:T325"/>
    <mergeCell ref="U325:V325"/>
    <mergeCell ref="W325:W327"/>
    <mergeCell ref="R326:R327"/>
    <mergeCell ref="S326:S327"/>
    <mergeCell ref="T326:T327"/>
    <mergeCell ref="U326:U327"/>
    <mergeCell ref="AM325:AN325"/>
    <mergeCell ref="DA341:DA343"/>
    <mergeCell ref="A344:A346"/>
    <mergeCell ref="W344:W346"/>
    <mergeCell ref="AS344:AS346"/>
    <mergeCell ref="BJ344:BJ346"/>
    <mergeCell ref="BU344:BU346"/>
    <mergeCell ref="CO344:CO346"/>
    <mergeCell ref="DA344:DA346"/>
    <mergeCell ref="A341:A343"/>
    <mergeCell ref="W341:W343"/>
    <mergeCell ref="AS341:AS343"/>
    <mergeCell ref="BJ341:BJ343"/>
    <mergeCell ref="BU341:BU343"/>
    <mergeCell ref="CO341:CO343"/>
    <mergeCell ref="DA335:DA337"/>
    <mergeCell ref="A338:A340"/>
    <mergeCell ref="W338:W340"/>
    <mergeCell ref="AS338:AS340"/>
    <mergeCell ref="BJ338:BJ340"/>
    <mergeCell ref="BU338:BU340"/>
    <mergeCell ref="CO338:CO340"/>
    <mergeCell ref="DA338:DA340"/>
    <mergeCell ref="A335:A337"/>
    <mergeCell ref="W335:W337"/>
    <mergeCell ref="AS335:AS337"/>
    <mergeCell ref="BJ335:BJ337"/>
    <mergeCell ref="BU335:BU337"/>
    <mergeCell ref="CO335:CO337"/>
    <mergeCell ref="DB350:DQ350"/>
    <mergeCell ref="A351:A353"/>
    <mergeCell ref="W351:W353"/>
    <mergeCell ref="AS351:AS353"/>
    <mergeCell ref="BJ351:BJ353"/>
    <mergeCell ref="BU351:BU353"/>
    <mergeCell ref="CO351:CO353"/>
    <mergeCell ref="DA351:DA353"/>
    <mergeCell ref="DA347:DA349"/>
    <mergeCell ref="C350:T350"/>
    <mergeCell ref="Y350:AP350"/>
    <mergeCell ref="AU350:BI350"/>
    <mergeCell ref="BL350:BT350"/>
    <mergeCell ref="BW350:CN350"/>
    <mergeCell ref="CP350:CZ350"/>
    <mergeCell ref="A347:A349"/>
    <mergeCell ref="W347:W349"/>
    <mergeCell ref="AS347:AS349"/>
    <mergeCell ref="BJ347:BJ349"/>
    <mergeCell ref="BU347:BU349"/>
    <mergeCell ref="CO347:CO349"/>
    <mergeCell ref="CO371:CZ371"/>
    <mergeCell ref="DA371:DQ371"/>
    <mergeCell ref="A370:V370"/>
    <mergeCell ref="W370:AR370"/>
    <mergeCell ref="AS370:BI370"/>
    <mergeCell ref="BJ370:BT370"/>
    <mergeCell ref="BU370:CN370"/>
    <mergeCell ref="CO370:CZ370"/>
    <mergeCell ref="DA354:DA356"/>
    <mergeCell ref="A357:A359"/>
    <mergeCell ref="W357:W359"/>
    <mergeCell ref="AS357:AS359"/>
    <mergeCell ref="BJ357:BJ359"/>
    <mergeCell ref="BU357:BU359"/>
    <mergeCell ref="CO357:CO359"/>
    <mergeCell ref="DA357:DA359"/>
    <mergeCell ref="A354:A356"/>
    <mergeCell ref="W354:W356"/>
    <mergeCell ref="AS354:AS356"/>
    <mergeCell ref="BJ354:BJ356"/>
    <mergeCell ref="BU354:BU356"/>
    <mergeCell ref="CO354:CO356"/>
    <mergeCell ref="DA367:DA369"/>
    <mergeCell ref="C375:T375"/>
    <mergeCell ref="Y375:AP375"/>
    <mergeCell ref="AU375:BH375"/>
    <mergeCell ref="CQ375:CZ375"/>
    <mergeCell ref="DC375:DQ375"/>
    <mergeCell ref="A367:A369"/>
    <mergeCell ref="W367:W369"/>
    <mergeCell ref="AS367:AS369"/>
    <mergeCell ref="BJ367:BJ369"/>
    <mergeCell ref="BU367:BU369"/>
    <mergeCell ref="CO367:CO369"/>
    <mergeCell ref="DA361:DA363"/>
    <mergeCell ref="A364:A366"/>
    <mergeCell ref="W364:W366"/>
    <mergeCell ref="AS364:AS366"/>
    <mergeCell ref="BJ364:BJ366"/>
    <mergeCell ref="BU364:BU366"/>
    <mergeCell ref="CO364:CO366"/>
    <mergeCell ref="DA364:DA366"/>
    <mergeCell ref="A361:A363"/>
    <mergeCell ref="W361:W363"/>
    <mergeCell ref="AS361:AS363"/>
    <mergeCell ref="BJ361:BJ363"/>
    <mergeCell ref="BU361:BU363"/>
    <mergeCell ref="CO361:CO363"/>
    <mergeCell ref="DA370:DQ370"/>
    <mergeCell ref="A371:V371"/>
    <mergeCell ref="W371:AR371"/>
    <mergeCell ref="AS371:BI371"/>
    <mergeCell ref="BJ371:BT371"/>
    <mergeCell ref="BU371:CN371"/>
    <mergeCell ref="C373:C374"/>
    <mergeCell ref="DA382:DA384"/>
    <mergeCell ref="A385:A387"/>
    <mergeCell ref="W385:W387"/>
    <mergeCell ref="AS385:AS387"/>
    <mergeCell ref="BJ385:BJ387"/>
    <mergeCell ref="BU385:BU387"/>
    <mergeCell ref="CO385:CO387"/>
    <mergeCell ref="DA385:DA387"/>
    <mergeCell ref="A382:A384"/>
    <mergeCell ref="W382:W384"/>
    <mergeCell ref="AS382:AS384"/>
    <mergeCell ref="BJ382:BJ384"/>
    <mergeCell ref="BU382:BU384"/>
    <mergeCell ref="CO382:CO384"/>
    <mergeCell ref="DA376:DA378"/>
    <mergeCell ref="A379:A381"/>
    <mergeCell ref="W379:W381"/>
    <mergeCell ref="AS379:AS381"/>
    <mergeCell ref="BJ379:BJ381"/>
    <mergeCell ref="BU379:BU381"/>
    <mergeCell ref="CO379:CO381"/>
    <mergeCell ref="DA379:DA381"/>
    <mergeCell ref="A376:A378"/>
    <mergeCell ref="W376:W378"/>
    <mergeCell ref="AS376:AS378"/>
    <mergeCell ref="BJ376:BJ378"/>
    <mergeCell ref="BU376:BU378"/>
    <mergeCell ref="CO376:CO378"/>
    <mergeCell ref="CO392:CO394"/>
    <mergeCell ref="DA392:DA394"/>
    <mergeCell ref="A395:A397"/>
    <mergeCell ref="W395:W397"/>
    <mergeCell ref="AS395:AS397"/>
    <mergeCell ref="BJ395:BJ397"/>
    <mergeCell ref="BU395:BU397"/>
    <mergeCell ref="CO395:CO397"/>
    <mergeCell ref="DA395:DA397"/>
    <mergeCell ref="A392:A394"/>
    <mergeCell ref="W392:W394"/>
    <mergeCell ref="AS392:AS394"/>
    <mergeCell ref="BJ392:BJ394"/>
    <mergeCell ref="BU392:BU394"/>
    <mergeCell ref="DA388:DA390"/>
    <mergeCell ref="A388:A390"/>
    <mergeCell ref="W388:W390"/>
    <mergeCell ref="AS388:AS390"/>
    <mergeCell ref="BJ388:BJ390"/>
    <mergeCell ref="BU388:BU390"/>
    <mergeCell ref="CO388:CO390"/>
    <mergeCell ref="DA404:DA406"/>
    <mergeCell ref="C407:T407"/>
    <mergeCell ref="Y407:AP407"/>
    <mergeCell ref="AU407:BH407"/>
    <mergeCell ref="CQ407:CZ407"/>
    <mergeCell ref="DC407:DQ407"/>
    <mergeCell ref="A404:A406"/>
    <mergeCell ref="W404:W406"/>
    <mergeCell ref="AS404:AS406"/>
    <mergeCell ref="BJ404:BJ406"/>
    <mergeCell ref="BU404:BU406"/>
    <mergeCell ref="CO404:CO406"/>
    <mergeCell ref="DA398:DA400"/>
    <mergeCell ref="A401:A403"/>
    <mergeCell ref="W401:W403"/>
    <mergeCell ref="AS401:AS403"/>
    <mergeCell ref="BJ401:BJ403"/>
    <mergeCell ref="BU401:BU403"/>
    <mergeCell ref="CO401:CO403"/>
    <mergeCell ref="DA401:DA403"/>
    <mergeCell ref="A398:A400"/>
    <mergeCell ref="W398:W400"/>
    <mergeCell ref="AS398:AS400"/>
    <mergeCell ref="BJ398:BJ400"/>
    <mergeCell ref="BU398:BU400"/>
    <mergeCell ref="CO398:CO400"/>
    <mergeCell ref="A417:A419"/>
    <mergeCell ref="W417:W419"/>
    <mergeCell ref="AS417:AS419"/>
    <mergeCell ref="BJ417:BJ419"/>
    <mergeCell ref="BU417:BU419"/>
    <mergeCell ref="CO417:CO419"/>
    <mergeCell ref="DA417:DA419"/>
    <mergeCell ref="A414:A416"/>
    <mergeCell ref="W414:W416"/>
    <mergeCell ref="AS414:AS416"/>
    <mergeCell ref="BJ414:BJ416"/>
    <mergeCell ref="BU414:BU416"/>
    <mergeCell ref="CO414:CO416"/>
    <mergeCell ref="DA408:DA410"/>
    <mergeCell ref="A411:A413"/>
    <mergeCell ref="W411:W413"/>
    <mergeCell ref="AS411:AS413"/>
    <mergeCell ref="BJ411:BJ413"/>
    <mergeCell ref="BU411:BU413"/>
    <mergeCell ref="CO411:CO413"/>
    <mergeCell ref="DA411:DA413"/>
    <mergeCell ref="A408:A410"/>
    <mergeCell ref="W408:W410"/>
    <mergeCell ref="AS408:AS410"/>
    <mergeCell ref="BJ408:BJ410"/>
    <mergeCell ref="BU408:BU410"/>
    <mergeCell ref="CO408:CO410"/>
    <mergeCell ref="W420:AR420"/>
    <mergeCell ref="AS420:BI420"/>
    <mergeCell ref="BJ420:BT420"/>
    <mergeCell ref="BU420:CN420"/>
    <mergeCell ref="CO420:CZ420"/>
    <mergeCell ref="L423:L424"/>
    <mergeCell ref="DC422:DQ422"/>
    <mergeCell ref="C423:C424"/>
    <mergeCell ref="D423:D424"/>
    <mergeCell ref="E423:E424"/>
    <mergeCell ref="F423:F424"/>
    <mergeCell ref="G423:G424"/>
    <mergeCell ref="H423:H424"/>
    <mergeCell ref="I423:I424"/>
    <mergeCell ref="J423:J424"/>
    <mergeCell ref="K423:K424"/>
    <mergeCell ref="DA414:DA416"/>
    <mergeCell ref="AO423:AO424"/>
    <mergeCell ref="AP423:AP424"/>
    <mergeCell ref="AQ423:AQ424"/>
    <mergeCell ref="M423:M424"/>
    <mergeCell ref="N423:N424"/>
    <mergeCell ref="O423:O424"/>
    <mergeCell ref="P423:P424"/>
    <mergeCell ref="Q423:Q424"/>
    <mergeCell ref="AH423:AH424"/>
    <mergeCell ref="AI423:AI424"/>
    <mergeCell ref="AJ423:AJ424"/>
    <mergeCell ref="AK423:AK424"/>
    <mergeCell ref="AL423:AL424"/>
    <mergeCell ref="AM423:AM424"/>
    <mergeCell ref="V423:V424"/>
    <mergeCell ref="A432:A434"/>
    <mergeCell ref="W432:W434"/>
    <mergeCell ref="AS432:AS434"/>
    <mergeCell ref="BJ432:BJ434"/>
    <mergeCell ref="BU432:BU434"/>
    <mergeCell ref="CO432:CO434"/>
    <mergeCell ref="DA432:DA434"/>
    <mergeCell ref="A429:A431"/>
    <mergeCell ref="W429:W431"/>
    <mergeCell ref="AS429:AS431"/>
    <mergeCell ref="BJ429:BJ431"/>
    <mergeCell ref="BU429:BU431"/>
    <mergeCell ref="CO429:CO431"/>
    <mergeCell ref="A426:A428"/>
    <mergeCell ref="W426:W428"/>
    <mergeCell ref="AS426:AS428"/>
    <mergeCell ref="BJ426:BJ428"/>
    <mergeCell ref="BU426:BU428"/>
    <mergeCell ref="CO426:CO428"/>
    <mergeCell ref="DA426:DA428"/>
    <mergeCell ref="A444:A446"/>
    <mergeCell ref="W444:W446"/>
    <mergeCell ref="AS444:AS446"/>
    <mergeCell ref="BJ444:BJ446"/>
    <mergeCell ref="BU444:BU446"/>
    <mergeCell ref="CO444:CO446"/>
    <mergeCell ref="DA444:DA446"/>
    <mergeCell ref="A441:A443"/>
    <mergeCell ref="W441:W443"/>
    <mergeCell ref="AS441:AS443"/>
    <mergeCell ref="BJ441:BJ443"/>
    <mergeCell ref="BU441:BU443"/>
    <mergeCell ref="CO441:CO443"/>
    <mergeCell ref="DA435:DA437"/>
    <mergeCell ref="A438:A440"/>
    <mergeCell ref="W438:W440"/>
    <mergeCell ref="AS438:AS440"/>
    <mergeCell ref="BJ438:BJ440"/>
    <mergeCell ref="BU438:BU440"/>
    <mergeCell ref="CO438:CO440"/>
    <mergeCell ref="DA438:DA440"/>
    <mergeCell ref="A435:A437"/>
    <mergeCell ref="W435:W437"/>
    <mergeCell ref="AS435:AS437"/>
    <mergeCell ref="BJ435:BJ437"/>
    <mergeCell ref="BU435:BU437"/>
    <mergeCell ref="CO435:CO437"/>
    <mergeCell ref="A454:A456"/>
    <mergeCell ref="W454:W456"/>
    <mergeCell ref="AS454:AS456"/>
    <mergeCell ref="BJ454:BJ456"/>
    <mergeCell ref="BU454:BU456"/>
    <mergeCell ref="CO454:CO456"/>
    <mergeCell ref="DA454:DA456"/>
    <mergeCell ref="A451:A453"/>
    <mergeCell ref="W451:W453"/>
    <mergeCell ref="AS451:AS453"/>
    <mergeCell ref="BJ451:BJ453"/>
    <mergeCell ref="BU451:BU453"/>
    <mergeCell ref="CO451:CO453"/>
    <mergeCell ref="A448:A450"/>
    <mergeCell ref="W448:W450"/>
    <mergeCell ref="AS448:AS450"/>
    <mergeCell ref="BJ448:BJ450"/>
    <mergeCell ref="BU448:BU450"/>
    <mergeCell ref="CO448:CO450"/>
    <mergeCell ref="DA448:DA450"/>
    <mergeCell ref="A466:A468"/>
    <mergeCell ref="W466:W468"/>
    <mergeCell ref="AS466:AS468"/>
    <mergeCell ref="BJ466:BJ468"/>
    <mergeCell ref="BU466:BU468"/>
    <mergeCell ref="CO466:CO468"/>
    <mergeCell ref="DA466:DA468"/>
    <mergeCell ref="A463:A465"/>
    <mergeCell ref="W463:W465"/>
    <mergeCell ref="AS463:AS465"/>
    <mergeCell ref="BJ463:BJ465"/>
    <mergeCell ref="BU463:BU465"/>
    <mergeCell ref="CO463:CO465"/>
    <mergeCell ref="DA457:DA459"/>
    <mergeCell ref="A460:A462"/>
    <mergeCell ref="W460:W462"/>
    <mergeCell ref="AS460:AS462"/>
    <mergeCell ref="BJ460:BJ462"/>
    <mergeCell ref="BU460:BU462"/>
    <mergeCell ref="CO460:CO462"/>
    <mergeCell ref="DA460:DA462"/>
    <mergeCell ref="A457:A459"/>
    <mergeCell ref="W457:W459"/>
    <mergeCell ref="AS457:AS459"/>
    <mergeCell ref="BJ457:BJ459"/>
    <mergeCell ref="BU457:BU459"/>
    <mergeCell ref="CO457:CO459"/>
    <mergeCell ref="A481:A483"/>
    <mergeCell ref="W481:W483"/>
    <mergeCell ref="AS481:AS483"/>
    <mergeCell ref="BJ481:BJ483"/>
    <mergeCell ref="BU481:BU483"/>
    <mergeCell ref="CO481:CO483"/>
    <mergeCell ref="DA481:DA483"/>
    <mergeCell ref="A478:A480"/>
    <mergeCell ref="W478:W480"/>
    <mergeCell ref="AS478:AS480"/>
    <mergeCell ref="BJ478:BJ480"/>
    <mergeCell ref="BU478:BU480"/>
    <mergeCell ref="CO478:CO480"/>
    <mergeCell ref="DC474:DQ474"/>
    <mergeCell ref="A475:A477"/>
    <mergeCell ref="W475:W477"/>
    <mergeCell ref="AS475:AS477"/>
    <mergeCell ref="BJ475:BJ477"/>
    <mergeCell ref="BU475:BU477"/>
    <mergeCell ref="CO475:CO477"/>
    <mergeCell ref="DA475:DA477"/>
    <mergeCell ref="C474:T474"/>
    <mergeCell ref="Y474:AP474"/>
    <mergeCell ref="AU474:BI474"/>
    <mergeCell ref="BL474:BT474"/>
    <mergeCell ref="BW474:CN474"/>
    <mergeCell ref="CQ474:CZ474"/>
    <mergeCell ref="BJ490:BJ492"/>
    <mergeCell ref="BU490:BU492"/>
    <mergeCell ref="CO490:CO492"/>
    <mergeCell ref="DA484:DA486"/>
    <mergeCell ref="A487:A489"/>
    <mergeCell ref="W487:W489"/>
    <mergeCell ref="AS487:AS489"/>
    <mergeCell ref="BJ487:BJ489"/>
    <mergeCell ref="BU487:BU489"/>
    <mergeCell ref="CO487:CO489"/>
    <mergeCell ref="DA487:DA489"/>
    <mergeCell ref="A484:A486"/>
    <mergeCell ref="W484:W486"/>
    <mergeCell ref="AS484:AS486"/>
    <mergeCell ref="BJ484:BJ486"/>
    <mergeCell ref="BU484:BU486"/>
    <mergeCell ref="CO484:CO486"/>
    <mergeCell ref="DA490:DA492"/>
    <mergeCell ref="CA82:CB82"/>
    <mergeCell ref="CC82:CD82"/>
    <mergeCell ref="CE82:CF82"/>
    <mergeCell ref="CG82:CH82"/>
    <mergeCell ref="CI82:CJ82"/>
    <mergeCell ref="CK82:CL82"/>
    <mergeCell ref="DA478:DA480"/>
    <mergeCell ref="DA463:DA465"/>
    <mergeCell ref="DA451:DA453"/>
    <mergeCell ref="AE82:AE83"/>
    <mergeCell ref="AF82:AF83"/>
    <mergeCell ref="AG82:AG83"/>
    <mergeCell ref="AH82:AH83"/>
    <mergeCell ref="AI82:AI83"/>
    <mergeCell ref="DA441:DA443"/>
    <mergeCell ref="DA429:DA431"/>
    <mergeCell ref="DA420:DQ420"/>
    <mergeCell ref="CZ82:CZ83"/>
    <mergeCell ref="CS82:CS83"/>
    <mergeCell ref="AG115:AH115"/>
    <mergeCell ref="AI115:AJ115"/>
    <mergeCell ref="AK115:AL115"/>
    <mergeCell ref="AM115:AN115"/>
    <mergeCell ref="AO115:AP115"/>
    <mergeCell ref="AO192:AP192"/>
    <mergeCell ref="AM192:AN192"/>
    <mergeCell ref="AK192:AL192"/>
    <mergeCell ref="CY192:CZ192"/>
    <mergeCell ref="DA192:DA194"/>
    <mergeCell ref="DB192:DB194"/>
    <mergeCell ref="DC192:DQ192"/>
    <mergeCell ref="CQ193:CQ194"/>
    <mergeCell ref="A421:V421"/>
    <mergeCell ref="W421:AR421"/>
    <mergeCell ref="AS421:BI421"/>
    <mergeCell ref="BJ421:BT421"/>
    <mergeCell ref="BU421:CN421"/>
    <mergeCell ref="CO421:CZ421"/>
    <mergeCell ref="DA421:DQ421"/>
    <mergeCell ref="A420:V420"/>
    <mergeCell ref="A490:A492"/>
    <mergeCell ref="W490:W492"/>
    <mergeCell ref="AS490:AS492"/>
    <mergeCell ref="DM82:DM83"/>
    <mergeCell ref="DO82:DO83"/>
    <mergeCell ref="DP82:DP83"/>
    <mergeCell ref="DQ82:DQ83"/>
    <mergeCell ref="A4:A6"/>
    <mergeCell ref="B4:B6"/>
    <mergeCell ref="C4:D4"/>
    <mergeCell ref="E4:F4"/>
    <mergeCell ref="G4:H4"/>
    <mergeCell ref="I4:J4"/>
    <mergeCell ref="CX82:CX83"/>
    <mergeCell ref="CY82:CY83"/>
    <mergeCell ref="DC82:DC83"/>
    <mergeCell ref="DJ82:DJ83"/>
    <mergeCell ref="DK82:DK83"/>
    <mergeCell ref="DL82:DL83"/>
    <mergeCell ref="BR82:BR83"/>
    <mergeCell ref="BS82:BS83"/>
    <mergeCell ref="BT82:BT83"/>
    <mergeCell ref="CT82:CT83"/>
    <mergeCell ref="F82:F83"/>
    <mergeCell ref="R82:R83"/>
    <mergeCell ref="BP82:BP83"/>
    <mergeCell ref="BQ82:BQ83"/>
    <mergeCell ref="BC82:BC83"/>
    <mergeCell ref="BI4:BI6"/>
    <mergeCell ref="BJ4:BJ6"/>
    <mergeCell ref="AW5:AW6"/>
    <mergeCell ref="AX5:AX6"/>
    <mergeCell ref="AY5:AY6"/>
    <mergeCell ref="AZ5:AZ6"/>
    <mergeCell ref="AG4:AH4"/>
    <mergeCell ref="AI4:AJ4"/>
    <mergeCell ref="AK4:AL4"/>
    <mergeCell ref="AM4:AN4"/>
    <mergeCell ref="AO4:AP4"/>
    <mergeCell ref="AQ4:AR4"/>
    <mergeCell ref="AR5:AR6"/>
    <mergeCell ref="AU5:AU6"/>
    <mergeCell ref="AV5:AV6"/>
    <mergeCell ref="AI5:AI6"/>
    <mergeCell ref="AJ5:AJ6"/>
    <mergeCell ref="AK5:AK6"/>
    <mergeCell ref="AL5:AL6"/>
    <mergeCell ref="AM5:AM6"/>
    <mergeCell ref="AN5:AN6"/>
    <mergeCell ref="AE5:AE6"/>
    <mergeCell ref="AF5:AF6"/>
    <mergeCell ref="AG5:AG6"/>
    <mergeCell ref="AH5:AH6"/>
    <mergeCell ref="AG42:AH42"/>
    <mergeCell ref="AI42:AJ42"/>
    <mergeCell ref="AK42:AL42"/>
    <mergeCell ref="Q5:Q6"/>
    <mergeCell ref="R5:R6"/>
    <mergeCell ref="S5:S6"/>
    <mergeCell ref="T5:T6"/>
    <mergeCell ref="U5:U6"/>
    <mergeCell ref="C5:C6"/>
    <mergeCell ref="D5:D6"/>
    <mergeCell ref="E5:E6"/>
    <mergeCell ref="F5:F6"/>
    <mergeCell ref="G5:G6"/>
    <mergeCell ref="H5:H6"/>
    <mergeCell ref="I5:I6"/>
    <mergeCell ref="J5:J6"/>
    <mergeCell ref="CI4:CN4"/>
    <mergeCell ref="CO4:CO6"/>
    <mergeCell ref="CP4:CP6"/>
    <mergeCell ref="CQ4:CX4"/>
    <mergeCell ref="V5:V6"/>
    <mergeCell ref="W4:W6"/>
    <mergeCell ref="X4:X6"/>
    <mergeCell ref="Y4:Z4"/>
    <mergeCell ref="AA4:AB4"/>
    <mergeCell ref="AC4:AD4"/>
    <mergeCell ref="AE4:AF4"/>
    <mergeCell ref="Y5:Y6"/>
    <mergeCell ref="Z5:Z6"/>
    <mergeCell ref="AA5:AA6"/>
    <mergeCell ref="AB5:AB6"/>
    <mergeCell ref="K5:K6"/>
    <mergeCell ref="L5:L6"/>
    <mergeCell ref="M5:M6"/>
    <mergeCell ref="N5:N6"/>
    <mergeCell ref="CY4:CZ4"/>
    <mergeCell ref="DA4:DA6"/>
    <mergeCell ref="CS5:CS6"/>
    <mergeCell ref="CT5:CT6"/>
    <mergeCell ref="CU5:CU6"/>
    <mergeCell ref="CW5:CW6"/>
    <mergeCell ref="BK4:BK6"/>
    <mergeCell ref="BL4:BT4"/>
    <mergeCell ref="BU4:BU6"/>
    <mergeCell ref="BV4:BV6"/>
    <mergeCell ref="BW4:CB4"/>
    <mergeCell ref="CC4:CH4"/>
    <mergeCell ref="BP5:BP6"/>
    <mergeCell ref="BQ5:BQ6"/>
    <mergeCell ref="BR5:BR6"/>
    <mergeCell ref="BS5:BS6"/>
    <mergeCell ref="AS4:AS6"/>
    <mergeCell ref="AT4:AT6"/>
    <mergeCell ref="AU4:BD4"/>
    <mergeCell ref="BE4:BH4"/>
    <mergeCell ref="O5:O6"/>
    <mergeCell ref="P5:P6"/>
    <mergeCell ref="K4:L4"/>
    <mergeCell ref="M4:N4"/>
    <mergeCell ref="O4:P4"/>
    <mergeCell ref="Q4:R4"/>
    <mergeCell ref="S4:T4"/>
    <mergeCell ref="U4:V4"/>
    <mergeCell ref="DQ5:DQ6"/>
    <mergeCell ref="CX5:CX6"/>
    <mergeCell ref="CY5:CY6"/>
    <mergeCell ref="CZ5:CZ6"/>
    <mergeCell ref="DC5:DC6"/>
    <mergeCell ref="DJ5:DJ6"/>
    <mergeCell ref="DK5:DK6"/>
    <mergeCell ref="CG5:CH5"/>
    <mergeCell ref="CI5:CJ5"/>
    <mergeCell ref="CK5:CL5"/>
    <mergeCell ref="CM5:CN5"/>
    <mergeCell ref="CQ5:CQ6"/>
    <mergeCell ref="CR5:CR6"/>
    <mergeCell ref="BT5:BT6"/>
    <mergeCell ref="BW5:BX5"/>
    <mergeCell ref="BY5:BZ5"/>
    <mergeCell ref="CA5:CB5"/>
    <mergeCell ref="CC5:CD5"/>
    <mergeCell ref="CE5:CF5"/>
    <mergeCell ref="DB4:DB6"/>
    <mergeCell ref="DC4:DQ4"/>
    <mergeCell ref="CV5:CV6"/>
    <mergeCell ref="DD5:DD6"/>
    <mergeCell ref="DE5:DE6"/>
    <mergeCell ref="DF5:DF6"/>
    <mergeCell ref="DG5:DG6"/>
    <mergeCell ref="DH5:DH6"/>
    <mergeCell ref="DI5:DI6"/>
    <mergeCell ref="I42:J42"/>
    <mergeCell ref="DL5:DL6"/>
    <mergeCell ref="DM5:DM6"/>
    <mergeCell ref="DN5:DN6"/>
    <mergeCell ref="DO5:DO6"/>
    <mergeCell ref="DP5:DP6"/>
    <mergeCell ref="BG5:BG6"/>
    <mergeCell ref="BH5:BH6"/>
    <mergeCell ref="BL5:BL6"/>
    <mergeCell ref="BM5:BM6"/>
    <mergeCell ref="BN5:BN6"/>
    <mergeCell ref="BO5:BO6"/>
    <mergeCell ref="BA5:BA6"/>
    <mergeCell ref="BB5:BB6"/>
    <mergeCell ref="BC5:BC6"/>
    <mergeCell ref="BD5:BD6"/>
    <mergeCell ref="BE5:BE6"/>
    <mergeCell ref="BF5:BF6"/>
    <mergeCell ref="AO5:AO6"/>
    <mergeCell ref="AP5:AP6"/>
    <mergeCell ref="AQ5:AQ6"/>
    <mergeCell ref="AU42:BD42"/>
    <mergeCell ref="BE42:BH42"/>
    <mergeCell ref="BI42:BI44"/>
    <mergeCell ref="BJ42:BJ44"/>
    <mergeCell ref="AW43:AW44"/>
    <mergeCell ref="AC5:AC6"/>
    <mergeCell ref="AD5:AD6"/>
    <mergeCell ref="BU42:BU44"/>
    <mergeCell ref="BV42:BV44"/>
    <mergeCell ref="BW42:CB42"/>
    <mergeCell ref="CC42:CH42"/>
    <mergeCell ref="AM42:AN42"/>
    <mergeCell ref="AO42:AP42"/>
    <mergeCell ref="AQ42:AR42"/>
    <mergeCell ref="W42:W44"/>
    <mergeCell ref="X42:X44"/>
    <mergeCell ref="Y42:Z42"/>
    <mergeCell ref="AA42:AB42"/>
    <mergeCell ref="AC42:AD42"/>
    <mergeCell ref="AE42:AF42"/>
    <mergeCell ref="Y43:Y44"/>
    <mergeCell ref="Z43:Z44"/>
    <mergeCell ref="AA43:AA44"/>
    <mergeCell ref="AB43:AB44"/>
    <mergeCell ref="AI43:AI44"/>
    <mergeCell ref="AJ43:AJ44"/>
    <mergeCell ref="AK43:AK44"/>
    <mergeCell ref="AL43:AL44"/>
    <mergeCell ref="AM43:AM44"/>
    <mergeCell ref="AN43:AN44"/>
    <mergeCell ref="AC43:AC44"/>
    <mergeCell ref="AD43:AD44"/>
    <mergeCell ref="AE43:AE44"/>
    <mergeCell ref="AF43:AF44"/>
    <mergeCell ref="AG43:AG44"/>
    <mergeCell ref="AH43:AH44"/>
    <mergeCell ref="AZ43:AZ44"/>
    <mergeCell ref="AT42:AT44"/>
    <mergeCell ref="BT43:BT44"/>
    <mergeCell ref="BW43:BX43"/>
    <mergeCell ref="K43:K44"/>
    <mergeCell ref="L43:L44"/>
    <mergeCell ref="M43:M44"/>
    <mergeCell ref="N43:N44"/>
    <mergeCell ref="O43:O44"/>
    <mergeCell ref="P43:P44"/>
    <mergeCell ref="DB42:DB44"/>
    <mergeCell ref="DC42:DQ42"/>
    <mergeCell ref="C43:C44"/>
    <mergeCell ref="D43:D44"/>
    <mergeCell ref="E43:E44"/>
    <mergeCell ref="F43:F44"/>
    <mergeCell ref="G43:G44"/>
    <mergeCell ref="H43:H44"/>
    <mergeCell ref="I43:I44"/>
    <mergeCell ref="J43:J44"/>
    <mergeCell ref="CI42:CN42"/>
    <mergeCell ref="CO42:CO44"/>
    <mergeCell ref="CP42:CP44"/>
    <mergeCell ref="CQ42:CX42"/>
    <mergeCell ref="CY42:CZ42"/>
    <mergeCell ref="DA42:DA44"/>
    <mergeCell ref="CS43:CS44"/>
    <mergeCell ref="CT43:CT44"/>
    <mergeCell ref="CU43:CU44"/>
    <mergeCell ref="CW43:CW44"/>
    <mergeCell ref="BK42:BK44"/>
    <mergeCell ref="BL42:BT42"/>
    <mergeCell ref="DF43:DF44"/>
    <mergeCell ref="DG43:DG44"/>
    <mergeCell ref="DH43:DH44"/>
    <mergeCell ref="AY116:AY117"/>
    <mergeCell ref="AE115:AF115"/>
    <mergeCell ref="CA43:CB43"/>
    <mergeCell ref="CC43:CD43"/>
    <mergeCell ref="CE43:CF43"/>
    <mergeCell ref="BG43:BG44"/>
    <mergeCell ref="BH43:BH44"/>
    <mergeCell ref="BL43:BL44"/>
    <mergeCell ref="BM43:BM44"/>
    <mergeCell ref="BN43:BN44"/>
    <mergeCell ref="BO43:BO44"/>
    <mergeCell ref="BA43:BA44"/>
    <mergeCell ref="BB43:BB44"/>
    <mergeCell ref="BC43:BC44"/>
    <mergeCell ref="BD43:BD44"/>
    <mergeCell ref="BE43:BE44"/>
    <mergeCell ref="BF43:BF44"/>
    <mergeCell ref="AO43:AO44"/>
    <mergeCell ref="AP43:AP44"/>
    <mergeCell ref="AQ43:AQ44"/>
    <mergeCell ref="AR43:AR44"/>
    <mergeCell ref="AU43:AU44"/>
    <mergeCell ref="AV43:AV44"/>
    <mergeCell ref="BP43:BP44"/>
    <mergeCell ref="BQ43:BQ44"/>
    <mergeCell ref="BR43:BR44"/>
    <mergeCell ref="BS43:BS44"/>
    <mergeCell ref="AS42:AS44"/>
    <mergeCell ref="AX43:AX44"/>
    <mergeCell ref="AY43:AY44"/>
    <mergeCell ref="AL116:AL117"/>
    <mergeCell ref="AM116:AM117"/>
    <mergeCell ref="DI43:DI44"/>
    <mergeCell ref="BY43:BZ43"/>
    <mergeCell ref="AQ115:AR115"/>
    <mergeCell ref="AS115:AS117"/>
    <mergeCell ref="AT115:AT117"/>
    <mergeCell ref="AU115:BD115"/>
    <mergeCell ref="BE115:BH115"/>
    <mergeCell ref="BI115:BI117"/>
    <mergeCell ref="AV116:AV117"/>
    <mergeCell ref="AW116:AW117"/>
    <mergeCell ref="Q43:Q44"/>
    <mergeCell ref="R43:R44"/>
    <mergeCell ref="S43:S44"/>
    <mergeCell ref="T43:T44"/>
    <mergeCell ref="U43:U44"/>
    <mergeCell ref="V43:V44"/>
    <mergeCell ref="AQ82:AQ83"/>
    <mergeCell ref="AR82:AR83"/>
    <mergeCell ref="AU82:AU83"/>
    <mergeCell ref="AV82:AV83"/>
    <mergeCell ref="AW82:AW83"/>
    <mergeCell ref="AX82:AX83"/>
    <mergeCell ref="AK82:AK83"/>
    <mergeCell ref="AL82:AL83"/>
    <mergeCell ref="AM82:AM83"/>
    <mergeCell ref="AN82:AN83"/>
    <mergeCell ref="AO82:AO83"/>
    <mergeCell ref="AP82:AP83"/>
    <mergeCell ref="Y84:AP84"/>
    <mergeCell ref="AI116:AI117"/>
    <mergeCell ref="AJ116:AJ117"/>
    <mergeCell ref="AK116:AK117"/>
    <mergeCell ref="AB116:AB117"/>
    <mergeCell ref="AC116:AC117"/>
    <mergeCell ref="AD116:AD117"/>
    <mergeCell ref="AE116:AE117"/>
    <mergeCell ref="AF116:AF117"/>
    <mergeCell ref="AG116:AG117"/>
    <mergeCell ref="DL43:DL44"/>
    <mergeCell ref="DM43:DM44"/>
    <mergeCell ref="DN43:DN44"/>
    <mergeCell ref="DO43:DO44"/>
    <mergeCell ref="DP43:DP44"/>
    <mergeCell ref="DQ43:DQ44"/>
    <mergeCell ref="CX43:CX44"/>
    <mergeCell ref="CY43:CY44"/>
    <mergeCell ref="CZ43:CZ44"/>
    <mergeCell ref="DC43:DC44"/>
    <mergeCell ref="DJ43:DJ44"/>
    <mergeCell ref="DK43:DK44"/>
    <mergeCell ref="CG43:CH43"/>
    <mergeCell ref="CI43:CJ43"/>
    <mergeCell ref="CK43:CL43"/>
    <mergeCell ref="CM43:CN43"/>
    <mergeCell ref="CQ43:CQ44"/>
    <mergeCell ref="CR43:CR44"/>
    <mergeCell ref="CV43:CV44"/>
    <mergeCell ref="DD43:DD44"/>
    <mergeCell ref="DE43:DE44"/>
    <mergeCell ref="CV82:CV83"/>
    <mergeCell ref="DD82:DD83"/>
    <mergeCell ref="DE82:DE83"/>
    <mergeCell ref="DF82:DF83"/>
    <mergeCell ref="DG82:DG83"/>
    <mergeCell ref="J116:J117"/>
    <mergeCell ref="K116:K117"/>
    <mergeCell ref="L116:L117"/>
    <mergeCell ref="M116:M117"/>
    <mergeCell ref="N116:N117"/>
    <mergeCell ref="O116:O117"/>
    <mergeCell ref="DA115:DA117"/>
    <mergeCell ref="DB115:DB117"/>
    <mergeCell ref="DC115:DQ115"/>
    <mergeCell ref="C116:C117"/>
    <mergeCell ref="D116:D117"/>
    <mergeCell ref="E116:E117"/>
    <mergeCell ref="F116:F117"/>
    <mergeCell ref="G116:G117"/>
    <mergeCell ref="H116:H117"/>
    <mergeCell ref="I116:I117"/>
    <mergeCell ref="CC115:CH115"/>
    <mergeCell ref="CI115:CN115"/>
    <mergeCell ref="CO115:CO117"/>
    <mergeCell ref="CP115:CP117"/>
    <mergeCell ref="CQ115:CX115"/>
    <mergeCell ref="CY115:CZ115"/>
    <mergeCell ref="CE116:CF116"/>
    <mergeCell ref="CG116:CH116"/>
    <mergeCell ref="CI116:CJ116"/>
    <mergeCell ref="CK116:CL116"/>
    <mergeCell ref="BJ115:BJ117"/>
    <mergeCell ref="BK115:BK117"/>
    <mergeCell ref="BL115:BT115"/>
    <mergeCell ref="BU115:BU117"/>
    <mergeCell ref="BV115:BV117"/>
    <mergeCell ref="BW115:CB115"/>
    <mergeCell ref="Q116:Q117"/>
    <mergeCell ref="R116:R117"/>
    <mergeCell ref="S116:S117"/>
    <mergeCell ref="T116:T117"/>
    <mergeCell ref="U116:U117"/>
    <mergeCell ref="CA116:CB116"/>
    <mergeCell ref="CC116:CD116"/>
    <mergeCell ref="BF116:BF117"/>
    <mergeCell ref="BG116:BG117"/>
    <mergeCell ref="BH116:BH117"/>
    <mergeCell ref="BL116:BL117"/>
    <mergeCell ref="BM116:BM117"/>
    <mergeCell ref="BN116:BN117"/>
    <mergeCell ref="AZ116:AZ117"/>
    <mergeCell ref="BA116:BA117"/>
    <mergeCell ref="BB116:BB117"/>
    <mergeCell ref="BC116:BC117"/>
    <mergeCell ref="BD116:BD117"/>
    <mergeCell ref="BE116:BE117"/>
    <mergeCell ref="AN116:AN117"/>
    <mergeCell ref="AO116:AO117"/>
    <mergeCell ref="AP116:AP117"/>
    <mergeCell ref="AQ116:AQ117"/>
    <mergeCell ref="AR116:AR117"/>
    <mergeCell ref="AU116:AU117"/>
    <mergeCell ref="BO116:BO117"/>
    <mergeCell ref="BP116:BP117"/>
    <mergeCell ref="BQ116:BQ117"/>
    <mergeCell ref="BR116:BR117"/>
    <mergeCell ref="BS116:BS117"/>
    <mergeCell ref="BT116:BT117"/>
    <mergeCell ref="AX116:AX117"/>
    <mergeCell ref="H193:H194"/>
    <mergeCell ref="I193:I194"/>
    <mergeCell ref="J193:J194"/>
    <mergeCell ref="BW116:BX116"/>
    <mergeCell ref="BY116:BZ116"/>
    <mergeCell ref="DQ116:DQ117"/>
    <mergeCell ref="DK116:DK117"/>
    <mergeCell ref="DL116:DL117"/>
    <mergeCell ref="DM116:DM117"/>
    <mergeCell ref="DN116:DN117"/>
    <mergeCell ref="DO116:DO117"/>
    <mergeCell ref="DP116:DP117"/>
    <mergeCell ref="CW116:CW117"/>
    <mergeCell ref="CX116:CX117"/>
    <mergeCell ref="CY116:CY117"/>
    <mergeCell ref="CZ116:CZ117"/>
    <mergeCell ref="DC116:DC117"/>
    <mergeCell ref="DJ116:DJ117"/>
    <mergeCell ref="CM116:CN116"/>
    <mergeCell ref="CQ116:CQ117"/>
    <mergeCell ref="CR116:CR117"/>
    <mergeCell ref="CS116:CS117"/>
    <mergeCell ref="CT116:CT117"/>
    <mergeCell ref="CU116:CU117"/>
    <mergeCell ref="DI116:DI117"/>
    <mergeCell ref="DH116:DH117"/>
    <mergeCell ref="DG116:DG117"/>
    <mergeCell ref="DF116:DF117"/>
    <mergeCell ref="DE116:DE117"/>
    <mergeCell ref="DD116:DD117"/>
    <mergeCell ref="CV116:CV117"/>
    <mergeCell ref="P116:P117"/>
    <mergeCell ref="C193:C194"/>
    <mergeCell ref="D193:D194"/>
    <mergeCell ref="E193:E194"/>
    <mergeCell ref="F193:F194"/>
    <mergeCell ref="G193:G194"/>
    <mergeCell ref="BV192:BV194"/>
    <mergeCell ref="BW192:CB192"/>
    <mergeCell ref="CC192:CH192"/>
    <mergeCell ref="CI192:CN192"/>
    <mergeCell ref="CO192:CO194"/>
    <mergeCell ref="CP192:CP194"/>
    <mergeCell ref="CA193:CB193"/>
    <mergeCell ref="CC193:CD193"/>
    <mergeCell ref="CE193:CF193"/>
    <mergeCell ref="CG193:CH193"/>
    <mergeCell ref="BE192:BH192"/>
    <mergeCell ref="BI192:BI194"/>
    <mergeCell ref="BJ192:BJ194"/>
    <mergeCell ref="BK192:BK194"/>
    <mergeCell ref="N193:N194"/>
    <mergeCell ref="O193:O194"/>
    <mergeCell ref="P193:P194"/>
    <mergeCell ref="Q193:Q194"/>
    <mergeCell ref="R193:R194"/>
    <mergeCell ref="S193:S194"/>
    <mergeCell ref="CM193:CN193"/>
    <mergeCell ref="AE192:AF192"/>
    <mergeCell ref="AC192:AD192"/>
    <mergeCell ref="AA192:AB192"/>
    <mergeCell ref="S192:T192"/>
    <mergeCell ref="Q192:R192"/>
    <mergeCell ref="O192:P192"/>
    <mergeCell ref="AK241:AL241"/>
    <mergeCell ref="K193:K194"/>
    <mergeCell ref="L193:L194"/>
    <mergeCell ref="M193:M194"/>
    <mergeCell ref="U192:V192"/>
    <mergeCell ref="W192:W194"/>
    <mergeCell ref="X192:X194"/>
    <mergeCell ref="Y192:Z192"/>
    <mergeCell ref="T193:T194"/>
    <mergeCell ref="U193:U194"/>
    <mergeCell ref="V193:V194"/>
    <mergeCell ref="Y193:Y194"/>
    <mergeCell ref="AL193:AL194"/>
    <mergeCell ref="AM193:AM194"/>
    <mergeCell ref="AN193:AN194"/>
    <mergeCell ref="AO193:AO194"/>
    <mergeCell ref="AP193:AP194"/>
    <mergeCell ref="AF193:AF194"/>
    <mergeCell ref="AG193:AG194"/>
    <mergeCell ref="AH193:AH194"/>
    <mergeCell ref="AI193:AI194"/>
    <mergeCell ref="AJ193:AJ194"/>
    <mergeCell ref="AK193:AK194"/>
    <mergeCell ref="Z193:Z194"/>
    <mergeCell ref="AA193:AA194"/>
    <mergeCell ref="AB193:AB194"/>
    <mergeCell ref="AC193:AC194"/>
    <mergeCell ref="AD193:AD194"/>
    <mergeCell ref="AE193:AE194"/>
    <mergeCell ref="AI192:AJ192"/>
    <mergeCell ref="AG192:AH192"/>
    <mergeCell ref="M192:N192"/>
    <mergeCell ref="BE241:BH241"/>
    <mergeCell ref="AS241:AS243"/>
    <mergeCell ref="AQ241:AR241"/>
    <mergeCell ref="AO241:AP241"/>
    <mergeCell ref="AM241:AN241"/>
    <mergeCell ref="DJ193:DJ194"/>
    <mergeCell ref="DK193:DK194"/>
    <mergeCell ref="CT193:CT194"/>
    <mergeCell ref="CU193:CU194"/>
    <mergeCell ref="CW193:CW194"/>
    <mergeCell ref="CX193:CX194"/>
    <mergeCell ref="CY193:CY194"/>
    <mergeCell ref="CZ193:CZ194"/>
    <mergeCell ref="CS193:CS194"/>
    <mergeCell ref="BQ193:BQ194"/>
    <mergeCell ref="BR193:BR194"/>
    <mergeCell ref="BS193:BS194"/>
    <mergeCell ref="BT193:BT194"/>
    <mergeCell ref="BW193:BX193"/>
    <mergeCell ref="BY193:BZ193"/>
    <mergeCell ref="CI193:CJ193"/>
    <mergeCell ref="CK193:CL193"/>
    <mergeCell ref="CR193:CR194"/>
    <mergeCell ref="DA224:DA226"/>
    <mergeCell ref="DA214:DA216"/>
    <mergeCell ref="DA202:DA204"/>
    <mergeCell ref="AN242:AN243"/>
    <mergeCell ref="AQ193:AQ194"/>
    <mergeCell ref="C278:D278"/>
    <mergeCell ref="E278:F278"/>
    <mergeCell ref="G278:H278"/>
    <mergeCell ref="I278:J278"/>
    <mergeCell ref="K278:L278"/>
    <mergeCell ref="BE278:BH278"/>
    <mergeCell ref="BI278:BI280"/>
    <mergeCell ref="BJ278:BJ280"/>
    <mergeCell ref="BK278:BK280"/>
    <mergeCell ref="AZ279:AZ280"/>
    <mergeCell ref="BA279:BA280"/>
    <mergeCell ref="BB279:BB280"/>
    <mergeCell ref="BC279:BC280"/>
    <mergeCell ref="AI278:AJ278"/>
    <mergeCell ref="AK278:AL278"/>
    <mergeCell ref="AM278:AN278"/>
    <mergeCell ref="AO278:AP278"/>
    <mergeCell ref="AQ278:AR278"/>
    <mergeCell ref="AS278:AS280"/>
    <mergeCell ref="AN279:AN280"/>
    <mergeCell ref="AO279:AO280"/>
    <mergeCell ref="AP279:AP280"/>
    <mergeCell ref="AQ279:AQ280"/>
    <mergeCell ref="AR279:AR280"/>
    <mergeCell ref="AU279:AU280"/>
    <mergeCell ref="AV279:AV280"/>
    <mergeCell ref="AW279:AW280"/>
    <mergeCell ref="AX279:AX280"/>
    <mergeCell ref="AY279:AY280"/>
    <mergeCell ref="BF279:BF280"/>
    <mergeCell ref="BE279:BE280"/>
    <mergeCell ref="L279:L280"/>
    <mergeCell ref="M279:M280"/>
    <mergeCell ref="N279:N280"/>
    <mergeCell ref="O279:O280"/>
    <mergeCell ref="P279:P280"/>
    <mergeCell ref="Q279:Q280"/>
    <mergeCell ref="DC278:DQ278"/>
    <mergeCell ref="C279:C280"/>
    <mergeCell ref="D279:D280"/>
    <mergeCell ref="E279:E280"/>
    <mergeCell ref="F279:F280"/>
    <mergeCell ref="G279:G280"/>
    <mergeCell ref="H279:H280"/>
    <mergeCell ref="I279:I280"/>
    <mergeCell ref="J279:J280"/>
    <mergeCell ref="K279:K280"/>
    <mergeCell ref="CO278:CO280"/>
    <mergeCell ref="CP278:CP280"/>
    <mergeCell ref="CQ278:CX278"/>
    <mergeCell ref="CY278:CZ278"/>
    <mergeCell ref="DA278:DA280"/>
    <mergeCell ref="DB278:DB280"/>
    <mergeCell ref="CW279:CW280"/>
    <mergeCell ref="CX279:CX280"/>
    <mergeCell ref="CY279:CY280"/>
    <mergeCell ref="CZ279:CZ280"/>
    <mergeCell ref="BL278:BT278"/>
    <mergeCell ref="BU278:BU280"/>
    <mergeCell ref="BV278:BV280"/>
    <mergeCell ref="BW278:CB278"/>
    <mergeCell ref="CC278:CH278"/>
    <mergeCell ref="CI278:CN278"/>
    <mergeCell ref="AH279:AH280"/>
    <mergeCell ref="AI279:AI280"/>
    <mergeCell ref="AJ279:AJ280"/>
    <mergeCell ref="AK279:AK280"/>
    <mergeCell ref="AL279:AL280"/>
    <mergeCell ref="AM279:AM280"/>
    <mergeCell ref="V279:V280"/>
    <mergeCell ref="Y279:Y280"/>
    <mergeCell ref="Z279:Z280"/>
    <mergeCell ref="AA279:AA280"/>
    <mergeCell ref="AB279:AB280"/>
    <mergeCell ref="AC279:AC280"/>
    <mergeCell ref="AT278:AT280"/>
    <mergeCell ref="AU278:BD278"/>
    <mergeCell ref="X278:X280"/>
    <mergeCell ref="Y278:Z278"/>
    <mergeCell ref="AA278:AB278"/>
    <mergeCell ref="AC278:AD278"/>
    <mergeCell ref="AE278:AF278"/>
    <mergeCell ref="AG278:AH278"/>
    <mergeCell ref="AD279:AD280"/>
    <mergeCell ref="AE279:AE280"/>
    <mergeCell ref="AF279:AF280"/>
    <mergeCell ref="AG279:AG280"/>
    <mergeCell ref="BD279:BD280"/>
    <mergeCell ref="A325:A327"/>
    <mergeCell ref="B325:B327"/>
    <mergeCell ref="C325:D325"/>
    <mergeCell ref="E325:F325"/>
    <mergeCell ref="G325:H325"/>
    <mergeCell ref="I325:J325"/>
    <mergeCell ref="K325:L325"/>
    <mergeCell ref="BE325:BH325"/>
    <mergeCell ref="BI325:BI327"/>
    <mergeCell ref="BJ325:BJ327"/>
    <mergeCell ref="BK325:BK327"/>
    <mergeCell ref="AZ326:AZ327"/>
    <mergeCell ref="BA326:BA327"/>
    <mergeCell ref="BB326:BB327"/>
    <mergeCell ref="BC326:BC327"/>
    <mergeCell ref="AI325:AJ325"/>
    <mergeCell ref="AK325:AL325"/>
    <mergeCell ref="BG326:BG327"/>
    <mergeCell ref="BH326:BH327"/>
    <mergeCell ref="DC325:DQ325"/>
    <mergeCell ref="C326:C327"/>
    <mergeCell ref="D326:D327"/>
    <mergeCell ref="E326:E327"/>
    <mergeCell ref="F326:F327"/>
    <mergeCell ref="G326:G327"/>
    <mergeCell ref="H326:H327"/>
    <mergeCell ref="I326:I327"/>
    <mergeCell ref="J326:J327"/>
    <mergeCell ref="K326:K327"/>
    <mergeCell ref="CO325:CO327"/>
    <mergeCell ref="CP325:CP327"/>
    <mergeCell ref="CQ325:CX325"/>
    <mergeCell ref="CY325:CZ325"/>
    <mergeCell ref="DA325:DA327"/>
    <mergeCell ref="DB325:DB327"/>
    <mergeCell ref="CW326:CW327"/>
    <mergeCell ref="CX326:CX327"/>
    <mergeCell ref="CY326:CY327"/>
    <mergeCell ref="CZ326:CZ327"/>
    <mergeCell ref="BL325:BT325"/>
    <mergeCell ref="BU325:BU327"/>
    <mergeCell ref="BV325:BV327"/>
    <mergeCell ref="BW325:CB325"/>
    <mergeCell ref="CC325:CH325"/>
    <mergeCell ref="CI325:CN325"/>
    <mergeCell ref="CA326:CB326"/>
    <mergeCell ref="CC326:CD326"/>
    <mergeCell ref="CE326:CF326"/>
    <mergeCell ref="CG326:CH326"/>
    <mergeCell ref="CI326:CJ326"/>
    <mergeCell ref="AP326:AP327"/>
    <mergeCell ref="BL326:BL327"/>
    <mergeCell ref="BM326:BM327"/>
    <mergeCell ref="BN326:BN327"/>
    <mergeCell ref="BO326:BO327"/>
    <mergeCell ref="BP326:BP327"/>
    <mergeCell ref="L326:L327"/>
    <mergeCell ref="M326:M327"/>
    <mergeCell ref="N326:N327"/>
    <mergeCell ref="O326:O327"/>
    <mergeCell ref="P326:P327"/>
    <mergeCell ref="Q326:Q327"/>
    <mergeCell ref="AD326:AD327"/>
    <mergeCell ref="AE326:AE327"/>
    <mergeCell ref="AF326:AF327"/>
    <mergeCell ref="AG326:AG327"/>
    <mergeCell ref="BD326:BD327"/>
    <mergeCell ref="AS325:AS327"/>
    <mergeCell ref="AN326:AN327"/>
    <mergeCell ref="AO326:AO327"/>
    <mergeCell ref="AR326:AR327"/>
    <mergeCell ref="AU326:AU327"/>
    <mergeCell ref="AV326:AV327"/>
    <mergeCell ref="AW326:AW327"/>
    <mergeCell ref="BR326:BR327"/>
    <mergeCell ref="BS326:BS327"/>
    <mergeCell ref="BT326:BT327"/>
    <mergeCell ref="BW326:BX326"/>
    <mergeCell ref="BY326:BZ326"/>
    <mergeCell ref="BE326:BE327"/>
    <mergeCell ref="V326:V327"/>
    <mergeCell ref="Y326:Y327"/>
    <mergeCell ref="Z326:Z327"/>
    <mergeCell ref="AA326:AA327"/>
    <mergeCell ref="AB326:AB327"/>
    <mergeCell ref="AC326:AC327"/>
    <mergeCell ref="AT325:AT327"/>
    <mergeCell ref="AU325:BD325"/>
    <mergeCell ref="X325:X327"/>
    <mergeCell ref="Y325:Z325"/>
    <mergeCell ref="AA325:AB325"/>
    <mergeCell ref="AX326:AX327"/>
    <mergeCell ref="AY326:AY327"/>
    <mergeCell ref="AH326:AH327"/>
    <mergeCell ref="AI326:AI327"/>
    <mergeCell ref="AJ326:AJ327"/>
    <mergeCell ref="AK326:AK327"/>
    <mergeCell ref="AL326:AL327"/>
    <mergeCell ref="AM326:AM327"/>
    <mergeCell ref="AC325:AD325"/>
    <mergeCell ref="AE325:AF325"/>
    <mergeCell ref="AG325:AH325"/>
    <mergeCell ref="AO325:AP325"/>
    <mergeCell ref="AQ325:AR325"/>
    <mergeCell ref="AQ326:AQ327"/>
    <mergeCell ref="BF326:BF327"/>
    <mergeCell ref="DQ326:DQ327"/>
    <mergeCell ref="A372:A374"/>
    <mergeCell ref="B372:B374"/>
    <mergeCell ref="C372:D372"/>
    <mergeCell ref="E372:F372"/>
    <mergeCell ref="G372:H372"/>
    <mergeCell ref="I372:J372"/>
    <mergeCell ref="K372:L372"/>
    <mergeCell ref="DC326:DC327"/>
    <mergeCell ref="DJ326:DJ327"/>
    <mergeCell ref="DK326:DK327"/>
    <mergeCell ref="DL326:DL327"/>
    <mergeCell ref="DM326:DM327"/>
    <mergeCell ref="DN326:DN327"/>
    <mergeCell ref="CM326:CN326"/>
    <mergeCell ref="CQ326:CQ327"/>
    <mergeCell ref="CR326:CR327"/>
    <mergeCell ref="CS326:CS327"/>
    <mergeCell ref="CT326:CT327"/>
    <mergeCell ref="CU326:CU327"/>
    <mergeCell ref="BE372:BH372"/>
    <mergeCell ref="BI372:BI374"/>
    <mergeCell ref="BJ372:BJ374"/>
    <mergeCell ref="BK372:BK374"/>
    <mergeCell ref="AZ373:AZ374"/>
    <mergeCell ref="M372:N372"/>
    <mergeCell ref="O372:P372"/>
    <mergeCell ref="Q372:R372"/>
    <mergeCell ref="S372:T372"/>
    <mergeCell ref="U372:V372"/>
    <mergeCell ref="CK326:CL326"/>
    <mergeCell ref="BQ326:BQ327"/>
    <mergeCell ref="D373:D374"/>
    <mergeCell ref="E373:E374"/>
    <mergeCell ref="F373:F374"/>
    <mergeCell ref="G373:G374"/>
    <mergeCell ref="H373:H374"/>
    <mergeCell ref="I373:I374"/>
    <mergeCell ref="J373:J374"/>
    <mergeCell ref="K373:K374"/>
    <mergeCell ref="CO372:CO374"/>
    <mergeCell ref="CP372:CP374"/>
    <mergeCell ref="CQ372:CX372"/>
    <mergeCell ref="CY372:CZ372"/>
    <mergeCell ref="DA372:DA374"/>
    <mergeCell ref="DB372:DB374"/>
    <mergeCell ref="CW373:CW374"/>
    <mergeCell ref="CX373:CX374"/>
    <mergeCell ref="CY373:CY374"/>
    <mergeCell ref="CZ373:CZ374"/>
    <mergeCell ref="BL372:BT372"/>
    <mergeCell ref="AU373:AU374"/>
    <mergeCell ref="AV373:AV374"/>
    <mergeCell ref="AW373:AW374"/>
    <mergeCell ref="AX373:AX374"/>
    <mergeCell ref="AY373:AY374"/>
    <mergeCell ref="R373:R374"/>
    <mergeCell ref="S373:S374"/>
    <mergeCell ref="T373:T374"/>
    <mergeCell ref="U373:U374"/>
    <mergeCell ref="AM372:AN372"/>
    <mergeCell ref="AO372:AP372"/>
    <mergeCell ref="AM373:AM374"/>
    <mergeCell ref="L373:L374"/>
    <mergeCell ref="AG372:AH372"/>
    <mergeCell ref="AD373:AD374"/>
    <mergeCell ref="AE373:AE374"/>
    <mergeCell ref="AF373:AF374"/>
    <mergeCell ref="AG373:AG374"/>
    <mergeCell ref="BA373:BA374"/>
    <mergeCell ref="BB373:BB374"/>
    <mergeCell ref="BC373:BC374"/>
    <mergeCell ref="AI372:AJ372"/>
    <mergeCell ref="AK372:AL372"/>
    <mergeCell ref="M373:M374"/>
    <mergeCell ref="N373:N374"/>
    <mergeCell ref="O373:O374"/>
    <mergeCell ref="P373:P374"/>
    <mergeCell ref="Q373:Q374"/>
    <mergeCell ref="AQ372:AR372"/>
    <mergeCell ref="AS372:AS374"/>
    <mergeCell ref="AN373:AN374"/>
    <mergeCell ref="AO373:AO374"/>
    <mergeCell ref="AP373:AP374"/>
    <mergeCell ref="AQ373:AQ374"/>
    <mergeCell ref="AR373:AR374"/>
    <mergeCell ref="AH373:AH374"/>
    <mergeCell ref="AI373:AI374"/>
    <mergeCell ref="AJ373:AJ374"/>
    <mergeCell ref="AK373:AK374"/>
    <mergeCell ref="AL373:AL374"/>
    <mergeCell ref="V373:V374"/>
    <mergeCell ref="Y373:Y374"/>
    <mergeCell ref="Z373:Z374"/>
    <mergeCell ref="AA373:AA374"/>
    <mergeCell ref="AB373:AB374"/>
    <mergeCell ref="DJ373:DJ374"/>
    <mergeCell ref="DK373:DK374"/>
    <mergeCell ref="DL373:DL374"/>
    <mergeCell ref="DM373:DM374"/>
    <mergeCell ref="DN373:DN374"/>
    <mergeCell ref="CM373:CN373"/>
    <mergeCell ref="CQ373:CQ374"/>
    <mergeCell ref="CR373:CR374"/>
    <mergeCell ref="CS373:CS374"/>
    <mergeCell ref="CT373:CT374"/>
    <mergeCell ref="CU373:CU374"/>
    <mergeCell ref="W372:W374"/>
    <mergeCell ref="CG373:CH373"/>
    <mergeCell ref="CI373:CJ373"/>
    <mergeCell ref="CK373:CL373"/>
    <mergeCell ref="BQ373:BQ374"/>
    <mergeCell ref="BR373:BR374"/>
    <mergeCell ref="BS373:BS374"/>
    <mergeCell ref="BT373:BT374"/>
    <mergeCell ref="BW373:BX373"/>
    <mergeCell ref="BY373:BZ373"/>
    <mergeCell ref="BD373:BD374"/>
    <mergeCell ref="BE373:BE374"/>
    <mergeCell ref="BF373:BF374"/>
    <mergeCell ref="BG373:BG374"/>
    <mergeCell ref="BH373:BH374"/>
    <mergeCell ref="BL373:BL374"/>
    <mergeCell ref="BM373:BM374"/>
    <mergeCell ref="BN373:BN374"/>
    <mergeCell ref="BO373:BO374"/>
    <mergeCell ref="BP373:BP374"/>
    <mergeCell ref="BU372:BU374"/>
    <mergeCell ref="Y423:Y424"/>
    <mergeCell ref="Z423:Z424"/>
    <mergeCell ref="A422:A424"/>
    <mergeCell ref="B422:B424"/>
    <mergeCell ref="C422:D422"/>
    <mergeCell ref="E422:F422"/>
    <mergeCell ref="G422:H422"/>
    <mergeCell ref="I422:J422"/>
    <mergeCell ref="K422:L422"/>
    <mergeCell ref="BE422:BH422"/>
    <mergeCell ref="BI422:BI424"/>
    <mergeCell ref="BJ422:BJ424"/>
    <mergeCell ref="BK422:BK424"/>
    <mergeCell ref="AZ423:AZ424"/>
    <mergeCell ref="BA423:BA424"/>
    <mergeCell ref="BB423:BB424"/>
    <mergeCell ref="BC423:BC424"/>
    <mergeCell ref="AI422:AJ422"/>
    <mergeCell ref="AK422:AL422"/>
    <mergeCell ref="M422:N422"/>
    <mergeCell ref="O422:P422"/>
    <mergeCell ref="Q422:R422"/>
    <mergeCell ref="S422:T422"/>
    <mergeCell ref="U422:V422"/>
    <mergeCell ref="W422:W424"/>
    <mergeCell ref="R423:R424"/>
    <mergeCell ref="S423:S424"/>
    <mergeCell ref="T423:T424"/>
    <mergeCell ref="U423:U424"/>
    <mergeCell ref="AM422:AN422"/>
    <mergeCell ref="AO422:AP422"/>
    <mergeCell ref="AQ422:AR422"/>
    <mergeCell ref="AS422:AS424"/>
    <mergeCell ref="AN423:AN424"/>
    <mergeCell ref="AW423:AW424"/>
    <mergeCell ref="AX423:AX424"/>
    <mergeCell ref="AY423:AY424"/>
    <mergeCell ref="CA423:CB423"/>
    <mergeCell ref="CC423:CD423"/>
    <mergeCell ref="CE423:CF423"/>
    <mergeCell ref="CG423:CH423"/>
    <mergeCell ref="CI423:CJ423"/>
    <mergeCell ref="CK423:CL423"/>
    <mergeCell ref="BQ423:BQ424"/>
    <mergeCell ref="BR423:BR424"/>
    <mergeCell ref="BS423:BS424"/>
    <mergeCell ref="BT423:BT424"/>
    <mergeCell ref="BW423:BX423"/>
    <mergeCell ref="BY423:BZ423"/>
    <mergeCell ref="BD423:BD424"/>
    <mergeCell ref="BE423:BE424"/>
    <mergeCell ref="BF423:BF424"/>
    <mergeCell ref="CP422:CP424"/>
    <mergeCell ref="CQ422:CX422"/>
    <mergeCell ref="CY422:CZ422"/>
    <mergeCell ref="DA422:DA424"/>
    <mergeCell ref="AA423:AA424"/>
    <mergeCell ref="AB423:AB424"/>
    <mergeCell ref="AC423:AC424"/>
    <mergeCell ref="AT422:AT424"/>
    <mergeCell ref="AU422:BD422"/>
    <mergeCell ref="X422:X424"/>
    <mergeCell ref="Y422:Z422"/>
    <mergeCell ref="AA422:AB422"/>
    <mergeCell ref="AC422:AD422"/>
    <mergeCell ref="AE422:AF422"/>
    <mergeCell ref="AG422:AH422"/>
    <mergeCell ref="AD423:AD424"/>
    <mergeCell ref="AE423:AE424"/>
    <mergeCell ref="AF423:AF424"/>
    <mergeCell ref="AG423:AG424"/>
    <mergeCell ref="CW423:CW424"/>
    <mergeCell ref="CX423:CX424"/>
    <mergeCell ref="CY423:CY424"/>
    <mergeCell ref="CZ423:CZ424"/>
    <mergeCell ref="BL422:BT422"/>
    <mergeCell ref="BU422:BU424"/>
    <mergeCell ref="BV422:BV424"/>
    <mergeCell ref="BW422:CB422"/>
    <mergeCell ref="CC422:CH422"/>
    <mergeCell ref="CI422:CN422"/>
    <mergeCell ref="AR423:AR424"/>
    <mergeCell ref="AU423:AU424"/>
    <mergeCell ref="AV423:AV424"/>
    <mergeCell ref="A164:A166"/>
    <mergeCell ref="B164:B166"/>
    <mergeCell ref="C164:D164"/>
    <mergeCell ref="E164:F164"/>
    <mergeCell ref="G164:H164"/>
    <mergeCell ref="I164:J164"/>
    <mergeCell ref="K164:L164"/>
    <mergeCell ref="BW165:BX165"/>
    <mergeCell ref="BY165:BZ165"/>
    <mergeCell ref="DO423:DO424"/>
    <mergeCell ref="DP423:DP424"/>
    <mergeCell ref="DQ423:DQ424"/>
    <mergeCell ref="DC423:DC424"/>
    <mergeCell ref="DJ423:DJ424"/>
    <mergeCell ref="DK423:DK424"/>
    <mergeCell ref="DL423:DL424"/>
    <mergeCell ref="DM423:DM424"/>
    <mergeCell ref="DN423:DN424"/>
    <mergeCell ref="CM423:CN423"/>
    <mergeCell ref="CQ423:CQ424"/>
    <mergeCell ref="CR423:CR424"/>
    <mergeCell ref="CS423:CS424"/>
    <mergeCell ref="CT423:CT424"/>
    <mergeCell ref="CU423:CU424"/>
    <mergeCell ref="BG423:BG424"/>
    <mergeCell ref="BH423:BH424"/>
    <mergeCell ref="BL423:BL424"/>
    <mergeCell ref="BM423:BM424"/>
    <mergeCell ref="BN423:BN424"/>
    <mergeCell ref="BO423:BO424"/>
    <mergeCell ref="BP423:BP424"/>
    <mergeCell ref="CO422:CO424"/>
    <mergeCell ref="AU164:BD164"/>
    <mergeCell ref="BE164:BH164"/>
    <mergeCell ref="BI164:BI166"/>
    <mergeCell ref="BJ164:BJ166"/>
    <mergeCell ref="AU165:AU166"/>
    <mergeCell ref="AV165:AV166"/>
    <mergeCell ref="AW165:AW166"/>
    <mergeCell ref="AX165:AX166"/>
    <mergeCell ref="BR165:BR166"/>
    <mergeCell ref="BS165:BS166"/>
    <mergeCell ref="BT165:BT166"/>
    <mergeCell ref="CA165:CB165"/>
    <mergeCell ref="BE165:BE166"/>
    <mergeCell ref="BF165:BF166"/>
    <mergeCell ref="BG165:BG166"/>
    <mergeCell ref="BH165:BH166"/>
    <mergeCell ref="BL165:BL166"/>
    <mergeCell ref="BM165:BM166"/>
    <mergeCell ref="AY165:AY166"/>
    <mergeCell ref="AZ165:AZ166"/>
    <mergeCell ref="BA165:BA166"/>
    <mergeCell ref="BB165:BB166"/>
    <mergeCell ref="BC165:BC166"/>
    <mergeCell ref="BD165:BD166"/>
    <mergeCell ref="BK164:BK166"/>
    <mergeCell ref="BL164:BT164"/>
    <mergeCell ref="BU164:BU166"/>
    <mergeCell ref="BV164:BV166"/>
    <mergeCell ref="BW164:CB164"/>
    <mergeCell ref="BN165:BN166"/>
    <mergeCell ref="BO165:BO166"/>
    <mergeCell ref="BP165:BP166"/>
    <mergeCell ref="AE164:AF164"/>
    <mergeCell ref="AC165:AC166"/>
    <mergeCell ref="AD165:AD166"/>
    <mergeCell ref="O165:O166"/>
    <mergeCell ref="P165:P166"/>
    <mergeCell ref="Q165:Q166"/>
    <mergeCell ref="R165:R166"/>
    <mergeCell ref="S165:S166"/>
    <mergeCell ref="T165:T166"/>
    <mergeCell ref="I165:I166"/>
    <mergeCell ref="J165:J166"/>
    <mergeCell ref="K165:K166"/>
    <mergeCell ref="L165:L166"/>
    <mergeCell ref="M165:M166"/>
    <mergeCell ref="N165:N166"/>
    <mergeCell ref="AS164:AS166"/>
    <mergeCell ref="AT164:AT166"/>
    <mergeCell ref="AE165:AE166"/>
    <mergeCell ref="AF165:AF166"/>
    <mergeCell ref="C165:C166"/>
    <mergeCell ref="D165:D166"/>
    <mergeCell ref="E165:E166"/>
    <mergeCell ref="F165:F166"/>
    <mergeCell ref="G165:G166"/>
    <mergeCell ref="H165:H166"/>
    <mergeCell ref="AM165:AM166"/>
    <mergeCell ref="AN165:AN166"/>
    <mergeCell ref="AO165:AO166"/>
    <mergeCell ref="AP165:AP166"/>
    <mergeCell ref="AQ165:AQ166"/>
    <mergeCell ref="AR165:AR166"/>
    <mergeCell ref="AG165:AG166"/>
    <mergeCell ref="AH165:AH166"/>
    <mergeCell ref="AI165:AI166"/>
    <mergeCell ref="AJ165:AJ166"/>
    <mergeCell ref="AK165:AK166"/>
    <mergeCell ref="AL165:AL166"/>
    <mergeCell ref="U165:U166"/>
    <mergeCell ref="V165:V166"/>
    <mergeCell ref="Y165:Y166"/>
    <mergeCell ref="Z165:Z166"/>
    <mergeCell ref="AA165:AA166"/>
    <mergeCell ref="AB165:AB166"/>
    <mergeCell ref="CC165:CD165"/>
    <mergeCell ref="CE165:CF165"/>
    <mergeCell ref="CG165:CH165"/>
    <mergeCell ref="CI165:CJ165"/>
    <mergeCell ref="CK165:CL165"/>
    <mergeCell ref="CM165:CN165"/>
    <mergeCell ref="CO164:CO166"/>
    <mergeCell ref="CP164:CP166"/>
    <mergeCell ref="CQ164:CX164"/>
    <mergeCell ref="CY164:CZ164"/>
    <mergeCell ref="DA164:DA166"/>
    <mergeCell ref="DD165:DD166"/>
    <mergeCell ref="DE165:DE166"/>
    <mergeCell ref="DF165:DF166"/>
    <mergeCell ref="DG165:DG166"/>
    <mergeCell ref="DH165:DH166"/>
    <mergeCell ref="DI165:DI166"/>
    <mergeCell ref="CC164:CH164"/>
    <mergeCell ref="DH82:DH83"/>
    <mergeCell ref="DI82:DI83"/>
    <mergeCell ref="CQ165:CQ166"/>
    <mergeCell ref="CR165:CR166"/>
    <mergeCell ref="CS165:CS166"/>
    <mergeCell ref="CT165:CT166"/>
    <mergeCell ref="DB164:DB166"/>
    <mergeCell ref="DA162:DQ162"/>
    <mergeCell ref="DA150:DA152"/>
    <mergeCell ref="DA131:DA133"/>
    <mergeCell ref="DA101:DA103"/>
    <mergeCell ref="DC100:DQ100"/>
    <mergeCell ref="DA91:DA93"/>
    <mergeCell ref="DN82:DN83"/>
    <mergeCell ref="DB81:DB83"/>
    <mergeCell ref="DC81:DQ81"/>
    <mergeCell ref="DA81:DA83"/>
    <mergeCell ref="CU82:CU83"/>
    <mergeCell ref="CW82:CW83"/>
    <mergeCell ref="DQ165:DQ166"/>
    <mergeCell ref="DJ165:DJ166"/>
    <mergeCell ref="DK165:DK166"/>
    <mergeCell ref="DL165:DL166"/>
    <mergeCell ref="DM165:DM166"/>
    <mergeCell ref="DN165:DN166"/>
    <mergeCell ref="DO165:DO166"/>
    <mergeCell ref="CU165:CU166"/>
    <mergeCell ref="CW165:CW166"/>
    <mergeCell ref="CX165:CX166"/>
    <mergeCell ref="CY165:CY166"/>
    <mergeCell ref="CZ165:CZ166"/>
    <mergeCell ref="DC165:DC166"/>
    <mergeCell ref="DG373:DG374"/>
    <mergeCell ref="DH373:DH374"/>
    <mergeCell ref="DI373:DI374"/>
    <mergeCell ref="CV423:CV424"/>
    <mergeCell ref="DD423:DD424"/>
    <mergeCell ref="DE423:DE424"/>
    <mergeCell ref="DF423:DF424"/>
    <mergeCell ref="DG423:DG424"/>
    <mergeCell ref="DH423:DH424"/>
    <mergeCell ref="DI423:DI424"/>
    <mergeCell ref="CV279:CV280"/>
    <mergeCell ref="DD279:DD280"/>
    <mergeCell ref="DE279:DE280"/>
    <mergeCell ref="DF279:DF280"/>
    <mergeCell ref="DG279:DG280"/>
    <mergeCell ref="DH279:DH280"/>
    <mergeCell ref="DI279:DI280"/>
    <mergeCell ref="CV326:CV327"/>
    <mergeCell ref="DD326:DD327"/>
    <mergeCell ref="DE326:DE327"/>
    <mergeCell ref="DF326:DF327"/>
    <mergeCell ref="DG326:DG327"/>
    <mergeCell ref="DH326:DH327"/>
    <mergeCell ref="DI326:DI327"/>
    <mergeCell ref="DB422:DB424"/>
    <mergeCell ref="DC372:DQ372"/>
    <mergeCell ref="DO326:DO327"/>
    <mergeCell ref="DP326:DP327"/>
    <mergeCell ref="DO373:DO374"/>
    <mergeCell ref="DP373:DP374"/>
    <mergeCell ref="DQ373:DQ374"/>
    <mergeCell ref="DC373:DC374"/>
    <mergeCell ref="K192:L192"/>
    <mergeCell ref="CV373:CV374"/>
    <mergeCell ref="DD373:DD374"/>
    <mergeCell ref="DE373:DE374"/>
    <mergeCell ref="DF373:DF374"/>
    <mergeCell ref="BV372:BV374"/>
    <mergeCell ref="BW372:CB372"/>
    <mergeCell ref="CC372:CH372"/>
    <mergeCell ref="CI372:CN372"/>
    <mergeCell ref="CA373:CB373"/>
    <mergeCell ref="CC373:CD373"/>
    <mergeCell ref="CE373:CF373"/>
    <mergeCell ref="AC373:AC374"/>
    <mergeCell ref="AT372:AT374"/>
    <mergeCell ref="AU372:BD372"/>
    <mergeCell ref="X372:X374"/>
    <mergeCell ref="Y372:Z372"/>
    <mergeCell ref="AA372:AB372"/>
    <mergeCell ref="AC372:AD372"/>
    <mergeCell ref="AE372:AF372"/>
    <mergeCell ref="CT242:CT243"/>
    <mergeCell ref="CS242:CS243"/>
    <mergeCell ref="CR242:CR243"/>
    <mergeCell ref="CQ242:CQ243"/>
    <mergeCell ref="CM242:CN242"/>
    <mergeCell ref="BC242:BC243"/>
    <mergeCell ref="BB242:BB243"/>
    <mergeCell ref="BA242:BA243"/>
    <mergeCell ref="AZ242:AZ243"/>
    <mergeCell ref="AQ242:AQ243"/>
    <mergeCell ref="AP242:AP243"/>
    <mergeCell ref="AO242:AO243"/>
    <mergeCell ref="I115:J115"/>
    <mergeCell ref="DA114:DQ114"/>
    <mergeCell ref="CO114:CZ114"/>
    <mergeCell ref="BU114:CN114"/>
    <mergeCell ref="BJ114:BT114"/>
    <mergeCell ref="AS114:BI114"/>
    <mergeCell ref="W114:AR114"/>
    <mergeCell ref="A114:V114"/>
    <mergeCell ref="DA113:DQ113"/>
    <mergeCell ref="CO113:CZ113"/>
    <mergeCell ref="BU113:CN113"/>
    <mergeCell ref="BJ113:BT113"/>
    <mergeCell ref="AS113:BI113"/>
    <mergeCell ref="W113:AR113"/>
    <mergeCell ref="A113:V113"/>
    <mergeCell ref="O115:P115"/>
    <mergeCell ref="M115:N115"/>
    <mergeCell ref="K115:L115"/>
    <mergeCell ref="C115:D115"/>
    <mergeCell ref="E115:F115"/>
    <mergeCell ref="G115:H115"/>
    <mergeCell ref="U115:V115"/>
    <mergeCell ref="W115:W117"/>
    <mergeCell ref="X115:X117"/>
    <mergeCell ref="Y115:Z115"/>
    <mergeCell ref="AA115:AB115"/>
    <mergeCell ref="AC115:AD115"/>
    <mergeCell ref="V116:V117"/>
    <mergeCell ref="Y116:Y117"/>
    <mergeCell ref="Z116:Z117"/>
    <mergeCell ref="AA116:AA117"/>
    <mergeCell ref="AH116:AH117"/>
    <mergeCell ref="BQ165:BQ166"/>
    <mergeCell ref="DP165:DP166"/>
    <mergeCell ref="BO193:BO194"/>
    <mergeCell ref="BN193:BN194"/>
    <mergeCell ref="BM193:BM194"/>
    <mergeCell ref="BC193:BC194"/>
    <mergeCell ref="BB193:BB194"/>
    <mergeCell ref="BA193:BA194"/>
    <mergeCell ref="AZ193:AZ194"/>
    <mergeCell ref="AY193:AY194"/>
    <mergeCell ref="AX193:AX194"/>
    <mergeCell ref="AW193:AW194"/>
    <mergeCell ref="AV193:AV194"/>
    <mergeCell ref="AU193:AU194"/>
    <mergeCell ref="AR193:AR194"/>
    <mergeCell ref="BU192:BU194"/>
    <mergeCell ref="BL192:BT192"/>
    <mergeCell ref="AU192:BD192"/>
    <mergeCell ref="CV165:CV166"/>
    <mergeCell ref="AT192:AT194"/>
    <mergeCell ref="AS192:AS194"/>
    <mergeCell ref="AQ192:AR192"/>
    <mergeCell ref="BD193:BD194"/>
    <mergeCell ref="BE193:BE194"/>
    <mergeCell ref="BF193:BF194"/>
    <mergeCell ref="BG193:BG194"/>
    <mergeCell ref="BH193:BH194"/>
    <mergeCell ref="BL193:BL194"/>
    <mergeCell ref="CQ192:CX192"/>
    <mergeCell ref="DL193:DL194"/>
    <mergeCell ref="DM193:DM194"/>
    <mergeCell ref="DN193:DN194"/>
    <mergeCell ref="I192:J192"/>
    <mergeCell ref="G192:H192"/>
    <mergeCell ref="E192:F192"/>
    <mergeCell ref="C192:D192"/>
    <mergeCell ref="B192:B194"/>
    <mergeCell ref="A192:A194"/>
    <mergeCell ref="DA191:DQ191"/>
    <mergeCell ref="CO191:CZ191"/>
    <mergeCell ref="BU191:CN191"/>
    <mergeCell ref="BJ191:BT191"/>
    <mergeCell ref="AS191:BI191"/>
    <mergeCell ref="W191:AR191"/>
    <mergeCell ref="A191:V191"/>
    <mergeCell ref="DA190:DQ190"/>
    <mergeCell ref="CO190:CZ190"/>
    <mergeCell ref="BU190:CN190"/>
    <mergeCell ref="BJ190:BT190"/>
    <mergeCell ref="AS190:BI190"/>
    <mergeCell ref="W190:AR190"/>
    <mergeCell ref="A190:V190"/>
    <mergeCell ref="CV193:CV194"/>
    <mergeCell ref="DD193:DD194"/>
    <mergeCell ref="DE193:DE194"/>
    <mergeCell ref="DF193:DF194"/>
    <mergeCell ref="DG193:DG194"/>
    <mergeCell ref="DH193:DH194"/>
    <mergeCell ref="DI193:DI194"/>
    <mergeCell ref="DO193:DO194"/>
    <mergeCell ref="DP193:DP194"/>
    <mergeCell ref="DQ193:DQ194"/>
    <mergeCell ref="DC193:DC194"/>
    <mergeCell ref="BP193:BP194"/>
    <mergeCell ref="DQ242:DQ243"/>
    <mergeCell ref="DP242:DP243"/>
    <mergeCell ref="DO242:DO243"/>
    <mergeCell ref="DN242:DN243"/>
    <mergeCell ref="DM242:DM243"/>
    <mergeCell ref="DL242:DL243"/>
    <mergeCell ref="DK242:DK243"/>
    <mergeCell ref="DJ242:DJ243"/>
    <mergeCell ref="DI242:DI243"/>
    <mergeCell ref="DH242:DH243"/>
    <mergeCell ref="DG242:DG243"/>
    <mergeCell ref="DF242:DF243"/>
    <mergeCell ref="DE242:DE243"/>
    <mergeCell ref="DD242:DD243"/>
    <mergeCell ref="DC242:DC243"/>
    <mergeCell ref="CV242:CV243"/>
    <mergeCell ref="CU242:CU243"/>
    <mergeCell ref="T242:T243"/>
    <mergeCell ref="S242:S243"/>
    <mergeCell ref="R242:R243"/>
    <mergeCell ref="CA242:CB242"/>
    <mergeCell ref="CC242:CD242"/>
    <mergeCell ref="CE242:CF242"/>
    <mergeCell ref="CG242:CH242"/>
    <mergeCell ref="CI242:CJ242"/>
    <mergeCell ref="CK242:CL242"/>
    <mergeCell ref="BQ242:BQ243"/>
    <mergeCell ref="BR242:BR243"/>
    <mergeCell ref="BS242:BS243"/>
    <mergeCell ref="BT242:BT243"/>
    <mergeCell ref="BW242:BX242"/>
    <mergeCell ref="BY242:BZ242"/>
    <mergeCell ref="BD242:BD243"/>
    <mergeCell ref="BE242:BE243"/>
    <mergeCell ref="BF242:BF243"/>
    <mergeCell ref="BN242:BN243"/>
    <mergeCell ref="BO242:BO243"/>
    <mergeCell ref="BP242:BP243"/>
    <mergeCell ref="AD242:AD243"/>
    <mergeCell ref="AE242:AE243"/>
    <mergeCell ref="AF242:AF243"/>
    <mergeCell ref="AG242:AG243"/>
    <mergeCell ref="AH242:AH243"/>
    <mergeCell ref="AI242:AI243"/>
    <mergeCell ref="AJ242:AJ243"/>
    <mergeCell ref="AK242:AK243"/>
    <mergeCell ref="AL242:AL243"/>
    <mergeCell ref="AM242:AM243"/>
    <mergeCell ref="AI241:AJ241"/>
    <mergeCell ref="W241:W243"/>
    <mergeCell ref="U241:V241"/>
    <mergeCell ref="S241:T241"/>
    <mergeCell ref="Q241:R241"/>
    <mergeCell ref="O241:P241"/>
    <mergeCell ref="M241:N241"/>
    <mergeCell ref="K241:L241"/>
    <mergeCell ref="I241:J241"/>
    <mergeCell ref="G241:H241"/>
    <mergeCell ref="E241:F241"/>
    <mergeCell ref="BG242:BG243"/>
    <mergeCell ref="BH242:BH243"/>
    <mergeCell ref="H242:H243"/>
    <mergeCell ref="I242:I243"/>
    <mergeCell ref="J242:J243"/>
    <mergeCell ref="K242:K243"/>
    <mergeCell ref="V242:V243"/>
    <mergeCell ref="Y242:Y243"/>
    <mergeCell ref="Z242:Z243"/>
    <mergeCell ref="AA242:AA243"/>
    <mergeCell ref="AB242:AB243"/>
    <mergeCell ref="AC242:AC243"/>
    <mergeCell ref="AT241:AT243"/>
    <mergeCell ref="AU241:BD241"/>
    <mergeCell ref="X241:X243"/>
    <mergeCell ref="Y241:Z241"/>
    <mergeCell ref="AA241:AB241"/>
    <mergeCell ref="AC241:AD241"/>
    <mergeCell ref="AE241:AF241"/>
    <mergeCell ref="AG241:AH241"/>
    <mergeCell ref="U242:U243"/>
    <mergeCell ref="C241:D241"/>
    <mergeCell ref="B241:B243"/>
    <mergeCell ref="A241:A243"/>
    <mergeCell ref="DA240:DQ240"/>
    <mergeCell ref="CO240:CZ240"/>
    <mergeCell ref="BU240:CN240"/>
    <mergeCell ref="BJ240:BT240"/>
    <mergeCell ref="AS240:BI240"/>
    <mergeCell ref="W240:AR240"/>
    <mergeCell ref="A240:V240"/>
    <mergeCell ref="DA239:DQ239"/>
    <mergeCell ref="CO239:CZ239"/>
    <mergeCell ref="BU239:CN239"/>
    <mergeCell ref="BJ239:BT239"/>
    <mergeCell ref="AS239:BI239"/>
    <mergeCell ref="W239:AR239"/>
    <mergeCell ref="A239:V239"/>
    <mergeCell ref="Q242:Q243"/>
    <mergeCell ref="P242:P243"/>
    <mergeCell ref="O242:O243"/>
    <mergeCell ref="N242:N243"/>
    <mergeCell ref="M242:M243"/>
    <mergeCell ref="L242:L243"/>
    <mergeCell ref="G242:G243"/>
    <mergeCell ref="F242:F243"/>
    <mergeCell ref="E242:E243"/>
    <mergeCell ref="D242:D243"/>
    <mergeCell ref="C242:C243"/>
    <mergeCell ref="DC241:DQ241"/>
    <mergeCell ref="BK241:BK243"/>
    <mergeCell ref="BJ241:BJ243"/>
    <mergeCell ref="BI241:BI243"/>
    <mergeCell ref="DQ279:DQ280"/>
    <mergeCell ref="DP279:DP280"/>
    <mergeCell ref="DO279:DO280"/>
    <mergeCell ref="DN279:DN280"/>
    <mergeCell ref="DM279:DM280"/>
    <mergeCell ref="DL279:DL280"/>
    <mergeCell ref="DK279:DK280"/>
    <mergeCell ref="DJ279:DJ280"/>
    <mergeCell ref="DC279:DC280"/>
    <mergeCell ref="CU279:CU280"/>
    <mergeCell ref="CT279:CT280"/>
    <mergeCell ref="CS279:CS280"/>
    <mergeCell ref="CR279:CR280"/>
    <mergeCell ref="CQ279:CQ280"/>
    <mergeCell ref="CM279:CN279"/>
    <mergeCell ref="CK279:CL279"/>
    <mergeCell ref="CI279:CJ279"/>
    <mergeCell ref="CG279:CH279"/>
    <mergeCell ref="CE279:CF279"/>
    <mergeCell ref="CC279:CD279"/>
    <mergeCell ref="CA279:CB279"/>
    <mergeCell ref="BY279:BZ279"/>
    <mergeCell ref="BW279:BX279"/>
    <mergeCell ref="BT279:BT280"/>
    <mergeCell ref="BS279:BS280"/>
    <mergeCell ref="BR279:BR280"/>
    <mergeCell ref="BQ279:BQ280"/>
    <mergeCell ref="BP279:BP280"/>
    <mergeCell ref="BO279:BO280"/>
    <mergeCell ref="BN279:BN280"/>
    <mergeCell ref="BM279:BM280"/>
    <mergeCell ref="BL279:BL280"/>
    <mergeCell ref="BH279:BH280"/>
    <mergeCell ref="BG279:BG280"/>
    <mergeCell ref="A469:V469"/>
    <mergeCell ref="W469:AR469"/>
    <mergeCell ref="AS469:BI469"/>
    <mergeCell ref="BJ469:BT469"/>
    <mergeCell ref="BU469:CN469"/>
    <mergeCell ref="CO469:CZ469"/>
    <mergeCell ref="DA469:DQ469"/>
    <mergeCell ref="A470:V470"/>
    <mergeCell ref="W470:AR470"/>
    <mergeCell ref="AS470:BI470"/>
    <mergeCell ref="BJ470:BT470"/>
    <mergeCell ref="BU470:CN470"/>
    <mergeCell ref="CO470:CZ470"/>
    <mergeCell ref="DA470:DQ470"/>
    <mergeCell ref="A471:A473"/>
    <mergeCell ref="B471:B473"/>
    <mergeCell ref="C471:D471"/>
    <mergeCell ref="E471:F471"/>
    <mergeCell ref="G471:H471"/>
    <mergeCell ref="I471:J471"/>
    <mergeCell ref="K471:L471"/>
    <mergeCell ref="M471:N471"/>
    <mergeCell ref="O471:P471"/>
    <mergeCell ref="Q471:R471"/>
    <mergeCell ref="S471:T471"/>
    <mergeCell ref="U471:V471"/>
    <mergeCell ref="W471:W473"/>
    <mergeCell ref="X471:X473"/>
    <mergeCell ref="Y471:Z471"/>
    <mergeCell ref="AA471:AB471"/>
    <mergeCell ref="AC471:AD471"/>
    <mergeCell ref="AE471:AF471"/>
    <mergeCell ref="AG471:AH471"/>
    <mergeCell ref="AI471:AJ471"/>
    <mergeCell ref="AK471:AL471"/>
    <mergeCell ref="AM471:AN471"/>
    <mergeCell ref="AO471:AP471"/>
    <mergeCell ref="AQ471:AR471"/>
    <mergeCell ref="AS471:AS473"/>
    <mergeCell ref="AT471:AT473"/>
    <mergeCell ref="AU471:BD471"/>
    <mergeCell ref="BE471:BH471"/>
    <mergeCell ref="BI471:BI473"/>
    <mergeCell ref="BJ471:BJ473"/>
    <mergeCell ref="BK471:BK473"/>
    <mergeCell ref="BL471:BT471"/>
    <mergeCell ref="BU471:BU473"/>
    <mergeCell ref="BV471:BV473"/>
    <mergeCell ref="BW471:CB471"/>
    <mergeCell ref="AU472:AU473"/>
    <mergeCell ref="AV472:AV473"/>
    <mergeCell ref="AW472:AW473"/>
    <mergeCell ref="AX472:AX473"/>
    <mergeCell ref="AY472:AY473"/>
    <mergeCell ref="AZ472:AZ473"/>
    <mergeCell ref="BA472:BA473"/>
    <mergeCell ref="BB472:BB473"/>
    <mergeCell ref="BC472:BC473"/>
    <mergeCell ref="BD472:BD473"/>
    <mergeCell ref="BE472:BE473"/>
    <mergeCell ref="BF472:BF473"/>
    <mergeCell ref="BG472:BG473"/>
    <mergeCell ref="BH472:BH473"/>
    <mergeCell ref="BL472:BL473"/>
    <mergeCell ref="CC471:CH471"/>
    <mergeCell ref="CI471:CN471"/>
    <mergeCell ref="CO471:CO473"/>
    <mergeCell ref="CP471:CP473"/>
    <mergeCell ref="CQ471:CX471"/>
    <mergeCell ref="CY471:CZ471"/>
    <mergeCell ref="DA471:DA473"/>
    <mergeCell ref="DB471:DB473"/>
    <mergeCell ref="DC471:DQ471"/>
    <mergeCell ref="C472:C473"/>
    <mergeCell ref="D472:D473"/>
    <mergeCell ref="E472:E473"/>
    <mergeCell ref="F472:F473"/>
    <mergeCell ref="G472:G473"/>
    <mergeCell ref="H472:H473"/>
    <mergeCell ref="I472:I473"/>
    <mergeCell ref="J472:J473"/>
    <mergeCell ref="K472:K473"/>
    <mergeCell ref="L472:L473"/>
    <mergeCell ref="M472:M473"/>
    <mergeCell ref="N472:N473"/>
    <mergeCell ref="O472:O473"/>
    <mergeCell ref="P472:P473"/>
    <mergeCell ref="Q472:Q473"/>
    <mergeCell ref="R472:R473"/>
    <mergeCell ref="S472:S473"/>
    <mergeCell ref="T472:T473"/>
    <mergeCell ref="U472:U473"/>
    <mergeCell ref="V472:V473"/>
    <mergeCell ref="Y472:Y473"/>
    <mergeCell ref="Z472:Z473"/>
    <mergeCell ref="AA472:AA473"/>
    <mergeCell ref="AB472:AB473"/>
    <mergeCell ref="AC472:AC473"/>
    <mergeCell ref="AD472:AD473"/>
    <mergeCell ref="AE472:AE473"/>
    <mergeCell ref="AF472:AF473"/>
    <mergeCell ref="AG472:AG473"/>
    <mergeCell ref="AH472:AH473"/>
    <mergeCell ref="AI472:AI473"/>
    <mergeCell ref="AJ472:AJ473"/>
    <mergeCell ref="AK472:AK473"/>
    <mergeCell ref="AL472:AL473"/>
    <mergeCell ref="AM472:AM473"/>
    <mergeCell ref="AN472:AN473"/>
    <mergeCell ref="AO472:AO473"/>
    <mergeCell ref="AP472:AP473"/>
    <mergeCell ref="AQ472:AQ473"/>
    <mergeCell ref="AR472:AR473"/>
    <mergeCell ref="BM472:BM473"/>
    <mergeCell ref="BN472:BN473"/>
    <mergeCell ref="BO472:BO473"/>
    <mergeCell ref="BP472:BP473"/>
    <mergeCell ref="BQ472:BQ473"/>
    <mergeCell ref="BR472:BR473"/>
    <mergeCell ref="BS472:BS473"/>
    <mergeCell ref="BT472:BT473"/>
    <mergeCell ref="BW472:BX472"/>
    <mergeCell ref="BY472:BZ472"/>
    <mergeCell ref="CA472:CB472"/>
    <mergeCell ref="CC472:CD472"/>
    <mergeCell ref="CE472:CF472"/>
    <mergeCell ref="CG472:CH472"/>
    <mergeCell ref="CI472:CJ472"/>
    <mergeCell ref="CK472:CL472"/>
    <mergeCell ref="CM472:CN472"/>
    <mergeCell ref="DJ472:DJ473"/>
    <mergeCell ref="DK472:DK473"/>
    <mergeCell ref="DL472:DL473"/>
    <mergeCell ref="DM472:DM473"/>
    <mergeCell ref="DN472:DN473"/>
    <mergeCell ref="DO472:DO473"/>
    <mergeCell ref="DP472:DP473"/>
    <mergeCell ref="DQ472:DQ473"/>
    <mergeCell ref="CQ472:CQ473"/>
    <mergeCell ref="CR472:CR473"/>
    <mergeCell ref="CS472:CS473"/>
    <mergeCell ref="CT472:CT473"/>
    <mergeCell ref="CU472:CU473"/>
    <mergeCell ref="CV472:CV473"/>
    <mergeCell ref="CW472:CW473"/>
    <mergeCell ref="CX472:CX473"/>
    <mergeCell ref="CY472:CY473"/>
    <mergeCell ref="CZ472:CZ473"/>
    <mergeCell ref="DC472:DC473"/>
    <mergeCell ref="DD472:DD473"/>
    <mergeCell ref="DE472:DE473"/>
    <mergeCell ref="DF472:DF473"/>
    <mergeCell ref="DG472:DG473"/>
    <mergeCell ref="DH472:DH473"/>
    <mergeCell ref="DI472:DI473"/>
  </mergeCells>
  <printOptions horizontalCentered="1"/>
  <pageMargins left="0.23622047244094491" right="0.23622047244094491" top="0.35433070866141736" bottom="0.35433070866141736" header="0.11811023622047245" footer="0.11811023622047245"/>
  <pageSetup paperSize="9" scale="67" orientation="landscape" horizontalDpi="300" verticalDpi="300" r:id="rId1"/>
  <rowBreaks count="11" manualBreakCount="11">
    <brk id="39" max="120" man="1"/>
    <brk id="78" max="120" man="1"/>
    <brk id="112" max="120" man="1"/>
    <brk id="161" max="120" man="1"/>
    <brk id="189" max="120" man="1"/>
    <brk id="238" max="120" man="1"/>
    <brk id="275" max="120" man="1"/>
    <brk id="322" max="120" man="1"/>
    <brk id="369" max="120" man="1"/>
    <brk id="419" max="120" man="1"/>
    <brk id="468" max="120" man="1"/>
  </rowBreaks>
  <colBreaks count="3" manualBreakCount="3">
    <brk id="22" max="1048575" man="1"/>
    <brk id="61" max="501" man="1"/>
    <brk id="7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Q484"/>
  <sheetViews>
    <sheetView view="pageBreakPreview" zoomScale="90" zoomScaleNormal="90" zoomScaleSheetLayoutView="90" workbookViewId="0">
      <selection sqref="A1:Q1"/>
    </sheetView>
  </sheetViews>
  <sheetFormatPr baseColWidth="10" defaultColWidth="11.5703125" defaultRowHeight="15"/>
  <cols>
    <col min="1" max="1" width="14.5703125" customWidth="1"/>
    <col min="2" max="2" width="8.28515625" customWidth="1"/>
    <col min="3" max="12" width="9.7109375" customWidth="1"/>
    <col min="14" max="16" width="8.28515625" customWidth="1"/>
    <col min="18" max="18" width="14.5703125" customWidth="1"/>
    <col min="19" max="19" width="14.85546875" customWidth="1"/>
    <col min="20" max="26" width="15.7109375" customWidth="1"/>
    <col min="27" max="27" width="15.7109375" style="104" customWidth="1"/>
    <col min="28" max="29" width="15.7109375" customWidth="1"/>
    <col min="30" max="30" width="14.5703125" customWidth="1"/>
    <col min="31" max="31" width="14.85546875" customWidth="1"/>
    <col min="32" max="39" width="19" customWidth="1"/>
    <col min="41" max="41" width="11.5703125" style="111"/>
    <col min="42" max="43" width="11.5703125" style="112"/>
  </cols>
  <sheetData>
    <row r="1" spans="1:43" ht="21">
      <c r="A1" s="192" t="s">
        <v>440</v>
      </c>
      <c r="B1" s="192"/>
      <c r="C1" s="192"/>
      <c r="D1" s="192"/>
      <c r="E1" s="192"/>
      <c r="F1" s="192"/>
      <c r="G1" s="192"/>
      <c r="H1" s="192"/>
      <c r="I1" s="192"/>
      <c r="J1" s="192"/>
      <c r="K1" s="192"/>
      <c r="L1" s="192"/>
      <c r="M1" s="192"/>
      <c r="N1" s="192"/>
      <c r="O1" s="192"/>
      <c r="P1" s="192"/>
      <c r="Q1" s="192"/>
      <c r="R1" s="192" t="s">
        <v>441</v>
      </c>
      <c r="S1" s="192"/>
      <c r="T1" s="192"/>
      <c r="U1" s="192"/>
      <c r="V1" s="192"/>
      <c r="W1" s="192"/>
      <c r="X1" s="192"/>
      <c r="Y1" s="192"/>
      <c r="Z1" s="192"/>
      <c r="AA1" s="192"/>
      <c r="AB1" s="192"/>
      <c r="AC1" s="192"/>
      <c r="AD1" s="192" t="s">
        <v>442</v>
      </c>
      <c r="AE1" s="192"/>
      <c r="AF1" s="192"/>
      <c r="AG1" s="192"/>
      <c r="AH1" s="192"/>
      <c r="AI1" s="192"/>
      <c r="AJ1" s="192"/>
      <c r="AK1" s="192"/>
      <c r="AL1" s="192"/>
      <c r="AM1" s="192"/>
      <c r="AN1" s="135"/>
      <c r="AO1" s="136"/>
      <c r="AP1" s="137"/>
      <c r="AQ1" s="137">
        <f>(AQ6+AQ9+AQ12+AQ15+AQ18+AQ21+AQ24+AQ27+AQ30+AQ33+AQ36+AQ43+AQ46+AQ49+AQ52+AQ55+AQ58+AQ61+AQ64+AQ67+AQ70+AQ73)/2</f>
        <v>52248</v>
      </c>
    </row>
    <row r="2" spans="1:43">
      <c r="A2" s="163" t="s">
        <v>443</v>
      </c>
      <c r="B2" s="163"/>
      <c r="C2" s="163"/>
      <c r="D2" s="163"/>
      <c r="E2" s="163"/>
      <c r="F2" s="163"/>
      <c r="G2" s="163"/>
      <c r="H2" s="163"/>
      <c r="I2" s="163"/>
      <c r="J2" s="163"/>
      <c r="K2" s="163"/>
      <c r="L2" s="163"/>
      <c r="M2" s="163"/>
      <c r="N2" s="163"/>
      <c r="O2" s="163"/>
      <c r="P2" s="163"/>
      <c r="Q2" s="163"/>
      <c r="R2" s="163" t="s">
        <v>444</v>
      </c>
      <c r="S2" s="163"/>
      <c r="T2" s="163"/>
      <c r="U2" s="163"/>
      <c r="V2" s="163"/>
      <c r="W2" s="163"/>
      <c r="X2" s="163"/>
      <c r="Y2" s="163"/>
      <c r="Z2" s="163"/>
      <c r="AA2" s="163"/>
      <c r="AB2" s="163"/>
      <c r="AC2" s="163"/>
      <c r="AD2" s="163" t="s">
        <v>445</v>
      </c>
      <c r="AE2" s="163"/>
      <c r="AF2" s="163"/>
      <c r="AG2" s="163"/>
      <c r="AH2" s="163"/>
      <c r="AI2" s="163"/>
      <c r="AJ2" s="163"/>
      <c r="AK2" s="163"/>
      <c r="AL2" s="163"/>
      <c r="AM2" s="163"/>
      <c r="AN2" s="135"/>
      <c r="AO2" s="136"/>
      <c r="AP2" s="137"/>
      <c r="AQ2" s="137">
        <f t="shared" ref="AQ2:AQ3" si="0">(AQ7+AQ10+AQ13+AQ16+AQ19+AQ22+AQ25+AQ28+AQ31+AQ34+AQ37+AQ44+AQ47+AQ50+AQ53+AQ56+AQ59+AQ62+AQ65+AQ68+AQ71+AQ74)/2</f>
        <v>65690.5</v>
      </c>
    </row>
    <row r="3" spans="1:43">
      <c r="A3" s="163" t="s">
        <v>4174</v>
      </c>
      <c r="B3" s="163"/>
      <c r="C3" s="163"/>
      <c r="D3" s="163"/>
      <c r="E3" s="163"/>
      <c r="F3" s="163"/>
      <c r="G3" s="163"/>
      <c r="H3" s="163"/>
      <c r="I3" s="163"/>
      <c r="J3" s="163"/>
      <c r="K3" s="163"/>
      <c r="L3" s="163"/>
      <c r="M3" s="163"/>
      <c r="N3" s="163"/>
      <c r="O3" s="163"/>
      <c r="P3" s="163"/>
      <c r="Q3" s="163"/>
      <c r="R3" s="185" t="s">
        <v>4174</v>
      </c>
      <c r="S3" s="185"/>
      <c r="T3" s="185"/>
      <c r="U3" s="185"/>
      <c r="V3" s="185"/>
      <c r="W3" s="185"/>
      <c r="X3" s="185"/>
      <c r="Y3" s="185"/>
      <c r="Z3" s="185"/>
      <c r="AA3" s="185"/>
      <c r="AB3" s="185"/>
      <c r="AC3" s="185"/>
      <c r="AD3" s="163" t="s">
        <v>4174</v>
      </c>
      <c r="AE3" s="163"/>
      <c r="AF3" s="163"/>
      <c r="AG3" s="163"/>
      <c r="AH3" s="163"/>
      <c r="AI3" s="163"/>
      <c r="AJ3" s="163"/>
      <c r="AK3" s="163"/>
      <c r="AL3" s="163"/>
      <c r="AM3" s="163"/>
      <c r="AN3" s="135"/>
      <c r="AO3" s="136"/>
      <c r="AP3" s="137"/>
      <c r="AQ3" s="137">
        <f t="shared" si="0"/>
        <v>117938.5</v>
      </c>
    </row>
    <row r="4" spans="1:43" ht="28.9" customHeight="1">
      <c r="A4" s="164" t="s">
        <v>1</v>
      </c>
      <c r="B4" s="164" t="s">
        <v>113</v>
      </c>
      <c r="C4" s="187" t="s">
        <v>281</v>
      </c>
      <c r="D4" s="187"/>
      <c r="E4" s="185" t="s">
        <v>52</v>
      </c>
      <c r="F4" s="185"/>
      <c r="G4" s="185" t="s">
        <v>53</v>
      </c>
      <c r="H4" s="185"/>
      <c r="I4" s="185" t="s">
        <v>54</v>
      </c>
      <c r="J4" s="185"/>
      <c r="K4" s="185" t="s">
        <v>56</v>
      </c>
      <c r="L4" s="185"/>
      <c r="M4" s="185" t="s">
        <v>164</v>
      </c>
      <c r="N4" s="185"/>
      <c r="O4" s="185"/>
      <c r="P4" s="185"/>
      <c r="Q4" s="185"/>
      <c r="R4" s="164" t="s">
        <v>1</v>
      </c>
      <c r="S4" s="190" t="s">
        <v>113</v>
      </c>
      <c r="T4" s="186" t="s">
        <v>165</v>
      </c>
      <c r="U4" s="186"/>
      <c r="V4" s="186"/>
      <c r="W4" s="186"/>
      <c r="X4" s="186" t="s">
        <v>166</v>
      </c>
      <c r="Y4" s="186"/>
      <c r="Z4" s="186"/>
      <c r="AA4" s="189" t="s">
        <v>167</v>
      </c>
      <c r="AB4" s="189"/>
      <c r="AC4" s="189" t="s">
        <v>168</v>
      </c>
      <c r="AD4" s="164" t="s">
        <v>1</v>
      </c>
      <c r="AE4" s="164" t="s">
        <v>113</v>
      </c>
      <c r="AF4" s="188" t="s">
        <v>169</v>
      </c>
      <c r="AG4" s="188"/>
      <c r="AH4" s="188"/>
      <c r="AI4" s="188"/>
      <c r="AJ4" s="188"/>
      <c r="AK4" s="188"/>
      <c r="AL4" s="188"/>
      <c r="AM4" s="188"/>
      <c r="AN4" s="135"/>
      <c r="AO4" s="138"/>
      <c r="AP4" s="137"/>
      <c r="AQ4" s="137"/>
    </row>
    <row r="5" spans="1:43" ht="24">
      <c r="A5" s="164"/>
      <c r="B5" s="164"/>
      <c r="C5" s="14" t="s">
        <v>170</v>
      </c>
      <c r="D5" s="14" t="s">
        <v>57</v>
      </c>
      <c r="E5" s="14" t="s">
        <v>170</v>
      </c>
      <c r="F5" s="14" t="s">
        <v>57</v>
      </c>
      <c r="G5" s="14" t="s">
        <v>170</v>
      </c>
      <c r="H5" s="14" t="s">
        <v>57</v>
      </c>
      <c r="I5" s="14" t="s">
        <v>170</v>
      </c>
      <c r="J5" s="14" t="s">
        <v>57</v>
      </c>
      <c r="K5" s="14" t="s">
        <v>170</v>
      </c>
      <c r="L5" s="14" t="s">
        <v>57</v>
      </c>
      <c r="M5" s="14" t="s">
        <v>282</v>
      </c>
      <c r="N5" s="14" t="s">
        <v>52</v>
      </c>
      <c r="O5" s="14" t="s">
        <v>53</v>
      </c>
      <c r="P5" s="14" t="s">
        <v>54</v>
      </c>
      <c r="Q5" s="14" t="s">
        <v>56</v>
      </c>
      <c r="R5" s="164"/>
      <c r="S5" s="190"/>
      <c r="T5" s="32" t="s">
        <v>171</v>
      </c>
      <c r="U5" s="31" t="s">
        <v>279</v>
      </c>
      <c r="V5" s="31" t="s">
        <v>172</v>
      </c>
      <c r="W5" s="31" t="s">
        <v>173</v>
      </c>
      <c r="X5" s="32" t="s">
        <v>56</v>
      </c>
      <c r="Y5" s="32" t="s">
        <v>174</v>
      </c>
      <c r="Z5" s="32" t="s">
        <v>280</v>
      </c>
      <c r="AA5" s="20" t="s">
        <v>56</v>
      </c>
      <c r="AB5" s="32" t="s">
        <v>174</v>
      </c>
      <c r="AC5" s="189"/>
      <c r="AD5" s="164"/>
      <c r="AE5" s="164"/>
      <c r="AF5" s="14" t="s">
        <v>49</v>
      </c>
      <c r="AG5" s="14" t="s">
        <v>50</v>
      </c>
      <c r="AH5" s="14" t="s">
        <v>344</v>
      </c>
      <c r="AI5" s="14" t="s">
        <v>51</v>
      </c>
      <c r="AJ5" s="14" t="s">
        <v>175</v>
      </c>
      <c r="AK5" s="14" t="s">
        <v>176</v>
      </c>
      <c r="AL5" s="14" t="s">
        <v>283</v>
      </c>
      <c r="AM5" s="14" t="s">
        <v>284</v>
      </c>
      <c r="AN5" s="135"/>
      <c r="AO5" s="138"/>
      <c r="AP5" s="137"/>
      <c r="AQ5" s="139" t="s">
        <v>507</v>
      </c>
    </row>
    <row r="6" spans="1:43" ht="14.45" customHeight="1">
      <c r="A6" s="162" t="s">
        <v>124</v>
      </c>
      <c r="B6" s="13" t="s">
        <v>119</v>
      </c>
      <c r="C6" s="12">
        <v>17</v>
      </c>
      <c r="D6" s="12">
        <v>8</v>
      </c>
      <c r="E6" s="12">
        <v>1044</v>
      </c>
      <c r="F6" s="12">
        <v>558</v>
      </c>
      <c r="G6" s="12">
        <v>1493</v>
      </c>
      <c r="H6" s="12">
        <v>740</v>
      </c>
      <c r="I6" s="12">
        <v>3224</v>
      </c>
      <c r="J6" s="12">
        <v>1652</v>
      </c>
      <c r="K6" s="29">
        <v>5778</v>
      </c>
      <c r="L6" s="29">
        <v>2958</v>
      </c>
      <c r="M6" s="12">
        <v>4</v>
      </c>
      <c r="N6" s="12">
        <v>78</v>
      </c>
      <c r="O6" s="12">
        <v>100</v>
      </c>
      <c r="P6" s="12">
        <v>165</v>
      </c>
      <c r="Q6" s="29">
        <v>347</v>
      </c>
      <c r="R6" s="162" t="s">
        <v>124</v>
      </c>
      <c r="S6" s="13" t="s">
        <v>119</v>
      </c>
      <c r="T6" s="29">
        <v>229</v>
      </c>
      <c r="U6" s="12">
        <v>218</v>
      </c>
      <c r="V6" s="12">
        <v>17</v>
      </c>
      <c r="W6" s="12">
        <v>13</v>
      </c>
      <c r="X6" s="29">
        <v>240</v>
      </c>
      <c r="Y6" s="12">
        <v>213</v>
      </c>
      <c r="Z6" s="12">
        <v>79</v>
      </c>
      <c r="AA6" s="29">
        <v>121</v>
      </c>
      <c r="AB6" s="12">
        <v>77</v>
      </c>
      <c r="AC6" s="12">
        <v>172</v>
      </c>
      <c r="AD6" s="162" t="s">
        <v>124</v>
      </c>
      <c r="AE6" s="13" t="s">
        <v>119</v>
      </c>
      <c r="AF6" s="12">
        <v>2297</v>
      </c>
      <c r="AG6" s="12">
        <v>1027</v>
      </c>
      <c r="AH6" s="12">
        <v>1323</v>
      </c>
      <c r="AI6" s="12">
        <v>332</v>
      </c>
      <c r="AJ6" s="12">
        <v>146</v>
      </c>
      <c r="AK6" s="12">
        <v>255</v>
      </c>
      <c r="AL6" s="12">
        <v>237</v>
      </c>
      <c r="AM6" s="12">
        <v>223</v>
      </c>
      <c r="AN6" s="135"/>
      <c r="AO6" s="138" t="s">
        <v>124</v>
      </c>
      <c r="AP6" s="138" t="s">
        <v>4176</v>
      </c>
      <c r="AQ6" s="139">
        <v>4943</v>
      </c>
    </row>
    <row r="7" spans="1:43">
      <c r="A7" s="162"/>
      <c r="B7" s="13" t="s">
        <v>120</v>
      </c>
      <c r="C7" s="12">
        <v>82</v>
      </c>
      <c r="D7" s="12">
        <v>40</v>
      </c>
      <c r="E7" s="12">
        <v>1027</v>
      </c>
      <c r="F7" s="12">
        <v>521</v>
      </c>
      <c r="G7" s="12">
        <v>1379</v>
      </c>
      <c r="H7" s="12">
        <v>721</v>
      </c>
      <c r="I7" s="12">
        <v>2035</v>
      </c>
      <c r="J7" s="12">
        <v>977</v>
      </c>
      <c r="K7" s="29">
        <v>4523</v>
      </c>
      <c r="L7" s="29">
        <v>2259</v>
      </c>
      <c r="M7" s="12">
        <v>9</v>
      </c>
      <c r="N7" s="12">
        <v>49</v>
      </c>
      <c r="O7" s="12">
        <v>54</v>
      </c>
      <c r="P7" s="12">
        <v>77</v>
      </c>
      <c r="Q7" s="29">
        <v>189</v>
      </c>
      <c r="R7" s="162"/>
      <c r="S7" s="13" t="s">
        <v>120</v>
      </c>
      <c r="T7" s="29">
        <v>163</v>
      </c>
      <c r="U7" s="12">
        <v>148</v>
      </c>
      <c r="V7" s="12">
        <v>56</v>
      </c>
      <c r="W7" s="12">
        <v>2</v>
      </c>
      <c r="X7" s="29">
        <v>187</v>
      </c>
      <c r="Y7" s="12">
        <v>168</v>
      </c>
      <c r="Z7" s="12">
        <v>62</v>
      </c>
      <c r="AA7" s="29">
        <v>51</v>
      </c>
      <c r="AB7" s="12">
        <v>28</v>
      </c>
      <c r="AC7" s="12">
        <v>70</v>
      </c>
      <c r="AD7" s="162"/>
      <c r="AE7" s="13" t="s">
        <v>120</v>
      </c>
      <c r="AF7" s="12">
        <v>2828</v>
      </c>
      <c r="AG7" s="12">
        <v>966</v>
      </c>
      <c r="AH7" s="12">
        <v>684</v>
      </c>
      <c r="AI7" s="12">
        <v>236</v>
      </c>
      <c r="AJ7" s="12">
        <v>135</v>
      </c>
      <c r="AK7" s="12">
        <v>174</v>
      </c>
      <c r="AL7" s="12">
        <v>159</v>
      </c>
      <c r="AM7" s="12">
        <v>133</v>
      </c>
      <c r="AN7" s="135"/>
      <c r="AO7" s="138" t="s">
        <v>124</v>
      </c>
      <c r="AP7" s="138" t="s">
        <v>4177</v>
      </c>
      <c r="AQ7" s="139">
        <v>4196</v>
      </c>
    </row>
    <row r="8" spans="1:43">
      <c r="A8" s="162"/>
      <c r="B8" s="34" t="s">
        <v>102</v>
      </c>
      <c r="C8" s="35">
        <v>99</v>
      </c>
      <c r="D8" s="35">
        <v>48</v>
      </c>
      <c r="E8" s="35">
        <v>2071</v>
      </c>
      <c r="F8" s="35">
        <v>1079</v>
      </c>
      <c r="G8" s="35">
        <v>2872</v>
      </c>
      <c r="H8" s="35">
        <v>1461</v>
      </c>
      <c r="I8" s="35">
        <v>5259</v>
      </c>
      <c r="J8" s="35">
        <v>2629</v>
      </c>
      <c r="K8" s="35">
        <v>10301</v>
      </c>
      <c r="L8" s="35">
        <v>5217</v>
      </c>
      <c r="M8" s="35">
        <v>13</v>
      </c>
      <c r="N8" s="35">
        <v>127</v>
      </c>
      <c r="O8" s="35">
        <v>154</v>
      </c>
      <c r="P8" s="35">
        <v>242</v>
      </c>
      <c r="Q8" s="35">
        <v>536</v>
      </c>
      <c r="R8" s="162"/>
      <c r="S8" s="34" t="s">
        <v>102</v>
      </c>
      <c r="T8" s="35">
        <v>392</v>
      </c>
      <c r="U8" s="35">
        <v>366</v>
      </c>
      <c r="V8" s="35">
        <v>73</v>
      </c>
      <c r="W8" s="35">
        <v>15</v>
      </c>
      <c r="X8" s="35">
        <v>427</v>
      </c>
      <c r="Y8" s="35">
        <v>381</v>
      </c>
      <c r="Z8" s="35">
        <v>141</v>
      </c>
      <c r="AA8" s="35">
        <v>172</v>
      </c>
      <c r="AB8" s="35">
        <v>105</v>
      </c>
      <c r="AC8" s="35">
        <v>242</v>
      </c>
      <c r="AD8" s="162"/>
      <c r="AE8" s="34" t="s">
        <v>102</v>
      </c>
      <c r="AF8" s="35">
        <v>5125</v>
      </c>
      <c r="AG8" s="35">
        <v>1993</v>
      </c>
      <c r="AH8" s="35">
        <v>2007</v>
      </c>
      <c r="AI8" s="35">
        <v>568</v>
      </c>
      <c r="AJ8" s="35">
        <v>281</v>
      </c>
      <c r="AK8" s="35">
        <v>429</v>
      </c>
      <c r="AL8" s="35">
        <v>396</v>
      </c>
      <c r="AM8" s="35">
        <v>356</v>
      </c>
      <c r="AN8" s="135"/>
      <c r="AO8" s="138" t="s">
        <v>124</v>
      </c>
      <c r="AP8" s="138" t="s">
        <v>4178</v>
      </c>
      <c r="AQ8" s="139">
        <v>9139</v>
      </c>
    </row>
    <row r="9" spans="1:43" ht="14.45" customHeight="1">
      <c r="A9" s="162" t="s">
        <v>125</v>
      </c>
      <c r="B9" s="13" t="s">
        <v>119</v>
      </c>
      <c r="C9" s="12">
        <v>16</v>
      </c>
      <c r="D9" s="12">
        <v>5</v>
      </c>
      <c r="E9" s="12">
        <v>154</v>
      </c>
      <c r="F9" s="12">
        <v>83</v>
      </c>
      <c r="G9" s="12">
        <v>586</v>
      </c>
      <c r="H9" s="12">
        <v>301</v>
      </c>
      <c r="I9" s="12">
        <v>910</v>
      </c>
      <c r="J9" s="12">
        <v>507</v>
      </c>
      <c r="K9" s="29">
        <v>1666</v>
      </c>
      <c r="L9" s="29">
        <v>896</v>
      </c>
      <c r="M9" s="12">
        <v>2</v>
      </c>
      <c r="N9" s="12">
        <v>10</v>
      </c>
      <c r="O9" s="12">
        <v>27</v>
      </c>
      <c r="P9" s="12">
        <v>43</v>
      </c>
      <c r="Q9" s="29">
        <v>82</v>
      </c>
      <c r="R9" s="162" t="s">
        <v>125</v>
      </c>
      <c r="S9" s="13" t="s">
        <v>119</v>
      </c>
      <c r="T9" s="29">
        <v>60</v>
      </c>
      <c r="U9" s="12">
        <v>36</v>
      </c>
      <c r="V9" s="12">
        <v>2</v>
      </c>
      <c r="W9" s="12">
        <v>3</v>
      </c>
      <c r="X9" s="29">
        <v>61</v>
      </c>
      <c r="Y9" s="12">
        <v>55</v>
      </c>
      <c r="Z9" s="12">
        <v>19</v>
      </c>
      <c r="AA9" s="29">
        <v>16</v>
      </c>
      <c r="AB9" s="12">
        <v>14</v>
      </c>
      <c r="AC9" s="12">
        <v>44</v>
      </c>
      <c r="AD9" s="162" t="s">
        <v>125</v>
      </c>
      <c r="AE9" s="13" t="s">
        <v>119</v>
      </c>
      <c r="AF9" s="12">
        <v>524</v>
      </c>
      <c r="AG9" s="12">
        <v>334</v>
      </c>
      <c r="AH9" s="12">
        <v>450</v>
      </c>
      <c r="AI9" s="12">
        <v>34</v>
      </c>
      <c r="AJ9" s="12">
        <v>33</v>
      </c>
      <c r="AK9" s="12">
        <v>63</v>
      </c>
      <c r="AL9" s="12">
        <v>54</v>
      </c>
      <c r="AM9" s="12">
        <v>53</v>
      </c>
      <c r="AN9" s="135"/>
      <c r="AO9" s="138" t="s">
        <v>125</v>
      </c>
      <c r="AP9" s="138" t="s">
        <v>4179</v>
      </c>
      <c r="AQ9" s="139">
        <v>1424</v>
      </c>
    </row>
    <row r="10" spans="1:43">
      <c r="A10" s="162"/>
      <c r="B10" s="13" t="s">
        <v>120</v>
      </c>
      <c r="C10" s="12">
        <v>49</v>
      </c>
      <c r="D10" s="12">
        <v>24</v>
      </c>
      <c r="E10" s="12">
        <v>507</v>
      </c>
      <c r="F10" s="12">
        <v>275</v>
      </c>
      <c r="G10" s="12">
        <v>628</v>
      </c>
      <c r="H10" s="12">
        <v>295</v>
      </c>
      <c r="I10" s="12">
        <v>898</v>
      </c>
      <c r="J10" s="12">
        <v>474</v>
      </c>
      <c r="K10" s="29">
        <v>2082</v>
      </c>
      <c r="L10" s="29">
        <v>1068</v>
      </c>
      <c r="M10" s="12">
        <v>5</v>
      </c>
      <c r="N10" s="12">
        <v>21</v>
      </c>
      <c r="O10" s="12">
        <v>19</v>
      </c>
      <c r="P10" s="12">
        <v>29</v>
      </c>
      <c r="Q10" s="29">
        <v>74</v>
      </c>
      <c r="R10" s="162"/>
      <c r="S10" s="13" t="s">
        <v>120</v>
      </c>
      <c r="T10" s="29">
        <v>66</v>
      </c>
      <c r="U10" s="12">
        <v>65</v>
      </c>
      <c r="V10" s="12">
        <v>26</v>
      </c>
      <c r="W10" s="12">
        <v>0</v>
      </c>
      <c r="X10" s="29">
        <v>81</v>
      </c>
      <c r="Y10" s="12">
        <v>78</v>
      </c>
      <c r="Z10" s="12">
        <v>36</v>
      </c>
      <c r="AA10" s="29">
        <v>14</v>
      </c>
      <c r="AB10" s="12">
        <v>10</v>
      </c>
      <c r="AC10" s="12">
        <v>23</v>
      </c>
      <c r="AD10" s="162"/>
      <c r="AE10" s="13" t="s">
        <v>120</v>
      </c>
      <c r="AF10" s="12">
        <v>926</v>
      </c>
      <c r="AG10" s="12">
        <v>381</v>
      </c>
      <c r="AH10" s="12">
        <v>598</v>
      </c>
      <c r="AI10" s="12">
        <v>88</v>
      </c>
      <c r="AJ10" s="12">
        <v>63</v>
      </c>
      <c r="AK10" s="12">
        <v>67</v>
      </c>
      <c r="AL10" s="12">
        <v>65</v>
      </c>
      <c r="AM10" s="12">
        <v>59</v>
      </c>
      <c r="AN10" s="135"/>
      <c r="AO10" s="138" t="s">
        <v>125</v>
      </c>
      <c r="AP10" s="138" t="s">
        <v>4180</v>
      </c>
      <c r="AQ10" s="139">
        <v>2122</v>
      </c>
    </row>
    <row r="11" spans="1:43">
      <c r="A11" s="162"/>
      <c r="B11" s="34" t="s">
        <v>102</v>
      </c>
      <c r="C11" s="35">
        <v>65</v>
      </c>
      <c r="D11" s="35">
        <v>29</v>
      </c>
      <c r="E11" s="35">
        <v>661</v>
      </c>
      <c r="F11" s="35">
        <v>358</v>
      </c>
      <c r="G11" s="35">
        <v>1214</v>
      </c>
      <c r="H11" s="35">
        <v>596</v>
      </c>
      <c r="I11" s="35">
        <v>1808</v>
      </c>
      <c r="J11" s="35">
        <v>981</v>
      </c>
      <c r="K11" s="35">
        <v>3748</v>
      </c>
      <c r="L11" s="35">
        <v>1964</v>
      </c>
      <c r="M11" s="35">
        <v>7</v>
      </c>
      <c r="N11" s="35">
        <v>31</v>
      </c>
      <c r="O11" s="35">
        <v>46</v>
      </c>
      <c r="P11" s="35">
        <v>72</v>
      </c>
      <c r="Q11" s="35">
        <v>156</v>
      </c>
      <c r="R11" s="162"/>
      <c r="S11" s="34" t="s">
        <v>102</v>
      </c>
      <c r="T11" s="35">
        <v>126</v>
      </c>
      <c r="U11" s="35">
        <v>101</v>
      </c>
      <c r="V11" s="35">
        <v>28</v>
      </c>
      <c r="W11" s="35">
        <v>3</v>
      </c>
      <c r="X11" s="35">
        <v>142</v>
      </c>
      <c r="Y11" s="35">
        <v>133</v>
      </c>
      <c r="Z11" s="35">
        <v>55</v>
      </c>
      <c r="AA11" s="35">
        <v>30</v>
      </c>
      <c r="AB11" s="35">
        <v>24</v>
      </c>
      <c r="AC11" s="35">
        <v>67</v>
      </c>
      <c r="AD11" s="162"/>
      <c r="AE11" s="34" t="s">
        <v>102</v>
      </c>
      <c r="AF11" s="35">
        <v>1450</v>
      </c>
      <c r="AG11" s="35">
        <v>715</v>
      </c>
      <c r="AH11" s="35">
        <v>1048</v>
      </c>
      <c r="AI11" s="35">
        <v>122</v>
      </c>
      <c r="AJ11" s="35">
        <v>96</v>
      </c>
      <c r="AK11" s="35">
        <v>130</v>
      </c>
      <c r="AL11" s="35">
        <v>119</v>
      </c>
      <c r="AM11" s="35">
        <v>112</v>
      </c>
      <c r="AN11" s="135"/>
      <c r="AO11" s="138" t="s">
        <v>125</v>
      </c>
      <c r="AP11" s="138" t="s">
        <v>4181</v>
      </c>
      <c r="AQ11" s="139">
        <v>3546</v>
      </c>
    </row>
    <row r="12" spans="1:43">
      <c r="A12" s="162" t="s">
        <v>126</v>
      </c>
      <c r="B12" s="13" t="s">
        <v>119</v>
      </c>
      <c r="C12" s="12">
        <v>1359</v>
      </c>
      <c r="D12" s="12">
        <v>685</v>
      </c>
      <c r="E12" s="12">
        <v>11983</v>
      </c>
      <c r="F12" s="12">
        <v>6043</v>
      </c>
      <c r="G12" s="12">
        <v>18880</v>
      </c>
      <c r="H12" s="12">
        <v>9414</v>
      </c>
      <c r="I12" s="12">
        <v>23685</v>
      </c>
      <c r="J12" s="12">
        <v>11663</v>
      </c>
      <c r="K12" s="29">
        <v>55907</v>
      </c>
      <c r="L12" s="29">
        <v>27805</v>
      </c>
      <c r="M12" s="12">
        <v>140</v>
      </c>
      <c r="N12" s="12">
        <v>655</v>
      </c>
      <c r="O12" s="12">
        <v>838</v>
      </c>
      <c r="P12" s="12">
        <v>1023</v>
      </c>
      <c r="Q12" s="29">
        <v>2656</v>
      </c>
      <c r="R12" s="162" t="s">
        <v>126</v>
      </c>
      <c r="S12" s="13" t="s">
        <v>119</v>
      </c>
      <c r="T12" s="29">
        <v>2267</v>
      </c>
      <c r="U12" s="12">
        <v>2243</v>
      </c>
      <c r="V12" s="12">
        <v>1243</v>
      </c>
      <c r="W12" s="12">
        <v>37</v>
      </c>
      <c r="X12" s="29">
        <v>2621</v>
      </c>
      <c r="Y12" s="12">
        <v>2555</v>
      </c>
      <c r="Z12" s="12">
        <v>1708</v>
      </c>
      <c r="AA12" s="29">
        <v>988</v>
      </c>
      <c r="AB12" s="12">
        <v>705</v>
      </c>
      <c r="AC12" s="12">
        <v>999</v>
      </c>
      <c r="AD12" s="162" t="s">
        <v>126</v>
      </c>
      <c r="AE12" s="13" t="s">
        <v>119</v>
      </c>
      <c r="AF12" s="12">
        <v>36262</v>
      </c>
      <c r="AG12" s="12">
        <v>11486</v>
      </c>
      <c r="AH12" s="12">
        <v>9464</v>
      </c>
      <c r="AI12" s="12">
        <v>2997</v>
      </c>
      <c r="AJ12" s="12">
        <v>2210</v>
      </c>
      <c r="AK12" s="12">
        <v>2568</v>
      </c>
      <c r="AL12" s="12">
        <v>2354</v>
      </c>
      <c r="AM12" s="12">
        <v>2132</v>
      </c>
      <c r="AN12" s="135"/>
      <c r="AO12" s="138" t="s">
        <v>126</v>
      </c>
      <c r="AP12" s="138" t="s">
        <v>4182</v>
      </c>
      <c r="AQ12" s="139">
        <v>55190</v>
      </c>
    </row>
    <row r="13" spans="1:43">
      <c r="A13" s="162"/>
      <c r="B13" s="13" t="s">
        <v>120</v>
      </c>
      <c r="C13" s="12">
        <v>1406</v>
      </c>
      <c r="D13" s="12">
        <v>703</v>
      </c>
      <c r="E13" s="12">
        <v>8961</v>
      </c>
      <c r="F13" s="12">
        <v>4532</v>
      </c>
      <c r="G13" s="12">
        <v>13970</v>
      </c>
      <c r="H13" s="12">
        <v>6967</v>
      </c>
      <c r="I13" s="12">
        <v>16577</v>
      </c>
      <c r="J13" s="12">
        <v>8091</v>
      </c>
      <c r="K13" s="29">
        <v>40914</v>
      </c>
      <c r="L13" s="29">
        <v>20293</v>
      </c>
      <c r="M13" s="12">
        <v>139</v>
      </c>
      <c r="N13" s="12">
        <v>443</v>
      </c>
      <c r="O13" s="12">
        <v>538</v>
      </c>
      <c r="P13" s="12">
        <v>602</v>
      </c>
      <c r="Q13" s="29">
        <v>1722</v>
      </c>
      <c r="R13" s="162"/>
      <c r="S13" s="13" t="s">
        <v>120</v>
      </c>
      <c r="T13" s="29">
        <v>1731</v>
      </c>
      <c r="U13" s="12">
        <v>1662</v>
      </c>
      <c r="V13" s="12">
        <v>1653</v>
      </c>
      <c r="W13" s="12">
        <v>20</v>
      </c>
      <c r="X13" s="29">
        <v>1800</v>
      </c>
      <c r="Y13" s="12">
        <v>1718</v>
      </c>
      <c r="Z13" s="12">
        <v>923</v>
      </c>
      <c r="AA13" s="29">
        <v>532</v>
      </c>
      <c r="AB13" s="12">
        <v>393</v>
      </c>
      <c r="AC13" s="12">
        <v>540</v>
      </c>
      <c r="AD13" s="162"/>
      <c r="AE13" s="13" t="s">
        <v>120</v>
      </c>
      <c r="AF13" s="12">
        <v>26147</v>
      </c>
      <c r="AG13" s="12">
        <v>8043</v>
      </c>
      <c r="AH13" s="12">
        <v>7729</v>
      </c>
      <c r="AI13" s="12">
        <v>2252</v>
      </c>
      <c r="AJ13" s="12">
        <v>1782</v>
      </c>
      <c r="AK13" s="12">
        <v>1862</v>
      </c>
      <c r="AL13" s="12">
        <v>1699</v>
      </c>
      <c r="AM13" s="12">
        <v>1497</v>
      </c>
      <c r="AN13" s="135"/>
      <c r="AO13" s="138" t="s">
        <v>126</v>
      </c>
      <c r="AP13" s="138" t="s">
        <v>4183</v>
      </c>
      <c r="AQ13" s="139">
        <v>41605</v>
      </c>
    </row>
    <row r="14" spans="1:43">
      <c r="A14" s="162"/>
      <c r="B14" s="34" t="s">
        <v>102</v>
      </c>
      <c r="C14" s="35">
        <v>2765</v>
      </c>
      <c r="D14" s="35">
        <v>1388</v>
      </c>
      <c r="E14" s="35">
        <v>20944</v>
      </c>
      <c r="F14" s="35">
        <v>10575</v>
      </c>
      <c r="G14" s="35">
        <v>32850</v>
      </c>
      <c r="H14" s="35">
        <v>16381</v>
      </c>
      <c r="I14" s="35">
        <v>40262</v>
      </c>
      <c r="J14" s="35">
        <v>19754</v>
      </c>
      <c r="K14" s="35">
        <v>96821</v>
      </c>
      <c r="L14" s="35">
        <v>48098</v>
      </c>
      <c r="M14" s="35">
        <v>279</v>
      </c>
      <c r="N14" s="35">
        <v>1098</v>
      </c>
      <c r="O14" s="35">
        <v>1376</v>
      </c>
      <c r="P14" s="35">
        <v>1625</v>
      </c>
      <c r="Q14" s="35">
        <v>4378</v>
      </c>
      <c r="R14" s="162"/>
      <c r="S14" s="34" t="s">
        <v>102</v>
      </c>
      <c r="T14" s="35">
        <v>3998</v>
      </c>
      <c r="U14" s="35">
        <v>3905</v>
      </c>
      <c r="V14" s="35">
        <v>2896</v>
      </c>
      <c r="W14" s="35">
        <v>57</v>
      </c>
      <c r="X14" s="35">
        <v>4421</v>
      </c>
      <c r="Y14" s="35">
        <v>4273</v>
      </c>
      <c r="Z14" s="35">
        <v>2631</v>
      </c>
      <c r="AA14" s="35">
        <v>1520</v>
      </c>
      <c r="AB14" s="35">
        <v>1098</v>
      </c>
      <c r="AC14" s="35">
        <v>1539</v>
      </c>
      <c r="AD14" s="162"/>
      <c r="AE14" s="34" t="s">
        <v>102</v>
      </c>
      <c r="AF14" s="35">
        <v>62409</v>
      </c>
      <c r="AG14" s="35">
        <v>19529</v>
      </c>
      <c r="AH14" s="35">
        <v>17193</v>
      </c>
      <c r="AI14" s="35">
        <v>5249</v>
      </c>
      <c r="AJ14" s="35">
        <v>3992</v>
      </c>
      <c r="AK14" s="35">
        <v>4430</v>
      </c>
      <c r="AL14" s="35">
        <v>4053</v>
      </c>
      <c r="AM14" s="35">
        <v>3629</v>
      </c>
      <c r="AN14" s="135"/>
      <c r="AO14" s="138" t="s">
        <v>126</v>
      </c>
      <c r="AP14" s="138" t="s">
        <v>4184</v>
      </c>
      <c r="AQ14" s="139">
        <v>96795</v>
      </c>
    </row>
    <row r="15" spans="1:43">
      <c r="A15" s="162" t="s">
        <v>127</v>
      </c>
      <c r="B15" s="13" t="s">
        <v>119</v>
      </c>
      <c r="C15" s="12">
        <v>44</v>
      </c>
      <c r="D15" s="12">
        <v>19</v>
      </c>
      <c r="E15" s="12">
        <v>969</v>
      </c>
      <c r="F15" s="12">
        <v>499</v>
      </c>
      <c r="G15" s="12">
        <v>1015</v>
      </c>
      <c r="H15" s="12">
        <v>532</v>
      </c>
      <c r="I15" s="12">
        <v>1245</v>
      </c>
      <c r="J15" s="12">
        <v>667</v>
      </c>
      <c r="K15" s="29">
        <v>3273</v>
      </c>
      <c r="L15" s="29">
        <v>1717</v>
      </c>
      <c r="M15" s="12">
        <v>3</v>
      </c>
      <c r="N15" s="12">
        <v>51</v>
      </c>
      <c r="O15" s="12">
        <v>52</v>
      </c>
      <c r="P15" s="12">
        <v>61</v>
      </c>
      <c r="Q15" s="29">
        <v>167</v>
      </c>
      <c r="R15" s="162" t="s">
        <v>127</v>
      </c>
      <c r="S15" s="13" t="s">
        <v>119</v>
      </c>
      <c r="T15" s="29">
        <v>130</v>
      </c>
      <c r="U15" s="12">
        <v>99</v>
      </c>
      <c r="V15" s="12">
        <v>11</v>
      </c>
      <c r="W15" s="12">
        <v>7</v>
      </c>
      <c r="X15" s="29">
        <v>113</v>
      </c>
      <c r="Y15" s="12">
        <v>108</v>
      </c>
      <c r="Z15" s="12">
        <v>24</v>
      </c>
      <c r="AA15" s="29">
        <v>59</v>
      </c>
      <c r="AB15" s="12">
        <v>17</v>
      </c>
      <c r="AC15" s="12">
        <v>62</v>
      </c>
      <c r="AD15" s="162" t="s">
        <v>127</v>
      </c>
      <c r="AE15" s="13" t="s">
        <v>119</v>
      </c>
      <c r="AF15" s="12">
        <v>644</v>
      </c>
      <c r="AG15" s="12">
        <v>127</v>
      </c>
      <c r="AH15" s="12">
        <v>924</v>
      </c>
      <c r="AI15" s="12">
        <v>151</v>
      </c>
      <c r="AJ15" s="12">
        <v>27</v>
      </c>
      <c r="AK15" s="12">
        <v>106</v>
      </c>
      <c r="AL15" s="12">
        <v>85</v>
      </c>
      <c r="AM15" s="12">
        <v>73</v>
      </c>
      <c r="AN15" s="135"/>
      <c r="AO15" s="138" t="s">
        <v>127</v>
      </c>
      <c r="AP15" s="138" t="s">
        <v>4185</v>
      </c>
      <c r="AQ15" s="139">
        <v>2492</v>
      </c>
    </row>
    <row r="16" spans="1:43">
      <c r="A16" s="162"/>
      <c r="B16" s="13" t="s">
        <v>120</v>
      </c>
      <c r="C16" s="12">
        <v>324</v>
      </c>
      <c r="D16" s="12">
        <v>167</v>
      </c>
      <c r="E16" s="12">
        <v>1739</v>
      </c>
      <c r="F16" s="12">
        <v>850</v>
      </c>
      <c r="G16" s="12">
        <v>1767</v>
      </c>
      <c r="H16" s="12">
        <v>876</v>
      </c>
      <c r="I16" s="12">
        <v>2298</v>
      </c>
      <c r="J16" s="12">
        <v>1133</v>
      </c>
      <c r="K16" s="29">
        <v>6128</v>
      </c>
      <c r="L16" s="29">
        <v>3026</v>
      </c>
      <c r="M16" s="12">
        <v>20</v>
      </c>
      <c r="N16" s="12">
        <v>65</v>
      </c>
      <c r="O16" s="12">
        <v>59</v>
      </c>
      <c r="P16" s="12">
        <v>70</v>
      </c>
      <c r="Q16" s="29">
        <v>214</v>
      </c>
      <c r="R16" s="162"/>
      <c r="S16" s="13" t="s">
        <v>120</v>
      </c>
      <c r="T16" s="29">
        <v>181</v>
      </c>
      <c r="U16" s="12">
        <v>162</v>
      </c>
      <c r="V16" s="12">
        <v>100</v>
      </c>
      <c r="W16" s="12">
        <v>0</v>
      </c>
      <c r="X16" s="29">
        <v>214</v>
      </c>
      <c r="Y16" s="12">
        <v>204</v>
      </c>
      <c r="Z16" s="12">
        <v>69</v>
      </c>
      <c r="AA16" s="29">
        <v>95</v>
      </c>
      <c r="AB16" s="12">
        <v>50</v>
      </c>
      <c r="AC16" s="12">
        <v>61</v>
      </c>
      <c r="AD16" s="162"/>
      <c r="AE16" s="13" t="s">
        <v>120</v>
      </c>
      <c r="AF16" s="12">
        <v>2508</v>
      </c>
      <c r="AG16" s="12">
        <v>657</v>
      </c>
      <c r="AH16" s="12">
        <v>1364</v>
      </c>
      <c r="AI16" s="12">
        <v>300</v>
      </c>
      <c r="AJ16" s="12">
        <v>113</v>
      </c>
      <c r="AK16" s="12">
        <v>201</v>
      </c>
      <c r="AL16" s="12">
        <v>189</v>
      </c>
      <c r="AM16" s="12">
        <v>162</v>
      </c>
      <c r="AN16" s="135"/>
      <c r="AO16" s="138" t="s">
        <v>127</v>
      </c>
      <c r="AP16" s="138" t="s">
        <v>4186</v>
      </c>
      <c r="AQ16" s="139">
        <v>5236</v>
      </c>
    </row>
    <row r="17" spans="1:43">
      <c r="A17" s="162"/>
      <c r="B17" s="34" t="s">
        <v>102</v>
      </c>
      <c r="C17" s="35">
        <v>368</v>
      </c>
      <c r="D17" s="35">
        <v>186</v>
      </c>
      <c r="E17" s="35">
        <v>2708</v>
      </c>
      <c r="F17" s="35">
        <v>1349</v>
      </c>
      <c r="G17" s="35">
        <v>2782</v>
      </c>
      <c r="H17" s="35">
        <v>1408</v>
      </c>
      <c r="I17" s="35">
        <v>3543</v>
      </c>
      <c r="J17" s="35">
        <v>1800</v>
      </c>
      <c r="K17" s="35">
        <v>9401</v>
      </c>
      <c r="L17" s="35">
        <v>4743</v>
      </c>
      <c r="M17" s="35">
        <v>23</v>
      </c>
      <c r="N17" s="35">
        <v>116</v>
      </c>
      <c r="O17" s="35">
        <v>111</v>
      </c>
      <c r="P17" s="35">
        <v>131</v>
      </c>
      <c r="Q17" s="35">
        <v>381</v>
      </c>
      <c r="R17" s="162"/>
      <c r="S17" s="34" t="s">
        <v>102</v>
      </c>
      <c r="T17" s="35">
        <v>311</v>
      </c>
      <c r="U17" s="35">
        <v>261</v>
      </c>
      <c r="V17" s="35">
        <v>111</v>
      </c>
      <c r="W17" s="35">
        <v>7</v>
      </c>
      <c r="X17" s="35">
        <v>327</v>
      </c>
      <c r="Y17" s="35">
        <v>312</v>
      </c>
      <c r="Z17" s="35">
        <v>93</v>
      </c>
      <c r="AA17" s="35">
        <v>154</v>
      </c>
      <c r="AB17" s="35">
        <v>67</v>
      </c>
      <c r="AC17" s="35">
        <v>123</v>
      </c>
      <c r="AD17" s="162"/>
      <c r="AE17" s="34" t="s">
        <v>102</v>
      </c>
      <c r="AF17" s="35">
        <v>3152</v>
      </c>
      <c r="AG17" s="35">
        <v>784</v>
      </c>
      <c r="AH17" s="35">
        <v>2288</v>
      </c>
      <c r="AI17" s="35">
        <v>451</v>
      </c>
      <c r="AJ17" s="35">
        <v>140</v>
      </c>
      <c r="AK17" s="35">
        <v>307</v>
      </c>
      <c r="AL17" s="35">
        <v>274</v>
      </c>
      <c r="AM17" s="35">
        <v>235</v>
      </c>
      <c r="AN17" s="135"/>
      <c r="AO17" s="138" t="s">
        <v>127</v>
      </c>
      <c r="AP17" s="138" t="s">
        <v>4187</v>
      </c>
      <c r="AQ17" s="139">
        <v>7728</v>
      </c>
    </row>
    <row r="18" spans="1:43">
      <c r="A18" s="162" t="s">
        <v>128</v>
      </c>
      <c r="B18" s="13" t="s">
        <v>119</v>
      </c>
      <c r="C18" s="12">
        <v>0</v>
      </c>
      <c r="D18" s="12">
        <v>0</v>
      </c>
      <c r="E18" s="12">
        <v>135</v>
      </c>
      <c r="F18" s="12">
        <v>63</v>
      </c>
      <c r="G18" s="12">
        <v>278</v>
      </c>
      <c r="H18" s="12">
        <v>153</v>
      </c>
      <c r="I18" s="12">
        <v>232</v>
      </c>
      <c r="J18" s="12">
        <v>117</v>
      </c>
      <c r="K18" s="29">
        <v>645</v>
      </c>
      <c r="L18" s="29">
        <v>333</v>
      </c>
      <c r="M18" s="12">
        <v>0</v>
      </c>
      <c r="N18" s="12">
        <v>5</v>
      </c>
      <c r="O18" s="12">
        <v>7</v>
      </c>
      <c r="P18" s="12">
        <v>7</v>
      </c>
      <c r="Q18" s="29">
        <v>19</v>
      </c>
      <c r="R18" s="162" t="s">
        <v>128</v>
      </c>
      <c r="S18" s="13" t="s">
        <v>119</v>
      </c>
      <c r="T18" s="29">
        <v>14</v>
      </c>
      <c r="U18" s="12">
        <v>8</v>
      </c>
      <c r="V18" s="12">
        <v>0</v>
      </c>
      <c r="W18" s="12">
        <v>0</v>
      </c>
      <c r="X18" s="29">
        <v>15</v>
      </c>
      <c r="Y18" s="12">
        <v>15</v>
      </c>
      <c r="Z18" s="12">
        <v>3</v>
      </c>
      <c r="AA18" s="29">
        <v>0</v>
      </c>
      <c r="AB18" s="12">
        <v>0</v>
      </c>
      <c r="AC18" s="12">
        <v>8</v>
      </c>
      <c r="AD18" s="162" t="s">
        <v>128</v>
      </c>
      <c r="AE18" s="13" t="s">
        <v>119</v>
      </c>
      <c r="AF18" s="12">
        <v>522</v>
      </c>
      <c r="AG18" s="12">
        <v>159</v>
      </c>
      <c r="AH18" s="12">
        <v>48</v>
      </c>
      <c r="AI18" s="12">
        <v>26</v>
      </c>
      <c r="AJ18" s="12">
        <v>20</v>
      </c>
      <c r="AK18" s="12">
        <v>16</v>
      </c>
      <c r="AL18" s="12">
        <v>12</v>
      </c>
      <c r="AM18" s="12">
        <v>11</v>
      </c>
      <c r="AN18" s="135"/>
      <c r="AO18" s="138" t="s">
        <v>128</v>
      </c>
      <c r="AP18" s="138" t="s">
        <v>4188</v>
      </c>
      <c r="AQ18" s="139">
        <v>618</v>
      </c>
    </row>
    <row r="19" spans="1:43">
      <c r="A19" s="162"/>
      <c r="B19" s="13" t="s">
        <v>120</v>
      </c>
      <c r="C19" s="12">
        <v>0</v>
      </c>
      <c r="D19" s="12">
        <v>0</v>
      </c>
      <c r="E19" s="12">
        <v>216</v>
      </c>
      <c r="F19" s="12">
        <v>119</v>
      </c>
      <c r="G19" s="12">
        <v>271</v>
      </c>
      <c r="H19" s="12">
        <v>130</v>
      </c>
      <c r="I19" s="12">
        <v>322</v>
      </c>
      <c r="J19" s="12">
        <v>160</v>
      </c>
      <c r="K19" s="29">
        <v>809</v>
      </c>
      <c r="L19" s="29">
        <v>409</v>
      </c>
      <c r="M19" s="12">
        <v>0</v>
      </c>
      <c r="N19" s="12">
        <v>6</v>
      </c>
      <c r="O19" s="12">
        <v>7</v>
      </c>
      <c r="P19" s="12">
        <v>7</v>
      </c>
      <c r="Q19" s="29">
        <v>20</v>
      </c>
      <c r="R19" s="162"/>
      <c r="S19" s="13" t="s">
        <v>120</v>
      </c>
      <c r="T19" s="29">
        <v>12</v>
      </c>
      <c r="U19" s="12">
        <v>3</v>
      </c>
      <c r="V19" s="12">
        <v>0</v>
      </c>
      <c r="W19" s="12">
        <v>1</v>
      </c>
      <c r="X19" s="29">
        <v>20</v>
      </c>
      <c r="Y19" s="12">
        <v>15</v>
      </c>
      <c r="Z19" s="12">
        <v>4</v>
      </c>
      <c r="AA19" s="29">
        <v>2</v>
      </c>
      <c r="AB19" s="12">
        <v>1</v>
      </c>
      <c r="AC19" s="12">
        <v>6</v>
      </c>
      <c r="AD19" s="162"/>
      <c r="AE19" s="13" t="s">
        <v>120</v>
      </c>
      <c r="AF19" s="12">
        <v>193</v>
      </c>
      <c r="AG19" s="12">
        <v>34</v>
      </c>
      <c r="AH19" s="12">
        <v>30</v>
      </c>
      <c r="AI19" s="12">
        <v>4</v>
      </c>
      <c r="AJ19" s="12">
        <v>7</v>
      </c>
      <c r="AK19" s="12">
        <v>14</v>
      </c>
      <c r="AL19" s="12">
        <v>10</v>
      </c>
      <c r="AM19" s="12">
        <v>10</v>
      </c>
      <c r="AN19" s="135"/>
      <c r="AO19" s="138" t="s">
        <v>128</v>
      </c>
      <c r="AP19" s="138" t="s">
        <v>4189</v>
      </c>
      <c r="AQ19" s="139">
        <v>253</v>
      </c>
    </row>
    <row r="20" spans="1:43">
      <c r="A20" s="162"/>
      <c r="B20" s="34" t="s">
        <v>102</v>
      </c>
      <c r="C20" s="35">
        <v>0</v>
      </c>
      <c r="D20" s="35">
        <v>0</v>
      </c>
      <c r="E20" s="35">
        <v>351</v>
      </c>
      <c r="F20" s="35">
        <v>182</v>
      </c>
      <c r="G20" s="35">
        <v>549</v>
      </c>
      <c r="H20" s="35">
        <v>283</v>
      </c>
      <c r="I20" s="35">
        <v>554</v>
      </c>
      <c r="J20" s="35">
        <v>277</v>
      </c>
      <c r="K20" s="35">
        <v>1454</v>
      </c>
      <c r="L20" s="35">
        <v>742</v>
      </c>
      <c r="M20" s="35">
        <v>0</v>
      </c>
      <c r="N20" s="35">
        <v>11</v>
      </c>
      <c r="O20" s="35">
        <v>14</v>
      </c>
      <c r="P20" s="35">
        <v>14</v>
      </c>
      <c r="Q20" s="35">
        <v>39</v>
      </c>
      <c r="R20" s="162"/>
      <c r="S20" s="34" t="s">
        <v>102</v>
      </c>
      <c r="T20" s="35">
        <v>26</v>
      </c>
      <c r="U20" s="35">
        <v>11</v>
      </c>
      <c r="V20" s="35">
        <v>0</v>
      </c>
      <c r="W20" s="35">
        <v>1</v>
      </c>
      <c r="X20" s="35">
        <v>35</v>
      </c>
      <c r="Y20" s="35">
        <v>30</v>
      </c>
      <c r="Z20" s="35">
        <v>7</v>
      </c>
      <c r="AA20" s="35">
        <v>2</v>
      </c>
      <c r="AB20" s="35">
        <v>1</v>
      </c>
      <c r="AC20" s="35">
        <v>14</v>
      </c>
      <c r="AD20" s="162"/>
      <c r="AE20" s="34" t="s">
        <v>102</v>
      </c>
      <c r="AF20" s="35">
        <v>715</v>
      </c>
      <c r="AG20" s="35">
        <v>193</v>
      </c>
      <c r="AH20" s="35">
        <v>78</v>
      </c>
      <c r="AI20" s="35">
        <v>30</v>
      </c>
      <c r="AJ20" s="35">
        <v>27</v>
      </c>
      <c r="AK20" s="35">
        <v>30</v>
      </c>
      <c r="AL20" s="35">
        <v>22</v>
      </c>
      <c r="AM20" s="35">
        <v>21</v>
      </c>
      <c r="AN20" s="135"/>
      <c r="AO20" s="138" t="s">
        <v>128</v>
      </c>
      <c r="AP20" s="138" t="s">
        <v>4190</v>
      </c>
      <c r="AQ20" s="139">
        <v>871</v>
      </c>
    </row>
    <row r="21" spans="1:43">
      <c r="A21" s="162" t="s">
        <v>6</v>
      </c>
      <c r="B21" s="13" t="s">
        <v>119</v>
      </c>
      <c r="C21" s="12">
        <v>51</v>
      </c>
      <c r="D21" s="12">
        <v>24</v>
      </c>
      <c r="E21" s="12">
        <v>190</v>
      </c>
      <c r="F21" s="12">
        <v>101</v>
      </c>
      <c r="G21" s="12">
        <v>200</v>
      </c>
      <c r="H21" s="12">
        <v>97</v>
      </c>
      <c r="I21" s="12">
        <v>307</v>
      </c>
      <c r="J21" s="12">
        <v>168</v>
      </c>
      <c r="K21" s="29">
        <v>748</v>
      </c>
      <c r="L21" s="29">
        <v>390</v>
      </c>
      <c r="M21" s="12">
        <v>1</v>
      </c>
      <c r="N21" s="12">
        <v>9</v>
      </c>
      <c r="O21" s="12">
        <v>9</v>
      </c>
      <c r="P21" s="12">
        <v>15</v>
      </c>
      <c r="Q21" s="29">
        <v>34</v>
      </c>
      <c r="R21" s="162" t="s">
        <v>6</v>
      </c>
      <c r="S21" s="13" t="s">
        <v>119</v>
      </c>
      <c r="T21" s="29">
        <v>23</v>
      </c>
      <c r="U21" s="12">
        <v>22</v>
      </c>
      <c r="V21" s="12">
        <v>5</v>
      </c>
      <c r="W21" s="12">
        <v>2</v>
      </c>
      <c r="X21" s="29">
        <v>24</v>
      </c>
      <c r="Y21" s="12">
        <v>23</v>
      </c>
      <c r="Z21" s="12">
        <v>3</v>
      </c>
      <c r="AA21" s="29">
        <v>0</v>
      </c>
      <c r="AB21" s="12">
        <v>0</v>
      </c>
      <c r="AC21" s="12">
        <v>13</v>
      </c>
      <c r="AD21" s="162" t="s">
        <v>6</v>
      </c>
      <c r="AE21" s="13" t="s">
        <v>119</v>
      </c>
      <c r="AF21" s="12">
        <v>317</v>
      </c>
      <c r="AG21" s="12">
        <v>64</v>
      </c>
      <c r="AH21" s="12">
        <v>285</v>
      </c>
      <c r="AI21" s="12">
        <v>49</v>
      </c>
      <c r="AJ21" s="12">
        <v>24</v>
      </c>
      <c r="AK21" s="12">
        <v>28</v>
      </c>
      <c r="AL21" s="12">
        <v>29</v>
      </c>
      <c r="AM21" s="12">
        <v>27</v>
      </c>
      <c r="AN21" s="135"/>
      <c r="AO21" s="138" t="s">
        <v>6</v>
      </c>
      <c r="AP21" s="138" t="s">
        <v>4191</v>
      </c>
      <c r="AQ21" s="139">
        <v>887</v>
      </c>
    </row>
    <row r="22" spans="1:43">
      <c r="A22" s="162"/>
      <c r="B22" s="13" t="s">
        <v>120</v>
      </c>
      <c r="C22" s="12">
        <v>201</v>
      </c>
      <c r="D22" s="12">
        <v>116</v>
      </c>
      <c r="E22" s="12">
        <v>596</v>
      </c>
      <c r="F22" s="12">
        <v>301</v>
      </c>
      <c r="G22" s="12">
        <v>962</v>
      </c>
      <c r="H22" s="12">
        <v>480</v>
      </c>
      <c r="I22" s="12">
        <v>1181</v>
      </c>
      <c r="J22" s="12">
        <v>577</v>
      </c>
      <c r="K22" s="29">
        <v>2940</v>
      </c>
      <c r="L22" s="29">
        <v>1474</v>
      </c>
      <c r="M22" s="12">
        <v>12</v>
      </c>
      <c r="N22" s="12">
        <v>22</v>
      </c>
      <c r="O22" s="12">
        <v>26</v>
      </c>
      <c r="P22" s="12">
        <v>31</v>
      </c>
      <c r="Q22" s="29">
        <v>91</v>
      </c>
      <c r="R22" s="162"/>
      <c r="S22" s="13" t="s">
        <v>120</v>
      </c>
      <c r="T22" s="29">
        <v>83</v>
      </c>
      <c r="U22" s="12">
        <v>75</v>
      </c>
      <c r="V22" s="12">
        <v>23</v>
      </c>
      <c r="W22" s="12">
        <v>0</v>
      </c>
      <c r="X22" s="29">
        <v>106</v>
      </c>
      <c r="Y22" s="12">
        <v>98</v>
      </c>
      <c r="Z22" s="12">
        <v>41</v>
      </c>
      <c r="AA22" s="29">
        <v>7</v>
      </c>
      <c r="AB22" s="12">
        <v>4</v>
      </c>
      <c r="AC22" s="12">
        <v>29</v>
      </c>
      <c r="AD22" s="162"/>
      <c r="AE22" s="13" t="s">
        <v>120</v>
      </c>
      <c r="AF22" s="12">
        <v>1953</v>
      </c>
      <c r="AG22" s="12">
        <v>546</v>
      </c>
      <c r="AH22" s="12">
        <v>582</v>
      </c>
      <c r="AI22" s="12">
        <v>86</v>
      </c>
      <c r="AJ22" s="12">
        <v>103</v>
      </c>
      <c r="AK22" s="12">
        <v>92</v>
      </c>
      <c r="AL22" s="12">
        <v>86</v>
      </c>
      <c r="AM22" s="12">
        <v>83</v>
      </c>
      <c r="AN22" s="135"/>
      <c r="AO22" s="138" t="s">
        <v>6</v>
      </c>
      <c r="AP22" s="138" t="s">
        <v>4192</v>
      </c>
      <c r="AQ22" s="139">
        <v>3117</v>
      </c>
    </row>
    <row r="23" spans="1:43">
      <c r="A23" s="162"/>
      <c r="B23" s="34" t="s">
        <v>102</v>
      </c>
      <c r="C23" s="35">
        <v>252</v>
      </c>
      <c r="D23" s="35">
        <v>140</v>
      </c>
      <c r="E23" s="35">
        <v>786</v>
      </c>
      <c r="F23" s="35">
        <v>402</v>
      </c>
      <c r="G23" s="35">
        <v>1162</v>
      </c>
      <c r="H23" s="35">
        <v>577</v>
      </c>
      <c r="I23" s="35">
        <v>1488</v>
      </c>
      <c r="J23" s="35">
        <v>745</v>
      </c>
      <c r="K23" s="35">
        <v>3688</v>
      </c>
      <c r="L23" s="35">
        <v>1864</v>
      </c>
      <c r="M23" s="35">
        <v>13</v>
      </c>
      <c r="N23" s="35">
        <v>31</v>
      </c>
      <c r="O23" s="35">
        <v>35</v>
      </c>
      <c r="P23" s="35">
        <v>46</v>
      </c>
      <c r="Q23" s="35">
        <v>125</v>
      </c>
      <c r="R23" s="162"/>
      <c r="S23" s="34" t="s">
        <v>102</v>
      </c>
      <c r="T23" s="35">
        <v>106</v>
      </c>
      <c r="U23" s="35">
        <v>97</v>
      </c>
      <c r="V23" s="35">
        <v>28</v>
      </c>
      <c r="W23" s="35">
        <v>2</v>
      </c>
      <c r="X23" s="35">
        <v>130</v>
      </c>
      <c r="Y23" s="35">
        <v>121</v>
      </c>
      <c r="Z23" s="35">
        <v>44</v>
      </c>
      <c r="AA23" s="35">
        <v>7</v>
      </c>
      <c r="AB23" s="35">
        <v>4</v>
      </c>
      <c r="AC23" s="35">
        <v>42</v>
      </c>
      <c r="AD23" s="162"/>
      <c r="AE23" s="34" t="s">
        <v>102</v>
      </c>
      <c r="AF23" s="35">
        <v>2270</v>
      </c>
      <c r="AG23" s="35">
        <v>610</v>
      </c>
      <c r="AH23" s="35">
        <v>867</v>
      </c>
      <c r="AI23" s="35">
        <v>135</v>
      </c>
      <c r="AJ23" s="35">
        <v>127</v>
      </c>
      <c r="AK23" s="35">
        <v>120</v>
      </c>
      <c r="AL23" s="35">
        <v>115</v>
      </c>
      <c r="AM23" s="35">
        <v>110</v>
      </c>
      <c r="AN23" s="135"/>
      <c r="AO23" s="138" t="s">
        <v>6</v>
      </c>
      <c r="AP23" s="138" t="s">
        <v>4193</v>
      </c>
      <c r="AQ23" s="139">
        <v>4004</v>
      </c>
    </row>
    <row r="24" spans="1:43" ht="14.45" customHeight="1">
      <c r="A24" s="162" t="s">
        <v>3</v>
      </c>
      <c r="B24" s="13" t="s">
        <v>119</v>
      </c>
      <c r="C24" s="12">
        <v>7</v>
      </c>
      <c r="D24" s="12">
        <v>5</v>
      </c>
      <c r="E24" s="12">
        <v>1241</v>
      </c>
      <c r="F24" s="12">
        <v>621</v>
      </c>
      <c r="G24" s="12">
        <v>2079</v>
      </c>
      <c r="H24" s="12">
        <v>1077</v>
      </c>
      <c r="I24" s="12">
        <v>3434</v>
      </c>
      <c r="J24" s="12">
        <v>1773</v>
      </c>
      <c r="K24" s="29">
        <v>6761</v>
      </c>
      <c r="L24" s="29">
        <v>3476</v>
      </c>
      <c r="M24" s="12">
        <v>2</v>
      </c>
      <c r="N24" s="12">
        <v>42</v>
      </c>
      <c r="O24" s="12">
        <v>64</v>
      </c>
      <c r="P24" s="12">
        <v>91</v>
      </c>
      <c r="Q24" s="29">
        <v>199</v>
      </c>
      <c r="R24" s="162" t="s">
        <v>3</v>
      </c>
      <c r="S24" s="13" t="s">
        <v>119</v>
      </c>
      <c r="T24" s="29">
        <v>174</v>
      </c>
      <c r="U24" s="12">
        <v>167</v>
      </c>
      <c r="V24" s="12">
        <v>21</v>
      </c>
      <c r="W24" s="12">
        <v>6</v>
      </c>
      <c r="X24" s="29">
        <v>194</v>
      </c>
      <c r="Y24" s="12">
        <v>167</v>
      </c>
      <c r="Z24" s="12">
        <v>37</v>
      </c>
      <c r="AA24" s="29">
        <v>21</v>
      </c>
      <c r="AB24" s="12">
        <v>9</v>
      </c>
      <c r="AC24" s="12">
        <v>92</v>
      </c>
      <c r="AD24" s="162" t="s">
        <v>3</v>
      </c>
      <c r="AE24" s="13" t="s">
        <v>119</v>
      </c>
      <c r="AF24" s="12">
        <v>1655</v>
      </c>
      <c r="AG24" s="12">
        <v>358</v>
      </c>
      <c r="AH24" s="12">
        <v>1237</v>
      </c>
      <c r="AI24" s="12">
        <v>360</v>
      </c>
      <c r="AJ24" s="12">
        <v>109</v>
      </c>
      <c r="AK24" s="12">
        <v>193</v>
      </c>
      <c r="AL24" s="12">
        <v>162</v>
      </c>
      <c r="AM24" s="12">
        <v>155</v>
      </c>
      <c r="AN24" s="135"/>
      <c r="AO24" s="138" t="s">
        <v>3</v>
      </c>
      <c r="AP24" s="138" t="s">
        <v>4194</v>
      </c>
      <c r="AQ24" s="139">
        <v>4129</v>
      </c>
    </row>
    <row r="25" spans="1:43">
      <c r="A25" s="162"/>
      <c r="B25" s="13" t="s">
        <v>120</v>
      </c>
      <c r="C25" s="12">
        <v>557</v>
      </c>
      <c r="D25" s="12">
        <v>300</v>
      </c>
      <c r="E25" s="12">
        <v>1839</v>
      </c>
      <c r="F25" s="12">
        <v>923</v>
      </c>
      <c r="G25" s="12">
        <v>2414</v>
      </c>
      <c r="H25" s="12">
        <v>1256</v>
      </c>
      <c r="I25" s="12">
        <v>2833</v>
      </c>
      <c r="J25" s="12">
        <v>1420</v>
      </c>
      <c r="K25" s="29">
        <v>7643</v>
      </c>
      <c r="L25" s="29">
        <v>3899</v>
      </c>
      <c r="M25" s="12">
        <v>15</v>
      </c>
      <c r="N25" s="12">
        <v>60</v>
      </c>
      <c r="O25" s="12">
        <v>71</v>
      </c>
      <c r="P25" s="12">
        <v>79</v>
      </c>
      <c r="Q25" s="29">
        <v>225</v>
      </c>
      <c r="R25" s="162"/>
      <c r="S25" s="13" t="s">
        <v>120</v>
      </c>
      <c r="T25" s="29">
        <v>217</v>
      </c>
      <c r="U25" s="12">
        <v>211</v>
      </c>
      <c r="V25" s="12">
        <v>168</v>
      </c>
      <c r="W25" s="12">
        <v>3</v>
      </c>
      <c r="X25" s="29">
        <v>227</v>
      </c>
      <c r="Y25" s="12">
        <v>213</v>
      </c>
      <c r="Z25" s="12">
        <v>33</v>
      </c>
      <c r="AA25" s="29">
        <v>48</v>
      </c>
      <c r="AB25" s="12">
        <v>28</v>
      </c>
      <c r="AC25" s="12">
        <v>67</v>
      </c>
      <c r="AD25" s="162"/>
      <c r="AE25" s="13" t="s">
        <v>120</v>
      </c>
      <c r="AF25" s="12">
        <v>3359</v>
      </c>
      <c r="AG25" s="12">
        <v>846</v>
      </c>
      <c r="AH25" s="12">
        <v>1317</v>
      </c>
      <c r="AI25" s="12">
        <v>428</v>
      </c>
      <c r="AJ25" s="12">
        <v>215</v>
      </c>
      <c r="AK25" s="12">
        <v>233</v>
      </c>
      <c r="AL25" s="12">
        <v>210</v>
      </c>
      <c r="AM25" s="12">
        <v>195</v>
      </c>
      <c r="AN25" s="135"/>
      <c r="AO25" s="138" t="s">
        <v>3</v>
      </c>
      <c r="AP25" s="138" t="s">
        <v>4195</v>
      </c>
      <c r="AQ25" s="139">
        <v>5993</v>
      </c>
    </row>
    <row r="26" spans="1:43">
      <c r="A26" s="162"/>
      <c r="B26" s="34" t="s">
        <v>102</v>
      </c>
      <c r="C26" s="35">
        <v>564</v>
      </c>
      <c r="D26" s="35">
        <v>305</v>
      </c>
      <c r="E26" s="35">
        <v>3080</v>
      </c>
      <c r="F26" s="35">
        <v>1544</v>
      </c>
      <c r="G26" s="35">
        <v>4493</v>
      </c>
      <c r="H26" s="35">
        <v>2333</v>
      </c>
      <c r="I26" s="35">
        <v>6267</v>
      </c>
      <c r="J26" s="35">
        <v>3193</v>
      </c>
      <c r="K26" s="35">
        <v>14404</v>
      </c>
      <c r="L26" s="35">
        <v>7375</v>
      </c>
      <c r="M26" s="35">
        <v>17</v>
      </c>
      <c r="N26" s="35">
        <v>102</v>
      </c>
      <c r="O26" s="35">
        <v>135</v>
      </c>
      <c r="P26" s="35">
        <v>170</v>
      </c>
      <c r="Q26" s="35">
        <v>424</v>
      </c>
      <c r="R26" s="162"/>
      <c r="S26" s="34" t="s">
        <v>102</v>
      </c>
      <c r="T26" s="35">
        <v>391</v>
      </c>
      <c r="U26" s="35">
        <v>378</v>
      </c>
      <c r="V26" s="35">
        <v>189</v>
      </c>
      <c r="W26" s="35">
        <v>9</v>
      </c>
      <c r="X26" s="35">
        <v>421</v>
      </c>
      <c r="Y26" s="35">
        <v>380</v>
      </c>
      <c r="Z26" s="35">
        <v>70</v>
      </c>
      <c r="AA26" s="35">
        <v>69</v>
      </c>
      <c r="AB26" s="35">
        <v>37</v>
      </c>
      <c r="AC26" s="35">
        <v>159</v>
      </c>
      <c r="AD26" s="162"/>
      <c r="AE26" s="34" t="s">
        <v>102</v>
      </c>
      <c r="AF26" s="35">
        <v>5014</v>
      </c>
      <c r="AG26" s="35">
        <v>1204</v>
      </c>
      <c r="AH26" s="35">
        <v>2554</v>
      </c>
      <c r="AI26" s="35">
        <v>788</v>
      </c>
      <c r="AJ26" s="35">
        <v>324</v>
      </c>
      <c r="AK26" s="35">
        <v>426</v>
      </c>
      <c r="AL26" s="35">
        <v>372</v>
      </c>
      <c r="AM26" s="35">
        <v>350</v>
      </c>
      <c r="AN26" s="135"/>
      <c r="AO26" s="138" t="s">
        <v>3</v>
      </c>
      <c r="AP26" s="138" t="s">
        <v>4196</v>
      </c>
      <c r="AQ26" s="139">
        <v>10122</v>
      </c>
    </row>
    <row r="27" spans="1:43" ht="14.45" customHeight="1">
      <c r="A27" s="162" t="s">
        <v>129</v>
      </c>
      <c r="B27" s="13" t="s">
        <v>119</v>
      </c>
      <c r="C27" s="12">
        <v>0</v>
      </c>
      <c r="D27" s="12">
        <v>0</v>
      </c>
      <c r="E27" s="12">
        <v>220</v>
      </c>
      <c r="F27" s="12">
        <v>125</v>
      </c>
      <c r="G27" s="12">
        <v>495</v>
      </c>
      <c r="H27" s="12">
        <v>269</v>
      </c>
      <c r="I27" s="12">
        <v>597</v>
      </c>
      <c r="J27" s="12">
        <v>318</v>
      </c>
      <c r="K27" s="29">
        <v>1312</v>
      </c>
      <c r="L27" s="29">
        <v>712</v>
      </c>
      <c r="M27" s="12">
        <v>1</v>
      </c>
      <c r="N27" s="12">
        <v>11</v>
      </c>
      <c r="O27" s="12">
        <v>18</v>
      </c>
      <c r="P27" s="12">
        <v>21</v>
      </c>
      <c r="Q27" s="29">
        <v>51</v>
      </c>
      <c r="R27" s="162" t="s">
        <v>129</v>
      </c>
      <c r="S27" s="13" t="s">
        <v>119</v>
      </c>
      <c r="T27" s="29">
        <v>45</v>
      </c>
      <c r="U27" s="12">
        <v>44</v>
      </c>
      <c r="V27" s="12">
        <v>2</v>
      </c>
      <c r="W27" s="12">
        <v>0</v>
      </c>
      <c r="X27" s="29">
        <v>45</v>
      </c>
      <c r="Y27" s="12">
        <v>42</v>
      </c>
      <c r="Z27" s="12">
        <v>15</v>
      </c>
      <c r="AA27" s="29">
        <v>0</v>
      </c>
      <c r="AB27" s="12">
        <v>0</v>
      </c>
      <c r="AC27" s="12">
        <v>23</v>
      </c>
      <c r="AD27" s="162" t="s">
        <v>129</v>
      </c>
      <c r="AE27" s="13" t="s">
        <v>119</v>
      </c>
      <c r="AF27" s="12">
        <v>570</v>
      </c>
      <c r="AG27" s="12">
        <v>271</v>
      </c>
      <c r="AH27" s="12">
        <v>283</v>
      </c>
      <c r="AI27" s="12">
        <v>14</v>
      </c>
      <c r="AJ27" s="12">
        <v>21</v>
      </c>
      <c r="AK27" s="12">
        <v>43</v>
      </c>
      <c r="AL27" s="12">
        <v>35</v>
      </c>
      <c r="AM27" s="12">
        <v>34</v>
      </c>
      <c r="AN27" s="135"/>
      <c r="AO27" s="138" t="s">
        <v>129</v>
      </c>
      <c r="AP27" s="138" t="s">
        <v>4197</v>
      </c>
      <c r="AQ27" s="139">
        <v>1136</v>
      </c>
    </row>
    <row r="28" spans="1:43">
      <c r="A28" s="162"/>
      <c r="B28" s="13" t="s">
        <v>120</v>
      </c>
      <c r="C28" s="12">
        <v>122</v>
      </c>
      <c r="D28" s="12">
        <v>64</v>
      </c>
      <c r="E28" s="12">
        <v>300</v>
      </c>
      <c r="F28" s="12">
        <v>155</v>
      </c>
      <c r="G28" s="12">
        <v>513</v>
      </c>
      <c r="H28" s="12">
        <v>258</v>
      </c>
      <c r="I28" s="12">
        <v>745</v>
      </c>
      <c r="J28" s="12">
        <v>366</v>
      </c>
      <c r="K28" s="29">
        <v>1680</v>
      </c>
      <c r="L28" s="29">
        <v>843</v>
      </c>
      <c r="M28" s="12">
        <v>3</v>
      </c>
      <c r="N28" s="12">
        <v>8</v>
      </c>
      <c r="O28" s="12">
        <v>11</v>
      </c>
      <c r="P28" s="12">
        <v>16</v>
      </c>
      <c r="Q28" s="29">
        <v>38</v>
      </c>
      <c r="R28" s="162"/>
      <c r="S28" s="13" t="s">
        <v>120</v>
      </c>
      <c r="T28" s="29">
        <v>42</v>
      </c>
      <c r="U28" s="12">
        <v>42</v>
      </c>
      <c r="V28" s="12">
        <v>15</v>
      </c>
      <c r="W28" s="12">
        <v>0</v>
      </c>
      <c r="X28" s="29">
        <v>56</v>
      </c>
      <c r="Y28" s="12">
        <v>55</v>
      </c>
      <c r="Z28" s="12">
        <v>14</v>
      </c>
      <c r="AA28" s="29">
        <v>5</v>
      </c>
      <c r="AB28" s="12">
        <v>2</v>
      </c>
      <c r="AC28" s="12">
        <v>13</v>
      </c>
      <c r="AD28" s="162"/>
      <c r="AE28" s="13" t="s">
        <v>120</v>
      </c>
      <c r="AF28" s="12">
        <v>1173</v>
      </c>
      <c r="AG28" s="12">
        <v>548</v>
      </c>
      <c r="AH28" s="12">
        <v>98</v>
      </c>
      <c r="AI28" s="12">
        <v>53</v>
      </c>
      <c r="AJ28" s="12">
        <v>57</v>
      </c>
      <c r="AK28" s="12">
        <v>49</v>
      </c>
      <c r="AL28" s="12">
        <v>42</v>
      </c>
      <c r="AM28" s="12">
        <v>30</v>
      </c>
      <c r="AN28" s="135"/>
      <c r="AO28" s="138" t="s">
        <v>129</v>
      </c>
      <c r="AP28" s="138" t="s">
        <v>4198</v>
      </c>
      <c r="AQ28" s="139">
        <v>1369</v>
      </c>
    </row>
    <row r="29" spans="1:43">
      <c r="A29" s="162"/>
      <c r="B29" s="34" t="s">
        <v>102</v>
      </c>
      <c r="C29" s="35">
        <v>122</v>
      </c>
      <c r="D29" s="35">
        <v>64</v>
      </c>
      <c r="E29" s="35">
        <v>520</v>
      </c>
      <c r="F29" s="35">
        <v>280</v>
      </c>
      <c r="G29" s="35">
        <v>1008</v>
      </c>
      <c r="H29" s="35">
        <v>527</v>
      </c>
      <c r="I29" s="35">
        <v>1342</v>
      </c>
      <c r="J29" s="35">
        <v>684</v>
      </c>
      <c r="K29" s="35">
        <v>2992</v>
      </c>
      <c r="L29" s="35">
        <v>1555</v>
      </c>
      <c r="M29" s="35">
        <v>4</v>
      </c>
      <c r="N29" s="35">
        <v>19</v>
      </c>
      <c r="O29" s="35">
        <v>29</v>
      </c>
      <c r="P29" s="35">
        <v>37</v>
      </c>
      <c r="Q29" s="35">
        <v>89</v>
      </c>
      <c r="R29" s="162"/>
      <c r="S29" s="34" t="s">
        <v>102</v>
      </c>
      <c r="T29" s="35">
        <v>87</v>
      </c>
      <c r="U29" s="35">
        <v>86</v>
      </c>
      <c r="V29" s="35">
        <v>17</v>
      </c>
      <c r="W29" s="35">
        <v>0</v>
      </c>
      <c r="X29" s="35">
        <v>101</v>
      </c>
      <c r="Y29" s="35">
        <v>97</v>
      </c>
      <c r="Z29" s="35">
        <v>29</v>
      </c>
      <c r="AA29" s="35">
        <v>5</v>
      </c>
      <c r="AB29" s="35">
        <v>2</v>
      </c>
      <c r="AC29" s="35">
        <v>36</v>
      </c>
      <c r="AD29" s="162"/>
      <c r="AE29" s="34" t="s">
        <v>102</v>
      </c>
      <c r="AF29" s="35">
        <v>1743</v>
      </c>
      <c r="AG29" s="35">
        <v>819</v>
      </c>
      <c r="AH29" s="35">
        <v>381</v>
      </c>
      <c r="AI29" s="35">
        <v>67</v>
      </c>
      <c r="AJ29" s="35">
        <v>78</v>
      </c>
      <c r="AK29" s="35">
        <v>92</v>
      </c>
      <c r="AL29" s="35">
        <v>77</v>
      </c>
      <c r="AM29" s="35">
        <v>64</v>
      </c>
      <c r="AN29" s="135"/>
      <c r="AO29" s="138" t="s">
        <v>129</v>
      </c>
      <c r="AP29" s="138" t="s">
        <v>4199</v>
      </c>
      <c r="AQ29" s="139">
        <v>2505</v>
      </c>
    </row>
    <row r="30" spans="1:43">
      <c r="A30" s="162" t="s">
        <v>130</v>
      </c>
      <c r="B30" s="13" t="s">
        <v>119</v>
      </c>
      <c r="C30" s="12">
        <v>56</v>
      </c>
      <c r="D30" s="12">
        <v>30</v>
      </c>
      <c r="E30" s="12">
        <v>597</v>
      </c>
      <c r="F30" s="12">
        <v>318</v>
      </c>
      <c r="G30" s="12">
        <v>679</v>
      </c>
      <c r="H30" s="12">
        <v>356</v>
      </c>
      <c r="I30" s="12">
        <v>853</v>
      </c>
      <c r="J30" s="12">
        <v>436</v>
      </c>
      <c r="K30" s="29">
        <v>2185</v>
      </c>
      <c r="L30" s="29">
        <v>1140</v>
      </c>
      <c r="M30" s="12">
        <v>7</v>
      </c>
      <c r="N30" s="12">
        <v>37</v>
      </c>
      <c r="O30" s="12">
        <v>36</v>
      </c>
      <c r="P30" s="12">
        <v>42</v>
      </c>
      <c r="Q30" s="29">
        <v>122</v>
      </c>
      <c r="R30" s="162" t="s">
        <v>130</v>
      </c>
      <c r="S30" s="13" t="s">
        <v>119</v>
      </c>
      <c r="T30" s="29">
        <v>92</v>
      </c>
      <c r="U30" s="12">
        <v>84</v>
      </c>
      <c r="V30" s="12">
        <v>23</v>
      </c>
      <c r="W30" s="12">
        <v>2</v>
      </c>
      <c r="X30" s="29">
        <v>95</v>
      </c>
      <c r="Y30" s="12">
        <v>92</v>
      </c>
      <c r="Z30" s="12">
        <v>75</v>
      </c>
      <c r="AA30" s="29">
        <v>7</v>
      </c>
      <c r="AB30" s="12">
        <v>6</v>
      </c>
      <c r="AC30" s="12">
        <v>44</v>
      </c>
      <c r="AD30" s="162" t="s">
        <v>130</v>
      </c>
      <c r="AE30" s="13" t="s">
        <v>119</v>
      </c>
      <c r="AF30" s="12">
        <v>1107</v>
      </c>
      <c r="AG30" s="12">
        <v>372</v>
      </c>
      <c r="AH30" s="12">
        <v>363</v>
      </c>
      <c r="AI30" s="12">
        <v>112</v>
      </c>
      <c r="AJ30" s="12">
        <v>58</v>
      </c>
      <c r="AK30" s="12">
        <v>105</v>
      </c>
      <c r="AL30" s="12">
        <v>83</v>
      </c>
      <c r="AM30" s="12">
        <v>83</v>
      </c>
      <c r="AN30" s="135"/>
      <c r="AO30" s="138" t="s">
        <v>130</v>
      </c>
      <c r="AP30" s="138" t="s">
        <v>4200</v>
      </c>
      <c r="AQ30" s="139">
        <v>1833</v>
      </c>
    </row>
    <row r="31" spans="1:43">
      <c r="A31" s="162"/>
      <c r="B31" s="13" t="s">
        <v>120</v>
      </c>
      <c r="C31" s="12">
        <v>619</v>
      </c>
      <c r="D31" s="12">
        <v>301</v>
      </c>
      <c r="E31" s="12">
        <v>4117</v>
      </c>
      <c r="F31" s="12">
        <v>2104</v>
      </c>
      <c r="G31" s="12">
        <v>4716</v>
      </c>
      <c r="H31" s="12">
        <v>2396</v>
      </c>
      <c r="I31" s="12">
        <v>5915</v>
      </c>
      <c r="J31" s="12">
        <v>2961</v>
      </c>
      <c r="K31" s="29">
        <v>15367</v>
      </c>
      <c r="L31" s="29">
        <v>7762</v>
      </c>
      <c r="M31" s="12">
        <v>55</v>
      </c>
      <c r="N31" s="12">
        <v>183</v>
      </c>
      <c r="O31" s="12">
        <v>189</v>
      </c>
      <c r="P31" s="12">
        <v>203</v>
      </c>
      <c r="Q31" s="29">
        <v>630</v>
      </c>
      <c r="R31" s="162"/>
      <c r="S31" s="13" t="s">
        <v>120</v>
      </c>
      <c r="T31" s="29">
        <v>545</v>
      </c>
      <c r="U31" s="12">
        <v>532</v>
      </c>
      <c r="V31" s="12">
        <v>461</v>
      </c>
      <c r="W31" s="12">
        <v>9</v>
      </c>
      <c r="X31" s="29">
        <v>660</v>
      </c>
      <c r="Y31" s="12">
        <v>640</v>
      </c>
      <c r="Z31" s="12">
        <v>411</v>
      </c>
      <c r="AA31" s="29">
        <v>234</v>
      </c>
      <c r="AB31" s="12">
        <v>173</v>
      </c>
      <c r="AC31" s="12">
        <v>175</v>
      </c>
      <c r="AD31" s="162"/>
      <c r="AE31" s="13" t="s">
        <v>120</v>
      </c>
      <c r="AF31" s="12">
        <v>9136</v>
      </c>
      <c r="AG31" s="12">
        <v>2900</v>
      </c>
      <c r="AH31" s="12">
        <v>2329</v>
      </c>
      <c r="AI31" s="12">
        <v>874</v>
      </c>
      <c r="AJ31" s="12">
        <v>537</v>
      </c>
      <c r="AK31" s="12">
        <v>632</v>
      </c>
      <c r="AL31" s="12">
        <v>527</v>
      </c>
      <c r="AM31" s="12">
        <v>465</v>
      </c>
      <c r="AN31" s="135"/>
      <c r="AO31" s="138" t="s">
        <v>130</v>
      </c>
      <c r="AP31" s="138" t="s">
        <v>4201</v>
      </c>
      <c r="AQ31" s="139">
        <v>13794</v>
      </c>
    </row>
    <row r="32" spans="1:43">
      <c r="A32" s="162"/>
      <c r="B32" s="34" t="s">
        <v>102</v>
      </c>
      <c r="C32" s="35">
        <v>675</v>
      </c>
      <c r="D32" s="35">
        <v>331</v>
      </c>
      <c r="E32" s="35">
        <v>4714</v>
      </c>
      <c r="F32" s="35">
        <v>2422</v>
      </c>
      <c r="G32" s="35">
        <v>5395</v>
      </c>
      <c r="H32" s="35">
        <v>2752</v>
      </c>
      <c r="I32" s="35">
        <v>6768</v>
      </c>
      <c r="J32" s="35">
        <v>3397</v>
      </c>
      <c r="K32" s="35">
        <v>17552</v>
      </c>
      <c r="L32" s="35">
        <v>8902</v>
      </c>
      <c r="M32" s="35">
        <v>62</v>
      </c>
      <c r="N32" s="35">
        <v>220</v>
      </c>
      <c r="O32" s="35">
        <v>225</v>
      </c>
      <c r="P32" s="35">
        <v>245</v>
      </c>
      <c r="Q32" s="35">
        <v>752</v>
      </c>
      <c r="R32" s="162"/>
      <c r="S32" s="34" t="s">
        <v>102</v>
      </c>
      <c r="T32" s="35">
        <v>637</v>
      </c>
      <c r="U32" s="35">
        <v>616</v>
      </c>
      <c r="V32" s="35">
        <v>484</v>
      </c>
      <c r="W32" s="35">
        <v>11</v>
      </c>
      <c r="X32" s="35">
        <v>755</v>
      </c>
      <c r="Y32" s="35">
        <v>732</v>
      </c>
      <c r="Z32" s="35">
        <v>486</v>
      </c>
      <c r="AA32" s="35">
        <v>241</v>
      </c>
      <c r="AB32" s="35">
        <v>179</v>
      </c>
      <c r="AC32" s="35">
        <v>219</v>
      </c>
      <c r="AD32" s="162"/>
      <c r="AE32" s="34" t="s">
        <v>102</v>
      </c>
      <c r="AF32" s="35">
        <v>10243</v>
      </c>
      <c r="AG32" s="35">
        <v>3272</v>
      </c>
      <c r="AH32" s="35">
        <v>2692</v>
      </c>
      <c r="AI32" s="35">
        <v>986</v>
      </c>
      <c r="AJ32" s="35">
        <v>595</v>
      </c>
      <c r="AK32" s="35">
        <v>737</v>
      </c>
      <c r="AL32" s="35">
        <v>610</v>
      </c>
      <c r="AM32" s="35">
        <v>548</v>
      </c>
      <c r="AN32" s="135"/>
      <c r="AO32" s="138" t="s">
        <v>130</v>
      </c>
      <c r="AP32" s="138" t="s">
        <v>4202</v>
      </c>
      <c r="AQ32" s="139">
        <v>15627</v>
      </c>
    </row>
    <row r="33" spans="1:43">
      <c r="A33" s="162" t="s">
        <v>131</v>
      </c>
      <c r="B33" s="13" t="s">
        <v>119</v>
      </c>
      <c r="C33" s="12">
        <v>5</v>
      </c>
      <c r="D33" s="12">
        <v>3</v>
      </c>
      <c r="E33" s="12">
        <v>83</v>
      </c>
      <c r="F33" s="12">
        <v>43</v>
      </c>
      <c r="G33" s="12">
        <v>294</v>
      </c>
      <c r="H33" s="12">
        <v>142</v>
      </c>
      <c r="I33" s="12">
        <v>433</v>
      </c>
      <c r="J33" s="12">
        <v>214</v>
      </c>
      <c r="K33" s="29">
        <v>815</v>
      </c>
      <c r="L33" s="29">
        <v>402</v>
      </c>
      <c r="M33" s="12">
        <v>1</v>
      </c>
      <c r="N33" s="12">
        <v>8</v>
      </c>
      <c r="O33" s="12">
        <v>20</v>
      </c>
      <c r="P33" s="12">
        <v>22</v>
      </c>
      <c r="Q33" s="29">
        <v>51</v>
      </c>
      <c r="R33" s="162" t="s">
        <v>131</v>
      </c>
      <c r="S33" s="13" t="s">
        <v>119</v>
      </c>
      <c r="T33" s="29">
        <v>44</v>
      </c>
      <c r="U33" s="12">
        <v>34</v>
      </c>
      <c r="V33" s="12">
        <v>0</v>
      </c>
      <c r="W33" s="12">
        <v>3</v>
      </c>
      <c r="X33" s="29">
        <v>38</v>
      </c>
      <c r="Y33" s="12">
        <v>32</v>
      </c>
      <c r="Z33" s="12">
        <v>13</v>
      </c>
      <c r="AA33" s="29">
        <v>4</v>
      </c>
      <c r="AB33" s="12">
        <v>2</v>
      </c>
      <c r="AC33" s="12">
        <v>23</v>
      </c>
      <c r="AD33" s="162" t="s">
        <v>131</v>
      </c>
      <c r="AE33" s="13" t="s">
        <v>119</v>
      </c>
      <c r="AF33" s="12">
        <v>256</v>
      </c>
      <c r="AG33" s="12">
        <v>68</v>
      </c>
      <c r="AH33" s="12">
        <v>164</v>
      </c>
      <c r="AI33" s="12">
        <v>83</v>
      </c>
      <c r="AJ33" s="12">
        <v>19</v>
      </c>
      <c r="AK33" s="12">
        <v>50</v>
      </c>
      <c r="AL33" s="12">
        <v>28</v>
      </c>
      <c r="AM33" s="12">
        <v>24</v>
      </c>
      <c r="AN33" s="135"/>
      <c r="AO33" s="138" t="s">
        <v>131</v>
      </c>
      <c r="AP33" s="138" t="s">
        <v>4203</v>
      </c>
      <c r="AQ33" s="139">
        <v>584</v>
      </c>
    </row>
    <row r="34" spans="1:43">
      <c r="A34" s="162"/>
      <c r="B34" s="13" t="s">
        <v>120</v>
      </c>
      <c r="C34" s="12">
        <v>22</v>
      </c>
      <c r="D34" s="12">
        <v>10</v>
      </c>
      <c r="E34" s="12">
        <v>161</v>
      </c>
      <c r="F34" s="12">
        <v>71</v>
      </c>
      <c r="G34" s="12">
        <v>229</v>
      </c>
      <c r="H34" s="12">
        <v>108</v>
      </c>
      <c r="I34" s="12">
        <v>358</v>
      </c>
      <c r="J34" s="12">
        <v>166</v>
      </c>
      <c r="K34" s="29">
        <v>770</v>
      </c>
      <c r="L34" s="29">
        <v>355</v>
      </c>
      <c r="M34" s="12">
        <v>2</v>
      </c>
      <c r="N34" s="12">
        <v>8</v>
      </c>
      <c r="O34" s="12">
        <v>8</v>
      </c>
      <c r="P34" s="12">
        <v>9</v>
      </c>
      <c r="Q34" s="29">
        <v>27</v>
      </c>
      <c r="R34" s="162"/>
      <c r="S34" s="13" t="s">
        <v>120</v>
      </c>
      <c r="T34" s="29">
        <v>22</v>
      </c>
      <c r="U34" s="12">
        <v>22</v>
      </c>
      <c r="V34" s="12">
        <v>5</v>
      </c>
      <c r="W34" s="12">
        <v>0</v>
      </c>
      <c r="X34" s="29">
        <v>31</v>
      </c>
      <c r="Y34" s="12">
        <v>30</v>
      </c>
      <c r="Z34" s="12">
        <v>14</v>
      </c>
      <c r="AA34" s="29">
        <v>2</v>
      </c>
      <c r="AB34" s="12">
        <v>1</v>
      </c>
      <c r="AC34" s="12">
        <v>9</v>
      </c>
      <c r="AD34" s="162"/>
      <c r="AE34" s="13" t="s">
        <v>120</v>
      </c>
      <c r="AF34" s="12">
        <v>300</v>
      </c>
      <c r="AG34" s="12">
        <v>146</v>
      </c>
      <c r="AH34" s="12">
        <v>93</v>
      </c>
      <c r="AI34" s="12">
        <v>16</v>
      </c>
      <c r="AJ34" s="12">
        <v>31</v>
      </c>
      <c r="AK34" s="12">
        <v>19</v>
      </c>
      <c r="AL34" s="12">
        <v>22</v>
      </c>
      <c r="AM34" s="12">
        <v>21</v>
      </c>
      <c r="AN34" s="135"/>
      <c r="AO34" s="138" t="s">
        <v>131</v>
      </c>
      <c r="AP34" s="138" t="s">
        <v>4204</v>
      </c>
      <c r="AQ34" s="139">
        <v>486</v>
      </c>
    </row>
    <row r="35" spans="1:43">
      <c r="A35" s="162"/>
      <c r="B35" s="34" t="s">
        <v>102</v>
      </c>
      <c r="C35" s="35">
        <v>27</v>
      </c>
      <c r="D35" s="35">
        <v>13</v>
      </c>
      <c r="E35" s="35">
        <v>244</v>
      </c>
      <c r="F35" s="35">
        <v>114</v>
      </c>
      <c r="G35" s="35">
        <v>523</v>
      </c>
      <c r="H35" s="35">
        <v>250</v>
      </c>
      <c r="I35" s="35">
        <v>791</v>
      </c>
      <c r="J35" s="35">
        <v>380</v>
      </c>
      <c r="K35" s="35">
        <v>1585</v>
      </c>
      <c r="L35" s="35">
        <v>757</v>
      </c>
      <c r="M35" s="35">
        <v>3</v>
      </c>
      <c r="N35" s="35">
        <v>16</v>
      </c>
      <c r="O35" s="35">
        <v>28</v>
      </c>
      <c r="P35" s="35">
        <v>31</v>
      </c>
      <c r="Q35" s="35">
        <v>78</v>
      </c>
      <c r="R35" s="162"/>
      <c r="S35" s="34" t="s">
        <v>102</v>
      </c>
      <c r="T35" s="35">
        <v>66</v>
      </c>
      <c r="U35" s="35">
        <v>56</v>
      </c>
      <c r="V35" s="35">
        <v>5</v>
      </c>
      <c r="W35" s="35">
        <v>3</v>
      </c>
      <c r="X35" s="35">
        <v>69</v>
      </c>
      <c r="Y35" s="35">
        <v>62</v>
      </c>
      <c r="Z35" s="35">
        <v>27</v>
      </c>
      <c r="AA35" s="35">
        <v>6</v>
      </c>
      <c r="AB35" s="35">
        <v>3</v>
      </c>
      <c r="AC35" s="35">
        <v>32</v>
      </c>
      <c r="AD35" s="162"/>
      <c r="AE35" s="34" t="s">
        <v>102</v>
      </c>
      <c r="AF35" s="35">
        <v>556</v>
      </c>
      <c r="AG35" s="35">
        <v>214</v>
      </c>
      <c r="AH35" s="35">
        <v>257</v>
      </c>
      <c r="AI35" s="35">
        <v>99</v>
      </c>
      <c r="AJ35" s="35">
        <v>50</v>
      </c>
      <c r="AK35" s="35">
        <v>69</v>
      </c>
      <c r="AL35" s="35">
        <v>50</v>
      </c>
      <c r="AM35" s="35">
        <v>45</v>
      </c>
      <c r="AN35" s="135"/>
      <c r="AO35" s="138" t="s">
        <v>131</v>
      </c>
      <c r="AP35" s="138" t="s">
        <v>4205</v>
      </c>
      <c r="AQ35" s="139">
        <v>1070</v>
      </c>
    </row>
    <row r="36" spans="1:43">
      <c r="A36" s="162" t="s">
        <v>132</v>
      </c>
      <c r="B36" s="13" t="s">
        <v>119</v>
      </c>
      <c r="C36" s="12">
        <v>4</v>
      </c>
      <c r="D36" s="12">
        <v>1</v>
      </c>
      <c r="E36" s="12">
        <v>476</v>
      </c>
      <c r="F36" s="12">
        <v>237</v>
      </c>
      <c r="G36" s="12">
        <v>548</v>
      </c>
      <c r="H36" s="12">
        <v>278</v>
      </c>
      <c r="I36" s="12">
        <v>1032</v>
      </c>
      <c r="J36" s="12">
        <v>546</v>
      </c>
      <c r="K36" s="29">
        <v>2060</v>
      </c>
      <c r="L36" s="29">
        <v>1062</v>
      </c>
      <c r="M36" s="12">
        <v>1</v>
      </c>
      <c r="N36" s="12">
        <v>33</v>
      </c>
      <c r="O36" s="12">
        <v>36</v>
      </c>
      <c r="P36" s="12">
        <v>45</v>
      </c>
      <c r="Q36" s="29">
        <v>115</v>
      </c>
      <c r="R36" s="162" t="s">
        <v>132</v>
      </c>
      <c r="S36" s="13" t="s">
        <v>119</v>
      </c>
      <c r="T36" s="29">
        <v>65</v>
      </c>
      <c r="U36" s="12">
        <v>55</v>
      </c>
      <c r="V36" s="12">
        <v>12</v>
      </c>
      <c r="W36" s="12">
        <v>2</v>
      </c>
      <c r="X36" s="29">
        <v>70</v>
      </c>
      <c r="Y36" s="12">
        <v>63</v>
      </c>
      <c r="Z36" s="12">
        <v>30</v>
      </c>
      <c r="AA36" s="29">
        <v>7</v>
      </c>
      <c r="AB36" s="12">
        <v>5</v>
      </c>
      <c r="AC36" s="12">
        <v>46</v>
      </c>
      <c r="AD36" s="162" t="s">
        <v>132</v>
      </c>
      <c r="AE36" s="13" t="s">
        <v>119</v>
      </c>
      <c r="AF36" s="12">
        <v>865</v>
      </c>
      <c r="AG36" s="12">
        <v>480</v>
      </c>
      <c r="AH36" s="12">
        <v>451</v>
      </c>
      <c r="AI36" s="12">
        <v>116</v>
      </c>
      <c r="AJ36" s="12">
        <v>40</v>
      </c>
      <c r="AK36" s="12">
        <v>71</v>
      </c>
      <c r="AL36" s="12">
        <v>60</v>
      </c>
      <c r="AM36" s="12">
        <v>58</v>
      </c>
      <c r="AN36" s="135"/>
      <c r="AO36" s="138" t="s">
        <v>132</v>
      </c>
      <c r="AP36" s="138" t="s">
        <v>4206</v>
      </c>
      <c r="AQ36" s="139">
        <v>1767</v>
      </c>
    </row>
    <row r="37" spans="1:43">
      <c r="A37" s="162"/>
      <c r="B37" s="13" t="s">
        <v>120</v>
      </c>
      <c r="C37" s="12">
        <v>348</v>
      </c>
      <c r="D37" s="12">
        <v>180</v>
      </c>
      <c r="E37" s="12">
        <v>2182</v>
      </c>
      <c r="F37" s="12">
        <v>1148</v>
      </c>
      <c r="G37" s="12">
        <v>2984</v>
      </c>
      <c r="H37" s="12">
        <v>1554</v>
      </c>
      <c r="I37" s="12">
        <v>4216</v>
      </c>
      <c r="J37" s="12">
        <v>2107</v>
      </c>
      <c r="K37" s="29">
        <v>9730</v>
      </c>
      <c r="L37" s="29">
        <v>4989</v>
      </c>
      <c r="M37" s="12">
        <v>33</v>
      </c>
      <c r="N37" s="12">
        <v>110</v>
      </c>
      <c r="O37" s="12">
        <v>115</v>
      </c>
      <c r="P37" s="12">
        <v>140</v>
      </c>
      <c r="Q37" s="29">
        <v>398</v>
      </c>
      <c r="R37" s="162"/>
      <c r="S37" s="13" t="s">
        <v>120</v>
      </c>
      <c r="T37" s="29">
        <v>313</v>
      </c>
      <c r="U37" s="12">
        <v>307</v>
      </c>
      <c r="V37" s="12">
        <v>246</v>
      </c>
      <c r="W37" s="12">
        <v>4</v>
      </c>
      <c r="X37" s="29">
        <v>377</v>
      </c>
      <c r="Y37" s="12">
        <v>354</v>
      </c>
      <c r="Z37" s="12">
        <v>191</v>
      </c>
      <c r="AA37" s="29">
        <v>86</v>
      </c>
      <c r="AB37" s="12">
        <v>55</v>
      </c>
      <c r="AC37" s="12">
        <v>124</v>
      </c>
      <c r="AD37" s="162"/>
      <c r="AE37" s="13" t="s">
        <v>120</v>
      </c>
      <c r="AF37" s="12">
        <v>5855</v>
      </c>
      <c r="AG37" s="12">
        <v>1957</v>
      </c>
      <c r="AH37" s="12">
        <v>1639</v>
      </c>
      <c r="AI37" s="12">
        <v>578</v>
      </c>
      <c r="AJ37" s="12">
        <v>331</v>
      </c>
      <c r="AK37" s="12">
        <v>390</v>
      </c>
      <c r="AL37" s="12">
        <v>321</v>
      </c>
      <c r="AM37" s="12">
        <v>291</v>
      </c>
      <c r="AN37" s="135"/>
      <c r="AO37" s="138" t="s">
        <v>132</v>
      </c>
      <c r="AP37" s="138" t="s">
        <v>4207</v>
      </c>
      <c r="AQ37" s="139">
        <v>9133</v>
      </c>
    </row>
    <row r="38" spans="1:43">
      <c r="A38" s="162"/>
      <c r="B38" s="34" t="s">
        <v>102</v>
      </c>
      <c r="C38" s="35">
        <v>352</v>
      </c>
      <c r="D38" s="35">
        <v>181</v>
      </c>
      <c r="E38" s="35">
        <v>2658</v>
      </c>
      <c r="F38" s="35">
        <v>1385</v>
      </c>
      <c r="G38" s="35">
        <v>3532</v>
      </c>
      <c r="H38" s="35">
        <v>1832</v>
      </c>
      <c r="I38" s="35">
        <v>5248</v>
      </c>
      <c r="J38" s="35">
        <v>2653</v>
      </c>
      <c r="K38" s="35">
        <v>11790</v>
      </c>
      <c r="L38" s="35">
        <v>6051</v>
      </c>
      <c r="M38" s="35">
        <v>34</v>
      </c>
      <c r="N38" s="35">
        <v>143</v>
      </c>
      <c r="O38" s="35">
        <v>151</v>
      </c>
      <c r="P38" s="35">
        <v>185</v>
      </c>
      <c r="Q38" s="35">
        <v>513</v>
      </c>
      <c r="R38" s="162"/>
      <c r="S38" s="34" t="s">
        <v>102</v>
      </c>
      <c r="T38" s="35">
        <v>378</v>
      </c>
      <c r="U38" s="35">
        <v>362</v>
      </c>
      <c r="V38" s="35">
        <v>258</v>
      </c>
      <c r="W38" s="35">
        <v>6</v>
      </c>
      <c r="X38" s="35">
        <v>447</v>
      </c>
      <c r="Y38" s="35">
        <v>417</v>
      </c>
      <c r="Z38" s="35">
        <v>221</v>
      </c>
      <c r="AA38" s="35">
        <v>93</v>
      </c>
      <c r="AB38" s="35">
        <v>60</v>
      </c>
      <c r="AC38" s="35">
        <v>170</v>
      </c>
      <c r="AD38" s="162"/>
      <c r="AE38" s="34" t="s">
        <v>102</v>
      </c>
      <c r="AF38" s="35">
        <v>6720</v>
      </c>
      <c r="AG38" s="35">
        <v>2437</v>
      </c>
      <c r="AH38" s="35">
        <v>2090</v>
      </c>
      <c r="AI38" s="35">
        <v>694</v>
      </c>
      <c r="AJ38" s="35">
        <v>371</v>
      </c>
      <c r="AK38" s="35">
        <v>461</v>
      </c>
      <c r="AL38" s="35">
        <v>381</v>
      </c>
      <c r="AM38" s="35">
        <v>349</v>
      </c>
      <c r="AN38" s="135"/>
      <c r="AO38" s="138" t="s">
        <v>132</v>
      </c>
      <c r="AP38" s="138" t="s">
        <v>4208</v>
      </c>
      <c r="AQ38" s="139">
        <v>10900</v>
      </c>
    </row>
    <row r="39" spans="1:43">
      <c r="A39" s="163" t="s">
        <v>443</v>
      </c>
      <c r="B39" s="163"/>
      <c r="C39" s="163"/>
      <c r="D39" s="163"/>
      <c r="E39" s="163"/>
      <c r="F39" s="163"/>
      <c r="G39" s="163"/>
      <c r="H39" s="163"/>
      <c r="I39" s="163"/>
      <c r="J39" s="163"/>
      <c r="K39" s="163"/>
      <c r="L39" s="163"/>
      <c r="M39" s="163"/>
      <c r="N39" s="163"/>
      <c r="O39" s="163"/>
      <c r="P39" s="163"/>
      <c r="Q39" s="163"/>
      <c r="R39" s="163" t="s">
        <v>444</v>
      </c>
      <c r="S39" s="163"/>
      <c r="T39" s="163"/>
      <c r="U39" s="163"/>
      <c r="V39" s="163"/>
      <c r="W39" s="163"/>
      <c r="X39" s="163"/>
      <c r="Y39" s="163"/>
      <c r="Z39" s="163"/>
      <c r="AA39" s="163"/>
      <c r="AB39" s="163"/>
      <c r="AC39" s="163"/>
      <c r="AD39" s="163" t="s">
        <v>445</v>
      </c>
      <c r="AE39" s="163"/>
      <c r="AF39" s="163"/>
      <c r="AG39" s="163"/>
      <c r="AH39" s="163"/>
      <c r="AI39" s="163"/>
      <c r="AJ39" s="163"/>
      <c r="AK39" s="163"/>
      <c r="AL39" s="163"/>
      <c r="AM39" s="163"/>
      <c r="AN39" s="135"/>
      <c r="AO39" s="138" t="s">
        <v>443</v>
      </c>
      <c r="AP39" s="138" t="s">
        <v>443</v>
      </c>
      <c r="AQ39" s="139">
        <v>0</v>
      </c>
    </row>
    <row r="40" spans="1:43">
      <c r="A40" s="163" t="s">
        <v>4174</v>
      </c>
      <c r="B40" s="163"/>
      <c r="C40" s="163"/>
      <c r="D40" s="163"/>
      <c r="E40" s="163"/>
      <c r="F40" s="163"/>
      <c r="G40" s="163"/>
      <c r="H40" s="163"/>
      <c r="I40" s="163"/>
      <c r="J40" s="163"/>
      <c r="K40" s="163"/>
      <c r="L40" s="163"/>
      <c r="M40" s="163"/>
      <c r="N40" s="163"/>
      <c r="O40" s="163"/>
      <c r="P40" s="163"/>
      <c r="Q40" s="163"/>
      <c r="R40" s="185" t="s">
        <v>4174</v>
      </c>
      <c r="S40" s="185"/>
      <c r="T40" s="185"/>
      <c r="U40" s="185"/>
      <c r="V40" s="185"/>
      <c r="W40" s="185"/>
      <c r="X40" s="185"/>
      <c r="Y40" s="185"/>
      <c r="Z40" s="185"/>
      <c r="AA40" s="185"/>
      <c r="AB40" s="185"/>
      <c r="AC40" s="185"/>
      <c r="AD40" s="163" t="s">
        <v>4174</v>
      </c>
      <c r="AE40" s="163"/>
      <c r="AF40" s="163"/>
      <c r="AG40" s="163"/>
      <c r="AH40" s="163"/>
      <c r="AI40" s="163"/>
      <c r="AJ40" s="163"/>
      <c r="AK40" s="163"/>
      <c r="AL40" s="163"/>
      <c r="AM40" s="163"/>
      <c r="AN40" s="135"/>
      <c r="AO40" s="138" t="s">
        <v>4174</v>
      </c>
      <c r="AP40" s="138" t="s">
        <v>4174</v>
      </c>
      <c r="AQ40" s="139">
        <v>0</v>
      </c>
    </row>
    <row r="41" spans="1:43" ht="28.9" customHeight="1">
      <c r="A41" s="164" t="s">
        <v>1</v>
      </c>
      <c r="B41" s="164" t="s">
        <v>113</v>
      </c>
      <c r="C41" s="187" t="s">
        <v>281</v>
      </c>
      <c r="D41" s="187"/>
      <c r="E41" s="185" t="s">
        <v>52</v>
      </c>
      <c r="F41" s="185"/>
      <c r="G41" s="185" t="s">
        <v>53</v>
      </c>
      <c r="H41" s="185"/>
      <c r="I41" s="185" t="s">
        <v>54</v>
      </c>
      <c r="J41" s="185"/>
      <c r="K41" s="185" t="s">
        <v>56</v>
      </c>
      <c r="L41" s="185"/>
      <c r="M41" s="185" t="s">
        <v>164</v>
      </c>
      <c r="N41" s="185"/>
      <c r="O41" s="185"/>
      <c r="P41" s="185"/>
      <c r="Q41" s="185"/>
      <c r="R41" s="164" t="s">
        <v>1</v>
      </c>
      <c r="S41" s="190" t="s">
        <v>113</v>
      </c>
      <c r="T41" s="186" t="s">
        <v>165</v>
      </c>
      <c r="U41" s="186"/>
      <c r="V41" s="186"/>
      <c r="W41" s="186"/>
      <c r="X41" s="186" t="s">
        <v>166</v>
      </c>
      <c r="Y41" s="186"/>
      <c r="Z41" s="186"/>
      <c r="AA41" s="189" t="s">
        <v>167</v>
      </c>
      <c r="AB41" s="189"/>
      <c r="AC41" s="189" t="s">
        <v>168</v>
      </c>
      <c r="AD41" s="164" t="s">
        <v>1</v>
      </c>
      <c r="AE41" s="164" t="s">
        <v>113</v>
      </c>
      <c r="AF41" s="188" t="s">
        <v>169</v>
      </c>
      <c r="AG41" s="188"/>
      <c r="AH41" s="188"/>
      <c r="AI41" s="188"/>
      <c r="AJ41" s="188"/>
      <c r="AK41" s="188"/>
      <c r="AL41" s="188"/>
      <c r="AM41" s="188"/>
      <c r="AN41" s="135"/>
      <c r="AO41" s="138" t="s">
        <v>1</v>
      </c>
      <c r="AP41" s="138" t="s">
        <v>4209</v>
      </c>
      <c r="AQ41" s="139" t="e">
        <v>#VALUE!</v>
      </c>
    </row>
    <row r="42" spans="1:43" ht="24">
      <c r="A42" s="164"/>
      <c r="B42" s="164"/>
      <c r="C42" s="14" t="s">
        <v>170</v>
      </c>
      <c r="D42" s="14" t="s">
        <v>57</v>
      </c>
      <c r="E42" s="14" t="s">
        <v>170</v>
      </c>
      <c r="F42" s="14" t="s">
        <v>57</v>
      </c>
      <c r="G42" s="14" t="s">
        <v>170</v>
      </c>
      <c r="H42" s="14" t="s">
        <v>57</v>
      </c>
      <c r="I42" s="14" t="s">
        <v>170</v>
      </c>
      <c r="J42" s="14" t="s">
        <v>57</v>
      </c>
      <c r="K42" s="14" t="s">
        <v>170</v>
      </c>
      <c r="L42" s="14" t="s">
        <v>57</v>
      </c>
      <c r="M42" s="14" t="s">
        <v>282</v>
      </c>
      <c r="N42" s="14" t="s">
        <v>52</v>
      </c>
      <c r="O42" s="14" t="s">
        <v>53</v>
      </c>
      <c r="P42" s="14" t="s">
        <v>54</v>
      </c>
      <c r="Q42" s="14" t="s">
        <v>56</v>
      </c>
      <c r="R42" s="164"/>
      <c r="S42" s="190"/>
      <c r="T42" s="32" t="s">
        <v>171</v>
      </c>
      <c r="U42" s="31" t="s">
        <v>279</v>
      </c>
      <c r="V42" s="31" t="s">
        <v>172</v>
      </c>
      <c r="W42" s="31" t="s">
        <v>173</v>
      </c>
      <c r="X42" s="32" t="s">
        <v>56</v>
      </c>
      <c r="Y42" s="32" t="s">
        <v>174</v>
      </c>
      <c r="Z42" s="32" t="s">
        <v>280</v>
      </c>
      <c r="AA42" s="20" t="s">
        <v>56</v>
      </c>
      <c r="AB42" s="32" t="s">
        <v>174</v>
      </c>
      <c r="AC42" s="189"/>
      <c r="AD42" s="164"/>
      <c r="AE42" s="164"/>
      <c r="AF42" s="14" t="s">
        <v>49</v>
      </c>
      <c r="AG42" s="14" t="s">
        <v>50</v>
      </c>
      <c r="AH42" s="14" t="s">
        <v>344</v>
      </c>
      <c r="AI42" s="14" t="s">
        <v>51</v>
      </c>
      <c r="AJ42" s="14" t="s">
        <v>175</v>
      </c>
      <c r="AK42" s="14" t="s">
        <v>176</v>
      </c>
      <c r="AL42" s="14" t="s">
        <v>283</v>
      </c>
      <c r="AM42" s="14" t="s">
        <v>284</v>
      </c>
      <c r="AN42" s="135"/>
      <c r="AO42" s="138" t="s">
        <v>1</v>
      </c>
      <c r="AP42" s="138" t="s">
        <v>1</v>
      </c>
      <c r="AQ42" s="139" t="e">
        <v>#VALUE!</v>
      </c>
    </row>
    <row r="43" spans="1:43">
      <c r="A43" s="162" t="s">
        <v>135</v>
      </c>
      <c r="B43" s="13" t="s">
        <v>119</v>
      </c>
      <c r="C43" s="12">
        <v>37</v>
      </c>
      <c r="D43" s="12">
        <v>22</v>
      </c>
      <c r="E43" s="12">
        <v>263</v>
      </c>
      <c r="F43" s="12">
        <v>139</v>
      </c>
      <c r="G43" s="12">
        <v>783</v>
      </c>
      <c r="H43" s="12">
        <v>407</v>
      </c>
      <c r="I43" s="12">
        <v>1266</v>
      </c>
      <c r="J43" s="12">
        <v>617</v>
      </c>
      <c r="K43" s="29">
        <v>2349</v>
      </c>
      <c r="L43" s="29">
        <v>1185</v>
      </c>
      <c r="M43" s="12">
        <v>5</v>
      </c>
      <c r="N43" s="12">
        <v>18</v>
      </c>
      <c r="O43" s="12">
        <v>33</v>
      </c>
      <c r="P43" s="12">
        <v>45</v>
      </c>
      <c r="Q43" s="29">
        <v>101</v>
      </c>
      <c r="R43" s="162" t="s">
        <v>135</v>
      </c>
      <c r="S43" s="13" t="s">
        <v>119</v>
      </c>
      <c r="T43" s="29">
        <v>86</v>
      </c>
      <c r="U43" s="12">
        <v>72</v>
      </c>
      <c r="V43" s="12">
        <v>0</v>
      </c>
      <c r="W43" s="12">
        <v>0</v>
      </c>
      <c r="X43" s="29">
        <v>80</v>
      </c>
      <c r="Y43" s="12">
        <v>77</v>
      </c>
      <c r="Z43" s="12">
        <v>33</v>
      </c>
      <c r="AA43" s="29">
        <v>29</v>
      </c>
      <c r="AB43" s="12">
        <v>23</v>
      </c>
      <c r="AC43" s="12">
        <v>49</v>
      </c>
      <c r="AD43" s="162" t="s">
        <v>135</v>
      </c>
      <c r="AE43" s="13" t="s">
        <v>119</v>
      </c>
      <c r="AF43" s="12">
        <v>1194</v>
      </c>
      <c r="AG43" s="12">
        <v>290</v>
      </c>
      <c r="AH43" s="12">
        <v>415</v>
      </c>
      <c r="AI43" s="12">
        <v>94</v>
      </c>
      <c r="AJ43" s="12">
        <v>45</v>
      </c>
      <c r="AK43" s="12">
        <v>81</v>
      </c>
      <c r="AL43" s="12">
        <v>71</v>
      </c>
      <c r="AM43" s="12">
        <v>68</v>
      </c>
      <c r="AN43" s="135"/>
      <c r="AO43" s="138" t="s">
        <v>135</v>
      </c>
      <c r="AP43" s="138" t="s">
        <v>4210</v>
      </c>
      <c r="AQ43" s="139">
        <v>2024</v>
      </c>
    </row>
    <row r="44" spans="1:43">
      <c r="A44" s="162"/>
      <c r="B44" s="13" t="s">
        <v>120</v>
      </c>
      <c r="C44" s="12">
        <v>23</v>
      </c>
      <c r="D44" s="12">
        <v>10</v>
      </c>
      <c r="E44" s="12">
        <v>293</v>
      </c>
      <c r="F44" s="12">
        <v>146</v>
      </c>
      <c r="G44" s="12">
        <v>497</v>
      </c>
      <c r="H44" s="12">
        <v>249</v>
      </c>
      <c r="I44" s="12">
        <v>479</v>
      </c>
      <c r="J44" s="12">
        <v>196</v>
      </c>
      <c r="K44" s="29">
        <v>1292</v>
      </c>
      <c r="L44" s="29">
        <v>601</v>
      </c>
      <c r="M44" s="12">
        <v>3</v>
      </c>
      <c r="N44" s="12">
        <v>13</v>
      </c>
      <c r="O44" s="12">
        <v>17</v>
      </c>
      <c r="P44" s="12">
        <v>17</v>
      </c>
      <c r="Q44" s="29">
        <v>50</v>
      </c>
      <c r="R44" s="162"/>
      <c r="S44" s="13" t="s">
        <v>120</v>
      </c>
      <c r="T44" s="29">
        <v>44</v>
      </c>
      <c r="U44" s="12">
        <v>44</v>
      </c>
      <c r="V44" s="12">
        <v>21</v>
      </c>
      <c r="W44" s="12">
        <v>0</v>
      </c>
      <c r="X44" s="29">
        <v>46</v>
      </c>
      <c r="Y44" s="12">
        <v>46</v>
      </c>
      <c r="Z44" s="12">
        <v>21</v>
      </c>
      <c r="AA44" s="29">
        <v>11</v>
      </c>
      <c r="AB44" s="12">
        <v>7</v>
      </c>
      <c r="AC44" s="12">
        <v>15</v>
      </c>
      <c r="AD44" s="162"/>
      <c r="AE44" s="13" t="s">
        <v>120</v>
      </c>
      <c r="AF44" s="12">
        <v>728</v>
      </c>
      <c r="AG44" s="12">
        <v>102</v>
      </c>
      <c r="AH44" s="12">
        <v>200</v>
      </c>
      <c r="AI44" s="12">
        <v>52</v>
      </c>
      <c r="AJ44" s="12">
        <v>37</v>
      </c>
      <c r="AK44" s="12">
        <v>45</v>
      </c>
      <c r="AL44" s="12">
        <v>40</v>
      </c>
      <c r="AM44" s="12">
        <v>43</v>
      </c>
      <c r="AN44" s="135"/>
      <c r="AO44" s="138" t="s">
        <v>135</v>
      </c>
      <c r="AP44" s="138" t="s">
        <v>4211</v>
      </c>
      <c r="AQ44" s="139">
        <v>1128</v>
      </c>
    </row>
    <row r="45" spans="1:43">
      <c r="A45" s="162"/>
      <c r="B45" s="34" t="s">
        <v>102</v>
      </c>
      <c r="C45" s="35">
        <v>60</v>
      </c>
      <c r="D45" s="35">
        <v>32</v>
      </c>
      <c r="E45" s="35">
        <v>556</v>
      </c>
      <c r="F45" s="35">
        <v>285</v>
      </c>
      <c r="G45" s="35">
        <v>1280</v>
      </c>
      <c r="H45" s="35">
        <v>656</v>
      </c>
      <c r="I45" s="35">
        <v>1745</v>
      </c>
      <c r="J45" s="35">
        <v>813</v>
      </c>
      <c r="K45" s="35">
        <v>3641</v>
      </c>
      <c r="L45" s="35">
        <v>1786</v>
      </c>
      <c r="M45" s="35">
        <v>8</v>
      </c>
      <c r="N45" s="35">
        <v>31</v>
      </c>
      <c r="O45" s="35">
        <v>50</v>
      </c>
      <c r="P45" s="35">
        <v>62</v>
      </c>
      <c r="Q45" s="35">
        <v>151</v>
      </c>
      <c r="R45" s="162"/>
      <c r="S45" s="34" t="s">
        <v>102</v>
      </c>
      <c r="T45" s="35">
        <v>130</v>
      </c>
      <c r="U45" s="35">
        <v>116</v>
      </c>
      <c r="V45" s="35">
        <v>21</v>
      </c>
      <c r="W45" s="35">
        <v>0</v>
      </c>
      <c r="X45" s="35">
        <v>126</v>
      </c>
      <c r="Y45" s="35">
        <v>123</v>
      </c>
      <c r="Z45" s="35">
        <v>54</v>
      </c>
      <c r="AA45" s="35">
        <v>40</v>
      </c>
      <c r="AB45" s="35">
        <v>30</v>
      </c>
      <c r="AC45" s="35">
        <v>64</v>
      </c>
      <c r="AD45" s="162"/>
      <c r="AE45" s="34" t="s">
        <v>102</v>
      </c>
      <c r="AF45" s="35">
        <v>1922</v>
      </c>
      <c r="AG45" s="35">
        <v>392</v>
      </c>
      <c r="AH45" s="35">
        <v>615</v>
      </c>
      <c r="AI45" s="35">
        <v>146</v>
      </c>
      <c r="AJ45" s="35">
        <v>82</v>
      </c>
      <c r="AK45" s="35">
        <v>126</v>
      </c>
      <c r="AL45" s="35">
        <v>111</v>
      </c>
      <c r="AM45" s="35">
        <v>111</v>
      </c>
      <c r="AN45" s="135"/>
      <c r="AO45" s="138" t="s">
        <v>135</v>
      </c>
      <c r="AP45" s="138" t="s">
        <v>4212</v>
      </c>
      <c r="AQ45" s="139">
        <v>3152</v>
      </c>
    </row>
    <row r="46" spans="1:43">
      <c r="A46" s="162" t="s">
        <v>136</v>
      </c>
      <c r="B46" s="13" t="s">
        <v>119</v>
      </c>
      <c r="C46" s="12">
        <v>4</v>
      </c>
      <c r="D46" s="12">
        <v>3</v>
      </c>
      <c r="E46" s="12">
        <v>611</v>
      </c>
      <c r="F46" s="12">
        <v>335</v>
      </c>
      <c r="G46" s="12">
        <v>850</v>
      </c>
      <c r="H46" s="12">
        <v>428</v>
      </c>
      <c r="I46" s="12">
        <v>1413</v>
      </c>
      <c r="J46" s="12">
        <v>760</v>
      </c>
      <c r="K46" s="29">
        <v>2878</v>
      </c>
      <c r="L46" s="29">
        <v>1526</v>
      </c>
      <c r="M46" s="12">
        <v>1</v>
      </c>
      <c r="N46" s="12">
        <v>40</v>
      </c>
      <c r="O46" s="12">
        <v>54</v>
      </c>
      <c r="P46" s="12">
        <v>70</v>
      </c>
      <c r="Q46" s="29">
        <v>165</v>
      </c>
      <c r="R46" s="162" t="s">
        <v>136</v>
      </c>
      <c r="S46" s="13" t="s">
        <v>119</v>
      </c>
      <c r="T46" s="29">
        <v>149</v>
      </c>
      <c r="U46" s="12">
        <v>137</v>
      </c>
      <c r="V46" s="12">
        <v>15</v>
      </c>
      <c r="W46" s="12">
        <v>9</v>
      </c>
      <c r="X46" s="29">
        <v>102</v>
      </c>
      <c r="Y46" s="12">
        <v>90</v>
      </c>
      <c r="Z46" s="12">
        <v>15</v>
      </c>
      <c r="AA46" s="29">
        <v>33</v>
      </c>
      <c r="AB46" s="12">
        <v>14</v>
      </c>
      <c r="AC46" s="12">
        <v>77</v>
      </c>
      <c r="AD46" s="162" t="s">
        <v>136</v>
      </c>
      <c r="AE46" s="13" t="s">
        <v>119</v>
      </c>
      <c r="AF46" s="12">
        <v>710</v>
      </c>
      <c r="AG46" s="12">
        <v>245</v>
      </c>
      <c r="AH46" s="12">
        <v>560</v>
      </c>
      <c r="AI46" s="12">
        <v>207</v>
      </c>
      <c r="AJ46" s="12">
        <v>34</v>
      </c>
      <c r="AK46" s="12">
        <v>115</v>
      </c>
      <c r="AL46" s="12">
        <v>86</v>
      </c>
      <c r="AM46" s="12">
        <v>81</v>
      </c>
      <c r="AN46" s="135"/>
      <c r="AO46" s="138" t="s">
        <v>136</v>
      </c>
      <c r="AP46" s="138" t="s">
        <v>4213</v>
      </c>
      <c r="AQ46" s="139">
        <v>1830</v>
      </c>
    </row>
    <row r="47" spans="1:43">
      <c r="A47" s="162"/>
      <c r="B47" s="13" t="s">
        <v>120</v>
      </c>
      <c r="C47" s="12">
        <v>539</v>
      </c>
      <c r="D47" s="12">
        <v>255</v>
      </c>
      <c r="E47" s="12">
        <v>3559</v>
      </c>
      <c r="F47" s="12">
        <v>1782</v>
      </c>
      <c r="G47" s="12">
        <v>3878</v>
      </c>
      <c r="H47" s="12">
        <v>2015</v>
      </c>
      <c r="I47" s="12">
        <v>5220</v>
      </c>
      <c r="J47" s="12">
        <v>2682</v>
      </c>
      <c r="K47" s="29">
        <v>13196</v>
      </c>
      <c r="L47" s="29">
        <v>6734</v>
      </c>
      <c r="M47" s="12">
        <v>42</v>
      </c>
      <c r="N47" s="12">
        <v>169</v>
      </c>
      <c r="O47" s="12">
        <v>166</v>
      </c>
      <c r="P47" s="12">
        <v>199</v>
      </c>
      <c r="Q47" s="29">
        <v>576</v>
      </c>
      <c r="R47" s="162"/>
      <c r="S47" s="13" t="s">
        <v>120</v>
      </c>
      <c r="T47" s="29">
        <v>477</v>
      </c>
      <c r="U47" s="12">
        <v>468</v>
      </c>
      <c r="V47" s="12">
        <v>300</v>
      </c>
      <c r="W47" s="12">
        <v>12</v>
      </c>
      <c r="X47" s="29">
        <v>511</v>
      </c>
      <c r="Y47" s="12">
        <v>473</v>
      </c>
      <c r="Z47" s="12">
        <v>188</v>
      </c>
      <c r="AA47" s="29">
        <v>147</v>
      </c>
      <c r="AB47" s="12">
        <v>90</v>
      </c>
      <c r="AC47" s="12">
        <v>189</v>
      </c>
      <c r="AD47" s="162"/>
      <c r="AE47" s="13" t="s">
        <v>120</v>
      </c>
      <c r="AF47" s="12">
        <v>5286</v>
      </c>
      <c r="AG47" s="12">
        <v>1686</v>
      </c>
      <c r="AH47" s="12">
        <v>2265</v>
      </c>
      <c r="AI47" s="12">
        <v>488</v>
      </c>
      <c r="AJ47" s="12">
        <v>292</v>
      </c>
      <c r="AK47" s="12">
        <v>474</v>
      </c>
      <c r="AL47" s="12">
        <v>382</v>
      </c>
      <c r="AM47" s="12">
        <v>353</v>
      </c>
      <c r="AN47" s="135"/>
      <c r="AO47" s="138" t="s">
        <v>136</v>
      </c>
      <c r="AP47" s="138" t="s">
        <v>4214</v>
      </c>
      <c r="AQ47" s="139">
        <v>9816</v>
      </c>
    </row>
    <row r="48" spans="1:43">
      <c r="A48" s="162"/>
      <c r="B48" s="34" t="s">
        <v>102</v>
      </c>
      <c r="C48" s="35">
        <v>543</v>
      </c>
      <c r="D48" s="35">
        <v>258</v>
      </c>
      <c r="E48" s="35">
        <v>4170</v>
      </c>
      <c r="F48" s="35">
        <v>2117</v>
      </c>
      <c r="G48" s="35">
        <v>4728</v>
      </c>
      <c r="H48" s="35">
        <v>2443</v>
      </c>
      <c r="I48" s="35">
        <v>6633</v>
      </c>
      <c r="J48" s="35">
        <v>3442</v>
      </c>
      <c r="K48" s="35">
        <v>16074</v>
      </c>
      <c r="L48" s="35">
        <v>8260</v>
      </c>
      <c r="M48" s="35">
        <v>43</v>
      </c>
      <c r="N48" s="35">
        <v>209</v>
      </c>
      <c r="O48" s="35">
        <v>220</v>
      </c>
      <c r="P48" s="35">
        <v>269</v>
      </c>
      <c r="Q48" s="35">
        <v>741</v>
      </c>
      <c r="R48" s="162"/>
      <c r="S48" s="34" t="s">
        <v>102</v>
      </c>
      <c r="T48" s="35">
        <v>626</v>
      </c>
      <c r="U48" s="35">
        <v>605</v>
      </c>
      <c r="V48" s="35">
        <v>315</v>
      </c>
      <c r="W48" s="35">
        <v>21</v>
      </c>
      <c r="X48" s="35">
        <v>613</v>
      </c>
      <c r="Y48" s="35">
        <v>563</v>
      </c>
      <c r="Z48" s="35">
        <v>203</v>
      </c>
      <c r="AA48" s="35">
        <v>180</v>
      </c>
      <c r="AB48" s="35">
        <v>104</v>
      </c>
      <c r="AC48" s="35">
        <v>266</v>
      </c>
      <c r="AD48" s="162"/>
      <c r="AE48" s="34" t="s">
        <v>102</v>
      </c>
      <c r="AF48" s="35">
        <v>5996</v>
      </c>
      <c r="AG48" s="35">
        <v>1931</v>
      </c>
      <c r="AH48" s="35">
        <v>2825</v>
      </c>
      <c r="AI48" s="35">
        <v>695</v>
      </c>
      <c r="AJ48" s="35">
        <v>326</v>
      </c>
      <c r="AK48" s="35">
        <v>589</v>
      </c>
      <c r="AL48" s="35">
        <v>468</v>
      </c>
      <c r="AM48" s="35">
        <v>434</v>
      </c>
      <c r="AN48" s="135"/>
      <c r="AO48" s="138" t="s">
        <v>136</v>
      </c>
      <c r="AP48" s="138" t="s">
        <v>4215</v>
      </c>
      <c r="AQ48" s="139">
        <v>11646</v>
      </c>
    </row>
    <row r="49" spans="1:43" ht="14.45" customHeight="1">
      <c r="A49" s="162" t="s">
        <v>137</v>
      </c>
      <c r="B49" s="13" t="s">
        <v>119</v>
      </c>
      <c r="C49" s="12">
        <v>29</v>
      </c>
      <c r="D49" s="12">
        <v>14</v>
      </c>
      <c r="E49" s="12">
        <v>379</v>
      </c>
      <c r="F49" s="12">
        <v>187</v>
      </c>
      <c r="G49" s="12">
        <v>1102</v>
      </c>
      <c r="H49" s="12">
        <v>551</v>
      </c>
      <c r="I49" s="12">
        <v>2182</v>
      </c>
      <c r="J49" s="12">
        <v>1120</v>
      </c>
      <c r="K49" s="29">
        <v>3692</v>
      </c>
      <c r="L49" s="29">
        <v>1872</v>
      </c>
      <c r="M49" s="12">
        <v>3</v>
      </c>
      <c r="N49" s="12">
        <v>24</v>
      </c>
      <c r="O49" s="12">
        <v>39</v>
      </c>
      <c r="P49" s="12">
        <v>76</v>
      </c>
      <c r="Q49" s="29">
        <v>142</v>
      </c>
      <c r="R49" s="162" t="s">
        <v>137</v>
      </c>
      <c r="S49" s="13" t="s">
        <v>119</v>
      </c>
      <c r="T49" s="29">
        <v>133</v>
      </c>
      <c r="U49" s="12">
        <v>104</v>
      </c>
      <c r="V49" s="12">
        <v>18</v>
      </c>
      <c r="W49" s="12">
        <v>16</v>
      </c>
      <c r="X49" s="29">
        <v>142</v>
      </c>
      <c r="Y49" s="12">
        <v>129</v>
      </c>
      <c r="Z49" s="12">
        <v>59</v>
      </c>
      <c r="AA49" s="29">
        <v>46</v>
      </c>
      <c r="AB49" s="12">
        <v>23</v>
      </c>
      <c r="AC49" s="12">
        <v>74</v>
      </c>
      <c r="AD49" s="162" t="s">
        <v>137</v>
      </c>
      <c r="AE49" s="13" t="s">
        <v>119</v>
      </c>
      <c r="AF49" s="12">
        <v>772</v>
      </c>
      <c r="AG49" s="12">
        <v>394</v>
      </c>
      <c r="AH49" s="12">
        <v>786</v>
      </c>
      <c r="AI49" s="12">
        <v>289</v>
      </c>
      <c r="AJ49" s="12">
        <v>73</v>
      </c>
      <c r="AK49" s="12">
        <v>130</v>
      </c>
      <c r="AL49" s="12">
        <v>121</v>
      </c>
      <c r="AM49" s="12">
        <v>115</v>
      </c>
      <c r="AN49" s="135"/>
      <c r="AO49" s="138" t="s">
        <v>137</v>
      </c>
      <c r="AP49" s="138" t="s">
        <v>4216</v>
      </c>
      <c r="AQ49" s="139">
        <v>2344</v>
      </c>
    </row>
    <row r="50" spans="1:43">
      <c r="A50" s="162"/>
      <c r="B50" s="13" t="s">
        <v>120</v>
      </c>
      <c r="C50" s="12">
        <v>296</v>
      </c>
      <c r="D50" s="12">
        <v>170</v>
      </c>
      <c r="E50" s="12">
        <v>1534</v>
      </c>
      <c r="F50" s="12">
        <v>825</v>
      </c>
      <c r="G50" s="12">
        <v>2164</v>
      </c>
      <c r="H50" s="12">
        <v>1095</v>
      </c>
      <c r="I50" s="12">
        <v>3209</v>
      </c>
      <c r="J50" s="12">
        <v>1576</v>
      </c>
      <c r="K50" s="29">
        <v>7203</v>
      </c>
      <c r="L50" s="29">
        <v>3666</v>
      </c>
      <c r="M50" s="12">
        <v>22</v>
      </c>
      <c r="N50" s="12">
        <v>68</v>
      </c>
      <c r="O50" s="12">
        <v>87</v>
      </c>
      <c r="P50" s="12">
        <v>124</v>
      </c>
      <c r="Q50" s="29">
        <v>301</v>
      </c>
      <c r="R50" s="162"/>
      <c r="S50" s="13" t="s">
        <v>120</v>
      </c>
      <c r="T50" s="29">
        <v>270</v>
      </c>
      <c r="U50" s="12">
        <v>265</v>
      </c>
      <c r="V50" s="12">
        <v>205</v>
      </c>
      <c r="W50" s="12">
        <v>7</v>
      </c>
      <c r="X50" s="29">
        <v>306</v>
      </c>
      <c r="Y50" s="12">
        <v>295</v>
      </c>
      <c r="Z50" s="12">
        <v>178</v>
      </c>
      <c r="AA50" s="29">
        <v>115</v>
      </c>
      <c r="AB50" s="12">
        <v>62</v>
      </c>
      <c r="AC50" s="12">
        <v>98</v>
      </c>
      <c r="AD50" s="162"/>
      <c r="AE50" s="13" t="s">
        <v>120</v>
      </c>
      <c r="AF50" s="12">
        <v>4161</v>
      </c>
      <c r="AG50" s="12">
        <v>1695</v>
      </c>
      <c r="AH50" s="12">
        <v>1103</v>
      </c>
      <c r="AI50" s="12">
        <v>523</v>
      </c>
      <c r="AJ50" s="12">
        <v>235</v>
      </c>
      <c r="AK50" s="12">
        <v>275</v>
      </c>
      <c r="AL50" s="12">
        <v>287</v>
      </c>
      <c r="AM50" s="12">
        <v>262</v>
      </c>
      <c r="AN50" s="135"/>
      <c r="AO50" s="138" t="s">
        <v>137</v>
      </c>
      <c r="AP50" s="138" t="s">
        <v>4217</v>
      </c>
      <c r="AQ50" s="139">
        <v>6367</v>
      </c>
    </row>
    <row r="51" spans="1:43">
      <c r="A51" s="162"/>
      <c r="B51" s="34" t="s">
        <v>102</v>
      </c>
      <c r="C51" s="35">
        <v>325</v>
      </c>
      <c r="D51" s="35">
        <v>184</v>
      </c>
      <c r="E51" s="35">
        <v>1913</v>
      </c>
      <c r="F51" s="35">
        <v>1012</v>
      </c>
      <c r="G51" s="35">
        <v>3266</v>
      </c>
      <c r="H51" s="35">
        <v>1646</v>
      </c>
      <c r="I51" s="35">
        <v>5391</v>
      </c>
      <c r="J51" s="35">
        <v>2696</v>
      </c>
      <c r="K51" s="35">
        <v>10895</v>
      </c>
      <c r="L51" s="35">
        <v>5538</v>
      </c>
      <c r="M51" s="35">
        <v>25</v>
      </c>
      <c r="N51" s="35">
        <v>92</v>
      </c>
      <c r="O51" s="35">
        <v>126</v>
      </c>
      <c r="P51" s="35">
        <v>200</v>
      </c>
      <c r="Q51" s="35">
        <v>443</v>
      </c>
      <c r="R51" s="162"/>
      <c r="S51" s="34" t="s">
        <v>102</v>
      </c>
      <c r="T51" s="35">
        <v>403</v>
      </c>
      <c r="U51" s="35">
        <v>369</v>
      </c>
      <c r="V51" s="35">
        <v>223</v>
      </c>
      <c r="W51" s="35">
        <v>23</v>
      </c>
      <c r="X51" s="35">
        <v>448</v>
      </c>
      <c r="Y51" s="35">
        <v>424</v>
      </c>
      <c r="Z51" s="35">
        <v>237</v>
      </c>
      <c r="AA51" s="35">
        <v>161</v>
      </c>
      <c r="AB51" s="35">
        <v>85</v>
      </c>
      <c r="AC51" s="35">
        <v>172</v>
      </c>
      <c r="AD51" s="162"/>
      <c r="AE51" s="34" t="s">
        <v>102</v>
      </c>
      <c r="AF51" s="35">
        <v>4933</v>
      </c>
      <c r="AG51" s="35">
        <v>2089</v>
      </c>
      <c r="AH51" s="35">
        <v>1889</v>
      </c>
      <c r="AI51" s="35">
        <v>812</v>
      </c>
      <c r="AJ51" s="35">
        <v>308</v>
      </c>
      <c r="AK51" s="35">
        <v>405</v>
      </c>
      <c r="AL51" s="35">
        <v>408</v>
      </c>
      <c r="AM51" s="35">
        <v>377</v>
      </c>
      <c r="AN51" s="135"/>
      <c r="AO51" s="138" t="s">
        <v>137</v>
      </c>
      <c r="AP51" s="138" t="s">
        <v>4218</v>
      </c>
      <c r="AQ51" s="139">
        <v>8711</v>
      </c>
    </row>
    <row r="52" spans="1:43">
      <c r="A52" s="162" t="s">
        <v>138</v>
      </c>
      <c r="B52" s="13" t="s">
        <v>119</v>
      </c>
      <c r="C52" s="12">
        <v>21</v>
      </c>
      <c r="D52" s="12">
        <v>14</v>
      </c>
      <c r="E52" s="12">
        <v>559</v>
      </c>
      <c r="F52" s="12">
        <v>299</v>
      </c>
      <c r="G52" s="12">
        <v>896</v>
      </c>
      <c r="H52" s="12">
        <v>488</v>
      </c>
      <c r="I52" s="12">
        <v>1285</v>
      </c>
      <c r="J52" s="12">
        <v>660</v>
      </c>
      <c r="K52" s="29">
        <v>2761</v>
      </c>
      <c r="L52" s="29">
        <v>1461</v>
      </c>
      <c r="M52" s="12">
        <v>4</v>
      </c>
      <c r="N52" s="12">
        <v>26</v>
      </c>
      <c r="O52" s="12">
        <v>33</v>
      </c>
      <c r="P52" s="12">
        <v>46</v>
      </c>
      <c r="Q52" s="29">
        <v>109</v>
      </c>
      <c r="R52" s="162" t="s">
        <v>138</v>
      </c>
      <c r="S52" s="13" t="s">
        <v>119</v>
      </c>
      <c r="T52" s="29">
        <v>79</v>
      </c>
      <c r="U52" s="12">
        <v>76</v>
      </c>
      <c r="V52" s="12">
        <v>14</v>
      </c>
      <c r="W52" s="12">
        <v>3</v>
      </c>
      <c r="X52" s="29">
        <v>85</v>
      </c>
      <c r="Y52" s="12">
        <v>80</v>
      </c>
      <c r="Z52" s="12">
        <v>30</v>
      </c>
      <c r="AA52" s="29">
        <v>32</v>
      </c>
      <c r="AB52" s="12">
        <v>20</v>
      </c>
      <c r="AC52" s="12">
        <v>41</v>
      </c>
      <c r="AD52" s="162" t="s">
        <v>138</v>
      </c>
      <c r="AE52" s="13" t="s">
        <v>119</v>
      </c>
      <c r="AF52" s="12">
        <v>422</v>
      </c>
      <c r="AG52" s="12">
        <v>210</v>
      </c>
      <c r="AH52" s="12">
        <v>981</v>
      </c>
      <c r="AI52" s="12">
        <v>163</v>
      </c>
      <c r="AJ52" s="12">
        <v>70</v>
      </c>
      <c r="AK52" s="12">
        <v>95</v>
      </c>
      <c r="AL52" s="12">
        <v>85</v>
      </c>
      <c r="AM52" s="12">
        <v>82</v>
      </c>
      <c r="AN52" s="135"/>
      <c r="AO52" s="138" t="s">
        <v>138</v>
      </c>
      <c r="AP52" s="138" t="s">
        <v>4219</v>
      </c>
      <c r="AQ52" s="139">
        <v>2384</v>
      </c>
    </row>
    <row r="53" spans="1:43">
      <c r="A53" s="162"/>
      <c r="B53" s="13" t="s">
        <v>120</v>
      </c>
      <c r="C53" s="12">
        <v>49</v>
      </c>
      <c r="D53" s="12">
        <v>28</v>
      </c>
      <c r="E53" s="12">
        <v>393</v>
      </c>
      <c r="F53" s="12">
        <v>193</v>
      </c>
      <c r="G53" s="12">
        <v>462</v>
      </c>
      <c r="H53" s="12">
        <v>241</v>
      </c>
      <c r="I53" s="12">
        <v>502</v>
      </c>
      <c r="J53" s="12">
        <v>256</v>
      </c>
      <c r="K53" s="29">
        <v>1406</v>
      </c>
      <c r="L53" s="29">
        <v>718</v>
      </c>
      <c r="M53" s="12">
        <v>2</v>
      </c>
      <c r="N53" s="12">
        <v>13</v>
      </c>
      <c r="O53" s="12">
        <v>15</v>
      </c>
      <c r="P53" s="12">
        <v>16</v>
      </c>
      <c r="Q53" s="29">
        <v>46</v>
      </c>
      <c r="R53" s="162"/>
      <c r="S53" s="13" t="s">
        <v>120</v>
      </c>
      <c r="T53" s="29">
        <v>43</v>
      </c>
      <c r="U53" s="12">
        <v>43</v>
      </c>
      <c r="V53" s="12">
        <v>13</v>
      </c>
      <c r="W53" s="12">
        <v>0</v>
      </c>
      <c r="X53" s="29">
        <v>42</v>
      </c>
      <c r="Y53" s="12">
        <v>40</v>
      </c>
      <c r="Z53" s="12">
        <v>13</v>
      </c>
      <c r="AA53" s="29">
        <v>13</v>
      </c>
      <c r="AB53" s="12">
        <v>11</v>
      </c>
      <c r="AC53" s="12">
        <v>12</v>
      </c>
      <c r="AD53" s="162"/>
      <c r="AE53" s="13" t="s">
        <v>120</v>
      </c>
      <c r="AF53" s="12">
        <v>474</v>
      </c>
      <c r="AG53" s="12">
        <v>162</v>
      </c>
      <c r="AH53" s="12">
        <v>481</v>
      </c>
      <c r="AI53" s="12">
        <v>117</v>
      </c>
      <c r="AJ53" s="12">
        <v>39</v>
      </c>
      <c r="AK53" s="12">
        <v>44</v>
      </c>
      <c r="AL53" s="12">
        <v>44</v>
      </c>
      <c r="AM53" s="12">
        <v>42</v>
      </c>
      <c r="AN53" s="135"/>
      <c r="AO53" s="138" t="s">
        <v>138</v>
      </c>
      <c r="AP53" s="138" t="s">
        <v>4220</v>
      </c>
      <c r="AQ53" s="139">
        <v>1436</v>
      </c>
    </row>
    <row r="54" spans="1:43">
      <c r="A54" s="162"/>
      <c r="B54" s="34" t="s">
        <v>102</v>
      </c>
      <c r="C54" s="35">
        <v>70</v>
      </c>
      <c r="D54" s="35">
        <v>42</v>
      </c>
      <c r="E54" s="35">
        <v>952</v>
      </c>
      <c r="F54" s="35">
        <v>492</v>
      </c>
      <c r="G54" s="35">
        <v>1358</v>
      </c>
      <c r="H54" s="35">
        <v>729</v>
      </c>
      <c r="I54" s="35">
        <v>1787</v>
      </c>
      <c r="J54" s="35">
        <v>916</v>
      </c>
      <c r="K54" s="35">
        <v>4167</v>
      </c>
      <c r="L54" s="35">
        <v>2179</v>
      </c>
      <c r="M54" s="35">
        <v>6</v>
      </c>
      <c r="N54" s="35">
        <v>39</v>
      </c>
      <c r="O54" s="35">
        <v>48</v>
      </c>
      <c r="P54" s="35">
        <v>62</v>
      </c>
      <c r="Q54" s="35">
        <v>155</v>
      </c>
      <c r="R54" s="162"/>
      <c r="S54" s="34" t="s">
        <v>102</v>
      </c>
      <c r="T54" s="35">
        <v>122</v>
      </c>
      <c r="U54" s="35">
        <v>119</v>
      </c>
      <c r="V54" s="35">
        <v>27</v>
      </c>
      <c r="W54" s="35">
        <v>3</v>
      </c>
      <c r="X54" s="35">
        <v>127</v>
      </c>
      <c r="Y54" s="35">
        <v>120</v>
      </c>
      <c r="Z54" s="35">
        <v>43</v>
      </c>
      <c r="AA54" s="35">
        <v>45</v>
      </c>
      <c r="AB54" s="35">
        <v>31</v>
      </c>
      <c r="AC54" s="35">
        <v>53</v>
      </c>
      <c r="AD54" s="162"/>
      <c r="AE54" s="34" t="s">
        <v>102</v>
      </c>
      <c r="AF54" s="35">
        <v>896</v>
      </c>
      <c r="AG54" s="35">
        <v>372</v>
      </c>
      <c r="AH54" s="35">
        <v>1462</v>
      </c>
      <c r="AI54" s="35">
        <v>280</v>
      </c>
      <c r="AJ54" s="35">
        <v>109</v>
      </c>
      <c r="AK54" s="35">
        <v>139</v>
      </c>
      <c r="AL54" s="35">
        <v>129</v>
      </c>
      <c r="AM54" s="35">
        <v>124</v>
      </c>
      <c r="AN54" s="135"/>
      <c r="AO54" s="138" t="s">
        <v>138</v>
      </c>
      <c r="AP54" s="138" t="s">
        <v>4221</v>
      </c>
      <c r="AQ54" s="139">
        <v>3820</v>
      </c>
    </row>
    <row r="55" spans="1:43">
      <c r="A55" s="162" t="s">
        <v>139</v>
      </c>
      <c r="B55" s="13" t="s">
        <v>119</v>
      </c>
      <c r="C55" s="12">
        <v>6</v>
      </c>
      <c r="D55" s="12">
        <v>3</v>
      </c>
      <c r="E55" s="12">
        <v>556</v>
      </c>
      <c r="F55" s="12">
        <v>272</v>
      </c>
      <c r="G55" s="12">
        <v>1239</v>
      </c>
      <c r="H55" s="12">
        <v>640</v>
      </c>
      <c r="I55" s="12">
        <v>2068</v>
      </c>
      <c r="J55" s="12">
        <v>1053</v>
      </c>
      <c r="K55" s="29">
        <v>3869</v>
      </c>
      <c r="L55" s="29">
        <v>1968</v>
      </c>
      <c r="M55" s="12">
        <v>1</v>
      </c>
      <c r="N55" s="12">
        <v>34</v>
      </c>
      <c r="O55" s="12">
        <v>47</v>
      </c>
      <c r="P55" s="12">
        <v>70</v>
      </c>
      <c r="Q55" s="29">
        <v>152</v>
      </c>
      <c r="R55" s="162" t="s">
        <v>139</v>
      </c>
      <c r="S55" s="13" t="s">
        <v>119</v>
      </c>
      <c r="T55" s="29">
        <v>124</v>
      </c>
      <c r="U55" s="12">
        <v>118</v>
      </c>
      <c r="V55" s="12">
        <v>23</v>
      </c>
      <c r="W55" s="12">
        <v>3</v>
      </c>
      <c r="X55" s="29">
        <v>133</v>
      </c>
      <c r="Y55" s="12">
        <v>121</v>
      </c>
      <c r="Z55" s="12">
        <v>77</v>
      </c>
      <c r="AA55" s="29">
        <v>65</v>
      </c>
      <c r="AB55" s="12">
        <v>40</v>
      </c>
      <c r="AC55" s="12">
        <v>73</v>
      </c>
      <c r="AD55" s="162" t="s">
        <v>139</v>
      </c>
      <c r="AE55" s="13" t="s">
        <v>119</v>
      </c>
      <c r="AF55" s="12">
        <v>1866</v>
      </c>
      <c r="AG55" s="12">
        <v>589</v>
      </c>
      <c r="AH55" s="12">
        <v>878</v>
      </c>
      <c r="AI55" s="12">
        <v>239</v>
      </c>
      <c r="AJ55" s="12">
        <v>104</v>
      </c>
      <c r="AK55" s="12">
        <v>131</v>
      </c>
      <c r="AL55" s="12">
        <v>121</v>
      </c>
      <c r="AM55" s="12">
        <v>116</v>
      </c>
      <c r="AN55" s="135"/>
      <c r="AO55" s="138" t="s">
        <v>139</v>
      </c>
      <c r="AP55" s="138" t="s">
        <v>4222</v>
      </c>
      <c r="AQ55" s="139">
        <v>3622</v>
      </c>
    </row>
    <row r="56" spans="1:43">
      <c r="A56" s="162"/>
      <c r="B56" s="13" t="s">
        <v>120</v>
      </c>
      <c r="C56" s="12">
        <v>18</v>
      </c>
      <c r="D56" s="12">
        <v>8</v>
      </c>
      <c r="E56" s="12">
        <v>244</v>
      </c>
      <c r="F56" s="12">
        <v>132</v>
      </c>
      <c r="G56" s="12">
        <v>559</v>
      </c>
      <c r="H56" s="12">
        <v>257</v>
      </c>
      <c r="I56" s="12">
        <v>486</v>
      </c>
      <c r="J56" s="12">
        <v>243</v>
      </c>
      <c r="K56" s="29">
        <v>1307</v>
      </c>
      <c r="L56" s="29">
        <v>640</v>
      </c>
      <c r="M56" s="12">
        <v>4</v>
      </c>
      <c r="N56" s="12">
        <v>17</v>
      </c>
      <c r="O56" s="12">
        <v>22</v>
      </c>
      <c r="P56" s="12">
        <v>20</v>
      </c>
      <c r="Q56" s="29">
        <v>63</v>
      </c>
      <c r="R56" s="162"/>
      <c r="S56" s="13" t="s">
        <v>120</v>
      </c>
      <c r="T56" s="29">
        <v>47</v>
      </c>
      <c r="U56" s="12">
        <v>44</v>
      </c>
      <c r="V56" s="12">
        <v>31</v>
      </c>
      <c r="W56" s="12">
        <v>2</v>
      </c>
      <c r="X56" s="29">
        <v>50</v>
      </c>
      <c r="Y56" s="12">
        <v>46</v>
      </c>
      <c r="Z56" s="12">
        <v>29</v>
      </c>
      <c r="AA56" s="29">
        <v>19</v>
      </c>
      <c r="AB56" s="12">
        <v>13</v>
      </c>
      <c r="AC56" s="12">
        <v>24</v>
      </c>
      <c r="AD56" s="162"/>
      <c r="AE56" s="13" t="s">
        <v>120</v>
      </c>
      <c r="AF56" s="12">
        <v>742</v>
      </c>
      <c r="AG56" s="12">
        <v>207</v>
      </c>
      <c r="AH56" s="12">
        <v>200</v>
      </c>
      <c r="AI56" s="12">
        <v>73</v>
      </c>
      <c r="AJ56" s="12">
        <v>45</v>
      </c>
      <c r="AK56" s="12">
        <v>58</v>
      </c>
      <c r="AL56" s="12">
        <v>48</v>
      </c>
      <c r="AM56" s="12">
        <v>41</v>
      </c>
      <c r="AN56" s="135"/>
      <c r="AO56" s="138" t="s">
        <v>139</v>
      </c>
      <c r="AP56" s="138" t="s">
        <v>4223</v>
      </c>
      <c r="AQ56" s="139">
        <v>1142</v>
      </c>
    </row>
    <row r="57" spans="1:43">
      <c r="A57" s="162"/>
      <c r="B57" s="34" t="s">
        <v>102</v>
      </c>
      <c r="C57" s="35">
        <v>24</v>
      </c>
      <c r="D57" s="35">
        <v>11</v>
      </c>
      <c r="E57" s="35">
        <v>800</v>
      </c>
      <c r="F57" s="35">
        <v>404</v>
      </c>
      <c r="G57" s="35">
        <v>1798</v>
      </c>
      <c r="H57" s="35">
        <v>897</v>
      </c>
      <c r="I57" s="35">
        <v>2554</v>
      </c>
      <c r="J57" s="35">
        <v>1296</v>
      </c>
      <c r="K57" s="35">
        <v>5176</v>
      </c>
      <c r="L57" s="35">
        <v>2608</v>
      </c>
      <c r="M57" s="35">
        <v>5</v>
      </c>
      <c r="N57" s="35">
        <v>51</v>
      </c>
      <c r="O57" s="35">
        <v>69</v>
      </c>
      <c r="P57" s="35">
        <v>90</v>
      </c>
      <c r="Q57" s="35">
        <v>215</v>
      </c>
      <c r="R57" s="162"/>
      <c r="S57" s="34" t="s">
        <v>102</v>
      </c>
      <c r="T57" s="35">
        <v>171</v>
      </c>
      <c r="U57" s="35">
        <v>162</v>
      </c>
      <c r="V57" s="35">
        <v>54</v>
      </c>
      <c r="W57" s="35">
        <v>5</v>
      </c>
      <c r="X57" s="35">
        <v>183</v>
      </c>
      <c r="Y57" s="35">
        <v>167</v>
      </c>
      <c r="Z57" s="35">
        <v>106</v>
      </c>
      <c r="AA57" s="35">
        <v>84</v>
      </c>
      <c r="AB57" s="35">
        <v>53</v>
      </c>
      <c r="AC57" s="35">
        <v>97</v>
      </c>
      <c r="AD57" s="162"/>
      <c r="AE57" s="34" t="s">
        <v>102</v>
      </c>
      <c r="AF57" s="35">
        <v>2608</v>
      </c>
      <c r="AG57" s="35">
        <v>796</v>
      </c>
      <c r="AH57" s="35">
        <v>1078</v>
      </c>
      <c r="AI57" s="35">
        <v>312</v>
      </c>
      <c r="AJ57" s="35">
        <v>149</v>
      </c>
      <c r="AK57" s="35">
        <v>189</v>
      </c>
      <c r="AL57" s="35">
        <v>169</v>
      </c>
      <c r="AM57" s="35">
        <v>157</v>
      </c>
      <c r="AN57" s="135"/>
      <c r="AO57" s="138" t="s">
        <v>139</v>
      </c>
      <c r="AP57" s="138" t="s">
        <v>4224</v>
      </c>
      <c r="AQ57" s="139">
        <v>4764</v>
      </c>
    </row>
    <row r="58" spans="1:43">
      <c r="A58" s="162" t="s">
        <v>140</v>
      </c>
      <c r="B58" s="13" t="s">
        <v>119</v>
      </c>
      <c r="C58" s="12">
        <v>0</v>
      </c>
      <c r="D58" s="12">
        <v>0</v>
      </c>
      <c r="E58" s="12">
        <v>79</v>
      </c>
      <c r="F58" s="12">
        <v>38</v>
      </c>
      <c r="G58" s="12">
        <v>156</v>
      </c>
      <c r="H58" s="12">
        <v>93</v>
      </c>
      <c r="I58" s="12">
        <v>223</v>
      </c>
      <c r="J58" s="12">
        <v>121</v>
      </c>
      <c r="K58" s="29">
        <v>458</v>
      </c>
      <c r="L58" s="29">
        <v>252</v>
      </c>
      <c r="M58" s="12">
        <v>0</v>
      </c>
      <c r="N58" s="12">
        <v>3</v>
      </c>
      <c r="O58" s="12">
        <v>6</v>
      </c>
      <c r="P58" s="12">
        <v>9</v>
      </c>
      <c r="Q58" s="29">
        <v>18</v>
      </c>
      <c r="R58" s="162" t="s">
        <v>140</v>
      </c>
      <c r="S58" s="13" t="s">
        <v>119</v>
      </c>
      <c r="T58" s="29">
        <v>11</v>
      </c>
      <c r="U58" s="12">
        <v>11</v>
      </c>
      <c r="V58" s="12">
        <v>2</v>
      </c>
      <c r="W58" s="12">
        <v>2</v>
      </c>
      <c r="X58" s="29">
        <v>16</v>
      </c>
      <c r="Y58" s="12">
        <v>15</v>
      </c>
      <c r="Z58" s="12">
        <v>8</v>
      </c>
      <c r="AA58" s="29">
        <v>1</v>
      </c>
      <c r="AB58" s="12">
        <v>1</v>
      </c>
      <c r="AC58" s="12">
        <v>9</v>
      </c>
      <c r="AD58" s="162" t="s">
        <v>140</v>
      </c>
      <c r="AE58" s="13" t="s">
        <v>119</v>
      </c>
      <c r="AF58" s="12">
        <v>168</v>
      </c>
      <c r="AG58" s="12">
        <v>70</v>
      </c>
      <c r="AH58" s="12">
        <v>130</v>
      </c>
      <c r="AI58" s="12">
        <v>12</v>
      </c>
      <c r="AJ58" s="12">
        <v>8</v>
      </c>
      <c r="AK58" s="12">
        <v>11</v>
      </c>
      <c r="AL58" s="12">
        <v>10</v>
      </c>
      <c r="AM58" s="12">
        <v>9</v>
      </c>
      <c r="AN58" s="135"/>
      <c r="AO58" s="138" t="s">
        <v>140</v>
      </c>
      <c r="AP58" s="138" t="s">
        <v>4225</v>
      </c>
      <c r="AQ58" s="139">
        <v>428</v>
      </c>
    </row>
    <row r="59" spans="1:43">
      <c r="A59" s="162"/>
      <c r="B59" s="13" t="s">
        <v>120</v>
      </c>
      <c r="C59" s="12">
        <v>60</v>
      </c>
      <c r="D59" s="12">
        <v>30</v>
      </c>
      <c r="E59" s="12">
        <v>162</v>
      </c>
      <c r="F59" s="12">
        <v>74</v>
      </c>
      <c r="G59" s="12">
        <v>287</v>
      </c>
      <c r="H59" s="12">
        <v>147</v>
      </c>
      <c r="I59" s="12">
        <v>317</v>
      </c>
      <c r="J59" s="12">
        <v>167</v>
      </c>
      <c r="K59" s="29">
        <v>826</v>
      </c>
      <c r="L59" s="29">
        <v>418</v>
      </c>
      <c r="M59" s="12">
        <v>3</v>
      </c>
      <c r="N59" s="12">
        <v>7</v>
      </c>
      <c r="O59" s="12">
        <v>10</v>
      </c>
      <c r="P59" s="12">
        <v>10</v>
      </c>
      <c r="Q59" s="29">
        <v>30</v>
      </c>
      <c r="R59" s="162"/>
      <c r="S59" s="13" t="s">
        <v>120</v>
      </c>
      <c r="T59" s="29">
        <v>34</v>
      </c>
      <c r="U59" s="12">
        <v>34</v>
      </c>
      <c r="V59" s="12">
        <v>9</v>
      </c>
      <c r="W59" s="12">
        <v>0</v>
      </c>
      <c r="X59" s="29">
        <v>35</v>
      </c>
      <c r="Y59" s="12">
        <v>32</v>
      </c>
      <c r="Z59" s="12">
        <v>2</v>
      </c>
      <c r="AA59" s="29">
        <v>5</v>
      </c>
      <c r="AB59" s="12">
        <v>4</v>
      </c>
      <c r="AC59" s="12">
        <v>8</v>
      </c>
      <c r="AD59" s="162"/>
      <c r="AE59" s="13" t="s">
        <v>120</v>
      </c>
      <c r="AF59" s="12">
        <v>396</v>
      </c>
      <c r="AG59" s="12">
        <v>55</v>
      </c>
      <c r="AH59" s="12">
        <v>183</v>
      </c>
      <c r="AI59" s="12">
        <v>33</v>
      </c>
      <c r="AJ59" s="12">
        <v>39</v>
      </c>
      <c r="AK59" s="12">
        <v>32</v>
      </c>
      <c r="AL59" s="12">
        <v>18</v>
      </c>
      <c r="AM59" s="12">
        <v>22</v>
      </c>
      <c r="AN59" s="135"/>
      <c r="AO59" s="138" t="s">
        <v>140</v>
      </c>
      <c r="AP59" s="138" t="s">
        <v>4226</v>
      </c>
      <c r="AQ59" s="139">
        <v>762</v>
      </c>
    </row>
    <row r="60" spans="1:43">
      <c r="A60" s="162"/>
      <c r="B60" s="34" t="s">
        <v>102</v>
      </c>
      <c r="C60" s="35">
        <v>60</v>
      </c>
      <c r="D60" s="35">
        <v>30</v>
      </c>
      <c r="E60" s="35">
        <v>241</v>
      </c>
      <c r="F60" s="35">
        <v>112</v>
      </c>
      <c r="G60" s="35">
        <v>443</v>
      </c>
      <c r="H60" s="35">
        <v>240</v>
      </c>
      <c r="I60" s="35">
        <v>540</v>
      </c>
      <c r="J60" s="35">
        <v>288</v>
      </c>
      <c r="K60" s="35">
        <v>1284</v>
      </c>
      <c r="L60" s="35">
        <v>670</v>
      </c>
      <c r="M60" s="35">
        <v>3</v>
      </c>
      <c r="N60" s="35">
        <v>10</v>
      </c>
      <c r="O60" s="35">
        <v>16</v>
      </c>
      <c r="P60" s="35">
        <v>19</v>
      </c>
      <c r="Q60" s="35">
        <v>48</v>
      </c>
      <c r="R60" s="162"/>
      <c r="S60" s="34" t="s">
        <v>102</v>
      </c>
      <c r="T60" s="35">
        <v>45</v>
      </c>
      <c r="U60" s="35">
        <v>45</v>
      </c>
      <c r="V60" s="35">
        <v>11</v>
      </c>
      <c r="W60" s="35">
        <v>2</v>
      </c>
      <c r="X60" s="35">
        <v>51</v>
      </c>
      <c r="Y60" s="35">
        <v>47</v>
      </c>
      <c r="Z60" s="35">
        <v>10</v>
      </c>
      <c r="AA60" s="35">
        <v>6</v>
      </c>
      <c r="AB60" s="35">
        <v>5</v>
      </c>
      <c r="AC60" s="35">
        <v>17</v>
      </c>
      <c r="AD60" s="162"/>
      <c r="AE60" s="34" t="s">
        <v>102</v>
      </c>
      <c r="AF60" s="35">
        <v>564</v>
      </c>
      <c r="AG60" s="35">
        <v>125</v>
      </c>
      <c r="AH60" s="35">
        <v>313</v>
      </c>
      <c r="AI60" s="35">
        <v>45</v>
      </c>
      <c r="AJ60" s="35">
        <v>47</v>
      </c>
      <c r="AK60" s="35">
        <v>43</v>
      </c>
      <c r="AL60" s="35">
        <v>28</v>
      </c>
      <c r="AM60" s="35">
        <v>31</v>
      </c>
      <c r="AN60" s="135"/>
      <c r="AO60" s="138" t="s">
        <v>140</v>
      </c>
      <c r="AP60" s="138" t="s">
        <v>4227</v>
      </c>
      <c r="AQ60" s="139">
        <v>1190</v>
      </c>
    </row>
    <row r="61" spans="1:43">
      <c r="A61" s="162" t="s">
        <v>141</v>
      </c>
      <c r="B61" s="13" t="s">
        <v>119</v>
      </c>
      <c r="C61" s="12">
        <v>55</v>
      </c>
      <c r="D61" s="12">
        <v>31</v>
      </c>
      <c r="E61" s="12">
        <v>645</v>
      </c>
      <c r="F61" s="12">
        <v>343</v>
      </c>
      <c r="G61" s="12">
        <v>773</v>
      </c>
      <c r="H61" s="12">
        <v>386</v>
      </c>
      <c r="I61" s="12">
        <v>1626</v>
      </c>
      <c r="J61" s="12">
        <v>833</v>
      </c>
      <c r="K61" s="29">
        <v>3099</v>
      </c>
      <c r="L61" s="29">
        <v>1593</v>
      </c>
      <c r="M61" s="12">
        <v>3</v>
      </c>
      <c r="N61" s="12">
        <v>26</v>
      </c>
      <c r="O61" s="12">
        <v>37</v>
      </c>
      <c r="P61" s="12">
        <v>63</v>
      </c>
      <c r="Q61" s="29">
        <v>129</v>
      </c>
      <c r="R61" s="162" t="s">
        <v>141</v>
      </c>
      <c r="S61" s="13" t="s">
        <v>119</v>
      </c>
      <c r="T61" s="29">
        <v>118</v>
      </c>
      <c r="U61" s="12">
        <v>90</v>
      </c>
      <c r="V61" s="12">
        <v>2</v>
      </c>
      <c r="W61" s="12">
        <v>5</v>
      </c>
      <c r="X61" s="29">
        <v>97</v>
      </c>
      <c r="Y61" s="12">
        <v>81</v>
      </c>
      <c r="Z61" s="12">
        <v>44</v>
      </c>
      <c r="AA61" s="29">
        <v>2</v>
      </c>
      <c r="AB61" s="12">
        <v>1</v>
      </c>
      <c r="AC61" s="12">
        <v>62</v>
      </c>
      <c r="AD61" s="162" t="s">
        <v>141</v>
      </c>
      <c r="AE61" s="13" t="s">
        <v>119</v>
      </c>
      <c r="AF61" s="12">
        <v>953</v>
      </c>
      <c r="AG61" s="12">
        <v>461</v>
      </c>
      <c r="AH61" s="12">
        <v>762</v>
      </c>
      <c r="AI61" s="12">
        <v>234</v>
      </c>
      <c r="AJ61" s="12">
        <v>69</v>
      </c>
      <c r="AK61" s="12">
        <v>118</v>
      </c>
      <c r="AL61" s="12">
        <v>116</v>
      </c>
      <c r="AM61" s="12">
        <v>113</v>
      </c>
      <c r="AN61" s="135"/>
      <c r="AO61" s="138" t="s">
        <v>141</v>
      </c>
      <c r="AP61" s="138" t="s">
        <v>4228</v>
      </c>
      <c r="AQ61" s="139">
        <v>2477</v>
      </c>
    </row>
    <row r="62" spans="1:43">
      <c r="A62" s="162"/>
      <c r="B62" s="13" t="s">
        <v>120</v>
      </c>
      <c r="C62" s="12">
        <v>64</v>
      </c>
      <c r="D62" s="12">
        <v>36</v>
      </c>
      <c r="E62" s="12">
        <v>517</v>
      </c>
      <c r="F62" s="12">
        <v>267</v>
      </c>
      <c r="G62" s="12">
        <v>956</v>
      </c>
      <c r="H62" s="12">
        <v>471</v>
      </c>
      <c r="I62" s="12">
        <v>1213</v>
      </c>
      <c r="J62" s="12">
        <v>609</v>
      </c>
      <c r="K62" s="29">
        <v>2750</v>
      </c>
      <c r="L62" s="29">
        <v>1383</v>
      </c>
      <c r="M62" s="12">
        <v>5</v>
      </c>
      <c r="N62" s="12">
        <v>28</v>
      </c>
      <c r="O62" s="12">
        <v>40</v>
      </c>
      <c r="P62" s="12">
        <v>42</v>
      </c>
      <c r="Q62" s="29">
        <v>115</v>
      </c>
      <c r="R62" s="162"/>
      <c r="S62" s="13" t="s">
        <v>120</v>
      </c>
      <c r="T62" s="29">
        <v>85</v>
      </c>
      <c r="U62" s="12">
        <v>82</v>
      </c>
      <c r="V62" s="12">
        <v>31</v>
      </c>
      <c r="W62" s="12">
        <v>3</v>
      </c>
      <c r="X62" s="29">
        <v>103</v>
      </c>
      <c r="Y62" s="12">
        <v>97</v>
      </c>
      <c r="Z62" s="12">
        <v>42</v>
      </c>
      <c r="AA62" s="29">
        <v>15</v>
      </c>
      <c r="AB62" s="12">
        <v>11</v>
      </c>
      <c r="AC62" s="12">
        <v>37</v>
      </c>
      <c r="AD62" s="162"/>
      <c r="AE62" s="13" t="s">
        <v>120</v>
      </c>
      <c r="AF62" s="12">
        <v>1203</v>
      </c>
      <c r="AG62" s="12">
        <v>514</v>
      </c>
      <c r="AH62" s="12">
        <v>467</v>
      </c>
      <c r="AI62" s="12">
        <v>97</v>
      </c>
      <c r="AJ62" s="12">
        <v>79</v>
      </c>
      <c r="AK62" s="12">
        <v>114</v>
      </c>
      <c r="AL62" s="12">
        <v>84</v>
      </c>
      <c r="AM62" s="12">
        <v>81</v>
      </c>
      <c r="AN62" s="135"/>
      <c r="AO62" s="138" t="s">
        <v>141</v>
      </c>
      <c r="AP62" s="138" t="s">
        <v>4229</v>
      </c>
      <c r="AQ62" s="139">
        <v>2137</v>
      </c>
    </row>
    <row r="63" spans="1:43">
      <c r="A63" s="162"/>
      <c r="B63" s="34" t="s">
        <v>102</v>
      </c>
      <c r="C63" s="35">
        <v>119</v>
      </c>
      <c r="D63" s="35">
        <v>67</v>
      </c>
      <c r="E63" s="35">
        <v>1162</v>
      </c>
      <c r="F63" s="35">
        <v>610</v>
      </c>
      <c r="G63" s="35">
        <v>1729</v>
      </c>
      <c r="H63" s="35">
        <v>857</v>
      </c>
      <c r="I63" s="35">
        <v>2839</v>
      </c>
      <c r="J63" s="35">
        <v>1442</v>
      </c>
      <c r="K63" s="35">
        <v>5849</v>
      </c>
      <c r="L63" s="35">
        <v>2976</v>
      </c>
      <c r="M63" s="35">
        <v>8</v>
      </c>
      <c r="N63" s="35">
        <v>54</v>
      </c>
      <c r="O63" s="35">
        <v>77</v>
      </c>
      <c r="P63" s="35">
        <v>105</v>
      </c>
      <c r="Q63" s="35">
        <v>244</v>
      </c>
      <c r="R63" s="162"/>
      <c r="S63" s="34" t="s">
        <v>102</v>
      </c>
      <c r="T63" s="35">
        <v>203</v>
      </c>
      <c r="U63" s="35">
        <v>172</v>
      </c>
      <c r="V63" s="35">
        <v>33</v>
      </c>
      <c r="W63" s="35">
        <v>8</v>
      </c>
      <c r="X63" s="35">
        <v>200</v>
      </c>
      <c r="Y63" s="35">
        <v>178</v>
      </c>
      <c r="Z63" s="35">
        <v>86</v>
      </c>
      <c r="AA63" s="35">
        <v>17</v>
      </c>
      <c r="AB63" s="35">
        <v>12</v>
      </c>
      <c r="AC63" s="35">
        <v>99</v>
      </c>
      <c r="AD63" s="162"/>
      <c r="AE63" s="34" t="s">
        <v>102</v>
      </c>
      <c r="AF63" s="35">
        <v>2156</v>
      </c>
      <c r="AG63" s="35">
        <v>975</v>
      </c>
      <c r="AH63" s="35">
        <v>1229</v>
      </c>
      <c r="AI63" s="35">
        <v>331</v>
      </c>
      <c r="AJ63" s="35">
        <v>148</v>
      </c>
      <c r="AK63" s="35">
        <v>232</v>
      </c>
      <c r="AL63" s="35">
        <v>200</v>
      </c>
      <c r="AM63" s="35">
        <v>194</v>
      </c>
      <c r="AN63" s="135"/>
      <c r="AO63" s="138" t="s">
        <v>141</v>
      </c>
      <c r="AP63" s="138" t="s">
        <v>4230</v>
      </c>
      <c r="AQ63" s="139">
        <v>4614</v>
      </c>
    </row>
    <row r="64" spans="1:43">
      <c r="A64" s="162" t="s">
        <v>142</v>
      </c>
      <c r="B64" s="13" t="s">
        <v>119</v>
      </c>
      <c r="C64" s="12">
        <v>171</v>
      </c>
      <c r="D64" s="12">
        <v>87</v>
      </c>
      <c r="E64" s="12">
        <v>1979</v>
      </c>
      <c r="F64" s="12">
        <v>1022</v>
      </c>
      <c r="G64" s="12">
        <v>2113</v>
      </c>
      <c r="H64" s="12">
        <v>1102</v>
      </c>
      <c r="I64" s="12">
        <v>3802</v>
      </c>
      <c r="J64" s="12">
        <v>1973</v>
      </c>
      <c r="K64" s="29">
        <v>8065</v>
      </c>
      <c r="L64" s="29">
        <v>4184</v>
      </c>
      <c r="M64" s="12">
        <v>5</v>
      </c>
      <c r="N64" s="12">
        <v>129</v>
      </c>
      <c r="O64" s="12">
        <v>146</v>
      </c>
      <c r="P64" s="12">
        <v>201</v>
      </c>
      <c r="Q64" s="29">
        <v>481</v>
      </c>
      <c r="R64" s="162" t="s">
        <v>142</v>
      </c>
      <c r="S64" s="13" t="s">
        <v>119</v>
      </c>
      <c r="T64" s="29">
        <v>264</v>
      </c>
      <c r="U64" s="12">
        <v>135</v>
      </c>
      <c r="V64" s="12">
        <v>11</v>
      </c>
      <c r="W64" s="12">
        <v>23</v>
      </c>
      <c r="X64" s="29">
        <v>263</v>
      </c>
      <c r="Y64" s="12">
        <v>200</v>
      </c>
      <c r="Z64" s="12">
        <v>61</v>
      </c>
      <c r="AA64" s="29">
        <v>132</v>
      </c>
      <c r="AB64" s="12">
        <v>31</v>
      </c>
      <c r="AC64" s="12">
        <v>203</v>
      </c>
      <c r="AD64" s="162" t="s">
        <v>142</v>
      </c>
      <c r="AE64" s="13" t="s">
        <v>119</v>
      </c>
      <c r="AF64" s="12">
        <v>660</v>
      </c>
      <c r="AG64" s="12">
        <v>403</v>
      </c>
      <c r="AH64" s="12">
        <v>1830</v>
      </c>
      <c r="AI64" s="12">
        <v>573</v>
      </c>
      <c r="AJ64" s="12">
        <v>41</v>
      </c>
      <c r="AK64" s="12">
        <v>263</v>
      </c>
      <c r="AL64" s="12">
        <v>149</v>
      </c>
      <c r="AM64" s="12">
        <v>146</v>
      </c>
      <c r="AN64" s="135"/>
      <c r="AO64" s="138" t="s">
        <v>142</v>
      </c>
      <c r="AP64" s="138" t="s">
        <v>4231</v>
      </c>
      <c r="AQ64" s="139">
        <v>4320</v>
      </c>
    </row>
    <row r="65" spans="1:43">
      <c r="A65" s="162"/>
      <c r="B65" s="13" t="s">
        <v>120</v>
      </c>
      <c r="C65" s="12">
        <v>381</v>
      </c>
      <c r="D65" s="12">
        <v>196</v>
      </c>
      <c r="E65" s="12">
        <v>2485</v>
      </c>
      <c r="F65" s="12">
        <v>1347</v>
      </c>
      <c r="G65" s="12">
        <v>2785</v>
      </c>
      <c r="H65" s="12">
        <v>1417</v>
      </c>
      <c r="I65" s="12">
        <v>3268</v>
      </c>
      <c r="J65" s="12">
        <v>1657</v>
      </c>
      <c r="K65" s="29">
        <v>8919</v>
      </c>
      <c r="L65" s="29">
        <v>4617</v>
      </c>
      <c r="M65" s="12">
        <v>21</v>
      </c>
      <c r="N65" s="12">
        <v>92</v>
      </c>
      <c r="O65" s="12">
        <v>92</v>
      </c>
      <c r="P65" s="12">
        <v>110</v>
      </c>
      <c r="Q65" s="29">
        <v>315</v>
      </c>
      <c r="R65" s="162"/>
      <c r="S65" s="13" t="s">
        <v>120</v>
      </c>
      <c r="T65" s="29">
        <v>288</v>
      </c>
      <c r="U65" s="12">
        <v>192</v>
      </c>
      <c r="V65" s="12">
        <v>72</v>
      </c>
      <c r="W65" s="12">
        <v>2</v>
      </c>
      <c r="X65" s="29">
        <v>279</v>
      </c>
      <c r="Y65" s="12">
        <v>255</v>
      </c>
      <c r="Z65" s="12">
        <v>79</v>
      </c>
      <c r="AA65" s="29">
        <v>95</v>
      </c>
      <c r="AB65" s="12">
        <v>46</v>
      </c>
      <c r="AC65" s="12">
        <v>102</v>
      </c>
      <c r="AD65" s="162"/>
      <c r="AE65" s="13" t="s">
        <v>120</v>
      </c>
      <c r="AF65" s="12">
        <v>1762</v>
      </c>
      <c r="AG65" s="12">
        <v>662</v>
      </c>
      <c r="AH65" s="12">
        <v>1737</v>
      </c>
      <c r="AI65" s="12">
        <v>633</v>
      </c>
      <c r="AJ65" s="12">
        <v>131</v>
      </c>
      <c r="AK65" s="12">
        <v>243</v>
      </c>
      <c r="AL65" s="12">
        <v>204</v>
      </c>
      <c r="AM65" s="12">
        <v>181</v>
      </c>
      <c r="AN65" s="135"/>
      <c r="AO65" s="138" t="s">
        <v>142</v>
      </c>
      <c r="AP65" s="138" t="s">
        <v>4232</v>
      </c>
      <c r="AQ65" s="139">
        <v>5236</v>
      </c>
    </row>
    <row r="66" spans="1:43">
      <c r="A66" s="162"/>
      <c r="B66" s="34" t="s">
        <v>102</v>
      </c>
      <c r="C66" s="35">
        <v>552</v>
      </c>
      <c r="D66" s="35">
        <v>283</v>
      </c>
      <c r="E66" s="35">
        <v>4464</v>
      </c>
      <c r="F66" s="35">
        <v>2369</v>
      </c>
      <c r="G66" s="35">
        <v>4898</v>
      </c>
      <c r="H66" s="35">
        <v>2519</v>
      </c>
      <c r="I66" s="35">
        <v>7070</v>
      </c>
      <c r="J66" s="35">
        <v>3630</v>
      </c>
      <c r="K66" s="35">
        <v>16984</v>
      </c>
      <c r="L66" s="35">
        <v>8801</v>
      </c>
      <c r="M66" s="35">
        <v>26</v>
      </c>
      <c r="N66" s="35">
        <v>221</v>
      </c>
      <c r="O66" s="35">
        <v>238</v>
      </c>
      <c r="P66" s="35">
        <v>311</v>
      </c>
      <c r="Q66" s="35">
        <v>796</v>
      </c>
      <c r="R66" s="162"/>
      <c r="S66" s="34" t="s">
        <v>102</v>
      </c>
      <c r="T66" s="35">
        <v>552</v>
      </c>
      <c r="U66" s="35">
        <v>327</v>
      </c>
      <c r="V66" s="35">
        <v>83</v>
      </c>
      <c r="W66" s="35">
        <v>25</v>
      </c>
      <c r="X66" s="35">
        <v>542</v>
      </c>
      <c r="Y66" s="35">
        <v>455</v>
      </c>
      <c r="Z66" s="35">
        <v>140</v>
      </c>
      <c r="AA66" s="35">
        <v>227</v>
      </c>
      <c r="AB66" s="35">
        <v>77</v>
      </c>
      <c r="AC66" s="35">
        <v>305</v>
      </c>
      <c r="AD66" s="162"/>
      <c r="AE66" s="34" t="s">
        <v>102</v>
      </c>
      <c r="AF66" s="35">
        <v>2422</v>
      </c>
      <c r="AG66" s="35">
        <v>1065</v>
      </c>
      <c r="AH66" s="35">
        <v>3567</v>
      </c>
      <c r="AI66" s="35">
        <v>1206</v>
      </c>
      <c r="AJ66" s="35">
        <v>172</v>
      </c>
      <c r="AK66" s="35">
        <v>506</v>
      </c>
      <c r="AL66" s="35">
        <v>353</v>
      </c>
      <c r="AM66" s="35">
        <v>327</v>
      </c>
      <c r="AN66" s="135"/>
      <c r="AO66" s="138" t="s">
        <v>142</v>
      </c>
      <c r="AP66" s="138" t="s">
        <v>4233</v>
      </c>
      <c r="AQ66" s="139">
        <v>9556</v>
      </c>
    </row>
    <row r="67" spans="1:43">
      <c r="A67" s="162" t="s">
        <v>143</v>
      </c>
      <c r="B67" s="13" t="s">
        <v>119</v>
      </c>
      <c r="C67" s="12">
        <v>62</v>
      </c>
      <c r="D67" s="12">
        <v>32</v>
      </c>
      <c r="E67" s="12">
        <v>753</v>
      </c>
      <c r="F67" s="12">
        <v>372</v>
      </c>
      <c r="G67" s="12">
        <v>1398</v>
      </c>
      <c r="H67" s="12">
        <v>705</v>
      </c>
      <c r="I67" s="12">
        <v>2205</v>
      </c>
      <c r="J67" s="12">
        <v>1101</v>
      </c>
      <c r="K67" s="29">
        <v>4418</v>
      </c>
      <c r="L67" s="29">
        <v>2210</v>
      </c>
      <c r="M67" s="12">
        <v>7</v>
      </c>
      <c r="N67" s="12">
        <v>70</v>
      </c>
      <c r="O67" s="12">
        <v>96</v>
      </c>
      <c r="P67" s="12">
        <v>116</v>
      </c>
      <c r="Q67" s="29">
        <v>289</v>
      </c>
      <c r="R67" s="162" t="s">
        <v>143</v>
      </c>
      <c r="S67" s="13" t="s">
        <v>119</v>
      </c>
      <c r="T67" s="29">
        <v>176</v>
      </c>
      <c r="U67" s="12">
        <v>133</v>
      </c>
      <c r="V67" s="12">
        <v>1</v>
      </c>
      <c r="W67" s="12">
        <v>7</v>
      </c>
      <c r="X67" s="29">
        <v>181</v>
      </c>
      <c r="Y67" s="12">
        <v>143</v>
      </c>
      <c r="Z67" s="12">
        <v>58</v>
      </c>
      <c r="AA67" s="29">
        <v>19</v>
      </c>
      <c r="AB67" s="12">
        <v>7</v>
      </c>
      <c r="AC67" s="12">
        <v>140</v>
      </c>
      <c r="AD67" s="162" t="s">
        <v>143</v>
      </c>
      <c r="AE67" s="13" t="s">
        <v>119</v>
      </c>
      <c r="AF67" s="12">
        <v>348</v>
      </c>
      <c r="AG67" s="12">
        <v>322</v>
      </c>
      <c r="AH67" s="12">
        <v>825</v>
      </c>
      <c r="AI67" s="12">
        <v>259</v>
      </c>
      <c r="AJ67" s="12">
        <v>38</v>
      </c>
      <c r="AK67" s="12">
        <v>159</v>
      </c>
      <c r="AL67" s="12">
        <v>105</v>
      </c>
      <c r="AM67" s="12">
        <v>104</v>
      </c>
      <c r="AN67" s="135"/>
      <c r="AO67" s="138" t="s">
        <v>143</v>
      </c>
      <c r="AP67" s="138" t="s">
        <v>4234</v>
      </c>
      <c r="AQ67" s="139">
        <v>1998</v>
      </c>
    </row>
    <row r="68" spans="1:43">
      <c r="A68" s="162"/>
      <c r="B68" s="13" t="s">
        <v>120</v>
      </c>
      <c r="C68" s="12">
        <v>78</v>
      </c>
      <c r="D68" s="12">
        <v>45</v>
      </c>
      <c r="E68" s="12">
        <v>1166</v>
      </c>
      <c r="F68" s="12">
        <v>607</v>
      </c>
      <c r="G68" s="12">
        <v>1650</v>
      </c>
      <c r="H68" s="12">
        <v>829</v>
      </c>
      <c r="I68" s="12">
        <v>1703</v>
      </c>
      <c r="J68" s="12">
        <v>851</v>
      </c>
      <c r="K68" s="29">
        <v>4597</v>
      </c>
      <c r="L68" s="29">
        <v>2332</v>
      </c>
      <c r="M68" s="12">
        <v>6</v>
      </c>
      <c r="N68" s="12">
        <v>45</v>
      </c>
      <c r="O68" s="12">
        <v>49</v>
      </c>
      <c r="P68" s="12">
        <v>51</v>
      </c>
      <c r="Q68" s="29">
        <v>151</v>
      </c>
      <c r="R68" s="162"/>
      <c r="S68" s="13" t="s">
        <v>120</v>
      </c>
      <c r="T68" s="29">
        <v>154</v>
      </c>
      <c r="U68" s="12">
        <v>135</v>
      </c>
      <c r="V68" s="12">
        <v>13</v>
      </c>
      <c r="W68" s="12">
        <v>2</v>
      </c>
      <c r="X68" s="29">
        <v>147</v>
      </c>
      <c r="Y68" s="12">
        <v>125</v>
      </c>
      <c r="Z68" s="12">
        <v>61</v>
      </c>
      <c r="AA68" s="29">
        <v>18</v>
      </c>
      <c r="AB68" s="12">
        <v>5</v>
      </c>
      <c r="AC68" s="12">
        <v>54</v>
      </c>
      <c r="AD68" s="162"/>
      <c r="AE68" s="13" t="s">
        <v>120</v>
      </c>
      <c r="AF68" s="12">
        <v>1199</v>
      </c>
      <c r="AG68" s="12">
        <v>406</v>
      </c>
      <c r="AH68" s="12">
        <v>1070</v>
      </c>
      <c r="AI68" s="12">
        <v>233</v>
      </c>
      <c r="AJ68" s="12">
        <v>87</v>
      </c>
      <c r="AK68" s="12">
        <v>118</v>
      </c>
      <c r="AL68" s="12">
        <v>125</v>
      </c>
      <c r="AM68" s="12">
        <v>110</v>
      </c>
      <c r="AN68" s="135"/>
      <c r="AO68" s="138" t="s">
        <v>143</v>
      </c>
      <c r="AP68" s="138" t="s">
        <v>4235</v>
      </c>
      <c r="AQ68" s="139">
        <v>3339</v>
      </c>
    </row>
    <row r="69" spans="1:43">
      <c r="A69" s="162"/>
      <c r="B69" s="34" t="s">
        <v>102</v>
      </c>
      <c r="C69" s="35">
        <v>140</v>
      </c>
      <c r="D69" s="35">
        <v>77</v>
      </c>
      <c r="E69" s="35">
        <v>1919</v>
      </c>
      <c r="F69" s="35">
        <v>979</v>
      </c>
      <c r="G69" s="35">
        <v>3048</v>
      </c>
      <c r="H69" s="35">
        <v>1534</v>
      </c>
      <c r="I69" s="35">
        <v>3908</v>
      </c>
      <c r="J69" s="35">
        <v>1952</v>
      </c>
      <c r="K69" s="35">
        <v>9015</v>
      </c>
      <c r="L69" s="35">
        <v>4542</v>
      </c>
      <c r="M69" s="35">
        <v>13</v>
      </c>
      <c r="N69" s="35">
        <v>115</v>
      </c>
      <c r="O69" s="35">
        <v>145</v>
      </c>
      <c r="P69" s="35">
        <v>167</v>
      </c>
      <c r="Q69" s="35">
        <v>440</v>
      </c>
      <c r="R69" s="162"/>
      <c r="S69" s="34" t="s">
        <v>102</v>
      </c>
      <c r="T69" s="35">
        <v>330</v>
      </c>
      <c r="U69" s="35">
        <v>268</v>
      </c>
      <c r="V69" s="35">
        <v>14</v>
      </c>
      <c r="W69" s="35">
        <v>9</v>
      </c>
      <c r="X69" s="35">
        <v>328</v>
      </c>
      <c r="Y69" s="35">
        <v>268</v>
      </c>
      <c r="Z69" s="35">
        <v>119</v>
      </c>
      <c r="AA69" s="35">
        <v>37</v>
      </c>
      <c r="AB69" s="35">
        <v>12</v>
      </c>
      <c r="AC69" s="35">
        <v>194</v>
      </c>
      <c r="AD69" s="162"/>
      <c r="AE69" s="34" t="s">
        <v>102</v>
      </c>
      <c r="AF69" s="35">
        <v>1547</v>
      </c>
      <c r="AG69" s="35">
        <v>728</v>
      </c>
      <c r="AH69" s="35">
        <v>1895</v>
      </c>
      <c r="AI69" s="35">
        <v>492</v>
      </c>
      <c r="AJ69" s="35">
        <v>125</v>
      </c>
      <c r="AK69" s="35">
        <v>277</v>
      </c>
      <c r="AL69" s="35">
        <v>230</v>
      </c>
      <c r="AM69" s="35">
        <v>214</v>
      </c>
      <c r="AN69" s="135"/>
      <c r="AO69" s="138" t="s">
        <v>143</v>
      </c>
      <c r="AP69" s="138" t="s">
        <v>4236</v>
      </c>
      <c r="AQ69" s="139">
        <v>5337</v>
      </c>
    </row>
    <row r="70" spans="1:43" ht="14.45" customHeight="1">
      <c r="A70" s="162" t="s">
        <v>144</v>
      </c>
      <c r="B70" s="13" t="s">
        <v>119</v>
      </c>
      <c r="C70" s="12">
        <v>66</v>
      </c>
      <c r="D70" s="12">
        <v>33</v>
      </c>
      <c r="E70" s="12">
        <v>847</v>
      </c>
      <c r="F70" s="12">
        <v>441</v>
      </c>
      <c r="G70" s="12">
        <v>1302</v>
      </c>
      <c r="H70" s="12">
        <v>631</v>
      </c>
      <c r="I70" s="12">
        <v>2758</v>
      </c>
      <c r="J70" s="12">
        <v>1360</v>
      </c>
      <c r="K70" s="29">
        <v>4973</v>
      </c>
      <c r="L70" s="29">
        <v>2465</v>
      </c>
      <c r="M70" s="12">
        <v>9</v>
      </c>
      <c r="N70" s="12">
        <v>47</v>
      </c>
      <c r="O70" s="12">
        <v>61</v>
      </c>
      <c r="P70" s="12">
        <v>106</v>
      </c>
      <c r="Q70" s="29">
        <v>223</v>
      </c>
      <c r="R70" s="162" t="s">
        <v>144</v>
      </c>
      <c r="S70" s="13" t="s">
        <v>119</v>
      </c>
      <c r="T70" s="29">
        <v>170</v>
      </c>
      <c r="U70" s="12">
        <v>163</v>
      </c>
      <c r="V70" s="12">
        <v>44</v>
      </c>
      <c r="W70" s="12">
        <v>6</v>
      </c>
      <c r="X70" s="29">
        <v>182</v>
      </c>
      <c r="Y70" s="12">
        <v>179</v>
      </c>
      <c r="Z70" s="12">
        <v>114</v>
      </c>
      <c r="AA70" s="29">
        <v>46</v>
      </c>
      <c r="AB70" s="12">
        <v>24</v>
      </c>
      <c r="AC70" s="12">
        <v>105</v>
      </c>
      <c r="AD70" s="162" t="s">
        <v>144</v>
      </c>
      <c r="AE70" s="13" t="s">
        <v>119</v>
      </c>
      <c r="AF70" s="12">
        <v>2062</v>
      </c>
      <c r="AG70" s="12">
        <v>1005</v>
      </c>
      <c r="AH70" s="12">
        <v>890</v>
      </c>
      <c r="AI70" s="12">
        <v>165</v>
      </c>
      <c r="AJ70" s="12">
        <v>131</v>
      </c>
      <c r="AK70" s="12">
        <v>151</v>
      </c>
      <c r="AL70" s="12">
        <v>151</v>
      </c>
      <c r="AM70" s="12">
        <v>140</v>
      </c>
      <c r="AN70" s="135"/>
      <c r="AO70" s="138" t="s">
        <v>144</v>
      </c>
      <c r="AP70" s="138" t="s">
        <v>4237</v>
      </c>
      <c r="AQ70" s="139">
        <v>3842</v>
      </c>
    </row>
    <row r="71" spans="1:43">
      <c r="A71" s="162"/>
      <c r="B71" s="13" t="s">
        <v>120</v>
      </c>
      <c r="C71" s="12">
        <v>260</v>
      </c>
      <c r="D71" s="12">
        <v>135</v>
      </c>
      <c r="E71" s="12">
        <v>1955</v>
      </c>
      <c r="F71" s="12">
        <v>983</v>
      </c>
      <c r="G71" s="12">
        <v>3063</v>
      </c>
      <c r="H71" s="12">
        <v>1597</v>
      </c>
      <c r="I71" s="12">
        <v>3927</v>
      </c>
      <c r="J71" s="12">
        <v>1956</v>
      </c>
      <c r="K71" s="29">
        <v>9205</v>
      </c>
      <c r="L71" s="29">
        <v>4671</v>
      </c>
      <c r="M71" s="12">
        <v>23</v>
      </c>
      <c r="N71" s="12">
        <v>102</v>
      </c>
      <c r="O71" s="12">
        <v>135</v>
      </c>
      <c r="P71" s="12">
        <v>154</v>
      </c>
      <c r="Q71" s="29">
        <v>414</v>
      </c>
      <c r="R71" s="162"/>
      <c r="S71" s="13" t="s">
        <v>120</v>
      </c>
      <c r="T71" s="29">
        <v>355</v>
      </c>
      <c r="U71" s="12">
        <v>355</v>
      </c>
      <c r="V71" s="12">
        <v>292</v>
      </c>
      <c r="W71" s="12">
        <v>7</v>
      </c>
      <c r="X71" s="29">
        <v>410</v>
      </c>
      <c r="Y71" s="12">
        <v>400</v>
      </c>
      <c r="Z71" s="12">
        <v>301</v>
      </c>
      <c r="AA71" s="29">
        <v>119</v>
      </c>
      <c r="AB71" s="12">
        <v>88</v>
      </c>
      <c r="AC71" s="12">
        <v>142</v>
      </c>
      <c r="AD71" s="162"/>
      <c r="AE71" s="13" t="s">
        <v>120</v>
      </c>
      <c r="AF71" s="12">
        <v>5985</v>
      </c>
      <c r="AG71" s="12">
        <v>1591</v>
      </c>
      <c r="AH71" s="12">
        <v>1557</v>
      </c>
      <c r="AI71" s="12">
        <v>480</v>
      </c>
      <c r="AJ71" s="12">
        <v>337</v>
      </c>
      <c r="AK71" s="12">
        <v>400</v>
      </c>
      <c r="AL71" s="12">
        <v>342</v>
      </c>
      <c r="AM71" s="12">
        <v>321</v>
      </c>
      <c r="AN71" s="135"/>
      <c r="AO71" s="138" t="s">
        <v>144</v>
      </c>
      <c r="AP71" s="138" t="s">
        <v>4238</v>
      </c>
      <c r="AQ71" s="139">
        <v>9099</v>
      </c>
    </row>
    <row r="72" spans="1:43">
      <c r="A72" s="162"/>
      <c r="B72" s="34" t="s">
        <v>102</v>
      </c>
      <c r="C72" s="35">
        <v>326</v>
      </c>
      <c r="D72" s="35">
        <v>168</v>
      </c>
      <c r="E72" s="35">
        <v>2802</v>
      </c>
      <c r="F72" s="35">
        <v>1424</v>
      </c>
      <c r="G72" s="35">
        <v>4365</v>
      </c>
      <c r="H72" s="35">
        <v>2228</v>
      </c>
      <c r="I72" s="35">
        <v>6685</v>
      </c>
      <c r="J72" s="35">
        <v>3316</v>
      </c>
      <c r="K72" s="35">
        <v>14178</v>
      </c>
      <c r="L72" s="35">
        <v>7136</v>
      </c>
      <c r="M72" s="35">
        <v>32</v>
      </c>
      <c r="N72" s="35">
        <v>149</v>
      </c>
      <c r="O72" s="35">
        <v>196</v>
      </c>
      <c r="P72" s="35">
        <v>260</v>
      </c>
      <c r="Q72" s="35">
        <v>637</v>
      </c>
      <c r="R72" s="162"/>
      <c r="S72" s="34" t="s">
        <v>102</v>
      </c>
      <c r="T72" s="35">
        <v>525</v>
      </c>
      <c r="U72" s="35">
        <v>518</v>
      </c>
      <c r="V72" s="35">
        <v>336</v>
      </c>
      <c r="W72" s="35">
        <v>13</v>
      </c>
      <c r="X72" s="35">
        <v>592</v>
      </c>
      <c r="Y72" s="35">
        <v>579</v>
      </c>
      <c r="Z72" s="35">
        <v>415</v>
      </c>
      <c r="AA72" s="35">
        <v>165</v>
      </c>
      <c r="AB72" s="35">
        <v>112</v>
      </c>
      <c r="AC72" s="35">
        <v>247</v>
      </c>
      <c r="AD72" s="162"/>
      <c r="AE72" s="34" t="s">
        <v>102</v>
      </c>
      <c r="AF72" s="35">
        <v>8047</v>
      </c>
      <c r="AG72" s="35">
        <v>2596</v>
      </c>
      <c r="AH72" s="35">
        <v>2447</v>
      </c>
      <c r="AI72" s="35">
        <v>645</v>
      </c>
      <c r="AJ72" s="35">
        <v>468</v>
      </c>
      <c r="AK72" s="35">
        <v>551</v>
      </c>
      <c r="AL72" s="35">
        <v>493</v>
      </c>
      <c r="AM72" s="35">
        <v>461</v>
      </c>
      <c r="AN72" s="135"/>
      <c r="AO72" s="138" t="s">
        <v>144</v>
      </c>
      <c r="AP72" s="138" t="s">
        <v>4239</v>
      </c>
      <c r="AQ72" s="139">
        <v>12941</v>
      </c>
    </row>
    <row r="73" spans="1:43" ht="14.45" customHeight="1">
      <c r="A73" s="162" t="s">
        <v>145</v>
      </c>
      <c r="B73" s="13" t="s">
        <v>119</v>
      </c>
      <c r="C73" s="12">
        <v>8</v>
      </c>
      <c r="D73" s="12">
        <v>2</v>
      </c>
      <c r="E73" s="12">
        <v>890</v>
      </c>
      <c r="F73" s="12">
        <v>480</v>
      </c>
      <c r="G73" s="12">
        <v>1924</v>
      </c>
      <c r="H73" s="12">
        <v>965</v>
      </c>
      <c r="I73" s="12">
        <v>2884</v>
      </c>
      <c r="J73" s="12">
        <v>1414</v>
      </c>
      <c r="K73" s="29">
        <v>5706</v>
      </c>
      <c r="L73" s="29">
        <v>2861</v>
      </c>
      <c r="M73" s="12">
        <v>1</v>
      </c>
      <c r="N73" s="12">
        <v>36</v>
      </c>
      <c r="O73" s="12">
        <v>67</v>
      </c>
      <c r="P73" s="12">
        <v>87</v>
      </c>
      <c r="Q73" s="29">
        <v>191</v>
      </c>
      <c r="R73" s="162" t="s">
        <v>145</v>
      </c>
      <c r="S73" s="13" t="s">
        <v>119</v>
      </c>
      <c r="T73" s="29">
        <v>164</v>
      </c>
      <c r="U73" s="12">
        <v>131</v>
      </c>
      <c r="V73" s="12">
        <v>17</v>
      </c>
      <c r="W73" s="12">
        <v>2</v>
      </c>
      <c r="X73" s="29">
        <v>163</v>
      </c>
      <c r="Y73" s="12">
        <v>147</v>
      </c>
      <c r="Z73" s="12">
        <v>46</v>
      </c>
      <c r="AA73" s="29">
        <v>9</v>
      </c>
      <c r="AB73" s="12">
        <v>6</v>
      </c>
      <c r="AC73" s="12">
        <v>93</v>
      </c>
      <c r="AD73" s="162" t="s">
        <v>145</v>
      </c>
      <c r="AE73" s="13" t="s">
        <v>119</v>
      </c>
      <c r="AF73" s="12">
        <v>1794</v>
      </c>
      <c r="AG73" s="12">
        <v>618</v>
      </c>
      <c r="AH73" s="12">
        <v>1215</v>
      </c>
      <c r="AI73" s="12">
        <v>214</v>
      </c>
      <c r="AJ73" s="12">
        <v>109</v>
      </c>
      <c r="AK73" s="12">
        <v>165</v>
      </c>
      <c r="AL73" s="12">
        <v>140</v>
      </c>
      <c r="AM73" s="12">
        <v>138</v>
      </c>
      <c r="AN73" s="135"/>
      <c r="AO73" s="138" t="s">
        <v>145</v>
      </c>
      <c r="AP73" s="138" t="s">
        <v>4240</v>
      </c>
      <c r="AQ73" s="139">
        <v>4224</v>
      </c>
    </row>
    <row r="74" spans="1:43">
      <c r="A74" s="162"/>
      <c r="B74" s="13" t="s">
        <v>120</v>
      </c>
      <c r="C74" s="12">
        <v>195</v>
      </c>
      <c r="D74" s="12">
        <v>98</v>
      </c>
      <c r="E74" s="12">
        <v>826</v>
      </c>
      <c r="F74" s="12">
        <v>429</v>
      </c>
      <c r="G74" s="12">
        <v>1406</v>
      </c>
      <c r="H74" s="12">
        <v>666</v>
      </c>
      <c r="I74" s="12">
        <v>1423</v>
      </c>
      <c r="J74" s="12">
        <v>710</v>
      </c>
      <c r="K74" s="29">
        <v>3850</v>
      </c>
      <c r="L74" s="29">
        <v>1903</v>
      </c>
      <c r="M74" s="12">
        <v>15</v>
      </c>
      <c r="N74" s="12">
        <v>30</v>
      </c>
      <c r="O74" s="12">
        <v>45</v>
      </c>
      <c r="P74" s="12">
        <v>43</v>
      </c>
      <c r="Q74" s="29">
        <v>133</v>
      </c>
      <c r="R74" s="162"/>
      <c r="S74" s="13" t="s">
        <v>120</v>
      </c>
      <c r="T74" s="29">
        <v>113</v>
      </c>
      <c r="U74" s="12">
        <v>107</v>
      </c>
      <c r="V74" s="12">
        <v>85</v>
      </c>
      <c r="W74" s="12">
        <v>1</v>
      </c>
      <c r="X74" s="29">
        <v>135</v>
      </c>
      <c r="Y74" s="12">
        <v>130</v>
      </c>
      <c r="Z74" s="12">
        <v>49</v>
      </c>
      <c r="AA74" s="29">
        <v>6</v>
      </c>
      <c r="AB74" s="12">
        <v>2</v>
      </c>
      <c r="AC74" s="12">
        <v>37</v>
      </c>
      <c r="AD74" s="162"/>
      <c r="AE74" s="13" t="s">
        <v>120</v>
      </c>
      <c r="AF74" s="12">
        <v>2317</v>
      </c>
      <c r="AG74" s="12">
        <v>708</v>
      </c>
      <c r="AH74" s="12">
        <v>649</v>
      </c>
      <c r="AI74" s="12">
        <v>156</v>
      </c>
      <c r="AJ74" s="12">
        <v>119</v>
      </c>
      <c r="AK74" s="12">
        <v>124</v>
      </c>
      <c r="AL74" s="12">
        <v>116</v>
      </c>
      <c r="AM74" s="12">
        <v>98</v>
      </c>
      <c r="AN74" s="135"/>
      <c r="AO74" s="138" t="s">
        <v>145</v>
      </c>
      <c r="AP74" s="138" t="s">
        <v>4241</v>
      </c>
      <c r="AQ74" s="139">
        <v>3615</v>
      </c>
    </row>
    <row r="75" spans="1:43">
      <c r="A75" s="162"/>
      <c r="B75" s="34" t="s">
        <v>102</v>
      </c>
      <c r="C75" s="35">
        <v>203</v>
      </c>
      <c r="D75" s="35">
        <v>100</v>
      </c>
      <c r="E75" s="35">
        <v>1716</v>
      </c>
      <c r="F75" s="35">
        <v>909</v>
      </c>
      <c r="G75" s="35">
        <v>3330</v>
      </c>
      <c r="H75" s="35">
        <v>1631</v>
      </c>
      <c r="I75" s="35">
        <v>4307</v>
      </c>
      <c r="J75" s="35">
        <v>2124</v>
      </c>
      <c r="K75" s="35">
        <v>9556</v>
      </c>
      <c r="L75" s="35">
        <v>4764</v>
      </c>
      <c r="M75" s="35">
        <v>16</v>
      </c>
      <c r="N75" s="35">
        <v>66</v>
      </c>
      <c r="O75" s="35">
        <v>112</v>
      </c>
      <c r="P75" s="35">
        <v>130</v>
      </c>
      <c r="Q75" s="35">
        <v>324</v>
      </c>
      <c r="R75" s="162"/>
      <c r="S75" s="34" t="s">
        <v>102</v>
      </c>
      <c r="T75" s="35">
        <v>277</v>
      </c>
      <c r="U75" s="35">
        <v>238</v>
      </c>
      <c r="V75" s="35">
        <v>102</v>
      </c>
      <c r="W75" s="35">
        <v>3</v>
      </c>
      <c r="X75" s="35">
        <v>298</v>
      </c>
      <c r="Y75" s="35">
        <v>277</v>
      </c>
      <c r="Z75" s="35">
        <v>95</v>
      </c>
      <c r="AA75" s="35">
        <v>15</v>
      </c>
      <c r="AB75" s="35">
        <v>8</v>
      </c>
      <c r="AC75" s="35">
        <v>130</v>
      </c>
      <c r="AD75" s="162"/>
      <c r="AE75" s="34" t="s">
        <v>102</v>
      </c>
      <c r="AF75" s="35">
        <v>4111</v>
      </c>
      <c r="AG75" s="35">
        <v>1326</v>
      </c>
      <c r="AH75" s="35">
        <v>1864</v>
      </c>
      <c r="AI75" s="35">
        <v>370</v>
      </c>
      <c r="AJ75" s="35">
        <v>228</v>
      </c>
      <c r="AK75" s="35">
        <v>289</v>
      </c>
      <c r="AL75" s="35">
        <v>256</v>
      </c>
      <c r="AM75" s="35">
        <v>236</v>
      </c>
      <c r="AN75" s="135"/>
      <c r="AO75" s="138" t="s">
        <v>145</v>
      </c>
      <c r="AP75" s="138" t="s">
        <v>4242</v>
      </c>
      <c r="AQ75" s="139">
        <v>7839</v>
      </c>
    </row>
    <row r="76" spans="1:43">
      <c r="A76" s="191" t="s">
        <v>177</v>
      </c>
      <c r="B76" s="191"/>
      <c r="C76" s="10">
        <v>7711</v>
      </c>
      <c r="D76" s="10">
        <v>3937</v>
      </c>
      <c r="E76" s="10">
        <v>59432</v>
      </c>
      <c r="F76" s="10">
        <v>30403</v>
      </c>
      <c r="G76" s="10">
        <v>86623</v>
      </c>
      <c r="H76" s="10">
        <v>43780</v>
      </c>
      <c r="I76" s="10">
        <v>116789</v>
      </c>
      <c r="J76" s="10">
        <v>58408</v>
      </c>
      <c r="K76" s="10">
        <v>270555</v>
      </c>
      <c r="L76" s="10">
        <v>136528</v>
      </c>
      <c r="M76" s="10">
        <v>640</v>
      </c>
      <c r="N76" s="10">
        <v>2951</v>
      </c>
      <c r="O76" s="10">
        <v>3601</v>
      </c>
      <c r="P76" s="10">
        <v>4473</v>
      </c>
      <c r="Q76" s="10">
        <v>11665</v>
      </c>
      <c r="R76" s="191" t="s">
        <v>177</v>
      </c>
      <c r="S76" s="191"/>
      <c r="T76" s="10">
        <v>9902</v>
      </c>
      <c r="U76" s="10">
        <v>9178</v>
      </c>
      <c r="V76" s="10">
        <v>5308</v>
      </c>
      <c r="W76" s="10">
        <v>226</v>
      </c>
      <c r="X76" s="10">
        <v>10783</v>
      </c>
      <c r="Y76" s="10">
        <v>10139</v>
      </c>
      <c r="Z76" s="10">
        <v>5312</v>
      </c>
      <c r="AA76" s="10">
        <v>3276</v>
      </c>
      <c r="AB76" s="10">
        <v>2109</v>
      </c>
      <c r="AC76" s="10">
        <v>4287</v>
      </c>
      <c r="AD76" s="191" t="s">
        <v>121</v>
      </c>
      <c r="AE76" s="191"/>
      <c r="AF76" s="10">
        <v>134599</v>
      </c>
      <c r="AG76" s="10">
        <v>44165</v>
      </c>
      <c r="AH76" s="10">
        <v>50639</v>
      </c>
      <c r="AI76" s="10">
        <v>14523</v>
      </c>
      <c r="AJ76" s="10">
        <v>8243</v>
      </c>
      <c r="AK76" s="10">
        <v>10577</v>
      </c>
      <c r="AL76" s="10">
        <v>9314</v>
      </c>
      <c r="AM76" s="10">
        <v>8485</v>
      </c>
      <c r="AN76" s="135"/>
      <c r="AO76" s="138" t="s">
        <v>177</v>
      </c>
      <c r="AP76" s="138" t="s">
        <v>177</v>
      </c>
      <c r="AQ76" s="139">
        <v>235877</v>
      </c>
    </row>
    <row r="77" spans="1:43">
      <c r="A77" s="163" t="s">
        <v>446</v>
      </c>
      <c r="B77" s="163"/>
      <c r="C77" s="163"/>
      <c r="D77" s="163"/>
      <c r="E77" s="163"/>
      <c r="F77" s="163"/>
      <c r="G77" s="163"/>
      <c r="H77" s="163"/>
      <c r="I77" s="163"/>
      <c r="J77" s="163"/>
      <c r="K77" s="163"/>
      <c r="L77" s="163"/>
      <c r="M77" s="163"/>
      <c r="N77" s="163"/>
      <c r="O77" s="163"/>
      <c r="P77" s="163"/>
      <c r="Q77" s="163"/>
      <c r="R77" s="185" t="s">
        <v>447</v>
      </c>
      <c r="S77" s="185"/>
      <c r="T77" s="185"/>
      <c r="U77" s="185"/>
      <c r="V77" s="185"/>
      <c r="W77" s="185"/>
      <c r="X77" s="185"/>
      <c r="Y77" s="185"/>
      <c r="Z77" s="185"/>
      <c r="AA77" s="185"/>
      <c r="AB77" s="185"/>
      <c r="AC77" s="185"/>
      <c r="AD77" s="185" t="s">
        <v>448</v>
      </c>
      <c r="AE77" s="185"/>
      <c r="AF77" s="185"/>
      <c r="AG77" s="185"/>
      <c r="AH77" s="185"/>
      <c r="AI77" s="185"/>
      <c r="AJ77" s="185"/>
      <c r="AK77" s="185"/>
      <c r="AL77" s="185"/>
      <c r="AM77" s="185"/>
      <c r="AN77" s="135"/>
      <c r="AO77" s="138" t="s">
        <v>446</v>
      </c>
      <c r="AP77" s="138" t="s">
        <v>446</v>
      </c>
      <c r="AQ77" s="139">
        <v>0</v>
      </c>
    </row>
    <row r="78" spans="1:43">
      <c r="A78" s="163" t="s">
        <v>4174</v>
      </c>
      <c r="B78" s="163"/>
      <c r="C78" s="163"/>
      <c r="D78" s="163"/>
      <c r="E78" s="163"/>
      <c r="F78" s="163"/>
      <c r="G78" s="163"/>
      <c r="H78" s="163"/>
      <c r="I78" s="163"/>
      <c r="J78" s="163"/>
      <c r="K78" s="163"/>
      <c r="L78" s="163"/>
      <c r="M78" s="163"/>
      <c r="N78" s="163"/>
      <c r="O78" s="163"/>
      <c r="P78" s="163"/>
      <c r="Q78" s="163"/>
      <c r="R78" s="185" t="s">
        <v>4174</v>
      </c>
      <c r="S78" s="185"/>
      <c r="T78" s="185"/>
      <c r="U78" s="185"/>
      <c r="V78" s="185"/>
      <c r="W78" s="185"/>
      <c r="X78" s="185"/>
      <c r="Y78" s="185"/>
      <c r="Z78" s="185"/>
      <c r="AA78" s="185"/>
      <c r="AB78" s="185"/>
      <c r="AC78" s="185"/>
      <c r="AD78" s="185" t="s">
        <v>4174</v>
      </c>
      <c r="AE78" s="185"/>
      <c r="AF78" s="185"/>
      <c r="AG78" s="185"/>
      <c r="AH78" s="185"/>
      <c r="AI78" s="185"/>
      <c r="AJ78" s="185"/>
      <c r="AK78" s="185"/>
      <c r="AL78" s="185"/>
      <c r="AM78" s="185"/>
      <c r="AN78" s="135"/>
      <c r="AO78" s="138" t="s">
        <v>4174</v>
      </c>
      <c r="AP78" s="138" t="s">
        <v>4174</v>
      </c>
      <c r="AQ78" s="139">
        <v>0</v>
      </c>
    </row>
    <row r="79" spans="1:43" ht="28.9" customHeight="1">
      <c r="A79" s="164" t="s">
        <v>2</v>
      </c>
      <c r="B79" s="164" t="s">
        <v>113</v>
      </c>
      <c r="C79" s="187" t="s">
        <v>281</v>
      </c>
      <c r="D79" s="187"/>
      <c r="E79" s="185" t="s">
        <v>52</v>
      </c>
      <c r="F79" s="185"/>
      <c r="G79" s="185" t="s">
        <v>53</v>
      </c>
      <c r="H79" s="185"/>
      <c r="I79" s="185" t="s">
        <v>54</v>
      </c>
      <c r="J79" s="185"/>
      <c r="K79" s="185" t="s">
        <v>56</v>
      </c>
      <c r="L79" s="185"/>
      <c r="M79" s="185" t="s">
        <v>164</v>
      </c>
      <c r="N79" s="185"/>
      <c r="O79" s="185"/>
      <c r="P79" s="185"/>
      <c r="Q79" s="185"/>
      <c r="R79" s="164" t="s">
        <v>2</v>
      </c>
      <c r="S79" s="190" t="s">
        <v>113</v>
      </c>
      <c r="T79" s="186" t="s">
        <v>165</v>
      </c>
      <c r="U79" s="186"/>
      <c r="V79" s="186"/>
      <c r="W79" s="186"/>
      <c r="X79" s="186" t="s">
        <v>166</v>
      </c>
      <c r="Y79" s="186"/>
      <c r="Z79" s="186"/>
      <c r="AA79" s="189" t="s">
        <v>167</v>
      </c>
      <c r="AB79" s="189"/>
      <c r="AC79" s="189" t="s">
        <v>168</v>
      </c>
      <c r="AD79" s="164" t="s">
        <v>2</v>
      </c>
      <c r="AE79" s="164" t="s">
        <v>113</v>
      </c>
      <c r="AF79" s="188" t="s">
        <v>169</v>
      </c>
      <c r="AG79" s="188"/>
      <c r="AH79" s="188"/>
      <c r="AI79" s="188"/>
      <c r="AJ79" s="188"/>
      <c r="AK79" s="188"/>
      <c r="AL79" s="188"/>
      <c r="AM79" s="188"/>
      <c r="AN79" s="135"/>
      <c r="AO79" s="138" t="s">
        <v>2</v>
      </c>
      <c r="AP79" s="138" t="s">
        <v>4244</v>
      </c>
      <c r="AQ79" s="139" t="e">
        <v>#VALUE!</v>
      </c>
    </row>
    <row r="80" spans="1:43" ht="24">
      <c r="A80" s="164"/>
      <c r="B80" s="164"/>
      <c r="C80" s="14" t="s">
        <v>170</v>
      </c>
      <c r="D80" s="14" t="s">
        <v>57</v>
      </c>
      <c r="E80" s="14" t="s">
        <v>170</v>
      </c>
      <c r="F80" s="14" t="s">
        <v>57</v>
      </c>
      <c r="G80" s="14" t="s">
        <v>170</v>
      </c>
      <c r="H80" s="14" t="s">
        <v>57</v>
      </c>
      <c r="I80" s="14" t="s">
        <v>170</v>
      </c>
      <c r="J80" s="14" t="s">
        <v>57</v>
      </c>
      <c r="K80" s="14" t="s">
        <v>170</v>
      </c>
      <c r="L80" s="14" t="s">
        <v>57</v>
      </c>
      <c r="M80" s="14" t="s">
        <v>282</v>
      </c>
      <c r="N80" s="14" t="s">
        <v>52</v>
      </c>
      <c r="O80" s="14" t="s">
        <v>53</v>
      </c>
      <c r="P80" s="14" t="s">
        <v>54</v>
      </c>
      <c r="Q80" s="14" t="s">
        <v>56</v>
      </c>
      <c r="R80" s="164"/>
      <c r="S80" s="190"/>
      <c r="T80" s="32" t="s">
        <v>171</v>
      </c>
      <c r="U80" s="31" t="s">
        <v>279</v>
      </c>
      <c r="V80" s="31" t="s">
        <v>172</v>
      </c>
      <c r="W80" s="31" t="s">
        <v>173</v>
      </c>
      <c r="X80" s="32" t="s">
        <v>56</v>
      </c>
      <c r="Y80" s="32" t="s">
        <v>174</v>
      </c>
      <c r="Z80" s="32" t="s">
        <v>280</v>
      </c>
      <c r="AA80" s="20" t="s">
        <v>56</v>
      </c>
      <c r="AB80" s="32" t="s">
        <v>174</v>
      </c>
      <c r="AC80" s="189"/>
      <c r="AD80" s="164"/>
      <c r="AE80" s="164"/>
      <c r="AF80" s="14" t="s">
        <v>49</v>
      </c>
      <c r="AG80" s="14" t="s">
        <v>50</v>
      </c>
      <c r="AH80" s="14" t="s">
        <v>344</v>
      </c>
      <c r="AI80" s="14" t="s">
        <v>51</v>
      </c>
      <c r="AJ80" s="14" t="s">
        <v>175</v>
      </c>
      <c r="AK80" s="14" t="s">
        <v>176</v>
      </c>
      <c r="AL80" s="14" t="s">
        <v>283</v>
      </c>
      <c r="AM80" s="14" t="s">
        <v>284</v>
      </c>
      <c r="AN80" s="135"/>
      <c r="AO80" s="138" t="s">
        <v>2</v>
      </c>
      <c r="AP80" s="138" t="s">
        <v>2</v>
      </c>
      <c r="AQ80" s="139" t="e">
        <v>#VALUE!</v>
      </c>
    </row>
    <row r="81" spans="1:43">
      <c r="A81" s="11" t="s">
        <v>124</v>
      </c>
      <c r="B81" s="11"/>
      <c r="C81" s="12"/>
      <c r="D81" s="12"/>
      <c r="E81" s="12"/>
      <c r="F81" s="12"/>
      <c r="G81" s="12"/>
      <c r="H81" s="12"/>
      <c r="I81" s="12"/>
      <c r="J81" s="12"/>
      <c r="K81" s="12"/>
      <c r="L81" s="12"/>
      <c r="M81" s="12"/>
      <c r="N81" s="12"/>
      <c r="O81" s="12"/>
      <c r="P81" s="12"/>
      <c r="Q81" s="12"/>
      <c r="R81" s="11" t="s">
        <v>124</v>
      </c>
      <c r="S81" s="25"/>
      <c r="T81" s="21"/>
      <c r="U81" s="21"/>
      <c r="V81" s="21"/>
      <c r="W81" s="21"/>
      <c r="X81" s="22"/>
      <c r="Y81" s="21"/>
      <c r="Z81" s="21"/>
      <c r="AA81" s="22"/>
      <c r="AB81" s="21"/>
      <c r="AC81" s="22"/>
      <c r="AD81" s="11" t="s">
        <v>124</v>
      </c>
      <c r="AE81" s="11"/>
      <c r="AF81" s="15"/>
      <c r="AG81" s="12"/>
      <c r="AH81" s="12"/>
      <c r="AI81" s="12"/>
      <c r="AJ81" s="12"/>
      <c r="AK81" s="12"/>
      <c r="AL81" s="12"/>
      <c r="AM81" s="12"/>
      <c r="AN81" s="135"/>
      <c r="AO81" s="138" t="s">
        <v>124</v>
      </c>
      <c r="AP81" s="138" t="s">
        <v>124</v>
      </c>
      <c r="AQ81" s="139">
        <v>0</v>
      </c>
    </row>
    <row r="82" spans="1:43" ht="14.45" customHeight="1">
      <c r="A82" s="162" t="s">
        <v>181</v>
      </c>
      <c r="B82" s="13" t="s">
        <v>119</v>
      </c>
      <c r="C82" s="12">
        <v>9</v>
      </c>
      <c r="D82" s="12">
        <v>5</v>
      </c>
      <c r="E82" s="12">
        <v>344</v>
      </c>
      <c r="F82" s="12">
        <v>175</v>
      </c>
      <c r="G82" s="12">
        <v>471</v>
      </c>
      <c r="H82" s="12">
        <v>226</v>
      </c>
      <c r="I82" s="12">
        <v>1192</v>
      </c>
      <c r="J82" s="12">
        <v>609</v>
      </c>
      <c r="K82" s="29">
        <v>2016</v>
      </c>
      <c r="L82" s="29">
        <v>1015</v>
      </c>
      <c r="M82" s="12">
        <v>3</v>
      </c>
      <c r="N82" s="12">
        <v>34</v>
      </c>
      <c r="O82" s="12">
        <v>47</v>
      </c>
      <c r="P82" s="12">
        <v>71</v>
      </c>
      <c r="Q82" s="29">
        <v>155</v>
      </c>
      <c r="R82" s="162" t="s">
        <v>181</v>
      </c>
      <c r="S82" s="13" t="s">
        <v>119</v>
      </c>
      <c r="T82" s="29">
        <v>91</v>
      </c>
      <c r="U82" s="12">
        <v>89</v>
      </c>
      <c r="V82" s="12">
        <v>5</v>
      </c>
      <c r="W82" s="12">
        <v>2</v>
      </c>
      <c r="X82" s="29">
        <v>90</v>
      </c>
      <c r="Y82" s="12">
        <v>83</v>
      </c>
      <c r="Z82" s="12">
        <v>25</v>
      </c>
      <c r="AA82" s="29">
        <v>47</v>
      </c>
      <c r="AB82" s="12">
        <v>33</v>
      </c>
      <c r="AC82" s="12">
        <v>76</v>
      </c>
      <c r="AD82" s="162" t="s">
        <v>181</v>
      </c>
      <c r="AE82" s="13" t="s">
        <v>119</v>
      </c>
      <c r="AF82" s="12">
        <v>822</v>
      </c>
      <c r="AG82" s="12">
        <v>380</v>
      </c>
      <c r="AH82" s="12">
        <v>431</v>
      </c>
      <c r="AI82" s="12">
        <v>136</v>
      </c>
      <c r="AJ82" s="12">
        <v>40</v>
      </c>
      <c r="AK82" s="12">
        <v>107</v>
      </c>
      <c r="AL82" s="12">
        <v>89</v>
      </c>
      <c r="AM82" s="12">
        <v>87</v>
      </c>
      <c r="AN82" s="135"/>
      <c r="AO82" s="138" t="s">
        <v>181</v>
      </c>
      <c r="AP82" s="138" t="s">
        <v>4245</v>
      </c>
      <c r="AQ82" s="139">
        <v>1684</v>
      </c>
    </row>
    <row r="83" spans="1:43">
      <c r="A83" s="162"/>
      <c r="B83" s="13" t="s">
        <v>120</v>
      </c>
      <c r="C83" s="12">
        <v>33</v>
      </c>
      <c r="D83" s="12">
        <v>21</v>
      </c>
      <c r="E83" s="12">
        <v>292</v>
      </c>
      <c r="F83" s="12">
        <v>159</v>
      </c>
      <c r="G83" s="12">
        <v>452</v>
      </c>
      <c r="H83" s="12">
        <v>245</v>
      </c>
      <c r="I83" s="12">
        <v>617</v>
      </c>
      <c r="J83" s="12">
        <v>287</v>
      </c>
      <c r="K83" s="29">
        <v>1394</v>
      </c>
      <c r="L83" s="29">
        <v>712</v>
      </c>
      <c r="M83" s="12">
        <v>3</v>
      </c>
      <c r="N83" s="12">
        <v>15</v>
      </c>
      <c r="O83" s="12">
        <v>18</v>
      </c>
      <c r="P83" s="12">
        <v>22</v>
      </c>
      <c r="Q83" s="29">
        <v>58</v>
      </c>
      <c r="R83" s="162"/>
      <c r="S83" s="13" t="s">
        <v>120</v>
      </c>
      <c r="T83" s="29">
        <v>52</v>
      </c>
      <c r="U83" s="12">
        <v>48</v>
      </c>
      <c r="V83" s="12">
        <v>42</v>
      </c>
      <c r="W83" s="12">
        <v>0</v>
      </c>
      <c r="X83" s="29">
        <v>66</v>
      </c>
      <c r="Y83" s="12">
        <v>60</v>
      </c>
      <c r="Z83" s="12">
        <v>14</v>
      </c>
      <c r="AA83" s="29">
        <v>10</v>
      </c>
      <c r="AB83" s="12">
        <v>5</v>
      </c>
      <c r="AC83" s="12">
        <v>19</v>
      </c>
      <c r="AD83" s="162"/>
      <c r="AE83" s="13" t="s">
        <v>120</v>
      </c>
      <c r="AF83" s="12">
        <v>949</v>
      </c>
      <c r="AG83" s="12">
        <v>181</v>
      </c>
      <c r="AH83" s="12">
        <v>293</v>
      </c>
      <c r="AI83" s="12">
        <v>42</v>
      </c>
      <c r="AJ83" s="12">
        <v>54</v>
      </c>
      <c r="AK83" s="12">
        <v>46</v>
      </c>
      <c r="AL83" s="12">
        <v>52</v>
      </c>
      <c r="AM83" s="12">
        <v>40</v>
      </c>
      <c r="AN83" s="135"/>
      <c r="AO83" s="138" t="s">
        <v>181</v>
      </c>
      <c r="AP83" s="138" t="s">
        <v>4246</v>
      </c>
      <c r="AQ83" s="139">
        <v>1535</v>
      </c>
    </row>
    <row r="84" spans="1:43">
      <c r="A84" s="162"/>
      <c r="B84" s="34" t="s">
        <v>102</v>
      </c>
      <c r="C84" s="35">
        <v>42</v>
      </c>
      <c r="D84" s="35">
        <v>26</v>
      </c>
      <c r="E84" s="35">
        <v>636</v>
      </c>
      <c r="F84" s="35">
        <v>334</v>
      </c>
      <c r="G84" s="35">
        <v>923</v>
      </c>
      <c r="H84" s="35">
        <v>471</v>
      </c>
      <c r="I84" s="35">
        <v>1809</v>
      </c>
      <c r="J84" s="35">
        <v>896</v>
      </c>
      <c r="K84" s="35">
        <v>3410</v>
      </c>
      <c r="L84" s="35">
        <v>1727</v>
      </c>
      <c r="M84" s="35">
        <v>6</v>
      </c>
      <c r="N84" s="35">
        <v>49</v>
      </c>
      <c r="O84" s="35">
        <v>65</v>
      </c>
      <c r="P84" s="35">
        <v>93</v>
      </c>
      <c r="Q84" s="35">
        <v>213</v>
      </c>
      <c r="R84" s="162"/>
      <c r="S84" s="34" t="s">
        <v>102</v>
      </c>
      <c r="T84" s="35">
        <v>143</v>
      </c>
      <c r="U84" s="35">
        <v>137</v>
      </c>
      <c r="V84" s="35">
        <v>47</v>
      </c>
      <c r="W84" s="35">
        <v>2</v>
      </c>
      <c r="X84" s="35">
        <v>156</v>
      </c>
      <c r="Y84" s="35">
        <v>143</v>
      </c>
      <c r="Z84" s="35">
        <v>39</v>
      </c>
      <c r="AA84" s="35">
        <v>57</v>
      </c>
      <c r="AB84" s="35">
        <v>38</v>
      </c>
      <c r="AC84" s="35">
        <v>95</v>
      </c>
      <c r="AD84" s="162"/>
      <c r="AE84" s="34" t="s">
        <v>102</v>
      </c>
      <c r="AF84" s="35">
        <v>1771</v>
      </c>
      <c r="AG84" s="35">
        <v>561</v>
      </c>
      <c r="AH84" s="35">
        <v>724</v>
      </c>
      <c r="AI84" s="35">
        <v>178</v>
      </c>
      <c r="AJ84" s="35">
        <v>94</v>
      </c>
      <c r="AK84" s="35">
        <v>153</v>
      </c>
      <c r="AL84" s="35">
        <v>141</v>
      </c>
      <c r="AM84" s="35">
        <v>127</v>
      </c>
      <c r="AN84" s="135"/>
      <c r="AO84" s="138" t="s">
        <v>181</v>
      </c>
      <c r="AP84" s="138" t="s">
        <v>4247</v>
      </c>
      <c r="AQ84" s="139">
        <v>3219</v>
      </c>
    </row>
    <row r="85" spans="1:43" ht="14.45" customHeight="1">
      <c r="A85" s="162" t="s">
        <v>182</v>
      </c>
      <c r="B85" s="13" t="s">
        <v>119</v>
      </c>
      <c r="C85" s="12">
        <v>0</v>
      </c>
      <c r="D85" s="12">
        <v>0</v>
      </c>
      <c r="E85" s="12">
        <v>308</v>
      </c>
      <c r="F85" s="12">
        <v>155</v>
      </c>
      <c r="G85" s="12">
        <v>603</v>
      </c>
      <c r="H85" s="12">
        <v>310</v>
      </c>
      <c r="I85" s="12">
        <v>1141</v>
      </c>
      <c r="J85" s="12">
        <v>577</v>
      </c>
      <c r="K85" s="29">
        <v>2052</v>
      </c>
      <c r="L85" s="29">
        <v>1042</v>
      </c>
      <c r="M85" s="12">
        <v>0</v>
      </c>
      <c r="N85" s="12">
        <v>20</v>
      </c>
      <c r="O85" s="12">
        <v>33</v>
      </c>
      <c r="P85" s="12">
        <v>52</v>
      </c>
      <c r="Q85" s="29">
        <v>105</v>
      </c>
      <c r="R85" s="162" t="s">
        <v>182</v>
      </c>
      <c r="S85" s="13" t="s">
        <v>119</v>
      </c>
      <c r="T85" s="29">
        <v>69</v>
      </c>
      <c r="U85" s="12">
        <v>68</v>
      </c>
      <c r="V85" s="12">
        <v>9</v>
      </c>
      <c r="W85" s="12">
        <v>10</v>
      </c>
      <c r="X85" s="29">
        <v>87</v>
      </c>
      <c r="Y85" s="12">
        <v>78</v>
      </c>
      <c r="Z85" s="12">
        <v>35</v>
      </c>
      <c r="AA85" s="29">
        <v>47</v>
      </c>
      <c r="AB85" s="12">
        <v>26</v>
      </c>
      <c r="AC85" s="12">
        <v>53</v>
      </c>
      <c r="AD85" s="162" t="s">
        <v>182</v>
      </c>
      <c r="AE85" s="13" t="s">
        <v>119</v>
      </c>
      <c r="AF85" s="12">
        <v>537</v>
      </c>
      <c r="AG85" s="12">
        <v>205</v>
      </c>
      <c r="AH85" s="12">
        <v>589</v>
      </c>
      <c r="AI85" s="12">
        <v>90</v>
      </c>
      <c r="AJ85" s="12">
        <v>59</v>
      </c>
      <c r="AK85" s="12">
        <v>85</v>
      </c>
      <c r="AL85" s="12">
        <v>82</v>
      </c>
      <c r="AM85" s="12">
        <v>75</v>
      </c>
      <c r="AN85" s="135"/>
      <c r="AO85" s="138" t="s">
        <v>182</v>
      </c>
      <c r="AP85" s="138" t="s">
        <v>4248</v>
      </c>
      <c r="AQ85" s="139">
        <v>1715</v>
      </c>
    </row>
    <row r="86" spans="1:43">
      <c r="A86" s="162"/>
      <c r="B86" s="13" t="s">
        <v>120</v>
      </c>
      <c r="C86" s="12">
        <v>0</v>
      </c>
      <c r="D86" s="12">
        <v>0</v>
      </c>
      <c r="E86" s="12">
        <v>72</v>
      </c>
      <c r="F86" s="12">
        <v>41</v>
      </c>
      <c r="G86" s="12">
        <v>187</v>
      </c>
      <c r="H86" s="12">
        <v>103</v>
      </c>
      <c r="I86" s="12">
        <v>290</v>
      </c>
      <c r="J86" s="12">
        <v>126</v>
      </c>
      <c r="K86" s="29">
        <v>549</v>
      </c>
      <c r="L86" s="29">
        <v>270</v>
      </c>
      <c r="M86" s="12">
        <v>0</v>
      </c>
      <c r="N86" s="12">
        <v>4</v>
      </c>
      <c r="O86" s="12">
        <v>9</v>
      </c>
      <c r="P86" s="12">
        <v>14</v>
      </c>
      <c r="Q86" s="29">
        <v>27</v>
      </c>
      <c r="R86" s="162"/>
      <c r="S86" s="13" t="s">
        <v>120</v>
      </c>
      <c r="T86" s="29">
        <v>18</v>
      </c>
      <c r="U86" s="12">
        <v>17</v>
      </c>
      <c r="V86" s="12">
        <v>5</v>
      </c>
      <c r="W86" s="12">
        <v>0</v>
      </c>
      <c r="X86" s="29">
        <v>20</v>
      </c>
      <c r="Y86" s="12">
        <v>17</v>
      </c>
      <c r="Z86" s="12">
        <v>10</v>
      </c>
      <c r="AA86" s="29">
        <v>13</v>
      </c>
      <c r="AB86" s="12">
        <v>8</v>
      </c>
      <c r="AC86" s="12">
        <v>15</v>
      </c>
      <c r="AD86" s="162"/>
      <c r="AE86" s="13" t="s">
        <v>120</v>
      </c>
      <c r="AF86" s="12">
        <v>191</v>
      </c>
      <c r="AG86" s="12">
        <v>15</v>
      </c>
      <c r="AH86" s="12">
        <v>99</v>
      </c>
      <c r="AI86" s="12">
        <v>48</v>
      </c>
      <c r="AJ86" s="12">
        <v>16</v>
      </c>
      <c r="AK86" s="12">
        <v>19</v>
      </c>
      <c r="AL86" s="12">
        <v>17</v>
      </c>
      <c r="AM86" s="12">
        <v>13</v>
      </c>
      <c r="AN86" s="135"/>
      <c r="AO86" s="138" t="s">
        <v>182</v>
      </c>
      <c r="AP86" s="138" t="s">
        <v>4249</v>
      </c>
      <c r="AQ86" s="139">
        <v>389</v>
      </c>
    </row>
    <row r="87" spans="1:43">
      <c r="A87" s="162"/>
      <c r="B87" s="34" t="s">
        <v>102</v>
      </c>
      <c r="C87" s="35">
        <v>0</v>
      </c>
      <c r="D87" s="35">
        <v>0</v>
      </c>
      <c r="E87" s="35">
        <v>380</v>
      </c>
      <c r="F87" s="35">
        <v>196</v>
      </c>
      <c r="G87" s="35">
        <v>790</v>
      </c>
      <c r="H87" s="35">
        <v>413</v>
      </c>
      <c r="I87" s="35">
        <v>1431</v>
      </c>
      <c r="J87" s="35">
        <v>703</v>
      </c>
      <c r="K87" s="35">
        <v>2601</v>
      </c>
      <c r="L87" s="35">
        <v>1312</v>
      </c>
      <c r="M87" s="35">
        <v>0</v>
      </c>
      <c r="N87" s="35">
        <v>24</v>
      </c>
      <c r="O87" s="35">
        <v>42</v>
      </c>
      <c r="P87" s="35">
        <v>66</v>
      </c>
      <c r="Q87" s="35">
        <v>132</v>
      </c>
      <c r="R87" s="162"/>
      <c r="S87" s="34" t="s">
        <v>102</v>
      </c>
      <c r="T87" s="35">
        <v>87</v>
      </c>
      <c r="U87" s="35">
        <v>85</v>
      </c>
      <c r="V87" s="35">
        <v>14</v>
      </c>
      <c r="W87" s="35">
        <v>10</v>
      </c>
      <c r="X87" s="35">
        <v>107</v>
      </c>
      <c r="Y87" s="35">
        <v>95</v>
      </c>
      <c r="Z87" s="35">
        <v>45</v>
      </c>
      <c r="AA87" s="35">
        <v>60</v>
      </c>
      <c r="AB87" s="35">
        <v>34</v>
      </c>
      <c r="AC87" s="35">
        <v>68</v>
      </c>
      <c r="AD87" s="162"/>
      <c r="AE87" s="34" t="s">
        <v>102</v>
      </c>
      <c r="AF87" s="35">
        <v>728</v>
      </c>
      <c r="AG87" s="35">
        <v>220</v>
      </c>
      <c r="AH87" s="35">
        <v>688</v>
      </c>
      <c r="AI87" s="35">
        <v>138</v>
      </c>
      <c r="AJ87" s="35">
        <v>75</v>
      </c>
      <c r="AK87" s="35">
        <v>104</v>
      </c>
      <c r="AL87" s="35">
        <v>99</v>
      </c>
      <c r="AM87" s="35">
        <v>88</v>
      </c>
      <c r="AN87" s="135"/>
      <c r="AO87" s="138" t="s">
        <v>182</v>
      </c>
      <c r="AP87" s="138" t="s">
        <v>4250</v>
      </c>
      <c r="AQ87" s="139">
        <v>2104</v>
      </c>
    </row>
    <row r="88" spans="1:43">
      <c r="A88" s="162" t="s">
        <v>183</v>
      </c>
      <c r="B88" s="13" t="s">
        <v>119</v>
      </c>
      <c r="C88" s="12">
        <v>0</v>
      </c>
      <c r="D88" s="12">
        <v>0</v>
      </c>
      <c r="E88" s="12">
        <v>30</v>
      </c>
      <c r="F88" s="12">
        <v>16</v>
      </c>
      <c r="G88" s="12">
        <v>22</v>
      </c>
      <c r="H88" s="12">
        <v>10</v>
      </c>
      <c r="I88" s="12">
        <v>99</v>
      </c>
      <c r="J88" s="12">
        <v>46</v>
      </c>
      <c r="K88" s="29">
        <v>151</v>
      </c>
      <c r="L88" s="29">
        <v>72</v>
      </c>
      <c r="M88" s="12">
        <v>0</v>
      </c>
      <c r="N88" s="12">
        <v>1</v>
      </c>
      <c r="O88" s="12">
        <v>1</v>
      </c>
      <c r="P88" s="12">
        <v>4</v>
      </c>
      <c r="Q88" s="29">
        <v>6</v>
      </c>
      <c r="R88" s="162" t="s">
        <v>183</v>
      </c>
      <c r="S88" s="13" t="s">
        <v>119</v>
      </c>
      <c r="T88" s="29">
        <v>4</v>
      </c>
      <c r="U88" s="12">
        <v>1</v>
      </c>
      <c r="V88" s="12">
        <v>0</v>
      </c>
      <c r="W88" s="12">
        <v>1</v>
      </c>
      <c r="X88" s="29">
        <v>6</v>
      </c>
      <c r="Y88" s="12">
        <v>6</v>
      </c>
      <c r="Z88" s="12">
        <v>2</v>
      </c>
      <c r="AA88" s="29">
        <v>3</v>
      </c>
      <c r="AB88" s="12">
        <v>2</v>
      </c>
      <c r="AC88" s="12">
        <v>4</v>
      </c>
      <c r="AD88" s="162" t="s">
        <v>183</v>
      </c>
      <c r="AE88" s="13" t="s">
        <v>119</v>
      </c>
      <c r="AF88" s="12">
        <v>90</v>
      </c>
      <c r="AG88" s="12">
        <v>31</v>
      </c>
      <c r="AH88" s="12">
        <v>13</v>
      </c>
      <c r="AI88" s="12">
        <v>5</v>
      </c>
      <c r="AJ88" s="12">
        <v>1</v>
      </c>
      <c r="AK88" s="12">
        <v>2</v>
      </c>
      <c r="AL88" s="12">
        <v>3</v>
      </c>
      <c r="AM88" s="12">
        <v>2</v>
      </c>
      <c r="AN88" s="135"/>
      <c r="AO88" s="138" t="s">
        <v>183</v>
      </c>
      <c r="AP88" s="138" t="s">
        <v>4251</v>
      </c>
      <c r="AQ88" s="139">
        <v>116</v>
      </c>
    </row>
    <row r="89" spans="1:43">
      <c r="A89" s="162"/>
      <c r="B89" s="13" t="s">
        <v>120</v>
      </c>
      <c r="C89" s="12">
        <v>13</v>
      </c>
      <c r="D89" s="12">
        <v>3</v>
      </c>
      <c r="E89" s="12">
        <v>154</v>
      </c>
      <c r="F89" s="12">
        <v>83</v>
      </c>
      <c r="G89" s="12">
        <v>188</v>
      </c>
      <c r="H89" s="12">
        <v>94</v>
      </c>
      <c r="I89" s="12">
        <v>305</v>
      </c>
      <c r="J89" s="12">
        <v>153</v>
      </c>
      <c r="K89" s="29">
        <v>660</v>
      </c>
      <c r="L89" s="29">
        <v>333</v>
      </c>
      <c r="M89" s="12">
        <v>1</v>
      </c>
      <c r="N89" s="12">
        <v>5</v>
      </c>
      <c r="O89" s="12">
        <v>5</v>
      </c>
      <c r="P89" s="12">
        <v>9</v>
      </c>
      <c r="Q89" s="29">
        <v>20</v>
      </c>
      <c r="R89" s="162"/>
      <c r="S89" s="13" t="s">
        <v>120</v>
      </c>
      <c r="T89" s="29">
        <v>17</v>
      </c>
      <c r="U89" s="12">
        <v>7</v>
      </c>
      <c r="V89" s="12">
        <v>0</v>
      </c>
      <c r="W89" s="12">
        <v>2</v>
      </c>
      <c r="X89" s="29">
        <v>19</v>
      </c>
      <c r="Y89" s="12">
        <v>18</v>
      </c>
      <c r="Z89" s="12">
        <v>11</v>
      </c>
      <c r="AA89" s="29">
        <v>8</v>
      </c>
      <c r="AB89" s="12">
        <v>4</v>
      </c>
      <c r="AC89" s="12">
        <v>8</v>
      </c>
      <c r="AD89" s="162"/>
      <c r="AE89" s="13" t="s">
        <v>120</v>
      </c>
      <c r="AF89" s="12">
        <v>338</v>
      </c>
      <c r="AG89" s="12">
        <v>336</v>
      </c>
      <c r="AH89" s="12">
        <v>19</v>
      </c>
      <c r="AI89" s="12">
        <v>22</v>
      </c>
      <c r="AJ89" s="12">
        <v>1</v>
      </c>
      <c r="AK89" s="12">
        <v>18</v>
      </c>
      <c r="AL89" s="12">
        <v>19</v>
      </c>
      <c r="AM89" s="12">
        <v>15</v>
      </c>
      <c r="AN89" s="135"/>
      <c r="AO89" s="138" t="s">
        <v>183</v>
      </c>
      <c r="AP89" s="138" t="s">
        <v>4252</v>
      </c>
      <c r="AQ89" s="139">
        <v>376</v>
      </c>
    </row>
    <row r="90" spans="1:43">
      <c r="A90" s="162"/>
      <c r="B90" s="34" t="s">
        <v>102</v>
      </c>
      <c r="C90" s="35">
        <v>13</v>
      </c>
      <c r="D90" s="35">
        <v>3</v>
      </c>
      <c r="E90" s="35">
        <v>184</v>
      </c>
      <c r="F90" s="35">
        <v>99</v>
      </c>
      <c r="G90" s="35">
        <v>210</v>
      </c>
      <c r="H90" s="35">
        <v>104</v>
      </c>
      <c r="I90" s="35">
        <v>404</v>
      </c>
      <c r="J90" s="35">
        <v>199</v>
      </c>
      <c r="K90" s="35">
        <v>811</v>
      </c>
      <c r="L90" s="35">
        <v>405</v>
      </c>
      <c r="M90" s="35">
        <v>1</v>
      </c>
      <c r="N90" s="35">
        <v>6</v>
      </c>
      <c r="O90" s="35">
        <v>6</v>
      </c>
      <c r="P90" s="35">
        <v>13</v>
      </c>
      <c r="Q90" s="35">
        <v>26</v>
      </c>
      <c r="R90" s="162"/>
      <c r="S90" s="34" t="s">
        <v>102</v>
      </c>
      <c r="T90" s="35">
        <v>21</v>
      </c>
      <c r="U90" s="35">
        <v>8</v>
      </c>
      <c r="V90" s="35">
        <v>0</v>
      </c>
      <c r="W90" s="35">
        <v>3</v>
      </c>
      <c r="X90" s="35">
        <v>25</v>
      </c>
      <c r="Y90" s="35">
        <v>24</v>
      </c>
      <c r="Z90" s="35">
        <v>13</v>
      </c>
      <c r="AA90" s="35">
        <v>11</v>
      </c>
      <c r="AB90" s="35">
        <v>6</v>
      </c>
      <c r="AC90" s="35">
        <v>12</v>
      </c>
      <c r="AD90" s="162"/>
      <c r="AE90" s="34" t="s">
        <v>102</v>
      </c>
      <c r="AF90" s="35">
        <v>428</v>
      </c>
      <c r="AG90" s="35">
        <v>367</v>
      </c>
      <c r="AH90" s="35">
        <v>32</v>
      </c>
      <c r="AI90" s="35">
        <v>27</v>
      </c>
      <c r="AJ90" s="35">
        <v>2</v>
      </c>
      <c r="AK90" s="35">
        <v>20</v>
      </c>
      <c r="AL90" s="35">
        <v>22</v>
      </c>
      <c r="AM90" s="35">
        <v>17</v>
      </c>
      <c r="AN90" s="135"/>
      <c r="AO90" s="138" t="s">
        <v>183</v>
      </c>
      <c r="AP90" s="138" t="s">
        <v>4253</v>
      </c>
      <c r="AQ90" s="139">
        <v>492</v>
      </c>
    </row>
    <row r="91" spans="1:43" ht="14.45" customHeight="1">
      <c r="A91" s="162" t="s">
        <v>184</v>
      </c>
      <c r="B91" s="13" t="s">
        <v>119</v>
      </c>
      <c r="C91" s="12">
        <v>0</v>
      </c>
      <c r="D91" s="12">
        <v>0</v>
      </c>
      <c r="E91" s="12">
        <v>57</v>
      </c>
      <c r="F91" s="12">
        <v>34</v>
      </c>
      <c r="G91" s="12">
        <v>59</v>
      </c>
      <c r="H91" s="12">
        <v>28</v>
      </c>
      <c r="I91" s="12">
        <v>62</v>
      </c>
      <c r="J91" s="12">
        <v>38</v>
      </c>
      <c r="K91" s="29">
        <v>178</v>
      </c>
      <c r="L91" s="29">
        <v>100</v>
      </c>
      <c r="M91" s="12">
        <v>0</v>
      </c>
      <c r="N91" s="12">
        <v>2</v>
      </c>
      <c r="O91" s="12">
        <v>2</v>
      </c>
      <c r="P91" s="12">
        <v>2</v>
      </c>
      <c r="Q91" s="29">
        <v>6</v>
      </c>
      <c r="R91" s="162" t="s">
        <v>184</v>
      </c>
      <c r="S91" s="13" t="s">
        <v>119</v>
      </c>
      <c r="T91" s="29">
        <v>5</v>
      </c>
      <c r="U91" s="12">
        <v>5</v>
      </c>
      <c r="V91" s="12">
        <v>3</v>
      </c>
      <c r="W91" s="12">
        <v>0</v>
      </c>
      <c r="X91" s="29">
        <v>5</v>
      </c>
      <c r="Y91" s="12">
        <v>5</v>
      </c>
      <c r="Z91" s="12">
        <v>5</v>
      </c>
      <c r="AA91" s="29">
        <v>1</v>
      </c>
      <c r="AB91" s="12">
        <v>1</v>
      </c>
      <c r="AC91" s="12">
        <v>2</v>
      </c>
      <c r="AD91" s="162" t="s">
        <v>184</v>
      </c>
      <c r="AE91" s="13" t="s">
        <v>119</v>
      </c>
      <c r="AF91" s="12">
        <v>14</v>
      </c>
      <c r="AG91" s="12">
        <v>12</v>
      </c>
      <c r="AH91" s="12">
        <v>60</v>
      </c>
      <c r="AI91" s="12">
        <v>6</v>
      </c>
      <c r="AJ91" s="12">
        <v>4</v>
      </c>
      <c r="AK91" s="12">
        <v>5</v>
      </c>
      <c r="AL91" s="12">
        <v>5</v>
      </c>
      <c r="AM91" s="12">
        <v>5</v>
      </c>
      <c r="AN91" s="135"/>
      <c r="AO91" s="138" t="s">
        <v>184</v>
      </c>
      <c r="AP91" s="138" t="s">
        <v>4254</v>
      </c>
      <c r="AQ91" s="139">
        <v>134</v>
      </c>
    </row>
    <row r="92" spans="1:43">
      <c r="A92" s="162"/>
      <c r="B92" s="13" t="s">
        <v>120</v>
      </c>
      <c r="C92" s="12">
        <v>0</v>
      </c>
      <c r="D92" s="12">
        <v>0</v>
      </c>
      <c r="E92" s="12">
        <v>0</v>
      </c>
      <c r="F92" s="12">
        <v>0</v>
      </c>
      <c r="G92" s="12">
        <v>0</v>
      </c>
      <c r="H92" s="12">
        <v>0</v>
      </c>
      <c r="I92" s="12">
        <v>0</v>
      </c>
      <c r="J92" s="12">
        <v>0</v>
      </c>
      <c r="K92" s="29">
        <v>0</v>
      </c>
      <c r="L92" s="29">
        <v>0</v>
      </c>
      <c r="M92" s="12">
        <v>0</v>
      </c>
      <c r="N92" s="12">
        <v>0</v>
      </c>
      <c r="O92" s="12">
        <v>0</v>
      </c>
      <c r="P92" s="12">
        <v>0</v>
      </c>
      <c r="Q92" s="29">
        <v>0</v>
      </c>
      <c r="R92" s="162"/>
      <c r="S92" s="13" t="s">
        <v>120</v>
      </c>
      <c r="T92" s="29">
        <v>0</v>
      </c>
      <c r="U92" s="12">
        <v>0</v>
      </c>
      <c r="V92" s="12">
        <v>0</v>
      </c>
      <c r="W92" s="12">
        <v>0</v>
      </c>
      <c r="X92" s="29">
        <v>0</v>
      </c>
      <c r="Y92" s="12">
        <v>0</v>
      </c>
      <c r="Z92" s="12">
        <v>0</v>
      </c>
      <c r="AA92" s="29">
        <v>0</v>
      </c>
      <c r="AB92" s="12">
        <v>0</v>
      </c>
      <c r="AC92" s="12">
        <v>0</v>
      </c>
      <c r="AD92" s="162"/>
      <c r="AE92" s="13" t="s">
        <v>120</v>
      </c>
      <c r="AF92" s="12">
        <v>0</v>
      </c>
      <c r="AG92" s="12">
        <v>0</v>
      </c>
      <c r="AH92" s="12">
        <v>0</v>
      </c>
      <c r="AI92" s="12">
        <v>0</v>
      </c>
      <c r="AJ92" s="12">
        <v>0</v>
      </c>
      <c r="AK92" s="12">
        <v>0</v>
      </c>
      <c r="AL92" s="12">
        <v>0</v>
      </c>
      <c r="AM92" s="12">
        <v>0</v>
      </c>
      <c r="AN92" s="135"/>
      <c r="AO92" s="138" t="s">
        <v>184</v>
      </c>
      <c r="AP92" s="138" t="s">
        <v>4255</v>
      </c>
      <c r="AQ92" s="139">
        <v>0</v>
      </c>
    </row>
    <row r="93" spans="1:43">
      <c r="A93" s="162"/>
      <c r="B93" s="34" t="s">
        <v>102</v>
      </c>
      <c r="C93" s="35">
        <v>0</v>
      </c>
      <c r="D93" s="35">
        <v>0</v>
      </c>
      <c r="E93" s="35">
        <v>57</v>
      </c>
      <c r="F93" s="35">
        <v>34</v>
      </c>
      <c r="G93" s="35">
        <v>59</v>
      </c>
      <c r="H93" s="35">
        <v>28</v>
      </c>
      <c r="I93" s="35">
        <v>62</v>
      </c>
      <c r="J93" s="35">
        <v>38</v>
      </c>
      <c r="K93" s="35">
        <v>178</v>
      </c>
      <c r="L93" s="35">
        <v>100</v>
      </c>
      <c r="M93" s="35">
        <v>0</v>
      </c>
      <c r="N93" s="35">
        <v>2</v>
      </c>
      <c r="O93" s="35">
        <v>2</v>
      </c>
      <c r="P93" s="35">
        <v>2</v>
      </c>
      <c r="Q93" s="35">
        <v>6</v>
      </c>
      <c r="R93" s="162"/>
      <c r="S93" s="34" t="s">
        <v>102</v>
      </c>
      <c r="T93" s="35">
        <v>5</v>
      </c>
      <c r="U93" s="35">
        <v>5</v>
      </c>
      <c r="V93" s="35">
        <v>3</v>
      </c>
      <c r="W93" s="35">
        <v>0</v>
      </c>
      <c r="X93" s="35">
        <v>5</v>
      </c>
      <c r="Y93" s="35">
        <v>5</v>
      </c>
      <c r="Z93" s="35">
        <v>5</v>
      </c>
      <c r="AA93" s="35">
        <v>1</v>
      </c>
      <c r="AB93" s="35">
        <v>1</v>
      </c>
      <c r="AC93" s="35">
        <v>2</v>
      </c>
      <c r="AD93" s="162"/>
      <c r="AE93" s="34" t="s">
        <v>102</v>
      </c>
      <c r="AF93" s="35">
        <v>14</v>
      </c>
      <c r="AG93" s="35">
        <v>12</v>
      </c>
      <c r="AH93" s="35">
        <v>60</v>
      </c>
      <c r="AI93" s="35">
        <v>6</v>
      </c>
      <c r="AJ93" s="35">
        <v>4</v>
      </c>
      <c r="AK93" s="35">
        <v>5</v>
      </c>
      <c r="AL93" s="35">
        <v>5</v>
      </c>
      <c r="AM93" s="35">
        <v>5</v>
      </c>
      <c r="AN93" s="135"/>
      <c r="AO93" s="138" t="s">
        <v>184</v>
      </c>
      <c r="AP93" s="138" t="s">
        <v>4256</v>
      </c>
      <c r="AQ93" s="139">
        <v>134</v>
      </c>
    </row>
    <row r="94" spans="1:43">
      <c r="A94" s="162" t="s">
        <v>185</v>
      </c>
      <c r="B94" s="13" t="s">
        <v>119</v>
      </c>
      <c r="C94" s="12">
        <v>8</v>
      </c>
      <c r="D94" s="12">
        <v>3</v>
      </c>
      <c r="E94" s="12">
        <v>305</v>
      </c>
      <c r="F94" s="12">
        <v>178</v>
      </c>
      <c r="G94" s="12">
        <v>338</v>
      </c>
      <c r="H94" s="12">
        <v>166</v>
      </c>
      <c r="I94" s="12">
        <v>730</v>
      </c>
      <c r="J94" s="12">
        <v>382</v>
      </c>
      <c r="K94" s="29">
        <v>1381</v>
      </c>
      <c r="L94" s="29">
        <v>729</v>
      </c>
      <c r="M94" s="12">
        <v>1</v>
      </c>
      <c r="N94" s="12">
        <v>21</v>
      </c>
      <c r="O94" s="12">
        <v>17</v>
      </c>
      <c r="P94" s="12">
        <v>36</v>
      </c>
      <c r="Q94" s="29">
        <v>75</v>
      </c>
      <c r="R94" s="162" t="s">
        <v>185</v>
      </c>
      <c r="S94" s="13" t="s">
        <v>119</v>
      </c>
      <c r="T94" s="29">
        <v>60</v>
      </c>
      <c r="U94" s="12">
        <v>55</v>
      </c>
      <c r="V94" s="12">
        <v>0</v>
      </c>
      <c r="W94" s="12">
        <v>0</v>
      </c>
      <c r="X94" s="29">
        <v>52</v>
      </c>
      <c r="Y94" s="12">
        <v>41</v>
      </c>
      <c r="Z94" s="12">
        <v>12</v>
      </c>
      <c r="AA94" s="29">
        <v>23</v>
      </c>
      <c r="AB94" s="12">
        <v>15</v>
      </c>
      <c r="AC94" s="12">
        <v>37</v>
      </c>
      <c r="AD94" s="162" t="s">
        <v>185</v>
      </c>
      <c r="AE94" s="13" t="s">
        <v>119</v>
      </c>
      <c r="AF94" s="12">
        <v>834</v>
      </c>
      <c r="AG94" s="12">
        <v>399</v>
      </c>
      <c r="AH94" s="12">
        <v>230</v>
      </c>
      <c r="AI94" s="12">
        <v>95</v>
      </c>
      <c r="AJ94" s="12">
        <v>42</v>
      </c>
      <c r="AK94" s="12">
        <v>56</v>
      </c>
      <c r="AL94" s="12">
        <v>58</v>
      </c>
      <c r="AM94" s="12">
        <v>54</v>
      </c>
      <c r="AN94" s="135"/>
      <c r="AO94" s="138" t="s">
        <v>185</v>
      </c>
      <c r="AP94" s="138" t="s">
        <v>4257</v>
      </c>
      <c r="AQ94" s="139">
        <v>1294</v>
      </c>
    </row>
    <row r="95" spans="1:43">
      <c r="A95" s="162"/>
      <c r="B95" s="13" t="s">
        <v>120</v>
      </c>
      <c r="C95" s="12">
        <v>36</v>
      </c>
      <c r="D95" s="12">
        <v>16</v>
      </c>
      <c r="E95" s="12">
        <v>509</v>
      </c>
      <c r="F95" s="12">
        <v>238</v>
      </c>
      <c r="G95" s="12">
        <v>552</v>
      </c>
      <c r="H95" s="12">
        <v>279</v>
      </c>
      <c r="I95" s="12">
        <v>823</v>
      </c>
      <c r="J95" s="12">
        <v>411</v>
      </c>
      <c r="K95" s="29">
        <v>1920</v>
      </c>
      <c r="L95" s="29">
        <v>944</v>
      </c>
      <c r="M95" s="12">
        <v>5</v>
      </c>
      <c r="N95" s="12">
        <v>25</v>
      </c>
      <c r="O95" s="12">
        <v>22</v>
      </c>
      <c r="P95" s="12">
        <v>32</v>
      </c>
      <c r="Q95" s="29">
        <v>84</v>
      </c>
      <c r="R95" s="162"/>
      <c r="S95" s="13" t="s">
        <v>120</v>
      </c>
      <c r="T95" s="29">
        <v>76</v>
      </c>
      <c r="U95" s="12">
        <v>76</v>
      </c>
      <c r="V95" s="12">
        <v>9</v>
      </c>
      <c r="W95" s="12">
        <v>0</v>
      </c>
      <c r="X95" s="29">
        <v>82</v>
      </c>
      <c r="Y95" s="12">
        <v>73</v>
      </c>
      <c r="Z95" s="12">
        <v>27</v>
      </c>
      <c r="AA95" s="29">
        <v>20</v>
      </c>
      <c r="AB95" s="12">
        <v>11</v>
      </c>
      <c r="AC95" s="12">
        <v>28</v>
      </c>
      <c r="AD95" s="162"/>
      <c r="AE95" s="13" t="s">
        <v>120</v>
      </c>
      <c r="AF95" s="12">
        <v>1350</v>
      </c>
      <c r="AG95" s="12">
        <v>434</v>
      </c>
      <c r="AH95" s="12">
        <v>273</v>
      </c>
      <c r="AI95" s="12">
        <v>124</v>
      </c>
      <c r="AJ95" s="12">
        <v>64</v>
      </c>
      <c r="AK95" s="12">
        <v>91</v>
      </c>
      <c r="AL95" s="12">
        <v>71</v>
      </c>
      <c r="AM95" s="12">
        <v>65</v>
      </c>
      <c r="AN95" s="135"/>
      <c r="AO95" s="138" t="s">
        <v>185</v>
      </c>
      <c r="AP95" s="138" t="s">
        <v>4258</v>
      </c>
      <c r="AQ95" s="139">
        <v>1896</v>
      </c>
    </row>
    <row r="96" spans="1:43">
      <c r="A96" s="162"/>
      <c r="B96" s="34" t="s">
        <v>102</v>
      </c>
      <c r="C96" s="35">
        <v>44</v>
      </c>
      <c r="D96" s="35">
        <v>19</v>
      </c>
      <c r="E96" s="35">
        <v>814</v>
      </c>
      <c r="F96" s="35">
        <v>416</v>
      </c>
      <c r="G96" s="35">
        <v>890</v>
      </c>
      <c r="H96" s="35">
        <v>445</v>
      </c>
      <c r="I96" s="35">
        <v>1553</v>
      </c>
      <c r="J96" s="35">
        <v>793</v>
      </c>
      <c r="K96" s="35">
        <v>3301</v>
      </c>
      <c r="L96" s="35">
        <v>1673</v>
      </c>
      <c r="M96" s="35">
        <v>6</v>
      </c>
      <c r="N96" s="35">
        <v>46</v>
      </c>
      <c r="O96" s="35">
        <v>39</v>
      </c>
      <c r="P96" s="35">
        <v>68</v>
      </c>
      <c r="Q96" s="35">
        <v>159</v>
      </c>
      <c r="R96" s="162"/>
      <c r="S96" s="34" t="s">
        <v>102</v>
      </c>
      <c r="T96" s="35">
        <v>136</v>
      </c>
      <c r="U96" s="35">
        <v>131</v>
      </c>
      <c r="V96" s="35">
        <v>9</v>
      </c>
      <c r="W96" s="35">
        <v>0</v>
      </c>
      <c r="X96" s="35">
        <v>134</v>
      </c>
      <c r="Y96" s="35">
        <v>114</v>
      </c>
      <c r="Z96" s="35">
        <v>39</v>
      </c>
      <c r="AA96" s="35">
        <v>43</v>
      </c>
      <c r="AB96" s="35">
        <v>26</v>
      </c>
      <c r="AC96" s="35">
        <v>65</v>
      </c>
      <c r="AD96" s="162"/>
      <c r="AE96" s="34" t="s">
        <v>102</v>
      </c>
      <c r="AF96" s="35">
        <v>2184</v>
      </c>
      <c r="AG96" s="35">
        <v>833</v>
      </c>
      <c r="AH96" s="35">
        <v>503</v>
      </c>
      <c r="AI96" s="35">
        <v>219</v>
      </c>
      <c r="AJ96" s="35">
        <v>106</v>
      </c>
      <c r="AK96" s="35">
        <v>147</v>
      </c>
      <c r="AL96" s="35">
        <v>129</v>
      </c>
      <c r="AM96" s="35">
        <v>119</v>
      </c>
      <c r="AN96" s="135"/>
      <c r="AO96" s="138" t="s">
        <v>185</v>
      </c>
      <c r="AP96" s="138" t="s">
        <v>4259</v>
      </c>
      <c r="AQ96" s="139">
        <v>3190</v>
      </c>
    </row>
    <row r="97" spans="1:43">
      <c r="A97" s="11" t="s">
        <v>125</v>
      </c>
      <c r="B97" s="13"/>
      <c r="C97" s="13"/>
      <c r="D97" s="13"/>
      <c r="E97" s="13"/>
      <c r="F97" s="13"/>
      <c r="G97" s="13"/>
      <c r="H97" s="13"/>
      <c r="I97" s="13"/>
      <c r="J97" s="13"/>
      <c r="K97" s="11"/>
      <c r="L97" s="11"/>
      <c r="M97" s="30"/>
      <c r="N97" s="30"/>
      <c r="O97" s="30"/>
      <c r="P97" s="30"/>
      <c r="Q97" s="11"/>
      <c r="R97" s="11" t="s">
        <v>125</v>
      </c>
      <c r="S97" s="13"/>
      <c r="T97" s="23"/>
      <c r="U97" s="23"/>
      <c r="V97" s="23"/>
      <c r="W97" s="23"/>
      <c r="X97" s="26"/>
      <c r="Y97" s="23"/>
      <c r="Z97" s="23"/>
      <c r="AA97" s="25"/>
      <c r="AB97" s="33"/>
      <c r="AC97" s="26"/>
      <c r="AD97" s="11" t="s">
        <v>125</v>
      </c>
      <c r="AE97" s="13"/>
      <c r="AF97" s="17"/>
      <c r="AG97" s="30"/>
      <c r="AH97" s="30"/>
      <c r="AI97" s="30"/>
      <c r="AJ97" s="30"/>
      <c r="AK97" s="30"/>
      <c r="AL97" s="30"/>
      <c r="AM97" s="30"/>
      <c r="AN97" s="135"/>
      <c r="AO97" s="138" t="s">
        <v>125</v>
      </c>
      <c r="AP97" s="138" t="s">
        <v>125</v>
      </c>
      <c r="AQ97" s="139">
        <v>0</v>
      </c>
    </row>
    <row r="98" spans="1:43" ht="14.45" customHeight="1">
      <c r="A98" s="162" t="s">
        <v>186</v>
      </c>
      <c r="B98" s="13" t="s">
        <v>119</v>
      </c>
      <c r="C98" s="12">
        <v>16</v>
      </c>
      <c r="D98" s="12">
        <v>5</v>
      </c>
      <c r="E98" s="12">
        <v>23</v>
      </c>
      <c r="F98" s="12">
        <v>13</v>
      </c>
      <c r="G98" s="12">
        <v>213</v>
      </c>
      <c r="H98" s="12">
        <v>114</v>
      </c>
      <c r="I98" s="12">
        <v>325</v>
      </c>
      <c r="J98" s="12">
        <v>192</v>
      </c>
      <c r="K98" s="29">
        <v>577</v>
      </c>
      <c r="L98" s="29">
        <v>324</v>
      </c>
      <c r="M98" s="12">
        <v>2</v>
      </c>
      <c r="N98" s="12">
        <v>3</v>
      </c>
      <c r="O98" s="12">
        <v>12</v>
      </c>
      <c r="P98" s="12">
        <v>16</v>
      </c>
      <c r="Q98" s="29">
        <v>33</v>
      </c>
      <c r="R98" s="162" t="s">
        <v>186</v>
      </c>
      <c r="S98" s="13" t="s">
        <v>119</v>
      </c>
      <c r="T98" s="29">
        <v>23</v>
      </c>
      <c r="U98" s="12">
        <v>3</v>
      </c>
      <c r="V98" s="12">
        <v>0</v>
      </c>
      <c r="W98" s="12">
        <v>0</v>
      </c>
      <c r="X98" s="29">
        <v>24</v>
      </c>
      <c r="Y98" s="12">
        <v>19</v>
      </c>
      <c r="Z98" s="12">
        <v>5</v>
      </c>
      <c r="AA98" s="29">
        <v>1</v>
      </c>
      <c r="AB98" s="12">
        <v>1</v>
      </c>
      <c r="AC98" s="12">
        <v>18</v>
      </c>
      <c r="AD98" s="162" t="s">
        <v>186</v>
      </c>
      <c r="AE98" s="13" t="s">
        <v>119</v>
      </c>
      <c r="AF98" s="12">
        <v>192</v>
      </c>
      <c r="AG98" s="12">
        <v>174</v>
      </c>
      <c r="AH98" s="12">
        <v>138</v>
      </c>
      <c r="AI98" s="12">
        <v>10</v>
      </c>
      <c r="AJ98" s="12">
        <v>9</v>
      </c>
      <c r="AK98" s="12">
        <v>22</v>
      </c>
      <c r="AL98" s="12">
        <v>19</v>
      </c>
      <c r="AM98" s="12">
        <v>17</v>
      </c>
      <c r="AN98" s="135"/>
      <c r="AO98" s="138" t="s">
        <v>186</v>
      </c>
      <c r="AP98" s="138" t="s">
        <v>4260</v>
      </c>
      <c r="AQ98" s="139">
        <v>468</v>
      </c>
    </row>
    <row r="99" spans="1:43">
      <c r="A99" s="162"/>
      <c r="B99" s="13" t="s">
        <v>120</v>
      </c>
      <c r="C99" s="12">
        <v>9</v>
      </c>
      <c r="D99" s="12">
        <v>5</v>
      </c>
      <c r="E99" s="12">
        <v>53</v>
      </c>
      <c r="F99" s="12">
        <v>31</v>
      </c>
      <c r="G99" s="12">
        <v>82</v>
      </c>
      <c r="H99" s="12">
        <v>41</v>
      </c>
      <c r="I99" s="12">
        <v>118</v>
      </c>
      <c r="J99" s="12">
        <v>65</v>
      </c>
      <c r="K99" s="29">
        <v>262</v>
      </c>
      <c r="L99" s="29">
        <v>142</v>
      </c>
      <c r="M99" s="12">
        <v>1</v>
      </c>
      <c r="N99" s="12">
        <v>2</v>
      </c>
      <c r="O99" s="12">
        <v>2</v>
      </c>
      <c r="P99" s="12">
        <v>3</v>
      </c>
      <c r="Q99" s="29">
        <v>8</v>
      </c>
      <c r="R99" s="162"/>
      <c r="S99" s="13" t="s">
        <v>120</v>
      </c>
      <c r="T99" s="29">
        <v>9</v>
      </c>
      <c r="U99" s="12">
        <v>8</v>
      </c>
      <c r="V99" s="12">
        <v>0</v>
      </c>
      <c r="W99" s="12">
        <v>0</v>
      </c>
      <c r="X99" s="29">
        <v>10</v>
      </c>
      <c r="Y99" s="12">
        <v>10</v>
      </c>
      <c r="Z99" s="12">
        <v>1</v>
      </c>
      <c r="AA99" s="29">
        <v>0</v>
      </c>
      <c r="AB99" s="12">
        <v>0</v>
      </c>
      <c r="AC99" s="12">
        <v>3</v>
      </c>
      <c r="AD99" s="162"/>
      <c r="AE99" s="13" t="s">
        <v>120</v>
      </c>
      <c r="AF99" s="12">
        <v>119</v>
      </c>
      <c r="AG99" s="12">
        <v>97</v>
      </c>
      <c r="AH99" s="12">
        <v>66</v>
      </c>
      <c r="AI99" s="12">
        <v>2</v>
      </c>
      <c r="AJ99" s="12">
        <v>8</v>
      </c>
      <c r="AK99" s="12">
        <v>9</v>
      </c>
      <c r="AL99" s="12">
        <v>7</v>
      </c>
      <c r="AM99" s="12">
        <v>7</v>
      </c>
      <c r="AN99" s="135"/>
      <c r="AO99" s="138" t="s">
        <v>186</v>
      </c>
      <c r="AP99" s="138" t="s">
        <v>4261</v>
      </c>
      <c r="AQ99" s="139">
        <v>251</v>
      </c>
    </row>
    <row r="100" spans="1:43">
      <c r="A100" s="162"/>
      <c r="B100" s="34" t="s">
        <v>102</v>
      </c>
      <c r="C100" s="35">
        <v>25</v>
      </c>
      <c r="D100" s="35">
        <v>10</v>
      </c>
      <c r="E100" s="35">
        <v>76</v>
      </c>
      <c r="F100" s="35">
        <v>44</v>
      </c>
      <c r="G100" s="35">
        <v>295</v>
      </c>
      <c r="H100" s="35">
        <v>155</v>
      </c>
      <c r="I100" s="35">
        <v>443</v>
      </c>
      <c r="J100" s="35">
        <v>257</v>
      </c>
      <c r="K100" s="35">
        <v>839</v>
      </c>
      <c r="L100" s="35">
        <v>466</v>
      </c>
      <c r="M100" s="35">
        <v>3</v>
      </c>
      <c r="N100" s="35">
        <v>5</v>
      </c>
      <c r="O100" s="35">
        <v>14</v>
      </c>
      <c r="P100" s="35">
        <v>19</v>
      </c>
      <c r="Q100" s="35">
        <v>41</v>
      </c>
      <c r="R100" s="162"/>
      <c r="S100" s="34" t="s">
        <v>102</v>
      </c>
      <c r="T100" s="35">
        <v>32</v>
      </c>
      <c r="U100" s="35">
        <v>11</v>
      </c>
      <c r="V100" s="35">
        <v>0</v>
      </c>
      <c r="W100" s="35">
        <v>0</v>
      </c>
      <c r="X100" s="35">
        <v>34</v>
      </c>
      <c r="Y100" s="35">
        <v>29</v>
      </c>
      <c r="Z100" s="35">
        <v>6</v>
      </c>
      <c r="AA100" s="35">
        <v>1</v>
      </c>
      <c r="AB100" s="35">
        <v>1</v>
      </c>
      <c r="AC100" s="35">
        <v>21</v>
      </c>
      <c r="AD100" s="162"/>
      <c r="AE100" s="34" t="s">
        <v>102</v>
      </c>
      <c r="AF100" s="35">
        <v>311</v>
      </c>
      <c r="AG100" s="35">
        <v>271</v>
      </c>
      <c r="AH100" s="35">
        <v>204</v>
      </c>
      <c r="AI100" s="35">
        <v>12</v>
      </c>
      <c r="AJ100" s="35">
        <v>17</v>
      </c>
      <c r="AK100" s="35">
        <v>31</v>
      </c>
      <c r="AL100" s="35">
        <v>26</v>
      </c>
      <c r="AM100" s="35">
        <v>24</v>
      </c>
      <c r="AN100" s="135"/>
      <c r="AO100" s="138" t="s">
        <v>186</v>
      </c>
      <c r="AP100" s="138" t="s">
        <v>4262</v>
      </c>
      <c r="AQ100" s="139">
        <v>719</v>
      </c>
    </row>
    <row r="101" spans="1:43">
      <c r="A101" s="162" t="s">
        <v>187</v>
      </c>
      <c r="B101" s="13" t="s">
        <v>119</v>
      </c>
      <c r="C101" s="12">
        <v>0</v>
      </c>
      <c r="D101" s="12">
        <v>0</v>
      </c>
      <c r="E101" s="12">
        <v>99</v>
      </c>
      <c r="F101" s="12">
        <v>58</v>
      </c>
      <c r="G101" s="12">
        <v>171</v>
      </c>
      <c r="H101" s="12">
        <v>81</v>
      </c>
      <c r="I101" s="12">
        <v>288</v>
      </c>
      <c r="J101" s="12">
        <v>153</v>
      </c>
      <c r="K101" s="29">
        <v>558</v>
      </c>
      <c r="L101" s="29">
        <v>292</v>
      </c>
      <c r="M101" s="12">
        <v>0</v>
      </c>
      <c r="N101" s="12">
        <v>4</v>
      </c>
      <c r="O101" s="12">
        <v>6</v>
      </c>
      <c r="P101" s="12">
        <v>13</v>
      </c>
      <c r="Q101" s="29">
        <v>23</v>
      </c>
      <c r="R101" s="162" t="s">
        <v>187</v>
      </c>
      <c r="S101" s="13" t="s">
        <v>119</v>
      </c>
      <c r="T101" s="29">
        <v>17</v>
      </c>
      <c r="U101" s="12">
        <v>13</v>
      </c>
      <c r="V101" s="12">
        <v>2</v>
      </c>
      <c r="W101" s="12">
        <v>3</v>
      </c>
      <c r="X101" s="29">
        <v>17</v>
      </c>
      <c r="Y101" s="12">
        <v>16</v>
      </c>
      <c r="Z101" s="12">
        <v>5</v>
      </c>
      <c r="AA101" s="29">
        <v>11</v>
      </c>
      <c r="AB101" s="12">
        <v>10</v>
      </c>
      <c r="AC101" s="12">
        <v>13</v>
      </c>
      <c r="AD101" s="162" t="s">
        <v>187</v>
      </c>
      <c r="AE101" s="13" t="s">
        <v>119</v>
      </c>
      <c r="AF101" s="12">
        <v>103</v>
      </c>
      <c r="AG101" s="12">
        <v>70</v>
      </c>
      <c r="AH101" s="12">
        <v>189</v>
      </c>
      <c r="AI101" s="12">
        <v>13</v>
      </c>
      <c r="AJ101" s="12">
        <v>10</v>
      </c>
      <c r="AK101" s="12">
        <v>19</v>
      </c>
      <c r="AL101" s="12">
        <v>15</v>
      </c>
      <c r="AM101" s="12">
        <v>16</v>
      </c>
      <c r="AN101" s="135"/>
      <c r="AO101" s="138" t="s">
        <v>187</v>
      </c>
      <c r="AP101" s="138" t="s">
        <v>4263</v>
      </c>
      <c r="AQ101" s="139">
        <v>481</v>
      </c>
    </row>
    <row r="102" spans="1:43">
      <c r="A102" s="162"/>
      <c r="B102" s="13" t="s">
        <v>120</v>
      </c>
      <c r="C102" s="12">
        <v>40</v>
      </c>
      <c r="D102" s="12">
        <v>19</v>
      </c>
      <c r="E102" s="12">
        <v>315</v>
      </c>
      <c r="F102" s="12">
        <v>180</v>
      </c>
      <c r="G102" s="12">
        <v>421</v>
      </c>
      <c r="H102" s="12">
        <v>198</v>
      </c>
      <c r="I102" s="12">
        <v>611</v>
      </c>
      <c r="J102" s="12">
        <v>322</v>
      </c>
      <c r="K102" s="29">
        <v>1387</v>
      </c>
      <c r="L102" s="29">
        <v>719</v>
      </c>
      <c r="M102" s="12">
        <v>4</v>
      </c>
      <c r="N102" s="12">
        <v>12</v>
      </c>
      <c r="O102" s="12">
        <v>14</v>
      </c>
      <c r="P102" s="12">
        <v>19</v>
      </c>
      <c r="Q102" s="29">
        <v>49</v>
      </c>
      <c r="R102" s="162"/>
      <c r="S102" s="13" t="s">
        <v>120</v>
      </c>
      <c r="T102" s="29">
        <v>41</v>
      </c>
      <c r="U102" s="12">
        <v>41</v>
      </c>
      <c r="V102" s="12">
        <v>26</v>
      </c>
      <c r="W102" s="12">
        <v>0</v>
      </c>
      <c r="X102" s="29">
        <v>54</v>
      </c>
      <c r="Y102" s="12">
        <v>52</v>
      </c>
      <c r="Z102" s="12">
        <v>28</v>
      </c>
      <c r="AA102" s="29">
        <v>14</v>
      </c>
      <c r="AB102" s="12">
        <v>10</v>
      </c>
      <c r="AC102" s="12">
        <v>15</v>
      </c>
      <c r="AD102" s="162"/>
      <c r="AE102" s="13" t="s">
        <v>120</v>
      </c>
      <c r="AF102" s="12">
        <v>549</v>
      </c>
      <c r="AG102" s="12">
        <v>232</v>
      </c>
      <c r="AH102" s="12">
        <v>414</v>
      </c>
      <c r="AI102" s="12">
        <v>62</v>
      </c>
      <c r="AJ102" s="12">
        <v>41</v>
      </c>
      <c r="AK102" s="12">
        <v>44</v>
      </c>
      <c r="AL102" s="12">
        <v>44</v>
      </c>
      <c r="AM102" s="12">
        <v>38</v>
      </c>
      <c r="AN102" s="135"/>
      <c r="AO102" s="138" t="s">
        <v>187</v>
      </c>
      <c r="AP102" s="138" t="s">
        <v>4264</v>
      </c>
      <c r="AQ102" s="139">
        <v>1377</v>
      </c>
    </row>
    <row r="103" spans="1:43">
      <c r="A103" s="162"/>
      <c r="B103" s="34" t="s">
        <v>102</v>
      </c>
      <c r="C103" s="35">
        <v>40</v>
      </c>
      <c r="D103" s="35">
        <v>19</v>
      </c>
      <c r="E103" s="35">
        <v>414</v>
      </c>
      <c r="F103" s="35">
        <v>238</v>
      </c>
      <c r="G103" s="35">
        <v>592</v>
      </c>
      <c r="H103" s="35">
        <v>279</v>
      </c>
      <c r="I103" s="35">
        <v>899</v>
      </c>
      <c r="J103" s="35">
        <v>475</v>
      </c>
      <c r="K103" s="35">
        <v>1945</v>
      </c>
      <c r="L103" s="35">
        <v>1011</v>
      </c>
      <c r="M103" s="35">
        <v>4</v>
      </c>
      <c r="N103" s="35">
        <v>16</v>
      </c>
      <c r="O103" s="35">
        <v>20</v>
      </c>
      <c r="P103" s="35">
        <v>32</v>
      </c>
      <c r="Q103" s="35">
        <v>72</v>
      </c>
      <c r="R103" s="162"/>
      <c r="S103" s="34" t="s">
        <v>102</v>
      </c>
      <c r="T103" s="35">
        <v>58</v>
      </c>
      <c r="U103" s="35">
        <v>54</v>
      </c>
      <c r="V103" s="35">
        <v>28</v>
      </c>
      <c r="W103" s="35">
        <v>3</v>
      </c>
      <c r="X103" s="35">
        <v>71</v>
      </c>
      <c r="Y103" s="35">
        <v>68</v>
      </c>
      <c r="Z103" s="35">
        <v>33</v>
      </c>
      <c r="AA103" s="35">
        <v>25</v>
      </c>
      <c r="AB103" s="35">
        <v>20</v>
      </c>
      <c r="AC103" s="35">
        <v>28</v>
      </c>
      <c r="AD103" s="162"/>
      <c r="AE103" s="34" t="s">
        <v>102</v>
      </c>
      <c r="AF103" s="35">
        <v>652</v>
      </c>
      <c r="AG103" s="35">
        <v>302</v>
      </c>
      <c r="AH103" s="35">
        <v>603</v>
      </c>
      <c r="AI103" s="35">
        <v>75</v>
      </c>
      <c r="AJ103" s="35">
        <v>51</v>
      </c>
      <c r="AK103" s="35">
        <v>63</v>
      </c>
      <c r="AL103" s="35">
        <v>59</v>
      </c>
      <c r="AM103" s="35">
        <v>54</v>
      </c>
      <c r="AN103" s="135"/>
      <c r="AO103" s="138" t="s">
        <v>187</v>
      </c>
      <c r="AP103" s="138" t="s">
        <v>4265</v>
      </c>
      <c r="AQ103" s="139">
        <v>1858</v>
      </c>
    </row>
    <row r="104" spans="1:43">
      <c r="A104" s="162" t="s">
        <v>188</v>
      </c>
      <c r="B104" s="13" t="s">
        <v>119</v>
      </c>
      <c r="C104" s="12">
        <v>0</v>
      </c>
      <c r="D104" s="12">
        <v>0</v>
      </c>
      <c r="E104" s="12">
        <v>3</v>
      </c>
      <c r="F104" s="12">
        <v>1</v>
      </c>
      <c r="G104" s="12">
        <v>97</v>
      </c>
      <c r="H104" s="12">
        <v>52</v>
      </c>
      <c r="I104" s="12">
        <v>183</v>
      </c>
      <c r="J104" s="12">
        <v>102</v>
      </c>
      <c r="K104" s="29">
        <v>283</v>
      </c>
      <c r="L104" s="29">
        <v>155</v>
      </c>
      <c r="M104" s="12">
        <v>0</v>
      </c>
      <c r="N104" s="12">
        <v>1</v>
      </c>
      <c r="O104" s="12">
        <v>5</v>
      </c>
      <c r="P104" s="12">
        <v>10</v>
      </c>
      <c r="Q104" s="29">
        <v>16</v>
      </c>
      <c r="R104" s="162" t="s">
        <v>188</v>
      </c>
      <c r="S104" s="13" t="s">
        <v>119</v>
      </c>
      <c r="T104" s="29">
        <v>14</v>
      </c>
      <c r="U104" s="12">
        <v>14</v>
      </c>
      <c r="V104" s="12">
        <v>0</v>
      </c>
      <c r="W104" s="12">
        <v>0</v>
      </c>
      <c r="X104" s="29">
        <v>13</v>
      </c>
      <c r="Y104" s="12">
        <v>13</v>
      </c>
      <c r="Z104" s="12">
        <v>8</v>
      </c>
      <c r="AA104" s="29">
        <v>0</v>
      </c>
      <c r="AB104" s="12">
        <v>0</v>
      </c>
      <c r="AC104" s="12">
        <v>9</v>
      </c>
      <c r="AD104" s="162" t="s">
        <v>188</v>
      </c>
      <c r="AE104" s="13" t="s">
        <v>119</v>
      </c>
      <c r="AF104" s="12">
        <v>189</v>
      </c>
      <c r="AG104" s="12">
        <v>80</v>
      </c>
      <c r="AH104" s="12">
        <v>44</v>
      </c>
      <c r="AI104" s="12">
        <v>11</v>
      </c>
      <c r="AJ104" s="12">
        <v>9</v>
      </c>
      <c r="AK104" s="12">
        <v>15</v>
      </c>
      <c r="AL104" s="12">
        <v>13</v>
      </c>
      <c r="AM104" s="12">
        <v>13</v>
      </c>
      <c r="AN104" s="135"/>
      <c r="AO104" s="138" t="s">
        <v>188</v>
      </c>
      <c r="AP104" s="138" t="s">
        <v>4266</v>
      </c>
      <c r="AQ104" s="139">
        <v>277</v>
      </c>
    </row>
    <row r="105" spans="1:43">
      <c r="A105" s="162"/>
      <c r="B105" s="13" t="s">
        <v>120</v>
      </c>
      <c r="C105" s="12">
        <v>0</v>
      </c>
      <c r="D105" s="12">
        <v>0</v>
      </c>
      <c r="E105" s="12">
        <v>139</v>
      </c>
      <c r="F105" s="12">
        <v>64</v>
      </c>
      <c r="G105" s="12">
        <v>125</v>
      </c>
      <c r="H105" s="12">
        <v>56</v>
      </c>
      <c r="I105" s="12">
        <v>169</v>
      </c>
      <c r="J105" s="12">
        <v>87</v>
      </c>
      <c r="K105" s="29">
        <v>433</v>
      </c>
      <c r="L105" s="29">
        <v>207</v>
      </c>
      <c r="M105" s="12">
        <v>0</v>
      </c>
      <c r="N105" s="12">
        <v>7</v>
      </c>
      <c r="O105" s="12">
        <v>3</v>
      </c>
      <c r="P105" s="12">
        <v>7</v>
      </c>
      <c r="Q105" s="29">
        <v>17</v>
      </c>
      <c r="R105" s="162"/>
      <c r="S105" s="13" t="s">
        <v>120</v>
      </c>
      <c r="T105" s="29">
        <v>16</v>
      </c>
      <c r="U105" s="12">
        <v>16</v>
      </c>
      <c r="V105" s="12">
        <v>0</v>
      </c>
      <c r="W105" s="12">
        <v>0</v>
      </c>
      <c r="X105" s="29">
        <v>17</v>
      </c>
      <c r="Y105" s="12">
        <v>16</v>
      </c>
      <c r="Z105" s="12">
        <v>7</v>
      </c>
      <c r="AA105" s="29">
        <v>0</v>
      </c>
      <c r="AB105" s="12">
        <v>0</v>
      </c>
      <c r="AC105" s="12">
        <v>5</v>
      </c>
      <c r="AD105" s="162"/>
      <c r="AE105" s="13" t="s">
        <v>120</v>
      </c>
      <c r="AF105" s="12">
        <v>258</v>
      </c>
      <c r="AG105" s="12">
        <v>52</v>
      </c>
      <c r="AH105" s="12">
        <v>118</v>
      </c>
      <c r="AI105" s="12">
        <v>24</v>
      </c>
      <c r="AJ105" s="12">
        <v>14</v>
      </c>
      <c r="AK105" s="12">
        <v>14</v>
      </c>
      <c r="AL105" s="12">
        <v>14</v>
      </c>
      <c r="AM105" s="12">
        <v>14</v>
      </c>
      <c r="AN105" s="135"/>
      <c r="AO105" s="138" t="s">
        <v>188</v>
      </c>
      <c r="AP105" s="138" t="s">
        <v>4267</v>
      </c>
      <c r="AQ105" s="139">
        <v>494</v>
      </c>
    </row>
    <row r="106" spans="1:43">
      <c r="A106" s="162"/>
      <c r="B106" s="34" t="s">
        <v>102</v>
      </c>
      <c r="C106" s="35">
        <v>0</v>
      </c>
      <c r="D106" s="35">
        <v>0</v>
      </c>
      <c r="E106" s="35">
        <v>142</v>
      </c>
      <c r="F106" s="35">
        <v>65</v>
      </c>
      <c r="G106" s="35">
        <v>222</v>
      </c>
      <c r="H106" s="35">
        <v>108</v>
      </c>
      <c r="I106" s="35">
        <v>352</v>
      </c>
      <c r="J106" s="35">
        <v>189</v>
      </c>
      <c r="K106" s="35">
        <v>716</v>
      </c>
      <c r="L106" s="35">
        <v>362</v>
      </c>
      <c r="M106" s="35">
        <v>0</v>
      </c>
      <c r="N106" s="35">
        <v>8</v>
      </c>
      <c r="O106" s="35">
        <v>8</v>
      </c>
      <c r="P106" s="35">
        <v>17</v>
      </c>
      <c r="Q106" s="35">
        <v>33</v>
      </c>
      <c r="R106" s="162"/>
      <c r="S106" s="34" t="s">
        <v>102</v>
      </c>
      <c r="T106" s="35">
        <v>30</v>
      </c>
      <c r="U106" s="35">
        <v>30</v>
      </c>
      <c r="V106" s="35">
        <v>0</v>
      </c>
      <c r="W106" s="35">
        <v>0</v>
      </c>
      <c r="X106" s="35">
        <v>30</v>
      </c>
      <c r="Y106" s="35">
        <v>29</v>
      </c>
      <c r="Z106" s="35">
        <v>15</v>
      </c>
      <c r="AA106" s="35">
        <v>0</v>
      </c>
      <c r="AB106" s="35">
        <v>0</v>
      </c>
      <c r="AC106" s="35">
        <v>14</v>
      </c>
      <c r="AD106" s="162"/>
      <c r="AE106" s="34" t="s">
        <v>102</v>
      </c>
      <c r="AF106" s="35">
        <v>447</v>
      </c>
      <c r="AG106" s="35">
        <v>132</v>
      </c>
      <c r="AH106" s="35">
        <v>162</v>
      </c>
      <c r="AI106" s="35">
        <v>35</v>
      </c>
      <c r="AJ106" s="35">
        <v>23</v>
      </c>
      <c r="AK106" s="35">
        <v>29</v>
      </c>
      <c r="AL106" s="35">
        <v>27</v>
      </c>
      <c r="AM106" s="35">
        <v>27</v>
      </c>
      <c r="AN106" s="135"/>
      <c r="AO106" s="138" t="s">
        <v>188</v>
      </c>
      <c r="AP106" s="138" t="s">
        <v>4268</v>
      </c>
      <c r="AQ106" s="139">
        <v>771</v>
      </c>
    </row>
    <row r="107" spans="1:43" ht="14.45" customHeight="1">
      <c r="A107" s="162" t="s">
        <v>189</v>
      </c>
      <c r="B107" s="13" t="s">
        <v>119</v>
      </c>
      <c r="C107" s="12">
        <v>0</v>
      </c>
      <c r="D107" s="12">
        <v>0</v>
      </c>
      <c r="E107" s="12">
        <v>29</v>
      </c>
      <c r="F107" s="12">
        <v>11</v>
      </c>
      <c r="G107" s="12">
        <v>105</v>
      </c>
      <c r="H107" s="12">
        <v>54</v>
      </c>
      <c r="I107" s="12">
        <v>114</v>
      </c>
      <c r="J107" s="12">
        <v>60</v>
      </c>
      <c r="K107" s="29">
        <v>248</v>
      </c>
      <c r="L107" s="29">
        <v>125</v>
      </c>
      <c r="M107" s="12">
        <v>0</v>
      </c>
      <c r="N107" s="12">
        <v>2</v>
      </c>
      <c r="O107" s="12">
        <v>4</v>
      </c>
      <c r="P107" s="12">
        <v>4</v>
      </c>
      <c r="Q107" s="29">
        <v>10</v>
      </c>
      <c r="R107" s="162" t="s">
        <v>189</v>
      </c>
      <c r="S107" s="13" t="s">
        <v>119</v>
      </c>
      <c r="T107" s="29">
        <v>6</v>
      </c>
      <c r="U107" s="12">
        <v>6</v>
      </c>
      <c r="V107" s="12">
        <v>0</v>
      </c>
      <c r="W107" s="12">
        <v>0</v>
      </c>
      <c r="X107" s="29">
        <v>7</v>
      </c>
      <c r="Y107" s="12">
        <v>7</v>
      </c>
      <c r="Z107" s="12">
        <v>1</v>
      </c>
      <c r="AA107" s="29">
        <v>4</v>
      </c>
      <c r="AB107" s="12">
        <v>3</v>
      </c>
      <c r="AC107" s="12">
        <v>4</v>
      </c>
      <c r="AD107" s="162" t="s">
        <v>189</v>
      </c>
      <c r="AE107" s="13" t="s">
        <v>119</v>
      </c>
      <c r="AF107" s="12">
        <v>40</v>
      </c>
      <c r="AG107" s="12">
        <v>10</v>
      </c>
      <c r="AH107" s="12">
        <v>79</v>
      </c>
      <c r="AI107" s="12">
        <v>0</v>
      </c>
      <c r="AJ107" s="12">
        <v>5</v>
      </c>
      <c r="AK107" s="12">
        <v>7</v>
      </c>
      <c r="AL107" s="12">
        <v>7</v>
      </c>
      <c r="AM107" s="12">
        <v>7</v>
      </c>
      <c r="AN107" s="135"/>
      <c r="AO107" s="138" t="s">
        <v>189</v>
      </c>
      <c r="AP107" s="138" t="s">
        <v>4269</v>
      </c>
      <c r="AQ107" s="139">
        <v>198</v>
      </c>
    </row>
    <row r="108" spans="1:43">
      <c r="A108" s="162"/>
      <c r="B108" s="13" t="s">
        <v>120</v>
      </c>
      <c r="C108" s="12">
        <v>0</v>
      </c>
      <c r="D108" s="12">
        <v>0</v>
      </c>
      <c r="E108" s="12">
        <v>0</v>
      </c>
      <c r="F108" s="12">
        <v>0</v>
      </c>
      <c r="G108" s="12">
        <v>0</v>
      </c>
      <c r="H108" s="12">
        <v>0</v>
      </c>
      <c r="I108" s="12">
        <v>0</v>
      </c>
      <c r="J108" s="12">
        <v>0</v>
      </c>
      <c r="K108" s="29">
        <v>0</v>
      </c>
      <c r="L108" s="29">
        <v>0</v>
      </c>
      <c r="M108" s="12">
        <v>0</v>
      </c>
      <c r="N108" s="12">
        <v>0</v>
      </c>
      <c r="O108" s="12">
        <v>0</v>
      </c>
      <c r="P108" s="12">
        <v>0</v>
      </c>
      <c r="Q108" s="29">
        <v>0</v>
      </c>
      <c r="R108" s="162"/>
      <c r="S108" s="13" t="s">
        <v>120</v>
      </c>
      <c r="T108" s="29">
        <v>0</v>
      </c>
      <c r="U108" s="12">
        <v>0</v>
      </c>
      <c r="V108" s="12">
        <v>0</v>
      </c>
      <c r="W108" s="12">
        <v>0</v>
      </c>
      <c r="X108" s="29">
        <v>0</v>
      </c>
      <c r="Y108" s="12">
        <v>0</v>
      </c>
      <c r="Z108" s="12">
        <v>0</v>
      </c>
      <c r="AA108" s="29">
        <v>0</v>
      </c>
      <c r="AB108" s="12">
        <v>0</v>
      </c>
      <c r="AC108" s="12">
        <v>0</v>
      </c>
      <c r="AD108" s="162"/>
      <c r="AE108" s="13" t="s">
        <v>120</v>
      </c>
      <c r="AF108" s="12">
        <v>0</v>
      </c>
      <c r="AG108" s="12">
        <v>0</v>
      </c>
      <c r="AH108" s="12">
        <v>0</v>
      </c>
      <c r="AI108" s="12">
        <v>0</v>
      </c>
      <c r="AJ108" s="12">
        <v>0</v>
      </c>
      <c r="AK108" s="12">
        <v>0</v>
      </c>
      <c r="AL108" s="12">
        <v>0</v>
      </c>
      <c r="AM108" s="12">
        <v>0</v>
      </c>
      <c r="AN108" s="135"/>
      <c r="AO108" s="138" t="s">
        <v>189</v>
      </c>
      <c r="AP108" s="138" t="s">
        <v>4270</v>
      </c>
      <c r="AQ108" s="139">
        <v>0</v>
      </c>
    </row>
    <row r="109" spans="1:43">
      <c r="A109" s="162"/>
      <c r="B109" s="34" t="s">
        <v>102</v>
      </c>
      <c r="C109" s="35">
        <v>0</v>
      </c>
      <c r="D109" s="35">
        <v>0</v>
      </c>
      <c r="E109" s="35">
        <v>29</v>
      </c>
      <c r="F109" s="35">
        <v>11</v>
      </c>
      <c r="G109" s="35">
        <v>105</v>
      </c>
      <c r="H109" s="35">
        <v>54</v>
      </c>
      <c r="I109" s="35">
        <v>114</v>
      </c>
      <c r="J109" s="35">
        <v>60</v>
      </c>
      <c r="K109" s="35">
        <v>248</v>
      </c>
      <c r="L109" s="35">
        <v>125</v>
      </c>
      <c r="M109" s="35">
        <v>0</v>
      </c>
      <c r="N109" s="35">
        <v>2</v>
      </c>
      <c r="O109" s="35">
        <v>4</v>
      </c>
      <c r="P109" s="35">
        <v>4</v>
      </c>
      <c r="Q109" s="35">
        <v>10</v>
      </c>
      <c r="R109" s="162"/>
      <c r="S109" s="34" t="s">
        <v>102</v>
      </c>
      <c r="T109" s="35">
        <v>6</v>
      </c>
      <c r="U109" s="35">
        <v>6</v>
      </c>
      <c r="V109" s="35">
        <v>0</v>
      </c>
      <c r="W109" s="35">
        <v>0</v>
      </c>
      <c r="X109" s="35">
        <v>7</v>
      </c>
      <c r="Y109" s="35">
        <v>7</v>
      </c>
      <c r="Z109" s="35">
        <v>1</v>
      </c>
      <c r="AA109" s="35">
        <v>4</v>
      </c>
      <c r="AB109" s="35">
        <v>3</v>
      </c>
      <c r="AC109" s="35">
        <v>4</v>
      </c>
      <c r="AD109" s="162"/>
      <c r="AE109" s="34" t="s">
        <v>102</v>
      </c>
      <c r="AF109" s="35">
        <v>40</v>
      </c>
      <c r="AG109" s="35">
        <v>10</v>
      </c>
      <c r="AH109" s="35">
        <v>79</v>
      </c>
      <c r="AI109" s="35">
        <v>0</v>
      </c>
      <c r="AJ109" s="35">
        <v>5</v>
      </c>
      <c r="AK109" s="35">
        <v>7</v>
      </c>
      <c r="AL109" s="35">
        <v>7</v>
      </c>
      <c r="AM109" s="35">
        <v>7</v>
      </c>
      <c r="AN109" s="135"/>
      <c r="AO109" s="138" t="s">
        <v>189</v>
      </c>
      <c r="AP109" s="138" t="s">
        <v>4271</v>
      </c>
      <c r="AQ109" s="139">
        <v>198</v>
      </c>
    </row>
    <row r="110" spans="1:43">
      <c r="A110" s="163" t="s">
        <v>446</v>
      </c>
      <c r="B110" s="163"/>
      <c r="C110" s="163"/>
      <c r="D110" s="163"/>
      <c r="E110" s="163"/>
      <c r="F110" s="163"/>
      <c r="G110" s="163"/>
      <c r="H110" s="163"/>
      <c r="I110" s="163"/>
      <c r="J110" s="163"/>
      <c r="K110" s="163"/>
      <c r="L110" s="163"/>
      <c r="M110" s="163"/>
      <c r="N110" s="163"/>
      <c r="O110" s="163"/>
      <c r="P110" s="163"/>
      <c r="Q110" s="163"/>
      <c r="R110" s="185" t="s">
        <v>447</v>
      </c>
      <c r="S110" s="185"/>
      <c r="T110" s="185"/>
      <c r="U110" s="185"/>
      <c r="V110" s="185"/>
      <c r="W110" s="185"/>
      <c r="X110" s="185"/>
      <c r="Y110" s="185"/>
      <c r="Z110" s="185"/>
      <c r="AA110" s="185"/>
      <c r="AB110" s="185"/>
      <c r="AC110" s="185"/>
      <c r="AD110" s="185" t="s">
        <v>448</v>
      </c>
      <c r="AE110" s="185"/>
      <c r="AF110" s="185"/>
      <c r="AG110" s="185"/>
      <c r="AH110" s="185"/>
      <c r="AI110" s="185"/>
      <c r="AJ110" s="185"/>
      <c r="AK110" s="185"/>
      <c r="AL110" s="185"/>
      <c r="AM110" s="185"/>
      <c r="AN110" s="135"/>
      <c r="AO110" s="138" t="s">
        <v>446</v>
      </c>
      <c r="AP110" s="138" t="s">
        <v>446</v>
      </c>
      <c r="AQ110" s="139">
        <v>0</v>
      </c>
    </row>
    <row r="111" spans="1:43">
      <c r="A111" s="163" t="s">
        <v>4174</v>
      </c>
      <c r="B111" s="163"/>
      <c r="C111" s="163"/>
      <c r="D111" s="163"/>
      <c r="E111" s="163"/>
      <c r="F111" s="163"/>
      <c r="G111" s="163"/>
      <c r="H111" s="163"/>
      <c r="I111" s="163"/>
      <c r="J111" s="163"/>
      <c r="K111" s="163"/>
      <c r="L111" s="163"/>
      <c r="M111" s="163"/>
      <c r="N111" s="163"/>
      <c r="O111" s="163"/>
      <c r="P111" s="163"/>
      <c r="Q111" s="163"/>
      <c r="R111" s="185" t="s">
        <v>4174</v>
      </c>
      <c r="S111" s="185"/>
      <c r="T111" s="185"/>
      <c r="U111" s="185"/>
      <c r="V111" s="185"/>
      <c r="W111" s="185"/>
      <c r="X111" s="185"/>
      <c r="Y111" s="185"/>
      <c r="Z111" s="185"/>
      <c r="AA111" s="185"/>
      <c r="AB111" s="185"/>
      <c r="AC111" s="185"/>
      <c r="AD111" s="185" t="s">
        <v>4174</v>
      </c>
      <c r="AE111" s="185"/>
      <c r="AF111" s="185"/>
      <c r="AG111" s="185"/>
      <c r="AH111" s="185"/>
      <c r="AI111" s="185"/>
      <c r="AJ111" s="185"/>
      <c r="AK111" s="185"/>
      <c r="AL111" s="185"/>
      <c r="AM111" s="185"/>
      <c r="AN111" s="135"/>
      <c r="AO111" s="138" t="s">
        <v>4174</v>
      </c>
      <c r="AP111" s="138" t="s">
        <v>4174</v>
      </c>
      <c r="AQ111" s="139">
        <v>0</v>
      </c>
    </row>
    <row r="112" spans="1:43" ht="28.9" customHeight="1">
      <c r="A112" s="164" t="s">
        <v>2</v>
      </c>
      <c r="B112" s="164" t="s">
        <v>113</v>
      </c>
      <c r="C112" s="187" t="s">
        <v>281</v>
      </c>
      <c r="D112" s="187"/>
      <c r="E112" s="185" t="s">
        <v>52</v>
      </c>
      <c r="F112" s="185"/>
      <c r="G112" s="185" t="s">
        <v>53</v>
      </c>
      <c r="H112" s="185"/>
      <c r="I112" s="185" t="s">
        <v>54</v>
      </c>
      <c r="J112" s="185"/>
      <c r="K112" s="185" t="s">
        <v>56</v>
      </c>
      <c r="L112" s="185"/>
      <c r="M112" s="185" t="s">
        <v>164</v>
      </c>
      <c r="N112" s="185"/>
      <c r="O112" s="185"/>
      <c r="P112" s="185"/>
      <c r="Q112" s="185"/>
      <c r="R112" s="164" t="s">
        <v>2</v>
      </c>
      <c r="S112" s="190" t="s">
        <v>113</v>
      </c>
      <c r="T112" s="186" t="s">
        <v>165</v>
      </c>
      <c r="U112" s="186"/>
      <c r="V112" s="186"/>
      <c r="W112" s="186"/>
      <c r="X112" s="186" t="s">
        <v>166</v>
      </c>
      <c r="Y112" s="186"/>
      <c r="Z112" s="186"/>
      <c r="AA112" s="189" t="s">
        <v>167</v>
      </c>
      <c r="AB112" s="189"/>
      <c r="AC112" s="189" t="s">
        <v>168</v>
      </c>
      <c r="AD112" s="164" t="s">
        <v>2</v>
      </c>
      <c r="AE112" s="164" t="s">
        <v>113</v>
      </c>
      <c r="AF112" s="188" t="s">
        <v>169</v>
      </c>
      <c r="AG112" s="188"/>
      <c r="AH112" s="188"/>
      <c r="AI112" s="188"/>
      <c r="AJ112" s="188"/>
      <c r="AK112" s="188"/>
      <c r="AL112" s="188"/>
      <c r="AM112" s="188"/>
      <c r="AN112" s="135"/>
      <c r="AO112" s="138" t="s">
        <v>2</v>
      </c>
      <c r="AP112" s="138" t="s">
        <v>4244</v>
      </c>
      <c r="AQ112" s="139" t="e">
        <v>#VALUE!</v>
      </c>
    </row>
    <row r="113" spans="1:43" ht="24">
      <c r="A113" s="164"/>
      <c r="B113" s="164"/>
      <c r="C113" s="14" t="s">
        <v>170</v>
      </c>
      <c r="D113" s="14" t="s">
        <v>57</v>
      </c>
      <c r="E113" s="14" t="s">
        <v>170</v>
      </c>
      <c r="F113" s="14" t="s">
        <v>57</v>
      </c>
      <c r="G113" s="14" t="s">
        <v>170</v>
      </c>
      <c r="H113" s="14" t="s">
        <v>57</v>
      </c>
      <c r="I113" s="14" t="s">
        <v>170</v>
      </c>
      <c r="J113" s="14" t="s">
        <v>57</v>
      </c>
      <c r="K113" s="14" t="s">
        <v>170</v>
      </c>
      <c r="L113" s="14" t="s">
        <v>57</v>
      </c>
      <c r="M113" s="14" t="s">
        <v>282</v>
      </c>
      <c r="N113" s="14" t="s">
        <v>52</v>
      </c>
      <c r="O113" s="14" t="s">
        <v>53</v>
      </c>
      <c r="P113" s="14" t="s">
        <v>54</v>
      </c>
      <c r="Q113" s="14" t="s">
        <v>56</v>
      </c>
      <c r="R113" s="164"/>
      <c r="S113" s="190"/>
      <c r="T113" s="32" t="s">
        <v>171</v>
      </c>
      <c r="U113" s="31" t="s">
        <v>279</v>
      </c>
      <c r="V113" s="31" t="s">
        <v>172</v>
      </c>
      <c r="W113" s="31" t="s">
        <v>173</v>
      </c>
      <c r="X113" s="32" t="s">
        <v>56</v>
      </c>
      <c r="Y113" s="32" t="s">
        <v>174</v>
      </c>
      <c r="Z113" s="32" t="s">
        <v>280</v>
      </c>
      <c r="AA113" s="20" t="s">
        <v>56</v>
      </c>
      <c r="AB113" s="32" t="s">
        <v>174</v>
      </c>
      <c r="AC113" s="189"/>
      <c r="AD113" s="164"/>
      <c r="AE113" s="164"/>
      <c r="AF113" s="14" t="s">
        <v>49</v>
      </c>
      <c r="AG113" s="14" t="s">
        <v>50</v>
      </c>
      <c r="AH113" s="14" t="s">
        <v>344</v>
      </c>
      <c r="AI113" s="14" t="s">
        <v>51</v>
      </c>
      <c r="AJ113" s="14" t="s">
        <v>175</v>
      </c>
      <c r="AK113" s="14" t="s">
        <v>176</v>
      </c>
      <c r="AL113" s="14" t="s">
        <v>283</v>
      </c>
      <c r="AM113" s="14" t="s">
        <v>284</v>
      </c>
      <c r="AN113" s="135"/>
      <c r="AO113" s="138" t="s">
        <v>2</v>
      </c>
      <c r="AP113" s="138" t="s">
        <v>2</v>
      </c>
      <c r="AQ113" s="139" t="e">
        <v>#VALUE!</v>
      </c>
    </row>
    <row r="114" spans="1:43">
      <c r="A114" s="11" t="s">
        <v>126</v>
      </c>
      <c r="B114" s="13"/>
      <c r="C114" s="13"/>
      <c r="D114" s="13"/>
      <c r="E114" s="13"/>
      <c r="F114" s="13"/>
      <c r="G114" s="13"/>
      <c r="H114" s="13"/>
      <c r="I114" s="13"/>
      <c r="J114" s="13"/>
      <c r="K114" s="11"/>
      <c r="L114" s="11"/>
      <c r="M114" s="30"/>
      <c r="N114" s="30"/>
      <c r="O114" s="30"/>
      <c r="P114" s="30"/>
      <c r="Q114" s="11"/>
      <c r="R114" s="11" t="s">
        <v>126</v>
      </c>
      <c r="S114" s="33"/>
      <c r="T114" s="23"/>
      <c r="U114" s="23"/>
      <c r="V114" s="23"/>
      <c r="W114" s="23"/>
      <c r="X114" s="26"/>
      <c r="Y114" s="23"/>
      <c r="Z114" s="23"/>
      <c r="AA114" s="25"/>
      <c r="AB114" s="33"/>
      <c r="AC114" s="26"/>
      <c r="AD114" s="11" t="s">
        <v>126</v>
      </c>
      <c r="AE114" s="13"/>
      <c r="AF114" s="17"/>
      <c r="AG114" s="30"/>
      <c r="AH114" s="30"/>
      <c r="AI114" s="30"/>
      <c r="AJ114" s="30"/>
      <c r="AK114" s="30"/>
      <c r="AL114" s="30"/>
      <c r="AM114" s="30"/>
      <c r="AN114" s="135"/>
      <c r="AO114" s="138" t="s">
        <v>126</v>
      </c>
      <c r="AP114" s="138" t="s">
        <v>126</v>
      </c>
      <c r="AQ114" s="139">
        <v>0</v>
      </c>
    </row>
    <row r="115" spans="1:43" ht="14.45" customHeight="1">
      <c r="A115" s="162" t="s">
        <v>190</v>
      </c>
      <c r="B115" s="13" t="s">
        <v>119</v>
      </c>
      <c r="C115" s="12">
        <v>381</v>
      </c>
      <c r="D115" s="12">
        <v>191</v>
      </c>
      <c r="E115" s="12">
        <v>2966</v>
      </c>
      <c r="F115" s="12">
        <v>1509</v>
      </c>
      <c r="G115" s="12">
        <v>4040</v>
      </c>
      <c r="H115" s="12">
        <v>2017</v>
      </c>
      <c r="I115" s="12">
        <v>5472</v>
      </c>
      <c r="J115" s="12">
        <v>2764</v>
      </c>
      <c r="K115" s="29">
        <v>12859</v>
      </c>
      <c r="L115" s="29">
        <v>6481</v>
      </c>
      <c r="M115" s="12">
        <v>45</v>
      </c>
      <c r="N115" s="12">
        <v>174</v>
      </c>
      <c r="O115" s="12">
        <v>205</v>
      </c>
      <c r="P115" s="12">
        <v>250</v>
      </c>
      <c r="Q115" s="29">
        <v>674</v>
      </c>
      <c r="R115" s="162" t="s">
        <v>190</v>
      </c>
      <c r="S115" s="13" t="s">
        <v>119</v>
      </c>
      <c r="T115" s="29">
        <v>568</v>
      </c>
      <c r="U115" s="12">
        <v>567</v>
      </c>
      <c r="V115" s="12">
        <v>327</v>
      </c>
      <c r="W115" s="12">
        <v>12</v>
      </c>
      <c r="X115" s="29">
        <v>694</v>
      </c>
      <c r="Y115" s="12">
        <v>679</v>
      </c>
      <c r="Z115" s="12">
        <v>406</v>
      </c>
      <c r="AA115" s="29">
        <v>254</v>
      </c>
      <c r="AB115" s="12">
        <v>171</v>
      </c>
      <c r="AC115" s="12">
        <v>249</v>
      </c>
      <c r="AD115" s="162" t="s">
        <v>190</v>
      </c>
      <c r="AE115" s="13" t="s">
        <v>119</v>
      </c>
      <c r="AF115" s="12">
        <v>8787</v>
      </c>
      <c r="AG115" s="12">
        <v>2808</v>
      </c>
      <c r="AH115" s="12">
        <v>2230</v>
      </c>
      <c r="AI115" s="12">
        <v>592</v>
      </c>
      <c r="AJ115" s="12">
        <v>565</v>
      </c>
      <c r="AK115" s="12">
        <v>619</v>
      </c>
      <c r="AL115" s="12">
        <v>552</v>
      </c>
      <c r="AM115" s="12">
        <v>506</v>
      </c>
      <c r="AN115" s="135"/>
      <c r="AO115" s="138" t="s">
        <v>190</v>
      </c>
      <c r="AP115" s="138" t="s">
        <v>4272</v>
      </c>
      <c r="AQ115" s="139">
        <v>13247</v>
      </c>
    </row>
    <row r="116" spans="1:43">
      <c r="A116" s="162"/>
      <c r="B116" s="13" t="s">
        <v>120</v>
      </c>
      <c r="C116" s="12">
        <v>13</v>
      </c>
      <c r="D116" s="12">
        <v>7</v>
      </c>
      <c r="E116" s="12">
        <v>370</v>
      </c>
      <c r="F116" s="12">
        <v>197</v>
      </c>
      <c r="G116" s="12">
        <v>174</v>
      </c>
      <c r="H116" s="12">
        <v>90</v>
      </c>
      <c r="I116" s="12">
        <v>420</v>
      </c>
      <c r="J116" s="12">
        <v>186</v>
      </c>
      <c r="K116" s="29">
        <v>977</v>
      </c>
      <c r="L116" s="29">
        <v>480</v>
      </c>
      <c r="M116" s="12">
        <v>2</v>
      </c>
      <c r="N116" s="12">
        <v>18</v>
      </c>
      <c r="O116" s="12">
        <v>12</v>
      </c>
      <c r="P116" s="12">
        <v>18</v>
      </c>
      <c r="Q116" s="29">
        <v>50</v>
      </c>
      <c r="R116" s="162"/>
      <c r="S116" s="13" t="s">
        <v>120</v>
      </c>
      <c r="T116" s="29">
        <v>37</v>
      </c>
      <c r="U116" s="12">
        <v>35</v>
      </c>
      <c r="V116" s="12">
        <v>11</v>
      </c>
      <c r="W116" s="12">
        <v>0</v>
      </c>
      <c r="X116" s="29">
        <v>49</v>
      </c>
      <c r="Y116" s="12">
        <v>48</v>
      </c>
      <c r="Z116" s="12">
        <v>38</v>
      </c>
      <c r="AA116" s="29">
        <v>16</v>
      </c>
      <c r="AB116" s="12">
        <v>12</v>
      </c>
      <c r="AC116" s="12">
        <v>18</v>
      </c>
      <c r="AD116" s="162"/>
      <c r="AE116" s="13" t="s">
        <v>120</v>
      </c>
      <c r="AF116" s="12">
        <v>653</v>
      </c>
      <c r="AG116" s="12">
        <v>145</v>
      </c>
      <c r="AH116" s="12">
        <v>148</v>
      </c>
      <c r="AI116" s="12">
        <v>75</v>
      </c>
      <c r="AJ116" s="12">
        <v>33</v>
      </c>
      <c r="AK116" s="12">
        <v>42</v>
      </c>
      <c r="AL116" s="12">
        <v>38</v>
      </c>
      <c r="AM116" s="12">
        <v>31</v>
      </c>
      <c r="AN116" s="135"/>
      <c r="AO116" s="138" t="s">
        <v>190</v>
      </c>
      <c r="AP116" s="138" t="s">
        <v>4273</v>
      </c>
      <c r="AQ116" s="139">
        <v>949</v>
      </c>
    </row>
    <row r="117" spans="1:43">
      <c r="A117" s="162"/>
      <c r="B117" s="34" t="s">
        <v>102</v>
      </c>
      <c r="C117" s="35">
        <v>394</v>
      </c>
      <c r="D117" s="35">
        <v>198</v>
      </c>
      <c r="E117" s="35">
        <v>3336</v>
      </c>
      <c r="F117" s="35">
        <v>1706</v>
      </c>
      <c r="G117" s="35">
        <v>4214</v>
      </c>
      <c r="H117" s="35">
        <v>2107</v>
      </c>
      <c r="I117" s="35">
        <v>5892</v>
      </c>
      <c r="J117" s="35">
        <v>2950</v>
      </c>
      <c r="K117" s="35">
        <v>13836</v>
      </c>
      <c r="L117" s="35">
        <v>6961</v>
      </c>
      <c r="M117" s="35">
        <v>47</v>
      </c>
      <c r="N117" s="35">
        <v>192</v>
      </c>
      <c r="O117" s="35">
        <v>217</v>
      </c>
      <c r="P117" s="35">
        <v>268</v>
      </c>
      <c r="Q117" s="35">
        <v>724</v>
      </c>
      <c r="R117" s="162"/>
      <c r="S117" s="34" t="s">
        <v>102</v>
      </c>
      <c r="T117" s="35">
        <v>605</v>
      </c>
      <c r="U117" s="35">
        <v>602</v>
      </c>
      <c r="V117" s="35">
        <v>338</v>
      </c>
      <c r="W117" s="35">
        <v>12</v>
      </c>
      <c r="X117" s="35">
        <v>743</v>
      </c>
      <c r="Y117" s="35">
        <v>727</v>
      </c>
      <c r="Z117" s="35">
        <v>444</v>
      </c>
      <c r="AA117" s="35">
        <v>270</v>
      </c>
      <c r="AB117" s="35">
        <v>183</v>
      </c>
      <c r="AC117" s="35">
        <v>267</v>
      </c>
      <c r="AD117" s="162"/>
      <c r="AE117" s="34" t="s">
        <v>102</v>
      </c>
      <c r="AF117" s="35">
        <v>9440</v>
      </c>
      <c r="AG117" s="35">
        <v>2953</v>
      </c>
      <c r="AH117" s="35">
        <v>2378</v>
      </c>
      <c r="AI117" s="35">
        <v>667</v>
      </c>
      <c r="AJ117" s="35">
        <v>598</v>
      </c>
      <c r="AK117" s="35">
        <v>661</v>
      </c>
      <c r="AL117" s="35">
        <v>590</v>
      </c>
      <c r="AM117" s="35">
        <v>537</v>
      </c>
      <c r="AN117" s="135"/>
      <c r="AO117" s="138" t="s">
        <v>190</v>
      </c>
      <c r="AP117" s="138" t="s">
        <v>4274</v>
      </c>
      <c r="AQ117" s="139">
        <v>14196</v>
      </c>
    </row>
    <row r="118" spans="1:43">
      <c r="A118" s="162" t="s">
        <v>191</v>
      </c>
      <c r="B118" s="13" t="s">
        <v>119</v>
      </c>
      <c r="C118" s="12">
        <v>2</v>
      </c>
      <c r="D118" s="12">
        <v>1</v>
      </c>
      <c r="E118" s="12">
        <v>52</v>
      </c>
      <c r="F118" s="12">
        <v>25</v>
      </c>
      <c r="G118" s="12">
        <v>120</v>
      </c>
      <c r="H118" s="12">
        <v>54</v>
      </c>
      <c r="I118" s="12">
        <v>287</v>
      </c>
      <c r="J118" s="12">
        <v>138</v>
      </c>
      <c r="K118" s="29">
        <v>461</v>
      </c>
      <c r="L118" s="29">
        <v>218</v>
      </c>
      <c r="M118" s="12">
        <v>1</v>
      </c>
      <c r="N118" s="12">
        <v>3</v>
      </c>
      <c r="O118" s="12">
        <v>10</v>
      </c>
      <c r="P118" s="12">
        <v>15</v>
      </c>
      <c r="Q118" s="29">
        <v>29</v>
      </c>
      <c r="R118" s="162" t="s">
        <v>191</v>
      </c>
      <c r="S118" s="13" t="s">
        <v>119</v>
      </c>
      <c r="T118" s="29">
        <v>17</v>
      </c>
      <c r="U118" s="12">
        <v>14</v>
      </c>
      <c r="V118" s="12">
        <v>2</v>
      </c>
      <c r="W118" s="12">
        <v>2</v>
      </c>
      <c r="X118" s="29">
        <v>18</v>
      </c>
      <c r="Y118" s="12">
        <v>18</v>
      </c>
      <c r="Z118" s="12">
        <v>13</v>
      </c>
      <c r="AA118" s="29">
        <v>12</v>
      </c>
      <c r="AB118" s="12">
        <v>7</v>
      </c>
      <c r="AC118" s="12">
        <v>16</v>
      </c>
      <c r="AD118" s="162" t="s">
        <v>191</v>
      </c>
      <c r="AE118" s="13" t="s">
        <v>119</v>
      </c>
      <c r="AF118" s="12">
        <v>177</v>
      </c>
      <c r="AG118" s="12">
        <v>56</v>
      </c>
      <c r="AH118" s="12">
        <v>109</v>
      </c>
      <c r="AI118" s="12">
        <v>39</v>
      </c>
      <c r="AJ118" s="12">
        <v>19</v>
      </c>
      <c r="AK118" s="12">
        <v>18</v>
      </c>
      <c r="AL118" s="12">
        <v>17</v>
      </c>
      <c r="AM118" s="12">
        <v>17</v>
      </c>
      <c r="AN118" s="135"/>
      <c r="AO118" s="138" t="s">
        <v>191</v>
      </c>
      <c r="AP118" s="138" t="s">
        <v>4275</v>
      </c>
      <c r="AQ118" s="139">
        <v>395</v>
      </c>
    </row>
    <row r="119" spans="1:43">
      <c r="A119" s="162"/>
      <c r="B119" s="13" t="s">
        <v>120</v>
      </c>
      <c r="C119" s="12">
        <v>0</v>
      </c>
      <c r="D119" s="12">
        <v>0</v>
      </c>
      <c r="E119" s="12">
        <v>0</v>
      </c>
      <c r="F119" s="12">
        <v>0</v>
      </c>
      <c r="G119" s="12">
        <v>0</v>
      </c>
      <c r="H119" s="12">
        <v>0</v>
      </c>
      <c r="I119" s="12">
        <v>0</v>
      </c>
      <c r="J119" s="12">
        <v>0</v>
      </c>
      <c r="K119" s="29">
        <v>0</v>
      </c>
      <c r="L119" s="29">
        <v>0</v>
      </c>
      <c r="M119" s="12">
        <v>0</v>
      </c>
      <c r="N119" s="12">
        <v>0</v>
      </c>
      <c r="O119" s="12">
        <v>0</v>
      </c>
      <c r="P119" s="12">
        <v>0</v>
      </c>
      <c r="Q119" s="29">
        <v>0</v>
      </c>
      <c r="R119" s="162"/>
      <c r="S119" s="13" t="s">
        <v>120</v>
      </c>
      <c r="T119" s="29">
        <v>0</v>
      </c>
      <c r="U119" s="12">
        <v>0</v>
      </c>
      <c r="V119" s="12">
        <v>0</v>
      </c>
      <c r="W119" s="12">
        <v>0</v>
      </c>
      <c r="X119" s="29">
        <v>0</v>
      </c>
      <c r="Y119" s="12">
        <v>0</v>
      </c>
      <c r="Z119" s="12">
        <v>0</v>
      </c>
      <c r="AA119" s="29">
        <v>0</v>
      </c>
      <c r="AB119" s="12">
        <v>0</v>
      </c>
      <c r="AC119" s="12">
        <v>0</v>
      </c>
      <c r="AD119" s="162"/>
      <c r="AE119" s="13" t="s">
        <v>120</v>
      </c>
      <c r="AF119" s="12">
        <v>0</v>
      </c>
      <c r="AG119" s="12">
        <v>0</v>
      </c>
      <c r="AH119" s="12">
        <v>0</v>
      </c>
      <c r="AI119" s="12">
        <v>0</v>
      </c>
      <c r="AJ119" s="12">
        <v>0</v>
      </c>
      <c r="AK119" s="12">
        <v>0</v>
      </c>
      <c r="AL119" s="12">
        <v>0</v>
      </c>
      <c r="AM119" s="12">
        <v>0</v>
      </c>
      <c r="AN119" s="135"/>
      <c r="AO119" s="138" t="s">
        <v>191</v>
      </c>
      <c r="AP119" s="138" t="s">
        <v>4276</v>
      </c>
      <c r="AQ119" s="139">
        <v>0</v>
      </c>
    </row>
    <row r="120" spans="1:43">
      <c r="A120" s="162"/>
      <c r="B120" s="34" t="s">
        <v>102</v>
      </c>
      <c r="C120" s="35">
        <v>2</v>
      </c>
      <c r="D120" s="35">
        <v>1</v>
      </c>
      <c r="E120" s="35">
        <v>52</v>
      </c>
      <c r="F120" s="35">
        <v>25</v>
      </c>
      <c r="G120" s="35">
        <v>120</v>
      </c>
      <c r="H120" s="35">
        <v>54</v>
      </c>
      <c r="I120" s="35">
        <v>287</v>
      </c>
      <c r="J120" s="35">
        <v>138</v>
      </c>
      <c r="K120" s="35">
        <v>461</v>
      </c>
      <c r="L120" s="35">
        <v>218</v>
      </c>
      <c r="M120" s="35">
        <v>1</v>
      </c>
      <c r="N120" s="35">
        <v>3</v>
      </c>
      <c r="O120" s="35">
        <v>10</v>
      </c>
      <c r="P120" s="35">
        <v>15</v>
      </c>
      <c r="Q120" s="35">
        <v>29</v>
      </c>
      <c r="R120" s="162"/>
      <c r="S120" s="34" t="s">
        <v>102</v>
      </c>
      <c r="T120" s="35">
        <v>17</v>
      </c>
      <c r="U120" s="35">
        <v>14</v>
      </c>
      <c r="V120" s="35">
        <v>2</v>
      </c>
      <c r="W120" s="35">
        <v>2</v>
      </c>
      <c r="X120" s="35">
        <v>18</v>
      </c>
      <c r="Y120" s="35">
        <v>18</v>
      </c>
      <c r="Z120" s="35">
        <v>13</v>
      </c>
      <c r="AA120" s="35">
        <v>12</v>
      </c>
      <c r="AB120" s="35">
        <v>7</v>
      </c>
      <c r="AC120" s="35">
        <v>16</v>
      </c>
      <c r="AD120" s="162"/>
      <c r="AE120" s="34" t="s">
        <v>102</v>
      </c>
      <c r="AF120" s="35">
        <v>177</v>
      </c>
      <c r="AG120" s="35">
        <v>56</v>
      </c>
      <c r="AH120" s="35">
        <v>109</v>
      </c>
      <c r="AI120" s="35">
        <v>39</v>
      </c>
      <c r="AJ120" s="35">
        <v>19</v>
      </c>
      <c r="AK120" s="35">
        <v>18</v>
      </c>
      <c r="AL120" s="35">
        <v>17</v>
      </c>
      <c r="AM120" s="35">
        <v>17</v>
      </c>
      <c r="AN120" s="135"/>
      <c r="AO120" s="138" t="s">
        <v>191</v>
      </c>
      <c r="AP120" s="138" t="s">
        <v>4277</v>
      </c>
      <c r="AQ120" s="139">
        <v>395</v>
      </c>
    </row>
    <row r="121" spans="1:43">
      <c r="A121" s="162" t="s">
        <v>192</v>
      </c>
      <c r="B121" s="13" t="s">
        <v>119</v>
      </c>
      <c r="C121" s="12">
        <v>13</v>
      </c>
      <c r="D121" s="12">
        <v>6</v>
      </c>
      <c r="E121" s="12">
        <v>33</v>
      </c>
      <c r="F121" s="12">
        <v>19</v>
      </c>
      <c r="G121" s="12">
        <v>221</v>
      </c>
      <c r="H121" s="12">
        <v>112</v>
      </c>
      <c r="I121" s="12">
        <v>395</v>
      </c>
      <c r="J121" s="12">
        <v>196</v>
      </c>
      <c r="K121" s="29">
        <v>662</v>
      </c>
      <c r="L121" s="29">
        <v>333</v>
      </c>
      <c r="M121" s="12">
        <v>2</v>
      </c>
      <c r="N121" s="12">
        <v>6</v>
      </c>
      <c r="O121" s="12">
        <v>13</v>
      </c>
      <c r="P121" s="12">
        <v>29</v>
      </c>
      <c r="Q121" s="29">
        <v>50</v>
      </c>
      <c r="R121" s="162" t="s">
        <v>192</v>
      </c>
      <c r="S121" s="13" t="s">
        <v>119</v>
      </c>
      <c r="T121" s="29">
        <v>35</v>
      </c>
      <c r="U121" s="12">
        <v>28</v>
      </c>
      <c r="V121" s="12">
        <v>5</v>
      </c>
      <c r="W121" s="12">
        <v>3</v>
      </c>
      <c r="X121" s="29">
        <v>33</v>
      </c>
      <c r="Y121" s="12">
        <v>29</v>
      </c>
      <c r="Z121" s="12">
        <v>13</v>
      </c>
      <c r="AA121" s="29">
        <v>20</v>
      </c>
      <c r="AB121" s="12">
        <v>10</v>
      </c>
      <c r="AC121" s="12">
        <v>30</v>
      </c>
      <c r="AD121" s="162" t="s">
        <v>192</v>
      </c>
      <c r="AE121" s="13" t="s">
        <v>119</v>
      </c>
      <c r="AF121" s="12">
        <v>194</v>
      </c>
      <c r="AG121" s="12">
        <v>104</v>
      </c>
      <c r="AH121" s="12">
        <v>194</v>
      </c>
      <c r="AI121" s="12">
        <v>19</v>
      </c>
      <c r="AJ121" s="12">
        <v>22</v>
      </c>
      <c r="AK121" s="12">
        <v>36</v>
      </c>
      <c r="AL121" s="12">
        <v>33</v>
      </c>
      <c r="AM121" s="12">
        <v>32</v>
      </c>
      <c r="AN121" s="135"/>
      <c r="AO121" s="138" t="s">
        <v>192</v>
      </c>
      <c r="AP121" s="138" t="s">
        <v>4278</v>
      </c>
      <c r="AQ121" s="139">
        <v>582</v>
      </c>
    </row>
    <row r="122" spans="1:43">
      <c r="A122" s="162"/>
      <c r="B122" s="13" t="s">
        <v>120</v>
      </c>
      <c r="C122" s="12">
        <v>4</v>
      </c>
      <c r="D122" s="12">
        <v>3</v>
      </c>
      <c r="E122" s="12">
        <v>84</v>
      </c>
      <c r="F122" s="12">
        <v>39</v>
      </c>
      <c r="G122" s="12">
        <v>54</v>
      </c>
      <c r="H122" s="12">
        <v>26</v>
      </c>
      <c r="I122" s="12">
        <v>85</v>
      </c>
      <c r="J122" s="12">
        <v>44</v>
      </c>
      <c r="K122" s="29">
        <v>227</v>
      </c>
      <c r="L122" s="29">
        <v>112</v>
      </c>
      <c r="M122" s="12">
        <v>1</v>
      </c>
      <c r="N122" s="12">
        <v>5</v>
      </c>
      <c r="O122" s="12">
        <v>3</v>
      </c>
      <c r="P122" s="12">
        <v>5</v>
      </c>
      <c r="Q122" s="29">
        <v>14</v>
      </c>
      <c r="R122" s="162"/>
      <c r="S122" s="13" t="s">
        <v>120</v>
      </c>
      <c r="T122" s="29">
        <v>10</v>
      </c>
      <c r="U122" s="12">
        <v>8</v>
      </c>
      <c r="V122" s="12">
        <v>3</v>
      </c>
      <c r="W122" s="12">
        <v>0</v>
      </c>
      <c r="X122" s="29">
        <v>10</v>
      </c>
      <c r="Y122" s="12">
        <v>9</v>
      </c>
      <c r="Z122" s="12">
        <v>8</v>
      </c>
      <c r="AA122" s="29">
        <v>7</v>
      </c>
      <c r="AB122" s="12">
        <v>5</v>
      </c>
      <c r="AC122" s="12">
        <v>7</v>
      </c>
      <c r="AD122" s="162"/>
      <c r="AE122" s="13" t="s">
        <v>120</v>
      </c>
      <c r="AF122" s="12">
        <v>146</v>
      </c>
      <c r="AG122" s="12">
        <v>85</v>
      </c>
      <c r="AH122" s="12">
        <v>17</v>
      </c>
      <c r="AI122" s="12">
        <v>6</v>
      </c>
      <c r="AJ122" s="12">
        <v>8</v>
      </c>
      <c r="AK122" s="12">
        <v>9</v>
      </c>
      <c r="AL122" s="12">
        <v>10</v>
      </c>
      <c r="AM122" s="12">
        <v>9</v>
      </c>
      <c r="AN122" s="135"/>
      <c r="AO122" s="138" t="s">
        <v>192</v>
      </c>
      <c r="AP122" s="138" t="s">
        <v>4279</v>
      </c>
      <c r="AQ122" s="139">
        <v>180</v>
      </c>
    </row>
    <row r="123" spans="1:43">
      <c r="A123" s="162"/>
      <c r="B123" s="34" t="s">
        <v>102</v>
      </c>
      <c r="C123" s="35">
        <v>17</v>
      </c>
      <c r="D123" s="35">
        <v>9</v>
      </c>
      <c r="E123" s="35">
        <v>117</v>
      </c>
      <c r="F123" s="35">
        <v>58</v>
      </c>
      <c r="G123" s="35">
        <v>275</v>
      </c>
      <c r="H123" s="35">
        <v>138</v>
      </c>
      <c r="I123" s="35">
        <v>480</v>
      </c>
      <c r="J123" s="35">
        <v>240</v>
      </c>
      <c r="K123" s="35">
        <v>889</v>
      </c>
      <c r="L123" s="35">
        <v>445</v>
      </c>
      <c r="M123" s="35">
        <v>3</v>
      </c>
      <c r="N123" s="35">
        <v>11</v>
      </c>
      <c r="O123" s="35">
        <v>16</v>
      </c>
      <c r="P123" s="35">
        <v>34</v>
      </c>
      <c r="Q123" s="35">
        <v>64</v>
      </c>
      <c r="R123" s="162"/>
      <c r="S123" s="34" t="s">
        <v>102</v>
      </c>
      <c r="T123" s="35">
        <v>45</v>
      </c>
      <c r="U123" s="35">
        <v>36</v>
      </c>
      <c r="V123" s="35">
        <v>8</v>
      </c>
      <c r="W123" s="35">
        <v>3</v>
      </c>
      <c r="X123" s="35">
        <v>43</v>
      </c>
      <c r="Y123" s="35">
        <v>38</v>
      </c>
      <c r="Z123" s="35">
        <v>21</v>
      </c>
      <c r="AA123" s="35">
        <v>27</v>
      </c>
      <c r="AB123" s="35">
        <v>15</v>
      </c>
      <c r="AC123" s="35">
        <v>37</v>
      </c>
      <c r="AD123" s="162"/>
      <c r="AE123" s="34" t="s">
        <v>102</v>
      </c>
      <c r="AF123" s="35">
        <v>340</v>
      </c>
      <c r="AG123" s="35">
        <v>189</v>
      </c>
      <c r="AH123" s="35">
        <v>211</v>
      </c>
      <c r="AI123" s="35">
        <v>25</v>
      </c>
      <c r="AJ123" s="35">
        <v>30</v>
      </c>
      <c r="AK123" s="35">
        <v>45</v>
      </c>
      <c r="AL123" s="35">
        <v>43</v>
      </c>
      <c r="AM123" s="35">
        <v>41</v>
      </c>
      <c r="AN123" s="135"/>
      <c r="AO123" s="138" t="s">
        <v>192</v>
      </c>
      <c r="AP123" s="138" t="s">
        <v>4280</v>
      </c>
      <c r="AQ123" s="139">
        <v>762</v>
      </c>
    </row>
    <row r="124" spans="1:43">
      <c r="A124" s="162" t="s">
        <v>193</v>
      </c>
      <c r="B124" s="13" t="s">
        <v>119</v>
      </c>
      <c r="C124" s="12">
        <v>23</v>
      </c>
      <c r="D124" s="12">
        <v>11</v>
      </c>
      <c r="E124" s="12">
        <v>106</v>
      </c>
      <c r="F124" s="12">
        <v>56</v>
      </c>
      <c r="G124" s="12">
        <v>238</v>
      </c>
      <c r="H124" s="12">
        <v>120</v>
      </c>
      <c r="I124" s="12">
        <v>365</v>
      </c>
      <c r="J124" s="12">
        <v>164</v>
      </c>
      <c r="K124" s="29">
        <v>732</v>
      </c>
      <c r="L124" s="29">
        <v>351</v>
      </c>
      <c r="M124" s="12">
        <v>1</v>
      </c>
      <c r="N124" s="12">
        <v>8</v>
      </c>
      <c r="O124" s="12">
        <v>11</v>
      </c>
      <c r="P124" s="12">
        <v>14</v>
      </c>
      <c r="Q124" s="29">
        <v>34</v>
      </c>
      <c r="R124" s="162" t="s">
        <v>193</v>
      </c>
      <c r="S124" s="13" t="s">
        <v>119</v>
      </c>
      <c r="T124" s="29">
        <v>24</v>
      </c>
      <c r="U124" s="12">
        <v>23</v>
      </c>
      <c r="V124" s="12">
        <v>2</v>
      </c>
      <c r="W124" s="12">
        <v>0</v>
      </c>
      <c r="X124" s="29">
        <v>21</v>
      </c>
      <c r="Y124" s="12">
        <v>20</v>
      </c>
      <c r="Z124" s="12">
        <v>7</v>
      </c>
      <c r="AA124" s="29">
        <v>9</v>
      </c>
      <c r="AB124" s="12">
        <v>6</v>
      </c>
      <c r="AC124" s="12">
        <v>12</v>
      </c>
      <c r="AD124" s="162" t="s">
        <v>193</v>
      </c>
      <c r="AE124" s="13" t="s">
        <v>119</v>
      </c>
      <c r="AF124" s="12">
        <v>171</v>
      </c>
      <c r="AG124" s="12">
        <v>58</v>
      </c>
      <c r="AH124" s="12">
        <v>202</v>
      </c>
      <c r="AI124" s="12">
        <v>21</v>
      </c>
      <c r="AJ124" s="12">
        <v>22</v>
      </c>
      <c r="AK124" s="12">
        <v>28</v>
      </c>
      <c r="AL124" s="12">
        <v>25</v>
      </c>
      <c r="AM124" s="12">
        <v>24</v>
      </c>
      <c r="AN124" s="135"/>
      <c r="AO124" s="138" t="s">
        <v>193</v>
      </c>
      <c r="AP124" s="138" t="s">
        <v>4281</v>
      </c>
      <c r="AQ124" s="139">
        <v>575</v>
      </c>
    </row>
    <row r="125" spans="1:43">
      <c r="A125" s="162"/>
      <c r="B125" s="13" t="s">
        <v>120</v>
      </c>
      <c r="C125" s="12">
        <v>0</v>
      </c>
      <c r="D125" s="12">
        <v>0</v>
      </c>
      <c r="E125" s="12">
        <v>40</v>
      </c>
      <c r="F125" s="12">
        <v>19</v>
      </c>
      <c r="G125" s="12">
        <v>125</v>
      </c>
      <c r="H125" s="12">
        <v>69</v>
      </c>
      <c r="I125" s="12">
        <v>144</v>
      </c>
      <c r="J125" s="12">
        <v>68</v>
      </c>
      <c r="K125" s="29">
        <v>309</v>
      </c>
      <c r="L125" s="29">
        <v>156</v>
      </c>
      <c r="M125" s="12">
        <v>0</v>
      </c>
      <c r="N125" s="12">
        <v>4</v>
      </c>
      <c r="O125" s="12">
        <v>5</v>
      </c>
      <c r="P125" s="12">
        <v>7</v>
      </c>
      <c r="Q125" s="29">
        <v>16</v>
      </c>
      <c r="R125" s="162"/>
      <c r="S125" s="13" t="s">
        <v>120</v>
      </c>
      <c r="T125" s="29">
        <v>16</v>
      </c>
      <c r="U125" s="12">
        <v>16</v>
      </c>
      <c r="V125" s="12">
        <v>13</v>
      </c>
      <c r="W125" s="12">
        <v>0</v>
      </c>
      <c r="X125" s="29">
        <v>11</v>
      </c>
      <c r="Y125" s="12">
        <v>10</v>
      </c>
      <c r="Z125" s="12">
        <v>9</v>
      </c>
      <c r="AA125" s="29">
        <v>9</v>
      </c>
      <c r="AB125" s="12">
        <v>7</v>
      </c>
      <c r="AC125" s="12">
        <v>8</v>
      </c>
      <c r="AD125" s="162"/>
      <c r="AE125" s="13" t="s">
        <v>120</v>
      </c>
      <c r="AF125" s="12">
        <v>141</v>
      </c>
      <c r="AG125" s="12">
        <v>32</v>
      </c>
      <c r="AH125" s="12">
        <v>86</v>
      </c>
      <c r="AI125" s="12">
        <v>7</v>
      </c>
      <c r="AJ125" s="12">
        <v>14</v>
      </c>
      <c r="AK125" s="12">
        <v>15</v>
      </c>
      <c r="AL125" s="12">
        <v>14</v>
      </c>
      <c r="AM125" s="12">
        <v>14</v>
      </c>
      <c r="AN125" s="135"/>
      <c r="AO125" s="138" t="s">
        <v>193</v>
      </c>
      <c r="AP125" s="138" t="s">
        <v>4282</v>
      </c>
      <c r="AQ125" s="139">
        <v>313</v>
      </c>
    </row>
    <row r="126" spans="1:43">
      <c r="A126" s="162"/>
      <c r="B126" s="34" t="s">
        <v>102</v>
      </c>
      <c r="C126" s="35">
        <v>23</v>
      </c>
      <c r="D126" s="35">
        <v>11</v>
      </c>
      <c r="E126" s="35">
        <v>146</v>
      </c>
      <c r="F126" s="35">
        <v>75</v>
      </c>
      <c r="G126" s="35">
        <v>363</v>
      </c>
      <c r="H126" s="35">
        <v>189</v>
      </c>
      <c r="I126" s="35">
        <v>509</v>
      </c>
      <c r="J126" s="35">
        <v>232</v>
      </c>
      <c r="K126" s="35">
        <v>1041</v>
      </c>
      <c r="L126" s="35">
        <v>507</v>
      </c>
      <c r="M126" s="35">
        <v>1</v>
      </c>
      <c r="N126" s="35">
        <v>12</v>
      </c>
      <c r="O126" s="35">
        <v>16</v>
      </c>
      <c r="P126" s="35">
        <v>21</v>
      </c>
      <c r="Q126" s="35">
        <v>50</v>
      </c>
      <c r="R126" s="162"/>
      <c r="S126" s="34" t="s">
        <v>102</v>
      </c>
      <c r="T126" s="35">
        <v>40</v>
      </c>
      <c r="U126" s="35">
        <v>39</v>
      </c>
      <c r="V126" s="35">
        <v>15</v>
      </c>
      <c r="W126" s="35">
        <v>0</v>
      </c>
      <c r="X126" s="35">
        <v>32</v>
      </c>
      <c r="Y126" s="35">
        <v>30</v>
      </c>
      <c r="Z126" s="35">
        <v>16</v>
      </c>
      <c r="AA126" s="35">
        <v>18</v>
      </c>
      <c r="AB126" s="35">
        <v>13</v>
      </c>
      <c r="AC126" s="35">
        <v>20</v>
      </c>
      <c r="AD126" s="162"/>
      <c r="AE126" s="34" t="s">
        <v>102</v>
      </c>
      <c r="AF126" s="35">
        <v>312</v>
      </c>
      <c r="AG126" s="35">
        <v>90</v>
      </c>
      <c r="AH126" s="35">
        <v>288</v>
      </c>
      <c r="AI126" s="35">
        <v>28</v>
      </c>
      <c r="AJ126" s="35">
        <v>36</v>
      </c>
      <c r="AK126" s="35">
        <v>43</v>
      </c>
      <c r="AL126" s="35">
        <v>39</v>
      </c>
      <c r="AM126" s="35">
        <v>38</v>
      </c>
      <c r="AN126" s="135"/>
      <c r="AO126" s="138" t="s">
        <v>193</v>
      </c>
      <c r="AP126" s="138" t="s">
        <v>4283</v>
      </c>
      <c r="AQ126" s="139">
        <v>888</v>
      </c>
    </row>
    <row r="127" spans="1:43" ht="14.45" customHeight="1">
      <c r="A127" s="162" t="s">
        <v>194</v>
      </c>
      <c r="B127" s="13" t="s">
        <v>119</v>
      </c>
      <c r="C127" s="12">
        <v>468</v>
      </c>
      <c r="D127" s="12">
        <v>251</v>
      </c>
      <c r="E127" s="12">
        <v>4905</v>
      </c>
      <c r="F127" s="12">
        <v>2471</v>
      </c>
      <c r="G127" s="12">
        <v>7615</v>
      </c>
      <c r="H127" s="12">
        <v>3766</v>
      </c>
      <c r="I127" s="12">
        <v>8836</v>
      </c>
      <c r="J127" s="12">
        <v>4349</v>
      </c>
      <c r="K127" s="29">
        <v>21824</v>
      </c>
      <c r="L127" s="29">
        <v>10837</v>
      </c>
      <c r="M127" s="12">
        <v>44</v>
      </c>
      <c r="N127" s="12">
        <v>248</v>
      </c>
      <c r="O127" s="12">
        <v>296</v>
      </c>
      <c r="P127" s="12">
        <v>337</v>
      </c>
      <c r="Q127" s="29">
        <v>925</v>
      </c>
      <c r="R127" s="162" t="s">
        <v>194</v>
      </c>
      <c r="S127" s="13" t="s">
        <v>119</v>
      </c>
      <c r="T127" s="29">
        <v>862</v>
      </c>
      <c r="U127" s="12">
        <v>860</v>
      </c>
      <c r="V127" s="12">
        <v>427</v>
      </c>
      <c r="W127" s="12">
        <v>7</v>
      </c>
      <c r="X127" s="29">
        <v>972</v>
      </c>
      <c r="Y127" s="12">
        <v>944</v>
      </c>
      <c r="Z127" s="12">
        <v>691</v>
      </c>
      <c r="AA127" s="29">
        <v>315</v>
      </c>
      <c r="AB127" s="12">
        <v>236</v>
      </c>
      <c r="AC127" s="12">
        <v>334</v>
      </c>
      <c r="AD127" s="162" t="s">
        <v>194</v>
      </c>
      <c r="AE127" s="13" t="s">
        <v>119</v>
      </c>
      <c r="AF127" s="12">
        <v>15285</v>
      </c>
      <c r="AG127" s="12">
        <v>5245</v>
      </c>
      <c r="AH127" s="12">
        <v>3641</v>
      </c>
      <c r="AI127" s="12">
        <v>1255</v>
      </c>
      <c r="AJ127" s="12">
        <v>885</v>
      </c>
      <c r="AK127" s="12">
        <v>976</v>
      </c>
      <c r="AL127" s="12">
        <v>899</v>
      </c>
      <c r="AM127" s="12">
        <v>793</v>
      </c>
      <c r="AN127" s="135"/>
      <c r="AO127" s="138" t="s">
        <v>194</v>
      </c>
      <c r="AP127" s="138" t="s">
        <v>4284</v>
      </c>
      <c r="AQ127" s="139">
        <v>22567</v>
      </c>
    </row>
    <row r="128" spans="1:43">
      <c r="A128" s="162"/>
      <c r="B128" s="13" t="s">
        <v>120</v>
      </c>
      <c r="C128" s="12">
        <v>0</v>
      </c>
      <c r="D128" s="12">
        <v>0</v>
      </c>
      <c r="E128" s="12">
        <v>0</v>
      </c>
      <c r="F128" s="12">
        <v>0</v>
      </c>
      <c r="G128" s="12">
        <v>0</v>
      </c>
      <c r="H128" s="12">
        <v>0</v>
      </c>
      <c r="I128" s="12">
        <v>0</v>
      </c>
      <c r="J128" s="12">
        <v>0</v>
      </c>
      <c r="K128" s="29">
        <v>0</v>
      </c>
      <c r="L128" s="29">
        <v>0</v>
      </c>
      <c r="M128" s="12">
        <v>0</v>
      </c>
      <c r="N128" s="12">
        <v>0</v>
      </c>
      <c r="O128" s="12">
        <v>0</v>
      </c>
      <c r="P128" s="12">
        <v>0</v>
      </c>
      <c r="Q128" s="29">
        <v>0</v>
      </c>
      <c r="R128" s="162"/>
      <c r="S128" s="13" t="s">
        <v>120</v>
      </c>
      <c r="T128" s="29">
        <v>0</v>
      </c>
      <c r="U128" s="12">
        <v>0</v>
      </c>
      <c r="V128" s="12">
        <v>0</v>
      </c>
      <c r="W128" s="12">
        <v>0</v>
      </c>
      <c r="X128" s="29">
        <v>0</v>
      </c>
      <c r="Y128" s="12">
        <v>0</v>
      </c>
      <c r="Z128" s="12">
        <v>0</v>
      </c>
      <c r="AA128" s="29">
        <v>0</v>
      </c>
      <c r="AB128" s="12">
        <v>0</v>
      </c>
      <c r="AC128" s="12">
        <v>0</v>
      </c>
      <c r="AD128" s="162"/>
      <c r="AE128" s="13" t="s">
        <v>120</v>
      </c>
      <c r="AF128" s="12">
        <v>0</v>
      </c>
      <c r="AG128" s="12">
        <v>0</v>
      </c>
      <c r="AH128" s="12">
        <v>0</v>
      </c>
      <c r="AI128" s="12">
        <v>0</v>
      </c>
      <c r="AJ128" s="12">
        <v>0</v>
      </c>
      <c r="AK128" s="12">
        <v>0</v>
      </c>
      <c r="AL128" s="12">
        <v>0</v>
      </c>
      <c r="AM128" s="12">
        <v>0</v>
      </c>
      <c r="AN128" s="135"/>
      <c r="AO128" s="138" t="s">
        <v>194</v>
      </c>
      <c r="AP128" s="138" t="s">
        <v>4285</v>
      </c>
      <c r="AQ128" s="139">
        <v>0</v>
      </c>
    </row>
    <row r="129" spans="1:43">
      <c r="A129" s="162"/>
      <c r="B129" s="34" t="s">
        <v>102</v>
      </c>
      <c r="C129" s="35">
        <v>468</v>
      </c>
      <c r="D129" s="35">
        <v>251</v>
      </c>
      <c r="E129" s="35">
        <v>4905</v>
      </c>
      <c r="F129" s="35">
        <v>2471</v>
      </c>
      <c r="G129" s="35">
        <v>7615</v>
      </c>
      <c r="H129" s="35">
        <v>3766</v>
      </c>
      <c r="I129" s="35">
        <v>8836</v>
      </c>
      <c r="J129" s="35">
        <v>4349</v>
      </c>
      <c r="K129" s="35">
        <v>21824</v>
      </c>
      <c r="L129" s="35">
        <v>10837</v>
      </c>
      <c r="M129" s="35">
        <v>44</v>
      </c>
      <c r="N129" s="35">
        <v>248</v>
      </c>
      <c r="O129" s="35">
        <v>296</v>
      </c>
      <c r="P129" s="35">
        <v>337</v>
      </c>
      <c r="Q129" s="35">
        <v>925</v>
      </c>
      <c r="R129" s="162"/>
      <c r="S129" s="34" t="s">
        <v>102</v>
      </c>
      <c r="T129" s="35">
        <v>862</v>
      </c>
      <c r="U129" s="35">
        <v>860</v>
      </c>
      <c r="V129" s="35">
        <v>427</v>
      </c>
      <c r="W129" s="35">
        <v>7</v>
      </c>
      <c r="X129" s="35">
        <v>972</v>
      </c>
      <c r="Y129" s="35">
        <v>944</v>
      </c>
      <c r="Z129" s="35">
        <v>691</v>
      </c>
      <c r="AA129" s="35">
        <v>315</v>
      </c>
      <c r="AB129" s="35">
        <v>236</v>
      </c>
      <c r="AC129" s="35">
        <v>334</v>
      </c>
      <c r="AD129" s="162"/>
      <c r="AE129" s="34" t="s">
        <v>102</v>
      </c>
      <c r="AF129" s="35">
        <v>15285</v>
      </c>
      <c r="AG129" s="35">
        <v>5245</v>
      </c>
      <c r="AH129" s="35">
        <v>3641</v>
      </c>
      <c r="AI129" s="35">
        <v>1255</v>
      </c>
      <c r="AJ129" s="35">
        <v>885</v>
      </c>
      <c r="AK129" s="35">
        <v>976</v>
      </c>
      <c r="AL129" s="35">
        <v>899</v>
      </c>
      <c r="AM129" s="35">
        <v>793</v>
      </c>
      <c r="AN129" s="135"/>
      <c r="AO129" s="138" t="s">
        <v>194</v>
      </c>
      <c r="AP129" s="138" t="s">
        <v>4286</v>
      </c>
      <c r="AQ129" s="139">
        <v>22567</v>
      </c>
    </row>
    <row r="130" spans="1:43" ht="14.45" customHeight="1">
      <c r="A130" s="162" t="s">
        <v>195</v>
      </c>
      <c r="B130" s="13" t="s">
        <v>119</v>
      </c>
      <c r="C130" s="12">
        <v>453</v>
      </c>
      <c r="D130" s="12">
        <v>214</v>
      </c>
      <c r="E130" s="12">
        <v>3655</v>
      </c>
      <c r="F130" s="12">
        <v>1832</v>
      </c>
      <c r="G130" s="12">
        <v>5966</v>
      </c>
      <c r="H130" s="12">
        <v>3014</v>
      </c>
      <c r="I130" s="12">
        <v>7179</v>
      </c>
      <c r="J130" s="12">
        <v>3490</v>
      </c>
      <c r="K130" s="29">
        <v>17253</v>
      </c>
      <c r="L130" s="29">
        <v>8550</v>
      </c>
      <c r="M130" s="12">
        <v>45</v>
      </c>
      <c r="N130" s="12">
        <v>189</v>
      </c>
      <c r="O130" s="12">
        <v>260</v>
      </c>
      <c r="P130" s="12">
        <v>303</v>
      </c>
      <c r="Q130" s="29">
        <v>797</v>
      </c>
      <c r="R130" s="162" t="s">
        <v>195</v>
      </c>
      <c r="S130" s="13" t="s">
        <v>119</v>
      </c>
      <c r="T130" s="29">
        <v>651</v>
      </c>
      <c r="U130" s="12">
        <v>645</v>
      </c>
      <c r="V130" s="12">
        <v>458</v>
      </c>
      <c r="W130" s="12">
        <v>13</v>
      </c>
      <c r="X130" s="29">
        <v>782</v>
      </c>
      <c r="Y130" s="12">
        <v>768</v>
      </c>
      <c r="Z130" s="12">
        <v>500</v>
      </c>
      <c r="AA130" s="29">
        <v>306</v>
      </c>
      <c r="AB130" s="12">
        <v>227</v>
      </c>
      <c r="AC130" s="12">
        <v>278</v>
      </c>
      <c r="AD130" s="162" t="s">
        <v>195</v>
      </c>
      <c r="AE130" s="13" t="s">
        <v>119</v>
      </c>
      <c r="AF130" s="12">
        <v>10259</v>
      </c>
      <c r="AG130" s="12">
        <v>2629</v>
      </c>
      <c r="AH130" s="12">
        <v>2683</v>
      </c>
      <c r="AI130" s="12">
        <v>946</v>
      </c>
      <c r="AJ130" s="12">
        <v>616</v>
      </c>
      <c r="AK130" s="12">
        <v>756</v>
      </c>
      <c r="AL130" s="12">
        <v>720</v>
      </c>
      <c r="AM130" s="12">
        <v>656</v>
      </c>
      <c r="AN130" s="135"/>
      <c r="AO130" s="138" t="s">
        <v>195</v>
      </c>
      <c r="AP130" s="138" t="s">
        <v>4287</v>
      </c>
      <c r="AQ130" s="139">
        <v>15625</v>
      </c>
    </row>
    <row r="131" spans="1:43">
      <c r="A131" s="162"/>
      <c r="B131" s="13" t="s">
        <v>120</v>
      </c>
      <c r="C131" s="12">
        <v>0</v>
      </c>
      <c r="D131" s="12">
        <v>0</v>
      </c>
      <c r="E131" s="12">
        <v>0</v>
      </c>
      <c r="F131" s="12">
        <v>0</v>
      </c>
      <c r="G131" s="12">
        <v>0</v>
      </c>
      <c r="H131" s="12">
        <v>0</v>
      </c>
      <c r="I131" s="12">
        <v>0</v>
      </c>
      <c r="J131" s="12">
        <v>0</v>
      </c>
      <c r="K131" s="29">
        <v>0</v>
      </c>
      <c r="L131" s="29">
        <v>0</v>
      </c>
      <c r="M131" s="12">
        <v>0</v>
      </c>
      <c r="N131" s="12">
        <v>0</v>
      </c>
      <c r="O131" s="12">
        <v>0</v>
      </c>
      <c r="P131" s="12">
        <v>0</v>
      </c>
      <c r="Q131" s="29">
        <v>0</v>
      </c>
      <c r="R131" s="162"/>
      <c r="S131" s="13" t="s">
        <v>120</v>
      </c>
      <c r="T131" s="29">
        <v>0</v>
      </c>
      <c r="U131" s="12">
        <v>0</v>
      </c>
      <c r="V131" s="12">
        <v>0</v>
      </c>
      <c r="W131" s="12">
        <v>0</v>
      </c>
      <c r="X131" s="29">
        <v>0</v>
      </c>
      <c r="Y131" s="12">
        <v>0</v>
      </c>
      <c r="Z131" s="12">
        <v>0</v>
      </c>
      <c r="AA131" s="29">
        <v>0</v>
      </c>
      <c r="AB131" s="12">
        <v>0</v>
      </c>
      <c r="AC131" s="12">
        <v>0</v>
      </c>
      <c r="AD131" s="162"/>
      <c r="AE131" s="13" t="s">
        <v>120</v>
      </c>
      <c r="AF131" s="12">
        <v>0</v>
      </c>
      <c r="AG131" s="12">
        <v>0</v>
      </c>
      <c r="AH131" s="12">
        <v>0</v>
      </c>
      <c r="AI131" s="12">
        <v>0</v>
      </c>
      <c r="AJ131" s="12">
        <v>0</v>
      </c>
      <c r="AK131" s="12">
        <v>0</v>
      </c>
      <c r="AL131" s="12">
        <v>0</v>
      </c>
      <c r="AM131" s="12">
        <v>0</v>
      </c>
      <c r="AN131" s="135"/>
      <c r="AO131" s="138" t="s">
        <v>195</v>
      </c>
      <c r="AP131" s="138" t="s">
        <v>4288</v>
      </c>
      <c r="AQ131" s="139">
        <v>0</v>
      </c>
    </row>
    <row r="132" spans="1:43">
      <c r="A132" s="162"/>
      <c r="B132" s="34" t="s">
        <v>102</v>
      </c>
      <c r="C132" s="35">
        <v>453</v>
      </c>
      <c r="D132" s="35">
        <v>214</v>
      </c>
      <c r="E132" s="35">
        <v>3655</v>
      </c>
      <c r="F132" s="35">
        <v>1832</v>
      </c>
      <c r="G132" s="35">
        <v>5966</v>
      </c>
      <c r="H132" s="35">
        <v>3014</v>
      </c>
      <c r="I132" s="35">
        <v>7179</v>
      </c>
      <c r="J132" s="35">
        <v>3490</v>
      </c>
      <c r="K132" s="35">
        <v>17253</v>
      </c>
      <c r="L132" s="35">
        <v>8550</v>
      </c>
      <c r="M132" s="35">
        <v>45</v>
      </c>
      <c r="N132" s="35">
        <v>189</v>
      </c>
      <c r="O132" s="35">
        <v>260</v>
      </c>
      <c r="P132" s="35">
        <v>303</v>
      </c>
      <c r="Q132" s="35">
        <v>797</v>
      </c>
      <c r="R132" s="162"/>
      <c r="S132" s="34" t="s">
        <v>102</v>
      </c>
      <c r="T132" s="35">
        <v>651</v>
      </c>
      <c r="U132" s="35">
        <v>645</v>
      </c>
      <c r="V132" s="35">
        <v>458</v>
      </c>
      <c r="W132" s="35">
        <v>13</v>
      </c>
      <c r="X132" s="35">
        <v>782</v>
      </c>
      <c r="Y132" s="35">
        <v>768</v>
      </c>
      <c r="Z132" s="35">
        <v>500</v>
      </c>
      <c r="AA132" s="35">
        <v>306</v>
      </c>
      <c r="AB132" s="35">
        <v>227</v>
      </c>
      <c r="AC132" s="35">
        <v>278</v>
      </c>
      <c r="AD132" s="162"/>
      <c r="AE132" s="34" t="s">
        <v>102</v>
      </c>
      <c r="AF132" s="35">
        <v>10259</v>
      </c>
      <c r="AG132" s="35">
        <v>2629</v>
      </c>
      <c r="AH132" s="35">
        <v>2683</v>
      </c>
      <c r="AI132" s="35">
        <v>946</v>
      </c>
      <c r="AJ132" s="35">
        <v>616</v>
      </c>
      <c r="AK132" s="35">
        <v>756</v>
      </c>
      <c r="AL132" s="35">
        <v>720</v>
      </c>
      <c r="AM132" s="35">
        <v>656</v>
      </c>
      <c r="AN132" s="135"/>
      <c r="AO132" s="138" t="s">
        <v>195</v>
      </c>
      <c r="AP132" s="138" t="s">
        <v>4289</v>
      </c>
      <c r="AQ132" s="139">
        <v>15625</v>
      </c>
    </row>
    <row r="133" spans="1:43" ht="14.45" customHeight="1">
      <c r="A133" s="162" t="s">
        <v>196</v>
      </c>
      <c r="B133" s="13" t="s">
        <v>119</v>
      </c>
      <c r="C133" s="12">
        <v>0</v>
      </c>
      <c r="D133" s="12">
        <v>0</v>
      </c>
      <c r="E133" s="12">
        <v>0</v>
      </c>
      <c r="F133" s="12">
        <v>0</v>
      </c>
      <c r="G133" s="12">
        <v>0</v>
      </c>
      <c r="H133" s="12">
        <v>0</v>
      </c>
      <c r="I133" s="12">
        <v>0</v>
      </c>
      <c r="J133" s="12">
        <v>0</v>
      </c>
      <c r="K133" s="29">
        <v>0</v>
      </c>
      <c r="L133" s="29">
        <v>0</v>
      </c>
      <c r="M133" s="12">
        <v>0</v>
      </c>
      <c r="N133" s="12">
        <v>0</v>
      </c>
      <c r="O133" s="12">
        <v>0</v>
      </c>
      <c r="P133" s="12">
        <v>0</v>
      </c>
      <c r="Q133" s="29">
        <v>0</v>
      </c>
      <c r="R133" s="162" t="s">
        <v>196</v>
      </c>
      <c r="S133" s="13" t="s">
        <v>119</v>
      </c>
      <c r="T133" s="29">
        <v>0</v>
      </c>
      <c r="U133" s="12">
        <v>0</v>
      </c>
      <c r="V133" s="12">
        <v>0</v>
      </c>
      <c r="W133" s="12">
        <v>0</v>
      </c>
      <c r="X133" s="29">
        <v>0</v>
      </c>
      <c r="Y133" s="12">
        <v>0</v>
      </c>
      <c r="Z133" s="12">
        <v>0</v>
      </c>
      <c r="AA133" s="29">
        <v>0</v>
      </c>
      <c r="AB133" s="12">
        <v>0</v>
      </c>
      <c r="AC133" s="12">
        <v>0</v>
      </c>
      <c r="AD133" s="162" t="s">
        <v>196</v>
      </c>
      <c r="AE133" s="13" t="s">
        <v>119</v>
      </c>
      <c r="AF133" s="12">
        <v>0</v>
      </c>
      <c r="AG133" s="12">
        <v>0</v>
      </c>
      <c r="AH133" s="12">
        <v>0</v>
      </c>
      <c r="AI133" s="12">
        <v>0</v>
      </c>
      <c r="AJ133" s="12">
        <v>0</v>
      </c>
      <c r="AK133" s="12">
        <v>0</v>
      </c>
      <c r="AL133" s="12">
        <v>0</v>
      </c>
      <c r="AM133" s="12">
        <v>0</v>
      </c>
      <c r="AN133" s="135"/>
      <c r="AO133" s="138" t="s">
        <v>196</v>
      </c>
      <c r="AP133" s="138" t="s">
        <v>4290</v>
      </c>
      <c r="AQ133" s="139">
        <v>0</v>
      </c>
    </row>
    <row r="134" spans="1:43">
      <c r="A134" s="162"/>
      <c r="B134" s="13" t="s">
        <v>120</v>
      </c>
      <c r="C134" s="12">
        <v>1385</v>
      </c>
      <c r="D134" s="12">
        <v>689</v>
      </c>
      <c r="E134" s="12">
        <v>8403</v>
      </c>
      <c r="F134" s="12">
        <v>4234</v>
      </c>
      <c r="G134" s="12">
        <v>13444</v>
      </c>
      <c r="H134" s="12">
        <v>6701</v>
      </c>
      <c r="I134" s="12">
        <v>15708</v>
      </c>
      <c r="J134" s="12">
        <v>7694</v>
      </c>
      <c r="K134" s="29">
        <v>38940</v>
      </c>
      <c r="L134" s="29">
        <v>19318</v>
      </c>
      <c r="M134" s="12">
        <v>134</v>
      </c>
      <c r="N134" s="12">
        <v>409</v>
      </c>
      <c r="O134" s="12">
        <v>509</v>
      </c>
      <c r="P134" s="12">
        <v>560</v>
      </c>
      <c r="Q134" s="29">
        <v>1612</v>
      </c>
      <c r="R134" s="162"/>
      <c r="S134" s="13" t="s">
        <v>120</v>
      </c>
      <c r="T134" s="29">
        <v>1645</v>
      </c>
      <c r="U134" s="12">
        <v>1580</v>
      </c>
      <c r="V134" s="12">
        <v>1623</v>
      </c>
      <c r="W134" s="12">
        <v>19</v>
      </c>
      <c r="X134" s="29">
        <v>1710</v>
      </c>
      <c r="Y134" s="12">
        <v>1631</v>
      </c>
      <c r="Z134" s="12">
        <v>849</v>
      </c>
      <c r="AA134" s="29">
        <v>487</v>
      </c>
      <c r="AB134" s="12">
        <v>360</v>
      </c>
      <c r="AC134" s="12">
        <v>496</v>
      </c>
      <c r="AD134" s="162"/>
      <c r="AE134" s="13" t="s">
        <v>120</v>
      </c>
      <c r="AF134" s="12">
        <v>24879</v>
      </c>
      <c r="AG134" s="12">
        <v>7707</v>
      </c>
      <c r="AH134" s="12">
        <v>7389</v>
      </c>
      <c r="AI134" s="12">
        <v>2134</v>
      </c>
      <c r="AJ134" s="12">
        <v>1705</v>
      </c>
      <c r="AK134" s="12">
        <v>1774</v>
      </c>
      <c r="AL134" s="12">
        <v>1614</v>
      </c>
      <c r="AM134" s="12">
        <v>1423</v>
      </c>
      <c r="AN134" s="135"/>
      <c r="AO134" s="138" t="s">
        <v>196</v>
      </c>
      <c r="AP134" s="138" t="s">
        <v>4291</v>
      </c>
      <c r="AQ134" s="139">
        <v>39657</v>
      </c>
    </row>
    <row r="135" spans="1:43">
      <c r="A135" s="162"/>
      <c r="B135" s="34" t="s">
        <v>102</v>
      </c>
      <c r="C135" s="35">
        <v>1385</v>
      </c>
      <c r="D135" s="35">
        <v>689</v>
      </c>
      <c r="E135" s="35">
        <v>8403</v>
      </c>
      <c r="F135" s="35">
        <v>4234</v>
      </c>
      <c r="G135" s="35">
        <v>13444</v>
      </c>
      <c r="H135" s="35">
        <v>6701</v>
      </c>
      <c r="I135" s="35">
        <v>15708</v>
      </c>
      <c r="J135" s="35">
        <v>7694</v>
      </c>
      <c r="K135" s="35">
        <v>38940</v>
      </c>
      <c r="L135" s="35">
        <v>19318</v>
      </c>
      <c r="M135" s="35">
        <v>134</v>
      </c>
      <c r="N135" s="35">
        <v>409</v>
      </c>
      <c r="O135" s="35">
        <v>509</v>
      </c>
      <c r="P135" s="35">
        <v>560</v>
      </c>
      <c r="Q135" s="35">
        <v>1612</v>
      </c>
      <c r="R135" s="162"/>
      <c r="S135" s="34" t="s">
        <v>102</v>
      </c>
      <c r="T135" s="35">
        <v>1645</v>
      </c>
      <c r="U135" s="35">
        <v>1580</v>
      </c>
      <c r="V135" s="35">
        <v>1623</v>
      </c>
      <c r="W135" s="35">
        <v>19</v>
      </c>
      <c r="X135" s="35">
        <v>1710</v>
      </c>
      <c r="Y135" s="35">
        <v>1631</v>
      </c>
      <c r="Z135" s="35">
        <v>849</v>
      </c>
      <c r="AA135" s="35">
        <v>487</v>
      </c>
      <c r="AB135" s="35">
        <v>360</v>
      </c>
      <c r="AC135" s="35">
        <v>496</v>
      </c>
      <c r="AD135" s="162"/>
      <c r="AE135" s="34" t="s">
        <v>102</v>
      </c>
      <c r="AF135" s="35">
        <v>24879</v>
      </c>
      <c r="AG135" s="35">
        <v>7707</v>
      </c>
      <c r="AH135" s="35">
        <v>7389</v>
      </c>
      <c r="AI135" s="35">
        <v>2134</v>
      </c>
      <c r="AJ135" s="35">
        <v>1705</v>
      </c>
      <c r="AK135" s="35">
        <v>1774</v>
      </c>
      <c r="AL135" s="35">
        <v>1614</v>
      </c>
      <c r="AM135" s="35">
        <v>1423</v>
      </c>
      <c r="AN135" s="135"/>
      <c r="AO135" s="138" t="s">
        <v>196</v>
      </c>
      <c r="AP135" s="138" t="s">
        <v>4292</v>
      </c>
      <c r="AQ135" s="139">
        <v>39657</v>
      </c>
    </row>
    <row r="136" spans="1:43" ht="14.45" customHeight="1">
      <c r="A136" s="162" t="s">
        <v>197</v>
      </c>
      <c r="B136" s="13" t="s">
        <v>119</v>
      </c>
      <c r="C136" s="12">
        <v>19</v>
      </c>
      <c r="D136" s="12">
        <v>11</v>
      </c>
      <c r="E136" s="12">
        <v>266</v>
      </c>
      <c r="F136" s="12">
        <v>131</v>
      </c>
      <c r="G136" s="12">
        <v>680</v>
      </c>
      <c r="H136" s="12">
        <v>331</v>
      </c>
      <c r="I136" s="12">
        <v>1151</v>
      </c>
      <c r="J136" s="12">
        <v>562</v>
      </c>
      <c r="K136" s="29">
        <v>2116</v>
      </c>
      <c r="L136" s="29">
        <v>1035</v>
      </c>
      <c r="M136" s="12">
        <v>2</v>
      </c>
      <c r="N136" s="12">
        <v>27</v>
      </c>
      <c r="O136" s="12">
        <v>43</v>
      </c>
      <c r="P136" s="12">
        <v>75</v>
      </c>
      <c r="Q136" s="29">
        <v>147</v>
      </c>
      <c r="R136" s="162" t="s">
        <v>197</v>
      </c>
      <c r="S136" s="13" t="s">
        <v>119</v>
      </c>
      <c r="T136" s="29">
        <v>110</v>
      </c>
      <c r="U136" s="12">
        <v>106</v>
      </c>
      <c r="V136" s="12">
        <v>22</v>
      </c>
      <c r="W136" s="12">
        <v>0</v>
      </c>
      <c r="X136" s="29">
        <v>101</v>
      </c>
      <c r="Y136" s="12">
        <v>97</v>
      </c>
      <c r="Z136" s="12">
        <v>78</v>
      </c>
      <c r="AA136" s="29">
        <v>72</v>
      </c>
      <c r="AB136" s="12">
        <v>48</v>
      </c>
      <c r="AC136" s="12">
        <v>80</v>
      </c>
      <c r="AD136" s="162" t="s">
        <v>197</v>
      </c>
      <c r="AE136" s="13" t="s">
        <v>119</v>
      </c>
      <c r="AF136" s="12">
        <v>1389</v>
      </c>
      <c r="AG136" s="12">
        <v>586</v>
      </c>
      <c r="AH136" s="12">
        <v>405</v>
      </c>
      <c r="AI136" s="12">
        <v>125</v>
      </c>
      <c r="AJ136" s="12">
        <v>81</v>
      </c>
      <c r="AK136" s="12">
        <v>135</v>
      </c>
      <c r="AL136" s="12">
        <v>108</v>
      </c>
      <c r="AM136" s="12">
        <v>104</v>
      </c>
      <c r="AN136" s="135"/>
      <c r="AO136" s="138" t="s">
        <v>197</v>
      </c>
      <c r="AP136" s="138" t="s">
        <v>4293</v>
      </c>
      <c r="AQ136" s="139">
        <v>2199</v>
      </c>
    </row>
    <row r="137" spans="1:43">
      <c r="A137" s="162"/>
      <c r="B137" s="13" t="s">
        <v>120</v>
      </c>
      <c r="C137" s="12">
        <v>4</v>
      </c>
      <c r="D137" s="12">
        <v>4</v>
      </c>
      <c r="E137" s="12">
        <v>64</v>
      </c>
      <c r="F137" s="12">
        <v>43</v>
      </c>
      <c r="G137" s="12">
        <v>173</v>
      </c>
      <c r="H137" s="12">
        <v>81</v>
      </c>
      <c r="I137" s="12">
        <v>220</v>
      </c>
      <c r="J137" s="12">
        <v>99</v>
      </c>
      <c r="K137" s="29">
        <v>461</v>
      </c>
      <c r="L137" s="29">
        <v>227</v>
      </c>
      <c r="M137" s="12">
        <v>2</v>
      </c>
      <c r="N137" s="12">
        <v>7</v>
      </c>
      <c r="O137" s="12">
        <v>9</v>
      </c>
      <c r="P137" s="12">
        <v>12</v>
      </c>
      <c r="Q137" s="29">
        <v>30</v>
      </c>
      <c r="R137" s="162"/>
      <c r="S137" s="13" t="s">
        <v>120</v>
      </c>
      <c r="T137" s="29">
        <v>23</v>
      </c>
      <c r="U137" s="12">
        <v>23</v>
      </c>
      <c r="V137" s="12">
        <v>3</v>
      </c>
      <c r="W137" s="12">
        <v>1</v>
      </c>
      <c r="X137" s="29">
        <v>20</v>
      </c>
      <c r="Y137" s="12">
        <v>20</v>
      </c>
      <c r="Z137" s="12">
        <v>19</v>
      </c>
      <c r="AA137" s="29">
        <v>13</v>
      </c>
      <c r="AB137" s="12">
        <v>9</v>
      </c>
      <c r="AC137" s="12">
        <v>11</v>
      </c>
      <c r="AD137" s="162"/>
      <c r="AE137" s="13" t="s">
        <v>120</v>
      </c>
      <c r="AF137" s="12">
        <v>328</v>
      </c>
      <c r="AG137" s="12">
        <v>74</v>
      </c>
      <c r="AH137" s="12">
        <v>89</v>
      </c>
      <c r="AI137" s="12">
        <v>30</v>
      </c>
      <c r="AJ137" s="12">
        <v>22</v>
      </c>
      <c r="AK137" s="12">
        <v>22</v>
      </c>
      <c r="AL137" s="12">
        <v>23</v>
      </c>
      <c r="AM137" s="12">
        <v>20</v>
      </c>
      <c r="AN137" s="135"/>
      <c r="AO137" s="138" t="s">
        <v>197</v>
      </c>
      <c r="AP137" s="138" t="s">
        <v>4294</v>
      </c>
      <c r="AQ137" s="139">
        <v>506</v>
      </c>
    </row>
    <row r="138" spans="1:43">
      <c r="A138" s="162"/>
      <c r="B138" s="34" t="s">
        <v>102</v>
      </c>
      <c r="C138" s="35">
        <v>23</v>
      </c>
      <c r="D138" s="35">
        <v>15</v>
      </c>
      <c r="E138" s="35">
        <v>330</v>
      </c>
      <c r="F138" s="35">
        <v>174</v>
      </c>
      <c r="G138" s="35">
        <v>853</v>
      </c>
      <c r="H138" s="35">
        <v>412</v>
      </c>
      <c r="I138" s="35">
        <v>1371</v>
      </c>
      <c r="J138" s="35">
        <v>661</v>
      </c>
      <c r="K138" s="35">
        <v>2577</v>
      </c>
      <c r="L138" s="35">
        <v>1262</v>
      </c>
      <c r="M138" s="35">
        <v>4</v>
      </c>
      <c r="N138" s="35">
        <v>34</v>
      </c>
      <c r="O138" s="35">
        <v>52</v>
      </c>
      <c r="P138" s="35">
        <v>87</v>
      </c>
      <c r="Q138" s="35">
        <v>177</v>
      </c>
      <c r="R138" s="162"/>
      <c r="S138" s="34" t="s">
        <v>102</v>
      </c>
      <c r="T138" s="35">
        <v>133</v>
      </c>
      <c r="U138" s="35">
        <v>129</v>
      </c>
      <c r="V138" s="35">
        <v>25</v>
      </c>
      <c r="W138" s="35">
        <v>1</v>
      </c>
      <c r="X138" s="35">
        <v>121</v>
      </c>
      <c r="Y138" s="35">
        <v>117</v>
      </c>
      <c r="Z138" s="35">
        <v>97</v>
      </c>
      <c r="AA138" s="35">
        <v>85</v>
      </c>
      <c r="AB138" s="35">
        <v>57</v>
      </c>
      <c r="AC138" s="35">
        <v>91</v>
      </c>
      <c r="AD138" s="162"/>
      <c r="AE138" s="34" t="s">
        <v>102</v>
      </c>
      <c r="AF138" s="35">
        <v>1717</v>
      </c>
      <c r="AG138" s="35">
        <v>660</v>
      </c>
      <c r="AH138" s="35">
        <v>494</v>
      </c>
      <c r="AI138" s="35">
        <v>155</v>
      </c>
      <c r="AJ138" s="35">
        <v>103</v>
      </c>
      <c r="AK138" s="35">
        <v>157</v>
      </c>
      <c r="AL138" s="35">
        <v>131</v>
      </c>
      <c r="AM138" s="35">
        <v>124</v>
      </c>
      <c r="AN138" s="135"/>
      <c r="AO138" s="138" t="s">
        <v>197</v>
      </c>
      <c r="AP138" s="138" t="s">
        <v>4295</v>
      </c>
      <c r="AQ138" s="139">
        <v>2705</v>
      </c>
    </row>
    <row r="139" spans="1:43">
      <c r="A139" s="11" t="s">
        <v>127</v>
      </c>
      <c r="B139" s="13"/>
      <c r="C139" s="13"/>
      <c r="D139" s="13"/>
      <c r="E139" s="13"/>
      <c r="F139" s="13"/>
      <c r="G139" s="13"/>
      <c r="H139" s="13"/>
      <c r="I139" s="13"/>
      <c r="J139" s="13"/>
      <c r="K139" s="11"/>
      <c r="L139" s="11"/>
      <c r="M139" s="30"/>
      <c r="N139" s="30"/>
      <c r="O139" s="30"/>
      <c r="P139" s="30"/>
      <c r="Q139" s="11"/>
      <c r="R139" s="11" t="s">
        <v>127</v>
      </c>
      <c r="S139" s="13"/>
      <c r="T139" s="27"/>
      <c r="U139" s="27"/>
      <c r="V139" s="23"/>
      <c r="W139" s="23"/>
      <c r="X139" s="25"/>
      <c r="Y139" s="33"/>
      <c r="Z139" s="33"/>
      <c r="AA139" s="26"/>
      <c r="AB139" s="23"/>
      <c r="AC139" s="25"/>
      <c r="AD139" s="11" t="s">
        <v>127</v>
      </c>
      <c r="AE139" s="13"/>
      <c r="AF139" s="30"/>
      <c r="AG139" s="17"/>
      <c r="AH139" s="30"/>
      <c r="AI139" s="30"/>
      <c r="AJ139" s="30"/>
      <c r="AK139" s="30"/>
      <c r="AL139" s="30"/>
      <c r="AM139" s="30"/>
      <c r="AN139" s="135"/>
      <c r="AO139" s="138" t="s">
        <v>127</v>
      </c>
      <c r="AP139" s="138" t="s">
        <v>127</v>
      </c>
      <c r="AQ139" s="139">
        <v>0</v>
      </c>
    </row>
    <row r="140" spans="1:43">
      <c r="A140" s="162" t="s">
        <v>198</v>
      </c>
      <c r="B140" s="13" t="s">
        <v>119</v>
      </c>
      <c r="C140" s="12">
        <v>0</v>
      </c>
      <c r="D140" s="12">
        <v>0</v>
      </c>
      <c r="E140" s="12">
        <v>369</v>
      </c>
      <c r="F140" s="12">
        <v>203</v>
      </c>
      <c r="G140" s="12">
        <v>406</v>
      </c>
      <c r="H140" s="12">
        <v>204</v>
      </c>
      <c r="I140" s="12">
        <v>518</v>
      </c>
      <c r="J140" s="12">
        <v>274</v>
      </c>
      <c r="K140" s="29">
        <v>1293</v>
      </c>
      <c r="L140" s="29">
        <v>681</v>
      </c>
      <c r="M140" s="12">
        <v>0</v>
      </c>
      <c r="N140" s="12">
        <v>17</v>
      </c>
      <c r="O140" s="12">
        <v>21</v>
      </c>
      <c r="P140" s="12">
        <v>25</v>
      </c>
      <c r="Q140" s="29">
        <v>63</v>
      </c>
      <c r="R140" s="162" t="s">
        <v>198</v>
      </c>
      <c r="S140" s="13" t="s">
        <v>119</v>
      </c>
      <c r="T140" s="29">
        <v>66</v>
      </c>
      <c r="U140" s="12">
        <v>51</v>
      </c>
      <c r="V140" s="12">
        <v>2</v>
      </c>
      <c r="W140" s="12">
        <v>5</v>
      </c>
      <c r="X140" s="29">
        <v>45</v>
      </c>
      <c r="Y140" s="12">
        <v>42</v>
      </c>
      <c r="Z140" s="12">
        <v>12</v>
      </c>
      <c r="AA140" s="29">
        <v>24</v>
      </c>
      <c r="AB140" s="12">
        <v>6</v>
      </c>
      <c r="AC140" s="12">
        <v>26</v>
      </c>
      <c r="AD140" s="162" t="s">
        <v>198</v>
      </c>
      <c r="AE140" s="13" t="s">
        <v>119</v>
      </c>
      <c r="AF140" s="12">
        <v>65</v>
      </c>
      <c r="AG140" s="12">
        <v>15</v>
      </c>
      <c r="AH140" s="12">
        <v>418</v>
      </c>
      <c r="AI140" s="12">
        <v>37</v>
      </c>
      <c r="AJ140" s="12">
        <v>7</v>
      </c>
      <c r="AK140" s="12">
        <v>34</v>
      </c>
      <c r="AL140" s="12">
        <v>29</v>
      </c>
      <c r="AM140" s="12">
        <v>28</v>
      </c>
      <c r="AN140" s="135"/>
      <c r="AO140" s="138" t="s">
        <v>198</v>
      </c>
      <c r="AP140" s="138" t="s">
        <v>4296</v>
      </c>
      <c r="AQ140" s="139">
        <v>901</v>
      </c>
    </row>
    <row r="141" spans="1:43">
      <c r="A141" s="162"/>
      <c r="B141" s="13" t="s">
        <v>120</v>
      </c>
      <c r="C141" s="12">
        <v>200</v>
      </c>
      <c r="D141" s="12">
        <v>102</v>
      </c>
      <c r="E141" s="12">
        <v>532</v>
      </c>
      <c r="F141" s="12">
        <v>280</v>
      </c>
      <c r="G141" s="12">
        <v>368</v>
      </c>
      <c r="H141" s="12">
        <v>205</v>
      </c>
      <c r="I141" s="12">
        <v>670</v>
      </c>
      <c r="J141" s="12">
        <v>344</v>
      </c>
      <c r="K141" s="29">
        <v>1770</v>
      </c>
      <c r="L141" s="29">
        <v>931</v>
      </c>
      <c r="M141" s="12">
        <v>8</v>
      </c>
      <c r="N141" s="12">
        <v>18</v>
      </c>
      <c r="O141" s="12">
        <v>14</v>
      </c>
      <c r="P141" s="12">
        <v>21</v>
      </c>
      <c r="Q141" s="29">
        <v>61</v>
      </c>
      <c r="R141" s="162"/>
      <c r="S141" s="13" t="s">
        <v>120</v>
      </c>
      <c r="T141" s="29">
        <v>51</v>
      </c>
      <c r="U141" s="12">
        <v>49</v>
      </c>
      <c r="V141" s="12">
        <v>25</v>
      </c>
      <c r="W141" s="12">
        <v>0</v>
      </c>
      <c r="X141" s="29">
        <v>64</v>
      </c>
      <c r="Y141" s="12">
        <v>57</v>
      </c>
      <c r="Z141" s="12">
        <v>19</v>
      </c>
      <c r="AA141" s="29">
        <v>29</v>
      </c>
      <c r="AB141" s="12">
        <v>20</v>
      </c>
      <c r="AC141" s="12">
        <v>16</v>
      </c>
      <c r="AD141" s="162"/>
      <c r="AE141" s="13" t="s">
        <v>120</v>
      </c>
      <c r="AF141" s="12">
        <v>950</v>
      </c>
      <c r="AG141" s="12">
        <v>319</v>
      </c>
      <c r="AH141" s="12">
        <v>196</v>
      </c>
      <c r="AI141" s="12">
        <v>189</v>
      </c>
      <c r="AJ141" s="12">
        <v>33</v>
      </c>
      <c r="AK141" s="12">
        <v>53</v>
      </c>
      <c r="AL141" s="12">
        <v>50</v>
      </c>
      <c r="AM141" s="12">
        <v>43</v>
      </c>
      <c r="AN141" s="135"/>
      <c r="AO141" s="138" t="s">
        <v>198</v>
      </c>
      <c r="AP141" s="138" t="s">
        <v>4297</v>
      </c>
      <c r="AQ141" s="139">
        <v>1342</v>
      </c>
    </row>
    <row r="142" spans="1:43">
      <c r="A142" s="162"/>
      <c r="B142" s="34" t="s">
        <v>102</v>
      </c>
      <c r="C142" s="35">
        <v>200</v>
      </c>
      <c r="D142" s="35">
        <v>102</v>
      </c>
      <c r="E142" s="35">
        <v>901</v>
      </c>
      <c r="F142" s="35">
        <v>483</v>
      </c>
      <c r="G142" s="35">
        <v>774</v>
      </c>
      <c r="H142" s="35">
        <v>409</v>
      </c>
      <c r="I142" s="35">
        <v>1188</v>
      </c>
      <c r="J142" s="35">
        <v>618</v>
      </c>
      <c r="K142" s="35">
        <v>3063</v>
      </c>
      <c r="L142" s="35">
        <v>1612</v>
      </c>
      <c r="M142" s="35">
        <v>8</v>
      </c>
      <c r="N142" s="35">
        <v>35</v>
      </c>
      <c r="O142" s="35">
        <v>35</v>
      </c>
      <c r="P142" s="35">
        <v>46</v>
      </c>
      <c r="Q142" s="35">
        <v>124</v>
      </c>
      <c r="R142" s="162"/>
      <c r="S142" s="34" t="s">
        <v>102</v>
      </c>
      <c r="T142" s="35">
        <v>117</v>
      </c>
      <c r="U142" s="35">
        <v>100</v>
      </c>
      <c r="V142" s="35">
        <v>27</v>
      </c>
      <c r="W142" s="35">
        <v>5</v>
      </c>
      <c r="X142" s="35">
        <v>109</v>
      </c>
      <c r="Y142" s="35">
        <v>99</v>
      </c>
      <c r="Z142" s="35">
        <v>31</v>
      </c>
      <c r="AA142" s="35">
        <v>53</v>
      </c>
      <c r="AB142" s="35">
        <v>26</v>
      </c>
      <c r="AC142" s="35">
        <v>42</v>
      </c>
      <c r="AD142" s="162"/>
      <c r="AE142" s="34" t="s">
        <v>102</v>
      </c>
      <c r="AF142" s="35">
        <v>1015</v>
      </c>
      <c r="AG142" s="35">
        <v>334</v>
      </c>
      <c r="AH142" s="35">
        <v>614</v>
      </c>
      <c r="AI142" s="35">
        <v>226</v>
      </c>
      <c r="AJ142" s="35">
        <v>40</v>
      </c>
      <c r="AK142" s="35">
        <v>87</v>
      </c>
      <c r="AL142" s="35">
        <v>79</v>
      </c>
      <c r="AM142" s="35">
        <v>71</v>
      </c>
      <c r="AN142" s="135"/>
      <c r="AO142" s="138" t="s">
        <v>198</v>
      </c>
      <c r="AP142" s="138" t="s">
        <v>4298</v>
      </c>
      <c r="AQ142" s="139">
        <v>2243</v>
      </c>
    </row>
    <row r="143" spans="1:43" ht="14.45" customHeight="1">
      <c r="A143" s="162" t="s">
        <v>199</v>
      </c>
      <c r="B143" s="13" t="s">
        <v>119</v>
      </c>
      <c r="C143" s="12">
        <v>0</v>
      </c>
      <c r="D143" s="12">
        <v>0</v>
      </c>
      <c r="E143" s="12">
        <v>149</v>
      </c>
      <c r="F143" s="12">
        <v>77</v>
      </c>
      <c r="G143" s="12">
        <v>177</v>
      </c>
      <c r="H143" s="12">
        <v>91</v>
      </c>
      <c r="I143" s="12">
        <v>183</v>
      </c>
      <c r="J143" s="12">
        <v>89</v>
      </c>
      <c r="K143" s="29">
        <v>509</v>
      </c>
      <c r="L143" s="29">
        <v>257</v>
      </c>
      <c r="M143" s="12">
        <v>0</v>
      </c>
      <c r="N143" s="12">
        <v>6</v>
      </c>
      <c r="O143" s="12">
        <v>6</v>
      </c>
      <c r="P143" s="12">
        <v>7</v>
      </c>
      <c r="Q143" s="29">
        <v>19</v>
      </c>
      <c r="R143" s="162" t="s">
        <v>199</v>
      </c>
      <c r="S143" s="13" t="s">
        <v>119</v>
      </c>
      <c r="T143" s="29">
        <v>14</v>
      </c>
      <c r="U143" s="12">
        <v>7</v>
      </c>
      <c r="V143" s="12">
        <v>0</v>
      </c>
      <c r="W143" s="12">
        <v>0</v>
      </c>
      <c r="X143" s="29">
        <v>15</v>
      </c>
      <c r="Y143" s="12">
        <v>15</v>
      </c>
      <c r="Z143" s="12">
        <v>3</v>
      </c>
      <c r="AA143" s="29">
        <v>7</v>
      </c>
      <c r="AB143" s="12">
        <v>2</v>
      </c>
      <c r="AC143" s="12">
        <v>7</v>
      </c>
      <c r="AD143" s="162" t="s">
        <v>199</v>
      </c>
      <c r="AE143" s="13" t="s">
        <v>119</v>
      </c>
      <c r="AF143" s="12">
        <v>118</v>
      </c>
      <c r="AG143" s="12">
        <v>18</v>
      </c>
      <c r="AH143" s="12">
        <v>149</v>
      </c>
      <c r="AI143" s="12">
        <v>34</v>
      </c>
      <c r="AJ143" s="12">
        <v>5</v>
      </c>
      <c r="AK143" s="12">
        <v>16</v>
      </c>
      <c r="AL143" s="12">
        <v>16</v>
      </c>
      <c r="AM143" s="12">
        <v>13</v>
      </c>
      <c r="AN143" s="135"/>
      <c r="AO143" s="138" t="s">
        <v>199</v>
      </c>
      <c r="AP143" s="138" t="s">
        <v>4299</v>
      </c>
      <c r="AQ143" s="139">
        <v>416</v>
      </c>
    </row>
    <row r="144" spans="1:43">
      <c r="A144" s="162"/>
      <c r="B144" s="13" t="s">
        <v>120</v>
      </c>
      <c r="C144" s="12">
        <v>55</v>
      </c>
      <c r="D144" s="12">
        <v>26</v>
      </c>
      <c r="E144" s="12">
        <v>549</v>
      </c>
      <c r="F144" s="12">
        <v>236</v>
      </c>
      <c r="G144" s="12">
        <v>466</v>
      </c>
      <c r="H144" s="12">
        <v>205</v>
      </c>
      <c r="I144" s="12">
        <v>511</v>
      </c>
      <c r="J144" s="12">
        <v>238</v>
      </c>
      <c r="K144" s="29">
        <v>1581</v>
      </c>
      <c r="L144" s="29">
        <v>705</v>
      </c>
      <c r="M144" s="12">
        <v>3</v>
      </c>
      <c r="N144" s="12">
        <v>16</v>
      </c>
      <c r="O144" s="12">
        <v>12</v>
      </c>
      <c r="P144" s="12">
        <v>15</v>
      </c>
      <c r="Q144" s="29">
        <v>46</v>
      </c>
      <c r="R144" s="162"/>
      <c r="S144" s="13" t="s">
        <v>120</v>
      </c>
      <c r="T144" s="29">
        <v>47</v>
      </c>
      <c r="U144" s="12">
        <v>38</v>
      </c>
      <c r="V144" s="12">
        <v>38</v>
      </c>
      <c r="W144" s="12">
        <v>0</v>
      </c>
      <c r="X144" s="29">
        <v>50</v>
      </c>
      <c r="Y144" s="12">
        <v>49</v>
      </c>
      <c r="Z144" s="12">
        <v>5</v>
      </c>
      <c r="AA144" s="29">
        <v>21</v>
      </c>
      <c r="AB144" s="12">
        <v>11</v>
      </c>
      <c r="AC144" s="12">
        <v>12</v>
      </c>
      <c r="AD144" s="162"/>
      <c r="AE144" s="13" t="s">
        <v>120</v>
      </c>
      <c r="AF144" s="12">
        <v>644</v>
      </c>
      <c r="AG144" s="12">
        <v>104</v>
      </c>
      <c r="AH144" s="12">
        <v>460</v>
      </c>
      <c r="AI144" s="12">
        <v>11</v>
      </c>
      <c r="AJ144" s="12">
        <v>29</v>
      </c>
      <c r="AK144" s="12">
        <v>61</v>
      </c>
      <c r="AL144" s="12">
        <v>43</v>
      </c>
      <c r="AM144" s="12">
        <v>32</v>
      </c>
      <c r="AN144" s="135"/>
      <c r="AO144" s="138" t="s">
        <v>199</v>
      </c>
      <c r="AP144" s="138" t="s">
        <v>4300</v>
      </c>
      <c r="AQ144" s="139">
        <v>1564</v>
      </c>
    </row>
    <row r="145" spans="1:43">
      <c r="A145" s="162"/>
      <c r="B145" s="34" t="s">
        <v>102</v>
      </c>
      <c r="C145" s="35">
        <v>55</v>
      </c>
      <c r="D145" s="35">
        <v>26</v>
      </c>
      <c r="E145" s="35">
        <v>698</v>
      </c>
      <c r="F145" s="35">
        <v>313</v>
      </c>
      <c r="G145" s="35">
        <v>643</v>
      </c>
      <c r="H145" s="35">
        <v>296</v>
      </c>
      <c r="I145" s="35">
        <v>694</v>
      </c>
      <c r="J145" s="35">
        <v>327</v>
      </c>
      <c r="K145" s="35">
        <v>2090</v>
      </c>
      <c r="L145" s="35">
        <v>962</v>
      </c>
      <c r="M145" s="35">
        <v>3</v>
      </c>
      <c r="N145" s="35">
        <v>22</v>
      </c>
      <c r="O145" s="35">
        <v>18</v>
      </c>
      <c r="P145" s="35">
        <v>22</v>
      </c>
      <c r="Q145" s="35">
        <v>65</v>
      </c>
      <c r="R145" s="162"/>
      <c r="S145" s="34" t="s">
        <v>102</v>
      </c>
      <c r="T145" s="35">
        <v>61</v>
      </c>
      <c r="U145" s="35">
        <v>45</v>
      </c>
      <c r="V145" s="35">
        <v>38</v>
      </c>
      <c r="W145" s="35">
        <v>0</v>
      </c>
      <c r="X145" s="35">
        <v>65</v>
      </c>
      <c r="Y145" s="35">
        <v>64</v>
      </c>
      <c r="Z145" s="35">
        <v>8</v>
      </c>
      <c r="AA145" s="35">
        <v>28</v>
      </c>
      <c r="AB145" s="35">
        <v>13</v>
      </c>
      <c r="AC145" s="35">
        <v>19</v>
      </c>
      <c r="AD145" s="162"/>
      <c r="AE145" s="34" t="s">
        <v>102</v>
      </c>
      <c r="AF145" s="35">
        <v>762</v>
      </c>
      <c r="AG145" s="35">
        <v>122</v>
      </c>
      <c r="AH145" s="35">
        <v>609</v>
      </c>
      <c r="AI145" s="35">
        <v>45</v>
      </c>
      <c r="AJ145" s="35">
        <v>34</v>
      </c>
      <c r="AK145" s="35">
        <v>77</v>
      </c>
      <c r="AL145" s="35">
        <v>59</v>
      </c>
      <c r="AM145" s="35">
        <v>45</v>
      </c>
      <c r="AN145" s="135"/>
      <c r="AO145" s="138" t="s">
        <v>199</v>
      </c>
      <c r="AP145" s="138" t="s">
        <v>4301</v>
      </c>
      <c r="AQ145" s="139">
        <v>1980</v>
      </c>
    </row>
    <row r="146" spans="1:43" ht="14.45" customHeight="1">
      <c r="A146" s="162" t="s">
        <v>200</v>
      </c>
      <c r="B146" s="13" t="s">
        <v>119</v>
      </c>
      <c r="C146" s="12">
        <v>0</v>
      </c>
      <c r="D146" s="12">
        <v>0</v>
      </c>
      <c r="E146" s="12">
        <v>90</v>
      </c>
      <c r="F146" s="12">
        <v>46</v>
      </c>
      <c r="G146" s="12">
        <v>36</v>
      </c>
      <c r="H146" s="12">
        <v>23</v>
      </c>
      <c r="I146" s="12">
        <v>137</v>
      </c>
      <c r="J146" s="12">
        <v>81</v>
      </c>
      <c r="K146" s="29">
        <v>263</v>
      </c>
      <c r="L146" s="29">
        <v>150</v>
      </c>
      <c r="M146" s="12">
        <v>0</v>
      </c>
      <c r="N146" s="12">
        <v>3</v>
      </c>
      <c r="O146" s="12">
        <v>1</v>
      </c>
      <c r="P146" s="12">
        <v>3</v>
      </c>
      <c r="Q146" s="29">
        <v>7</v>
      </c>
      <c r="R146" s="162" t="s">
        <v>200</v>
      </c>
      <c r="S146" s="13" t="s">
        <v>119</v>
      </c>
      <c r="T146" s="29">
        <v>7</v>
      </c>
      <c r="U146" s="12">
        <v>5</v>
      </c>
      <c r="V146" s="12">
        <v>0</v>
      </c>
      <c r="W146" s="12">
        <v>0</v>
      </c>
      <c r="X146" s="29">
        <v>7</v>
      </c>
      <c r="Y146" s="12">
        <v>7</v>
      </c>
      <c r="Z146" s="12">
        <v>3</v>
      </c>
      <c r="AA146" s="29">
        <v>3</v>
      </c>
      <c r="AB146" s="12">
        <v>2</v>
      </c>
      <c r="AC146" s="12">
        <v>3</v>
      </c>
      <c r="AD146" s="162" t="s">
        <v>200</v>
      </c>
      <c r="AE146" s="13" t="s">
        <v>119</v>
      </c>
      <c r="AF146" s="12">
        <v>70</v>
      </c>
      <c r="AG146" s="12">
        <v>0</v>
      </c>
      <c r="AH146" s="12">
        <v>60</v>
      </c>
      <c r="AI146" s="12">
        <v>28</v>
      </c>
      <c r="AJ146" s="12">
        <v>3</v>
      </c>
      <c r="AK146" s="12">
        <v>9</v>
      </c>
      <c r="AL146" s="12">
        <v>7</v>
      </c>
      <c r="AM146" s="12">
        <v>7</v>
      </c>
      <c r="AN146" s="135"/>
      <c r="AO146" s="138" t="s">
        <v>200</v>
      </c>
      <c r="AP146" s="138" t="s">
        <v>4302</v>
      </c>
      <c r="AQ146" s="139">
        <v>190</v>
      </c>
    </row>
    <row r="147" spans="1:43">
      <c r="A147" s="162"/>
      <c r="B147" s="13" t="s">
        <v>120</v>
      </c>
      <c r="C147" s="12">
        <v>8</v>
      </c>
      <c r="D147" s="12">
        <v>4</v>
      </c>
      <c r="E147" s="12">
        <v>327</v>
      </c>
      <c r="F147" s="12">
        <v>165</v>
      </c>
      <c r="G147" s="12">
        <v>491</v>
      </c>
      <c r="H147" s="12">
        <v>252</v>
      </c>
      <c r="I147" s="12">
        <v>576</v>
      </c>
      <c r="J147" s="12">
        <v>286</v>
      </c>
      <c r="K147" s="29">
        <v>1402</v>
      </c>
      <c r="L147" s="29">
        <v>707</v>
      </c>
      <c r="M147" s="12">
        <v>1</v>
      </c>
      <c r="N147" s="12">
        <v>13</v>
      </c>
      <c r="O147" s="12">
        <v>14</v>
      </c>
      <c r="P147" s="12">
        <v>15</v>
      </c>
      <c r="Q147" s="29">
        <v>43</v>
      </c>
      <c r="R147" s="162"/>
      <c r="S147" s="13" t="s">
        <v>120</v>
      </c>
      <c r="T147" s="29">
        <v>37</v>
      </c>
      <c r="U147" s="12">
        <v>31</v>
      </c>
      <c r="V147" s="12">
        <v>13</v>
      </c>
      <c r="W147" s="12">
        <v>0</v>
      </c>
      <c r="X147" s="29">
        <v>42</v>
      </c>
      <c r="Y147" s="12">
        <v>42</v>
      </c>
      <c r="Z147" s="12">
        <v>13</v>
      </c>
      <c r="AA147" s="29">
        <v>28</v>
      </c>
      <c r="AB147" s="12">
        <v>13</v>
      </c>
      <c r="AC147" s="12">
        <v>14</v>
      </c>
      <c r="AD147" s="162"/>
      <c r="AE147" s="13" t="s">
        <v>120</v>
      </c>
      <c r="AF147" s="12">
        <v>361</v>
      </c>
      <c r="AG147" s="12">
        <v>78</v>
      </c>
      <c r="AH147" s="12">
        <v>306</v>
      </c>
      <c r="AI147" s="12">
        <v>55</v>
      </c>
      <c r="AJ147" s="12">
        <v>15</v>
      </c>
      <c r="AK147" s="12">
        <v>42</v>
      </c>
      <c r="AL147" s="12">
        <v>39</v>
      </c>
      <c r="AM147" s="12">
        <v>35</v>
      </c>
      <c r="AN147" s="135"/>
      <c r="AO147" s="138" t="s">
        <v>200</v>
      </c>
      <c r="AP147" s="138" t="s">
        <v>4303</v>
      </c>
      <c r="AQ147" s="139">
        <v>973</v>
      </c>
    </row>
    <row r="148" spans="1:43">
      <c r="A148" s="162"/>
      <c r="B148" s="34" t="s">
        <v>102</v>
      </c>
      <c r="C148" s="35">
        <v>8</v>
      </c>
      <c r="D148" s="35">
        <v>4</v>
      </c>
      <c r="E148" s="35">
        <v>417</v>
      </c>
      <c r="F148" s="35">
        <v>211</v>
      </c>
      <c r="G148" s="35">
        <v>527</v>
      </c>
      <c r="H148" s="35">
        <v>275</v>
      </c>
      <c r="I148" s="35">
        <v>713</v>
      </c>
      <c r="J148" s="35">
        <v>367</v>
      </c>
      <c r="K148" s="35">
        <v>1665</v>
      </c>
      <c r="L148" s="35">
        <v>857</v>
      </c>
      <c r="M148" s="35">
        <v>1</v>
      </c>
      <c r="N148" s="35">
        <v>16</v>
      </c>
      <c r="O148" s="35">
        <v>15</v>
      </c>
      <c r="P148" s="35">
        <v>18</v>
      </c>
      <c r="Q148" s="35">
        <v>50</v>
      </c>
      <c r="R148" s="162"/>
      <c r="S148" s="34" t="s">
        <v>102</v>
      </c>
      <c r="T148" s="35">
        <v>44</v>
      </c>
      <c r="U148" s="35">
        <v>36</v>
      </c>
      <c r="V148" s="35">
        <v>13</v>
      </c>
      <c r="W148" s="35">
        <v>0</v>
      </c>
      <c r="X148" s="35">
        <v>49</v>
      </c>
      <c r="Y148" s="35">
        <v>49</v>
      </c>
      <c r="Z148" s="35">
        <v>16</v>
      </c>
      <c r="AA148" s="35">
        <v>31</v>
      </c>
      <c r="AB148" s="35">
        <v>15</v>
      </c>
      <c r="AC148" s="35">
        <v>17</v>
      </c>
      <c r="AD148" s="162"/>
      <c r="AE148" s="34" t="s">
        <v>102</v>
      </c>
      <c r="AF148" s="35">
        <v>431</v>
      </c>
      <c r="AG148" s="35">
        <v>78</v>
      </c>
      <c r="AH148" s="35">
        <v>366</v>
      </c>
      <c r="AI148" s="35">
        <v>83</v>
      </c>
      <c r="AJ148" s="35">
        <v>18</v>
      </c>
      <c r="AK148" s="35">
        <v>51</v>
      </c>
      <c r="AL148" s="35">
        <v>46</v>
      </c>
      <c r="AM148" s="35">
        <v>42</v>
      </c>
      <c r="AN148" s="135"/>
      <c r="AO148" s="138" t="s">
        <v>200</v>
      </c>
      <c r="AP148" s="138" t="s">
        <v>4304</v>
      </c>
      <c r="AQ148" s="139">
        <v>1163</v>
      </c>
    </row>
    <row r="149" spans="1:43">
      <c r="A149" s="162" t="s">
        <v>201</v>
      </c>
      <c r="B149" s="13" t="s">
        <v>119</v>
      </c>
      <c r="C149" s="12">
        <v>0</v>
      </c>
      <c r="D149" s="12">
        <v>0</v>
      </c>
      <c r="E149" s="12">
        <v>0</v>
      </c>
      <c r="F149" s="12">
        <v>0</v>
      </c>
      <c r="G149" s="12">
        <v>0</v>
      </c>
      <c r="H149" s="12">
        <v>0</v>
      </c>
      <c r="I149" s="12">
        <v>0</v>
      </c>
      <c r="J149" s="12">
        <v>0</v>
      </c>
      <c r="K149" s="29">
        <v>0</v>
      </c>
      <c r="L149" s="29">
        <v>0</v>
      </c>
      <c r="M149" s="12">
        <v>0</v>
      </c>
      <c r="N149" s="12">
        <v>0</v>
      </c>
      <c r="O149" s="12">
        <v>0</v>
      </c>
      <c r="P149" s="12">
        <v>0</v>
      </c>
      <c r="Q149" s="29">
        <v>0</v>
      </c>
      <c r="R149" s="162" t="s">
        <v>201</v>
      </c>
      <c r="S149" s="13" t="s">
        <v>119</v>
      </c>
      <c r="T149" s="29">
        <v>0</v>
      </c>
      <c r="U149" s="12">
        <v>0</v>
      </c>
      <c r="V149" s="12">
        <v>0</v>
      </c>
      <c r="W149" s="12">
        <v>0</v>
      </c>
      <c r="X149" s="29">
        <v>0</v>
      </c>
      <c r="Y149" s="12">
        <v>0</v>
      </c>
      <c r="Z149" s="12">
        <v>0</v>
      </c>
      <c r="AA149" s="29">
        <v>0</v>
      </c>
      <c r="AB149" s="12">
        <v>0</v>
      </c>
      <c r="AC149" s="12">
        <v>0</v>
      </c>
      <c r="AD149" s="162" t="s">
        <v>201</v>
      </c>
      <c r="AE149" s="13" t="s">
        <v>119</v>
      </c>
      <c r="AF149" s="12">
        <v>0</v>
      </c>
      <c r="AG149" s="12">
        <v>0</v>
      </c>
      <c r="AH149" s="12">
        <v>0</v>
      </c>
      <c r="AI149" s="12">
        <v>0</v>
      </c>
      <c r="AJ149" s="12">
        <v>0</v>
      </c>
      <c r="AK149" s="12">
        <v>0</v>
      </c>
      <c r="AL149" s="12">
        <v>0</v>
      </c>
      <c r="AM149" s="12">
        <v>0</v>
      </c>
      <c r="AN149" s="135"/>
      <c r="AO149" s="138" t="s">
        <v>201</v>
      </c>
      <c r="AP149" s="138" t="s">
        <v>4305</v>
      </c>
      <c r="AQ149" s="139">
        <v>0</v>
      </c>
    </row>
    <row r="150" spans="1:43">
      <c r="A150" s="162"/>
      <c r="B150" s="13" t="s">
        <v>120</v>
      </c>
      <c r="C150" s="12">
        <v>55</v>
      </c>
      <c r="D150" s="12">
        <v>32</v>
      </c>
      <c r="E150" s="12">
        <v>255</v>
      </c>
      <c r="F150" s="12">
        <v>121</v>
      </c>
      <c r="G150" s="12">
        <v>274</v>
      </c>
      <c r="H150" s="12">
        <v>123</v>
      </c>
      <c r="I150" s="12">
        <v>280</v>
      </c>
      <c r="J150" s="12">
        <v>130</v>
      </c>
      <c r="K150" s="29">
        <v>864</v>
      </c>
      <c r="L150" s="29">
        <v>406</v>
      </c>
      <c r="M150" s="12">
        <v>6</v>
      </c>
      <c r="N150" s="12">
        <v>13</v>
      </c>
      <c r="O150" s="12">
        <v>14</v>
      </c>
      <c r="P150" s="12">
        <v>12</v>
      </c>
      <c r="Q150" s="29">
        <v>45</v>
      </c>
      <c r="R150" s="162"/>
      <c r="S150" s="13" t="s">
        <v>120</v>
      </c>
      <c r="T150" s="29">
        <v>35</v>
      </c>
      <c r="U150" s="12">
        <v>33</v>
      </c>
      <c r="V150" s="12">
        <v>17</v>
      </c>
      <c r="W150" s="12">
        <v>0</v>
      </c>
      <c r="X150" s="29">
        <v>43</v>
      </c>
      <c r="Y150" s="12">
        <v>42</v>
      </c>
      <c r="Z150" s="12">
        <v>25</v>
      </c>
      <c r="AA150" s="29">
        <v>10</v>
      </c>
      <c r="AB150" s="12">
        <v>4</v>
      </c>
      <c r="AC150" s="12">
        <v>13</v>
      </c>
      <c r="AD150" s="162"/>
      <c r="AE150" s="13" t="s">
        <v>120</v>
      </c>
      <c r="AF150" s="12">
        <v>512</v>
      </c>
      <c r="AG150" s="12">
        <v>140</v>
      </c>
      <c r="AH150" s="12">
        <v>176</v>
      </c>
      <c r="AI150" s="12">
        <v>43</v>
      </c>
      <c r="AJ150" s="12">
        <v>30</v>
      </c>
      <c r="AK150" s="12">
        <v>34</v>
      </c>
      <c r="AL150" s="12">
        <v>40</v>
      </c>
      <c r="AM150" s="12">
        <v>35</v>
      </c>
      <c r="AN150" s="135"/>
      <c r="AO150" s="138" t="s">
        <v>201</v>
      </c>
      <c r="AP150" s="138" t="s">
        <v>4306</v>
      </c>
      <c r="AQ150" s="139">
        <v>864</v>
      </c>
    </row>
    <row r="151" spans="1:43">
      <c r="A151" s="162"/>
      <c r="B151" s="34" t="s">
        <v>102</v>
      </c>
      <c r="C151" s="35">
        <v>55</v>
      </c>
      <c r="D151" s="35">
        <v>32</v>
      </c>
      <c r="E151" s="35">
        <v>255</v>
      </c>
      <c r="F151" s="35">
        <v>121</v>
      </c>
      <c r="G151" s="35">
        <v>274</v>
      </c>
      <c r="H151" s="35">
        <v>123</v>
      </c>
      <c r="I151" s="35">
        <v>280</v>
      </c>
      <c r="J151" s="35">
        <v>130</v>
      </c>
      <c r="K151" s="35">
        <v>864</v>
      </c>
      <c r="L151" s="35">
        <v>406</v>
      </c>
      <c r="M151" s="35">
        <v>6</v>
      </c>
      <c r="N151" s="35">
        <v>13</v>
      </c>
      <c r="O151" s="35">
        <v>14</v>
      </c>
      <c r="P151" s="35">
        <v>12</v>
      </c>
      <c r="Q151" s="35">
        <v>45</v>
      </c>
      <c r="R151" s="162"/>
      <c r="S151" s="34" t="s">
        <v>102</v>
      </c>
      <c r="T151" s="35">
        <v>35</v>
      </c>
      <c r="U151" s="35">
        <v>33</v>
      </c>
      <c r="V151" s="35">
        <v>17</v>
      </c>
      <c r="W151" s="35">
        <v>0</v>
      </c>
      <c r="X151" s="35">
        <v>43</v>
      </c>
      <c r="Y151" s="35">
        <v>42</v>
      </c>
      <c r="Z151" s="35">
        <v>25</v>
      </c>
      <c r="AA151" s="35">
        <v>10</v>
      </c>
      <c r="AB151" s="35">
        <v>4</v>
      </c>
      <c r="AC151" s="35">
        <v>13</v>
      </c>
      <c r="AD151" s="162"/>
      <c r="AE151" s="34" t="s">
        <v>102</v>
      </c>
      <c r="AF151" s="35">
        <v>512</v>
      </c>
      <c r="AG151" s="35">
        <v>140</v>
      </c>
      <c r="AH151" s="35">
        <v>176</v>
      </c>
      <c r="AI151" s="35">
        <v>43</v>
      </c>
      <c r="AJ151" s="35">
        <v>30</v>
      </c>
      <c r="AK151" s="35">
        <v>34</v>
      </c>
      <c r="AL151" s="35">
        <v>40</v>
      </c>
      <c r="AM151" s="35">
        <v>35</v>
      </c>
      <c r="AN151" s="135"/>
      <c r="AO151" s="138" t="s">
        <v>201</v>
      </c>
      <c r="AP151" s="138" t="s">
        <v>4307</v>
      </c>
      <c r="AQ151" s="139">
        <v>864</v>
      </c>
    </row>
    <row r="152" spans="1:43" ht="14.45" customHeight="1">
      <c r="A152" s="162" t="s">
        <v>202</v>
      </c>
      <c r="B152" s="13" t="s">
        <v>119</v>
      </c>
      <c r="C152" s="12">
        <v>44</v>
      </c>
      <c r="D152" s="12">
        <v>19</v>
      </c>
      <c r="E152" s="12">
        <v>310</v>
      </c>
      <c r="F152" s="12">
        <v>146</v>
      </c>
      <c r="G152" s="12">
        <v>343</v>
      </c>
      <c r="H152" s="12">
        <v>188</v>
      </c>
      <c r="I152" s="12">
        <v>321</v>
      </c>
      <c r="J152" s="12">
        <v>180</v>
      </c>
      <c r="K152" s="29">
        <v>1018</v>
      </c>
      <c r="L152" s="29">
        <v>533</v>
      </c>
      <c r="M152" s="12">
        <v>3</v>
      </c>
      <c r="N152" s="12">
        <v>17</v>
      </c>
      <c r="O152" s="12">
        <v>17</v>
      </c>
      <c r="P152" s="12">
        <v>18</v>
      </c>
      <c r="Q152" s="29">
        <v>55</v>
      </c>
      <c r="R152" s="162" t="s">
        <v>202</v>
      </c>
      <c r="S152" s="13" t="s">
        <v>119</v>
      </c>
      <c r="T152" s="29">
        <v>30</v>
      </c>
      <c r="U152" s="12">
        <v>26</v>
      </c>
      <c r="V152" s="12">
        <v>9</v>
      </c>
      <c r="W152" s="12">
        <v>2</v>
      </c>
      <c r="X152" s="29">
        <v>36</v>
      </c>
      <c r="Y152" s="12">
        <v>34</v>
      </c>
      <c r="Z152" s="12">
        <v>6</v>
      </c>
      <c r="AA152" s="29">
        <v>21</v>
      </c>
      <c r="AB152" s="12">
        <v>5</v>
      </c>
      <c r="AC152" s="12">
        <v>18</v>
      </c>
      <c r="AD152" s="162" t="s">
        <v>202</v>
      </c>
      <c r="AE152" s="13" t="s">
        <v>119</v>
      </c>
      <c r="AF152" s="12">
        <v>338</v>
      </c>
      <c r="AG152" s="12">
        <v>78</v>
      </c>
      <c r="AH152" s="12">
        <v>276</v>
      </c>
      <c r="AI152" s="12">
        <v>30</v>
      </c>
      <c r="AJ152" s="12">
        <v>10</v>
      </c>
      <c r="AK152" s="12">
        <v>38</v>
      </c>
      <c r="AL152" s="12">
        <v>27</v>
      </c>
      <c r="AM152" s="12">
        <v>21</v>
      </c>
      <c r="AN152" s="135"/>
      <c r="AO152" s="138" t="s">
        <v>202</v>
      </c>
      <c r="AP152" s="138" t="s">
        <v>4308</v>
      </c>
      <c r="AQ152" s="139">
        <v>890</v>
      </c>
    </row>
    <row r="153" spans="1:43">
      <c r="A153" s="162"/>
      <c r="B153" s="13" t="s">
        <v>120</v>
      </c>
      <c r="C153" s="12">
        <v>0</v>
      </c>
      <c r="D153" s="12">
        <v>0</v>
      </c>
      <c r="E153" s="12">
        <v>0</v>
      </c>
      <c r="F153" s="12">
        <v>0</v>
      </c>
      <c r="G153" s="12">
        <v>0</v>
      </c>
      <c r="H153" s="12">
        <v>0</v>
      </c>
      <c r="I153" s="12">
        <v>0</v>
      </c>
      <c r="J153" s="12">
        <v>0</v>
      </c>
      <c r="K153" s="29">
        <v>0</v>
      </c>
      <c r="L153" s="29">
        <v>0</v>
      </c>
      <c r="M153" s="12">
        <v>0</v>
      </c>
      <c r="N153" s="12">
        <v>0</v>
      </c>
      <c r="O153" s="12">
        <v>0</v>
      </c>
      <c r="P153" s="12">
        <v>0</v>
      </c>
      <c r="Q153" s="29">
        <v>0</v>
      </c>
      <c r="R153" s="162"/>
      <c r="S153" s="13" t="s">
        <v>120</v>
      </c>
      <c r="T153" s="29">
        <v>0</v>
      </c>
      <c r="U153" s="12">
        <v>0</v>
      </c>
      <c r="V153" s="12">
        <v>0</v>
      </c>
      <c r="W153" s="12">
        <v>0</v>
      </c>
      <c r="X153" s="29">
        <v>0</v>
      </c>
      <c r="Y153" s="12">
        <v>0</v>
      </c>
      <c r="Z153" s="12">
        <v>0</v>
      </c>
      <c r="AA153" s="29">
        <v>0</v>
      </c>
      <c r="AB153" s="12">
        <v>0</v>
      </c>
      <c r="AC153" s="12">
        <v>0</v>
      </c>
      <c r="AD153" s="162"/>
      <c r="AE153" s="13" t="s">
        <v>120</v>
      </c>
      <c r="AF153" s="12">
        <v>0</v>
      </c>
      <c r="AG153" s="12">
        <v>0</v>
      </c>
      <c r="AH153" s="12">
        <v>0</v>
      </c>
      <c r="AI153" s="12">
        <v>0</v>
      </c>
      <c r="AJ153" s="12">
        <v>0</v>
      </c>
      <c r="AK153" s="12">
        <v>0</v>
      </c>
      <c r="AL153" s="12">
        <v>0</v>
      </c>
      <c r="AM153" s="12">
        <v>0</v>
      </c>
      <c r="AN153" s="135"/>
      <c r="AO153" s="138" t="s">
        <v>202</v>
      </c>
      <c r="AP153" s="138" t="s">
        <v>4309</v>
      </c>
      <c r="AQ153" s="139">
        <v>0</v>
      </c>
    </row>
    <row r="154" spans="1:43">
      <c r="A154" s="162"/>
      <c r="B154" s="34" t="s">
        <v>102</v>
      </c>
      <c r="C154" s="35">
        <v>44</v>
      </c>
      <c r="D154" s="35">
        <v>19</v>
      </c>
      <c r="E154" s="35">
        <v>310</v>
      </c>
      <c r="F154" s="35">
        <v>146</v>
      </c>
      <c r="G154" s="35">
        <v>343</v>
      </c>
      <c r="H154" s="35">
        <v>188</v>
      </c>
      <c r="I154" s="35">
        <v>321</v>
      </c>
      <c r="J154" s="35">
        <v>180</v>
      </c>
      <c r="K154" s="35">
        <v>1018</v>
      </c>
      <c r="L154" s="35">
        <v>533</v>
      </c>
      <c r="M154" s="35">
        <v>3</v>
      </c>
      <c r="N154" s="35">
        <v>17</v>
      </c>
      <c r="O154" s="35">
        <v>17</v>
      </c>
      <c r="P154" s="35">
        <v>18</v>
      </c>
      <c r="Q154" s="35">
        <v>55</v>
      </c>
      <c r="R154" s="162"/>
      <c r="S154" s="34" t="s">
        <v>102</v>
      </c>
      <c r="T154" s="35">
        <v>30</v>
      </c>
      <c r="U154" s="35">
        <v>26</v>
      </c>
      <c r="V154" s="35">
        <v>9</v>
      </c>
      <c r="W154" s="35">
        <v>2</v>
      </c>
      <c r="X154" s="35">
        <v>36</v>
      </c>
      <c r="Y154" s="35">
        <v>34</v>
      </c>
      <c r="Z154" s="35">
        <v>6</v>
      </c>
      <c r="AA154" s="35">
        <v>21</v>
      </c>
      <c r="AB154" s="35">
        <v>5</v>
      </c>
      <c r="AC154" s="35">
        <v>18</v>
      </c>
      <c r="AD154" s="162"/>
      <c r="AE154" s="34" t="s">
        <v>102</v>
      </c>
      <c r="AF154" s="35">
        <v>338</v>
      </c>
      <c r="AG154" s="35">
        <v>78</v>
      </c>
      <c r="AH154" s="35">
        <v>276</v>
      </c>
      <c r="AI154" s="35">
        <v>30</v>
      </c>
      <c r="AJ154" s="35">
        <v>10</v>
      </c>
      <c r="AK154" s="35">
        <v>38</v>
      </c>
      <c r="AL154" s="35">
        <v>27</v>
      </c>
      <c r="AM154" s="35">
        <v>21</v>
      </c>
      <c r="AN154" s="135"/>
      <c r="AO154" s="138" t="s">
        <v>202</v>
      </c>
      <c r="AP154" s="138" t="s">
        <v>4310</v>
      </c>
      <c r="AQ154" s="139">
        <v>890</v>
      </c>
    </row>
    <row r="155" spans="1:43">
      <c r="A155" s="162" t="s">
        <v>203</v>
      </c>
      <c r="B155" s="13" t="s">
        <v>119</v>
      </c>
      <c r="C155" s="12">
        <v>0</v>
      </c>
      <c r="D155" s="12">
        <v>0</v>
      </c>
      <c r="E155" s="12">
        <v>51</v>
      </c>
      <c r="F155" s="12">
        <v>27</v>
      </c>
      <c r="G155" s="12">
        <v>53</v>
      </c>
      <c r="H155" s="12">
        <v>26</v>
      </c>
      <c r="I155" s="12">
        <v>86</v>
      </c>
      <c r="J155" s="12">
        <v>43</v>
      </c>
      <c r="K155" s="29">
        <v>190</v>
      </c>
      <c r="L155" s="29">
        <v>96</v>
      </c>
      <c r="M155" s="12">
        <v>0</v>
      </c>
      <c r="N155" s="12">
        <v>8</v>
      </c>
      <c r="O155" s="12">
        <v>7</v>
      </c>
      <c r="P155" s="12">
        <v>8</v>
      </c>
      <c r="Q155" s="29">
        <v>23</v>
      </c>
      <c r="R155" s="162" t="s">
        <v>203</v>
      </c>
      <c r="S155" s="13" t="s">
        <v>119</v>
      </c>
      <c r="T155" s="29">
        <v>13</v>
      </c>
      <c r="U155" s="12">
        <v>10</v>
      </c>
      <c r="V155" s="12">
        <v>0</v>
      </c>
      <c r="W155" s="12">
        <v>0</v>
      </c>
      <c r="X155" s="29">
        <v>10</v>
      </c>
      <c r="Y155" s="12">
        <v>10</v>
      </c>
      <c r="Z155" s="12">
        <v>0</v>
      </c>
      <c r="AA155" s="29">
        <v>4</v>
      </c>
      <c r="AB155" s="12">
        <v>2</v>
      </c>
      <c r="AC155" s="12">
        <v>8</v>
      </c>
      <c r="AD155" s="162" t="s">
        <v>203</v>
      </c>
      <c r="AE155" s="13" t="s">
        <v>119</v>
      </c>
      <c r="AF155" s="12">
        <v>53</v>
      </c>
      <c r="AG155" s="12">
        <v>16</v>
      </c>
      <c r="AH155" s="12">
        <v>21</v>
      </c>
      <c r="AI155" s="12">
        <v>22</v>
      </c>
      <c r="AJ155" s="12">
        <v>2</v>
      </c>
      <c r="AK155" s="12">
        <v>9</v>
      </c>
      <c r="AL155" s="12">
        <v>6</v>
      </c>
      <c r="AM155" s="12">
        <v>4</v>
      </c>
      <c r="AN155" s="135"/>
      <c r="AO155" s="138" t="s">
        <v>203</v>
      </c>
      <c r="AP155" s="138" t="s">
        <v>4311</v>
      </c>
      <c r="AQ155" s="139">
        <v>95</v>
      </c>
    </row>
    <row r="156" spans="1:43">
      <c r="A156" s="162"/>
      <c r="B156" s="13" t="s">
        <v>120</v>
      </c>
      <c r="C156" s="12">
        <v>6</v>
      </c>
      <c r="D156" s="12">
        <v>3</v>
      </c>
      <c r="E156" s="12">
        <v>76</v>
      </c>
      <c r="F156" s="12">
        <v>48</v>
      </c>
      <c r="G156" s="12">
        <v>168</v>
      </c>
      <c r="H156" s="12">
        <v>91</v>
      </c>
      <c r="I156" s="12">
        <v>261</v>
      </c>
      <c r="J156" s="12">
        <v>135</v>
      </c>
      <c r="K156" s="29">
        <v>511</v>
      </c>
      <c r="L156" s="29">
        <v>277</v>
      </c>
      <c r="M156" s="12">
        <v>2</v>
      </c>
      <c r="N156" s="12">
        <v>5</v>
      </c>
      <c r="O156" s="12">
        <v>5</v>
      </c>
      <c r="P156" s="12">
        <v>7</v>
      </c>
      <c r="Q156" s="29">
        <v>19</v>
      </c>
      <c r="R156" s="162"/>
      <c r="S156" s="13" t="s">
        <v>120</v>
      </c>
      <c r="T156" s="29">
        <v>11</v>
      </c>
      <c r="U156" s="12">
        <v>11</v>
      </c>
      <c r="V156" s="12">
        <v>7</v>
      </c>
      <c r="W156" s="12">
        <v>0</v>
      </c>
      <c r="X156" s="29">
        <v>15</v>
      </c>
      <c r="Y156" s="12">
        <v>14</v>
      </c>
      <c r="Z156" s="12">
        <v>7</v>
      </c>
      <c r="AA156" s="29">
        <v>7</v>
      </c>
      <c r="AB156" s="12">
        <v>2</v>
      </c>
      <c r="AC156" s="12">
        <v>6</v>
      </c>
      <c r="AD156" s="162"/>
      <c r="AE156" s="13" t="s">
        <v>120</v>
      </c>
      <c r="AF156" s="12">
        <v>41</v>
      </c>
      <c r="AG156" s="12">
        <v>16</v>
      </c>
      <c r="AH156" s="12">
        <v>226</v>
      </c>
      <c r="AI156" s="12">
        <v>2</v>
      </c>
      <c r="AJ156" s="12">
        <v>6</v>
      </c>
      <c r="AK156" s="12">
        <v>11</v>
      </c>
      <c r="AL156" s="12">
        <v>17</v>
      </c>
      <c r="AM156" s="12">
        <v>17</v>
      </c>
      <c r="AN156" s="135"/>
      <c r="AO156" s="138" t="s">
        <v>203</v>
      </c>
      <c r="AP156" s="138" t="s">
        <v>4312</v>
      </c>
      <c r="AQ156" s="139">
        <v>493</v>
      </c>
    </row>
    <row r="157" spans="1:43">
      <c r="A157" s="162"/>
      <c r="B157" s="34" t="s">
        <v>102</v>
      </c>
      <c r="C157" s="35">
        <v>6</v>
      </c>
      <c r="D157" s="35">
        <v>3</v>
      </c>
      <c r="E157" s="35">
        <v>127</v>
      </c>
      <c r="F157" s="35">
        <v>75</v>
      </c>
      <c r="G157" s="35">
        <v>221</v>
      </c>
      <c r="H157" s="35">
        <v>117</v>
      </c>
      <c r="I157" s="35">
        <v>347</v>
      </c>
      <c r="J157" s="35">
        <v>178</v>
      </c>
      <c r="K157" s="35">
        <v>701</v>
      </c>
      <c r="L157" s="35">
        <v>373</v>
      </c>
      <c r="M157" s="35">
        <v>2</v>
      </c>
      <c r="N157" s="35">
        <v>13</v>
      </c>
      <c r="O157" s="35">
        <v>12</v>
      </c>
      <c r="P157" s="35">
        <v>15</v>
      </c>
      <c r="Q157" s="35">
        <v>42</v>
      </c>
      <c r="R157" s="162"/>
      <c r="S157" s="34" t="s">
        <v>102</v>
      </c>
      <c r="T157" s="35">
        <v>24</v>
      </c>
      <c r="U157" s="35">
        <v>21</v>
      </c>
      <c r="V157" s="35">
        <v>7</v>
      </c>
      <c r="W157" s="35">
        <v>0</v>
      </c>
      <c r="X157" s="35">
        <v>25</v>
      </c>
      <c r="Y157" s="35">
        <v>24</v>
      </c>
      <c r="Z157" s="35">
        <v>7</v>
      </c>
      <c r="AA157" s="35">
        <v>11</v>
      </c>
      <c r="AB157" s="35">
        <v>4</v>
      </c>
      <c r="AC157" s="35">
        <v>14</v>
      </c>
      <c r="AD157" s="162"/>
      <c r="AE157" s="34" t="s">
        <v>102</v>
      </c>
      <c r="AF157" s="35">
        <v>94</v>
      </c>
      <c r="AG157" s="35">
        <v>32</v>
      </c>
      <c r="AH157" s="35">
        <v>247</v>
      </c>
      <c r="AI157" s="35">
        <v>24</v>
      </c>
      <c r="AJ157" s="35">
        <v>8</v>
      </c>
      <c r="AK157" s="35">
        <v>20</v>
      </c>
      <c r="AL157" s="35">
        <v>23</v>
      </c>
      <c r="AM157" s="35">
        <v>21</v>
      </c>
      <c r="AN157" s="135"/>
      <c r="AO157" s="138" t="s">
        <v>203</v>
      </c>
      <c r="AP157" s="138" t="s">
        <v>4313</v>
      </c>
      <c r="AQ157" s="139">
        <v>588</v>
      </c>
    </row>
    <row r="158" spans="1:43">
      <c r="A158" s="163" t="s">
        <v>446</v>
      </c>
      <c r="B158" s="163"/>
      <c r="C158" s="163"/>
      <c r="D158" s="163"/>
      <c r="E158" s="163"/>
      <c r="F158" s="163"/>
      <c r="G158" s="163"/>
      <c r="H158" s="163"/>
      <c r="I158" s="163"/>
      <c r="J158" s="163"/>
      <c r="K158" s="163"/>
      <c r="L158" s="163"/>
      <c r="M158" s="163"/>
      <c r="N158" s="163"/>
      <c r="O158" s="163"/>
      <c r="P158" s="163"/>
      <c r="Q158" s="163"/>
      <c r="R158" s="185" t="s">
        <v>447</v>
      </c>
      <c r="S158" s="185"/>
      <c r="T158" s="185"/>
      <c r="U158" s="185"/>
      <c r="V158" s="185"/>
      <c r="W158" s="185"/>
      <c r="X158" s="185"/>
      <c r="Y158" s="185"/>
      <c r="Z158" s="185"/>
      <c r="AA158" s="185"/>
      <c r="AB158" s="185"/>
      <c r="AC158" s="185"/>
      <c r="AD158" s="185" t="s">
        <v>448</v>
      </c>
      <c r="AE158" s="185"/>
      <c r="AF158" s="185"/>
      <c r="AG158" s="185"/>
      <c r="AH158" s="185"/>
      <c r="AI158" s="185"/>
      <c r="AJ158" s="185"/>
      <c r="AK158" s="185"/>
      <c r="AL158" s="185"/>
      <c r="AM158" s="185"/>
      <c r="AN158" s="135"/>
      <c r="AO158" s="138" t="s">
        <v>446</v>
      </c>
      <c r="AP158" s="138" t="s">
        <v>446</v>
      </c>
      <c r="AQ158" s="139">
        <v>0</v>
      </c>
    </row>
    <row r="159" spans="1:43">
      <c r="A159" s="163" t="s">
        <v>4174</v>
      </c>
      <c r="B159" s="163"/>
      <c r="C159" s="163"/>
      <c r="D159" s="163"/>
      <c r="E159" s="163"/>
      <c r="F159" s="163"/>
      <c r="G159" s="163"/>
      <c r="H159" s="163"/>
      <c r="I159" s="163"/>
      <c r="J159" s="163"/>
      <c r="K159" s="163"/>
      <c r="L159" s="163"/>
      <c r="M159" s="163"/>
      <c r="N159" s="163"/>
      <c r="O159" s="163"/>
      <c r="P159" s="163"/>
      <c r="Q159" s="163"/>
      <c r="R159" s="185" t="s">
        <v>4174</v>
      </c>
      <c r="S159" s="185"/>
      <c r="T159" s="185"/>
      <c r="U159" s="185"/>
      <c r="V159" s="185"/>
      <c r="W159" s="185"/>
      <c r="X159" s="185"/>
      <c r="Y159" s="185"/>
      <c r="Z159" s="185"/>
      <c r="AA159" s="185"/>
      <c r="AB159" s="185"/>
      <c r="AC159" s="185"/>
      <c r="AD159" s="185" t="s">
        <v>4174</v>
      </c>
      <c r="AE159" s="185"/>
      <c r="AF159" s="185"/>
      <c r="AG159" s="185"/>
      <c r="AH159" s="185"/>
      <c r="AI159" s="185"/>
      <c r="AJ159" s="185"/>
      <c r="AK159" s="185"/>
      <c r="AL159" s="185"/>
      <c r="AM159" s="185"/>
      <c r="AN159" s="135"/>
      <c r="AO159" s="138" t="s">
        <v>4174</v>
      </c>
      <c r="AP159" s="138" t="s">
        <v>4174</v>
      </c>
      <c r="AQ159" s="139">
        <v>0</v>
      </c>
    </row>
    <row r="160" spans="1:43" ht="28.9" customHeight="1">
      <c r="A160" s="164" t="s">
        <v>2</v>
      </c>
      <c r="B160" s="164" t="s">
        <v>113</v>
      </c>
      <c r="C160" s="187" t="s">
        <v>281</v>
      </c>
      <c r="D160" s="187"/>
      <c r="E160" s="185" t="s">
        <v>52</v>
      </c>
      <c r="F160" s="185"/>
      <c r="G160" s="185" t="s">
        <v>53</v>
      </c>
      <c r="H160" s="185"/>
      <c r="I160" s="185" t="s">
        <v>54</v>
      </c>
      <c r="J160" s="185"/>
      <c r="K160" s="185" t="s">
        <v>56</v>
      </c>
      <c r="L160" s="185"/>
      <c r="M160" s="185" t="s">
        <v>164</v>
      </c>
      <c r="N160" s="185"/>
      <c r="O160" s="185"/>
      <c r="P160" s="185"/>
      <c r="Q160" s="185"/>
      <c r="R160" s="164" t="s">
        <v>2</v>
      </c>
      <c r="S160" s="190" t="s">
        <v>113</v>
      </c>
      <c r="T160" s="186" t="s">
        <v>165</v>
      </c>
      <c r="U160" s="186"/>
      <c r="V160" s="186"/>
      <c r="W160" s="186"/>
      <c r="X160" s="186" t="s">
        <v>166</v>
      </c>
      <c r="Y160" s="186"/>
      <c r="Z160" s="186"/>
      <c r="AA160" s="189" t="s">
        <v>167</v>
      </c>
      <c r="AB160" s="189"/>
      <c r="AC160" s="189" t="s">
        <v>168</v>
      </c>
      <c r="AD160" s="164" t="s">
        <v>2</v>
      </c>
      <c r="AE160" s="164" t="s">
        <v>113</v>
      </c>
      <c r="AF160" s="188" t="s">
        <v>169</v>
      </c>
      <c r="AG160" s="188"/>
      <c r="AH160" s="188"/>
      <c r="AI160" s="188"/>
      <c r="AJ160" s="188"/>
      <c r="AK160" s="188"/>
      <c r="AL160" s="188"/>
      <c r="AM160" s="188"/>
      <c r="AN160" s="135"/>
      <c r="AO160" s="138" t="s">
        <v>2</v>
      </c>
      <c r="AP160" s="138" t="s">
        <v>4244</v>
      </c>
      <c r="AQ160" s="139" t="e">
        <v>#VALUE!</v>
      </c>
    </row>
    <row r="161" spans="1:43" ht="24">
      <c r="A161" s="164"/>
      <c r="B161" s="164"/>
      <c r="C161" s="14" t="s">
        <v>170</v>
      </c>
      <c r="D161" s="14" t="s">
        <v>57</v>
      </c>
      <c r="E161" s="14" t="s">
        <v>170</v>
      </c>
      <c r="F161" s="14" t="s">
        <v>57</v>
      </c>
      <c r="G161" s="14" t="s">
        <v>170</v>
      </c>
      <c r="H161" s="14" t="s">
        <v>57</v>
      </c>
      <c r="I161" s="14" t="s">
        <v>170</v>
      </c>
      <c r="J161" s="14" t="s">
        <v>57</v>
      </c>
      <c r="K161" s="14" t="s">
        <v>170</v>
      </c>
      <c r="L161" s="14" t="s">
        <v>57</v>
      </c>
      <c r="M161" s="14" t="s">
        <v>282</v>
      </c>
      <c r="N161" s="14" t="s">
        <v>52</v>
      </c>
      <c r="O161" s="14" t="s">
        <v>53</v>
      </c>
      <c r="P161" s="14" t="s">
        <v>54</v>
      </c>
      <c r="Q161" s="14" t="s">
        <v>56</v>
      </c>
      <c r="R161" s="164"/>
      <c r="S161" s="190"/>
      <c r="T161" s="32" t="s">
        <v>171</v>
      </c>
      <c r="U161" s="31" t="s">
        <v>279</v>
      </c>
      <c r="V161" s="31" t="s">
        <v>172</v>
      </c>
      <c r="W161" s="31" t="s">
        <v>173</v>
      </c>
      <c r="X161" s="32" t="s">
        <v>56</v>
      </c>
      <c r="Y161" s="32" t="s">
        <v>174</v>
      </c>
      <c r="Z161" s="32" t="s">
        <v>280</v>
      </c>
      <c r="AA161" s="20" t="s">
        <v>56</v>
      </c>
      <c r="AB161" s="32" t="s">
        <v>174</v>
      </c>
      <c r="AC161" s="189"/>
      <c r="AD161" s="164"/>
      <c r="AE161" s="164"/>
      <c r="AF161" s="14" t="s">
        <v>49</v>
      </c>
      <c r="AG161" s="14" t="s">
        <v>50</v>
      </c>
      <c r="AH161" s="14" t="s">
        <v>344</v>
      </c>
      <c r="AI161" s="14" t="s">
        <v>51</v>
      </c>
      <c r="AJ161" s="14" t="s">
        <v>175</v>
      </c>
      <c r="AK161" s="14" t="s">
        <v>176</v>
      </c>
      <c r="AL161" s="14" t="s">
        <v>283</v>
      </c>
      <c r="AM161" s="14" t="s">
        <v>284</v>
      </c>
      <c r="AN161" s="135"/>
      <c r="AO161" s="138" t="s">
        <v>2</v>
      </c>
      <c r="AP161" s="138" t="s">
        <v>2</v>
      </c>
      <c r="AQ161" s="139" t="e">
        <v>#VALUE!</v>
      </c>
    </row>
    <row r="162" spans="1:43">
      <c r="A162" s="11" t="s">
        <v>128</v>
      </c>
      <c r="B162" s="13"/>
      <c r="C162" s="13"/>
      <c r="D162" s="13"/>
      <c r="E162" s="13"/>
      <c r="F162" s="13"/>
      <c r="G162" s="13"/>
      <c r="H162" s="13"/>
      <c r="I162" s="13"/>
      <c r="J162" s="13"/>
      <c r="K162" s="11"/>
      <c r="L162" s="11"/>
      <c r="M162" s="30"/>
      <c r="N162" s="30"/>
      <c r="O162" s="30"/>
      <c r="P162" s="30"/>
      <c r="Q162" s="11"/>
      <c r="R162" s="11" t="s">
        <v>128</v>
      </c>
      <c r="S162" s="33"/>
      <c r="T162" s="27"/>
      <c r="U162" s="27"/>
      <c r="V162" s="23"/>
      <c r="W162" s="23"/>
      <c r="X162" s="25"/>
      <c r="Y162" s="33"/>
      <c r="Z162" s="33"/>
      <c r="AA162" s="26"/>
      <c r="AB162" s="23"/>
      <c r="AC162" s="25"/>
      <c r="AD162" s="11" t="s">
        <v>128</v>
      </c>
      <c r="AE162" s="13"/>
      <c r="AF162" s="30"/>
      <c r="AG162" s="17"/>
      <c r="AH162" s="30"/>
      <c r="AI162" s="30"/>
      <c r="AJ162" s="30"/>
      <c r="AK162" s="30"/>
      <c r="AL162" s="30"/>
      <c r="AM162" s="30"/>
      <c r="AN162" s="135"/>
      <c r="AO162" s="138" t="s">
        <v>128</v>
      </c>
      <c r="AP162" s="138" t="s">
        <v>128</v>
      </c>
      <c r="AQ162" s="139">
        <v>0</v>
      </c>
    </row>
    <row r="163" spans="1:43">
      <c r="A163" s="162" t="s">
        <v>204</v>
      </c>
      <c r="B163" s="13" t="s">
        <v>119</v>
      </c>
      <c r="C163" s="12">
        <v>0</v>
      </c>
      <c r="D163" s="12">
        <v>0</v>
      </c>
      <c r="E163" s="12">
        <v>17</v>
      </c>
      <c r="F163" s="12">
        <v>8</v>
      </c>
      <c r="G163" s="12">
        <v>37</v>
      </c>
      <c r="H163" s="12">
        <v>24</v>
      </c>
      <c r="I163" s="12">
        <v>82</v>
      </c>
      <c r="J163" s="12">
        <v>40</v>
      </c>
      <c r="K163" s="29">
        <v>136</v>
      </c>
      <c r="L163" s="29">
        <v>72</v>
      </c>
      <c r="M163" s="12">
        <v>0</v>
      </c>
      <c r="N163" s="12">
        <v>2</v>
      </c>
      <c r="O163" s="12">
        <v>2</v>
      </c>
      <c r="P163" s="12">
        <v>3</v>
      </c>
      <c r="Q163" s="29">
        <v>7</v>
      </c>
      <c r="R163" s="162" t="s">
        <v>204</v>
      </c>
      <c r="S163" s="13" t="s">
        <v>119</v>
      </c>
      <c r="T163" s="29">
        <v>5</v>
      </c>
      <c r="U163" s="12">
        <v>0</v>
      </c>
      <c r="V163" s="12">
        <v>0</v>
      </c>
      <c r="W163" s="12">
        <v>0</v>
      </c>
      <c r="X163" s="29">
        <v>4</v>
      </c>
      <c r="Y163" s="12">
        <v>4</v>
      </c>
      <c r="Z163" s="12">
        <v>0</v>
      </c>
      <c r="AA163" s="29">
        <v>0</v>
      </c>
      <c r="AB163" s="12">
        <v>0</v>
      </c>
      <c r="AC163" s="12">
        <v>3</v>
      </c>
      <c r="AD163" s="162" t="s">
        <v>204</v>
      </c>
      <c r="AE163" s="13" t="s">
        <v>119</v>
      </c>
      <c r="AF163" s="12">
        <v>104</v>
      </c>
      <c r="AG163" s="12">
        <v>10</v>
      </c>
      <c r="AH163" s="12">
        <v>0</v>
      </c>
      <c r="AI163" s="12">
        <v>17</v>
      </c>
      <c r="AJ163" s="12">
        <v>2</v>
      </c>
      <c r="AK163" s="12">
        <v>2</v>
      </c>
      <c r="AL163" s="12">
        <v>1</v>
      </c>
      <c r="AM163" s="12">
        <v>1</v>
      </c>
      <c r="AN163" s="135"/>
      <c r="AO163" s="138" t="s">
        <v>204</v>
      </c>
      <c r="AP163" s="138" t="s">
        <v>4314</v>
      </c>
      <c r="AQ163" s="139">
        <v>104</v>
      </c>
    </row>
    <row r="164" spans="1:43">
      <c r="A164" s="162"/>
      <c r="B164" s="13" t="s">
        <v>120</v>
      </c>
      <c r="C164" s="12">
        <v>0</v>
      </c>
      <c r="D164" s="12">
        <v>0</v>
      </c>
      <c r="E164" s="12">
        <v>159</v>
      </c>
      <c r="F164" s="12">
        <v>89</v>
      </c>
      <c r="G164" s="12">
        <v>185</v>
      </c>
      <c r="H164" s="12">
        <v>88</v>
      </c>
      <c r="I164" s="12">
        <v>238</v>
      </c>
      <c r="J164" s="12">
        <v>120</v>
      </c>
      <c r="K164" s="29">
        <v>582</v>
      </c>
      <c r="L164" s="29">
        <v>297</v>
      </c>
      <c r="M164" s="12">
        <v>0</v>
      </c>
      <c r="N164" s="12">
        <v>3</v>
      </c>
      <c r="O164" s="12">
        <v>3</v>
      </c>
      <c r="P164" s="12">
        <v>3</v>
      </c>
      <c r="Q164" s="29">
        <v>9</v>
      </c>
      <c r="R164" s="162"/>
      <c r="S164" s="13" t="s">
        <v>120</v>
      </c>
      <c r="T164" s="29">
        <v>9</v>
      </c>
      <c r="U164" s="12">
        <v>0</v>
      </c>
      <c r="V164" s="12">
        <v>0</v>
      </c>
      <c r="W164" s="12">
        <v>0</v>
      </c>
      <c r="X164" s="29">
        <v>12</v>
      </c>
      <c r="Y164" s="12">
        <v>7</v>
      </c>
      <c r="Z164" s="12">
        <v>4</v>
      </c>
      <c r="AA164" s="29">
        <v>0</v>
      </c>
      <c r="AB164" s="12">
        <v>0</v>
      </c>
      <c r="AC164" s="12">
        <v>3</v>
      </c>
      <c r="AD164" s="162"/>
      <c r="AE164" s="13" t="s">
        <v>120</v>
      </c>
      <c r="AF164" s="12">
        <v>80</v>
      </c>
      <c r="AG164" s="12">
        <v>30</v>
      </c>
      <c r="AH164" s="12">
        <v>20</v>
      </c>
      <c r="AI164" s="12">
        <v>3</v>
      </c>
      <c r="AJ164" s="12">
        <v>6</v>
      </c>
      <c r="AK164" s="12">
        <v>6</v>
      </c>
      <c r="AL164" s="12">
        <v>3</v>
      </c>
      <c r="AM164" s="12">
        <v>3</v>
      </c>
      <c r="AN164" s="135"/>
      <c r="AO164" s="138" t="s">
        <v>204</v>
      </c>
      <c r="AP164" s="138" t="s">
        <v>4315</v>
      </c>
      <c r="AQ164" s="139">
        <v>120</v>
      </c>
    </row>
    <row r="165" spans="1:43">
      <c r="A165" s="162"/>
      <c r="B165" s="34" t="s">
        <v>102</v>
      </c>
      <c r="C165" s="35">
        <v>0</v>
      </c>
      <c r="D165" s="35">
        <v>0</v>
      </c>
      <c r="E165" s="35">
        <v>176</v>
      </c>
      <c r="F165" s="35">
        <v>97</v>
      </c>
      <c r="G165" s="35">
        <v>222</v>
      </c>
      <c r="H165" s="35">
        <v>112</v>
      </c>
      <c r="I165" s="35">
        <v>320</v>
      </c>
      <c r="J165" s="35">
        <v>160</v>
      </c>
      <c r="K165" s="35">
        <v>718</v>
      </c>
      <c r="L165" s="35">
        <v>369</v>
      </c>
      <c r="M165" s="35">
        <v>0</v>
      </c>
      <c r="N165" s="35">
        <v>5</v>
      </c>
      <c r="O165" s="35">
        <v>5</v>
      </c>
      <c r="P165" s="35">
        <v>6</v>
      </c>
      <c r="Q165" s="35">
        <v>16</v>
      </c>
      <c r="R165" s="162"/>
      <c r="S165" s="34" t="s">
        <v>102</v>
      </c>
      <c r="T165" s="35">
        <v>14</v>
      </c>
      <c r="U165" s="35">
        <v>0</v>
      </c>
      <c r="V165" s="35">
        <v>0</v>
      </c>
      <c r="W165" s="35">
        <v>0</v>
      </c>
      <c r="X165" s="35">
        <v>16</v>
      </c>
      <c r="Y165" s="35">
        <v>11</v>
      </c>
      <c r="Z165" s="35">
        <v>4</v>
      </c>
      <c r="AA165" s="35">
        <v>0</v>
      </c>
      <c r="AB165" s="35">
        <v>0</v>
      </c>
      <c r="AC165" s="35">
        <v>6</v>
      </c>
      <c r="AD165" s="162"/>
      <c r="AE165" s="34" t="s">
        <v>102</v>
      </c>
      <c r="AF165" s="35">
        <v>184</v>
      </c>
      <c r="AG165" s="35">
        <v>40</v>
      </c>
      <c r="AH165" s="35">
        <v>20</v>
      </c>
      <c r="AI165" s="35">
        <v>20</v>
      </c>
      <c r="AJ165" s="35">
        <v>8</v>
      </c>
      <c r="AK165" s="35">
        <v>8</v>
      </c>
      <c r="AL165" s="35">
        <v>4</v>
      </c>
      <c r="AM165" s="35">
        <v>4</v>
      </c>
      <c r="AN165" s="135"/>
      <c r="AO165" s="138" t="s">
        <v>204</v>
      </c>
      <c r="AP165" s="138" t="s">
        <v>4316</v>
      </c>
      <c r="AQ165" s="139">
        <v>224</v>
      </c>
    </row>
    <row r="166" spans="1:43">
      <c r="A166" s="162" t="s">
        <v>7</v>
      </c>
      <c r="B166" s="13" t="s">
        <v>119</v>
      </c>
      <c r="C166" s="12">
        <v>0</v>
      </c>
      <c r="D166" s="12">
        <v>0</v>
      </c>
      <c r="E166" s="12">
        <v>19</v>
      </c>
      <c r="F166" s="12">
        <v>11</v>
      </c>
      <c r="G166" s="12">
        <v>24</v>
      </c>
      <c r="H166" s="12">
        <v>9</v>
      </c>
      <c r="I166" s="12">
        <v>19</v>
      </c>
      <c r="J166" s="12">
        <v>8</v>
      </c>
      <c r="K166" s="29">
        <v>62</v>
      </c>
      <c r="L166" s="29">
        <v>28</v>
      </c>
      <c r="M166" s="12">
        <v>0</v>
      </c>
      <c r="N166" s="12">
        <v>1</v>
      </c>
      <c r="O166" s="12">
        <v>1</v>
      </c>
      <c r="P166" s="12">
        <v>1</v>
      </c>
      <c r="Q166" s="29">
        <v>3</v>
      </c>
      <c r="R166" s="162" t="s">
        <v>7</v>
      </c>
      <c r="S166" s="13" t="s">
        <v>119</v>
      </c>
      <c r="T166" s="29">
        <v>1</v>
      </c>
      <c r="U166" s="12">
        <v>0</v>
      </c>
      <c r="V166" s="12">
        <v>0</v>
      </c>
      <c r="W166" s="12">
        <v>0</v>
      </c>
      <c r="X166" s="29">
        <v>2</v>
      </c>
      <c r="Y166" s="12">
        <v>2</v>
      </c>
      <c r="Z166" s="12">
        <v>2</v>
      </c>
      <c r="AA166" s="29">
        <v>0</v>
      </c>
      <c r="AB166" s="12">
        <v>0</v>
      </c>
      <c r="AC166" s="12">
        <v>1</v>
      </c>
      <c r="AD166" s="162" t="s">
        <v>7</v>
      </c>
      <c r="AE166" s="13" t="s">
        <v>119</v>
      </c>
      <c r="AF166" s="12">
        <v>24</v>
      </c>
      <c r="AG166" s="12">
        <v>24</v>
      </c>
      <c r="AH166" s="12">
        <v>18</v>
      </c>
      <c r="AI166" s="12">
        <v>2</v>
      </c>
      <c r="AJ166" s="12">
        <v>1</v>
      </c>
      <c r="AK166" s="12">
        <v>2</v>
      </c>
      <c r="AL166" s="12">
        <v>2</v>
      </c>
      <c r="AM166" s="12">
        <v>1</v>
      </c>
      <c r="AN166" s="135"/>
      <c r="AO166" s="138" t="s">
        <v>7</v>
      </c>
      <c r="AP166" s="138" t="s">
        <v>4317</v>
      </c>
      <c r="AQ166" s="139">
        <v>60</v>
      </c>
    </row>
    <row r="167" spans="1:43">
      <c r="A167" s="162"/>
      <c r="B167" s="13" t="s">
        <v>120</v>
      </c>
      <c r="C167" s="12">
        <v>0</v>
      </c>
      <c r="D167" s="12">
        <v>0</v>
      </c>
      <c r="E167" s="12">
        <v>57</v>
      </c>
      <c r="F167" s="12">
        <v>30</v>
      </c>
      <c r="G167" s="12">
        <v>86</v>
      </c>
      <c r="H167" s="12">
        <v>42</v>
      </c>
      <c r="I167" s="12">
        <v>84</v>
      </c>
      <c r="J167" s="12">
        <v>40</v>
      </c>
      <c r="K167" s="29">
        <v>227</v>
      </c>
      <c r="L167" s="29">
        <v>112</v>
      </c>
      <c r="M167" s="12">
        <v>0</v>
      </c>
      <c r="N167" s="12">
        <v>3</v>
      </c>
      <c r="O167" s="12">
        <v>4</v>
      </c>
      <c r="P167" s="12">
        <v>4</v>
      </c>
      <c r="Q167" s="29">
        <v>11</v>
      </c>
      <c r="R167" s="162"/>
      <c r="S167" s="13" t="s">
        <v>120</v>
      </c>
      <c r="T167" s="29">
        <v>3</v>
      </c>
      <c r="U167" s="12">
        <v>3</v>
      </c>
      <c r="V167" s="12">
        <v>0</v>
      </c>
      <c r="W167" s="12">
        <v>1</v>
      </c>
      <c r="X167" s="29">
        <v>8</v>
      </c>
      <c r="Y167" s="12">
        <v>8</v>
      </c>
      <c r="Z167" s="12">
        <v>0</v>
      </c>
      <c r="AA167" s="29">
        <v>2</v>
      </c>
      <c r="AB167" s="12">
        <v>1</v>
      </c>
      <c r="AC167" s="12">
        <v>3</v>
      </c>
      <c r="AD167" s="162"/>
      <c r="AE167" s="13" t="s">
        <v>120</v>
      </c>
      <c r="AF167" s="12">
        <v>113</v>
      </c>
      <c r="AG167" s="12">
        <v>4</v>
      </c>
      <c r="AH167" s="12">
        <v>10</v>
      </c>
      <c r="AI167" s="12">
        <v>1</v>
      </c>
      <c r="AJ167" s="12">
        <v>1</v>
      </c>
      <c r="AK167" s="12">
        <v>8</v>
      </c>
      <c r="AL167" s="12">
        <v>7</v>
      </c>
      <c r="AM167" s="12">
        <v>7</v>
      </c>
      <c r="AN167" s="135"/>
      <c r="AO167" s="138" t="s">
        <v>7</v>
      </c>
      <c r="AP167" s="138" t="s">
        <v>4318</v>
      </c>
      <c r="AQ167" s="139">
        <v>133</v>
      </c>
    </row>
    <row r="168" spans="1:43">
      <c r="A168" s="162"/>
      <c r="B168" s="34" t="s">
        <v>102</v>
      </c>
      <c r="C168" s="35">
        <v>0</v>
      </c>
      <c r="D168" s="35">
        <v>0</v>
      </c>
      <c r="E168" s="35">
        <v>76</v>
      </c>
      <c r="F168" s="35">
        <v>41</v>
      </c>
      <c r="G168" s="35">
        <v>110</v>
      </c>
      <c r="H168" s="35">
        <v>51</v>
      </c>
      <c r="I168" s="35">
        <v>103</v>
      </c>
      <c r="J168" s="35">
        <v>48</v>
      </c>
      <c r="K168" s="35">
        <v>289</v>
      </c>
      <c r="L168" s="35">
        <v>140</v>
      </c>
      <c r="M168" s="35">
        <v>0</v>
      </c>
      <c r="N168" s="35">
        <v>4</v>
      </c>
      <c r="O168" s="35">
        <v>5</v>
      </c>
      <c r="P168" s="35">
        <v>5</v>
      </c>
      <c r="Q168" s="35">
        <v>14</v>
      </c>
      <c r="R168" s="162"/>
      <c r="S168" s="34" t="s">
        <v>102</v>
      </c>
      <c r="T168" s="35">
        <v>4</v>
      </c>
      <c r="U168" s="35">
        <v>3</v>
      </c>
      <c r="V168" s="35">
        <v>0</v>
      </c>
      <c r="W168" s="35">
        <v>1</v>
      </c>
      <c r="X168" s="35">
        <v>10</v>
      </c>
      <c r="Y168" s="35">
        <v>10</v>
      </c>
      <c r="Z168" s="35">
        <v>2</v>
      </c>
      <c r="AA168" s="35">
        <v>2</v>
      </c>
      <c r="AB168" s="35">
        <v>1</v>
      </c>
      <c r="AC168" s="35">
        <v>4</v>
      </c>
      <c r="AD168" s="162"/>
      <c r="AE168" s="34" t="s">
        <v>102</v>
      </c>
      <c r="AF168" s="35">
        <v>137</v>
      </c>
      <c r="AG168" s="35">
        <v>28</v>
      </c>
      <c r="AH168" s="35">
        <v>28</v>
      </c>
      <c r="AI168" s="35">
        <v>3</v>
      </c>
      <c r="AJ168" s="35">
        <v>2</v>
      </c>
      <c r="AK168" s="35">
        <v>10</v>
      </c>
      <c r="AL168" s="35">
        <v>9</v>
      </c>
      <c r="AM168" s="35">
        <v>8</v>
      </c>
      <c r="AN168" s="135"/>
      <c r="AO168" s="138" t="s">
        <v>7</v>
      </c>
      <c r="AP168" s="138" t="s">
        <v>4319</v>
      </c>
      <c r="AQ168" s="139">
        <v>193</v>
      </c>
    </row>
    <row r="169" spans="1:43">
      <c r="A169" s="162" t="s">
        <v>205</v>
      </c>
      <c r="B169" s="13" t="s">
        <v>119</v>
      </c>
      <c r="C169" s="12">
        <v>0</v>
      </c>
      <c r="D169" s="12">
        <v>0</v>
      </c>
      <c r="E169" s="12">
        <v>0</v>
      </c>
      <c r="F169" s="12">
        <v>0</v>
      </c>
      <c r="G169" s="12">
        <v>71</v>
      </c>
      <c r="H169" s="12">
        <v>42</v>
      </c>
      <c r="I169" s="12">
        <v>75</v>
      </c>
      <c r="J169" s="12">
        <v>42</v>
      </c>
      <c r="K169" s="29">
        <v>146</v>
      </c>
      <c r="L169" s="29">
        <v>84</v>
      </c>
      <c r="M169" s="12">
        <v>0</v>
      </c>
      <c r="N169" s="12">
        <v>0</v>
      </c>
      <c r="O169" s="12">
        <v>1</v>
      </c>
      <c r="P169" s="12">
        <v>1</v>
      </c>
      <c r="Q169" s="29">
        <v>2</v>
      </c>
      <c r="R169" s="162" t="s">
        <v>205</v>
      </c>
      <c r="S169" s="13" t="s">
        <v>119</v>
      </c>
      <c r="T169" s="29">
        <v>2</v>
      </c>
      <c r="U169" s="12">
        <v>2</v>
      </c>
      <c r="V169" s="12">
        <v>0</v>
      </c>
      <c r="W169" s="12">
        <v>0</v>
      </c>
      <c r="X169" s="29">
        <v>2</v>
      </c>
      <c r="Y169" s="12">
        <v>2</v>
      </c>
      <c r="Z169" s="12">
        <v>0</v>
      </c>
      <c r="AA169" s="29">
        <v>0</v>
      </c>
      <c r="AB169" s="12">
        <v>0</v>
      </c>
      <c r="AC169" s="12">
        <v>1</v>
      </c>
      <c r="AD169" s="162" t="s">
        <v>205</v>
      </c>
      <c r="AE169" s="13" t="s">
        <v>119</v>
      </c>
      <c r="AF169" s="12">
        <v>134</v>
      </c>
      <c r="AG169" s="12">
        <v>18</v>
      </c>
      <c r="AH169" s="12">
        <v>0</v>
      </c>
      <c r="AI169" s="12">
        <v>3</v>
      </c>
      <c r="AJ169" s="12">
        <v>8</v>
      </c>
      <c r="AK169" s="12">
        <v>4</v>
      </c>
      <c r="AL169" s="12">
        <v>2</v>
      </c>
      <c r="AM169" s="12">
        <v>2</v>
      </c>
      <c r="AN169" s="135"/>
      <c r="AO169" s="138" t="s">
        <v>205</v>
      </c>
      <c r="AP169" s="138" t="s">
        <v>4320</v>
      </c>
      <c r="AQ169" s="139">
        <v>134</v>
      </c>
    </row>
    <row r="170" spans="1:43">
      <c r="A170" s="162"/>
      <c r="B170" s="13" t="s">
        <v>120</v>
      </c>
      <c r="C170" s="12">
        <v>0</v>
      </c>
      <c r="D170" s="12">
        <v>0</v>
      </c>
      <c r="E170" s="12">
        <v>0</v>
      </c>
      <c r="F170" s="12">
        <v>0</v>
      </c>
      <c r="G170" s="12">
        <v>0</v>
      </c>
      <c r="H170" s="12">
        <v>0</v>
      </c>
      <c r="I170" s="12">
        <v>0</v>
      </c>
      <c r="J170" s="12">
        <v>0</v>
      </c>
      <c r="K170" s="29">
        <v>0</v>
      </c>
      <c r="L170" s="29">
        <v>0</v>
      </c>
      <c r="M170" s="12">
        <v>0</v>
      </c>
      <c r="N170" s="12">
        <v>0</v>
      </c>
      <c r="O170" s="12">
        <v>0</v>
      </c>
      <c r="P170" s="12">
        <v>0</v>
      </c>
      <c r="Q170" s="29">
        <v>0</v>
      </c>
      <c r="R170" s="162"/>
      <c r="S170" s="13" t="s">
        <v>120</v>
      </c>
      <c r="T170" s="29">
        <v>0</v>
      </c>
      <c r="U170" s="12">
        <v>0</v>
      </c>
      <c r="V170" s="12">
        <v>0</v>
      </c>
      <c r="W170" s="12">
        <v>0</v>
      </c>
      <c r="X170" s="29">
        <v>0</v>
      </c>
      <c r="Y170" s="12">
        <v>0</v>
      </c>
      <c r="Z170" s="12">
        <v>0</v>
      </c>
      <c r="AA170" s="29">
        <v>0</v>
      </c>
      <c r="AB170" s="12">
        <v>0</v>
      </c>
      <c r="AC170" s="12">
        <v>0</v>
      </c>
      <c r="AD170" s="162"/>
      <c r="AE170" s="13" t="s">
        <v>120</v>
      </c>
      <c r="AF170" s="12">
        <v>0</v>
      </c>
      <c r="AG170" s="12">
        <v>0</v>
      </c>
      <c r="AH170" s="12">
        <v>0</v>
      </c>
      <c r="AI170" s="12">
        <v>0</v>
      </c>
      <c r="AJ170" s="12">
        <v>0</v>
      </c>
      <c r="AK170" s="12">
        <v>0</v>
      </c>
      <c r="AL170" s="12">
        <v>0</v>
      </c>
      <c r="AM170" s="12">
        <v>0</v>
      </c>
      <c r="AN170" s="135"/>
      <c r="AO170" s="138" t="s">
        <v>205</v>
      </c>
      <c r="AP170" s="138" t="s">
        <v>4321</v>
      </c>
      <c r="AQ170" s="139">
        <v>0</v>
      </c>
    </row>
    <row r="171" spans="1:43">
      <c r="A171" s="162"/>
      <c r="B171" s="34" t="s">
        <v>102</v>
      </c>
      <c r="C171" s="35">
        <v>0</v>
      </c>
      <c r="D171" s="35">
        <v>0</v>
      </c>
      <c r="E171" s="35">
        <v>0</v>
      </c>
      <c r="F171" s="35">
        <v>0</v>
      </c>
      <c r="G171" s="35">
        <v>71</v>
      </c>
      <c r="H171" s="35">
        <v>42</v>
      </c>
      <c r="I171" s="35">
        <v>75</v>
      </c>
      <c r="J171" s="35">
        <v>42</v>
      </c>
      <c r="K171" s="35">
        <v>146</v>
      </c>
      <c r="L171" s="35">
        <v>84</v>
      </c>
      <c r="M171" s="35">
        <v>0</v>
      </c>
      <c r="N171" s="35">
        <v>0</v>
      </c>
      <c r="O171" s="35">
        <v>1</v>
      </c>
      <c r="P171" s="35">
        <v>1</v>
      </c>
      <c r="Q171" s="35">
        <v>2</v>
      </c>
      <c r="R171" s="162"/>
      <c r="S171" s="34" t="s">
        <v>102</v>
      </c>
      <c r="T171" s="35">
        <v>2</v>
      </c>
      <c r="U171" s="35">
        <v>2</v>
      </c>
      <c r="V171" s="35">
        <v>0</v>
      </c>
      <c r="W171" s="35">
        <v>0</v>
      </c>
      <c r="X171" s="35">
        <v>2</v>
      </c>
      <c r="Y171" s="35">
        <v>2</v>
      </c>
      <c r="Z171" s="35">
        <v>0</v>
      </c>
      <c r="AA171" s="35">
        <v>0</v>
      </c>
      <c r="AB171" s="35">
        <v>0</v>
      </c>
      <c r="AC171" s="35">
        <v>1</v>
      </c>
      <c r="AD171" s="162"/>
      <c r="AE171" s="34" t="s">
        <v>102</v>
      </c>
      <c r="AF171" s="35">
        <v>134</v>
      </c>
      <c r="AG171" s="35">
        <v>18</v>
      </c>
      <c r="AH171" s="35">
        <v>0</v>
      </c>
      <c r="AI171" s="35">
        <v>3</v>
      </c>
      <c r="AJ171" s="35">
        <v>8</v>
      </c>
      <c r="AK171" s="35">
        <v>4</v>
      </c>
      <c r="AL171" s="35">
        <v>2</v>
      </c>
      <c r="AM171" s="35">
        <v>2</v>
      </c>
      <c r="AN171" s="135"/>
      <c r="AO171" s="138" t="s">
        <v>205</v>
      </c>
      <c r="AP171" s="138" t="s">
        <v>4322</v>
      </c>
      <c r="AQ171" s="139">
        <v>134</v>
      </c>
    </row>
    <row r="172" spans="1:43">
      <c r="A172" s="162" t="s">
        <v>206</v>
      </c>
      <c r="B172" s="13" t="s">
        <v>119</v>
      </c>
      <c r="C172" s="12">
        <v>0</v>
      </c>
      <c r="D172" s="12">
        <v>0</v>
      </c>
      <c r="E172" s="12">
        <v>99</v>
      </c>
      <c r="F172" s="12">
        <v>44</v>
      </c>
      <c r="G172" s="12">
        <v>146</v>
      </c>
      <c r="H172" s="12">
        <v>78</v>
      </c>
      <c r="I172" s="12">
        <v>56</v>
      </c>
      <c r="J172" s="12">
        <v>27</v>
      </c>
      <c r="K172" s="29">
        <v>301</v>
      </c>
      <c r="L172" s="29">
        <v>149</v>
      </c>
      <c r="M172" s="12">
        <v>0</v>
      </c>
      <c r="N172" s="12">
        <v>2</v>
      </c>
      <c r="O172" s="12">
        <v>3</v>
      </c>
      <c r="P172" s="12">
        <v>2</v>
      </c>
      <c r="Q172" s="29">
        <v>7</v>
      </c>
      <c r="R172" s="162" t="s">
        <v>206</v>
      </c>
      <c r="S172" s="13" t="s">
        <v>119</v>
      </c>
      <c r="T172" s="29">
        <v>6</v>
      </c>
      <c r="U172" s="12">
        <v>6</v>
      </c>
      <c r="V172" s="12">
        <v>0</v>
      </c>
      <c r="W172" s="12">
        <v>0</v>
      </c>
      <c r="X172" s="29">
        <v>7</v>
      </c>
      <c r="Y172" s="12">
        <v>7</v>
      </c>
      <c r="Z172" s="12">
        <v>1</v>
      </c>
      <c r="AA172" s="29">
        <v>0</v>
      </c>
      <c r="AB172" s="12">
        <v>0</v>
      </c>
      <c r="AC172" s="12">
        <v>3</v>
      </c>
      <c r="AD172" s="162" t="s">
        <v>206</v>
      </c>
      <c r="AE172" s="13" t="s">
        <v>119</v>
      </c>
      <c r="AF172" s="12">
        <v>260</v>
      </c>
      <c r="AG172" s="12">
        <v>107</v>
      </c>
      <c r="AH172" s="12">
        <v>30</v>
      </c>
      <c r="AI172" s="12">
        <v>4</v>
      </c>
      <c r="AJ172" s="12">
        <v>9</v>
      </c>
      <c r="AK172" s="12">
        <v>8</v>
      </c>
      <c r="AL172" s="12">
        <v>7</v>
      </c>
      <c r="AM172" s="12">
        <v>7</v>
      </c>
      <c r="AN172" s="135"/>
      <c r="AO172" s="138" t="s">
        <v>206</v>
      </c>
      <c r="AP172" s="138" t="s">
        <v>4323</v>
      </c>
      <c r="AQ172" s="139">
        <v>320</v>
      </c>
    </row>
    <row r="173" spans="1:43">
      <c r="A173" s="162"/>
      <c r="B173" s="13" t="s">
        <v>120</v>
      </c>
      <c r="C173" s="12">
        <v>0</v>
      </c>
      <c r="D173" s="12">
        <v>0</v>
      </c>
      <c r="E173" s="12">
        <v>0</v>
      </c>
      <c r="F173" s="12">
        <v>0</v>
      </c>
      <c r="G173" s="12">
        <v>0</v>
      </c>
      <c r="H173" s="12">
        <v>0</v>
      </c>
      <c r="I173" s="12">
        <v>0</v>
      </c>
      <c r="J173" s="12">
        <v>0</v>
      </c>
      <c r="K173" s="29">
        <v>0</v>
      </c>
      <c r="L173" s="29">
        <v>0</v>
      </c>
      <c r="M173" s="12">
        <v>0</v>
      </c>
      <c r="N173" s="12">
        <v>0</v>
      </c>
      <c r="O173" s="12">
        <v>0</v>
      </c>
      <c r="P173" s="12">
        <v>0</v>
      </c>
      <c r="Q173" s="29">
        <v>0</v>
      </c>
      <c r="R173" s="162"/>
      <c r="S173" s="13" t="s">
        <v>120</v>
      </c>
      <c r="T173" s="29">
        <v>0</v>
      </c>
      <c r="U173" s="12">
        <v>0</v>
      </c>
      <c r="V173" s="12">
        <v>0</v>
      </c>
      <c r="W173" s="12">
        <v>0</v>
      </c>
      <c r="X173" s="29">
        <v>0</v>
      </c>
      <c r="Y173" s="12">
        <v>0</v>
      </c>
      <c r="Z173" s="12">
        <v>0</v>
      </c>
      <c r="AA173" s="29">
        <v>0</v>
      </c>
      <c r="AB173" s="12">
        <v>0</v>
      </c>
      <c r="AC173" s="12">
        <v>0</v>
      </c>
      <c r="AD173" s="162"/>
      <c r="AE173" s="13" t="s">
        <v>120</v>
      </c>
      <c r="AF173" s="12">
        <v>0</v>
      </c>
      <c r="AG173" s="12">
        <v>0</v>
      </c>
      <c r="AH173" s="12">
        <v>0</v>
      </c>
      <c r="AI173" s="12">
        <v>0</v>
      </c>
      <c r="AJ173" s="12">
        <v>0</v>
      </c>
      <c r="AK173" s="12">
        <v>0</v>
      </c>
      <c r="AL173" s="12">
        <v>0</v>
      </c>
      <c r="AM173" s="12">
        <v>0</v>
      </c>
      <c r="AN173" s="135"/>
      <c r="AO173" s="138" t="s">
        <v>206</v>
      </c>
      <c r="AP173" s="138" t="s">
        <v>4324</v>
      </c>
      <c r="AQ173" s="139">
        <v>0</v>
      </c>
    </row>
    <row r="174" spans="1:43">
      <c r="A174" s="162"/>
      <c r="B174" s="34" t="s">
        <v>102</v>
      </c>
      <c r="C174" s="35">
        <v>0</v>
      </c>
      <c r="D174" s="35">
        <v>0</v>
      </c>
      <c r="E174" s="35">
        <v>99</v>
      </c>
      <c r="F174" s="35">
        <v>44</v>
      </c>
      <c r="G174" s="35">
        <v>146</v>
      </c>
      <c r="H174" s="35">
        <v>78</v>
      </c>
      <c r="I174" s="35">
        <v>56</v>
      </c>
      <c r="J174" s="35">
        <v>27</v>
      </c>
      <c r="K174" s="35">
        <v>301</v>
      </c>
      <c r="L174" s="35">
        <v>149</v>
      </c>
      <c r="M174" s="35">
        <v>0</v>
      </c>
      <c r="N174" s="35">
        <v>2</v>
      </c>
      <c r="O174" s="35">
        <v>3</v>
      </c>
      <c r="P174" s="35">
        <v>2</v>
      </c>
      <c r="Q174" s="35">
        <v>7</v>
      </c>
      <c r="R174" s="162"/>
      <c r="S174" s="34" t="s">
        <v>102</v>
      </c>
      <c r="T174" s="35">
        <v>6</v>
      </c>
      <c r="U174" s="35">
        <v>6</v>
      </c>
      <c r="V174" s="35">
        <v>0</v>
      </c>
      <c r="W174" s="35">
        <v>0</v>
      </c>
      <c r="X174" s="35">
        <v>7</v>
      </c>
      <c r="Y174" s="35">
        <v>7</v>
      </c>
      <c r="Z174" s="35">
        <v>1</v>
      </c>
      <c r="AA174" s="35">
        <v>0</v>
      </c>
      <c r="AB174" s="35">
        <v>0</v>
      </c>
      <c r="AC174" s="35">
        <v>3</v>
      </c>
      <c r="AD174" s="162"/>
      <c r="AE174" s="34" t="s">
        <v>102</v>
      </c>
      <c r="AF174" s="35">
        <v>260</v>
      </c>
      <c r="AG174" s="35">
        <v>107</v>
      </c>
      <c r="AH174" s="35">
        <v>30</v>
      </c>
      <c r="AI174" s="35">
        <v>4</v>
      </c>
      <c r="AJ174" s="35">
        <v>9</v>
      </c>
      <c r="AK174" s="35">
        <v>8</v>
      </c>
      <c r="AL174" s="35">
        <v>7</v>
      </c>
      <c r="AM174" s="35">
        <v>7</v>
      </c>
      <c r="AN174" s="135"/>
      <c r="AO174" s="138" t="s">
        <v>206</v>
      </c>
      <c r="AP174" s="138" t="s">
        <v>4325</v>
      </c>
      <c r="AQ174" s="139">
        <v>320</v>
      </c>
    </row>
    <row r="175" spans="1:43">
      <c r="A175" s="11" t="s">
        <v>6</v>
      </c>
      <c r="B175" s="30"/>
      <c r="C175" s="16"/>
      <c r="D175" s="18"/>
      <c r="E175" s="16"/>
      <c r="F175" s="16"/>
      <c r="G175" s="16"/>
      <c r="H175" s="16"/>
      <c r="I175" s="16"/>
      <c r="J175" s="16"/>
      <c r="K175" s="16"/>
      <c r="L175" s="16"/>
      <c r="M175" s="16"/>
      <c r="N175" s="16"/>
      <c r="O175" s="16"/>
      <c r="P175" s="16"/>
      <c r="Q175" s="16"/>
      <c r="R175" s="11" t="s">
        <v>6</v>
      </c>
      <c r="S175" s="30"/>
      <c r="T175" s="26"/>
      <c r="U175" s="26"/>
      <c r="V175" s="26"/>
      <c r="W175" s="28"/>
      <c r="X175" s="26"/>
      <c r="Y175" s="26"/>
      <c r="Z175" s="26"/>
      <c r="AA175" s="26"/>
      <c r="AB175" s="26"/>
      <c r="AC175" s="26"/>
      <c r="AD175" s="11" t="s">
        <v>6</v>
      </c>
      <c r="AE175" s="30"/>
      <c r="AF175" s="16"/>
      <c r="AG175" s="16"/>
      <c r="AH175" s="18"/>
      <c r="AI175" s="16"/>
      <c r="AJ175" s="16"/>
      <c r="AK175" s="16"/>
      <c r="AL175" s="16"/>
      <c r="AM175" s="16"/>
      <c r="AN175" s="135"/>
      <c r="AO175" s="138" t="s">
        <v>6</v>
      </c>
      <c r="AP175" s="138" t="s">
        <v>6</v>
      </c>
      <c r="AQ175" s="139">
        <v>0</v>
      </c>
    </row>
    <row r="176" spans="1:43" ht="14.45" customHeight="1">
      <c r="A176" s="162" t="s">
        <v>207</v>
      </c>
      <c r="B176" s="13" t="s">
        <v>119</v>
      </c>
      <c r="C176" s="12">
        <v>0</v>
      </c>
      <c r="D176" s="12">
        <v>0</v>
      </c>
      <c r="E176" s="12">
        <v>15</v>
      </c>
      <c r="F176" s="12">
        <v>10</v>
      </c>
      <c r="G176" s="12">
        <v>0</v>
      </c>
      <c r="H176" s="12">
        <v>0</v>
      </c>
      <c r="I176" s="12">
        <v>14</v>
      </c>
      <c r="J176" s="12">
        <v>7</v>
      </c>
      <c r="K176" s="29">
        <v>29</v>
      </c>
      <c r="L176" s="29">
        <v>17</v>
      </c>
      <c r="M176" s="12">
        <v>0</v>
      </c>
      <c r="N176" s="12">
        <v>1</v>
      </c>
      <c r="O176" s="12">
        <v>0</v>
      </c>
      <c r="P176" s="12">
        <v>1</v>
      </c>
      <c r="Q176" s="29">
        <v>2</v>
      </c>
      <c r="R176" s="162" t="s">
        <v>207</v>
      </c>
      <c r="S176" s="13" t="s">
        <v>119</v>
      </c>
      <c r="T176" s="29">
        <v>1</v>
      </c>
      <c r="U176" s="12">
        <v>0</v>
      </c>
      <c r="V176" s="12">
        <v>0</v>
      </c>
      <c r="W176" s="12">
        <v>0</v>
      </c>
      <c r="X176" s="29">
        <v>2</v>
      </c>
      <c r="Y176" s="12">
        <v>2</v>
      </c>
      <c r="Z176" s="12">
        <v>1</v>
      </c>
      <c r="AA176" s="29">
        <v>0</v>
      </c>
      <c r="AB176" s="12">
        <v>0</v>
      </c>
      <c r="AC176" s="12">
        <v>1</v>
      </c>
      <c r="AD176" s="162" t="s">
        <v>207</v>
      </c>
      <c r="AE176" s="13" t="s">
        <v>119</v>
      </c>
      <c r="AF176" s="12">
        <v>16</v>
      </c>
      <c r="AG176" s="12">
        <v>8</v>
      </c>
      <c r="AH176" s="12">
        <v>12</v>
      </c>
      <c r="AI176" s="12">
        <v>2</v>
      </c>
      <c r="AJ176" s="12">
        <v>0</v>
      </c>
      <c r="AK176" s="12">
        <v>2</v>
      </c>
      <c r="AL176" s="12">
        <v>2</v>
      </c>
      <c r="AM176" s="12">
        <v>1</v>
      </c>
      <c r="AN176" s="135"/>
      <c r="AO176" s="138" t="s">
        <v>207</v>
      </c>
      <c r="AP176" s="138" t="s">
        <v>4326</v>
      </c>
      <c r="AQ176" s="139">
        <v>40</v>
      </c>
    </row>
    <row r="177" spans="1:43">
      <c r="A177" s="162"/>
      <c r="B177" s="13" t="s">
        <v>120</v>
      </c>
      <c r="C177" s="12">
        <v>49</v>
      </c>
      <c r="D177" s="12">
        <v>28</v>
      </c>
      <c r="E177" s="12">
        <v>52</v>
      </c>
      <c r="F177" s="12">
        <v>25</v>
      </c>
      <c r="G177" s="12">
        <v>150</v>
      </c>
      <c r="H177" s="12">
        <v>79</v>
      </c>
      <c r="I177" s="12">
        <v>140</v>
      </c>
      <c r="J177" s="12">
        <v>74</v>
      </c>
      <c r="K177" s="29">
        <v>391</v>
      </c>
      <c r="L177" s="29">
        <v>206</v>
      </c>
      <c r="M177" s="12">
        <v>2</v>
      </c>
      <c r="N177" s="12">
        <v>3</v>
      </c>
      <c r="O177" s="12">
        <v>6</v>
      </c>
      <c r="P177" s="12">
        <v>5</v>
      </c>
      <c r="Q177" s="29">
        <v>16</v>
      </c>
      <c r="R177" s="162"/>
      <c r="S177" s="13" t="s">
        <v>120</v>
      </c>
      <c r="T177" s="29">
        <v>9</v>
      </c>
      <c r="U177" s="12">
        <v>8</v>
      </c>
      <c r="V177" s="12">
        <v>6</v>
      </c>
      <c r="W177" s="12">
        <v>0</v>
      </c>
      <c r="X177" s="29">
        <v>13</v>
      </c>
      <c r="Y177" s="12">
        <v>11</v>
      </c>
      <c r="Z177" s="12">
        <v>6</v>
      </c>
      <c r="AA177" s="29">
        <v>3</v>
      </c>
      <c r="AB177" s="12">
        <v>2</v>
      </c>
      <c r="AC177" s="12">
        <v>6</v>
      </c>
      <c r="AD177" s="162"/>
      <c r="AE177" s="13" t="s">
        <v>120</v>
      </c>
      <c r="AF177" s="12">
        <v>204</v>
      </c>
      <c r="AG177" s="12">
        <v>20</v>
      </c>
      <c r="AH177" s="12">
        <v>52</v>
      </c>
      <c r="AI177" s="12">
        <v>42</v>
      </c>
      <c r="AJ177" s="12">
        <v>8</v>
      </c>
      <c r="AK177" s="12">
        <v>11</v>
      </c>
      <c r="AL177" s="12">
        <v>7</v>
      </c>
      <c r="AM177" s="12">
        <v>7</v>
      </c>
      <c r="AN177" s="135"/>
      <c r="AO177" s="138" t="s">
        <v>207</v>
      </c>
      <c r="AP177" s="138" t="s">
        <v>4327</v>
      </c>
      <c r="AQ177" s="139">
        <v>308</v>
      </c>
    </row>
    <row r="178" spans="1:43">
      <c r="A178" s="162"/>
      <c r="B178" s="34" t="s">
        <v>102</v>
      </c>
      <c r="C178" s="35">
        <v>49</v>
      </c>
      <c r="D178" s="35">
        <v>28</v>
      </c>
      <c r="E178" s="35">
        <v>67</v>
      </c>
      <c r="F178" s="35">
        <v>35</v>
      </c>
      <c r="G178" s="35">
        <v>150</v>
      </c>
      <c r="H178" s="35">
        <v>79</v>
      </c>
      <c r="I178" s="35">
        <v>154</v>
      </c>
      <c r="J178" s="35">
        <v>81</v>
      </c>
      <c r="K178" s="35">
        <v>420</v>
      </c>
      <c r="L178" s="35">
        <v>223</v>
      </c>
      <c r="M178" s="35">
        <v>2</v>
      </c>
      <c r="N178" s="35">
        <v>4</v>
      </c>
      <c r="O178" s="35">
        <v>6</v>
      </c>
      <c r="P178" s="35">
        <v>6</v>
      </c>
      <c r="Q178" s="35">
        <v>18</v>
      </c>
      <c r="R178" s="162"/>
      <c r="S178" s="34" t="s">
        <v>102</v>
      </c>
      <c r="T178" s="35">
        <v>10</v>
      </c>
      <c r="U178" s="35">
        <v>8</v>
      </c>
      <c r="V178" s="35">
        <v>6</v>
      </c>
      <c r="W178" s="35">
        <v>0</v>
      </c>
      <c r="X178" s="35">
        <v>15</v>
      </c>
      <c r="Y178" s="35">
        <v>13</v>
      </c>
      <c r="Z178" s="35">
        <v>7</v>
      </c>
      <c r="AA178" s="35">
        <v>3</v>
      </c>
      <c r="AB178" s="35">
        <v>2</v>
      </c>
      <c r="AC178" s="35">
        <v>7</v>
      </c>
      <c r="AD178" s="162"/>
      <c r="AE178" s="34" t="s">
        <v>102</v>
      </c>
      <c r="AF178" s="35">
        <v>220</v>
      </c>
      <c r="AG178" s="35">
        <v>28</v>
      </c>
      <c r="AH178" s="35">
        <v>64</v>
      </c>
      <c r="AI178" s="35">
        <v>44</v>
      </c>
      <c r="AJ178" s="35">
        <v>8</v>
      </c>
      <c r="AK178" s="35">
        <v>13</v>
      </c>
      <c r="AL178" s="35">
        <v>9</v>
      </c>
      <c r="AM178" s="35">
        <v>8</v>
      </c>
      <c r="AN178" s="135"/>
      <c r="AO178" s="138" t="s">
        <v>207</v>
      </c>
      <c r="AP178" s="138" t="s">
        <v>4328</v>
      </c>
      <c r="AQ178" s="139">
        <v>348</v>
      </c>
    </row>
    <row r="179" spans="1:43">
      <c r="A179" s="162" t="s">
        <v>208</v>
      </c>
      <c r="B179" s="13" t="s">
        <v>119</v>
      </c>
      <c r="C179" s="12">
        <v>0</v>
      </c>
      <c r="D179" s="12">
        <v>0</v>
      </c>
      <c r="E179" s="12">
        <v>132</v>
      </c>
      <c r="F179" s="12">
        <v>73</v>
      </c>
      <c r="G179" s="12">
        <v>118</v>
      </c>
      <c r="H179" s="12">
        <v>58</v>
      </c>
      <c r="I179" s="12">
        <v>212</v>
      </c>
      <c r="J179" s="12">
        <v>115</v>
      </c>
      <c r="K179" s="29">
        <v>462</v>
      </c>
      <c r="L179" s="29">
        <v>246</v>
      </c>
      <c r="M179" s="12">
        <v>0</v>
      </c>
      <c r="N179" s="12">
        <v>6</v>
      </c>
      <c r="O179" s="12">
        <v>6</v>
      </c>
      <c r="P179" s="12">
        <v>10</v>
      </c>
      <c r="Q179" s="29">
        <v>22</v>
      </c>
      <c r="R179" s="162" t="s">
        <v>208</v>
      </c>
      <c r="S179" s="13" t="s">
        <v>119</v>
      </c>
      <c r="T179" s="29">
        <v>15</v>
      </c>
      <c r="U179" s="12">
        <v>15</v>
      </c>
      <c r="V179" s="12">
        <v>5</v>
      </c>
      <c r="W179" s="12">
        <v>2</v>
      </c>
      <c r="X179" s="29">
        <v>16</v>
      </c>
      <c r="Y179" s="12">
        <v>16</v>
      </c>
      <c r="Z179" s="12">
        <v>2</v>
      </c>
      <c r="AA179" s="29">
        <v>0</v>
      </c>
      <c r="AB179" s="12">
        <v>0</v>
      </c>
      <c r="AC179" s="12">
        <v>7</v>
      </c>
      <c r="AD179" s="162" t="s">
        <v>208</v>
      </c>
      <c r="AE179" s="13" t="s">
        <v>119</v>
      </c>
      <c r="AF179" s="12">
        <v>128</v>
      </c>
      <c r="AG179" s="12">
        <v>38</v>
      </c>
      <c r="AH179" s="12">
        <v>243</v>
      </c>
      <c r="AI179" s="12">
        <v>16</v>
      </c>
      <c r="AJ179" s="12">
        <v>17</v>
      </c>
      <c r="AK179" s="12">
        <v>18</v>
      </c>
      <c r="AL179" s="12">
        <v>19</v>
      </c>
      <c r="AM179" s="12">
        <v>19</v>
      </c>
      <c r="AN179" s="135"/>
      <c r="AO179" s="138" t="s">
        <v>208</v>
      </c>
      <c r="AP179" s="138" t="s">
        <v>4329</v>
      </c>
      <c r="AQ179" s="139">
        <v>614</v>
      </c>
    </row>
    <row r="180" spans="1:43">
      <c r="A180" s="162"/>
      <c r="B180" s="13" t="s">
        <v>120</v>
      </c>
      <c r="C180" s="12">
        <v>42</v>
      </c>
      <c r="D180" s="12">
        <v>24</v>
      </c>
      <c r="E180" s="12">
        <v>82</v>
      </c>
      <c r="F180" s="12">
        <v>47</v>
      </c>
      <c r="G180" s="12">
        <v>160</v>
      </c>
      <c r="H180" s="12">
        <v>74</v>
      </c>
      <c r="I180" s="12">
        <v>220</v>
      </c>
      <c r="J180" s="12">
        <v>109</v>
      </c>
      <c r="K180" s="29">
        <v>504</v>
      </c>
      <c r="L180" s="29">
        <v>254</v>
      </c>
      <c r="M180" s="12">
        <v>2</v>
      </c>
      <c r="N180" s="12">
        <v>3</v>
      </c>
      <c r="O180" s="12">
        <v>4</v>
      </c>
      <c r="P180" s="12">
        <v>6</v>
      </c>
      <c r="Q180" s="29">
        <v>15</v>
      </c>
      <c r="R180" s="162"/>
      <c r="S180" s="13" t="s">
        <v>120</v>
      </c>
      <c r="T180" s="29">
        <v>13</v>
      </c>
      <c r="U180" s="12">
        <v>9</v>
      </c>
      <c r="V180" s="12">
        <v>10</v>
      </c>
      <c r="W180" s="12">
        <v>0</v>
      </c>
      <c r="X180" s="29">
        <v>16</v>
      </c>
      <c r="Y180" s="12">
        <v>15</v>
      </c>
      <c r="Z180" s="12">
        <v>2</v>
      </c>
      <c r="AA180" s="29">
        <v>0</v>
      </c>
      <c r="AB180" s="12">
        <v>0</v>
      </c>
      <c r="AC180" s="12">
        <v>5</v>
      </c>
      <c r="AD180" s="162"/>
      <c r="AE180" s="13" t="s">
        <v>120</v>
      </c>
      <c r="AF180" s="12">
        <v>359</v>
      </c>
      <c r="AG180" s="12">
        <v>64</v>
      </c>
      <c r="AH180" s="12">
        <v>65</v>
      </c>
      <c r="AI180" s="12">
        <v>23</v>
      </c>
      <c r="AJ180" s="12">
        <v>13</v>
      </c>
      <c r="AK180" s="12">
        <v>13</v>
      </c>
      <c r="AL180" s="12">
        <v>14</v>
      </c>
      <c r="AM180" s="12">
        <v>14</v>
      </c>
      <c r="AN180" s="135"/>
      <c r="AO180" s="138" t="s">
        <v>208</v>
      </c>
      <c r="AP180" s="138" t="s">
        <v>4330</v>
      </c>
      <c r="AQ180" s="139">
        <v>489</v>
      </c>
    </row>
    <row r="181" spans="1:43">
      <c r="A181" s="162"/>
      <c r="B181" s="34" t="s">
        <v>102</v>
      </c>
      <c r="C181" s="35">
        <v>42</v>
      </c>
      <c r="D181" s="35">
        <v>24</v>
      </c>
      <c r="E181" s="35">
        <v>214</v>
      </c>
      <c r="F181" s="35">
        <v>120</v>
      </c>
      <c r="G181" s="35">
        <v>278</v>
      </c>
      <c r="H181" s="35">
        <v>132</v>
      </c>
      <c r="I181" s="35">
        <v>432</v>
      </c>
      <c r="J181" s="35">
        <v>224</v>
      </c>
      <c r="K181" s="35">
        <v>966</v>
      </c>
      <c r="L181" s="35">
        <v>500</v>
      </c>
      <c r="M181" s="35">
        <v>2</v>
      </c>
      <c r="N181" s="35">
        <v>9</v>
      </c>
      <c r="O181" s="35">
        <v>10</v>
      </c>
      <c r="P181" s="35">
        <v>16</v>
      </c>
      <c r="Q181" s="35">
        <v>37</v>
      </c>
      <c r="R181" s="162"/>
      <c r="S181" s="34" t="s">
        <v>102</v>
      </c>
      <c r="T181" s="35">
        <v>28</v>
      </c>
      <c r="U181" s="35">
        <v>24</v>
      </c>
      <c r="V181" s="35">
        <v>15</v>
      </c>
      <c r="W181" s="35">
        <v>2</v>
      </c>
      <c r="X181" s="35">
        <v>32</v>
      </c>
      <c r="Y181" s="35">
        <v>31</v>
      </c>
      <c r="Z181" s="35">
        <v>4</v>
      </c>
      <c r="AA181" s="35">
        <v>0</v>
      </c>
      <c r="AB181" s="35">
        <v>0</v>
      </c>
      <c r="AC181" s="35">
        <v>12</v>
      </c>
      <c r="AD181" s="162"/>
      <c r="AE181" s="34" t="s">
        <v>102</v>
      </c>
      <c r="AF181" s="35">
        <v>487</v>
      </c>
      <c r="AG181" s="35">
        <v>102</v>
      </c>
      <c r="AH181" s="35">
        <v>308</v>
      </c>
      <c r="AI181" s="35">
        <v>39</v>
      </c>
      <c r="AJ181" s="35">
        <v>30</v>
      </c>
      <c r="AK181" s="35">
        <v>31</v>
      </c>
      <c r="AL181" s="35">
        <v>33</v>
      </c>
      <c r="AM181" s="35">
        <v>33</v>
      </c>
      <c r="AN181" s="135"/>
      <c r="AO181" s="138" t="s">
        <v>208</v>
      </c>
      <c r="AP181" s="138" t="s">
        <v>4331</v>
      </c>
      <c r="AQ181" s="139">
        <v>1103</v>
      </c>
    </row>
    <row r="182" spans="1:43">
      <c r="A182" s="162" t="s">
        <v>209</v>
      </c>
      <c r="B182" s="13" t="s">
        <v>119</v>
      </c>
      <c r="C182" s="12">
        <v>51</v>
      </c>
      <c r="D182" s="12">
        <v>24</v>
      </c>
      <c r="E182" s="12">
        <v>43</v>
      </c>
      <c r="F182" s="12">
        <v>18</v>
      </c>
      <c r="G182" s="12">
        <v>82</v>
      </c>
      <c r="H182" s="12">
        <v>39</v>
      </c>
      <c r="I182" s="12">
        <v>81</v>
      </c>
      <c r="J182" s="12">
        <v>46</v>
      </c>
      <c r="K182" s="29">
        <v>257</v>
      </c>
      <c r="L182" s="29">
        <v>127</v>
      </c>
      <c r="M182" s="12">
        <v>1</v>
      </c>
      <c r="N182" s="12">
        <v>2</v>
      </c>
      <c r="O182" s="12">
        <v>3</v>
      </c>
      <c r="P182" s="12">
        <v>4</v>
      </c>
      <c r="Q182" s="29">
        <v>10</v>
      </c>
      <c r="R182" s="162" t="s">
        <v>209</v>
      </c>
      <c r="S182" s="13" t="s">
        <v>119</v>
      </c>
      <c r="T182" s="29">
        <v>7</v>
      </c>
      <c r="U182" s="12">
        <v>7</v>
      </c>
      <c r="V182" s="12">
        <v>0</v>
      </c>
      <c r="W182" s="12">
        <v>0</v>
      </c>
      <c r="X182" s="29">
        <v>6</v>
      </c>
      <c r="Y182" s="12">
        <v>5</v>
      </c>
      <c r="Z182" s="12">
        <v>0</v>
      </c>
      <c r="AA182" s="29">
        <v>0</v>
      </c>
      <c r="AB182" s="12">
        <v>0</v>
      </c>
      <c r="AC182" s="12">
        <v>5</v>
      </c>
      <c r="AD182" s="162" t="s">
        <v>209</v>
      </c>
      <c r="AE182" s="13" t="s">
        <v>119</v>
      </c>
      <c r="AF182" s="12">
        <v>173</v>
      </c>
      <c r="AG182" s="12">
        <v>18</v>
      </c>
      <c r="AH182" s="12">
        <v>30</v>
      </c>
      <c r="AI182" s="12">
        <v>31</v>
      </c>
      <c r="AJ182" s="12">
        <v>7</v>
      </c>
      <c r="AK182" s="12">
        <v>8</v>
      </c>
      <c r="AL182" s="12">
        <v>8</v>
      </c>
      <c r="AM182" s="12">
        <v>7</v>
      </c>
      <c r="AN182" s="135"/>
      <c r="AO182" s="138" t="s">
        <v>209</v>
      </c>
      <c r="AP182" s="138" t="s">
        <v>4332</v>
      </c>
      <c r="AQ182" s="139">
        <v>233</v>
      </c>
    </row>
    <row r="183" spans="1:43">
      <c r="A183" s="162"/>
      <c r="B183" s="13" t="s">
        <v>120</v>
      </c>
      <c r="C183" s="12">
        <v>110</v>
      </c>
      <c r="D183" s="12">
        <v>64</v>
      </c>
      <c r="E183" s="12">
        <v>462</v>
      </c>
      <c r="F183" s="12">
        <v>229</v>
      </c>
      <c r="G183" s="12">
        <v>652</v>
      </c>
      <c r="H183" s="12">
        <v>327</v>
      </c>
      <c r="I183" s="12">
        <v>821</v>
      </c>
      <c r="J183" s="12">
        <v>394</v>
      </c>
      <c r="K183" s="29">
        <v>2045</v>
      </c>
      <c r="L183" s="29">
        <v>1014</v>
      </c>
      <c r="M183" s="12">
        <v>8</v>
      </c>
      <c r="N183" s="12">
        <v>16</v>
      </c>
      <c r="O183" s="12">
        <v>16</v>
      </c>
      <c r="P183" s="12">
        <v>20</v>
      </c>
      <c r="Q183" s="29">
        <v>60</v>
      </c>
      <c r="R183" s="162"/>
      <c r="S183" s="13" t="s">
        <v>120</v>
      </c>
      <c r="T183" s="29">
        <v>61</v>
      </c>
      <c r="U183" s="12">
        <v>58</v>
      </c>
      <c r="V183" s="12">
        <v>7</v>
      </c>
      <c r="W183" s="12">
        <v>0</v>
      </c>
      <c r="X183" s="29">
        <v>77</v>
      </c>
      <c r="Y183" s="12">
        <v>72</v>
      </c>
      <c r="Z183" s="12">
        <v>33</v>
      </c>
      <c r="AA183" s="29">
        <v>4</v>
      </c>
      <c r="AB183" s="12">
        <v>2</v>
      </c>
      <c r="AC183" s="12">
        <v>18</v>
      </c>
      <c r="AD183" s="162"/>
      <c r="AE183" s="13" t="s">
        <v>120</v>
      </c>
      <c r="AF183" s="12">
        <v>1390</v>
      </c>
      <c r="AG183" s="12">
        <v>462</v>
      </c>
      <c r="AH183" s="12">
        <v>465</v>
      </c>
      <c r="AI183" s="12">
        <v>21</v>
      </c>
      <c r="AJ183" s="12">
        <v>82</v>
      </c>
      <c r="AK183" s="12">
        <v>68</v>
      </c>
      <c r="AL183" s="12">
        <v>65</v>
      </c>
      <c r="AM183" s="12">
        <v>62</v>
      </c>
      <c r="AN183" s="135"/>
      <c r="AO183" s="138" t="s">
        <v>209</v>
      </c>
      <c r="AP183" s="138" t="s">
        <v>4333</v>
      </c>
      <c r="AQ183" s="139">
        <v>2320</v>
      </c>
    </row>
    <row r="184" spans="1:43">
      <c r="A184" s="162"/>
      <c r="B184" s="34" t="s">
        <v>102</v>
      </c>
      <c r="C184" s="35">
        <v>161</v>
      </c>
      <c r="D184" s="35">
        <v>88</v>
      </c>
      <c r="E184" s="35">
        <v>505</v>
      </c>
      <c r="F184" s="35">
        <v>247</v>
      </c>
      <c r="G184" s="35">
        <v>734</v>
      </c>
      <c r="H184" s="35">
        <v>366</v>
      </c>
      <c r="I184" s="35">
        <v>902</v>
      </c>
      <c r="J184" s="35">
        <v>440</v>
      </c>
      <c r="K184" s="35">
        <v>2302</v>
      </c>
      <c r="L184" s="35">
        <v>1141</v>
      </c>
      <c r="M184" s="35">
        <v>9</v>
      </c>
      <c r="N184" s="35">
        <v>18</v>
      </c>
      <c r="O184" s="35">
        <v>19</v>
      </c>
      <c r="P184" s="35">
        <v>24</v>
      </c>
      <c r="Q184" s="35">
        <v>70</v>
      </c>
      <c r="R184" s="162"/>
      <c r="S184" s="34" t="s">
        <v>102</v>
      </c>
      <c r="T184" s="35">
        <v>68</v>
      </c>
      <c r="U184" s="35">
        <v>65</v>
      </c>
      <c r="V184" s="35">
        <v>7</v>
      </c>
      <c r="W184" s="35">
        <v>0</v>
      </c>
      <c r="X184" s="35">
        <v>83</v>
      </c>
      <c r="Y184" s="35">
        <v>77</v>
      </c>
      <c r="Z184" s="35">
        <v>33</v>
      </c>
      <c r="AA184" s="35">
        <v>4</v>
      </c>
      <c r="AB184" s="35">
        <v>2</v>
      </c>
      <c r="AC184" s="35">
        <v>23</v>
      </c>
      <c r="AD184" s="162"/>
      <c r="AE184" s="34" t="s">
        <v>102</v>
      </c>
      <c r="AF184" s="35">
        <v>1563</v>
      </c>
      <c r="AG184" s="35">
        <v>480</v>
      </c>
      <c r="AH184" s="35">
        <v>495</v>
      </c>
      <c r="AI184" s="35">
        <v>52</v>
      </c>
      <c r="AJ184" s="35">
        <v>89</v>
      </c>
      <c r="AK184" s="35">
        <v>76</v>
      </c>
      <c r="AL184" s="35">
        <v>73</v>
      </c>
      <c r="AM184" s="35">
        <v>69</v>
      </c>
      <c r="AN184" s="135"/>
      <c r="AO184" s="138" t="s">
        <v>209</v>
      </c>
      <c r="AP184" s="138" t="s">
        <v>4334</v>
      </c>
      <c r="AQ184" s="139">
        <v>2553</v>
      </c>
    </row>
    <row r="185" spans="1:43">
      <c r="A185" s="163" t="s">
        <v>446</v>
      </c>
      <c r="B185" s="163"/>
      <c r="C185" s="163"/>
      <c r="D185" s="163"/>
      <c r="E185" s="163"/>
      <c r="F185" s="163"/>
      <c r="G185" s="163"/>
      <c r="H185" s="163"/>
      <c r="I185" s="163"/>
      <c r="J185" s="163"/>
      <c r="K185" s="163"/>
      <c r="L185" s="163"/>
      <c r="M185" s="163"/>
      <c r="N185" s="163"/>
      <c r="O185" s="163"/>
      <c r="P185" s="163"/>
      <c r="Q185" s="163"/>
      <c r="R185" s="185" t="s">
        <v>447</v>
      </c>
      <c r="S185" s="185"/>
      <c r="T185" s="185"/>
      <c r="U185" s="185"/>
      <c r="V185" s="185"/>
      <c r="W185" s="185"/>
      <c r="X185" s="185"/>
      <c r="Y185" s="185"/>
      <c r="Z185" s="185"/>
      <c r="AA185" s="185"/>
      <c r="AB185" s="185"/>
      <c r="AC185" s="185"/>
      <c r="AD185" s="185" t="s">
        <v>448</v>
      </c>
      <c r="AE185" s="185"/>
      <c r="AF185" s="185"/>
      <c r="AG185" s="185"/>
      <c r="AH185" s="185"/>
      <c r="AI185" s="185"/>
      <c r="AJ185" s="185"/>
      <c r="AK185" s="185"/>
      <c r="AL185" s="185"/>
      <c r="AM185" s="185"/>
      <c r="AN185" s="135"/>
      <c r="AO185" s="138" t="s">
        <v>446</v>
      </c>
      <c r="AP185" s="138" t="s">
        <v>446</v>
      </c>
      <c r="AQ185" s="139">
        <v>0</v>
      </c>
    </row>
    <row r="186" spans="1:43">
      <c r="A186" s="163" t="s">
        <v>4174</v>
      </c>
      <c r="B186" s="163"/>
      <c r="C186" s="163"/>
      <c r="D186" s="163"/>
      <c r="E186" s="163"/>
      <c r="F186" s="163"/>
      <c r="G186" s="163"/>
      <c r="H186" s="163"/>
      <c r="I186" s="163"/>
      <c r="J186" s="163"/>
      <c r="K186" s="163"/>
      <c r="L186" s="163"/>
      <c r="M186" s="163"/>
      <c r="N186" s="163"/>
      <c r="O186" s="163"/>
      <c r="P186" s="163"/>
      <c r="Q186" s="163"/>
      <c r="R186" s="185" t="s">
        <v>4174</v>
      </c>
      <c r="S186" s="185"/>
      <c r="T186" s="185"/>
      <c r="U186" s="185"/>
      <c r="V186" s="185"/>
      <c r="W186" s="185"/>
      <c r="X186" s="185"/>
      <c r="Y186" s="185"/>
      <c r="Z186" s="185"/>
      <c r="AA186" s="185"/>
      <c r="AB186" s="185"/>
      <c r="AC186" s="185"/>
      <c r="AD186" s="185" t="s">
        <v>4174</v>
      </c>
      <c r="AE186" s="185"/>
      <c r="AF186" s="185"/>
      <c r="AG186" s="185"/>
      <c r="AH186" s="185"/>
      <c r="AI186" s="185"/>
      <c r="AJ186" s="185"/>
      <c r="AK186" s="185"/>
      <c r="AL186" s="185"/>
      <c r="AM186" s="185"/>
      <c r="AN186" s="135"/>
      <c r="AO186" s="138" t="s">
        <v>4174</v>
      </c>
      <c r="AP186" s="138" t="s">
        <v>4174</v>
      </c>
      <c r="AQ186" s="139">
        <v>0</v>
      </c>
    </row>
    <row r="187" spans="1:43" ht="28.9" customHeight="1">
      <c r="A187" s="164" t="s">
        <v>2</v>
      </c>
      <c r="B187" s="164" t="s">
        <v>113</v>
      </c>
      <c r="C187" s="187" t="s">
        <v>281</v>
      </c>
      <c r="D187" s="187"/>
      <c r="E187" s="185" t="s">
        <v>52</v>
      </c>
      <c r="F187" s="185"/>
      <c r="G187" s="185" t="s">
        <v>53</v>
      </c>
      <c r="H187" s="185"/>
      <c r="I187" s="185" t="s">
        <v>54</v>
      </c>
      <c r="J187" s="185"/>
      <c r="K187" s="185" t="s">
        <v>56</v>
      </c>
      <c r="L187" s="185"/>
      <c r="M187" s="185" t="s">
        <v>164</v>
      </c>
      <c r="N187" s="185"/>
      <c r="O187" s="185"/>
      <c r="P187" s="185"/>
      <c r="Q187" s="185"/>
      <c r="R187" s="164" t="s">
        <v>2</v>
      </c>
      <c r="S187" s="190" t="s">
        <v>113</v>
      </c>
      <c r="T187" s="186" t="s">
        <v>165</v>
      </c>
      <c r="U187" s="186"/>
      <c r="V187" s="186"/>
      <c r="W187" s="186"/>
      <c r="X187" s="186" t="s">
        <v>166</v>
      </c>
      <c r="Y187" s="186"/>
      <c r="Z187" s="186"/>
      <c r="AA187" s="189" t="s">
        <v>167</v>
      </c>
      <c r="AB187" s="189"/>
      <c r="AC187" s="189" t="s">
        <v>168</v>
      </c>
      <c r="AD187" s="164" t="s">
        <v>2</v>
      </c>
      <c r="AE187" s="164" t="s">
        <v>113</v>
      </c>
      <c r="AF187" s="188" t="s">
        <v>169</v>
      </c>
      <c r="AG187" s="188"/>
      <c r="AH187" s="188"/>
      <c r="AI187" s="188"/>
      <c r="AJ187" s="188"/>
      <c r="AK187" s="188"/>
      <c r="AL187" s="188"/>
      <c r="AM187" s="188"/>
      <c r="AN187" s="135"/>
      <c r="AO187" s="138" t="s">
        <v>2</v>
      </c>
      <c r="AP187" s="138" t="s">
        <v>4244</v>
      </c>
      <c r="AQ187" s="139" t="e">
        <v>#VALUE!</v>
      </c>
    </row>
    <row r="188" spans="1:43" ht="24">
      <c r="A188" s="164"/>
      <c r="B188" s="164"/>
      <c r="C188" s="14" t="s">
        <v>170</v>
      </c>
      <c r="D188" s="14" t="s">
        <v>57</v>
      </c>
      <c r="E188" s="14" t="s">
        <v>170</v>
      </c>
      <c r="F188" s="14" t="s">
        <v>57</v>
      </c>
      <c r="G188" s="14" t="s">
        <v>170</v>
      </c>
      <c r="H188" s="14" t="s">
        <v>57</v>
      </c>
      <c r="I188" s="14" t="s">
        <v>170</v>
      </c>
      <c r="J188" s="14" t="s">
        <v>57</v>
      </c>
      <c r="K188" s="14" t="s">
        <v>170</v>
      </c>
      <c r="L188" s="14" t="s">
        <v>57</v>
      </c>
      <c r="M188" s="14" t="s">
        <v>282</v>
      </c>
      <c r="N188" s="14" t="s">
        <v>52</v>
      </c>
      <c r="O188" s="14" t="s">
        <v>53</v>
      </c>
      <c r="P188" s="14" t="s">
        <v>54</v>
      </c>
      <c r="Q188" s="14" t="s">
        <v>56</v>
      </c>
      <c r="R188" s="164"/>
      <c r="S188" s="190"/>
      <c r="T188" s="32" t="s">
        <v>171</v>
      </c>
      <c r="U188" s="31" t="s">
        <v>279</v>
      </c>
      <c r="V188" s="31" t="s">
        <v>172</v>
      </c>
      <c r="W188" s="31" t="s">
        <v>173</v>
      </c>
      <c r="X188" s="32" t="s">
        <v>56</v>
      </c>
      <c r="Y188" s="32" t="s">
        <v>174</v>
      </c>
      <c r="Z188" s="32" t="s">
        <v>280</v>
      </c>
      <c r="AA188" s="20" t="s">
        <v>56</v>
      </c>
      <c r="AB188" s="32" t="s">
        <v>174</v>
      </c>
      <c r="AC188" s="189"/>
      <c r="AD188" s="164"/>
      <c r="AE188" s="164"/>
      <c r="AF188" s="14" t="s">
        <v>49</v>
      </c>
      <c r="AG188" s="14" t="s">
        <v>50</v>
      </c>
      <c r="AH188" s="14" t="s">
        <v>344</v>
      </c>
      <c r="AI188" s="14" t="s">
        <v>51</v>
      </c>
      <c r="AJ188" s="14" t="s">
        <v>175</v>
      </c>
      <c r="AK188" s="14" t="s">
        <v>176</v>
      </c>
      <c r="AL188" s="14" t="s">
        <v>283</v>
      </c>
      <c r="AM188" s="14" t="s">
        <v>284</v>
      </c>
      <c r="AN188" s="135"/>
      <c r="AO188" s="138" t="s">
        <v>2</v>
      </c>
      <c r="AP188" s="138" t="s">
        <v>2</v>
      </c>
      <c r="AQ188" s="139" t="e">
        <v>#VALUE!</v>
      </c>
    </row>
    <row r="189" spans="1:43">
      <c r="A189" s="11" t="s">
        <v>3</v>
      </c>
      <c r="B189" s="13"/>
      <c r="C189" s="30"/>
      <c r="D189" s="17"/>
      <c r="E189" s="30"/>
      <c r="F189" s="30"/>
      <c r="G189" s="30"/>
      <c r="H189" s="30"/>
      <c r="I189" s="30"/>
      <c r="J189" s="30"/>
      <c r="K189" s="11"/>
      <c r="L189" s="11"/>
      <c r="M189" s="13"/>
      <c r="N189" s="13"/>
      <c r="O189" s="30"/>
      <c r="P189" s="30"/>
      <c r="Q189" s="11"/>
      <c r="R189" s="11" t="s">
        <v>3</v>
      </c>
      <c r="S189" s="33"/>
      <c r="T189" s="23"/>
      <c r="U189" s="23"/>
      <c r="V189" s="33"/>
      <c r="W189" s="27"/>
      <c r="X189" s="26"/>
      <c r="Y189" s="23"/>
      <c r="Z189" s="23"/>
      <c r="AA189" s="26"/>
      <c r="AB189" s="23"/>
      <c r="AC189" s="26"/>
      <c r="AD189" s="11" t="s">
        <v>3</v>
      </c>
      <c r="AE189" s="13"/>
      <c r="AF189" s="30"/>
      <c r="AG189" s="13"/>
      <c r="AH189" s="17"/>
      <c r="AI189" s="30"/>
      <c r="AJ189" s="30"/>
      <c r="AK189" s="30"/>
      <c r="AL189" s="30"/>
      <c r="AM189" s="30"/>
      <c r="AN189" s="135"/>
      <c r="AO189" s="138" t="s">
        <v>3</v>
      </c>
      <c r="AP189" s="138" t="s">
        <v>3</v>
      </c>
      <c r="AQ189" s="139">
        <v>0</v>
      </c>
    </row>
    <row r="190" spans="1:43">
      <c r="A190" s="162" t="s">
        <v>10</v>
      </c>
      <c r="B190" s="13" t="s">
        <v>119</v>
      </c>
      <c r="C190" s="12">
        <v>0</v>
      </c>
      <c r="D190" s="12">
        <v>0</v>
      </c>
      <c r="E190" s="12">
        <v>66</v>
      </c>
      <c r="F190" s="12">
        <v>30</v>
      </c>
      <c r="G190" s="12">
        <v>100</v>
      </c>
      <c r="H190" s="12">
        <v>55</v>
      </c>
      <c r="I190" s="12">
        <v>123</v>
      </c>
      <c r="J190" s="12">
        <v>52</v>
      </c>
      <c r="K190" s="29">
        <v>289</v>
      </c>
      <c r="L190" s="29">
        <v>137</v>
      </c>
      <c r="M190" s="12">
        <v>0</v>
      </c>
      <c r="N190" s="12">
        <v>1</v>
      </c>
      <c r="O190" s="12">
        <v>1</v>
      </c>
      <c r="P190" s="12">
        <v>2</v>
      </c>
      <c r="Q190" s="29">
        <v>4</v>
      </c>
      <c r="R190" s="162" t="s">
        <v>10</v>
      </c>
      <c r="S190" s="13" t="s">
        <v>119</v>
      </c>
      <c r="T190" s="29">
        <v>2</v>
      </c>
      <c r="U190" s="12">
        <v>2</v>
      </c>
      <c r="V190" s="12">
        <v>0</v>
      </c>
      <c r="W190" s="12">
        <v>0</v>
      </c>
      <c r="X190" s="29">
        <v>7</v>
      </c>
      <c r="Y190" s="12">
        <v>5</v>
      </c>
      <c r="Z190" s="12">
        <v>1</v>
      </c>
      <c r="AA190" s="29">
        <v>1</v>
      </c>
      <c r="AB190" s="12">
        <v>0</v>
      </c>
      <c r="AC190" s="12">
        <v>2</v>
      </c>
      <c r="AD190" s="162" t="s">
        <v>10</v>
      </c>
      <c r="AE190" s="13" t="s">
        <v>119</v>
      </c>
      <c r="AF190" s="12">
        <v>0</v>
      </c>
      <c r="AG190" s="12">
        <v>0</v>
      </c>
      <c r="AH190" s="12">
        <v>8</v>
      </c>
      <c r="AI190" s="12">
        <v>57</v>
      </c>
      <c r="AJ190" s="12">
        <v>5</v>
      </c>
      <c r="AK190" s="12">
        <v>7</v>
      </c>
      <c r="AL190" s="12">
        <v>7</v>
      </c>
      <c r="AM190" s="12">
        <v>6</v>
      </c>
      <c r="AN190" s="135"/>
      <c r="AO190" s="138" t="s">
        <v>10</v>
      </c>
      <c r="AP190" s="138" t="s">
        <v>4335</v>
      </c>
      <c r="AQ190" s="139">
        <v>16</v>
      </c>
    </row>
    <row r="191" spans="1:43">
      <c r="A191" s="162"/>
      <c r="B191" s="13" t="s">
        <v>120</v>
      </c>
      <c r="C191" s="12">
        <v>0</v>
      </c>
      <c r="D191" s="12">
        <v>0</v>
      </c>
      <c r="E191" s="12">
        <v>21</v>
      </c>
      <c r="F191" s="12">
        <v>10</v>
      </c>
      <c r="G191" s="12">
        <v>0</v>
      </c>
      <c r="H191" s="12">
        <v>0</v>
      </c>
      <c r="I191" s="12">
        <v>20</v>
      </c>
      <c r="J191" s="12">
        <v>7</v>
      </c>
      <c r="K191" s="29">
        <v>41</v>
      </c>
      <c r="L191" s="29">
        <v>17</v>
      </c>
      <c r="M191" s="12">
        <v>0</v>
      </c>
      <c r="N191" s="12">
        <v>1</v>
      </c>
      <c r="O191" s="12">
        <v>0</v>
      </c>
      <c r="P191" s="12">
        <v>1</v>
      </c>
      <c r="Q191" s="29">
        <v>2</v>
      </c>
      <c r="R191" s="162"/>
      <c r="S191" s="13" t="s">
        <v>120</v>
      </c>
      <c r="T191" s="29">
        <v>2</v>
      </c>
      <c r="U191" s="12">
        <v>2</v>
      </c>
      <c r="V191" s="12">
        <v>0</v>
      </c>
      <c r="W191" s="12">
        <v>0</v>
      </c>
      <c r="X191" s="29">
        <v>1</v>
      </c>
      <c r="Y191" s="12">
        <v>1</v>
      </c>
      <c r="Z191" s="12">
        <v>0</v>
      </c>
      <c r="AA191" s="29">
        <v>1</v>
      </c>
      <c r="AB191" s="12">
        <v>1</v>
      </c>
      <c r="AC191" s="12">
        <v>1</v>
      </c>
      <c r="AD191" s="162"/>
      <c r="AE191" s="13" t="s">
        <v>120</v>
      </c>
      <c r="AF191" s="12">
        <v>50</v>
      </c>
      <c r="AG191" s="12">
        <v>0</v>
      </c>
      <c r="AH191" s="12">
        <v>0</v>
      </c>
      <c r="AI191" s="12">
        <v>8</v>
      </c>
      <c r="AJ191" s="12">
        <v>2</v>
      </c>
      <c r="AK191" s="12">
        <v>2</v>
      </c>
      <c r="AL191" s="12">
        <v>2</v>
      </c>
      <c r="AM191" s="12">
        <v>1</v>
      </c>
      <c r="AN191" s="135"/>
      <c r="AO191" s="138" t="s">
        <v>10</v>
      </c>
      <c r="AP191" s="138" t="s">
        <v>4336</v>
      </c>
      <c r="AQ191" s="139">
        <v>50</v>
      </c>
    </row>
    <row r="192" spans="1:43">
      <c r="A192" s="162"/>
      <c r="B192" s="34" t="s">
        <v>102</v>
      </c>
      <c r="C192" s="35">
        <v>0</v>
      </c>
      <c r="D192" s="35">
        <v>0</v>
      </c>
      <c r="E192" s="35">
        <v>87</v>
      </c>
      <c r="F192" s="35">
        <v>40</v>
      </c>
      <c r="G192" s="35">
        <v>100</v>
      </c>
      <c r="H192" s="35">
        <v>55</v>
      </c>
      <c r="I192" s="35">
        <v>143</v>
      </c>
      <c r="J192" s="35">
        <v>59</v>
      </c>
      <c r="K192" s="35">
        <v>330</v>
      </c>
      <c r="L192" s="35">
        <v>154</v>
      </c>
      <c r="M192" s="35">
        <v>0</v>
      </c>
      <c r="N192" s="35">
        <v>2</v>
      </c>
      <c r="O192" s="35">
        <v>1</v>
      </c>
      <c r="P192" s="35">
        <v>3</v>
      </c>
      <c r="Q192" s="35">
        <v>6</v>
      </c>
      <c r="R192" s="162"/>
      <c r="S192" s="34" t="s">
        <v>102</v>
      </c>
      <c r="T192" s="35">
        <v>4</v>
      </c>
      <c r="U192" s="35">
        <v>4</v>
      </c>
      <c r="V192" s="35">
        <v>0</v>
      </c>
      <c r="W192" s="35">
        <v>0</v>
      </c>
      <c r="X192" s="35">
        <v>8</v>
      </c>
      <c r="Y192" s="35">
        <v>6</v>
      </c>
      <c r="Z192" s="35">
        <v>1</v>
      </c>
      <c r="AA192" s="35">
        <v>2</v>
      </c>
      <c r="AB192" s="35">
        <v>1</v>
      </c>
      <c r="AC192" s="35">
        <v>3</v>
      </c>
      <c r="AD192" s="162"/>
      <c r="AE192" s="34" t="s">
        <v>102</v>
      </c>
      <c r="AF192" s="35">
        <v>50</v>
      </c>
      <c r="AG192" s="35">
        <v>0</v>
      </c>
      <c r="AH192" s="35">
        <v>8</v>
      </c>
      <c r="AI192" s="35">
        <v>65</v>
      </c>
      <c r="AJ192" s="35">
        <v>7</v>
      </c>
      <c r="AK192" s="35">
        <v>9</v>
      </c>
      <c r="AL192" s="35">
        <v>9</v>
      </c>
      <c r="AM192" s="35">
        <v>7</v>
      </c>
      <c r="AN192" s="135"/>
      <c r="AO192" s="138" t="s">
        <v>10</v>
      </c>
      <c r="AP192" s="138" t="s">
        <v>4337</v>
      </c>
      <c r="AQ192" s="139">
        <v>66</v>
      </c>
    </row>
    <row r="193" spans="1:43">
      <c r="A193" s="162" t="s">
        <v>11</v>
      </c>
      <c r="B193" s="13" t="s">
        <v>119</v>
      </c>
      <c r="C193" s="12">
        <v>0</v>
      </c>
      <c r="D193" s="12">
        <v>0</v>
      </c>
      <c r="E193" s="12">
        <v>51</v>
      </c>
      <c r="F193" s="12">
        <v>21</v>
      </c>
      <c r="G193" s="12">
        <v>128</v>
      </c>
      <c r="H193" s="12">
        <v>60</v>
      </c>
      <c r="I193" s="12">
        <v>103</v>
      </c>
      <c r="J193" s="12">
        <v>57</v>
      </c>
      <c r="K193" s="29">
        <v>282</v>
      </c>
      <c r="L193" s="29">
        <v>138</v>
      </c>
      <c r="M193" s="12">
        <v>0</v>
      </c>
      <c r="N193" s="12">
        <v>2</v>
      </c>
      <c r="O193" s="12">
        <v>4</v>
      </c>
      <c r="P193" s="12">
        <v>3</v>
      </c>
      <c r="Q193" s="29">
        <v>9</v>
      </c>
      <c r="R193" s="162" t="s">
        <v>11</v>
      </c>
      <c r="S193" s="13" t="s">
        <v>119</v>
      </c>
      <c r="T193" s="29">
        <v>9</v>
      </c>
      <c r="U193" s="12">
        <v>8</v>
      </c>
      <c r="V193" s="12">
        <v>5</v>
      </c>
      <c r="W193" s="12">
        <v>0</v>
      </c>
      <c r="X193" s="29">
        <v>9</v>
      </c>
      <c r="Y193" s="12">
        <v>9</v>
      </c>
      <c r="Z193" s="12">
        <v>3</v>
      </c>
      <c r="AA193" s="29">
        <v>0</v>
      </c>
      <c r="AB193" s="12">
        <v>0</v>
      </c>
      <c r="AC193" s="12">
        <v>5</v>
      </c>
      <c r="AD193" s="162" t="s">
        <v>11</v>
      </c>
      <c r="AE193" s="13" t="s">
        <v>119</v>
      </c>
      <c r="AF193" s="12">
        <v>60</v>
      </c>
      <c r="AG193" s="12">
        <v>35</v>
      </c>
      <c r="AH193" s="12">
        <v>67</v>
      </c>
      <c r="AI193" s="12">
        <v>27</v>
      </c>
      <c r="AJ193" s="12">
        <v>4</v>
      </c>
      <c r="AK193" s="12">
        <v>8</v>
      </c>
      <c r="AL193" s="12">
        <v>8</v>
      </c>
      <c r="AM193" s="12">
        <v>8</v>
      </c>
      <c r="AN193" s="135"/>
      <c r="AO193" s="138" t="s">
        <v>11</v>
      </c>
      <c r="AP193" s="138" t="s">
        <v>4338</v>
      </c>
      <c r="AQ193" s="139">
        <v>194</v>
      </c>
    </row>
    <row r="194" spans="1:43">
      <c r="A194" s="162"/>
      <c r="B194" s="13" t="s">
        <v>120</v>
      </c>
      <c r="C194" s="12">
        <v>0</v>
      </c>
      <c r="D194" s="12">
        <v>0</v>
      </c>
      <c r="E194" s="12">
        <v>0</v>
      </c>
      <c r="F194" s="12">
        <v>0</v>
      </c>
      <c r="G194" s="12">
        <v>0</v>
      </c>
      <c r="H194" s="12">
        <v>0</v>
      </c>
      <c r="I194" s="12">
        <v>0</v>
      </c>
      <c r="J194" s="12">
        <v>0</v>
      </c>
      <c r="K194" s="29">
        <v>0</v>
      </c>
      <c r="L194" s="29">
        <v>0</v>
      </c>
      <c r="M194" s="12">
        <v>0</v>
      </c>
      <c r="N194" s="12">
        <v>0</v>
      </c>
      <c r="O194" s="12">
        <v>0</v>
      </c>
      <c r="P194" s="12">
        <v>0</v>
      </c>
      <c r="Q194" s="29">
        <v>0</v>
      </c>
      <c r="R194" s="162"/>
      <c r="S194" s="13" t="s">
        <v>120</v>
      </c>
      <c r="T194" s="29">
        <v>0</v>
      </c>
      <c r="U194" s="12">
        <v>0</v>
      </c>
      <c r="V194" s="12">
        <v>0</v>
      </c>
      <c r="W194" s="12">
        <v>0</v>
      </c>
      <c r="X194" s="29">
        <v>0</v>
      </c>
      <c r="Y194" s="12">
        <v>0</v>
      </c>
      <c r="Z194" s="12">
        <v>0</v>
      </c>
      <c r="AA194" s="29">
        <v>0</v>
      </c>
      <c r="AB194" s="12">
        <v>0</v>
      </c>
      <c r="AC194" s="12">
        <v>0</v>
      </c>
      <c r="AD194" s="162"/>
      <c r="AE194" s="13" t="s">
        <v>120</v>
      </c>
      <c r="AF194" s="12">
        <v>0</v>
      </c>
      <c r="AG194" s="12">
        <v>0</v>
      </c>
      <c r="AH194" s="12">
        <v>0</v>
      </c>
      <c r="AI194" s="12">
        <v>0</v>
      </c>
      <c r="AJ194" s="12">
        <v>0</v>
      </c>
      <c r="AK194" s="12">
        <v>0</v>
      </c>
      <c r="AL194" s="12">
        <v>0</v>
      </c>
      <c r="AM194" s="12">
        <v>0</v>
      </c>
      <c r="AN194" s="135"/>
      <c r="AO194" s="138" t="s">
        <v>11</v>
      </c>
      <c r="AP194" s="138" t="s">
        <v>4339</v>
      </c>
      <c r="AQ194" s="139">
        <v>0</v>
      </c>
    </row>
    <row r="195" spans="1:43">
      <c r="A195" s="162"/>
      <c r="B195" s="34" t="s">
        <v>102</v>
      </c>
      <c r="C195" s="35">
        <v>0</v>
      </c>
      <c r="D195" s="35">
        <v>0</v>
      </c>
      <c r="E195" s="35">
        <v>51</v>
      </c>
      <c r="F195" s="35">
        <v>21</v>
      </c>
      <c r="G195" s="35">
        <v>128</v>
      </c>
      <c r="H195" s="35">
        <v>60</v>
      </c>
      <c r="I195" s="35">
        <v>103</v>
      </c>
      <c r="J195" s="35">
        <v>57</v>
      </c>
      <c r="K195" s="35">
        <v>282</v>
      </c>
      <c r="L195" s="35">
        <v>138</v>
      </c>
      <c r="M195" s="35">
        <v>0</v>
      </c>
      <c r="N195" s="35">
        <v>2</v>
      </c>
      <c r="O195" s="35">
        <v>4</v>
      </c>
      <c r="P195" s="35">
        <v>3</v>
      </c>
      <c r="Q195" s="35">
        <v>9</v>
      </c>
      <c r="R195" s="162"/>
      <c r="S195" s="34" t="s">
        <v>102</v>
      </c>
      <c r="T195" s="35">
        <v>9</v>
      </c>
      <c r="U195" s="35">
        <v>8</v>
      </c>
      <c r="V195" s="35">
        <v>5</v>
      </c>
      <c r="W195" s="35">
        <v>0</v>
      </c>
      <c r="X195" s="35">
        <v>9</v>
      </c>
      <c r="Y195" s="35">
        <v>9</v>
      </c>
      <c r="Z195" s="35">
        <v>3</v>
      </c>
      <c r="AA195" s="35">
        <v>0</v>
      </c>
      <c r="AB195" s="35">
        <v>0</v>
      </c>
      <c r="AC195" s="35">
        <v>5</v>
      </c>
      <c r="AD195" s="162"/>
      <c r="AE195" s="34" t="s">
        <v>102</v>
      </c>
      <c r="AF195" s="35">
        <v>60</v>
      </c>
      <c r="AG195" s="35">
        <v>35</v>
      </c>
      <c r="AH195" s="35">
        <v>67</v>
      </c>
      <c r="AI195" s="35">
        <v>27</v>
      </c>
      <c r="AJ195" s="35">
        <v>4</v>
      </c>
      <c r="AK195" s="35">
        <v>8</v>
      </c>
      <c r="AL195" s="35">
        <v>8</v>
      </c>
      <c r="AM195" s="35">
        <v>8</v>
      </c>
      <c r="AN195" s="135"/>
      <c r="AO195" s="138" t="s">
        <v>11</v>
      </c>
      <c r="AP195" s="138" t="s">
        <v>4340</v>
      </c>
      <c r="AQ195" s="139">
        <v>194</v>
      </c>
    </row>
    <row r="196" spans="1:43">
      <c r="A196" s="162" t="s">
        <v>12</v>
      </c>
      <c r="B196" s="13" t="s">
        <v>119</v>
      </c>
      <c r="C196" s="12">
        <v>0</v>
      </c>
      <c r="D196" s="12">
        <v>0</v>
      </c>
      <c r="E196" s="12">
        <v>26</v>
      </c>
      <c r="F196" s="12">
        <v>14</v>
      </c>
      <c r="G196" s="12">
        <v>40</v>
      </c>
      <c r="H196" s="12">
        <v>18</v>
      </c>
      <c r="I196" s="12">
        <v>51</v>
      </c>
      <c r="J196" s="12">
        <v>31</v>
      </c>
      <c r="K196" s="29">
        <v>117</v>
      </c>
      <c r="L196" s="29">
        <v>63</v>
      </c>
      <c r="M196" s="12">
        <v>0</v>
      </c>
      <c r="N196" s="12">
        <v>1</v>
      </c>
      <c r="O196" s="12">
        <v>1</v>
      </c>
      <c r="P196" s="12">
        <v>1</v>
      </c>
      <c r="Q196" s="29">
        <v>3</v>
      </c>
      <c r="R196" s="162" t="s">
        <v>12</v>
      </c>
      <c r="S196" s="13" t="s">
        <v>119</v>
      </c>
      <c r="T196" s="29">
        <v>2</v>
      </c>
      <c r="U196" s="12">
        <v>2</v>
      </c>
      <c r="V196" s="12">
        <v>0</v>
      </c>
      <c r="W196" s="12">
        <v>0</v>
      </c>
      <c r="X196" s="29">
        <v>3</v>
      </c>
      <c r="Y196" s="12">
        <v>3</v>
      </c>
      <c r="Z196" s="12">
        <v>1</v>
      </c>
      <c r="AA196" s="29">
        <v>0</v>
      </c>
      <c r="AB196" s="12">
        <v>0</v>
      </c>
      <c r="AC196" s="12">
        <v>1</v>
      </c>
      <c r="AD196" s="162" t="s">
        <v>12</v>
      </c>
      <c r="AE196" s="13" t="s">
        <v>119</v>
      </c>
      <c r="AF196" s="12">
        <v>0</v>
      </c>
      <c r="AG196" s="12">
        <v>0</v>
      </c>
      <c r="AH196" s="12">
        <v>60</v>
      </c>
      <c r="AI196" s="12">
        <v>0</v>
      </c>
      <c r="AJ196" s="12">
        <v>2</v>
      </c>
      <c r="AK196" s="12">
        <v>2</v>
      </c>
      <c r="AL196" s="12">
        <v>2</v>
      </c>
      <c r="AM196" s="12">
        <v>2</v>
      </c>
      <c r="AN196" s="135"/>
      <c r="AO196" s="138" t="s">
        <v>12</v>
      </c>
      <c r="AP196" s="138" t="s">
        <v>4341</v>
      </c>
      <c r="AQ196" s="139">
        <v>120</v>
      </c>
    </row>
    <row r="197" spans="1:43">
      <c r="A197" s="162"/>
      <c r="B197" s="13" t="s">
        <v>120</v>
      </c>
      <c r="C197" s="12">
        <v>0</v>
      </c>
      <c r="D197" s="12">
        <v>0</v>
      </c>
      <c r="E197" s="12">
        <v>0</v>
      </c>
      <c r="F197" s="12">
        <v>0</v>
      </c>
      <c r="G197" s="12">
        <v>0</v>
      </c>
      <c r="H197" s="12">
        <v>0</v>
      </c>
      <c r="I197" s="12">
        <v>0</v>
      </c>
      <c r="J197" s="12">
        <v>0</v>
      </c>
      <c r="K197" s="29">
        <v>0</v>
      </c>
      <c r="L197" s="29">
        <v>0</v>
      </c>
      <c r="M197" s="12">
        <v>0</v>
      </c>
      <c r="N197" s="12">
        <v>0</v>
      </c>
      <c r="O197" s="12">
        <v>0</v>
      </c>
      <c r="P197" s="12">
        <v>0</v>
      </c>
      <c r="Q197" s="29">
        <v>0</v>
      </c>
      <c r="R197" s="162"/>
      <c r="S197" s="13" t="s">
        <v>120</v>
      </c>
      <c r="T197" s="29">
        <v>0</v>
      </c>
      <c r="U197" s="12">
        <v>0</v>
      </c>
      <c r="V197" s="12">
        <v>0</v>
      </c>
      <c r="W197" s="12">
        <v>0</v>
      </c>
      <c r="X197" s="29">
        <v>0</v>
      </c>
      <c r="Y197" s="12">
        <v>0</v>
      </c>
      <c r="Z197" s="12">
        <v>0</v>
      </c>
      <c r="AA197" s="29">
        <v>0</v>
      </c>
      <c r="AB197" s="12">
        <v>0</v>
      </c>
      <c r="AC197" s="12">
        <v>0</v>
      </c>
      <c r="AD197" s="162"/>
      <c r="AE197" s="13" t="s">
        <v>120</v>
      </c>
      <c r="AF197" s="12">
        <v>0</v>
      </c>
      <c r="AG197" s="12">
        <v>0</v>
      </c>
      <c r="AH197" s="12">
        <v>0</v>
      </c>
      <c r="AI197" s="12">
        <v>0</v>
      </c>
      <c r="AJ197" s="12">
        <v>0</v>
      </c>
      <c r="AK197" s="12">
        <v>0</v>
      </c>
      <c r="AL197" s="12">
        <v>0</v>
      </c>
      <c r="AM197" s="12">
        <v>0</v>
      </c>
      <c r="AN197" s="135"/>
      <c r="AO197" s="138" t="s">
        <v>12</v>
      </c>
      <c r="AP197" s="138" t="s">
        <v>4342</v>
      </c>
      <c r="AQ197" s="139">
        <v>0</v>
      </c>
    </row>
    <row r="198" spans="1:43">
      <c r="A198" s="162"/>
      <c r="B198" s="34" t="s">
        <v>102</v>
      </c>
      <c r="C198" s="35">
        <v>0</v>
      </c>
      <c r="D198" s="35">
        <v>0</v>
      </c>
      <c r="E198" s="35">
        <v>26</v>
      </c>
      <c r="F198" s="35">
        <v>14</v>
      </c>
      <c r="G198" s="35">
        <v>40</v>
      </c>
      <c r="H198" s="35">
        <v>18</v>
      </c>
      <c r="I198" s="35">
        <v>51</v>
      </c>
      <c r="J198" s="35">
        <v>31</v>
      </c>
      <c r="K198" s="35">
        <v>117</v>
      </c>
      <c r="L198" s="35">
        <v>63</v>
      </c>
      <c r="M198" s="35">
        <v>0</v>
      </c>
      <c r="N198" s="35">
        <v>1</v>
      </c>
      <c r="O198" s="35">
        <v>1</v>
      </c>
      <c r="P198" s="35">
        <v>1</v>
      </c>
      <c r="Q198" s="35">
        <v>3</v>
      </c>
      <c r="R198" s="162"/>
      <c r="S198" s="34" t="s">
        <v>102</v>
      </c>
      <c r="T198" s="35">
        <v>2</v>
      </c>
      <c r="U198" s="35">
        <v>2</v>
      </c>
      <c r="V198" s="35">
        <v>0</v>
      </c>
      <c r="W198" s="35">
        <v>0</v>
      </c>
      <c r="X198" s="35">
        <v>3</v>
      </c>
      <c r="Y198" s="35">
        <v>3</v>
      </c>
      <c r="Z198" s="35">
        <v>1</v>
      </c>
      <c r="AA198" s="35">
        <v>0</v>
      </c>
      <c r="AB198" s="35">
        <v>0</v>
      </c>
      <c r="AC198" s="35">
        <v>1</v>
      </c>
      <c r="AD198" s="162"/>
      <c r="AE198" s="34" t="s">
        <v>102</v>
      </c>
      <c r="AF198" s="35">
        <v>0</v>
      </c>
      <c r="AG198" s="35">
        <v>0</v>
      </c>
      <c r="AH198" s="35">
        <v>60</v>
      </c>
      <c r="AI198" s="35">
        <v>0</v>
      </c>
      <c r="AJ198" s="35">
        <v>2</v>
      </c>
      <c r="AK198" s="35">
        <v>2</v>
      </c>
      <c r="AL198" s="35">
        <v>2</v>
      </c>
      <c r="AM198" s="35">
        <v>2</v>
      </c>
      <c r="AN198" s="135"/>
      <c r="AO198" s="138" t="s">
        <v>12</v>
      </c>
      <c r="AP198" s="138" t="s">
        <v>4343</v>
      </c>
      <c r="AQ198" s="139">
        <v>120</v>
      </c>
    </row>
    <row r="199" spans="1:43">
      <c r="A199" s="162" t="s">
        <v>13</v>
      </c>
      <c r="B199" s="13" t="s">
        <v>119</v>
      </c>
      <c r="C199" s="12">
        <v>0</v>
      </c>
      <c r="D199" s="12">
        <v>0</v>
      </c>
      <c r="E199" s="12">
        <v>40</v>
      </c>
      <c r="F199" s="12">
        <v>20</v>
      </c>
      <c r="G199" s="12">
        <v>8</v>
      </c>
      <c r="H199" s="12">
        <v>5</v>
      </c>
      <c r="I199" s="12">
        <v>40</v>
      </c>
      <c r="J199" s="12">
        <v>17</v>
      </c>
      <c r="K199" s="29">
        <v>88</v>
      </c>
      <c r="L199" s="29">
        <v>42</v>
      </c>
      <c r="M199" s="12">
        <v>0</v>
      </c>
      <c r="N199" s="12">
        <v>3</v>
      </c>
      <c r="O199" s="12">
        <v>1</v>
      </c>
      <c r="P199" s="12">
        <v>3</v>
      </c>
      <c r="Q199" s="29">
        <v>7</v>
      </c>
      <c r="R199" s="162" t="s">
        <v>13</v>
      </c>
      <c r="S199" s="13" t="s">
        <v>119</v>
      </c>
      <c r="T199" s="29">
        <v>4</v>
      </c>
      <c r="U199" s="12">
        <v>3</v>
      </c>
      <c r="V199" s="12">
        <v>2</v>
      </c>
      <c r="W199" s="12">
        <v>0</v>
      </c>
      <c r="X199" s="29">
        <v>5</v>
      </c>
      <c r="Y199" s="12">
        <v>4</v>
      </c>
      <c r="Z199" s="12">
        <v>0</v>
      </c>
      <c r="AA199" s="29">
        <v>0</v>
      </c>
      <c r="AB199" s="12">
        <v>0</v>
      </c>
      <c r="AC199" s="12">
        <v>3</v>
      </c>
      <c r="AD199" s="162" t="s">
        <v>13</v>
      </c>
      <c r="AE199" s="13" t="s">
        <v>119</v>
      </c>
      <c r="AF199" s="12">
        <v>0</v>
      </c>
      <c r="AG199" s="12">
        <v>0</v>
      </c>
      <c r="AH199" s="12">
        <v>3</v>
      </c>
      <c r="AI199" s="12">
        <v>4</v>
      </c>
      <c r="AJ199" s="12">
        <v>0</v>
      </c>
      <c r="AK199" s="12">
        <v>4</v>
      </c>
      <c r="AL199" s="12">
        <v>3</v>
      </c>
      <c r="AM199" s="12">
        <v>4</v>
      </c>
      <c r="AN199" s="135"/>
      <c r="AO199" s="138" t="s">
        <v>13</v>
      </c>
      <c r="AP199" s="138" t="s">
        <v>4344</v>
      </c>
      <c r="AQ199" s="139">
        <v>6</v>
      </c>
    </row>
    <row r="200" spans="1:43">
      <c r="A200" s="162"/>
      <c r="B200" s="13" t="s">
        <v>120</v>
      </c>
      <c r="C200" s="12">
        <v>0</v>
      </c>
      <c r="D200" s="12">
        <v>0</v>
      </c>
      <c r="E200" s="12">
        <v>0</v>
      </c>
      <c r="F200" s="12">
        <v>0</v>
      </c>
      <c r="G200" s="12">
        <v>0</v>
      </c>
      <c r="H200" s="12">
        <v>0</v>
      </c>
      <c r="I200" s="12">
        <v>0</v>
      </c>
      <c r="J200" s="12">
        <v>0</v>
      </c>
      <c r="K200" s="29">
        <v>0</v>
      </c>
      <c r="L200" s="29">
        <v>0</v>
      </c>
      <c r="M200" s="12">
        <v>0</v>
      </c>
      <c r="N200" s="12">
        <v>0</v>
      </c>
      <c r="O200" s="12">
        <v>0</v>
      </c>
      <c r="P200" s="12">
        <v>0</v>
      </c>
      <c r="Q200" s="29">
        <v>0</v>
      </c>
      <c r="R200" s="162"/>
      <c r="S200" s="13" t="s">
        <v>120</v>
      </c>
      <c r="T200" s="29">
        <v>0</v>
      </c>
      <c r="U200" s="12">
        <v>0</v>
      </c>
      <c r="V200" s="12">
        <v>0</v>
      </c>
      <c r="W200" s="12">
        <v>0</v>
      </c>
      <c r="X200" s="29">
        <v>0</v>
      </c>
      <c r="Y200" s="12">
        <v>0</v>
      </c>
      <c r="Z200" s="12">
        <v>0</v>
      </c>
      <c r="AA200" s="29">
        <v>0</v>
      </c>
      <c r="AB200" s="12">
        <v>0</v>
      </c>
      <c r="AC200" s="12">
        <v>0</v>
      </c>
      <c r="AD200" s="162"/>
      <c r="AE200" s="13" t="s">
        <v>120</v>
      </c>
      <c r="AF200" s="12">
        <v>0</v>
      </c>
      <c r="AG200" s="12">
        <v>0</v>
      </c>
      <c r="AH200" s="12">
        <v>0</v>
      </c>
      <c r="AI200" s="12">
        <v>0</v>
      </c>
      <c r="AJ200" s="12">
        <v>0</v>
      </c>
      <c r="AK200" s="12">
        <v>0</v>
      </c>
      <c r="AL200" s="12">
        <v>0</v>
      </c>
      <c r="AM200" s="12">
        <v>0</v>
      </c>
      <c r="AN200" s="135"/>
      <c r="AO200" s="138" t="s">
        <v>13</v>
      </c>
      <c r="AP200" s="138" t="s">
        <v>4345</v>
      </c>
      <c r="AQ200" s="139">
        <v>0</v>
      </c>
    </row>
    <row r="201" spans="1:43">
      <c r="A201" s="162"/>
      <c r="B201" s="34" t="s">
        <v>102</v>
      </c>
      <c r="C201" s="35">
        <v>0</v>
      </c>
      <c r="D201" s="35">
        <v>0</v>
      </c>
      <c r="E201" s="35">
        <v>40</v>
      </c>
      <c r="F201" s="35">
        <v>20</v>
      </c>
      <c r="G201" s="35">
        <v>8</v>
      </c>
      <c r="H201" s="35">
        <v>5</v>
      </c>
      <c r="I201" s="35">
        <v>40</v>
      </c>
      <c r="J201" s="35">
        <v>17</v>
      </c>
      <c r="K201" s="35">
        <v>88</v>
      </c>
      <c r="L201" s="35">
        <v>42</v>
      </c>
      <c r="M201" s="35">
        <v>0</v>
      </c>
      <c r="N201" s="35">
        <v>3</v>
      </c>
      <c r="O201" s="35">
        <v>1</v>
      </c>
      <c r="P201" s="35">
        <v>3</v>
      </c>
      <c r="Q201" s="35">
        <v>7</v>
      </c>
      <c r="R201" s="162"/>
      <c r="S201" s="34" t="s">
        <v>102</v>
      </c>
      <c r="T201" s="35">
        <v>4</v>
      </c>
      <c r="U201" s="35">
        <v>3</v>
      </c>
      <c r="V201" s="35">
        <v>2</v>
      </c>
      <c r="W201" s="35">
        <v>0</v>
      </c>
      <c r="X201" s="35">
        <v>5</v>
      </c>
      <c r="Y201" s="35">
        <v>4</v>
      </c>
      <c r="Z201" s="35">
        <v>0</v>
      </c>
      <c r="AA201" s="35">
        <v>0</v>
      </c>
      <c r="AB201" s="35">
        <v>0</v>
      </c>
      <c r="AC201" s="35">
        <v>3</v>
      </c>
      <c r="AD201" s="162"/>
      <c r="AE201" s="34" t="s">
        <v>102</v>
      </c>
      <c r="AF201" s="35">
        <v>0</v>
      </c>
      <c r="AG201" s="35">
        <v>0</v>
      </c>
      <c r="AH201" s="35">
        <v>3</v>
      </c>
      <c r="AI201" s="35">
        <v>4</v>
      </c>
      <c r="AJ201" s="35">
        <v>0</v>
      </c>
      <c r="AK201" s="35">
        <v>4</v>
      </c>
      <c r="AL201" s="35">
        <v>3</v>
      </c>
      <c r="AM201" s="35">
        <v>4</v>
      </c>
      <c r="AN201" s="135"/>
      <c r="AO201" s="138" t="s">
        <v>13</v>
      </c>
      <c r="AP201" s="138" t="s">
        <v>4346</v>
      </c>
      <c r="AQ201" s="139">
        <v>6</v>
      </c>
    </row>
    <row r="202" spans="1:43">
      <c r="A202" s="162" t="s">
        <v>14</v>
      </c>
      <c r="B202" s="13" t="s">
        <v>119</v>
      </c>
      <c r="C202" s="12">
        <v>0</v>
      </c>
      <c r="D202" s="12">
        <v>0</v>
      </c>
      <c r="E202" s="12">
        <v>198</v>
      </c>
      <c r="F202" s="12">
        <v>106</v>
      </c>
      <c r="G202" s="12">
        <v>162</v>
      </c>
      <c r="H202" s="12">
        <v>84</v>
      </c>
      <c r="I202" s="12">
        <v>323</v>
      </c>
      <c r="J202" s="12">
        <v>172</v>
      </c>
      <c r="K202" s="29">
        <v>683</v>
      </c>
      <c r="L202" s="29">
        <v>362</v>
      </c>
      <c r="M202" s="12">
        <v>0</v>
      </c>
      <c r="N202" s="12">
        <v>5</v>
      </c>
      <c r="O202" s="12">
        <v>5</v>
      </c>
      <c r="P202" s="12">
        <v>7</v>
      </c>
      <c r="Q202" s="29">
        <v>17</v>
      </c>
      <c r="R202" s="162" t="s">
        <v>14</v>
      </c>
      <c r="S202" s="13" t="s">
        <v>119</v>
      </c>
      <c r="T202" s="29">
        <v>17</v>
      </c>
      <c r="U202" s="12">
        <v>17</v>
      </c>
      <c r="V202" s="12">
        <v>0</v>
      </c>
      <c r="W202" s="12">
        <v>0</v>
      </c>
      <c r="X202" s="29">
        <v>19</v>
      </c>
      <c r="Y202" s="12">
        <v>14</v>
      </c>
      <c r="Z202" s="12">
        <v>4</v>
      </c>
      <c r="AA202" s="29">
        <v>0</v>
      </c>
      <c r="AB202" s="12">
        <v>0</v>
      </c>
      <c r="AC202" s="12">
        <v>6</v>
      </c>
      <c r="AD202" s="162" t="s">
        <v>14</v>
      </c>
      <c r="AE202" s="13" t="s">
        <v>119</v>
      </c>
      <c r="AF202" s="12">
        <v>108</v>
      </c>
      <c r="AG202" s="12">
        <v>10</v>
      </c>
      <c r="AH202" s="12">
        <v>124</v>
      </c>
      <c r="AI202" s="12">
        <v>51</v>
      </c>
      <c r="AJ202" s="12">
        <v>9</v>
      </c>
      <c r="AK202" s="12">
        <v>15</v>
      </c>
      <c r="AL202" s="12">
        <v>13</v>
      </c>
      <c r="AM202" s="12">
        <v>13</v>
      </c>
      <c r="AN202" s="135"/>
      <c r="AO202" s="138" t="s">
        <v>14</v>
      </c>
      <c r="AP202" s="138" t="s">
        <v>4347</v>
      </c>
      <c r="AQ202" s="139">
        <v>356</v>
      </c>
    </row>
    <row r="203" spans="1:43">
      <c r="A203" s="162"/>
      <c r="B203" s="13" t="s">
        <v>120</v>
      </c>
      <c r="C203" s="12">
        <v>102</v>
      </c>
      <c r="D203" s="12">
        <v>57</v>
      </c>
      <c r="E203" s="12">
        <v>52</v>
      </c>
      <c r="F203" s="12">
        <v>22</v>
      </c>
      <c r="G203" s="12">
        <v>171</v>
      </c>
      <c r="H203" s="12">
        <v>84</v>
      </c>
      <c r="I203" s="12">
        <v>170</v>
      </c>
      <c r="J203" s="12">
        <v>85</v>
      </c>
      <c r="K203" s="29">
        <v>495</v>
      </c>
      <c r="L203" s="29">
        <v>248</v>
      </c>
      <c r="M203" s="12">
        <v>2</v>
      </c>
      <c r="N203" s="12">
        <v>3</v>
      </c>
      <c r="O203" s="12">
        <v>5</v>
      </c>
      <c r="P203" s="12">
        <v>4</v>
      </c>
      <c r="Q203" s="29">
        <v>14</v>
      </c>
      <c r="R203" s="162"/>
      <c r="S203" s="13" t="s">
        <v>120</v>
      </c>
      <c r="T203" s="29">
        <v>13</v>
      </c>
      <c r="U203" s="12">
        <v>13</v>
      </c>
      <c r="V203" s="12">
        <v>0</v>
      </c>
      <c r="W203" s="12">
        <v>0</v>
      </c>
      <c r="X203" s="29">
        <v>12</v>
      </c>
      <c r="Y203" s="12">
        <v>10</v>
      </c>
      <c r="Z203" s="12">
        <v>3</v>
      </c>
      <c r="AA203" s="29">
        <v>0</v>
      </c>
      <c r="AB203" s="12">
        <v>0</v>
      </c>
      <c r="AC203" s="12">
        <v>5</v>
      </c>
      <c r="AD203" s="162"/>
      <c r="AE203" s="13" t="s">
        <v>120</v>
      </c>
      <c r="AF203" s="12">
        <v>252</v>
      </c>
      <c r="AG203" s="12">
        <v>47</v>
      </c>
      <c r="AH203" s="12">
        <v>102</v>
      </c>
      <c r="AI203" s="12">
        <v>24</v>
      </c>
      <c r="AJ203" s="12">
        <v>9</v>
      </c>
      <c r="AK203" s="12">
        <v>11</v>
      </c>
      <c r="AL203" s="12">
        <v>10</v>
      </c>
      <c r="AM203" s="12">
        <v>10</v>
      </c>
      <c r="AN203" s="135"/>
      <c r="AO203" s="138" t="s">
        <v>14</v>
      </c>
      <c r="AP203" s="138" t="s">
        <v>4348</v>
      </c>
      <c r="AQ203" s="139">
        <v>456</v>
      </c>
    </row>
    <row r="204" spans="1:43">
      <c r="A204" s="162"/>
      <c r="B204" s="34" t="s">
        <v>102</v>
      </c>
      <c r="C204" s="35">
        <v>102</v>
      </c>
      <c r="D204" s="35">
        <v>57</v>
      </c>
      <c r="E204" s="35">
        <v>250</v>
      </c>
      <c r="F204" s="35">
        <v>128</v>
      </c>
      <c r="G204" s="35">
        <v>333</v>
      </c>
      <c r="H204" s="35">
        <v>168</v>
      </c>
      <c r="I204" s="35">
        <v>493</v>
      </c>
      <c r="J204" s="35">
        <v>257</v>
      </c>
      <c r="K204" s="35">
        <v>1178</v>
      </c>
      <c r="L204" s="35">
        <v>610</v>
      </c>
      <c r="M204" s="35">
        <v>2</v>
      </c>
      <c r="N204" s="35">
        <v>8</v>
      </c>
      <c r="O204" s="35">
        <v>10</v>
      </c>
      <c r="P204" s="35">
        <v>11</v>
      </c>
      <c r="Q204" s="35">
        <v>31</v>
      </c>
      <c r="R204" s="162"/>
      <c r="S204" s="34" t="s">
        <v>102</v>
      </c>
      <c r="T204" s="35">
        <v>30</v>
      </c>
      <c r="U204" s="35">
        <v>30</v>
      </c>
      <c r="V204" s="35">
        <v>0</v>
      </c>
      <c r="W204" s="35">
        <v>0</v>
      </c>
      <c r="X204" s="35">
        <v>31</v>
      </c>
      <c r="Y204" s="35">
        <v>24</v>
      </c>
      <c r="Z204" s="35">
        <v>7</v>
      </c>
      <c r="AA204" s="35">
        <v>0</v>
      </c>
      <c r="AB204" s="35">
        <v>0</v>
      </c>
      <c r="AC204" s="35">
        <v>11</v>
      </c>
      <c r="AD204" s="162"/>
      <c r="AE204" s="34" t="s">
        <v>102</v>
      </c>
      <c r="AF204" s="35">
        <v>360</v>
      </c>
      <c r="AG204" s="35">
        <v>57</v>
      </c>
      <c r="AH204" s="35">
        <v>226</v>
      </c>
      <c r="AI204" s="35">
        <v>75</v>
      </c>
      <c r="AJ204" s="35">
        <v>18</v>
      </c>
      <c r="AK204" s="35">
        <v>26</v>
      </c>
      <c r="AL204" s="35">
        <v>23</v>
      </c>
      <c r="AM204" s="35">
        <v>23</v>
      </c>
      <c r="AN204" s="135"/>
      <c r="AO204" s="138" t="s">
        <v>14</v>
      </c>
      <c r="AP204" s="138" t="s">
        <v>4349</v>
      </c>
      <c r="AQ204" s="139">
        <v>812</v>
      </c>
    </row>
    <row r="205" spans="1:43">
      <c r="A205" s="162" t="s">
        <v>15</v>
      </c>
      <c r="B205" s="13" t="s">
        <v>119</v>
      </c>
      <c r="C205" s="12">
        <v>0</v>
      </c>
      <c r="D205" s="12">
        <v>0</v>
      </c>
      <c r="E205" s="12">
        <v>22</v>
      </c>
      <c r="F205" s="12">
        <v>10</v>
      </c>
      <c r="G205" s="12">
        <v>271</v>
      </c>
      <c r="H205" s="12">
        <v>145</v>
      </c>
      <c r="I205" s="12">
        <v>459</v>
      </c>
      <c r="J205" s="12">
        <v>230</v>
      </c>
      <c r="K205" s="29">
        <v>752</v>
      </c>
      <c r="L205" s="29">
        <v>385</v>
      </c>
      <c r="M205" s="12">
        <v>0</v>
      </c>
      <c r="N205" s="12">
        <v>2</v>
      </c>
      <c r="O205" s="12">
        <v>8</v>
      </c>
      <c r="P205" s="12">
        <v>11</v>
      </c>
      <c r="Q205" s="29">
        <v>21</v>
      </c>
      <c r="R205" s="162" t="s">
        <v>15</v>
      </c>
      <c r="S205" s="13" t="s">
        <v>119</v>
      </c>
      <c r="T205" s="29">
        <v>20</v>
      </c>
      <c r="U205" s="12">
        <v>19</v>
      </c>
      <c r="V205" s="12">
        <v>0</v>
      </c>
      <c r="W205" s="12">
        <v>0</v>
      </c>
      <c r="X205" s="29">
        <v>22</v>
      </c>
      <c r="Y205" s="12">
        <v>19</v>
      </c>
      <c r="Z205" s="12">
        <v>4</v>
      </c>
      <c r="AA205" s="29">
        <v>2</v>
      </c>
      <c r="AB205" s="12">
        <v>0</v>
      </c>
      <c r="AC205" s="12">
        <v>11</v>
      </c>
      <c r="AD205" s="162" t="s">
        <v>15</v>
      </c>
      <c r="AE205" s="13" t="s">
        <v>119</v>
      </c>
      <c r="AF205" s="12">
        <v>140</v>
      </c>
      <c r="AG205" s="12">
        <v>78</v>
      </c>
      <c r="AH205" s="12">
        <v>188</v>
      </c>
      <c r="AI205" s="12">
        <v>10</v>
      </c>
      <c r="AJ205" s="12">
        <v>8</v>
      </c>
      <c r="AK205" s="12">
        <v>17</v>
      </c>
      <c r="AL205" s="12">
        <v>18</v>
      </c>
      <c r="AM205" s="12">
        <v>15</v>
      </c>
      <c r="AN205" s="135"/>
      <c r="AO205" s="138" t="s">
        <v>15</v>
      </c>
      <c r="AP205" s="138" t="s">
        <v>4350</v>
      </c>
      <c r="AQ205" s="139">
        <v>516</v>
      </c>
    </row>
    <row r="206" spans="1:43">
      <c r="A206" s="162"/>
      <c r="B206" s="13" t="s">
        <v>120</v>
      </c>
      <c r="C206" s="12">
        <v>0</v>
      </c>
      <c r="D206" s="12">
        <v>0</v>
      </c>
      <c r="E206" s="12">
        <v>15</v>
      </c>
      <c r="F206" s="12">
        <v>9</v>
      </c>
      <c r="G206" s="12">
        <v>78</v>
      </c>
      <c r="H206" s="12">
        <v>46</v>
      </c>
      <c r="I206" s="12">
        <v>89</v>
      </c>
      <c r="J206" s="12">
        <v>51</v>
      </c>
      <c r="K206" s="29">
        <v>182</v>
      </c>
      <c r="L206" s="29">
        <v>106</v>
      </c>
      <c r="M206" s="12">
        <v>0</v>
      </c>
      <c r="N206" s="12">
        <v>1</v>
      </c>
      <c r="O206" s="12">
        <v>3</v>
      </c>
      <c r="P206" s="12">
        <v>3</v>
      </c>
      <c r="Q206" s="29">
        <v>7</v>
      </c>
      <c r="R206" s="162"/>
      <c r="S206" s="13" t="s">
        <v>120</v>
      </c>
      <c r="T206" s="29">
        <v>6</v>
      </c>
      <c r="U206" s="12">
        <v>6</v>
      </c>
      <c r="V206" s="12">
        <v>2</v>
      </c>
      <c r="W206" s="12">
        <v>2</v>
      </c>
      <c r="X206" s="29">
        <v>7</v>
      </c>
      <c r="Y206" s="12">
        <v>7</v>
      </c>
      <c r="Z206" s="12">
        <v>3</v>
      </c>
      <c r="AA206" s="29">
        <v>0</v>
      </c>
      <c r="AB206" s="12">
        <v>0</v>
      </c>
      <c r="AC206" s="12">
        <v>3</v>
      </c>
      <c r="AD206" s="162"/>
      <c r="AE206" s="13" t="s">
        <v>120</v>
      </c>
      <c r="AF206" s="12">
        <v>0</v>
      </c>
      <c r="AG206" s="12">
        <v>0</v>
      </c>
      <c r="AH206" s="12">
        <v>126</v>
      </c>
      <c r="AI206" s="12">
        <v>5</v>
      </c>
      <c r="AJ206" s="12">
        <v>4</v>
      </c>
      <c r="AK206" s="12">
        <v>5</v>
      </c>
      <c r="AL206" s="12">
        <v>7</v>
      </c>
      <c r="AM206" s="12">
        <v>7</v>
      </c>
      <c r="AN206" s="135"/>
      <c r="AO206" s="138" t="s">
        <v>15</v>
      </c>
      <c r="AP206" s="138" t="s">
        <v>4351</v>
      </c>
      <c r="AQ206" s="139">
        <v>252</v>
      </c>
    </row>
    <row r="207" spans="1:43">
      <c r="A207" s="162"/>
      <c r="B207" s="34" t="s">
        <v>102</v>
      </c>
      <c r="C207" s="35">
        <v>0</v>
      </c>
      <c r="D207" s="35">
        <v>0</v>
      </c>
      <c r="E207" s="35">
        <v>37</v>
      </c>
      <c r="F207" s="35">
        <v>19</v>
      </c>
      <c r="G207" s="35">
        <v>349</v>
      </c>
      <c r="H207" s="35">
        <v>191</v>
      </c>
      <c r="I207" s="35">
        <v>548</v>
      </c>
      <c r="J207" s="35">
        <v>281</v>
      </c>
      <c r="K207" s="35">
        <v>934</v>
      </c>
      <c r="L207" s="35">
        <v>491</v>
      </c>
      <c r="M207" s="35">
        <v>0</v>
      </c>
      <c r="N207" s="35">
        <v>3</v>
      </c>
      <c r="O207" s="35">
        <v>11</v>
      </c>
      <c r="P207" s="35">
        <v>14</v>
      </c>
      <c r="Q207" s="35">
        <v>28</v>
      </c>
      <c r="R207" s="162"/>
      <c r="S207" s="34" t="s">
        <v>102</v>
      </c>
      <c r="T207" s="35">
        <v>26</v>
      </c>
      <c r="U207" s="35">
        <v>25</v>
      </c>
      <c r="V207" s="35">
        <v>2</v>
      </c>
      <c r="W207" s="35">
        <v>2</v>
      </c>
      <c r="X207" s="35">
        <v>29</v>
      </c>
      <c r="Y207" s="35">
        <v>26</v>
      </c>
      <c r="Z207" s="35">
        <v>7</v>
      </c>
      <c r="AA207" s="35">
        <v>2</v>
      </c>
      <c r="AB207" s="35">
        <v>0</v>
      </c>
      <c r="AC207" s="35">
        <v>14</v>
      </c>
      <c r="AD207" s="162"/>
      <c r="AE207" s="34" t="s">
        <v>102</v>
      </c>
      <c r="AF207" s="35">
        <v>140</v>
      </c>
      <c r="AG207" s="35">
        <v>78</v>
      </c>
      <c r="AH207" s="35">
        <v>314</v>
      </c>
      <c r="AI207" s="35">
        <v>15</v>
      </c>
      <c r="AJ207" s="35">
        <v>12</v>
      </c>
      <c r="AK207" s="35">
        <v>22</v>
      </c>
      <c r="AL207" s="35">
        <v>25</v>
      </c>
      <c r="AM207" s="35">
        <v>22</v>
      </c>
      <c r="AN207" s="135"/>
      <c r="AO207" s="138" t="s">
        <v>15</v>
      </c>
      <c r="AP207" s="138" t="s">
        <v>4352</v>
      </c>
      <c r="AQ207" s="139">
        <v>768</v>
      </c>
    </row>
    <row r="208" spans="1:43">
      <c r="A208" s="162" t="s">
        <v>16</v>
      </c>
      <c r="B208" s="13" t="s">
        <v>119</v>
      </c>
      <c r="C208" s="12">
        <v>0</v>
      </c>
      <c r="D208" s="12">
        <v>0</v>
      </c>
      <c r="E208" s="12">
        <v>282</v>
      </c>
      <c r="F208" s="12">
        <v>140</v>
      </c>
      <c r="G208" s="12">
        <v>360</v>
      </c>
      <c r="H208" s="12">
        <v>182</v>
      </c>
      <c r="I208" s="12">
        <v>507</v>
      </c>
      <c r="J208" s="12">
        <v>264</v>
      </c>
      <c r="K208" s="29">
        <v>1149</v>
      </c>
      <c r="L208" s="29">
        <v>586</v>
      </c>
      <c r="M208" s="12">
        <v>0</v>
      </c>
      <c r="N208" s="12">
        <v>6</v>
      </c>
      <c r="O208" s="12">
        <v>9</v>
      </c>
      <c r="P208" s="12">
        <v>11</v>
      </c>
      <c r="Q208" s="29">
        <v>26</v>
      </c>
      <c r="R208" s="162" t="s">
        <v>16</v>
      </c>
      <c r="S208" s="13" t="s">
        <v>119</v>
      </c>
      <c r="T208" s="29">
        <v>33</v>
      </c>
      <c r="U208" s="12">
        <v>29</v>
      </c>
      <c r="V208" s="12">
        <v>0</v>
      </c>
      <c r="W208" s="12">
        <v>3</v>
      </c>
      <c r="X208" s="29">
        <v>32</v>
      </c>
      <c r="Y208" s="12">
        <v>25</v>
      </c>
      <c r="Z208" s="12">
        <v>0</v>
      </c>
      <c r="AA208" s="29">
        <v>0</v>
      </c>
      <c r="AB208" s="12">
        <v>0</v>
      </c>
      <c r="AC208" s="12">
        <v>14</v>
      </c>
      <c r="AD208" s="162" t="s">
        <v>16</v>
      </c>
      <c r="AE208" s="13" t="s">
        <v>119</v>
      </c>
      <c r="AF208" s="12">
        <v>65</v>
      </c>
      <c r="AG208" s="12">
        <v>35</v>
      </c>
      <c r="AH208" s="12">
        <v>170</v>
      </c>
      <c r="AI208" s="12">
        <v>29</v>
      </c>
      <c r="AJ208" s="12">
        <v>18</v>
      </c>
      <c r="AK208" s="12">
        <v>37</v>
      </c>
      <c r="AL208" s="12">
        <v>23</v>
      </c>
      <c r="AM208" s="12">
        <v>28</v>
      </c>
      <c r="AN208" s="135"/>
      <c r="AO208" s="138" t="s">
        <v>16</v>
      </c>
      <c r="AP208" s="138" t="s">
        <v>4353</v>
      </c>
      <c r="AQ208" s="139">
        <v>405</v>
      </c>
    </row>
    <row r="209" spans="1:43">
      <c r="A209" s="162"/>
      <c r="B209" s="13" t="s">
        <v>120</v>
      </c>
      <c r="C209" s="12">
        <v>0</v>
      </c>
      <c r="D209" s="12">
        <v>0</v>
      </c>
      <c r="E209" s="12">
        <v>0</v>
      </c>
      <c r="F209" s="12">
        <v>0</v>
      </c>
      <c r="G209" s="12">
        <v>0</v>
      </c>
      <c r="H209" s="12">
        <v>0</v>
      </c>
      <c r="I209" s="12">
        <v>0</v>
      </c>
      <c r="J209" s="12">
        <v>0</v>
      </c>
      <c r="K209" s="29">
        <v>0</v>
      </c>
      <c r="L209" s="29">
        <v>0</v>
      </c>
      <c r="M209" s="12">
        <v>0</v>
      </c>
      <c r="N209" s="12">
        <v>0</v>
      </c>
      <c r="O209" s="12">
        <v>0</v>
      </c>
      <c r="P209" s="12">
        <v>0</v>
      </c>
      <c r="Q209" s="29">
        <v>0</v>
      </c>
      <c r="R209" s="162"/>
      <c r="S209" s="13" t="s">
        <v>120</v>
      </c>
      <c r="T209" s="29">
        <v>0</v>
      </c>
      <c r="U209" s="12">
        <v>0</v>
      </c>
      <c r="V209" s="12">
        <v>0</v>
      </c>
      <c r="W209" s="12">
        <v>0</v>
      </c>
      <c r="X209" s="29">
        <v>0</v>
      </c>
      <c r="Y209" s="12">
        <v>0</v>
      </c>
      <c r="Z209" s="12">
        <v>0</v>
      </c>
      <c r="AA209" s="29">
        <v>0</v>
      </c>
      <c r="AB209" s="12">
        <v>0</v>
      </c>
      <c r="AC209" s="12">
        <v>0</v>
      </c>
      <c r="AD209" s="162"/>
      <c r="AE209" s="13" t="s">
        <v>120</v>
      </c>
      <c r="AF209" s="12">
        <v>0</v>
      </c>
      <c r="AG209" s="12">
        <v>0</v>
      </c>
      <c r="AH209" s="12">
        <v>0</v>
      </c>
      <c r="AI209" s="12">
        <v>0</v>
      </c>
      <c r="AJ209" s="12">
        <v>0</v>
      </c>
      <c r="AK209" s="12">
        <v>0</v>
      </c>
      <c r="AL209" s="12">
        <v>0</v>
      </c>
      <c r="AM209" s="12">
        <v>0</v>
      </c>
      <c r="AN209" s="135"/>
      <c r="AO209" s="138" t="s">
        <v>16</v>
      </c>
      <c r="AP209" s="138" t="s">
        <v>4354</v>
      </c>
      <c r="AQ209" s="139">
        <v>0</v>
      </c>
    </row>
    <row r="210" spans="1:43">
      <c r="A210" s="162"/>
      <c r="B210" s="34" t="s">
        <v>102</v>
      </c>
      <c r="C210" s="35">
        <v>0</v>
      </c>
      <c r="D210" s="35">
        <v>0</v>
      </c>
      <c r="E210" s="35">
        <v>282</v>
      </c>
      <c r="F210" s="35">
        <v>140</v>
      </c>
      <c r="G210" s="35">
        <v>360</v>
      </c>
      <c r="H210" s="35">
        <v>182</v>
      </c>
      <c r="I210" s="35">
        <v>507</v>
      </c>
      <c r="J210" s="35">
        <v>264</v>
      </c>
      <c r="K210" s="35">
        <v>1149</v>
      </c>
      <c r="L210" s="35">
        <v>586</v>
      </c>
      <c r="M210" s="35">
        <v>0</v>
      </c>
      <c r="N210" s="35">
        <v>6</v>
      </c>
      <c r="O210" s="35">
        <v>9</v>
      </c>
      <c r="P210" s="35">
        <v>11</v>
      </c>
      <c r="Q210" s="35">
        <v>26</v>
      </c>
      <c r="R210" s="162"/>
      <c r="S210" s="34" t="s">
        <v>102</v>
      </c>
      <c r="T210" s="35">
        <v>33</v>
      </c>
      <c r="U210" s="35">
        <v>29</v>
      </c>
      <c r="V210" s="35">
        <v>0</v>
      </c>
      <c r="W210" s="35">
        <v>3</v>
      </c>
      <c r="X210" s="35">
        <v>32</v>
      </c>
      <c r="Y210" s="35">
        <v>25</v>
      </c>
      <c r="Z210" s="35">
        <v>0</v>
      </c>
      <c r="AA210" s="35">
        <v>0</v>
      </c>
      <c r="AB210" s="35">
        <v>0</v>
      </c>
      <c r="AC210" s="35">
        <v>14</v>
      </c>
      <c r="AD210" s="162"/>
      <c r="AE210" s="34" t="s">
        <v>102</v>
      </c>
      <c r="AF210" s="35">
        <v>65</v>
      </c>
      <c r="AG210" s="35">
        <v>35</v>
      </c>
      <c r="AH210" s="35">
        <v>170</v>
      </c>
      <c r="AI210" s="35">
        <v>29</v>
      </c>
      <c r="AJ210" s="35">
        <v>18</v>
      </c>
      <c r="AK210" s="35">
        <v>37</v>
      </c>
      <c r="AL210" s="35">
        <v>23</v>
      </c>
      <c r="AM210" s="35">
        <v>28</v>
      </c>
      <c r="AN210" s="135"/>
      <c r="AO210" s="138" t="s">
        <v>16</v>
      </c>
      <c r="AP210" s="138" t="s">
        <v>4355</v>
      </c>
      <c r="AQ210" s="139">
        <v>405</v>
      </c>
    </row>
    <row r="211" spans="1:43">
      <c r="A211" s="162" t="s">
        <v>8</v>
      </c>
      <c r="B211" s="13" t="s">
        <v>119</v>
      </c>
      <c r="C211" s="12">
        <v>0</v>
      </c>
      <c r="D211" s="12">
        <v>0</v>
      </c>
      <c r="E211" s="12">
        <v>0</v>
      </c>
      <c r="F211" s="12">
        <v>0</v>
      </c>
      <c r="G211" s="12">
        <v>0</v>
      </c>
      <c r="H211" s="12">
        <v>0</v>
      </c>
      <c r="I211" s="12">
        <v>0</v>
      </c>
      <c r="J211" s="12">
        <v>0</v>
      </c>
      <c r="K211" s="29">
        <v>0</v>
      </c>
      <c r="L211" s="29">
        <v>0</v>
      </c>
      <c r="M211" s="12">
        <v>0</v>
      </c>
      <c r="N211" s="12">
        <v>0</v>
      </c>
      <c r="O211" s="12">
        <v>0</v>
      </c>
      <c r="P211" s="12">
        <v>0</v>
      </c>
      <c r="Q211" s="29">
        <v>0</v>
      </c>
      <c r="R211" s="162" t="s">
        <v>8</v>
      </c>
      <c r="S211" s="13" t="s">
        <v>119</v>
      </c>
      <c r="T211" s="29">
        <v>0</v>
      </c>
      <c r="U211" s="12">
        <v>0</v>
      </c>
      <c r="V211" s="12">
        <v>0</v>
      </c>
      <c r="W211" s="12">
        <v>0</v>
      </c>
      <c r="X211" s="29">
        <v>0</v>
      </c>
      <c r="Y211" s="12">
        <v>0</v>
      </c>
      <c r="Z211" s="12">
        <v>0</v>
      </c>
      <c r="AA211" s="29">
        <v>0</v>
      </c>
      <c r="AB211" s="12">
        <v>0</v>
      </c>
      <c r="AC211" s="12">
        <v>0</v>
      </c>
      <c r="AD211" s="162" t="s">
        <v>8</v>
      </c>
      <c r="AE211" s="13" t="s">
        <v>119</v>
      </c>
      <c r="AF211" s="12">
        <v>0</v>
      </c>
      <c r="AG211" s="12">
        <v>0</v>
      </c>
      <c r="AH211" s="12">
        <v>0</v>
      </c>
      <c r="AI211" s="12">
        <v>0</v>
      </c>
      <c r="AJ211" s="12">
        <v>0</v>
      </c>
      <c r="AK211" s="12">
        <v>0</v>
      </c>
      <c r="AL211" s="12">
        <v>0</v>
      </c>
      <c r="AM211" s="12">
        <v>0</v>
      </c>
      <c r="AN211" s="135"/>
      <c r="AO211" s="138" t="s">
        <v>8</v>
      </c>
      <c r="AP211" s="138" t="s">
        <v>4356</v>
      </c>
      <c r="AQ211" s="139">
        <v>0</v>
      </c>
    </row>
    <row r="212" spans="1:43">
      <c r="A212" s="162"/>
      <c r="B212" s="13" t="s">
        <v>120</v>
      </c>
      <c r="C212" s="12">
        <v>455</v>
      </c>
      <c r="D212" s="12">
        <v>243</v>
      </c>
      <c r="E212" s="12">
        <v>1751</v>
      </c>
      <c r="F212" s="12">
        <v>882</v>
      </c>
      <c r="G212" s="12">
        <v>2165</v>
      </c>
      <c r="H212" s="12">
        <v>1126</v>
      </c>
      <c r="I212" s="12">
        <v>2554</v>
      </c>
      <c r="J212" s="12">
        <v>1277</v>
      </c>
      <c r="K212" s="29">
        <v>6925</v>
      </c>
      <c r="L212" s="29">
        <v>3528</v>
      </c>
      <c r="M212" s="12">
        <v>13</v>
      </c>
      <c r="N212" s="12">
        <v>55</v>
      </c>
      <c r="O212" s="12">
        <v>63</v>
      </c>
      <c r="P212" s="12">
        <v>71</v>
      </c>
      <c r="Q212" s="29">
        <v>202</v>
      </c>
      <c r="R212" s="162"/>
      <c r="S212" s="13" t="s">
        <v>120</v>
      </c>
      <c r="T212" s="29">
        <v>196</v>
      </c>
      <c r="U212" s="12">
        <v>190</v>
      </c>
      <c r="V212" s="12">
        <v>166</v>
      </c>
      <c r="W212" s="12">
        <v>1</v>
      </c>
      <c r="X212" s="29">
        <v>207</v>
      </c>
      <c r="Y212" s="12">
        <v>195</v>
      </c>
      <c r="Z212" s="12">
        <v>27</v>
      </c>
      <c r="AA212" s="29">
        <v>47</v>
      </c>
      <c r="AB212" s="12">
        <v>27</v>
      </c>
      <c r="AC212" s="12">
        <v>58</v>
      </c>
      <c r="AD212" s="162"/>
      <c r="AE212" s="13" t="s">
        <v>120</v>
      </c>
      <c r="AF212" s="12">
        <v>3057</v>
      </c>
      <c r="AG212" s="12">
        <v>799</v>
      </c>
      <c r="AH212" s="12">
        <v>1089</v>
      </c>
      <c r="AI212" s="12">
        <v>391</v>
      </c>
      <c r="AJ212" s="12">
        <v>200</v>
      </c>
      <c r="AK212" s="12">
        <v>215</v>
      </c>
      <c r="AL212" s="12">
        <v>191</v>
      </c>
      <c r="AM212" s="12">
        <v>177</v>
      </c>
      <c r="AN212" s="135"/>
      <c r="AO212" s="138" t="s">
        <v>8</v>
      </c>
      <c r="AP212" s="138" t="s">
        <v>4357</v>
      </c>
      <c r="AQ212" s="139">
        <v>5235</v>
      </c>
    </row>
    <row r="213" spans="1:43">
      <c r="A213" s="162"/>
      <c r="B213" s="34" t="s">
        <v>102</v>
      </c>
      <c r="C213" s="35">
        <v>455</v>
      </c>
      <c r="D213" s="35">
        <v>243</v>
      </c>
      <c r="E213" s="35">
        <v>1751</v>
      </c>
      <c r="F213" s="35">
        <v>882</v>
      </c>
      <c r="G213" s="35">
        <v>2165</v>
      </c>
      <c r="H213" s="35">
        <v>1126</v>
      </c>
      <c r="I213" s="35">
        <v>2554</v>
      </c>
      <c r="J213" s="35">
        <v>1277</v>
      </c>
      <c r="K213" s="35">
        <v>6925</v>
      </c>
      <c r="L213" s="35">
        <v>3528</v>
      </c>
      <c r="M213" s="35">
        <v>13</v>
      </c>
      <c r="N213" s="35">
        <v>55</v>
      </c>
      <c r="O213" s="35">
        <v>63</v>
      </c>
      <c r="P213" s="35">
        <v>71</v>
      </c>
      <c r="Q213" s="35">
        <v>202</v>
      </c>
      <c r="R213" s="162"/>
      <c r="S213" s="34" t="s">
        <v>102</v>
      </c>
      <c r="T213" s="35">
        <v>196</v>
      </c>
      <c r="U213" s="35">
        <v>190</v>
      </c>
      <c r="V213" s="35">
        <v>166</v>
      </c>
      <c r="W213" s="35">
        <v>1</v>
      </c>
      <c r="X213" s="35">
        <v>207</v>
      </c>
      <c r="Y213" s="35">
        <v>195</v>
      </c>
      <c r="Z213" s="35">
        <v>27</v>
      </c>
      <c r="AA213" s="35">
        <v>47</v>
      </c>
      <c r="AB213" s="35">
        <v>27</v>
      </c>
      <c r="AC213" s="35">
        <v>58</v>
      </c>
      <c r="AD213" s="162"/>
      <c r="AE213" s="34" t="s">
        <v>102</v>
      </c>
      <c r="AF213" s="35">
        <v>3057</v>
      </c>
      <c r="AG213" s="35">
        <v>799</v>
      </c>
      <c r="AH213" s="35">
        <v>1089</v>
      </c>
      <c r="AI213" s="35">
        <v>391</v>
      </c>
      <c r="AJ213" s="35">
        <v>200</v>
      </c>
      <c r="AK213" s="35">
        <v>215</v>
      </c>
      <c r="AL213" s="35">
        <v>191</v>
      </c>
      <c r="AM213" s="35">
        <v>177</v>
      </c>
      <c r="AN213" s="135"/>
      <c r="AO213" s="138" t="s">
        <v>8</v>
      </c>
      <c r="AP213" s="138" t="s">
        <v>4358</v>
      </c>
      <c r="AQ213" s="139">
        <v>5235</v>
      </c>
    </row>
    <row r="214" spans="1:43">
      <c r="A214" s="162" t="s">
        <v>9</v>
      </c>
      <c r="B214" s="13" t="s">
        <v>119</v>
      </c>
      <c r="C214" s="12">
        <v>7</v>
      </c>
      <c r="D214" s="12">
        <v>5</v>
      </c>
      <c r="E214" s="12">
        <v>556</v>
      </c>
      <c r="F214" s="12">
        <v>280</v>
      </c>
      <c r="G214" s="12">
        <v>1010</v>
      </c>
      <c r="H214" s="12">
        <v>528</v>
      </c>
      <c r="I214" s="12">
        <v>1828</v>
      </c>
      <c r="J214" s="12">
        <v>950</v>
      </c>
      <c r="K214" s="29">
        <v>3401</v>
      </c>
      <c r="L214" s="29">
        <v>1763</v>
      </c>
      <c r="M214" s="12">
        <v>2</v>
      </c>
      <c r="N214" s="12">
        <v>22</v>
      </c>
      <c r="O214" s="12">
        <v>35</v>
      </c>
      <c r="P214" s="12">
        <v>53</v>
      </c>
      <c r="Q214" s="29">
        <v>112</v>
      </c>
      <c r="R214" s="162" t="s">
        <v>9</v>
      </c>
      <c r="S214" s="13" t="s">
        <v>119</v>
      </c>
      <c r="T214" s="29">
        <v>87</v>
      </c>
      <c r="U214" s="12">
        <v>87</v>
      </c>
      <c r="V214" s="12">
        <v>14</v>
      </c>
      <c r="W214" s="12">
        <v>3</v>
      </c>
      <c r="X214" s="29">
        <v>97</v>
      </c>
      <c r="Y214" s="12">
        <v>88</v>
      </c>
      <c r="Z214" s="12">
        <v>24</v>
      </c>
      <c r="AA214" s="29">
        <v>18</v>
      </c>
      <c r="AB214" s="12">
        <v>9</v>
      </c>
      <c r="AC214" s="12">
        <v>50</v>
      </c>
      <c r="AD214" s="162" t="s">
        <v>9</v>
      </c>
      <c r="AE214" s="13" t="s">
        <v>119</v>
      </c>
      <c r="AF214" s="12">
        <v>1282</v>
      </c>
      <c r="AG214" s="12">
        <v>200</v>
      </c>
      <c r="AH214" s="12">
        <v>617</v>
      </c>
      <c r="AI214" s="12">
        <v>182</v>
      </c>
      <c r="AJ214" s="12">
        <v>63</v>
      </c>
      <c r="AK214" s="12">
        <v>103</v>
      </c>
      <c r="AL214" s="12">
        <v>88</v>
      </c>
      <c r="AM214" s="12">
        <v>79</v>
      </c>
      <c r="AN214" s="135"/>
      <c r="AO214" s="138" t="s">
        <v>9</v>
      </c>
      <c r="AP214" s="138" t="s">
        <v>4359</v>
      </c>
      <c r="AQ214" s="139">
        <v>2516</v>
      </c>
    </row>
    <row r="215" spans="1:43">
      <c r="A215" s="162"/>
      <c r="B215" s="13" t="s">
        <v>120</v>
      </c>
      <c r="C215" s="12">
        <v>0</v>
      </c>
      <c r="D215" s="12">
        <v>0</v>
      </c>
      <c r="E215" s="12">
        <v>0</v>
      </c>
      <c r="F215" s="12">
        <v>0</v>
      </c>
      <c r="G215" s="12">
        <v>0</v>
      </c>
      <c r="H215" s="12">
        <v>0</v>
      </c>
      <c r="I215" s="12">
        <v>0</v>
      </c>
      <c r="J215" s="12">
        <v>0</v>
      </c>
      <c r="K215" s="29">
        <v>0</v>
      </c>
      <c r="L215" s="29">
        <v>0</v>
      </c>
      <c r="M215" s="12">
        <v>0</v>
      </c>
      <c r="N215" s="12">
        <v>0</v>
      </c>
      <c r="O215" s="12">
        <v>0</v>
      </c>
      <c r="P215" s="12">
        <v>0</v>
      </c>
      <c r="Q215" s="29">
        <v>0</v>
      </c>
      <c r="R215" s="162"/>
      <c r="S215" s="13" t="s">
        <v>120</v>
      </c>
      <c r="T215" s="29">
        <v>0</v>
      </c>
      <c r="U215" s="12">
        <v>0</v>
      </c>
      <c r="V215" s="12">
        <v>0</v>
      </c>
      <c r="W215" s="12">
        <v>0</v>
      </c>
      <c r="X215" s="29">
        <v>0</v>
      </c>
      <c r="Y215" s="12">
        <v>0</v>
      </c>
      <c r="Z215" s="12">
        <v>0</v>
      </c>
      <c r="AA215" s="29">
        <v>0</v>
      </c>
      <c r="AB215" s="12">
        <v>0</v>
      </c>
      <c r="AC215" s="12">
        <v>0</v>
      </c>
      <c r="AD215" s="162"/>
      <c r="AE215" s="13" t="s">
        <v>120</v>
      </c>
      <c r="AF215" s="12">
        <v>0</v>
      </c>
      <c r="AG215" s="12">
        <v>0</v>
      </c>
      <c r="AH215" s="12">
        <v>0</v>
      </c>
      <c r="AI215" s="12">
        <v>0</v>
      </c>
      <c r="AJ215" s="12">
        <v>0</v>
      </c>
      <c r="AK215" s="12">
        <v>0</v>
      </c>
      <c r="AL215" s="12">
        <v>0</v>
      </c>
      <c r="AM215" s="12">
        <v>0</v>
      </c>
      <c r="AN215" s="135"/>
      <c r="AO215" s="138" t="s">
        <v>9</v>
      </c>
      <c r="AP215" s="138" t="s">
        <v>4360</v>
      </c>
      <c r="AQ215" s="139">
        <v>0</v>
      </c>
    </row>
    <row r="216" spans="1:43">
      <c r="A216" s="162"/>
      <c r="B216" s="34" t="s">
        <v>102</v>
      </c>
      <c r="C216" s="35">
        <v>7</v>
      </c>
      <c r="D216" s="35">
        <v>5</v>
      </c>
      <c r="E216" s="35">
        <v>556</v>
      </c>
      <c r="F216" s="35">
        <v>280</v>
      </c>
      <c r="G216" s="35">
        <v>1010</v>
      </c>
      <c r="H216" s="35">
        <v>528</v>
      </c>
      <c r="I216" s="35">
        <v>1828</v>
      </c>
      <c r="J216" s="35">
        <v>950</v>
      </c>
      <c r="K216" s="35">
        <v>3401</v>
      </c>
      <c r="L216" s="35">
        <v>1763</v>
      </c>
      <c r="M216" s="35">
        <v>2</v>
      </c>
      <c r="N216" s="35">
        <v>22</v>
      </c>
      <c r="O216" s="35">
        <v>35</v>
      </c>
      <c r="P216" s="35">
        <v>53</v>
      </c>
      <c r="Q216" s="35">
        <v>112</v>
      </c>
      <c r="R216" s="162"/>
      <c r="S216" s="34" t="s">
        <v>102</v>
      </c>
      <c r="T216" s="35">
        <v>87</v>
      </c>
      <c r="U216" s="35">
        <v>87</v>
      </c>
      <c r="V216" s="35">
        <v>14</v>
      </c>
      <c r="W216" s="35">
        <v>3</v>
      </c>
      <c r="X216" s="35">
        <v>97</v>
      </c>
      <c r="Y216" s="35">
        <v>88</v>
      </c>
      <c r="Z216" s="35">
        <v>24</v>
      </c>
      <c r="AA216" s="35">
        <v>18</v>
      </c>
      <c r="AB216" s="35">
        <v>9</v>
      </c>
      <c r="AC216" s="35">
        <v>50</v>
      </c>
      <c r="AD216" s="162"/>
      <c r="AE216" s="34" t="s">
        <v>102</v>
      </c>
      <c r="AF216" s="35">
        <v>1282</v>
      </c>
      <c r="AG216" s="35">
        <v>200</v>
      </c>
      <c r="AH216" s="35">
        <v>617</v>
      </c>
      <c r="AI216" s="35">
        <v>182</v>
      </c>
      <c r="AJ216" s="35">
        <v>63</v>
      </c>
      <c r="AK216" s="35">
        <v>103</v>
      </c>
      <c r="AL216" s="35">
        <v>88</v>
      </c>
      <c r="AM216" s="35">
        <v>79</v>
      </c>
      <c r="AN216" s="135"/>
      <c r="AO216" s="138" t="s">
        <v>9</v>
      </c>
      <c r="AP216" s="138" t="s">
        <v>4361</v>
      </c>
      <c r="AQ216" s="139">
        <v>2516</v>
      </c>
    </row>
    <row r="217" spans="1:43">
      <c r="A217" s="163" t="s">
        <v>446</v>
      </c>
      <c r="B217" s="163"/>
      <c r="C217" s="163"/>
      <c r="D217" s="163"/>
      <c r="E217" s="163"/>
      <c r="F217" s="163"/>
      <c r="G217" s="163"/>
      <c r="H217" s="163"/>
      <c r="I217" s="163"/>
      <c r="J217" s="163"/>
      <c r="K217" s="163"/>
      <c r="L217" s="163"/>
      <c r="M217" s="163"/>
      <c r="N217" s="163"/>
      <c r="O217" s="163"/>
      <c r="P217" s="163"/>
      <c r="Q217" s="163"/>
      <c r="R217" s="185" t="s">
        <v>447</v>
      </c>
      <c r="S217" s="185"/>
      <c r="T217" s="185"/>
      <c r="U217" s="185"/>
      <c r="V217" s="185"/>
      <c r="W217" s="185"/>
      <c r="X217" s="185"/>
      <c r="Y217" s="185"/>
      <c r="Z217" s="185"/>
      <c r="AA217" s="185"/>
      <c r="AB217" s="185"/>
      <c r="AC217" s="185"/>
      <c r="AD217" s="185" t="s">
        <v>448</v>
      </c>
      <c r="AE217" s="185"/>
      <c r="AF217" s="185"/>
      <c r="AG217" s="185"/>
      <c r="AH217" s="185"/>
      <c r="AI217" s="185"/>
      <c r="AJ217" s="185"/>
      <c r="AK217" s="185"/>
      <c r="AL217" s="185"/>
      <c r="AM217" s="185"/>
      <c r="AN217" s="135"/>
      <c r="AO217" s="138" t="s">
        <v>446</v>
      </c>
      <c r="AP217" s="138" t="s">
        <v>446</v>
      </c>
      <c r="AQ217" s="139">
        <v>0</v>
      </c>
    </row>
    <row r="218" spans="1:43">
      <c r="A218" s="163" t="s">
        <v>4174</v>
      </c>
      <c r="B218" s="163"/>
      <c r="C218" s="163"/>
      <c r="D218" s="163"/>
      <c r="E218" s="163"/>
      <c r="F218" s="163"/>
      <c r="G218" s="163"/>
      <c r="H218" s="163"/>
      <c r="I218" s="163"/>
      <c r="J218" s="163"/>
      <c r="K218" s="163"/>
      <c r="L218" s="163"/>
      <c r="M218" s="163"/>
      <c r="N218" s="163"/>
      <c r="O218" s="163"/>
      <c r="P218" s="163"/>
      <c r="Q218" s="163"/>
      <c r="R218" s="185" t="s">
        <v>4174</v>
      </c>
      <c r="S218" s="185"/>
      <c r="T218" s="185"/>
      <c r="U218" s="185"/>
      <c r="V218" s="185"/>
      <c r="W218" s="185"/>
      <c r="X218" s="185"/>
      <c r="Y218" s="185"/>
      <c r="Z218" s="185"/>
      <c r="AA218" s="185"/>
      <c r="AB218" s="185"/>
      <c r="AC218" s="185"/>
      <c r="AD218" s="185" t="s">
        <v>4174</v>
      </c>
      <c r="AE218" s="185"/>
      <c r="AF218" s="185"/>
      <c r="AG218" s="185"/>
      <c r="AH218" s="185"/>
      <c r="AI218" s="185"/>
      <c r="AJ218" s="185"/>
      <c r="AK218" s="185"/>
      <c r="AL218" s="185"/>
      <c r="AM218" s="185"/>
      <c r="AN218" s="135"/>
      <c r="AO218" s="138" t="s">
        <v>4174</v>
      </c>
      <c r="AP218" s="138" t="s">
        <v>4174</v>
      </c>
      <c r="AQ218" s="139">
        <v>0</v>
      </c>
    </row>
    <row r="219" spans="1:43" ht="28.9" customHeight="1">
      <c r="A219" s="164" t="s">
        <v>2</v>
      </c>
      <c r="B219" s="164" t="s">
        <v>113</v>
      </c>
      <c r="C219" s="187" t="s">
        <v>281</v>
      </c>
      <c r="D219" s="187"/>
      <c r="E219" s="185" t="s">
        <v>52</v>
      </c>
      <c r="F219" s="185"/>
      <c r="G219" s="185" t="s">
        <v>53</v>
      </c>
      <c r="H219" s="185"/>
      <c r="I219" s="185" t="s">
        <v>54</v>
      </c>
      <c r="J219" s="185"/>
      <c r="K219" s="185" t="s">
        <v>56</v>
      </c>
      <c r="L219" s="185"/>
      <c r="M219" s="185" t="s">
        <v>164</v>
      </c>
      <c r="N219" s="185"/>
      <c r="O219" s="185"/>
      <c r="P219" s="185"/>
      <c r="Q219" s="185"/>
      <c r="R219" s="164" t="s">
        <v>2</v>
      </c>
      <c r="S219" s="190" t="s">
        <v>113</v>
      </c>
      <c r="T219" s="186" t="s">
        <v>165</v>
      </c>
      <c r="U219" s="186"/>
      <c r="V219" s="186"/>
      <c r="W219" s="186"/>
      <c r="X219" s="186" t="s">
        <v>166</v>
      </c>
      <c r="Y219" s="186"/>
      <c r="Z219" s="186"/>
      <c r="AA219" s="189" t="s">
        <v>167</v>
      </c>
      <c r="AB219" s="189"/>
      <c r="AC219" s="189" t="s">
        <v>168</v>
      </c>
      <c r="AD219" s="164" t="s">
        <v>2</v>
      </c>
      <c r="AE219" s="164" t="s">
        <v>113</v>
      </c>
      <c r="AF219" s="188" t="s">
        <v>169</v>
      </c>
      <c r="AG219" s="188"/>
      <c r="AH219" s="188"/>
      <c r="AI219" s="188"/>
      <c r="AJ219" s="188"/>
      <c r="AK219" s="188"/>
      <c r="AL219" s="188"/>
      <c r="AM219" s="188"/>
      <c r="AN219" s="135"/>
      <c r="AO219" s="138" t="s">
        <v>2</v>
      </c>
      <c r="AP219" s="138" t="s">
        <v>4244</v>
      </c>
      <c r="AQ219" s="139" t="e">
        <v>#VALUE!</v>
      </c>
    </row>
    <row r="220" spans="1:43" ht="24">
      <c r="A220" s="164"/>
      <c r="B220" s="164"/>
      <c r="C220" s="14" t="s">
        <v>170</v>
      </c>
      <c r="D220" s="14" t="s">
        <v>57</v>
      </c>
      <c r="E220" s="14" t="s">
        <v>170</v>
      </c>
      <c r="F220" s="14" t="s">
        <v>57</v>
      </c>
      <c r="G220" s="14" t="s">
        <v>170</v>
      </c>
      <c r="H220" s="14" t="s">
        <v>57</v>
      </c>
      <c r="I220" s="14" t="s">
        <v>170</v>
      </c>
      <c r="J220" s="14" t="s">
        <v>57</v>
      </c>
      <c r="K220" s="14" t="s">
        <v>170</v>
      </c>
      <c r="L220" s="14" t="s">
        <v>57</v>
      </c>
      <c r="M220" s="14" t="s">
        <v>282</v>
      </c>
      <c r="N220" s="14" t="s">
        <v>52</v>
      </c>
      <c r="O220" s="14" t="s">
        <v>53</v>
      </c>
      <c r="P220" s="14" t="s">
        <v>54</v>
      </c>
      <c r="Q220" s="14" t="s">
        <v>56</v>
      </c>
      <c r="R220" s="164"/>
      <c r="S220" s="190"/>
      <c r="T220" s="32" t="s">
        <v>171</v>
      </c>
      <c r="U220" s="31" t="s">
        <v>279</v>
      </c>
      <c r="V220" s="31" t="s">
        <v>172</v>
      </c>
      <c r="W220" s="31" t="s">
        <v>173</v>
      </c>
      <c r="X220" s="32" t="s">
        <v>56</v>
      </c>
      <c r="Y220" s="32" t="s">
        <v>174</v>
      </c>
      <c r="Z220" s="32" t="s">
        <v>280</v>
      </c>
      <c r="AA220" s="20" t="s">
        <v>56</v>
      </c>
      <c r="AB220" s="32" t="s">
        <v>174</v>
      </c>
      <c r="AC220" s="189"/>
      <c r="AD220" s="164"/>
      <c r="AE220" s="164"/>
      <c r="AF220" s="14" t="s">
        <v>49</v>
      </c>
      <c r="AG220" s="14" t="s">
        <v>50</v>
      </c>
      <c r="AH220" s="14" t="s">
        <v>344</v>
      </c>
      <c r="AI220" s="14" t="s">
        <v>51</v>
      </c>
      <c r="AJ220" s="14" t="s">
        <v>175</v>
      </c>
      <c r="AK220" s="14" t="s">
        <v>176</v>
      </c>
      <c r="AL220" s="14" t="s">
        <v>283</v>
      </c>
      <c r="AM220" s="14" t="s">
        <v>284</v>
      </c>
      <c r="AN220" s="135"/>
      <c r="AO220" s="138" t="s">
        <v>2</v>
      </c>
      <c r="AP220" s="138" t="s">
        <v>2</v>
      </c>
      <c r="AQ220" s="139" t="e">
        <v>#VALUE!</v>
      </c>
    </row>
    <row r="221" spans="1:43">
      <c r="A221" s="11" t="s">
        <v>129</v>
      </c>
      <c r="B221" s="13"/>
      <c r="C221" s="30"/>
      <c r="D221" s="17"/>
      <c r="E221" s="30"/>
      <c r="F221" s="30"/>
      <c r="G221" s="30"/>
      <c r="H221" s="30"/>
      <c r="I221" s="30"/>
      <c r="J221" s="30"/>
      <c r="K221" s="11"/>
      <c r="L221" s="11"/>
      <c r="M221" s="13"/>
      <c r="N221" s="13"/>
      <c r="O221" s="30"/>
      <c r="P221" s="30"/>
      <c r="Q221" s="11"/>
      <c r="R221" s="11" t="s">
        <v>129</v>
      </c>
      <c r="S221" s="33"/>
      <c r="T221" s="23"/>
      <c r="U221" s="23"/>
      <c r="V221" s="33"/>
      <c r="W221" s="27"/>
      <c r="X221" s="26"/>
      <c r="Y221" s="23"/>
      <c r="Z221" s="23"/>
      <c r="AA221" s="26"/>
      <c r="AB221" s="23"/>
      <c r="AC221" s="26"/>
      <c r="AD221" s="11" t="s">
        <v>129</v>
      </c>
      <c r="AE221" s="13"/>
      <c r="AF221" s="30"/>
      <c r="AG221" s="13"/>
      <c r="AH221" s="17"/>
      <c r="AI221" s="30"/>
      <c r="AJ221" s="30"/>
      <c r="AK221" s="30"/>
      <c r="AL221" s="30"/>
      <c r="AM221" s="30"/>
      <c r="AN221" s="135"/>
      <c r="AO221" s="138" t="s">
        <v>129</v>
      </c>
      <c r="AP221" s="138" t="s">
        <v>129</v>
      </c>
      <c r="AQ221" s="139">
        <v>0</v>
      </c>
    </row>
    <row r="222" spans="1:43">
      <c r="A222" s="162" t="s">
        <v>18</v>
      </c>
      <c r="B222" s="13" t="s">
        <v>119</v>
      </c>
      <c r="C222" s="12">
        <v>0</v>
      </c>
      <c r="D222" s="12">
        <v>0</v>
      </c>
      <c r="E222" s="12">
        <v>39</v>
      </c>
      <c r="F222" s="12">
        <v>27</v>
      </c>
      <c r="G222" s="12">
        <v>67</v>
      </c>
      <c r="H222" s="12">
        <v>36</v>
      </c>
      <c r="I222" s="12">
        <v>84</v>
      </c>
      <c r="J222" s="12">
        <v>44</v>
      </c>
      <c r="K222" s="29">
        <v>190</v>
      </c>
      <c r="L222" s="29">
        <v>107</v>
      </c>
      <c r="M222" s="12">
        <v>0</v>
      </c>
      <c r="N222" s="12">
        <v>1</v>
      </c>
      <c r="O222" s="12">
        <v>3</v>
      </c>
      <c r="P222" s="12">
        <v>3</v>
      </c>
      <c r="Q222" s="29">
        <v>7</v>
      </c>
      <c r="R222" s="162" t="s">
        <v>18</v>
      </c>
      <c r="S222" s="13" t="s">
        <v>119</v>
      </c>
      <c r="T222" s="29">
        <v>4</v>
      </c>
      <c r="U222" s="12">
        <v>3</v>
      </c>
      <c r="V222" s="12">
        <v>2</v>
      </c>
      <c r="W222" s="12">
        <v>0</v>
      </c>
      <c r="X222" s="29">
        <v>5</v>
      </c>
      <c r="Y222" s="12">
        <v>4</v>
      </c>
      <c r="Z222" s="12">
        <v>2</v>
      </c>
      <c r="AA222" s="29">
        <v>0</v>
      </c>
      <c r="AB222" s="12">
        <v>0</v>
      </c>
      <c r="AC222" s="12">
        <v>3</v>
      </c>
      <c r="AD222" s="162" t="s">
        <v>18</v>
      </c>
      <c r="AE222" s="13" t="s">
        <v>119</v>
      </c>
      <c r="AF222" s="12">
        <v>50</v>
      </c>
      <c r="AG222" s="12">
        <v>5</v>
      </c>
      <c r="AH222" s="12">
        <v>44</v>
      </c>
      <c r="AI222" s="12">
        <v>0</v>
      </c>
      <c r="AJ222" s="12">
        <v>0</v>
      </c>
      <c r="AK222" s="12">
        <v>6</v>
      </c>
      <c r="AL222" s="12">
        <v>2</v>
      </c>
      <c r="AM222" s="12">
        <v>2</v>
      </c>
      <c r="AN222" s="135"/>
      <c r="AO222" s="138" t="s">
        <v>18</v>
      </c>
      <c r="AP222" s="138" t="s">
        <v>4362</v>
      </c>
      <c r="AQ222" s="139">
        <v>138</v>
      </c>
    </row>
    <row r="223" spans="1:43">
      <c r="A223" s="162"/>
      <c r="B223" s="13" t="s">
        <v>120</v>
      </c>
      <c r="C223" s="12">
        <v>0</v>
      </c>
      <c r="D223" s="12">
        <v>0</v>
      </c>
      <c r="E223" s="12">
        <v>0</v>
      </c>
      <c r="F223" s="12">
        <v>0</v>
      </c>
      <c r="G223" s="12">
        <v>0</v>
      </c>
      <c r="H223" s="12">
        <v>0</v>
      </c>
      <c r="I223" s="12">
        <v>0</v>
      </c>
      <c r="J223" s="12">
        <v>0</v>
      </c>
      <c r="K223" s="29">
        <v>0</v>
      </c>
      <c r="L223" s="29">
        <v>0</v>
      </c>
      <c r="M223" s="12">
        <v>0</v>
      </c>
      <c r="N223" s="12">
        <v>0</v>
      </c>
      <c r="O223" s="12">
        <v>0</v>
      </c>
      <c r="P223" s="12">
        <v>0</v>
      </c>
      <c r="Q223" s="29">
        <v>0</v>
      </c>
      <c r="R223" s="162"/>
      <c r="S223" s="13" t="s">
        <v>120</v>
      </c>
      <c r="T223" s="29">
        <v>0</v>
      </c>
      <c r="U223" s="12">
        <v>0</v>
      </c>
      <c r="V223" s="12">
        <v>0</v>
      </c>
      <c r="W223" s="12">
        <v>0</v>
      </c>
      <c r="X223" s="29">
        <v>0</v>
      </c>
      <c r="Y223" s="12">
        <v>0</v>
      </c>
      <c r="Z223" s="12">
        <v>0</v>
      </c>
      <c r="AA223" s="29">
        <v>0</v>
      </c>
      <c r="AB223" s="12">
        <v>0</v>
      </c>
      <c r="AC223" s="12">
        <v>0</v>
      </c>
      <c r="AD223" s="162"/>
      <c r="AE223" s="13" t="s">
        <v>120</v>
      </c>
      <c r="AF223" s="12">
        <v>0</v>
      </c>
      <c r="AG223" s="12">
        <v>0</v>
      </c>
      <c r="AH223" s="12">
        <v>0</v>
      </c>
      <c r="AI223" s="12">
        <v>0</v>
      </c>
      <c r="AJ223" s="12">
        <v>0</v>
      </c>
      <c r="AK223" s="12">
        <v>0</v>
      </c>
      <c r="AL223" s="12">
        <v>0</v>
      </c>
      <c r="AM223" s="12">
        <v>0</v>
      </c>
      <c r="AN223" s="135"/>
      <c r="AO223" s="138" t="s">
        <v>18</v>
      </c>
      <c r="AP223" s="138" t="s">
        <v>4363</v>
      </c>
      <c r="AQ223" s="139">
        <v>0</v>
      </c>
    </row>
    <row r="224" spans="1:43">
      <c r="A224" s="162"/>
      <c r="B224" s="34" t="s">
        <v>102</v>
      </c>
      <c r="C224" s="35">
        <v>0</v>
      </c>
      <c r="D224" s="35">
        <v>0</v>
      </c>
      <c r="E224" s="35">
        <v>39</v>
      </c>
      <c r="F224" s="35">
        <v>27</v>
      </c>
      <c r="G224" s="35">
        <v>67</v>
      </c>
      <c r="H224" s="35">
        <v>36</v>
      </c>
      <c r="I224" s="35">
        <v>84</v>
      </c>
      <c r="J224" s="35">
        <v>44</v>
      </c>
      <c r="K224" s="35">
        <v>190</v>
      </c>
      <c r="L224" s="35">
        <v>107</v>
      </c>
      <c r="M224" s="35">
        <v>0</v>
      </c>
      <c r="N224" s="35">
        <v>1</v>
      </c>
      <c r="O224" s="35">
        <v>3</v>
      </c>
      <c r="P224" s="35">
        <v>3</v>
      </c>
      <c r="Q224" s="35">
        <v>7</v>
      </c>
      <c r="R224" s="162"/>
      <c r="S224" s="34" t="s">
        <v>102</v>
      </c>
      <c r="T224" s="35">
        <v>4</v>
      </c>
      <c r="U224" s="35">
        <v>3</v>
      </c>
      <c r="V224" s="35">
        <v>2</v>
      </c>
      <c r="W224" s="35">
        <v>0</v>
      </c>
      <c r="X224" s="35">
        <v>5</v>
      </c>
      <c r="Y224" s="35">
        <v>4</v>
      </c>
      <c r="Z224" s="35">
        <v>2</v>
      </c>
      <c r="AA224" s="35">
        <v>0</v>
      </c>
      <c r="AB224" s="35">
        <v>0</v>
      </c>
      <c r="AC224" s="35">
        <v>3</v>
      </c>
      <c r="AD224" s="162"/>
      <c r="AE224" s="34" t="s">
        <v>102</v>
      </c>
      <c r="AF224" s="35">
        <v>50</v>
      </c>
      <c r="AG224" s="35">
        <v>5</v>
      </c>
      <c r="AH224" s="35">
        <v>44</v>
      </c>
      <c r="AI224" s="35">
        <v>0</v>
      </c>
      <c r="AJ224" s="35">
        <v>0</v>
      </c>
      <c r="AK224" s="35">
        <v>6</v>
      </c>
      <c r="AL224" s="35">
        <v>2</v>
      </c>
      <c r="AM224" s="35">
        <v>2</v>
      </c>
      <c r="AN224" s="135"/>
      <c r="AO224" s="138" t="s">
        <v>18</v>
      </c>
      <c r="AP224" s="138" t="s">
        <v>4364</v>
      </c>
      <c r="AQ224" s="139">
        <v>138</v>
      </c>
    </row>
    <row r="225" spans="1:43">
      <c r="A225" s="162" t="s">
        <v>210</v>
      </c>
      <c r="B225" s="13" t="s">
        <v>119</v>
      </c>
      <c r="C225" s="12">
        <v>0</v>
      </c>
      <c r="D225" s="12">
        <v>0</v>
      </c>
      <c r="E225" s="12">
        <v>96</v>
      </c>
      <c r="F225" s="12">
        <v>55</v>
      </c>
      <c r="G225" s="12">
        <v>140</v>
      </c>
      <c r="H225" s="12">
        <v>76</v>
      </c>
      <c r="I225" s="12">
        <v>93</v>
      </c>
      <c r="J225" s="12">
        <v>45</v>
      </c>
      <c r="K225" s="29">
        <v>329</v>
      </c>
      <c r="L225" s="29">
        <v>176</v>
      </c>
      <c r="M225" s="12">
        <v>0</v>
      </c>
      <c r="N225" s="12">
        <v>3</v>
      </c>
      <c r="O225" s="12">
        <v>5</v>
      </c>
      <c r="P225" s="12">
        <v>3</v>
      </c>
      <c r="Q225" s="29">
        <v>11</v>
      </c>
      <c r="R225" s="162" t="s">
        <v>210</v>
      </c>
      <c r="S225" s="13" t="s">
        <v>119</v>
      </c>
      <c r="T225" s="29">
        <v>11</v>
      </c>
      <c r="U225" s="12">
        <v>11</v>
      </c>
      <c r="V225" s="12">
        <v>0</v>
      </c>
      <c r="W225" s="12">
        <v>0</v>
      </c>
      <c r="X225" s="29">
        <v>12</v>
      </c>
      <c r="Y225" s="12">
        <v>11</v>
      </c>
      <c r="Z225" s="12">
        <v>5</v>
      </c>
      <c r="AA225" s="29">
        <v>0</v>
      </c>
      <c r="AB225" s="12">
        <v>0</v>
      </c>
      <c r="AC225" s="12">
        <v>5</v>
      </c>
      <c r="AD225" s="162" t="s">
        <v>210</v>
      </c>
      <c r="AE225" s="13" t="s">
        <v>119</v>
      </c>
      <c r="AF225" s="12">
        <v>266</v>
      </c>
      <c r="AG225" s="12">
        <v>208</v>
      </c>
      <c r="AH225" s="12">
        <v>24</v>
      </c>
      <c r="AI225" s="12">
        <v>0</v>
      </c>
      <c r="AJ225" s="12">
        <v>7</v>
      </c>
      <c r="AK225" s="12">
        <v>10</v>
      </c>
      <c r="AL225" s="12">
        <v>9</v>
      </c>
      <c r="AM225" s="12">
        <v>9</v>
      </c>
      <c r="AN225" s="135"/>
      <c r="AO225" s="138" t="s">
        <v>210</v>
      </c>
      <c r="AP225" s="138" t="s">
        <v>4365</v>
      </c>
      <c r="AQ225" s="139">
        <v>314</v>
      </c>
    </row>
    <row r="226" spans="1:43">
      <c r="A226" s="162"/>
      <c r="B226" s="13" t="s">
        <v>120</v>
      </c>
      <c r="C226" s="12">
        <v>122</v>
      </c>
      <c r="D226" s="12">
        <v>64</v>
      </c>
      <c r="E226" s="12">
        <v>202</v>
      </c>
      <c r="F226" s="12">
        <v>105</v>
      </c>
      <c r="G226" s="12">
        <v>371</v>
      </c>
      <c r="H226" s="12">
        <v>184</v>
      </c>
      <c r="I226" s="12">
        <v>524</v>
      </c>
      <c r="J226" s="12">
        <v>254</v>
      </c>
      <c r="K226" s="29">
        <v>1219</v>
      </c>
      <c r="L226" s="29">
        <v>607</v>
      </c>
      <c r="M226" s="12">
        <v>3</v>
      </c>
      <c r="N226" s="12">
        <v>6</v>
      </c>
      <c r="O226" s="12">
        <v>9</v>
      </c>
      <c r="P226" s="12">
        <v>13</v>
      </c>
      <c r="Q226" s="29">
        <v>31</v>
      </c>
      <c r="R226" s="162"/>
      <c r="S226" s="13" t="s">
        <v>120</v>
      </c>
      <c r="T226" s="29">
        <v>34</v>
      </c>
      <c r="U226" s="12">
        <v>34</v>
      </c>
      <c r="V226" s="12">
        <v>9</v>
      </c>
      <c r="W226" s="12">
        <v>0</v>
      </c>
      <c r="X226" s="29">
        <v>42</v>
      </c>
      <c r="Y226" s="12">
        <v>41</v>
      </c>
      <c r="Z226" s="12">
        <v>10</v>
      </c>
      <c r="AA226" s="29">
        <v>5</v>
      </c>
      <c r="AB226" s="12">
        <v>2</v>
      </c>
      <c r="AC226" s="12">
        <v>10</v>
      </c>
      <c r="AD226" s="162"/>
      <c r="AE226" s="13" t="s">
        <v>120</v>
      </c>
      <c r="AF226" s="12">
        <v>771</v>
      </c>
      <c r="AG226" s="12">
        <v>374</v>
      </c>
      <c r="AH226" s="12">
        <v>94</v>
      </c>
      <c r="AI226" s="12">
        <v>38</v>
      </c>
      <c r="AJ226" s="12">
        <v>46</v>
      </c>
      <c r="AK226" s="12">
        <v>35</v>
      </c>
      <c r="AL226" s="12">
        <v>34</v>
      </c>
      <c r="AM226" s="12">
        <v>26</v>
      </c>
      <c r="AN226" s="135"/>
      <c r="AO226" s="138" t="s">
        <v>210</v>
      </c>
      <c r="AP226" s="138" t="s">
        <v>4366</v>
      </c>
      <c r="AQ226" s="139">
        <v>959</v>
      </c>
    </row>
    <row r="227" spans="1:43">
      <c r="A227" s="162"/>
      <c r="B227" s="34" t="s">
        <v>102</v>
      </c>
      <c r="C227" s="35">
        <v>122</v>
      </c>
      <c r="D227" s="35">
        <v>64</v>
      </c>
      <c r="E227" s="35">
        <v>298</v>
      </c>
      <c r="F227" s="35">
        <v>160</v>
      </c>
      <c r="G227" s="35">
        <v>511</v>
      </c>
      <c r="H227" s="35">
        <v>260</v>
      </c>
      <c r="I227" s="35">
        <v>617</v>
      </c>
      <c r="J227" s="35">
        <v>299</v>
      </c>
      <c r="K227" s="35">
        <v>1548</v>
      </c>
      <c r="L227" s="35">
        <v>783</v>
      </c>
      <c r="M227" s="35">
        <v>3</v>
      </c>
      <c r="N227" s="35">
        <v>9</v>
      </c>
      <c r="O227" s="35">
        <v>14</v>
      </c>
      <c r="P227" s="35">
        <v>16</v>
      </c>
      <c r="Q227" s="35">
        <v>42</v>
      </c>
      <c r="R227" s="162"/>
      <c r="S227" s="34" t="s">
        <v>102</v>
      </c>
      <c r="T227" s="35">
        <v>45</v>
      </c>
      <c r="U227" s="35">
        <v>45</v>
      </c>
      <c r="V227" s="35">
        <v>9</v>
      </c>
      <c r="W227" s="35">
        <v>0</v>
      </c>
      <c r="X227" s="35">
        <v>54</v>
      </c>
      <c r="Y227" s="35">
        <v>52</v>
      </c>
      <c r="Z227" s="35">
        <v>15</v>
      </c>
      <c r="AA227" s="35">
        <v>5</v>
      </c>
      <c r="AB227" s="35">
        <v>2</v>
      </c>
      <c r="AC227" s="35">
        <v>15</v>
      </c>
      <c r="AD227" s="162"/>
      <c r="AE227" s="34" t="s">
        <v>102</v>
      </c>
      <c r="AF227" s="35">
        <v>1037</v>
      </c>
      <c r="AG227" s="35">
        <v>582</v>
      </c>
      <c r="AH227" s="35">
        <v>118</v>
      </c>
      <c r="AI227" s="35">
        <v>38</v>
      </c>
      <c r="AJ227" s="35">
        <v>53</v>
      </c>
      <c r="AK227" s="35">
        <v>45</v>
      </c>
      <c r="AL227" s="35">
        <v>43</v>
      </c>
      <c r="AM227" s="35">
        <v>35</v>
      </c>
      <c r="AN227" s="135"/>
      <c r="AO227" s="138" t="s">
        <v>210</v>
      </c>
      <c r="AP227" s="138" t="s">
        <v>4367</v>
      </c>
      <c r="AQ227" s="139">
        <v>1273</v>
      </c>
    </row>
    <row r="228" spans="1:43">
      <c r="A228" s="162" t="s">
        <v>211</v>
      </c>
      <c r="B228" s="13" t="s">
        <v>119</v>
      </c>
      <c r="C228" s="12">
        <v>0</v>
      </c>
      <c r="D228" s="12">
        <v>0</v>
      </c>
      <c r="E228" s="12">
        <v>12</v>
      </c>
      <c r="F228" s="12">
        <v>7</v>
      </c>
      <c r="G228" s="12">
        <v>71</v>
      </c>
      <c r="H228" s="12">
        <v>38</v>
      </c>
      <c r="I228" s="12">
        <v>156</v>
      </c>
      <c r="J228" s="12">
        <v>89</v>
      </c>
      <c r="K228" s="29">
        <v>239</v>
      </c>
      <c r="L228" s="29">
        <v>134</v>
      </c>
      <c r="M228" s="12">
        <v>0</v>
      </c>
      <c r="N228" s="12">
        <v>1</v>
      </c>
      <c r="O228" s="12">
        <v>2</v>
      </c>
      <c r="P228" s="12">
        <v>4</v>
      </c>
      <c r="Q228" s="29">
        <v>7</v>
      </c>
      <c r="R228" s="162" t="s">
        <v>211</v>
      </c>
      <c r="S228" s="13" t="s">
        <v>119</v>
      </c>
      <c r="T228" s="29">
        <v>8</v>
      </c>
      <c r="U228" s="12">
        <v>8</v>
      </c>
      <c r="V228" s="12">
        <v>0</v>
      </c>
      <c r="W228" s="12">
        <v>0</v>
      </c>
      <c r="X228" s="29">
        <v>6</v>
      </c>
      <c r="Y228" s="12">
        <v>5</v>
      </c>
      <c r="Z228" s="12">
        <v>2</v>
      </c>
      <c r="AA228" s="29">
        <v>0</v>
      </c>
      <c r="AB228" s="12">
        <v>0</v>
      </c>
      <c r="AC228" s="12">
        <v>4</v>
      </c>
      <c r="AD228" s="162" t="s">
        <v>211</v>
      </c>
      <c r="AE228" s="13" t="s">
        <v>119</v>
      </c>
      <c r="AF228" s="12">
        <v>67</v>
      </c>
      <c r="AG228" s="12">
        <v>0</v>
      </c>
      <c r="AH228" s="12">
        <v>4</v>
      </c>
      <c r="AI228" s="12">
        <v>14</v>
      </c>
      <c r="AJ228" s="12">
        <v>3</v>
      </c>
      <c r="AK228" s="12">
        <v>6</v>
      </c>
      <c r="AL228" s="12">
        <v>6</v>
      </c>
      <c r="AM228" s="12">
        <v>5</v>
      </c>
      <c r="AN228" s="135"/>
      <c r="AO228" s="138" t="s">
        <v>211</v>
      </c>
      <c r="AP228" s="138" t="s">
        <v>4368</v>
      </c>
      <c r="AQ228" s="139">
        <v>75</v>
      </c>
    </row>
    <row r="229" spans="1:43">
      <c r="A229" s="162"/>
      <c r="B229" s="13" t="s">
        <v>120</v>
      </c>
      <c r="C229" s="12">
        <v>0</v>
      </c>
      <c r="D229" s="12">
        <v>0</v>
      </c>
      <c r="E229" s="12">
        <v>0</v>
      </c>
      <c r="F229" s="12">
        <v>0</v>
      </c>
      <c r="G229" s="12">
        <v>0</v>
      </c>
      <c r="H229" s="12">
        <v>0</v>
      </c>
      <c r="I229" s="12">
        <v>0</v>
      </c>
      <c r="J229" s="12">
        <v>0</v>
      </c>
      <c r="K229" s="29">
        <v>0</v>
      </c>
      <c r="L229" s="29">
        <v>0</v>
      </c>
      <c r="M229" s="12">
        <v>0</v>
      </c>
      <c r="N229" s="12">
        <v>0</v>
      </c>
      <c r="O229" s="12">
        <v>0</v>
      </c>
      <c r="P229" s="12">
        <v>0</v>
      </c>
      <c r="Q229" s="29">
        <v>0</v>
      </c>
      <c r="R229" s="162"/>
      <c r="S229" s="13" t="s">
        <v>120</v>
      </c>
      <c r="T229" s="29">
        <v>0</v>
      </c>
      <c r="U229" s="12">
        <v>0</v>
      </c>
      <c r="V229" s="12">
        <v>0</v>
      </c>
      <c r="W229" s="12">
        <v>0</v>
      </c>
      <c r="X229" s="29">
        <v>0</v>
      </c>
      <c r="Y229" s="12">
        <v>0</v>
      </c>
      <c r="Z229" s="12">
        <v>0</v>
      </c>
      <c r="AA229" s="29">
        <v>0</v>
      </c>
      <c r="AB229" s="12">
        <v>0</v>
      </c>
      <c r="AC229" s="12">
        <v>0</v>
      </c>
      <c r="AD229" s="162"/>
      <c r="AE229" s="13" t="s">
        <v>120</v>
      </c>
      <c r="AF229" s="12">
        <v>0</v>
      </c>
      <c r="AG229" s="12">
        <v>0</v>
      </c>
      <c r="AH229" s="12">
        <v>0</v>
      </c>
      <c r="AI229" s="12">
        <v>0</v>
      </c>
      <c r="AJ229" s="12">
        <v>0</v>
      </c>
      <c r="AK229" s="12">
        <v>0</v>
      </c>
      <c r="AL229" s="12">
        <v>0</v>
      </c>
      <c r="AM229" s="12">
        <v>0</v>
      </c>
      <c r="AN229" s="135"/>
      <c r="AO229" s="138" t="s">
        <v>211</v>
      </c>
      <c r="AP229" s="138" t="s">
        <v>4369</v>
      </c>
      <c r="AQ229" s="139">
        <v>0</v>
      </c>
    </row>
    <row r="230" spans="1:43">
      <c r="A230" s="162"/>
      <c r="B230" s="34" t="s">
        <v>102</v>
      </c>
      <c r="C230" s="35">
        <v>0</v>
      </c>
      <c r="D230" s="35">
        <v>0</v>
      </c>
      <c r="E230" s="35">
        <v>12</v>
      </c>
      <c r="F230" s="35">
        <v>7</v>
      </c>
      <c r="G230" s="35">
        <v>71</v>
      </c>
      <c r="H230" s="35">
        <v>38</v>
      </c>
      <c r="I230" s="35">
        <v>156</v>
      </c>
      <c r="J230" s="35">
        <v>89</v>
      </c>
      <c r="K230" s="35">
        <v>239</v>
      </c>
      <c r="L230" s="35">
        <v>134</v>
      </c>
      <c r="M230" s="35">
        <v>0</v>
      </c>
      <c r="N230" s="35">
        <v>1</v>
      </c>
      <c r="O230" s="35">
        <v>2</v>
      </c>
      <c r="P230" s="35">
        <v>4</v>
      </c>
      <c r="Q230" s="35">
        <v>7</v>
      </c>
      <c r="R230" s="162"/>
      <c r="S230" s="34" t="s">
        <v>102</v>
      </c>
      <c r="T230" s="35">
        <v>8</v>
      </c>
      <c r="U230" s="35">
        <v>8</v>
      </c>
      <c r="V230" s="35">
        <v>0</v>
      </c>
      <c r="W230" s="35">
        <v>0</v>
      </c>
      <c r="X230" s="35">
        <v>6</v>
      </c>
      <c r="Y230" s="35">
        <v>5</v>
      </c>
      <c r="Z230" s="35">
        <v>2</v>
      </c>
      <c r="AA230" s="35">
        <v>0</v>
      </c>
      <c r="AB230" s="35">
        <v>0</v>
      </c>
      <c r="AC230" s="35">
        <v>4</v>
      </c>
      <c r="AD230" s="162"/>
      <c r="AE230" s="34" t="s">
        <v>102</v>
      </c>
      <c r="AF230" s="35">
        <v>67</v>
      </c>
      <c r="AG230" s="35">
        <v>0</v>
      </c>
      <c r="AH230" s="35">
        <v>4</v>
      </c>
      <c r="AI230" s="35">
        <v>14</v>
      </c>
      <c r="AJ230" s="35">
        <v>3</v>
      </c>
      <c r="AK230" s="35">
        <v>6</v>
      </c>
      <c r="AL230" s="35">
        <v>6</v>
      </c>
      <c r="AM230" s="35">
        <v>5</v>
      </c>
      <c r="AN230" s="135"/>
      <c r="AO230" s="138" t="s">
        <v>211</v>
      </c>
      <c r="AP230" s="138" t="s">
        <v>4370</v>
      </c>
      <c r="AQ230" s="139">
        <v>75</v>
      </c>
    </row>
    <row r="231" spans="1:43" ht="14.45" customHeight="1">
      <c r="A231" s="162" t="s">
        <v>638</v>
      </c>
      <c r="B231" s="13" t="s">
        <v>119</v>
      </c>
      <c r="C231" s="12">
        <v>0</v>
      </c>
      <c r="D231" s="12">
        <v>0</v>
      </c>
      <c r="E231" s="12">
        <v>44</v>
      </c>
      <c r="F231" s="12">
        <v>21</v>
      </c>
      <c r="G231" s="12">
        <v>100</v>
      </c>
      <c r="H231" s="12">
        <v>52</v>
      </c>
      <c r="I231" s="12">
        <v>114</v>
      </c>
      <c r="J231" s="12">
        <v>54</v>
      </c>
      <c r="K231" s="29">
        <v>258</v>
      </c>
      <c r="L231" s="29">
        <v>127</v>
      </c>
      <c r="M231" s="12">
        <v>0</v>
      </c>
      <c r="N231" s="12">
        <v>2</v>
      </c>
      <c r="O231" s="12">
        <v>3</v>
      </c>
      <c r="P231" s="12">
        <v>4</v>
      </c>
      <c r="Q231" s="29">
        <v>9</v>
      </c>
      <c r="R231" s="162" t="s">
        <v>638</v>
      </c>
      <c r="S231" s="13" t="s">
        <v>119</v>
      </c>
      <c r="T231" s="29">
        <v>9</v>
      </c>
      <c r="U231" s="12">
        <v>9</v>
      </c>
      <c r="V231" s="12">
        <v>0</v>
      </c>
      <c r="W231" s="12">
        <v>0</v>
      </c>
      <c r="X231" s="29">
        <v>9</v>
      </c>
      <c r="Y231" s="12">
        <v>9</v>
      </c>
      <c r="Z231" s="12">
        <v>1</v>
      </c>
      <c r="AA231" s="29">
        <v>0</v>
      </c>
      <c r="AB231" s="12">
        <v>0</v>
      </c>
      <c r="AC231" s="12">
        <v>4</v>
      </c>
      <c r="AD231" s="162" t="s">
        <v>638</v>
      </c>
      <c r="AE231" s="13" t="s">
        <v>119</v>
      </c>
      <c r="AF231" s="12">
        <v>187</v>
      </c>
      <c r="AG231" s="12">
        <v>58</v>
      </c>
      <c r="AH231" s="12">
        <v>104</v>
      </c>
      <c r="AI231" s="12">
        <v>0</v>
      </c>
      <c r="AJ231" s="12">
        <v>7</v>
      </c>
      <c r="AK231" s="12">
        <v>9</v>
      </c>
      <c r="AL231" s="12">
        <v>8</v>
      </c>
      <c r="AM231" s="12">
        <v>5</v>
      </c>
      <c r="AN231" s="135"/>
      <c r="AO231" s="138" t="s">
        <v>638</v>
      </c>
      <c r="AP231" s="138" t="s">
        <v>4371</v>
      </c>
      <c r="AQ231" s="139">
        <v>395</v>
      </c>
    </row>
    <row r="232" spans="1:43">
      <c r="A232" s="162"/>
      <c r="B232" s="13" t="s">
        <v>120</v>
      </c>
      <c r="C232" s="12">
        <v>0</v>
      </c>
      <c r="D232" s="12">
        <v>0</v>
      </c>
      <c r="E232" s="12">
        <v>98</v>
      </c>
      <c r="F232" s="12">
        <v>50</v>
      </c>
      <c r="G232" s="12">
        <v>142</v>
      </c>
      <c r="H232" s="12">
        <v>74</v>
      </c>
      <c r="I232" s="12">
        <v>221</v>
      </c>
      <c r="J232" s="12">
        <v>112</v>
      </c>
      <c r="K232" s="29">
        <v>461</v>
      </c>
      <c r="L232" s="29">
        <v>236</v>
      </c>
      <c r="M232" s="12">
        <v>0</v>
      </c>
      <c r="N232" s="12">
        <v>2</v>
      </c>
      <c r="O232" s="12">
        <v>2</v>
      </c>
      <c r="P232" s="12">
        <v>3</v>
      </c>
      <c r="Q232" s="29">
        <v>7</v>
      </c>
      <c r="R232" s="162"/>
      <c r="S232" s="13" t="s">
        <v>120</v>
      </c>
      <c r="T232" s="29">
        <v>8</v>
      </c>
      <c r="U232" s="12">
        <v>8</v>
      </c>
      <c r="V232" s="12">
        <v>6</v>
      </c>
      <c r="W232" s="12">
        <v>0</v>
      </c>
      <c r="X232" s="29">
        <v>14</v>
      </c>
      <c r="Y232" s="12">
        <v>14</v>
      </c>
      <c r="Z232" s="12">
        <v>4</v>
      </c>
      <c r="AA232" s="29">
        <v>0</v>
      </c>
      <c r="AB232" s="12">
        <v>0</v>
      </c>
      <c r="AC232" s="12">
        <v>3</v>
      </c>
      <c r="AD232" s="162"/>
      <c r="AE232" s="13" t="s">
        <v>120</v>
      </c>
      <c r="AF232" s="12">
        <v>402</v>
      </c>
      <c r="AG232" s="12">
        <v>174</v>
      </c>
      <c r="AH232" s="12">
        <v>4</v>
      </c>
      <c r="AI232" s="12">
        <v>15</v>
      </c>
      <c r="AJ232" s="12">
        <v>11</v>
      </c>
      <c r="AK232" s="12">
        <v>14</v>
      </c>
      <c r="AL232" s="12">
        <v>8</v>
      </c>
      <c r="AM232" s="12">
        <v>4</v>
      </c>
      <c r="AN232" s="135"/>
      <c r="AO232" s="138" t="s">
        <v>638</v>
      </c>
      <c r="AP232" s="138" t="s">
        <v>4372</v>
      </c>
      <c r="AQ232" s="139">
        <v>410</v>
      </c>
    </row>
    <row r="233" spans="1:43">
      <c r="A233" s="162"/>
      <c r="B233" s="34" t="s">
        <v>102</v>
      </c>
      <c r="C233" s="35">
        <v>0</v>
      </c>
      <c r="D233" s="35">
        <v>0</v>
      </c>
      <c r="E233" s="35">
        <v>142</v>
      </c>
      <c r="F233" s="35">
        <v>71</v>
      </c>
      <c r="G233" s="35">
        <v>242</v>
      </c>
      <c r="H233" s="35">
        <v>126</v>
      </c>
      <c r="I233" s="35">
        <v>335</v>
      </c>
      <c r="J233" s="35">
        <v>166</v>
      </c>
      <c r="K233" s="35">
        <v>719</v>
      </c>
      <c r="L233" s="35">
        <v>363</v>
      </c>
      <c r="M233" s="35">
        <v>0</v>
      </c>
      <c r="N233" s="35">
        <v>4</v>
      </c>
      <c r="O233" s="35">
        <v>5</v>
      </c>
      <c r="P233" s="35">
        <v>7</v>
      </c>
      <c r="Q233" s="35">
        <v>16</v>
      </c>
      <c r="R233" s="162"/>
      <c r="S233" s="34" t="s">
        <v>102</v>
      </c>
      <c r="T233" s="35">
        <v>17</v>
      </c>
      <c r="U233" s="35">
        <v>17</v>
      </c>
      <c r="V233" s="35">
        <v>6</v>
      </c>
      <c r="W233" s="35">
        <v>0</v>
      </c>
      <c r="X233" s="35">
        <v>23</v>
      </c>
      <c r="Y233" s="35">
        <v>23</v>
      </c>
      <c r="Z233" s="35">
        <v>5</v>
      </c>
      <c r="AA233" s="35">
        <v>0</v>
      </c>
      <c r="AB233" s="35">
        <v>0</v>
      </c>
      <c r="AC233" s="35">
        <v>7</v>
      </c>
      <c r="AD233" s="162"/>
      <c r="AE233" s="34" t="s">
        <v>102</v>
      </c>
      <c r="AF233" s="35">
        <v>589</v>
      </c>
      <c r="AG233" s="35">
        <v>232</v>
      </c>
      <c r="AH233" s="35">
        <v>108</v>
      </c>
      <c r="AI233" s="35">
        <v>15</v>
      </c>
      <c r="AJ233" s="35">
        <v>18</v>
      </c>
      <c r="AK233" s="35">
        <v>23</v>
      </c>
      <c r="AL233" s="35">
        <v>16</v>
      </c>
      <c r="AM233" s="35">
        <v>9</v>
      </c>
      <c r="AN233" s="135"/>
      <c r="AO233" s="138" t="s">
        <v>638</v>
      </c>
      <c r="AP233" s="138" t="s">
        <v>4373</v>
      </c>
      <c r="AQ233" s="139">
        <v>805</v>
      </c>
    </row>
    <row r="234" spans="1:43">
      <c r="A234" s="162" t="s">
        <v>213</v>
      </c>
      <c r="B234" s="13" t="s">
        <v>119</v>
      </c>
      <c r="C234" s="12">
        <v>0</v>
      </c>
      <c r="D234" s="12">
        <v>0</v>
      </c>
      <c r="E234" s="12">
        <v>29</v>
      </c>
      <c r="F234" s="12">
        <v>15</v>
      </c>
      <c r="G234" s="12">
        <v>117</v>
      </c>
      <c r="H234" s="12">
        <v>67</v>
      </c>
      <c r="I234" s="12">
        <v>150</v>
      </c>
      <c r="J234" s="12">
        <v>86</v>
      </c>
      <c r="K234" s="29">
        <v>296</v>
      </c>
      <c r="L234" s="29">
        <v>168</v>
      </c>
      <c r="M234" s="12">
        <v>1</v>
      </c>
      <c r="N234" s="12">
        <v>4</v>
      </c>
      <c r="O234" s="12">
        <v>5</v>
      </c>
      <c r="P234" s="12">
        <v>7</v>
      </c>
      <c r="Q234" s="29">
        <v>17</v>
      </c>
      <c r="R234" s="162" t="s">
        <v>213</v>
      </c>
      <c r="S234" s="13" t="s">
        <v>119</v>
      </c>
      <c r="T234" s="29">
        <v>13</v>
      </c>
      <c r="U234" s="12">
        <v>13</v>
      </c>
      <c r="V234" s="12">
        <v>0</v>
      </c>
      <c r="W234" s="12">
        <v>0</v>
      </c>
      <c r="X234" s="29">
        <v>13</v>
      </c>
      <c r="Y234" s="12">
        <v>13</v>
      </c>
      <c r="Z234" s="12">
        <v>5</v>
      </c>
      <c r="AA234" s="29">
        <v>0</v>
      </c>
      <c r="AB234" s="12">
        <v>0</v>
      </c>
      <c r="AC234" s="12">
        <v>7</v>
      </c>
      <c r="AD234" s="162" t="s">
        <v>213</v>
      </c>
      <c r="AE234" s="13" t="s">
        <v>119</v>
      </c>
      <c r="AF234" s="12">
        <v>0</v>
      </c>
      <c r="AG234" s="12">
        <v>0</v>
      </c>
      <c r="AH234" s="12">
        <v>107</v>
      </c>
      <c r="AI234" s="12">
        <v>0</v>
      </c>
      <c r="AJ234" s="12">
        <v>4</v>
      </c>
      <c r="AK234" s="12">
        <v>12</v>
      </c>
      <c r="AL234" s="12">
        <v>10</v>
      </c>
      <c r="AM234" s="12">
        <v>13</v>
      </c>
      <c r="AN234" s="135"/>
      <c r="AO234" s="138" t="s">
        <v>213</v>
      </c>
      <c r="AP234" s="138" t="s">
        <v>4374</v>
      </c>
      <c r="AQ234" s="139">
        <v>214</v>
      </c>
    </row>
    <row r="235" spans="1:43">
      <c r="A235" s="162"/>
      <c r="B235" s="13" t="s">
        <v>120</v>
      </c>
      <c r="C235" s="12">
        <v>0</v>
      </c>
      <c r="D235" s="12">
        <v>0</v>
      </c>
      <c r="E235" s="12">
        <v>0</v>
      </c>
      <c r="F235" s="12">
        <v>0</v>
      </c>
      <c r="G235" s="12">
        <v>0</v>
      </c>
      <c r="H235" s="12">
        <v>0</v>
      </c>
      <c r="I235" s="12">
        <v>0</v>
      </c>
      <c r="J235" s="12">
        <v>0</v>
      </c>
      <c r="K235" s="29">
        <v>0</v>
      </c>
      <c r="L235" s="29">
        <v>0</v>
      </c>
      <c r="M235" s="12">
        <v>0</v>
      </c>
      <c r="N235" s="12">
        <v>0</v>
      </c>
      <c r="O235" s="12">
        <v>0</v>
      </c>
      <c r="P235" s="12">
        <v>0</v>
      </c>
      <c r="Q235" s="29">
        <v>0</v>
      </c>
      <c r="R235" s="162"/>
      <c r="S235" s="13" t="s">
        <v>120</v>
      </c>
      <c r="T235" s="29">
        <v>0</v>
      </c>
      <c r="U235" s="12">
        <v>0</v>
      </c>
      <c r="V235" s="12">
        <v>0</v>
      </c>
      <c r="W235" s="12">
        <v>0</v>
      </c>
      <c r="X235" s="29">
        <v>0</v>
      </c>
      <c r="Y235" s="12">
        <v>0</v>
      </c>
      <c r="Z235" s="12">
        <v>0</v>
      </c>
      <c r="AA235" s="29">
        <v>0</v>
      </c>
      <c r="AB235" s="12">
        <v>0</v>
      </c>
      <c r="AC235" s="12">
        <v>0</v>
      </c>
      <c r="AD235" s="162"/>
      <c r="AE235" s="13" t="s">
        <v>120</v>
      </c>
      <c r="AF235" s="12">
        <v>0</v>
      </c>
      <c r="AG235" s="12">
        <v>0</v>
      </c>
      <c r="AH235" s="12">
        <v>0</v>
      </c>
      <c r="AI235" s="12">
        <v>0</v>
      </c>
      <c r="AJ235" s="12">
        <v>0</v>
      </c>
      <c r="AK235" s="12">
        <v>0</v>
      </c>
      <c r="AL235" s="12">
        <v>0</v>
      </c>
      <c r="AM235" s="12">
        <v>0</v>
      </c>
      <c r="AN235" s="135"/>
      <c r="AO235" s="138" t="s">
        <v>213</v>
      </c>
      <c r="AP235" s="138" t="s">
        <v>4375</v>
      </c>
      <c r="AQ235" s="139">
        <v>0</v>
      </c>
    </row>
    <row r="236" spans="1:43">
      <c r="A236" s="162"/>
      <c r="B236" s="34" t="s">
        <v>102</v>
      </c>
      <c r="C236" s="35">
        <v>0</v>
      </c>
      <c r="D236" s="35">
        <v>0</v>
      </c>
      <c r="E236" s="35">
        <v>29</v>
      </c>
      <c r="F236" s="35">
        <v>15</v>
      </c>
      <c r="G236" s="35">
        <v>117</v>
      </c>
      <c r="H236" s="35">
        <v>67</v>
      </c>
      <c r="I236" s="35">
        <v>150</v>
      </c>
      <c r="J236" s="35">
        <v>86</v>
      </c>
      <c r="K236" s="35">
        <v>296</v>
      </c>
      <c r="L236" s="35">
        <v>168</v>
      </c>
      <c r="M236" s="35">
        <v>1</v>
      </c>
      <c r="N236" s="35">
        <v>4</v>
      </c>
      <c r="O236" s="35">
        <v>5</v>
      </c>
      <c r="P236" s="35">
        <v>7</v>
      </c>
      <c r="Q236" s="35">
        <v>17</v>
      </c>
      <c r="R236" s="162"/>
      <c r="S236" s="34" t="s">
        <v>102</v>
      </c>
      <c r="T236" s="35">
        <v>13</v>
      </c>
      <c r="U236" s="35">
        <v>13</v>
      </c>
      <c r="V236" s="35">
        <v>0</v>
      </c>
      <c r="W236" s="35">
        <v>0</v>
      </c>
      <c r="X236" s="35">
        <v>13</v>
      </c>
      <c r="Y236" s="35">
        <v>13</v>
      </c>
      <c r="Z236" s="35">
        <v>5</v>
      </c>
      <c r="AA236" s="35">
        <v>0</v>
      </c>
      <c r="AB236" s="35">
        <v>0</v>
      </c>
      <c r="AC236" s="35">
        <v>7</v>
      </c>
      <c r="AD236" s="162"/>
      <c r="AE236" s="34" t="s">
        <v>102</v>
      </c>
      <c r="AF236" s="35">
        <v>0</v>
      </c>
      <c r="AG236" s="35">
        <v>0</v>
      </c>
      <c r="AH236" s="35">
        <v>107</v>
      </c>
      <c r="AI236" s="35">
        <v>0</v>
      </c>
      <c r="AJ236" s="35">
        <v>4</v>
      </c>
      <c r="AK236" s="35">
        <v>12</v>
      </c>
      <c r="AL236" s="35">
        <v>10</v>
      </c>
      <c r="AM236" s="35">
        <v>13</v>
      </c>
      <c r="AN236" s="135"/>
      <c r="AO236" s="138" t="s">
        <v>213</v>
      </c>
      <c r="AP236" s="138" t="s">
        <v>4376</v>
      </c>
      <c r="AQ236" s="139">
        <v>214</v>
      </c>
    </row>
    <row r="237" spans="1:43">
      <c r="A237" s="11" t="s">
        <v>130</v>
      </c>
      <c r="B237" s="13"/>
      <c r="C237" s="30"/>
      <c r="D237" s="17"/>
      <c r="E237" s="30"/>
      <c r="F237" s="30"/>
      <c r="G237" s="30"/>
      <c r="H237" s="30"/>
      <c r="I237" s="30"/>
      <c r="J237" s="30"/>
      <c r="K237" s="11"/>
      <c r="L237" s="11"/>
      <c r="M237" s="13"/>
      <c r="N237" s="13"/>
      <c r="O237" s="30"/>
      <c r="P237" s="30"/>
      <c r="Q237" s="11"/>
      <c r="R237" s="11" t="s">
        <v>130</v>
      </c>
      <c r="S237" s="13"/>
      <c r="T237" s="23"/>
      <c r="U237" s="23"/>
      <c r="V237" s="33"/>
      <c r="W237" s="27"/>
      <c r="X237" s="26"/>
      <c r="Y237" s="23"/>
      <c r="Z237" s="23"/>
      <c r="AA237" s="26"/>
      <c r="AB237" s="23"/>
      <c r="AC237" s="26"/>
      <c r="AD237" s="11" t="s">
        <v>130</v>
      </c>
      <c r="AE237" s="13"/>
      <c r="AF237" s="30"/>
      <c r="AG237" s="13"/>
      <c r="AH237" s="17"/>
      <c r="AI237" s="30"/>
      <c r="AJ237" s="30"/>
      <c r="AK237" s="30"/>
      <c r="AL237" s="30"/>
      <c r="AM237" s="30"/>
      <c r="AN237" s="135"/>
      <c r="AO237" s="138" t="s">
        <v>130</v>
      </c>
      <c r="AP237" s="138" t="s">
        <v>130</v>
      </c>
      <c r="AQ237" s="139">
        <v>0</v>
      </c>
    </row>
    <row r="238" spans="1:43" ht="14.45" customHeight="1">
      <c r="A238" s="162" t="s">
        <v>214</v>
      </c>
      <c r="B238" s="13" t="s">
        <v>119</v>
      </c>
      <c r="C238" s="12">
        <v>0</v>
      </c>
      <c r="D238" s="12">
        <v>0</v>
      </c>
      <c r="E238" s="12">
        <v>23</v>
      </c>
      <c r="F238" s="12">
        <v>11</v>
      </c>
      <c r="G238" s="12">
        <v>16</v>
      </c>
      <c r="H238" s="12">
        <v>7</v>
      </c>
      <c r="I238" s="12">
        <v>25</v>
      </c>
      <c r="J238" s="12">
        <v>9</v>
      </c>
      <c r="K238" s="29">
        <v>64</v>
      </c>
      <c r="L238" s="29">
        <v>27</v>
      </c>
      <c r="M238" s="12">
        <v>0</v>
      </c>
      <c r="N238" s="12">
        <v>1</v>
      </c>
      <c r="O238" s="12">
        <v>1</v>
      </c>
      <c r="P238" s="12">
        <v>1</v>
      </c>
      <c r="Q238" s="29">
        <v>3</v>
      </c>
      <c r="R238" s="162" t="s">
        <v>214</v>
      </c>
      <c r="S238" s="13" t="s">
        <v>119</v>
      </c>
      <c r="T238" s="29">
        <v>1</v>
      </c>
      <c r="U238" s="12">
        <v>1</v>
      </c>
      <c r="V238" s="12">
        <v>0</v>
      </c>
      <c r="W238" s="12">
        <v>0</v>
      </c>
      <c r="X238" s="29">
        <v>2</v>
      </c>
      <c r="Y238" s="12">
        <v>2</v>
      </c>
      <c r="Z238" s="12">
        <v>1</v>
      </c>
      <c r="AA238" s="29">
        <v>0</v>
      </c>
      <c r="AB238" s="12">
        <v>0</v>
      </c>
      <c r="AC238" s="12">
        <v>1</v>
      </c>
      <c r="AD238" s="162" t="s">
        <v>214</v>
      </c>
      <c r="AE238" s="13" t="s">
        <v>119</v>
      </c>
      <c r="AF238" s="12">
        <v>52</v>
      </c>
      <c r="AG238" s="12">
        <v>9</v>
      </c>
      <c r="AH238" s="12">
        <v>0</v>
      </c>
      <c r="AI238" s="12">
        <v>0</v>
      </c>
      <c r="AJ238" s="12">
        <v>1</v>
      </c>
      <c r="AK238" s="12">
        <v>2</v>
      </c>
      <c r="AL238" s="12">
        <v>2</v>
      </c>
      <c r="AM238" s="12">
        <v>2</v>
      </c>
      <c r="AN238" s="135"/>
      <c r="AO238" s="138" t="s">
        <v>214</v>
      </c>
      <c r="AP238" s="138" t="s">
        <v>4377</v>
      </c>
      <c r="AQ238" s="139">
        <v>52</v>
      </c>
    </row>
    <row r="239" spans="1:43">
      <c r="A239" s="162"/>
      <c r="B239" s="13" t="s">
        <v>120</v>
      </c>
      <c r="C239" s="12">
        <v>0</v>
      </c>
      <c r="D239" s="12">
        <v>0</v>
      </c>
      <c r="E239" s="12">
        <v>0</v>
      </c>
      <c r="F239" s="12">
        <v>0</v>
      </c>
      <c r="G239" s="12">
        <v>0</v>
      </c>
      <c r="H239" s="12">
        <v>0</v>
      </c>
      <c r="I239" s="12">
        <v>0</v>
      </c>
      <c r="J239" s="12">
        <v>0</v>
      </c>
      <c r="K239" s="29">
        <v>0</v>
      </c>
      <c r="L239" s="29">
        <v>0</v>
      </c>
      <c r="M239" s="12">
        <v>0</v>
      </c>
      <c r="N239" s="12">
        <v>0</v>
      </c>
      <c r="O239" s="12">
        <v>0</v>
      </c>
      <c r="P239" s="12">
        <v>0</v>
      </c>
      <c r="Q239" s="29">
        <v>0</v>
      </c>
      <c r="R239" s="162"/>
      <c r="S239" s="13" t="s">
        <v>120</v>
      </c>
      <c r="T239" s="29">
        <v>0</v>
      </c>
      <c r="U239" s="12">
        <v>0</v>
      </c>
      <c r="V239" s="12">
        <v>0</v>
      </c>
      <c r="W239" s="12">
        <v>0</v>
      </c>
      <c r="X239" s="29">
        <v>0</v>
      </c>
      <c r="Y239" s="12">
        <v>0</v>
      </c>
      <c r="Z239" s="12">
        <v>0</v>
      </c>
      <c r="AA239" s="29">
        <v>0</v>
      </c>
      <c r="AB239" s="12">
        <v>0</v>
      </c>
      <c r="AC239" s="12">
        <v>0</v>
      </c>
      <c r="AD239" s="162"/>
      <c r="AE239" s="13" t="s">
        <v>120</v>
      </c>
      <c r="AF239" s="12">
        <v>0</v>
      </c>
      <c r="AG239" s="12">
        <v>0</v>
      </c>
      <c r="AH239" s="12">
        <v>0</v>
      </c>
      <c r="AI239" s="12">
        <v>0</v>
      </c>
      <c r="AJ239" s="12">
        <v>0</v>
      </c>
      <c r="AK239" s="12">
        <v>0</v>
      </c>
      <c r="AL239" s="12">
        <v>0</v>
      </c>
      <c r="AM239" s="12">
        <v>0</v>
      </c>
      <c r="AN239" s="135"/>
      <c r="AO239" s="138" t="s">
        <v>214</v>
      </c>
      <c r="AP239" s="138" t="s">
        <v>4378</v>
      </c>
      <c r="AQ239" s="139">
        <v>0</v>
      </c>
    </row>
    <row r="240" spans="1:43">
      <c r="A240" s="162"/>
      <c r="B240" s="34" t="s">
        <v>102</v>
      </c>
      <c r="C240" s="35">
        <v>0</v>
      </c>
      <c r="D240" s="35">
        <v>0</v>
      </c>
      <c r="E240" s="35">
        <v>23</v>
      </c>
      <c r="F240" s="35">
        <v>11</v>
      </c>
      <c r="G240" s="35">
        <v>16</v>
      </c>
      <c r="H240" s="35">
        <v>7</v>
      </c>
      <c r="I240" s="35">
        <v>25</v>
      </c>
      <c r="J240" s="35">
        <v>9</v>
      </c>
      <c r="K240" s="35">
        <v>64</v>
      </c>
      <c r="L240" s="35">
        <v>27</v>
      </c>
      <c r="M240" s="35">
        <v>0</v>
      </c>
      <c r="N240" s="35">
        <v>1</v>
      </c>
      <c r="O240" s="35">
        <v>1</v>
      </c>
      <c r="P240" s="35">
        <v>1</v>
      </c>
      <c r="Q240" s="35">
        <v>3</v>
      </c>
      <c r="R240" s="162"/>
      <c r="S240" s="34" t="s">
        <v>102</v>
      </c>
      <c r="T240" s="35">
        <v>1</v>
      </c>
      <c r="U240" s="35">
        <v>1</v>
      </c>
      <c r="V240" s="35">
        <v>0</v>
      </c>
      <c r="W240" s="35">
        <v>0</v>
      </c>
      <c r="X240" s="35">
        <v>2</v>
      </c>
      <c r="Y240" s="35">
        <v>2</v>
      </c>
      <c r="Z240" s="35">
        <v>1</v>
      </c>
      <c r="AA240" s="35">
        <v>0</v>
      </c>
      <c r="AB240" s="35">
        <v>0</v>
      </c>
      <c r="AC240" s="35">
        <v>1</v>
      </c>
      <c r="AD240" s="162"/>
      <c r="AE240" s="34" t="s">
        <v>102</v>
      </c>
      <c r="AF240" s="35">
        <v>52</v>
      </c>
      <c r="AG240" s="35">
        <v>9</v>
      </c>
      <c r="AH240" s="35">
        <v>0</v>
      </c>
      <c r="AI240" s="35">
        <v>0</v>
      </c>
      <c r="AJ240" s="35">
        <v>1</v>
      </c>
      <c r="AK240" s="35">
        <v>2</v>
      </c>
      <c r="AL240" s="35">
        <v>2</v>
      </c>
      <c r="AM240" s="35">
        <v>2</v>
      </c>
      <c r="AN240" s="135"/>
      <c r="AO240" s="138" t="s">
        <v>214</v>
      </c>
      <c r="AP240" s="138" t="s">
        <v>4379</v>
      </c>
      <c r="AQ240" s="139">
        <v>52</v>
      </c>
    </row>
    <row r="241" spans="1:43">
      <c r="A241" s="162" t="s">
        <v>215</v>
      </c>
      <c r="B241" s="13" t="s">
        <v>119</v>
      </c>
      <c r="C241" s="12">
        <v>26</v>
      </c>
      <c r="D241" s="12">
        <v>14</v>
      </c>
      <c r="E241" s="12">
        <v>123</v>
      </c>
      <c r="F241" s="12">
        <v>73</v>
      </c>
      <c r="G241" s="12">
        <v>149</v>
      </c>
      <c r="H241" s="12">
        <v>78</v>
      </c>
      <c r="I241" s="12">
        <v>264</v>
      </c>
      <c r="J241" s="12">
        <v>132</v>
      </c>
      <c r="K241" s="29">
        <v>562</v>
      </c>
      <c r="L241" s="29">
        <v>297</v>
      </c>
      <c r="M241" s="12">
        <v>3</v>
      </c>
      <c r="N241" s="12">
        <v>11</v>
      </c>
      <c r="O241" s="12">
        <v>10</v>
      </c>
      <c r="P241" s="12">
        <v>14</v>
      </c>
      <c r="Q241" s="29">
        <v>38</v>
      </c>
      <c r="R241" s="162" t="s">
        <v>215</v>
      </c>
      <c r="S241" s="13" t="s">
        <v>119</v>
      </c>
      <c r="T241" s="29">
        <v>20</v>
      </c>
      <c r="U241" s="12">
        <v>17</v>
      </c>
      <c r="V241" s="12">
        <v>0</v>
      </c>
      <c r="W241" s="12">
        <v>0</v>
      </c>
      <c r="X241" s="29">
        <v>23</v>
      </c>
      <c r="Y241" s="12">
        <v>22</v>
      </c>
      <c r="Z241" s="12">
        <v>21</v>
      </c>
      <c r="AA241" s="29">
        <v>1</v>
      </c>
      <c r="AB241" s="12">
        <v>1</v>
      </c>
      <c r="AC241" s="12">
        <v>14</v>
      </c>
      <c r="AD241" s="162" t="s">
        <v>215</v>
      </c>
      <c r="AE241" s="13" t="s">
        <v>119</v>
      </c>
      <c r="AF241" s="12">
        <v>419</v>
      </c>
      <c r="AG241" s="12">
        <v>147</v>
      </c>
      <c r="AH241" s="12">
        <v>75</v>
      </c>
      <c r="AI241" s="12">
        <v>29</v>
      </c>
      <c r="AJ241" s="12">
        <v>15</v>
      </c>
      <c r="AK241" s="12">
        <v>22</v>
      </c>
      <c r="AL241" s="12">
        <v>19</v>
      </c>
      <c r="AM241" s="12">
        <v>19</v>
      </c>
      <c r="AN241" s="135"/>
      <c r="AO241" s="138" t="s">
        <v>215</v>
      </c>
      <c r="AP241" s="138" t="s">
        <v>4380</v>
      </c>
      <c r="AQ241" s="139">
        <v>569</v>
      </c>
    </row>
    <row r="242" spans="1:43">
      <c r="A242" s="162"/>
      <c r="B242" s="13" t="s">
        <v>120</v>
      </c>
      <c r="C242" s="12">
        <v>0</v>
      </c>
      <c r="D242" s="12">
        <v>0</v>
      </c>
      <c r="E242" s="12">
        <v>93</v>
      </c>
      <c r="F242" s="12">
        <v>44</v>
      </c>
      <c r="G242" s="12">
        <v>24</v>
      </c>
      <c r="H242" s="12">
        <v>10</v>
      </c>
      <c r="I242" s="12">
        <v>103</v>
      </c>
      <c r="J242" s="12">
        <v>58</v>
      </c>
      <c r="K242" s="29">
        <v>220</v>
      </c>
      <c r="L242" s="29">
        <v>112</v>
      </c>
      <c r="M242" s="12">
        <v>0</v>
      </c>
      <c r="N242" s="12">
        <v>3</v>
      </c>
      <c r="O242" s="12">
        <v>2</v>
      </c>
      <c r="P242" s="12">
        <v>2</v>
      </c>
      <c r="Q242" s="29">
        <v>7</v>
      </c>
      <c r="R242" s="162"/>
      <c r="S242" s="13" t="s">
        <v>120</v>
      </c>
      <c r="T242" s="29">
        <v>5</v>
      </c>
      <c r="U242" s="12">
        <v>5</v>
      </c>
      <c r="V242" s="12">
        <v>0</v>
      </c>
      <c r="W242" s="12">
        <v>0</v>
      </c>
      <c r="X242" s="29">
        <v>11</v>
      </c>
      <c r="Y242" s="12">
        <v>11</v>
      </c>
      <c r="Z242" s="12">
        <v>10</v>
      </c>
      <c r="AA242" s="29">
        <v>0</v>
      </c>
      <c r="AB242" s="12">
        <v>0</v>
      </c>
      <c r="AC242" s="12">
        <v>3</v>
      </c>
      <c r="AD242" s="162"/>
      <c r="AE242" s="13" t="s">
        <v>120</v>
      </c>
      <c r="AF242" s="12">
        <v>188</v>
      </c>
      <c r="AG242" s="12">
        <v>44</v>
      </c>
      <c r="AH242" s="12">
        <v>24</v>
      </c>
      <c r="AI242" s="12">
        <v>0</v>
      </c>
      <c r="AJ242" s="12">
        <v>4</v>
      </c>
      <c r="AK242" s="12">
        <v>7</v>
      </c>
      <c r="AL242" s="12">
        <v>8</v>
      </c>
      <c r="AM242" s="12">
        <v>5</v>
      </c>
      <c r="AN242" s="135"/>
      <c r="AO242" s="138" t="s">
        <v>215</v>
      </c>
      <c r="AP242" s="138" t="s">
        <v>4381</v>
      </c>
      <c r="AQ242" s="139">
        <v>236</v>
      </c>
    </row>
    <row r="243" spans="1:43">
      <c r="A243" s="162"/>
      <c r="B243" s="34" t="s">
        <v>102</v>
      </c>
      <c r="C243" s="35">
        <v>26</v>
      </c>
      <c r="D243" s="35">
        <v>14</v>
      </c>
      <c r="E243" s="35">
        <v>216</v>
      </c>
      <c r="F243" s="35">
        <v>117</v>
      </c>
      <c r="G243" s="35">
        <v>173</v>
      </c>
      <c r="H243" s="35">
        <v>88</v>
      </c>
      <c r="I243" s="35">
        <v>367</v>
      </c>
      <c r="J243" s="35">
        <v>190</v>
      </c>
      <c r="K243" s="35">
        <v>782</v>
      </c>
      <c r="L243" s="35">
        <v>409</v>
      </c>
      <c r="M243" s="35">
        <v>3</v>
      </c>
      <c r="N243" s="35">
        <v>14</v>
      </c>
      <c r="O243" s="35">
        <v>12</v>
      </c>
      <c r="P243" s="35">
        <v>16</v>
      </c>
      <c r="Q243" s="35">
        <v>45</v>
      </c>
      <c r="R243" s="162"/>
      <c r="S243" s="34" t="s">
        <v>102</v>
      </c>
      <c r="T243" s="35">
        <v>25</v>
      </c>
      <c r="U243" s="35">
        <v>22</v>
      </c>
      <c r="V243" s="35">
        <v>0</v>
      </c>
      <c r="W243" s="35">
        <v>0</v>
      </c>
      <c r="X243" s="35">
        <v>34</v>
      </c>
      <c r="Y243" s="35">
        <v>33</v>
      </c>
      <c r="Z243" s="35">
        <v>31</v>
      </c>
      <c r="AA243" s="35">
        <v>1</v>
      </c>
      <c r="AB243" s="35">
        <v>1</v>
      </c>
      <c r="AC243" s="35">
        <v>17</v>
      </c>
      <c r="AD243" s="162"/>
      <c r="AE243" s="34" t="s">
        <v>102</v>
      </c>
      <c r="AF243" s="35">
        <v>607</v>
      </c>
      <c r="AG243" s="35">
        <v>191</v>
      </c>
      <c r="AH243" s="35">
        <v>99</v>
      </c>
      <c r="AI243" s="35">
        <v>29</v>
      </c>
      <c r="AJ243" s="35">
        <v>19</v>
      </c>
      <c r="AK243" s="35">
        <v>29</v>
      </c>
      <c r="AL243" s="35">
        <v>27</v>
      </c>
      <c r="AM243" s="35">
        <v>24</v>
      </c>
      <c r="AN243" s="135"/>
      <c r="AO243" s="138" t="s">
        <v>215</v>
      </c>
      <c r="AP243" s="138" t="s">
        <v>4382</v>
      </c>
      <c r="AQ243" s="139">
        <v>805</v>
      </c>
    </row>
    <row r="244" spans="1:43">
      <c r="A244" s="162" t="s">
        <v>216</v>
      </c>
      <c r="B244" s="13" t="s">
        <v>119</v>
      </c>
      <c r="C244" s="12">
        <v>2</v>
      </c>
      <c r="D244" s="12">
        <v>2</v>
      </c>
      <c r="E244" s="12">
        <v>50</v>
      </c>
      <c r="F244" s="12">
        <v>26</v>
      </c>
      <c r="G244" s="12">
        <v>89</v>
      </c>
      <c r="H244" s="12">
        <v>44</v>
      </c>
      <c r="I244" s="12">
        <v>86</v>
      </c>
      <c r="J244" s="12">
        <v>45</v>
      </c>
      <c r="K244" s="29">
        <v>227</v>
      </c>
      <c r="L244" s="29">
        <v>117</v>
      </c>
      <c r="M244" s="12">
        <v>1</v>
      </c>
      <c r="N244" s="12">
        <v>3</v>
      </c>
      <c r="O244" s="12">
        <v>4</v>
      </c>
      <c r="P244" s="12">
        <v>3</v>
      </c>
      <c r="Q244" s="29">
        <v>11</v>
      </c>
      <c r="R244" s="162" t="s">
        <v>216</v>
      </c>
      <c r="S244" s="13" t="s">
        <v>119</v>
      </c>
      <c r="T244" s="29">
        <v>16</v>
      </c>
      <c r="U244" s="12">
        <v>15</v>
      </c>
      <c r="V244" s="12">
        <v>0</v>
      </c>
      <c r="W244" s="12">
        <v>2</v>
      </c>
      <c r="X244" s="29">
        <v>9</v>
      </c>
      <c r="Y244" s="12">
        <v>9</v>
      </c>
      <c r="Z244" s="12">
        <v>9</v>
      </c>
      <c r="AA244" s="29">
        <v>4</v>
      </c>
      <c r="AB244" s="12">
        <v>3</v>
      </c>
      <c r="AC244" s="12">
        <v>4</v>
      </c>
      <c r="AD244" s="162" t="s">
        <v>216</v>
      </c>
      <c r="AE244" s="13" t="s">
        <v>119</v>
      </c>
      <c r="AF244" s="12">
        <v>83</v>
      </c>
      <c r="AG244" s="12">
        <v>32</v>
      </c>
      <c r="AH244" s="12">
        <v>24</v>
      </c>
      <c r="AI244" s="12">
        <v>8</v>
      </c>
      <c r="AJ244" s="12">
        <v>5</v>
      </c>
      <c r="AK244" s="12">
        <v>8</v>
      </c>
      <c r="AL244" s="12">
        <v>9</v>
      </c>
      <c r="AM244" s="12">
        <v>10</v>
      </c>
      <c r="AN244" s="135"/>
      <c r="AO244" s="138" t="s">
        <v>216</v>
      </c>
      <c r="AP244" s="138" t="s">
        <v>4383</v>
      </c>
      <c r="AQ244" s="139">
        <v>131</v>
      </c>
    </row>
    <row r="245" spans="1:43">
      <c r="A245" s="162"/>
      <c r="B245" s="13" t="s">
        <v>120</v>
      </c>
      <c r="C245" s="12">
        <v>33</v>
      </c>
      <c r="D245" s="12">
        <v>19</v>
      </c>
      <c r="E245" s="12">
        <v>212</v>
      </c>
      <c r="F245" s="12">
        <v>103</v>
      </c>
      <c r="G245" s="12">
        <v>102</v>
      </c>
      <c r="H245" s="12">
        <v>56</v>
      </c>
      <c r="I245" s="12">
        <v>315</v>
      </c>
      <c r="J245" s="12">
        <v>147</v>
      </c>
      <c r="K245" s="29">
        <v>662</v>
      </c>
      <c r="L245" s="29">
        <v>325</v>
      </c>
      <c r="M245" s="12">
        <v>4</v>
      </c>
      <c r="N245" s="12">
        <v>8</v>
      </c>
      <c r="O245" s="12">
        <v>5</v>
      </c>
      <c r="P245" s="12">
        <v>9</v>
      </c>
      <c r="Q245" s="29">
        <v>26</v>
      </c>
      <c r="R245" s="162"/>
      <c r="S245" s="13" t="s">
        <v>120</v>
      </c>
      <c r="T245" s="29">
        <v>21</v>
      </c>
      <c r="U245" s="12">
        <v>21</v>
      </c>
      <c r="V245" s="12">
        <v>18</v>
      </c>
      <c r="W245" s="12">
        <v>0</v>
      </c>
      <c r="X245" s="29">
        <v>24</v>
      </c>
      <c r="Y245" s="12">
        <v>16</v>
      </c>
      <c r="Z245" s="12">
        <v>24</v>
      </c>
      <c r="AA245" s="29">
        <v>10</v>
      </c>
      <c r="AB245" s="12">
        <v>9</v>
      </c>
      <c r="AC245" s="12">
        <v>7</v>
      </c>
      <c r="AD245" s="162"/>
      <c r="AE245" s="13" t="s">
        <v>120</v>
      </c>
      <c r="AF245" s="12">
        <v>468</v>
      </c>
      <c r="AG245" s="12">
        <v>108</v>
      </c>
      <c r="AH245" s="12">
        <v>37</v>
      </c>
      <c r="AI245" s="12">
        <v>51</v>
      </c>
      <c r="AJ245" s="12">
        <v>16</v>
      </c>
      <c r="AK245" s="12">
        <v>27</v>
      </c>
      <c r="AL245" s="12">
        <v>20</v>
      </c>
      <c r="AM245" s="12">
        <v>20</v>
      </c>
      <c r="AN245" s="135"/>
      <c r="AO245" s="138" t="s">
        <v>216</v>
      </c>
      <c r="AP245" s="138" t="s">
        <v>4384</v>
      </c>
      <c r="AQ245" s="139">
        <v>542</v>
      </c>
    </row>
    <row r="246" spans="1:43">
      <c r="A246" s="162"/>
      <c r="B246" s="34" t="s">
        <v>102</v>
      </c>
      <c r="C246" s="35">
        <v>35</v>
      </c>
      <c r="D246" s="35">
        <v>21</v>
      </c>
      <c r="E246" s="35">
        <v>262</v>
      </c>
      <c r="F246" s="35">
        <v>129</v>
      </c>
      <c r="G246" s="35">
        <v>191</v>
      </c>
      <c r="H246" s="35">
        <v>100</v>
      </c>
      <c r="I246" s="35">
        <v>401</v>
      </c>
      <c r="J246" s="35">
        <v>192</v>
      </c>
      <c r="K246" s="35">
        <v>889</v>
      </c>
      <c r="L246" s="35">
        <v>442</v>
      </c>
      <c r="M246" s="35">
        <v>5</v>
      </c>
      <c r="N246" s="35">
        <v>11</v>
      </c>
      <c r="O246" s="35">
        <v>9</v>
      </c>
      <c r="P246" s="35">
        <v>12</v>
      </c>
      <c r="Q246" s="35">
        <v>37</v>
      </c>
      <c r="R246" s="162"/>
      <c r="S246" s="34" t="s">
        <v>102</v>
      </c>
      <c r="T246" s="35">
        <v>37</v>
      </c>
      <c r="U246" s="35">
        <v>36</v>
      </c>
      <c r="V246" s="35">
        <v>18</v>
      </c>
      <c r="W246" s="35">
        <v>2</v>
      </c>
      <c r="X246" s="35">
        <v>33</v>
      </c>
      <c r="Y246" s="35">
        <v>25</v>
      </c>
      <c r="Z246" s="35">
        <v>33</v>
      </c>
      <c r="AA246" s="35">
        <v>14</v>
      </c>
      <c r="AB246" s="35">
        <v>12</v>
      </c>
      <c r="AC246" s="35">
        <v>11</v>
      </c>
      <c r="AD246" s="162"/>
      <c r="AE246" s="34" t="s">
        <v>102</v>
      </c>
      <c r="AF246" s="35">
        <v>551</v>
      </c>
      <c r="AG246" s="35">
        <v>140</v>
      </c>
      <c r="AH246" s="35">
        <v>61</v>
      </c>
      <c r="AI246" s="35">
        <v>59</v>
      </c>
      <c r="AJ246" s="35">
        <v>21</v>
      </c>
      <c r="AK246" s="35">
        <v>35</v>
      </c>
      <c r="AL246" s="35">
        <v>29</v>
      </c>
      <c r="AM246" s="35">
        <v>30</v>
      </c>
      <c r="AN246" s="135"/>
      <c r="AO246" s="138" t="s">
        <v>216</v>
      </c>
      <c r="AP246" s="138" t="s">
        <v>4385</v>
      </c>
      <c r="AQ246" s="139">
        <v>673</v>
      </c>
    </row>
    <row r="247" spans="1:43">
      <c r="A247" s="162" t="s">
        <v>217</v>
      </c>
      <c r="B247" s="13" t="s">
        <v>119</v>
      </c>
      <c r="C247" s="12">
        <v>0</v>
      </c>
      <c r="D247" s="12">
        <v>0</v>
      </c>
      <c r="E247" s="12">
        <v>9</v>
      </c>
      <c r="F247" s="12">
        <v>6</v>
      </c>
      <c r="G247" s="12">
        <v>4</v>
      </c>
      <c r="H247" s="12">
        <v>2</v>
      </c>
      <c r="I247" s="12">
        <v>6</v>
      </c>
      <c r="J247" s="12">
        <v>4</v>
      </c>
      <c r="K247" s="29">
        <v>19</v>
      </c>
      <c r="L247" s="29">
        <v>12</v>
      </c>
      <c r="M247" s="12">
        <v>0</v>
      </c>
      <c r="N247" s="12">
        <v>1</v>
      </c>
      <c r="O247" s="12">
        <v>1</v>
      </c>
      <c r="P247" s="12">
        <v>1</v>
      </c>
      <c r="Q247" s="29">
        <v>3</v>
      </c>
      <c r="R247" s="162" t="s">
        <v>217</v>
      </c>
      <c r="S247" s="13" t="s">
        <v>119</v>
      </c>
      <c r="T247" s="29">
        <v>2</v>
      </c>
      <c r="U247" s="12">
        <v>1</v>
      </c>
      <c r="V247" s="12">
        <v>0</v>
      </c>
      <c r="W247" s="12">
        <v>0</v>
      </c>
      <c r="X247" s="29">
        <v>2</v>
      </c>
      <c r="Y247" s="12">
        <v>2</v>
      </c>
      <c r="Z247" s="12">
        <v>1</v>
      </c>
      <c r="AA247" s="29">
        <v>0</v>
      </c>
      <c r="AB247" s="12">
        <v>0</v>
      </c>
      <c r="AC247" s="12">
        <v>1</v>
      </c>
      <c r="AD247" s="162" t="s">
        <v>217</v>
      </c>
      <c r="AE247" s="13" t="s">
        <v>119</v>
      </c>
      <c r="AF247" s="12">
        <v>0</v>
      </c>
      <c r="AG247" s="12">
        <v>1</v>
      </c>
      <c r="AH247" s="12">
        <v>2</v>
      </c>
      <c r="AI247" s="12">
        <v>3</v>
      </c>
      <c r="AJ247" s="12">
        <v>1</v>
      </c>
      <c r="AK247" s="12">
        <v>4</v>
      </c>
      <c r="AL247" s="12">
        <v>1</v>
      </c>
      <c r="AM247" s="12">
        <v>1</v>
      </c>
      <c r="AN247" s="135"/>
      <c r="AO247" s="138" t="s">
        <v>217</v>
      </c>
      <c r="AP247" s="138" t="s">
        <v>4386</v>
      </c>
      <c r="AQ247" s="139">
        <v>4</v>
      </c>
    </row>
    <row r="248" spans="1:43">
      <c r="A248" s="162"/>
      <c r="B248" s="13" t="s">
        <v>120</v>
      </c>
      <c r="C248" s="12">
        <v>0</v>
      </c>
      <c r="D248" s="12">
        <v>0</v>
      </c>
      <c r="E248" s="12">
        <v>0</v>
      </c>
      <c r="F248" s="12">
        <v>0</v>
      </c>
      <c r="G248" s="12">
        <v>0</v>
      </c>
      <c r="H248" s="12">
        <v>0</v>
      </c>
      <c r="I248" s="12">
        <v>0</v>
      </c>
      <c r="J248" s="12">
        <v>0</v>
      </c>
      <c r="K248" s="29">
        <v>0</v>
      </c>
      <c r="L248" s="29">
        <v>0</v>
      </c>
      <c r="M248" s="12">
        <v>0</v>
      </c>
      <c r="N248" s="12">
        <v>0</v>
      </c>
      <c r="O248" s="12">
        <v>0</v>
      </c>
      <c r="P248" s="12">
        <v>0</v>
      </c>
      <c r="Q248" s="29">
        <v>0</v>
      </c>
      <c r="R248" s="162"/>
      <c r="S248" s="13" t="s">
        <v>120</v>
      </c>
      <c r="T248" s="29">
        <v>0</v>
      </c>
      <c r="U248" s="12">
        <v>0</v>
      </c>
      <c r="V248" s="12">
        <v>0</v>
      </c>
      <c r="W248" s="12">
        <v>0</v>
      </c>
      <c r="X248" s="29">
        <v>0</v>
      </c>
      <c r="Y248" s="12">
        <v>0</v>
      </c>
      <c r="Z248" s="12">
        <v>0</v>
      </c>
      <c r="AA248" s="29">
        <v>0</v>
      </c>
      <c r="AB248" s="12">
        <v>0</v>
      </c>
      <c r="AC248" s="12">
        <v>0</v>
      </c>
      <c r="AD248" s="162"/>
      <c r="AE248" s="13" t="s">
        <v>120</v>
      </c>
      <c r="AF248" s="12">
        <v>0</v>
      </c>
      <c r="AG248" s="12">
        <v>0</v>
      </c>
      <c r="AH248" s="12">
        <v>0</v>
      </c>
      <c r="AI248" s="12">
        <v>0</v>
      </c>
      <c r="AJ248" s="12">
        <v>0</v>
      </c>
      <c r="AK248" s="12">
        <v>0</v>
      </c>
      <c r="AL248" s="12">
        <v>0</v>
      </c>
      <c r="AM248" s="12">
        <v>0</v>
      </c>
      <c r="AN248" s="135"/>
      <c r="AO248" s="138" t="s">
        <v>217</v>
      </c>
      <c r="AP248" s="138" t="s">
        <v>4387</v>
      </c>
      <c r="AQ248" s="139">
        <v>0</v>
      </c>
    </row>
    <row r="249" spans="1:43">
      <c r="A249" s="162"/>
      <c r="B249" s="34" t="s">
        <v>102</v>
      </c>
      <c r="C249" s="35">
        <v>0</v>
      </c>
      <c r="D249" s="35">
        <v>0</v>
      </c>
      <c r="E249" s="35">
        <v>9</v>
      </c>
      <c r="F249" s="35">
        <v>6</v>
      </c>
      <c r="G249" s="35">
        <v>4</v>
      </c>
      <c r="H249" s="35">
        <v>2</v>
      </c>
      <c r="I249" s="35">
        <v>6</v>
      </c>
      <c r="J249" s="35">
        <v>4</v>
      </c>
      <c r="K249" s="35">
        <v>19</v>
      </c>
      <c r="L249" s="35">
        <v>12</v>
      </c>
      <c r="M249" s="35">
        <v>0</v>
      </c>
      <c r="N249" s="35">
        <v>1</v>
      </c>
      <c r="O249" s="35">
        <v>1</v>
      </c>
      <c r="P249" s="35">
        <v>1</v>
      </c>
      <c r="Q249" s="35">
        <v>3</v>
      </c>
      <c r="R249" s="162"/>
      <c r="S249" s="34" t="s">
        <v>102</v>
      </c>
      <c r="T249" s="35">
        <v>2</v>
      </c>
      <c r="U249" s="35">
        <v>1</v>
      </c>
      <c r="V249" s="35">
        <v>0</v>
      </c>
      <c r="W249" s="35">
        <v>0</v>
      </c>
      <c r="X249" s="35">
        <v>2</v>
      </c>
      <c r="Y249" s="35">
        <v>2</v>
      </c>
      <c r="Z249" s="35">
        <v>1</v>
      </c>
      <c r="AA249" s="35">
        <v>0</v>
      </c>
      <c r="AB249" s="35">
        <v>0</v>
      </c>
      <c r="AC249" s="35">
        <v>1</v>
      </c>
      <c r="AD249" s="162"/>
      <c r="AE249" s="34" t="s">
        <v>102</v>
      </c>
      <c r="AF249" s="35">
        <v>0</v>
      </c>
      <c r="AG249" s="35">
        <v>1</v>
      </c>
      <c r="AH249" s="35">
        <v>2</v>
      </c>
      <c r="AI249" s="35">
        <v>3</v>
      </c>
      <c r="AJ249" s="35">
        <v>1</v>
      </c>
      <c r="AK249" s="35">
        <v>4</v>
      </c>
      <c r="AL249" s="35">
        <v>1</v>
      </c>
      <c r="AM249" s="35">
        <v>1</v>
      </c>
      <c r="AN249" s="135"/>
      <c r="AO249" s="138" t="s">
        <v>217</v>
      </c>
      <c r="AP249" s="138" t="s">
        <v>4388</v>
      </c>
      <c r="AQ249" s="139">
        <v>4</v>
      </c>
    </row>
    <row r="250" spans="1:43">
      <c r="A250" s="162" t="s">
        <v>218</v>
      </c>
      <c r="B250" s="13" t="s">
        <v>119</v>
      </c>
      <c r="C250" s="12">
        <v>0</v>
      </c>
      <c r="D250" s="12">
        <v>0</v>
      </c>
      <c r="E250" s="12">
        <v>0</v>
      </c>
      <c r="F250" s="12">
        <v>0</v>
      </c>
      <c r="G250" s="12">
        <v>0</v>
      </c>
      <c r="H250" s="12">
        <v>0</v>
      </c>
      <c r="I250" s="12">
        <v>0</v>
      </c>
      <c r="J250" s="12">
        <v>0</v>
      </c>
      <c r="K250" s="29">
        <v>0</v>
      </c>
      <c r="L250" s="29">
        <v>0</v>
      </c>
      <c r="M250" s="12">
        <v>0</v>
      </c>
      <c r="N250" s="12">
        <v>0</v>
      </c>
      <c r="O250" s="12">
        <v>0</v>
      </c>
      <c r="P250" s="12">
        <v>0</v>
      </c>
      <c r="Q250" s="29">
        <v>0</v>
      </c>
      <c r="R250" s="162" t="s">
        <v>218</v>
      </c>
      <c r="S250" s="13" t="s">
        <v>119</v>
      </c>
      <c r="T250" s="29">
        <v>0</v>
      </c>
      <c r="U250" s="12">
        <v>0</v>
      </c>
      <c r="V250" s="12">
        <v>0</v>
      </c>
      <c r="W250" s="12">
        <v>0</v>
      </c>
      <c r="X250" s="29">
        <v>0</v>
      </c>
      <c r="Y250" s="12">
        <v>0</v>
      </c>
      <c r="Z250" s="12">
        <v>0</v>
      </c>
      <c r="AA250" s="29">
        <v>0</v>
      </c>
      <c r="AB250" s="12">
        <v>0</v>
      </c>
      <c r="AC250" s="12">
        <v>0</v>
      </c>
      <c r="AD250" s="162" t="s">
        <v>218</v>
      </c>
      <c r="AE250" s="13" t="s">
        <v>119</v>
      </c>
      <c r="AF250" s="12">
        <v>0</v>
      </c>
      <c r="AG250" s="12">
        <v>0</v>
      </c>
      <c r="AH250" s="12">
        <v>0</v>
      </c>
      <c r="AI250" s="12">
        <v>0</v>
      </c>
      <c r="AJ250" s="12">
        <v>0</v>
      </c>
      <c r="AK250" s="12">
        <v>0</v>
      </c>
      <c r="AL250" s="12">
        <v>0</v>
      </c>
      <c r="AM250" s="12">
        <v>0</v>
      </c>
      <c r="AN250" s="135"/>
      <c r="AO250" s="138" t="s">
        <v>218</v>
      </c>
      <c r="AP250" s="138" t="s">
        <v>4389</v>
      </c>
      <c r="AQ250" s="139">
        <v>0</v>
      </c>
    </row>
    <row r="251" spans="1:43">
      <c r="A251" s="162"/>
      <c r="B251" s="13" t="s">
        <v>120</v>
      </c>
      <c r="C251" s="12">
        <v>558</v>
      </c>
      <c r="D251" s="12">
        <v>270</v>
      </c>
      <c r="E251" s="12">
        <v>3690</v>
      </c>
      <c r="F251" s="12">
        <v>1901</v>
      </c>
      <c r="G251" s="12">
        <v>4466</v>
      </c>
      <c r="H251" s="12">
        <v>2258</v>
      </c>
      <c r="I251" s="12">
        <v>5298</v>
      </c>
      <c r="J251" s="12">
        <v>2651</v>
      </c>
      <c r="K251" s="29">
        <v>14012</v>
      </c>
      <c r="L251" s="29">
        <v>7080</v>
      </c>
      <c r="M251" s="12">
        <v>49</v>
      </c>
      <c r="N251" s="12">
        <v>165</v>
      </c>
      <c r="O251" s="12">
        <v>176</v>
      </c>
      <c r="P251" s="12">
        <v>184</v>
      </c>
      <c r="Q251" s="29">
        <v>574</v>
      </c>
      <c r="R251" s="162"/>
      <c r="S251" s="13" t="s">
        <v>120</v>
      </c>
      <c r="T251" s="29">
        <v>500</v>
      </c>
      <c r="U251" s="12">
        <v>487</v>
      </c>
      <c r="V251" s="12">
        <v>429</v>
      </c>
      <c r="W251" s="12">
        <v>9</v>
      </c>
      <c r="X251" s="29">
        <v>603</v>
      </c>
      <c r="Y251" s="12">
        <v>592</v>
      </c>
      <c r="Z251" s="12">
        <v>359</v>
      </c>
      <c r="AA251" s="29">
        <v>224</v>
      </c>
      <c r="AB251" s="12">
        <v>164</v>
      </c>
      <c r="AC251" s="12">
        <v>159</v>
      </c>
      <c r="AD251" s="162"/>
      <c r="AE251" s="13" t="s">
        <v>120</v>
      </c>
      <c r="AF251" s="12">
        <v>8222</v>
      </c>
      <c r="AG251" s="12">
        <v>2654</v>
      </c>
      <c r="AH251" s="12">
        <v>2188</v>
      </c>
      <c r="AI251" s="12">
        <v>802</v>
      </c>
      <c r="AJ251" s="12">
        <v>501</v>
      </c>
      <c r="AK251" s="12">
        <v>580</v>
      </c>
      <c r="AL251" s="12">
        <v>481</v>
      </c>
      <c r="AM251" s="12">
        <v>422</v>
      </c>
      <c r="AN251" s="135"/>
      <c r="AO251" s="138" t="s">
        <v>218</v>
      </c>
      <c r="AP251" s="138" t="s">
        <v>4390</v>
      </c>
      <c r="AQ251" s="139">
        <v>12598</v>
      </c>
    </row>
    <row r="252" spans="1:43">
      <c r="A252" s="162"/>
      <c r="B252" s="34" t="s">
        <v>102</v>
      </c>
      <c r="C252" s="35">
        <v>558</v>
      </c>
      <c r="D252" s="35">
        <v>270</v>
      </c>
      <c r="E252" s="35">
        <v>3690</v>
      </c>
      <c r="F252" s="35">
        <v>1901</v>
      </c>
      <c r="G252" s="35">
        <v>4466</v>
      </c>
      <c r="H252" s="35">
        <v>2258</v>
      </c>
      <c r="I252" s="35">
        <v>5298</v>
      </c>
      <c r="J252" s="35">
        <v>2651</v>
      </c>
      <c r="K252" s="35">
        <v>14012</v>
      </c>
      <c r="L252" s="35">
        <v>7080</v>
      </c>
      <c r="M252" s="35">
        <v>49</v>
      </c>
      <c r="N252" s="35">
        <v>165</v>
      </c>
      <c r="O252" s="35">
        <v>176</v>
      </c>
      <c r="P252" s="35">
        <v>184</v>
      </c>
      <c r="Q252" s="35">
        <v>574</v>
      </c>
      <c r="R252" s="162"/>
      <c r="S252" s="34" t="s">
        <v>102</v>
      </c>
      <c r="T252" s="35">
        <v>500</v>
      </c>
      <c r="U252" s="35">
        <v>487</v>
      </c>
      <c r="V252" s="35">
        <v>429</v>
      </c>
      <c r="W252" s="35">
        <v>9</v>
      </c>
      <c r="X252" s="35">
        <v>603</v>
      </c>
      <c r="Y252" s="35">
        <v>592</v>
      </c>
      <c r="Z252" s="35">
        <v>359</v>
      </c>
      <c r="AA252" s="35">
        <v>224</v>
      </c>
      <c r="AB252" s="35">
        <v>164</v>
      </c>
      <c r="AC252" s="35">
        <v>159</v>
      </c>
      <c r="AD252" s="162"/>
      <c r="AE252" s="34" t="s">
        <v>102</v>
      </c>
      <c r="AF252" s="35">
        <v>8222</v>
      </c>
      <c r="AG252" s="35">
        <v>2654</v>
      </c>
      <c r="AH252" s="35">
        <v>2188</v>
      </c>
      <c r="AI252" s="35">
        <v>802</v>
      </c>
      <c r="AJ252" s="35">
        <v>501</v>
      </c>
      <c r="AK252" s="35">
        <v>580</v>
      </c>
      <c r="AL252" s="35">
        <v>481</v>
      </c>
      <c r="AM252" s="35">
        <v>422</v>
      </c>
      <c r="AN252" s="135"/>
      <c r="AO252" s="138" t="s">
        <v>218</v>
      </c>
      <c r="AP252" s="138" t="s">
        <v>4391</v>
      </c>
      <c r="AQ252" s="139">
        <v>12598</v>
      </c>
    </row>
    <row r="253" spans="1:43">
      <c r="A253" s="162" t="s">
        <v>219</v>
      </c>
      <c r="B253" s="13" t="s">
        <v>119</v>
      </c>
      <c r="C253" s="12">
        <v>28</v>
      </c>
      <c r="D253" s="12">
        <v>14</v>
      </c>
      <c r="E253" s="12">
        <v>318</v>
      </c>
      <c r="F253" s="12">
        <v>164</v>
      </c>
      <c r="G253" s="12">
        <v>338</v>
      </c>
      <c r="H253" s="12">
        <v>186</v>
      </c>
      <c r="I253" s="12">
        <v>390</v>
      </c>
      <c r="J253" s="12">
        <v>206</v>
      </c>
      <c r="K253" s="29">
        <v>1074</v>
      </c>
      <c r="L253" s="29">
        <v>570</v>
      </c>
      <c r="M253" s="12">
        <v>3</v>
      </c>
      <c r="N253" s="12">
        <v>18</v>
      </c>
      <c r="O253" s="12">
        <v>18</v>
      </c>
      <c r="P253" s="12">
        <v>20</v>
      </c>
      <c r="Q253" s="29">
        <v>59</v>
      </c>
      <c r="R253" s="162" t="s">
        <v>219</v>
      </c>
      <c r="S253" s="13" t="s">
        <v>119</v>
      </c>
      <c r="T253" s="29">
        <v>45</v>
      </c>
      <c r="U253" s="12">
        <v>42</v>
      </c>
      <c r="V253" s="12">
        <v>23</v>
      </c>
      <c r="W253" s="12">
        <v>0</v>
      </c>
      <c r="X253" s="29">
        <v>52</v>
      </c>
      <c r="Y253" s="12">
        <v>50</v>
      </c>
      <c r="Z253" s="12">
        <v>40</v>
      </c>
      <c r="AA253" s="29">
        <v>1</v>
      </c>
      <c r="AB253" s="12">
        <v>1</v>
      </c>
      <c r="AC253" s="12">
        <v>20</v>
      </c>
      <c r="AD253" s="162" t="s">
        <v>219</v>
      </c>
      <c r="AE253" s="13" t="s">
        <v>119</v>
      </c>
      <c r="AF253" s="12">
        <v>386</v>
      </c>
      <c r="AG253" s="12">
        <v>136</v>
      </c>
      <c r="AH253" s="12">
        <v>220</v>
      </c>
      <c r="AI253" s="12">
        <v>58</v>
      </c>
      <c r="AJ253" s="12">
        <v>31</v>
      </c>
      <c r="AK253" s="12">
        <v>56</v>
      </c>
      <c r="AL253" s="12">
        <v>45</v>
      </c>
      <c r="AM253" s="12">
        <v>44</v>
      </c>
      <c r="AN253" s="135"/>
      <c r="AO253" s="138" t="s">
        <v>219</v>
      </c>
      <c r="AP253" s="138" t="s">
        <v>4392</v>
      </c>
      <c r="AQ253" s="139">
        <v>826</v>
      </c>
    </row>
    <row r="254" spans="1:43">
      <c r="A254" s="162"/>
      <c r="B254" s="13" t="s">
        <v>120</v>
      </c>
      <c r="C254" s="12">
        <v>0</v>
      </c>
      <c r="D254" s="12">
        <v>0</v>
      </c>
      <c r="E254" s="12">
        <v>0</v>
      </c>
      <c r="F254" s="12">
        <v>0</v>
      </c>
      <c r="G254" s="12">
        <v>0</v>
      </c>
      <c r="H254" s="12">
        <v>0</v>
      </c>
      <c r="I254" s="12">
        <v>0</v>
      </c>
      <c r="J254" s="12">
        <v>0</v>
      </c>
      <c r="K254" s="29">
        <v>0</v>
      </c>
      <c r="L254" s="29">
        <v>0</v>
      </c>
      <c r="M254" s="12">
        <v>0</v>
      </c>
      <c r="N254" s="12">
        <v>0</v>
      </c>
      <c r="O254" s="12">
        <v>0</v>
      </c>
      <c r="P254" s="12">
        <v>0</v>
      </c>
      <c r="Q254" s="29">
        <v>0</v>
      </c>
      <c r="R254" s="162"/>
      <c r="S254" s="13" t="s">
        <v>120</v>
      </c>
      <c r="T254" s="29">
        <v>0</v>
      </c>
      <c r="U254" s="12">
        <v>0</v>
      </c>
      <c r="V254" s="12">
        <v>0</v>
      </c>
      <c r="W254" s="12">
        <v>0</v>
      </c>
      <c r="X254" s="29">
        <v>0</v>
      </c>
      <c r="Y254" s="12">
        <v>0</v>
      </c>
      <c r="Z254" s="12">
        <v>0</v>
      </c>
      <c r="AA254" s="29">
        <v>0</v>
      </c>
      <c r="AB254" s="12">
        <v>0</v>
      </c>
      <c r="AC254" s="12">
        <v>0</v>
      </c>
      <c r="AD254" s="162"/>
      <c r="AE254" s="13" t="s">
        <v>120</v>
      </c>
      <c r="AF254" s="12">
        <v>0</v>
      </c>
      <c r="AG254" s="12">
        <v>0</v>
      </c>
      <c r="AH254" s="12">
        <v>0</v>
      </c>
      <c r="AI254" s="12">
        <v>0</v>
      </c>
      <c r="AJ254" s="12">
        <v>0</v>
      </c>
      <c r="AK254" s="12">
        <v>0</v>
      </c>
      <c r="AL254" s="12">
        <v>0</v>
      </c>
      <c r="AM254" s="12">
        <v>0</v>
      </c>
      <c r="AN254" s="135"/>
      <c r="AO254" s="138" t="s">
        <v>219</v>
      </c>
      <c r="AP254" s="138" t="s">
        <v>4393</v>
      </c>
      <c r="AQ254" s="139">
        <v>0</v>
      </c>
    </row>
    <row r="255" spans="1:43">
      <c r="A255" s="162"/>
      <c r="B255" s="34" t="s">
        <v>102</v>
      </c>
      <c r="C255" s="35">
        <v>28</v>
      </c>
      <c r="D255" s="35">
        <v>14</v>
      </c>
      <c r="E255" s="35">
        <v>318</v>
      </c>
      <c r="F255" s="35">
        <v>164</v>
      </c>
      <c r="G255" s="35">
        <v>338</v>
      </c>
      <c r="H255" s="35">
        <v>186</v>
      </c>
      <c r="I255" s="35">
        <v>390</v>
      </c>
      <c r="J255" s="35">
        <v>206</v>
      </c>
      <c r="K255" s="35">
        <v>1074</v>
      </c>
      <c r="L255" s="35">
        <v>570</v>
      </c>
      <c r="M255" s="35">
        <v>3</v>
      </c>
      <c r="N255" s="35">
        <v>18</v>
      </c>
      <c r="O255" s="35">
        <v>18</v>
      </c>
      <c r="P255" s="35">
        <v>20</v>
      </c>
      <c r="Q255" s="35">
        <v>59</v>
      </c>
      <c r="R255" s="162"/>
      <c r="S255" s="34" t="s">
        <v>102</v>
      </c>
      <c r="T255" s="35">
        <v>45</v>
      </c>
      <c r="U255" s="35">
        <v>42</v>
      </c>
      <c r="V255" s="35">
        <v>23</v>
      </c>
      <c r="W255" s="35">
        <v>0</v>
      </c>
      <c r="X255" s="35">
        <v>52</v>
      </c>
      <c r="Y255" s="35">
        <v>50</v>
      </c>
      <c r="Z255" s="35">
        <v>40</v>
      </c>
      <c r="AA255" s="35">
        <v>1</v>
      </c>
      <c r="AB255" s="35">
        <v>1</v>
      </c>
      <c r="AC255" s="35">
        <v>20</v>
      </c>
      <c r="AD255" s="162"/>
      <c r="AE255" s="34" t="s">
        <v>102</v>
      </c>
      <c r="AF255" s="35">
        <v>386</v>
      </c>
      <c r="AG255" s="35">
        <v>136</v>
      </c>
      <c r="AH255" s="35">
        <v>220</v>
      </c>
      <c r="AI255" s="35">
        <v>58</v>
      </c>
      <c r="AJ255" s="35">
        <v>31</v>
      </c>
      <c r="AK255" s="35">
        <v>56</v>
      </c>
      <c r="AL255" s="35">
        <v>45</v>
      </c>
      <c r="AM255" s="35">
        <v>44</v>
      </c>
      <c r="AN255" s="135"/>
      <c r="AO255" s="138" t="s">
        <v>219</v>
      </c>
      <c r="AP255" s="138" t="s">
        <v>4394</v>
      </c>
      <c r="AQ255" s="139">
        <v>826</v>
      </c>
    </row>
    <row r="256" spans="1:43">
      <c r="A256" s="162" t="s">
        <v>220</v>
      </c>
      <c r="B256" s="13" t="s">
        <v>119</v>
      </c>
      <c r="C256" s="12">
        <v>0</v>
      </c>
      <c r="D256" s="12">
        <v>0</v>
      </c>
      <c r="E256" s="12">
        <v>74</v>
      </c>
      <c r="F256" s="12">
        <v>38</v>
      </c>
      <c r="G256" s="12">
        <v>83</v>
      </c>
      <c r="H256" s="12">
        <v>39</v>
      </c>
      <c r="I256" s="12">
        <v>82</v>
      </c>
      <c r="J256" s="12">
        <v>40</v>
      </c>
      <c r="K256" s="29">
        <v>239</v>
      </c>
      <c r="L256" s="29">
        <v>117</v>
      </c>
      <c r="M256" s="12">
        <v>0</v>
      </c>
      <c r="N256" s="12">
        <v>3</v>
      </c>
      <c r="O256" s="12">
        <v>2</v>
      </c>
      <c r="P256" s="12">
        <v>3</v>
      </c>
      <c r="Q256" s="29">
        <v>8</v>
      </c>
      <c r="R256" s="162" t="s">
        <v>220</v>
      </c>
      <c r="S256" s="13" t="s">
        <v>119</v>
      </c>
      <c r="T256" s="29">
        <v>8</v>
      </c>
      <c r="U256" s="12">
        <v>8</v>
      </c>
      <c r="V256" s="12">
        <v>0</v>
      </c>
      <c r="W256" s="12">
        <v>0</v>
      </c>
      <c r="X256" s="29">
        <v>7</v>
      </c>
      <c r="Y256" s="12">
        <v>7</v>
      </c>
      <c r="Z256" s="12">
        <v>3</v>
      </c>
      <c r="AA256" s="29">
        <v>1</v>
      </c>
      <c r="AB256" s="12">
        <v>1</v>
      </c>
      <c r="AC256" s="12">
        <v>4</v>
      </c>
      <c r="AD256" s="162" t="s">
        <v>220</v>
      </c>
      <c r="AE256" s="13" t="s">
        <v>119</v>
      </c>
      <c r="AF256" s="12">
        <v>167</v>
      </c>
      <c r="AG256" s="12">
        <v>47</v>
      </c>
      <c r="AH256" s="12">
        <v>42</v>
      </c>
      <c r="AI256" s="12">
        <v>14</v>
      </c>
      <c r="AJ256" s="12">
        <v>5</v>
      </c>
      <c r="AK256" s="12">
        <v>13</v>
      </c>
      <c r="AL256" s="12">
        <v>7</v>
      </c>
      <c r="AM256" s="12">
        <v>7</v>
      </c>
      <c r="AN256" s="135"/>
      <c r="AO256" s="138" t="s">
        <v>220</v>
      </c>
      <c r="AP256" s="138" t="s">
        <v>4395</v>
      </c>
      <c r="AQ256" s="139">
        <v>251</v>
      </c>
    </row>
    <row r="257" spans="1:43">
      <c r="A257" s="162"/>
      <c r="B257" s="13" t="s">
        <v>120</v>
      </c>
      <c r="C257" s="12">
        <v>28</v>
      </c>
      <c r="D257" s="12">
        <v>12</v>
      </c>
      <c r="E257" s="12">
        <v>122</v>
      </c>
      <c r="F257" s="12">
        <v>56</v>
      </c>
      <c r="G257" s="12">
        <v>124</v>
      </c>
      <c r="H257" s="12">
        <v>72</v>
      </c>
      <c r="I257" s="12">
        <v>199</v>
      </c>
      <c r="J257" s="12">
        <v>105</v>
      </c>
      <c r="K257" s="29">
        <v>473</v>
      </c>
      <c r="L257" s="29">
        <v>245</v>
      </c>
      <c r="M257" s="12">
        <v>2</v>
      </c>
      <c r="N257" s="12">
        <v>7</v>
      </c>
      <c r="O257" s="12">
        <v>6</v>
      </c>
      <c r="P257" s="12">
        <v>8</v>
      </c>
      <c r="Q257" s="29">
        <v>23</v>
      </c>
      <c r="R257" s="162"/>
      <c r="S257" s="13" t="s">
        <v>120</v>
      </c>
      <c r="T257" s="29">
        <v>19</v>
      </c>
      <c r="U257" s="12">
        <v>19</v>
      </c>
      <c r="V257" s="12">
        <v>14</v>
      </c>
      <c r="W257" s="12">
        <v>0</v>
      </c>
      <c r="X257" s="29">
        <v>22</v>
      </c>
      <c r="Y257" s="12">
        <v>21</v>
      </c>
      <c r="Z257" s="12">
        <v>18</v>
      </c>
      <c r="AA257" s="29">
        <v>0</v>
      </c>
      <c r="AB257" s="12">
        <v>0</v>
      </c>
      <c r="AC257" s="12">
        <v>6</v>
      </c>
      <c r="AD257" s="162"/>
      <c r="AE257" s="13" t="s">
        <v>120</v>
      </c>
      <c r="AF257" s="12">
        <v>258</v>
      </c>
      <c r="AG257" s="12">
        <v>94</v>
      </c>
      <c r="AH257" s="12">
        <v>80</v>
      </c>
      <c r="AI257" s="12">
        <v>21</v>
      </c>
      <c r="AJ257" s="12">
        <v>16</v>
      </c>
      <c r="AK257" s="12">
        <v>18</v>
      </c>
      <c r="AL257" s="12">
        <v>18</v>
      </c>
      <c r="AM257" s="12">
        <v>18</v>
      </c>
      <c r="AN257" s="135"/>
      <c r="AO257" s="138" t="s">
        <v>220</v>
      </c>
      <c r="AP257" s="138" t="s">
        <v>4396</v>
      </c>
      <c r="AQ257" s="139">
        <v>418</v>
      </c>
    </row>
    <row r="258" spans="1:43">
      <c r="A258" s="162"/>
      <c r="B258" s="34" t="s">
        <v>102</v>
      </c>
      <c r="C258" s="35">
        <v>28</v>
      </c>
      <c r="D258" s="35">
        <v>12</v>
      </c>
      <c r="E258" s="35">
        <v>196</v>
      </c>
      <c r="F258" s="35">
        <v>94</v>
      </c>
      <c r="G258" s="35">
        <v>207</v>
      </c>
      <c r="H258" s="35">
        <v>111</v>
      </c>
      <c r="I258" s="35">
        <v>281</v>
      </c>
      <c r="J258" s="35">
        <v>145</v>
      </c>
      <c r="K258" s="35">
        <v>712</v>
      </c>
      <c r="L258" s="35">
        <v>362</v>
      </c>
      <c r="M258" s="35">
        <v>2</v>
      </c>
      <c r="N258" s="35">
        <v>10</v>
      </c>
      <c r="O258" s="35">
        <v>8</v>
      </c>
      <c r="P258" s="35">
        <v>11</v>
      </c>
      <c r="Q258" s="35">
        <v>31</v>
      </c>
      <c r="R258" s="162"/>
      <c r="S258" s="34" t="s">
        <v>102</v>
      </c>
      <c r="T258" s="35">
        <v>27</v>
      </c>
      <c r="U258" s="35">
        <v>27</v>
      </c>
      <c r="V258" s="35">
        <v>14</v>
      </c>
      <c r="W258" s="35">
        <v>0</v>
      </c>
      <c r="X258" s="35">
        <v>29</v>
      </c>
      <c r="Y258" s="35">
        <v>28</v>
      </c>
      <c r="Z258" s="35">
        <v>21</v>
      </c>
      <c r="AA258" s="35">
        <v>1</v>
      </c>
      <c r="AB258" s="35">
        <v>1</v>
      </c>
      <c r="AC258" s="35">
        <v>10</v>
      </c>
      <c r="AD258" s="162"/>
      <c r="AE258" s="34" t="s">
        <v>102</v>
      </c>
      <c r="AF258" s="35">
        <v>425</v>
      </c>
      <c r="AG258" s="35">
        <v>141</v>
      </c>
      <c r="AH258" s="35">
        <v>122</v>
      </c>
      <c r="AI258" s="35">
        <v>35</v>
      </c>
      <c r="AJ258" s="35">
        <v>21</v>
      </c>
      <c r="AK258" s="35">
        <v>31</v>
      </c>
      <c r="AL258" s="35">
        <v>25</v>
      </c>
      <c r="AM258" s="35">
        <v>25</v>
      </c>
      <c r="AN258" s="135"/>
      <c r="AO258" s="138" t="s">
        <v>220</v>
      </c>
      <c r="AP258" s="138" t="s">
        <v>4397</v>
      </c>
      <c r="AQ258" s="139">
        <v>669</v>
      </c>
    </row>
    <row r="259" spans="1:43">
      <c r="A259" s="163" t="s">
        <v>446</v>
      </c>
      <c r="B259" s="163"/>
      <c r="C259" s="163"/>
      <c r="D259" s="163"/>
      <c r="E259" s="163"/>
      <c r="F259" s="163"/>
      <c r="G259" s="163"/>
      <c r="H259" s="163"/>
      <c r="I259" s="163"/>
      <c r="J259" s="163"/>
      <c r="K259" s="163"/>
      <c r="L259" s="163"/>
      <c r="M259" s="163"/>
      <c r="N259" s="163"/>
      <c r="O259" s="163"/>
      <c r="P259" s="163"/>
      <c r="Q259" s="163"/>
      <c r="R259" s="185" t="s">
        <v>447</v>
      </c>
      <c r="S259" s="185"/>
      <c r="T259" s="185"/>
      <c r="U259" s="185"/>
      <c r="V259" s="185"/>
      <c r="W259" s="185"/>
      <c r="X259" s="185"/>
      <c r="Y259" s="185"/>
      <c r="Z259" s="185"/>
      <c r="AA259" s="185"/>
      <c r="AB259" s="185"/>
      <c r="AC259" s="185"/>
      <c r="AD259" s="185" t="s">
        <v>448</v>
      </c>
      <c r="AE259" s="185"/>
      <c r="AF259" s="185"/>
      <c r="AG259" s="185"/>
      <c r="AH259" s="185"/>
      <c r="AI259" s="185"/>
      <c r="AJ259" s="185"/>
      <c r="AK259" s="185"/>
      <c r="AL259" s="185"/>
      <c r="AM259" s="185"/>
      <c r="AN259" s="135"/>
      <c r="AO259" s="138" t="s">
        <v>446</v>
      </c>
      <c r="AP259" s="138" t="s">
        <v>446</v>
      </c>
      <c r="AQ259" s="139">
        <v>0</v>
      </c>
    </row>
    <row r="260" spans="1:43">
      <c r="A260" s="163" t="s">
        <v>4174</v>
      </c>
      <c r="B260" s="163"/>
      <c r="C260" s="163"/>
      <c r="D260" s="163"/>
      <c r="E260" s="163"/>
      <c r="F260" s="163"/>
      <c r="G260" s="163"/>
      <c r="H260" s="163"/>
      <c r="I260" s="163"/>
      <c r="J260" s="163"/>
      <c r="K260" s="163"/>
      <c r="L260" s="163"/>
      <c r="M260" s="163"/>
      <c r="N260" s="163"/>
      <c r="O260" s="163"/>
      <c r="P260" s="163"/>
      <c r="Q260" s="163"/>
      <c r="R260" s="185" t="s">
        <v>4174</v>
      </c>
      <c r="S260" s="185"/>
      <c r="T260" s="185"/>
      <c r="U260" s="185"/>
      <c r="V260" s="185"/>
      <c r="W260" s="185"/>
      <c r="X260" s="185"/>
      <c r="Y260" s="185"/>
      <c r="Z260" s="185"/>
      <c r="AA260" s="185"/>
      <c r="AB260" s="185"/>
      <c r="AC260" s="185"/>
      <c r="AD260" s="185" t="s">
        <v>4174</v>
      </c>
      <c r="AE260" s="185"/>
      <c r="AF260" s="185"/>
      <c r="AG260" s="185"/>
      <c r="AH260" s="185"/>
      <c r="AI260" s="185"/>
      <c r="AJ260" s="185"/>
      <c r="AK260" s="185"/>
      <c r="AL260" s="185"/>
      <c r="AM260" s="185"/>
      <c r="AN260" s="135"/>
      <c r="AO260" s="138" t="s">
        <v>4174</v>
      </c>
      <c r="AP260" s="138" t="s">
        <v>4174</v>
      </c>
      <c r="AQ260" s="139">
        <v>0</v>
      </c>
    </row>
    <row r="261" spans="1:43" ht="28.9" customHeight="1">
      <c r="A261" s="164" t="s">
        <v>2</v>
      </c>
      <c r="B261" s="164" t="s">
        <v>113</v>
      </c>
      <c r="C261" s="187" t="s">
        <v>281</v>
      </c>
      <c r="D261" s="187"/>
      <c r="E261" s="185" t="s">
        <v>52</v>
      </c>
      <c r="F261" s="185"/>
      <c r="G261" s="185" t="s">
        <v>53</v>
      </c>
      <c r="H261" s="185"/>
      <c r="I261" s="185" t="s">
        <v>54</v>
      </c>
      <c r="J261" s="185"/>
      <c r="K261" s="185" t="s">
        <v>56</v>
      </c>
      <c r="L261" s="185"/>
      <c r="M261" s="185" t="s">
        <v>164</v>
      </c>
      <c r="N261" s="185"/>
      <c r="O261" s="185"/>
      <c r="P261" s="185"/>
      <c r="Q261" s="185"/>
      <c r="R261" s="164" t="s">
        <v>2</v>
      </c>
      <c r="S261" s="190" t="s">
        <v>113</v>
      </c>
      <c r="T261" s="186" t="s">
        <v>165</v>
      </c>
      <c r="U261" s="186"/>
      <c r="V261" s="186"/>
      <c r="W261" s="186"/>
      <c r="X261" s="186" t="s">
        <v>166</v>
      </c>
      <c r="Y261" s="186"/>
      <c r="Z261" s="186"/>
      <c r="AA261" s="189" t="s">
        <v>167</v>
      </c>
      <c r="AB261" s="189"/>
      <c r="AC261" s="189" t="s">
        <v>168</v>
      </c>
      <c r="AD261" s="164" t="s">
        <v>2</v>
      </c>
      <c r="AE261" s="164" t="s">
        <v>113</v>
      </c>
      <c r="AF261" s="188" t="s">
        <v>169</v>
      </c>
      <c r="AG261" s="188"/>
      <c r="AH261" s="188"/>
      <c r="AI261" s="188"/>
      <c r="AJ261" s="188"/>
      <c r="AK261" s="188"/>
      <c r="AL261" s="188"/>
      <c r="AM261" s="188"/>
      <c r="AN261" s="135"/>
      <c r="AO261" s="138" t="s">
        <v>2</v>
      </c>
      <c r="AP261" s="138" t="s">
        <v>4244</v>
      </c>
      <c r="AQ261" s="139" t="e">
        <v>#VALUE!</v>
      </c>
    </row>
    <row r="262" spans="1:43" ht="24">
      <c r="A262" s="164"/>
      <c r="B262" s="164"/>
      <c r="C262" s="14" t="s">
        <v>170</v>
      </c>
      <c r="D262" s="14" t="s">
        <v>57</v>
      </c>
      <c r="E262" s="14" t="s">
        <v>170</v>
      </c>
      <c r="F262" s="14" t="s">
        <v>57</v>
      </c>
      <c r="G262" s="14" t="s">
        <v>170</v>
      </c>
      <c r="H262" s="14" t="s">
        <v>57</v>
      </c>
      <c r="I262" s="14" t="s">
        <v>170</v>
      </c>
      <c r="J262" s="14" t="s">
        <v>57</v>
      </c>
      <c r="K262" s="14" t="s">
        <v>170</v>
      </c>
      <c r="L262" s="14" t="s">
        <v>57</v>
      </c>
      <c r="M262" s="14" t="s">
        <v>282</v>
      </c>
      <c r="N262" s="14" t="s">
        <v>52</v>
      </c>
      <c r="O262" s="14" t="s">
        <v>53</v>
      </c>
      <c r="P262" s="14" t="s">
        <v>54</v>
      </c>
      <c r="Q262" s="14" t="s">
        <v>56</v>
      </c>
      <c r="R262" s="164"/>
      <c r="S262" s="190"/>
      <c r="T262" s="32" t="s">
        <v>171</v>
      </c>
      <c r="U262" s="31" t="s">
        <v>279</v>
      </c>
      <c r="V262" s="31" t="s">
        <v>172</v>
      </c>
      <c r="W262" s="31" t="s">
        <v>173</v>
      </c>
      <c r="X262" s="32" t="s">
        <v>56</v>
      </c>
      <c r="Y262" s="32" t="s">
        <v>174</v>
      </c>
      <c r="Z262" s="32" t="s">
        <v>280</v>
      </c>
      <c r="AA262" s="20" t="s">
        <v>56</v>
      </c>
      <c r="AB262" s="32" t="s">
        <v>174</v>
      </c>
      <c r="AC262" s="189"/>
      <c r="AD262" s="164"/>
      <c r="AE262" s="164"/>
      <c r="AF262" s="14" t="s">
        <v>49</v>
      </c>
      <c r="AG262" s="14" t="s">
        <v>50</v>
      </c>
      <c r="AH262" s="14" t="s">
        <v>344</v>
      </c>
      <c r="AI262" s="14" t="s">
        <v>51</v>
      </c>
      <c r="AJ262" s="14" t="s">
        <v>175</v>
      </c>
      <c r="AK262" s="14" t="s">
        <v>176</v>
      </c>
      <c r="AL262" s="14" t="s">
        <v>283</v>
      </c>
      <c r="AM262" s="14" t="s">
        <v>284</v>
      </c>
      <c r="AN262" s="135"/>
      <c r="AO262" s="138" t="s">
        <v>2</v>
      </c>
      <c r="AP262" s="138" t="s">
        <v>2</v>
      </c>
      <c r="AQ262" s="139" t="e">
        <v>#VALUE!</v>
      </c>
    </row>
    <row r="263" spans="1:43">
      <c r="A263" s="11" t="s">
        <v>131</v>
      </c>
      <c r="B263" s="13"/>
      <c r="C263" s="30"/>
      <c r="D263" s="17"/>
      <c r="E263" s="30"/>
      <c r="F263" s="30"/>
      <c r="G263" s="30"/>
      <c r="H263" s="30"/>
      <c r="I263" s="30"/>
      <c r="J263" s="30"/>
      <c r="K263" s="11"/>
      <c r="L263" s="11"/>
      <c r="M263" s="13"/>
      <c r="N263" s="13"/>
      <c r="O263" s="30"/>
      <c r="P263" s="30"/>
      <c r="Q263" s="11"/>
      <c r="R263" s="11" t="s">
        <v>131</v>
      </c>
      <c r="S263" s="33"/>
      <c r="T263" s="23"/>
      <c r="U263" s="23"/>
      <c r="V263" s="33"/>
      <c r="W263" s="27"/>
      <c r="X263" s="26"/>
      <c r="Y263" s="23"/>
      <c r="Z263" s="23"/>
      <c r="AA263" s="26"/>
      <c r="AB263" s="23"/>
      <c r="AC263" s="26"/>
      <c r="AD263" s="11" t="s">
        <v>131</v>
      </c>
      <c r="AE263" s="13"/>
      <c r="AF263" s="30"/>
      <c r="AG263" s="13"/>
      <c r="AH263" s="17"/>
      <c r="AI263" s="30"/>
      <c r="AJ263" s="30"/>
      <c r="AK263" s="30"/>
      <c r="AL263" s="30"/>
      <c r="AM263" s="30"/>
      <c r="AN263" s="135"/>
      <c r="AO263" s="138" t="s">
        <v>131</v>
      </c>
      <c r="AP263" s="138" t="s">
        <v>131</v>
      </c>
      <c r="AQ263" s="139">
        <v>0</v>
      </c>
    </row>
    <row r="264" spans="1:43">
      <c r="A264" s="162" t="s">
        <v>221</v>
      </c>
      <c r="B264" s="13" t="s">
        <v>119</v>
      </c>
      <c r="C264" s="12">
        <v>5</v>
      </c>
      <c r="D264" s="12">
        <v>3</v>
      </c>
      <c r="E264" s="12">
        <v>0</v>
      </c>
      <c r="F264" s="12">
        <v>0</v>
      </c>
      <c r="G264" s="12">
        <v>29</v>
      </c>
      <c r="H264" s="12">
        <v>15</v>
      </c>
      <c r="I264" s="12">
        <v>38</v>
      </c>
      <c r="J264" s="12">
        <v>21</v>
      </c>
      <c r="K264" s="29">
        <v>72</v>
      </c>
      <c r="L264" s="29">
        <v>39</v>
      </c>
      <c r="M264" s="12">
        <v>1</v>
      </c>
      <c r="N264" s="12">
        <v>0</v>
      </c>
      <c r="O264" s="12">
        <v>2</v>
      </c>
      <c r="P264" s="12">
        <v>2</v>
      </c>
      <c r="Q264" s="29">
        <v>5</v>
      </c>
      <c r="R264" s="162" t="s">
        <v>221</v>
      </c>
      <c r="S264" s="13" t="s">
        <v>119</v>
      </c>
      <c r="T264" s="29">
        <v>2</v>
      </c>
      <c r="U264" s="12">
        <v>2</v>
      </c>
      <c r="V264" s="12">
        <v>0</v>
      </c>
      <c r="W264" s="12">
        <v>1</v>
      </c>
      <c r="X264" s="29">
        <v>3</v>
      </c>
      <c r="Y264" s="12">
        <v>3</v>
      </c>
      <c r="Z264" s="12">
        <v>0</v>
      </c>
      <c r="AA264" s="29">
        <v>0</v>
      </c>
      <c r="AB264" s="12">
        <v>0</v>
      </c>
      <c r="AC264" s="12">
        <v>2</v>
      </c>
      <c r="AD264" s="162" t="s">
        <v>221</v>
      </c>
      <c r="AE264" s="13" t="s">
        <v>119</v>
      </c>
      <c r="AF264" s="12">
        <v>27</v>
      </c>
      <c r="AG264" s="12">
        <v>1</v>
      </c>
      <c r="AH264" s="12">
        <v>0</v>
      </c>
      <c r="AI264" s="12">
        <v>0</v>
      </c>
      <c r="AJ264" s="12">
        <v>0</v>
      </c>
      <c r="AK264" s="12">
        <v>3</v>
      </c>
      <c r="AL264" s="12">
        <v>2</v>
      </c>
      <c r="AM264" s="12">
        <v>2</v>
      </c>
      <c r="AN264" s="135"/>
      <c r="AO264" s="138" t="s">
        <v>221</v>
      </c>
      <c r="AP264" s="138" t="s">
        <v>4398</v>
      </c>
      <c r="AQ264" s="139">
        <v>27</v>
      </c>
    </row>
    <row r="265" spans="1:43">
      <c r="A265" s="162"/>
      <c r="B265" s="13" t="s">
        <v>120</v>
      </c>
      <c r="C265" s="12">
        <v>0</v>
      </c>
      <c r="D265" s="12">
        <v>0</v>
      </c>
      <c r="E265" s="12">
        <v>0</v>
      </c>
      <c r="F265" s="12">
        <v>0</v>
      </c>
      <c r="G265" s="12">
        <v>0</v>
      </c>
      <c r="H265" s="12">
        <v>0</v>
      </c>
      <c r="I265" s="12">
        <v>0</v>
      </c>
      <c r="J265" s="12">
        <v>0</v>
      </c>
      <c r="K265" s="29">
        <v>0</v>
      </c>
      <c r="L265" s="29">
        <v>0</v>
      </c>
      <c r="M265" s="12">
        <v>0</v>
      </c>
      <c r="N265" s="12">
        <v>0</v>
      </c>
      <c r="O265" s="12">
        <v>0</v>
      </c>
      <c r="P265" s="12">
        <v>0</v>
      </c>
      <c r="Q265" s="29">
        <v>0</v>
      </c>
      <c r="R265" s="162"/>
      <c r="S265" s="13" t="s">
        <v>120</v>
      </c>
      <c r="T265" s="29">
        <v>0</v>
      </c>
      <c r="U265" s="12">
        <v>0</v>
      </c>
      <c r="V265" s="12">
        <v>0</v>
      </c>
      <c r="W265" s="12">
        <v>0</v>
      </c>
      <c r="X265" s="29">
        <v>0</v>
      </c>
      <c r="Y265" s="12">
        <v>0</v>
      </c>
      <c r="Z265" s="12">
        <v>0</v>
      </c>
      <c r="AA265" s="29">
        <v>0</v>
      </c>
      <c r="AB265" s="12">
        <v>0</v>
      </c>
      <c r="AC265" s="12">
        <v>0</v>
      </c>
      <c r="AD265" s="162"/>
      <c r="AE265" s="13" t="s">
        <v>120</v>
      </c>
      <c r="AF265" s="12">
        <v>0</v>
      </c>
      <c r="AG265" s="12">
        <v>0</v>
      </c>
      <c r="AH265" s="12">
        <v>0</v>
      </c>
      <c r="AI265" s="12">
        <v>0</v>
      </c>
      <c r="AJ265" s="12">
        <v>0</v>
      </c>
      <c r="AK265" s="12">
        <v>0</v>
      </c>
      <c r="AL265" s="12">
        <v>0</v>
      </c>
      <c r="AM265" s="12">
        <v>0</v>
      </c>
      <c r="AN265" s="135"/>
      <c r="AO265" s="138" t="s">
        <v>221</v>
      </c>
      <c r="AP265" s="138" t="s">
        <v>4399</v>
      </c>
      <c r="AQ265" s="139">
        <v>0</v>
      </c>
    </row>
    <row r="266" spans="1:43">
      <c r="A266" s="162"/>
      <c r="B266" s="34" t="s">
        <v>102</v>
      </c>
      <c r="C266" s="35">
        <v>5</v>
      </c>
      <c r="D266" s="35">
        <v>3</v>
      </c>
      <c r="E266" s="35">
        <v>0</v>
      </c>
      <c r="F266" s="35">
        <v>0</v>
      </c>
      <c r="G266" s="35">
        <v>29</v>
      </c>
      <c r="H266" s="35">
        <v>15</v>
      </c>
      <c r="I266" s="35">
        <v>38</v>
      </c>
      <c r="J266" s="35">
        <v>21</v>
      </c>
      <c r="K266" s="35">
        <v>72</v>
      </c>
      <c r="L266" s="35">
        <v>39</v>
      </c>
      <c r="M266" s="35">
        <v>1</v>
      </c>
      <c r="N266" s="35">
        <v>0</v>
      </c>
      <c r="O266" s="35">
        <v>2</v>
      </c>
      <c r="P266" s="35">
        <v>2</v>
      </c>
      <c r="Q266" s="35">
        <v>5</v>
      </c>
      <c r="R266" s="162"/>
      <c r="S266" s="34" t="s">
        <v>102</v>
      </c>
      <c r="T266" s="35">
        <v>2</v>
      </c>
      <c r="U266" s="35">
        <v>2</v>
      </c>
      <c r="V266" s="35">
        <v>0</v>
      </c>
      <c r="W266" s="35">
        <v>1</v>
      </c>
      <c r="X266" s="35">
        <v>3</v>
      </c>
      <c r="Y266" s="35">
        <v>3</v>
      </c>
      <c r="Z266" s="35">
        <v>0</v>
      </c>
      <c r="AA266" s="35">
        <v>0</v>
      </c>
      <c r="AB266" s="35">
        <v>0</v>
      </c>
      <c r="AC266" s="35">
        <v>2</v>
      </c>
      <c r="AD266" s="162"/>
      <c r="AE266" s="34" t="s">
        <v>102</v>
      </c>
      <c r="AF266" s="35">
        <v>27</v>
      </c>
      <c r="AG266" s="35">
        <v>1</v>
      </c>
      <c r="AH266" s="35">
        <v>0</v>
      </c>
      <c r="AI266" s="35">
        <v>0</v>
      </c>
      <c r="AJ266" s="35">
        <v>0</v>
      </c>
      <c r="AK266" s="35">
        <v>3</v>
      </c>
      <c r="AL266" s="35">
        <v>2</v>
      </c>
      <c r="AM266" s="35">
        <v>2</v>
      </c>
      <c r="AN266" s="135"/>
      <c r="AO266" s="138" t="s">
        <v>221</v>
      </c>
      <c r="AP266" s="138" t="s">
        <v>4400</v>
      </c>
      <c r="AQ266" s="139">
        <v>27</v>
      </c>
    </row>
    <row r="267" spans="1:43" ht="14.45" customHeight="1">
      <c r="A267" s="162" t="s">
        <v>222</v>
      </c>
      <c r="B267" s="13" t="s">
        <v>119</v>
      </c>
      <c r="C267" s="12">
        <v>0</v>
      </c>
      <c r="D267" s="12">
        <v>0</v>
      </c>
      <c r="E267" s="12">
        <v>40</v>
      </c>
      <c r="F267" s="12">
        <v>22</v>
      </c>
      <c r="G267" s="12">
        <v>151</v>
      </c>
      <c r="H267" s="12">
        <v>77</v>
      </c>
      <c r="I267" s="12">
        <v>201</v>
      </c>
      <c r="J267" s="12">
        <v>93</v>
      </c>
      <c r="K267" s="29">
        <v>392</v>
      </c>
      <c r="L267" s="29">
        <v>192</v>
      </c>
      <c r="M267" s="12">
        <v>0</v>
      </c>
      <c r="N267" s="12">
        <v>4</v>
      </c>
      <c r="O267" s="12">
        <v>9</v>
      </c>
      <c r="P267" s="12">
        <v>10</v>
      </c>
      <c r="Q267" s="29">
        <v>23</v>
      </c>
      <c r="R267" s="162" t="s">
        <v>222</v>
      </c>
      <c r="S267" s="13" t="s">
        <v>119</v>
      </c>
      <c r="T267" s="29">
        <v>23</v>
      </c>
      <c r="U267" s="12">
        <v>15</v>
      </c>
      <c r="V267" s="12">
        <v>0</v>
      </c>
      <c r="W267" s="12">
        <v>0</v>
      </c>
      <c r="X267" s="29">
        <v>18</v>
      </c>
      <c r="Y267" s="12">
        <v>15</v>
      </c>
      <c r="Z267" s="12">
        <v>5</v>
      </c>
      <c r="AA267" s="29">
        <v>1</v>
      </c>
      <c r="AB267" s="12">
        <v>1</v>
      </c>
      <c r="AC267" s="12">
        <v>11</v>
      </c>
      <c r="AD267" s="162" t="s">
        <v>222</v>
      </c>
      <c r="AE267" s="13" t="s">
        <v>119</v>
      </c>
      <c r="AF267" s="12">
        <v>113</v>
      </c>
      <c r="AG267" s="12">
        <v>22</v>
      </c>
      <c r="AH267" s="12">
        <v>93</v>
      </c>
      <c r="AI267" s="12">
        <v>32</v>
      </c>
      <c r="AJ267" s="12">
        <v>8</v>
      </c>
      <c r="AK267" s="12">
        <v>23</v>
      </c>
      <c r="AL267" s="12">
        <v>15</v>
      </c>
      <c r="AM267" s="12">
        <v>12</v>
      </c>
      <c r="AN267" s="135"/>
      <c r="AO267" s="138" t="s">
        <v>222</v>
      </c>
      <c r="AP267" s="138" t="s">
        <v>4401</v>
      </c>
      <c r="AQ267" s="139">
        <v>299</v>
      </c>
    </row>
    <row r="268" spans="1:43">
      <c r="A268" s="162"/>
      <c r="B268" s="13" t="s">
        <v>120</v>
      </c>
      <c r="C268" s="12">
        <v>8</v>
      </c>
      <c r="D268" s="12">
        <v>5</v>
      </c>
      <c r="E268" s="12">
        <v>122</v>
      </c>
      <c r="F268" s="12">
        <v>56</v>
      </c>
      <c r="G268" s="12">
        <v>176</v>
      </c>
      <c r="H268" s="12">
        <v>79</v>
      </c>
      <c r="I268" s="12">
        <v>269</v>
      </c>
      <c r="J268" s="12">
        <v>131</v>
      </c>
      <c r="K268" s="29">
        <v>575</v>
      </c>
      <c r="L268" s="29">
        <v>271</v>
      </c>
      <c r="M268" s="12">
        <v>1</v>
      </c>
      <c r="N268" s="12">
        <v>6</v>
      </c>
      <c r="O268" s="12">
        <v>6</v>
      </c>
      <c r="P268" s="12">
        <v>7</v>
      </c>
      <c r="Q268" s="29">
        <v>20</v>
      </c>
      <c r="R268" s="162"/>
      <c r="S268" s="13" t="s">
        <v>120</v>
      </c>
      <c r="T268" s="29">
        <v>18</v>
      </c>
      <c r="U268" s="12">
        <v>18</v>
      </c>
      <c r="V268" s="12">
        <v>4</v>
      </c>
      <c r="W268" s="12">
        <v>0</v>
      </c>
      <c r="X268" s="29">
        <v>23</v>
      </c>
      <c r="Y268" s="12">
        <v>22</v>
      </c>
      <c r="Z268" s="12">
        <v>11</v>
      </c>
      <c r="AA268" s="29">
        <v>1</v>
      </c>
      <c r="AB268" s="12">
        <v>1</v>
      </c>
      <c r="AC268" s="12">
        <v>7</v>
      </c>
      <c r="AD268" s="162"/>
      <c r="AE268" s="13" t="s">
        <v>120</v>
      </c>
      <c r="AF268" s="12">
        <v>257</v>
      </c>
      <c r="AG268" s="12">
        <v>143</v>
      </c>
      <c r="AH268" s="12">
        <v>61</v>
      </c>
      <c r="AI268" s="12">
        <v>16</v>
      </c>
      <c r="AJ268" s="12">
        <v>23</v>
      </c>
      <c r="AK268" s="12">
        <v>15</v>
      </c>
      <c r="AL268" s="12">
        <v>18</v>
      </c>
      <c r="AM268" s="12">
        <v>17</v>
      </c>
      <c r="AN268" s="135"/>
      <c r="AO268" s="138" t="s">
        <v>222</v>
      </c>
      <c r="AP268" s="138" t="s">
        <v>4402</v>
      </c>
      <c r="AQ268" s="139">
        <v>379</v>
      </c>
    </row>
    <row r="269" spans="1:43">
      <c r="A269" s="162"/>
      <c r="B269" s="34" t="s">
        <v>102</v>
      </c>
      <c r="C269" s="35">
        <v>8</v>
      </c>
      <c r="D269" s="35">
        <v>5</v>
      </c>
      <c r="E269" s="35">
        <v>162</v>
      </c>
      <c r="F269" s="35">
        <v>78</v>
      </c>
      <c r="G269" s="35">
        <v>327</v>
      </c>
      <c r="H269" s="35">
        <v>156</v>
      </c>
      <c r="I269" s="35">
        <v>470</v>
      </c>
      <c r="J269" s="35">
        <v>224</v>
      </c>
      <c r="K269" s="35">
        <v>967</v>
      </c>
      <c r="L269" s="35">
        <v>463</v>
      </c>
      <c r="M269" s="35">
        <v>1</v>
      </c>
      <c r="N269" s="35">
        <v>10</v>
      </c>
      <c r="O269" s="35">
        <v>15</v>
      </c>
      <c r="P269" s="35">
        <v>17</v>
      </c>
      <c r="Q269" s="35">
        <v>43</v>
      </c>
      <c r="R269" s="162"/>
      <c r="S269" s="34" t="s">
        <v>102</v>
      </c>
      <c r="T269" s="35">
        <v>41</v>
      </c>
      <c r="U269" s="35">
        <v>33</v>
      </c>
      <c r="V269" s="35">
        <v>4</v>
      </c>
      <c r="W269" s="35">
        <v>0</v>
      </c>
      <c r="X269" s="35">
        <v>41</v>
      </c>
      <c r="Y269" s="35">
        <v>37</v>
      </c>
      <c r="Z269" s="35">
        <v>16</v>
      </c>
      <c r="AA269" s="35">
        <v>2</v>
      </c>
      <c r="AB269" s="35">
        <v>2</v>
      </c>
      <c r="AC269" s="35">
        <v>18</v>
      </c>
      <c r="AD269" s="162"/>
      <c r="AE269" s="34" t="s">
        <v>102</v>
      </c>
      <c r="AF269" s="35">
        <v>370</v>
      </c>
      <c r="AG269" s="35">
        <v>165</v>
      </c>
      <c r="AH269" s="35">
        <v>154</v>
      </c>
      <c r="AI269" s="35">
        <v>48</v>
      </c>
      <c r="AJ269" s="35">
        <v>31</v>
      </c>
      <c r="AK269" s="35">
        <v>38</v>
      </c>
      <c r="AL269" s="35">
        <v>33</v>
      </c>
      <c r="AM269" s="35">
        <v>29</v>
      </c>
      <c r="AN269" s="135"/>
      <c r="AO269" s="138" t="s">
        <v>222</v>
      </c>
      <c r="AP269" s="138" t="s">
        <v>4403</v>
      </c>
      <c r="AQ269" s="139">
        <v>678</v>
      </c>
    </row>
    <row r="270" spans="1:43">
      <c r="A270" s="162" t="s">
        <v>223</v>
      </c>
      <c r="B270" s="13" t="s">
        <v>119</v>
      </c>
      <c r="C270" s="12">
        <v>0</v>
      </c>
      <c r="D270" s="12">
        <v>0</v>
      </c>
      <c r="E270" s="12">
        <v>43</v>
      </c>
      <c r="F270" s="12">
        <v>21</v>
      </c>
      <c r="G270" s="12">
        <v>114</v>
      </c>
      <c r="H270" s="12">
        <v>50</v>
      </c>
      <c r="I270" s="12">
        <v>194</v>
      </c>
      <c r="J270" s="12">
        <v>100</v>
      </c>
      <c r="K270" s="29">
        <v>351</v>
      </c>
      <c r="L270" s="29">
        <v>171</v>
      </c>
      <c r="M270" s="12">
        <v>0</v>
      </c>
      <c r="N270" s="12">
        <v>4</v>
      </c>
      <c r="O270" s="12">
        <v>9</v>
      </c>
      <c r="P270" s="12">
        <v>10</v>
      </c>
      <c r="Q270" s="29">
        <v>23</v>
      </c>
      <c r="R270" s="162" t="s">
        <v>223</v>
      </c>
      <c r="S270" s="13" t="s">
        <v>119</v>
      </c>
      <c r="T270" s="29">
        <v>19</v>
      </c>
      <c r="U270" s="12">
        <v>17</v>
      </c>
      <c r="V270" s="12">
        <v>0</v>
      </c>
      <c r="W270" s="12">
        <v>2</v>
      </c>
      <c r="X270" s="29">
        <v>17</v>
      </c>
      <c r="Y270" s="12">
        <v>14</v>
      </c>
      <c r="Z270" s="12">
        <v>8</v>
      </c>
      <c r="AA270" s="29">
        <v>3</v>
      </c>
      <c r="AB270" s="12">
        <v>1</v>
      </c>
      <c r="AC270" s="12">
        <v>10</v>
      </c>
      <c r="AD270" s="162" t="s">
        <v>223</v>
      </c>
      <c r="AE270" s="13" t="s">
        <v>119</v>
      </c>
      <c r="AF270" s="12">
        <v>116</v>
      </c>
      <c r="AG270" s="12">
        <v>45</v>
      </c>
      <c r="AH270" s="12">
        <v>71</v>
      </c>
      <c r="AI270" s="12">
        <v>51</v>
      </c>
      <c r="AJ270" s="12">
        <v>11</v>
      </c>
      <c r="AK270" s="12">
        <v>24</v>
      </c>
      <c r="AL270" s="12">
        <v>11</v>
      </c>
      <c r="AM270" s="12">
        <v>10</v>
      </c>
      <c r="AN270" s="135"/>
      <c r="AO270" s="138" t="s">
        <v>223</v>
      </c>
      <c r="AP270" s="138" t="s">
        <v>4404</v>
      </c>
      <c r="AQ270" s="139">
        <v>258</v>
      </c>
    </row>
    <row r="271" spans="1:43">
      <c r="A271" s="162"/>
      <c r="B271" s="13" t="s">
        <v>120</v>
      </c>
      <c r="C271" s="12">
        <v>14</v>
      </c>
      <c r="D271" s="12">
        <v>5</v>
      </c>
      <c r="E271" s="12">
        <v>39</v>
      </c>
      <c r="F271" s="12">
        <v>15</v>
      </c>
      <c r="G271" s="12">
        <v>53</v>
      </c>
      <c r="H271" s="12">
        <v>29</v>
      </c>
      <c r="I271" s="12">
        <v>89</v>
      </c>
      <c r="J271" s="12">
        <v>35</v>
      </c>
      <c r="K271" s="29">
        <v>195</v>
      </c>
      <c r="L271" s="29">
        <v>84</v>
      </c>
      <c r="M271" s="12">
        <v>1</v>
      </c>
      <c r="N271" s="12">
        <v>2</v>
      </c>
      <c r="O271" s="12">
        <v>2</v>
      </c>
      <c r="P271" s="12">
        <v>2</v>
      </c>
      <c r="Q271" s="29">
        <v>7</v>
      </c>
      <c r="R271" s="162"/>
      <c r="S271" s="13" t="s">
        <v>120</v>
      </c>
      <c r="T271" s="29">
        <v>4</v>
      </c>
      <c r="U271" s="12">
        <v>4</v>
      </c>
      <c r="V271" s="12">
        <v>1</v>
      </c>
      <c r="W271" s="12">
        <v>0</v>
      </c>
      <c r="X271" s="29">
        <v>8</v>
      </c>
      <c r="Y271" s="12">
        <v>8</v>
      </c>
      <c r="Z271" s="12">
        <v>3</v>
      </c>
      <c r="AA271" s="29">
        <v>1</v>
      </c>
      <c r="AB271" s="12">
        <v>0</v>
      </c>
      <c r="AC271" s="12">
        <v>2</v>
      </c>
      <c r="AD271" s="162"/>
      <c r="AE271" s="13" t="s">
        <v>120</v>
      </c>
      <c r="AF271" s="12">
        <v>43</v>
      </c>
      <c r="AG271" s="12">
        <v>3</v>
      </c>
      <c r="AH271" s="12">
        <v>32</v>
      </c>
      <c r="AI271" s="12">
        <v>0</v>
      </c>
      <c r="AJ271" s="12">
        <v>8</v>
      </c>
      <c r="AK271" s="12">
        <v>4</v>
      </c>
      <c r="AL271" s="12">
        <v>4</v>
      </c>
      <c r="AM271" s="12">
        <v>4</v>
      </c>
      <c r="AN271" s="135"/>
      <c r="AO271" s="138" t="s">
        <v>223</v>
      </c>
      <c r="AP271" s="138" t="s">
        <v>4405</v>
      </c>
      <c r="AQ271" s="139">
        <v>107</v>
      </c>
    </row>
    <row r="272" spans="1:43">
      <c r="A272" s="162"/>
      <c r="B272" s="34" t="s">
        <v>102</v>
      </c>
      <c r="C272" s="35">
        <v>14</v>
      </c>
      <c r="D272" s="35">
        <v>5</v>
      </c>
      <c r="E272" s="35">
        <v>82</v>
      </c>
      <c r="F272" s="35">
        <v>36</v>
      </c>
      <c r="G272" s="35">
        <v>167</v>
      </c>
      <c r="H272" s="35">
        <v>79</v>
      </c>
      <c r="I272" s="35">
        <v>283</v>
      </c>
      <c r="J272" s="35">
        <v>135</v>
      </c>
      <c r="K272" s="35">
        <v>546</v>
      </c>
      <c r="L272" s="35">
        <v>255</v>
      </c>
      <c r="M272" s="35">
        <v>1</v>
      </c>
      <c r="N272" s="35">
        <v>6</v>
      </c>
      <c r="O272" s="35">
        <v>11</v>
      </c>
      <c r="P272" s="35">
        <v>12</v>
      </c>
      <c r="Q272" s="35">
        <v>30</v>
      </c>
      <c r="R272" s="162"/>
      <c r="S272" s="34" t="s">
        <v>102</v>
      </c>
      <c r="T272" s="35">
        <v>23</v>
      </c>
      <c r="U272" s="35">
        <v>21</v>
      </c>
      <c r="V272" s="35">
        <v>1</v>
      </c>
      <c r="W272" s="35">
        <v>2</v>
      </c>
      <c r="X272" s="35">
        <v>25</v>
      </c>
      <c r="Y272" s="35">
        <v>22</v>
      </c>
      <c r="Z272" s="35">
        <v>11</v>
      </c>
      <c r="AA272" s="35">
        <v>4</v>
      </c>
      <c r="AB272" s="35">
        <v>1</v>
      </c>
      <c r="AC272" s="35">
        <v>12</v>
      </c>
      <c r="AD272" s="162"/>
      <c r="AE272" s="34" t="s">
        <v>102</v>
      </c>
      <c r="AF272" s="35">
        <v>159</v>
      </c>
      <c r="AG272" s="35">
        <v>48</v>
      </c>
      <c r="AH272" s="35">
        <v>103</v>
      </c>
      <c r="AI272" s="35">
        <v>51</v>
      </c>
      <c r="AJ272" s="35">
        <v>19</v>
      </c>
      <c r="AK272" s="35">
        <v>28</v>
      </c>
      <c r="AL272" s="35">
        <v>15</v>
      </c>
      <c r="AM272" s="35">
        <v>14</v>
      </c>
      <c r="AN272" s="135"/>
      <c r="AO272" s="138" t="s">
        <v>223</v>
      </c>
      <c r="AP272" s="138" t="s">
        <v>4406</v>
      </c>
      <c r="AQ272" s="139">
        <v>365</v>
      </c>
    </row>
    <row r="273" spans="1:43">
      <c r="A273" s="11" t="s">
        <v>132</v>
      </c>
      <c r="B273" s="13"/>
      <c r="C273" s="16"/>
      <c r="D273" s="18"/>
      <c r="E273" s="16"/>
      <c r="F273" s="16"/>
      <c r="G273" s="16"/>
      <c r="H273" s="16"/>
      <c r="I273" s="16"/>
      <c r="J273" s="16"/>
      <c r="K273" s="16"/>
      <c r="L273" s="16"/>
      <c r="M273" s="16"/>
      <c r="N273" s="16"/>
      <c r="O273" s="16"/>
      <c r="P273" s="16"/>
      <c r="Q273" s="16"/>
      <c r="R273" s="11" t="s">
        <v>132</v>
      </c>
      <c r="S273" s="13"/>
      <c r="T273" s="26"/>
      <c r="U273" s="26"/>
      <c r="V273" s="28"/>
      <c r="W273" s="26"/>
      <c r="X273" s="26"/>
      <c r="Y273" s="26"/>
      <c r="Z273" s="26"/>
      <c r="AA273" s="26"/>
      <c r="AB273" s="26"/>
      <c r="AC273" s="26"/>
      <c r="AD273" s="11" t="s">
        <v>132</v>
      </c>
      <c r="AE273" s="13"/>
      <c r="AF273" s="16"/>
      <c r="AG273" s="18"/>
      <c r="AH273" s="16"/>
      <c r="AI273" s="16"/>
      <c r="AJ273" s="16"/>
      <c r="AK273" s="16"/>
      <c r="AL273" s="16"/>
      <c r="AM273" s="16"/>
      <c r="AN273" s="135"/>
      <c r="AO273" s="138" t="s">
        <v>132</v>
      </c>
      <c r="AP273" s="138" t="s">
        <v>132</v>
      </c>
      <c r="AQ273" s="139">
        <v>0</v>
      </c>
    </row>
    <row r="274" spans="1:43">
      <c r="A274" s="162" t="s">
        <v>224</v>
      </c>
      <c r="B274" s="13" t="s">
        <v>119</v>
      </c>
      <c r="C274" s="12">
        <v>0</v>
      </c>
      <c r="D274" s="12">
        <v>0</v>
      </c>
      <c r="E274" s="12">
        <v>194</v>
      </c>
      <c r="F274" s="12">
        <v>93</v>
      </c>
      <c r="G274" s="12">
        <v>295</v>
      </c>
      <c r="H274" s="12">
        <v>138</v>
      </c>
      <c r="I274" s="12">
        <v>447</v>
      </c>
      <c r="J274" s="12">
        <v>250</v>
      </c>
      <c r="K274" s="29">
        <v>936</v>
      </c>
      <c r="L274" s="29">
        <v>481</v>
      </c>
      <c r="M274" s="12">
        <v>0</v>
      </c>
      <c r="N274" s="12">
        <v>16</v>
      </c>
      <c r="O274" s="12">
        <v>18</v>
      </c>
      <c r="P274" s="12">
        <v>22</v>
      </c>
      <c r="Q274" s="29">
        <v>56</v>
      </c>
      <c r="R274" s="162" t="s">
        <v>224</v>
      </c>
      <c r="S274" s="13" t="s">
        <v>119</v>
      </c>
      <c r="T274" s="29">
        <v>32</v>
      </c>
      <c r="U274" s="12">
        <v>23</v>
      </c>
      <c r="V274" s="12">
        <v>3</v>
      </c>
      <c r="W274" s="12">
        <v>0</v>
      </c>
      <c r="X274" s="29">
        <v>35</v>
      </c>
      <c r="Y274" s="12">
        <v>31</v>
      </c>
      <c r="Z274" s="12">
        <v>12</v>
      </c>
      <c r="AA274" s="29">
        <v>1</v>
      </c>
      <c r="AB274" s="12">
        <v>1</v>
      </c>
      <c r="AC274" s="12">
        <v>23</v>
      </c>
      <c r="AD274" s="162" t="s">
        <v>224</v>
      </c>
      <c r="AE274" s="13" t="s">
        <v>119</v>
      </c>
      <c r="AF274" s="12">
        <v>254</v>
      </c>
      <c r="AG274" s="12">
        <v>66</v>
      </c>
      <c r="AH274" s="12">
        <v>216</v>
      </c>
      <c r="AI274" s="12">
        <v>69</v>
      </c>
      <c r="AJ274" s="12">
        <v>22</v>
      </c>
      <c r="AK274" s="12">
        <v>35</v>
      </c>
      <c r="AL274" s="12">
        <v>31</v>
      </c>
      <c r="AM274" s="12">
        <v>30</v>
      </c>
      <c r="AN274" s="135"/>
      <c r="AO274" s="138" t="s">
        <v>224</v>
      </c>
      <c r="AP274" s="138" t="s">
        <v>4407</v>
      </c>
      <c r="AQ274" s="139">
        <v>686</v>
      </c>
    </row>
    <row r="275" spans="1:43">
      <c r="A275" s="162"/>
      <c r="B275" s="13" t="s">
        <v>120</v>
      </c>
      <c r="C275" s="12">
        <v>0</v>
      </c>
      <c r="D275" s="12">
        <v>0</v>
      </c>
      <c r="E275" s="12">
        <v>75</v>
      </c>
      <c r="F275" s="12">
        <v>38</v>
      </c>
      <c r="G275" s="12">
        <v>86</v>
      </c>
      <c r="H275" s="12">
        <v>48</v>
      </c>
      <c r="I275" s="12">
        <v>151</v>
      </c>
      <c r="J275" s="12">
        <v>72</v>
      </c>
      <c r="K275" s="29">
        <v>312</v>
      </c>
      <c r="L275" s="29">
        <v>158</v>
      </c>
      <c r="M275" s="12">
        <v>0</v>
      </c>
      <c r="N275" s="12">
        <v>4</v>
      </c>
      <c r="O275" s="12">
        <v>3</v>
      </c>
      <c r="P275" s="12">
        <v>4</v>
      </c>
      <c r="Q275" s="29">
        <v>11</v>
      </c>
      <c r="R275" s="162"/>
      <c r="S275" s="13" t="s">
        <v>120</v>
      </c>
      <c r="T275" s="29">
        <v>10</v>
      </c>
      <c r="U275" s="12">
        <v>8</v>
      </c>
      <c r="V275" s="12">
        <v>0</v>
      </c>
      <c r="W275" s="12">
        <v>0</v>
      </c>
      <c r="X275" s="29">
        <v>10</v>
      </c>
      <c r="Y275" s="12">
        <v>7</v>
      </c>
      <c r="Z275" s="12">
        <v>3</v>
      </c>
      <c r="AA275" s="29">
        <v>1</v>
      </c>
      <c r="AB275" s="12">
        <v>1</v>
      </c>
      <c r="AC275" s="12">
        <v>4</v>
      </c>
      <c r="AD275" s="162"/>
      <c r="AE275" s="13" t="s">
        <v>120</v>
      </c>
      <c r="AF275" s="12">
        <v>54</v>
      </c>
      <c r="AG275" s="12">
        <v>54</v>
      </c>
      <c r="AH275" s="12">
        <v>75</v>
      </c>
      <c r="AI275" s="12">
        <v>27</v>
      </c>
      <c r="AJ275" s="12">
        <v>5</v>
      </c>
      <c r="AK275" s="12">
        <v>9</v>
      </c>
      <c r="AL275" s="12">
        <v>8</v>
      </c>
      <c r="AM275" s="12">
        <v>8</v>
      </c>
      <c r="AN275" s="135"/>
      <c r="AO275" s="138" t="s">
        <v>224</v>
      </c>
      <c r="AP275" s="138" t="s">
        <v>4408</v>
      </c>
      <c r="AQ275" s="139">
        <v>204</v>
      </c>
    </row>
    <row r="276" spans="1:43">
      <c r="A276" s="162"/>
      <c r="B276" s="34" t="s">
        <v>102</v>
      </c>
      <c r="C276" s="35">
        <v>0</v>
      </c>
      <c r="D276" s="35">
        <v>0</v>
      </c>
      <c r="E276" s="35">
        <v>269</v>
      </c>
      <c r="F276" s="35">
        <v>131</v>
      </c>
      <c r="G276" s="35">
        <v>381</v>
      </c>
      <c r="H276" s="35">
        <v>186</v>
      </c>
      <c r="I276" s="35">
        <v>598</v>
      </c>
      <c r="J276" s="35">
        <v>322</v>
      </c>
      <c r="K276" s="35">
        <v>1248</v>
      </c>
      <c r="L276" s="35">
        <v>639</v>
      </c>
      <c r="M276" s="35">
        <v>0</v>
      </c>
      <c r="N276" s="35">
        <v>20</v>
      </c>
      <c r="O276" s="35">
        <v>21</v>
      </c>
      <c r="P276" s="35">
        <v>26</v>
      </c>
      <c r="Q276" s="35">
        <v>67</v>
      </c>
      <c r="R276" s="162"/>
      <c r="S276" s="34" t="s">
        <v>102</v>
      </c>
      <c r="T276" s="35">
        <v>42</v>
      </c>
      <c r="U276" s="35">
        <v>31</v>
      </c>
      <c r="V276" s="35">
        <v>3</v>
      </c>
      <c r="W276" s="35">
        <v>0</v>
      </c>
      <c r="X276" s="35">
        <v>45</v>
      </c>
      <c r="Y276" s="35">
        <v>38</v>
      </c>
      <c r="Z276" s="35">
        <v>15</v>
      </c>
      <c r="AA276" s="35">
        <v>2</v>
      </c>
      <c r="AB276" s="35">
        <v>2</v>
      </c>
      <c r="AC276" s="35">
        <v>27</v>
      </c>
      <c r="AD276" s="162"/>
      <c r="AE276" s="34" t="s">
        <v>102</v>
      </c>
      <c r="AF276" s="35">
        <v>308</v>
      </c>
      <c r="AG276" s="35">
        <v>120</v>
      </c>
      <c r="AH276" s="35">
        <v>291</v>
      </c>
      <c r="AI276" s="35">
        <v>96</v>
      </c>
      <c r="AJ276" s="35">
        <v>27</v>
      </c>
      <c r="AK276" s="35">
        <v>44</v>
      </c>
      <c r="AL276" s="35">
        <v>39</v>
      </c>
      <c r="AM276" s="35">
        <v>38</v>
      </c>
      <c r="AN276" s="135"/>
      <c r="AO276" s="138" t="s">
        <v>224</v>
      </c>
      <c r="AP276" s="138" t="s">
        <v>4409</v>
      </c>
      <c r="AQ276" s="139">
        <v>890</v>
      </c>
    </row>
    <row r="277" spans="1:43">
      <c r="A277" s="162" t="s">
        <v>225</v>
      </c>
      <c r="B277" s="13" t="s">
        <v>119</v>
      </c>
      <c r="C277" s="12">
        <v>0</v>
      </c>
      <c r="D277" s="12">
        <v>0</v>
      </c>
      <c r="E277" s="12">
        <v>0</v>
      </c>
      <c r="F277" s="12">
        <v>0</v>
      </c>
      <c r="G277" s="12">
        <v>0</v>
      </c>
      <c r="H277" s="12">
        <v>0</v>
      </c>
      <c r="I277" s="12">
        <v>0</v>
      </c>
      <c r="J277" s="12">
        <v>0</v>
      </c>
      <c r="K277" s="29">
        <v>0</v>
      </c>
      <c r="L277" s="29">
        <v>0</v>
      </c>
      <c r="M277" s="12">
        <v>0</v>
      </c>
      <c r="N277" s="12">
        <v>0</v>
      </c>
      <c r="O277" s="12">
        <v>0</v>
      </c>
      <c r="P277" s="12">
        <v>0</v>
      </c>
      <c r="Q277" s="29">
        <v>0</v>
      </c>
      <c r="R277" s="162" t="s">
        <v>225</v>
      </c>
      <c r="S277" s="13" t="s">
        <v>119</v>
      </c>
      <c r="T277" s="29">
        <v>0</v>
      </c>
      <c r="U277" s="12">
        <v>0</v>
      </c>
      <c r="V277" s="12">
        <v>0</v>
      </c>
      <c r="W277" s="12">
        <v>0</v>
      </c>
      <c r="X277" s="29">
        <v>0</v>
      </c>
      <c r="Y277" s="12">
        <v>0</v>
      </c>
      <c r="Z277" s="12">
        <v>0</v>
      </c>
      <c r="AA277" s="29">
        <v>0</v>
      </c>
      <c r="AB277" s="12">
        <v>0</v>
      </c>
      <c r="AC277" s="12">
        <v>0</v>
      </c>
      <c r="AD277" s="162" t="s">
        <v>225</v>
      </c>
      <c r="AE277" s="13" t="s">
        <v>119</v>
      </c>
      <c r="AF277" s="12">
        <v>0</v>
      </c>
      <c r="AG277" s="12">
        <v>0</v>
      </c>
      <c r="AH277" s="12">
        <v>0</v>
      </c>
      <c r="AI277" s="12">
        <v>0</v>
      </c>
      <c r="AJ277" s="12">
        <v>0</v>
      </c>
      <c r="AK277" s="12">
        <v>0</v>
      </c>
      <c r="AL277" s="12">
        <v>0</v>
      </c>
      <c r="AM277" s="12">
        <v>0</v>
      </c>
      <c r="AN277" s="135"/>
      <c r="AO277" s="138" t="s">
        <v>225</v>
      </c>
      <c r="AP277" s="138" t="s">
        <v>4410</v>
      </c>
      <c r="AQ277" s="139">
        <v>0</v>
      </c>
    </row>
    <row r="278" spans="1:43">
      <c r="A278" s="162"/>
      <c r="B278" s="13" t="s">
        <v>120</v>
      </c>
      <c r="C278" s="12">
        <v>315</v>
      </c>
      <c r="D278" s="12">
        <v>162</v>
      </c>
      <c r="E278" s="12">
        <v>2002</v>
      </c>
      <c r="F278" s="12">
        <v>1054</v>
      </c>
      <c r="G278" s="12">
        <v>2725</v>
      </c>
      <c r="H278" s="12">
        <v>1419</v>
      </c>
      <c r="I278" s="12">
        <v>3759</v>
      </c>
      <c r="J278" s="12">
        <v>1900</v>
      </c>
      <c r="K278" s="29">
        <v>8801</v>
      </c>
      <c r="L278" s="29">
        <v>4535</v>
      </c>
      <c r="M278" s="12">
        <v>27</v>
      </c>
      <c r="N278" s="12">
        <v>94</v>
      </c>
      <c r="O278" s="12">
        <v>101</v>
      </c>
      <c r="P278" s="12">
        <v>121</v>
      </c>
      <c r="Q278" s="29">
        <v>343</v>
      </c>
      <c r="R278" s="162"/>
      <c r="S278" s="13" t="s">
        <v>120</v>
      </c>
      <c r="T278" s="29">
        <v>279</v>
      </c>
      <c r="U278" s="12">
        <v>276</v>
      </c>
      <c r="V278" s="12">
        <v>231</v>
      </c>
      <c r="W278" s="12">
        <v>1</v>
      </c>
      <c r="X278" s="29">
        <v>344</v>
      </c>
      <c r="Y278" s="12">
        <v>325</v>
      </c>
      <c r="Z278" s="12">
        <v>174</v>
      </c>
      <c r="AA278" s="29">
        <v>85</v>
      </c>
      <c r="AB278" s="12">
        <v>54</v>
      </c>
      <c r="AC278" s="12">
        <v>105</v>
      </c>
      <c r="AD278" s="162"/>
      <c r="AE278" s="13" t="s">
        <v>120</v>
      </c>
      <c r="AF278" s="12">
        <v>5377</v>
      </c>
      <c r="AG278" s="12">
        <v>1742</v>
      </c>
      <c r="AH278" s="12">
        <v>1486</v>
      </c>
      <c r="AI278" s="12">
        <v>516</v>
      </c>
      <c r="AJ278" s="12">
        <v>313</v>
      </c>
      <c r="AK278" s="12">
        <v>355</v>
      </c>
      <c r="AL278" s="12">
        <v>292</v>
      </c>
      <c r="AM278" s="12">
        <v>262</v>
      </c>
      <c r="AN278" s="135"/>
      <c r="AO278" s="138" t="s">
        <v>225</v>
      </c>
      <c r="AP278" s="138" t="s">
        <v>4411</v>
      </c>
      <c r="AQ278" s="139">
        <v>8349</v>
      </c>
    </row>
    <row r="279" spans="1:43">
      <c r="A279" s="162"/>
      <c r="B279" s="34" t="s">
        <v>102</v>
      </c>
      <c r="C279" s="35">
        <v>315</v>
      </c>
      <c r="D279" s="35">
        <v>162</v>
      </c>
      <c r="E279" s="35">
        <v>2002</v>
      </c>
      <c r="F279" s="35">
        <v>1054</v>
      </c>
      <c r="G279" s="35">
        <v>2725</v>
      </c>
      <c r="H279" s="35">
        <v>1419</v>
      </c>
      <c r="I279" s="35">
        <v>3759</v>
      </c>
      <c r="J279" s="35">
        <v>1900</v>
      </c>
      <c r="K279" s="35">
        <v>8801</v>
      </c>
      <c r="L279" s="35">
        <v>4535</v>
      </c>
      <c r="M279" s="35">
        <v>27</v>
      </c>
      <c r="N279" s="35">
        <v>94</v>
      </c>
      <c r="O279" s="35">
        <v>101</v>
      </c>
      <c r="P279" s="35">
        <v>121</v>
      </c>
      <c r="Q279" s="35">
        <v>343</v>
      </c>
      <c r="R279" s="162"/>
      <c r="S279" s="34" t="s">
        <v>102</v>
      </c>
      <c r="T279" s="35">
        <v>279</v>
      </c>
      <c r="U279" s="35">
        <v>276</v>
      </c>
      <c r="V279" s="35">
        <v>231</v>
      </c>
      <c r="W279" s="35">
        <v>1</v>
      </c>
      <c r="X279" s="35">
        <v>344</v>
      </c>
      <c r="Y279" s="35">
        <v>325</v>
      </c>
      <c r="Z279" s="35">
        <v>174</v>
      </c>
      <c r="AA279" s="35">
        <v>85</v>
      </c>
      <c r="AB279" s="35">
        <v>54</v>
      </c>
      <c r="AC279" s="35">
        <v>105</v>
      </c>
      <c r="AD279" s="162"/>
      <c r="AE279" s="34" t="s">
        <v>102</v>
      </c>
      <c r="AF279" s="35">
        <v>5377</v>
      </c>
      <c r="AG279" s="35">
        <v>1742</v>
      </c>
      <c r="AH279" s="35">
        <v>1486</v>
      </c>
      <c r="AI279" s="35">
        <v>516</v>
      </c>
      <c r="AJ279" s="35">
        <v>313</v>
      </c>
      <c r="AK279" s="35">
        <v>355</v>
      </c>
      <c r="AL279" s="35">
        <v>292</v>
      </c>
      <c r="AM279" s="35">
        <v>262</v>
      </c>
      <c r="AN279" s="135"/>
      <c r="AO279" s="138" t="s">
        <v>225</v>
      </c>
      <c r="AP279" s="138" t="s">
        <v>4412</v>
      </c>
      <c r="AQ279" s="139">
        <v>8349</v>
      </c>
    </row>
    <row r="280" spans="1:43">
      <c r="A280" s="162" t="s">
        <v>226</v>
      </c>
      <c r="B280" s="13" t="s">
        <v>119</v>
      </c>
      <c r="C280" s="12">
        <v>0</v>
      </c>
      <c r="D280" s="12">
        <v>0</v>
      </c>
      <c r="E280" s="12">
        <v>60</v>
      </c>
      <c r="F280" s="12">
        <v>31</v>
      </c>
      <c r="G280" s="12">
        <v>114</v>
      </c>
      <c r="H280" s="12">
        <v>71</v>
      </c>
      <c r="I280" s="12">
        <v>129</v>
      </c>
      <c r="J280" s="12">
        <v>69</v>
      </c>
      <c r="K280" s="29">
        <v>303</v>
      </c>
      <c r="L280" s="29">
        <v>171</v>
      </c>
      <c r="M280" s="12">
        <v>0</v>
      </c>
      <c r="N280" s="12">
        <v>7</v>
      </c>
      <c r="O280" s="12">
        <v>8</v>
      </c>
      <c r="P280" s="12">
        <v>8</v>
      </c>
      <c r="Q280" s="29">
        <v>23</v>
      </c>
      <c r="R280" s="162" t="s">
        <v>226</v>
      </c>
      <c r="S280" s="13" t="s">
        <v>119</v>
      </c>
      <c r="T280" s="29">
        <v>12</v>
      </c>
      <c r="U280" s="12">
        <v>11</v>
      </c>
      <c r="V280" s="12">
        <v>6</v>
      </c>
      <c r="W280" s="12">
        <v>0</v>
      </c>
      <c r="X280" s="29">
        <v>10</v>
      </c>
      <c r="Y280" s="12">
        <v>10</v>
      </c>
      <c r="Z280" s="12">
        <v>6</v>
      </c>
      <c r="AA280" s="29">
        <v>2</v>
      </c>
      <c r="AB280" s="12">
        <v>2</v>
      </c>
      <c r="AC280" s="12">
        <v>8</v>
      </c>
      <c r="AD280" s="162" t="s">
        <v>226</v>
      </c>
      <c r="AE280" s="13" t="s">
        <v>119</v>
      </c>
      <c r="AF280" s="12">
        <v>151</v>
      </c>
      <c r="AG280" s="12">
        <v>70</v>
      </c>
      <c r="AH280" s="12">
        <v>141</v>
      </c>
      <c r="AI280" s="12">
        <v>26</v>
      </c>
      <c r="AJ280" s="12">
        <v>8</v>
      </c>
      <c r="AK280" s="12">
        <v>13</v>
      </c>
      <c r="AL280" s="12">
        <v>11</v>
      </c>
      <c r="AM280" s="12">
        <v>11</v>
      </c>
      <c r="AN280" s="135"/>
      <c r="AO280" s="138" t="s">
        <v>226</v>
      </c>
      <c r="AP280" s="138" t="s">
        <v>4413</v>
      </c>
      <c r="AQ280" s="139">
        <v>433</v>
      </c>
    </row>
    <row r="281" spans="1:43">
      <c r="A281" s="162"/>
      <c r="B281" s="13" t="s">
        <v>120</v>
      </c>
      <c r="C281" s="12">
        <v>0</v>
      </c>
      <c r="D281" s="12">
        <v>0</v>
      </c>
      <c r="E281" s="12">
        <v>0</v>
      </c>
      <c r="F281" s="12">
        <v>0</v>
      </c>
      <c r="G281" s="12">
        <v>0</v>
      </c>
      <c r="H281" s="12">
        <v>0</v>
      </c>
      <c r="I281" s="12">
        <v>0</v>
      </c>
      <c r="J281" s="12">
        <v>0</v>
      </c>
      <c r="K281" s="29">
        <v>0</v>
      </c>
      <c r="L281" s="29">
        <v>0</v>
      </c>
      <c r="M281" s="12">
        <v>0</v>
      </c>
      <c r="N281" s="12">
        <v>0</v>
      </c>
      <c r="O281" s="12">
        <v>0</v>
      </c>
      <c r="P281" s="12">
        <v>0</v>
      </c>
      <c r="Q281" s="29">
        <v>0</v>
      </c>
      <c r="R281" s="162"/>
      <c r="S281" s="13" t="s">
        <v>120</v>
      </c>
      <c r="T281" s="29">
        <v>0</v>
      </c>
      <c r="U281" s="12">
        <v>0</v>
      </c>
      <c r="V281" s="12">
        <v>0</v>
      </c>
      <c r="W281" s="12">
        <v>0</v>
      </c>
      <c r="X281" s="29">
        <v>0</v>
      </c>
      <c r="Y281" s="12">
        <v>0</v>
      </c>
      <c r="Z281" s="12">
        <v>0</v>
      </c>
      <c r="AA281" s="29">
        <v>0</v>
      </c>
      <c r="AB281" s="12">
        <v>0</v>
      </c>
      <c r="AC281" s="12">
        <v>0</v>
      </c>
      <c r="AD281" s="162"/>
      <c r="AE281" s="13" t="s">
        <v>120</v>
      </c>
      <c r="AF281" s="12">
        <v>0</v>
      </c>
      <c r="AG281" s="12">
        <v>0</v>
      </c>
      <c r="AH281" s="12">
        <v>0</v>
      </c>
      <c r="AI281" s="12">
        <v>0</v>
      </c>
      <c r="AJ281" s="12">
        <v>0</v>
      </c>
      <c r="AK281" s="12">
        <v>0</v>
      </c>
      <c r="AL281" s="12">
        <v>0</v>
      </c>
      <c r="AM281" s="12">
        <v>0</v>
      </c>
      <c r="AN281" s="135"/>
      <c r="AO281" s="138" t="s">
        <v>226</v>
      </c>
      <c r="AP281" s="138" t="s">
        <v>4414</v>
      </c>
      <c r="AQ281" s="139">
        <v>0</v>
      </c>
    </row>
    <row r="282" spans="1:43">
      <c r="A282" s="162"/>
      <c r="B282" s="34" t="s">
        <v>102</v>
      </c>
      <c r="C282" s="35">
        <v>0</v>
      </c>
      <c r="D282" s="35">
        <v>0</v>
      </c>
      <c r="E282" s="35">
        <v>60</v>
      </c>
      <c r="F282" s="35">
        <v>31</v>
      </c>
      <c r="G282" s="35">
        <v>114</v>
      </c>
      <c r="H282" s="35">
        <v>71</v>
      </c>
      <c r="I282" s="35">
        <v>129</v>
      </c>
      <c r="J282" s="35">
        <v>69</v>
      </c>
      <c r="K282" s="35">
        <v>303</v>
      </c>
      <c r="L282" s="35">
        <v>171</v>
      </c>
      <c r="M282" s="35">
        <v>0</v>
      </c>
      <c r="N282" s="35">
        <v>7</v>
      </c>
      <c r="O282" s="35">
        <v>8</v>
      </c>
      <c r="P282" s="35">
        <v>8</v>
      </c>
      <c r="Q282" s="35">
        <v>23</v>
      </c>
      <c r="R282" s="162"/>
      <c r="S282" s="34" t="s">
        <v>102</v>
      </c>
      <c r="T282" s="35">
        <v>12</v>
      </c>
      <c r="U282" s="35">
        <v>11</v>
      </c>
      <c r="V282" s="35">
        <v>6</v>
      </c>
      <c r="W282" s="35">
        <v>0</v>
      </c>
      <c r="X282" s="35">
        <v>10</v>
      </c>
      <c r="Y282" s="35">
        <v>10</v>
      </c>
      <c r="Z282" s="35">
        <v>6</v>
      </c>
      <c r="AA282" s="35">
        <v>2</v>
      </c>
      <c r="AB282" s="35">
        <v>2</v>
      </c>
      <c r="AC282" s="35">
        <v>8</v>
      </c>
      <c r="AD282" s="162"/>
      <c r="AE282" s="34" t="s">
        <v>102</v>
      </c>
      <c r="AF282" s="35">
        <v>151</v>
      </c>
      <c r="AG282" s="35">
        <v>70</v>
      </c>
      <c r="AH282" s="35">
        <v>141</v>
      </c>
      <c r="AI282" s="35">
        <v>26</v>
      </c>
      <c r="AJ282" s="35">
        <v>8</v>
      </c>
      <c r="AK282" s="35">
        <v>13</v>
      </c>
      <c r="AL282" s="35">
        <v>11</v>
      </c>
      <c r="AM282" s="35">
        <v>11</v>
      </c>
      <c r="AN282" s="135"/>
      <c r="AO282" s="138" t="s">
        <v>226</v>
      </c>
      <c r="AP282" s="138" t="s">
        <v>4415</v>
      </c>
      <c r="AQ282" s="139">
        <v>433</v>
      </c>
    </row>
    <row r="283" spans="1:43">
      <c r="A283" s="162" t="s">
        <v>227</v>
      </c>
      <c r="B283" s="13" t="s">
        <v>119</v>
      </c>
      <c r="C283" s="12">
        <v>0</v>
      </c>
      <c r="D283" s="12">
        <v>0</v>
      </c>
      <c r="E283" s="12">
        <v>42</v>
      </c>
      <c r="F283" s="12">
        <v>18</v>
      </c>
      <c r="G283" s="12">
        <v>93</v>
      </c>
      <c r="H283" s="12">
        <v>46</v>
      </c>
      <c r="I283" s="12">
        <v>211</v>
      </c>
      <c r="J283" s="12">
        <v>106</v>
      </c>
      <c r="K283" s="29">
        <v>346</v>
      </c>
      <c r="L283" s="29">
        <v>170</v>
      </c>
      <c r="M283" s="12">
        <v>0</v>
      </c>
      <c r="N283" s="12">
        <v>4</v>
      </c>
      <c r="O283" s="12">
        <v>6</v>
      </c>
      <c r="P283" s="12">
        <v>7</v>
      </c>
      <c r="Q283" s="29">
        <v>17</v>
      </c>
      <c r="R283" s="162" t="s">
        <v>227</v>
      </c>
      <c r="S283" s="13" t="s">
        <v>119</v>
      </c>
      <c r="T283" s="29">
        <v>9</v>
      </c>
      <c r="U283" s="12">
        <v>9</v>
      </c>
      <c r="V283" s="12">
        <v>1</v>
      </c>
      <c r="W283" s="12">
        <v>0</v>
      </c>
      <c r="X283" s="29">
        <v>11</v>
      </c>
      <c r="Y283" s="12">
        <v>11</v>
      </c>
      <c r="Z283" s="12">
        <v>6</v>
      </c>
      <c r="AA283" s="29">
        <v>0</v>
      </c>
      <c r="AB283" s="12">
        <v>0</v>
      </c>
      <c r="AC283" s="12">
        <v>8</v>
      </c>
      <c r="AD283" s="162" t="s">
        <v>227</v>
      </c>
      <c r="AE283" s="13" t="s">
        <v>119</v>
      </c>
      <c r="AF283" s="12">
        <v>162</v>
      </c>
      <c r="AG283" s="12">
        <v>108</v>
      </c>
      <c r="AH283" s="12">
        <v>70</v>
      </c>
      <c r="AI283" s="12">
        <v>14</v>
      </c>
      <c r="AJ283" s="12">
        <v>3</v>
      </c>
      <c r="AK283" s="12">
        <v>11</v>
      </c>
      <c r="AL283" s="12">
        <v>8</v>
      </c>
      <c r="AM283" s="12">
        <v>7</v>
      </c>
      <c r="AN283" s="135"/>
      <c r="AO283" s="138" t="s">
        <v>227</v>
      </c>
      <c r="AP283" s="138" t="s">
        <v>4416</v>
      </c>
      <c r="AQ283" s="139">
        <v>302</v>
      </c>
    </row>
    <row r="284" spans="1:43">
      <c r="A284" s="162"/>
      <c r="B284" s="13" t="s">
        <v>120</v>
      </c>
      <c r="C284" s="12">
        <v>16</v>
      </c>
      <c r="D284" s="12">
        <v>10</v>
      </c>
      <c r="E284" s="12">
        <v>87</v>
      </c>
      <c r="F284" s="12">
        <v>47</v>
      </c>
      <c r="G284" s="12">
        <v>141</v>
      </c>
      <c r="H284" s="12">
        <v>73</v>
      </c>
      <c r="I284" s="12">
        <v>279</v>
      </c>
      <c r="J284" s="12">
        <v>124</v>
      </c>
      <c r="K284" s="29">
        <v>523</v>
      </c>
      <c r="L284" s="29">
        <v>254</v>
      </c>
      <c r="M284" s="12">
        <v>5</v>
      </c>
      <c r="N284" s="12">
        <v>10</v>
      </c>
      <c r="O284" s="12">
        <v>9</v>
      </c>
      <c r="P284" s="12">
        <v>13</v>
      </c>
      <c r="Q284" s="29">
        <v>37</v>
      </c>
      <c r="R284" s="162"/>
      <c r="S284" s="13" t="s">
        <v>120</v>
      </c>
      <c r="T284" s="29">
        <v>22</v>
      </c>
      <c r="U284" s="12">
        <v>22</v>
      </c>
      <c r="V284" s="12">
        <v>15</v>
      </c>
      <c r="W284" s="12">
        <v>3</v>
      </c>
      <c r="X284" s="29">
        <v>21</v>
      </c>
      <c r="Y284" s="12">
        <v>20</v>
      </c>
      <c r="Z284" s="12">
        <v>14</v>
      </c>
      <c r="AA284" s="29">
        <v>0</v>
      </c>
      <c r="AB284" s="12">
        <v>0</v>
      </c>
      <c r="AC284" s="12">
        <v>13</v>
      </c>
      <c r="AD284" s="162"/>
      <c r="AE284" s="13" t="s">
        <v>120</v>
      </c>
      <c r="AF284" s="12">
        <v>424</v>
      </c>
      <c r="AG284" s="12">
        <v>161</v>
      </c>
      <c r="AH284" s="12">
        <v>43</v>
      </c>
      <c r="AI284" s="12">
        <v>35</v>
      </c>
      <c r="AJ284" s="12">
        <v>13</v>
      </c>
      <c r="AK284" s="12">
        <v>24</v>
      </c>
      <c r="AL284" s="12">
        <v>19</v>
      </c>
      <c r="AM284" s="12">
        <v>19</v>
      </c>
      <c r="AN284" s="135"/>
      <c r="AO284" s="138" t="s">
        <v>227</v>
      </c>
      <c r="AP284" s="138" t="s">
        <v>4417</v>
      </c>
      <c r="AQ284" s="139">
        <v>510</v>
      </c>
    </row>
    <row r="285" spans="1:43">
      <c r="A285" s="162"/>
      <c r="B285" s="34" t="s">
        <v>102</v>
      </c>
      <c r="C285" s="35">
        <v>16</v>
      </c>
      <c r="D285" s="35">
        <v>10</v>
      </c>
      <c r="E285" s="35">
        <v>129</v>
      </c>
      <c r="F285" s="35">
        <v>65</v>
      </c>
      <c r="G285" s="35">
        <v>234</v>
      </c>
      <c r="H285" s="35">
        <v>119</v>
      </c>
      <c r="I285" s="35">
        <v>490</v>
      </c>
      <c r="J285" s="35">
        <v>230</v>
      </c>
      <c r="K285" s="35">
        <v>869</v>
      </c>
      <c r="L285" s="35">
        <v>424</v>
      </c>
      <c r="M285" s="35">
        <v>5</v>
      </c>
      <c r="N285" s="35">
        <v>14</v>
      </c>
      <c r="O285" s="35">
        <v>15</v>
      </c>
      <c r="P285" s="35">
        <v>20</v>
      </c>
      <c r="Q285" s="35">
        <v>54</v>
      </c>
      <c r="R285" s="162"/>
      <c r="S285" s="34" t="s">
        <v>102</v>
      </c>
      <c r="T285" s="35">
        <v>31</v>
      </c>
      <c r="U285" s="35">
        <v>31</v>
      </c>
      <c r="V285" s="35">
        <v>16</v>
      </c>
      <c r="W285" s="35">
        <v>3</v>
      </c>
      <c r="X285" s="35">
        <v>32</v>
      </c>
      <c r="Y285" s="35">
        <v>31</v>
      </c>
      <c r="Z285" s="35">
        <v>20</v>
      </c>
      <c r="AA285" s="35">
        <v>0</v>
      </c>
      <c r="AB285" s="35">
        <v>0</v>
      </c>
      <c r="AC285" s="35">
        <v>21</v>
      </c>
      <c r="AD285" s="162"/>
      <c r="AE285" s="34" t="s">
        <v>102</v>
      </c>
      <c r="AF285" s="35">
        <v>586</v>
      </c>
      <c r="AG285" s="35">
        <v>269</v>
      </c>
      <c r="AH285" s="35">
        <v>113</v>
      </c>
      <c r="AI285" s="35">
        <v>49</v>
      </c>
      <c r="AJ285" s="35">
        <v>16</v>
      </c>
      <c r="AK285" s="35">
        <v>35</v>
      </c>
      <c r="AL285" s="35">
        <v>27</v>
      </c>
      <c r="AM285" s="35">
        <v>26</v>
      </c>
      <c r="AN285" s="135"/>
      <c r="AO285" s="138" t="s">
        <v>227</v>
      </c>
      <c r="AP285" s="138" t="s">
        <v>4418</v>
      </c>
      <c r="AQ285" s="139">
        <v>812</v>
      </c>
    </row>
    <row r="286" spans="1:43">
      <c r="A286" s="162" t="s">
        <v>4</v>
      </c>
      <c r="B286" s="13" t="s">
        <v>119</v>
      </c>
      <c r="C286" s="12">
        <v>4</v>
      </c>
      <c r="D286" s="12">
        <v>1</v>
      </c>
      <c r="E286" s="12">
        <v>180</v>
      </c>
      <c r="F286" s="12">
        <v>95</v>
      </c>
      <c r="G286" s="12">
        <v>35</v>
      </c>
      <c r="H286" s="12">
        <v>18</v>
      </c>
      <c r="I286" s="12">
        <v>233</v>
      </c>
      <c r="J286" s="12">
        <v>114</v>
      </c>
      <c r="K286" s="29">
        <v>452</v>
      </c>
      <c r="L286" s="29">
        <v>228</v>
      </c>
      <c r="M286" s="12">
        <v>1</v>
      </c>
      <c r="N286" s="12">
        <v>6</v>
      </c>
      <c r="O286" s="12">
        <v>3</v>
      </c>
      <c r="P286" s="12">
        <v>7</v>
      </c>
      <c r="Q286" s="29">
        <v>17</v>
      </c>
      <c r="R286" s="162" t="s">
        <v>4</v>
      </c>
      <c r="S286" s="13" t="s">
        <v>119</v>
      </c>
      <c r="T286" s="29">
        <v>11</v>
      </c>
      <c r="U286" s="12">
        <v>11</v>
      </c>
      <c r="V286" s="12">
        <v>2</v>
      </c>
      <c r="W286" s="12">
        <v>2</v>
      </c>
      <c r="X286" s="29">
        <v>13</v>
      </c>
      <c r="Y286" s="12">
        <v>10</v>
      </c>
      <c r="Z286" s="12">
        <v>6</v>
      </c>
      <c r="AA286" s="29">
        <v>3</v>
      </c>
      <c r="AB286" s="12">
        <v>1</v>
      </c>
      <c r="AC286" s="12">
        <v>6</v>
      </c>
      <c r="AD286" s="162" t="s">
        <v>4</v>
      </c>
      <c r="AE286" s="13" t="s">
        <v>119</v>
      </c>
      <c r="AF286" s="12">
        <v>298</v>
      </c>
      <c r="AG286" s="12">
        <v>236</v>
      </c>
      <c r="AH286" s="12">
        <v>12</v>
      </c>
      <c r="AI286" s="12">
        <v>7</v>
      </c>
      <c r="AJ286" s="12">
        <v>7</v>
      </c>
      <c r="AK286" s="12">
        <v>11</v>
      </c>
      <c r="AL286" s="12">
        <v>10</v>
      </c>
      <c r="AM286" s="12">
        <v>10</v>
      </c>
      <c r="AN286" s="135"/>
      <c r="AO286" s="138" t="s">
        <v>4</v>
      </c>
      <c r="AP286" s="138" t="s">
        <v>4419</v>
      </c>
      <c r="AQ286" s="139">
        <v>322</v>
      </c>
    </row>
    <row r="287" spans="1:43">
      <c r="A287" s="162"/>
      <c r="B287" s="13" t="s">
        <v>120</v>
      </c>
      <c r="C287" s="12">
        <v>0</v>
      </c>
      <c r="D287" s="12">
        <v>0</v>
      </c>
      <c r="E287" s="12">
        <v>0</v>
      </c>
      <c r="F287" s="12">
        <v>0</v>
      </c>
      <c r="G287" s="12">
        <v>0</v>
      </c>
      <c r="H287" s="12">
        <v>0</v>
      </c>
      <c r="I287" s="12">
        <v>0</v>
      </c>
      <c r="J287" s="12">
        <v>0</v>
      </c>
      <c r="K287" s="29">
        <v>0</v>
      </c>
      <c r="L287" s="29">
        <v>0</v>
      </c>
      <c r="M287" s="12">
        <v>0</v>
      </c>
      <c r="N287" s="12">
        <v>0</v>
      </c>
      <c r="O287" s="12">
        <v>0</v>
      </c>
      <c r="P287" s="12">
        <v>0</v>
      </c>
      <c r="Q287" s="29">
        <v>0</v>
      </c>
      <c r="R287" s="162"/>
      <c r="S287" s="13" t="s">
        <v>120</v>
      </c>
      <c r="T287" s="29">
        <v>0</v>
      </c>
      <c r="U287" s="12">
        <v>0</v>
      </c>
      <c r="V287" s="12">
        <v>0</v>
      </c>
      <c r="W287" s="12">
        <v>0</v>
      </c>
      <c r="X287" s="29">
        <v>0</v>
      </c>
      <c r="Y287" s="12">
        <v>0</v>
      </c>
      <c r="Z287" s="12">
        <v>0</v>
      </c>
      <c r="AA287" s="29">
        <v>0</v>
      </c>
      <c r="AB287" s="12">
        <v>0</v>
      </c>
      <c r="AC287" s="12">
        <v>0</v>
      </c>
      <c r="AD287" s="162"/>
      <c r="AE287" s="13" t="s">
        <v>120</v>
      </c>
      <c r="AF287" s="12">
        <v>0</v>
      </c>
      <c r="AG287" s="12">
        <v>0</v>
      </c>
      <c r="AH287" s="12">
        <v>0</v>
      </c>
      <c r="AI287" s="12">
        <v>0</v>
      </c>
      <c r="AJ287" s="12">
        <v>0</v>
      </c>
      <c r="AK287" s="12">
        <v>0</v>
      </c>
      <c r="AL287" s="12">
        <v>0</v>
      </c>
      <c r="AM287" s="12">
        <v>0</v>
      </c>
      <c r="AN287" s="135"/>
      <c r="AO287" s="138" t="s">
        <v>4</v>
      </c>
      <c r="AP287" s="138" t="s">
        <v>4420</v>
      </c>
      <c r="AQ287" s="139">
        <v>0</v>
      </c>
    </row>
    <row r="288" spans="1:43">
      <c r="A288" s="162"/>
      <c r="B288" s="34" t="s">
        <v>102</v>
      </c>
      <c r="C288" s="35">
        <v>4</v>
      </c>
      <c r="D288" s="35">
        <v>1</v>
      </c>
      <c r="E288" s="35">
        <v>180</v>
      </c>
      <c r="F288" s="35">
        <v>95</v>
      </c>
      <c r="G288" s="35">
        <v>35</v>
      </c>
      <c r="H288" s="35">
        <v>18</v>
      </c>
      <c r="I288" s="35">
        <v>233</v>
      </c>
      <c r="J288" s="35">
        <v>114</v>
      </c>
      <c r="K288" s="35">
        <v>452</v>
      </c>
      <c r="L288" s="35">
        <v>228</v>
      </c>
      <c r="M288" s="35">
        <v>1</v>
      </c>
      <c r="N288" s="35">
        <v>6</v>
      </c>
      <c r="O288" s="35">
        <v>3</v>
      </c>
      <c r="P288" s="35">
        <v>7</v>
      </c>
      <c r="Q288" s="35">
        <v>17</v>
      </c>
      <c r="R288" s="162"/>
      <c r="S288" s="34" t="s">
        <v>102</v>
      </c>
      <c r="T288" s="35">
        <v>11</v>
      </c>
      <c r="U288" s="35">
        <v>11</v>
      </c>
      <c r="V288" s="35">
        <v>2</v>
      </c>
      <c r="W288" s="35">
        <v>2</v>
      </c>
      <c r="X288" s="35">
        <v>13</v>
      </c>
      <c r="Y288" s="35">
        <v>10</v>
      </c>
      <c r="Z288" s="35">
        <v>6</v>
      </c>
      <c r="AA288" s="35">
        <v>3</v>
      </c>
      <c r="AB288" s="35">
        <v>1</v>
      </c>
      <c r="AC288" s="35">
        <v>6</v>
      </c>
      <c r="AD288" s="162"/>
      <c r="AE288" s="34" t="s">
        <v>102</v>
      </c>
      <c r="AF288" s="35">
        <v>298</v>
      </c>
      <c r="AG288" s="35">
        <v>236</v>
      </c>
      <c r="AH288" s="35">
        <v>12</v>
      </c>
      <c r="AI288" s="35">
        <v>7</v>
      </c>
      <c r="AJ288" s="35">
        <v>7</v>
      </c>
      <c r="AK288" s="35">
        <v>11</v>
      </c>
      <c r="AL288" s="35">
        <v>10</v>
      </c>
      <c r="AM288" s="35">
        <v>10</v>
      </c>
      <c r="AN288" s="135"/>
      <c r="AO288" s="138" t="s">
        <v>4</v>
      </c>
      <c r="AP288" s="138" t="s">
        <v>4421</v>
      </c>
      <c r="AQ288" s="139">
        <v>322</v>
      </c>
    </row>
    <row r="289" spans="1:43">
      <c r="A289" s="162" t="s">
        <v>228</v>
      </c>
      <c r="B289" s="13" t="s">
        <v>119</v>
      </c>
      <c r="C289" s="12">
        <v>0</v>
      </c>
      <c r="D289" s="12">
        <v>0</v>
      </c>
      <c r="E289" s="12">
        <v>0</v>
      </c>
      <c r="F289" s="12">
        <v>0</v>
      </c>
      <c r="G289" s="12">
        <v>11</v>
      </c>
      <c r="H289" s="12">
        <v>5</v>
      </c>
      <c r="I289" s="12">
        <v>12</v>
      </c>
      <c r="J289" s="12">
        <v>7</v>
      </c>
      <c r="K289" s="29">
        <v>23</v>
      </c>
      <c r="L289" s="29">
        <v>12</v>
      </c>
      <c r="M289" s="12">
        <v>0</v>
      </c>
      <c r="N289" s="12">
        <v>0</v>
      </c>
      <c r="O289" s="12">
        <v>1</v>
      </c>
      <c r="P289" s="12">
        <v>1</v>
      </c>
      <c r="Q289" s="29">
        <v>2</v>
      </c>
      <c r="R289" s="162" t="s">
        <v>228</v>
      </c>
      <c r="S289" s="13" t="s">
        <v>119</v>
      </c>
      <c r="T289" s="29">
        <v>1</v>
      </c>
      <c r="U289" s="12">
        <v>1</v>
      </c>
      <c r="V289" s="12">
        <v>0</v>
      </c>
      <c r="W289" s="12">
        <v>0</v>
      </c>
      <c r="X289" s="29">
        <v>1</v>
      </c>
      <c r="Y289" s="12">
        <v>1</v>
      </c>
      <c r="Z289" s="12">
        <v>0</v>
      </c>
      <c r="AA289" s="29">
        <v>1</v>
      </c>
      <c r="AB289" s="12">
        <v>1</v>
      </c>
      <c r="AC289" s="12">
        <v>1</v>
      </c>
      <c r="AD289" s="162" t="s">
        <v>228</v>
      </c>
      <c r="AE289" s="13" t="s">
        <v>119</v>
      </c>
      <c r="AF289" s="12">
        <v>0</v>
      </c>
      <c r="AG289" s="12">
        <v>0</v>
      </c>
      <c r="AH289" s="12">
        <v>12</v>
      </c>
      <c r="AI289" s="12">
        <v>0</v>
      </c>
      <c r="AJ289" s="12">
        <v>0</v>
      </c>
      <c r="AK289" s="12">
        <v>1</v>
      </c>
      <c r="AL289" s="12">
        <v>0</v>
      </c>
      <c r="AM289" s="12">
        <v>0</v>
      </c>
      <c r="AN289" s="135"/>
      <c r="AO289" s="138" t="s">
        <v>228</v>
      </c>
      <c r="AP289" s="138" t="s">
        <v>4422</v>
      </c>
      <c r="AQ289" s="139">
        <v>24</v>
      </c>
    </row>
    <row r="290" spans="1:43">
      <c r="A290" s="162"/>
      <c r="B290" s="13" t="s">
        <v>120</v>
      </c>
      <c r="C290" s="12">
        <v>17</v>
      </c>
      <c r="D290" s="12">
        <v>8</v>
      </c>
      <c r="E290" s="12">
        <v>18</v>
      </c>
      <c r="F290" s="12">
        <v>9</v>
      </c>
      <c r="G290" s="12">
        <v>32</v>
      </c>
      <c r="H290" s="12">
        <v>14</v>
      </c>
      <c r="I290" s="12">
        <v>27</v>
      </c>
      <c r="J290" s="12">
        <v>11</v>
      </c>
      <c r="K290" s="29">
        <v>94</v>
      </c>
      <c r="L290" s="29">
        <v>42</v>
      </c>
      <c r="M290" s="12">
        <v>1</v>
      </c>
      <c r="N290" s="12">
        <v>2</v>
      </c>
      <c r="O290" s="12">
        <v>2</v>
      </c>
      <c r="P290" s="12">
        <v>2</v>
      </c>
      <c r="Q290" s="29">
        <v>7</v>
      </c>
      <c r="R290" s="162"/>
      <c r="S290" s="13" t="s">
        <v>120</v>
      </c>
      <c r="T290" s="29">
        <v>2</v>
      </c>
      <c r="U290" s="12">
        <v>1</v>
      </c>
      <c r="V290" s="12">
        <v>0</v>
      </c>
      <c r="W290" s="12">
        <v>0</v>
      </c>
      <c r="X290" s="29">
        <v>2</v>
      </c>
      <c r="Y290" s="12">
        <v>2</v>
      </c>
      <c r="Z290" s="12">
        <v>0</v>
      </c>
      <c r="AA290" s="29">
        <v>0</v>
      </c>
      <c r="AB290" s="12">
        <v>0</v>
      </c>
      <c r="AC290" s="12">
        <v>2</v>
      </c>
      <c r="AD290" s="162"/>
      <c r="AE290" s="13" t="s">
        <v>120</v>
      </c>
      <c r="AF290" s="12">
        <v>0</v>
      </c>
      <c r="AG290" s="12">
        <v>0</v>
      </c>
      <c r="AH290" s="12">
        <v>35</v>
      </c>
      <c r="AI290" s="12">
        <v>0</v>
      </c>
      <c r="AJ290" s="12">
        <v>0</v>
      </c>
      <c r="AK290" s="12">
        <v>2</v>
      </c>
      <c r="AL290" s="12">
        <v>2</v>
      </c>
      <c r="AM290" s="12">
        <v>2</v>
      </c>
      <c r="AN290" s="135"/>
      <c r="AO290" s="138" t="s">
        <v>228</v>
      </c>
      <c r="AP290" s="138" t="s">
        <v>4423</v>
      </c>
      <c r="AQ290" s="139">
        <v>70</v>
      </c>
    </row>
    <row r="291" spans="1:43">
      <c r="A291" s="162"/>
      <c r="B291" s="34" t="s">
        <v>102</v>
      </c>
      <c r="C291" s="35">
        <v>17</v>
      </c>
      <c r="D291" s="35">
        <v>8</v>
      </c>
      <c r="E291" s="35">
        <v>18</v>
      </c>
      <c r="F291" s="35">
        <v>9</v>
      </c>
      <c r="G291" s="35">
        <v>43</v>
      </c>
      <c r="H291" s="35">
        <v>19</v>
      </c>
      <c r="I291" s="35">
        <v>39</v>
      </c>
      <c r="J291" s="35">
        <v>18</v>
      </c>
      <c r="K291" s="35">
        <v>117</v>
      </c>
      <c r="L291" s="35">
        <v>54</v>
      </c>
      <c r="M291" s="35">
        <v>1</v>
      </c>
      <c r="N291" s="35">
        <v>2</v>
      </c>
      <c r="O291" s="35">
        <v>3</v>
      </c>
      <c r="P291" s="35">
        <v>3</v>
      </c>
      <c r="Q291" s="35">
        <v>9</v>
      </c>
      <c r="R291" s="162"/>
      <c r="S291" s="34" t="s">
        <v>102</v>
      </c>
      <c r="T291" s="35">
        <v>3</v>
      </c>
      <c r="U291" s="35">
        <v>2</v>
      </c>
      <c r="V291" s="35">
        <v>0</v>
      </c>
      <c r="W291" s="35">
        <v>0</v>
      </c>
      <c r="X291" s="35">
        <v>3</v>
      </c>
      <c r="Y291" s="35">
        <v>3</v>
      </c>
      <c r="Z291" s="35">
        <v>0</v>
      </c>
      <c r="AA291" s="35">
        <v>1</v>
      </c>
      <c r="AB291" s="35">
        <v>1</v>
      </c>
      <c r="AC291" s="35">
        <v>3</v>
      </c>
      <c r="AD291" s="162"/>
      <c r="AE291" s="34" t="s">
        <v>102</v>
      </c>
      <c r="AF291" s="35">
        <v>0</v>
      </c>
      <c r="AG291" s="35">
        <v>0</v>
      </c>
      <c r="AH291" s="35">
        <v>47</v>
      </c>
      <c r="AI291" s="35">
        <v>0</v>
      </c>
      <c r="AJ291" s="35">
        <v>0</v>
      </c>
      <c r="AK291" s="35">
        <v>3</v>
      </c>
      <c r="AL291" s="35">
        <v>2</v>
      </c>
      <c r="AM291" s="35">
        <v>2</v>
      </c>
      <c r="AN291" s="135"/>
      <c r="AO291" s="138" t="s">
        <v>228</v>
      </c>
      <c r="AP291" s="138" t="s">
        <v>4424</v>
      </c>
      <c r="AQ291" s="139">
        <v>94</v>
      </c>
    </row>
    <row r="292" spans="1:43">
      <c r="A292" s="11" t="s">
        <v>135</v>
      </c>
      <c r="B292" s="13"/>
      <c r="C292" s="30"/>
      <c r="D292" s="17"/>
      <c r="E292" s="30"/>
      <c r="F292" s="30"/>
      <c r="G292" s="30"/>
      <c r="H292" s="30"/>
      <c r="I292" s="30"/>
      <c r="J292" s="30"/>
      <c r="K292" s="11"/>
      <c r="L292" s="11"/>
      <c r="M292" s="13"/>
      <c r="N292" s="13"/>
      <c r="O292" s="30"/>
      <c r="P292" s="30"/>
      <c r="Q292" s="11"/>
      <c r="R292" s="11" t="s">
        <v>135</v>
      </c>
      <c r="S292" s="13"/>
      <c r="T292" s="33"/>
      <c r="U292" s="33"/>
      <c r="V292" s="27"/>
      <c r="W292" s="23"/>
      <c r="X292" s="26"/>
      <c r="Y292" s="23"/>
      <c r="Z292" s="23"/>
      <c r="AA292" s="26"/>
      <c r="AB292" s="23"/>
      <c r="AC292" s="26"/>
      <c r="AD292" s="11" t="s">
        <v>135</v>
      </c>
      <c r="AE292" s="13"/>
      <c r="AF292" s="30"/>
      <c r="AG292" s="17"/>
      <c r="AH292" s="30"/>
      <c r="AI292" s="30"/>
      <c r="AJ292" s="30"/>
      <c r="AK292" s="30"/>
      <c r="AL292" s="30"/>
      <c r="AM292" s="30"/>
      <c r="AN292" s="135"/>
      <c r="AO292" s="138" t="s">
        <v>135</v>
      </c>
      <c r="AP292" s="138" t="s">
        <v>135</v>
      </c>
      <c r="AQ292" s="139">
        <v>0</v>
      </c>
    </row>
    <row r="293" spans="1:43">
      <c r="A293" s="162" t="s">
        <v>229</v>
      </c>
      <c r="B293" s="13" t="s">
        <v>119</v>
      </c>
      <c r="C293" s="12">
        <v>37</v>
      </c>
      <c r="D293" s="12">
        <v>22</v>
      </c>
      <c r="E293" s="12">
        <v>104</v>
      </c>
      <c r="F293" s="12">
        <v>49</v>
      </c>
      <c r="G293" s="12">
        <v>168</v>
      </c>
      <c r="H293" s="12">
        <v>97</v>
      </c>
      <c r="I293" s="12">
        <v>275</v>
      </c>
      <c r="J293" s="12">
        <v>136</v>
      </c>
      <c r="K293" s="29">
        <v>584</v>
      </c>
      <c r="L293" s="29">
        <v>304</v>
      </c>
      <c r="M293" s="12">
        <v>5</v>
      </c>
      <c r="N293" s="12">
        <v>6</v>
      </c>
      <c r="O293" s="12">
        <v>8</v>
      </c>
      <c r="P293" s="12">
        <v>12</v>
      </c>
      <c r="Q293" s="29">
        <v>31</v>
      </c>
      <c r="R293" s="162" t="s">
        <v>229</v>
      </c>
      <c r="S293" s="13" t="s">
        <v>119</v>
      </c>
      <c r="T293" s="29">
        <v>20</v>
      </c>
      <c r="U293" s="12">
        <v>12</v>
      </c>
      <c r="V293" s="12">
        <v>0</v>
      </c>
      <c r="W293" s="12">
        <v>0</v>
      </c>
      <c r="X293" s="29">
        <v>23</v>
      </c>
      <c r="Y293" s="12">
        <v>22</v>
      </c>
      <c r="Z293" s="12">
        <v>3</v>
      </c>
      <c r="AA293" s="29">
        <v>11</v>
      </c>
      <c r="AB293" s="12">
        <v>9</v>
      </c>
      <c r="AC293" s="12">
        <v>14</v>
      </c>
      <c r="AD293" s="162" t="s">
        <v>229</v>
      </c>
      <c r="AE293" s="13" t="s">
        <v>119</v>
      </c>
      <c r="AF293" s="12">
        <v>267</v>
      </c>
      <c r="AG293" s="12">
        <v>61</v>
      </c>
      <c r="AH293" s="12">
        <v>87</v>
      </c>
      <c r="AI293" s="12">
        <v>26</v>
      </c>
      <c r="AJ293" s="12">
        <v>13</v>
      </c>
      <c r="AK293" s="12">
        <v>22</v>
      </c>
      <c r="AL293" s="12">
        <v>19</v>
      </c>
      <c r="AM293" s="12">
        <v>18</v>
      </c>
      <c r="AN293" s="135"/>
      <c r="AO293" s="138" t="s">
        <v>229</v>
      </c>
      <c r="AP293" s="138" t="s">
        <v>4425</v>
      </c>
      <c r="AQ293" s="139">
        <v>441</v>
      </c>
    </row>
    <row r="294" spans="1:43">
      <c r="A294" s="162"/>
      <c r="B294" s="13" t="s">
        <v>120</v>
      </c>
      <c r="C294" s="12">
        <v>0</v>
      </c>
      <c r="D294" s="12">
        <v>0</v>
      </c>
      <c r="E294" s="12">
        <v>0</v>
      </c>
      <c r="F294" s="12">
        <v>0</v>
      </c>
      <c r="G294" s="12">
        <v>0</v>
      </c>
      <c r="H294" s="12">
        <v>0</v>
      </c>
      <c r="I294" s="12">
        <v>0</v>
      </c>
      <c r="J294" s="12">
        <v>0</v>
      </c>
      <c r="K294" s="29">
        <v>0</v>
      </c>
      <c r="L294" s="29">
        <v>0</v>
      </c>
      <c r="M294" s="12">
        <v>0</v>
      </c>
      <c r="N294" s="12">
        <v>0</v>
      </c>
      <c r="O294" s="12">
        <v>0</v>
      </c>
      <c r="P294" s="12">
        <v>0</v>
      </c>
      <c r="Q294" s="29">
        <v>0</v>
      </c>
      <c r="R294" s="162"/>
      <c r="S294" s="13" t="s">
        <v>120</v>
      </c>
      <c r="T294" s="29">
        <v>0</v>
      </c>
      <c r="U294" s="12">
        <v>0</v>
      </c>
      <c r="V294" s="12">
        <v>0</v>
      </c>
      <c r="W294" s="12">
        <v>0</v>
      </c>
      <c r="X294" s="29">
        <v>0</v>
      </c>
      <c r="Y294" s="12">
        <v>0</v>
      </c>
      <c r="Z294" s="12">
        <v>0</v>
      </c>
      <c r="AA294" s="29">
        <v>0</v>
      </c>
      <c r="AB294" s="12">
        <v>0</v>
      </c>
      <c r="AC294" s="12">
        <v>0</v>
      </c>
      <c r="AD294" s="162"/>
      <c r="AE294" s="13" t="s">
        <v>120</v>
      </c>
      <c r="AF294" s="12">
        <v>0</v>
      </c>
      <c r="AG294" s="12">
        <v>0</v>
      </c>
      <c r="AH294" s="12">
        <v>0</v>
      </c>
      <c r="AI294" s="12">
        <v>0</v>
      </c>
      <c r="AJ294" s="12">
        <v>0</v>
      </c>
      <c r="AK294" s="12">
        <v>0</v>
      </c>
      <c r="AL294" s="12">
        <v>0</v>
      </c>
      <c r="AM294" s="12">
        <v>0</v>
      </c>
      <c r="AN294" s="135"/>
      <c r="AO294" s="138" t="s">
        <v>229</v>
      </c>
      <c r="AP294" s="138" t="s">
        <v>4426</v>
      </c>
      <c r="AQ294" s="139">
        <v>0</v>
      </c>
    </row>
    <row r="295" spans="1:43">
      <c r="A295" s="162"/>
      <c r="B295" s="34" t="s">
        <v>102</v>
      </c>
      <c r="C295" s="35">
        <v>37</v>
      </c>
      <c r="D295" s="35">
        <v>22</v>
      </c>
      <c r="E295" s="35">
        <v>104</v>
      </c>
      <c r="F295" s="35">
        <v>49</v>
      </c>
      <c r="G295" s="35">
        <v>168</v>
      </c>
      <c r="H295" s="35">
        <v>97</v>
      </c>
      <c r="I295" s="35">
        <v>275</v>
      </c>
      <c r="J295" s="35">
        <v>136</v>
      </c>
      <c r="K295" s="35">
        <v>584</v>
      </c>
      <c r="L295" s="35">
        <v>304</v>
      </c>
      <c r="M295" s="35">
        <v>5</v>
      </c>
      <c r="N295" s="35">
        <v>6</v>
      </c>
      <c r="O295" s="35">
        <v>8</v>
      </c>
      <c r="P295" s="35">
        <v>12</v>
      </c>
      <c r="Q295" s="35">
        <v>31</v>
      </c>
      <c r="R295" s="162"/>
      <c r="S295" s="34" t="s">
        <v>102</v>
      </c>
      <c r="T295" s="35">
        <v>20</v>
      </c>
      <c r="U295" s="35">
        <v>12</v>
      </c>
      <c r="V295" s="35">
        <v>0</v>
      </c>
      <c r="W295" s="35">
        <v>0</v>
      </c>
      <c r="X295" s="35">
        <v>23</v>
      </c>
      <c r="Y295" s="35">
        <v>22</v>
      </c>
      <c r="Z295" s="35">
        <v>3</v>
      </c>
      <c r="AA295" s="35">
        <v>11</v>
      </c>
      <c r="AB295" s="35">
        <v>9</v>
      </c>
      <c r="AC295" s="35">
        <v>14</v>
      </c>
      <c r="AD295" s="162"/>
      <c r="AE295" s="34" t="s">
        <v>102</v>
      </c>
      <c r="AF295" s="35">
        <v>267</v>
      </c>
      <c r="AG295" s="35">
        <v>61</v>
      </c>
      <c r="AH295" s="35">
        <v>87</v>
      </c>
      <c r="AI295" s="35">
        <v>26</v>
      </c>
      <c r="AJ295" s="35">
        <v>13</v>
      </c>
      <c r="AK295" s="35">
        <v>22</v>
      </c>
      <c r="AL295" s="35">
        <v>19</v>
      </c>
      <c r="AM295" s="35">
        <v>18</v>
      </c>
      <c r="AN295" s="135"/>
      <c r="AO295" s="138" t="s">
        <v>229</v>
      </c>
      <c r="AP295" s="138" t="s">
        <v>4427</v>
      </c>
      <c r="AQ295" s="139">
        <v>441</v>
      </c>
    </row>
    <row r="296" spans="1:43" ht="14.45" customHeight="1">
      <c r="A296" s="162" t="s">
        <v>230</v>
      </c>
      <c r="B296" s="13" t="s">
        <v>119</v>
      </c>
      <c r="C296" s="12">
        <v>0</v>
      </c>
      <c r="D296" s="12">
        <v>0</v>
      </c>
      <c r="E296" s="12">
        <v>159</v>
      </c>
      <c r="F296" s="12">
        <v>90</v>
      </c>
      <c r="G296" s="12">
        <v>615</v>
      </c>
      <c r="H296" s="12">
        <v>310</v>
      </c>
      <c r="I296" s="12">
        <v>991</v>
      </c>
      <c r="J296" s="12">
        <v>481</v>
      </c>
      <c r="K296" s="29">
        <v>1765</v>
      </c>
      <c r="L296" s="29">
        <v>881</v>
      </c>
      <c r="M296" s="12">
        <v>0</v>
      </c>
      <c r="N296" s="12">
        <v>12</v>
      </c>
      <c r="O296" s="12">
        <v>25</v>
      </c>
      <c r="P296" s="12">
        <v>33</v>
      </c>
      <c r="Q296" s="29">
        <v>70</v>
      </c>
      <c r="R296" s="162" t="s">
        <v>230</v>
      </c>
      <c r="S296" s="13" t="s">
        <v>119</v>
      </c>
      <c r="T296" s="29">
        <v>66</v>
      </c>
      <c r="U296" s="12">
        <v>60</v>
      </c>
      <c r="V296" s="12">
        <v>0</v>
      </c>
      <c r="W296" s="12">
        <v>0</v>
      </c>
      <c r="X296" s="29">
        <v>57</v>
      </c>
      <c r="Y296" s="12">
        <v>55</v>
      </c>
      <c r="Z296" s="12">
        <v>30</v>
      </c>
      <c r="AA296" s="29">
        <v>18</v>
      </c>
      <c r="AB296" s="12">
        <v>14</v>
      </c>
      <c r="AC296" s="12">
        <v>35</v>
      </c>
      <c r="AD296" s="162" t="s">
        <v>230</v>
      </c>
      <c r="AE296" s="13" t="s">
        <v>119</v>
      </c>
      <c r="AF296" s="12">
        <v>927</v>
      </c>
      <c r="AG296" s="12">
        <v>229</v>
      </c>
      <c r="AH296" s="12">
        <v>328</v>
      </c>
      <c r="AI296" s="12">
        <v>68</v>
      </c>
      <c r="AJ296" s="12">
        <v>32</v>
      </c>
      <c r="AK296" s="12">
        <v>59</v>
      </c>
      <c r="AL296" s="12">
        <v>52</v>
      </c>
      <c r="AM296" s="12">
        <v>50</v>
      </c>
      <c r="AN296" s="135"/>
      <c r="AO296" s="138" t="s">
        <v>230</v>
      </c>
      <c r="AP296" s="138" t="s">
        <v>4428</v>
      </c>
      <c r="AQ296" s="139">
        <v>1583</v>
      </c>
    </row>
    <row r="297" spans="1:43">
      <c r="A297" s="162"/>
      <c r="B297" s="13" t="s">
        <v>120</v>
      </c>
      <c r="C297" s="12">
        <v>23</v>
      </c>
      <c r="D297" s="12">
        <v>10</v>
      </c>
      <c r="E297" s="12">
        <v>293</v>
      </c>
      <c r="F297" s="12">
        <v>146</v>
      </c>
      <c r="G297" s="12">
        <v>497</v>
      </c>
      <c r="H297" s="12">
        <v>249</v>
      </c>
      <c r="I297" s="12">
        <v>479</v>
      </c>
      <c r="J297" s="12">
        <v>196</v>
      </c>
      <c r="K297" s="29">
        <v>1292</v>
      </c>
      <c r="L297" s="29">
        <v>601</v>
      </c>
      <c r="M297" s="12">
        <v>3</v>
      </c>
      <c r="N297" s="12">
        <v>13</v>
      </c>
      <c r="O297" s="12">
        <v>17</v>
      </c>
      <c r="P297" s="12">
        <v>17</v>
      </c>
      <c r="Q297" s="29">
        <v>50</v>
      </c>
      <c r="R297" s="162"/>
      <c r="S297" s="13" t="s">
        <v>120</v>
      </c>
      <c r="T297" s="29">
        <v>44</v>
      </c>
      <c r="U297" s="12">
        <v>44</v>
      </c>
      <c r="V297" s="12">
        <v>21</v>
      </c>
      <c r="W297" s="12">
        <v>0</v>
      </c>
      <c r="X297" s="29">
        <v>46</v>
      </c>
      <c r="Y297" s="12">
        <v>46</v>
      </c>
      <c r="Z297" s="12">
        <v>21</v>
      </c>
      <c r="AA297" s="29">
        <v>11</v>
      </c>
      <c r="AB297" s="12">
        <v>7</v>
      </c>
      <c r="AC297" s="12">
        <v>15</v>
      </c>
      <c r="AD297" s="162"/>
      <c r="AE297" s="13" t="s">
        <v>120</v>
      </c>
      <c r="AF297" s="12">
        <v>728</v>
      </c>
      <c r="AG297" s="12">
        <v>102</v>
      </c>
      <c r="AH297" s="12">
        <v>200</v>
      </c>
      <c r="AI297" s="12">
        <v>52</v>
      </c>
      <c r="AJ297" s="12">
        <v>37</v>
      </c>
      <c r="AK297" s="12">
        <v>45</v>
      </c>
      <c r="AL297" s="12">
        <v>40</v>
      </c>
      <c r="AM297" s="12">
        <v>43</v>
      </c>
      <c r="AN297" s="135"/>
      <c r="AO297" s="138" t="s">
        <v>230</v>
      </c>
      <c r="AP297" s="138" t="s">
        <v>4429</v>
      </c>
      <c r="AQ297" s="139">
        <v>1128</v>
      </c>
    </row>
    <row r="298" spans="1:43">
      <c r="A298" s="162"/>
      <c r="B298" s="34" t="s">
        <v>102</v>
      </c>
      <c r="C298" s="35">
        <v>23</v>
      </c>
      <c r="D298" s="35">
        <v>10</v>
      </c>
      <c r="E298" s="35">
        <v>452</v>
      </c>
      <c r="F298" s="35">
        <v>236</v>
      </c>
      <c r="G298" s="35">
        <v>1112</v>
      </c>
      <c r="H298" s="35">
        <v>559</v>
      </c>
      <c r="I298" s="35">
        <v>1470</v>
      </c>
      <c r="J298" s="35">
        <v>677</v>
      </c>
      <c r="K298" s="35">
        <v>3057</v>
      </c>
      <c r="L298" s="35">
        <v>1482</v>
      </c>
      <c r="M298" s="35">
        <v>3</v>
      </c>
      <c r="N298" s="35">
        <v>25</v>
      </c>
      <c r="O298" s="35">
        <v>42</v>
      </c>
      <c r="P298" s="35">
        <v>50</v>
      </c>
      <c r="Q298" s="35">
        <v>120</v>
      </c>
      <c r="R298" s="162"/>
      <c r="S298" s="34" t="s">
        <v>102</v>
      </c>
      <c r="T298" s="35">
        <v>110</v>
      </c>
      <c r="U298" s="35">
        <v>104</v>
      </c>
      <c r="V298" s="35">
        <v>21</v>
      </c>
      <c r="W298" s="35">
        <v>0</v>
      </c>
      <c r="X298" s="35">
        <v>103</v>
      </c>
      <c r="Y298" s="35">
        <v>101</v>
      </c>
      <c r="Z298" s="35">
        <v>51</v>
      </c>
      <c r="AA298" s="35">
        <v>29</v>
      </c>
      <c r="AB298" s="35">
        <v>21</v>
      </c>
      <c r="AC298" s="35">
        <v>50</v>
      </c>
      <c r="AD298" s="162"/>
      <c r="AE298" s="34" t="s">
        <v>102</v>
      </c>
      <c r="AF298" s="35">
        <v>1655</v>
      </c>
      <c r="AG298" s="35">
        <v>331</v>
      </c>
      <c r="AH298" s="35">
        <v>528</v>
      </c>
      <c r="AI298" s="35">
        <v>120</v>
      </c>
      <c r="AJ298" s="35">
        <v>69</v>
      </c>
      <c r="AK298" s="35">
        <v>104</v>
      </c>
      <c r="AL298" s="35">
        <v>92</v>
      </c>
      <c r="AM298" s="35">
        <v>93</v>
      </c>
      <c r="AN298" s="135"/>
      <c r="AO298" s="138" t="s">
        <v>230</v>
      </c>
      <c r="AP298" s="138" t="s">
        <v>4430</v>
      </c>
      <c r="AQ298" s="139">
        <v>2711</v>
      </c>
    </row>
    <row r="299" spans="1:43">
      <c r="A299" s="163" t="s">
        <v>446</v>
      </c>
      <c r="B299" s="163"/>
      <c r="C299" s="163"/>
      <c r="D299" s="163"/>
      <c r="E299" s="163"/>
      <c r="F299" s="163"/>
      <c r="G299" s="163"/>
      <c r="H299" s="163"/>
      <c r="I299" s="163"/>
      <c r="J299" s="163"/>
      <c r="K299" s="163"/>
      <c r="L299" s="163"/>
      <c r="M299" s="163"/>
      <c r="N299" s="163"/>
      <c r="O299" s="163"/>
      <c r="P299" s="163"/>
      <c r="Q299" s="163"/>
      <c r="R299" s="185" t="s">
        <v>447</v>
      </c>
      <c r="S299" s="185"/>
      <c r="T299" s="185"/>
      <c r="U299" s="185"/>
      <c r="V299" s="185"/>
      <c r="W299" s="185"/>
      <c r="X299" s="185"/>
      <c r="Y299" s="185"/>
      <c r="Z299" s="185"/>
      <c r="AA299" s="185"/>
      <c r="AB299" s="185"/>
      <c r="AC299" s="185"/>
      <c r="AD299" s="185" t="s">
        <v>448</v>
      </c>
      <c r="AE299" s="185"/>
      <c r="AF299" s="185"/>
      <c r="AG299" s="185"/>
      <c r="AH299" s="185"/>
      <c r="AI299" s="185"/>
      <c r="AJ299" s="185"/>
      <c r="AK299" s="185"/>
      <c r="AL299" s="185"/>
      <c r="AM299" s="185"/>
      <c r="AN299" s="135"/>
      <c r="AO299" s="138" t="s">
        <v>446</v>
      </c>
      <c r="AP299" s="138" t="s">
        <v>446</v>
      </c>
      <c r="AQ299" s="139">
        <v>0</v>
      </c>
    </row>
    <row r="300" spans="1:43">
      <c r="A300" s="163" t="s">
        <v>4174</v>
      </c>
      <c r="B300" s="163"/>
      <c r="C300" s="163"/>
      <c r="D300" s="163"/>
      <c r="E300" s="163"/>
      <c r="F300" s="163"/>
      <c r="G300" s="163"/>
      <c r="H300" s="163"/>
      <c r="I300" s="163"/>
      <c r="J300" s="163"/>
      <c r="K300" s="163"/>
      <c r="L300" s="163"/>
      <c r="M300" s="163"/>
      <c r="N300" s="163"/>
      <c r="O300" s="163"/>
      <c r="P300" s="163"/>
      <c r="Q300" s="163"/>
      <c r="R300" s="185" t="s">
        <v>4174</v>
      </c>
      <c r="S300" s="185"/>
      <c r="T300" s="185"/>
      <c r="U300" s="185"/>
      <c r="V300" s="185"/>
      <c r="W300" s="185"/>
      <c r="X300" s="185"/>
      <c r="Y300" s="185"/>
      <c r="Z300" s="185"/>
      <c r="AA300" s="185"/>
      <c r="AB300" s="185"/>
      <c r="AC300" s="185"/>
      <c r="AD300" s="185" t="s">
        <v>4174</v>
      </c>
      <c r="AE300" s="185"/>
      <c r="AF300" s="185"/>
      <c r="AG300" s="185"/>
      <c r="AH300" s="185"/>
      <c r="AI300" s="185"/>
      <c r="AJ300" s="185"/>
      <c r="AK300" s="185"/>
      <c r="AL300" s="185"/>
      <c r="AM300" s="185"/>
      <c r="AN300" s="135"/>
      <c r="AO300" s="138" t="s">
        <v>4174</v>
      </c>
      <c r="AP300" s="138" t="s">
        <v>4174</v>
      </c>
      <c r="AQ300" s="139">
        <v>0</v>
      </c>
    </row>
    <row r="301" spans="1:43" ht="28.9" customHeight="1">
      <c r="A301" s="164" t="s">
        <v>2</v>
      </c>
      <c r="B301" s="164" t="s">
        <v>113</v>
      </c>
      <c r="C301" s="187" t="s">
        <v>281</v>
      </c>
      <c r="D301" s="187"/>
      <c r="E301" s="185" t="s">
        <v>52</v>
      </c>
      <c r="F301" s="185"/>
      <c r="G301" s="185" t="s">
        <v>53</v>
      </c>
      <c r="H301" s="185"/>
      <c r="I301" s="185" t="s">
        <v>54</v>
      </c>
      <c r="J301" s="185"/>
      <c r="K301" s="185" t="s">
        <v>56</v>
      </c>
      <c r="L301" s="185"/>
      <c r="M301" s="185" t="s">
        <v>164</v>
      </c>
      <c r="N301" s="185"/>
      <c r="O301" s="185"/>
      <c r="P301" s="185"/>
      <c r="Q301" s="185"/>
      <c r="R301" s="164" t="s">
        <v>2</v>
      </c>
      <c r="S301" s="190" t="s">
        <v>113</v>
      </c>
      <c r="T301" s="186" t="s">
        <v>165</v>
      </c>
      <c r="U301" s="186"/>
      <c r="V301" s="186"/>
      <c r="W301" s="186"/>
      <c r="X301" s="186" t="s">
        <v>166</v>
      </c>
      <c r="Y301" s="186"/>
      <c r="Z301" s="186"/>
      <c r="AA301" s="189" t="s">
        <v>167</v>
      </c>
      <c r="AB301" s="189"/>
      <c r="AC301" s="189" t="s">
        <v>168</v>
      </c>
      <c r="AD301" s="164" t="s">
        <v>2</v>
      </c>
      <c r="AE301" s="164" t="s">
        <v>113</v>
      </c>
      <c r="AF301" s="188" t="s">
        <v>169</v>
      </c>
      <c r="AG301" s="188"/>
      <c r="AH301" s="188"/>
      <c r="AI301" s="188"/>
      <c r="AJ301" s="188"/>
      <c r="AK301" s="188"/>
      <c r="AL301" s="188"/>
      <c r="AM301" s="188"/>
      <c r="AN301" s="135"/>
      <c r="AO301" s="138" t="s">
        <v>2</v>
      </c>
      <c r="AP301" s="138" t="s">
        <v>4244</v>
      </c>
      <c r="AQ301" s="139" t="e">
        <v>#VALUE!</v>
      </c>
    </row>
    <row r="302" spans="1:43" ht="24">
      <c r="A302" s="164"/>
      <c r="B302" s="164"/>
      <c r="C302" s="14" t="s">
        <v>170</v>
      </c>
      <c r="D302" s="14" t="s">
        <v>57</v>
      </c>
      <c r="E302" s="14" t="s">
        <v>170</v>
      </c>
      <c r="F302" s="14" t="s">
        <v>57</v>
      </c>
      <c r="G302" s="14" t="s">
        <v>170</v>
      </c>
      <c r="H302" s="14" t="s">
        <v>57</v>
      </c>
      <c r="I302" s="14" t="s">
        <v>170</v>
      </c>
      <c r="J302" s="14" t="s">
        <v>57</v>
      </c>
      <c r="K302" s="14" t="s">
        <v>170</v>
      </c>
      <c r="L302" s="14" t="s">
        <v>57</v>
      </c>
      <c r="M302" s="14" t="s">
        <v>282</v>
      </c>
      <c r="N302" s="14" t="s">
        <v>52</v>
      </c>
      <c r="O302" s="14" t="s">
        <v>53</v>
      </c>
      <c r="P302" s="14" t="s">
        <v>54</v>
      </c>
      <c r="Q302" s="14" t="s">
        <v>56</v>
      </c>
      <c r="R302" s="164"/>
      <c r="S302" s="190"/>
      <c r="T302" s="32" t="s">
        <v>171</v>
      </c>
      <c r="U302" s="31" t="s">
        <v>279</v>
      </c>
      <c r="V302" s="31" t="s">
        <v>172</v>
      </c>
      <c r="W302" s="31" t="s">
        <v>173</v>
      </c>
      <c r="X302" s="32" t="s">
        <v>56</v>
      </c>
      <c r="Y302" s="32" t="s">
        <v>174</v>
      </c>
      <c r="Z302" s="32" t="s">
        <v>280</v>
      </c>
      <c r="AA302" s="20" t="s">
        <v>56</v>
      </c>
      <c r="AB302" s="32" t="s">
        <v>174</v>
      </c>
      <c r="AC302" s="189"/>
      <c r="AD302" s="164"/>
      <c r="AE302" s="164"/>
      <c r="AF302" s="14" t="s">
        <v>49</v>
      </c>
      <c r="AG302" s="14" t="s">
        <v>50</v>
      </c>
      <c r="AH302" s="14" t="s">
        <v>344</v>
      </c>
      <c r="AI302" s="14" t="s">
        <v>51</v>
      </c>
      <c r="AJ302" s="14" t="s">
        <v>175</v>
      </c>
      <c r="AK302" s="14" t="s">
        <v>176</v>
      </c>
      <c r="AL302" s="14" t="s">
        <v>283</v>
      </c>
      <c r="AM302" s="14" t="s">
        <v>284</v>
      </c>
      <c r="AN302" s="135"/>
      <c r="AO302" s="138" t="s">
        <v>2</v>
      </c>
      <c r="AP302" s="138" t="s">
        <v>2</v>
      </c>
      <c r="AQ302" s="139" t="e">
        <v>#VALUE!</v>
      </c>
    </row>
    <row r="303" spans="1:43">
      <c r="A303" s="11" t="s">
        <v>136</v>
      </c>
      <c r="B303" s="13"/>
      <c r="C303" s="30"/>
      <c r="D303" s="17"/>
      <c r="E303" s="30"/>
      <c r="F303" s="30"/>
      <c r="G303" s="30"/>
      <c r="H303" s="30"/>
      <c r="I303" s="30"/>
      <c r="J303" s="30"/>
      <c r="K303" s="11"/>
      <c r="L303" s="11"/>
      <c r="M303" s="13"/>
      <c r="N303" s="13"/>
      <c r="O303" s="30"/>
      <c r="P303" s="30"/>
      <c r="Q303" s="11"/>
      <c r="R303" s="11" t="s">
        <v>136</v>
      </c>
      <c r="S303" s="33"/>
      <c r="T303" s="33"/>
      <c r="U303" s="33"/>
      <c r="V303" s="27"/>
      <c r="W303" s="23"/>
      <c r="X303" s="26"/>
      <c r="Y303" s="23"/>
      <c r="Z303" s="23"/>
      <c r="AA303" s="26"/>
      <c r="AB303" s="23"/>
      <c r="AC303" s="26"/>
      <c r="AD303" s="11" t="s">
        <v>136</v>
      </c>
      <c r="AE303" s="13"/>
      <c r="AF303" s="30"/>
      <c r="AG303" s="17"/>
      <c r="AH303" s="30"/>
      <c r="AI303" s="30"/>
      <c r="AJ303" s="30"/>
      <c r="AK303" s="30"/>
      <c r="AL303" s="30"/>
      <c r="AM303" s="30"/>
      <c r="AN303" s="135"/>
      <c r="AO303" s="138" t="s">
        <v>136</v>
      </c>
      <c r="AP303" s="138" t="s">
        <v>136</v>
      </c>
      <c r="AQ303" s="139">
        <v>0</v>
      </c>
    </row>
    <row r="304" spans="1:43">
      <c r="A304" s="162" t="s">
        <v>231</v>
      </c>
      <c r="B304" s="13" t="s">
        <v>119</v>
      </c>
      <c r="C304" s="12">
        <v>0</v>
      </c>
      <c r="D304" s="12">
        <v>0</v>
      </c>
      <c r="E304" s="12">
        <v>107</v>
      </c>
      <c r="F304" s="12">
        <v>54</v>
      </c>
      <c r="G304" s="12">
        <v>203</v>
      </c>
      <c r="H304" s="12">
        <v>106</v>
      </c>
      <c r="I304" s="12">
        <v>441</v>
      </c>
      <c r="J304" s="12">
        <v>249</v>
      </c>
      <c r="K304" s="29">
        <v>751</v>
      </c>
      <c r="L304" s="29">
        <v>409</v>
      </c>
      <c r="M304" s="12">
        <v>0</v>
      </c>
      <c r="N304" s="12">
        <v>11</v>
      </c>
      <c r="O304" s="12">
        <v>17</v>
      </c>
      <c r="P304" s="12">
        <v>27</v>
      </c>
      <c r="Q304" s="29">
        <v>55</v>
      </c>
      <c r="R304" s="162" t="s">
        <v>231</v>
      </c>
      <c r="S304" s="13" t="s">
        <v>119</v>
      </c>
      <c r="T304" s="29">
        <v>37</v>
      </c>
      <c r="U304" s="12">
        <v>32</v>
      </c>
      <c r="V304" s="12">
        <v>0</v>
      </c>
      <c r="W304" s="12">
        <v>6</v>
      </c>
      <c r="X304" s="29">
        <v>35</v>
      </c>
      <c r="Y304" s="12">
        <v>31</v>
      </c>
      <c r="Z304" s="12">
        <v>4</v>
      </c>
      <c r="AA304" s="29">
        <v>3</v>
      </c>
      <c r="AB304" s="12">
        <v>1</v>
      </c>
      <c r="AC304" s="12">
        <v>28</v>
      </c>
      <c r="AD304" s="162" t="s">
        <v>231</v>
      </c>
      <c r="AE304" s="13" t="s">
        <v>119</v>
      </c>
      <c r="AF304" s="12">
        <v>192</v>
      </c>
      <c r="AG304" s="12">
        <v>54</v>
      </c>
      <c r="AH304" s="12">
        <v>133</v>
      </c>
      <c r="AI304" s="12">
        <v>98</v>
      </c>
      <c r="AJ304" s="12">
        <v>12</v>
      </c>
      <c r="AK304" s="12">
        <v>39</v>
      </c>
      <c r="AL304" s="12">
        <v>30</v>
      </c>
      <c r="AM304" s="12">
        <v>28</v>
      </c>
      <c r="AN304" s="135"/>
      <c r="AO304" s="138" t="s">
        <v>231</v>
      </c>
      <c r="AP304" s="138" t="s">
        <v>4431</v>
      </c>
      <c r="AQ304" s="139">
        <v>458</v>
      </c>
    </row>
    <row r="305" spans="1:43">
      <c r="A305" s="162"/>
      <c r="B305" s="13" t="s">
        <v>120</v>
      </c>
      <c r="C305" s="12">
        <v>41</v>
      </c>
      <c r="D305" s="12">
        <v>16</v>
      </c>
      <c r="E305" s="12">
        <v>463</v>
      </c>
      <c r="F305" s="12">
        <v>233</v>
      </c>
      <c r="G305" s="12">
        <v>532</v>
      </c>
      <c r="H305" s="12">
        <v>268</v>
      </c>
      <c r="I305" s="12">
        <v>805</v>
      </c>
      <c r="J305" s="12">
        <v>411</v>
      </c>
      <c r="K305" s="29">
        <v>1841</v>
      </c>
      <c r="L305" s="29">
        <v>928</v>
      </c>
      <c r="M305" s="12">
        <v>5</v>
      </c>
      <c r="N305" s="12">
        <v>28</v>
      </c>
      <c r="O305" s="12">
        <v>26</v>
      </c>
      <c r="P305" s="12">
        <v>35</v>
      </c>
      <c r="Q305" s="29">
        <v>94</v>
      </c>
      <c r="R305" s="162"/>
      <c r="S305" s="13" t="s">
        <v>120</v>
      </c>
      <c r="T305" s="29">
        <v>71</v>
      </c>
      <c r="U305" s="12">
        <v>71</v>
      </c>
      <c r="V305" s="12">
        <v>38</v>
      </c>
      <c r="W305" s="12">
        <v>2</v>
      </c>
      <c r="X305" s="29">
        <v>88</v>
      </c>
      <c r="Y305" s="12">
        <v>85</v>
      </c>
      <c r="Z305" s="12">
        <v>30</v>
      </c>
      <c r="AA305" s="29">
        <v>8</v>
      </c>
      <c r="AB305" s="12">
        <v>7</v>
      </c>
      <c r="AC305" s="12">
        <v>35</v>
      </c>
      <c r="AD305" s="162"/>
      <c r="AE305" s="13" t="s">
        <v>120</v>
      </c>
      <c r="AF305" s="12">
        <v>894</v>
      </c>
      <c r="AG305" s="12">
        <v>486</v>
      </c>
      <c r="AH305" s="12">
        <v>266</v>
      </c>
      <c r="AI305" s="12">
        <v>73</v>
      </c>
      <c r="AJ305" s="12">
        <v>46</v>
      </c>
      <c r="AK305" s="12">
        <v>69</v>
      </c>
      <c r="AL305" s="12">
        <v>70</v>
      </c>
      <c r="AM305" s="12">
        <v>61</v>
      </c>
      <c r="AN305" s="135"/>
      <c r="AO305" s="138" t="s">
        <v>231</v>
      </c>
      <c r="AP305" s="138" t="s">
        <v>4432</v>
      </c>
      <c r="AQ305" s="139">
        <v>1426</v>
      </c>
    </row>
    <row r="306" spans="1:43">
      <c r="A306" s="162"/>
      <c r="B306" s="34" t="s">
        <v>102</v>
      </c>
      <c r="C306" s="35">
        <v>41</v>
      </c>
      <c r="D306" s="35">
        <v>16</v>
      </c>
      <c r="E306" s="35">
        <v>570</v>
      </c>
      <c r="F306" s="35">
        <v>287</v>
      </c>
      <c r="G306" s="35">
        <v>735</v>
      </c>
      <c r="H306" s="35">
        <v>374</v>
      </c>
      <c r="I306" s="35">
        <v>1246</v>
      </c>
      <c r="J306" s="35">
        <v>660</v>
      </c>
      <c r="K306" s="35">
        <v>2592</v>
      </c>
      <c r="L306" s="35">
        <v>1337</v>
      </c>
      <c r="M306" s="35">
        <v>5</v>
      </c>
      <c r="N306" s="35">
        <v>39</v>
      </c>
      <c r="O306" s="35">
        <v>43</v>
      </c>
      <c r="P306" s="35">
        <v>62</v>
      </c>
      <c r="Q306" s="35">
        <v>149</v>
      </c>
      <c r="R306" s="162"/>
      <c r="S306" s="34" t="s">
        <v>102</v>
      </c>
      <c r="T306" s="35">
        <v>108</v>
      </c>
      <c r="U306" s="35">
        <v>103</v>
      </c>
      <c r="V306" s="35">
        <v>38</v>
      </c>
      <c r="W306" s="35">
        <v>8</v>
      </c>
      <c r="X306" s="35">
        <v>123</v>
      </c>
      <c r="Y306" s="35">
        <v>116</v>
      </c>
      <c r="Z306" s="35">
        <v>34</v>
      </c>
      <c r="AA306" s="35">
        <v>11</v>
      </c>
      <c r="AB306" s="35">
        <v>8</v>
      </c>
      <c r="AC306" s="35">
        <v>63</v>
      </c>
      <c r="AD306" s="162"/>
      <c r="AE306" s="34" t="s">
        <v>102</v>
      </c>
      <c r="AF306" s="35">
        <v>1086</v>
      </c>
      <c r="AG306" s="35">
        <v>540</v>
      </c>
      <c r="AH306" s="35">
        <v>399</v>
      </c>
      <c r="AI306" s="35">
        <v>171</v>
      </c>
      <c r="AJ306" s="35">
        <v>58</v>
      </c>
      <c r="AK306" s="35">
        <v>108</v>
      </c>
      <c r="AL306" s="35">
        <v>100</v>
      </c>
      <c r="AM306" s="35">
        <v>89</v>
      </c>
      <c r="AN306" s="135"/>
      <c r="AO306" s="138" t="s">
        <v>231</v>
      </c>
      <c r="AP306" s="138" t="s">
        <v>4433</v>
      </c>
      <c r="AQ306" s="139">
        <v>1884</v>
      </c>
    </row>
    <row r="307" spans="1:43">
      <c r="A307" s="162" t="s">
        <v>232</v>
      </c>
      <c r="B307" s="13" t="s">
        <v>119</v>
      </c>
      <c r="C307" s="12">
        <v>0</v>
      </c>
      <c r="D307" s="12">
        <v>0</v>
      </c>
      <c r="E307" s="12">
        <v>204</v>
      </c>
      <c r="F307" s="12">
        <v>115</v>
      </c>
      <c r="G307" s="12">
        <v>399</v>
      </c>
      <c r="H307" s="12">
        <v>201</v>
      </c>
      <c r="I307" s="12">
        <v>580</v>
      </c>
      <c r="J307" s="12">
        <v>296</v>
      </c>
      <c r="K307" s="29">
        <v>1183</v>
      </c>
      <c r="L307" s="29">
        <v>612</v>
      </c>
      <c r="M307" s="12">
        <v>0</v>
      </c>
      <c r="N307" s="12">
        <v>11</v>
      </c>
      <c r="O307" s="12">
        <v>18</v>
      </c>
      <c r="P307" s="12">
        <v>20</v>
      </c>
      <c r="Q307" s="29">
        <v>49</v>
      </c>
      <c r="R307" s="162" t="s">
        <v>232</v>
      </c>
      <c r="S307" s="13" t="s">
        <v>119</v>
      </c>
      <c r="T307" s="29">
        <v>71</v>
      </c>
      <c r="U307" s="12">
        <v>67</v>
      </c>
      <c r="V307" s="12">
        <v>3</v>
      </c>
      <c r="W307" s="12">
        <v>0</v>
      </c>
      <c r="X307" s="29">
        <v>26</v>
      </c>
      <c r="Y307" s="12">
        <v>24</v>
      </c>
      <c r="Z307" s="12">
        <v>4</v>
      </c>
      <c r="AA307" s="29">
        <v>21</v>
      </c>
      <c r="AB307" s="12">
        <v>8</v>
      </c>
      <c r="AC307" s="12">
        <v>23</v>
      </c>
      <c r="AD307" s="162" t="s">
        <v>232</v>
      </c>
      <c r="AE307" s="13" t="s">
        <v>119</v>
      </c>
      <c r="AF307" s="12">
        <v>170</v>
      </c>
      <c r="AG307" s="12">
        <v>37</v>
      </c>
      <c r="AH307" s="12">
        <v>172</v>
      </c>
      <c r="AI307" s="12">
        <v>39</v>
      </c>
      <c r="AJ307" s="12">
        <v>7</v>
      </c>
      <c r="AK307" s="12">
        <v>29</v>
      </c>
      <c r="AL307" s="12">
        <v>24</v>
      </c>
      <c r="AM307" s="12">
        <v>23</v>
      </c>
      <c r="AN307" s="135"/>
      <c r="AO307" s="138" t="s">
        <v>232</v>
      </c>
      <c r="AP307" s="138" t="s">
        <v>4434</v>
      </c>
      <c r="AQ307" s="139">
        <v>514</v>
      </c>
    </row>
    <row r="308" spans="1:43">
      <c r="A308" s="162"/>
      <c r="B308" s="13" t="s">
        <v>120</v>
      </c>
      <c r="C308" s="12">
        <v>54</v>
      </c>
      <c r="D308" s="12">
        <v>31</v>
      </c>
      <c r="E308" s="12">
        <v>565</v>
      </c>
      <c r="F308" s="12">
        <v>290</v>
      </c>
      <c r="G308" s="12">
        <v>605</v>
      </c>
      <c r="H308" s="12">
        <v>331</v>
      </c>
      <c r="I308" s="12">
        <v>844</v>
      </c>
      <c r="J308" s="12">
        <v>448</v>
      </c>
      <c r="K308" s="29">
        <v>2068</v>
      </c>
      <c r="L308" s="29">
        <v>1100</v>
      </c>
      <c r="M308" s="12">
        <v>5</v>
      </c>
      <c r="N308" s="12">
        <v>31</v>
      </c>
      <c r="O308" s="12">
        <v>28</v>
      </c>
      <c r="P308" s="12">
        <v>39</v>
      </c>
      <c r="Q308" s="29">
        <v>103</v>
      </c>
      <c r="R308" s="162"/>
      <c r="S308" s="13" t="s">
        <v>120</v>
      </c>
      <c r="T308" s="29">
        <v>101</v>
      </c>
      <c r="U308" s="12">
        <v>94</v>
      </c>
      <c r="V308" s="12">
        <v>46</v>
      </c>
      <c r="W308" s="12">
        <v>2</v>
      </c>
      <c r="X308" s="29">
        <v>71</v>
      </c>
      <c r="Y308" s="12">
        <v>64</v>
      </c>
      <c r="Z308" s="12">
        <v>28</v>
      </c>
      <c r="AA308" s="29">
        <v>36</v>
      </c>
      <c r="AB308" s="12">
        <v>19</v>
      </c>
      <c r="AC308" s="12">
        <v>39</v>
      </c>
      <c r="AD308" s="162"/>
      <c r="AE308" s="13" t="s">
        <v>120</v>
      </c>
      <c r="AF308" s="12">
        <v>397</v>
      </c>
      <c r="AG308" s="12">
        <v>87</v>
      </c>
      <c r="AH308" s="12">
        <v>395</v>
      </c>
      <c r="AI308" s="12">
        <v>109</v>
      </c>
      <c r="AJ308" s="12">
        <v>38</v>
      </c>
      <c r="AK308" s="12">
        <v>71</v>
      </c>
      <c r="AL308" s="12">
        <v>64</v>
      </c>
      <c r="AM308" s="12">
        <v>53</v>
      </c>
      <c r="AN308" s="135"/>
      <c r="AO308" s="138" t="s">
        <v>232</v>
      </c>
      <c r="AP308" s="138" t="s">
        <v>4435</v>
      </c>
      <c r="AQ308" s="139">
        <v>1187</v>
      </c>
    </row>
    <row r="309" spans="1:43">
      <c r="A309" s="162"/>
      <c r="B309" s="34" t="s">
        <v>102</v>
      </c>
      <c r="C309" s="35">
        <v>54</v>
      </c>
      <c r="D309" s="35">
        <v>31</v>
      </c>
      <c r="E309" s="35">
        <v>769</v>
      </c>
      <c r="F309" s="35">
        <v>405</v>
      </c>
      <c r="G309" s="35">
        <v>1004</v>
      </c>
      <c r="H309" s="35">
        <v>532</v>
      </c>
      <c r="I309" s="35">
        <v>1424</v>
      </c>
      <c r="J309" s="35">
        <v>744</v>
      </c>
      <c r="K309" s="35">
        <v>3251</v>
      </c>
      <c r="L309" s="35">
        <v>1712</v>
      </c>
      <c r="M309" s="35">
        <v>5</v>
      </c>
      <c r="N309" s="35">
        <v>42</v>
      </c>
      <c r="O309" s="35">
        <v>46</v>
      </c>
      <c r="P309" s="35">
        <v>59</v>
      </c>
      <c r="Q309" s="35">
        <v>152</v>
      </c>
      <c r="R309" s="162"/>
      <c r="S309" s="34" t="s">
        <v>102</v>
      </c>
      <c r="T309" s="35">
        <v>172</v>
      </c>
      <c r="U309" s="35">
        <v>161</v>
      </c>
      <c r="V309" s="35">
        <v>49</v>
      </c>
      <c r="W309" s="35">
        <v>2</v>
      </c>
      <c r="X309" s="35">
        <v>97</v>
      </c>
      <c r="Y309" s="35">
        <v>88</v>
      </c>
      <c r="Z309" s="35">
        <v>32</v>
      </c>
      <c r="AA309" s="35">
        <v>57</v>
      </c>
      <c r="AB309" s="35">
        <v>27</v>
      </c>
      <c r="AC309" s="35">
        <v>62</v>
      </c>
      <c r="AD309" s="162"/>
      <c r="AE309" s="34" t="s">
        <v>102</v>
      </c>
      <c r="AF309" s="35">
        <v>567</v>
      </c>
      <c r="AG309" s="35">
        <v>124</v>
      </c>
      <c r="AH309" s="35">
        <v>567</v>
      </c>
      <c r="AI309" s="35">
        <v>148</v>
      </c>
      <c r="AJ309" s="35">
        <v>45</v>
      </c>
      <c r="AK309" s="35">
        <v>100</v>
      </c>
      <c r="AL309" s="35">
        <v>88</v>
      </c>
      <c r="AM309" s="35">
        <v>76</v>
      </c>
      <c r="AN309" s="135"/>
      <c r="AO309" s="138" t="s">
        <v>232</v>
      </c>
      <c r="AP309" s="138" t="s">
        <v>4436</v>
      </c>
      <c r="AQ309" s="139">
        <v>1701</v>
      </c>
    </row>
    <row r="310" spans="1:43" ht="14.45" customHeight="1">
      <c r="A310" s="162" t="s">
        <v>233</v>
      </c>
      <c r="B310" s="13" t="s">
        <v>119</v>
      </c>
      <c r="C310" s="12">
        <v>0</v>
      </c>
      <c r="D310" s="12">
        <v>0</v>
      </c>
      <c r="E310" s="12">
        <v>0</v>
      </c>
      <c r="F310" s="12">
        <v>0</v>
      </c>
      <c r="G310" s="12">
        <v>0</v>
      </c>
      <c r="H310" s="12">
        <v>0</v>
      </c>
      <c r="I310" s="12">
        <v>0</v>
      </c>
      <c r="J310" s="12">
        <v>0</v>
      </c>
      <c r="K310" s="29">
        <v>0</v>
      </c>
      <c r="L310" s="29">
        <v>0</v>
      </c>
      <c r="M310" s="12">
        <v>0</v>
      </c>
      <c r="N310" s="12">
        <v>0</v>
      </c>
      <c r="O310" s="12">
        <v>0</v>
      </c>
      <c r="P310" s="12">
        <v>0</v>
      </c>
      <c r="Q310" s="29">
        <v>0</v>
      </c>
      <c r="R310" s="162" t="s">
        <v>233</v>
      </c>
      <c r="S310" s="13" t="s">
        <v>119</v>
      </c>
      <c r="T310" s="29">
        <v>0</v>
      </c>
      <c r="U310" s="12">
        <v>0</v>
      </c>
      <c r="V310" s="12">
        <v>0</v>
      </c>
      <c r="W310" s="12">
        <v>0</v>
      </c>
      <c r="X310" s="29">
        <v>0</v>
      </c>
      <c r="Y310" s="12">
        <v>0</v>
      </c>
      <c r="Z310" s="12">
        <v>0</v>
      </c>
      <c r="AA310" s="29">
        <v>0</v>
      </c>
      <c r="AB310" s="12">
        <v>0</v>
      </c>
      <c r="AC310" s="12">
        <v>0</v>
      </c>
      <c r="AD310" s="162" t="s">
        <v>233</v>
      </c>
      <c r="AE310" s="13" t="s">
        <v>119</v>
      </c>
      <c r="AF310" s="12">
        <v>0</v>
      </c>
      <c r="AG310" s="12">
        <v>0</v>
      </c>
      <c r="AH310" s="12">
        <v>0</v>
      </c>
      <c r="AI310" s="12">
        <v>0</v>
      </c>
      <c r="AJ310" s="12">
        <v>0</v>
      </c>
      <c r="AK310" s="12">
        <v>0</v>
      </c>
      <c r="AL310" s="12">
        <v>0</v>
      </c>
      <c r="AM310" s="12">
        <v>0</v>
      </c>
      <c r="AN310" s="135"/>
      <c r="AO310" s="138" t="s">
        <v>233</v>
      </c>
      <c r="AP310" s="138" t="s">
        <v>4437</v>
      </c>
      <c r="AQ310" s="139">
        <v>0</v>
      </c>
    </row>
    <row r="311" spans="1:43">
      <c r="A311" s="162"/>
      <c r="B311" s="13" t="s">
        <v>120</v>
      </c>
      <c r="C311" s="12">
        <v>305</v>
      </c>
      <c r="D311" s="12">
        <v>135</v>
      </c>
      <c r="E311" s="12">
        <v>1748</v>
      </c>
      <c r="F311" s="12">
        <v>843</v>
      </c>
      <c r="G311" s="12">
        <v>1582</v>
      </c>
      <c r="H311" s="12">
        <v>800</v>
      </c>
      <c r="I311" s="12">
        <v>2149</v>
      </c>
      <c r="J311" s="12">
        <v>1105</v>
      </c>
      <c r="K311" s="29">
        <v>5784</v>
      </c>
      <c r="L311" s="29">
        <v>2883</v>
      </c>
      <c r="M311" s="12">
        <v>22</v>
      </c>
      <c r="N311" s="12">
        <v>75</v>
      </c>
      <c r="O311" s="12">
        <v>69</v>
      </c>
      <c r="P311" s="12">
        <v>81</v>
      </c>
      <c r="Q311" s="29">
        <v>247</v>
      </c>
      <c r="R311" s="162"/>
      <c r="S311" s="13" t="s">
        <v>120</v>
      </c>
      <c r="T311" s="29">
        <v>204</v>
      </c>
      <c r="U311" s="12">
        <v>203</v>
      </c>
      <c r="V311" s="12">
        <v>169</v>
      </c>
      <c r="W311" s="12">
        <v>8</v>
      </c>
      <c r="X311" s="29">
        <v>228</v>
      </c>
      <c r="Y311" s="12">
        <v>213</v>
      </c>
      <c r="Z311" s="12">
        <v>77</v>
      </c>
      <c r="AA311" s="29">
        <v>100</v>
      </c>
      <c r="AB311" s="12">
        <v>61</v>
      </c>
      <c r="AC311" s="12">
        <v>71</v>
      </c>
      <c r="AD311" s="162"/>
      <c r="AE311" s="13" t="s">
        <v>120</v>
      </c>
      <c r="AF311" s="12">
        <v>2909</v>
      </c>
      <c r="AG311" s="12">
        <v>788</v>
      </c>
      <c r="AH311" s="12">
        <v>799</v>
      </c>
      <c r="AI311" s="12">
        <v>213</v>
      </c>
      <c r="AJ311" s="12">
        <v>132</v>
      </c>
      <c r="AK311" s="12">
        <v>227</v>
      </c>
      <c r="AL311" s="12">
        <v>162</v>
      </c>
      <c r="AM311" s="12">
        <v>157</v>
      </c>
      <c r="AN311" s="135"/>
      <c r="AO311" s="138" t="s">
        <v>233</v>
      </c>
      <c r="AP311" s="138" t="s">
        <v>4438</v>
      </c>
      <c r="AQ311" s="139">
        <v>4507</v>
      </c>
    </row>
    <row r="312" spans="1:43">
      <c r="A312" s="162"/>
      <c r="B312" s="34" t="s">
        <v>102</v>
      </c>
      <c r="C312" s="35">
        <v>305</v>
      </c>
      <c r="D312" s="35">
        <v>135</v>
      </c>
      <c r="E312" s="35">
        <v>1748</v>
      </c>
      <c r="F312" s="35">
        <v>843</v>
      </c>
      <c r="G312" s="35">
        <v>1582</v>
      </c>
      <c r="H312" s="35">
        <v>800</v>
      </c>
      <c r="I312" s="35">
        <v>2149</v>
      </c>
      <c r="J312" s="35">
        <v>1105</v>
      </c>
      <c r="K312" s="35">
        <v>5784</v>
      </c>
      <c r="L312" s="35">
        <v>2883</v>
      </c>
      <c r="M312" s="35">
        <v>22</v>
      </c>
      <c r="N312" s="35">
        <v>75</v>
      </c>
      <c r="O312" s="35">
        <v>69</v>
      </c>
      <c r="P312" s="35">
        <v>81</v>
      </c>
      <c r="Q312" s="35">
        <v>247</v>
      </c>
      <c r="R312" s="162"/>
      <c r="S312" s="34" t="s">
        <v>102</v>
      </c>
      <c r="T312" s="35">
        <v>204</v>
      </c>
      <c r="U312" s="35">
        <v>203</v>
      </c>
      <c r="V312" s="35">
        <v>169</v>
      </c>
      <c r="W312" s="35">
        <v>8</v>
      </c>
      <c r="X312" s="35">
        <v>228</v>
      </c>
      <c r="Y312" s="35">
        <v>213</v>
      </c>
      <c r="Z312" s="35">
        <v>77</v>
      </c>
      <c r="AA312" s="35">
        <v>100</v>
      </c>
      <c r="AB312" s="35">
        <v>61</v>
      </c>
      <c r="AC312" s="35">
        <v>71</v>
      </c>
      <c r="AD312" s="162"/>
      <c r="AE312" s="34" t="s">
        <v>102</v>
      </c>
      <c r="AF312" s="35">
        <v>2909</v>
      </c>
      <c r="AG312" s="35">
        <v>788</v>
      </c>
      <c r="AH312" s="35">
        <v>799</v>
      </c>
      <c r="AI312" s="35">
        <v>213</v>
      </c>
      <c r="AJ312" s="35">
        <v>132</v>
      </c>
      <c r="AK312" s="35">
        <v>227</v>
      </c>
      <c r="AL312" s="35">
        <v>162</v>
      </c>
      <c r="AM312" s="35">
        <v>157</v>
      </c>
      <c r="AN312" s="135"/>
      <c r="AO312" s="138" t="s">
        <v>233</v>
      </c>
      <c r="AP312" s="138" t="s">
        <v>4439</v>
      </c>
      <c r="AQ312" s="139">
        <v>4507</v>
      </c>
    </row>
    <row r="313" spans="1:43" ht="14.45" customHeight="1">
      <c r="A313" s="162" t="s">
        <v>234</v>
      </c>
      <c r="B313" s="13" t="s">
        <v>119</v>
      </c>
      <c r="C313" s="12">
        <v>4</v>
      </c>
      <c r="D313" s="12">
        <v>3</v>
      </c>
      <c r="E313" s="12">
        <v>300</v>
      </c>
      <c r="F313" s="12">
        <v>166</v>
      </c>
      <c r="G313" s="12">
        <v>248</v>
      </c>
      <c r="H313" s="12">
        <v>121</v>
      </c>
      <c r="I313" s="12">
        <v>392</v>
      </c>
      <c r="J313" s="12">
        <v>215</v>
      </c>
      <c r="K313" s="29">
        <v>944</v>
      </c>
      <c r="L313" s="29">
        <v>505</v>
      </c>
      <c r="M313" s="12">
        <v>1</v>
      </c>
      <c r="N313" s="12">
        <v>18</v>
      </c>
      <c r="O313" s="12">
        <v>19</v>
      </c>
      <c r="P313" s="12">
        <v>23</v>
      </c>
      <c r="Q313" s="29">
        <v>61</v>
      </c>
      <c r="R313" s="162" t="s">
        <v>234</v>
      </c>
      <c r="S313" s="13" t="s">
        <v>119</v>
      </c>
      <c r="T313" s="29">
        <v>41</v>
      </c>
      <c r="U313" s="12">
        <v>38</v>
      </c>
      <c r="V313" s="12">
        <v>12</v>
      </c>
      <c r="W313" s="12">
        <v>3</v>
      </c>
      <c r="X313" s="29">
        <v>41</v>
      </c>
      <c r="Y313" s="12">
        <v>35</v>
      </c>
      <c r="Z313" s="12">
        <v>7</v>
      </c>
      <c r="AA313" s="29">
        <v>9</v>
      </c>
      <c r="AB313" s="12">
        <v>5</v>
      </c>
      <c r="AC313" s="12">
        <v>26</v>
      </c>
      <c r="AD313" s="162" t="s">
        <v>234</v>
      </c>
      <c r="AE313" s="13" t="s">
        <v>119</v>
      </c>
      <c r="AF313" s="12">
        <v>348</v>
      </c>
      <c r="AG313" s="12">
        <v>154</v>
      </c>
      <c r="AH313" s="12">
        <v>255</v>
      </c>
      <c r="AI313" s="12">
        <v>70</v>
      </c>
      <c r="AJ313" s="12">
        <v>15</v>
      </c>
      <c r="AK313" s="12">
        <v>47</v>
      </c>
      <c r="AL313" s="12">
        <v>32</v>
      </c>
      <c r="AM313" s="12">
        <v>30</v>
      </c>
      <c r="AN313" s="135"/>
      <c r="AO313" s="138" t="s">
        <v>234</v>
      </c>
      <c r="AP313" s="138" t="s">
        <v>4440</v>
      </c>
      <c r="AQ313" s="139">
        <v>858</v>
      </c>
    </row>
    <row r="314" spans="1:43">
      <c r="A314" s="162"/>
      <c r="B314" s="13" t="s">
        <v>120</v>
      </c>
      <c r="C314" s="12">
        <v>0</v>
      </c>
      <c r="D314" s="12">
        <v>0</v>
      </c>
      <c r="E314" s="12">
        <v>0</v>
      </c>
      <c r="F314" s="12">
        <v>0</v>
      </c>
      <c r="G314" s="12">
        <v>0</v>
      </c>
      <c r="H314" s="12">
        <v>0</v>
      </c>
      <c r="I314" s="12">
        <v>0</v>
      </c>
      <c r="J314" s="12">
        <v>0</v>
      </c>
      <c r="K314" s="29">
        <v>0</v>
      </c>
      <c r="L314" s="29">
        <v>0</v>
      </c>
      <c r="M314" s="12">
        <v>0</v>
      </c>
      <c r="N314" s="12">
        <v>0</v>
      </c>
      <c r="O314" s="12">
        <v>0</v>
      </c>
      <c r="P314" s="12">
        <v>0</v>
      </c>
      <c r="Q314" s="29">
        <v>0</v>
      </c>
      <c r="R314" s="162"/>
      <c r="S314" s="13" t="s">
        <v>120</v>
      </c>
      <c r="T314" s="29">
        <v>0</v>
      </c>
      <c r="U314" s="12">
        <v>0</v>
      </c>
      <c r="V314" s="12">
        <v>0</v>
      </c>
      <c r="W314" s="12">
        <v>0</v>
      </c>
      <c r="X314" s="29">
        <v>0</v>
      </c>
      <c r="Y314" s="12">
        <v>0</v>
      </c>
      <c r="Z314" s="12">
        <v>0</v>
      </c>
      <c r="AA314" s="29">
        <v>0</v>
      </c>
      <c r="AB314" s="12">
        <v>0</v>
      </c>
      <c r="AC314" s="12">
        <v>0</v>
      </c>
      <c r="AD314" s="162"/>
      <c r="AE314" s="13" t="s">
        <v>120</v>
      </c>
      <c r="AF314" s="12">
        <v>0</v>
      </c>
      <c r="AG314" s="12">
        <v>0</v>
      </c>
      <c r="AH314" s="12">
        <v>0</v>
      </c>
      <c r="AI314" s="12">
        <v>0</v>
      </c>
      <c r="AJ314" s="12">
        <v>0</v>
      </c>
      <c r="AK314" s="12">
        <v>0</v>
      </c>
      <c r="AL314" s="12">
        <v>0</v>
      </c>
      <c r="AM314" s="12">
        <v>0</v>
      </c>
      <c r="AN314" s="135"/>
      <c r="AO314" s="138" t="s">
        <v>234</v>
      </c>
      <c r="AP314" s="138" t="s">
        <v>4441</v>
      </c>
      <c r="AQ314" s="139">
        <v>0</v>
      </c>
    </row>
    <row r="315" spans="1:43">
      <c r="A315" s="162"/>
      <c r="B315" s="34" t="s">
        <v>102</v>
      </c>
      <c r="C315" s="35">
        <v>4</v>
      </c>
      <c r="D315" s="35">
        <v>3</v>
      </c>
      <c r="E315" s="35">
        <v>300</v>
      </c>
      <c r="F315" s="35">
        <v>166</v>
      </c>
      <c r="G315" s="35">
        <v>248</v>
      </c>
      <c r="H315" s="35">
        <v>121</v>
      </c>
      <c r="I315" s="35">
        <v>392</v>
      </c>
      <c r="J315" s="35">
        <v>215</v>
      </c>
      <c r="K315" s="35">
        <v>944</v>
      </c>
      <c r="L315" s="35">
        <v>505</v>
      </c>
      <c r="M315" s="35">
        <v>1</v>
      </c>
      <c r="N315" s="35">
        <v>18</v>
      </c>
      <c r="O315" s="35">
        <v>19</v>
      </c>
      <c r="P315" s="35">
        <v>23</v>
      </c>
      <c r="Q315" s="35">
        <v>61</v>
      </c>
      <c r="R315" s="162"/>
      <c r="S315" s="34" t="s">
        <v>102</v>
      </c>
      <c r="T315" s="35">
        <v>41</v>
      </c>
      <c r="U315" s="35">
        <v>38</v>
      </c>
      <c r="V315" s="35">
        <v>12</v>
      </c>
      <c r="W315" s="35">
        <v>3</v>
      </c>
      <c r="X315" s="35">
        <v>41</v>
      </c>
      <c r="Y315" s="35">
        <v>35</v>
      </c>
      <c r="Z315" s="35">
        <v>7</v>
      </c>
      <c r="AA315" s="35">
        <v>9</v>
      </c>
      <c r="AB315" s="35">
        <v>5</v>
      </c>
      <c r="AC315" s="35">
        <v>26</v>
      </c>
      <c r="AD315" s="162"/>
      <c r="AE315" s="34" t="s">
        <v>102</v>
      </c>
      <c r="AF315" s="35">
        <v>348</v>
      </c>
      <c r="AG315" s="35">
        <v>154</v>
      </c>
      <c r="AH315" s="35">
        <v>255</v>
      </c>
      <c r="AI315" s="35">
        <v>70</v>
      </c>
      <c r="AJ315" s="35">
        <v>15</v>
      </c>
      <c r="AK315" s="35">
        <v>47</v>
      </c>
      <c r="AL315" s="35">
        <v>32</v>
      </c>
      <c r="AM315" s="35">
        <v>30</v>
      </c>
      <c r="AN315" s="135"/>
      <c r="AO315" s="138" t="s">
        <v>234</v>
      </c>
      <c r="AP315" s="138" t="s">
        <v>4442</v>
      </c>
      <c r="AQ315" s="139">
        <v>858</v>
      </c>
    </row>
    <row r="316" spans="1:43">
      <c r="A316" s="162" t="s">
        <v>235</v>
      </c>
      <c r="B316" s="13" t="s">
        <v>119</v>
      </c>
      <c r="C316" s="12">
        <v>0</v>
      </c>
      <c r="D316" s="12">
        <v>0</v>
      </c>
      <c r="E316" s="12">
        <v>0</v>
      </c>
      <c r="F316" s="12">
        <v>0</v>
      </c>
      <c r="G316" s="12">
        <v>0</v>
      </c>
      <c r="H316" s="12">
        <v>0</v>
      </c>
      <c r="I316" s="12">
        <v>0</v>
      </c>
      <c r="J316" s="12">
        <v>0</v>
      </c>
      <c r="K316" s="29">
        <v>0</v>
      </c>
      <c r="L316" s="29">
        <v>0</v>
      </c>
      <c r="M316" s="12">
        <v>0</v>
      </c>
      <c r="N316" s="12">
        <v>0</v>
      </c>
      <c r="O316" s="12">
        <v>0</v>
      </c>
      <c r="P316" s="12">
        <v>0</v>
      </c>
      <c r="Q316" s="29">
        <v>0</v>
      </c>
      <c r="R316" s="162" t="s">
        <v>235</v>
      </c>
      <c r="S316" s="13" t="s">
        <v>119</v>
      </c>
      <c r="T316" s="29">
        <v>0</v>
      </c>
      <c r="U316" s="12">
        <v>0</v>
      </c>
      <c r="V316" s="12">
        <v>0</v>
      </c>
      <c r="W316" s="12">
        <v>0</v>
      </c>
      <c r="X316" s="29">
        <v>0</v>
      </c>
      <c r="Y316" s="12">
        <v>0</v>
      </c>
      <c r="Z316" s="12">
        <v>0</v>
      </c>
      <c r="AA316" s="29">
        <v>0</v>
      </c>
      <c r="AB316" s="12">
        <v>0</v>
      </c>
      <c r="AC316" s="12">
        <v>0</v>
      </c>
      <c r="AD316" s="162" t="s">
        <v>235</v>
      </c>
      <c r="AE316" s="13" t="s">
        <v>119</v>
      </c>
      <c r="AF316" s="12">
        <v>0</v>
      </c>
      <c r="AG316" s="12">
        <v>0</v>
      </c>
      <c r="AH316" s="12">
        <v>0</v>
      </c>
      <c r="AI316" s="12">
        <v>0</v>
      </c>
      <c r="AJ316" s="12">
        <v>0</v>
      </c>
      <c r="AK316" s="12">
        <v>0</v>
      </c>
      <c r="AL316" s="12">
        <v>0</v>
      </c>
      <c r="AM316" s="12">
        <v>0</v>
      </c>
      <c r="AN316" s="135"/>
      <c r="AO316" s="138" t="s">
        <v>235</v>
      </c>
      <c r="AP316" s="138" t="s">
        <v>4443</v>
      </c>
      <c r="AQ316" s="139">
        <v>0</v>
      </c>
    </row>
    <row r="317" spans="1:43">
      <c r="A317" s="162"/>
      <c r="B317" s="13" t="s">
        <v>120</v>
      </c>
      <c r="C317" s="12">
        <v>139</v>
      </c>
      <c r="D317" s="12">
        <v>73</v>
      </c>
      <c r="E317" s="12">
        <v>783</v>
      </c>
      <c r="F317" s="12">
        <v>416</v>
      </c>
      <c r="G317" s="12">
        <v>1159</v>
      </c>
      <c r="H317" s="12">
        <v>616</v>
      </c>
      <c r="I317" s="12">
        <v>1422</v>
      </c>
      <c r="J317" s="12">
        <v>718</v>
      </c>
      <c r="K317" s="29">
        <v>3503</v>
      </c>
      <c r="L317" s="29">
        <v>1823</v>
      </c>
      <c r="M317" s="12">
        <v>10</v>
      </c>
      <c r="N317" s="12">
        <v>35</v>
      </c>
      <c r="O317" s="12">
        <v>43</v>
      </c>
      <c r="P317" s="12">
        <v>44</v>
      </c>
      <c r="Q317" s="29">
        <v>132</v>
      </c>
      <c r="R317" s="162"/>
      <c r="S317" s="13" t="s">
        <v>120</v>
      </c>
      <c r="T317" s="29">
        <v>101</v>
      </c>
      <c r="U317" s="12">
        <v>100</v>
      </c>
      <c r="V317" s="12">
        <v>47</v>
      </c>
      <c r="W317" s="12">
        <v>0</v>
      </c>
      <c r="X317" s="29">
        <v>124</v>
      </c>
      <c r="Y317" s="12">
        <v>111</v>
      </c>
      <c r="Z317" s="12">
        <v>53</v>
      </c>
      <c r="AA317" s="29">
        <v>3</v>
      </c>
      <c r="AB317" s="12">
        <v>3</v>
      </c>
      <c r="AC317" s="12">
        <v>44</v>
      </c>
      <c r="AD317" s="162"/>
      <c r="AE317" s="13" t="s">
        <v>120</v>
      </c>
      <c r="AF317" s="12">
        <v>1086</v>
      </c>
      <c r="AG317" s="12">
        <v>325</v>
      </c>
      <c r="AH317" s="12">
        <v>805</v>
      </c>
      <c r="AI317" s="12">
        <v>93</v>
      </c>
      <c r="AJ317" s="12">
        <v>76</v>
      </c>
      <c r="AK317" s="12">
        <v>107</v>
      </c>
      <c r="AL317" s="12">
        <v>86</v>
      </c>
      <c r="AM317" s="12">
        <v>82</v>
      </c>
      <c r="AN317" s="135"/>
      <c r="AO317" s="138" t="s">
        <v>235</v>
      </c>
      <c r="AP317" s="138" t="s">
        <v>4444</v>
      </c>
      <c r="AQ317" s="139">
        <v>2696</v>
      </c>
    </row>
    <row r="318" spans="1:43">
      <c r="A318" s="162"/>
      <c r="B318" s="34" t="s">
        <v>102</v>
      </c>
      <c r="C318" s="35">
        <v>139</v>
      </c>
      <c r="D318" s="35">
        <v>73</v>
      </c>
      <c r="E318" s="35">
        <v>783</v>
      </c>
      <c r="F318" s="35">
        <v>416</v>
      </c>
      <c r="G318" s="35">
        <v>1159</v>
      </c>
      <c r="H318" s="35">
        <v>616</v>
      </c>
      <c r="I318" s="35">
        <v>1422</v>
      </c>
      <c r="J318" s="35">
        <v>718</v>
      </c>
      <c r="K318" s="35">
        <v>3503</v>
      </c>
      <c r="L318" s="35">
        <v>1823</v>
      </c>
      <c r="M318" s="35">
        <v>10</v>
      </c>
      <c r="N318" s="35">
        <v>35</v>
      </c>
      <c r="O318" s="35">
        <v>43</v>
      </c>
      <c r="P318" s="35">
        <v>44</v>
      </c>
      <c r="Q318" s="35">
        <v>132</v>
      </c>
      <c r="R318" s="162"/>
      <c r="S318" s="34" t="s">
        <v>102</v>
      </c>
      <c r="T318" s="35">
        <v>101</v>
      </c>
      <c r="U318" s="35">
        <v>100</v>
      </c>
      <c r="V318" s="35">
        <v>47</v>
      </c>
      <c r="W318" s="35">
        <v>0</v>
      </c>
      <c r="X318" s="35">
        <v>124</v>
      </c>
      <c r="Y318" s="35">
        <v>111</v>
      </c>
      <c r="Z318" s="35">
        <v>53</v>
      </c>
      <c r="AA318" s="35">
        <v>3</v>
      </c>
      <c r="AB318" s="35">
        <v>3</v>
      </c>
      <c r="AC318" s="35">
        <v>44</v>
      </c>
      <c r="AD318" s="162"/>
      <c r="AE318" s="34" t="s">
        <v>102</v>
      </c>
      <c r="AF318" s="35">
        <v>1086</v>
      </c>
      <c r="AG318" s="35">
        <v>325</v>
      </c>
      <c r="AH318" s="35">
        <v>805</v>
      </c>
      <c r="AI318" s="35">
        <v>93</v>
      </c>
      <c r="AJ318" s="35">
        <v>76</v>
      </c>
      <c r="AK318" s="35">
        <v>107</v>
      </c>
      <c r="AL318" s="35">
        <v>86</v>
      </c>
      <c r="AM318" s="35">
        <v>82</v>
      </c>
      <c r="AN318" s="135"/>
      <c r="AO318" s="138" t="s">
        <v>235</v>
      </c>
      <c r="AP318" s="138" t="s">
        <v>4445</v>
      </c>
      <c r="AQ318" s="139">
        <v>2696</v>
      </c>
    </row>
    <row r="319" spans="1:43">
      <c r="A319" s="11" t="s">
        <v>137</v>
      </c>
      <c r="B319" s="13"/>
      <c r="C319" s="30"/>
      <c r="D319" s="17"/>
      <c r="E319" s="30"/>
      <c r="F319" s="30"/>
      <c r="G319" s="30"/>
      <c r="H319" s="30"/>
      <c r="I319" s="30"/>
      <c r="J319" s="30"/>
      <c r="K319" s="11"/>
      <c r="L319" s="11"/>
      <c r="M319" s="13"/>
      <c r="N319" s="13"/>
      <c r="O319" s="30"/>
      <c r="P319" s="30"/>
      <c r="Q319" s="11"/>
      <c r="R319" s="11" t="s">
        <v>137</v>
      </c>
      <c r="S319" s="13"/>
      <c r="T319" s="33"/>
      <c r="U319" s="33"/>
      <c r="V319" s="27"/>
      <c r="W319" s="23"/>
      <c r="X319" s="26"/>
      <c r="Y319" s="23"/>
      <c r="Z319" s="23"/>
      <c r="AA319" s="26"/>
      <c r="AB319" s="23"/>
      <c r="AC319" s="26"/>
      <c r="AD319" s="11" t="s">
        <v>137</v>
      </c>
      <c r="AE319" s="13"/>
      <c r="AF319" s="30"/>
      <c r="AG319" s="17"/>
      <c r="AH319" s="30"/>
      <c r="AI319" s="30"/>
      <c r="AJ319" s="30"/>
      <c r="AK319" s="30"/>
      <c r="AL319" s="30"/>
      <c r="AM319" s="30"/>
      <c r="AN319" s="135"/>
      <c r="AO319" s="138" t="s">
        <v>137</v>
      </c>
      <c r="AP319" s="138" t="s">
        <v>137</v>
      </c>
      <c r="AQ319" s="139">
        <v>0</v>
      </c>
    </row>
    <row r="320" spans="1:43">
      <c r="A320" s="162" t="s">
        <v>236</v>
      </c>
      <c r="B320" s="13" t="s">
        <v>119</v>
      </c>
      <c r="C320" s="12">
        <v>0</v>
      </c>
      <c r="D320" s="12">
        <v>0</v>
      </c>
      <c r="E320" s="12">
        <v>5</v>
      </c>
      <c r="F320" s="12">
        <v>3</v>
      </c>
      <c r="G320" s="12">
        <v>338</v>
      </c>
      <c r="H320" s="12">
        <v>186</v>
      </c>
      <c r="I320" s="12">
        <v>508</v>
      </c>
      <c r="J320" s="12">
        <v>256</v>
      </c>
      <c r="K320" s="29">
        <v>851</v>
      </c>
      <c r="L320" s="29">
        <v>445</v>
      </c>
      <c r="M320" s="12">
        <v>0</v>
      </c>
      <c r="N320" s="12">
        <v>1</v>
      </c>
      <c r="O320" s="12">
        <v>11</v>
      </c>
      <c r="P320" s="12">
        <v>20</v>
      </c>
      <c r="Q320" s="29">
        <v>32</v>
      </c>
      <c r="R320" s="162" t="s">
        <v>236</v>
      </c>
      <c r="S320" s="13" t="s">
        <v>119</v>
      </c>
      <c r="T320" s="29">
        <v>38</v>
      </c>
      <c r="U320" s="12">
        <v>33</v>
      </c>
      <c r="V320" s="12">
        <v>0</v>
      </c>
      <c r="W320" s="12">
        <v>2</v>
      </c>
      <c r="X320" s="29">
        <v>30</v>
      </c>
      <c r="Y320" s="12">
        <v>28</v>
      </c>
      <c r="Z320" s="12">
        <v>18</v>
      </c>
      <c r="AA320" s="29">
        <v>14</v>
      </c>
      <c r="AB320" s="12">
        <v>4</v>
      </c>
      <c r="AC320" s="12">
        <v>19</v>
      </c>
      <c r="AD320" s="162" t="s">
        <v>236</v>
      </c>
      <c r="AE320" s="13" t="s">
        <v>119</v>
      </c>
      <c r="AF320" s="12">
        <v>84</v>
      </c>
      <c r="AG320" s="12">
        <v>79</v>
      </c>
      <c r="AH320" s="12">
        <v>162</v>
      </c>
      <c r="AI320" s="12">
        <v>77</v>
      </c>
      <c r="AJ320" s="12">
        <v>15</v>
      </c>
      <c r="AK320" s="12">
        <v>32</v>
      </c>
      <c r="AL320" s="12">
        <v>26</v>
      </c>
      <c r="AM320" s="12">
        <v>26</v>
      </c>
      <c r="AN320" s="135"/>
      <c r="AO320" s="138" t="s">
        <v>236</v>
      </c>
      <c r="AP320" s="138" t="s">
        <v>4446</v>
      </c>
      <c r="AQ320" s="139">
        <v>408</v>
      </c>
    </row>
    <row r="321" spans="1:43">
      <c r="A321" s="162"/>
      <c r="B321" s="13" t="s">
        <v>120</v>
      </c>
      <c r="C321" s="12">
        <v>51</v>
      </c>
      <c r="D321" s="12">
        <v>31</v>
      </c>
      <c r="E321" s="12">
        <v>90</v>
      </c>
      <c r="F321" s="12">
        <v>40</v>
      </c>
      <c r="G321" s="12">
        <v>212</v>
      </c>
      <c r="H321" s="12">
        <v>98</v>
      </c>
      <c r="I321" s="12">
        <v>453</v>
      </c>
      <c r="J321" s="12">
        <v>227</v>
      </c>
      <c r="K321" s="29">
        <v>806</v>
      </c>
      <c r="L321" s="29">
        <v>396</v>
      </c>
      <c r="M321" s="12">
        <v>2</v>
      </c>
      <c r="N321" s="12">
        <v>3</v>
      </c>
      <c r="O321" s="12">
        <v>6</v>
      </c>
      <c r="P321" s="12">
        <v>10</v>
      </c>
      <c r="Q321" s="29">
        <v>21</v>
      </c>
      <c r="R321" s="162"/>
      <c r="S321" s="13" t="s">
        <v>120</v>
      </c>
      <c r="T321" s="29">
        <v>20</v>
      </c>
      <c r="U321" s="12">
        <v>18</v>
      </c>
      <c r="V321" s="12">
        <v>8</v>
      </c>
      <c r="W321" s="12">
        <v>0</v>
      </c>
      <c r="X321" s="29">
        <v>23</v>
      </c>
      <c r="Y321" s="12">
        <v>23</v>
      </c>
      <c r="Z321" s="12">
        <v>12</v>
      </c>
      <c r="AA321" s="29">
        <v>6</v>
      </c>
      <c r="AB321" s="12">
        <v>2</v>
      </c>
      <c r="AC321" s="12">
        <v>6</v>
      </c>
      <c r="AD321" s="162"/>
      <c r="AE321" s="13" t="s">
        <v>120</v>
      </c>
      <c r="AF321" s="12">
        <v>471</v>
      </c>
      <c r="AG321" s="12">
        <v>111</v>
      </c>
      <c r="AH321" s="12">
        <v>99</v>
      </c>
      <c r="AI321" s="12">
        <v>51</v>
      </c>
      <c r="AJ321" s="12">
        <v>13</v>
      </c>
      <c r="AK321" s="12">
        <v>20</v>
      </c>
      <c r="AL321" s="12">
        <v>21</v>
      </c>
      <c r="AM321" s="12">
        <v>20</v>
      </c>
      <c r="AN321" s="135"/>
      <c r="AO321" s="138" t="s">
        <v>236</v>
      </c>
      <c r="AP321" s="138" t="s">
        <v>4447</v>
      </c>
      <c r="AQ321" s="139">
        <v>669</v>
      </c>
    </row>
    <row r="322" spans="1:43">
      <c r="A322" s="162"/>
      <c r="B322" s="34" t="s">
        <v>102</v>
      </c>
      <c r="C322" s="35">
        <v>51</v>
      </c>
      <c r="D322" s="35">
        <v>31</v>
      </c>
      <c r="E322" s="35">
        <v>95</v>
      </c>
      <c r="F322" s="35">
        <v>43</v>
      </c>
      <c r="G322" s="35">
        <v>550</v>
      </c>
      <c r="H322" s="35">
        <v>284</v>
      </c>
      <c r="I322" s="35">
        <v>961</v>
      </c>
      <c r="J322" s="35">
        <v>483</v>
      </c>
      <c r="K322" s="35">
        <v>1657</v>
      </c>
      <c r="L322" s="35">
        <v>841</v>
      </c>
      <c r="M322" s="35">
        <v>2</v>
      </c>
      <c r="N322" s="35">
        <v>4</v>
      </c>
      <c r="O322" s="35">
        <v>17</v>
      </c>
      <c r="P322" s="35">
        <v>30</v>
      </c>
      <c r="Q322" s="35">
        <v>53</v>
      </c>
      <c r="R322" s="162"/>
      <c r="S322" s="34" t="s">
        <v>102</v>
      </c>
      <c r="T322" s="35">
        <v>58</v>
      </c>
      <c r="U322" s="35">
        <v>51</v>
      </c>
      <c r="V322" s="35">
        <v>8</v>
      </c>
      <c r="W322" s="35">
        <v>2</v>
      </c>
      <c r="X322" s="35">
        <v>53</v>
      </c>
      <c r="Y322" s="35">
        <v>51</v>
      </c>
      <c r="Z322" s="35">
        <v>30</v>
      </c>
      <c r="AA322" s="35">
        <v>20</v>
      </c>
      <c r="AB322" s="35">
        <v>6</v>
      </c>
      <c r="AC322" s="35">
        <v>25</v>
      </c>
      <c r="AD322" s="162"/>
      <c r="AE322" s="34" t="s">
        <v>102</v>
      </c>
      <c r="AF322" s="35">
        <v>555</v>
      </c>
      <c r="AG322" s="35">
        <v>190</v>
      </c>
      <c r="AH322" s="35">
        <v>261</v>
      </c>
      <c r="AI322" s="35">
        <v>128</v>
      </c>
      <c r="AJ322" s="35">
        <v>28</v>
      </c>
      <c r="AK322" s="35">
        <v>52</v>
      </c>
      <c r="AL322" s="35">
        <v>47</v>
      </c>
      <c r="AM322" s="35">
        <v>46</v>
      </c>
      <c r="AN322" s="135"/>
      <c r="AO322" s="138" t="s">
        <v>236</v>
      </c>
      <c r="AP322" s="138" t="s">
        <v>4448</v>
      </c>
      <c r="AQ322" s="139">
        <v>1077</v>
      </c>
    </row>
    <row r="323" spans="1:43" ht="14.45" customHeight="1">
      <c r="A323" s="162" t="s">
        <v>237</v>
      </c>
      <c r="B323" s="13" t="s">
        <v>119</v>
      </c>
      <c r="C323" s="12">
        <v>5</v>
      </c>
      <c r="D323" s="12">
        <v>2</v>
      </c>
      <c r="E323" s="12">
        <v>93</v>
      </c>
      <c r="F323" s="12">
        <v>53</v>
      </c>
      <c r="G323" s="12">
        <v>152</v>
      </c>
      <c r="H323" s="12">
        <v>61</v>
      </c>
      <c r="I323" s="12">
        <v>210</v>
      </c>
      <c r="J323" s="12">
        <v>107</v>
      </c>
      <c r="K323" s="29">
        <v>460</v>
      </c>
      <c r="L323" s="29">
        <v>223</v>
      </c>
      <c r="M323" s="12">
        <v>1</v>
      </c>
      <c r="N323" s="12">
        <v>6</v>
      </c>
      <c r="O323" s="12">
        <v>5</v>
      </c>
      <c r="P323" s="12">
        <v>8</v>
      </c>
      <c r="Q323" s="29">
        <v>20</v>
      </c>
      <c r="R323" s="162" t="s">
        <v>237</v>
      </c>
      <c r="S323" s="13" t="s">
        <v>119</v>
      </c>
      <c r="T323" s="29">
        <v>15</v>
      </c>
      <c r="U323" s="12">
        <v>12</v>
      </c>
      <c r="V323" s="12">
        <v>0</v>
      </c>
      <c r="W323" s="12">
        <v>0</v>
      </c>
      <c r="X323" s="29">
        <v>13</v>
      </c>
      <c r="Y323" s="12">
        <v>13</v>
      </c>
      <c r="Z323" s="12">
        <v>6</v>
      </c>
      <c r="AA323" s="29">
        <v>3</v>
      </c>
      <c r="AB323" s="12">
        <v>3</v>
      </c>
      <c r="AC323" s="12">
        <v>8</v>
      </c>
      <c r="AD323" s="162" t="s">
        <v>237</v>
      </c>
      <c r="AE323" s="13" t="s">
        <v>119</v>
      </c>
      <c r="AF323" s="12">
        <v>148</v>
      </c>
      <c r="AG323" s="12">
        <v>80</v>
      </c>
      <c r="AH323" s="12">
        <v>102</v>
      </c>
      <c r="AI323" s="12">
        <v>26</v>
      </c>
      <c r="AJ323" s="12">
        <v>8</v>
      </c>
      <c r="AK323" s="12">
        <v>12</v>
      </c>
      <c r="AL323" s="12">
        <v>13</v>
      </c>
      <c r="AM323" s="12">
        <v>12</v>
      </c>
      <c r="AN323" s="135"/>
      <c r="AO323" s="138" t="s">
        <v>237</v>
      </c>
      <c r="AP323" s="138" t="s">
        <v>4449</v>
      </c>
      <c r="AQ323" s="139">
        <v>352</v>
      </c>
    </row>
    <row r="324" spans="1:43">
      <c r="A324" s="162"/>
      <c r="B324" s="13" t="s">
        <v>120</v>
      </c>
      <c r="C324" s="12">
        <v>14</v>
      </c>
      <c r="D324" s="12">
        <v>8</v>
      </c>
      <c r="E324" s="12">
        <v>118</v>
      </c>
      <c r="F324" s="12">
        <v>59</v>
      </c>
      <c r="G324" s="12">
        <v>107</v>
      </c>
      <c r="H324" s="12">
        <v>57</v>
      </c>
      <c r="I324" s="12">
        <v>143</v>
      </c>
      <c r="J324" s="12">
        <v>71</v>
      </c>
      <c r="K324" s="29">
        <v>382</v>
      </c>
      <c r="L324" s="29">
        <v>195</v>
      </c>
      <c r="M324" s="12">
        <v>3</v>
      </c>
      <c r="N324" s="12">
        <v>4</v>
      </c>
      <c r="O324" s="12">
        <v>4</v>
      </c>
      <c r="P324" s="12">
        <v>5</v>
      </c>
      <c r="Q324" s="29">
        <v>16</v>
      </c>
      <c r="R324" s="162"/>
      <c r="S324" s="13" t="s">
        <v>120</v>
      </c>
      <c r="T324" s="29">
        <v>12</v>
      </c>
      <c r="U324" s="12">
        <v>12</v>
      </c>
      <c r="V324" s="12">
        <v>0</v>
      </c>
      <c r="W324" s="12">
        <v>0</v>
      </c>
      <c r="X324" s="29">
        <v>12</v>
      </c>
      <c r="Y324" s="12">
        <v>12</v>
      </c>
      <c r="Z324" s="12">
        <v>2</v>
      </c>
      <c r="AA324" s="29">
        <v>3</v>
      </c>
      <c r="AB324" s="12">
        <v>2</v>
      </c>
      <c r="AC324" s="12">
        <v>4</v>
      </c>
      <c r="AD324" s="162"/>
      <c r="AE324" s="13" t="s">
        <v>120</v>
      </c>
      <c r="AF324" s="12">
        <v>218</v>
      </c>
      <c r="AG324" s="12">
        <v>101</v>
      </c>
      <c r="AH324" s="12">
        <v>47</v>
      </c>
      <c r="AI324" s="12">
        <v>13</v>
      </c>
      <c r="AJ324" s="12">
        <v>5</v>
      </c>
      <c r="AK324" s="12">
        <v>13</v>
      </c>
      <c r="AL324" s="12">
        <v>12</v>
      </c>
      <c r="AM324" s="12">
        <v>12</v>
      </c>
      <c r="AN324" s="135"/>
      <c r="AO324" s="138" t="s">
        <v>237</v>
      </c>
      <c r="AP324" s="138" t="s">
        <v>4450</v>
      </c>
      <c r="AQ324" s="139">
        <v>312</v>
      </c>
    </row>
    <row r="325" spans="1:43">
      <c r="A325" s="162"/>
      <c r="B325" s="34" t="s">
        <v>102</v>
      </c>
      <c r="C325" s="35">
        <v>19</v>
      </c>
      <c r="D325" s="35">
        <v>10</v>
      </c>
      <c r="E325" s="35">
        <v>211</v>
      </c>
      <c r="F325" s="35">
        <v>112</v>
      </c>
      <c r="G325" s="35">
        <v>259</v>
      </c>
      <c r="H325" s="35">
        <v>118</v>
      </c>
      <c r="I325" s="35">
        <v>353</v>
      </c>
      <c r="J325" s="35">
        <v>178</v>
      </c>
      <c r="K325" s="35">
        <v>842</v>
      </c>
      <c r="L325" s="35">
        <v>418</v>
      </c>
      <c r="M325" s="35">
        <v>4</v>
      </c>
      <c r="N325" s="35">
        <v>10</v>
      </c>
      <c r="O325" s="35">
        <v>9</v>
      </c>
      <c r="P325" s="35">
        <v>13</v>
      </c>
      <c r="Q325" s="35">
        <v>36</v>
      </c>
      <c r="R325" s="162"/>
      <c r="S325" s="34" t="s">
        <v>102</v>
      </c>
      <c r="T325" s="35">
        <v>27</v>
      </c>
      <c r="U325" s="35">
        <v>24</v>
      </c>
      <c r="V325" s="35">
        <v>0</v>
      </c>
      <c r="W325" s="35">
        <v>0</v>
      </c>
      <c r="X325" s="35">
        <v>25</v>
      </c>
      <c r="Y325" s="35">
        <v>25</v>
      </c>
      <c r="Z325" s="35">
        <v>8</v>
      </c>
      <c r="AA325" s="35">
        <v>6</v>
      </c>
      <c r="AB325" s="35">
        <v>5</v>
      </c>
      <c r="AC325" s="35">
        <v>12</v>
      </c>
      <c r="AD325" s="162"/>
      <c r="AE325" s="34" t="s">
        <v>102</v>
      </c>
      <c r="AF325" s="35">
        <v>366</v>
      </c>
      <c r="AG325" s="35">
        <v>181</v>
      </c>
      <c r="AH325" s="35">
        <v>149</v>
      </c>
      <c r="AI325" s="35">
        <v>39</v>
      </c>
      <c r="AJ325" s="35">
        <v>13</v>
      </c>
      <c r="AK325" s="35">
        <v>25</v>
      </c>
      <c r="AL325" s="35">
        <v>25</v>
      </c>
      <c r="AM325" s="35">
        <v>24</v>
      </c>
      <c r="AN325" s="135"/>
      <c r="AO325" s="138" t="s">
        <v>237</v>
      </c>
      <c r="AP325" s="138" t="s">
        <v>4451</v>
      </c>
      <c r="AQ325" s="139">
        <v>664</v>
      </c>
    </row>
    <row r="326" spans="1:43" ht="14.45" customHeight="1">
      <c r="A326" s="162" t="s">
        <v>238</v>
      </c>
      <c r="B326" s="13" t="s">
        <v>119</v>
      </c>
      <c r="C326" s="12">
        <v>0</v>
      </c>
      <c r="D326" s="12">
        <v>0</v>
      </c>
      <c r="E326" s="12">
        <v>0</v>
      </c>
      <c r="F326" s="12">
        <v>0</v>
      </c>
      <c r="G326" s="12">
        <v>0</v>
      </c>
      <c r="H326" s="12">
        <v>0</v>
      </c>
      <c r="I326" s="12">
        <v>0</v>
      </c>
      <c r="J326" s="12">
        <v>0</v>
      </c>
      <c r="K326" s="29">
        <v>0</v>
      </c>
      <c r="L326" s="29">
        <v>0</v>
      </c>
      <c r="M326" s="12">
        <v>0</v>
      </c>
      <c r="N326" s="12">
        <v>0</v>
      </c>
      <c r="O326" s="12">
        <v>0</v>
      </c>
      <c r="P326" s="12">
        <v>0</v>
      </c>
      <c r="Q326" s="29">
        <v>0</v>
      </c>
      <c r="R326" s="162" t="s">
        <v>238</v>
      </c>
      <c r="S326" s="13" t="s">
        <v>119</v>
      </c>
      <c r="T326" s="29">
        <v>0</v>
      </c>
      <c r="U326" s="12">
        <v>0</v>
      </c>
      <c r="V326" s="12">
        <v>0</v>
      </c>
      <c r="W326" s="12">
        <v>0</v>
      </c>
      <c r="X326" s="29">
        <v>0</v>
      </c>
      <c r="Y326" s="12">
        <v>0</v>
      </c>
      <c r="Z326" s="12">
        <v>0</v>
      </c>
      <c r="AA326" s="29">
        <v>0</v>
      </c>
      <c r="AB326" s="12">
        <v>0</v>
      </c>
      <c r="AC326" s="12">
        <v>0</v>
      </c>
      <c r="AD326" s="162" t="s">
        <v>238</v>
      </c>
      <c r="AE326" s="13" t="s">
        <v>119</v>
      </c>
      <c r="AF326" s="12">
        <v>0</v>
      </c>
      <c r="AG326" s="12">
        <v>0</v>
      </c>
      <c r="AH326" s="12">
        <v>0</v>
      </c>
      <c r="AI326" s="12">
        <v>0</v>
      </c>
      <c r="AJ326" s="12">
        <v>0</v>
      </c>
      <c r="AK326" s="12">
        <v>0</v>
      </c>
      <c r="AL326" s="12">
        <v>0</v>
      </c>
      <c r="AM326" s="12">
        <v>0</v>
      </c>
      <c r="AN326" s="135"/>
      <c r="AO326" s="138" t="s">
        <v>238</v>
      </c>
      <c r="AP326" s="138" t="s">
        <v>4452</v>
      </c>
      <c r="AQ326" s="139">
        <v>0</v>
      </c>
    </row>
    <row r="327" spans="1:43">
      <c r="A327" s="162"/>
      <c r="B327" s="13" t="s">
        <v>120</v>
      </c>
      <c r="C327" s="12">
        <v>231</v>
      </c>
      <c r="D327" s="12">
        <v>131</v>
      </c>
      <c r="E327" s="12">
        <v>1326</v>
      </c>
      <c r="F327" s="12">
        <v>726</v>
      </c>
      <c r="G327" s="12">
        <v>1845</v>
      </c>
      <c r="H327" s="12">
        <v>940</v>
      </c>
      <c r="I327" s="12">
        <v>2613</v>
      </c>
      <c r="J327" s="12">
        <v>1278</v>
      </c>
      <c r="K327" s="29">
        <v>6015</v>
      </c>
      <c r="L327" s="29">
        <v>3075</v>
      </c>
      <c r="M327" s="12">
        <v>17</v>
      </c>
      <c r="N327" s="12">
        <v>61</v>
      </c>
      <c r="O327" s="12">
        <v>77</v>
      </c>
      <c r="P327" s="12">
        <v>109</v>
      </c>
      <c r="Q327" s="29">
        <v>264</v>
      </c>
      <c r="R327" s="162"/>
      <c r="S327" s="13" t="s">
        <v>120</v>
      </c>
      <c r="T327" s="29">
        <v>238</v>
      </c>
      <c r="U327" s="12">
        <v>235</v>
      </c>
      <c r="V327" s="12">
        <v>197</v>
      </c>
      <c r="W327" s="12">
        <v>7</v>
      </c>
      <c r="X327" s="29">
        <v>271</v>
      </c>
      <c r="Y327" s="12">
        <v>260</v>
      </c>
      <c r="Z327" s="12">
        <v>164</v>
      </c>
      <c r="AA327" s="29">
        <v>106</v>
      </c>
      <c r="AB327" s="12">
        <v>58</v>
      </c>
      <c r="AC327" s="12">
        <v>88</v>
      </c>
      <c r="AD327" s="162"/>
      <c r="AE327" s="13" t="s">
        <v>120</v>
      </c>
      <c r="AF327" s="12">
        <v>3472</v>
      </c>
      <c r="AG327" s="12">
        <v>1483</v>
      </c>
      <c r="AH327" s="12">
        <v>957</v>
      </c>
      <c r="AI327" s="12">
        <v>459</v>
      </c>
      <c r="AJ327" s="12">
        <v>217</v>
      </c>
      <c r="AK327" s="12">
        <v>242</v>
      </c>
      <c r="AL327" s="12">
        <v>254</v>
      </c>
      <c r="AM327" s="12">
        <v>230</v>
      </c>
      <c r="AN327" s="135"/>
      <c r="AO327" s="138" t="s">
        <v>238</v>
      </c>
      <c r="AP327" s="138" t="s">
        <v>4453</v>
      </c>
      <c r="AQ327" s="139">
        <v>5386</v>
      </c>
    </row>
    <row r="328" spans="1:43">
      <c r="A328" s="162"/>
      <c r="B328" s="34" t="s">
        <v>102</v>
      </c>
      <c r="C328" s="35">
        <v>231</v>
      </c>
      <c r="D328" s="35">
        <v>131</v>
      </c>
      <c r="E328" s="35">
        <v>1326</v>
      </c>
      <c r="F328" s="35">
        <v>726</v>
      </c>
      <c r="G328" s="35">
        <v>1845</v>
      </c>
      <c r="H328" s="35">
        <v>940</v>
      </c>
      <c r="I328" s="35">
        <v>2613</v>
      </c>
      <c r="J328" s="35">
        <v>1278</v>
      </c>
      <c r="K328" s="35">
        <v>6015</v>
      </c>
      <c r="L328" s="35">
        <v>3075</v>
      </c>
      <c r="M328" s="35">
        <v>17</v>
      </c>
      <c r="N328" s="35">
        <v>61</v>
      </c>
      <c r="O328" s="35">
        <v>77</v>
      </c>
      <c r="P328" s="35">
        <v>109</v>
      </c>
      <c r="Q328" s="35">
        <v>264</v>
      </c>
      <c r="R328" s="162"/>
      <c r="S328" s="34" t="s">
        <v>102</v>
      </c>
      <c r="T328" s="35">
        <v>238</v>
      </c>
      <c r="U328" s="35">
        <v>235</v>
      </c>
      <c r="V328" s="35">
        <v>197</v>
      </c>
      <c r="W328" s="35">
        <v>7</v>
      </c>
      <c r="X328" s="35">
        <v>271</v>
      </c>
      <c r="Y328" s="35">
        <v>260</v>
      </c>
      <c r="Z328" s="35">
        <v>164</v>
      </c>
      <c r="AA328" s="35">
        <v>106</v>
      </c>
      <c r="AB328" s="35">
        <v>58</v>
      </c>
      <c r="AC328" s="35">
        <v>88</v>
      </c>
      <c r="AD328" s="162"/>
      <c r="AE328" s="34" t="s">
        <v>102</v>
      </c>
      <c r="AF328" s="35">
        <v>3472</v>
      </c>
      <c r="AG328" s="35">
        <v>1483</v>
      </c>
      <c r="AH328" s="35">
        <v>957</v>
      </c>
      <c r="AI328" s="35">
        <v>459</v>
      </c>
      <c r="AJ328" s="35">
        <v>217</v>
      </c>
      <c r="AK328" s="35">
        <v>242</v>
      </c>
      <c r="AL328" s="35">
        <v>254</v>
      </c>
      <c r="AM328" s="35">
        <v>230</v>
      </c>
      <c r="AN328" s="135"/>
      <c r="AO328" s="138" t="s">
        <v>238</v>
      </c>
      <c r="AP328" s="138" t="s">
        <v>4454</v>
      </c>
      <c r="AQ328" s="139">
        <v>5386</v>
      </c>
    </row>
    <row r="329" spans="1:43">
      <c r="A329" s="162" t="s">
        <v>239</v>
      </c>
      <c r="B329" s="13" t="s">
        <v>119</v>
      </c>
      <c r="C329" s="12">
        <v>8</v>
      </c>
      <c r="D329" s="12">
        <v>3</v>
      </c>
      <c r="E329" s="12">
        <v>65</v>
      </c>
      <c r="F329" s="12">
        <v>32</v>
      </c>
      <c r="G329" s="12">
        <v>89</v>
      </c>
      <c r="H329" s="12">
        <v>36</v>
      </c>
      <c r="I329" s="12">
        <v>223</v>
      </c>
      <c r="J329" s="12">
        <v>120</v>
      </c>
      <c r="K329" s="29">
        <v>385</v>
      </c>
      <c r="L329" s="29">
        <v>191</v>
      </c>
      <c r="M329" s="12">
        <v>1</v>
      </c>
      <c r="N329" s="12">
        <v>5</v>
      </c>
      <c r="O329" s="12">
        <v>4</v>
      </c>
      <c r="P329" s="12">
        <v>10</v>
      </c>
      <c r="Q329" s="29">
        <v>20</v>
      </c>
      <c r="R329" s="162" t="s">
        <v>239</v>
      </c>
      <c r="S329" s="13" t="s">
        <v>119</v>
      </c>
      <c r="T329" s="29">
        <v>13</v>
      </c>
      <c r="U329" s="12">
        <v>8</v>
      </c>
      <c r="V329" s="12">
        <v>0</v>
      </c>
      <c r="W329" s="12">
        <v>1</v>
      </c>
      <c r="X329" s="29">
        <v>16</v>
      </c>
      <c r="Y329" s="12">
        <v>15</v>
      </c>
      <c r="Z329" s="12">
        <v>1</v>
      </c>
      <c r="AA329" s="29">
        <v>4</v>
      </c>
      <c r="AB329" s="12">
        <v>3</v>
      </c>
      <c r="AC329" s="12">
        <v>9</v>
      </c>
      <c r="AD329" s="162" t="s">
        <v>239</v>
      </c>
      <c r="AE329" s="13" t="s">
        <v>119</v>
      </c>
      <c r="AF329" s="12">
        <v>85</v>
      </c>
      <c r="AG329" s="12">
        <v>18</v>
      </c>
      <c r="AH329" s="12">
        <v>109</v>
      </c>
      <c r="AI329" s="12">
        <v>11</v>
      </c>
      <c r="AJ329" s="12">
        <v>8</v>
      </c>
      <c r="AK329" s="12">
        <v>18</v>
      </c>
      <c r="AL329" s="12">
        <v>14</v>
      </c>
      <c r="AM329" s="12">
        <v>14</v>
      </c>
      <c r="AN329" s="135"/>
      <c r="AO329" s="138" t="s">
        <v>239</v>
      </c>
      <c r="AP329" s="138" t="s">
        <v>4455</v>
      </c>
      <c r="AQ329" s="139">
        <v>303</v>
      </c>
    </row>
    <row r="330" spans="1:43">
      <c r="A330" s="162"/>
      <c r="B330" s="13" t="s">
        <v>120</v>
      </c>
      <c r="C330" s="12">
        <v>0</v>
      </c>
      <c r="D330" s="12">
        <v>0</v>
      </c>
      <c r="E330" s="12">
        <v>0</v>
      </c>
      <c r="F330" s="12">
        <v>0</v>
      </c>
      <c r="G330" s="12">
        <v>0</v>
      </c>
      <c r="H330" s="12">
        <v>0</v>
      </c>
      <c r="I330" s="12">
        <v>0</v>
      </c>
      <c r="J330" s="12">
        <v>0</v>
      </c>
      <c r="K330" s="29">
        <v>0</v>
      </c>
      <c r="L330" s="29">
        <v>0</v>
      </c>
      <c r="M330" s="12">
        <v>0</v>
      </c>
      <c r="N330" s="12">
        <v>0</v>
      </c>
      <c r="O330" s="12">
        <v>0</v>
      </c>
      <c r="P330" s="12">
        <v>0</v>
      </c>
      <c r="Q330" s="29">
        <v>0</v>
      </c>
      <c r="R330" s="162"/>
      <c r="S330" s="13" t="s">
        <v>120</v>
      </c>
      <c r="T330" s="29">
        <v>0</v>
      </c>
      <c r="U330" s="12">
        <v>0</v>
      </c>
      <c r="V330" s="12">
        <v>0</v>
      </c>
      <c r="W330" s="12">
        <v>0</v>
      </c>
      <c r="X330" s="29">
        <v>0</v>
      </c>
      <c r="Y330" s="12">
        <v>0</v>
      </c>
      <c r="Z330" s="12">
        <v>0</v>
      </c>
      <c r="AA330" s="29">
        <v>0</v>
      </c>
      <c r="AB330" s="12">
        <v>0</v>
      </c>
      <c r="AC330" s="12">
        <v>0</v>
      </c>
      <c r="AD330" s="162"/>
      <c r="AE330" s="13" t="s">
        <v>120</v>
      </c>
      <c r="AF330" s="12">
        <v>0</v>
      </c>
      <c r="AG330" s="12">
        <v>0</v>
      </c>
      <c r="AH330" s="12">
        <v>0</v>
      </c>
      <c r="AI330" s="12">
        <v>0</v>
      </c>
      <c r="AJ330" s="12">
        <v>0</v>
      </c>
      <c r="AK330" s="12">
        <v>0</v>
      </c>
      <c r="AL330" s="12">
        <v>0</v>
      </c>
      <c r="AM330" s="12">
        <v>0</v>
      </c>
      <c r="AN330" s="135"/>
      <c r="AO330" s="138" t="s">
        <v>239</v>
      </c>
      <c r="AP330" s="138" t="s">
        <v>4456</v>
      </c>
      <c r="AQ330" s="139">
        <v>0</v>
      </c>
    </row>
    <row r="331" spans="1:43">
      <c r="A331" s="162"/>
      <c r="B331" s="34" t="s">
        <v>102</v>
      </c>
      <c r="C331" s="35">
        <v>8</v>
      </c>
      <c r="D331" s="35">
        <v>3</v>
      </c>
      <c r="E331" s="35">
        <v>65</v>
      </c>
      <c r="F331" s="35">
        <v>32</v>
      </c>
      <c r="G331" s="35">
        <v>89</v>
      </c>
      <c r="H331" s="35">
        <v>36</v>
      </c>
      <c r="I331" s="35">
        <v>223</v>
      </c>
      <c r="J331" s="35">
        <v>120</v>
      </c>
      <c r="K331" s="35">
        <v>385</v>
      </c>
      <c r="L331" s="35">
        <v>191</v>
      </c>
      <c r="M331" s="35">
        <v>1</v>
      </c>
      <c r="N331" s="35">
        <v>5</v>
      </c>
      <c r="O331" s="35">
        <v>4</v>
      </c>
      <c r="P331" s="35">
        <v>10</v>
      </c>
      <c r="Q331" s="35">
        <v>20</v>
      </c>
      <c r="R331" s="162"/>
      <c r="S331" s="34" t="s">
        <v>102</v>
      </c>
      <c r="T331" s="35">
        <v>13</v>
      </c>
      <c r="U331" s="35">
        <v>8</v>
      </c>
      <c r="V331" s="35">
        <v>0</v>
      </c>
      <c r="W331" s="35">
        <v>1</v>
      </c>
      <c r="X331" s="35">
        <v>16</v>
      </c>
      <c r="Y331" s="35">
        <v>15</v>
      </c>
      <c r="Z331" s="35">
        <v>1</v>
      </c>
      <c r="AA331" s="35">
        <v>4</v>
      </c>
      <c r="AB331" s="35">
        <v>3</v>
      </c>
      <c r="AC331" s="35">
        <v>9</v>
      </c>
      <c r="AD331" s="162"/>
      <c r="AE331" s="34" t="s">
        <v>102</v>
      </c>
      <c r="AF331" s="35">
        <v>85</v>
      </c>
      <c r="AG331" s="35">
        <v>18</v>
      </c>
      <c r="AH331" s="35">
        <v>109</v>
      </c>
      <c r="AI331" s="35">
        <v>11</v>
      </c>
      <c r="AJ331" s="35">
        <v>8</v>
      </c>
      <c r="AK331" s="35">
        <v>18</v>
      </c>
      <c r="AL331" s="35">
        <v>14</v>
      </c>
      <c r="AM331" s="35">
        <v>14</v>
      </c>
      <c r="AN331" s="135"/>
      <c r="AO331" s="138" t="s">
        <v>239</v>
      </c>
      <c r="AP331" s="138" t="s">
        <v>4457</v>
      </c>
      <c r="AQ331" s="139">
        <v>303</v>
      </c>
    </row>
    <row r="332" spans="1:43">
      <c r="A332" s="162" t="s">
        <v>240</v>
      </c>
      <c r="B332" s="13" t="s">
        <v>119</v>
      </c>
      <c r="C332" s="12">
        <v>0</v>
      </c>
      <c r="D332" s="12">
        <v>0</v>
      </c>
      <c r="E332" s="12">
        <v>57</v>
      </c>
      <c r="F332" s="12">
        <v>28</v>
      </c>
      <c r="G332" s="12">
        <v>98</v>
      </c>
      <c r="H332" s="12">
        <v>48</v>
      </c>
      <c r="I332" s="12">
        <v>387</v>
      </c>
      <c r="J332" s="12">
        <v>203</v>
      </c>
      <c r="K332" s="29">
        <v>542</v>
      </c>
      <c r="L332" s="29">
        <v>279</v>
      </c>
      <c r="M332" s="12">
        <v>0</v>
      </c>
      <c r="N332" s="12">
        <v>3</v>
      </c>
      <c r="O332" s="12">
        <v>6</v>
      </c>
      <c r="P332" s="12">
        <v>7</v>
      </c>
      <c r="Q332" s="29">
        <v>16</v>
      </c>
      <c r="R332" s="162" t="s">
        <v>240</v>
      </c>
      <c r="S332" s="13" t="s">
        <v>119</v>
      </c>
      <c r="T332" s="29">
        <v>14</v>
      </c>
      <c r="U332" s="12">
        <v>14</v>
      </c>
      <c r="V332" s="12">
        <v>3</v>
      </c>
      <c r="W332" s="12">
        <v>11</v>
      </c>
      <c r="X332" s="29">
        <v>29</v>
      </c>
      <c r="Y332" s="12">
        <v>26</v>
      </c>
      <c r="Z332" s="12">
        <v>15</v>
      </c>
      <c r="AA332" s="29">
        <v>0</v>
      </c>
      <c r="AB332" s="12">
        <v>0</v>
      </c>
      <c r="AC332" s="12">
        <v>8</v>
      </c>
      <c r="AD332" s="162" t="s">
        <v>240</v>
      </c>
      <c r="AE332" s="13" t="s">
        <v>119</v>
      </c>
      <c r="AF332" s="12">
        <v>217</v>
      </c>
      <c r="AG332" s="12">
        <v>96</v>
      </c>
      <c r="AH332" s="12">
        <v>18</v>
      </c>
      <c r="AI332" s="12">
        <v>88</v>
      </c>
      <c r="AJ332" s="12">
        <v>11</v>
      </c>
      <c r="AK332" s="12">
        <v>23</v>
      </c>
      <c r="AL332" s="12">
        <v>22</v>
      </c>
      <c r="AM332" s="12">
        <v>23</v>
      </c>
      <c r="AN332" s="135"/>
      <c r="AO332" s="138" t="s">
        <v>240</v>
      </c>
      <c r="AP332" s="138" t="s">
        <v>4458</v>
      </c>
      <c r="AQ332" s="139">
        <v>253</v>
      </c>
    </row>
    <row r="333" spans="1:43">
      <c r="A333" s="162"/>
      <c r="B333" s="13" t="s">
        <v>120</v>
      </c>
      <c r="C333" s="12">
        <v>0</v>
      </c>
      <c r="D333" s="12">
        <v>0</v>
      </c>
      <c r="E333" s="12">
        <v>0</v>
      </c>
      <c r="F333" s="12">
        <v>0</v>
      </c>
      <c r="G333" s="12">
        <v>0</v>
      </c>
      <c r="H333" s="12">
        <v>0</v>
      </c>
      <c r="I333" s="12">
        <v>0</v>
      </c>
      <c r="J333" s="12">
        <v>0</v>
      </c>
      <c r="K333" s="29">
        <v>0</v>
      </c>
      <c r="L333" s="29">
        <v>0</v>
      </c>
      <c r="M333" s="12">
        <v>0</v>
      </c>
      <c r="N333" s="12">
        <v>0</v>
      </c>
      <c r="O333" s="12">
        <v>0</v>
      </c>
      <c r="P333" s="12">
        <v>0</v>
      </c>
      <c r="Q333" s="29">
        <v>0</v>
      </c>
      <c r="R333" s="162"/>
      <c r="S333" s="13" t="s">
        <v>120</v>
      </c>
      <c r="T333" s="29">
        <v>0</v>
      </c>
      <c r="U333" s="12">
        <v>0</v>
      </c>
      <c r="V333" s="12">
        <v>0</v>
      </c>
      <c r="W333" s="12">
        <v>0</v>
      </c>
      <c r="X333" s="29">
        <v>0</v>
      </c>
      <c r="Y333" s="12">
        <v>0</v>
      </c>
      <c r="Z333" s="12">
        <v>0</v>
      </c>
      <c r="AA333" s="29">
        <v>0</v>
      </c>
      <c r="AB333" s="12">
        <v>0</v>
      </c>
      <c r="AC333" s="12">
        <v>0</v>
      </c>
      <c r="AD333" s="162"/>
      <c r="AE333" s="13" t="s">
        <v>120</v>
      </c>
      <c r="AF333" s="12">
        <v>0</v>
      </c>
      <c r="AG333" s="12">
        <v>0</v>
      </c>
      <c r="AH333" s="12">
        <v>0</v>
      </c>
      <c r="AI333" s="12">
        <v>0</v>
      </c>
      <c r="AJ333" s="12">
        <v>0</v>
      </c>
      <c r="AK333" s="12">
        <v>0</v>
      </c>
      <c r="AL333" s="12">
        <v>0</v>
      </c>
      <c r="AM333" s="12">
        <v>0</v>
      </c>
      <c r="AN333" s="135"/>
      <c r="AO333" s="138" t="s">
        <v>240</v>
      </c>
      <c r="AP333" s="138" t="s">
        <v>4459</v>
      </c>
      <c r="AQ333" s="139">
        <v>0</v>
      </c>
    </row>
    <row r="334" spans="1:43">
      <c r="A334" s="162"/>
      <c r="B334" s="34" t="s">
        <v>102</v>
      </c>
      <c r="C334" s="35">
        <v>0</v>
      </c>
      <c r="D334" s="35">
        <v>0</v>
      </c>
      <c r="E334" s="35">
        <v>57</v>
      </c>
      <c r="F334" s="35">
        <v>28</v>
      </c>
      <c r="G334" s="35">
        <v>98</v>
      </c>
      <c r="H334" s="35">
        <v>48</v>
      </c>
      <c r="I334" s="35">
        <v>387</v>
      </c>
      <c r="J334" s="35">
        <v>203</v>
      </c>
      <c r="K334" s="35">
        <v>542</v>
      </c>
      <c r="L334" s="35">
        <v>279</v>
      </c>
      <c r="M334" s="35">
        <v>0</v>
      </c>
      <c r="N334" s="35">
        <v>3</v>
      </c>
      <c r="O334" s="35">
        <v>6</v>
      </c>
      <c r="P334" s="35">
        <v>7</v>
      </c>
      <c r="Q334" s="35">
        <v>16</v>
      </c>
      <c r="R334" s="162"/>
      <c r="S334" s="34" t="s">
        <v>102</v>
      </c>
      <c r="T334" s="35">
        <v>14</v>
      </c>
      <c r="U334" s="35">
        <v>14</v>
      </c>
      <c r="V334" s="35">
        <v>3</v>
      </c>
      <c r="W334" s="35">
        <v>11</v>
      </c>
      <c r="X334" s="35">
        <v>29</v>
      </c>
      <c r="Y334" s="35">
        <v>26</v>
      </c>
      <c r="Z334" s="35">
        <v>15</v>
      </c>
      <c r="AA334" s="35">
        <v>0</v>
      </c>
      <c r="AB334" s="35">
        <v>0</v>
      </c>
      <c r="AC334" s="35">
        <v>8</v>
      </c>
      <c r="AD334" s="162"/>
      <c r="AE334" s="34" t="s">
        <v>102</v>
      </c>
      <c r="AF334" s="35">
        <v>217</v>
      </c>
      <c r="AG334" s="35">
        <v>96</v>
      </c>
      <c r="AH334" s="35">
        <v>18</v>
      </c>
      <c r="AI334" s="35">
        <v>88</v>
      </c>
      <c r="AJ334" s="35">
        <v>11</v>
      </c>
      <c r="AK334" s="35">
        <v>23</v>
      </c>
      <c r="AL334" s="35">
        <v>22</v>
      </c>
      <c r="AM334" s="35">
        <v>23</v>
      </c>
      <c r="AN334" s="135"/>
      <c r="AO334" s="138" t="s">
        <v>240</v>
      </c>
      <c r="AP334" s="138" t="s">
        <v>4460</v>
      </c>
      <c r="AQ334" s="139">
        <v>253</v>
      </c>
    </row>
    <row r="335" spans="1:43">
      <c r="A335" s="162" t="s">
        <v>241</v>
      </c>
      <c r="B335" s="13" t="s">
        <v>119</v>
      </c>
      <c r="C335" s="12">
        <v>16</v>
      </c>
      <c r="D335" s="12">
        <v>9</v>
      </c>
      <c r="E335" s="12">
        <v>59</v>
      </c>
      <c r="F335" s="12">
        <v>25</v>
      </c>
      <c r="G335" s="12">
        <v>151</v>
      </c>
      <c r="H335" s="12">
        <v>80</v>
      </c>
      <c r="I335" s="12">
        <v>219</v>
      </c>
      <c r="J335" s="12">
        <v>112</v>
      </c>
      <c r="K335" s="29">
        <v>445</v>
      </c>
      <c r="L335" s="29">
        <v>226</v>
      </c>
      <c r="M335" s="12">
        <v>1</v>
      </c>
      <c r="N335" s="12">
        <v>5</v>
      </c>
      <c r="O335" s="12">
        <v>6</v>
      </c>
      <c r="P335" s="12">
        <v>10</v>
      </c>
      <c r="Q335" s="29">
        <v>22</v>
      </c>
      <c r="R335" s="162" t="s">
        <v>241</v>
      </c>
      <c r="S335" s="13" t="s">
        <v>119</v>
      </c>
      <c r="T335" s="29">
        <v>19</v>
      </c>
      <c r="U335" s="12">
        <v>18</v>
      </c>
      <c r="V335" s="12">
        <v>10</v>
      </c>
      <c r="W335" s="12">
        <v>1</v>
      </c>
      <c r="X335" s="29">
        <v>24</v>
      </c>
      <c r="Y335" s="12">
        <v>20</v>
      </c>
      <c r="Z335" s="12">
        <v>12</v>
      </c>
      <c r="AA335" s="29">
        <v>10</v>
      </c>
      <c r="AB335" s="12">
        <v>7</v>
      </c>
      <c r="AC335" s="12">
        <v>9</v>
      </c>
      <c r="AD335" s="162" t="s">
        <v>241</v>
      </c>
      <c r="AE335" s="13" t="s">
        <v>119</v>
      </c>
      <c r="AF335" s="12">
        <v>114</v>
      </c>
      <c r="AG335" s="12">
        <v>56</v>
      </c>
      <c r="AH335" s="12">
        <v>123</v>
      </c>
      <c r="AI335" s="12">
        <v>10</v>
      </c>
      <c r="AJ335" s="12">
        <v>14</v>
      </c>
      <c r="AK335" s="12">
        <v>17</v>
      </c>
      <c r="AL335" s="12">
        <v>19</v>
      </c>
      <c r="AM335" s="12">
        <v>16</v>
      </c>
      <c r="AN335" s="135"/>
      <c r="AO335" s="138" t="s">
        <v>241</v>
      </c>
      <c r="AP335" s="138" t="s">
        <v>4461</v>
      </c>
      <c r="AQ335" s="139">
        <v>360</v>
      </c>
    </row>
    <row r="336" spans="1:43">
      <c r="A336" s="162"/>
      <c r="B336" s="13" t="s">
        <v>120</v>
      </c>
      <c r="C336" s="12">
        <v>0</v>
      </c>
      <c r="D336" s="12">
        <v>0</v>
      </c>
      <c r="E336" s="12">
        <v>0</v>
      </c>
      <c r="F336" s="12">
        <v>0</v>
      </c>
      <c r="G336" s="12">
        <v>0</v>
      </c>
      <c r="H336" s="12">
        <v>0</v>
      </c>
      <c r="I336" s="12">
        <v>0</v>
      </c>
      <c r="J336" s="12">
        <v>0</v>
      </c>
      <c r="K336" s="29">
        <v>0</v>
      </c>
      <c r="L336" s="29">
        <v>0</v>
      </c>
      <c r="M336" s="12">
        <v>0</v>
      </c>
      <c r="N336" s="12">
        <v>0</v>
      </c>
      <c r="O336" s="12">
        <v>0</v>
      </c>
      <c r="P336" s="12">
        <v>0</v>
      </c>
      <c r="Q336" s="29">
        <v>0</v>
      </c>
      <c r="R336" s="162"/>
      <c r="S336" s="13" t="s">
        <v>120</v>
      </c>
      <c r="T336" s="29">
        <v>0</v>
      </c>
      <c r="U336" s="12">
        <v>0</v>
      </c>
      <c r="V336" s="12">
        <v>0</v>
      </c>
      <c r="W336" s="12">
        <v>0</v>
      </c>
      <c r="X336" s="29">
        <v>0</v>
      </c>
      <c r="Y336" s="12">
        <v>0</v>
      </c>
      <c r="Z336" s="12">
        <v>0</v>
      </c>
      <c r="AA336" s="29">
        <v>0</v>
      </c>
      <c r="AB336" s="12">
        <v>0</v>
      </c>
      <c r="AC336" s="12">
        <v>0</v>
      </c>
      <c r="AD336" s="162"/>
      <c r="AE336" s="13" t="s">
        <v>120</v>
      </c>
      <c r="AF336" s="12">
        <v>0</v>
      </c>
      <c r="AG336" s="12">
        <v>0</v>
      </c>
      <c r="AH336" s="12">
        <v>0</v>
      </c>
      <c r="AI336" s="12">
        <v>0</v>
      </c>
      <c r="AJ336" s="12">
        <v>0</v>
      </c>
      <c r="AK336" s="12">
        <v>0</v>
      </c>
      <c r="AL336" s="12">
        <v>0</v>
      </c>
      <c r="AM336" s="12">
        <v>0</v>
      </c>
      <c r="AN336" s="135"/>
      <c r="AO336" s="138" t="s">
        <v>241</v>
      </c>
      <c r="AP336" s="138" t="s">
        <v>4462</v>
      </c>
      <c r="AQ336" s="139">
        <v>0</v>
      </c>
    </row>
    <row r="337" spans="1:43">
      <c r="A337" s="162"/>
      <c r="B337" s="34" t="s">
        <v>102</v>
      </c>
      <c r="C337" s="35">
        <v>16</v>
      </c>
      <c r="D337" s="35">
        <v>9</v>
      </c>
      <c r="E337" s="35">
        <v>59</v>
      </c>
      <c r="F337" s="35">
        <v>25</v>
      </c>
      <c r="G337" s="35">
        <v>151</v>
      </c>
      <c r="H337" s="35">
        <v>80</v>
      </c>
      <c r="I337" s="35">
        <v>219</v>
      </c>
      <c r="J337" s="35">
        <v>112</v>
      </c>
      <c r="K337" s="35">
        <v>445</v>
      </c>
      <c r="L337" s="35">
        <v>226</v>
      </c>
      <c r="M337" s="35">
        <v>1</v>
      </c>
      <c r="N337" s="35">
        <v>5</v>
      </c>
      <c r="O337" s="35">
        <v>6</v>
      </c>
      <c r="P337" s="35">
        <v>10</v>
      </c>
      <c r="Q337" s="35">
        <v>22</v>
      </c>
      <c r="R337" s="162"/>
      <c r="S337" s="34" t="s">
        <v>102</v>
      </c>
      <c r="T337" s="35">
        <v>19</v>
      </c>
      <c r="U337" s="35">
        <v>18</v>
      </c>
      <c r="V337" s="35">
        <v>10</v>
      </c>
      <c r="W337" s="35">
        <v>1</v>
      </c>
      <c r="X337" s="35">
        <v>24</v>
      </c>
      <c r="Y337" s="35">
        <v>20</v>
      </c>
      <c r="Z337" s="35">
        <v>12</v>
      </c>
      <c r="AA337" s="35">
        <v>10</v>
      </c>
      <c r="AB337" s="35">
        <v>7</v>
      </c>
      <c r="AC337" s="35">
        <v>9</v>
      </c>
      <c r="AD337" s="162"/>
      <c r="AE337" s="34" t="s">
        <v>102</v>
      </c>
      <c r="AF337" s="35">
        <v>114</v>
      </c>
      <c r="AG337" s="35">
        <v>56</v>
      </c>
      <c r="AH337" s="35">
        <v>123</v>
      </c>
      <c r="AI337" s="35">
        <v>10</v>
      </c>
      <c r="AJ337" s="35">
        <v>14</v>
      </c>
      <c r="AK337" s="35">
        <v>17</v>
      </c>
      <c r="AL337" s="35">
        <v>19</v>
      </c>
      <c r="AM337" s="35">
        <v>16</v>
      </c>
      <c r="AN337" s="135"/>
      <c r="AO337" s="138" t="s">
        <v>241</v>
      </c>
      <c r="AP337" s="138" t="s">
        <v>4463</v>
      </c>
      <c r="AQ337" s="139">
        <v>360</v>
      </c>
    </row>
    <row r="338" spans="1:43">
      <c r="A338" s="162" t="s">
        <v>242</v>
      </c>
      <c r="B338" s="13" t="s">
        <v>119</v>
      </c>
      <c r="C338" s="12">
        <v>0</v>
      </c>
      <c r="D338" s="12">
        <v>0</v>
      </c>
      <c r="E338" s="12">
        <v>100</v>
      </c>
      <c r="F338" s="12">
        <v>46</v>
      </c>
      <c r="G338" s="12">
        <v>274</v>
      </c>
      <c r="H338" s="12">
        <v>140</v>
      </c>
      <c r="I338" s="12">
        <v>635</v>
      </c>
      <c r="J338" s="12">
        <v>322</v>
      </c>
      <c r="K338" s="29">
        <v>1009</v>
      </c>
      <c r="L338" s="29">
        <v>508</v>
      </c>
      <c r="M338" s="12">
        <v>0</v>
      </c>
      <c r="N338" s="12">
        <v>4</v>
      </c>
      <c r="O338" s="12">
        <v>7</v>
      </c>
      <c r="P338" s="12">
        <v>21</v>
      </c>
      <c r="Q338" s="29">
        <v>32</v>
      </c>
      <c r="R338" s="162" t="s">
        <v>242</v>
      </c>
      <c r="S338" s="13" t="s">
        <v>119</v>
      </c>
      <c r="T338" s="29">
        <v>34</v>
      </c>
      <c r="U338" s="12">
        <v>19</v>
      </c>
      <c r="V338" s="12">
        <v>5</v>
      </c>
      <c r="W338" s="12">
        <v>1</v>
      </c>
      <c r="X338" s="29">
        <v>30</v>
      </c>
      <c r="Y338" s="12">
        <v>27</v>
      </c>
      <c r="Z338" s="12">
        <v>7</v>
      </c>
      <c r="AA338" s="29">
        <v>15</v>
      </c>
      <c r="AB338" s="12">
        <v>6</v>
      </c>
      <c r="AC338" s="12">
        <v>21</v>
      </c>
      <c r="AD338" s="162" t="s">
        <v>242</v>
      </c>
      <c r="AE338" s="13" t="s">
        <v>119</v>
      </c>
      <c r="AF338" s="12">
        <v>124</v>
      </c>
      <c r="AG338" s="12">
        <v>65</v>
      </c>
      <c r="AH338" s="12">
        <v>272</v>
      </c>
      <c r="AI338" s="12">
        <v>77</v>
      </c>
      <c r="AJ338" s="12">
        <v>17</v>
      </c>
      <c r="AK338" s="12">
        <v>28</v>
      </c>
      <c r="AL338" s="12">
        <v>27</v>
      </c>
      <c r="AM338" s="12">
        <v>24</v>
      </c>
      <c r="AN338" s="135"/>
      <c r="AO338" s="138" t="s">
        <v>242</v>
      </c>
      <c r="AP338" s="138" t="s">
        <v>4464</v>
      </c>
      <c r="AQ338" s="139">
        <v>668</v>
      </c>
    </row>
    <row r="339" spans="1:43">
      <c r="A339" s="162"/>
      <c r="B339" s="13" t="s">
        <v>120</v>
      </c>
      <c r="C339" s="12">
        <v>0</v>
      </c>
      <c r="D339" s="12">
        <v>0</v>
      </c>
      <c r="E339" s="12">
        <v>0</v>
      </c>
      <c r="F339" s="12">
        <v>0</v>
      </c>
      <c r="G339" s="12">
        <v>0</v>
      </c>
      <c r="H339" s="12">
        <v>0</v>
      </c>
      <c r="I339" s="12">
        <v>0</v>
      </c>
      <c r="J339" s="12">
        <v>0</v>
      </c>
      <c r="K339" s="29">
        <v>0</v>
      </c>
      <c r="L339" s="29">
        <v>0</v>
      </c>
      <c r="M339" s="12">
        <v>0</v>
      </c>
      <c r="N339" s="12">
        <v>0</v>
      </c>
      <c r="O339" s="12">
        <v>0</v>
      </c>
      <c r="P339" s="12">
        <v>0</v>
      </c>
      <c r="Q339" s="29">
        <v>0</v>
      </c>
      <c r="R339" s="162"/>
      <c r="S339" s="13" t="s">
        <v>120</v>
      </c>
      <c r="T339" s="29">
        <v>0</v>
      </c>
      <c r="U339" s="12">
        <v>0</v>
      </c>
      <c r="V339" s="12">
        <v>0</v>
      </c>
      <c r="W339" s="12">
        <v>0</v>
      </c>
      <c r="X339" s="29">
        <v>0</v>
      </c>
      <c r="Y339" s="12">
        <v>0</v>
      </c>
      <c r="Z339" s="12">
        <v>0</v>
      </c>
      <c r="AA339" s="29">
        <v>0</v>
      </c>
      <c r="AB339" s="12">
        <v>0</v>
      </c>
      <c r="AC339" s="12">
        <v>0</v>
      </c>
      <c r="AD339" s="162"/>
      <c r="AE339" s="13" t="s">
        <v>120</v>
      </c>
      <c r="AF339" s="12">
        <v>0</v>
      </c>
      <c r="AG339" s="12">
        <v>0</v>
      </c>
      <c r="AH339" s="12">
        <v>0</v>
      </c>
      <c r="AI339" s="12">
        <v>0</v>
      </c>
      <c r="AJ339" s="12">
        <v>0</v>
      </c>
      <c r="AK339" s="12">
        <v>0</v>
      </c>
      <c r="AL339" s="12">
        <v>0</v>
      </c>
      <c r="AM339" s="12">
        <v>0</v>
      </c>
      <c r="AN339" s="135"/>
      <c r="AO339" s="138" t="s">
        <v>242</v>
      </c>
      <c r="AP339" s="138" t="s">
        <v>4465</v>
      </c>
      <c r="AQ339" s="139">
        <v>0</v>
      </c>
    </row>
    <row r="340" spans="1:43">
      <c r="A340" s="162"/>
      <c r="B340" s="34" t="s">
        <v>102</v>
      </c>
      <c r="C340" s="35">
        <v>0</v>
      </c>
      <c r="D340" s="35">
        <v>0</v>
      </c>
      <c r="E340" s="35">
        <v>100</v>
      </c>
      <c r="F340" s="35">
        <v>46</v>
      </c>
      <c r="G340" s="35">
        <v>274</v>
      </c>
      <c r="H340" s="35">
        <v>140</v>
      </c>
      <c r="I340" s="35">
        <v>635</v>
      </c>
      <c r="J340" s="35">
        <v>322</v>
      </c>
      <c r="K340" s="35">
        <v>1009</v>
      </c>
      <c r="L340" s="35">
        <v>508</v>
      </c>
      <c r="M340" s="35">
        <v>0</v>
      </c>
      <c r="N340" s="35">
        <v>4</v>
      </c>
      <c r="O340" s="35">
        <v>7</v>
      </c>
      <c r="P340" s="35">
        <v>21</v>
      </c>
      <c r="Q340" s="35">
        <v>32</v>
      </c>
      <c r="R340" s="162"/>
      <c r="S340" s="34" t="s">
        <v>102</v>
      </c>
      <c r="T340" s="35">
        <v>34</v>
      </c>
      <c r="U340" s="35">
        <v>19</v>
      </c>
      <c r="V340" s="35">
        <v>5</v>
      </c>
      <c r="W340" s="35">
        <v>1</v>
      </c>
      <c r="X340" s="35">
        <v>30</v>
      </c>
      <c r="Y340" s="35">
        <v>27</v>
      </c>
      <c r="Z340" s="35">
        <v>7</v>
      </c>
      <c r="AA340" s="35">
        <v>15</v>
      </c>
      <c r="AB340" s="35">
        <v>6</v>
      </c>
      <c r="AC340" s="35">
        <v>21</v>
      </c>
      <c r="AD340" s="162"/>
      <c r="AE340" s="34" t="s">
        <v>102</v>
      </c>
      <c r="AF340" s="35">
        <v>124</v>
      </c>
      <c r="AG340" s="35">
        <v>65</v>
      </c>
      <c r="AH340" s="35">
        <v>272</v>
      </c>
      <c r="AI340" s="35">
        <v>77</v>
      </c>
      <c r="AJ340" s="35">
        <v>17</v>
      </c>
      <c r="AK340" s="35">
        <v>28</v>
      </c>
      <c r="AL340" s="35">
        <v>27</v>
      </c>
      <c r="AM340" s="35">
        <v>24</v>
      </c>
      <c r="AN340" s="135"/>
      <c r="AO340" s="138" t="s">
        <v>242</v>
      </c>
      <c r="AP340" s="138" t="s">
        <v>4466</v>
      </c>
      <c r="AQ340" s="139">
        <v>668</v>
      </c>
    </row>
    <row r="341" spans="1:43">
      <c r="A341" s="163" t="s">
        <v>446</v>
      </c>
      <c r="B341" s="163"/>
      <c r="C341" s="163"/>
      <c r="D341" s="163"/>
      <c r="E341" s="163"/>
      <c r="F341" s="163"/>
      <c r="G341" s="163"/>
      <c r="H341" s="163"/>
      <c r="I341" s="163"/>
      <c r="J341" s="163"/>
      <c r="K341" s="163"/>
      <c r="L341" s="163"/>
      <c r="M341" s="163"/>
      <c r="N341" s="163"/>
      <c r="O341" s="163"/>
      <c r="P341" s="163"/>
      <c r="Q341" s="163"/>
      <c r="R341" s="185" t="s">
        <v>447</v>
      </c>
      <c r="S341" s="185"/>
      <c r="T341" s="185"/>
      <c r="U341" s="185"/>
      <c r="V341" s="185"/>
      <c r="W341" s="185"/>
      <c r="X341" s="185"/>
      <c r="Y341" s="185"/>
      <c r="Z341" s="185"/>
      <c r="AA341" s="185"/>
      <c r="AB341" s="185"/>
      <c r="AC341" s="185"/>
      <c r="AD341" s="185" t="s">
        <v>448</v>
      </c>
      <c r="AE341" s="185"/>
      <c r="AF341" s="185"/>
      <c r="AG341" s="185"/>
      <c r="AH341" s="185"/>
      <c r="AI341" s="185"/>
      <c r="AJ341" s="185"/>
      <c r="AK341" s="185"/>
      <c r="AL341" s="185"/>
      <c r="AM341" s="185"/>
      <c r="AN341" s="135"/>
      <c r="AO341" s="138" t="s">
        <v>446</v>
      </c>
      <c r="AP341" s="138" t="s">
        <v>446</v>
      </c>
      <c r="AQ341" s="139">
        <v>0</v>
      </c>
    </row>
    <row r="342" spans="1:43">
      <c r="A342" s="163" t="s">
        <v>4174</v>
      </c>
      <c r="B342" s="163"/>
      <c r="C342" s="163"/>
      <c r="D342" s="163"/>
      <c r="E342" s="163"/>
      <c r="F342" s="163"/>
      <c r="G342" s="163"/>
      <c r="H342" s="163"/>
      <c r="I342" s="163"/>
      <c r="J342" s="163"/>
      <c r="K342" s="163"/>
      <c r="L342" s="163"/>
      <c r="M342" s="163"/>
      <c r="N342" s="163"/>
      <c r="O342" s="163"/>
      <c r="P342" s="163"/>
      <c r="Q342" s="163"/>
      <c r="R342" s="185" t="s">
        <v>4174</v>
      </c>
      <c r="S342" s="185"/>
      <c r="T342" s="185"/>
      <c r="U342" s="185"/>
      <c r="V342" s="185"/>
      <c r="W342" s="185"/>
      <c r="X342" s="185"/>
      <c r="Y342" s="185"/>
      <c r="Z342" s="185"/>
      <c r="AA342" s="185"/>
      <c r="AB342" s="185"/>
      <c r="AC342" s="185"/>
      <c r="AD342" s="185" t="s">
        <v>4174</v>
      </c>
      <c r="AE342" s="185"/>
      <c r="AF342" s="185"/>
      <c r="AG342" s="185"/>
      <c r="AH342" s="185"/>
      <c r="AI342" s="185"/>
      <c r="AJ342" s="185"/>
      <c r="AK342" s="185"/>
      <c r="AL342" s="185"/>
      <c r="AM342" s="185"/>
      <c r="AN342" s="135"/>
      <c r="AO342" s="138" t="s">
        <v>4174</v>
      </c>
      <c r="AP342" s="138" t="s">
        <v>4174</v>
      </c>
      <c r="AQ342" s="139">
        <v>0</v>
      </c>
    </row>
    <row r="343" spans="1:43" ht="28.9" customHeight="1">
      <c r="A343" s="164" t="s">
        <v>2</v>
      </c>
      <c r="B343" s="164" t="s">
        <v>113</v>
      </c>
      <c r="C343" s="187" t="s">
        <v>281</v>
      </c>
      <c r="D343" s="187"/>
      <c r="E343" s="185" t="s">
        <v>52</v>
      </c>
      <c r="F343" s="185"/>
      <c r="G343" s="185" t="s">
        <v>53</v>
      </c>
      <c r="H343" s="185"/>
      <c r="I343" s="185" t="s">
        <v>54</v>
      </c>
      <c r="J343" s="185"/>
      <c r="K343" s="185" t="s">
        <v>56</v>
      </c>
      <c r="L343" s="185"/>
      <c r="M343" s="185" t="s">
        <v>164</v>
      </c>
      <c r="N343" s="185"/>
      <c r="O343" s="185"/>
      <c r="P343" s="185"/>
      <c r="Q343" s="185"/>
      <c r="R343" s="164" t="s">
        <v>2</v>
      </c>
      <c r="S343" s="190" t="s">
        <v>113</v>
      </c>
      <c r="T343" s="186" t="s">
        <v>165</v>
      </c>
      <c r="U343" s="186"/>
      <c r="V343" s="186"/>
      <c r="W343" s="186"/>
      <c r="X343" s="186" t="s">
        <v>166</v>
      </c>
      <c r="Y343" s="186"/>
      <c r="Z343" s="186"/>
      <c r="AA343" s="189" t="s">
        <v>167</v>
      </c>
      <c r="AB343" s="189"/>
      <c r="AC343" s="189" t="s">
        <v>168</v>
      </c>
      <c r="AD343" s="164" t="s">
        <v>2</v>
      </c>
      <c r="AE343" s="164" t="s">
        <v>113</v>
      </c>
      <c r="AF343" s="188" t="s">
        <v>169</v>
      </c>
      <c r="AG343" s="188"/>
      <c r="AH343" s="188"/>
      <c r="AI343" s="188"/>
      <c r="AJ343" s="188"/>
      <c r="AK343" s="188"/>
      <c r="AL343" s="188"/>
      <c r="AM343" s="188"/>
      <c r="AN343" s="135"/>
      <c r="AO343" s="138" t="s">
        <v>2</v>
      </c>
      <c r="AP343" s="138" t="s">
        <v>4244</v>
      </c>
      <c r="AQ343" s="139" t="e">
        <v>#VALUE!</v>
      </c>
    </row>
    <row r="344" spans="1:43" ht="24">
      <c r="A344" s="164"/>
      <c r="B344" s="164"/>
      <c r="C344" s="14" t="s">
        <v>170</v>
      </c>
      <c r="D344" s="14" t="s">
        <v>57</v>
      </c>
      <c r="E344" s="14" t="s">
        <v>170</v>
      </c>
      <c r="F344" s="14" t="s">
        <v>57</v>
      </c>
      <c r="G344" s="14" t="s">
        <v>170</v>
      </c>
      <c r="H344" s="14" t="s">
        <v>57</v>
      </c>
      <c r="I344" s="14" t="s">
        <v>170</v>
      </c>
      <c r="J344" s="14" t="s">
        <v>57</v>
      </c>
      <c r="K344" s="14" t="s">
        <v>170</v>
      </c>
      <c r="L344" s="14" t="s">
        <v>57</v>
      </c>
      <c r="M344" s="14" t="s">
        <v>282</v>
      </c>
      <c r="N344" s="14" t="s">
        <v>52</v>
      </c>
      <c r="O344" s="14" t="s">
        <v>53</v>
      </c>
      <c r="P344" s="14" t="s">
        <v>54</v>
      </c>
      <c r="Q344" s="14" t="s">
        <v>56</v>
      </c>
      <c r="R344" s="164"/>
      <c r="S344" s="190"/>
      <c r="T344" s="32" t="s">
        <v>171</v>
      </c>
      <c r="U344" s="31" t="s">
        <v>279</v>
      </c>
      <c r="V344" s="31" t="s">
        <v>172</v>
      </c>
      <c r="W344" s="31" t="s">
        <v>173</v>
      </c>
      <c r="X344" s="32" t="s">
        <v>56</v>
      </c>
      <c r="Y344" s="32" t="s">
        <v>174</v>
      </c>
      <c r="Z344" s="32" t="s">
        <v>280</v>
      </c>
      <c r="AA344" s="20" t="s">
        <v>56</v>
      </c>
      <c r="AB344" s="32" t="s">
        <v>174</v>
      </c>
      <c r="AC344" s="189"/>
      <c r="AD344" s="164"/>
      <c r="AE344" s="164"/>
      <c r="AF344" s="14" t="s">
        <v>49</v>
      </c>
      <c r="AG344" s="14" t="s">
        <v>50</v>
      </c>
      <c r="AH344" s="14" t="s">
        <v>344</v>
      </c>
      <c r="AI344" s="14" t="s">
        <v>51</v>
      </c>
      <c r="AJ344" s="14" t="s">
        <v>175</v>
      </c>
      <c r="AK344" s="14" t="s">
        <v>176</v>
      </c>
      <c r="AL344" s="14" t="s">
        <v>283</v>
      </c>
      <c r="AM344" s="14" t="s">
        <v>284</v>
      </c>
      <c r="AN344" s="135"/>
      <c r="AO344" s="138" t="s">
        <v>2</v>
      </c>
      <c r="AP344" s="138" t="s">
        <v>2</v>
      </c>
      <c r="AQ344" s="139" t="e">
        <v>#VALUE!</v>
      </c>
    </row>
    <row r="345" spans="1:43">
      <c r="A345" s="11" t="s">
        <v>138</v>
      </c>
      <c r="B345" s="13"/>
      <c r="C345" s="30"/>
      <c r="D345" s="17"/>
      <c r="E345" s="30"/>
      <c r="F345" s="30"/>
      <c r="G345" s="30"/>
      <c r="H345" s="30"/>
      <c r="I345" s="30"/>
      <c r="J345" s="30"/>
      <c r="K345" s="11"/>
      <c r="L345" s="11"/>
      <c r="M345" s="13"/>
      <c r="N345" s="13"/>
      <c r="O345" s="30"/>
      <c r="P345" s="30"/>
      <c r="Q345" s="11"/>
      <c r="R345" s="11" t="s">
        <v>138</v>
      </c>
      <c r="S345" s="33"/>
      <c r="T345" s="33"/>
      <c r="U345" s="33"/>
      <c r="V345" s="27"/>
      <c r="W345" s="23"/>
      <c r="X345" s="26"/>
      <c r="Y345" s="23"/>
      <c r="Z345" s="23"/>
      <c r="AA345" s="26"/>
      <c r="AB345" s="23"/>
      <c r="AC345" s="26"/>
      <c r="AD345" s="11" t="s">
        <v>138</v>
      </c>
      <c r="AE345" s="13"/>
      <c r="AF345" s="30"/>
      <c r="AG345" s="17"/>
      <c r="AH345" s="30"/>
      <c r="AI345" s="30"/>
      <c r="AJ345" s="30"/>
      <c r="AK345" s="30"/>
      <c r="AL345" s="30"/>
      <c r="AM345" s="30"/>
      <c r="AN345" s="135"/>
      <c r="AO345" s="138" t="s">
        <v>138</v>
      </c>
      <c r="AP345" s="138" t="s">
        <v>138</v>
      </c>
      <c r="AQ345" s="139">
        <v>0</v>
      </c>
    </row>
    <row r="346" spans="1:43">
      <c r="A346" s="162" t="s">
        <v>243</v>
      </c>
      <c r="B346" s="13" t="s">
        <v>119</v>
      </c>
      <c r="C346" s="12">
        <v>0</v>
      </c>
      <c r="D346" s="12">
        <v>0</v>
      </c>
      <c r="E346" s="12">
        <v>65</v>
      </c>
      <c r="F346" s="12">
        <v>27</v>
      </c>
      <c r="G346" s="12">
        <v>80</v>
      </c>
      <c r="H346" s="12">
        <v>32</v>
      </c>
      <c r="I346" s="12">
        <v>125</v>
      </c>
      <c r="J346" s="12">
        <v>68</v>
      </c>
      <c r="K346" s="29">
        <v>270</v>
      </c>
      <c r="L346" s="29">
        <v>127</v>
      </c>
      <c r="M346" s="12">
        <v>0</v>
      </c>
      <c r="N346" s="12">
        <v>2</v>
      </c>
      <c r="O346" s="12">
        <v>2</v>
      </c>
      <c r="P346" s="12">
        <v>3</v>
      </c>
      <c r="Q346" s="29">
        <v>7</v>
      </c>
      <c r="R346" s="162" t="s">
        <v>243</v>
      </c>
      <c r="S346" s="13" t="s">
        <v>119</v>
      </c>
      <c r="T346" s="29">
        <v>7</v>
      </c>
      <c r="U346" s="12">
        <v>6</v>
      </c>
      <c r="V346" s="12">
        <v>0</v>
      </c>
      <c r="W346" s="12">
        <v>3</v>
      </c>
      <c r="X346" s="29">
        <v>7</v>
      </c>
      <c r="Y346" s="12">
        <v>7</v>
      </c>
      <c r="Z346" s="12">
        <v>6</v>
      </c>
      <c r="AA346" s="29">
        <v>0</v>
      </c>
      <c r="AB346" s="12">
        <v>0</v>
      </c>
      <c r="AC346" s="12">
        <v>3</v>
      </c>
      <c r="AD346" s="162" t="s">
        <v>243</v>
      </c>
      <c r="AE346" s="13" t="s">
        <v>119</v>
      </c>
      <c r="AF346" s="12">
        <v>50</v>
      </c>
      <c r="AG346" s="12">
        <v>27</v>
      </c>
      <c r="AH346" s="12">
        <v>5</v>
      </c>
      <c r="AI346" s="12">
        <v>85</v>
      </c>
      <c r="AJ346" s="12">
        <v>6</v>
      </c>
      <c r="AK346" s="12">
        <v>7</v>
      </c>
      <c r="AL346" s="12">
        <v>3</v>
      </c>
      <c r="AM346" s="12">
        <v>3</v>
      </c>
      <c r="AN346" s="135"/>
      <c r="AO346" s="138" t="s">
        <v>243</v>
      </c>
      <c r="AP346" s="138" t="s">
        <v>4467</v>
      </c>
      <c r="AQ346" s="139">
        <v>60</v>
      </c>
    </row>
    <row r="347" spans="1:43">
      <c r="A347" s="162"/>
      <c r="B347" s="13" t="s">
        <v>120</v>
      </c>
      <c r="C347" s="12">
        <v>0</v>
      </c>
      <c r="D347" s="12">
        <v>0</v>
      </c>
      <c r="E347" s="12">
        <v>0</v>
      </c>
      <c r="F347" s="12">
        <v>0</v>
      </c>
      <c r="G347" s="12">
        <v>0</v>
      </c>
      <c r="H347" s="12">
        <v>0</v>
      </c>
      <c r="I347" s="12">
        <v>0</v>
      </c>
      <c r="J347" s="12">
        <v>0</v>
      </c>
      <c r="K347" s="29">
        <v>0</v>
      </c>
      <c r="L347" s="29">
        <v>0</v>
      </c>
      <c r="M347" s="12">
        <v>0</v>
      </c>
      <c r="N347" s="12">
        <v>0</v>
      </c>
      <c r="O347" s="12">
        <v>0</v>
      </c>
      <c r="P347" s="12">
        <v>0</v>
      </c>
      <c r="Q347" s="29">
        <v>0</v>
      </c>
      <c r="R347" s="162"/>
      <c r="S347" s="13" t="s">
        <v>120</v>
      </c>
      <c r="T347" s="29">
        <v>0</v>
      </c>
      <c r="U347" s="12">
        <v>0</v>
      </c>
      <c r="V347" s="12">
        <v>0</v>
      </c>
      <c r="W347" s="12">
        <v>0</v>
      </c>
      <c r="X347" s="29">
        <v>0</v>
      </c>
      <c r="Y347" s="12">
        <v>0</v>
      </c>
      <c r="Z347" s="12">
        <v>0</v>
      </c>
      <c r="AA347" s="29">
        <v>0</v>
      </c>
      <c r="AB347" s="12">
        <v>0</v>
      </c>
      <c r="AC347" s="12">
        <v>0</v>
      </c>
      <c r="AD347" s="162"/>
      <c r="AE347" s="13" t="s">
        <v>120</v>
      </c>
      <c r="AF347" s="12">
        <v>0</v>
      </c>
      <c r="AG347" s="12">
        <v>0</v>
      </c>
      <c r="AH347" s="12">
        <v>0</v>
      </c>
      <c r="AI347" s="12">
        <v>0</v>
      </c>
      <c r="AJ347" s="12">
        <v>0</v>
      </c>
      <c r="AK347" s="12">
        <v>0</v>
      </c>
      <c r="AL347" s="12">
        <v>0</v>
      </c>
      <c r="AM347" s="12">
        <v>0</v>
      </c>
      <c r="AN347" s="135"/>
      <c r="AO347" s="138" t="s">
        <v>243</v>
      </c>
      <c r="AP347" s="138" t="s">
        <v>4468</v>
      </c>
      <c r="AQ347" s="139">
        <v>0</v>
      </c>
    </row>
    <row r="348" spans="1:43">
      <c r="A348" s="162"/>
      <c r="B348" s="34" t="s">
        <v>102</v>
      </c>
      <c r="C348" s="35">
        <v>0</v>
      </c>
      <c r="D348" s="35">
        <v>0</v>
      </c>
      <c r="E348" s="35">
        <v>65</v>
      </c>
      <c r="F348" s="35">
        <v>27</v>
      </c>
      <c r="G348" s="35">
        <v>80</v>
      </c>
      <c r="H348" s="35">
        <v>32</v>
      </c>
      <c r="I348" s="35">
        <v>125</v>
      </c>
      <c r="J348" s="35">
        <v>68</v>
      </c>
      <c r="K348" s="35">
        <v>270</v>
      </c>
      <c r="L348" s="35">
        <v>127</v>
      </c>
      <c r="M348" s="35">
        <v>0</v>
      </c>
      <c r="N348" s="35">
        <v>2</v>
      </c>
      <c r="O348" s="35">
        <v>2</v>
      </c>
      <c r="P348" s="35">
        <v>3</v>
      </c>
      <c r="Q348" s="35">
        <v>7</v>
      </c>
      <c r="R348" s="162"/>
      <c r="S348" s="34" t="s">
        <v>102</v>
      </c>
      <c r="T348" s="35">
        <v>7</v>
      </c>
      <c r="U348" s="35">
        <v>6</v>
      </c>
      <c r="V348" s="35">
        <v>0</v>
      </c>
      <c r="W348" s="35">
        <v>3</v>
      </c>
      <c r="X348" s="35">
        <v>7</v>
      </c>
      <c r="Y348" s="35">
        <v>7</v>
      </c>
      <c r="Z348" s="35">
        <v>6</v>
      </c>
      <c r="AA348" s="35">
        <v>0</v>
      </c>
      <c r="AB348" s="35">
        <v>0</v>
      </c>
      <c r="AC348" s="35">
        <v>3</v>
      </c>
      <c r="AD348" s="162"/>
      <c r="AE348" s="34" t="s">
        <v>102</v>
      </c>
      <c r="AF348" s="35">
        <v>50</v>
      </c>
      <c r="AG348" s="35">
        <v>27</v>
      </c>
      <c r="AH348" s="35">
        <v>5</v>
      </c>
      <c r="AI348" s="35">
        <v>85</v>
      </c>
      <c r="AJ348" s="35">
        <v>6</v>
      </c>
      <c r="AK348" s="35">
        <v>7</v>
      </c>
      <c r="AL348" s="35">
        <v>3</v>
      </c>
      <c r="AM348" s="35">
        <v>3</v>
      </c>
      <c r="AN348" s="135"/>
      <c r="AO348" s="138" t="s">
        <v>243</v>
      </c>
      <c r="AP348" s="138" t="s">
        <v>4469</v>
      </c>
      <c r="AQ348" s="139">
        <v>60</v>
      </c>
    </row>
    <row r="349" spans="1:43">
      <c r="A349" s="162" t="s">
        <v>244</v>
      </c>
      <c r="B349" s="13" t="s">
        <v>119</v>
      </c>
      <c r="C349" s="12">
        <v>21</v>
      </c>
      <c r="D349" s="12">
        <v>14</v>
      </c>
      <c r="E349" s="12">
        <v>413</v>
      </c>
      <c r="F349" s="12">
        <v>223</v>
      </c>
      <c r="G349" s="12">
        <v>744</v>
      </c>
      <c r="H349" s="12">
        <v>411</v>
      </c>
      <c r="I349" s="12">
        <v>1073</v>
      </c>
      <c r="J349" s="12">
        <v>535</v>
      </c>
      <c r="K349" s="29">
        <v>2251</v>
      </c>
      <c r="L349" s="29">
        <v>1183</v>
      </c>
      <c r="M349" s="12">
        <v>4</v>
      </c>
      <c r="N349" s="12">
        <v>22</v>
      </c>
      <c r="O349" s="12">
        <v>29</v>
      </c>
      <c r="P349" s="12">
        <v>40</v>
      </c>
      <c r="Q349" s="29">
        <v>95</v>
      </c>
      <c r="R349" s="162" t="s">
        <v>244</v>
      </c>
      <c r="S349" s="13" t="s">
        <v>119</v>
      </c>
      <c r="T349" s="29">
        <v>67</v>
      </c>
      <c r="U349" s="12">
        <v>65</v>
      </c>
      <c r="V349" s="12">
        <v>11</v>
      </c>
      <c r="W349" s="12">
        <v>0</v>
      </c>
      <c r="X349" s="29">
        <v>73</v>
      </c>
      <c r="Y349" s="12">
        <v>68</v>
      </c>
      <c r="Z349" s="12">
        <v>21</v>
      </c>
      <c r="AA349" s="29">
        <v>31</v>
      </c>
      <c r="AB349" s="12">
        <v>19</v>
      </c>
      <c r="AC349" s="12">
        <v>35</v>
      </c>
      <c r="AD349" s="162" t="s">
        <v>244</v>
      </c>
      <c r="AE349" s="13" t="s">
        <v>119</v>
      </c>
      <c r="AF349" s="12">
        <v>372</v>
      </c>
      <c r="AG349" s="12">
        <v>183</v>
      </c>
      <c r="AH349" s="12">
        <v>898</v>
      </c>
      <c r="AI349" s="12">
        <v>78</v>
      </c>
      <c r="AJ349" s="12">
        <v>60</v>
      </c>
      <c r="AK349" s="12">
        <v>81</v>
      </c>
      <c r="AL349" s="12">
        <v>76</v>
      </c>
      <c r="AM349" s="12">
        <v>73</v>
      </c>
      <c r="AN349" s="135"/>
      <c r="AO349" s="138" t="s">
        <v>244</v>
      </c>
      <c r="AP349" s="138" t="s">
        <v>4470</v>
      </c>
      <c r="AQ349" s="139">
        <v>2168</v>
      </c>
    </row>
    <row r="350" spans="1:43">
      <c r="A350" s="162"/>
      <c r="B350" s="13" t="s">
        <v>120</v>
      </c>
      <c r="C350" s="12">
        <v>49</v>
      </c>
      <c r="D350" s="12">
        <v>28</v>
      </c>
      <c r="E350" s="12">
        <v>393</v>
      </c>
      <c r="F350" s="12">
        <v>193</v>
      </c>
      <c r="G350" s="12">
        <v>462</v>
      </c>
      <c r="H350" s="12">
        <v>241</v>
      </c>
      <c r="I350" s="12">
        <v>502</v>
      </c>
      <c r="J350" s="12">
        <v>256</v>
      </c>
      <c r="K350" s="29">
        <v>1406</v>
      </c>
      <c r="L350" s="29">
        <v>718</v>
      </c>
      <c r="M350" s="12">
        <v>2</v>
      </c>
      <c r="N350" s="12">
        <v>13</v>
      </c>
      <c r="O350" s="12">
        <v>15</v>
      </c>
      <c r="P350" s="12">
        <v>16</v>
      </c>
      <c r="Q350" s="29">
        <v>46</v>
      </c>
      <c r="R350" s="162"/>
      <c r="S350" s="13" t="s">
        <v>120</v>
      </c>
      <c r="T350" s="29">
        <v>43</v>
      </c>
      <c r="U350" s="12">
        <v>43</v>
      </c>
      <c r="V350" s="12">
        <v>13</v>
      </c>
      <c r="W350" s="12">
        <v>0</v>
      </c>
      <c r="X350" s="29">
        <v>42</v>
      </c>
      <c r="Y350" s="12">
        <v>40</v>
      </c>
      <c r="Z350" s="12">
        <v>13</v>
      </c>
      <c r="AA350" s="29">
        <v>13</v>
      </c>
      <c r="AB350" s="12">
        <v>11</v>
      </c>
      <c r="AC350" s="12">
        <v>12</v>
      </c>
      <c r="AD350" s="162"/>
      <c r="AE350" s="13" t="s">
        <v>120</v>
      </c>
      <c r="AF350" s="12">
        <v>474</v>
      </c>
      <c r="AG350" s="12">
        <v>162</v>
      </c>
      <c r="AH350" s="12">
        <v>481</v>
      </c>
      <c r="AI350" s="12">
        <v>117</v>
      </c>
      <c r="AJ350" s="12">
        <v>39</v>
      </c>
      <c r="AK350" s="12">
        <v>44</v>
      </c>
      <c r="AL350" s="12">
        <v>44</v>
      </c>
      <c r="AM350" s="12">
        <v>42</v>
      </c>
      <c r="AN350" s="135"/>
      <c r="AO350" s="138" t="s">
        <v>244</v>
      </c>
      <c r="AP350" s="138" t="s">
        <v>4471</v>
      </c>
      <c r="AQ350" s="139">
        <v>1436</v>
      </c>
    </row>
    <row r="351" spans="1:43">
      <c r="A351" s="162"/>
      <c r="B351" s="34" t="s">
        <v>102</v>
      </c>
      <c r="C351" s="35">
        <v>70</v>
      </c>
      <c r="D351" s="35">
        <v>42</v>
      </c>
      <c r="E351" s="35">
        <v>806</v>
      </c>
      <c r="F351" s="35">
        <v>416</v>
      </c>
      <c r="G351" s="35">
        <v>1206</v>
      </c>
      <c r="H351" s="35">
        <v>652</v>
      </c>
      <c r="I351" s="35">
        <v>1575</v>
      </c>
      <c r="J351" s="35">
        <v>791</v>
      </c>
      <c r="K351" s="35">
        <v>3657</v>
      </c>
      <c r="L351" s="35">
        <v>1901</v>
      </c>
      <c r="M351" s="35">
        <v>6</v>
      </c>
      <c r="N351" s="35">
        <v>35</v>
      </c>
      <c r="O351" s="35">
        <v>44</v>
      </c>
      <c r="P351" s="35">
        <v>56</v>
      </c>
      <c r="Q351" s="35">
        <v>141</v>
      </c>
      <c r="R351" s="162"/>
      <c r="S351" s="34" t="s">
        <v>102</v>
      </c>
      <c r="T351" s="35">
        <v>110</v>
      </c>
      <c r="U351" s="35">
        <v>108</v>
      </c>
      <c r="V351" s="35">
        <v>24</v>
      </c>
      <c r="W351" s="35">
        <v>0</v>
      </c>
      <c r="X351" s="35">
        <v>115</v>
      </c>
      <c r="Y351" s="35">
        <v>108</v>
      </c>
      <c r="Z351" s="35">
        <v>34</v>
      </c>
      <c r="AA351" s="35">
        <v>44</v>
      </c>
      <c r="AB351" s="35">
        <v>30</v>
      </c>
      <c r="AC351" s="35">
        <v>47</v>
      </c>
      <c r="AD351" s="162"/>
      <c r="AE351" s="34" t="s">
        <v>102</v>
      </c>
      <c r="AF351" s="35">
        <v>846</v>
      </c>
      <c r="AG351" s="35">
        <v>345</v>
      </c>
      <c r="AH351" s="35">
        <v>1379</v>
      </c>
      <c r="AI351" s="35">
        <v>195</v>
      </c>
      <c r="AJ351" s="35">
        <v>99</v>
      </c>
      <c r="AK351" s="35">
        <v>125</v>
      </c>
      <c r="AL351" s="35">
        <v>120</v>
      </c>
      <c r="AM351" s="35">
        <v>115</v>
      </c>
      <c r="AN351" s="135"/>
      <c r="AO351" s="138" t="s">
        <v>244</v>
      </c>
      <c r="AP351" s="138" t="s">
        <v>4472</v>
      </c>
      <c r="AQ351" s="139">
        <v>3604</v>
      </c>
    </row>
    <row r="352" spans="1:43">
      <c r="A352" s="162" t="s">
        <v>245</v>
      </c>
      <c r="B352" s="13" t="s">
        <v>119</v>
      </c>
      <c r="C352" s="12">
        <v>0</v>
      </c>
      <c r="D352" s="12">
        <v>0</v>
      </c>
      <c r="E352" s="12">
        <v>81</v>
      </c>
      <c r="F352" s="12">
        <v>49</v>
      </c>
      <c r="G352" s="12">
        <v>72</v>
      </c>
      <c r="H352" s="12">
        <v>45</v>
      </c>
      <c r="I352" s="12">
        <v>87</v>
      </c>
      <c r="J352" s="12">
        <v>57</v>
      </c>
      <c r="K352" s="29">
        <v>240</v>
      </c>
      <c r="L352" s="29">
        <v>151</v>
      </c>
      <c r="M352" s="12">
        <v>0</v>
      </c>
      <c r="N352" s="12">
        <v>2</v>
      </c>
      <c r="O352" s="12">
        <v>2</v>
      </c>
      <c r="P352" s="12">
        <v>3</v>
      </c>
      <c r="Q352" s="29">
        <v>7</v>
      </c>
      <c r="R352" s="162" t="s">
        <v>245</v>
      </c>
      <c r="S352" s="13" t="s">
        <v>119</v>
      </c>
      <c r="T352" s="29">
        <v>5</v>
      </c>
      <c r="U352" s="12">
        <v>5</v>
      </c>
      <c r="V352" s="12">
        <v>3</v>
      </c>
      <c r="W352" s="12">
        <v>0</v>
      </c>
      <c r="X352" s="29">
        <v>5</v>
      </c>
      <c r="Y352" s="12">
        <v>5</v>
      </c>
      <c r="Z352" s="12">
        <v>3</v>
      </c>
      <c r="AA352" s="29">
        <v>1</v>
      </c>
      <c r="AB352" s="12">
        <v>1</v>
      </c>
      <c r="AC352" s="12">
        <v>3</v>
      </c>
      <c r="AD352" s="162" t="s">
        <v>245</v>
      </c>
      <c r="AE352" s="13" t="s">
        <v>119</v>
      </c>
      <c r="AF352" s="12">
        <v>0</v>
      </c>
      <c r="AG352" s="12">
        <v>0</v>
      </c>
      <c r="AH352" s="12">
        <v>78</v>
      </c>
      <c r="AI352" s="12">
        <v>0</v>
      </c>
      <c r="AJ352" s="12">
        <v>4</v>
      </c>
      <c r="AK352" s="12">
        <v>7</v>
      </c>
      <c r="AL352" s="12">
        <v>6</v>
      </c>
      <c r="AM352" s="12">
        <v>6</v>
      </c>
      <c r="AN352" s="135"/>
      <c r="AO352" s="138" t="s">
        <v>245</v>
      </c>
      <c r="AP352" s="138" t="s">
        <v>4473</v>
      </c>
      <c r="AQ352" s="139">
        <v>156</v>
      </c>
    </row>
    <row r="353" spans="1:43">
      <c r="A353" s="162"/>
      <c r="B353" s="13" t="s">
        <v>120</v>
      </c>
      <c r="C353" s="12">
        <v>0</v>
      </c>
      <c r="D353" s="12">
        <v>0</v>
      </c>
      <c r="E353" s="12">
        <v>0</v>
      </c>
      <c r="F353" s="12">
        <v>0</v>
      </c>
      <c r="G353" s="12">
        <v>0</v>
      </c>
      <c r="H353" s="12">
        <v>0</v>
      </c>
      <c r="I353" s="12">
        <v>0</v>
      </c>
      <c r="J353" s="12">
        <v>0</v>
      </c>
      <c r="K353" s="29">
        <v>0</v>
      </c>
      <c r="L353" s="29">
        <v>0</v>
      </c>
      <c r="M353" s="12">
        <v>0</v>
      </c>
      <c r="N353" s="12">
        <v>0</v>
      </c>
      <c r="O353" s="12">
        <v>0</v>
      </c>
      <c r="P353" s="12">
        <v>0</v>
      </c>
      <c r="Q353" s="29">
        <v>0</v>
      </c>
      <c r="R353" s="162"/>
      <c r="S353" s="13" t="s">
        <v>120</v>
      </c>
      <c r="T353" s="29">
        <v>0</v>
      </c>
      <c r="U353" s="12">
        <v>0</v>
      </c>
      <c r="V353" s="12">
        <v>0</v>
      </c>
      <c r="W353" s="12">
        <v>0</v>
      </c>
      <c r="X353" s="29">
        <v>0</v>
      </c>
      <c r="Y353" s="12">
        <v>0</v>
      </c>
      <c r="Z353" s="12">
        <v>0</v>
      </c>
      <c r="AA353" s="29">
        <v>0</v>
      </c>
      <c r="AB353" s="12">
        <v>0</v>
      </c>
      <c r="AC353" s="12">
        <v>0</v>
      </c>
      <c r="AD353" s="162"/>
      <c r="AE353" s="13" t="s">
        <v>120</v>
      </c>
      <c r="AF353" s="12">
        <v>0</v>
      </c>
      <c r="AG353" s="12">
        <v>0</v>
      </c>
      <c r="AH353" s="12">
        <v>0</v>
      </c>
      <c r="AI353" s="12">
        <v>0</v>
      </c>
      <c r="AJ353" s="12">
        <v>0</v>
      </c>
      <c r="AK353" s="12">
        <v>0</v>
      </c>
      <c r="AL353" s="12">
        <v>0</v>
      </c>
      <c r="AM353" s="12">
        <v>0</v>
      </c>
      <c r="AN353" s="135"/>
      <c r="AO353" s="138" t="s">
        <v>245</v>
      </c>
      <c r="AP353" s="138" t="s">
        <v>4474</v>
      </c>
      <c r="AQ353" s="139">
        <v>0</v>
      </c>
    </row>
    <row r="354" spans="1:43">
      <c r="A354" s="162"/>
      <c r="B354" s="34" t="s">
        <v>102</v>
      </c>
      <c r="C354" s="35">
        <v>0</v>
      </c>
      <c r="D354" s="35">
        <v>0</v>
      </c>
      <c r="E354" s="35">
        <v>81</v>
      </c>
      <c r="F354" s="35">
        <v>49</v>
      </c>
      <c r="G354" s="35">
        <v>72</v>
      </c>
      <c r="H354" s="35">
        <v>45</v>
      </c>
      <c r="I354" s="35">
        <v>87</v>
      </c>
      <c r="J354" s="35">
        <v>57</v>
      </c>
      <c r="K354" s="35">
        <v>240</v>
      </c>
      <c r="L354" s="35">
        <v>151</v>
      </c>
      <c r="M354" s="35">
        <v>0</v>
      </c>
      <c r="N354" s="35">
        <v>2</v>
      </c>
      <c r="O354" s="35">
        <v>2</v>
      </c>
      <c r="P354" s="35">
        <v>3</v>
      </c>
      <c r="Q354" s="35">
        <v>7</v>
      </c>
      <c r="R354" s="162"/>
      <c r="S354" s="34" t="s">
        <v>102</v>
      </c>
      <c r="T354" s="35">
        <v>5</v>
      </c>
      <c r="U354" s="35">
        <v>5</v>
      </c>
      <c r="V354" s="35">
        <v>3</v>
      </c>
      <c r="W354" s="35">
        <v>0</v>
      </c>
      <c r="X354" s="35">
        <v>5</v>
      </c>
      <c r="Y354" s="35">
        <v>5</v>
      </c>
      <c r="Z354" s="35">
        <v>3</v>
      </c>
      <c r="AA354" s="35">
        <v>1</v>
      </c>
      <c r="AB354" s="35">
        <v>1</v>
      </c>
      <c r="AC354" s="35">
        <v>3</v>
      </c>
      <c r="AD354" s="162"/>
      <c r="AE354" s="34" t="s">
        <v>102</v>
      </c>
      <c r="AF354" s="35">
        <v>0</v>
      </c>
      <c r="AG354" s="35">
        <v>0</v>
      </c>
      <c r="AH354" s="35">
        <v>78</v>
      </c>
      <c r="AI354" s="35">
        <v>0</v>
      </c>
      <c r="AJ354" s="35">
        <v>4</v>
      </c>
      <c r="AK354" s="35">
        <v>7</v>
      </c>
      <c r="AL354" s="35">
        <v>6</v>
      </c>
      <c r="AM354" s="35">
        <v>6</v>
      </c>
      <c r="AN354" s="135"/>
      <c r="AO354" s="138" t="s">
        <v>245</v>
      </c>
      <c r="AP354" s="138" t="s">
        <v>4475</v>
      </c>
      <c r="AQ354" s="139">
        <v>156</v>
      </c>
    </row>
    <row r="355" spans="1:43">
      <c r="A355" s="11" t="s">
        <v>139</v>
      </c>
      <c r="B355" s="13"/>
      <c r="C355" s="30"/>
      <c r="D355" s="17"/>
      <c r="E355" s="30"/>
      <c r="F355" s="30"/>
      <c r="G355" s="30"/>
      <c r="H355" s="30"/>
      <c r="I355" s="30"/>
      <c r="J355" s="30"/>
      <c r="K355" s="11"/>
      <c r="L355" s="11"/>
      <c r="M355" s="13"/>
      <c r="N355" s="13"/>
      <c r="O355" s="30"/>
      <c r="P355" s="30"/>
      <c r="Q355" s="11"/>
      <c r="R355" s="11" t="s">
        <v>139</v>
      </c>
      <c r="S355" s="33"/>
      <c r="T355" s="33"/>
      <c r="U355" s="33"/>
      <c r="V355" s="27"/>
      <c r="W355" s="23"/>
      <c r="X355" s="26"/>
      <c r="Y355" s="23"/>
      <c r="Z355" s="23"/>
      <c r="AA355" s="26"/>
      <c r="AB355" s="23"/>
      <c r="AC355" s="26"/>
      <c r="AD355" s="11" t="s">
        <v>139</v>
      </c>
      <c r="AE355" s="13"/>
      <c r="AF355" s="30"/>
      <c r="AG355" s="17"/>
      <c r="AH355" s="30"/>
      <c r="AI355" s="30"/>
      <c r="AJ355" s="30"/>
      <c r="AK355" s="30"/>
      <c r="AL355" s="30"/>
      <c r="AM355" s="30"/>
      <c r="AN355" s="135"/>
      <c r="AO355" s="138" t="s">
        <v>139</v>
      </c>
      <c r="AP355" s="138" t="s">
        <v>139</v>
      </c>
      <c r="AQ355" s="139">
        <v>0</v>
      </c>
    </row>
    <row r="356" spans="1:43">
      <c r="A356" s="162" t="s">
        <v>246</v>
      </c>
      <c r="B356" s="13" t="s">
        <v>119</v>
      </c>
      <c r="C356" s="12">
        <v>0</v>
      </c>
      <c r="D356" s="12">
        <v>0</v>
      </c>
      <c r="E356" s="12">
        <v>424</v>
      </c>
      <c r="F356" s="12">
        <v>198</v>
      </c>
      <c r="G356" s="12">
        <v>626</v>
      </c>
      <c r="H356" s="12">
        <v>320</v>
      </c>
      <c r="I356" s="12">
        <v>1097</v>
      </c>
      <c r="J356" s="12">
        <v>564</v>
      </c>
      <c r="K356" s="29">
        <v>2147</v>
      </c>
      <c r="L356" s="29">
        <v>1082</v>
      </c>
      <c r="M356" s="12">
        <v>0</v>
      </c>
      <c r="N356" s="12">
        <v>20</v>
      </c>
      <c r="O356" s="12">
        <v>18</v>
      </c>
      <c r="P356" s="12">
        <v>32</v>
      </c>
      <c r="Q356" s="29">
        <v>70</v>
      </c>
      <c r="R356" s="162" t="s">
        <v>246</v>
      </c>
      <c r="S356" s="13" t="s">
        <v>119</v>
      </c>
      <c r="T356" s="29">
        <v>61</v>
      </c>
      <c r="U356" s="12">
        <v>57</v>
      </c>
      <c r="V356" s="12">
        <v>5</v>
      </c>
      <c r="W356" s="12">
        <v>0</v>
      </c>
      <c r="X356" s="29">
        <v>68</v>
      </c>
      <c r="Y356" s="12">
        <v>65</v>
      </c>
      <c r="Z356" s="12">
        <v>39</v>
      </c>
      <c r="AA356" s="29">
        <v>26</v>
      </c>
      <c r="AB356" s="12">
        <v>17</v>
      </c>
      <c r="AC356" s="12">
        <v>34</v>
      </c>
      <c r="AD356" s="162" t="s">
        <v>246</v>
      </c>
      <c r="AE356" s="13" t="s">
        <v>119</v>
      </c>
      <c r="AF356" s="12">
        <v>1125</v>
      </c>
      <c r="AG356" s="12">
        <v>335</v>
      </c>
      <c r="AH356" s="12">
        <v>451</v>
      </c>
      <c r="AI356" s="12">
        <v>156</v>
      </c>
      <c r="AJ356" s="12">
        <v>49</v>
      </c>
      <c r="AK356" s="12">
        <v>65</v>
      </c>
      <c r="AL356" s="12">
        <v>63</v>
      </c>
      <c r="AM356" s="12">
        <v>59</v>
      </c>
      <c r="AN356" s="135"/>
      <c r="AO356" s="138" t="s">
        <v>246</v>
      </c>
      <c r="AP356" s="138" t="s">
        <v>4476</v>
      </c>
      <c r="AQ356" s="139">
        <v>2027</v>
      </c>
    </row>
    <row r="357" spans="1:43">
      <c r="A357" s="162"/>
      <c r="B357" s="13" t="s">
        <v>120</v>
      </c>
      <c r="C357" s="12">
        <v>6</v>
      </c>
      <c r="D357" s="12">
        <v>2</v>
      </c>
      <c r="E357" s="12">
        <v>109</v>
      </c>
      <c r="F357" s="12">
        <v>59</v>
      </c>
      <c r="G357" s="12">
        <v>205</v>
      </c>
      <c r="H357" s="12">
        <v>92</v>
      </c>
      <c r="I357" s="12">
        <v>52</v>
      </c>
      <c r="J357" s="12">
        <v>24</v>
      </c>
      <c r="K357" s="29">
        <v>372</v>
      </c>
      <c r="L357" s="29">
        <v>177</v>
      </c>
      <c r="M357" s="12">
        <v>1</v>
      </c>
      <c r="N357" s="12">
        <v>7</v>
      </c>
      <c r="O357" s="12">
        <v>8</v>
      </c>
      <c r="P357" s="12">
        <v>5</v>
      </c>
      <c r="Q357" s="29">
        <v>21</v>
      </c>
      <c r="R357" s="162"/>
      <c r="S357" s="13" t="s">
        <v>120</v>
      </c>
      <c r="T357" s="29">
        <v>15</v>
      </c>
      <c r="U357" s="12">
        <v>14</v>
      </c>
      <c r="V357" s="12">
        <v>9</v>
      </c>
      <c r="W357" s="12">
        <v>0</v>
      </c>
      <c r="X357" s="29">
        <v>16</v>
      </c>
      <c r="Y357" s="12">
        <v>15</v>
      </c>
      <c r="Z357" s="12">
        <v>11</v>
      </c>
      <c r="AA357" s="29">
        <v>5</v>
      </c>
      <c r="AB357" s="12">
        <v>2</v>
      </c>
      <c r="AC357" s="12">
        <v>10</v>
      </c>
      <c r="AD357" s="162"/>
      <c r="AE357" s="13" t="s">
        <v>120</v>
      </c>
      <c r="AF357" s="12">
        <v>250</v>
      </c>
      <c r="AG357" s="12">
        <v>89</v>
      </c>
      <c r="AH357" s="12">
        <v>43</v>
      </c>
      <c r="AI357" s="12">
        <v>25</v>
      </c>
      <c r="AJ357" s="12">
        <v>8</v>
      </c>
      <c r="AK357" s="12">
        <v>16</v>
      </c>
      <c r="AL357" s="12">
        <v>13</v>
      </c>
      <c r="AM357" s="12">
        <v>12</v>
      </c>
      <c r="AN357" s="135"/>
      <c r="AO357" s="138" t="s">
        <v>246</v>
      </c>
      <c r="AP357" s="138" t="s">
        <v>4477</v>
      </c>
      <c r="AQ357" s="139">
        <v>336</v>
      </c>
    </row>
    <row r="358" spans="1:43">
      <c r="A358" s="162"/>
      <c r="B358" s="34" t="s">
        <v>102</v>
      </c>
      <c r="C358" s="35">
        <v>6</v>
      </c>
      <c r="D358" s="35">
        <v>2</v>
      </c>
      <c r="E358" s="35">
        <v>533</v>
      </c>
      <c r="F358" s="35">
        <v>257</v>
      </c>
      <c r="G358" s="35">
        <v>831</v>
      </c>
      <c r="H358" s="35">
        <v>412</v>
      </c>
      <c r="I358" s="35">
        <v>1149</v>
      </c>
      <c r="J358" s="35">
        <v>588</v>
      </c>
      <c r="K358" s="35">
        <v>2519</v>
      </c>
      <c r="L358" s="35">
        <v>1259</v>
      </c>
      <c r="M358" s="35">
        <v>1</v>
      </c>
      <c r="N358" s="35">
        <v>27</v>
      </c>
      <c r="O358" s="35">
        <v>26</v>
      </c>
      <c r="P358" s="35">
        <v>37</v>
      </c>
      <c r="Q358" s="35">
        <v>91</v>
      </c>
      <c r="R358" s="162"/>
      <c r="S358" s="34" t="s">
        <v>102</v>
      </c>
      <c r="T358" s="35">
        <v>76</v>
      </c>
      <c r="U358" s="35">
        <v>71</v>
      </c>
      <c r="V358" s="35">
        <v>14</v>
      </c>
      <c r="W358" s="35">
        <v>0</v>
      </c>
      <c r="X358" s="35">
        <v>84</v>
      </c>
      <c r="Y358" s="35">
        <v>80</v>
      </c>
      <c r="Z358" s="35">
        <v>50</v>
      </c>
      <c r="AA358" s="35">
        <v>31</v>
      </c>
      <c r="AB358" s="35">
        <v>19</v>
      </c>
      <c r="AC358" s="35">
        <v>44</v>
      </c>
      <c r="AD358" s="162"/>
      <c r="AE358" s="34" t="s">
        <v>102</v>
      </c>
      <c r="AF358" s="35">
        <v>1375</v>
      </c>
      <c r="AG358" s="35">
        <v>424</v>
      </c>
      <c r="AH358" s="35">
        <v>494</v>
      </c>
      <c r="AI358" s="35">
        <v>181</v>
      </c>
      <c r="AJ358" s="35">
        <v>57</v>
      </c>
      <c r="AK358" s="35">
        <v>81</v>
      </c>
      <c r="AL358" s="35">
        <v>76</v>
      </c>
      <c r="AM358" s="35">
        <v>71</v>
      </c>
      <c r="AN358" s="135"/>
      <c r="AO358" s="138" t="s">
        <v>246</v>
      </c>
      <c r="AP358" s="138" t="s">
        <v>4478</v>
      </c>
      <c r="AQ358" s="139">
        <v>2363</v>
      </c>
    </row>
    <row r="359" spans="1:43">
      <c r="A359" s="162" t="s">
        <v>247</v>
      </c>
      <c r="B359" s="13" t="s">
        <v>119</v>
      </c>
      <c r="C359" s="12">
        <v>0</v>
      </c>
      <c r="D359" s="12">
        <v>0</v>
      </c>
      <c r="E359" s="12">
        <v>85</v>
      </c>
      <c r="F359" s="12">
        <v>44</v>
      </c>
      <c r="G359" s="12">
        <v>441</v>
      </c>
      <c r="H359" s="12">
        <v>218</v>
      </c>
      <c r="I359" s="12">
        <v>731</v>
      </c>
      <c r="J359" s="12">
        <v>365</v>
      </c>
      <c r="K359" s="29">
        <v>1257</v>
      </c>
      <c r="L359" s="29">
        <v>627</v>
      </c>
      <c r="M359" s="12">
        <v>0</v>
      </c>
      <c r="N359" s="12">
        <v>9</v>
      </c>
      <c r="O359" s="12">
        <v>20</v>
      </c>
      <c r="P359" s="12">
        <v>26</v>
      </c>
      <c r="Q359" s="29">
        <v>55</v>
      </c>
      <c r="R359" s="162" t="s">
        <v>247</v>
      </c>
      <c r="S359" s="13" t="s">
        <v>119</v>
      </c>
      <c r="T359" s="29">
        <v>46</v>
      </c>
      <c r="U359" s="12">
        <v>45</v>
      </c>
      <c r="V359" s="12">
        <v>15</v>
      </c>
      <c r="W359" s="12">
        <v>1</v>
      </c>
      <c r="X359" s="29">
        <v>44</v>
      </c>
      <c r="Y359" s="12">
        <v>37</v>
      </c>
      <c r="Z359" s="12">
        <v>23</v>
      </c>
      <c r="AA359" s="29">
        <v>28</v>
      </c>
      <c r="AB359" s="12">
        <v>18</v>
      </c>
      <c r="AC359" s="12">
        <v>26</v>
      </c>
      <c r="AD359" s="162" t="s">
        <v>247</v>
      </c>
      <c r="AE359" s="13" t="s">
        <v>119</v>
      </c>
      <c r="AF359" s="12">
        <v>633</v>
      </c>
      <c r="AG359" s="12">
        <v>238</v>
      </c>
      <c r="AH359" s="12">
        <v>312</v>
      </c>
      <c r="AI359" s="12">
        <v>55</v>
      </c>
      <c r="AJ359" s="12">
        <v>45</v>
      </c>
      <c r="AK359" s="12">
        <v>50</v>
      </c>
      <c r="AL359" s="12">
        <v>43</v>
      </c>
      <c r="AM359" s="12">
        <v>42</v>
      </c>
      <c r="AN359" s="135"/>
      <c r="AO359" s="138" t="s">
        <v>247</v>
      </c>
      <c r="AP359" s="138" t="s">
        <v>4479</v>
      </c>
      <c r="AQ359" s="139">
        <v>1257</v>
      </c>
    </row>
    <row r="360" spans="1:43">
      <c r="A360" s="162"/>
      <c r="B360" s="13" t="s">
        <v>120</v>
      </c>
      <c r="C360" s="12">
        <v>12</v>
      </c>
      <c r="D360" s="12">
        <v>6</v>
      </c>
      <c r="E360" s="12">
        <v>97</v>
      </c>
      <c r="F360" s="12">
        <v>52</v>
      </c>
      <c r="G360" s="12">
        <v>186</v>
      </c>
      <c r="H360" s="12">
        <v>82</v>
      </c>
      <c r="I360" s="12">
        <v>199</v>
      </c>
      <c r="J360" s="12">
        <v>96</v>
      </c>
      <c r="K360" s="29">
        <v>494</v>
      </c>
      <c r="L360" s="29">
        <v>236</v>
      </c>
      <c r="M360" s="12">
        <v>3</v>
      </c>
      <c r="N360" s="12">
        <v>7</v>
      </c>
      <c r="O360" s="12">
        <v>9</v>
      </c>
      <c r="P360" s="12">
        <v>9</v>
      </c>
      <c r="Q360" s="29">
        <v>28</v>
      </c>
      <c r="R360" s="162"/>
      <c r="S360" s="13" t="s">
        <v>120</v>
      </c>
      <c r="T360" s="29">
        <v>22</v>
      </c>
      <c r="U360" s="12">
        <v>20</v>
      </c>
      <c r="V360" s="12">
        <v>17</v>
      </c>
      <c r="W360" s="12">
        <v>1</v>
      </c>
      <c r="X360" s="29">
        <v>20</v>
      </c>
      <c r="Y360" s="12">
        <v>18</v>
      </c>
      <c r="Z360" s="12">
        <v>11</v>
      </c>
      <c r="AA360" s="29">
        <v>6</v>
      </c>
      <c r="AB360" s="12">
        <v>5</v>
      </c>
      <c r="AC360" s="12">
        <v>10</v>
      </c>
      <c r="AD360" s="162"/>
      <c r="AE360" s="13" t="s">
        <v>120</v>
      </c>
      <c r="AF360" s="12">
        <v>378</v>
      </c>
      <c r="AG360" s="12">
        <v>118</v>
      </c>
      <c r="AH360" s="12">
        <v>58</v>
      </c>
      <c r="AI360" s="12">
        <v>36</v>
      </c>
      <c r="AJ360" s="12">
        <v>28</v>
      </c>
      <c r="AK360" s="12">
        <v>24</v>
      </c>
      <c r="AL360" s="12">
        <v>21</v>
      </c>
      <c r="AM360" s="12">
        <v>20</v>
      </c>
      <c r="AN360" s="135"/>
      <c r="AO360" s="138" t="s">
        <v>247</v>
      </c>
      <c r="AP360" s="138" t="s">
        <v>4480</v>
      </c>
      <c r="AQ360" s="139">
        <v>494</v>
      </c>
    </row>
    <row r="361" spans="1:43" ht="14.45" customHeight="1">
      <c r="A361" s="162"/>
      <c r="B361" s="34" t="s">
        <v>102</v>
      </c>
      <c r="C361" s="35">
        <v>12</v>
      </c>
      <c r="D361" s="35">
        <v>6</v>
      </c>
      <c r="E361" s="35">
        <v>182</v>
      </c>
      <c r="F361" s="35">
        <v>96</v>
      </c>
      <c r="G361" s="35">
        <v>627</v>
      </c>
      <c r="H361" s="35">
        <v>300</v>
      </c>
      <c r="I361" s="35">
        <v>930</v>
      </c>
      <c r="J361" s="35">
        <v>461</v>
      </c>
      <c r="K361" s="35">
        <v>1751</v>
      </c>
      <c r="L361" s="35">
        <v>863</v>
      </c>
      <c r="M361" s="35">
        <v>3</v>
      </c>
      <c r="N361" s="35">
        <v>16</v>
      </c>
      <c r="O361" s="35">
        <v>29</v>
      </c>
      <c r="P361" s="35">
        <v>35</v>
      </c>
      <c r="Q361" s="35">
        <v>83</v>
      </c>
      <c r="R361" s="162"/>
      <c r="S361" s="34" t="s">
        <v>102</v>
      </c>
      <c r="T361" s="35">
        <v>68</v>
      </c>
      <c r="U361" s="35">
        <v>65</v>
      </c>
      <c r="V361" s="35">
        <v>32</v>
      </c>
      <c r="W361" s="35">
        <v>2</v>
      </c>
      <c r="X361" s="35">
        <v>64</v>
      </c>
      <c r="Y361" s="35">
        <v>55</v>
      </c>
      <c r="Z361" s="35">
        <v>34</v>
      </c>
      <c r="AA361" s="35">
        <v>34</v>
      </c>
      <c r="AB361" s="35">
        <v>23</v>
      </c>
      <c r="AC361" s="35">
        <v>36</v>
      </c>
      <c r="AD361" s="162"/>
      <c r="AE361" s="34" t="s">
        <v>102</v>
      </c>
      <c r="AF361" s="35">
        <v>1011</v>
      </c>
      <c r="AG361" s="35">
        <v>356</v>
      </c>
      <c r="AH361" s="35">
        <v>370</v>
      </c>
      <c r="AI361" s="35">
        <v>91</v>
      </c>
      <c r="AJ361" s="35">
        <v>73</v>
      </c>
      <c r="AK361" s="35">
        <v>74</v>
      </c>
      <c r="AL361" s="35">
        <v>64</v>
      </c>
      <c r="AM361" s="35">
        <v>62</v>
      </c>
      <c r="AN361" s="135"/>
      <c r="AO361" s="138" t="s">
        <v>247</v>
      </c>
      <c r="AP361" s="138" t="s">
        <v>4481</v>
      </c>
      <c r="AQ361" s="139">
        <v>1751</v>
      </c>
    </row>
    <row r="362" spans="1:43" ht="14.45" customHeight="1">
      <c r="A362" s="162" t="s">
        <v>248</v>
      </c>
      <c r="B362" s="13" t="s">
        <v>119</v>
      </c>
      <c r="C362" s="12">
        <v>6</v>
      </c>
      <c r="D362" s="12">
        <v>3</v>
      </c>
      <c r="E362" s="12">
        <v>47</v>
      </c>
      <c r="F362" s="12">
        <v>30</v>
      </c>
      <c r="G362" s="12">
        <v>172</v>
      </c>
      <c r="H362" s="12">
        <v>102</v>
      </c>
      <c r="I362" s="12">
        <v>240</v>
      </c>
      <c r="J362" s="12">
        <v>124</v>
      </c>
      <c r="K362" s="29">
        <v>465</v>
      </c>
      <c r="L362" s="29">
        <v>259</v>
      </c>
      <c r="M362" s="12">
        <v>1</v>
      </c>
      <c r="N362" s="12">
        <v>5</v>
      </c>
      <c r="O362" s="12">
        <v>9</v>
      </c>
      <c r="P362" s="12">
        <v>12</v>
      </c>
      <c r="Q362" s="29">
        <v>27</v>
      </c>
      <c r="R362" s="162" t="s">
        <v>248</v>
      </c>
      <c r="S362" s="13" t="s">
        <v>119</v>
      </c>
      <c r="T362" s="29">
        <v>17</v>
      </c>
      <c r="U362" s="12">
        <v>16</v>
      </c>
      <c r="V362" s="12">
        <v>3</v>
      </c>
      <c r="W362" s="12">
        <v>2</v>
      </c>
      <c r="X362" s="29">
        <v>21</v>
      </c>
      <c r="Y362" s="12">
        <v>19</v>
      </c>
      <c r="Z362" s="12">
        <v>15</v>
      </c>
      <c r="AA362" s="29">
        <v>11</v>
      </c>
      <c r="AB362" s="12">
        <v>5</v>
      </c>
      <c r="AC362" s="12">
        <v>13</v>
      </c>
      <c r="AD362" s="162" t="s">
        <v>248</v>
      </c>
      <c r="AE362" s="13" t="s">
        <v>119</v>
      </c>
      <c r="AF362" s="12">
        <v>108</v>
      </c>
      <c r="AG362" s="12">
        <v>16</v>
      </c>
      <c r="AH362" s="12">
        <v>115</v>
      </c>
      <c r="AI362" s="12">
        <v>28</v>
      </c>
      <c r="AJ362" s="12">
        <v>10</v>
      </c>
      <c r="AK362" s="12">
        <v>16</v>
      </c>
      <c r="AL362" s="12">
        <v>15</v>
      </c>
      <c r="AM362" s="12">
        <v>15</v>
      </c>
      <c r="AN362" s="135"/>
      <c r="AO362" s="138" t="s">
        <v>248</v>
      </c>
      <c r="AP362" s="138" t="s">
        <v>4482</v>
      </c>
      <c r="AQ362" s="139">
        <v>338</v>
      </c>
    </row>
    <row r="363" spans="1:43">
      <c r="A363" s="162"/>
      <c r="B363" s="13" t="s">
        <v>120</v>
      </c>
      <c r="C363" s="12">
        <v>0</v>
      </c>
      <c r="D363" s="12">
        <v>0</v>
      </c>
      <c r="E363" s="12">
        <v>38</v>
      </c>
      <c r="F363" s="12">
        <v>21</v>
      </c>
      <c r="G363" s="12">
        <v>168</v>
      </c>
      <c r="H363" s="12">
        <v>83</v>
      </c>
      <c r="I363" s="12">
        <v>235</v>
      </c>
      <c r="J363" s="12">
        <v>123</v>
      </c>
      <c r="K363" s="29">
        <v>441</v>
      </c>
      <c r="L363" s="29">
        <v>227</v>
      </c>
      <c r="M363" s="12">
        <v>0</v>
      </c>
      <c r="N363" s="12">
        <v>3</v>
      </c>
      <c r="O363" s="12">
        <v>5</v>
      </c>
      <c r="P363" s="12">
        <v>6</v>
      </c>
      <c r="Q363" s="29">
        <v>14</v>
      </c>
      <c r="R363" s="162"/>
      <c r="S363" s="13" t="s">
        <v>120</v>
      </c>
      <c r="T363" s="29">
        <v>10</v>
      </c>
      <c r="U363" s="12">
        <v>10</v>
      </c>
      <c r="V363" s="12">
        <v>5</v>
      </c>
      <c r="W363" s="12">
        <v>1</v>
      </c>
      <c r="X363" s="29">
        <v>14</v>
      </c>
      <c r="Y363" s="12">
        <v>13</v>
      </c>
      <c r="Z363" s="12">
        <v>7</v>
      </c>
      <c r="AA363" s="29">
        <v>8</v>
      </c>
      <c r="AB363" s="12">
        <v>6</v>
      </c>
      <c r="AC363" s="12">
        <v>4</v>
      </c>
      <c r="AD363" s="162"/>
      <c r="AE363" s="13" t="s">
        <v>120</v>
      </c>
      <c r="AF363" s="12">
        <v>114</v>
      </c>
      <c r="AG363" s="12">
        <v>0</v>
      </c>
      <c r="AH363" s="12">
        <v>99</v>
      </c>
      <c r="AI363" s="12">
        <v>12</v>
      </c>
      <c r="AJ363" s="12">
        <v>9</v>
      </c>
      <c r="AK363" s="12">
        <v>18</v>
      </c>
      <c r="AL363" s="12">
        <v>14</v>
      </c>
      <c r="AM363" s="12">
        <v>9</v>
      </c>
      <c r="AN363" s="135"/>
      <c r="AO363" s="138" t="s">
        <v>248</v>
      </c>
      <c r="AP363" s="138" t="s">
        <v>4483</v>
      </c>
      <c r="AQ363" s="139">
        <v>312</v>
      </c>
    </row>
    <row r="364" spans="1:43">
      <c r="A364" s="162"/>
      <c r="B364" s="34" t="s">
        <v>102</v>
      </c>
      <c r="C364" s="35">
        <v>6</v>
      </c>
      <c r="D364" s="35">
        <v>3</v>
      </c>
      <c r="E364" s="35">
        <v>85</v>
      </c>
      <c r="F364" s="35">
        <v>51</v>
      </c>
      <c r="G364" s="35">
        <v>340</v>
      </c>
      <c r="H364" s="35">
        <v>185</v>
      </c>
      <c r="I364" s="35">
        <v>475</v>
      </c>
      <c r="J364" s="35">
        <v>247</v>
      </c>
      <c r="K364" s="35">
        <v>906</v>
      </c>
      <c r="L364" s="35">
        <v>486</v>
      </c>
      <c r="M364" s="35">
        <v>1</v>
      </c>
      <c r="N364" s="35">
        <v>8</v>
      </c>
      <c r="O364" s="35">
        <v>14</v>
      </c>
      <c r="P364" s="35">
        <v>18</v>
      </c>
      <c r="Q364" s="35">
        <v>41</v>
      </c>
      <c r="R364" s="162"/>
      <c r="S364" s="34" t="s">
        <v>102</v>
      </c>
      <c r="T364" s="35">
        <v>27</v>
      </c>
      <c r="U364" s="35">
        <v>26</v>
      </c>
      <c r="V364" s="35">
        <v>8</v>
      </c>
      <c r="W364" s="35">
        <v>3</v>
      </c>
      <c r="X364" s="35">
        <v>35</v>
      </c>
      <c r="Y364" s="35">
        <v>32</v>
      </c>
      <c r="Z364" s="35">
        <v>22</v>
      </c>
      <c r="AA364" s="35">
        <v>19</v>
      </c>
      <c r="AB364" s="35">
        <v>11</v>
      </c>
      <c r="AC364" s="35">
        <v>17</v>
      </c>
      <c r="AD364" s="162"/>
      <c r="AE364" s="34" t="s">
        <v>102</v>
      </c>
      <c r="AF364" s="35">
        <v>222</v>
      </c>
      <c r="AG364" s="35">
        <v>16</v>
      </c>
      <c r="AH364" s="35">
        <v>214</v>
      </c>
      <c r="AI364" s="35">
        <v>40</v>
      </c>
      <c r="AJ364" s="35">
        <v>19</v>
      </c>
      <c r="AK364" s="35">
        <v>34</v>
      </c>
      <c r="AL364" s="35">
        <v>29</v>
      </c>
      <c r="AM364" s="35">
        <v>24</v>
      </c>
      <c r="AN364" s="135"/>
      <c r="AO364" s="138" t="s">
        <v>248</v>
      </c>
      <c r="AP364" s="138" t="s">
        <v>4484</v>
      </c>
      <c r="AQ364" s="139">
        <v>650</v>
      </c>
    </row>
    <row r="365" spans="1:43" ht="14.45" customHeight="1">
      <c r="A365" s="11" t="s">
        <v>140</v>
      </c>
      <c r="B365" s="13"/>
      <c r="C365" s="30"/>
      <c r="D365" s="17"/>
      <c r="E365" s="30"/>
      <c r="F365" s="30"/>
      <c r="G365" s="30"/>
      <c r="H365" s="30"/>
      <c r="I365" s="30"/>
      <c r="J365" s="30"/>
      <c r="K365" s="11"/>
      <c r="L365" s="11"/>
      <c r="M365" s="13"/>
      <c r="N365" s="13"/>
      <c r="O365" s="30"/>
      <c r="P365" s="30"/>
      <c r="Q365" s="11"/>
      <c r="R365" s="11" t="s">
        <v>140</v>
      </c>
      <c r="S365" s="13"/>
      <c r="T365" s="33"/>
      <c r="U365" s="33"/>
      <c r="V365" s="27"/>
      <c r="W365" s="23"/>
      <c r="X365" s="26"/>
      <c r="Y365" s="23"/>
      <c r="Z365" s="23"/>
      <c r="AA365" s="26"/>
      <c r="AB365" s="23"/>
      <c r="AC365" s="26"/>
      <c r="AD365" s="11" t="s">
        <v>140</v>
      </c>
      <c r="AE365" s="13"/>
      <c r="AF365" s="30"/>
      <c r="AG365" s="17"/>
      <c r="AH365" s="30"/>
      <c r="AI365" s="30"/>
      <c r="AJ365" s="30"/>
      <c r="AK365" s="30"/>
      <c r="AL365" s="30"/>
      <c r="AM365" s="30"/>
      <c r="AN365" s="135"/>
      <c r="AO365" s="138" t="s">
        <v>140</v>
      </c>
      <c r="AP365" s="138" t="s">
        <v>140</v>
      </c>
      <c r="AQ365" s="139">
        <v>0</v>
      </c>
    </row>
    <row r="366" spans="1:43" ht="14.45" customHeight="1">
      <c r="A366" s="162" t="s">
        <v>19</v>
      </c>
      <c r="B366" s="13" t="s">
        <v>119</v>
      </c>
      <c r="C366" s="12">
        <v>0</v>
      </c>
      <c r="D366" s="12">
        <v>0</v>
      </c>
      <c r="E366" s="12">
        <v>40</v>
      </c>
      <c r="F366" s="12">
        <v>22</v>
      </c>
      <c r="G366" s="12">
        <v>0</v>
      </c>
      <c r="H366" s="12">
        <v>0</v>
      </c>
      <c r="I366" s="12">
        <v>50</v>
      </c>
      <c r="J366" s="12">
        <v>29</v>
      </c>
      <c r="K366" s="29">
        <v>90</v>
      </c>
      <c r="L366" s="29">
        <v>51</v>
      </c>
      <c r="M366" s="12">
        <v>0</v>
      </c>
      <c r="N366" s="12">
        <v>1</v>
      </c>
      <c r="O366" s="12">
        <v>0</v>
      </c>
      <c r="P366" s="12">
        <v>1</v>
      </c>
      <c r="Q366" s="29">
        <v>2</v>
      </c>
      <c r="R366" s="162" t="s">
        <v>19</v>
      </c>
      <c r="S366" s="13" t="s">
        <v>119</v>
      </c>
      <c r="T366" s="29">
        <v>2</v>
      </c>
      <c r="U366" s="12">
        <v>2</v>
      </c>
      <c r="V366" s="12">
        <v>0</v>
      </c>
      <c r="W366" s="12">
        <v>0</v>
      </c>
      <c r="X366" s="29">
        <v>2</v>
      </c>
      <c r="Y366" s="12">
        <v>2</v>
      </c>
      <c r="Z366" s="12">
        <v>2</v>
      </c>
      <c r="AA366" s="29">
        <v>0</v>
      </c>
      <c r="AB366" s="12">
        <v>0</v>
      </c>
      <c r="AC366" s="12">
        <v>1</v>
      </c>
      <c r="AD366" s="162" t="s">
        <v>19</v>
      </c>
      <c r="AE366" s="13" t="s">
        <v>119</v>
      </c>
      <c r="AF366" s="12">
        <v>90</v>
      </c>
      <c r="AG366" s="12">
        <v>18</v>
      </c>
      <c r="AH366" s="12">
        <v>0</v>
      </c>
      <c r="AI366" s="12">
        <v>0</v>
      </c>
      <c r="AJ366" s="12">
        <v>2</v>
      </c>
      <c r="AK366" s="12">
        <v>2</v>
      </c>
      <c r="AL366" s="12">
        <v>2</v>
      </c>
      <c r="AM366" s="12">
        <v>2</v>
      </c>
      <c r="AN366" s="135"/>
      <c r="AO366" s="138" t="s">
        <v>19</v>
      </c>
      <c r="AP366" s="138" t="s">
        <v>4485</v>
      </c>
      <c r="AQ366" s="139">
        <v>90</v>
      </c>
    </row>
    <row r="367" spans="1:43">
      <c r="A367" s="162"/>
      <c r="B367" s="13" t="s">
        <v>120</v>
      </c>
      <c r="C367" s="12">
        <v>0</v>
      </c>
      <c r="D367" s="12">
        <v>0</v>
      </c>
      <c r="E367" s="12">
        <v>0</v>
      </c>
      <c r="F367" s="12">
        <v>0</v>
      </c>
      <c r="G367" s="12">
        <v>0</v>
      </c>
      <c r="H367" s="12">
        <v>0</v>
      </c>
      <c r="I367" s="12">
        <v>0</v>
      </c>
      <c r="J367" s="12">
        <v>0</v>
      </c>
      <c r="K367" s="29">
        <v>0</v>
      </c>
      <c r="L367" s="29">
        <v>0</v>
      </c>
      <c r="M367" s="12">
        <v>0</v>
      </c>
      <c r="N367" s="12">
        <v>0</v>
      </c>
      <c r="O367" s="12">
        <v>0</v>
      </c>
      <c r="P367" s="12">
        <v>0</v>
      </c>
      <c r="Q367" s="29">
        <v>0</v>
      </c>
      <c r="R367" s="162"/>
      <c r="S367" s="13" t="s">
        <v>120</v>
      </c>
      <c r="T367" s="29">
        <v>0</v>
      </c>
      <c r="U367" s="12">
        <v>0</v>
      </c>
      <c r="V367" s="12">
        <v>0</v>
      </c>
      <c r="W367" s="12">
        <v>0</v>
      </c>
      <c r="X367" s="29">
        <v>0</v>
      </c>
      <c r="Y367" s="12">
        <v>0</v>
      </c>
      <c r="Z367" s="12">
        <v>0</v>
      </c>
      <c r="AA367" s="29">
        <v>0</v>
      </c>
      <c r="AB367" s="12">
        <v>0</v>
      </c>
      <c r="AC367" s="12">
        <v>0</v>
      </c>
      <c r="AD367" s="162"/>
      <c r="AE367" s="13" t="s">
        <v>120</v>
      </c>
      <c r="AF367" s="12">
        <v>0</v>
      </c>
      <c r="AG367" s="12">
        <v>0</v>
      </c>
      <c r="AH367" s="12">
        <v>0</v>
      </c>
      <c r="AI367" s="12">
        <v>0</v>
      </c>
      <c r="AJ367" s="12">
        <v>0</v>
      </c>
      <c r="AK367" s="12">
        <v>0</v>
      </c>
      <c r="AL367" s="12">
        <v>0</v>
      </c>
      <c r="AM367" s="12">
        <v>0</v>
      </c>
      <c r="AN367" s="135"/>
      <c r="AO367" s="138" t="s">
        <v>19</v>
      </c>
      <c r="AP367" s="138" t="s">
        <v>4486</v>
      </c>
      <c r="AQ367" s="139">
        <v>0</v>
      </c>
    </row>
    <row r="368" spans="1:43">
      <c r="A368" s="162"/>
      <c r="B368" s="34" t="s">
        <v>102</v>
      </c>
      <c r="C368" s="35">
        <v>0</v>
      </c>
      <c r="D368" s="35">
        <v>0</v>
      </c>
      <c r="E368" s="35">
        <v>40</v>
      </c>
      <c r="F368" s="35">
        <v>22</v>
      </c>
      <c r="G368" s="35">
        <v>0</v>
      </c>
      <c r="H368" s="35">
        <v>0</v>
      </c>
      <c r="I368" s="35">
        <v>50</v>
      </c>
      <c r="J368" s="35">
        <v>29</v>
      </c>
      <c r="K368" s="35">
        <v>90</v>
      </c>
      <c r="L368" s="35">
        <v>51</v>
      </c>
      <c r="M368" s="35">
        <v>0</v>
      </c>
      <c r="N368" s="35">
        <v>1</v>
      </c>
      <c r="O368" s="35">
        <v>0</v>
      </c>
      <c r="P368" s="35">
        <v>1</v>
      </c>
      <c r="Q368" s="35">
        <v>2</v>
      </c>
      <c r="R368" s="162"/>
      <c r="S368" s="34" t="s">
        <v>102</v>
      </c>
      <c r="T368" s="35">
        <v>2</v>
      </c>
      <c r="U368" s="35">
        <v>2</v>
      </c>
      <c r="V368" s="35">
        <v>0</v>
      </c>
      <c r="W368" s="35">
        <v>0</v>
      </c>
      <c r="X368" s="35">
        <v>2</v>
      </c>
      <c r="Y368" s="35">
        <v>2</v>
      </c>
      <c r="Z368" s="35">
        <v>2</v>
      </c>
      <c r="AA368" s="35">
        <v>0</v>
      </c>
      <c r="AB368" s="35">
        <v>0</v>
      </c>
      <c r="AC368" s="35">
        <v>1</v>
      </c>
      <c r="AD368" s="162"/>
      <c r="AE368" s="34" t="s">
        <v>102</v>
      </c>
      <c r="AF368" s="35">
        <v>90</v>
      </c>
      <c r="AG368" s="35">
        <v>18</v>
      </c>
      <c r="AH368" s="35">
        <v>0</v>
      </c>
      <c r="AI368" s="35">
        <v>0</v>
      </c>
      <c r="AJ368" s="35">
        <v>2</v>
      </c>
      <c r="AK368" s="35">
        <v>2</v>
      </c>
      <c r="AL368" s="35">
        <v>2</v>
      </c>
      <c r="AM368" s="35">
        <v>2</v>
      </c>
      <c r="AN368" s="135"/>
      <c r="AO368" s="138" t="s">
        <v>19</v>
      </c>
      <c r="AP368" s="138" t="s">
        <v>4487</v>
      </c>
      <c r="AQ368" s="139">
        <v>90</v>
      </c>
    </row>
    <row r="369" spans="1:43">
      <c r="A369" s="162" t="s">
        <v>249</v>
      </c>
      <c r="B369" s="13" t="s">
        <v>119</v>
      </c>
      <c r="C369" s="12">
        <v>0</v>
      </c>
      <c r="D369" s="12">
        <v>0</v>
      </c>
      <c r="E369" s="12">
        <v>9</v>
      </c>
      <c r="F369" s="12">
        <v>3</v>
      </c>
      <c r="G369" s="12">
        <v>46</v>
      </c>
      <c r="H369" s="12">
        <v>32</v>
      </c>
      <c r="I369" s="12">
        <v>56</v>
      </c>
      <c r="J369" s="12">
        <v>19</v>
      </c>
      <c r="K369" s="29">
        <v>111</v>
      </c>
      <c r="L369" s="29">
        <v>54</v>
      </c>
      <c r="M369" s="12">
        <v>0</v>
      </c>
      <c r="N369" s="12">
        <v>1</v>
      </c>
      <c r="O369" s="12">
        <v>2</v>
      </c>
      <c r="P369" s="12">
        <v>2</v>
      </c>
      <c r="Q369" s="29">
        <v>5</v>
      </c>
      <c r="R369" s="162" t="s">
        <v>249</v>
      </c>
      <c r="S369" s="13" t="s">
        <v>119</v>
      </c>
      <c r="T369" s="29">
        <v>3</v>
      </c>
      <c r="U369" s="12">
        <v>3</v>
      </c>
      <c r="V369" s="12">
        <v>0</v>
      </c>
      <c r="W369" s="12">
        <v>0</v>
      </c>
      <c r="X369" s="29">
        <v>4</v>
      </c>
      <c r="Y369" s="12">
        <v>4</v>
      </c>
      <c r="Z369" s="12">
        <v>1</v>
      </c>
      <c r="AA369" s="29">
        <v>1</v>
      </c>
      <c r="AB369" s="12">
        <v>1</v>
      </c>
      <c r="AC369" s="12">
        <v>2</v>
      </c>
      <c r="AD369" s="162" t="s">
        <v>249</v>
      </c>
      <c r="AE369" s="13" t="s">
        <v>119</v>
      </c>
      <c r="AF369" s="12">
        <v>43</v>
      </c>
      <c r="AG369" s="12">
        <v>43</v>
      </c>
      <c r="AH369" s="12">
        <v>52</v>
      </c>
      <c r="AI369" s="12">
        <v>0</v>
      </c>
      <c r="AJ369" s="12">
        <v>2</v>
      </c>
      <c r="AK369" s="12">
        <v>2</v>
      </c>
      <c r="AL369" s="12">
        <v>2</v>
      </c>
      <c r="AM369" s="12">
        <v>2</v>
      </c>
      <c r="AN369" s="135"/>
      <c r="AO369" s="138" t="s">
        <v>249</v>
      </c>
      <c r="AP369" s="138" t="s">
        <v>4488</v>
      </c>
      <c r="AQ369" s="139">
        <v>147</v>
      </c>
    </row>
    <row r="370" spans="1:43">
      <c r="A370" s="162"/>
      <c r="B370" s="13" t="s">
        <v>120</v>
      </c>
      <c r="C370" s="12">
        <v>0</v>
      </c>
      <c r="D370" s="12">
        <v>0</v>
      </c>
      <c r="E370" s="12">
        <v>0</v>
      </c>
      <c r="F370" s="12">
        <v>0</v>
      </c>
      <c r="G370" s="12">
        <v>0</v>
      </c>
      <c r="H370" s="12">
        <v>0</v>
      </c>
      <c r="I370" s="12">
        <v>0</v>
      </c>
      <c r="J370" s="12">
        <v>0</v>
      </c>
      <c r="K370" s="29">
        <v>0</v>
      </c>
      <c r="L370" s="29">
        <v>0</v>
      </c>
      <c r="M370" s="12">
        <v>0</v>
      </c>
      <c r="N370" s="12">
        <v>0</v>
      </c>
      <c r="O370" s="12">
        <v>0</v>
      </c>
      <c r="P370" s="12">
        <v>0</v>
      </c>
      <c r="Q370" s="29">
        <v>0</v>
      </c>
      <c r="R370" s="162"/>
      <c r="S370" s="13" t="s">
        <v>120</v>
      </c>
      <c r="T370" s="29">
        <v>0</v>
      </c>
      <c r="U370" s="12">
        <v>0</v>
      </c>
      <c r="V370" s="12">
        <v>0</v>
      </c>
      <c r="W370" s="12">
        <v>0</v>
      </c>
      <c r="X370" s="29">
        <v>0</v>
      </c>
      <c r="Y370" s="12">
        <v>0</v>
      </c>
      <c r="Z370" s="12">
        <v>0</v>
      </c>
      <c r="AA370" s="29">
        <v>0</v>
      </c>
      <c r="AB370" s="12">
        <v>0</v>
      </c>
      <c r="AC370" s="12">
        <v>0</v>
      </c>
      <c r="AD370" s="162"/>
      <c r="AE370" s="13" t="s">
        <v>120</v>
      </c>
      <c r="AF370" s="12">
        <v>0</v>
      </c>
      <c r="AG370" s="12">
        <v>0</v>
      </c>
      <c r="AH370" s="12">
        <v>0</v>
      </c>
      <c r="AI370" s="12">
        <v>0</v>
      </c>
      <c r="AJ370" s="12">
        <v>0</v>
      </c>
      <c r="AK370" s="12">
        <v>0</v>
      </c>
      <c r="AL370" s="12">
        <v>0</v>
      </c>
      <c r="AM370" s="12">
        <v>0</v>
      </c>
      <c r="AN370" s="135"/>
      <c r="AO370" s="138" t="s">
        <v>249</v>
      </c>
      <c r="AP370" s="138" t="s">
        <v>4489</v>
      </c>
      <c r="AQ370" s="139">
        <v>0</v>
      </c>
    </row>
    <row r="371" spans="1:43">
      <c r="A371" s="162"/>
      <c r="B371" s="34" t="s">
        <v>102</v>
      </c>
      <c r="C371" s="35">
        <v>0</v>
      </c>
      <c r="D371" s="35">
        <v>0</v>
      </c>
      <c r="E371" s="35">
        <v>9</v>
      </c>
      <c r="F371" s="35">
        <v>3</v>
      </c>
      <c r="G371" s="35">
        <v>46</v>
      </c>
      <c r="H371" s="35">
        <v>32</v>
      </c>
      <c r="I371" s="35">
        <v>56</v>
      </c>
      <c r="J371" s="35">
        <v>19</v>
      </c>
      <c r="K371" s="35">
        <v>111</v>
      </c>
      <c r="L371" s="35">
        <v>54</v>
      </c>
      <c r="M371" s="35">
        <v>0</v>
      </c>
      <c r="N371" s="35">
        <v>1</v>
      </c>
      <c r="O371" s="35">
        <v>2</v>
      </c>
      <c r="P371" s="35">
        <v>2</v>
      </c>
      <c r="Q371" s="35">
        <v>5</v>
      </c>
      <c r="R371" s="162"/>
      <c r="S371" s="34" t="s">
        <v>102</v>
      </c>
      <c r="T371" s="35">
        <v>3</v>
      </c>
      <c r="U371" s="35">
        <v>3</v>
      </c>
      <c r="V371" s="35">
        <v>0</v>
      </c>
      <c r="W371" s="35">
        <v>0</v>
      </c>
      <c r="X371" s="35">
        <v>4</v>
      </c>
      <c r="Y371" s="35">
        <v>4</v>
      </c>
      <c r="Z371" s="35">
        <v>1</v>
      </c>
      <c r="AA371" s="35">
        <v>1</v>
      </c>
      <c r="AB371" s="35">
        <v>1</v>
      </c>
      <c r="AC371" s="35">
        <v>2</v>
      </c>
      <c r="AD371" s="162"/>
      <c r="AE371" s="34" t="s">
        <v>102</v>
      </c>
      <c r="AF371" s="35">
        <v>43</v>
      </c>
      <c r="AG371" s="35">
        <v>43</v>
      </c>
      <c r="AH371" s="35">
        <v>52</v>
      </c>
      <c r="AI371" s="35">
        <v>0</v>
      </c>
      <c r="AJ371" s="35">
        <v>2</v>
      </c>
      <c r="AK371" s="35">
        <v>2</v>
      </c>
      <c r="AL371" s="35">
        <v>2</v>
      </c>
      <c r="AM371" s="35">
        <v>2</v>
      </c>
      <c r="AN371" s="135"/>
      <c r="AO371" s="138" t="s">
        <v>249</v>
      </c>
      <c r="AP371" s="138" t="s">
        <v>4490</v>
      </c>
      <c r="AQ371" s="139">
        <v>147</v>
      </c>
    </row>
    <row r="372" spans="1:43">
      <c r="A372" s="162" t="s">
        <v>20</v>
      </c>
      <c r="B372" s="13" t="s">
        <v>119</v>
      </c>
      <c r="C372" s="12">
        <v>0</v>
      </c>
      <c r="D372" s="12">
        <v>0</v>
      </c>
      <c r="E372" s="12">
        <v>0</v>
      </c>
      <c r="F372" s="12">
        <v>0</v>
      </c>
      <c r="G372" s="12">
        <v>0</v>
      </c>
      <c r="H372" s="12">
        <v>0</v>
      </c>
      <c r="I372" s="12">
        <v>0</v>
      </c>
      <c r="J372" s="12">
        <v>0</v>
      </c>
      <c r="K372" s="29">
        <v>0</v>
      </c>
      <c r="L372" s="29">
        <v>0</v>
      </c>
      <c r="M372" s="12">
        <v>0</v>
      </c>
      <c r="N372" s="12">
        <v>0</v>
      </c>
      <c r="O372" s="12">
        <v>0</v>
      </c>
      <c r="P372" s="12">
        <v>0</v>
      </c>
      <c r="Q372" s="29">
        <v>0</v>
      </c>
      <c r="R372" s="162" t="s">
        <v>20</v>
      </c>
      <c r="S372" s="13" t="s">
        <v>119</v>
      </c>
      <c r="T372" s="29">
        <v>0</v>
      </c>
      <c r="U372" s="12">
        <v>0</v>
      </c>
      <c r="V372" s="12">
        <v>0</v>
      </c>
      <c r="W372" s="12">
        <v>0</v>
      </c>
      <c r="X372" s="29">
        <v>0</v>
      </c>
      <c r="Y372" s="12">
        <v>0</v>
      </c>
      <c r="Z372" s="12">
        <v>0</v>
      </c>
      <c r="AA372" s="29">
        <v>0</v>
      </c>
      <c r="AB372" s="12">
        <v>0</v>
      </c>
      <c r="AC372" s="12">
        <v>0</v>
      </c>
      <c r="AD372" s="162" t="s">
        <v>20</v>
      </c>
      <c r="AE372" s="13" t="s">
        <v>119</v>
      </c>
      <c r="AF372" s="12">
        <v>0</v>
      </c>
      <c r="AG372" s="12">
        <v>0</v>
      </c>
      <c r="AH372" s="12">
        <v>0</v>
      </c>
      <c r="AI372" s="12">
        <v>0</v>
      </c>
      <c r="AJ372" s="12">
        <v>0</v>
      </c>
      <c r="AK372" s="12">
        <v>0</v>
      </c>
      <c r="AL372" s="12">
        <v>0</v>
      </c>
      <c r="AM372" s="12">
        <v>0</v>
      </c>
      <c r="AN372" s="135"/>
      <c r="AO372" s="138" t="s">
        <v>20</v>
      </c>
      <c r="AP372" s="138" t="s">
        <v>4491</v>
      </c>
      <c r="AQ372" s="139">
        <v>0</v>
      </c>
    </row>
    <row r="373" spans="1:43">
      <c r="A373" s="162"/>
      <c r="B373" s="13" t="s">
        <v>120</v>
      </c>
      <c r="C373" s="12">
        <v>0</v>
      </c>
      <c r="D373" s="12">
        <v>0</v>
      </c>
      <c r="E373" s="12">
        <v>31</v>
      </c>
      <c r="F373" s="12">
        <v>18</v>
      </c>
      <c r="G373" s="12">
        <v>63</v>
      </c>
      <c r="H373" s="12">
        <v>39</v>
      </c>
      <c r="I373" s="12">
        <v>64</v>
      </c>
      <c r="J373" s="12">
        <v>37</v>
      </c>
      <c r="K373" s="29">
        <v>158</v>
      </c>
      <c r="L373" s="29">
        <v>94</v>
      </c>
      <c r="M373" s="12">
        <v>0</v>
      </c>
      <c r="N373" s="12">
        <v>2</v>
      </c>
      <c r="O373" s="12">
        <v>2</v>
      </c>
      <c r="P373" s="12">
        <v>2</v>
      </c>
      <c r="Q373" s="29">
        <v>6</v>
      </c>
      <c r="R373" s="162"/>
      <c r="S373" s="13" t="s">
        <v>120</v>
      </c>
      <c r="T373" s="29">
        <v>5</v>
      </c>
      <c r="U373" s="12">
        <v>5</v>
      </c>
      <c r="V373" s="12">
        <v>3</v>
      </c>
      <c r="W373" s="12">
        <v>0</v>
      </c>
      <c r="X373" s="29">
        <v>5</v>
      </c>
      <c r="Y373" s="12">
        <v>3</v>
      </c>
      <c r="Z373" s="12">
        <v>0</v>
      </c>
      <c r="AA373" s="29">
        <v>0</v>
      </c>
      <c r="AB373" s="12">
        <v>0</v>
      </c>
      <c r="AC373" s="12">
        <v>2</v>
      </c>
      <c r="AD373" s="162"/>
      <c r="AE373" s="13" t="s">
        <v>120</v>
      </c>
      <c r="AF373" s="12">
        <v>15</v>
      </c>
      <c r="AG373" s="12">
        <v>5</v>
      </c>
      <c r="AH373" s="12">
        <v>52</v>
      </c>
      <c r="AI373" s="12">
        <v>12</v>
      </c>
      <c r="AJ373" s="12">
        <v>6</v>
      </c>
      <c r="AK373" s="12">
        <v>3</v>
      </c>
      <c r="AL373" s="12">
        <v>3</v>
      </c>
      <c r="AM373" s="12">
        <v>3</v>
      </c>
      <c r="AN373" s="135"/>
      <c r="AO373" s="138" t="s">
        <v>20</v>
      </c>
      <c r="AP373" s="138" t="s">
        <v>4492</v>
      </c>
      <c r="AQ373" s="139">
        <v>119</v>
      </c>
    </row>
    <row r="374" spans="1:43">
      <c r="A374" s="162"/>
      <c r="B374" s="34" t="s">
        <v>102</v>
      </c>
      <c r="C374" s="35">
        <v>0</v>
      </c>
      <c r="D374" s="35">
        <v>0</v>
      </c>
      <c r="E374" s="35">
        <v>31</v>
      </c>
      <c r="F374" s="35">
        <v>18</v>
      </c>
      <c r="G374" s="35">
        <v>63</v>
      </c>
      <c r="H374" s="35">
        <v>39</v>
      </c>
      <c r="I374" s="35">
        <v>64</v>
      </c>
      <c r="J374" s="35">
        <v>37</v>
      </c>
      <c r="K374" s="35">
        <v>158</v>
      </c>
      <c r="L374" s="35">
        <v>94</v>
      </c>
      <c r="M374" s="35">
        <v>0</v>
      </c>
      <c r="N374" s="35">
        <v>2</v>
      </c>
      <c r="O374" s="35">
        <v>2</v>
      </c>
      <c r="P374" s="35">
        <v>2</v>
      </c>
      <c r="Q374" s="35">
        <v>6</v>
      </c>
      <c r="R374" s="162"/>
      <c r="S374" s="34" t="s">
        <v>102</v>
      </c>
      <c r="T374" s="35">
        <v>5</v>
      </c>
      <c r="U374" s="35">
        <v>5</v>
      </c>
      <c r="V374" s="35">
        <v>3</v>
      </c>
      <c r="W374" s="35">
        <v>0</v>
      </c>
      <c r="X374" s="35">
        <v>5</v>
      </c>
      <c r="Y374" s="35">
        <v>3</v>
      </c>
      <c r="Z374" s="35">
        <v>0</v>
      </c>
      <c r="AA374" s="35">
        <v>0</v>
      </c>
      <c r="AB374" s="35">
        <v>0</v>
      </c>
      <c r="AC374" s="35">
        <v>2</v>
      </c>
      <c r="AD374" s="162"/>
      <c r="AE374" s="34" t="s">
        <v>102</v>
      </c>
      <c r="AF374" s="35">
        <v>15</v>
      </c>
      <c r="AG374" s="35">
        <v>5</v>
      </c>
      <c r="AH374" s="35">
        <v>52</v>
      </c>
      <c r="AI374" s="35">
        <v>12</v>
      </c>
      <c r="AJ374" s="35">
        <v>6</v>
      </c>
      <c r="AK374" s="35">
        <v>3</v>
      </c>
      <c r="AL374" s="35">
        <v>3</v>
      </c>
      <c r="AM374" s="35">
        <v>3</v>
      </c>
      <c r="AN374" s="135"/>
      <c r="AO374" s="138" t="s">
        <v>20</v>
      </c>
      <c r="AP374" s="138" t="s">
        <v>4493</v>
      </c>
      <c r="AQ374" s="139">
        <v>119</v>
      </c>
    </row>
    <row r="375" spans="1:43">
      <c r="A375" s="162" t="s">
        <v>250</v>
      </c>
      <c r="B375" s="13" t="s">
        <v>119</v>
      </c>
      <c r="C375" s="12">
        <v>0</v>
      </c>
      <c r="D375" s="12">
        <v>0</v>
      </c>
      <c r="E375" s="12">
        <v>0</v>
      </c>
      <c r="F375" s="12">
        <v>0</v>
      </c>
      <c r="G375" s="12">
        <v>62</v>
      </c>
      <c r="H375" s="12">
        <v>33</v>
      </c>
      <c r="I375" s="12">
        <v>71</v>
      </c>
      <c r="J375" s="12">
        <v>46</v>
      </c>
      <c r="K375" s="29">
        <v>133</v>
      </c>
      <c r="L375" s="29">
        <v>79</v>
      </c>
      <c r="M375" s="12">
        <v>0</v>
      </c>
      <c r="N375" s="12">
        <v>0</v>
      </c>
      <c r="O375" s="12">
        <v>3</v>
      </c>
      <c r="P375" s="12">
        <v>5</v>
      </c>
      <c r="Q375" s="29">
        <v>8</v>
      </c>
      <c r="R375" s="162" t="s">
        <v>250</v>
      </c>
      <c r="S375" s="13" t="s">
        <v>119</v>
      </c>
      <c r="T375" s="29">
        <v>4</v>
      </c>
      <c r="U375" s="12">
        <v>4</v>
      </c>
      <c r="V375" s="12">
        <v>0</v>
      </c>
      <c r="W375" s="12">
        <v>2</v>
      </c>
      <c r="X375" s="29">
        <v>6</v>
      </c>
      <c r="Y375" s="12">
        <v>5</v>
      </c>
      <c r="Z375" s="12">
        <v>1</v>
      </c>
      <c r="AA375" s="29">
        <v>0</v>
      </c>
      <c r="AB375" s="12">
        <v>0</v>
      </c>
      <c r="AC375" s="12">
        <v>5</v>
      </c>
      <c r="AD375" s="162" t="s">
        <v>250</v>
      </c>
      <c r="AE375" s="13" t="s">
        <v>119</v>
      </c>
      <c r="AF375" s="12">
        <v>0</v>
      </c>
      <c r="AG375" s="12">
        <v>0</v>
      </c>
      <c r="AH375" s="12">
        <v>68</v>
      </c>
      <c r="AI375" s="12">
        <v>5</v>
      </c>
      <c r="AJ375" s="12">
        <v>3</v>
      </c>
      <c r="AK375" s="12">
        <v>6</v>
      </c>
      <c r="AL375" s="12">
        <v>4</v>
      </c>
      <c r="AM375" s="12">
        <v>4</v>
      </c>
      <c r="AN375" s="135"/>
      <c r="AO375" s="138" t="s">
        <v>250</v>
      </c>
      <c r="AP375" s="138" t="s">
        <v>4494</v>
      </c>
      <c r="AQ375" s="139">
        <v>136</v>
      </c>
    </row>
    <row r="376" spans="1:43">
      <c r="A376" s="162"/>
      <c r="B376" s="13" t="s">
        <v>120</v>
      </c>
      <c r="C376" s="12">
        <v>60</v>
      </c>
      <c r="D376" s="12">
        <v>30</v>
      </c>
      <c r="E376" s="12">
        <v>131</v>
      </c>
      <c r="F376" s="12">
        <v>56</v>
      </c>
      <c r="G376" s="12">
        <v>224</v>
      </c>
      <c r="H376" s="12">
        <v>108</v>
      </c>
      <c r="I376" s="12">
        <v>253</v>
      </c>
      <c r="J376" s="12">
        <v>130</v>
      </c>
      <c r="K376" s="29">
        <v>668</v>
      </c>
      <c r="L376" s="29">
        <v>324</v>
      </c>
      <c r="M376" s="12">
        <v>3</v>
      </c>
      <c r="N376" s="12">
        <v>5</v>
      </c>
      <c r="O376" s="12">
        <v>8</v>
      </c>
      <c r="P376" s="12">
        <v>8</v>
      </c>
      <c r="Q376" s="29">
        <v>24</v>
      </c>
      <c r="R376" s="162"/>
      <c r="S376" s="13" t="s">
        <v>120</v>
      </c>
      <c r="T376" s="29">
        <v>29</v>
      </c>
      <c r="U376" s="12">
        <v>29</v>
      </c>
      <c r="V376" s="12">
        <v>6</v>
      </c>
      <c r="W376" s="12">
        <v>0</v>
      </c>
      <c r="X376" s="29">
        <v>30</v>
      </c>
      <c r="Y376" s="12">
        <v>29</v>
      </c>
      <c r="Z376" s="12">
        <v>2</v>
      </c>
      <c r="AA376" s="29">
        <v>5</v>
      </c>
      <c r="AB376" s="12">
        <v>4</v>
      </c>
      <c r="AC376" s="12">
        <v>6</v>
      </c>
      <c r="AD376" s="162"/>
      <c r="AE376" s="13" t="s">
        <v>120</v>
      </c>
      <c r="AF376" s="12">
        <v>381</v>
      </c>
      <c r="AG376" s="12">
        <v>50</v>
      </c>
      <c r="AH376" s="12">
        <v>131</v>
      </c>
      <c r="AI376" s="12">
        <v>21</v>
      </c>
      <c r="AJ376" s="12">
        <v>33</v>
      </c>
      <c r="AK376" s="12">
        <v>29</v>
      </c>
      <c r="AL376" s="12">
        <v>15</v>
      </c>
      <c r="AM376" s="12">
        <v>19</v>
      </c>
      <c r="AN376" s="135"/>
      <c r="AO376" s="138" t="s">
        <v>250</v>
      </c>
      <c r="AP376" s="138" t="s">
        <v>4495</v>
      </c>
      <c r="AQ376" s="139">
        <v>643</v>
      </c>
    </row>
    <row r="377" spans="1:43">
      <c r="A377" s="162"/>
      <c r="B377" s="34" t="s">
        <v>102</v>
      </c>
      <c r="C377" s="35">
        <v>60</v>
      </c>
      <c r="D377" s="35">
        <v>30</v>
      </c>
      <c r="E377" s="35">
        <v>131</v>
      </c>
      <c r="F377" s="35">
        <v>56</v>
      </c>
      <c r="G377" s="35">
        <v>286</v>
      </c>
      <c r="H377" s="35">
        <v>141</v>
      </c>
      <c r="I377" s="35">
        <v>324</v>
      </c>
      <c r="J377" s="35">
        <v>176</v>
      </c>
      <c r="K377" s="35">
        <v>801</v>
      </c>
      <c r="L377" s="35">
        <v>403</v>
      </c>
      <c r="M377" s="35">
        <v>3</v>
      </c>
      <c r="N377" s="35">
        <v>5</v>
      </c>
      <c r="O377" s="35">
        <v>11</v>
      </c>
      <c r="P377" s="35">
        <v>13</v>
      </c>
      <c r="Q377" s="35">
        <v>32</v>
      </c>
      <c r="R377" s="162"/>
      <c r="S377" s="34" t="s">
        <v>102</v>
      </c>
      <c r="T377" s="35">
        <v>33</v>
      </c>
      <c r="U377" s="35">
        <v>33</v>
      </c>
      <c r="V377" s="35">
        <v>6</v>
      </c>
      <c r="W377" s="35">
        <v>2</v>
      </c>
      <c r="X377" s="35">
        <v>36</v>
      </c>
      <c r="Y377" s="35">
        <v>34</v>
      </c>
      <c r="Z377" s="35">
        <v>3</v>
      </c>
      <c r="AA377" s="35">
        <v>5</v>
      </c>
      <c r="AB377" s="35">
        <v>4</v>
      </c>
      <c r="AC377" s="35">
        <v>11</v>
      </c>
      <c r="AD377" s="162"/>
      <c r="AE377" s="34" t="s">
        <v>102</v>
      </c>
      <c r="AF377" s="35">
        <v>381</v>
      </c>
      <c r="AG377" s="35">
        <v>50</v>
      </c>
      <c r="AH377" s="35">
        <v>199</v>
      </c>
      <c r="AI377" s="35">
        <v>26</v>
      </c>
      <c r="AJ377" s="35">
        <v>36</v>
      </c>
      <c r="AK377" s="35">
        <v>35</v>
      </c>
      <c r="AL377" s="35">
        <v>19</v>
      </c>
      <c r="AM377" s="35">
        <v>23</v>
      </c>
      <c r="AN377" s="135"/>
      <c r="AO377" s="138" t="s">
        <v>250</v>
      </c>
      <c r="AP377" s="138" t="s">
        <v>4496</v>
      </c>
      <c r="AQ377" s="139">
        <v>779</v>
      </c>
    </row>
    <row r="378" spans="1:43">
      <c r="A378" s="162" t="s">
        <v>21</v>
      </c>
      <c r="B378" s="13" t="s">
        <v>119</v>
      </c>
      <c r="C378" s="12">
        <v>0</v>
      </c>
      <c r="D378" s="12">
        <v>0</v>
      </c>
      <c r="E378" s="12">
        <v>30</v>
      </c>
      <c r="F378" s="12">
        <v>13</v>
      </c>
      <c r="G378" s="12">
        <v>48</v>
      </c>
      <c r="H378" s="12">
        <v>28</v>
      </c>
      <c r="I378" s="12">
        <v>46</v>
      </c>
      <c r="J378" s="12">
        <v>27</v>
      </c>
      <c r="K378" s="29">
        <v>124</v>
      </c>
      <c r="L378" s="29">
        <v>68</v>
      </c>
      <c r="M378" s="12">
        <v>0</v>
      </c>
      <c r="N378" s="12">
        <v>1</v>
      </c>
      <c r="O378" s="12">
        <v>1</v>
      </c>
      <c r="P378" s="12">
        <v>1</v>
      </c>
      <c r="Q378" s="29">
        <v>3</v>
      </c>
      <c r="R378" s="162" t="s">
        <v>21</v>
      </c>
      <c r="S378" s="13" t="s">
        <v>119</v>
      </c>
      <c r="T378" s="29">
        <v>2</v>
      </c>
      <c r="U378" s="12">
        <v>2</v>
      </c>
      <c r="V378" s="12">
        <v>2</v>
      </c>
      <c r="W378" s="12">
        <v>0</v>
      </c>
      <c r="X378" s="29">
        <v>4</v>
      </c>
      <c r="Y378" s="12">
        <v>4</v>
      </c>
      <c r="Z378" s="12">
        <v>4</v>
      </c>
      <c r="AA378" s="29">
        <v>0</v>
      </c>
      <c r="AB378" s="12">
        <v>0</v>
      </c>
      <c r="AC378" s="12">
        <v>1</v>
      </c>
      <c r="AD378" s="162" t="s">
        <v>21</v>
      </c>
      <c r="AE378" s="13" t="s">
        <v>119</v>
      </c>
      <c r="AF378" s="12">
        <v>35</v>
      </c>
      <c r="AG378" s="12">
        <v>9</v>
      </c>
      <c r="AH378" s="12">
        <v>10</v>
      </c>
      <c r="AI378" s="12">
        <v>7</v>
      </c>
      <c r="AJ378" s="12">
        <v>1</v>
      </c>
      <c r="AK378" s="12">
        <v>1</v>
      </c>
      <c r="AL378" s="12">
        <v>2</v>
      </c>
      <c r="AM378" s="12">
        <v>1</v>
      </c>
      <c r="AN378" s="135"/>
      <c r="AO378" s="138" t="s">
        <v>21</v>
      </c>
      <c r="AP378" s="138" t="s">
        <v>4497</v>
      </c>
      <c r="AQ378" s="139">
        <v>55</v>
      </c>
    </row>
    <row r="379" spans="1:43">
      <c r="A379" s="162"/>
      <c r="B379" s="13" t="s">
        <v>120</v>
      </c>
      <c r="C379" s="12">
        <v>0</v>
      </c>
      <c r="D379" s="12">
        <v>0</v>
      </c>
      <c r="E379" s="12">
        <v>0</v>
      </c>
      <c r="F379" s="12">
        <v>0</v>
      </c>
      <c r="G379" s="12">
        <v>0</v>
      </c>
      <c r="H379" s="12">
        <v>0</v>
      </c>
      <c r="I379" s="12">
        <v>0</v>
      </c>
      <c r="J379" s="12">
        <v>0</v>
      </c>
      <c r="K379" s="29">
        <v>0</v>
      </c>
      <c r="L379" s="29">
        <v>0</v>
      </c>
      <c r="M379" s="12">
        <v>0</v>
      </c>
      <c r="N379" s="12">
        <v>0</v>
      </c>
      <c r="O379" s="12">
        <v>0</v>
      </c>
      <c r="P379" s="12">
        <v>0</v>
      </c>
      <c r="Q379" s="29">
        <v>0</v>
      </c>
      <c r="R379" s="162"/>
      <c r="S379" s="13" t="s">
        <v>120</v>
      </c>
      <c r="T379" s="29">
        <v>0</v>
      </c>
      <c r="U379" s="12">
        <v>0</v>
      </c>
      <c r="V379" s="12">
        <v>0</v>
      </c>
      <c r="W379" s="12">
        <v>0</v>
      </c>
      <c r="X379" s="29">
        <v>0</v>
      </c>
      <c r="Y379" s="12">
        <v>0</v>
      </c>
      <c r="Z379" s="12">
        <v>0</v>
      </c>
      <c r="AA379" s="29">
        <v>0</v>
      </c>
      <c r="AB379" s="12">
        <v>0</v>
      </c>
      <c r="AC379" s="12">
        <v>0</v>
      </c>
      <c r="AD379" s="162"/>
      <c r="AE379" s="13" t="s">
        <v>120</v>
      </c>
      <c r="AF379" s="12">
        <v>0</v>
      </c>
      <c r="AG379" s="12">
        <v>0</v>
      </c>
      <c r="AH379" s="12">
        <v>0</v>
      </c>
      <c r="AI379" s="12">
        <v>0</v>
      </c>
      <c r="AJ379" s="12">
        <v>0</v>
      </c>
      <c r="AK379" s="12">
        <v>0</v>
      </c>
      <c r="AL379" s="12">
        <v>0</v>
      </c>
      <c r="AM379" s="12">
        <v>0</v>
      </c>
      <c r="AN379" s="135"/>
      <c r="AO379" s="138" t="s">
        <v>21</v>
      </c>
      <c r="AP379" s="138" t="s">
        <v>4498</v>
      </c>
      <c r="AQ379" s="139">
        <v>0</v>
      </c>
    </row>
    <row r="380" spans="1:43">
      <c r="A380" s="162"/>
      <c r="B380" s="34" t="s">
        <v>102</v>
      </c>
      <c r="C380" s="35">
        <v>0</v>
      </c>
      <c r="D380" s="35">
        <v>0</v>
      </c>
      <c r="E380" s="35">
        <v>30</v>
      </c>
      <c r="F380" s="35">
        <v>13</v>
      </c>
      <c r="G380" s="35">
        <v>48</v>
      </c>
      <c r="H380" s="35">
        <v>28</v>
      </c>
      <c r="I380" s="35">
        <v>46</v>
      </c>
      <c r="J380" s="35">
        <v>27</v>
      </c>
      <c r="K380" s="35">
        <v>124</v>
      </c>
      <c r="L380" s="35">
        <v>68</v>
      </c>
      <c r="M380" s="35">
        <v>0</v>
      </c>
      <c r="N380" s="35">
        <v>1</v>
      </c>
      <c r="O380" s="35">
        <v>1</v>
      </c>
      <c r="P380" s="35">
        <v>1</v>
      </c>
      <c r="Q380" s="35">
        <v>3</v>
      </c>
      <c r="R380" s="162"/>
      <c r="S380" s="34" t="s">
        <v>102</v>
      </c>
      <c r="T380" s="35">
        <v>2</v>
      </c>
      <c r="U380" s="35">
        <v>2</v>
      </c>
      <c r="V380" s="35">
        <v>2</v>
      </c>
      <c r="W380" s="35">
        <v>0</v>
      </c>
      <c r="X380" s="35">
        <v>4</v>
      </c>
      <c r="Y380" s="35">
        <v>4</v>
      </c>
      <c r="Z380" s="35">
        <v>4</v>
      </c>
      <c r="AA380" s="35">
        <v>0</v>
      </c>
      <c r="AB380" s="35">
        <v>0</v>
      </c>
      <c r="AC380" s="35">
        <v>1</v>
      </c>
      <c r="AD380" s="162"/>
      <c r="AE380" s="34" t="s">
        <v>102</v>
      </c>
      <c r="AF380" s="35">
        <v>35</v>
      </c>
      <c r="AG380" s="35">
        <v>9</v>
      </c>
      <c r="AH380" s="35">
        <v>10</v>
      </c>
      <c r="AI380" s="35">
        <v>7</v>
      </c>
      <c r="AJ380" s="35">
        <v>1</v>
      </c>
      <c r="AK380" s="35">
        <v>1</v>
      </c>
      <c r="AL380" s="35">
        <v>2</v>
      </c>
      <c r="AM380" s="35">
        <v>1</v>
      </c>
      <c r="AN380" s="135"/>
      <c r="AO380" s="138" t="s">
        <v>21</v>
      </c>
      <c r="AP380" s="138" t="s">
        <v>4499</v>
      </c>
      <c r="AQ380" s="139">
        <v>55</v>
      </c>
    </row>
    <row r="381" spans="1:43">
      <c r="A381" s="163" t="s">
        <v>446</v>
      </c>
      <c r="B381" s="163"/>
      <c r="C381" s="163"/>
      <c r="D381" s="163"/>
      <c r="E381" s="163"/>
      <c r="F381" s="163"/>
      <c r="G381" s="163"/>
      <c r="H381" s="163"/>
      <c r="I381" s="163"/>
      <c r="J381" s="163"/>
      <c r="K381" s="163"/>
      <c r="L381" s="163"/>
      <c r="M381" s="163"/>
      <c r="N381" s="163"/>
      <c r="O381" s="163"/>
      <c r="P381" s="163"/>
      <c r="Q381" s="163"/>
      <c r="R381" s="185" t="s">
        <v>447</v>
      </c>
      <c r="S381" s="185"/>
      <c r="T381" s="185"/>
      <c r="U381" s="185"/>
      <c r="V381" s="185"/>
      <c r="W381" s="185"/>
      <c r="X381" s="185"/>
      <c r="Y381" s="185"/>
      <c r="Z381" s="185"/>
      <c r="AA381" s="185"/>
      <c r="AB381" s="185"/>
      <c r="AC381" s="185"/>
      <c r="AD381" s="185" t="s">
        <v>448</v>
      </c>
      <c r="AE381" s="185"/>
      <c r="AF381" s="185"/>
      <c r="AG381" s="185"/>
      <c r="AH381" s="185"/>
      <c r="AI381" s="185"/>
      <c r="AJ381" s="185"/>
      <c r="AK381" s="185"/>
      <c r="AL381" s="185"/>
      <c r="AM381" s="185"/>
      <c r="AN381" s="135"/>
      <c r="AO381" s="138" t="s">
        <v>446</v>
      </c>
      <c r="AP381" s="138" t="s">
        <v>446</v>
      </c>
      <c r="AQ381" s="139">
        <v>0</v>
      </c>
    </row>
    <row r="382" spans="1:43">
      <c r="A382" s="163" t="s">
        <v>4174</v>
      </c>
      <c r="B382" s="163"/>
      <c r="C382" s="163"/>
      <c r="D382" s="163"/>
      <c r="E382" s="163"/>
      <c r="F382" s="163"/>
      <c r="G382" s="163"/>
      <c r="H382" s="163"/>
      <c r="I382" s="163"/>
      <c r="J382" s="163"/>
      <c r="K382" s="163"/>
      <c r="L382" s="163"/>
      <c r="M382" s="163"/>
      <c r="N382" s="163"/>
      <c r="O382" s="163"/>
      <c r="P382" s="163"/>
      <c r="Q382" s="163"/>
      <c r="R382" s="185" t="s">
        <v>4174</v>
      </c>
      <c r="S382" s="185"/>
      <c r="T382" s="185"/>
      <c r="U382" s="185"/>
      <c r="V382" s="185"/>
      <c r="W382" s="185"/>
      <c r="X382" s="185"/>
      <c r="Y382" s="185"/>
      <c r="Z382" s="185"/>
      <c r="AA382" s="185"/>
      <c r="AB382" s="185"/>
      <c r="AC382" s="185"/>
      <c r="AD382" s="185" t="s">
        <v>4174</v>
      </c>
      <c r="AE382" s="185"/>
      <c r="AF382" s="185"/>
      <c r="AG382" s="185"/>
      <c r="AH382" s="185"/>
      <c r="AI382" s="185"/>
      <c r="AJ382" s="185"/>
      <c r="AK382" s="185"/>
      <c r="AL382" s="185"/>
      <c r="AM382" s="185"/>
      <c r="AN382" s="135"/>
      <c r="AO382" s="138" t="s">
        <v>4174</v>
      </c>
      <c r="AP382" s="138" t="s">
        <v>4174</v>
      </c>
      <c r="AQ382" s="139">
        <v>0</v>
      </c>
    </row>
    <row r="383" spans="1:43" ht="28.9" customHeight="1">
      <c r="A383" s="164" t="s">
        <v>2</v>
      </c>
      <c r="B383" s="164" t="s">
        <v>113</v>
      </c>
      <c r="C383" s="187" t="s">
        <v>281</v>
      </c>
      <c r="D383" s="187"/>
      <c r="E383" s="185" t="s">
        <v>52</v>
      </c>
      <c r="F383" s="185"/>
      <c r="G383" s="185" t="s">
        <v>53</v>
      </c>
      <c r="H383" s="185"/>
      <c r="I383" s="185" t="s">
        <v>54</v>
      </c>
      <c r="J383" s="185"/>
      <c r="K383" s="185" t="s">
        <v>56</v>
      </c>
      <c r="L383" s="185"/>
      <c r="M383" s="185" t="s">
        <v>164</v>
      </c>
      <c r="N383" s="185"/>
      <c r="O383" s="185"/>
      <c r="P383" s="185"/>
      <c r="Q383" s="185"/>
      <c r="R383" s="164" t="s">
        <v>2</v>
      </c>
      <c r="S383" s="190" t="s">
        <v>113</v>
      </c>
      <c r="T383" s="186" t="s">
        <v>165</v>
      </c>
      <c r="U383" s="186"/>
      <c r="V383" s="186"/>
      <c r="W383" s="186"/>
      <c r="X383" s="186" t="s">
        <v>166</v>
      </c>
      <c r="Y383" s="186"/>
      <c r="Z383" s="186"/>
      <c r="AA383" s="189" t="s">
        <v>167</v>
      </c>
      <c r="AB383" s="189"/>
      <c r="AC383" s="189" t="s">
        <v>168</v>
      </c>
      <c r="AD383" s="164" t="s">
        <v>2</v>
      </c>
      <c r="AE383" s="164" t="s">
        <v>113</v>
      </c>
      <c r="AF383" s="188" t="s">
        <v>169</v>
      </c>
      <c r="AG383" s="188"/>
      <c r="AH383" s="188"/>
      <c r="AI383" s="188"/>
      <c r="AJ383" s="188"/>
      <c r="AK383" s="188"/>
      <c r="AL383" s="188"/>
      <c r="AM383" s="188"/>
      <c r="AN383" s="135"/>
      <c r="AO383" s="138" t="s">
        <v>2</v>
      </c>
      <c r="AP383" s="138" t="s">
        <v>4244</v>
      </c>
      <c r="AQ383" s="139" t="e">
        <v>#VALUE!</v>
      </c>
    </row>
    <row r="384" spans="1:43" ht="24">
      <c r="A384" s="164"/>
      <c r="B384" s="164"/>
      <c r="C384" s="14" t="s">
        <v>170</v>
      </c>
      <c r="D384" s="14" t="s">
        <v>57</v>
      </c>
      <c r="E384" s="14" t="s">
        <v>170</v>
      </c>
      <c r="F384" s="14" t="s">
        <v>57</v>
      </c>
      <c r="G384" s="14" t="s">
        <v>170</v>
      </c>
      <c r="H384" s="14" t="s">
        <v>57</v>
      </c>
      <c r="I384" s="14" t="s">
        <v>170</v>
      </c>
      <c r="J384" s="14" t="s">
        <v>57</v>
      </c>
      <c r="K384" s="14" t="s">
        <v>170</v>
      </c>
      <c r="L384" s="14" t="s">
        <v>57</v>
      </c>
      <c r="M384" s="14" t="s">
        <v>282</v>
      </c>
      <c r="N384" s="14" t="s">
        <v>52</v>
      </c>
      <c r="O384" s="14" t="s">
        <v>53</v>
      </c>
      <c r="P384" s="14" t="s">
        <v>54</v>
      </c>
      <c r="Q384" s="14" t="s">
        <v>56</v>
      </c>
      <c r="R384" s="164"/>
      <c r="S384" s="190"/>
      <c r="T384" s="32" t="s">
        <v>171</v>
      </c>
      <c r="U384" s="31" t="s">
        <v>279</v>
      </c>
      <c r="V384" s="31" t="s">
        <v>172</v>
      </c>
      <c r="W384" s="31" t="s">
        <v>173</v>
      </c>
      <c r="X384" s="32" t="s">
        <v>56</v>
      </c>
      <c r="Y384" s="32" t="s">
        <v>174</v>
      </c>
      <c r="Z384" s="32" t="s">
        <v>280</v>
      </c>
      <c r="AA384" s="20" t="s">
        <v>56</v>
      </c>
      <c r="AB384" s="32" t="s">
        <v>174</v>
      </c>
      <c r="AC384" s="189"/>
      <c r="AD384" s="164"/>
      <c r="AE384" s="164"/>
      <c r="AF384" s="14" t="s">
        <v>49</v>
      </c>
      <c r="AG384" s="14" t="s">
        <v>50</v>
      </c>
      <c r="AH384" s="14" t="s">
        <v>344</v>
      </c>
      <c r="AI384" s="14" t="s">
        <v>51</v>
      </c>
      <c r="AJ384" s="14" t="s">
        <v>175</v>
      </c>
      <c r="AK384" s="14" t="s">
        <v>176</v>
      </c>
      <c r="AL384" s="14" t="s">
        <v>283</v>
      </c>
      <c r="AM384" s="14" t="s">
        <v>284</v>
      </c>
      <c r="AN384" s="135"/>
      <c r="AO384" s="138" t="s">
        <v>2</v>
      </c>
      <c r="AP384" s="138" t="s">
        <v>2</v>
      </c>
      <c r="AQ384" s="139" t="e">
        <v>#VALUE!</v>
      </c>
    </row>
    <row r="385" spans="1:43">
      <c r="A385" s="11" t="s">
        <v>141</v>
      </c>
      <c r="B385" s="13"/>
      <c r="C385" s="16"/>
      <c r="D385" s="16"/>
      <c r="E385" s="16"/>
      <c r="F385" s="16"/>
      <c r="G385" s="16"/>
      <c r="H385" s="16"/>
      <c r="I385" s="16"/>
      <c r="J385" s="16"/>
      <c r="K385" s="16"/>
      <c r="L385" s="16"/>
      <c r="M385" s="16"/>
      <c r="N385" s="16"/>
      <c r="O385" s="16"/>
      <c r="P385" s="16"/>
      <c r="Q385" s="16"/>
      <c r="R385" s="11" t="s">
        <v>141</v>
      </c>
      <c r="S385" s="33"/>
      <c r="T385" s="26"/>
      <c r="U385" s="26"/>
      <c r="V385" s="26"/>
      <c r="W385" s="26"/>
      <c r="X385" s="26"/>
      <c r="Y385" s="26"/>
      <c r="Z385" s="26"/>
      <c r="AA385" s="26"/>
      <c r="AB385" s="26"/>
      <c r="AC385" s="26"/>
      <c r="AD385" s="11" t="s">
        <v>141</v>
      </c>
      <c r="AE385" s="13"/>
      <c r="AF385" s="30"/>
      <c r="AG385" s="30"/>
      <c r="AH385" s="30"/>
      <c r="AI385" s="30"/>
      <c r="AJ385" s="30"/>
      <c r="AK385" s="30"/>
      <c r="AL385" s="30"/>
      <c r="AM385" s="30"/>
      <c r="AN385" s="135"/>
      <c r="AO385" s="138" t="s">
        <v>141</v>
      </c>
      <c r="AP385" s="138" t="s">
        <v>141</v>
      </c>
      <c r="AQ385" s="139">
        <v>0</v>
      </c>
    </row>
    <row r="386" spans="1:43" ht="14.45" customHeight="1">
      <c r="A386" s="162" t="s">
        <v>251</v>
      </c>
      <c r="B386" s="13" t="s">
        <v>119</v>
      </c>
      <c r="C386" s="12">
        <v>31</v>
      </c>
      <c r="D386" s="12">
        <v>19</v>
      </c>
      <c r="E386" s="12">
        <v>252</v>
      </c>
      <c r="F386" s="12">
        <v>133</v>
      </c>
      <c r="G386" s="12">
        <v>115</v>
      </c>
      <c r="H386" s="12">
        <v>65</v>
      </c>
      <c r="I386" s="12">
        <v>465</v>
      </c>
      <c r="J386" s="12">
        <v>247</v>
      </c>
      <c r="K386" s="29">
        <v>863</v>
      </c>
      <c r="L386" s="29">
        <v>464</v>
      </c>
      <c r="M386" s="12">
        <v>1</v>
      </c>
      <c r="N386" s="12">
        <v>9</v>
      </c>
      <c r="O386" s="12">
        <v>4</v>
      </c>
      <c r="P386" s="12">
        <v>13</v>
      </c>
      <c r="Q386" s="29">
        <v>27</v>
      </c>
      <c r="R386" s="162" t="s">
        <v>251</v>
      </c>
      <c r="S386" s="13" t="s">
        <v>119</v>
      </c>
      <c r="T386" s="29">
        <v>38</v>
      </c>
      <c r="U386" s="12">
        <v>31</v>
      </c>
      <c r="V386" s="12">
        <v>2</v>
      </c>
      <c r="W386" s="12">
        <v>0</v>
      </c>
      <c r="X386" s="29">
        <v>25</v>
      </c>
      <c r="Y386" s="12">
        <v>23</v>
      </c>
      <c r="Z386" s="12">
        <v>11</v>
      </c>
      <c r="AA386" s="29">
        <v>2</v>
      </c>
      <c r="AB386" s="12">
        <v>1</v>
      </c>
      <c r="AC386" s="12">
        <v>10</v>
      </c>
      <c r="AD386" s="162" t="s">
        <v>251</v>
      </c>
      <c r="AE386" s="13" t="s">
        <v>119</v>
      </c>
      <c r="AF386" s="12">
        <v>384</v>
      </c>
      <c r="AG386" s="12">
        <v>137</v>
      </c>
      <c r="AH386" s="12">
        <v>204</v>
      </c>
      <c r="AI386" s="12">
        <v>167</v>
      </c>
      <c r="AJ386" s="12">
        <v>33</v>
      </c>
      <c r="AK386" s="12">
        <v>37</v>
      </c>
      <c r="AL386" s="12">
        <v>43</v>
      </c>
      <c r="AM386" s="12">
        <v>43</v>
      </c>
      <c r="AN386" s="135"/>
      <c r="AO386" s="138" t="s">
        <v>251</v>
      </c>
      <c r="AP386" s="138" t="s">
        <v>4500</v>
      </c>
      <c r="AQ386" s="139">
        <v>792</v>
      </c>
    </row>
    <row r="387" spans="1:43">
      <c r="A387" s="162"/>
      <c r="B387" s="13" t="s">
        <v>120</v>
      </c>
      <c r="C387" s="12">
        <v>0</v>
      </c>
      <c r="D387" s="12">
        <v>0</v>
      </c>
      <c r="E387" s="12">
        <v>0</v>
      </c>
      <c r="F387" s="12">
        <v>0</v>
      </c>
      <c r="G387" s="12">
        <v>0</v>
      </c>
      <c r="H387" s="12">
        <v>0</v>
      </c>
      <c r="I387" s="12">
        <v>0</v>
      </c>
      <c r="J387" s="12">
        <v>0</v>
      </c>
      <c r="K387" s="29">
        <v>0</v>
      </c>
      <c r="L387" s="29">
        <v>0</v>
      </c>
      <c r="M387" s="12">
        <v>0</v>
      </c>
      <c r="N387" s="12">
        <v>0</v>
      </c>
      <c r="O387" s="12">
        <v>0</v>
      </c>
      <c r="P387" s="12">
        <v>0</v>
      </c>
      <c r="Q387" s="29">
        <v>0</v>
      </c>
      <c r="R387" s="162"/>
      <c r="S387" s="13" t="s">
        <v>120</v>
      </c>
      <c r="T387" s="29">
        <v>0</v>
      </c>
      <c r="U387" s="12">
        <v>0</v>
      </c>
      <c r="V387" s="12">
        <v>0</v>
      </c>
      <c r="W387" s="12">
        <v>0</v>
      </c>
      <c r="X387" s="29">
        <v>0</v>
      </c>
      <c r="Y387" s="12">
        <v>0</v>
      </c>
      <c r="Z387" s="12">
        <v>0</v>
      </c>
      <c r="AA387" s="29">
        <v>0</v>
      </c>
      <c r="AB387" s="12">
        <v>0</v>
      </c>
      <c r="AC387" s="12">
        <v>0</v>
      </c>
      <c r="AD387" s="162"/>
      <c r="AE387" s="13" t="s">
        <v>120</v>
      </c>
      <c r="AF387" s="12">
        <v>0</v>
      </c>
      <c r="AG387" s="12">
        <v>0</v>
      </c>
      <c r="AH387" s="12">
        <v>0</v>
      </c>
      <c r="AI387" s="12">
        <v>0</v>
      </c>
      <c r="AJ387" s="12">
        <v>0</v>
      </c>
      <c r="AK387" s="12">
        <v>0</v>
      </c>
      <c r="AL387" s="12">
        <v>0</v>
      </c>
      <c r="AM387" s="12">
        <v>0</v>
      </c>
      <c r="AN387" s="135"/>
      <c r="AO387" s="138" t="s">
        <v>251</v>
      </c>
      <c r="AP387" s="138" t="s">
        <v>4501</v>
      </c>
      <c r="AQ387" s="139">
        <v>0</v>
      </c>
    </row>
    <row r="388" spans="1:43">
      <c r="A388" s="162"/>
      <c r="B388" s="34" t="s">
        <v>102</v>
      </c>
      <c r="C388" s="35">
        <v>31</v>
      </c>
      <c r="D388" s="35">
        <v>19</v>
      </c>
      <c r="E388" s="35">
        <v>252</v>
      </c>
      <c r="F388" s="35">
        <v>133</v>
      </c>
      <c r="G388" s="35">
        <v>115</v>
      </c>
      <c r="H388" s="35">
        <v>65</v>
      </c>
      <c r="I388" s="35">
        <v>465</v>
      </c>
      <c r="J388" s="35">
        <v>247</v>
      </c>
      <c r="K388" s="35">
        <v>863</v>
      </c>
      <c r="L388" s="35">
        <v>464</v>
      </c>
      <c r="M388" s="35">
        <v>1</v>
      </c>
      <c r="N388" s="35">
        <v>9</v>
      </c>
      <c r="O388" s="35">
        <v>4</v>
      </c>
      <c r="P388" s="35">
        <v>13</v>
      </c>
      <c r="Q388" s="35">
        <v>27</v>
      </c>
      <c r="R388" s="162"/>
      <c r="S388" s="34" t="s">
        <v>102</v>
      </c>
      <c r="T388" s="35">
        <v>38</v>
      </c>
      <c r="U388" s="35">
        <v>31</v>
      </c>
      <c r="V388" s="35">
        <v>2</v>
      </c>
      <c r="W388" s="35">
        <v>0</v>
      </c>
      <c r="X388" s="35">
        <v>25</v>
      </c>
      <c r="Y388" s="35">
        <v>23</v>
      </c>
      <c r="Z388" s="35">
        <v>11</v>
      </c>
      <c r="AA388" s="35">
        <v>2</v>
      </c>
      <c r="AB388" s="35">
        <v>1</v>
      </c>
      <c r="AC388" s="35">
        <v>10</v>
      </c>
      <c r="AD388" s="162"/>
      <c r="AE388" s="34" t="s">
        <v>102</v>
      </c>
      <c r="AF388" s="35">
        <v>384</v>
      </c>
      <c r="AG388" s="35">
        <v>137</v>
      </c>
      <c r="AH388" s="35">
        <v>204</v>
      </c>
      <c r="AI388" s="35">
        <v>167</v>
      </c>
      <c r="AJ388" s="35">
        <v>33</v>
      </c>
      <c r="AK388" s="35">
        <v>37</v>
      </c>
      <c r="AL388" s="35">
        <v>43</v>
      </c>
      <c r="AM388" s="35">
        <v>43</v>
      </c>
      <c r="AN388" s="135"/>
      <c r="AO388" s="138" t="s">
        <v>251</v>
      </c>
      <c r="AP388" s="138" t="s">
        <v>4502</v>
      </c>
      <c r="AQ388" s="139">
        <v>792</v>
      </c>
    </row>
    <row r="389" spans="1:43">
      <c r="A389" s="162" t="s">
        <v>17</v>
      </c>
      <c r="B389" s="13" t="s">
        <v>119</v>
      </c>
      <c r="C389" s="12">
        <v>0</v>
      </c>
      <c r="D389" s="12">
        <v>0</v>
      </c>
      <c r="E389" s="12">
        <v>52</v>
      </c>
      <c r="F389" s="12">
        <v>27</v>
      </c>
      <c r="G389" s="12">
        <v>299</v>
      </c>
      <c r="H389" s="12">
        <v>137</v>
      </c>
      <c r="I389" s="12">
        <v>427</v>
      </c>
      <c r="J389" s="12">
        <v>216</v>
      </c>
      <c r="K389" s="29">
        <v>778</v>
      </c>
      <c r="L389" s="29">
        <v>380</v>
      </c>
      <c r="M389" s="12">
        <v>0</v>
      </c>
      <c r="N389" s="12">
        <v>4</v>
      </c>
      <c r="O389" s="12">
        <v>14</v>
      </c>
      <c r="P389" s="12">
        <v>21</v>
      </c>
      <c r="Q389" s="29">
        <v>39</v>
      </c>
      <c r="R389" s="162" t="s">
        <v>17</v>
      </c>
      <c r="S389" s="13" t="s">
        <v>119</v>
      </c>
      <c r="T389" s="29">
        <v>38</v>
      </c>
      <c r="U389" s="12">
        <v>23</v>
      </c>
      <c r="V389" s="12">
        <v>0</v>
      </c>
      <c r="W389" s="12">
        <v>2</v>
      </c>
      <c r="X389" s="29">
        <v>30</v>
      </c>
      <c r="Y389" s="12">
        <v>20</v>
      </c>
      <c r="Z389" s="12">
        <v>17</v>
      </c>
      <c r="AA389" s="29">
        <v>0</v>
      </c>
      <c r="AB389" s="12">
        <v>0</v>
      </c>
      <c r="AC389" s="12">
        <v>22</v>
      </c>
      <c r="AD389" s="162" t="s">
        <v>17</v>
      </c>
      <c r="AE389" s="13" t="s">
        <v>119</v>
      </c>
      <c r="AF389" s="12">
        <v>167</v>
      </c>
      <c r="AG389" s="12">
        <v>44</v>
      </c>
      <c r="AH389" s="12">
        <v>227</v>
      </c>
      <c r="AI389" s="12">
        <v>56</v>
      </c>
      <c r="AJ389" s="12">
        <v>16</v>
      </c>
      <c r="AK389" s="12">
        <v>37</v>
      </c>
      <c r="AL389" s="12">
        <v>35</v>
      </c>
      <c r="AM389" s="12">
        <v>33</v>
      </c>
      <c r="AN389" s="135"/>
      <c r="AO389" s="138" t="s">
        <v>17</v>
      </c>
      <c r="AP389" s="138" t="s">
        <v>4503</v>
      </c>
      <c r="AQ389" s="139">
        <v>621</v>
      </c>
    </row>
    <row r="390" spans="1:43">
      <c r="A390" s="162"/>
      <c r="B390" s="13" t="s">
        <v>120</v>
      </c>
      <c r="C390" s="12">
        <v>13</v>
      </c>
      <c r="D390" s="12">
        <v>7</v>
      </c>
      <c r="E390" s="12">
        <v>89</v>
      </c>
      <c r="F390" s="12">
        <v>41</v>
      </c>
      <c r="G390" s="12">
        <v>139</v>
      </c>
      <c r="H390" s="12">
        <v>69</v>
      </c>
      <c r="I390" s="12">
        <v>193</v>
      </c>
      <c r="J390" s="12">
        <v>91</v>
      </c>
      <c r="K390" s="29">
        <v>434</v>
      </c>
      <c r="L390" s="29">
        <v>208</v>
      </c>
      <c r="M390" s="12">
        <v>1</v>
      </c>
      <c r="N390" s="12">
        <v>4</v>
      </c>
      <c r="O390" s="12">
        <v>7</v>
      </c>
      <c r="P390" s="12">
        <v>6</v>
      </c>
      <c r="Q390" s="29">
        <v>18</v>
      </c>
      <c r="R390" s="162"/>
      <c r="S390" s="13" t="s">
        <v>120</v>
      </c>
      <c r="T390" s="29">
        <v>15</v>
      </c>
      <c r="U390" s="12">
        <v>13</v>
      </c>
      <c r="V390" s="12">
        <v>6</v>
      </c>
      <c r="W390" s="12">
        <v>1</v>
      </c>
      <c r="X390" s="29">
        <v>13</v>
      </c>
      <c r="Y390" s="12">
        <v>11</v>
      </c>
      <c r="Z390" s="12">
        <v>6</v>
      </c>
      <c r="AA390" s="29">
        <v>4</v>
      </c>
      <c r="AB390" s="12">
        <v>4</v>
      </c>
      <c r="AC390" s="12">
        <v>5</v>
      </c>
      <c r="AD390" s="162"/>
      <c r="AE390" s="13" t="s">
        <v>120</v>
      </c>
      <c r="AF390" s="12">
        <v>154</v>
      </c>
      <c r="AG390" s="12">
        <v>82</v>
      </c>
      <c r="AH390" s="12">
        <v>47</v>
      </c>
      <c r="AI390" s="12">
        <v>53</v>
      </c>
      <c r="AJ390" s="12">
        <v>9</v>
      </c>
      <c r="AK390" s="12">
        <v>15</v>
      </c>
      <c r="AL390" s="12">
        <v>15</v>
      </c>
      <c r="AM390" s="12">
        <v>15</v>
      </c>
      <c r="AN390" s="135"/>
      <c r="AO390" s="138" t="s">
        <v>17</v>
      </c>
      <c r="AP390" s="138" t="s">
        <v>4504</v>
      </c>
      <c r="AQ390" s="139">
        <v>248</v>
      </c>
    </row>
    <row r="391" spans="1:43">
      <c r="A391" s="162"/>
      <c r="B391" s="34" t="s">
        <v>102</v>
      </c>
      <c r="C391" s="35">
        <v>13</v>
      </c>
      <c r="D391" s="35">
        <v>7</v>
      </c>
      <c r="E391" s="35">
        <v>141</v>
      </c>
      <c r="F391" s="35">
        <v>68</v>
      </c>
      <c r="G391" s="35">
        <v>438</v>
      </c>
      <c r="H391" s="35">
        <v>206</v>
      </c>
      <c r="I391" s="35">
        <v>620</v>
      </c>
      <c r="J391" s="35">
        <v>307</v>
      </c>
      <c r="K391" s="35">
        <v>1212</v>
      </c>
      <c r="L391" s="35">
        <v>588</v>
      </c>
      <c r="M391" s="35">
        <v>1</v>
      </c>
      <c r="N391" s="35">
        <v>8</v>
      </c>
      <c r="O391" s="35">
        <v>21</v>
      </c>
      <c r="P391" s="35">
        <v>27</v>
      </c>
      <c r="Q391" s="35">
        <v>57</v>
      </c>
      <c r="R391" s="162"/>
      <c r="S391" s="34" t="s">
        <v>102</v>
      </c>
      <c r="T391" s="35">
        <v>53</v>
      </c>
      <c r="U391" s="35">
        <v>36</v>
      </c>
      <c r="V391" s="35">
        <v>6</v>
      </c>
      <c r="W391" s="35">
        <v>3</v>
      </c>
      <c r="X391" s="35">
        <v>43</v>
      </c>
      <c r="Y391" s="35">
        <v>31</v>
      </c>
      <c r="Z391" s="35">
        <v>23</v>
      </c>
      <c r="AA391" s="35">
        <v>4</v>
      </c>
      <c r="AB391" s="35">
        <v>4</v>
      </c>
      <c r="AC391" s="35">
        <v>27</v>
      </c>
      <c r="AD391" s="162"/>
      <c r="AE391" s="34" t="s">
        <v>102</v>
      </c>
      <c r="AF391" s="35">
        <v>321</v>
      </c>
      <c r="AG391" s="35">
        <v>126</v>
      </c>
      <c r="AH391" s="35">
        <v>274</v>
      </c>
      <c r="AI391" s="35">
        <v>109</v>
      </c>
      <c r="AJ391" s="35">
        <v>25</v>
      </c>
      <c r="AK391" s="35">
        <v>52</v>
      </c>
      <c r="AL391" s="35">
        <v>50</v>
      </c>
      <c r="AM391" s="35">
        <v>48</v>
      </c>
      <c r="AN391" s="135"/>
      <c r="AO391" s="138" t="s">
        <v>17</v>
      </c>
      <c r="AP391" s="138" t="s">
        <v>4505</v>
      </c>
      <c r="AQ391" s="139">
        <v>869</v>
      </c>
    </row>
    <row r="392" spans="1:43">
      <c r="A392" s="162" t="s">
        <v>252</v>
      </c>
      <c r="B392" s="13" t="s">
        <v>119</v>
      </c>
      <c r="C392" s="12">
        <v>0</v>
      </c>
      <c r="D392" s="12">
        <v>0</v>
      </c>
      <c r="E392" s="12">
        <v>0</v>
      </c>
      <c r="F392" s="12">
        <v>0</v>
      </c>
      <c r="G392" s="12">
        <v>0</v>
      </c>
      <c r="H392" s="12">
        <v>0</v>
      </c>
      <c r="I392" s="12">
        <v>0</v>
      </c>
      <c r="J392" s="12">
        <v>0</v>
      </c>
      <c r="K392" s="29">
        <v>0</v>
      </c>
      <c r="L392" s="29">
        <v>0</v>
      </c>
      <c r="M392" s="12">
        <v>0</v>
      </c>
      <c r="N392" s="12">
        <v>0</v>
      </c>
      <c r="O392" s="12">
        <v>0</v>
      </c>
      <c r="P392" s="12">
        <v>0</v>
      </c>
      <c r="Q392" s="29">
        <v>0</v>
      </c>
      <c r="R392" s="162" t="s">
        <v>252</v>
      </c>
      <c r="S392" s="13" t="s">
        <v>119</v>
      </c>
      <c r="T392" s="29">
        <v>0</v>
      </c>
      <c r="U392" s="12">
        <v>0</v>
      </c>
      <c r="V392" s="12">
        <v>0</v>
      </c>
      <c r="W392" s="12">
        <v>0</v>
      </c>
      <c r="X392" s="29">
        <v>0</v>
      </c>
      <c r="Y392" s="12">
        <v>0</v>
      </c>
      <c r="Z392" s="12">
        <v>0</v>
      </c>
      <c r="AA392" s="29">
        <v>0</v>
      </c>
      <c r="AB392" s="12">
        <v>0</v>
      </c>
      <c r="AC392" s="12">
        <v>0</v>
      </c>
      <c r="AD392" s="162" t="s">
        <v>252</v>
      </c>
      <c r="AE392" s="13" t="s">
        <v>119</v>
      </c>
      <c r="AF392" s="12">
        <v>0</v>
      </c>
      <c r="AG392" s="12">
        <v>0</v>
      </c>
      <c r="AH392" s="12">
        <v>0</v>
      </c>
      <c r="AI392" s="12">
        <v>0</v>
      </c>
      <c r="AJ392" s="12">
        <v>0</v>
      </c>
      <c r="AK392" s="12">
        <v>0</v>
      </c>
      <c r="AL392" s="12">
        <v>0</v>
      </c>
      <c r="AM392" s="12">
        <v>0</v>
      </c>
      <c r="AN392" s="135"/>
      <c r="AO392" s="138" t="s">
        <v>252</v>
      </c>
      <c r="AP392" s="138" t="s">
        <v>4506</v>
      </c>
      <c r="AQ392" s="139">
        <v>0</v>
      </c>
    </row>
    <row r="393" spans="1:43">
      <c r="A393" s="162"/>
      <c r="B393" s="13" t="s">
        <v>120</v>
      </c>
      <c r="C393" s="12">
        <v>0</v>
      </c>
      <c r="D393" s="12">
        <v>0</v>
      </c>
      <c r="E393" s="12">
        <v>111</v>
      </c>
      <c r="F393" s="12">
        <v>64</v>
      </c>
      <c r="G393" s="12">
        <v>26</v>
      </c>
      <c r="H393" s="12">
        <v>10</v>
      </c>
      <c r="I393" s="12">
        <v>138</v>
      </c>
      <c r="J393" s="12">
        <v>67</v>
      </c>
      <c r="K393" s="29">
        <v>275</v>
      </c>
      <c r="L393" s="29">
        <v>141</v>
      </c>
      <c r="M393" s="12">
        <v>0</v>
      </c>
      <c r="N393" s="12">
        <v>3</v>
      </c>
      <c r="O393" s="12">
        <v>1</v>
      </c>
      <c r="P393" s="12">
        <v>3</v>
      </c>
      <c r="Q393" s="29">
        <v>7</v>
      </c>
      <c r="R393" s="162"/>
      <c r="S393" s="13" t="s">
        <v>120</v>
      </c>
      <c r="T393" s="29">
        <v>6</v>
      </c>
      <c r="U393" s="12">
        <v>6</v>
      </c>
      <c r="V393" s="12">
        <v>6</v>
      </c>
      <c r="W393" s="12">
        <v>0</v>
      </c>
      <c r="X393" s="29">
        <v>6</v>
      </c>
      <c r="Y393" s="12">
        <v>6</v>
      </c>
      <c r="Z393" s="12">
        <v>3</v>
      </c>
      <c r="AA393" s="29">
        <v>0</v>
      </c>
      <c r="AB393" s="12">
        <v>0</v>
      </c>
      <c r="AC393" s="12">
        <v>2</v>
      </c>
      <c r="AD393" s="162"/>
      <c r="AE393" s="13" t="s">
        <v>120</v>
      </c>
      <c r="AF393" s="12">
        <v>0</v>
      </c>
      <c r="AG393" s="12">
        <v>0</v>
      </c>
      <c r="AH393" s="12">
        <v>0</v>
      </c>
      <c r="AI393" s="12">
        <v>0</v>
      </c>
      <c r="AJ393" s="12">
        <v>0</v>
      </c>
      <c r="AK393" s="12">
        <v>0</v>
      </c>
      <c r="AL393" s="12">
        <v>0</v>
      </c>
      <c r="AM393" s="12">
        <v>0</v>
      </c>
      <c r="AN393" s="135"/>
      <c r="AO393" s="138" t="s">
        <v>252</v>
      </c>
      <c r="AP393" s="138" t="s">
        <v>4507</v>
      </c>
      <c r="AQ393" s="139">
        <v>0</v>
      </c>
    </row>
    <row r="394" spans="1:43">
      <c r="A394" s="162"/>
      <c r="B394" s="34" t="s">
        <v>102</v>
      </c>
      <c r="C394" s="35">
        <v>0</v>
      </c>
      <c r="D394" s="35">
        <v>0</v>
      </c>
      <c r="E394" s="35">
        <v>111</v>
      </c>
      <c r="F394" s="35">
        <v>64</v>
      </c>
      <c r="G394" s="35">
        <v>26</v>
      </c>
      <c r="H394" s="35">
        <v>10</v>
      </c>
      <c r="I394" s="35">
        <v>138</v>
      </c>
      <c r="J394" s="35">
        <v>67</v>
      </c>
      <c r="K394" s="35">
        <v>275</v>
      </c>
      <c r="L394" s="35">
        <v>141</v>
      </c>
      <c r="M394" s="35">
        <v>0</v>
      </c>
      <c r="N394" s="35">
        <v>3</v>
      </c>
      <c r="O394" s="35">
        <v>1</v>
      </c>
      <c r="P394" s="35">
        <v>3</v>
      </c>
      <c r="Q394" s="35">
        <v>7</v>
      </c>
      <c r="R394" s="162"/>
      <c r="S394" s="34" t="s">
        <v>102</v>
      </c>
      <c r="T394" s="35">
        <v>6</v>
      </c>
      <c r="U394" s="35">
        <v>6</v>
      </c>
      <c r="V394" s="35">
        <v>6</v>
      </c>
      <c r="W394" s="35">
        <v>0</v>
      </c>
      <c r="X394" s="35">
        <v>6</v>
      </c>
      <c r="Y394" s="35">
        <v>6</v>
      </c>
      <c r="Z394" s="35">
        <v>3</v>
      </c>
      <c r="AA394" s="35">
        <v>0</v>
      </c>
      <c r="AB394" s="35">
        <v>0</v>
      </c>
      <c r="AC394" s="35">
        <v>2</v>
      </c>
      <c r="AD394" s="162"/>
      <c r="AE394" s="34" t="s">
        <v>102</v>
      </c>
      <c r="AF394" s="35">
        <v>0</v>
      </c>
      <c r="AG394" s="35">
        <v>0</v>
      </c>
      <c r="AH394" s="35">
        <v>0</v>
      </c>
      <c r="AI394" s="35">
        <v>0</v>
      </c>
      <c r="AJ394" s="35">
        <v>0</v>
      </c>
      <c r="AK394" s="35">
        <v>0</v>
      </c>
      <c r="AL394" s="35">
        <v>0</v>
      </c>
      <c r="AM394" s="35">
        <v>0</v>
      </c>
      <c r="AN394" s="135"/>
      <c r="AO394" s="138" t="s">
        <v>252</v>
      </c>
      <c r="AP394" s="138" t="s">
        <v>4508</v>
      </c>
      <c r="AQ394" s="139">
        <v>0</v>
      </c>
    </row>
    <row r="395" spans="1:43">
      <c r="A395" s="162" t="s">
        <v>253</v>
      </c>
      <c r="B395" s="13" t="s">
        <v>119</v>
      </c>
      <c r="C395" s="12">
        <v>9</v>
      </c>
      <c r="D395" s="12">
        <v>2</v>
      </c>
      <c r="E395" s="12">
        <v>148</v>
      </c>
      <c r="F395" s="12">
        <v>73</v>
      </c>
      <c r="G395" s="12">
        <v>135</v>
      </c>
      <c r="H395" s="12">
        <v>73</v>
      </c>
      <c r="I395" s="12">
        <v>386</v>
      </c>
      <c r="J395" s="12">
        <v>193</v>
      </c>
      <c r="K395" s="29">
        <v>678</v>
      </c>
      <c r="L395" s="29">
        <v>341</v>
      </c>
      <c r="M395" s="12">
        <v>1</v>
      </c>
      <c r="N395" s="12">
        <v>6</v>
      </c>
      <c r="O395" s="12">
        <v>8</v>
      </c>
      <c r="P395" s="12">
        <v>14</v>
      </c>
      <c r="Q395" s="29">
        <v>29</v>
      </c>
      <c r="R395" s="162" t="s">
        <v>253</v>
      </c>
      <c r="S395" s="13" t="s">
        <v>119</v>
      </c>
      <c r="T395" s="29">
        <v>16</v>
      </c>
      <c r="U395" s="12">
        <v>14</v>
      </c>
      <c r="V395" s="12">
        <v>0</v>
      </c>
      <c r="W395" s="12">
        <v>3</v>
      </c>
      <c r="X395" s="29">
        <v>21</v>
      </c>
      <c r="Y395" s="12">
        <v>19</v>
      </c>
      <c r="Z395" s="12">
        <v>5</v>
      </c>
      <c r="AA395" s="29">
        <v>0</v>
      </c>
      <c r="AB395" s="12">
        <v>0</v>
      </c>
      <c r="AC395" s="12">
        <v>13</v>
      </c>
      <c r="AD395" s="162" t="s">
        <v>253</v>
      </c>
      <c r="AE395" s="13" t="s">
        <v>119</v>
      </c>
      <c r="AF395" s="12">
        <v>92</v>
      </c>
      <c r="AG395" s="12">
        <v>66</v>
      </c>
      <c r="AH395" s="12">
        <v>215</v>
      </c>
      <c r="AI395" s="12">
        <v>0</v>
      </c>
      <c r="AJ395" s="12">
        <v>6</v>
      </c>
      <c r="AK395" s="12">
        <v>18</v>
      </c>
      <c r="AL395" s="12">
        <v>14</v>
      </c>
      <c r="AM395" s="12">
        <v>14</v>
      </c>
      <c r="AN395" s="135"/>
      <c r="AO395" s="138" t="s">
        <v>253</v>
      </c>
      <c r="AP395" s="138" t="s">
        <v>4509</v>
      </c>
      <c r="AQ395" s="139">
        <v>522</v>
      </c>
    </row>
    <row r="396" spans="1:43">
      <c r="A396" s="162"/>
      <c r="B396" s="13" t="s">
        <v>120</v>
      </c>
      <c r="C396" s="12">
        <v>14</v>
      </c>
      <c r="D396" s="12">
        <v>7</v>
      </c>
      <c r="E396" s="12">
        <v>91</v>
      </c>
      <c r="F396" s="12">
        <v>40</v>
      </c>
      <c r="G396" s="12">
        <v>166</v>
      </c>
      <c r="H396" s="12">
        <v>89</v>
      </c>
      <c r="I396" s="12">
        <v>229</v>
      </c>
      <c r="J396" s="12">
        <v>113</v>
      </c>
      <c r="K396" s="29">
        <v>500</v>
      </c>
      <c r="L396" s="29">
        <v>249</v>
      </c>
      <c r="M396" s="12">
        <v>1</v>
      </c>
      <c r="N396" s="12">
        <v>4</v>
      </c>
      <c r="O396" s="12">
        <v>5</v>
      </c>
      <c r="P396" s="12">
        <v>7</v>
      </c>
      <c r="Q396" s="29">
        <v>17</v>
      </c>
      <c r="R396" s="162"/>
      <c r="S396" s="13" t="s">
        <v>120</v>
      </c>
      <c r="T396" s="29">
        <v>11</v>
      </c>
      <c r="U396" s="12">
        <v>10</v>
      </c>
      <c r="V396" s="12">
        <v>0</v>
      </c>
      <c r="W396" s="12">
        <v>0</v>
      </c>
      <c r="X396" s="29">
        <v>15</v>
      </c>
      <c r="Y396" s="12">
        <v>15</v>
      </c>
      <c r="Z396" s="12">
        <v>10</v>
      </c>
      <c r="AA396" s="29">
        <v>0</v>
      </c>
      <c r="AB396" s="12">
        <v>0</v>
      </c>
      <c r="AC396" s="12">
        <v>6</v>
      </c>
      <c r="AD396" s="162"/>
      <c r="AE396" s="13" t="s">
        <v>120</v>
      </c>
      <c r="AF396" s="12">
        <v>203</v>
      </c>
      <c r="AG396" s="12">
        <v>62</v>
      </c>
      <c r="AH396" s="12">
        <v>50</v>
      </c>
      <c r="AI396" s="12">
        <v>23</v>
      </c>
      <c r="AJ396" s="12">
        <v>10</v>
      </c>
      <c r="AK396" s="12">
        <v>13</v>
      </c>
      <c r="AL396" s="12">
        <v>14</v>
      </c>
      <c r="AM396" s="12">
        <v>13</v>
      </c>
      <c r="AN396" s="135"/>
      <c r="AO396" s="138" t="s">
        <v>253</v>
      </c>
      <c r="AP396" s="138" t="s">
        <v>4510</v>
      </c>
      <c r="AQ396" s="139">
        <v>303</v>
      </c>
    </row>
    <row r="397" spans="1:43">
      <c r="A397" s="162"/>
      <c r="B397" s="34" t="s">
        <v>102</v>
      </c>
      <c r="C397" s="35">
        <v>23</v>
      </c>
      <c r="D397" s="35">
        <v>9</v>
      </c>
      <c r="E397" s="35">
        <v>239</v>
      </c>
      <c r="F397" s="35">
        <v>113</v>
      </c>
      <c r="G397" s="35">
        <v>301</v>
      </c>
      <c r="H397" s="35">
        <v>162</v>
      </c>
      <c r="I397" s="35">
        <v>615</v>
      </c>
      <c r="J397" s="35">
        <v>306</v>
      </c>
      <c r="K397" s="35">
        <v>1178</v>
      </c>
      <c r="L397" s="35">
        <v>590</v>
      </c>
      <c r="M397" s="35">
        <v>2</v>
      </c>
      <c r="N397" s="35">
        <v>10</v>
      </c>
      <c r="O397" s="35">
        <v>13</v>
      </c>
      <c r="P397" s="35">
        <v>21</v>
      </c>
      <c r="Q397" s="35">
        <v>46</v>
      </c>
      <c r="R397" s="162"/>
      <c r="S397" s="34" t="s">
        <v>102</v>
      </c>
      <c r="T397" s="35">
        <v>27</v>
      </c>
      <c r="U397" s="35">
        <v>24</v>
      </c>
      <c r="V397" s="35">
        <v>0</v>
      </c>
      <c r="W397" s="35">
        <v>3</v>
      </c>
      <c r="X397" s="35">
        <v>36</v>
      </c>
      <c r="Y397" s="35">
        <v>34</v>
      </c>
      <c r="Z397" s="35">
        <v>15</v>
      </c>
      <c r="AA397" s="35">
        <v>0</v>
      </c>
      <c r="AB397" s="35">
        <v>0</v>
      </c>
      <c r="AC397" s="35">
        <v>19</v>
      </c>
      <c r="AD397" s="162"/>
      <c r="AE397" s="34" t="s">
        <v>102</v>
      </c>
      <c r="AF397" s="35">
        <v>295</v>
      </c>
      <c r="AG397" s="35">
        <v>128</v>
      </c>
      <c r="AH397" s="35">
        <v>265</v>
      </c>
      <c r="AI397" s="35">
        <v>23</v>
      </c>
      <c r="AJ397" s="35">
        <v>16</v>
      </c>
      <c r="AK397" s="35">
        <v>31</v>
      </c>
      <c r="AL397" s="35">
        <v>28</v>
      </c>
      <c r="AM397" s="35">
        <v>27</v>
      </c>
      <c r="AN397" s="135"/>
      <c r="AO397" s="138" t="s">
        <v>253</v>
      </c>
      <c r="AP397" s="138" t="s">
        <v>4511</v>
      </c>
      <c r="AQ397" s="139">
        <v>825</v>
      </c>
    </row>
    <row r="398" spans="1:43">
      <c r="A398" s="162" t="s">
        <v>254</v>
      </c>
      <c r="B398" s="13" t="s">
        <v>119</v>
      </c>
      <c r="C398" s="12">
        <v>15</v>
      </c>
      <c r="D398" s="12">
        <v>10</v>
      </c>
      <c r="E398" s="12">
        <v>193</v>
      </c>
      <c r="F398" s="12">
        <v>110</v>
      </c>
      <c r="G398" s="12">
        <v>224</v>
      </c>
      <c r="H398" s="12">
        <v>111</v>
      </c>
      <c r="I398" s="12">
        <v>348</v>
      </c>
      <c r="J398" s="12">
        <v>177</v>
      </c>
      <c r="K398" s="29">
        <v>780</v>
      </c>
      <c r="L398" s="29">
        <v>408</v>
      </c>
      <c r="M398" s="12">
        <v>1</v>
      </c>
      <c r="N398" s="12">
        <v>7</v>
      </c>
      <c r="O398" s="12">
        <v>11</v>
      </c>
      <c r="P398" s="12">
        <v>15</v>
      </c>
      <c r="Q398" s="29">
        <v>34</v>
      </c>
      <c r="R398" s="162" t="s">
        <v>254</v>
      </c>
      <c r="S398" s="13" t="s">
        <v>119</v>
      </c>
      <c r="T398" s="29">
        <v>26</v>
      </c>
      <c r="U398" s="12">
        <v>22</v>
      </c>
      <c r="V398" s="12">
        <v>0</v>
      </c>
      <c r="W398" s="12">
        <v>0</v>
      </c>
      <c r="X398" s="29">
        <v>21</v>
      </c>
      <c r="Y398" s="12">
        <v>19</v>
      </c>
      <c r="Z398" s="12">
        <v>11</v>
      </c>
      <c r="AA398" s="29">
        <v>0</v>
      </c>
      <c r="AB398" s="12">
        <v>0</v>
      </c>
      <c r="AC398" s="12">
        <v>17</v>
      </c>
      <c r="AD398" s="162" t="s">
        <v>254</v>
      </c>
      <c r="AE398" s="13" t="s">
        <v>119</v>
      </c>
      <c r="AF398" s="12">
        <v>310</v>
      </c>
      <c r="AG398" s="12">
        <v>214</v>
      </c>
      <c r="AH398" s="12">
        <v>116</v>
      </c>
      <c r="AI398" s="12">
        <v>11</v>
      </c>
      <c r="AJ398" s="12">
        <v>14</v>
      </c>
      <c r="AK398" s="12">
        <v>26</v>
      </c>
      <c r="AL398" s="12">
        <v>24</v>
      </c>
      <c r="AM398" s="12">
        <v>23</v>
      </c>
      <c r="AN398" s="135"/>
      <c r="AO398" s="138" t="s">
        <v>254</v>
      </c>
      <c r="AP398" s="138" t="s">
        <v>4512</v>
      </c>
      <c r="AQ398" s="139">
        <v>542</v>
      </c>
    </row>
    <row r="399" spans="1:43">
      <c r="A399" s="162"/>
      <c r="B399" s="13" t="s">
        <v>120</v>
      </c>
      <c r="C399" s="12">
        <v>37</v>
      </c>
      <c r="D399" s="12">
        <v>22</v>
      </c>
      <c r="E399" s="12">
        <v>226</v>
      </c>
      <c r="F399" s="12">
        <v>122</v>
      </c>
      <c r="G399" s="12">
        <v>625</v>
      </c>
      <c r="H399" s="12">
        <v>303</v>
      </c>
      <c r="I399" s="12">
        <v>653</v>
      </c>
      <c r="J399" s="12">
        <v>338</v>
      </c>
      <c r="K399" s="29">
        <v>1541</v>
      </c>
      <c r="L399" s="29">
        <v>785</v>
      </c>
      <c r="M399" s="12">
        <v>3</v>
      </c>
      <c r="N399" s="12">
        <v>17</v>
      </c>
      <c r="O399" s="12">
        <v>27</v>
      </c>
      <c r="P399" s="12">
        <v>26</v>
      </c>
      <c r="Q399" s="29">
        <v>73</v>
      </c>
      <c r="R399" s="162"/>
      <c r="S399" s="13" t="s">
        <v>120</v>
      </c>
      <c r="T399" s="29">
        <v>53</v>
      </c>
      <c r="U399" s="12">
        <v>53</v>
      </c>
      <c r="V399" s="12">
        <v>19</v>
      </c>
      <c r="W399" s="12">
        <v>2</v>
      </c>
      <c r="X399" s="29">
        <v>69</v>
      </c>
      <c r="Y399" s="12">
        <v>65</v>
      </c>
      <c r="Z399" s="12">
        <v>23</v>
      </c>
      <c r="AA399" s="29">
        <v>11</v>
      </c>
      <c r="AB399" s="12">
        <v>7</v>
      </c>
      <c r="AC399" s="12">
        <v>24</v>
      </c>
      <c r="AD399" s="162"/>
      <c r="AE399" s="13" t="s">
        <v>120</v>
      </c>
      <c r="AF399" s="12">
        <v>846</v>
      </c>
      <c r="AG399" s="12">
        <v>370</v>
      </c>
      <c r="AH399" s="12">
        <v>370</v>
      </c>
      <c r="AI399" s="12">
        <v>21</v>
      </c>
      <c r="AJ399" s="12">
        <v>60</v>
      </c>
      <c r="AK399" s="12">
        <v>86</v>
      </c>
      <c r="AL399" s="12">
        <v>55</v>
      </c>
      <c r="AM399" s="12">
        <v>53</v>
      </c>
      <c r="AN399" s="135"/>
      <c r="AO399" s="138" t="s">
        <v>254</v>
      </c>
      <c r="AP399" s="138" t="s">
        <v>4513</v>
      </c>
      <c r="AQ399" s="139">
        <v>1586</v>
      </c>
    </row>
    <row r="400" spans="1:43">
      <c r="A400" s="162"/>
      <c r="B400" s="34" t="s">
        <v>102</v>
      </c>
      <c r="C400" s="35">
        <v>52</v>
      </c>
      <c r="D400" s="35">
        <v>32</v>
      </c>
      <c r="E400" s="35">
        <v>419</v>
      </c>
      <c r="F400" s="35">
        <v>232</v>
      </c>
      <c r="G400" s="35">
        <v>849</v>
      </c>
      <c r="H400" s="35">
        <v>414</v>
      </c>
      <c r="I400" s="35">
        <v>1001</v>
      </c>
      <c r="J400" s="35">
        <v>515</v>
      </c>
      <c r="K400" s="35">
        <v>2321</v>
      </c>
      <c r="L400" s="35">
        <v>1193</v>
      </c>
      <c r="M400" s="35">
        <v>4</v>
      </c>
      <c r="N400" s="35">
        <v>24</v>
      </c>
      <c r="O400" s="35">
        <v>38</v>
      </c>
      <c r="P400" s="35">
        <v>41</v>
      </c>
      <c r="Q400" s="35">
        <v>107</v>
      </c>
      <c r="R400" s="162"/>
      <c r="S400" s="34" t="s">
        <v>102</v>
      </c>
      <c r="T400" s="35">
        <v>79</v>
      </c>
      <c r="U400" s="35">
        <v>75</v>
      </c>
      <c r="V400" s="35">
        <v>19</v>
      </c>
      <c r="W400" s="35">
        <v>2</v>
      </c>
      <c r="X400" s="35">
        <v>90</v>
      </c>
      <c r="Y400" s="35">
        <v>84</v>
      </c>
      <c r="Z400" s="35">
        <v>34</v>
      </c>
      <c r="AA400" s="35">
        <v>11</v>
      </c>
      <c r="AB400" s="35">
        <v>7</v>
      </c>
      <c r="AC400" s="35">
        <v>41</v>
      </c>
      <c r="AD400" s="162"/>
      <c r="AE400" s="34" t="s">
        <v>102</v>
      </c>
      <c r="AF400" s="35">
        <v>1156</v>
      </c>
      <c r="AG400" s="35">
        <v>584</v>
      </c>
      <c r="AH400" s="35">
        <v>486</v>
      </c>
      <c r="AI400" s="35">
        <v>32</v>
      </c>
      <c r="AJ400" s="35">
        <v>74</v>
      </c>
      <c r="AK400" s="35">
        <v>112</v>
      </c>
      <c r="AL400" s="35">
        <v>79</v>
      </c>
      <c r="AM400" s="35">
        <v>76</v>
      </c>
      <c r="AN400" s="135"/>
      <c r="AO400" s="138" t="s">
        <v>254</v>
      </c>
      <c r="AP400" s="138" t="s">
        <v>4514</v>
      </c>
      <c r="AQ400" s="139">
        <v>2128</v>
      </c>
    </row>
    <row r="401" spans="1:43">
      <c r="A401" s="11" t="s">
        <v>142</v>
      </c>
      <c r="B401" s="13"/>
      <c r="C401" s="30"/>
      <c r="D401" s="30"/>
      <c r="E401" s="30"/>
      <c r="F401" s="30"/>
      <c r="G401" s="30"/>
      <c r="H401" s="30"/>
      <c r="I401" s="30"/>
      <c r="J401" s="30"/>
      <c r="K401" s="11"/>
      <c r="L401" s="11"/>
      <c r="M401" s="30"/>
      <c r="N401" s="30"/>
      <c r="O401" s="30"/>
      <c r="P401" s="30"/>
      <c r="Q401" s="11"/>
      <c r="R401" s="11" t="s">
        <v>142</v>
      </c>
      <c r="S401" s="13"/>
      <c r="T401" s="23"/>
      <c r="U401" s="23"/>
      <c r="V401" s="33"/>
      <c r="W401" s="33"/>
      <c r="X401" s="25"/>
      <c r="Y401" s="33"/>
      <c r="Z401" s="33"/>
      <c r="AA401" s="26"/>
      <c r="AB401" s="23"/>
      <c r="AC401" s="26"/>
      <c r="AD401" s="11" t="s">
        <v>142</v>
      </c>
      <c r="AE401" s="13"/>
      <c r="AF401" s="30"/>
      <c r="AG401" s="30"/>
      <c r="AH401" s="30"/>
      <c r="AI401" s="30"/>
      <c r="AJ401" s="30"/>
      <c r="AK401" s="30"/>
      <c r="AL401" s="30"/>
      <c r="AM401" s="30"/>
      <c r="AN401" s="135"/>
      <c r="AO401" s="138" t="s">
        <v>142</v>
      </c>
      <c r="AP401" s="138" t="s">
        <v>142</v>
      </c>
      <c r="AQ401" s="139">
        <v>0</v>
      </c>
    </row>
    <row r="402" spans="1:43">
      <c r="A402" s="162" t="s">
        <v>255</v>
      </c>
      <c r="B402" s="13" t="s">
        <v>119</v>
      </c>
      <c r="C402" s="12">
        <v>0</v>
      </c>
      <c r="D402" s="12">
        <v>0</v>
      </c>
      <c r="E402" s="12">
        <v>374</v>
      </c>
      <c r="F402" s="12">
        <v>176</v>
      </c>
      <c r="G402" s="12">
        <v>337</v>
      </c>
      <c r="H402" s="12">
        <v>170</v>
      </c>
      <c r="I402" s="12">
        <v>780</v>
      </c>
      <c r="J402" s="12">
        <v>406</v>
      </c>
      <c r="K402" s="29">
        <v>1491</v>
      </c>
      <c r="L402" s="29">
        <v>752</v>
      </c>
      <c r="M402" s="12">
        <v>0</v>
      </c>
      <c r="N402" s="12">
        <v>27</v>
      </c>
      <c r="O402" s="12">
        <v>27</v>
      </c>
      <c r="P402" s="12">
        <v>44</v>
      </c>
      <c r="Q402" s="29">
        <v>98</v>
      </c>
      <c r="R402" s="162" t="s">
        <v>255</v>
      </c>
      <c r="S402" s="13" t="s">
        <v>119</v>
      </c>
      <c r="T402" s="29">
        <v>47</v>
      </c>
      <c r="U402" s="12">
        <v>9</v>
      </c>
      <c r="V402" s="12">
        <v>2</v>
      </c>
      <c r="W402" s="12">
        <v>12</v>
      </c>
      <c r="X402" s="29">
        <v>54</v>
      </c>
      <c r="Y402" s="12">
        <v>40</v>
      </c>
      <c r="Z402" s="12">
        <v>23</v>
      </c>
      <c r="AA402" s="29">
        <v>42</v>
      </c>
      <c r="AB402" s="12">
        <v>10</v>
      </c>
      <c r="AC402" s="12">
        <v>45</v>
      </c>
      <c r="AD402" s="162" t="s">
        <v>255</v>
      </c>
      <c r="AE402" s="13" t="s">
        <v>119</v>
      </c>
      <c r="AF402" s="12">
        <v>101</v>
      </c>
      <c r="AG402" s="12">
        <v>32</v>
      </c>
      <c r="AH402" s="12">
        <v>456</v>
      </c>
      <c r="AI402" s="12">
        <v>90</v>
      </c>
      <c r="AJ402" s="12">
        <v>7</v>
      </c>
      <c r="AK402" s="12">
        <v>63</v>
      </c>
      <c r="AL402" s="12">
        <v>26</v>
      </c>
      <c r="AM402" s="12">
        <v>31</v>
      </c>
      <c r="AN402" s="135"/>
      <c r="AO402" s="138" t="s">
        <v>255</v>
      </c>
      <c r="AP402" s="138" t="s">
        <v>4515</v>
      </c>
      <c r="AQ402" s="139">
        <v>1013</v>
      </c>
    </row>
    <row r="403" spans="1:43">
      <c r="A403" s="162"/>
      <c r="B403" s="13" t="s">
        <v>120</v>
      </c>
      <c r="C403" s="12">
        <v>101</v>
      </c>
      <c r="D403" s="12">
        <v>55</v>
      </c>
      <c r="E403" s="12">
        <v>284</v>
      </c>
      <c r="F403" s="12">
        <v>155</v>
      </c>
      <c r="G403" s="12">
        <v>430</v>
      </c>
      <c r="H403" s="12">
        <v>219</v>
      </c>
      <c r="I403" s="12">
        <v>446</v>
      </c>
      <c r="J403" s="12">
        <v>220</v>
      </c>
      <c r="K403" s="29">
        <v>1261</v>
      </c>
      <c r="L403" s="29">
        <v>649</v>
      </c>
      <c r="M403" s="12">
        <v>5</v>
      </c>
      <c r="N403" s="12">
        <v>15</v>
      </c>
      <c r="O403" s="12">
        <v>15</v>
      </c>
      <c r="P403" s="12">
        <v>16</v>
      </c>
      <c r="Q403" s="29">
        <v>51</v>
      </c>
      <c r="R403" s="162"/>
      <c r="S403" s="13" t="s">
        <v>120</v>
      </c>
      <c r="T403" s="29">
        <v>35</v>
      </c>
      <c r="U403" s="12">
        <v>28</v>
      </c>
      <c r="V403" s="12">
        <v>14</v>
      </c>
      <c r="W403" s="12">
        <v>2</v>
      </c>
      <c r="X403" s="29">
        <v>39</v>
      </c>
      <c r="Y403" s="12">
        <v>36</v>
      </c>
      <c r="Z403" s="12">
        <v>16</v>
      </c>
      <c r="AA403" s="29">
        <v>15</v>
      </c>
      <c r="AB403" s="12">
        <v>10</v>
      </c>
      <c r="AC403" s="12">
        <v>16</v>
      </c>
      <c r="AD403" s="162"/>
      <c r="AE403" s="13" t="s">
        <v>120</v>
      </c>
      <c r="AF403" s="12">
        <v>357</v>
      </c>
      <c r="AG403" s="12">
        <v>187</v>
      </c>
      <c r="AH403" s="12">
        <v>290</v>
      </c>
      <c r="AI403" s="12">
        <v>39</v>
      </c>
      <c r="AJ403" s="12">
        <v>17</v>
      </c>
      <c r="AK403" s="12">
        <v>41</v>
      </c>
      <c r="AL403" s="12">
        <v>32</v>
      </c>
      <c r="AM403" s="12">
        <v>22</v>
      </c>
      <c r="AN403" s="135"/>
      <c r="AO403" s="138" t="s">
        <v>255</v>
      </c>
      <c r="AP403" s="138" t="s">
        <v>4516</v>
      </c>
      <c r="AQ403" s="139">
        <v>937</v>
      </c>
    </row>
    <row r="404" spans="1:43">
      <c r="A404" s="162"/>
      <c r="B404" s="34" t="s">
        <v>102</v>
      </c>
      <c r="C404" s="35">
        <v>101</v>
      </c>
      <c r="D404" s="35">
        <v>55</v>
      </c>
      <c r="E404" s="35">
        <v>658</v>
      </c>
      <c r="F404" s="35">
        <v>331</v>
      </c>
      <c r="G404" s="35">
        <v>767</v>
      </c>
      <c r="H404" s="35">
        <v>389</v>
      </c>
      <c r="I404" s="35">
        <v>1226</v>
      </c>
      <c r="J404" s="35">
        <v>626</v>
      </c>
      <c r="K404" s="35">
        <v>2752</v>
      </c>
      <c r="L404" s="35">
        <v>1401</v>
      </c>
      <c r="M404" s="35">
        <v>5</v>
      </c>
      <c r="N404" s="35">
        <v>42</v>
      </c>
      <c r="O404" s="35">
        <v>42</v>
      </c>
      <c r="P404" s="35">
        <v>60</v>
      </c>
      <c r="Q404" s="35">
        <v>149</v>
      </c>
      <c r="R404" s="162"/>
      <c r="S404" s="34" t="s">
        <v>102</v>
      </c>
      <c r="T404" s="35">
        <v>82</v>
      </c>
      <c r="U404" s="35">
        <v>37</v>
      </c>
      <c r="V404" s="35">
        <v>16</v>
      </c>
      <c r="W404" s="35">
        <v>14</v>
      </c>
      <c r="X404" s="35">
        <v>93</v>
      </c>
      <c r="Y404" s="35">
        <v>76</v>
      </c>
      <c r="Z404" s="35">
        <v>39</v>
      </c>
      <c r="AA404" s="35">
        <v>57</v>
      </c>
      <c r="AB404" s="35">
        <v>20</v>
      </c>
      <c r="AC404" s="35">
        <v>61</v>
      </c>
      <c r="AD404" s="162"/>
      <c r="AE404" s="34" t="s">
        <v>102</v>
      </c>
      <c r="AF404" s="35">
        <v>458</v>
      </c>
      <c r="AG404" s="35">
        <v>219</v>
      </c>
      <c r="AH404" s="35">
        <v>746</v>
      </c>
      <c r="AI404" s="35">
        <v>129</v>
      </c>
      <c r="AJ404" s="35">
        <v>24</v>
      </c>
      <c r="AK404" s="35">
        <v>104</v>
      </c>
      <c r="AL404" s="35">
        <v>58</v>
      </c>
      <c r="AM404" s="35">
        <v>53</v>
      </c>
      <c r="AN404" s="135"/>
      <c r="AO404" s="138" t="s">
        <v>255</v>
      </c>
      <c r="AP404" s="138" t="s">
        <v>4517</v>
      </c>
      <c r="AQ404" s="139">
        <v>1950</v>
      </c>
    </row>
    <row r="405" spans="1:43">
      <c r="A405" s="162" t="s">
        <v>256</v>
      </c>
      <c r="B405" s="13" t="s">
        <v>119</v>
      </c>
      <c r="C405" s="12">
        <v>22</v>
      </c>
      <c r="D405" s="12">
        <v>10</v>
      </c>
      <c r="E405" s="12">
        <v>98</v>
      </c>
      <c r="F405" s="12">
        <v>56</v>
      </c>
      <c r="G405" s="12">
        <v>137</v>
      </c>
      <c r="H405" s="12">
        <v>68</v>
      </c>
      <c r="I405" s="12">
        <v>278</v>
      </c>
      <c r="J405" s="12">
        <v>135</v>
      </c>
      <c r="K405" s="29">
        <v>535</v>
      </c>
      <c r="L405" s="29">
        <v>269</v>
      </c>
      <c r="M405" s="12">
        <v>1</v>
      </c>
      <c r="N405" s="12">
        <v>10</v>
      </c>
      <c r="O405" s="12">
        <v>14</v>
      </c>
      <c r="P405" s="12">
        <v>18</v>
      </c>
      <c r="Q405" s="29">
        <v>43</v>
      </c>
      <c r="R405" s="162" t="s">
        <v>256</v>
      </c>
      <c r="S405" s="13" t="s">
        <v>119</v>
      </c>
      <c r="T405" s="29">
        <v>24</v>
      </c>
      <c r="U405" s="12">
        <v>4</v>
      </c>
      <c r="V405" s="12">
        <v>0</v>
      </c>
      <c r="W405" s="12">
        <v>0</v>
      </c>
      <c r="X405" s="29">
        <v>22</v>
      </c>
      <c r="Y405" s="12">
        <v>16</v>
      </c>
      <c r="Z405" s="12">
        <v>1</v>
      </c>
      <c r="AA405" s="29">
        <v>9</v>
      </c>
      <c r="AB405" s="12">
        <v>1</v>
      </c>
      <c r="AC405" s="12">
        <v>20</v>
      </c>
      <c r="AD405" s="162" t="s">
        <v>256</v>
      </c>
      <c r="AE405" s="13" t="s">
        <v>119</v>
      </c>
      <c r="AF405" s="12">
        <v>0</v>
      </c>
      <c r="AG405" s="12">
        <v>2</v>
      </c>
      <c r="AH405" s="12">
        <v>126</v>
      </c>
      <c r="AI405" s="12">
        <v>72</v>
      </c>
      <c r="AJ405" s="12">
        <v>1</v>
      </c>
      <c r="AK405" s="12">
        <v>27</v>
      </c>
      <c r="AL405" s="12">
        <v>5</v>
      </c>
      <c r="AM405" s="12">
        <v>5</v>
      </c>
      <c r="AN405" s="135"/>
      <c r="AO405" s="138" t="s">
        <v>256</v>
      </c>
      <c r="AP405" s="138" t="s">
        <v>4518</v>
      </c>
      <c r="AQ405" s="139">
        <v>252</v>
      </c>
    </row>
    <row r="406" spans="1:43">
      <c r="A406" s="162"/>
      <c r="B406" s="13" t="s">
        <v>120</v>
      </c>
      <c r="C406" s="12">
        <v>43</v>
      </c>
      <c r="D406" s="12">
        <v>21</v>
      </c>
      <c r="E406" s="12">
        <v>730</v>
      </c>
      <c r="F406" s="12">
        <v>402</v>
      </c>
      <c r="G406" s="12">
        <v>692</v>
      </c>
      <c r="H406" s="12">
        <v>370</v>
      </c>
      <c r="I406" s="12">
        <v>904</v>
      </c>
      <c r="J406" s="12">
        <v>446</v>
      </c>
      <c r="K406" s="29">
        <v>2369</v>
      </c>
      <c r="L406" s="29">
        <v>1239</v>
      </c>
      <c r="M406" s="12">
        <v>3</v>
      </c>
      <c r="N406" s="12">
        <v>29</v>
      </c>
      <c r="O406" s="12">
        <v>29</v>
      </c>
      <c r="P406" s="12">
        <v>37</v>
      </c>
      <c r="Q406" s="29">
        <v>98</v>
      </c>
      <c r="R406" s="162"/>
      <c r="S406" s="13" t="s">
        <v>120</v>
      </c>
      <c r="T406" s="29">
        <v>71</v>
      </c>
      <c r="U406" s="12">
        <v>44</v>
      </c>
      <c r="V406" s="12">
        <v>13</v>
      </c>
      <c r="W406" s="12">
        <v>0</v>
      </c>
      <c r="X406" s="29">
        <v>88</v>
      </c>
      <c r="Y406" s="12">
        <v>86</v>
      </c>
      <c r="Z406" s="12">
        <v>25</v>
      </c>
      <c r="AA406" s="29">
        <v>24</v>
      </c>
      <c r="AB406" s="12">
        <v>13</v>
      </c>
      <c r="AC406" s="12">
        <v>34</v>
      </c>
      <c r="AD406" s="162"/>
      <c r="AE406" s="13" t="s">
        <v>120</v>
      </c>
      <c r="AF406" s="12">
        <v>536</v>
      </c>
      <c r="AG406" s="12">
        <v>143</v>
      </c>
      <c r="AH406" s="12">
        <v>547</v>
      </c>
      <c r="AI406" s="12">
        <v>227</v>
      </c>
      <c r="AJ406" s="12">
        <v>26</v>
      </c>
      <c r="AK406" s="12">
        <v>74</v>
      </c>
      <c r="AL406" s="12">
        <v>59</v>
      </c>
      <c r="AM406" s="12">
        <v>54</v>
      </c>
      <c r="AN406" s="135"/>
      <c r="AO406" s="138" t="s">
        <v>256</v>
      </c>
      <c r="AP406" s="138" t="s">
        <v>4519</v>
      </c>
      <c r="AQ406" s="139">
        <v>1630</v>
      </c>
    </row>
    <row r="407" spans="1:43">
      <c r="A407" s="162"/>
      <c r="B407" s="34" t="s">
        <v>102</v>
      </c>
      <c r="C407" s="35">
        <v>65</v>
      </c>
      <c r="D407" s="35">
        <v>31</v>
      </c>
      <c r="E407" s="35">
        <v>828</v>
      </c>
      <c r="F407" s="35">
        <v>458</v>
      </c>
      <c r="G407" s="35">
        <v>829</v>
      </c>
      <c r="H407" s="35">
        <v>438</v>
      </c>
      <c r="I407" s="35">
        <v>1182</v>
      </c>
      <c r="J407" s="35">
        <v>581</v>
      </c>
      <c r="K407" s="35">
        <v>2904</v>
      </c>
      <c r="L407" s="35">
        <v>1508</v>
      </c>
      <c r="M407" s="35">
        <v>4</v>
      </c>
      <c r="N407" s="35">
        <v>39</v>
      </c>
      <c r="O407" s="35">
        <v>43</v>
      </c>
      <c r="P407" s="35">
        <v>55</v>
      </c>
      <c r="Q407" s="35">
        <v>141</v>
      </c>
      <c r="R407" s="162"/>
      <c r="S407" s="34" t="s">
        <v>102</v>
      </c>
      <c r="T407" s="35">
        <v>95</v>
      </c>
      <c r="U407" s="35">
        <v>48</v>
      </c>
      <c r="V407" s="35">
        <v>13</v>
      </c>
      <c r="W407" s="35">
        <v>0</v>
      </c>
      <c r="X407" s="35">
        <v>110</v>
      </c>
      <c r="Y407" s="35">
        <v>102</v>
      </c>
      <c r="Z407" s="35">
        <v>26</v>
      </c>
      <c r="AA407" s="35">
        <v>33</v>
      </c>
      <c r="AB407" s="35">
        <v>14</v>
      </c>
      <c r="AC407" s="35">
        <v>54</v>
      </c>
      <c r="AD407" s="162"/>
      <c r="AE407" s="34" t="s">
        <v>102</v>
      </c>
      <c r="AF407" s="35">
        <v>536</v>
      </c>
      <c r="AG407" s="35">
        <v>145</v>
      </c>
      <c r="AH407" s="35">
        <v>673</v>
      </c>
      <c r="AI407" s="35">
        <v>299</v>
      </c>
      <c r="AJ407" s="35">
        <v>27</v>
      </c>
      <c r="AK407" s="35">
        <v>101</v>
      </c>
      <c r="AL407" s="35">
        <v>64</v>
      </c>
      <c r="AM407" s="35">
        <v>59</v>
      </c>
      <c r="AN407" s="135"/>
      <c r="AO407" s="138" t="s">
        <v>256</v>
      </c>
      <c r="AP407" s="138" t="s">
        <v>4520</v>
      </c>
      <c r="AQ407" s="139">
        <v>1882</v>
      </c>
    </row>
    <row r="408" spans="1:43">
      <c r="A408" s="162" t="s">
        <v>257</v>
      </c>
      <c r="B408" s="13" t="s">
        <v>119</v>
      </c>
      <c r="C408" s="12">
        <v>46</v>
      </c>
      <c r="D408" s="12">
        <v>22</v>
      </c>
      <c r="E408" s="12">
        <v>978</v>
      </c>
      <c r="F408" s="12">
        <v>520</v>
      </c>
      <c r="G408" s="12">
        <v>1038</v>
      </c>
      <c r="H408" s="12">
        <v>550</v>
      </c>
      <c r="I408" s="12">
        <v>1678</v>
      </c>
      <c r="J408" s="12">
        <v>891</v>
      </c>
      <c r="K408" s="29">
        <v>3740</v>
      </c>
      <c r="L408" s="29">
        <v>1983</v>
      </c>
      <c r="M408" s="12">
        <v>2</v>
      </c>
      <c r="N408" s="12">
        <v>58</v>
      </c>
      <c r="O408" s="12">
        <v>69</v>
      </c>
      <c r="P408" s="12">
        <v>92</v>
      </c>
      <c r="Q408" s="29">
        <v>221</v>
      </c>
      <c r="R408" s="162" t="s">
        <v>257</v>
      </c>
      <c r="S408" s="13" t="s">
        <v>119</v>
      </c>
      <c r="T408" s="29">
        <v>113</v>
      </c>
      <c r="U408" s="12">
        <v>65</v>
      </c>
      <c r="V408" s="12">
        <v>1</v>
      </c>
      <c r="W408" s="12">
        <v>9</v>
      </c>
      <c r="X408" s="29">
        <v>113</v>
      </c>
      <c r="Y408" s="12">
        <v>90</v>
      </c>
      <c r="Z408" s="12">
        <v>21</v>
      </c>
      <c r="AA408" s="29">
        <v>52</v>
      </c>
      <c r="AB408" s="12">
        <v>10</v>
      </c>
      <c r="AC408" s="12">
        <v>89</v>
      </c>
      <c r="AD408" s="162" t="s">
        <v>257</v>
      </c>
      <c r="AE408" s="13" t="s">
        <v>119</v>
      </c>
      <c r="AF408" s="12">
        <v>51</v>
      </c>
      <c r="AG408" s="12">
        <v>154</v>
      </c>
      <c r="AH408" s="12">
        <v>764</v>
      </c>
      <c r="AI408" s="12">
        <v>328</v>
      </c>
      <c r="AJ408" s="12">
        <v>20</v>
      </c>
      <c r="AK408" s="12">
        <v>116</v>
      </c>
      <c r="AL408" s="12">
        <v>70</v>
      </c>
      <c r="AM408" s="12">
        <v>61</v>
      </c>
      <c r="AN408" s="135"/>
      <c r="AO408" s="138" t="s">
        <v>257</v>
      </c>
      <c r="AP408" s="138" t="s">
        <v>4521</v>
      </c>
      <c r="AQ408" s="139">
        <v>1579</v>
      </c>
    </row>
    <row r="409" spans="1:43">
      <c r="A409" s="162"/>
      <c r="B409" s="13" t="s">
        <v>120</v>
      </c>
      <c r="C409" s="12">
        <v>156</v>
      </c>
      <c r="D409" s="12">
        <v>77</v>
      </c>
      <c r="E409" s="12">
        <v>1240</v>
      </c>
      <c r="F409" s="12">
        <v>677</v>
      </c>
      <c r="G409" s="12">
        <v>1315</v>
      </c>
      <c r="H409" s="12">
        <v>648</v>
      </c>
      <c r="I409" s="12">
        <v>1572</v>
      </c>
      <c r="J409" s="12">
        <v>803</v>
      </c>
      <c r="K409" s="29">
        <v>4283</v>
      </c>
      <c r="L409" s="29">
        <v>2205</v>
      </c>
      <c r="M409" s="12">
        <v>7</v>
      </c>
      <c r="N409" s="12">
        <v>35</v>
      </c>
      <c r="O409" s="12">
        <v>35</v>
      </c>
      <c r="P409" s="12">
        <v>43</v>
      </c>
      <c r="Q409" s="29">
        <v>120</v>
      </c>
      <c r="R409" s="162"/>
      <c r="S409" s="13" t="s">
        <v>120</v>
      </c>
      <c r="T409" s="29">
        <v>149</v>
      </c>
      <c r="U409" s="12">
        <v>90</v>
      </c>
      <c r="V409" s="12">
        <v>34</v>
      </c>
      <c r="W409" s="12">
        <v>0</v>
      </c>
      <c r="X409" s="29">
        <v>113</v>
      </c>
      <c r="Y409" s="12">
        <v>101</v>
      </c>
      <c r="Z409" s="12">
        <v>25</v>
      </c>
      <c r="AA409" s="29">
        <v>46</v>
      </c>
      <c r="AB409" s="12">
        <v>14</v>
      </c>
      <c r="AC409" s="12">
        <v>38</v>
      </c>
      <c r="AD409" s="162"/>
      <c r="AE409" s="13" t="s">
        <v>120</v>
      </c>
      <c r="AF409" s="12">
        <v>611</v>
      </c>
      <c r="AG409" s="12">
        <v>278</v>
      </c>
      <c r="AH409" s="12">
        <v>843</v>
      </c>
      <c r="AI409" s="12">
        <v>244</v>
      </c>
      <c r="AJ409" s="12">
        <v>70</v>
      </c>
      <c r="AK409" s="12">
        <v>102</v>
      </c>
      <c r="AL409" s="12">
        <v>88</v>
      </c>
      <c r="AM409" s="12">
        <v>81</v>
      </c>
      <c r="AN409" s="135"/>
      <c r="AO409" s="138" t="s">
        <v>257</v>
      </c>
      <c r="AP409" s="138" t="s">
        <v>4522</v>
      </c>
      <c r="AQ409" s="139">
        <v>2297</v>
      </c>
    </row>
    <row r="410" spans="1:43">
      <c r="A410" s="162"/>
      <c r="B410" s="34" t="s">
        <v>102</v>
      </c>
      <c r="C410" s="35">
        <v>202</v>
      </c>
      <c r="D410" s="35">
        <v>99</v>
      </c>
      <c r="E410" s="35">
        <v>2218</v>
      </c>
      <c r="F410" s="35">
        <v>1197</v>
      </c>
      <c r="G410" s="35">
        <v>2353</v>
      </c>
      <c r="H410" s="35">
        <v>1198</v>
      </c>
      <c r="I410" s="35">
        <v>3250</v>
      </c>
      <c r="J410" s="35">
        <v>1694</v>
      </c>
      <c r="K410" s="35">
        <v>8023</v>
      </c>
      <c r="L410" s="35">
        <v>4188</v>
      </c>
      <c r="M410" s="35">
        <v>9</v>
      </c>
      <c r="N410" s="35">
        <v>93</v>
      </c>
      <c r="O410" s="35">
        <v>104</v>
      </c>
      <c r="P410" s="35">
        <v>135</v>
      </c>
      <c r="Q410" s="35">
        <v>341</v>
      </c>
      <c r="R410" s="162"/>
      <c r="S410" s="34" t="s">
        <v>102</v>
      </c>
      <c r="T410" s="35">
        <v>262</v>
      </c>
      <c r="U410" s="35">
        <v>155</v>
      </c>
      <c r="V410" s="35">
        <v>35</v>
      </c>
      <c r="W410" s="35">
        <v>9</v>
      </c>
      <c r="X410" s="35">
        <v>226</v>
      </c>
      <c r="Y410" s="35">
        <v>191</v>
      </c>
      <c r="Z410" s="35">
        <v>46</v>
      </c>
      <c r="AA410" s="35">
        <v>98</v>
      </c>
      <c r="AB410" s="35">
        <v>24</v>
      </c>
      <c r="AC410" s="35">
        <v>127</v>
      </c>
      <c r="AD410" s="162"/>
      <c r="AE410" s="34" t="s">
        <v>102</v>
      </c>
      <c r="AF410" s="35">
        <v>662</v>
      </c>
      <c r="AG410" s="35">
        <v>432</v>
      </c>
      <c r="AH410" s="35">
        <v>1607</v>
      </c>
      <c r="AI410" s="35">
        <v>572</v>
      </c>
      <c r="AJ410" s="35">
        <v>90</v>
      </c>
      <c r="AK410" s="35">
        <v>218</v>
      </c>
      <c r="AL410" s="35">
        <v>158</v>
      </c>
      <c r="AM410" s="35">
        <v>142</v>
      </c>
      <c r="AN410" s="135"/>
      <c r="AO410" s="138" t="s">
        <v>257</v>
      </c>
      <c r="AP410" s="138" t="s">
        <v>4523</v>
      </c>
      <c r="AQ410" s="139">
        <v>3876</v>
      </c>
    </row>
    <row r="411" spans="1:43">
      <c r="A411" s="162" t="s">
        <v>258</v>
      </c>
      <c r="B411" s="13" t="s">
        <v>119</v>
      </c>
      <c r="C411" s="12">
        <v>103</v>
      </c>
      <c r="D411" s="12">
        <v>55</v>
      </c>
      <c r="E411" s="12">
        <v>529</v>
      </c>
      <c r="F411" s="12">
        <v>270</v>
      </c>
      <c r="G411" s="12">
        <v>601</v>
      </c>
      <c r="H411" s="12">
        <v>314</v>
      </c>
      <c r="I411" s="12">
        <v>1066</v>
      </c>
      <c r="J411" s="12">
        <v>541</v>
      </c>
      <c r="K411" s="29">
        <v>2299</v>
      </c>
      <c r="L411" s="29">
        <v>1180</v>
      </c>
      <c r="M411" s="12">
        <v>2</v>
      </c>
      <c r="N411" s="12">
        <v>34</v>
      </c>
      <c r="O411" s="12">
        <v>36</v>
      </c>
      <c r="P411" s="12">
        <v>47</v>
      </c>
      <c r="Q411" s="29">
        <v>119</v>
      </c>
      <c r="R411" s="162" t="s">
        <v>258</v>
      </c>
      <c r="S411" s="13" t="s">
        <v>119</v>
      </c>
      <c r="T411" s="29">
        <v>80</v>
      </c>
      <c r="U411" s="12">
        <v>57</v>
      </c>
      <c r="V411" s="12">
        <v>8</v>
      </c>
      <c r="W411" s="12">
        <v>2</v>
      </c>
      <c r="X411" s="29">
        <v>74</v>
      </c>
      <c r="Y411" s="12">
        <v>54</v>
      </c>
      <c r="Z411" s="12">
        <v>16</v>
      </c>
      <c r="AA411" s="29">
        <v>29</v>
      </c>
      <c r="AB411" s="12">
        <v>10</v>
      </c>
      <c r="AC411" s="12">
        <v>49</v>
      </c>
      <c r="AD411" s="162" t="s">
        <v>258</v>
      </c>
      <c r="AE411" s="13" t="s">
        <v>119</v>
      </c>
      <c r="AF411" s="12">
        <v>508</v>
      </c>
      <c r="AG411" s="12">
        <v>215</v>
      </c>
      <c r="AH411" s="12">
        <v>484</v>
      </c>
      <c r="AI411" s="12">
        <v>83</v>
      </c>
      <c r="AJ411" s="12">
        <v>13</v>
      </c>
      <c r="AK411" s="12">
        <v>57</v>
      </c>
      <c r="AL411" s="12">
        <v>48</v>
      </c>
      <c r="AM411" s="12">
        <v>49</v>
      </c>
      <c r="AN411" s="135"/>
      <c r="AO411" s="138" t="s">
        <v>258</v>
      </c>
      <c r="AP411" s="138" t="s">
        <v>4524</v>
      </c>
      <c r="AQ411" s="139">
        <v>1476</v>
      </c>
    </row>
    <row r="412" spans="1:43">
      <c r="A412" s="162"/>
      <c r="B412" s="13" t="s">
        <v>120</v>
      </c>
      <c r="C412" s="12">
        <v>81</v>
      </c>
      <c r="D412" s="12">
        <v>43</v>
      </c>
      <c r="E412" s="12">
        <v>231</v>
      </c>
      <c r="F412" s="12">
        <v>113</v>
      </c>
      <c r="G412" s="12">
        <v>348</v>
      </c>
      <c r="H412" s="12">
        <v>180</v>
      </c>
      <c r="I412" s="12">
        <v>346</v>
      </c>
      <c r="J412" s="12">
        <v>188</v>
      </c>
      <c r="K412" s="29">
        <v>1006</v>
      </c>
      <c r="L412" s="29">
        <v>524</v>
      </c>
      <c r="M412" s="12">
        <v>6</v>
      </c>
      <c r="N412" s="12">
        <v>13</v>
      </c>
      <c r="O412" s="12">
        <v>13</v>
      </c>
      <c r="P412" s="12">
        <v>14</v>
      </c>
      <c r="Q412" s="29">
        <v>46</v>
      </c>
      <c r="R412" s="162"/>
      <c r="S412" s="13" t="s">
        <v>120</v>
      </c>
      <c r="T412" s="29">
        <v>33</v>
      </c>
      <c r="U412" s="12">
        <v>30</v>
      </c>
      <c r="V412" s="12">
        <v>11</v>
      </c>
      <c r="W412" s="12">
        <v>0</v>
      </c>
      <c r="X412" s="29">
        <v>39</v>
      </c>
      <c r="Y412" s="12">
        <v>32</v>
      </c>
      <c r="Z412" s="12">
        <v>13</v>
      </c>
      <c r="AA412" s="29">
        <v>10</v>
      </c>
      <c r="AB412" s="12">
        <v>9</v>
      </c>
      <c r="AC412" s="12">
        <v>14</v>
      </c>
      <c r="AD412" s="162"/>
      <c r="AE412" s="13" t="s">
        <v>120</v>
      </c>
      <c r="AF412" s="12">
        <v>258</v>
      </c>
      <c r="AG412" s="12">
        <v>54</v>
      </c>
      <c r="AH412" s="12">
        <v>57</v>
      </c>
      <c r="AI412" s="12">
        <v>123</v>
      </c>
      <c r="AJ412" s="12">
        <v>18</v>
      </c>
      <c r="AK412" s="12">
        <v>26</v>
      </c>
      <c r="AL412" s="12">
        <v>25</v>
      </c>
      <c r="AM412" s="12">
        <v>24</v>
      </c>
      <c r="AN412" s="135"/>
      <c r="AO412" s="138" t="s">
        <v>258</v>
      </c>
      <c r="AP412" s="138" t="s">
        <v>4525</v>
      </c>
      <c r="AQ412" s="139">
        <v>372</v>
      </c>
    </row>
    <row r="413" spans="1:43">
      <c r="A413" s="162"/>
      <c r="B413" s="34" t="s">
        <v>102</v>
      </c>
      <c r="C413" s="35">
        <v>184</v>
      </c>
      <c r="D413" s="35">
        <v>98</v>
      </c>
      <c r="E413" s="35">
        <v>760</v>
      </c>
      <c r="F413" s="35">
        <v>383</v>
      </c>
      <c r="G413" s="35">
        <v>949</v>
      </c>
      <c r="H413" s="35">
        <v>494</v>
      </c>
      <c r="I413" s="35">
        <v>1412</v>
      </c>
      <c r="J413" s="35">
        <v>729</v>
      </c>
      <c r="K413" s="35">
        <v>3305</v>
      </c>
      <c r="L413" s="35">
        <v>1704</v>
      </c>
      <c r="M413" s="35">
        <v>8</v>
      </c>
      <c r="N413" s="35">
        <v>47</v>
      </c>
      <c r="O413" s="35">
        <v>49</v>
      </c>
      <c r="P413" s="35">
        <v>61</v>
      </c>
      <c r="Q413" s="35">
        <v>165</v>
      </c>
      <c r="R413" s="162"/>
      <c r="S413" s="34" t="s">
        <v>102</v>
      </c>
      <c r="T413" s="35">
        <v>113</v>
      </c>
      <c r="U413" s="35">
        <v>87</v>
      </c>
      <c r="V413" s="35">
        <v>19</v>
      </c>
      <c r="W413" s="35">
        <v>2</v>
      </c>
      <c r="X413" s="35">
        <v>113</v>
      </c>
      <c r="Y413" s="35">
        <v>86</v>
      </c>
      <c r="Z413" s="35">
        <v>29</v>
      </c>
      <c r="AA413" s="35">
        <v>39</v>
      </c>
      <c r="AB413" s="35">
        <v>19</v>
      </c>
      <c r="AC413" s="35">
        <v>63</v>
      </c>
      <c r="AD413" s="162"/>
      <c r="AE413" s="34" t="s">
        <v>102</v>
      </c>
      <c r="AF413" s="35">
        <v>766</v>
      </c>
      <c r="AG413" s="35">
        <v>269</v>
      </c>
      <c r="AH413" s="35">
        <v>541</v>
      </c>
      <c r="AI413" s="35">
        <v>206</v>
      </c>
      <c r="AJ413" s="35">
        <v>31</v>
      </c>
      <c r="AK413" s="35">
        <v>83</v>
      </c>
      <c r="AL413" s="35">
        <v>73</v>
      </c>
      <c r="AM413" s="35">
        <v>73</v>
      </c>
      <c r="AN413" s="135"/>
      <c r="AO413" s="138" t="s">
        <v>258</v>
      </c>
      <c r="AP413" s="138" t="s">
        <v>4526</v>
      </c>
      <c r="AQ413" s="139">
        <v>1848</v>
      </c>
    </row>
    <row r="414" spans="1:43">
      <c r="A414" s="163" t="s">
        <v>446</v>
      </c>
      <c r="B414" s="163"/>
      <c r="C414" s="163"/>
      <c r="D414" s="163"/>
      <c r="E414" s="163"/>
      <c r="F414" s="163"/>
      <c r="G414" s="163"/>
      <c r="H414" s="163"/>
      <c r="I414" s="163"/>
      <c r="J414" s="163"/>
      <c r="K414" s="163"/>
      <c r="L414" s="163"/>
      <c r="M414" s="163"/>
      <c r="N414" s="163"/>
      <c r="O414" s="163"/>
      <c r="P414" s="163"/>
      <c r="Q414" s="163"/>
      <c r="R414" s="185" t="s">
        <v>447</v>
      </c>
      <c r="S414" s="185"/>
      <c r="T414" s="185"/>
      <c r="U414" s="185"/>
      <c r="V414" s="185"/>
      <c r="W414" s="185"/>
      <c r="X414" s="185"/>
      <c r="Y414" s="185"/>
      <c r="Z414" s="185"/>
      <c r="AA414" s="185"/>
      <c r="AB414" s="185"/>
      <c r="AC414" s="185"/>
      <c r="AD414" s="185" t="s">
        <v>448</v>
      </c>
      <c r="AE414" s="185"/>
      <c r="AF414" s="185"/>
      <c r="AG414" s="185"/>
      <c r="AH414" s="185"/>
      <c r="AI414" s="185"/>
      <c r="AJ414" s="185"/>
      <c r="AK414" s="185"/>
      <c r="AL414" s="185"/>
      <c r="AM414" s="185"/>
      <c r="AN414" s="135"/>
      <c r="AO414" s="138" t="s">
        <v>446</v>
      </c>
      <c r="AP414" s="138" t="s">
        <v>446</v>
      </c>
      <c r="AQ414" s="139">
        <v>0</v>
      </c>
    </row>
    <row r="415" spans="1:43">
      <c r="A415" s="163" t="s">
        <v>4174</v>
      </c>
      <c r="B415" s="163"/>
      <c r="C415" s="163"/>
      <c r="D415" s="163"/>
      <c r="E415" s="163"/>
      <c r="F415" s="163"/>
      <c r="G415" s="163"/>
      <c r="H415" s="163"/>
      <c r="I415" s="163"/>
      <c r="J415" s="163"/>
      <c r="K415" s="163"/>
      <c r="L415" s="163"/>
      <c r="M415" s="163"/>
      <c r="N415" s="163"/>
      <c r="O415" s="163"/>
      <c r="P415" s="163"/>
      <c r="Q415" s="163"/>
      <c r="R415" s="185" t="s">
        <v>4174</v>
      </c>
      <c r="S415" s="185"/>
      <c r="T415" s="185"/>
      <c r="U415" s="185"/>
      <c r="V415" s="185"/>
      <c r="W415" s="185"/>
      <c r="X415" s="185"/>
      <c r="Y415" s="185"/>
      <c r="Z415" s="185"/>
      <c r="AA415" s="185"/>
      <c r="AB415" s="185"/>
      <c r="AC415" s="185"/>
      <c r="AD415" s="185" t="s">
        <v>4174</v>
      </c>
      <c r="AE415" s="185"/>
      <c r="AF415" s="185"/>
      <c r="AG415" s="185"/>
      <c r="AH415" s="185"/>
      <c r="AI415" s="185"/>
      <c r="AJ415" s="185"/>
      <c r="AK415" s="185"/>
      <c r="AL415" s="185"/>
      <c r="AM415" s="185"/>
      <c r="AN415" s="135"/>
      <c r="AO415" s="138" t="s">
        <v>4174</v>
      </c>
      <c r="AP415" s="138" t="s">
        <v>4174</v>
      </c>
      <c r="AQ415" s="139">
        <v>0</v>
      </c>
    </row>
    <row r="416" spans="1:43" ht="28.9" customHeight="1">
      <c r="A416" s="164" t="s">
        <v>2</v>
      </c>
      <c r="B416" s="164" t="s">
        <v>113</v>
      </c>
      <c r="C416" s="187" t="s">
        <v>281</v>
      </c>
      <c r="D416" s="187"/>
      <c r="E416" s="185" t="s">
        <v>52</v>
      </c>
      <c r="F416" s="185"/>
      <c r="G416" s="185" t="s">
        <v>53</v>
      </c>
      <c r="H416" s="185"/>
      <c r="I416" s="185" t="s">
        <v>54</v>
      </c>
      <c r="J416" s="185"/>
      <c r="K416" s="185" t="s">
        <v>56</v>
      </c>
      <c r="L416" s="185"/>
      <c r="M416" s="185" t="s">
        <v>164</v>
      </c>
      <c r="N416" s="185"/>
      <c r="O416" s="185"/>
      <c r="P416" s="185"/>
      <c r="Q416" s="185"/>
      <c r="R416" s="164" t="s">
        <v>2</v>
      </c>
      <c r="S416" s="190" t="s">
        <v>113</v>
      </c>
      <c r="T416" s="186" t="s">
        <v>165</v>
      </c>
      <c r="U416" s="186"/>
      <c r="V416" s="186"/>
      <c r="W416" s="186"/>
      <c r="X416" s="186" t="s">
        <v>166</v>
      </c>
      <c r="Y416" s="186"/>
      <c r="Z416" s="186"/>
      <c r="AA416" s="189" t="s">
        <v>167</v>
      </c>
      <c r="AB416" s="189"/>
      <c r="AC416" s="189" t="s">
        <v>168</v>
      </c>
      <c r="AD416" s="164" t="s">
        <v>2</v>
      </c>
      <c r="AE416" s="164" t="s">
        <v>113</v>
      </c>
      <c r="AF416" s="188" t="s">
        <v>169</v>
      </c>
      <c r="AG416" s="188"/>
      <c r="AH416" s="188"/>
      <c r="AI416" s="188"/>
      <c r="AJ416" s="188"/>
      <c r="AK416" s="188"/>
      <c r="AL416" s="188"/>
      <c r="AM416" s="188"/>
      <c r="AN416" s="135"/>
      <c r="AO416" s="138" t="s">
        <v>2</v>
      </c>
      <c r="AP416" s="138" t="s">
        <v>4244</v>
      </c>
      <c r="AQ416" s="139" t="e">
        <v>#VALUE!</v>
      </c>
    </row>
    <row r="417" spans="1:43" ht="24">
      <c r="A417" s="164"/>
      <c r="B417" s="164"/>
      <c r="C417" s="14" t="s">
        <v>170</v>
      </c>
      <c r="D417" s="14" t="s">
        <v>57</v>
      </c>
      <c r="E417" s="14" t="s">
        <v>170</v>
      </c>
      <c r="F417" s="14" t="s">
        <v>57</v>
      </c>
      <c r="G417" s="14" t="s">
        <v>170</v>
      </c>
      <c r="H417" s="14" t="s">
        <v>57</v>
      </c>
      <c r="I417" s="14" t="s">
        <v>170</v>
      </c>
      <c r="J417" s="14" t="s">
        <v>57</v>
      </c>
      <c r="K417" s="14" t="s">
        <v>170</v>
      </c>
      <c r="L417" s="14" t="s">
        <v>57</v>
      </c>
      <c r="M417" s="14" t="s">
        <v>282</v>
      </c>
      <c r="N417" s="14" t="s">
        <v>52</v>
      </c>
      <c r="O417" s="14" t="s">
        <v>53</v>
      </c>
      <c r="P417" s="14" t="s">
        <v>54</v>
      </c>
      <c r="Q417" s="14" t="s">
        <v>56</v>
      </c>
      <c r="R417" s="164"/>
      <c r="S417" s="190"/>
      <c r="T417" s="32" t="s">
        <v>171</v>
      </c>
      <c r="U417" s="31" t="s">
        <v>279</v>
      </c>
      <c r="V417" s="31" t="s">
        <v>172</v>
      </c>
      <c r="W417" s="31" t="s">
        <v>173</v>
      </c>
      <c r="X417" s="32" t="s">
        <v>56</v>
      </c>
      <c r="Y417" s="32" t="s">
        <v>174</v>
      </c>
      <c r="Z417" s="32" t="s">
        <v>280</v>
      </c>
      <c r="AA417" s="20" t="s">
        <v>56</v>
      </c>
      <c r="AB417" s="32" t="s">
        <v>174</v>
      </c>
      <c r="AC417" s="189"/>
      <c r="AD417" s="164"/>
      <c r="AE417" s="164"/>
      <c r="AF417" s="14" t="s">
        <v>49</v>
      </c>
      <c r="AG417" s="14" t="s">
        <v>50</v>
      </c>
      <c r="AH417" s="14" t="s">
        <v>344</v>
      </c>
      <c r="AI417" s="14" t="s">
        <v>51</v>
      </c>
      <c r="AJ417" s="14" t="s">
        <v>175</v>
      </c>
      <c r="AK417" s="14" t="s">
        <v>176</v>
      </c>
      <c r="AL417" s="14" t="s">
        <v>283</v>
      </c>
      <c r="AM417" s="14" t="s">
        <v>284</v>
      </c>
      <c r="AN417" s="135"/>
      <c r="AO417" s="138" t="s">
        <v>2</v>
      </c>
      <c r="AP417" s="138" t="s">
        <v>2</v>
      </c>
      <c r="AQ417" s="139" t="e">
        <v>#VALUE!</v>
      </c>
    </row>
    <row r="418" spans="1:43">
      <c r="A418" s="19" t="s">
        <v>143</v>
      </c>
      <c r="B418" s="13"/>
      <c r="C418" s="30"/>
      <c r="D418" s="30"/>
      <c r="E418" s="30"/>
      <c r="F418" s="30"/>
      <c r="G418" s="30"/>
      <c r="H418" s="30"/>
      <c r="I418" s="30"/>
      <c r="J418" s="30"/>
      <c r="K418" s="11"/>
      <c r="L418" s="11"/>
      <c r="M418" s="30"/>
      <c r="N418" s="30"/>
      <c r="O418" s="30"/>
      <c r="P418" s="30"/>
      <c r="Q418" s="11"/>
      <c r="R418" s="19" t="s">
        <v>143</v>
      </c>
      <c r="S418" s="33"/>
      <c r="T418" s="23"/>
      <c r="U418" s="23"/>
      <c r="V418" s="33"/>
      <c r="W418" s="33"/>
      <c r="X418" s="25"/>
      <c r="Y418" s="33"/>
      <c r="Z418" s="33"/>
      <c r="AA418" s="26"/>
      <c r="AB418" s="23"/>
      <c r="AC418" s="26"/>
      <c r="AD418" s="19" t="s">
        <v>143</v>
      </c>
      <c r="AE418" s="13"/>
      <c r="AF418" s="30"/>
      <c r="AG418" s="30"/>
      <c r="AH418" s="30"/>
      <c r="AI418" s="30"/>
      <c r="AJ418" s="30"/>
      <c r="AK418" s="30"/>
      <c r="AL418" s="30"/>
      <c r="AM418" s="30"/>
      <c r="AN418" s="135"/>
      <c r="AO418" s="138" t="s">
        <v>143</v>
      </c>
      <c r="AP418" s="138" t="s">
        <v>143</v>
      </c>
      <c r="AQ418" s="139">
        <v>0</v>
      </c>
    </row>
    <row r="419" spans="1:43">
      <c r="A419" s="162" t="s">
        <v>259</v>
      </c>
      <c r="B419" s="13" t="s">
        <v>119</v>
      </c>
      <c r="C419" s="12">
        <v>5</v>
      </c>
      <c r="D419" s="12">
        <v>3</v>
      </c>
      <c r="E419" s="12">
        <v>164</v>
      </c>
      <c r="F419" s="12">
        <v>74</v>
      </c>
      <c r="G419" s="12">
        <v>156</v>
      </c>
      <c r="H419" s="12">
        <v>78</v>
      </c>
      <c r="I419" s="12">
        <v>377</v>
      </c>
      <c r="J419" s="12">
        <v>181</v>
      </c>
      <c r="K419" s="29">
        <v>702</v>
      </c>
      <c r="L419" s="29">
        <v>336</v>
      </c>
      <c r="M419" s="12">
        <v>1</v>
      </c>
      <c r="N419" s="12">
        <v>13</v>
      </c>
      <c r="O419" s="12">
        <v>11</v>
      </c>
      <c r="P419" s="12">
        <v>16</v>
      </c>
      <c r="Q419" s="29">
        <v>41</v>
      </c>
      <c r="R419" s="162" t="s">
        <v>259</v>
      </c>
      <c r="S419" s="13" t="s">
        <v>119</v>
      </c>
      <c r="T419" s="29">
        <v>25</v>
      </c>
      <c r="U419" s="12">
        <v>22</v>
      </c>
      <c r="V419" s="12">
        <v>0</v>
      </c>
      <c r="W419" s="12">
        <v>1</v>
      </c>
      <c r="X419" s="29">
        <v>26</v>
      </c>
      <c r="Y419" s="12">
        <v>21</v>
      </c>
      <c r="Z419" s="12">
        <v>6</v>
      </c>
      <c r="AA419" s="29">
        <v>1</v>
      </c>
      <c r="AB419" s="12">
        <v>0</v>
      </c>
      <c r="AC419" s="12">
        <v>21</v>
      </c>
      <c r="AD419" s="162" t="s">
        <v>259</v>
      </c>
      <c r="AE419" s="13" t="s">
        <v>119</v>
      </c>
      <c r="AF419" s="12">
        <v>54</v>
      </c>
      <c r="AG419" s="12">
        <v>88</v>
      </c>
      <c r="AH419" s="12">
        <v>177</v>
      </c>
      <c r="AI419" s="12">
        <v>13</v>
      </c>
      <c r="AJ419" s="12">
        <v>10</v>
      </c>
      <c r="AK419" s="12">
        <v>27</v>
      </c>
      <c r="AL419" s="12">
        <v>15</v>
      </c>
      <c r="AM419" s="12">
        <v>14</v>
      </c>
      <c r="AN419" s="135"/>
      <c r="AO419" s="138" t="s">
        <v>259</v>
      </c>
      <c r="AP419" s="138" t="s">
        <v>4527</v>
      </c>
      <c r="AQ419" s="139">
        <v>408</v>
      </c>
    </row>
    <row r="420" spans="1:43">
      <c r="A420" s="162"/>
      <c r="B420" s="13" t="s">
        <v>120</v>
      </c>
      <c r="C420" s="12">
        <v>0</v>
      </c>
      <c r="D420" s="12">
        <v>0</v>
      </c>
      <c r="E420" s="12">
        <v>18</v>
      </c>
      <c r="F420" s="12">
        <v>13</v>
      </c>
      <c r="G420" s="12">
        <v>5</v>
      </c>
      <c r="H420" s="12">
        <v>2</v>
      </c>
      <c r="I420" s="12">
        <v>51</v>
      </c>
      <c r="J420" s="12">
        <v>25</v>
      </c>
      <c r="K420" s="29">
        <v>74</v>
      </c>
      <c r="L420" s="29">
        <v>40</v>
      </c>
      <c r="M420" s="12">
        <v>0</v>
      </c>
      <c r="N420" s="12">
        <v>2</v>
      </c>
      <c r="O420" s="12">
        <v>1</v>
      </c>
      <c r="P420" s="12">
        <v>2</v>
      </c>
      <c r="Q420" s="29">
        <v>5</v>
      </c>
      <c r="R420" s="162"/>
      <c r="S420" s="13" t="s">
        <v>120</v>
      </c>
      <c r="T420" s="29">
        <v>3</v>
      </c>
      <c r="U420" s="12">
        <v>3</v>
      </c>
      <c r="V420" s="12">
        <v>0</v>
      </c>
      <c r="W420" s="12">
        <v>0</v>
      </c>
      <c r="X420" s="29">
        <v>3</v>
      </c>
      <c r="Y420" s="12">
        <v>3</v>
      </c>
      <c r="Z420" s="12">
        <v>0</v>
      </c>
      <c r="AA420" s="29">
        <v>0</v>
      </c>
      <c r="AB420" s="12">
        <v>0</v>
      </c>
      <c r="AC420" s="12">
        <v>2</v>
      </c>
      <c r="AD420" s="162"/>
      <c r="AE420" s="13" t="s">
        <v>120</v>
      </c>
      <c r="AF420" s="12">
        <v>28</v>
      </c>
      <c r="AG420" s="12">
        <v>7</v>
      </c>
      <c r="AH420" s="12">
        <v>17</v>
      </c>
      <c r="AI420" s="12">
        <v>5</v>
      </c>
      <c r="AJ420" s="12">
        <v>4</v>
      </c>
      <c r="AK420" s="12">
        <v>2</v>
      </c>
      <c r="AL420" s="12">
        <v>3</v>
      </c>
      <c r="AM420" s="12">
        <v>3</v>
      </c>
      <c r="AN420" s="135"/>
      <c r="AO420" s="138" t="s">
        <v>259</v>
      </c>
      <c r="AP420" s="138" t="s">
        <v>4528</v>
      </c>
      <c r="AQ420" s="139">
        <v>62</v>
      </c>
    </row>
    <row r="421" spans="1:43">
      <c r="A421" s="162"/>
      <c r="B421" s="34" t="s">
        <v>102</v>
      </c>
      <c r="C421" s="35">
        <v>5</v>
      </c>
      <c r="D421" s="35">
        <v>3</v>
      </c>
      <c r="E421" s="35">
        <v>182</v>
      </c>
      <c r="F421" s="35">
        <v>87</v>
      </c>
      <c r="G421" s="35">
        <v>161</v>
      </c>
      <c r="H421" s="35">
        <v>80</v>
      </c>
      <c r="I421" s="35">
        <v>428</v>
      </c>
      <c r="J421" s="35">
        <v>206</v>
      </c>
      <c r="K421" s="35">
        <v>776</v>
      </c>
      <c r="L421" s="35">
        <v>376</v>
      </c>
      <c r="M421" s="35">
        <v>1</v>
      </c>
      <c r="N421" s="35">
        <v>15</v>
      </c>
      <c r="O421" s="35">
        <v>12</v>
      </c>
      <c r="P421" s="35">
        <v>18</v>
      </c>
      <c r="Q421" s="35">
        <v>46</v>
      </c>
      <c r="R421" s="162"/>
      <c r="S421" s="34" t="s">
        <v>102</v>
      </c>
      <c r="T421" s="35">
        <v>28</v>
      </c>
      <c r="U421" s="35">
        <v>25</v>
      </c>
      <c r="V421" s="35">
        <v>0</v>
      </c>
      <c r="W421" s="35">
        <v>1</v>
      </c>
      <c r="X421" s="35">
        <v>29</v>
      </c>
      <c r="Y421" s="35">
        <v>24</v>
      </c>
      <c r="Z421" s="35">
        <v>6</v>
      </c>
      <c r="AA421" s="35">
        <v>1</v>
      </c>
      <c r="AB421" s="35">
        <v>0</v>
      </c>
      <c r="AC421" s="35">
        <v>23</v>
      </c>
      <c r="AD421" s="162"/>
      <c r="AE421" s="34" t="s">
        <v>102</v>
      </c>
      <c r="AF421" s="35">
        <v>82</v>
      </c>
      <c r="AG421" s="35">
        <v>95</v>
      </c>
      <c r="AH421" s="35">
        <v>194</v>
      </c>
      <c r="AI421" s="35">
        <v>18</v>
      </c>
      <c r="AJ421" s="35">
        <v>14</v>
      </c>
      <c r="AK421" s="35">
        <v>29</v>
      </c>
      <c r="AL421" s="35">
        <v>18</v>
      </c>
      <c r="AM421" s="35">
        <v>17</v>
      </c>
      <c r="AN421" s="135"/>
      <c r="AO421" s="138" t="s">
        <v>259</v>
      </c>
      <c r="AP421" s="138" t="s">
        <v>4529</v>
      </c>
      <c r="AQ421" s="139">
        <v>470</v>
      </c>
    </row>
    <row r="422" spans="1:43">
      <c r="A422" s="162" t="s">
        <v>260</v>
      </c>
      <c r="B422" s="13" t="s">
        <v>119</v>
      </c>
      <c r="C422" s="12">
        <v>0</v>
      </c>
      <c r="D422" s="12">
        <v>0</v>
      </c>
      <c r="E422" s="12">
        <v>31</v>
      </c>
      <c r="F422" s="12">
        <v>15</v>
      </c>
      <c r="G422" s="12">
        <v>102</v>
      </c>
      <c r="H422" s="12">
        <v>57</v>
      </c>
      <c r="I422" s="12">
        <v>92</v>
      </c>
      <c r="J422" s="12">
        <v>55</v>
      </c>
      <c r="K422" s="29">
        <v>225</v>
      </c>
      <c r="L422" s="29">
        <v>127</v>
      </c>
      <c r="M422" s="12">
        <v>0</v>
      </c>
      <c r="N422" s="12">
        <v>6</v>
      </c>
      <c r="O422" s="12">
        <v>11</v>
      </c>
      <c r="P422" s="12">
        <v>10</v>
      </c>
      <c r="Q422" s="29">
        <v>27</v>
      </c>
      <c r="R422" s="162" t="s">
        <v>260</v>
      </c>
      <c r="S422" s="13" t="s">
        <v>119</v>
      </c>
      <c r="T422" s="29">
        <v>14</v>
      </c>
      <c r="U422" s="12">
        <v>12</v>
      </c>
      <c r="V422" s="12">
        <v>0</v>
      </c>
      <c r="W422" s="12">
        <v>0</v>
      </c>
      <c r="X422" s="29">
        <v>15</v>
      </c>
      <c r="Y422" s="12">
        <v>13</v>
      </c>
      <c r="Z422" s="12">
        <v>3</v>
      </c>
      <c r="AA422" s="29">
        <v>2</v>
      </c>
      <c r="AB422" s="12">
        <v>1</v>
      </c>
      <c r="AC422" s="12">
        <v>12</v>
      </c>
      <c r="AD422" s="162" t="s">
        <v>260</v>
      </c>
      <c r="AE422" s="13" t="s">
        <v>119</v>
      </c>
      <c r="AF422" s="12">
        <v>44</v>
      </c>
      <c r="AG422" s="12">
        <v>23</v>
      </c>
      <c r="AH422" s="12">
        <v>56</v>
      </c>
      <c r="AI422" s="12">
        <v>27</v>
      </c>
      <c r="AJ422" s="12">
        <v>4</v>
      </c>
      <c r="AK422" s="12">
        <v>19</v>
      </c>
      <c r="AL422" s="12">
        <v>12</v>
      </c>
      <c r="AM422" s="12">
        <v>10</v>
      </c>
      <c r="AN422" s="135"/>
      <c r="AO422" s="138" t="s">
        <v>260</v>
      </c>
      <c r="AP422" s="138" t="s">
        <v>4530</v>
      </c>
      <c r="AQ422" s="139">
        <v>156</v>
      </c>
    </row>
    <row r="423" spans="1:43">
      <c r="A423" s="162"/>
      <c r="B423" s="13" t="s">
        <v>120</v>
      </c>
      <c r="C423" s="12">
        <v>57</v>
      </c>
      <c r="D423" s="12">
        <v>32</v>
      </c>
      <c r="E423" s="12">
        <v>347</v>
      </c>
      <c r="F423" s="12">
        <v>181</v>
      </c>
      <c r="G423" s="12">
        <v>477</v>
      </c>
      <c r="H423" s="12">
        <v>231</v>
      </c>
      <c r="I423" s="12">
        <v>592</v>
      </c>
      <c r="J423" s="12">
        <v>325</v>
      </c>
      <c r="K423" s="29">
        <v>1473</v>
      </c>
      <c r="L423" s="29">
        <v>769</v>
      </c>
      <c r="M423" s="12">
        <v>4</v>
      </c>
      <c r="N423" s="12">
        <v>14</v>
      </c>
      <c r="O423" s="12">
        <v>12</v>
      </c>
      <c r="P423" s="12">
        <v>17</v>
      </c>
      <c r="Q423" s="29">
        <v>47</v>
      </c>
      <c r="R423" s="162"/>
      <c r="S423" s="13" t="s">
        <v>120</v>
      </c>
      <c r="T423" s="29">
        <v>45</v>
      </c>
      <c r="U423" s="12">
        <v>44</v>
      </c>
      <c r="V423" s="12">
        <v>2</v>
      </c>
      <c r="W423" s="12">
        <v>1</v>
      </c>
      <c r="X423" s="29">
        <v>44</v>
      </c>
      <c r="Y423" s="12">
        <v>42</v>
      </c>
      <c r="Z423" s="12">
        <v>7</v>
      </c>
      <c r="AA423" s="29">
        <v>6</v>
      </c>
      <c r="AB423" s="12">
        <v>2</v>
      </c>
      <c r="AC423" s="12">
        <v>18</v>
      </c>
      <c r="AD423" s="162"/>
      <c r="AE423" s="13" t="s">
        <v>120</v>
      </c>
      <c r="AF423" s="12">
        <v>553</v>
      </c>
      <c r="AG423" s="12">
        <v>231</v>
      </c>
      <c r="AH423" s="12">
        <v>335</v>
      </c>
      <c r="AI423" s="12">
        <v>22</v>
      </c>
      <c r="AJ423" s="12">
        <v>21</v>
      </c>
      <c r="AK423" s="12">
        <v>40</v>
      </c>
      <c r="AL423" s="12">
        <v>42</v>
      </c>
      <c r="AM423" s="12">
        <v>38</v>
      </c>
      <c r="AN423" s="135"/>
      <c r="AO423" s="138" t="s">
        <v>260</v>
      </c>
      <c r="AP423" s="138" t="s">
        <v>4531</v>
      </c>
      <c r="AQ423" s="139">
        <v>1223</v>
      </c>
    </row>
    <row r="424" spans="1:43">
      <c r="A424" s="162"/>
      <c r="B424" s="34" t="s">
        <v>102</v>
      </c>
      <c r="C424" s="35">
        <v>57</v>
      </c>
      <c r="D424" s="35">
        <v>32</v>
      </c>
      <c r="E424" s="35">
        <v>378</v>
      </c>
      <c r="F424" s="35">
        <v>196</v>
      </c>
      <c r="G424" s="35">
        <v>579</v>
      </c>
      <c r="H424" s="35">
        <v>288</v>
      </c>
      <c r="I424" s="35">
        <v>684</v>
      </c>
      <c r="J424" s="35">
        <v>380</v>
      </c>
      <c r="K424" s="35">
        <v>1698</v>
      </c>
      <c r="L424" s="35">
        <v>896</v>
      </c>
      <c r="M424" s="35">
        <v>4</v>
      </c>
      <c r="N424" s="35">
        <v>20</v>
      </c>
      <c r="O424" s="35">
        <v>23</v>
      </c>
      <c r="P424" s="35">
        <v>27</v>
      </c>
      <c r="Q424" s="35">
        <v>74</v>
      </c>
      <c r="R424" s="162"/>
      <c r="S424" s="34" t="s">
        <v>102</v>
      </c>
      <c r="T424" s="35">
        <v>59</v>
      </c>
      <c r="U424" s="35">
        <v>56</v>
      </c>
      <c r="V424" s="35">
        <v>2</v>
      </c>
      <c r="W424" s="35">
        <v>1</v>
      </c>
      <c r="X424" s="35">
        <v>59</v>
      </c>
      <c r="Y424" s="35">
        <v>55</v>
      </c>
      <c r="Z424" s="35">
        <v>10</v>
      </c>
      <c r="AA424" s="35">
        <v>8</v>
      </c>
      <c r="AB424" s="35">
        <v>3</v>
      </c>
      <c r="AC424" s="35">
        <v>30</v>
      </c>
      <c r="AD424" s="162"/>
      <c r="AE424" s="34" t="s">
        <v>102</v>
      </c>
      <c r="AF424" s="35">
        <v>597</v>
      </c>
      <c r="AG424" s="35">
        <v>254</v>
      </c>
      <c r="AH424" s="35">
        <v>391</v>
      </c>
      <c r="AI424" s="35">
        <v>49</v>
      </c>
      <c r="AJ424" s="35">
        <v>25</v>
      </c>
      <c r="AK424" s="35">
        <v>59</v>
      </c>
      <c r="AL424" s="35">
        <v>54</v>
      </c>
      <c r="AM424" s="35">
        <v>48</v>
      </c>
      <c r="AN424" s="135"/>
      <c r="AO424" s="138" t="s">
        <v>260</v>
      </c>
      <c r="AP424" s="138" t="s">
        <v>4532</v>
      </c>
      <c r="AQ424" s="139">
        <v>1379</v>
      </c>
    </row>
    <row r="425" spans="1:43">
      <c r="A425" s="162" t="s">
        <v>261</v>
      </c>
      <c r="B425" s="13" t="s">
        <v>119</v>
      </c>
      <c r="C425" s="12">
        <v>47</v>
      </c>
      <c r="D425" s="12">
        <v>24</v>
      </c>
      <c r="E425" s="12">
        <v>277</v>
      </c>
      <c r="F425" s="12">
        <v>149</v>
      </c>
      <c r="G425" s="12">
        <v>570</v>
      </c>
      <c r="H425" s="12">
        <v>289</v>
      </c>
      <c r="I425" s="12">
        <v>935</v>
      </c>
      <c r="J425" s="12">
        <v>468</v>
      </c>
      <c r="K425" s="29">
        <v>1829</v>
      </c>
      <c r="L425" s="29">
        <v>930</v>
      </c>
      <c r="M425" s="12">
        <v>5</v>
      </c>
      <c r="N425" s="12">
        <v>28</v>
      </c>
      <c r="O425" s="12">
        <v>38</v>
      </c>
      <c r="P425" s="12">
        <v>46</v>
      </c>
      <c r="Q425" s="29">
        <v>117</v>
      </c>
      <c r="R425" s="162" t="s">
        <v>261</v>
      </c>
      <c r="S425" s="13" t="s">
        <v>119</v>
      </c>
      <c r="T425" s="29">
        <v>77</v>
      </c>
      <c r="U425" s="12">
        <v>63</v>
      </c>
      <c r="V425" s="12">
        <v>0</v>
      </c>
      <c r="W425" s="12">
        <v>4</v>
      </c>
      <c r="X425" s="29">
        <v>73</v>
      </c>
      <c r="Y425" s="12">
        <v>63</v>
      </c>
      <c r="Z425" s="12">
        <v>12</v>
      </c>
      <c r="AA425" s="29">
        <v>6</v>
      </c>
      <c r="AB425" s="12">
        <v>2</v>
      </c>
      <c r="AC425" s="12">
        <v>60</v>
      </c>
      <c r="AD425" s="162" t="s">
        <v>261</v>
      </c>
      <c r="AE425" s="13" t="s">
        <v>119</v>
      </c>
      <c r="AF425" s="12">
        <v>122</v>
      </c>
      <c r="AG425" s="12">
        <v>66</v>
      </c>
      <c r="AH425" s="12">
        <v>353</v>
      </c>
      <c r="AI425" s="12">
        <v>130</v>
      </c>
      <c r="AJ425" s="12">
        <v>11</v>
      </c>
      <c r="AK425" s="12">
        <v>63</v>
      </c>
      <c r="AL425" s="12">
        <v>41</v>
      </c>
      <c r="AM425" s="12">
        <v>41</v>
      </c>
      <c r="AN425" s="135"/>
      <c r="AO425" s="138" t="s">
        <v>261</v>
      </c>
      <c r="AP425" s="138" t="s">
        <v>4533</v>
      </c>
      <c r="AQ425" s="139">
        <v>828</v>
      </c>
    </row>
    <row r="426" spans="1:43">
      <c r="A426" s="162"/>
      <c r="B426" s="13" t="s">
        <v>120</v>
      </c>
      <c r="C426" s="12">
        <v>0</v>
      </c>
      <c r="D426" s="12">
        <v>0</v>
      </c>
      <c r="E426" s="12">
        <v>0</v>
      </c>
      <c r="F426" s="12">
        <v>0</v>
      </c>
      <c r="G426" s="12">
        <v>0</v>
      </c>
      <c r="H426" s="12">
        <v>0</v>
      </c>
      <c r="I426" s="12">
        <v>0</v>
      </c>
      <c r="J426" s="12">
        <v>0</v>
      </c>
      <c r="K426" s="29">
        <v>0</v>
      </c>
      <c r="L426" s="29">
        <v>0</v>
      </c>
      <c r="M426" s="12">
        <v>0</v>
      </c>
      <c r="N426" s="12">
        <v>0</v>
      </c>
      <c r="O426" s="12">
        <v>0</v>
      </c>
      <c r="P426" s="12">
        <v>0</v>
      </c>
      <c r="Q426" s="29">
        <v>0</v>
      </c>
      <c r="R426" s="162"/>
      <c r="S426" s="13" t="s">
        <v>120</v>
      </c>
      <c r="T426" s="29">
        <v>0</v>
      </c>
      <c r="U426" s="12">
        <v>0</v>
      </c>
      <c r="V426" s="12">
        <v>0</v>
      </c>
      <c r="W426" s="12">
        <v>0</v>
      </c>
      <c r="X426" s="29">
        <v>0</v>
      </c>
      <c r="Y426" s="12">
        <v>0</v>
      </c>
      <c r="Z426" s="12">
        <v>0</v>
      </c>
      <c r="AA426" s="29">
        <v>0</v>
      </c>
      <c r="AB426" s="12">
        <v>0</v>
      </c>
      <c r="AC426" s="12">
        <v>0</v>
      </c>
      <c r="AD426" s="162"/>
      <c r="AE426" s="13" t="s">
        <v>120</v>
      </c>
      <c r="AF426" s="12">
        <v>0</v>
      </c>
      <c r="AG426" s="12">
        <v>0</v>
      </c>
      <c r="AH426" s="12">
        <v>0</v>
      </c>
      <c r="AI426" s="12">
        <v>0</v>
      </c>
      <c r="AJ426" s="12">
        <v>0</v>
      </c>
      <c r="AK426" s="12">
        <v>0</v>
      </c>
      <c r="AL426" s="12">
        <v>0</v>
      </c>
      <c r="AM426" s="12">
        <v>0</v>
      </c>
      <c r="AN426" s="135"/>
      <c r="AO426" s="138" t="s">
        <v>261</v>
      </c>
      <c r="AP426" s="138" t="s">
        <v>4534</v>
      </c>
      <c r="AQ426" s="139">
        <v>0</v>
      </c>
    </row>
    <row r="427" spans="1:43">
      <c r="A427" s="162"/>
      <c r="B427" s="34" t="s">
        <v>102</v>
      </c>
      <c r="C427" s="35">
        <v>47</v>
      </c>
      <c r="D427" s="35">
        <v>24</v>
      </c>
      <c r="E427" s="35">
        <v>277</v>
      </c>
      <c r="F427" s="35">
        <v>149</v>
      </c>
      <c r="G427" s="35">
        <v>570</v>
      </c>
      <c r="H427" s="35">
        <v>289</v>
      </c>
      <c r="I427" s="35">
        <v>935</v>
      </c>
      <c r="J427" s="35">
        <v>468</v>
      </c>
      <c r="K427" s="35">
        <v>1829</v>
      </c>
      <c r="L427" s="35">
        <v>930</v>
      </c>
      <c r="M427" s="35">
        <v>5</v>
      </c>
      <c r="N427" s="35">
        <v>28</v>
      </c>
      <c r="O427" s="35">
        <v>38</v>
      </c>
      <c r="P427" s="35">
        <v>46</v>
      </c>
      <c r="Q427" s="35">
        <v>117</v>
      </c>
      <c r="R427" s="162"/>
      <c r="S427" s="34" t="s">
        <v>102</v>
      </c>
      <c r="T427" s="35">
        <v>77</v>
      </c>
      <c r="U427" s="35">
        <v>63</v>
      </c>
      <c r="V427" s="35">
        <v>0</v>
      </c>
      <c r="W427" s="35">
        <v>4</v>
      </c>
      <c r="X427" s="35">
        <v>73</v>
      </c>
      <c r="Y427" s="35">
        <v>63</v>
      </c>
      <c r="Z427" s="35">
        <v>12</v>
      </c>
      <c r="AA427" s="35">
        <v>6</v>
      </c>
      <c r="AB427" s="35">
        <v>2</v>
      </c>
      <c r="AC427" s="35">
        <v>60</v>
      </c>
      <c r="AD427" s="162"/>
      <c r="AE427" s="34" t="s">
        <v>102</v>
      </c>
      <c r="AF427" s="35">
        <v>122</v>
      </c>
      <c r="AG427" s="35">
        <v>66</v>
      </c>
      <c r="AH427" s="35">
        <v>353</v>
      </c>
      <c r="AI427" s="35">
        <v>130</v>
      </c>
      <c r="AJ427" s="35">
        <v>11</v>
      </c>
      <c r="AK427" s="35">
        <v>63</v>
      </c>
      <c r="AL427" s="35">
        <v>41</v>
      </c>
      <c r="AM427" s="35">
        <v>41</v>
      </c>
      <c r="AN427" s="135"/>
      <c r="AO427" s="138" t="s">
        <v>261</v>
      </c>
      <c r="AP427" s="138" t="s">
        <v>4535</v>
      </c>
      <c r="AQ427" s="139">
        <v>828</v>
      </c>
    </row>
    <row r="428" spans="1:43" ht="14.45" customHeight="1">
      <c r="A428" s="162" t="s">
        <v>262</v>
      </c>
      <c r="B428" s="13" t="s">
        <v>119</v>
      </c>
      <c r="C428" s="12">
        <v>0</v>
      </c>
      <c r="D428" s="12">
        <v>0</v>
      </c>
      <c r="E428" s="12">
        <v>94</v>
      </c>
      <c r="F428" s="12">
        <v>42</v>
      </c>
      <c r="G428" s="12">
        <v>131</v>
      </c>
      <c r="H428" s="12">
        <v>67</v>
      </c>
      <c r="I428" s="12">
        <v>99</v>
      </c>
      <c r="J428" s="12">
        <v>50</v>
      </c>
      <c r="K428" s="29">
        <v>324</v>
      </c>
      <c r="L428" s="29">
        <v>159</v>
      </c>
      <c r="M428" s="12">
        <v>0</v>
      </c>
      <c r="N428" s="12">
        <v>7</v>
      </c>
      <c r="O428" s="12">
        <v>7</v>
      </c>
      <c r="P428" s="12">
        <v>6</v>
      </c>
      <c r="Q428" s="29">
        <v>20</v>
      </c>
      <c r="R428" s="162" t="s">
        <v>262</v>
      </c>
      <c r="S428" s="13" t="s">
        <v>119</v>
      </c>
      <c r="T428" s="29">
        <v>10</v>
      </c>
      <c r="U428" s="12">
        <v>5</v>
      </c>
      <c r="V428" s="12">
        <v>0</v>
      </c>
      <c r="W428" s="12">
        <v>0</v>
      </c>
      <c r="X428" s="29">
        <v>10</v>
      </c>
      <c r="Y428" s="12">
        <v>8</v>
      </c>
      <c r="Z428" s="12">
        <v>2</v>
      </c>
      <c r="AA428" s="29">
        <v>2</v>
      </c>
      <c r="AB428" s="12">
        <v>1</v>
      </c>
      <c r="AC428" s="12">
        <v>8</v>
      </c>
      <c r="AD428" s="162" t="s">
        <v>262</v>
      </c>
      <c r="AE428" s="13" t="s">
        <v>119</v>
      </c>
      <c r="AF428" s="12">
        <v>2</v>
      </c>
      <c r="AG428" s="12">
        <v>52</v>
      </c>
      <c r="AH428" s="12">
        <v>44</v>
      </c>
      <c r="AI428" s="12">
        <v>39</v>
      </c>
      <c r="AJ428" s="12">
        <v>3</v>
      </c>
      <c r="AK428" s="12">
        <v>11</v>
      </c>
      <c r="AL428" s="12">
        <v>10</v>
      </c>
      <c r="AM428" s="12">
        <v>10</v>
      </c>
      <c r="AN428" s="135"/>
      <c r="AO428" s="138" t="s">
        <v>262</v>
      </c>
      <c r="AP428" s="138" t="s">
        <v>4536</v>
      </c>
      <c r="AQ428" s="139">
        <v>90</v>
      </c>
    </row>
    <row r="429" spans="1:43">
      <c r="A429" s="162"/>
      <c r="B429" s="13" t="s">
        <v>120</v>
      </c>
      <c r="C429" s="12">
        <v>0</v>
      </c>
      <c r="D429" s="12">
        <v>0</v>
      </c>
      <c r="E429" s="12">
        <v>166</v>
      </c>
      <c r="F429" s="12">
        <v>100</v>
      </c>
      <c r="G429" s="12">
        <v>195</v>
      </c>
      <c r="H429" s="12">
        <v>91</v>
      </c>
      <c r="I429" s="12">
        <v>256</v>
      </c>
      <c r="J429" s="12">
        <v>96</v>
      </c>
      <c r="K429" s="29">
        <v>617</v>
      </c>
      <c r="L429" s="29">
        <v>287</v>
      </c>
      <c r="M429" s="12">
        <v>0</v>
      </c>
      <c r="N429" s="12">
        <v>5</v>
      </c>
      <c r="O429" s="12">
        <v>6</v>
      </c>
      <c r="P429" s="12">
        <v>6</v>
      </c>
      <c r="Q429" s="29">
        <v>17</v>
      </c>
      <c r="R429" s="162"/>
      <c r="S429" s="13" t="s">
        <v>120</v>
      </c>
      <c r="T429" s="29">
        <v>14</v>
      </c>
      <c r="U429" s="12">
        <v>14</v>
      </c>
      <c r="V429" s="12">
        <v>0</v>
      </c>
      <c r="W429" s="12">
        <v>0</v>
      </c>
      <c r="X429" s="29">
        <v>15</v>
      </c>
      <c r="Y429" s="12">
        <v>14</v>
      </c>
      <c r="Z429" s="12">
        <v>1</v>
      </c>
      <c r="AA429" s="29">
        <v>0</v>
      </c>
      <c r="AB429" s="12">
        <v>0</v>
      </c>
      <c r="AC429" s="12">
        <v>7</v>
      </c>
      <c r="AD429" s="162"/>
      <c r="AE429" s="13" t="s">
        <v>120</v>
      </c>
      <c r="AF429" s="12">
        <v>73</v>
      </c>
      <c r="AG429" s="12">
        <v>37</v>
      </c>
      <c r="AH429" s="12">
        <v>56</v>
      </c>
      <c r="AI429" s="12">
        <v>111</v>
      </c>
      <c r="AJ429" s="12">
        <v>6</v>
      </c>
      <c r="AK429" s="12">
        <v>13</v>
      </c>
      <c r="AL429" s="12">
        <v>16</v>
      </c>
      <c r="AM429" s="12">
        <v>13</v>
      </c>
      <c r="AN429" s="135"/>
      <c r="AO429" s="138" t="s">
        <v>262</v>
      </c>
      <c r="AP429" s="138" t="s">
        <v>4537</v>
      </c>
      <c r="AQ429" s="139">
        <v>185</v>
      </c>
    </row>
    <row r="430" spans="1:43">
      <c r="A430" s="162"/>
      <c r="B430" s="34" t="s">
        <v>102</v>
      </c>
      <c r="C430" s="35">
        <v>0</v>
      </c>
      <c r="D430" s="35">
        <v>0</v>
      </c>
      <c r="E430" s="35">
        <v>260</v>
      </c>
      <c r="F430" s="35">
        <v>142</v>
      </c>
      <c r="G430" s="35">
        <v>326</v>
      </c>
      <c r="H430" s="35">
        <v>158</v>
      </c>
      <c r="I430" s="35">
        <v>355</v>
      </c>
      <c r="J430" s="35">
        <v>146</v>
      </c>
      <c r="K430" s="35">
        <v>941</v>
      </c>
      <c r="L430" s="35">
        <v>446</v>
      </c>
      <c r="M430" s="35">
        <v>0</v>
      </c>
      <c r="N430" s="35">
        <v>12</v>
      </c>
      <c r="O430" s="35">
        <v>13</v>
      </c>
      <c r="P430" s="35">
        <v>12</v>
      </c>
      <c r="Q430" s="35">
        <v>37</v>
      </c>
      <c r="R430" s="162"/>
      <c r="S430" s="34" t="s">
        <v>102</v>
      </c>
      <c r="T430" s="35">
        <v>24</v>
      </c>
      <c r="U430" s="35">
        <v>19</v>
      </c>
      <c r="V430" s="35">
        <v>0</v>
      </c>
      <c r="W430" s="35">
        <v>0</v>
      </c>
      <c r="X430" s="35">
        <v>25</v>
      </c>
      <c r="Y430" s="35">
        <v>22</v>
      </c>
      <c r="Z430" s="35">
        <v>3</v>
      </c>
      <c r="AA430" s="35">
        <v>2</v>
      </c>
      <c r="AB430" s="35">
        <v>1</v>
      </c>
      <c r="AC430" s="35">
        <v>15</v>
      </c>
      <c r="AD430" s="162"/>
      <c r="AE430" s="34" t="s">
        <v>102</v>
      </c>
      <c r="AF430" s="35">
        <v>75</v>
      </c>
      <c r="AG430" s="35">
        <v>89</v>
      </c>
      <c r="AH430" s="35">
        <v>100</v>
      </c>
      <c r="AI430" s="35">
        <v>150</v>
      </c>
      <c r="AJ430" s="35">
        <v>9</v>
      </c>
      <c r="AK430" s="35">
        <v>24</v>
      </c>
      <c r="AL430" s="35">
        <v>26</v>
      </c>
      <c r="AM430" s="35">
        <v>23</v>
      </c>
      <c r="AN430" s="135"/>
      <c r="AO430" s="138" t="s">
        <v>262</v>
      </c>
      <c r="AP430" s="138" t="s">
        <v>4538</v>
      </c>
      <c r="AQ430" s="139">
        <v>275</v>
      </c>
    </row>
    <row r="431" spans="1:43">
      <c r="A431" s="162" t="s">
        <v>263</v>
      </c>
      <c r="B431" s="13" t="s">
        <v>119</v>
      </c>
      <c r="C431" s="12">
        <v>0</v>
      </c>
      <c r="D431" s="12">
        <v>0</v>
      </c>
      <c r="E431" s="12">
        <v>76</v>
      </c>
      <c r="F431" s="12">
        <v>39</v>
      </c>
      <c r="G431" s="12">
        <v>65</v>
      </c>
      <c r="H431" s="12">
        <v>32</v>
      </c>
      <c r="I431" s="12">
        <v>277</v>
      </c>
      <c r="J431" s="12">
        <v>141</v>
      </c>
      <c r="K431" s="29">
        <v>418</v>
      </c>
      <c r="L431" s="29">
        <v>212</v>
      </c>
      <c r="M431" s="12">
        <v>0</v>
      </c>
      <c r="N431" s="12">
        <v>6</v>
      </c>
      <c r="O431" s="12">
        <v>8</v>
      </c>
      <c r="P431" s="12">
        <v>15</v>
      </c>
      <c r="Q431" s="29">
        <v>29</v>
      </c>
      <c r="R431" s="162" t="s">
        <v>263</v>
      </c>
      <c r="S431" s="13" t="s">
        <v>119</v>
      </c>
      <c r="T431" s="29">
        <v>20</v>
      </c>
      <c r="U431" s="12">
        <v>13</v>
      </c>
      <c r="V431" s="12">
        <v>0</v>
      </c>
      <c r="W431" s="12">
        <v>1</v>
      </c>
      <c r="X431" s="29">
        <v>19</v>
      </c>
      <c r="Y431" s="12">
        <v>15</v>
      </c>
      <c r="Z431" s="12">
        <v>9</v>
      </c>
      <c r="AA431" s="29">
        <v>2</v>
      </c>
      <c r="AB431" s="12">
        <v>0</v>
      </c>
      <c r="AC431" s="12">
        <v>16</v>
      </c>
      <c r="AD431" s="162" t="s">
        <v>263</v>
      </c>
      <c r="AE431" s="13" t="s">
        <v>119</v>
      </c>
      <c r="AF431" s="12">
        <v>11</v>
      </c>
      <c r="AG431" s="12">
        <v>11</v>
      </c>
      <c r="AH431" s="12">
        <v>51</v>
      </c>
      <c r="AI431" s="12">
        <v>42</v>
      </c>
      <c r="AJ431" s="12">
        <v>2</v>
      </c>
      <c r="AK431" s="12">
        <v>16</v>
      </c>
      <c r="AL431" s="12">
        <v>13</v>
      </c>
      <c r="AM431" s="12">
        <v>13</v>
      </c>
      <c r="AN431" s="135"/>
      <c r="AO431" s="138" t="s">
        <v>263</v>
      </c>
      <c r="AP431" s="138" t="s">
        <v>4539</v>
      </c>
      <c r="AQ431" s="139">
        <v>113</v>
      </c>
    </row>
    <row r="432" spans="1:43">
      <c r="A432" s="162"/>
      <c r="B432" s="13" t="s">
        <v>120</v>
      </c>
      <c r="C432" s="12">
        <v>0</v>
      </c>
      <c r="D432" s="12">
        <v>0</v>
      </c>
      <c r="E432" s="12">
        <v>172</v>
      </c>
      <c r="F432" s="12">
        <v>86</v>
      </c>
      <c r="G432" s="12">
        <v>302</v>
      </c>
      <c r="H432" s="12">
        <v>144</v>
      </c>
      <c r="I432" s="12">
        <v>209</v>
      </c>
      <c r="J432" s="12">
        <v>98</v>
      </c>
      <c r="K432" s="29">
        <v>683</v>
      </c>
      <c r="L432" s="29">
        <v>328</v>
      </c>
      <c r="M432" s="12">
        <v>0</v>
      </c>
      <c r="N432" s="12">
        <v>5</v>
      </c>
      <c r="O432" s="12">
        <v>8</v>
      </c>
      <c r="P432" s="12">
        <v>6</v>
      </c>
      <c r="Q432" s="29">
        <v>19</v>
      </c>
      <c r="R432" s="162"/>
      <c r="S432" s="13" t="s">
        <v>120</v>
      </c>
      <c r="T432" s="29">
        <v>17</v>
      </c>
      <c r="U432" s="12">
        <v>15</v>
      </c>
      <c r="V432" s="12">
        <v>7</v>
      </c>
      <c r="W432" s="12">
        <v>0</v>
      </c>
      <c r="X432" s="29">
        <v>18</v>
      </c>
      <c r="Y432" s="12">
        <v>18</v>
      </c>
      <c r="Z432" s="12">
        <v>7</v>
      </c>
      <c r="AA432" s="29">
        <v>0</v>
      </c>
      <c r="AB432" s="12">
        <v>0</v>
      </c>
      <c r="AC432" s="12">
        <v>7</v>
      </c>
      <c r="AD432" s="162"/>
      <c r="AE432" s="13" t="s">
        <v>120</v>
      </c>
      <c r="AF432" s="12">
        <v>80</v>
      </c>
      <c r="AG432" s="12">
        <v>1</v>
      </c>
      <c r="AH432" s="12">
        <v>255</v>
      </c>
      <c r="AI432" s="12">
        <v>27</v>
      </c>
      <c r="AJ432" s="12">
        <v>8</v>
      </c>
      <c r="AK432" s="12">
        <v>18</v>
      </c>
      <c r="AL432" s="12">
        <v>9</v>
      </c>
      <c r="AM432" s="12">
        <v>9</v>
      </c>
      <c r="AN432" s="135"/>
      <c r="AO432" s="138" t="s">
        <v>263</v>
      </c>
      <c r="AP432" s="138" t="s">
        <v>4540</v>
      </c>
      <c r="AQ432" s="139">
        <v>590</v>
      </c>
    </row>
    <row r="433" spans="1:43">
      <c r="A433" s="162"/>
      <c r="B433" s="34" t="s">
        <v>102</v>
      </c>
      <c r="C433" s="35">
        <v>0</v>
      </c>
      <c r="D433" s="35">
        <v>0</v>
      </c>
      <c r="E433" s="35">
        <v>248</v>
      </c>
      <c r="F433" s="35">
        <v>125</v>
      </c>
      <c r="G433" s="35">
        <v>367</v>
      </c>
      <c r="H433" s="35">
        <v>176</v>
      </c>
      <c r="I433" s="35">
        <v>486</v>
      </c>
      <c r="J433" s="35">
        <v>239</v>
      </c>
      <c r="K433" s="35">
        <v>1101</v>
      </c>
      <c r="L433" s="35">
        <v>540</v>
      </c>
      <c r="M433" s="35">
        <v>0</v>
      </c>
      <c r="N433" s="35">
        <v>11</v>
      </c>
      <c r="O433" s="35">
        <v>16</v>
      </c>
      <c r="P433" s="35">
        <v>21</v>
      </c>
      <c r="Q433" s="35">
        <v>48</v>
      </c>
      <c r="R433" s="162"/>
      <c r="S433" s="34" t="s">
        <v>102</v>
      </c>
      <c r="T433" s="35">
        <v>37</v>
      </c>
      <c r="U433" s="35">
        <v>28</v>
      </c>
      <c r="V433" s="35">
        <v>7</v>
      </c>
      <c r="W433" s="35">
        <v>1</v>
      </c>
      <c r="X433" s="35">
        <v>37</v>
      </c>
      <c r="Y433" s="35">
        <v>33</v>
      </c>
      <c r="Z433" s="35">
        <v>16</v>
      </c>
      <c r="AA433" s="35">
        <v>2</v>
      </c>
      <c r="AB433" s="35">
        <v>0</v>
      </c>
      <c r="AC433" s="35">
        <v>23</v>
      </c>
      <c r="AD433" s="162"/>
      <c r="AE433" s="34" t="s">
        <v>102</v>
      </c>
      <c r="AF433" s="35">
        <v>91</v>
      </c>
      <c r="AG433" s="35">
        <v>12</v>
      </c>
      <c r="AH433" s="35">
        <v>306</v>
      </c>
      <c r="AI433" s="35">
        <v>69</v>
      </c>
      <c r="AJ433" s="35">
        <v>10</v>
      </c>
      <c r="AK433" s="35">
        <v>34</v>
      </c>
      <c r="AL433" s="35">
        <v>22</v>
      </c>
      <c r="AM433" s="35">
        <v>22</v>
      </c>
      <c r="AN433" s="135"/>
      <c r="AO433" s="138" t="s">
        <v>263</v>
      </c>
      <c r="AP433" s="138" t="s">
        <v>4541</v>
      </c>
      <c r="AQ433" s="139">
        <v>703</v>
      </c>
    </row>
    <row r="434" spans="1:43" ht="14.45" customHeight="1">
      <c r="A434" s="162" t="s">
        <v>264</v>
      </c>
      <c r="B434" s="13" t="s">
        <v>119</v>
      </c>
      <c r="C434" s="12">
        <v>10</v>
      </c>
      <c r="D434" s="12">
        <v>5</v>
      </c>
      <c r="E434" s="12">
        <v>94</v>
      </c>
      <c r="F434" s="12">
        <v>47</v>
      </c>
      <c r="G434" s="12">
        <v>204</v>
      </c>
      <c r="H434" s="12">
        <v>105</v>
      </c>
      <c r="I434" s="12">
        <v>273</v>
      </c>
      <c r="J434" s="12">
        <v>142</v>
      </c>
      <c r="K434" s="29">
        <v>581</v>
      </c>
      <c r="L434" s="29">
        <v>299</v>
      </c>
      <c r="M434" s="12">
        <v>1</v>
      </c>
      <c r="N434" s="12">
        <v>9</v>
      </c>
      <c r="O434" s="12">
        <v>14</v>
      </c>
      <c r="P434" s="12">
        <v>16</v>
      </c>
      <c r="Q434" s="29">
        <v>40</v>
      </c>
      <c r="R434" s="162" t="s">
        <v>264</v>
      </c>
      <c r="S434" s="13" t="s">
        <v>119</v>
      </c>
      <c r="T434" s="29">
        <v>20</v>
      </c>
      <c r="U434" s="12">
        <v>18</v>
      </c>
      <c r="V434" s="12">
        <v>1</v>
      </c>
      <c r="W434" s="12">
        <v>1</v>
      </c>
      <c r="X434" s="29">
        <v>28</v>
      </c>
      <c r="Y434" s="12">
        <v>18</v>
      </c>
      <c r="Z434" s="12">
        <v>20</v>
      </c>
      <c r="AA434" s="29">
        <v>2</v>
      </c>
      <c r="AB434" s="12">
        <v>1</v>
      </c>
      <c r="AC434" s="12">
        <v>16</v>
      </c>
      <c r="AD434" s="162" t="s">
        <v>264</v>
      </c>
      <c r="AE434" s="13" t="s">
        <v>119</v>
      </c>
      <c r="AF434" s="12">
        <v>95</v>
      </c>
      <c r="AG434" s="12">
        <v>22</v>
      </c>
      <c r="AH434" s="12">
        <v>143</v>
      </c>
      <c r="AI434" s="12">
        <v>5</v>
      </c>
      <c r="AJ434" s="12">
        <v>8</v>
      </c>
      <c r="AK434" s="12">
        <v>22</v>
      </c>
      <c r="AL434" s="12">
        <v>13</v>
      </c>
      <c r="AM434" s="12">
        <v>16</v>
      </c>
      <c r="AN434" s="135"/>
      <c r="AO434" s="138" t="s">
        <v>264</v>
      </c>
      <c r="AP434" s="138" t="s">
        <v>4542</v>
      </c>
      <c r="AQ434" s="139">
        <v>381</v>
      </c>
    </row>
    <row r="435" spans="1:43">
      <c r="A435" s="162"/>
      <c r="B435" s="13" t="s">
        <v>120</v>
      </c>
      <c r="C435" s="12">
        <v>17</v>
      </c>
      <c r="D435" s="12">
        <v>12</v>
      </c>
      <c r="E435" s="12">
        <v>292</v>
      </c>
      <c r="F435" s="12">
        <v>142</v>
      </c>
      <c r="G435" s="12">
        <v>427</v>
      </c>
      <c r="H435" s="12">
        <v>234</v>
      </c>
      <c r="I435" s="12">
        <v>273</v>
      </c>
      <c r="J435" s="12">
        <v>144</v>
      </c>
      <c r="K435" s="29">
        <v>1009</v>
      </c>
      <c r="L435" s="29">
        <v>532</v>
      </c>
      <c r="M435" s="12">
        <v>1</v>
      </c>
      <c r="N435" s="12">
        <v>11</v>
      </c>
      <c r="O435" s="12">
        <v>13</v>
      </c>
      <c r="P435" s="12">
        <v>9</v>
      </c>
      <c r="Q435" s="29">
        <v>34</v>
      </c>
      <c r="R435" s="162"/>
      <c r="S435" s="13" t="s">
        <v>120</v>
      </c>
      <c r="T435" s="29">
        <v>48</v>
      </c>
      <c r="U435" s="12">
        <v>48</v>
      </c>
      <c r="V435" s="12">
        <v>1</v>
      </c>
      <c r="W435" s="12">
        <v>0</v>
      </c>
      <c r="X435" s="29">
        <v>33</v>
      </c>
      <c r="Y435" s="12">
        <v>24</v>
      </c>
      <c r="Z435" s="12">
        <v>22</v>
      </c>
      <c r="AA435" s="29">
        <v>4</v>
      </c>
      <c r="AB435" s="12">
        <v>0</v>
      </c>
      <c r="AC435" s="12">
        <v>9</v>
      </c>
      <c r="AD435" s="162"/>
      <c r="AE435" s="13" t="s">
        <v>120</v>
      </c>
      <c r="AF435" s="12">
        <v>240</v>
      </c>
      <c r="AG435" s="12">
        <v>41</v>
      </c>
      <c r="AH435" s="12">
        <v>257</v>
      </c>
      <c r="AI435" s="12">
        <v>1</v>
      </c>
      <c r="AJ435" s="12">
        <v>33</v>
      </c>
      <c r="AK435" s="12">
        <v>30</v>
      </c>
      <c r="AL435" s="12">
        <v>30</v>
      </c>
      <c r="AM435" s="12">
        <v>23</v>
      </c>
      <c r="AN435" s="135"/>
      <c r="AO435" s="138" t="s">
        <v>264</v>
      </c>
      <c r="AP435" s="138" t="s">
        <v>4543</v>
      </c>
      <c r="AQ435" s="139">
        <v>754</v>
      </c>
    </row>
    <row r="436" spans="1:43">
      <c r="A436" s="162"/>
      <c r="B436" s="34" t="s">
        <v>102</v>
      </c>
      <c r="C436" s="35">
        <v>27</v>
      </c>
      <c r="D436" s="35">
        <v>17</v>
      </c>
      <c r="E436" s="35">
        <v>386</v>
      </c>
      <c r="F436" s="35">
        <v>189</v>
      </c>
      <c r="G436" s="35">
        <v>631</v>
      </c>
      <c r="H436" s="35">
        <v>339</v>
      </c>
      <c r="I436" s="35">
        <v>546</v>
      </c>
      <c r="J436" s="35">
        <v>286</v>
      </c>
      <c r="K436" s="35">
        <v>1590</v>
      </c>
      <c r="L436" s="35">
        <v>831</v>
      </c>
      <c r="M436" s="35">
        <v>2</v>
      </c>
      <c r="N436" s="35">
        <v>20</v>
      </c>
      <c r="O436" s="35">
        <v>27</v>
      </c>
      <c r="P436" s="35">
        <v>25</v>
      </c>
      <c r="Q436" s="35">
        <v>74</v>
      </c>
      <c r="R436" s="162"/>
      <c r="S436" s="34" t="s">
        <v>102</v>
      </c>
      <c r="T436" s="35">
        <v>68</v>
      </c>
      <c r="U436" s="35">
        <v>66</v>
      </c>
      <c r="V436" s="35">
        <v>2</v>
      </c>
      <c r="W436" s="35">
        <v>1</v>
      </c>
      <c r="X436" s="35">
        <v>61</v>
      </c>
      <c r="Y436" s="35">
        <v>42</v>
      </c>
      <c r="Z436" s="35">
        <v>42</v>
      </c>
      <c r="AA436" s="35">
        <v>6</v>
      </c>
      <c r="AB436" s="35">
        <v>1</v>
      </c>
      <c r="AC436" s="35">
        <v>25</v>
      </c>
      <c r="AD436" s="162"/>
      <c r="AE436" s="34" t="s">
        <v>102</v>
      </c>
      <c r="AF436" s="35">
        <v>335</v>
      </c>
      <c r="AG436" s="35">
        <v>63</v>
      </c>
      <c r="AH436" s="35">
        <v>400</v>
      </c>
      <c r="AI436" s="35">
        <v>6</v>
      </c>
      <c r="AJ436" s="35">
        <v>41</v>
      </c>
      <c r="AK436" s="35">
        <v>52</v>
      </c>
      <c r="AL436" s="35">
        <v>43</v>
      </c>
      <c r="AM436" s="35">
        <v>39</v>
      </c>
      <c r="AN436" s="135"/>
      <c r="AO436" s="138" t="s">
        <v>264</v>
      </c>
      <c r="AP436" s="138" t="s">
        <v>4544</v>
      </c>
      <c r="AQ436" s="139">
        <v>1135</v>
      </c>
    </row>
    <row r="437" spans="1:43">
      <c r="A437" s="162" t="s">
        <v>265</v>
      </c>
      <c r="B437" s="13" t="s">
        <v>119</v>
      </c>
      <c r="C437" s="12">
        <v>0</v>
      </c>
      <c r="D437" s="12">
        <v>0</v>
      </c>
      <c r="E437" s="12">
        <v>17</v>
      </c>
      <c r="F437" s="12">
        <v>6</v>
      </c>
      <c r="G437" s="12">
        <v>170</v>
      </c>
      <c r="H437" s="12">
        <v>77</v>
      </c>
      <c r="I437" s="12">
        <v>152</v>
      </c>
      <c r="J437" s="12">
        <v>64</v>
      </c>
      <c r="K437" s="29">
        <v>339</v>
      </c>
      <c r="L437" s="29">
        <v>147</v>
      </c>
      <c r="M437" s="12">
        <v>0</v>
      </c>
      <c r="N437" s="12">
        <v>1</v>
      </c>
      <c r="O437" s="12">
        <v>7</v>
      </c>
      <c r="P437" s="12">
        <v>7</v>
      </c>
      <c r="Q437" s="29">
        <v>15</v>
      </c>
      <c r="R437" s="162" t="s">
        <v>265</v>
      </c>
      <c r="S437" s="13" t="s">
        <v>119</v>
      </c>
      <c r="T437" s="29">
        <v>10</v>
      </c>
      <c r="U437" s="12">
        <v>0</v>
      </c>
      <c r="V437" s="12">
        <v>0</v>
      </c>
      <c r="W437" s="12">
        <v>0</v>
      </c>
      <c r="X437" s="29">
        <v>10</v>
      </c>
      <c r="Y437" s="12">
        <v>5</v>
      </c>
      <c r="Z437" s="12">
        <v>6</v>
      </c>
      <c r="AA437" s="29">
        <v>4</v>
      </c>
      <c r="AB437" s="12">
        <v>2</v>
      </c>
      <c r="AC437" s="12">
        <v>7</v>
      </c>
      <c r="AD437" s="162" t="s">
        <v>265</v>
      </c>
      <c r="AE437" s="13" t="s">
        <v>119</v>
      </c>
      <c r="AF437" s="12">
        <v>20</v>
      </c>
      <c r="AG437" s="12">
        <v>60</v>
      </c>
      <c r="AH437" s="12">
        <v>1</v>
      </c>
      <c r="AI437" s="12">
        <v>3</v>
      </c>
      <c r="AJ437" s="12">
        <v>0</v>
      </c>
      <c r="AK437" s="12">
        <v>1</v>
      </c>
      <c r="AL437" s="12">
        <v>1</v>
      </c>
      <c r="AM437" s="12">
        <v>0</v>
      </c>
      <c r="AN437" s="135"/>
      <c r="AO437" s="138" t="s">
        <v>265</v>
      </c>
      <c r="AP437" s="138" t="s">
        <v>4545</v>
      </c>
      <c r="AQ437" s="139">
        <v>22</v>
      </c>
    </row>
    <row r="438" spans="1:43">
      <c r="A438" s="162"/>
      <c r="B438" s="13" t="s">
        <v>120</v>
      </c>
      <c r="C438" s="12">
        <v>4</v>
      </c>
      <c r="D438" s="12">
        <v>1</v>
      </c>
      <c r="E438" s="12">
        <v>171</v>
      </c>
      <c r="F438" s="12">
        <v>85</v>
      </c>
      <c r="G438" s="12">
        <v>244</v>
      </c>
      <c r="H438" s="12">
        <v>127</v>
      </c>
      <c r="I438" s="12">
        <v>322</v>
      </c>
      <c r="J438" s="12">
        <v>163</v>
      </c>
      <c r="K438" s="29">
        <v>741</v>
      </c>
      <c r="L438" s="29">
        <v>376</v>
      </c>
      <c r="M438" s="12">
        <v>1</v>
      </c>
      <c r="N438" s="12">
        <v>8</v>
      </c>
      <c r="O438" s="12">
        <v>9</v>
      </c>
      <c r="P438" s="12">
        <v>11</v>
      </c>
      <c r="Q438" s="29">
        <v>29</v>
      </c>
      <c r="R438" s="162"/>
      <c r="S438" s="13" t="s">
        <v>120</v>
      </c>
      <c r="T438" s="29">
        <v>27</v>
      </c>
      <c r="U438" s="12">
        <v>11</v>
      </c>
      <c r="V438" s="12">
        <v>3</v>
      </c>
      <c r="W438" s="12">
        <v>1</v>
      </c>
      <c r="X438" s="29">
        <v>34</v>
      </c>
      <c r="Y438" s="12">
        <v>24</v>
      </c>
      <c r="Z438" s="12">
        <v>24</v>
      </c>
      <c r="AA438" s="29">
        <v>8</v>
      </c>
      <c r="AB438" s="12">
        <v>3</v>
      </c>
      <c r="AC438" s="12">
        <v>11</v>
      </c>
      <c r="AD438" s="162"/>
      <c r="AE438" s="13" t="s">
        <v>120</v>
      </c>
      <c r="AF438" s="12">
        <v>225</v>
      </c>
      <c r="AG438" s="12">
        <v>89</v>
      </c>
      <c r="AH438" s="12">
        <v>150</v>
      </c>
      <c r="AI438" s="12">
        <v>67</v>
      </c>
      <c r="AJ438" s="12">
        <v>15</v>
      </c>
      <c r="AK438" s="12">
        <v>15</v>
      </c>
      <c r="AL438" s="12">
        <v>25</v>
      </c>
      <c r="AM438" s="12">
        <v>24</v>
      </c>
      <c r="AN438" s="135"/>
      <c r="AO438" s="138" t="s">
        <v>265</v>
      </c>
      <c r="AP438" s="138" t="s">
        <v>4546</v>
      </c>
      <c r="AQ438" s="139">
        <v>525</v>
      </c>
    </row>
    <row r="439" spans="1:43">
      <c r="A439" s="162"/>
      <c r="B439" s="34" t="s">
        <v>102</v>
      </c>
      <c r="C439" s="35">
        <v>4</v>
      </c>
      <c r="D439" s="35">
        <v>1</v>
      </c>
      <c r="E439" s="35">
        <v>188</v>
      </c>
      <c r="F439" s="35">
        <v>91</v>
      </c>
      <c r="G439" s="35">
        <v>414</v>
      </c>
      <c r="H439" s="35">
        <v>204</v>
      </c>
      <c r="I439" s="35">
        <v>474</v>
      </c>
      <c r="J439" s="35">
        <v>227</v>
      </c>
      <c r="K439" s="35">
        <v>1080</v>
      </c>
      <c r="L439" s="35">
        <v>523</v>
      </c>
      <c r="M439" s="35">
        <v>1</v>
      </c>
      <c r="N439" s="35">
        <v>9</v>
      </c>
      <c r="O439" s="35">
        <v>16</v>
      </c>
      <c r="P439" s="35">
        <v>18</v>
      </c>
      <c r="Q439" s="35">
        <v>44</v>
      </c>
      <c r="R439" s="162"/>
      <c r="S439" s="34" t="s">
        <v>102</v>
      </c>
      <c r="T439" s="35">
        <v>37</v>
      </c>
      <c r="U439" s="35">
        <v>11</v>
      </c>
      <c r="V439" s="35">
        <v>3</v>
      </c>
      <c r="W439" s="35">
        <v>1</v>
      </c>
      <c r="X439" s="35">
        <v>44</v>
      </c>
      <c r="Y439" s="35">
        <v>29</v>
      </c>
      <c r="Z439" s="35">
        <v>30</v>
      </c>
      <c r="AA439" s="35">
        <v>12</v>
      </c>
      <c r="AB439" s="35">
        <v>5</v>
      </c>
      <c r="AC439" s="35">
        <v>18</v>
      </c>
      <c r="AD439" s="162"/>
      <c r="AE439" s="34" t="s">
        <v>102</v>
      </c>
      <c r="AF439" s="35">
        <v>245</v>
      </c>
      <c r="AG439" s="35">
        <v>149</v>
      </c>
      <c r="AH439" s="35">
        <v>151</v>
      </c>
      <c r="AI439" s="35">
        <v>70</v>
      </c>
      <c r="AJ439" s="35">
        <v>15</v>
      </c>
      <c r="AK439" s="35">
        <v>16</v>
      </c>
      <c r="AL439" s="35">
        <v>26</v>
      </c>
      <c r="AM439" s="35">
        <v>24</v>
      </c>
      <c r="AN439" s="135"/>
      <c r="AO439" s="138" t="s">
        <v>265</v>
      </c>
      <c r="AP439" s="138" t="s">
        <v>4547</v>
      </c>
      <c r="AQ439" s="139">
        <v>547</v>
      </c>
    </row>
    <row r="440" spans="1:43">
      <c r="A440" s="11" t="s">
        <v>266</v>
      </c>
      <c r="B440" s="13"/>
      <c r="C440" s="30"/>
      <c r="D440" s="30"/>
      <c r="E440" s="30"/>
      <c r="F440" s="30"/>
      <c r="G440" s="30"/>
      <c r="H440" s="30"/>
      <c r="I440" s="30"/>
      <c r="J440" s="30"/>
      <c r="K440" s="11"/>
      <c r="L440" s="11"/>
      <c r="M440" s="30"/>
      <c r="N440" s="30"/>
      <c r="O440" s="30"/>
      <c r="P440" s="30"/>
      <c r="Q440" s="11"/>
      <c r="R440" s="11" t="s">
        <v>266</v>
      </c>
      <c r="S440" s="13"/>
      <c r="T440" s="23"/>
      <c r="U440" s="23"/>
      <c r="V440" s="23"/>
      <c r="W440" s="23"/>
      <c r="X440" s="26"/>
      <c r="Y440" s="23"/>
      <c r="Z440" s="23"/>
      <c r="AA440" s="26"/>
      <c r="AB440" s="23"/>
      <c r="AC440" s="26"/>
      <c r="AD440" s="11" t="s">
        <v>266</v>
      </c>
      <c r="AE440" s="13"/>
      <c r="AF440" s="30"/>
      <c r="AG440" s="30"/>
      <c r="AH440" s="30"/>
      <c r="AI440" s="30"/>
      <c r="AJ440" s="30"/>
      <c r="AK440" s="30"/>
      <c r="AL440" s="30"/>
      <c r="AM440" s="30"/>
      <c r="AN440" s="135"/>
      <c r="AO440" s="138" t="s">
        <v>266</v>
      </c>
      <c r="AP440" s="138" t="s">
        <v>266</v>
      </c>
      <c r="AQ440" s="139">
        <v>0</v>
      </c>
    </row>
    <row r="441" spans="1:43" ht="14.45" customHeight="1">
      <c r="A441" s="162" t="s">
        <v>5</v>
      </c>
      <c r="B441" s="13" t="s">
        <v>119</v>
      </c>
      <c r="C441" s="12">
        <v>0</v>
      </c>
      <c r="D441" s="12">
        <v>0</v>
      </c>
      <c r="E441" s="12">
        <v>237</v>
      </c>
      <c r="F441" s="12">
        <v>120</v>
      </c>
      <c r="G441" s="12">
        <v>178</v>
      </c>
      <c r="H441" s="12">
        <v>91</v>
      </c>
      <c r="I441" s="12">
        <v>299</v>
      </c>
      <c r="J441" s="12">
        <v>137</v>
      </c>
      <c r="K441" s="29">
        <v>714</v>
      </c>
      <c r="L441" s="29">
        <v>348</v>
      </c>
      <c r="M441" s="12">
        <v>0</v>
      </c>
      <c r="N441" s="12">
        <v>12</v>
      </c>
      <c r="O441" s="12">
        <v>7</v>
      </c>
      <c r="P441" s="12">
        <v>14</v>
      </c>
      <c r="Q441" s="29">
        <v>33</v>
      </c>
      <c r="R441" s="162" t="s">
        <v>5</v>
      </c>
      <c r="S441" s="13" t="s">
        <v>119</v>
      </c>
      <c r="T441" s="29">
        <v>27</v>
      </c>
      <c r="U441" s="12">
        <v>27</v>
      </c>
      <c r="V441" s="12">
        <v>5</v>
      </c>
      <c r="W441" s="12">
        <v>0</v>
      </c>
      <c r="X441" s="29">
        <v>30</v>
      </c>
      <c r="Y441" s="12">
        <v>29</v>
      </c>
      <c r="Z441" s="12">
        <v>23</v>
      </c>
      <c r="AA441" s="29">
        <v>4</v>
      </c>
      <c r="AB441" s="12">
        <v>4</v>
      </c>
      <c r="AC441" s="12">
        <v>15</v>
      </c>
      <c r="AD441" s="162" t="s">
        <v>5</v>
      </c>
      <c r="AE441" s="13" t="s">
        <v>119</v>
      </c>
      <c r="AF441" s="12">
        <v>238</v>
      </c>
      <c r="AG441" s="12">
        <v>155</v>
      </c>
      <c r="AH441" s="12">
        <v>123</v>
      </c>
      <c r="AI441" s="12">
        <v>52</v>
      </c>
      <c r="AJ441" s="12">
        <v>27</v>
      </c>
      <c r="AK441" s="12">
        <v>27</v>
      </c>
      <c r="AL441" s="12">
        <v>28</v>
      </c>
      <c r="AM441" s="12">
        <v>25</v>
      </c>
      <c r="AN441" s="135"/>
      <c r="AO441" s="138" t="s">
        <v>5</v>
      </c>
      <c r="AP441" s="138" t="s">
        <v>4548</v>
      </c>
      <c r="AQ441" s="139">
        <v>484</v>
      </c>
    </row>
    <row r="442" spans="1:43">
      <c r="A442" s="162"/>
      <c r="B442" s="13" t="s">
        <v>120</v>
      </c>
      <c r="C442" s="12">
        <v>53</v>
      </c>
      <c r="D442" s="12">
        <v>32</v>
      </c>
      <c r="E442" s="12">
        <v>252</v>
      </c>
      <c r="F442" s="12">
        <v>122</v>
      </c>
      <c r="G442" s="12">
        <v>333</v>
      </c>
      <c r="H442" s="12">
        <v>161</v>
      </c>
      <c r="I442" s="12">
        <v>434</v>
      </c>
      <c r="J442" s="12">
        <v>196</v>
      </c>
      <c r="K442" s="29">
        <v>1072</v>
      </c>
      <c r="L442" s="29">
        <v>511</v>
      </c>
      <c r="M442" s="12">
        <v>6</v>
      </c>
      <c r="N442" s="12">
        <v>15</v>
      </c>
      <c r="O442" s="12">
        <v>15</v>
      </c>
      <c r="P442" s="12">
        <v>19</v>
      </c>
      <c r="Q442" s="29">
        <v>55</v>
      </c>
      <c r="R442" s="162"/>
      <c r="S442" s="13" t="s">
        <v>120</v>
      </c>
      <c r="T442" s="29">
        <v>43</v>
      </c>
      <c r="U442" s="12">
        <v>43</v>
      </c>
      <c r="V442" s="12">
        <v>25</v>
      </c>
      <c r="W442" s="12">
        <v>3</v>
      </c>
      <c r="X442" s="29">
        <v>52</v>
      </c>
      <c r="Y442" s="12">
        <v>48</v>
      </c>
      <c r="Z442" s="12">
        <v>32</v>
      </c>
      <c r="AA442" s="29">
        <v>8</v>
      </c>
      <c r="AB442" s="12">
        <v>7</v>
      </c>
      <c r="AC442" s="12">
        <v>21</v>
      </c>
      <c r="AD442" s="162"/>
      <c r="AE442" s="13" t="s">
        <v>120</v>
      </c>
      <c r="AF442" s="12">
        <v>444</v>
      </c>
      <c r="AG442" s="12">
        <v>150</v>
      </c>
      <c r="AH442" s="12">
        <v>273</v>
      </c>
      <c r="AI442" s="12">
        <v>43</v>
      </c>
      <c r="AJ442" s="12">
        <v>36</v>
      </c>
      <c r="AK442" s="12">
        <v>44</v>
      </c>
      <c r="AL442" s="12">
        <v>38</v>
      </c>
      <c r="AM442" s="12">
        <v>35</v>
      </c>
      <c r="AN442" s="135"/>
      <c r="AO442" s="138" t="s">
        <v>5</v>
      </c>
      <c r="AP442" s="138" t="s">
        <v>4549</v>
      </c>
      <c r="AQ442" s="139">
        <v>990</v>
      </c>
    </row>
    <row r="443" spans="1:43">
      <c r="A443" s="162"/>
      <c r="B443" s="34" t="s">
        <v>102</v>
      </c>
      <c r="C443" s="35">
        <v>53</v>
      </c>
      <c r="D443" s="35">
        <v>32</v>
      </c>
      <c r="E443" s="35">
        <v>489</v>
      </c>
      <c r="F443" s="35">
        <v>242</v>
      </c>
      <c r="G443" s="35">
        <v>511</v>
      </c>
      <c r="H443" s="35">
        <v>252</v>
      </c>
      <c r="I443" s="35">
        <v>733</v>
      </c>
      <c r="J443" s="35">
        <v>333</v>
      </c>
      <c r="K443" s="35">
        <v>1786</v>
      </c>
      <c r="L443" s="35">
        <v>859</v>
      </c>
      <c r="M443" s="35">
        <v>6</v>
      </c>
      <c r="N443" s="35">
        <v>27</v>
      </c>
      <c r="O443" s="35">
        <v>22</v>
      </c>
      <c r="P443" s="35">
        <v>33</v>
      </c>
      <c r="Q443" s="35">
        <v>88</v>
      </c>
      <c r="R443" s="162"/>
      <c r="S443" s="34" t="s">
        <v>102</v>
      </c>
      <c r="T443" s="35">
        <v>70</v>
      </c>
      <c r="U443" s="35">
        <v>70</v>
      </c>
      <c r="V443" s="35">
        <v>30</v>
      </c>
      <c r="W443" s="35">
        <v>3</v>
      </c>
      <c r="X443" s="35">
        <v>82</v>
      </c>
      <c r="Y443" s="35">
        <v>77</v>
      </c>
      <c r="Z443" s="35">
        <v>55</v>
      </c>
      <c r="AA443" s="35">
        <v>12</v>
      </c>
      <c r="AB443" s="35">
        <v>11</v>
      </c>
      <c r="AC443" s="35">
        <v>36</v>
      </c>
      <c r="AD443" s="162"/>
      <c r="AE443" s="34" t="s">
        <v>102</v>
      </c>
      <c r="AF443" s="35">
        <v>682</v>
      </c>
      <c r="AG443" s="35">
        <v>305</v>
      </c>
      <c r="AH443" s="35">
        <v>396</v>
      </c>
      <c r="AI443" s="35">
        <v>95</v>
      </c>
      <c r="AJ443" s="35">
        <v>63</v>
      </c>
      <c r="AK443" s="35">
        <v>71</v>
      </c>
      <c r="AL443" s="35">
        <v>66</v>
      </c>
      <c r="AM443" s="35">
        <v>60</v>
      </c>
      <c r="AN443" s="135"/>
      <c r="AO443" s="138" t="s">
        <v>5</v>
      </c>
      <c r="AP443" s="138" t="s">
        <v>4550</v>
      </c>
      <c r="AQ443" s="139">
        <v>1474</v>
      </c>
    </row>
    <row r="444" spans="1:43" ht="14.45" customHeight="1">
      <c r="A444" s="162" t="s">
        <v>267</v>
      </c>
      <c r="B444" s="13" t="s">
        <v>119</v>
      </c>
      <c r="C444" s="12">
        <v>19</v>
      </c>
      <c r="D444" s="12">
        <v>9</v>
      </c>
      <c r="E444" s="12">
        <v>182</v>
      </c>
      <c r="F444" s="12">
        <v>103</v>
      </c>
      <c r="G444" s="12">
        <v>181</v>
      </c>
      <c r="H444" s="12">
        <v>88</v>
      </c>
      <c r="I444" s="12">
        <v>461</v>
      </c>
      <c r="J444" s="12">
        <v>206</v>
      </c>
      <c r="K444" s="29">
        <v>843</v>
      </c>
      <c r="L444" s="29">
        <v>406</v>
      </c>
      <c r="M444" s="12">
        <v>3</v>
      </c>
      <c r="N444" s="12">
        <v>10</v>
      </c>
      <c r="O444" s="12">
        <v>6</v>
      </c>
      <c r="P444" s="12">
        <v>14</v>
      </c>
      <c r="Q444" s="29">
        <v>33</v>
      </c>
      <c r="R444" s="162" t="s">
        <v>267</v>
      </c>
      <c r="S444" s="13" t="s">
        <v>119</v>
      </c>
      <c r="T444" s="29">
        <v>24</v>
      </c>
      <c r="U444" s="12">
        <v>23</v>
      </c>
      <c r="V444" s="12">
        <v>3</v>
      </c>
      <c r="W444" s="12">
        <v>2</v>
      </c>
      <c r="X444" s="29">
        <v>26</v>
      </c>
      <c r="Y444" s="12">
        <v>26</v>
      </c>
      <c r="Z444" s="12">
        <v>17</v>
      </c>
      <c r="AA444" s="29">
        <v>21</v>
      </c>
      <c r="AB444" s="12">
        <v>12</v>
      </c>
      <c r="AC444" s="12">
        <v>14</v>
      </c>
      <c r="AD444" s="162" t="s">
        <v>267</v>
      </c>
      <c r="AE444" s="13" t="s">
        <v>119</v>
      </c>
      <c r="AF444" s="12">
        <v>543</v>
      </c>
      <c r="AG444" s="12">
        <v>273</v>
      </c>
      <c r="AH444" s="12">
        <v>115</v>
      </c>
      <c r="AI444" s="12">
        <v>12</v>
      </c>
      <c r="AJ444" s="12">
        <v>19</v>
      </c>
      <c r="AK444" s="12">
        <v>28</v>
      </c>
      <c r="AL444" s="12">
        <v>26</v>
      </c>
      <c r="AM444" s="12">
        <v>23</v>
      </c>
      <c r="AN444" s="135"/>
      <c r="AO444" s="138" t="s">
        <v>267</v>
      </c>
      <c r="AP444" s="138" t="s">
        <v>4551</v>
      </c>
      <c r="AQ444" s="139">
        <v>773</v>
      </c>
    </row>
    <row r="445" spans="1:43">
      <c r="A445" s="162"/>
      <c r="B445" s="13" t="s">
        <v>120</v>
      </c>
      <c r="C445" s="12">
        <v>0</v>
      </c>
      <c r="D445" s="12">
        <v>0</v>
      </c>
      <c r="E445" s="12">
        <v>0</v>
      </c>
      <c r="F445" s="12">
        <v>0</v>
      </c>
      <c r="G445" s="12">
        <v>0</v>
      </c>
      <c r="H445" s="12">
        <v>0</v>
      </c>
      <c r="I445" s="12">
        <v>0</v>
      </c>
      <c r="J445" s="12">
        <v>0</v>
      </c>
      <c r="K445" s="29">
        <v>0</v>
      </c>
      <c r="L445" s="29">
        <v>0</v>
      </c>
      <c r="M445" s="12">
        <v>0</v>
      </c>
      <c r="N445" s="12">
        <v>0</v>
      </c>
      <c r="O445" s="12">
        <v>0</v>
      </c>
      <c r="P445" s="12">
        <v>0</v>
      </c>
      <c r="Q445" s="29">
        <v>0</v>
      </c>
      <c r="R445" s="162"/>
      <c r="S445" s="13" t="s">
        <v>120</v>
      </c>
      <c r="T445" s="29">
        <v>0</v>
      </c>
      <c r="U445" s="12">
        <v>0</v>
      </c>
      <c r="V445" s="12">
        <v>0</v>
      </c>
      <c r="W445" s="12">
        <v>0</v>
      </c>
      <c r="X445" s="29">
        <v>0</v>
      </c>
      <c r="Y445" s="12">
        <v>0</v>
      </c>
      <c r="Z445" s="12">
        <v>0</v>
      </c>
      <c r="AA445" s="29">
        <v>0</v>
      </c>
      <c r="AB445" s="12">
        <v>0</v>
      </c>
      <c r="AC445" s="12">
        <v>0</v>
      </c>
      <c r="AD445" s="162"/>
      <c r="AE445" s="13" t="s">
        <v>120</v>
      </c>
      <c r="AF445" s="12">
        <v>0</v>
      </c>
      <c r="AG445" s="12">
        <v>0</v>
      </c>
      <c r="AH445" s="12">
        <v>0</v>
      </c>
      <c r="AI445" s="12">
        <v>0</v>
      </c>
      <c r="AJ445" s="12">
        <v>0</v>
      </c>
      <c r="AK445" s="12">
        <v>0</v>
      </c>
      <c r="AL445" s="12">
        <v>0</v>
      </c>
      <c r="AM445" s="12">
        <v>0</v>
      </c>
      <c r="AN445" s="135"/>
      <c r="AO445" s="138" t="s">
        <v>267</v>
      </c>
      <c r="AP445" s="138" t="s">
        <v>4552</v>
      </c>
      <c r="AQ445" s="139">
        <v>0</v>
      </c>
    </row>
    <row r="446" spans="1:43">
      <c r="A446" s="162"/>
      <c r="B446" s="34" t="s">
        <v>102</v>
      </c>
      <c r="C446" s="35">
        <v>19</v>
      </c>
      <c r="D446" s="35">
        <v>9</v>
      </c>
      <c r="E446" s="35">
        <v>182</v>
      </c>
      <c r="F446" s="35">
        <v>103</v>
      </c>
      <c r="G446" s="35">
        <v>181</v>
      </c>
      <c r="H446" s="35">
        <v>88</v>
      </c>
      <c r="I446" s="35">
        <v>461</v>
      </c>
      <c r="J446" s="35">
        <v>206</v>
      </c>
      <c r="K446" s="35">
        <v>843</v>
      </c>
      <c r="L446" s="35">
        <v>406</v>
      </c>
      <c r="M446" s="35">
        <v>3</v>
      </c>
      <c r="N446" s="35">
        <v>10</v>
      </c>
      <c r="O446" s="35">
        <v>6</v>
      </c>
      <c r="P446" s="35">
        <v>14</v>
      </c>
      <c r="Q446" s="35">
        <v>33</v>
      </c>
      <c r="R446" s="162"/>
      <c r="S446" s="34" t="s">
        <v>102</v>
      </c>
      <c r="T446" s="35">
        <v>24</v>
      </c>
      <c r="U446" s="35">
        <v>23</v>
      </c>
      <c r="V446" s="35">
        <v>3</v>
      </c>
      <c r="W446" s="35">
        <v>2</v>
      </c>
      <c r="X446" s="35">
        <v>26</v>
      </c>
      <c r="Y446" s="35">
        <v>26</v>
      </c>
      <c r="Z446" s="35">
        <v>17</v>
      </c>
      <c r="AA446" s="35">
        <v>21</v>
      </c>
      <c r="AB446" s="35">
        <v>12</v>
      </c>
      <c r="AC446" s="35">
        <v>14</v>
      </c>
      <c r="AD446" s="162"/>
      <c r="AE446" s="34" t="s">
        <v>102</v>
      </c>
      <c r="AF446" s="35">
        <v>543</v>
      </c>
      <c r="AG446" s="35">
        <v>273</v>
      </c>
      <c r="AH446" s="35">
        <v>115</v>
      </c>
      <c r="AI446" s="35">
        <v>12</v>
      </c>
      <c r="AJ446" s="35">
        <v>19</v>
      </c>
      <c r="AK446" s="35">
        <v>28</v>
      </c>
      <c r="AL446" s="35">
        <v>26</v>
      </c>
      <c r="AM446" s="35">
        <v>23</v>
      </c>
      <c r="AN446" s="135"/>
      <c r="AO446" s="138" t="s">
        <v>267</v>
      </c>
      <c r="AP446" s="138" t="s">
        <v>4553</v>
      </c>
      <c r="AQ446" s="139">
        <v>773</v>
      </c>
    </row>
    <row r="447" spans="1:43">
      <c r="A447" s="162" t="s">
        <v>268</v>
      </c>
      <c r="B447" s="13" t="s">
        <v>119</v>
      </c>
      <c r="C447" s="12">
        <v>0</v>
      </c>
      <c r="D447" s="12">
        <v>0</v>
      </c>
      <c r="E447" s="12">
        <v>0</v>
      </c>
      <c r="F447" s="12">
        <v>0</v>
      </c>
      <c r="G447" s="12">
        <v>0</v>
      </c>
      <c r="H447" s="12">
        <v>0</v>
      </c>
      <c r="I447" s="12">
        <v>0</v>
      </c>
      <c r="J447" s="12">
        <v>0</v>
      </c>
      <c r="K447" s="29">
        <v>0</v>
      </c>
      <c r="L447" s="29">
        <v>0</v>
      </c>
      <c r="M447" s="12">
        <v>0</v>
      </c>
      <c r="N447" s="12">
        <v>0</v>
      </c>
      <c r="O447" s="12">
        <v>0</v>
      </c>
      <c r="P447" s="12">
        <v>0</v>
      </c>
      <c r="Q447" s="29">
        <v>0</v>
      </c>
      <c r="R447" s="162" t="s">
        <v>268</v>
      </c>
      <c r="S447" s="13" t="s">
        <v>119</v>
      </c>
      <c r="T447" s="29">
        <v>0</v>
      </c>
      <c r="U447" s="12">
        <v>0</v>
      </c>
      <c r="V447" s="12">
        <v>0</v>
      </c>
      <c r="W447" s="12">
        <v>0</v>
      </c>
      <c r="X447" s="29">
        <v>0</v>
      </c>
      <c r="Y447" s="12">
        <v>0</v>
      </c>
      <c r="Z447" s="12">
        <v>0</v>
      </c>
      <c r="AA447" s="29">
        <v>0</v>
      </c>
      <c r="AB447" s="12">
        <v>0</v>
      </c>
      <c r="AC447" s="12">
        <v>0</v>
      </c>
      <c r="AD447" s="162" t="s">
        <v>268</v>
      </c>
      <c r="AE447" s="13" t="s">
        <v>119</v>
      </c>
      <c r="AF447" s="12">
        <v>0</v>
      </c>
      <c r="AG447" s="12">
        <v>0</v>
      </c>
      <c r="AH447" s="12">
        <v>0</v>
      </c>
      <c r="AI447" s="12">
        <v>0</v>
      </c>
      <c r="AJ447" s="12">
        <v>0</v>
      </c>
      <c r="AK447" s="12">
        <v>0</v>
      </c>
      <c r="AL447" s="12">
        <v>0</v>
      </c>
      <c r="AM447" s="12">
        <v>0</v>
      </c>
      <c r="AN447" s="135"/>
      <c r="AO447" s="138" t="s">
        <v>268</v>
      </c>
      <c r="AP447" s="138" t="s">
        <v>4554</v>
      </c>
      <c r="AQ447" s="139">
        <v>0</v>
      </c>
    </row>
    <row r="448" spans="1:43">
      <c r="A448" s="162"/>
      <c r="B448" s="13" t="s">
        <v>120</v>
      </c>
      <c r="C448" s="12">
        <v>207</v>
      </c>
      <c r="D448" s="12">
        <v>103</v>
      </c>
      <c r="E448" s="12">
        <v>1703</v>
      </c>
      <c r="F448" s="12">
        <v>861</v>
      </c>
      <c r="G448" s="12">
        <v>2730</v>
      </c>
      <c r="H448" s="12">
        <v>1436</v>
      </c>
      <c r="I448" s="12">
        <v>3493</v>
      </c>
      <c r="J448" s="12">
        <v>1760</v>
      </c>
      <c r="K448" s="29">
        <v>8133</v>
      </c>
      <c r="L448" s="29">
        <v>4160</v>
      </c>
      <c r="M448" s="12">
        <v>17</v>
      </c>
      <c r="N448" s="12">
        <v>87</v>
      </c>
      <c r="O448" s="12">
        <v>120</v>
      </c>
      <c r="P448" s="12">
        <v>135</v>
      </c>
      <c r="Q448" s="29">
        <v>359</v>
      </c>
      <c r="R448" s="162"/>
      <c r="S448" s="13" t="s">
        <v>120</v>
      </c>
      <c r="T448" s="29">
        <v>312</v>
      </c>
      <c r="U448" s="12">
        <v>312</v>
      </c>
      <c r="V448" s="12">
        <v>267</v>
      </c>
      <c r="W448" s="12">
        <v>4</v>
      </c>
      <c r="X448" s="29">
        <v>358</v>
      </c>
      <c r="Y448" s="12">
        <v>352</v>
      </c>
      <c r="Z448" s="12">
        <v>269</v>
      </c>
      <c r="AA448" s="29">
        <v>111</v>
      </c>
      <c r="AB448" s="12">
        <v>81</v>
      </c>
      <c r="AC448" s="12">
        <v>121</v>
      </c>
      <c r="AD448" s="162"/>
      <c r="AE448" s="13" t="s">
        <v>120</v>
      </c>
      <c r="AF448" s="12">
        <v>5541</v>
      </c>
      <c r="AG448" s="12">
        <v>1441</v>
      </c>
      <c r="AH448" s="12">
        <v>1284</v>
      </c>
      <c r="AI448" s="12">
        <v>437</v>
      </c>
      <c r="AJ448" s="12">
        <v>301</v>
      </c>
      <c r="AK448" s="12">
        <v>356</v>
      </c>
      <c r="AL448" s="12">
        <v>304</v>
      </c>
      <c r="AM448" s="12">
        <v>286</v>
      </c>
      <c r="AN448" s="135"/>
      <c r="AO448" s="138" t="s">
        <v>268</v>
      </c>
      <c r="AP448" s="138" t="s">
        <v>4555</v>
      </c>
      <c r="AQ448" s="139">
        <v>8109</v>
      </c>
    </row>
    <row r="449" spans="1:43">
      <c r="A449" s="162"/>
      <c r="B449" s="34" t="s">
        <v>102</v>
      </c>
      <c r="C449" s="35">
        <v>207</v>
      </c>
      <c r="D449" s="35">
        <v>103</v>
      </c>
      <c r="E449" s="35">
        <v>1703</v>
      </c>
      <c r="F449" s="35">
        <v>861</v>
      </c>
      <c r="G449" s="35">
        <v>2730</v>
      </c>
      <c r="H449" s="35">
        <v>1436</v>
      </c>
      <c r="I449" s="35">
        <v>3493</v>
      </c>
      <c r="J449" s="35">
        <v>1760</v>
      </c>
      <c r="K449" s="35">
        <v>8133</v>
      </c>
      <c r="L449" s="35">
        <v>4160</v>
      </c>
      <c r="M449" s="35">
        <v>17</v>
      </c>
      <c r="N449" s="35">
        <v>87</v>
      </c>
      <c r="O449" s="35">
        <v>120</v>
      </c>
      <c r="P449" s="35">
        <v>135</v>
      </c>
      <c r="Q449" s="35">
        <v>359</v>
      </c>
      <c r="R449" s="162"/>
      <c r="S449" s="34" t="s">
        <v>102</v>
      </c>
      <c r="T449" s="35">
        <v>312</v>
      </c>
      <c r="U449" s="35">
        <v>312</v>
      </c>
      <c r="V449" s="35">
        <v>267</v>
      </c>
      <c r="W449" s="35">
        <v>4</v>
      </c>
      <c r="X449" s="35">
        <v>358</v>
      </c>
      <c r="Y449" s="35">
        <v>352</v>
      </c>
      <c r="Z449" s="35">
        <v>269</v>
      </c>
      <c r="AA449" s="35">
        <v>111</v>
      </c>
      <c r="AB449" s="35">
        <v>81</v>
      </c>
      <c r="AC449" s="35">
        <v>121</v>
      </c>
      <c r="AD449" s="162"/>
      <c r="AE449" s="34" t="s">
        <v>102</v>
      </c>
      <c r="AF449" s="35">
        <v>5541</v>
      </c>
      <c r="AG449" s="35">
        <v>1441</v>
      </c>
      <c r="AH449" s="35">
        <v>1284</v>
      </c>
      <c r="AI449" s="35">
        <v>437</v>
      </c>
      <c r="AJ449" s="35">
        <v>301</v>
      </c>
      <c r="AK449" s="35">
        <v>356</v>
      </c>
      <c r="AL449" s="35">
        <v>304</v>
      </c>
      <c r="AM449" s="35">
        <v>286</v>
      </c>
      <c r="AN449" s="135"/>
      <c r="AO449" s="138" t="s">
        <v>268</v>
      </c>
      <c r="AP449" s="138" t="s">
        <v>4556</v>
      </c>
      <c r="AQ449" s="139">
        <v>8109</v>
      </c>
    </row>
    <row r="450" spans="1:43">
      <c r="A450" s="162" t="s">
        <v>269</v>
      </c>
      <c r="B450" s="13" t="s">
        <v>119</v>
      </c>
      <c r="C450" s="12">
        <v>12</v>
      </c>
      <c r="D450" s="12">
        <v>6</v>
      </c>
      <c r="E450" s="12">
        <v>162</v>
      </c>
      <c r="F450" s="12">
        <v>80</v>
      </c>
      <c r="G450" s="12">
        <v>497</v>
      </c>
      <c r="H450" s="12">
        <v>246</v>
      </c>
      <c r="I450" s="12">
        <v>1202</v>
      </c>
      <c r="J450" s="12">
        <v>594</v>
      </c>
      <c r="K450" s="29">
        <v>1873</v>
      </c>
      <c r="L450" s="29">
        <v>926</v>
      </c>
      <c r="M450" s="12">
        <v>2</v>
      </c>
      <c r="N450" s="12">
        <v>12</v>
      </c>
      <c r="O450" s="12">
        <v>27</v>
      </c>
      <c r="P450" s="12">
        <v>49</v>
      </c>
      <c r="Q450" s="29">
        <v>90</v>
      </c>
      <c r="R450" s="162" t="s">
        <v>269</v>
      </c>
      <c r="S450" s="13" t="s">
        <v>119</v>
      </c>
      <c r="T450" s="29">
        <v>67</v>
      </c>
      <c r="U450" s="12">
        <v>61</v>
      </c>
      <c r="V450" s="12">
        <v>23</v>
      </c>
      <c r="W450" s="12">
        <v>2</v>
      </c>
      <c r="X450" s="29">
        <v>65</v>
      </c>
      <c r="Y450" s="12">
        <v>63</v>
      </c>
      <c r="Z450" s="12">
        <v>43</v>
      </c>
      <c r="AA450" s="29">
        <v>1</v>
      </c>
      <c r="AB450" s="12">
        <v>0</v>
      </c>
      <c r="AC450" s="12">
        <v>46</v>
      </c>
      <c r="AD450" s="162" t="s">
        <v>269</v>
      </c>
      <c r="AE450" s="13" t="s">
        <v>119</v>
      </c>
      <c r="AF450" s="12">
        <v>571</v>
      </c>
      <c r="AG450" s="12">
        <v>213</v>
      </c>
      <c r="AH450" s="12">
        <v>334</v>
      </c>
      <c r="AI450" s="12">
        <v>50</v>
      </c>
      <c r="AJ450" s="12">
        <v>50</v>
      </c>
      <c r="AK450" s="12">
        <v>49</v>
      </c>
      <c r="AL450" s="12">
        <v>48</v>
      </c>
      <c r="AM450" s="12">
        <v>48</v>
      </c>
      <c r="AN450" s="135"/>
      <c r="AO450" s="138" t="s">
        <v>269</v>
      </c>
      <c r="AP450" s="138" t="s">
        <v>4557</v>
      </c>
      <c r="AQ450" s="139">
        <v>1239</v>
      </c>
    </row>
    <row r="451" spans="1:43">
      <c r="A451" s="162"/>
      <c r="B451" s="13" t="s">
        <v>120</v>
      </c>
      <c r="C451" s="12">
        <v>0</v>
      </c>
      <c r="D451" s="12">
        <v>0</v>
      </c>
      <c r="E451" s="12">
        <v>0</v>
      </c>
      <c r="F451" s="12">
        <v>0</v>
      </c>
      <c r="G451" s="12">
        <v>0</v>
      </c>
      <c r="H451" s="12">
        <v>0</v>
      </c>
      <c r="I451" s="12">
        <v>0</v>
      </c>
      <c r="J451" s="12">
        <v>0</v>
      </c>
      <c r="K451" s="29">
        <v>0</v>
      </c>
      <c r="L451" s="29">
        <v>0</v>
      </c>
      <c r="M451" s="12">
        <v>0</v>
      </c>
      <c r="N451" s="12">
        <v>0</v>
      </c>
      <c r="O451" s="12">
        <v>0</v>
      </c>
      <c r="P451" s="12">
        <v>0</v>
      </c>
      <c r="Q451" s="29">
        <v>0</v>
      </c>
      <c r="R451" s="162"/>
      <c r="S451" s="13" t="s">
        <v>120</v>
      </c>
      <c r="T451" s="29">
        <v>0</v>
      </c>
      <c r="U451" s="12">
        <v>0</v>
      </c>
      <c r="V451" s="12">
        <v>0</v>
      </c>
      <c r="W451" s="12">
        <v>0</v>
      </c>
      <c r="X451" s="29">
        <v>0</v>
      </c>
      <c r="Y451" s="12">
        <v>0</v>
      </c>
      <c r="Z451" s="12">
        <v>0</v>
      </c>
      <c r="AA451" s="29">
        <v>0</v>
      </c>
      <c r="AB451" s="12">
        <v>0</v>
      </c>
      <c r="AC451" s="12">
        <v>0</v>
      </c>
      <c r="AD451" s="162"/>
      <c r="AE451" s="13" t="s">
        <v>120</v>
      </c>
      <c r="AF451" s="12">
        <v>0</v>
      </c>
      <c r="AG451" s="12">
        <v>0</v>
      </c>
      <c r="AH451" s="12">
        <v>0</v>
      </c>
      <c r="AI451" s="12">
        <v>0</v>
      </c>
      <c r="AJ451" s="12">
        <v>0</v>
      </c>
      <c r="AK451" s="12">
        <v>0</v>
      </c>
      <c r="AL451" s="12">
        <v>0</v>
      </c>
      <c r="AM451" s="12">
        <v>0</v>
      </c>
      <c r="AN451" s="135"/>
      <c r="AO451" s="138" t="s">
        <v>269</v>
      </c>
      <c r="AP451" s="138" t="s">
        <v>4558</v>
      </c>
      <c r="AQ451" s="139">
        <v>0</v>
      </c>
    </row>
    <row r="452" spans="1:43">
      <c r="A452" s="162"/>
      <c r="B452" s="34" t="s">
        <v>102</v>
      </c>
      <c r="C452" s="35">
        <v>12</v>
      </c>
      <c r="D452" s="35">
        <v>6</v>
      </c>
      <c r="E452" s="35">
        <v>162</v>
      </c>
      <c r="F452" s="35">
        <v>80</v>
      </c>
      <c r="G452" s="35">
        <v>497</v>
      </c>
      <c r="H452" s="35">
        <v>246</v>
      </c>
      <c r="I452" s="35">
        <v>1202</v>
      </c>
      <c r="J452" s="35">
        <v>594</v>
      </c>
      <c r="K452" s="35">
        <v>1873</v>
      </c>
      <c r="L452" s="35">
        <v>926</v>
      </c>
      <c r="M452" s="35">
        <v>2</v>
      </c>
      <c r="N452" s="35">
        <v>12</v>
      </c>
      <c r="O452" s="35">
        <v>27</v>
      </c>
      <c r="P452" s="35">
        <v>49</v>
      </c>
      <c r="Q452" s="35">
        <v>90</v>
      </c>
      <c r="R452" s="162"/>
      <c r="S452" s="34" t="s">
        <v>102</v>
      </c>
      <c r="T452" s="35">
        <v>67</v>
      </c>
      <c r="U452" s="35">
        <v>61</v>
      </c>
      <c r="V452" s="35">
        <v>23</v>
      </c>
      <c r="W452" s="35">
        <v>2</v>
      </c>
      <c r="X452" s="35">
        <v>65</v>
      </c>
      <c r="Y452" s="35">
        <v>63</v>
      </c>
      <c r="Z452" s="35">
        <v>43</v>
      </c>
      <c r="AA452" s="35">
        <v>1</v>
      </c>
      <c r="AB452" s="35">
        <v>0</v>
      </c>
      <c r="AC452" s="35">
        <v>46</v>
      </c>
      <c r="AD452" s="162"/>
      <c r="AE452" s="34" t="s">
        <v>102</v>
      </c>
      <c r="AF452" s="35">
        <v>571</v>
      </c>
      <c r="AG452" s="35">
        <v>213</v>
      </c>
      <c r="AH452" s="35">
        <v>334</v>
      </c>
      <c r="AI452" s="35">
        <v>50</v>
      </c>
      <c r="AJ452" s="35">
        <v>50</v>
      </c>
      <c r="AK452" s="35">
        <v>49</v>
      </c>
      <c r="AL452" s="35">
        <v>48</v>
      </c>
      <c r="AM452" s="35">
        <v>48</v>
      </c>
      <c r="AN452" s="135"/>
      <c r="AO452" s="138" t="s">
        <v>269</v>
      </c>
      <c r="AP452" s="138" t="s">
        <v>4559</v>
      </c>
      <c r="AQ452" s="139">
        <v>1239</v>
      </c>
    </row>
    <row r="453" spans="1:43">
      <c r="A453" s="162" t="s">
        <v>270</v>
      </c>
      <c r="B453" s="13" t="s">
        <v>119</v>
      </c>
      <c r="C453" s="12">
        <v>31</v>
      </c>
      <c r="D453" s="12">
        <v>16</v>
      </c>
      <c r="E453" s="12">
        <v>160</v>
      </c>
      <c r="F453" s="12">
        <v>80</v>
      </c>
      <c r="G453" s="12">
        <v>175</v>
      </c>
      <c r="H453" s="12">
        <v>77</v>
      </c>
      <c r="I453" s="12">
        <v>389</v>
      </c>
      <c r="J453" s="12">
        <v>201</v>
      </c>
      <c r="K453" s="29">
        <v>755</v>
      </c>
      <c r="L453" s="29">
        <v>374</v>
      </c>
      <c r="M453" s="12">
        <v>3</v>
      </c>
      <c r="N453" s="12">
        <v>6</v>
      </c>
      <c r="O453" s="12">
        <v>8</v>
      </c>
      <c r="P453" s="12">
        <v>12</v>
      </c>
      <c r="Q453" s="29">
        <v>29</v>
      </c>
      <c r="R453" s="162" t="s">
        <v>270</v>
      </c>
      <c r="S453" s="13" t="s">
        <v>119</v>
      </c>
      <c r="T453" s="29">
        <v>23</v>
      </c>
      <c r="U453" s="12">
        <v>23</v>
      </c>
      <c r="V453" s="12">
        <v>8</v>
      </c>
      <c r="W453" s="12">
        <v>1</v>
      </c>
      <c r="X453" s="29">
        <v>31</v>
      </c>
      <c r="Y453" s="12">
        <v>31</v>
      </c>
      <c r="Z453" s="12">
        <v>16</v>
      </c>
      <c r="AA453" s="29">
        <v>12</v>
      </c>
      <c r="AB453" s="12">
        <v>4</v>
      </c>
      <c r="AC453" s="12">
        <v>11</v>
      </c>
      <c r="AD453" s="162" t="s">
        <v>270</v>
      </c>
      <c r="AE453" s="13" t="s">
        <v>119</v>
      </c>
      <c r="AF453" s="12">
        <v>327</v>
      </c>
      <c r="AG453" s="12">
        <v>217</v>
      </c>
      <c r="AH453" s="12">
        <v>172</v>
      </c>
      <c r="AI453" s="12">
        <v>30</v>
      </c>
      <c r="AJ453" s="12">
        <v>22</v>
      </c>
      <c r="AK453" s="12">
        <v>20</v>
      </c>
      <c r="AL453" s="12">
        <v>24</v>
      </c>
      <c r="AM453" s="12">
        <v>23</v>
      </c>
      <c r="AN453" s="135"/>
      <c r="AO453" s="138" t="s">
        <v>270</v>
      </c>
      <c r="AP453" s="138" t="s">
        <v>4560</v>
      </c>
      <c r="AQ453" s="139">
        <v>671</v>
      </c>
    </row>
    <row r="454" spans="1:43">
      <c r="A454" s="162"/>
      <c r="B454" s="13" t="s">
        <v>120</v>
      </c>
      <c r="C454" s="12">
        <v>0</v>
      </c>
      <c r="D454" s="12">
        <v>0</v>
      </c>
      <c r="E454" s="12">
        <v>0</v>
      </c>
      <c r="F454" s="12">
        <v>0</v>
      </c>
      <c r="G454" s="12">
        <v>0</v>
      </c>
      <c r="H454" s="12">
        <v>0</v>
      </c>
      <c r="I454" s="12">
        <v>0</v>
      </c>
      <c r="J454" s="12">
        <v>0</v>
      </c>
      <c r="K454" s="29">
        <v>0</v>
      </c>
      <c r="L454" s="29">
        <v>0</v>
      </c>
      <c r="M454" s="12">
        <v>0</v>
      </c>
      <c r="N454" s="12">
        <v>0</v>
      </c>
      <c r="O454" s="12">
        <v>0</v>
      </c>
      <c r="P454" s="12">
        <v>0</v>
      </c>
      <c r="Q454" s="29">
        <v>0</v>
      </c>
      <c r="R454" s="162"/>
      <c r="S454" s="13" t="s">
        <v>120</v>
      </c>
      <c r="T454" s="29">
        <v>0</v>
      </c>
      <c r="U454" s="12">
        <v>0</v>
      </c>
      <c r="V454" s="12">
        <v>0</v>
      </c>
      <c r="W454" s="12">
        <v>0</v>
      </c>
      <c r="X454" s="29">
        <v>0</v>
      </c>
      <c r="Y454" s="12">
        <v>0</v>
      </c>
      <c r="Z454" s="12">
        <v>0</v>
      </c>
      <c r="AA454" s="29">
        <v>0</v>
      </c>
      <c r="AB454" s="12">
        <v>0</v>
      </c>
      <c r="AC454" s="12">
        <v>0</v>
      </c>
      <c r="AD454" s="162"/>
      <c r="AE454" s="13" t="s">
        <v>120</v>
      </c>
      <c r="AF454" s="12">
        <v>0</v>
      </c>
      <c r="AG454" s="12">
        <v>0</v>
      </c>
      <c r="AH454" s="12">
        <v>0</v>
      </c>
      <c r="AI454" s="12">
        <v>0</v>
      </c>
      <c r="AJ454" s="12">
        <v>0</v>
      </c>
      <c r="AK454" s="12">
        <v>0</v>
      </c>
      <c r="AL454" s="12">
        <v>0</v>
      </c>
      <c r="AM454" s="12">
        <v>0</v>
      </c>
      <c r="AN454" s="135"/>
      <c r="AO454" s="138" t="s">
        <v>270</v>
      </c>
      <c r="AP454" s="138" t="s">
        <v>4561</v>
      </c>
      <c r="AQ454" s="139">
        <v>0</v>
      </c>
    </row>
    <row r="455" spans="1:43">
      <c r="A455" s="162"/>
      <c r="B455" s="34" t="s">
        <v>102</v>
      </c>
      <c r="C455" s="35">
        <v>31</v>
      </c>
      <c r="D455" s="35">
        <v>16</v>
      </c>
      <c r="E455" s="35">
        <v>160</v>
      </c>
      <c r="F455" s="35">
        <v>80</v>
      </c>
      <c r="G455" s="35">
        <v>175</v>
      </c>
      <c r="H455" s="35">
        <v>77</v>
      </c>
      <c r="I455" s="35">
        <v>389</v>
      </c>
      <c r="J455" s="35">
        <v>201</v>
      </c>
      <c r="K455" s="35">
        <v>755</v>
      </c>
      <c r="L455" s="35">
        <v>374</v>
      </c>
      <c r="M455" s="35">
        <v>3</v>
      </c>
      <c r="N455" s="35">
        <v>6</v>
      </c>
      <c r="O455" s="35">
        <v>8</v>
      </c>
      <c r="P455" s="35">
        <v>12</v>
      </c>
      <c r="Q455" s="35">
        <v>29</v>
      </c>
      <c r="R455" s="162"/>
      <c r="S455" s="34" t="s">
        <v>102</v>
      </c>
      <c r="T455" s="35">
        <v>23</v>
      </c>
      <c r="U455" s="35">
        <v>23</v>
      </c>
      <c r="V455" s="35">
        <v>8</v>
      </c>
      <c r="W455" s="35">
        <v>1</v>
      </c>
      <c r="X455" s="35">
        <v>31</v>
      </c>
      <c r="Y455" s="35">
        <v>31</v>
      </c>
      <c r="Z455" s="35">
        <v>16</v>
      </c>
      <c r="AA455" s="35">
        <v>12</v>
      </c>
      <c r="AB455" s="35">
        <v>4</v>
      </c>
      <c r="AC455" s="35">
        <v>11</v>
      </c>
      <c r="AD455" s="162"/>
      <c r="AE455" s="34" t="s">
        <v>102</v>
      </c>
      <c r="AF455" s="35">
        <v>327</v>
      </c>
      <c r="AG455" s="35">
        <v>217</v>
      </c>
      <c r="AH455" s="35">
        <v>172</v>
      </c>
      <c r="AI455" s="35">
        <v>30</v>
      </c>
      <c r="AJ455" s="35">
        <v>22</v>
      </c>
      <c r="AK455" s="35">
        <v>20</v>
      </c>
      <c r="AL455" s="35">
        <v>24</v>
      </c>
      <c r="AM455" s="35">
        <v>23</v>
      </c>
      <c r="AN455" s="135"/>
      <c r="AO455" s="138" t="s">
        <v>270</v>
      </c>
      <c r="AP455" s="138" t="s">
        <v>4562</v>
      </c>
      <c r="AQ455" s="139">
        <v>671</v>
      </c>
    </row>
    <row r="456" spans="1:43">
      <c r="A456" s="162" t="s">
        <v>271</v>
      </c>
      <c r="B456" s="13" t="s">
        <v>119</v>
      </c>
      <c r="C456" s="12">
        <v>0</v>
      </c>
      <c r="D456" s="12">
        <v>0</v>
      </c>
      <c r="E456" s="12">
        <v>30</v>
      </c>
      <c r="F456" s="12">
        <v>18</v>
      </c>
      <c r="G456" s="12">
        <v>61</v>
      </c>
      <c r="H456" s="12">
        <v>31</v>
      </c>
      <c r="I456" s="12">
        <v>134</v>
      </c>
      <c r="J456" s="12">
        <v>77</v>
      </c>
      <c r="K456" s="29">
        <v>225</v>
      </c>
      <c r="L456" s="29">
        <v>126</v>
      </c>
      <c r="M456" s="12">
        <v>0</v>
      </c>
      <c r="N456" s="12">
        <v>2</v>
      </c>
      <c r="O456" s="12">
        <v>4</v>
      </c>
      <c r="P456" s="12">
        <v>7</v>
      </c>
      <c r="Q456" s="29">
        <v>13</v>
      </c>
      <c r="R456" s="162" t="s">
        <v>271</v>
      </c>
      <c r="S456" s="13" t="s">
        <v>119</v>
      </c>
      <c r="T456" s="29">
        <v>10</v>
      </c>
      <c r="U456" s="12">
        <v>10</v>
      </c>
      <c r="V456" s="12">
        <v>4</v>
      </c>
      <c r="W456" s="12">
        <v>1</v>
      </c>
      <c r="X456" s="29">
        <v>11</v>
      </c>
      <c r="Y456" s="12">
        <v>11</v>
      </c>
      <c r="Z456" s="12">
        <v>5</v>
      </c>
      <c r="AA456" s="29">
        <v>7</v>
      </c>
      <c r="AB456" s="12">
        <v>3</v>
      </c>
      <c r="AC456" s="12">
        <v>8</v>
      </c>
      <c r="AD456" s="162" t="s">
        <v>271</v>
      </c>
      <c r="AE456" s="13" t="s">
        <v>119</v>
      </c>
      <c r="AF456" s="12">
        <v>74</v>
      </c>
      <c r="AG456" s="12">
        <v>22</v>
      </c>
      <c r="AH456" s="12">
        <v>54</v>
      </c>
      <c r="AI456" s="12">
        <v>1</v>
      </c>
      <c r="AJ456" s="12">
        <v>4</v>
      </c>
      <c r="AK456" s="12">
        <v>8</v>
      </c>
      <c r="AL456" s="12">
        <v>7</v>
      </c>
      <c r="AM456" s="12">
        <v>8</v>
      </c>
      <c r="AN456" s="135"/>
      <c r="AO456" s="138" t="s">
        <v>271</v>
      </c>
      <c r="AP456" s="138" t="s">
        <v>4563</v>
      </c>
      <c r="AQ456" s="139">
        <v>182</v>
      </c>
    </row>
    <row r="457" spans="1:43">
      <c r="A457" s="162"/>
      <c r="B457" s="13" t="s">
        <v>120</v>
      </c>
      <c r="C457" s="12">
        <v>0</v>
      </c>
      <c r="D457" s="12">
        <v>0</v>
      </c>
      <c r="E457" s="12">
        <v>0</v>
      </c>
      <c r="F457" s="12">
        <v>0</v>
      </c>
      <c r="G457" s="12">
        <v>0</v>
      </c>
      <c r="H457" s="12">
        <v>0</v>
      </c>
      <c r="I457" s="12">
        <v>0</v>
      </c>
      <c r="J457" s="12">
        <v>0</v>
      </c>
      <c r="K457" s="29">
        <v>0</v>
      </c>
      <c r="L457" s="29">
        <v>0</v>
      </c>
      <c r="M457" s="12">
        <v>0</v>
      </c>
      <c r="N457" s="12">
        <v>0</v>
      </c>
      <c r="O457" s="12">
        <v>0</v>
      </c>
      <c r="P457" s="12">
        <v>0</v>
      </c>
      <c r="Q457" s="29">
        <v>0</v>
      </c>
      <c r="R457" s="162"/>
      <c r="S457" s="13" t="s">
        <v>120</v>
      </c>
      <c r="T457" s="29">
        <v>0</v>
      </c>
      <c r="U457" s="12">
        <v>0</v>
      </c>
      <c r="V457" s="12">
        <v>0</v>
      </c>
      <c r="W457" s="12">
        <v>0</v>
      </c>
      <c r="X457" s="29">
        <v>0</v>
      </c>
      <c r="Y457" s="12">
        <v>0</v>
      </c>
      <c r="Z457" s="12">
        <v>0</v>
      </c>
      <c r="AA457" s="29">
        <v>0</v>
      </c>
      <c r="AB457" s="12">
        <v>0</v>
      </c>
      <c r="AC457" s="12">
        <v>0</v>
      </c>
      <c r="AD457" s="162"/>
      <c r="AE457" s="13" t="s">
        <v>120</v>
      </c>
      <c r="AF457" s="12">
        <v>0</v>
      </c>
      <c r="AG457" s="12">
        <v>0</v>
      </c>
      <c r="AH457" s="12">
        <v>0</v>
      </c>
      <c r="AI457" s="12">
        <v>0</v>
      </c>
      <c r="AJ457" s="12">
        <v>0</v>
      </c>
      <c r="AK457" s="12">
        <v>0</v>
      </c>
      <c r="AL457" s="12">
        <v>0</v>
      </c>
      <c r="AM457" s="12">
        <v>0</v>
      </c>
      <c r="AN457" s="135"/>
      <c r="AO457" s="138" t="s">
        <v>271</v>
      </c>
      <c r="AP457" s="138" t="s">
        <v>4564</v>
      </c>
      <c r="AQ457" s="139">
        <v>0</v>
      </c>
    </row>
    <row r="458" spans="1:43">
      <c r="A458" s="162"/>
      <c r="B458" s="34" t="s">
        <v>102</v>
      </c>
      <c r="C458" s="35">
        <v>0</v>
      </c>
      <c r="D458" s="35">
        <v>0</v>
      </c>
      <c r="E458" s="35">
        <v>30</v>
      </c>
      <c r="F458" s="35">
        <v>18</v>
      </c>
      <c r="G458" s="35">
        <v>61</v>
      </c>
      <c r="H458" s="35">
        <v>31</v>
      </c>
      <c r="I458" s="35">
        <v>134</v>
      </c>
      <c r="J458" s="35">
        <v>77</v>
      </c>
      <c r="K458" s="35">
        <v>225</v>
      </c>
      <c r="L458" s="35">
        <v>126</v>
      </c>
      <c r="M458" s="35">
        <v>0</v>
      </c>
      <c r="N458" s="35">
        <v>2</v>
      </c>
      <c r="O458" s="35">
        <v>4</v>
      </c>
      <c r="P458" s="35">
        <v>7</v>
      </c>
      <c r="Q458" s="35">
        <v>13</v>
      </c>
      <c r="R458" s="162"/>
      <c r="S458" s="34" t="s">
        <v>102</v>
      </c>
      <c r="T458" s="35">
        <v>10</v>
      </c>
      <c r="U458" s="35">
        <v>10</v>
      </c>
      <c r="V458" s="35">
        <v>4</v>
      </c>
      <c r="W458" s="35">
        <v>1</v>
      </c>
      <c r="X458" s="35">
        <v>11</v>
      </c>
      <c r="Y458" s="35">
        <v>11</v>
      </c>
      <c r="Z458" s="35">
        <v>5</v>
      </c>
      <c r="AA458" s="35">
        <v>7</v>
      </c>
      <c r="AB458" s="35">
        <v>3</v>
      </c>
      <c r="AC458" s="35">
        <v>8</v>
      </c>
      <c r="AD458" s="162"/>
      <c r="AE458" s="34" t="s">
        <v>102</v>
      </c>
      <c r="AF458" s="35">
        <v>74</v>
      </c>
      <c r="AG458" s="35">
        <v>22</v>
      </c>
      <c r="AH458" s="35">
        <v>54</v>
      </c>
      <c r="AI458" s="35">
        <v>1</v>
      </c>
      <c r="AJ458" s="35">
        <v>4</v>
      </c>
      <c r="AK458" s="35">
        <v>8</v>
      </c>
      <c r="AL458" s="35">
        <v>7</v>
      </c>
      <c r="AM458" s="35">
        <v>8</v>
      </c>
      <c r="AN458" s="135"/>
      <c r="AO458" s="138" t="s">
        <v>271</v>
      </c>
      <c r="AP458" s="138" t="s">
        <v>4565</v>
      </c>
      <c r="AQ458" s="139">
        <v>182</v>
      </c>
    </row>
    <row r="459" spans="1:43">
      <c r="A459" s="162" t="s">
        <v>272</v>
      </c>
      <c r="B459" s="13" t="s">
        <v>119</v>
      </c>
      <c r="C459" s="12">
        <v>4</v>
      </c>
      <c r="D459" s="12">
        <v>2</v>
      </c>
      <c r="E459" s="12">
        <v>76</v>
      </c>
      <c r="F459" s="12">
        <v>40</v>
      </c>
      <c r="G459" s="12">
        <v>210</v>
      </c>
      <c r="H459" s="12">
        <v>98</v>
      </c>
      <c r="I459" s="12">
        <v>273</v>
      </c>
      <c r="J459" s="12">
        <v>145</v>
      </c>
      <c r="K459" s="29">
        <v>563</v>
      </c>
      <c r="L459" s="29">
        <v>285</v>
      </c>
      <c r="M459" s="12">
        <v>1</v>
      </c>
      <c r="N459" s="12">
        <v>5</v>
      </c>
      <c r="O459" s="12">
        <v>9</v>
      </c>
      <c r="P459" s="12">
        <v>10</v>
      </c>
      <c r="Q459" s="29">
        <v>25</v>
      </c>
      <c r="R459" s="162" t="s">
        <v>272</v>
      </c>
      <c r="S459" s="13" t="s">
        <v>119</v>
      </c>
      <c r="T459" s="29">
        <v>19</v>
      </c>
      <c r="U459" s="12">
        <v>19</v>
      </c>
      <c r="V459" s="12">
        <v>1</v>
      </c>
      <c r="W459" s="12">
        <v>0</v>
      </c>
      <c r="X459" s="29">
        <v>19</v>
      </c>
      <c r="Y459" s="12">
        <v>19</v>
      </c>
      <c r="Z459" s="12">
        <v>10</v>
      </c>
      <c r="AA459" s="29">
        <v>1</v>
      </c>
      <c r="AB459" s="12">
        <v>1</v>
      </c>
      <c r="AC459" s="12">
        <v>11</v>
      </c>
      <c r="AD459" s="162" t="s">
        <v>272</v>
      </c>
      <c r="AE459" s="13" t="s">
        <v>119</v>
      </c>
      <c r="AF459" s="12">
        <v>309</v>
      </c>
      <c r="AG459" s="12">
        <v>125</v>
      </c>
      <c r="AH459" s="12">
        <v>92</v>
      </c>
      <c r="AI459" s="12">
        <v>20</v>
      </c>
      <c r="AJ459" s="12">
        <v>9</v>
      </c>
      <c r="AK459" s="12">
        <v>19</v>
      </c>
      <c r="AL459" s="12">
        <v>18</v>
      </c>
      <c r="AM459" s="12">
        <v>13</v>
      </c>
      <c r="AN459" s="135"/>
      <c r="AO459" s="138" t="s">
        <v>272</v>
      </c>
      <c r="AP459" s="138" t="s">
        <v>4566</v>
      </c>
      <c r="AQ459" s="139">
        <v>493</v>
      </c>
    </row>
    <row r="460" spans="1:43">
      <c r="A460" s="162"/>
      <c r="B460" s="13" t="s">
        <v>120</v>
      </c>
      <c r="C460" s="12">
        <v>0</v>
      </c>
      <c r="D460" s="12">
        <v>0</v>
      </c>
      <c r="E460" s="12">
        <v>0</v>
      </c>
      <c r="F460" s="12">
        <v>0</v>
      </c>
      <c r="G460" s="12">
        <v>0</v>
      </c>
      <c r="H460" s="12">
        <v>0</v>
      </c>
      <c r="I460" s="12">
        <v>0</v>
      </c>
      <c r="J460" s="12">
        <v>0</v>
      </c>
      <c r="K460" s="29">
        <v>0</v>
      </c>
      <c r="L460" s="29">
        <v>0</v>
      </c>
      <c r="M460" s="12">
        <v>0</v>
      </c>
      <c r="N460" s="12">
        <v>0</v>
      </c>
      <c r="O460" s="12">
        <v>0</v>
      </c>
      <c r="P460" s="12">
        <v>0</v>
      </c>
      <c r="Q460" s="29">
        <v>0</v>
      </c>
      <c r="R460" s="162"/>
      <c r="S460" s="13" t="s">
        <v>120</v>
      </c>
      <c r="T460" s="29">
        <v>0</v>
      </c>
      <c r="U460" s="12">
        <v>0</v>
      </c>
      <c r="V460" s="12">
        <v>0</v>
      </c>
      <c r="W460" s="12">
        <v>0</v>
      </c>
      <c r="X460" s="29">
        <v>0</v>
      </c>
      <c r="Y460" s="12">
        <v>0</v>
      </c>
      <c r="Z460" s="12">
        <v>0</v>
      </c>
      <c r="AA460" s="29">
        <v>0</v>
      </c>
      <c r="AB460" s="12">
        <v>0</v>
      </c>
      <c r="AC460" s="12">
        <v>0</v>
      </c>
      <c r="AD460" s="162"/>
      <c r="AE460" s="13" t="s">
        <v>120</v>
      </c>
      <c r="AF460" s="12">
        <v>0</v>
      </c>
      <c r="AG460" s="12">
        <v>0</v>
      </c>
      <c r="AH460" s="12">
        <v>0</v>
      </c>
      <c r="AI460" s="12">
        <v>0</v>
      </c>
      <c r="AJ460" s="12">
        <v>0</v>
      </c>
      <c r="AK460" s="12">
        <v>0</v>
      </c>
      <c r="AL460" s="12">
        <v>0</v>
      </c>
      <c r="AM460" s="12">
        <v>0</v>
      </c>
      <c r="AN460" s="135"/>
      <c r="AO460" s="138" t="s">
        <v>272</v>
      </c>
      <c r="AP460" s="138" t="s">
        <v>4567</v>
      </c>
      <c r="AQ460" s="139">
        <v>0</v>
      </c>
    </row>
    <row r="461" spans="1:43">
      <c r="A461" s="162"/>
      <c r="B461" s="34" t="s">
        <v>102</v>
      </c>
      <c r="C461" s="35">
        <v>4</v>
      </c>
      <c r="D461" s="35">
        <v>2</v>
      </c>
      <c r="E461" s="35">
        <v>76</v>
      </c>
      <c r="F461" s="35">
        <v>40</v>
      </c>
      <c r="G461" s="35">
        <v>210</v>
      </c>
      <c r="H461" s="35">
        <v>98</v>
      </c>
      <c r="I461" s="35">
        <v>273</v>
      </c>
      <c r="J461" s="35">
        <v>145</v>
      </c>
      <c r="K461" s="35">
        <v>563</v>
      </c>
      <c r="L461" s="35">
        <v>285</v>
      </c>
      <c r="M461" s="35">
        <v>1</v>
      </c>
      <c r="N461" s="35">
        <v>5</v>
      </c>
      <c r="O461" s="35">
        <v>9</v>
      </c>
      <c r="P461" s="35">
        <v>10</v>
      </c>
      <c r="Q461" s="35">
        <v>25</v>
      </c>
      <c r="R461" s="162"/>
      <c r="S461" s="34" t="s">
        <v>102</v>
      </c>
      <c r="T461" s="35">
        <v>19</v>
      </c>
      <c r="U461" s="35">
        <v>19</v>
      </c>
      <c r="V461" s="35">
        <v>1</v>
      </c>
      <c r="W461" s="35">
        <v>0</v>
      </c>
      <c r="X461" s="35">
        <v>19</v>
      </c>
      <c r="Y461" s="35">
        <v>19</v>
      </c>
      <c r="Z461" s="35">
        <v>10</v>
      </c>
      <c r="AA461" s="35">
        <v>1</v>
      </c>
      <c r="AB461" s="35">
        <v>1</v>
      </c>
      <c r="AC461" s="35">
        <v>11</v>
      </c>
      <c r="AD461" s="162"/>
      <c r="AE461" s="34" t="s">
        <v>102</v>
      </c>
      <c r="AF461" s="35">
        <v>309</v>
      </c>
      <c r="AG461" s="35">
        <v>125</v>
      </c>
      <c r="AH461" s="35">
        <v>92</v>
      </c>
      <c r="AI461" s="35">
        <v>20</v>
      </c>
      <c r="AJ461" s="35">
        <v>9</v>
      </c>
      <c r="AK461" s="35">
        <v>19</v>
      </c>
      <c r="AL461" s="35">
        <v>18</v>
      </c>
      <c r="AM461" s="35">
        <v>13</v>
      </c>
      <c r="AN461" s="135"/>
      <c r="AO461" s="138" t="s">
        <v>272</v>
      </c>
      <c r="AP461" s="138" t="s">
        <v>4568</v>
      </c>
      <c r="AQ461" s="139">
        <v>493</v>
      </c>
    </row>
    <row r="462" spans="1:43">
      <c r="A462" s="163" t="s">
        <v>446</v>
      </c>
      <c r="B462" s="163"/>
      <c r="C462" s="163"/>
      <c r="D462" s="163"/>
      <c r="E462" s="163"/>
      <c r="F462" s="163"/>
      <c r="G462" s="163"/>
      <c r="H462" s="163"/>
      <c r="I462" s="163"/>
      <c r="J462" s="163"/>
      <c r="K462" s="163"/>
      <c r="L462" s="163"/>
      <c r="M462" s="163"/>
      <c r="N462" s="163"/>
      <c r="O462" s="163"/>
      <c r="P462" s="163"/>
      <c r="Q462" s="163"/>
      <c r="R462" s="185" t="s">
        <v>447</v>
      </c>
      <c r="S462" s="185"/>
      <c r="T462" s="185"/>
      <c r="U462" s="185"/>
      <c r="V462" s="185"/>
      <c r="W462" s="185"/>
      <c r="X462" s="185"/>
      <c r="Y462" s="185"/>
      <c r="Z462" s="185"/>
      <c r="AA462" s="185"/>
      <c r="AB462" s="185"/>
      <c r="AC462" s="185"/>
      <c r="AD462" s="185" t="s">
        <v>448</v>
      </c>
      <c r="AE462" s="185"/>
      <c r="AF462" s="185"/>
      <c r="AG462" s="185"/>
      <c r="AH462" s="185"/>
      <c r="AI462" s="185"/>
      <c r="AJ462" s="185"/>
      <c r="AK462" s="185"/>
      <c r="AL462" s="185"/>
      <c r="AM462" s="185"/>
      <c r="AN462" s="135"/>
      <c r="AO462" s="138" t="s">
        <v>446</v>
      </c>
      <c r="AP462" s="138" t="s">
        <v>446</v>
      </c>
      <c r="AQ462" s="139">
        <v>0</v>
      </c>
    </row>
    <row r="463" spans="1:43">
      <c r="A463" s="163" t="s">
        <v>4174</v>
      </c>
      <c r="B463" s="163"/>
      <c r="C463" s="163"/>
      <c r="D463" s="163"/>
      <c r="E463" s="163"/>
      <c r="F463" s="163"/>
      <c r="G463" s="163"/>
      <c r="H463" s="163"/>
      <c r="I463" s="163"/>
      <c r="J463" s="163"/>
      <c r="K463" s="163"/>
      <c r="L463" s="163"/>
      <c r="M463" s="163"/>
      <c r="N463" s="163"/>
      <c r="O463" s="163"/>
      <c r="P463" s="163"/>
      <c r="Q463" s="163"/>
      <c r="R463" s="185" t="s">
        <v>4174</v>
      </c>
      <c r="S463" s="185"/>
      <c r="T463" s="185"/>
      <c r="U463" s="185"/>
      <c r="V463" s="185"/>
      <c r="W463" s="185"/>
      <c r="X463" s="185"/>
      <c r="Y463" s="185"/>
      <c r="Z463" s="185"/>
      <c r="AA463" s="185"/>
      <c r="AB463" s="185"/>
      <c r="AC463" s="185"/>
      <c r="AD463" s="185" t="s">
        <v>4174</v>
      </c>
      <c r="AE463" s="185"/>
      <c r="AF463" s="185"/>
      <c r="AG463" s="185"/>
      <c r="AH463" s="185"/>
      <c r="AI463" s="185"/>
      <c r="AJ463" s="185"/>
      <c r="AK463" s="185"/>
      <c r="AL463" s="185"/>
      <c r="AM463" s="185"/>
      <c r="AN463" s="135"/>
      <c r="AO463" s="138" t="s">
        <v>4174</v>
      </c>
      <c r="AP463" s="138" t="s">
        <v>4174</v>
      </c>
      <c r="AQ463" s="139">
        <v>0</v>
      </c>
    </row>
    <row r="464" spans="1:43" ht="28.9" customHeight="1">
      <c r="A464" s="164" t="s">
        <v>2</v>
      </c>
      <c r="B464" s="164" t="s">
        <v>113</v>
      </c>
      <c r="C464" s="187" t="s">
        <v>281</v>
      </c>
      <c r="D464" s="187"/>
      <c r="E464" s="185" t="s">
        <v>52</v>
      </c>
      <c r="F464" s="185"/>
      <c r="G464" s="185" t="s">
        <v>53</v>
      </c>
      <c r="H464" s="185"/>
      <c r="I464" s="185" t="s">
        <v>54</v>
      </c>
      <c r="J464" s="185"/>
      <c r="K464" s="185" t="s">
        <v>56</v>
      </c>
      <c r="L464" s="185"/>
      <c r="M464" s="185" t="s">
        <v>164</v>
      </c>
      <c r="N464" s="185"/>
      <c r="O464" s="185"/>
      <c r="P464" s="185"/>
      <c r="Q464" s="185"/>
      <c r="R464" s="164" t="s">
        <v>2</v>
      </c>
      <c r="S464" s="190" t="s">
        <v>113</v>
      </c>
      <c r="T464" s="186" t="s">
        <v>165</v>
      </c>
      <c r="U464" s="186"/>
      <c r="V464" s="186"/>
      <c r="W464" s="186"/>
      <c r="X464" s="186" t="s">
        <v>166</v>
      </c>
      <c r="Y464" s="186"/>
      <c r="Z464" s="186"/>
      <c r="AA464" s="189" t="s">
        <v>167</v>
      </c>
      <c r="AB464" s="189"/>
      <c r="AC464" s="189" t="s">
        <v>168</v>
      </c>
      <c r="AD464" s="164" t="s">
        <v>2</v>
      </c>
      <c r="AE464" s="164" t="s">
        <v>113</v>
      </c>
      <c r="AF464" s="188" t="s">
        <v>169</v>
      </c>
      <c r="AG464" s="188"/>
      <c r="AH464" s="188"/>
      <c r="AI464" s="188"/>
      <c r="AJ464" s="188"/>
      <c r="AK464" s="188"/>
      <c r="AL464" s="188"/>
      <c r="AM464" s="188"/>
      <c r="AN464" s="135"/>
      <c r="AO464" s="138" t="s">
        <v>2</v>
      </c>
      <c r="AP464" s="138" t="s">
        <v>4244</v>
      </c>
      <c r="AQ464" s="139" t="e">
        <v>#VALUE!</v>
      </c>
    </row>
    <row r="465" spans="1:43" ht="24">
      <c r="A465" s="164"/>
      <c r="B465" s="164"/>
      <c r="C465" s="14" t="s">
        <v>170</v>
      </c>
      <c r="D465" s="14" t="s">
        <v>57</v>
      </c>
      <c r="E465" s="14" t="s">
        <v>170</v>
      </c>
      <c r="F465" s="14" t="s">
        <v>57</v>
      </c>
      <c r="G465" s="14" t="s">
        <v>170</v>
      </c>
      <c r="H465" s="14" t="s">
        <v>57</v>
      </c>
      <c r="I465" s="14" t="s">
        <v>170</v>
      </c>
      <c r="J465" s="14" t="s">
        <v>57</v>
      </c>
      <c r="K465" s="14" t="s">
        <v>170</v>
      </c>
      <c r="L465" s="14" t="s">
        <v>57</v>
      </c>
      <c r="M465" s="14" t="s">
        <v>282</v>
      </c>
      <c r="N465" s="14" t="s">
        <v>52</v>
      </c>
      <c r="O465" s="14" t="s">
        <v>53</v>
      </c>
      <c r="P465" s="14" t="s">
        <v>54</v>
      </c>
      <c r="Q465" s="14" t="s">
        <v>56</v>
      </c>
      <c r="R465" s="164"/>
      <c r="S465" s="190"/>
      <c r="T465" s="32" t="s">
        <v>171</v>
      </c>
      <c r="U465" s="31" t="s">
        <v>279</v>
      </c>
      <c r="V465" s="31" t="s">
        <v>172</v>
      </c>
      <c r="W465" s="31" t="s">
        <v>173</v>
      </c>
      <c r="X465" s="32" t="s">
        <v>56</v>
      </c>
      <c r="Y465" s="32" t="s">
        <v>174</v>
      </c>
      <c r="Z465" s="32" t="s">
        <v>280</v>
      </c>
      <c r="AA465" s="20" t="s">
        <v>56</v>
      </c>
      <c r="AB465" s="32" t="s">
        <v>174</v>
      </c>
      <c r="AC465" s="189"/>
      <c r="AD465" s="164"/>
      <c r="AE465" s="164"/>
      <c r="AF465" s="14" t="s">
        <v>49</v>
      </c>
      <c r="AG465" s="14" t="s">
        <v>50</v>
      </c>
      <c r="AH465" s="14" t="s">
        <v>344</v>
      </c>
      <c r="AI465" s="14" t="s">
        <v>51</v>
      </c>
      <c r="AJ465" s="14" t="s">
        <v>175</v>
      </c>
      <c r="AK465" s="14" t="s">
        <v>176</v>
      </c>
      <c r="AL465" s="14" t="s">
        <v>283</v>
      </c>
      <c r="AM465" s="14" t="s">
        <v>284</v>
      </c>
      <c r="AN465" s="135"/>
      <c r="AO465" s="138" t="s">
        <v>2</v>
      </c>
      <c r="AP465" s="138" t="s">
        <v>2</v>
      </c>
      <c r="AQ465" s="139" t="e">
        <v>#VALUE!</v>
      </c>
    </row>
    <row r="466" spans="1:43">
      <c r="A466" s="11" t="s">
        <v>145</v>
      </c>
      <c r="B466" s="13"/>
      <c r="C466" s="30"/>
      <c r="D466" s="30"/>
      <c r="E466" s="30"/>
      <c r="F466" s="30"/>
      <c r="G466" s="30"/>
      <c r="H466" s="30"/>
      <c r="I466" s="30"/>
      <c r="J466" s="30"/>
      <c r="K466" s="11"/>
      <c r="L466" s="11"/>
      <c r="M466" s="30"/>
      <c r="N466" s="30"/>
      <c r="O466" s="30"/>
      <c r="P466" s="30"/>
      <c r="Q466" s="11"/>
      <c r="R466" s="11" t="s">
        <v>145</v>
      </c>
      <c r="S466" s="33"/>
      <c r="T466" s="23"/>
      <c r="U466" s="23"/>
      <c r="V466" s="23"/>
      <c r="W466" s="23"/>
      <c r="X466" s="26"/>
      <c r="Y466" s="23"/>
      <c r="Z466" s="23"/>
      <c r="AA466" s="26"/>
      <c r="AB466" s="23"/>
      <c r="AC466" s="26"/>
      <c r="AD466" s="11" t="s">
        <v>145</v>
      </c>
      <c r="AE466" s="13"/>
      <c r="AF466" s="30"/>
      <c r="AG466" s="30"/>
      <c r="AH466" s="30"/>
      <c r="AI466" s="30"/>
      <c r="AJ466" s="30"/>
      <c r="AK466" s="30"/>
      <c r="AL466" s="30"/>
      <c r="AM466" s="30"/>
      <c r="AN466" s="135"/>
      <c r="AO466" s="138" t="s">
        <v>145</v>
      </c>
      <c r="AP466" s="138" t="s">
        <v>145</v>
      </c>
      <c r="AQ466" s="139">
        <v>0</v>
      </c>
    </row>
    <row r="467" spans="1:43">
      <c r="A467" s="162" t="s">
        <v>273</v>
      </c>
      <c r="B467" s="13" t="s">
        <v>119</v>
      </c>
      <c r="C467" s="12">
        <v>0</v>
      </c>
      <c r="D467" s="12">
        <v>0</v>
      </c>
      <c r="E467" s="12">
        <v>67</v>
      </c>
      <c r="F467" s="12">
        <v>29</v>
      </c>
      <c r="G467" s="12">
        <v>185</v>
      </c>
      <c r="H467" s="12">
        <v>103</v>
      </c>
      <c r="I467" s="12">
        <v>222</v>
      </c>
      <c r="J467" s="12">
        <v>107</v>
      </c>
      <c r="K467" s="29">
        <v>474</v>
      </c>
      <c r="L467" s="29">
        <v>239</v>
      </c>
      <c r="M467" s="12">
        <v>0</v>
      </c>
      <c r="N467" s="12">
        <v>4</v>
      </c>
      <c r="O467" s="12">
        <v>6</v>
      </c>
      <c r="P467" s="12">
        <v>6</v>
      </c>
      <c r="Q467" s="29">
        <v>16</v>
      </c>
      <c r="R467" s="162" t="s">
        <v>273</v>
      </c>
      <c r="S467" s="13" t="s">
        <v>119</v>
      </c>
      <c r="T467" s="29">
        <v>14</v>
      </c>
      <c r="U467" s="12">
        <v>14</v>
      </c>
      <c r="V467" s="12">
        <v>8</v>
      </c>
      <c r="W467" s="12">
        <v>0</v>
      </c>
      <c r="X467" s="29">
        <v>12</v>
      </c>
      <c r="Y467" s="12">
        <v>12</v>
      </c>
      <c r="Z467" s="12">
        <v>4</v>
      </c>
      <c r="AA467" s="29">
        <v>1</v>
      </c>
      <c r="AB467" s="12">
        <v>1</v>
      </c>
      <c r="AC467" s="12">
        <v>6</v>
      </c>
      <c r="AD467" s="162" t="s">
        <v>273</v>
      </c>
      <c r="AE467" s="13" t="s">
        <v>119</v>
      </c>
      <c r="AF467" s="12">
        <v>292</v>
      </c>
      <c r="AG467" s="12">
        <v>20</v>
      </c>
      <c r="AH467" s="12">
        <v>32</v>
      </c>
      <c r="AI467" s="12">
        <v>68</v>
      </c>
      <c r="AJ467" s="12">
        <v>24</v>
      </c>
      <c r="AK467" s="12">
        <v>14</v>
      </c>
      <c r="AL467" s="12">
        <v>16</v>
      </c>
      <c r="AM467" s="12">
        <v>18</v>
      </c>
      <c r="AN467" s="135"/>
      <c r="AO467" s="138" t="s">
        <v>273</v>
      </c>
      <c r="AP467" s="138" t="s">
        <v>4569</v>
      </c>
      <c r="AQ467" s="139">
        <v>356</v>
      </c>
    </row>
    <row r="468" spans="1:43">
      <c r="A468" s="162"/>
      <c r="B468" s="13" t="s">
        <v>120</v>
      </c>
      <c r="C468" s="12">
        <v>27</v>
      </c>
      <c r="D468" s="12">
        <v>11</v>
      </c>
      <c r="E468" s="12">
        <v>12</v>
      </c>
      <c r="F468" s="12">
        <v>6</v>
      </c>
      <c r="G468" s="12">
        <v>114</v>
      </c>
      <c r="H468" s="12">
        <v>53</v>
      </c>
      <c r="I468" s="12">
        <v>103</v>
      </c>
      <c r="J468" s="12">
        <v>48</v>
      </c>
      <c r="K468" s="29">
        <v>256</v>
      </c>
      <c r="L468" s="29">
        <v>118</v>
      </c>
      <c r="M468" s="12">
        <v>1</v>
      </c>
      <c r="N468" s="12">
        <v>1</v>
      </c>
      <c r="O468" s="12">
        <v>5</v>
      </c>
      <c r="P468" s="12">
        <v>4</v>
      </c>
      <c r="Q468" s="29">
        <v>11</v>
      </c>
      <c r="R468" s="162"/>
      <c r="S468" s="13" t="s">
        <v>120</v>
      </c>
      <c r="T468" s="29">
        <v>8</v>
      </c>
      <c r="U468" s="12">
        <v>7</v>
      </c>
      <c r="V468" s="12">
        <v>8</v>
      </c>
      <c r="W468" s="12">
        <v>0</v>
      </c>
      <c r="X468" s="29">
        <v>9</v>
      </c>
      <c r="Y468" s="12">
        <v>9</v>
      </c>
      <c r="Z468" s="12">
        <v>2</v>
      </c>
      <c r="AA468" s="29">
        <v>1</v>
      </c>
      <c r="AB468" s="12">
        <v>1</v>
      </c>
      <c r="AC468" s="12">
        <v>3</v>
      </c>
      <c r="AD468" s="162"/>
      <c r="AE468" s="13" t="s">
        <v>120</v>
      </c>
      <c r="AF468" s="12">
        <v>154</v>
      </c>
      <c r="AG468" s="12">
        <v>8</v>
      </c>
      <c r="AH468" s="12">
        <v>44</v>
      </c>
      <c r="AI468" s="12">
        <v>16</v>
      </c>
      <c r="AJ468" s="12">
        <v>7</v>
      </c>
      <c r="AK468" s="12">
        <v>10</v>
      </c>
      <c r="AL468" s="12">
        <v>7</v>
      </c>
      <c r="AM468" s="12">
        <v>7</v>
      </c>
      <c r="AN468" s="135"/>
      <c r="AO468" s="138" t="s">
        <v>273</v>
      </c>
      <c r="AP468" s="138" t="s">
        <v>4570</v>
      </c>
      <c r="AQ468" s="139">
        <v>242</v>
      </c>
    </row>
    <row r="469" spans="1:43">
      <c r="A469" s="162"/>
      <c r="B469" s="34" t="s">
        <v>102</v>
      </c>
      <c r="C469" s="35">
        <v>27</v>
      </c>
      <c r="D469" s="35">
        <v>11</v>
      </c>
      <c r="E469" s="35">
        <v>79</v>
      </c>
      <c r="F469" s="35">
        <v>35</v>
      </c>
      <c r="G469" s="35">
        <v>299</v>
      </c>
      <c r="H469" s="35">
        <v>156</v>
      </c>
      <c r="I469" s="35">
        <v>325</v>
      </c>
      <c r="J469" s="35">
        <v>155</v>
      </c>
      <c r="K469" s="35">
        <v>730</v>
      </c>
      <c r="L469" s="35">
        <v>357</v>
      </c>
      <c r="M469" s="35">
        <v>1</v>
      </c>
      <c r="N469" s="35">
        <v>5</v>
      </c>
      <c r="O469" s="35">
        <v>11</v>
      </c>
      <c r="P469" s="35">
        <v>10</v>
      </c>
      <c r="Q469" s="35">
        <v>27</v>
      </c>
      <c r="R469" s="162"/>
      <c r="S469" s="34" t="s">
        <v>102</v>
      </c>
      <c r="T469" s="35">
        <v>22</v>
      </c>
      <c r="U469" s="35">
        <v>21</v>
      </c>
      <c r="V469" s="35">
        <v>16</v>
      </c>
      <c r="W469" s="35">
        <v>0</v>
      </c>
      <c r="X469" s="35">
        <v>21</v>
      </c>
      <c r="Y469" s="35">
        <v>21</v>
      </c>
      <c r="Z469" s="35">
        <v>6</v>
      </c>
      <c r="AA469" s="35">
        <v>2</v>
      </c>
      <c r="AB469" s="35">
        <v>2</v>
      </c>
      <c r="AC469" s="35">
        <v>9</v>
      </c>
      <c r="AD469" s="162"/>
      <c r="AE469" s="34" t="s">
        <v>102</v>
      </c>
      <c r="AF469" s="35">
        <v>446</v>
      </c>
      <c r="AG469" s="35">
        <v>28</v>
      </c>
      <c r="AH469" s="35">
        <v>76</v>
      </c>
      <c r="AI469" s="35">
        <v>84</v>
      </c>
      <c r="AJ469" s="35">
        <v>31</v>
      </c>
      <c r="AK469" s="35">
        <v>24</v>
      </c>
      <c r="AL469" s="35">
        <v>23</v>
      </c>
      <c r="AM469" s="35">
        <v>25</v>
      </c>
      <c r="AN469" s="135"/>
      <c r="AO469" s="138" t="s">
        <v>273</v>
      </c>
      <c r="AP469" s="138" t="s">
        <v>4571</v>
      </c>
      <c r="AQ469" s="139">
        <v>598</v>
      </c>
    </row>
    <row r="470" spans="1:43">
      <c r="A470" s="162" t="s">
        <v>274</v>
      </c>
      <c r="B470" s="13" t="s">
        <v>119</v>
      </c>
      <c r="C470" s="12">
        <v>0</v>
      </c>
      <c r="D470" s="12">
        <v>0</v>
      </c>
      <c r="E470" s="12">
        <v>90</v>
      </c>
      <c r="F470" s="12">
        <v>48</v>
      </c>
      <c r="G470" s="12">
        <v>89</v>
      </c>
      <c r="H470" s="12">
        <v>34</v>
      </c>
      <c r="I470" s="12">
        <v>188</v>
      </c>
      <c r="J470" s="12">
        <v>95</v>
      </c>
      <c r="K470" s="29">
        <v>367</v>
      </c>
      <c r="L470" s="29">
        <v>177</v>
      </c>
      <c r="M470" s="12">
        <v>0</v>
      </c>
      <c r="N470" s="12">
        <v>2</v>
      </c>
      <c r="O470" s="12">
        <v>4</v>
      </c>
      <c r="P470" s="12">
        <v>5</v>
      </c>
      <c r="Q470" s="29">
        <v>11</v>
      </c>
      <c r="R470" s="162" t="s">
        <v>274</v>
      </c>
      <c r="S470" s="13" t="s">
        <v>119</v>
      </c>
      <c r="T470" s="29">
        <v>6</v>
      </c>
      <c r="U470" s="12">
        <v>4</v>
      </c>
      <c r="V470" s="12">
        <v>0</v>
      </c>
      <c r="W470" s="12">
        <v>0</v>
      </c>
      <c r="X470" s="29">
        <v>8</v>
      </c>
      <c r="Y470" s="12">
        <v>6</v>
      </c>
      <c r="Z470" s="12">
        <v>1</v>
      </c>
      <c r="AA470" s="29">
        <v>0</v>
      </c>
      <c r="AB470" s="12">
        <v>0</v>
      </c>
      <c r="AC470" s="12">
        <v>6</v>
      </c>
      <c r="AD470" s="162" t="s">
        <v>274</v>
      </c>
      <c r="AE470" s="13" t="s">
        <v>119</v>
      </c>
      <c r="AF470" s="12">
        <v>128</v>
      </c>
      <c r="AG470" s="12">
        <v>20</v>
      </c>
      <c r="AH470" s="12">
        <v>87</v>
      </c>
      <c r="AI470" s="12">
        <v>12</v>
      </c>
      <c r="AJ470" s="12">
        <v>5</v>
      </c>
      <c r="AK470" s="12">
        <v>8</v>
      </c>
      <c r="AL470" s="12">
        <v>6</v>
      </c>
      <c r="AM470" s="12">
        <v>8</v>
      </c>
      <c r="AN470" s="135"/>
      <c r="AO470" s="138" t="s">
        <v>274</v>
      </c>
      <c r="AP470" s="138" t="s">
        <v>4572</v>
      </c>
      <c r="AQ470" s="139">
        <v>302</v>
      </c>
    </row>
    <row r="471" spans="1:43">
      <c r="A471" s="162"/>
      <c r="B471" s="13" t="s">
        <v>120</v>
      </c>
      <c r="C471" s="12">
        <v>0</v>
      </c>
      <c r="D471" s="12">
        <v>0</v>
      </c>
      <c r="E471" s="12">
        <v>40</v>
      </c>
      <c r="F471" s="12">
        <v>27</v>
      </c>
      <c r="G471" s="12">
        <v>35</v>
      </c>
      <c r="H471" s="12">
        <v>19</v>
      </c>
      <c r="I471" s="12">
        <v>0</v>
      </c>
      <c r="J471" s="12">
        <v>0</v>
      </c>
      <c r="K471" s="29">
        <v>75</v>
      </c>
      <c r="L471" s="29">
        <v>46</v>
      </c>
      <c r="M471" s="12">
        <v>0</v>
      </c>
      <c r="N471" s="12">
        <v>1</v>
      </c>
      <c r="O471" s="12">
        <v>1</v>
      </c>
      <c r="P471" s="12">
        <v>0</v>
      </c>
      <c r="Q471" s="29">
        <v>2</v>
      </c>
      <c r="R471" s="162"/>
      <c r="S471" s="13" t="s">
        <v>120</v>
      </c>
      <c r="T471" s="29">
        <v>2</v>
      </c>
      <c r="U471" s="12">
        <v>0</v>
      </c>
      <c r="V471" s="12">
        <v>0</v>
      </c>
      <c r="W471" s="12">
        <v>0</v>
      </c>
      <c r="X471" s="29">
        <v>2</v>
      </c>
      <c r="Y471" s="12">
        <v>2</v>
      </c>
      <c r="Z471" s="12">
        <v>0</v>
      </c>
      <c r="AA471" s="29">
        <v>0</v>
      </c>
      <c r="AB471" s="12">
        <v>0</v>
      </c>
      <c r="AC471" s="12">
        <v>1</v>
      </c>
      <c r="AD471" s="162"/>
      <c r="AE471" s="13" t="s">
        <v>120</v>
      </c>
      <c r="AF471" s="12">
        <v>0</v>
      </c>
      <c r="AG471" s="12">
        <v>0</v>
      </c>
      <c r="AH471" s="12">
        <v>0</v>
      </c>
      <c r="AI471" s="12">
        <v>4</v>
      </c>
      <c r="AJ471" s="12">
        <v>3</v>
      </c>
      <c r="AK471" s="12">
        <v>2</v>
      </c>
      <c r="AL471" s="12">
        <v>2</v>
      </c>
      <c r="AM471" s="12">
        <v>2</v>
      </c>
      <c r="AN471" s="135"/>
      <c r="AO471" s="138" t="s">
        <v>274</v>
      </c>
      <c r="AP471" s="138" t="s">
        <v>4573</v>
      </c>
      <c r="AQ471" s="139">
        <v>0</v>
      </c>
    </row>
    <row r="472" spans="1:43">
      <c r="A472" s="162"/>
      <c r="B472" s="34" t="s">
        <v>102</v>
      </c>
      <c r="C472" s="35">
        <v>0</v>
      </c>
      <c r="D472" s="35">
        <v>0</v>
      </c>
      <c r="E472" s="35">
        <v>130</v>
      </c>
      <c r="F472" s="35">
        <v>75</v>
      </c>
      <c r="G472" s="35">
        <v>124</v>
      </c>
      <c r="H472" s="35">
        <v>53</v>
      </c>
      <c r="I472" s="35">
        <v>188</v>
      </c>
      <c r="J472" s="35">
        <v>95</v>
      </c>
      <c r="K472" s="35">
        <v>442</v>
      </c>
      <c r="L472" s="35">
        <v>223</v>
      </c>
      <c r="M472" s="35">
        <v>0</v>
      </c>
      <c r="N472" s="35">
        <v>3</v>
      </c>
      <c r="O472" s="35">
        <v>5</v>
      </c>
      <c r="P472" s="35">
        <v>5</v>
      </c>
      <c r="Q472" s="35">
        <v>13</v>
      </c>
      <c r="R472" s="162"/>
      <c r="S472" s="34" t="s">
        <v>102</v>
      </c>
      <c r="T472" s="35">
        <v>8</v>
      </c>
      <c r="U472" s="35">
        <v>4</v>
      </c>
      <c r="V472" s="35">
        <v>0</v>
      </c>
      <c r="W472" s="35">
        <v>0</v>
      </c>
      <c r="X472" s="35">
        <v>10</v>
      </c>
      <c r="Y472" s="35">
        <v>8</v>
      </c>
      <c r="Z472" s="35">
        <v>1</v>
      </c>
      <c r="AA472" s="35">
        <v>0</v>
      </c>
      <c r="AB472" s="35">
        <v>0</v>
      </c>
      <c r="AC472" s="35">
        <v>7</v>
      </c>
      <c r="AD472" s="162"/>
      <c r="AE472" s="34" t="s">
        <v>102</v>
      </c>
      <c r="AF472" s="35">
        <v>128</v>
      </c>
      <c r="AG472" s="35">
        <v>20</v>
      </c>
      <c r="AH472" s="35">
        <v>87</v>
      </c>
      <c r="AI472" s="35">
        <v>16</v>
      </c>
      <c r="AJ472" s="35">
        <v>8</v>
      </c>
      <c r="AK472" s="35">
        <v>10</v>
      </c>
      <c r="AL472" s="35">
        <v>8</v>
      </c>
      <c r="AM472" s="35">
        <v>10</v>
      </c>
      <c r="AN472" s="135"/>
      <c r="AO472" s="138" t="s">
        <v>274</v>
      </c>
      <c r="AP472" s="138" t="s">
        <v>4574</v>
      </c>
      <c r="AQ472" s="139">
        <v>302</v>
      </c>
    </row>
    <row r="473" spans="1:43">
      <c r="A473" s="162" t="s">
        <v>275</v>
      </c>
      <c r="B473" s="13" t="s">
        <v>119</v>
      </c>
      <c r="C473" s="12">
        <v>8</v>
      </c>
      <c r="D473" s="12">
        <v>2</v>
      </c>
      <c r="E473" s="12">
        <v>318</v>
      </c>
      <c r="F473" s="12">
        <v>181</v>
      </c>
      <c r="G473" s="12">
        <v>533</v>
      </c>
      <c r="H473" s="12">
        <v>282</v>
      </c>
      <c r="I473" s="12">
        <v>1070</v>
      </c>
      <c r="J473" s="12">
        <v>511</v>
      </c>
      <c r="K473" s="29">
        <v>1929</v>
      </c>
      <c r="L473" s="29">
        <v>976</v>
      </c>
      <c r="M473" s="12">
        <v>1</v>
      </c>
      <c r="N473" s="12">
        <v>13</v>
      </c>
      <c r="O473" s="12">
        <v>20</v>
      </c>
      <c r="P473" s="12">
        <v>34</v>
      </c>
      <c r="Q473" s="29">
        <v>68</v>
      </c>
      <c r="R473" s="162" t="s">
        <v>275</v>
      </c>
      <c r="S473" s="13" t="s">
        <v>119</v>
      </c>
      <c r="T473" s="29">
        <v>52</v>
      </c>
      <c r="U473" s="12">
        <v>36</v>
      </c>
      <c r="V473" s="12">
        <v>5</v>
      </c>
      <c r="W473" s="12">
        <v>0</v>
      </c>
      <c r="X473" s="29">
        <v>56</v>
      </c>
      <c r="Y473" s="12">
        <v>51</v>
      </c>
      <c r="Z473" s="12">
        <v>6</v>
      </c>
      <c r="AA473" s="29">
        <v>2</v>
      </c>
      <c r="AB473" s="12">
        <v>1</v>
      </c>
      <c r="AC473" s="12">
        <v>33</v>
      </c>
      <c r="AD473" s="162" t="s">
        <v>275</v>
      </c>
      <c r="AE473" s="13" t="s">
        <v>119</v>
      </c>
      <c r="AF473" s="12">
        <v>332</v>
      </c>
      <c r="AG473" s="12">
        <v>154</v>
      </c>
      <c r="AH473" s="12">
        <v>428</v>
      </c>
      <c r="AI473" s="12">
        <v>36</v>
      </c>
      <c r="AJ473" s="12">
        <v>30</v>
      </c>
      <c r="AK473" s="12">
        <v>51</v>
      </c>
      <c r="AL473" s="12">
        <v>32</v>
      </c>
      <c r="AM473" s="12">
        <v>31</v>
      </c>
      <c r="AN473" s="135"/>
      <c r="AO473" s="138" t="s">
        <v>275</v>
      </c>
      <c r="AP473" s="138" t="s">
        <v>4575</v>
      </c>
      <c r="AQ473" s="139">
        <v>1188</v>
      </c>
    </row>
    <row r="474" spans="1:43">
      <c r="A474" s="162"/>
      <c r="B474" s="13" t="s">
        <v>120</v>
      </c>
      <c r="C474" s="12">
        <v>120</v>
      </c>
      <c r="D474" s="12">
        <v>59</v>
      </c>
      <c r="E474" s="12">
        <v>572</v>
      </c>
      <c r="F474" s="12">
        <v>294</v>
      </c>
      <c r="G474" s="12">
        <v>713</v>
      </c>
      <c r="H474" s="12">
        <v>330</v>
      </c>
      <c r="I474" s="12">
        <v>722</v>
      </c>
      <c r="J474" s="12">
        <v>355</v>
      </c>
      <c r="K474" s="29">
        <v>2127</v>
      </c>
      <c r="L474" s="29">
        <v>1038</v>
      </c>
      <c r="M474" s="12">
        <v>10</v>
      </c>
      <c r="N474" s="12">
        <v>20</v>
      </c>
      <c r="O474" s="12">
        <v>24</v>
      </c>
      <c r="P474" s="12">
        <v>23</v>
      </c>
      <c r="Q474" s="29">
        <v>77</v>
      </c>
      <c r="R474" s="162"/>
      <c r="S474" s="13" t="s">
        <v>120</v>
      </c>
      <c r="T474" s="29">
        <v>63</v>
      </c>
      <c r="U474" s="12">
        <v>60</v>
      </c>
      <c r="V474" s="12">
        <v>45</v>
      </c>
      <c r="W474" s="12">
        <v>1</v>
      </c>
      <c r="X474" s="29">
        <v>74</v>
      </c>
      <c r="Y474" s="12">
        <v>71</v>
      </c>
      <c r="Z474" s="12">
        <v>16</v>
      </c>
      <c r="AA474" s="29">
        <v>3</v>
      </c>
      <c r="AB474" s="12">
        <v>1</v>
      </c>
      <c r="AC474" s="12">
        <v>21</v>
      </c>
      <c r="AD474" s="162"/>
      <c r="AE474" s="13" t="s">
        <v>120</v>
      </c>
      <c r="AF474" s="12">
        <v>1370</v>
      </c>
      <c r="AG474" s="12">
        <v>565</v>
      </c>
      <c r="AH474" s="12">
        <v>351</v>
      </c>
      <c r="AI474" s="12">
        <v>83</v>
      </c>
      <c r="AJ474" s="12">
        <v>64</v>
      </c>
      <c r="AK474" s="12">
        <v>67</v>
      </c>
      <c r="AL474" s="12">
        <v>58</v>
      </c>
      <c r="AM474" s="12">
        <v>46</v>
      </c>
      <c r="AN474" s="135"/>
      <c r="AO474" s="138" t="s">
        <v>275</v>
      </c>
      <c r="AP474" s="138" t="s">
        <v>4576</v>
      </c>
      <c r="AQ474" s="139">
        <v>2072</v>
      </c>
    </row>
    <row r="475" spans="1:43">
      <c r="A475" s="162"/>
      <c r="B475" s="34" t="s">
        <v>102</v>
      </c>
      <c r="C475" s="35">
        <v>128</v>
      </c>
      <c r="D475" s="35">
        <v>61</v>
      </c>
      <c r="E475" s="35">
        <v>890</v>
      </c>
      <c r="F475" s="35">
        <v>475</v>
      </c>
      <c r="G475" s="35">
        <v>1246</v>
      </c>
      <c r="H475" s="35">
        <v>612</v>
      </c>
      <c r="I475" s="35">
        <v>1792</v>
      </c>
      <c r="J475" s="35">
        <v>866</v>
      </c>
      <c r="K475" s="35">
        <v>4056</v>
      </c>
      <c r="L475" s="35">
        <v>2014</v>
      </c>
      <c r="M475" s="35">
        <v>11</v>
      </c>
      <c r="N475" s="35">
        <v>33</v>
      </c>
      <c r="O475" s="35">
        <v>44</v>
      </c>
      <c r="P475" s="35">
        <v>57</v>
      </c>
      <c r="Q475" s="35">
        <v>145</v>
      </c>
      <c r="R475" s="162"/>
      <c r="S475" s="34" t="s">
        <v>102</v>
      </c>
      <c r="T475" s="35">
        <v>115</v>
      </c>
      <c r="U475" s="35">
        <v>96</v>
      </c>
      <c r="V475" s="35">
        <v>50</v>
      </c>
      <c r="W475" s="35">
        <v>1</v>
      </c>
      <c r="X475" s="35">
        <v>130</v>
      </c>
      <c r="Y475" s="35">
        <v>122</v>
      </c>
      <c r="Z475" s="35">
        <v>22</v>
      </c>
      <c r="AA475" s="35">
        <v>5</v>
      </c>
      <c r="AB475" s="35">
        <v>2</v>
      </c>
      <c r="AC475" s="35">
        <v>54</v>
      </c>
      <c r="AD475" s="162"/>
      <c r="AE475" s="34" t="s">
        <v>102</v>
      </c>
      <c r="AF475" s="35">
        <v>1702</v>
      </c>
      <c r="AG475" s="35">
        <v>719</v>
      </c>
      <c r="AH475" s="35">
        <v>779</v>
      </c>
      <c r="AI475" s="35">
        <v>119</v>
      </c>
      <c r="AJ475" s="35">
        <v>94</v>
      </c>
      <c r="AK475" s="35">
        <v>118</v>
      </c>
      <c r="AL475" s="35">
        <v>90</v>
      </c>
      <c r="AM475" s="35">
        <v>77</v>
      </c>
      <c r="AN475" s="135"/>
      <c r="AO475" s="138" t="s">
        <v>275</v>
      </c>
      <c r="AP475" s="138" t="s">
        <v>4577</v>
      </c>
      <c r="AQ475" s="139">
        <v>3260</v>
      </c>
    </row>
    <row r="476" spans="1:43">
      <c r="A476" s="162" t="s">
        <v>276</v>
      </c>
      <c r="B476" s="13" t="s">
        <v>119</v>
      </c>
      <c r="C476" s="12">
        <v>0</v>
      </c>
      <c r="D476" s="12">
        <v>0</v>
      </c>
      <c r="E476" s="12">
        <v>145</v>
      </c>
      <c r="F476" s="12">
        <v>80</v>
      </c>
      <c r="G476" s="12">
        <v>400</v>
      </c>
      <c r="H476" s="12">
        <v>188</v>
      </c>
      <c r="I476" s="12">
        <v>497</v>
      </c>
      <c r="J476" s="12">
        <v>244</v>
      </c>
      <c r="K476" s="29">
        <v>1042</v>
      </c>
      <c r="L476" s="29">
        <v>512</v>
      </c>
      <c r="M476" s="12">
        <v>0</v>
      </c>
      <c r="N476" s="12">
        <v>6</v>
      </c>
      <c r="O476" s="12">
        <v>15</v>
      </c>
      <c r="P476" s="12">
        <v>16</v>
      </c>
      <c r="Q476" s="29">
        <v>37</v>
      </c>
      <c r="R476" s="162" t="s">
        <v>276</v>
      </c>
      <c r="S476" s="13" t="s">
        <v>119</v>
      </c>
      <c r="T476" s="29">
        <v>40</v>
      </c>
      <c r="U476" s="12">
        <v>29</v>
      </c>
      <c r="V476" s="12">
        <v>4</v>
      </c>
      <c r="W476" s="12">
        <v>0</v>
      </c>
      <c r="X476" s="29">
        <v>27</v>
      </c>
      <c r="Y476" s="12">
        <v>26</v>
      </c>
      <c r="Z476" s="12">
        <v>16</v>
      </c>
      <c r="AA476" s="29">
        <v>4</v>
      </c>
      <c r="AB476" s="12">
        <v>3</v>
      </c>
      <c r="AC476" s="12">
        <v>15</v>
      </c>
      <c r="AD476" s="162" t="s">
        <v>276</v>
      </c>
      <c r="AE476" s="13" t="s">
        <v>119</v>
      </c>
      <c r="AF476" s="12">
        <v>586</v>
      </c>
      <c r="AG476" s="12">
        <v>132</v>
      </c>
      <c r="AH476" s="12">
        <v>192</v>
      </c>
      <c r="AI476" s="12">
        <v>51</v>
      </c>
      <c r="AJ476" s="12">
        <v>23</v>
      </c>
      <c r="AK476" s="12">
        <v>31</v>
      </c>
      <c r="AL476" s="12">
        <v>29</v>
      </c>
      <c r="AM476" s="12">
        <v>29</v>
      </c>
      <c r="AN476" s="135"/>
      <c r="AO476" s="138" t="s">
        <v>276</v>
      </c>
      <c r="AP476" s="138" t="s">
        <v>4578</v>
      </c>
      <c r="AQ476" s="139">
        <v>970</v>
      </c>
    </row>
    <row r="477" spans="1:43">
      <c r="A477" s="162"/>
      <c r="B477" s="13" t="s">
        <v>120</v>
      </c>
      <c r="C477" s="12">
        <v>48</v>
      </c>
      <c r="D477" s="12">
        <v>28</v>
      </c>
      <c r="E477" s="12">
        <v>175</v>
      </c>
      <c r="F477" s="12">
        <v>92</v>
      </c>
      <c r="G477" s="12">
        <v>389</v>
      </c>
      <c r="H477" s="12">
        <v>183</v>
      </c>
      <c r="I477" s="12">
        <v>433</v>
      </c>
      <c r="J477" s="12">
        <v>225</v>
      </c>
      <c r="K477" s="29">
        <v>1045</v>
      </c>
      <c r="L477" s="29">
        <v>528</v>
      </c>
      <c r="M477" s="12">
        <v>4</v>
      </c>
      <c r="N477" s="12">
        <v>7</v>
      </c>
      <c r="O477" s="12">
        <v>12</v>
      </c>
      <c r="P477" s="12">
        <v>11</v>
      </c>
      <c r="Q477" s="29">
        <v>34</v>
      </c>
      <c r="R477" s="162"/>
      <c r="S477" s="13" t="s">
        <v>120</v>
      </c>
      <c r="T477" s="29">
        <v>33</v>
      </c>
      <c r="U477" s="12">
        <v>33</v>
      </c>
      <c r="V477" s="12">
        <v>32</v>
      </c>
      <c r="W477" s="12">
        <v>0</v>
      </c>
      <c r="X477" s="29">
        <v>38</v>
      </c>
      <c r="Y477" s="12">
        <v>37</v>
      </c>
      <c r="Z477" s="12">
        <v>28</v>
      </c>
      <c r="AA477" s="29">
        <v>2</v>
      </c>
      <c r="AB477" s="12">
        <v>0</v>
      </c>
      <c r="AC477" s="12">
        <v>8</v>
      </c>
      <c r="AD477" s="162"/>
      <c r="AE477" s="13" t="s">
        <v>120</v>
      </c>
      <c r="AF477" s="12">
        <v>539</v>
      </c>
      <c r="AG477" s="12">
        <v>106</v>
      </c>
      <c r="AH477" s="12">
        <v>139</v>
      </c>
      <c r="AI477" s="12">
        <v>49</v>
      </c>
      <c r="AJ477" s="12">
        <v>38</v>
      </c>
      <c r="AK477" s="12">
        <v>38</v>
      </c>
      <c r="AL477" s="12">
        <v>40</v>
      </c>
      <c r="AM477" s="12">
        <v>36</v>
      </c>
      <c r="AN477" s="135"/>
      <c r="AO477" s="138" t="s">
        <v>276</v>
      </c>
      <c r="AP477" s="138" t="s">
        <v>4579</v>
      </c>
      <c r="AQ477" s="139">
        <v>817</v>
      </c>
    </row>
    <row r="478" spans="1:43">
      <c r="A478" s="162"/>
      <c r="B478" s="34" t="s">
        <v>102</v>
      </c>
      <c r="C478" s="35">
        <v>48</v>
      </c>
      <c r="D478" s="35">
        <v>28</v>
      </c>
      <c r="E478" s="35">
        <v>320</v>
      </c>
      <c r="F478" s="35">
        <v>172</v>
      </c>
      <c r="G478" s="35">
        <v>789</v>
      </c>
      <c r="H478" s="35">
        <v>371</v>
      </c>
      <c r="I478" s="35">
        <v>930</v>
      </c>
      <c r="J478" s="35">
        <v>469</v>
      </c>
      <c r="K478" s="35">
        <v>2087</v>
      </c>
      <c r="L478" s="35">
        <v>1040</v>
      </c>
      <c r="M478" s="35">
        <v>4</v>
      </c>
      <c r="N478" s="35">
        <v>13</v>
      </c>
      <c r="O478" s="35">
        <v>27</v>
      </c>
      <c r="P478" s="35">
        <v>27</v>
      </c>
      <c r="Q478" s="35">
        <v>71</v>
      </c>
      <c r="R478" s="162"/>
      <c r="S478" s="34" t="s">
        <v>102</v>
      </c>
      <c r="T478" s="35">
        <v>73</v>
      </c>
      <c r="U478" s="35">
        <v>62</v>
      </c>
      <c r="V478" s="35">
        <v>36</v>
      </c>
      <c r="W478" s="35">
        <v>0</v>
      </c>
      <c r="X478" s="35">
        <v>65</v>
      </c>
      <c r="Y478" s="35">
        <v>63</v>
      </c>
      <c r="Z478" s="35">
        <v>44</v>
      </c>
      <c r="AA478" s="35">
        <v>6</v>
      </c>
      <c r="AB478" s="35">
        <v>3</v>
      </c>
      <c r="AC478" s="35">
        <v>23</v>
      </c>
      <c r="AD478" s="162"/>
      <c r="AE478" s="34" t="s">
        <v>102</v>
      </c>
      <c r="AF478" s="35">
        <v>1125</v>
      </c>
      <c r="AG478" s="35">
        <v>238</v>
      </c>
      <c r="AH478" s="35">
        <v>331</v>
      </c>
      <c r="AI478" s="35">
        <v>100</v>
      </c>
      <c r="AJ478" s="35">
        <v>61</v>
      </c>
      <c r="AK478" s="35">
        <v>69</v>
      </c>
      <c r="AL478" s="35">
        <v>69</v>
      </c>
      <c r="AM478" s="35">
        <v>65</v>
      </c>
      <c r="AN478" s="135"/>
      <c r="AO478" s="138" t="s">
        <v>276</v>
      </c>
      <c r="AP478" s="138" t="s">
        <v>4580</v>
      </c>
      <c r="AQ478" s="139">
        <v>1787</v>
      </c>
    </row>
    <row r="479" spans="1:43">
      <c r="A479" s="162" t="s">
        <v>277</v>
      </c>
      <c r="B479" s="13" t="s">
        <v>119</v>
      </c>
      <c r="C479" s="12">
        <v>0</v>
      </c>
      <c r="D479" s="12">
        <v>0</v>
      </c>
      <c r="E479" s="12">
        <v>108</v>
      </c>
      <c r="F479" s="12">
        <v>56</v>
      </c>
      <c r="G479" s="12">
        <v>344</v>
      </c>
      <c r="H479" s="12">
        <v>179</v>
      </c>
      <c r="I479" s="12">
        <v>463</v>
      </c>
      <c r="J479" s="12">
        <v>242</v>
      </c>
      <c r="K479" s="29">
        <v>915</v>
      </c>
      <c r="L479" s="29">
        <v>477</v>
      </c>
      <c r="M479" s="12">
        <v>0</v>
      </c>
      <c r="N479" s="12">
        <v>6</v>
      </c>
      <c r="O479" s="12">
        <v>11</v>
      </c>
      <c r="P479" s="12">
        <v>14</v>
      </c>
      <c r="Q479" s="29">
        <v>31</v>
      </c>
      <c r="R479" s="162" t="s">
        <v>277</v>
      </c>
      <c r="S479" s="13" t="s">
        <v>119</v>
      </c>
      <c r="T479" s="29">
        <v>28</v>
      </c>
      <c r="U479" s="12">
        <v>26</v>
      </c>
      <c r="V479" s="12">
        <v>0</v>
      </c>
      <c r="W479" s="12">
        <v>2</v>
      </c>
      <c r="X479" s="29">
        <v>32</v>
      </c>
      <c r="Y479" s="12">
        <v>30</v>
      </c>
      <c r="Z479" s="12">
        <v>16</v>
      </c>
      <c r="AA479" s="29">
        <v>1</v>
      </c>
      <c r="AB479" s="12">
        <v>1</v>
      </c>
      <c r="AC479" s="12">
        <v>18</v>
      </c>
      <c r="AD479" s="162" t="s">
        <v>277</v>
      </c>
      <c r="AE479" s="13" t="s">
        <v>119</v>
      </c>
      <c r="AF479" s="12">
        <v>254</v>
      </c>
      <c r="AG479" s="12">
        <v>83</v>
      </c>
      <c r="AH479" s="12">
        <v>203</v>
      </c>
      <c r="AI479" s="12">
        <v>21</v>
      </c>
      <c r="AJ479" s="12">
        <v>16</v>
      </c>
      <c r="AK479" s="12">
        <v>33</v>
      </c>
      <c r="AL479" s="12">
        <v>32</v>
      </c>
      <c r="AM479" s="12">
        <v>30</v>
      </c>
      <c r="AN479" s="135"/>
      <c r="AO479" s="138" t="s">
        <v>277</v>
      </c>
      <c r="AP479" s="138" t="s">
        <v>4581</v>
      </c>
      <c r="AQ479" s="139">
        <v>660</v>
      </c>
    </row>
    <row r="480" spans="1:43">
      <c r="A480" s="162"/>
      <c r="B480" s="13" t="s">
        <v>120</v>
      </c>
      <c r="C480" s="12">
        <v>0</v>
      </c>
      <c r="D480" s="12">
        <v>0</v>
      </c>
      <c r="E480" s="12">
        <v>0</v>
      </c>
      <c r="F480" s="12">
        <v>0</v>
      </c>
      <c r="G480" s="12">
        <v>0</v>
      </c>
      <c r="H480" s="12">
        <v>0</v>
      </c>
      <c r="I480" s="12">
        <v>0</v>
      </c>
      <c r="J480" s="12">
        <v>0</v>
      </c>
      <c r="K480" s="29">
        <v>0</v>
      </c>
      <c r="L480" s="29">
        <v>0</v>
      </c>
      <c r="M480" s="12">
        <v>0</v>
      </c>
      <c r="N480" s="12">
        <v>0</v>
      </c>
      <c r="O480" s="12">
        <v>0</v>
      </c>
      <c r="P480" s="12">
        <v>0</v>
      </c>
      <c r="Q480" s="29">
        <v>0</v>
      </c>
      <c r="R480" s="162"/>
      <c r="S480" s="13" t="s">
        <v>120</v>
      </c>
      <c r="T480" s="29">
        <v>0</v>
      </c>
      <c r="U480" s="12">
        <v>0</v>
      </c>
      <c r="V480" s="12">
        <v>0</v>
      </c>
      <c r="W480" s="12">
        <v>0</v>
      </c>
      <c r="X480" s="29">
        <v>0</v>
      </c>
      <c r="Y480" s="12">
        <v>0</v>
      </c>
      <c r="Z480" s="12">
        <v>0</v>
      </c>
      <c r="AA480" s="29">
        <v>0</v>
      </c>
      <c r="AB480" s="12">
        <v>0</v>
      </c>
      <c r="AC480" s="12">
        <v>0</v>
      </c>
      <c r="AD480" s="162"/>
      <c r="AE480" s="13" t="s">
        <v>120</v>
      </c>
      <c r="AF480" s="12">
        <v>0</v>
      </c>
      <c r="AG480" s="12">
        <v>0</v>
      </c>
      <c r="AH480" s="12">
        <v>0</v>
      </c>
      <c r="AI480" s="12">
        <v>0</v>
      </c>
      <c r="AJ480" s="12">
        <v>0</v>
      </c>
      <c r="AK480" s="12">
        <v>0</v>
      </c>
      <c r="AL480" s="12">
        <v>0</v>
      </c>
      <c r="AM480" s="12">
        <v>0</v>
      </c>
      <c r="AN480" s="135"/>
      <c r="AO480" s="138" t="s">
        <v>277</v>
      </c>
      <c r="AP480" s="138" t="s">
        <v>4582</v>
      </c>
      <c r="AQ480" s="139">
        <v>0</v>
      </c>
    </row>
    <row r="481" spans="1:43">
      <c r="A481" s="162"/>
      <c r="B481" s="34" t="s">
        <v>102</v>
      </c>
      <c r="C481" s="35">
        <v>0</v>
      </c>
      <c r="D481" s="35">
        <v>0</v>
      </c>
      <c r="E481" s="35">
        <v>108</v>
      </c>
      <c r="F481" s="35">
        <v>56</v>
      </c>
      <c r="G481" s="35">
        <v>344</v>
      </c>
      <c r="H481" s="35">
        <v>179</v>
      </c>
      <c r="I481" s="35">
        <v>463</v>
      </c>
      <c r="J481" s="35">
        <v>242</v>
      </c>
      <c r="K481" s="35">
        <v>915</v>
      </c>
      <c r="L481" s="35">
        <v>477</v>
      </c>
      <c r="M481" s="35">
        <v>0</v>
      </c>
      <c r="N481" s="35">
        <v>6</v>
      </c>
      <c r="O481" s="35">
        <v>11</v>
      </c>
      <c r="P481" s="35">
        <v>14</v>
      </c>
      <c r="Q481" s="35">
        <v>31</v>
      </c>
      <c r="R481" s="162"/>
      <c r="S481" s="34" t="s">
        <v>102</v>
      </c>
      <c r="T481" s="35">
        <v>28</v>
      </c>
      <c r="U481" s="35">
        <v>26</v>
      </c>
      <c r="V481" s="35">
        <v>0</v>
      </c>
      <c r="W481" s="35">
        <v>2</v>
      </c>
      <c r="X481" s="35">
        <v>32</v>
      </c>
      <c r="Y481" s="35">
        <v>30</v>
      </c>
      <c r="Z481" s="35">
        <v>16</v>
      </c>
      <c r="AA481" s="35">
        <v>1</v>
      </c>
      <c r="AB481" s="35">
        <v>1</v>
      </c>
      <c r="AC481" s="35">
        <v>18</v>
      </c>
      <c r="AD481" s="162"/>
      <c r="AE481" s="34" t="s">
        <v>102</v>
      </c>
      <c r="AF481" s="35">
        <v>254</v>
      </c>
      <c r="AG481" s="35">
        <v>83</v>
      </c>
      <c r="AH481" s="35">
        <v>203</v>
      </c>
      <c r="AI481" s="35">
        <v>21</v>
      </c>
      <c r="AJ481" s="35">
        <v>16</v>
      </c>
      <c r="AK481" s="35">
        <v>33</v>
      </c>
      <c r="AL481" s="35">
        <v>32</v>
      </c>
      <c r="AM481" s="35">
        <v>30</v>
      </c>
      <c r="AN481" s="135"/>
      <c r="AO481" s="138" t="s">
        <v>277</v>
      </c>
      <c r="AP481" s="138" t="s">
        <v>4583</v>
      </c>
      <c r="AQ481" s="139">
        <v>660</v>
      </c>
    </row>
    <row r="482" spans="1:43">
      <c r="A482" s="162" t="s">
        <v>278</v>
      </c>
      <c r="B482" s="13" t="s">
        <v>119</v>
      </c>
      <c r="C482" s="12">
        <v>0</v>
      </c>
      <c r="D482" s="12">
        <v>0</v>
      </c>
      <c r="E482" s="12">
        <v>162</v>
      </c>
      <c r="F482" s="12">
        <v>86</v>
      </c>
      <c r="G482" s="12">
        <v>373</v>
      </c>
      <c r="H482" s="12">
        <v>179</v>
      </c>
      <c r="I482" s="12">
        <v>444</v>
      </c>
      <c r="J482" s="12">
        <v>215</v>
      </c>
      <c r="K482" s="29">
        <v>979</v>
      </c>
      <c r="L482" s="29">
        <v>480</v>
      </c>
      <c r="M482" s="12">
        <v>0</v>
      </c>
      <c r="N482" s="12">
        <v>5</v>
      </c>
      <c r="O482" s="12">
        <v>11</v>
      </c>
      <c r="P482" s="12">
        <v>12</v>
      </c>
      <c r="Q482" s="29">
        <v>28</v>
      </c>
      <c r="R482" s="162" t="s">
        <v>278</v>
      </c>
      <c r="S482" s="13" t="s">
        <v>119</v>
      </c>
      <c r="T482" s="29">
        <v>24</v>
      </c>
      <c r="U482" s="12">
        <v>22</v>
      </c>
      <c r="V482" s="12">
        <v>0</v>
      </c>
      <c r="W482" s="12">
        <v>0</v>
      </c>
      <c r="X482" s="29">
        <v>28</v>
      </c>
      <c r="Y482" s="12">
        <v>22</v>
      </c>
      <c r="Z482" s="12">
        <v>3</v>
      </c>
      <c r="AA482" s="29">
        <v>1</v>
      </c>
      <c r="AB482" s="12">
        <v>0</v>
      </c>
      <c r="AC482" s="12">
        <v>15</v>
      </c>
      <c r="AD482" s="162" t="s">
        <v>278</v>
      </c>
      <c r="AE482" s="13" t="s">
        <v>119</v>
      </c>
      <c r="AF482" s="12">
        <v>202</v>
      </c>
      <c r="AG482" s="12">
        <v>209</v>
      </c>
      <c r="AH482" s="12">
        <v>273</v>
      </c>
      <c r="AI482" s="12">
        <v>26</v>
      </c>
      <c r="AJ482" s="12">
        <v>11</v>
      </c>
      <c r="AK482" s="12">
        <v>28</v>
      </c>
      <c r="AL482" s="12">
        <v>25</v>
      </c>
      <c r="AM482" s="12">
        <v>22</v>
      </c>
      <c r="AN482" s="135"/>
      <c r="AO482" s="138" t="s">
        <v>278</v>
      </c>
      <c r="AP482" s="138" t="s">
        <v>4584</v>
      </c>
      <c r="AQ482" s="139">
        <v>748</v>
      </c>
    </row>
    <row r="483" spans="1:43">
      <c r="A483" s="162"/>
      <c r="B483" s="13" t="s">
        <v>120</v>
      </c>
      <c r="C483" s="12">
        <v>0</v>
      </c>
      <c r="D483" s="12">
        <v>0</v>
      </c>
      <c r="E483" s="12">
        <v>27</v>
      </c>
      <c r="F483" s="12">
        <v>10</v>
      </c>
      <c r="G483" s="12">
        <v>155</v>
      </c>
      <c r="H483" s="12">
        <v>81</v>
      </c>
      <c r="I483" s="12">
        <v>165</v>
      </c>
      <c r="J483" s="12">
        <v>82</v>
      </c>
      <c r="K483" s="29">
        <v>347</v>
      </c>
      <c r="L483" s="29">
        <v>173</v>
      </c>
      <c r="M483" s="12">
        <v>0</v>
      </c>
      <c r="N483" s="12">
        <v>1</v>
      </c>
      <c r="O483" s="12">
        <v>3</v>
      </c>
      <c r="P483" s="12">
        <v>5</v>
      </c>
      <c r="Q483" s="29">
        <v>9</v>
      </c>
      <c r="R483" s="162"/>
      <c r="S483" s="13" t="s">
        <v>120</v>
      </c>
      <c r="T483" s="29">
        <v>7</v>
      </c>
      <c r="U483" s="12">
        <v>7</v>
      </c>
      <c r="V483" s="12">
        <v>0</v>
      </c>
      <c r="W483" s="12">
        <v>0</v>
      </c>
      <c r="X483" s="29">
        <v>12</v>
      </c>
      <c r="Y483" s="12">
        <v>11</v>
      </c>
      <c r="Z483" s="12">
        <v>3</v>
      </c>
      <c r="AA483" s="29">
        <v>0</v>
      </c>
      <c r="AB483" s="12">
        <v>0</v>
      </c>
      <c r="AC483" s="12">
        <v>4</v>
      </c>
      <c r="AD483" s="162"/>
      <c r="AE483" s="13" t="s">
        <v>120</v>
      </c>
      <c r="AF483" s="12">
        <v>254</v>
      </c>
      <c r="AG483" s="12">
        <v>29</v>
      </c>
      <c r="AH483" s="12">
        <v>115</v>
      </c>
      <c r="AI483" s="12">
        <v>4</v>
      </c>
      <c r="AJ483" s="12">
        <v>7</v>
      </c>
      <c r="AK483" s="12">
        <v>7</v>
      </c>
      <c r="AL483" s="12">
        <v>9</v>
      </c>
      <c r="AM483" s="12">
        <v>7</v>
      </c>
      <c r="AN483" s="135"/>
      <c r="AO483" s="138" t="s">
        <v>278</v>
      </c>
      <c r="AP483" s="138" t="s">
        <v>4585</v>
      </c>
      <c r="AQ483" s="139">
        <v>484</v>
      </c>
    </row>
    <row r="484" spans="1:43">
      <c r="A484" s="162"/>
      <c r="B484" s="34" t="s">
        <v>102</v>
      </c>
      <c r="C484" s="35">
        <v>0</v>
      </c>
      <c r="D484" s="35">
        <v>0</v>
      </c>
      <c r="E484" s="35">
        <v>189</v>
      </c>
      <c r="F484" s="35">
        <v>96</v>
      </c>
      <c r="G484" s="35">
        <v>528</v>
      </c>
      <c r="H484" s="35">
        <v>260</v>
      </c>
      <c r="I484" s="35">
        <v>609</v>
      </c>
      <c r="J484" s="35">
        <v>297</v>
      </c>
      <c r="K484" s="35">
        <v>1326</v>
      </c>
      <c r="L484" s="35">
        <v>653</v>
      </c>
      <c r="M484" s="35">
        <v>0</v>
      </c>
      <c r="N484" s="35">
        <v>6</v>
      </c>
      <c r="O484" s="35">
        <v>14</v>
      </c>
      <c r="P484" s="35">
        <v>17</v>
      </c>
      <c r="Q484" s="35">
        <v>37</v>
      </c>
      <c r="R484" s="162"/>
      <c r="S484" s="34" t="s">
        <v>102</v>
      </c>
      <c r="T484" s="35">
        <v>31</v>
      </c>
      <c r="U484" s="35">
        <v>29</v>
      </c>
      <c r="V484" s="35">
        <v>0</v>
      </c>
      <c r="W484" s="35">
        <v>0</v>
      </c>
      <c r="X484" s="35">
        <v>40</v>
      </c>
      <c r="Y484" s="35">
        <v>33</v>
      </c>
      <c r="Z484" s="35">
        <v>6</v>
      </c>
      <c r="AA484" s="35">
        <v>1</v>
      </c>
      <c r="AB484" s="35">
        <v>0</v>
      </c>
      <c r="AC484" s="35">
        <v>19</v>
      </c>
      <c r="AD484" s="162"/>
      <c r="AE484" s="34" t="s">
        <v>102</v>
      </c>
      <c r="AF484" s="35">
        <v>456</v>
      </c>
      <c r="AG484" s="35">
        <v>238</v>
      </c>
      <c r="AH484" s="35">
        <v>388</v>
      </c>
      <c r="AI484" s="35">
        <v>30</v>
      </c>
      <c r="AJ484" s="35">
        <v>18</v>
      </c>
      <c r="AK484" s="35">
        <v>35</v>
      </c>
      <c r="AL484" s="35">
        <v>34</v>
      </c>
      <c r="AM484" s="35">
        <v>29</v>
      </c>
      <c r="AN484" s="135"/>
      <c r="AO484" s="138" t="s">
        <v>278</v>
      </c>
      <c r="AP484" s="138" t="s">
        <v>4586</v>
      </c>
      <c r="AQ484" s="139">
        <v>1232</v>
      </c>
    </row>
  </sheetData>
  <autoFilter ref="A5:AQ484" xr:uid="{00000000-0009-0000-0000-000008000000}"/>
  <mergeCells count="713">
    <mergeCell ref="A479:A481"/>
    <mergeCell ref="R479:R481"/>
    <mergeCell ref="AD479:AD481"/>
    <mergeCell ref="A482:A484"/>
    <mergeCell ref="R482:R484"/>
    <mergeCell ref="AD482:AD484"/>
    <mergeCell ref="A473:A475"/>
    <mergeCell ref="R473:R475"/>
    <mergeCell ref="AD473:AD475"/>
    <mergeCell ref="A476:A478"/>
    <mergeCell ref="R476:R478"/>
    <mergeCell ref="AD476:AD478"/>
    <mergeCell ref="A467:A469"/>
    <mergeCell ref="R467:R469"/>
    <mergeCell ref="AD467:AD469"/>
    <mergeCell ref="A470:A472"/>
    <mergeCell ref="R470:R472"/>
    <mergeCell ref="AD470:AD472"/>
    <mergeCell ref="X464:Z464"/>
    <mergeCell ref="AA464:AB464"/>
    <mergeCell ref="AC464:AC465"/>
    <mergeCell ref="AD464:AD465"/>
    <mergeCell ref="AE464:AE465"/>
    <mergeCell ref="AF464:AM464"/>
    <mergeCell ref="K464:L464"/>
    <mergeCell ref="M464:Q464"/>
    <mergeCell ref="R464:R465"/>
    <mergeCell ref="S464:S465"/>
    <mergeCell ref="T464:W464"/>
    <mergeCell ref="A464:A465"/>
    <mergeCell ref="B464:B465"/>
    <mergeCell ref="C464:D464"/>
    <mergeCell ref="E464:F464"/>
    <mergeCell ref="G464:H464"/>
    <mergeCell ref="I464:J464"/>
    <mergeCell ref="A462:Q462"/>
    <mergeCell ref="R462:AC462"/>
    <mergeCell ref="AD462:AM462"/>
    <mergeCell ref="A463:Q463"/>
    <mergeCell ref="R463:AC463"/>
    <mergeCell ref="AD463:AM463"/>
    <mergeCell ref="A456:A458"/>
    <mergeCell ref="R456:R458"/>
    <mergeCell ref="AD456:AD458"/>
    <mergeCell ref="A459:A461"/>
    <mergeCell ref="R459:R461"/>
    <mergeCell ref="AD459:AD461"/>
    <mergeCell ref="A450:A452"/>
    <mergeCell ref="R450:R452"/>
    <mergeCell ref="AD450:AD452"/>
    <mergeCell ref="A453:A455"/>
    <mergeCell ref="R453:R455"/>
    <mergeCell ref="AD453:AD455"/>
    <mergeCell ref="A444:A446"/>
    <mergeCell ref="R444:R446"/>
    <mergeCell ref="AD444:AD446"/>
    <mergeCell ref="A447:A449"/>
    <mergeCell ref="R447:R449"/>
    <mergeCell ref="AD447:AD449"/>
    <mergeCell ref="A437:A439"/>
    <mergeCell ref="R437:R439"/>
    <mergeCell ref="AD437:AD439"/>
    <mergeCell ref="A441:A443"/>
    <mergeCell ref="R441:R443"/>
    <mergeCell ref="AD441:AD443"/>
    <mergeCell ref="A431:A433"/>
    <mergeCell ref="R431:R433"/>
    <mergeCell ref="AD431:AD433"/>
    <mergeCell ref="A434:A436"/>
    <mergeCell ref="R434:R436"/>
    <mergeCell ref="AD434:AD436"/>
    <mergeCell ref="A425:A427"/>
    <mergeCell ref="R425:R427"/>
    <mergeCell ref="AD425:AD427"/>
    <mergeCell ref="A428:A430"/>
    <mergeCell ref="R428:R430"/>
    <mergeCell ref="AD428:AD430"/>
    <mergeCell ref="A419:A421"/>
    <mergeCell ref="R419:R421"/>
    <mergeCell ref="AD419:AD421"/>
    <mergeCell ref="A422:A424"/>
    <mergeCell ref="R422:R424"/>
    <mergeCell ref="AD422:AD424"/>
    <mergeCell ref="A416:A417"/>
    <mergeCell ref="B416:B417"/>
    <mergeCell ref="C416:D416"/>
    <mergeCell ref="E416:F416"/>
    <mergeCell ref="G416:H416"/>
    <mergeCell ref="I416:J416"/>
    <mergeCell ref="A414:Q414"/>
    <mergeCell ref="R414:AC414"/>
    <mergeCell ref="AD414:AM414"/>
    <mergeCell ref="A415:Q415"/>
    <mergeCell ref="R415:AC415"/>
    <mergeCell ref="AD415:AM415"/>
    <mergeCell ref="X416:Z416"/>
    <mergeCell ref="AA416:AB416"/>
    <mergeCell ref="AC416:AC417"/>
    <mergeCell ref="AD416:AD417"/>
    <mergeCell ref="AE416:AE417"/>
    <mergeCell ref="AF416:AM416"/>
    <mergeCell ref="K416:L416"/>
    <mergeCell ref="M416:Q416"/>
    <mergeCell ref="R416:R417"/>
    <mergeCell ref="S416:S417"/>
    <mergeCell ref="T416:W416"/>
    <mergeCell ref="A408:A410"/>
    <mergeCell ref="R408:R410"/>
    <mergeCell ref="AD408:AD410"/>
    <mergeCell ref="A411:A413"/>
    <mergeCell ref="R411:R413"/>
    <mergeCell ref="AD411:AD413"/>
    <mergeCell ref="A402:A404"/>
    <mergeCell ref="R402:R404"/>
    <mergeCell ref="AD402:AD404"/>
    <mergeCell ref="A405:A407"/>
    <mergeCell ref="R405:R407"/>
    <mergeCell ref="AD405:AD407"/>
    <mergeCell ref="A395:A397"/>
    <mergeCell ref="R395:R397"/>
    <mergeCell ref="AD395:AD397"/>
    <mergeCell ref="A398:A400"/>
    <mergeCell ref="R398:R400"/>
    <mergeCell ref="AD398:AD400"/>
    <mergeCell ref="A389:A391"/>
    <mergeCell ref="R389:R391"/>
    <mergeCell ref="AD389:AD391"/>
    <mergeCell ref="A392:A394"/>
    <mergeCell ref="R392:R394"/>
    <mergeCell ref="AD392:AD394"/>
    <mergeCell ref="A386:A388"/>
    <mergeCell ref="R386:R388"/>
    <mergeCell ref="AD386:AD388"/>
    <mergeCell ref="K383:L383"/>
    <mergeCell ref="M383:Q383"/>
    <mergeCell ref="R383:R384"/>
    <mergeCell ref="S383:S384"/>
    <mergeCell ref="T383:W383"/>
    <mergeCell ref="X383:Z383"/>
    <mergeCell ref="A382:Q382"/>
    <mergeCell ref="R382:AC382"/>
    <mergeCell ref="AD382:AM382"/>
    <mergeCell ref="A383:A384"/>
    <mergeCell ref="B383:B384"/>
    <mergeCell ref="C383:D383"/>
    <mergeCell ref="E383:F383"/>
    <mergeCell ref="G383:H383"/>
    <mergeCell ref="I383:J383"/>
    <mergeCell ref="AA383:AB383"/>
    <mergeCell ref="AC383:AC384"/>
    <mergeCell ref="AD383:AD384"/>
    <mergeCell ref="AE383:AE384"/>
    <mergeCell ref="AF383:AM383"/>
    <mergeCell ref="A378:A380"/>
    <mergeCell ref="R378:R380"/>
    <mergeCell ref="AD378:AD380"/>
    <mergeCell ref="A381:Q381"/>
    <mergeCell ref="R381:AC381"/>
    <mergeCell ref="AD381:AM381"/>
    <mergeCell ref="A372:A374"/>
    <mergeCell ref="R372:R374"/>
    <mergeCell ref="AD372:AD374"/>
    <mergeCell ref="A375:A377"/>
    <mergeCell ref="R375:R377"/>
    <mergeCell ref="AD375:AD377"/>
    <mergeCell ref="A366:A368"/>
    <mergeCell ref="R366:R368"/>
    <mergeCell ref="AD366:AD368"/>
    <mergeCell ref="A369:A371"/>
    <mergeCell ref="R369:R371"/>
    <mergeCell ref="AD369:AD371"/>
    <mergeCell ref="A359:A361"/>
    <mergeCell ref="R359:R361"/>
    <mergeCell ref="AD359:AD361"/>
    <mergeCell ref="A362:A364"/>
    <mergeCell ref="R362:R364"/>
    <mergeCell ref="AD362:AD364"/>
    <mergeCell ref="A352:A354"/>
    <mergeCell ref="R352:R354"/>
    <mergeCell ref="AD352:AD354"/>
    <mergeCell ref="A356:A358"/>
    <mergeCell ref="R356:R358"/>
    <mergeCell ref="AD356:AD358"/>
    <mergeCell ref="A346:A348"/>
    <mergeCell ref="R346:R348"/>
    <mergeCell ref="AD346:AD348"/>
    <mergeCell ref="A349:A351"/>
    <mergeCell ref="R349:R351"/>
    <mergeCell ref="AD349:AD351"/>
    <mergeCell ref="A343:A344"/>
    <mergeCell ref="B343:B344"/>
    <mergeCell ref="C343:D343"/>
    <mergeCell ref="E343:F343"/>
    <mergeCell ref="G343:H343"/>
    <mergeCell ref="I343:J343"/>
    <mergeCell ref="A341:Q341"/>
    <mergeCell ref="R341:AC341"/>
    <mergeCell ref="AD341:AM341"/>
    <mergeCell ref="A342:Q342"/>
    <mergeCell ref="R342:AC342"/>
    <mergeCell ref="AD342:AM342"/>
    <mergeCell ref="X343:Z343"/>
    <mergeCell ref="AA343:AB343"/>
    <mergeCell ref="AC343:AC344"/>
    <mergeCell ref="AD343:AD344"/>
    <mergeCell ref="AE343:AE344"/>
    <mergeCell ref="AF343:AM343"/>
    <mergeCell ref="K343:L343"/>
    <mergeCell ref="M343:Q343"/>
    <mergeCell ref="R343:R344"/>
    <mergeCell ref="S343:S344"/>
    <mergeCell ref="T343:W343"/>
    <mergeCell ref="A335:A337"/>
    <mergeCell ref="R335:R337"/>
    <mergeCell ref="AD335:AD337"/>
    <mergeCell ref="A338:A340"/>
    <mergeCell ref="R338:R340"/>
    <mergeCell ref="AD338:AD340"/>
    <mergeCell ref="A329:A331"/>
    <mergeCell ref="R329:R331"/>
    <mergeCell ref="AD329:AD331"/>
    <mergeCell ref="A332:A334"/>
    <mergeCell ref="R332:R334"/>
    <mergeCell ref="AD332:AD334"/>
    <mergeCell ref="A323:A325"/>
    <mergeCell ref="R323:R325"/>
    <mergeCell ref="AD323:AD325"/>
    <mergeCell ref="A326:A328"/>
    <mergeCell ref="R326:R328"/>
    <mergeCell ref="AD326:AD328"/>
    <mergeCell ref="A316:A318"/>
    <mergeCell ref="R316:R318"/>
    <mergeCell ref="AD316:AD318"/>
    <mergeCell ref="A320:A322"/>
    <mergeCell ref="R320:R322"/>
    <mergeCell ref="AD320:AD322"/>
    <mergeCell ref="A310:A312"/>
    <mergeCell ref="R310:R312"/>
    <mergeCell ref="AD310:AD312"/>
    <mergeCell ref="A313:A315"/>
    <mergeCell ref="R313:R315"/>
    <mergeCell ref="AD313:AD315"/>
    <mergeCell ref="A304:A306"/>
    <mergeCell ref="R304:R306"/>
    <mergeCell ref="AD304:AD306"/>
    <mergeCell ref="A307:A309"/>
    <mergeCell ref="R307:R309"/>
    <mergeCell ref="AD307:AD309"/>
    <mergeCell ref="A301:A302"/>
    <mergeCell ref="B301:B302"/>
    <mergeCell ref="C301:D301"/>
    <mergeCell ref="E301:F301"/>
    <mergeCell ref="G301:H301"/>
    <mergeCell ref="I301:J301"/>
    <mergeCell ref="A299:Q299"/>
    <mergeCell ref="R299:AC299"/>
    <mergeCell ref="AD299:AM299"/>
    <mergeCell ref="A300:Q300"/>
    <mergeCell ref="R300:AC300"/>
    <mergeCell ref="AD300:AM300"/>
    <mergeCell ref="X301:Z301"/>
    <mergeCell ref="AA301:AB301"/>
    <mergeCell ref="AC301:AC302"/>
    <mergeCell ref="AD301:AD302"/>
    <mergeCell ref="AE301:AE302"/>
    <mergeCell ref="AF301:AM301"/>
    <mergeCell ref="K301:L301"/>
    <mergeCell ref="M301:Q301"/>
    <mergeCell ref="R301:R302"/>
    <mergeCell ref="S301:S302"/>
    <mergeCell ref="T301:W301"/>
    <mergeCell ref="A293:A295"/>
    <mergeCell ref="R293:R295"/>
    <mergeCell ref="AD293:AD295"/>
    <mergeCell ref="A296:A298"/>
    <mergeCell ref="R296:R298"/>
    <mergeCell ref="AD296:AD298"/>
    <mergeCell ref="A286:A288"/>
    <mergeCell ref="R286:R288"/>
    <mergeCell ref="AD286:AD288"/>
    <mergeCell ref="A289:A291"/>
    <mergeCell ref="R289:R291"/>
    <mergeCell ref="AD289:AD291"/>
    <mergeCell ref="A280:A282"/>
    <mergeCell ref="R280:R282"/>
    <mergeCell ref="AD280:AD282"/>
    <mergeCell ref="A283:A285"/>
    <mergeCell ref="R283:R285"/>
    <mergeCell ref="AD283:AD285"/>
    <mergeCell ref="A274:A276"/>
    <mergeCell ref="R274:R276"/>
    <mergeCell ref="AD274:AD276"/>
    <mergeCell ref="A277:A279"/>
    <mergeCell ref="R277:R279"/>
    <mergeCell ref="AD277:AD279"/>
    <mergeCell ref="A267:A269"/>
    <mergeCell ref="R267:R269"/>
    <mergeCell ref="AD267:AD269"/>
    <mergeCell ref="A270:A272"/>
    <mergeCell ref="R270:R272"/>
    <mergeCell ref="AD270:AD272"/>
    <mergeCell ref="AA261:AB261"/>
    <mergeCell ref="AC261:AC262"/>
    <mergeCell ref="AD261:AD262"/>
    <mergeCell ref="A264:A266"/>
    <mergeCell ref="R264:R266"/>
    <mergeCell ref="AD264:AD266"/>
    <mergeCell ref="K261:L261"/>
    <mergeCell ref="M261:Q261"/>
    <mergeCell ref="R261:R262"/>
    <mergeCell ref="S261:S262"/>
    <mergeCell ref="T261:W261"/>
    <mergeCell ref="X261:Z261"/>
    <mergeCell ref="A260:Q260"/>
    <mergeCell ref="R260:AC260"/>
    <mergeCell ref="AD260:AM260"/>
    <mergeCell ref="A261:A262"/>
    <mergeCell ref="B261:B262"/>
    <mergeCell ref="C261:D261"/>
    <mergeCell ref="E261:F261"/>
    <mergeCell ref="G261:H261"/>
    <mergeCell ref="I261:J261"/>
    <mergeCell ref="AE261:AE262"/>
    <mergeCell ref="AF261:AM261"/>
    <mergeCell ref="A256:A258"/>
    <mergeCell ref="R256:R258"/>
    <mergeCell ref="AD256:AD258"/>
    <mergeCell ref="A259:Q259"/>
    <mergeCell ref="R259:AC259"/>
    <mergeCell ref="AD259:AM259"/>
    <mergeCell ref="A250:A252"/>
    <mergeCell ref="R250:R252"/>
    <mergeCell ref="AD250:AD252"/>
    <mergeCell ref="A253:A255"/>
    <mergeCell ref="R253:R255"/>
    <mergeCell ref="AD253:AD255"/>
    <mergeCell ref="A244:A246"/>
    <mergeCell ref="R244:R246"/>
    <mergeCell ref="AD244:AD246"/>
    <mergeCell ref="A247:A249"/>
    <mergeCell ref="R247:R249"/>
    <mergeCell ref="AD247:AD249"/>
    <mergeCell ref="A238:A240"/>
    <mergeCell ref="R238:R240"/>
    <mergeCell ref="AD238:AD240"/>
    <mergeCell ref="A241:A243"/>
    <mergeCell ref="R241:R243"/>
    <mergeCell ref="AD241:AD243"/>
    <mergeCell ref="A231:A233"/>
    <mergeCell ref="R231:R233"/>
    <mergeCell ref="AD231:AD233"/>
    <mergeCell ref="A234:A236"/>
    <mergeCell ref="R234:R236"/>
    <mergeCell ref="AD234:AD236"/>
    <mergeCell ref="A225:A227"/>
    <mergeCell ref="R225:R227"/>
    <mergeCell ref="AD225:AD227"/>
    <mergeCell ref="A228:A230"/>
    <mergeCell ref="R228:R230"/>
    <mergeCell ref="AD228:AD230"/>
    <mergeCell ref="A222:A224"/>
    <mergeCell ref="R222:R224"/>
    <mergeCell ref="AD222:AD224"/>
    <mergeCell ref="K219:L219"/>
    <mergeCell ref="M219:Q219"/>
    <mergeCell ref="R219:R220"/>
    <mergeCell ref="S219:S220"/>
    <mergeCell ref="T219:W219"/>
    <mergeCell ref="X219:Z219"/>
    <mergeCell ref="A218:Q218"/>
    <mergeCell ref="R218:AC218"/>
    <mergeCell ref="AD218:AM218"/>
    <mergeCell ref="A219:A220"/>
    <mergeCell ref="B219:B220"/>
    <mergeCell ref="C219:D219"/>
    <mergeCell ref="E219:F219"/>
    <mergeCell ref="G219:H219"/>
    <mergeCell ref="I219:J219"/>
    <mergeCell ref="AA219:AB219"/>
    <mergeCell ref="AC219:AC220"/>
    <mergeCell ref="AD219:AD220"/>
    <mergeCell ref="AE219:AE220"/>
    <mergeCell ref="AF219:AM219"/>
    <mergeCell ref="A214:A216"/>
    <mergeCell ref="R214:R216"/>
    <mergeCell ref="AD214:AD216"/>
    <mergeCell ref="A217:Q217"/>
    <mergeCell ref="R217:AC217"/>
    <mergeCell ref="AD217:AM217"/>
    <mergeCell ref="A208:A210"/>
    <mergeCell ref="R208:R210"/>
    <mergeCell ref="AD208:AD210"/>
    <mergeCell ref="A211:A213"/>
    <mergeCell ref="R211:R213"/>
    <mergeCell ref="AD211:AD213"/>
    <mergeCell ref="A202:A204"/>
    <mergeCell ref="R202:R204"/>
    <mergeCell ref="AD202:AD204"/>
    <mergeCell ref="A205:A207"/>
    <mergeCell ref="R205:R207"/>
    <mergeCell ref="AD205:AD207"/>
    <mergeCell ref="A196:A198"/>
    <mergeCell ref="R196:R198"/>
    <mergeCell ref="AD196:AD198"/>
    <mergeCell ref="A199:A201"/>
    <mergeCell ref="R199:R201"/>
    <mergeCell ref="AD199:AD201"/>
    <mergeCell ref="A190:A192"/>
    <mergeCell ref="R190:R192"/>
    <mergeCell ref="AD190:AD192"/>
    <mergeCell ref="A193:A195"/>
    <mergeCell ref="R193:R195"/>
    <mergeCell ref="AD193:AD195"/>
    <mergeCell ref="X187:Z187"/>
    <mergeCell ref="AA187:AB187"/>
    <mergeCell ref="AC187:AC188"/>
    <mergeCell ref="AD187:AD188"/>
    <mergeCell ref="AE187:AE188"/>
    <mergeCell ref="AF187:AM187"/>
    <mergeCell ref="K187:L187"/>
    <mergeCell ref="M187:Q187"/>
    <mergeCell ref="R187:R188"/>
    <mergeCell ref="S187:S188"/>
    <mergeCell ref="T187:W187"/>
    <mergeCell ref="A187:A188"/>
    <mergeCell ref="B187:B188"/>
    <mergeCell ref="C187:D187"/>
    <mergeCell ref="E187:F187"/>
    <mergeCell ref="G187:H187"/>
    <mergeCell ref="I187:J187"/>
    <mergeCell ref="A185:Q185"/>
    <mergeCell ref="R185:AC185"/>
    <mergeCell ref="AD185:AM185"/>
    <mergeCell ref="A186:Q186"/>
    <mergeCell ref="R186:AC186"/>
    <mergeCell ref="AD186:AM186"/>
    <mergeCell ref="A179:A181"/>
    <mergeCell ref="R179:R181"/>
    <mergeCell ref="AD179:AD181"/>
    <mergeCell ref="A182:A184"/>
    <mergeCell ref="R182:R184"/>
    <mergeCell ref="AD182:AD184"/>
    <mergeCell ref="A172:A174"/>
    <mergeCell ref="R172:R174"/>
    <mergeCell ref="AD172:AD174"/>
    <mergeCell ref="A176:A178"/>
    <mergeCell ref="R176:R178"/>
    <mergeCell ref="AD176:AD178"/>
    <mergeCell ref="A166:A168"/>
    <mergeCell ref="R166:R168"/>
    <mergeCell ref="AD166:AD168"/>
    <mergeCell ref="A169:A171"/>
    <mergeCell ref="R169:R171"/>
    <mergeCell ref="AD169:AD171"/>
    <mergeCell ref="A163:A165"/>
    <mergeCell ref="R163:R165"/>
    <mergeCell ref="AD163:AD165"/>
    <mergeCell ref="K160:L160"/>
    <mergeCell ref="M160:Q160"/>
    <mergeCell ref="R160:R161"/>
    <mergeCell ref="S160:S161"/>
    <mergeCell ref="T160:W160"/>
    <mergeCell ref="X160:Z160"/>
    <mergeCell ref="A159:Q159"/>
    <mergeCell ref="R159:AC159"/>
    <mergeCell ref="AD159:AM159"/>
    <mergeCell ref="A160:A161"/>
    <mergeCell ref="B160:B161"/>
    <mergeCell ref="C160:D160"/>
    <mergeCell ref="E160:F160"/>
    <mergeCell ref="G160:H160"/>
    <mergeCell ref="I160:J160"/>
    <mergeCell ref="AA160:AB160"/>
    <mergeCell ref="AC160:AC161"/>
    <mergeCell ref="AD160:AD161"/>
    <mergeCell ref="AE160:AE161"/>
    <mergeCell ref="AF160:AM160"/>
    <mergeCell ref="A155:A157"/>
    <mergeCell ref="R155:R157"/>
    <mergeCell ref="AD155:AD157"/>
    <mergeCell ref="A158:Q158"/>
    <mergeCell ref="R158:AC158"/>
    <mergeCell ref="AD158:AM158"/>
    <mergeCell ref="A149:A151"/>
    <mergeCell ref="R149:R151"/>
    <mergeCell ref="AD149:AD151"/>
    <mergeCell ref="A152:A154"/>
    <mergeCell ref="R152:R154"/>
    <mergeCell ref="AD152:AD154"/>
    <mergeCell ref="A143:A145"/>
    <mergeCell ref="R143:R145"/>
    <mergeCell ref="AD143:AD145"/>
    <mergeCell ref="A146:A148"/>
    <mergeCell ref="R146:R148"/>
    <mergeCell ref="AD146:AD148"/>
    <mergeCell ref="A136:A138"/>
    <mergeCell ref="R136:R138"/>
    <mergeCell ref="AD136:AD138"/>
    <mergeCell ref="A140:A142"/>
    <mergeCell ref="R140:R142"/>
    <mergeCell ref="AD140:AD142"/>
    <mergeCell ref="A130:A132"/>
    <mergeCell ref="R130:R132"/>
    <mergeCell ref="AD130:AD132"/>
    <mergeCell ref="A133:A135"/>
    <mergeCell ref="R133:R135"/>
    <mergeCell ref="AD133:AD135"/>
    <mergeCell ref="A124:A126"/>
    <mergeCell ref="R124:R126"/>
    <mergeCell ref="AD124:AD126"/>
    <mergeCell ref="A127:A129"/>
    <mergeCell ref="R127:R129"/>
    <mergeCell ref="AD127:AD129"/>
    <mergeCell ref="A118:A120"/>
    <mergeCell ref="R118:R120"/>
    <mergeCell ref="AD118:AD120"/>
    <mergeCell ref="A121:A123"/>
    <mergeCell ref="R121:R123"/>
    <mergeCell ref="AD121:AD123"/>
    <mergeCell ref="AA112:AB112"/>
    <mergeCell ref="AC112:AC113"/>
    <mergeCell ref="AD112:AD113"/>
    <mergeCell ref="A115:A117"/>
    <mergeCell ref="R115:R117"/>
    <mergeCell ref="AD115:AD117"/>
    <mergeCell ref="K112:L112"/>
    <mergeCell ref="M112:Q112"/>
    <mergeCell ref="R112:R113"/>
    <mergeCell ref="S112:S113"/>
    <mergeCell ref="T112:W112"/>
    <mergeCell ref="X112:Z112"/>
    <mergeCell ref="A111:Q111"/>
    <mergeCell ref="R111:AC111"/>
    <mergeCell ref="AD111:AM111"/>
    <mergeCell ref="A112:A113"/>
    <mergeCell ref="B112:B113"/>
    <mergeCell ref="C112:D112"/>
    <mergeCell ref="E112:F112"/>
    <mergeCell ref="G112:H112"/>
    <mergeCell ref="I112:J112"/>
    <mergeCell ref="AE112:AE113"/>
    <mergeCell ref="AF112:AM112"/>
    <mergeCell ref="A107:A109"/>
    <mergeCell ref="R107:R109"/>
    <mergeCell ref="AD107:AD109"/>
    <mergeCell ref="A110:Q110"/>
    <mergeCell ref="R110:AC110"/>
    <mergeCell ref="AD110:AM110"/>
    <mergeCell ref="A101:A103"/>
    <mergeCell ref="R101:R103"/>
    <mergeCell ref="AD101:AD103"/>
    <mergeCell ref="A104:A106"/>
    <mergeCell ref="R104:R106"/>
    <mergeCell ref="AD104:AD106"/>
    <mergeCell ref="A94:A96"/>
    <mergeCell ref="R94:R96"/>
    <mergeCell ref="AD94:AD96"/>
    <mergeCell ref="A98:A100"/>
    <mergeCell ref="R98:R100"/>
    <mergeCell ref="AD98:AD100"/>
    <mergeCell ref="A88:A90"/>
    <mergeCell ref="R88:R90"/>
    <mergeCell ref="AD88:AD90"/>
    <mergeCell ref="A91:A93"/>
    <mergeCell ref="R91:R93"/>
    <mergeCell ref="AD91:AD93"/>
    <mergeCell ref="A82:A84"/>
    <mergeCell ref="R82:R84"/>
    <mergeCell ref="AD82:AD84"/>
    <mergeCell ref="A85:A87"/>
    <mergeCell ref="R85:R87"/>
    <mergeCell ref="AD85:AD87"/>
    <mergeCell ref="X79:Z79"/>
    <mergeCell ref="AA79:AB79"/>
    <mergeCell ref="AC79:AC80"/>
    <mergeCell ref="AD79:AD80"/>
    <mergeCell ref="AE79:AE80"/>
    <mergeCell ref="AF79:AM79"/>
    <mergeCell ref="K79:L79"/>
    <mergeCell ref="M79:Q79"/>
    <mergeCell ref="R79:R80"/>
    <mergeCell ref="S79:S80"/>
    <mergeCell ref="T79:W79"/>
    <mergeCell ref="A79:A80"/>
    <mergeCell ref="B79:B80"/>
    <mergeCell ref="C79:D79"/>
    <mergeCell ref="E79:F79"/>
    <mergeCell ref="G79:H79"/>
    <mergeCell ref="I79:J79"/>
    <mergeCell ref="A77:Q77"/>
    <mergeCell ref="R77:AC77"/>
    <mergeCell ref="AD77:AM77"/>
    <mergeCell ref="A78:Q78"/>
    <mergeCell ref="R78:AC78"/>
    <mergeCell ref="AD78:AM78"/>
    <mergeCell ref="A73:A75"/>
    <mergeCell ref="R73:R75"/>
    <mergeCell ref="AD73:AD75"/>
    <mergeCell ref="A76:B76"/>
    <mergeCell ref="R76:S76"/>
    <mergeCell ref="AD76:AE76"/>
    <mergeCell ref="A67:A69"/>
    <mergeCell ref="R67:R69"/>
    <mergeCell ref="AD67:AD69"/>
    <mergeCell ref="A70:A72"/>
    <mergeCell ref="R70:R72"/>
    <mergeCell ref="AD70:AD72"/>
    <mergeCell ref="A61:A63"/>
    <mergeCell ref="R61:R63"/>
    <mergeCell ref="AD61:AD63"/>
    <mergeCell ref="A64:A66"/>
    <mergeCell ref="R64:R66"/>
    <mergeCell ref="AD64:AD66"/>
    <mergeCell ref="A55:A57"/>
    <mergeCell ref="R55:R57"/>
    <mergeCell ref="AD55:AD57"/>
    <mergeCell ref="A58:A60"/>
    <mergeCell ref="R58:R60"/>
    <mergeCell ref="AD58:AD60"/>
    <mergeCell ref="A49:A51"/>
    <mergeCell ref="R49:R51"/>
    <mergeCell ref="AD49:AD51"/>
    <mergeCell ref="A52:A54"/>
    <mergeCell ref="R52:R54"/>
    <mergeCell ref="AD52:AD54"/>
    <mergeCell ref="A43:A45"/>
    <mergeCell ref="R43:R45"/>
    <mergeCell ref="AD43:AD45"/>
    <mergeCell ref="A46:A48"/>
    <mergeCell ref="R46:R48"/>
    <mergeCell ref="AD46:AD48"/>
    <mergeCell ref="X41:Z41"/>
    <mergeCell ref="AA41:AB41"/>
    <mergeCell ref="AC41:AC42"/>
    <mergeCell ref="AD41:AD42"/>
    <mergeCell ref="AE41:AE42"/>
    <mergeCell ref="AF41:AM41"/>
    <mergeCell ref="K41:L41"/>
    <mergeCell ref="M41:Q41"/>
    <mergeCell ref="R41:R42"/>
    <mergeCell ref="S41:S42"/>
    <mergeCell ref="T41:W41"/>
    <mergeCell ref="A41:A42"/>
    <mergeCell ref="B41:B42"/>
    <mergeCell ref="C41:D41"/>
    <mergeCell ref="E41:F41"/>
    <mergeCell ref="G41:H41"/>
    <mergeCell ref="I41:J41"/>
    <mergeCell ref="A39:Q39"/>
    <mergeCell ref="R39:AC39"/>
    <mergeCell ref="AD39:AM39"/>
    <mergeCell ref="A40:Q40"/>
    <mergeCell ref="R40:AC40"/>
    <mergeCell ref="AD40:AM40"/>
    <mergeCell ref="A33:A35"/>
    <mergeCell ref="R33:R35"/>
    <mergeCell ref="AD33:AD35"/>
    <mergeCell ref="A36:A38"/>
    <mergeCell ref="R36:R38"/>
    <mergeCell ref="AD36:AD38"/>
    <mergeCell ref="A27:A29"/>
    <mergeCell ref="R27:R29"/>
    <mergeCell ref="AD27:AD29"/>
    <mergeCell ref="A30:A32"/>
    <mergeCell ref="R30:R32"/>
    <mergeCell ref="AD30:AD32"/>
    <mergeCell ref="A21:A23"/>
    <mergeCell ref="R21:R23"/>
    <mergeCell ref="AD21:AD23"/>
    <mergeCell ref="A24:A26"/>
    <mergeCell ref="R24:R26"/>
    <mergeCell ref="AD24:AD26"/>
    <mergeCell ref="A15:A17"/>
    <mergeCell ref="R15:R17"/>
    <mergeCell ref="AD15:AD17"/>
    <mergeCell ref="A18:A20"/>
    <mergeCell ref="R18:R20"/>
    <mergeCell ref="AD18:AD20"/>
    <mergeCell ref="A9:A11"/>
    <mergeCell ref="R9:R11"/>
    <mergeCell ref="AD9:AD11"/>
    <mergeCell ref="A12:A14"/>
    <mergeCell ref="R12:R14"/>
    <mergeCell ref="AD12:AD14"/>
    <mergeCell ref="AD4:AD5"/>
    <mergeCell ref="AE4:AE5"/>
    <mergeCell ref="AF4:AM4"/>
    <mergeCell ref="A6:A8"/>
    <mergeCell ref="R6:R8"/>
    <mergeCell ref="AD6:AD8"/>
    <mergeCell ref="K4:L4"/>
    <mergeCell ref="M4:Q4"/>
    <mergeCell ref="R4:R5"/>
    <mergeCell ref="S4:S5"/>
    <mergeCell ref="T4:W4"/>
    <mergeCell ref="X4:Z4"/>
    <mergeCell ref="A4:A5"/>
    <mergeCell ref="B4:B5"/>
    <mergeCell ref="C4:D4"/>
    <mergeCell ref="E4:F4"/>
    <mergeCell ref="G4:H4"/>
    <mergeCell ref="I4:J4"/>
    <mergeCell ref="AA4:AB4"/>
    <mergeCell ref="AC4:AC5"/>
    <mergeCell ref="A1:Q1"/>
    <mergeCell ref="R1:AC1"/>
    <mergeCell ref="AD1:AM1"/>
    <mergeCell ref="A2:Q2"/>
    <mergeCell ref="R2:AC2"/>
    <mergeCell ref="AD2:AM2"/>
    <mergeCell ref="A3:Q3"/>
    <mergeCell ref="R3:AC3"/>
    <mergeCell ref="AD3:AM3"/>
  </mergeCells>
  <printOptions horizontalCentered="1"/>
  <pageMargins left="0.23622047244094491" right="0.23622047244094491" top="0.35433070866141736" bottom="0.35433070866141736" header="0.11811023622047245" footer="0.11811023622047245"/>
  <pageSetup paperSize="9" scale="74" orientation="landscape" horizontalDpi="300" verticalDpi="300" r:id="rId1"/>
  <rowBreaks count="12" manualBreakCount="12">
    <brk id="38" max="42" man="1"/>
    <brk id="76" max="42" man="1"/>
    <brk id="109" max="42" man="1"/>
    <brk id="157" max="42" man="1"/>
    <brk id="184" max="42" man="1"/>
    <brk id="216" max="42" man="1"/>
    <brk id="258" max="42" man="1"/>
    <brk id="298" max="42" man="1"/>
    <brk id="340" max="42" man="1"/>
    <brk id="380" max="42" man="1"/>
    <brk id="413" max="42" man="1"/>
    <brk id="461" max="42" man="1"/>
  </rowBreaks>
  <colBreaks count="2" manualBreakCount="2">
    <brk id="17" max="1048575" man="1"/>
    <brk id="29" max="4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CP492"/>
  <sheetViews>
    <sheetView view="pageBreakPreview" zoomScale="90" zoomScaleNormal="90" zoomScaleSheetLayoutView="90" workbookViewId="0">
      <selection activeCell="G5" sqref="G5"/>
    </sheetView>
  </sheetViews>
  <sheetFormatPr baseColWidth="10" defaultColWidth="11.5703125" defaultRowHeight="15"/>
  <cols>
    <col min="1" max="1" width="14.5703125" customWidth="1"/>
    <col min="2" max="2" width="8.85546875" customWidth="1"/>
    <col min="16" max="16" width="8.85546875" customWidth="1"/>
    <col min="30" max="30" width="8.85546875" customWidth="1"/>
    <col min="31" max="40" width="12.42578125" customWidth="1"/>
    <col min="41" max="41" width="13.28515625" customWidth="1"/>
    <col min="43" max="43" width="8.85546875" customWidth="1"/>
    <col min="44" max="52" width="15.7109375" customWidth="1"/>
    <col min="54" max="54" width="8.85546875" customWidth="1"/>
    <col min="67" max="68" width="17.28515625" customWidth="1"/>
    <col min="69" max="69" width="17.7109375" style="104" customWidth="1"/>
    <col min="70" max="71" width="17.7109375" customWidth="1"/>
    <col min="72" max="72" width="17.7109375" style="104" customWidth="1"/>
    <col min="73" max="75" width="17.7109375" customWidth="1"/>
    <col min="77" max="77" width="8.85546875" customWidth="1"/>
    <col min="78" max="89" width="11.7109375" customWidth="1"/>
    <col min="90" max="90" width="2.28515625" bestFit="1" customWidth="1"/>
    <col min="91" max="91" width="11.5703125" style="114"/>
    <col min="92" max="93" width="11.5703125" style="112"/>
    <col min="94" max="94" width="5.7109375" style="112" bestFit="1" customWidth="1"/>
  </cols>
  <sheetData>
    <row r="1" spans="1:94" ht="21">
      <c r="A1" s="196" t="s">
        <v>449</v>
      </c>
      <c r="B1" s="196"/>
      <c r="C1" s="196"/>
      <c r="D1" s="196"/>
      <c r="E1" s="196"/>
      <c r="F1" s="196"/>
      <c r="G1" s="196"/>
      <c r="H1" s="196"/>
      <c r="I1" s="196"/>
      <c r="J1" s="196"/>
      <c r="K1" s="196"/>
      <c r="L1" s="196"/>
      <c r="M1" s="196"/>
      <c r="N1" s="196"/>
      <c r="O1" s="196" t="s">
        <v>450</v>
      </c>
      <c r="P1" s="196"/>
      <c r="Q1" s="196"/>
      <c r="R1" s="196"/>
      <c r="S1" s="196"/>
      <c r="T1" s="196"/>
      <c r="U1" s="196"/>
      <c r="V1" s="196"/>
      <c r="W1" s="196"/>
      <c r="X1" s="196"/>
      <c r="Y1" s="196"/>
      <c r="Z1" s="196"/>
      <c r="AA1" s="196"/>
      <c r="AB1" s="196"/>
      <c r="AC1" s="196" t="s">
        <v>451</v>
      </c>
      <c r="AD1" s="196"/>
      <c r="AE1" s="196"/>
      <c r="AF1" s="196"/>
      <c r="AG1" s="196"/>
      <c r="AH1" s="196"/>
      <c r="AI1" s="196"/>
      <c r="AJ1" s="196"/>
      <c r="AK1" s="196"/>
      <c r="AL1" s="196"/>
      <c r="AM1" s="196"/>
      <c r="AN1" s="196"/>
      <c r="AO1" s="196"/>
      <c r="AP1" s="193" t="s">
        <v>452</v>
      </c>
      <c r="AQ1" s="193"/>
      <c r="AR1" s="193"/>
      <c r="AS1" s="193"/>
      <c r="AT1" s="193"/>
      <c r="AU1" s="193"/>
      <c r="AV1" s="193"/>
      <c r="AW1" s="193"/>
      <c r="AX1" s="193"/>
      <c r="AY1" s="193"/>
      <c r="AZ1" s="193"/>
      <c r="BA1" s="193" t="s">
        <v>4597</v>
      </c>
      <c r="BB1" s="193"/>
      <c r="BC1" s="193"/>
      <c r="BD1" s="193"/>
      <c r="BE1" s="193"/>
      <c r="BF1" s="193"/>
      <c r="BG1" s="193"/>
      <c r="BH1" s="193"/>
      <c r="BI1" s="193"/>
      <c r="BJ1" s="193"/>
      <c r="BK1" s="193"/>
      <c r="BL1" s="193"/>
      <c r="BM1" s="193"/>
      <c r="BN1" s="193"/>
      <c r="BO1" s="197" t="s">
        <v>453</v>
      </c>
      <c r="BP1" s="197"/>
      <c r="BQ1" s="197"/>
      <c r="BR1" s="197"/>
      <c r="BS1" s="197"/>
      <c r="BT1" s="197"/>
      <c r="BU1" s="197"/>
      <c r="BV1" s="197"/>
      <c r="BW1" s="197"/>
      <c r="BX1" s="193" t="s">
        <v>295</v>
      </c>
      <c r="BY1" s="193"/>
      <c r="BZ1" s="193"/>
      <c r="CA1" s="193"/>
      <c r="CB1" s="193"/>
      <c r="CC1" s="193"/>
      <c r="CD1" s="193"/>
      <c r="CE1" s="193"/>
      <c r="CF1" s="193"/>
      <c r="CG1" s="193"/>
      <c r="CH1" s="193"/>
      <c r="CI1" s="193"/>
      <c r="CJ1" s="193"/>
      <c r="CK1" s="193"/>
      <c r="CL1" s="135"/>
      <c r="CM1" s="138"/>
      <c r="CN1" s="137"/>
      <c r="CO1" s="137"/>
      <c r="CP1" s="137"/>
    </row>
    <row r="2" spans="1:94">
      <c r="A2" s="194" t="s">
        <v>454</v>
      </c>
      <c r="B2" s="194"/>
      <c r="C2" s="194"/>
      <c r="D2" s="194"/>
      <c r="E2" s="194"/>
      <c r="F2" s="194"/>
      <c r="G2" s="194"/>
      <c r="H2" s="194"/>
      <c r="I2" s="194"/>
      <c r="J2" s="194"/>
      <c r="K2" s="194"/>
      <c r="L2" s="194"/>
      <c r="M2" s="194"/>
      <c r="N2" s="194"/>
      <c r="O2" s="194" t="s">
        <v>455</v>
      </c>
      <c r="P2" s="194"/>
      <c r="Q2" s="194"/>
      <c r="R2" s="194"/>
      <c r="S2" s="194"/>
      <c r="T2" s="194"/>
      <c r="U2" s="194"/>
      <c r="V2" s="194"/>
      <c r="W2" s="194"/>
      <c r="X2" s="194"/>
      <c r="Y2" s="194"/>
      <c r="Z2" s="194"/>
      <c r="AA2" s="194"/>
      <c r="AB2" s="194"/>
      <c r="AC2" s="194" t="s">
        <v>456</v>
      </c>
      <c r="AD2" s="194"/>
      <c r="AE2" s="194"/>
      <c r="AF2" s="194"/>
      <c r="AG2" s="194"/>
      <c r="AH2" s="194"/>
      <c r="AI2" s="194"/>
      <c r="AJ2" s="194"/>
      <c r="AK2" s="194"/>
      <c r="AL2" s="194"/>
      <c r="AM2" s="194"/>
      <c r="AN2" s="194"/>
      <c r="AO2" s="194"/>
      <c r="AP2" s="195" t="s">
        <v>457</v>
      </c>
      <c r="AQ2" s="195"/>
      <c r="AR2" s="195"/>
      <c r="AS2" s="195"/>
      <c r="AT2" s="195"/>
      <c r="AU2" s="195"/>
      <c r="AV2" s="195"/>
      <c r="AW2" s="195"/>
      <c r="AX2" s="195"/>
      <c r="AY2" s="195"/>
      <c r="AZ2" s="195"/>
      <c r="BA2" s="195" t="s">
        <v>4600</v>
      </c>
      <c r="BB2" s="195"/>
      <c r="BC2" s="195"/>
      <c r="BD2" s="195"/>
      <c r="BE2" s="195"/>
      <c r="BF2" s="195"/>
      <c r="BG2" s="195"/>
      <c r="BH2" s="195"/>
      <c r="BI2" s="195"/>
      <c r="BJ2" s="195"/>
      <c r="BK2" s="195"/>
      <c r="BL2" s="195"/>
      <c r="BM2" s="195"/>
      <c r="BN2" s="195"/>
      <c r="BO2" s="163" t="s">
        <v>458</v>
      </c>
      <c r="BP2" s="163"/>
      <c r="BQ2" s="163"/>
      <c r="BR2" s="163"/>
      <c r="BS2" s="163"/>
      <c r="BT2" s="163"/>
      <c r="BU2" s="163"/>
      <c r="BV2" s="163"/>
      <c r="BW2" s="163"/>
      <c r="BX2" s="195" t="s">
        <v>459</v>
      </c>
      <c r="BY2" s="195"/>
      <c r="BZ2" s="195"/>
      <c r="CA2" s="195"/>
      <c r="CB2" s="195"/>
      <c r="CC2" s="195"/>
      <c r="CD2" s="195"/>
      <c r="CE2" s="195"/>
      <c r="CF2" s="195"/>
      <c r="CG2" s="195"/>
      <c r="CH2" s="195"/>
      <c r="CI2" s="195"/>
      <c r="CJ2" s="195"/>
      <c r="CK2" s="195"/>
      <c r="CL2" s="135"/>
      <c r="CM2" s="138"/>
      <c r="CN2" s="137"/>
      <c r="CO2" s="137"/>
      <c r="CP2" s="137"/>
    </row>
    <row r="3" spans="1:94">
      <c r="A3" s="194" t="s">
        <v>4174</v>
      </c>
      <c r="B3" s="194"/>
      <c r="C3" s="194"/>
      <c r="D3" s="194"/>
      <c r="E3" s="194"/>
      <c r="F3" s="194"/>
      <c r="G3" s="194"/>
      <c r="H3" s="194"/>
      <c r="I3" s="194"/>
      <c r="J3" s="194"/>
      <c r="K3" s="194"/>
      <c r="L3" s="194"/>
      <c r="M3" s="194"/>
      <c r="N3" s="194"/>
      <c r="O3" s="194" t="s">
        <v>4174</v>
      </c>
      <c r="P3" s="194"/>
      <c r="Q3" s="194"/>
      <c r="R3" s="194"/>
      <c r="S3" s="194"/>
      <c r="T3" s="194"/>
      <c r="U3" s="194"/>
      <c r="V3" s="194"/>
      <c r="W3" s="194"/>
      <c r="X3" s="194"/>
      <c r="Y3" s="194"/>
      <c r="Z3" s="194"/>
      <c r="AA3" s="194"/>
      <c r="AB3" s="194"/>
      <c r="AC3" s="194" t="s">
        <v>4174</v>
      </c>
      <c r="AD3" s="194"/>
      <c r="AE3" s="194"/>
      <c r="AF3" s="194"/>
      <c r="AG3" s="194"/>
      <c r="AH3" s="194"/>
      <c r="AI3" s="194"/>
      <c r="AJ3" s="194"/>
      <c r="AK3" s="194"/>
      <c r="AL3" s="194"/>
      <c r="AM3" s="194"/>
      <c r="AN3" s="194"/>
      <c r="AO3" s="194"/>
      <c r="AP3" s="195" t="s">
        <v>4174</v>
      </c>
      <c r="AQ3" s="195"/>
      <c r="AR3" s="195"/>
      <c r="AS3" s="195"/>
      <c r="AT3" s="195"/>
      <c r="AU3" s="195"/>
      <c r="AV3" s="195"/>
      <c r="AW3" s="195"/>
      <c r="AX3" s="195"/>
      <c r="AY3" s="195"/>
      <c r="AZ3" s="195"/>
      <c r="BA3" s="195" t="s">
        <v>4175</v>
      </c>
      <c r="BB3" s="195"/>
      <c r="BC3" s="195"/>
      <c r="BD3" s="195"/>
      <c r="BE3" s="195"/>
      <c r="BF3" s="195"/>
      <c r="BG3" s="195"/>
      <c r="BH3" s="195"/>
      <c r="BI3" s="195"/>
      <c r="BJ3" s="195"/>
      <c r="BK3" s="195"/>
      <c r="BL3" s="195"/>
      <c r="BM3" s="195"/>
      <c r="BN3" s="195"/>
      <c r="BO3" s="163" t="s">
        <v>4174</v>
      </c>
      <c r="BP3" s="163"/>
      <c r="BQ3" s="163"/>
      <c r="BR3" s="163"/>
      <c r="BS3" s="163"/>
      <c r="BT3" s="163"/>
      <c r="BU3" s="163"/>
      <c r="BV3" s="163"/>
      <c r="BW3" s="163"/>
      <c r="BX3" s="194" t="s">
        <v>4174</v>
      </c>
      <c r="BY3" s="194"/>
      <c r="BZ3" s="194"/>
      <c r="CA3" s="194"/>
      <c r="CB3" s="194"/>
      <c r="CC3" s="194"/>
      <c r="CD3" s="194"/>
      <c r="CE3" s="194"/>
      <c r="CF3" s="194"/>
      <c r="CG3" s="194"/>
      <c r="CH3" s="194"/>
      <c r="CI3" s="194"/>
      <c r="CJ3" s="194"/>
      <c r="CK3" s="194"/>
      <c r="CL3" s="135"/>
      <c r="CM3" s="138"/>
      <c r="CN3" s="137"/>
      <c r="CO3" s="137"/>
      <c r="CP3" s="137"/>
    </row>
    <row r="4" spans="1:94" ht="24.6" customHeight="1">
      <c r="A4" s="198" t="s">
        <v>1</v>
      </c>
      <c r="B4" s="199" t="s">
        <v>335</v>
      </c>
      <c r="C4" s="194" t="s">
        <v>302</v>
      </c>
      <c r="D4" s="194"/>
      <c r="E4" s="194" t="s">
        <v>303</v>
      </c>
      <c r="F4" s="194"/>
      <c r="G4" s="194" t="s">
        <v>304</v>
      </c>
      <c r="H4" s="194"/>
      <c r="I4" s="194" t="s">
        <v>305</v>
      </c>
      <c r="J4" s="194"/>
      <c r="K4" s="194" t="s">
        <v>306</v>
      </c>
      <c r="L4" s="194"/>
      <c r="M4" s="198" t="s">
        <v>307</v>
      </c>
      <c r="N4" s="198"/>
      <c r="O4" s="198" t="s">
        <v>1</v>
      </c>
      <c r="P4" s="199" t="s">
        <v>335</v>
      </c>
      <c r="Q4" s="194" t="s">
        <v>302</v>
      </c>
      <c r="R4" s="194"/>
      <c r="S4" s="194" t="s">
        <v>303</v>
      </c>
      <c r="T4" s="194"/>
      <c r="U4" s="194" t="s">
        <v>304</v>
      </c>
      <c r="V4" s="194"/>
      <c r="W4" s="194" t="s">
        <v>305</v>
      </c>
      <c r="X4" s="194"/>
      <c r="Y4" s="194" t="s">
        <v>306</v>
      </c>
      <c r="Z4" s="194"/>
      <c r="AA4" s="198" t="s">
        <v>307</v>
      </c>
      <c r="AB4" s="198"/>
      <c r="AC4" s="198" t="s">
        <v>1</v>
      </c>
      <c r="AD4" s="199" t="s">
        <v>113</v>
      </c>
      <c r="AE4" s="200" t="s">
        <v>308</v>
      </c>
      <c r="AF4" s="200"/>
      <c r="AG4" s="200"/>
      <c r="AH4" s="200"/>
      <c r="AI4" s="200"/>
      <c r="AJ4" s="200"/>
      <c r="AK4" s="195" t="s">
        <v>165</v>
      </c>
      <c r="AL4" s="195"/>
      <c r="AM4" s="195"/>
      <c r="AN4" s="195"/>
      <c r="AO4" s="200" t="s">
        <v>309</v>
      </c>
      <c r="AP4" s="198" t="s">
        <v>1</v>
      </c>
      <c r="AQ4" s="199" t="s">
        <v>335</v>
      </c>
      <c r="AR4" s="195" t="s">
        <v>310</v>
      </c>
      <c r="AS4" s="195"/>
      <c r="AT4" s="195"/>
      <c r="AU4" s="195"/>
      <c r="AV4" s="195"/>
      <c r="AW4" s="195"/>
      <c r="AX4" s="195"/>
      <c r="AY4" s="195"/>
      <c r="AZ4" s="195"/>
      <c r="BA4" s="198" t="s">
        <v>1</v>
      </c>
      <c r="BB4" s="199" t="s">
        <v>335</v>
      </c>
      <c r="BC4" s="195" t="s">
        <v>311</v>
      </c>
      <c r="BD4" s="195"/>
      <c r="BE4" s="195" t="s">
        <v>312</v>
      </c>
      <c r="BF4" s="195"/>
      <c r="BG4" s="195" t="s">
        <v>313</v>
      </c>
      <c r="BH4" s="195"/>
      <c r="BI4" s="195" t="s">
        <v>343</v>
      </c>
      <c r="BJ4" s="195"/>
      <c r="BK4" s="195" t="s">
        <v>314</v>
      </c>
      <c r="BL4" s="195"/>
      <c r="BM4" s="200" t="s">
        <v>315</v>
      </c>
      <c r="BN4" s="200"/>
      <c r="BO4" s="199" t="s">
        <v>1</v>
      </c>
      <c r="BP4" s="199" t="s">
        <v>335</v>
      </c>
      <c r="BQ4" s="163" t="s">
        <v>166</v>
      </c>
      <c r="BR4" s="163"/>
      <c r="BS4" s="163"/>
      <c r="BT4" s="164" t="s">
        <v>167</v>
      </c>
      <c r="BU4" s="164"/>
      <c r="BV4" s="164" t="s">
        <v>466</v>
      </c>
      <c r="BW4" s="164"/>
      <c r="BX4" s="198" t="s">
        <v>1</v>
      </c>
      <c r="BY4" s="199" t="s">
        <v>335</v>
      </c>
      <c r="BZ4" s="195" t="s">
        <v>316</v>
      </c>
      <c r="CA4" s="195"/>
      <c r="CB4" s="195"/>
      <c r="CC4" s="195"/>
      <c r="CD4" s="195"/>
      <c r="CE4" s="195"/>
      <c r="CF4" s="195"/>
      <c r="CG4" s="195"/>
      <c r="CH4" s="195"/>
      <c r="CI4" s="195"/>
      <c r="CJ4" s="195"/>
      <c r="CK4" s="195"/>
      <c r="CL4" s="135"/>
      <c r="CM4" s="138"/>
      <c r="CN4" s="137"/>
      <c r="CO4" s="137"/>
      <c r="CP4" s="137"/>
    </row>
    <row r="5" spans="1:94" ht="48">
      <c r="A5" s="198"/>
      <c r="B5" s="199"/>
      <c r="C5" s="43" t="s">
        <v>170</v>
      </c>
      <c r="D5" s="43" t="s">
        <v>57</v>
      </c>
      <c r="E5" s="43" t="s">
        <v>170</v>
      </c>
      <c r="F5" s="43" t="s">
        <v>57</v>
      </c>
      <c r="G5" s="43" t="s">
        <v>170</v>
      </c>
      <c r="H5" s="43" t="s">
        <v>57</v>
      </c>
      <c r="I5" s="43" t="s">
        <v>170</v>
      </c>
      <c r="J5" s="43" t="s">
        <v>57</v>
      </c>
      <c r="K5" s="43" t="s">
        <v>170</v>
      </c>
      <c r="L5" s="43" t="s">
        <v>57</v>
      </c>
      <c r="M5" s="43" t="s">
        <v>170</v>
      </c>
      <c r="N5" s="43" t="s">
        <v>57</v>
      </c>
      <c r="O5" s="198"/>
      <c r="P5" s="199"/>
      <c r="Q5" s="43" t="s">
        <v>170</v>
      </c>
      <c r="R5" s="43" t="s">
        <v>57</v>
      </c>
      <c r="S5" s="43" t="s">
        <v>170</v>
      </c>
      <c r="T5" s="43" t="s">
        <v>57</v>
      </c>
      <c r="U5" s="43" t="s">
        <v>170</v>
      </c>
      <c r="V5" s="43" t="s">
        <v>57</v>
      </c>
      <c r="W5" s="43" t="s">
        <v>170</v>
      </c>
      <c r="X5" s="43" t="s">
        <v>57</v>
      </c>
      <c r="Y5" s="43" t="s">
        <v>170</v>
      </c>
      <c r="Z5" s="43" t="s">
        <v>57</v>
      </c>
      <c r="AA5" s="43" t="s">
        <v>170</v>
      </c>
      <c r="AB5" s="43" t="s">
        <v>57</v>
      </c>
      <c r="AC5" s="198"/>
      <c r="AD5" s="199"/>
      <c r="AE5" s="44" t="s">
        <v>302</v>
      </c>
      <c r="AF5" s="44" t="s">
        <v>303</v>
      </c>
      <c r="AG5" s="44" t="s">
        <v>304</v>
      </c>
      <c r="AH5" s="44" t="s">
        <v>305</v>
      </c>
      <c r="AI5" s="44" t="s">
        <v>306</v>
      </c>
      <c r="AJ5" s="44" t="s">
        <v>56</v>
      </c>
      <c r="AK5" s="44" t="s">
        <v>317</v>
      </c>
      <c r="AL5" s="31" t="s">
        <v>279</v>
      </c>
      <c r="AM5" s="31" t="s">
        <v>172</v>
      </c>
      <c r="AN5" s="31" t="s">
        <v>173</v>
      </c>
      <c r="AO5" s="200"/>
      <c r="AP5" s="198"/>
      <c r="AQ5" s="199"/>
      <c r="AR5" s="44" t="s">
        <v>434</v>
      </c>
      <c r="AS5" s="44" t="s">
        <v>344</v>
      </c>
      <c r="AT5" s="44" t="s">
        <v>435</v>
      </c>
      <c r="AU5" s="44" t="s">
        <v>436</v>
      </c>
      <c r="AV5" s="44" t="s">
        <v>437</v>
      </c>
      <c r="AW5" s="14" t="s">
        <v>175</v>
      </c>
      <c r="AX5" s="14" t="s">
        <v>176</v>
      </c>
      <c r="AY5" s="44" t="s">
        <v>69</v>
      </c>
      <c r="AZ5" s="44" t="s">
        <v>70</v>
      </c>
      <c r="BA5" s="198"/>
      <c r="BB5" s="199"/>
      <c r="BC5" s="43" t="s">
        <v>170</v>
      </c>
      <c r="BD5" s="43" t="s">
        <v>57</v>
      </c>
      <c r="BE5" s="43" t="s">
        <v>170</v>
      </c>
      <c r="BF5" s="43" t="s">
        <v>57</v>
      </c>
      <c r="BG5" s="43" t="s">
        <v>170</v>
      </c>
      <c r="BH5" s="43" t="s">
        <v>57</v>
      </c>
      <c r="BI5" s="43" t="s">
        <v>170</v>
      </c>
      <c r="BJ5" s="43" t="s">
        <v>57</v>
      </c>
      <c r="BK5" s="43" t="s">
        <v>170</v>
      </c>
      <c r="BL5" s="43" t="s">
        <v>57</v>
      </c>
      <c r="BM5" s="43" t="s">
        <v>170</v>
      </c>
      <c r="BN5" s="43" t="s">
        <v>57</v>
      </c>
      <c r="BO5" s="199"/>
      <c r="BP5" s="199"/>
      <c r="BQ5" s="32" t="s">
        <v>56</v>
      </c>
      <c r="BR5" s="45" t="s">
        <v>174</v>
      </c>
      <c r="BS5" s="45" t="s">
        <v>280</v>
      </c>
      <c r="BT5" s="45" t="s">
        <v>66</v>
      </c>
      <c r="BU5" s="45" t="s">
        <v>174</v>
      </c>
      <c r="BV5" s="45" t="s">
        <v>66</v>
      </c>
      <c r="BW5" s="45" t="s">
        <v>174</v>
      </c>
      <c r="BX5" s="198"/>
      <c r="BY5" s="199"/>
      <c r="BZ5" s="44" t="s">
        <v>336</v>
      </c>
      <c r="CA5" s="44" t="s">
        <v>318</v>
      </c>
      <c r="CB5" s="44" t="s">
        <v>350</v>
      </c>
      <c r="CC5" s="44" t="s">
        <v>345</v>
      </c>
      <c r="CD5" s="44" t="s">
        <v>346</v>
      </c>
      <c r="CE5" s="44" t="s">
        <v>347</v>
      </c>
      <c r="CF5" s="44" t="s">
        <v>348</v>
      </c>
      <c r="CG5" s="44" t="s">
        <v>349</v>
      </c>
      <c r="CH5" s="44" t="s">
        <v>337</v>
      </c>
      <c r="CI5" s="44" t="s">
        <v>319</v>
      </c>
      <c r="CJ5" s="44" t="s">
        <v>68</v>
      </c>
      <c r="CK5" s="44" t="s">
        <v>0</v>
      </c>
      <c r="CL5" s="135"/>
      <c r="CM5" s="138"/>
      <c r="CN5" s="137"/>
      <c r="CO5" s="139" t="s">
        <v>507</v>
      </c>
      <c r="CP5" s="139" t="s">
        <v>4146</v>
      </c>
    </row>
    <row r="6" spans="1:94">
      <c r="A6" s="201" t="s">
        <v>124</v>
      </c>
      <c r="B6" s="46" t="s">
        <v>119</v>
      </c>
      <c r="C6" s="47">
        <v>5237</v>
      </c>
      <c r="D6" s="47">
        <v>2553</v>
      </c>
      <c r="E6" s="47">
        <v>4572</v>
      </c>
      <c r="F6" s="47">
        <v>2287</v>
      </c>
      <c r="G6" s="47">
        <v>4506</v>
      </c>
      <c r="H6" s="47">
        <v>2270</v>
      </c>
      <c r="I6" s="47">
        <v>4118</v>
      </c>
      <c r="J6" s="47">
        <v>2073</v>
      </c>
      <c r="K6" s="47">
        <v>3938</v>
      </c>
      <c r="L6" s="47">
        <v>1981</v>
      </c>
      <c r="M6" s="48">
        <v>22371</v>
      </c>
      <c r="N6" s="48">
        <v>11164</v>
      </c>
      <c r="O6" s="201" t="s">
        <v>124</v>
      </c>
      <c r="P6" s="46" t="s">
        <v>119</v>
      </c>
      <c r="Q6" s="47">
        <v>369</v>
      </c>
      <c r="R6" s="47">
        <v>175</v>
      </c>
      <c r="S6" s="47">
        <v>298</v>
      </c>
      <c r="T6" s="47">
        <v>138</v>
      </c>
      <c r="U6" s="47">
        <v>296</v>
      </c>
      <c r="V6" s="47">
        <v>125</v>
      </c>
      <c r="W6" s="47">
        <v>260</v>
      </c>
      <c r="X6" s="47">
        <v>94</v>
      </c>
      <c r="Y6" s="47">
        <v>271</v>
      </c>
      <c r="Z6" s="47">
        <v>122</v>
      </c>
      <c r="AA6" s="48">
        <v>1494</v>
      </c>
      <c r="AB6" s="48">
        <v>654</v>
      </c>
      <c r="AC6" s="201" t="s">
        <v>124</v>
      </c>
      <c r="AD6" s="46" t="s">
        <v>119</v>
      </c>
      <c r="AE6" s="47">
        <v>213</v>
      </c>
      <c r="AF6" s="47">
        <v>213</v>
      </c>
      <c r="AG6" s="47">
        <v>214</v>
      </c>
      <c r="AH6" s="47">
        <v>212</v>
      </c>
      <c r="AI6" s="47">
        <v>210</v>
      </c>
      <c r="AJ6" s="48">
        <v>1062</v>
      </c>
      <c r="AK6" s="47">
        <v>888</v>
      </c>
      <c r="AL6" s="47">
        <v>758</v>
      </c>
      <c r="AM6" s="47">
        <v>29</v>
      </c>
      <c r="AN6" s="47">
        <v>10</v>
      </c>
      <c r="AO6" s="47">
        <v>208</v>
      </c>
      <c r="AP6" s="201" t="s">
        <v>124</v>
      </c>
      <c r="AQ6" s="46" t="s">
        <v>119</v>
      </c>
      <c r="AR6" s="47">
        <v>359</v>
      </c>
      <c r="AS6" s="47">
        <v>4495</v>
      </c>
      <c r="AT6" s="47">
        <v>2820</v>
      </c>
      <c r="AU6" s="47">
        <v>1931</v>
      </c>
      <c r="AV6" s="47">
        <v>311</v>
      </c>
      <c r="AW6" s="47">
        <v>331</v>
      </c>
      <c r="AX6" s="47">
        <v>1041</v>
      </c>
      <c r="AY6" s="47">
        <v>879</v>
      </c>
      <c r="AZ6" s="47">
        <v>875</v>
      </c>
      <c r="BA6" s="201" t="s">
        <v>124</v>
      </c>
      <c r="BB6" s="46" t="s">
        <v>119</v>
      </c>
      <c r="BC6" s="47">
        <v>3931</v>
      </c>
      <c r="BD6" s="47">
        <v>2036</v>
      </c>
      <c r="BE6" s="47">
        <v>3751</v>
      </c>
      <c r="BF6" s="47">
        <v>1951</v>
      </c>
      <c r="BG6" s="47">
        <v>3049</v>
      </c>
      <c r="BH6" s="47">
        <v>1599</v>
      </c>
      <c r="BI6" s="47">
        <v>3913</v>
      </c>
      <c r="BJ6" s="47">
        <v>2028</v>
      </c>
      <c r="BK6" s="47">
        <v>3733</v>
      </c>
      <c r="BL6" s="47">
        <v>1943</v>
      </c>
      <c r="BM6" s="47">
        <v>3018</v>
      </c>
      <c r="BN6" s="47">
        <v>1586</v>
      </c>
      <c r="BO6" s="201" t="s">
        <v>124</v>
      </c>
      <c r="BP6" s="46" t="s">
        <v>119</v>
      </c>
      <c r="BQ6" s="50">
        <v>811</v>
      </c>
      <c r="BR6" s="49">
        <v>550</v>
      </c>
      <c r="BS6" s="49">
        <v>68</v>
      </c>
      <c r="BT6" s="50">
        <v>104</v>
      </c>
      <c r="BU6" s="49">
        <v>55</v>
      </c>
      <c r="BV6" s="50">
        <v>915</v>
      </c>
      <c r="BW6" s="50">
        <v>605</v>
      </c>
      <c r="BX6" s="201" t="s">
        <v>124</v>
      </c>
      <c r="BY6" s="46" t="s">
        <v>119</v>
      </c>
      <c r="BZ6" s="47">
        <v>5853</v>
      </c>
      <c r="CA6" s="47">
        <v>2560</v>
      </c>
      <c r="CB6" s="47">
        <v>1545</v>
      </c>
      <c r="CC6" s="47">
        <v>4015</v>
      </c>
      <c r="CD6" s="47">
        <v>3009</v>
      </c>
      <c r="CE6" s="47">
        <v>2316</v>
      </c>
      <c r="CF6" s="47">
        <v>297</v>
      </c>
      <c r="CG6" s="47">
        <v>3265</v>
      </c>
      <c r="CH6" s="47">
        <v>170</v>
      </c>
      <c r="CI6" s="47">
        <v>609</v>
      </c>
      <c r="CJ6" s="47">
        <v>366</v>
      </c>
      <c r="CK6" s="47">
        <v>440</v>
      </c>
      <c r="CL6" s="142"/>
      <c r="CM6" s="138" t="s">
        <v>124</v>
      </c>
      <c r="CN6" s="138" t="s">
        <v>4176</v>
      </c>
      <c r="CO6" s="139">
        <v>27088</v>
      </c>
      <c r="CP6" s="141">
        <v>23030</v>
      </c>
    </row>
    <row r="7" spans="1:94">
      <c r="A7" s="201"/>
      <c r="B7" s="46" t="s">
        <v>120</v>
      </c>
      <c r="C7" s="47">
        <v>2322</v>
      </c>
      <c r="D7" s="47">
        <v>1181</v>
      </c>
      <c r="E7" s="47">
        <v>2229</v>
      </c>
      <c r="F7" s="47">
        <v>1116</v>
      </c>
      <c r="G7" s="47">
        <v>2242</v>
      </c>
      <c r="H7" s="47">
        <v>1134</v>
      </c>
      <c r="I7" s="47">
        <v>2017</v>
      </c>
      <c r="J7" s="47">
        <v>1009</v>
      </c>
      <c r="K7" s="47">
        <v>1891</v>
      </c>
      <c r="L7" s="47">
        <v>975</v>
      </c>
      <c r="M7" s="48">
        <v>10701</v>
      </c>
      <c r="N7" s="48">
        <v>5415</v>
      </c>
      <c r="O7" s="201"/>
      <c r="P7" s="46" t="s">
        <v>120</v>
      </c>
      <c r="Q7" s="47">
        <v>95</v>
      </c>
      <c r="R7" s="47">
        <v>35</v>
      </c>
      <c r="S7" s="47">
        <v>73</v>
      </c>
      <c r="T7" s="47">
        <v>29</v>
      </c>
      <c r="U7" s="47">
        <v>96</v>
      </c>
      <c r="V7" s="47">
        <v>48</v>
      </c>
      <c r="W7" s="47">
        <v>80</v>
      </c>
      <c r="X7" s="47">
        <v>31</v>
      </c>
      <c r="Y7" s="47">
        <v>57</v>
      </c>
      <c r="Z7" s="47">
        <v>26</v>
      </c>
      <c r="AA7" s="48">
        <v>401</v>
      </c>
      <c r="AB7" s="48">
        <v>169</v>
      </c>
      <c r="AC7" s="201"/>
      <c r="AD7" s="46" t="s">
        <v>120</v>
      </c>
      <c r="AE7" s="47">
        <v>85</v>
      </c>
      <c r="AF7" s="47">
        <v>83</v>
      </c>
      <c r="AG7" s="47">
        <v>83</v>
      </c>
      <c r="AH7" s="47">
        <v>79</v>
      </c>
      <c r="AI7" s="47">
        <v>78</v>
      </c>
      <c r="AJ7" s="48">
        <v>408</v>
      </c>
      <c r="AK7" s="47">
        <v>364</v>
      </c>
      <c r="AL7" s="47">
        <v>318</v>
      </c>
      <c r="AM7" s="47">
        <v>112</v>
      </c>
      <c r="AN7" s="47">
        <v>8</v>
      </c>
      <c r="AO7" s="47">
        <v>73</v>
      </c>
      <c r="AP7" s="201"/>
      <c r="AQ7" s="46" t="s">
        <v>120</v>
      </c>
      <c r="AR7" s="47">
        <v>206</v>
      </c>
      <c r="AS7" s="47">
        <v>3243</v>
      </c>
      <c r="AT7" s="47">
        <v>956</v>
      </c>
      <c r="AU7" s="47">
        <v>472</v>
      </c>
      <c r="AV7" s="47">
        <v>65</v>
      </c>
      <c r="AW7" s="47">
        <v>281</v>
      </c>
      <c r="AX7" s="47">
        <v>430</v>
      </c>
      <c r="AY7" s="47">
        <v>383</v>
      </c>
      <c r="AZ7" s="47">
        <v>374</v>
      </c>
      <c r="BA7" s="201"/>
      <c r="BB7" s="46" t="s">
        <v>120</v>
      </c>
      <c r="BC7" s="47">
        <v>1784</v>
      </c>
      <c r="BD7" s="47">
        <v>935</v>
      </c>
      <c r="BE7" s="47">
        <v>1749</v>
      </c>
      <c r="BF7" s="47">
        <v>921</v>
      </c>
      <c r="BG7" s="47">
        <v>1529</v>
      </c>
      <c r="BH7" s="47">
        <v>815</v>
      </c>
      <c r="BI7" s="47">
        <v>1782</v>
      </c>
      <c r="BJ7" s="47">
        <v>933</v>
      </c>
      <c r="BK7" s="47">
        <v>1747</v>
      </c>
      <c r="BL7" s="47">
        <v>919</v>
      </c>
      <c r="BM7" s="47">
        <v>1482</v>
      </c>
      <c r="BN7" s="47">
        <v>792</v>
      </c>
      <c r="BO7" s="201"/>
      <c r="BP7" s="46" t="s">
        <v>120</v>
      </c>
      <c r="BQ7" s="50">
        <v>368</v>
      </c>
      <c r="BR7" s="49">
        <v>318</v>
      </c>
      <c r="BS7" s="49">
        <v>47</v>
      </c>
      <c r="BT7" s="50">
        <v>72</v>
      </c>
      <c r="BU7" s="49">
        <v>35</v>
      </c>
      <c r="BV7" s="50">
        <v>440</v>
      </c>
      <c r="BW7" s="50">
        <v>353</v>
      </c>
      <c r="BX7" s="201"/>
      <c r="BY7" s="46" t="s">
        <v>120</v>
      </c>
      <c r="BZ7" s="47">
        <v>3210</v>
      </c>
      <c r="CA7" s="47">
        <v>1022</v>
      </c>
      <c r="CB7" s="47">
        <v>1077</v>
      </c>
      <c r="CC7" s="47">
        <v>2398</v>
      </c>
      <c r="CD7" s="47">
        <v>1464</v>
      </c>
      <c r="CE7" s="47">
        <v>1109</v>
      </c>
      <c r="CF7" s="47">
        <v>274</v>
      </c>
      <c r="CG7" s="47">
        <v>1694</v>
      </c>
      <c r="CH7" s="47">
        <v>65</v>
      </c>
      <c r="CI7" s="47">
        <v>188</v>
      </c>
      <c r="CJ7" s="47">
        <v>90</v>
      </c>
      <c r="CK7" s="47">
        <v>0</v>
      </c>
      <c r="CL7" s="142"/>
      <c r="CM7" s="138" t="s">
        <v>124</v>
      </c>
      <c r="CN7" s="138" t="s">
        <v>4177</v>
      </c>
      <c r="CO7" s="139">
        <v>11773</v>
      </c>
      <c r="CP7" s="141">
        <v>12313</v>
      </c>
    </row>
    <row r="8" spans="1:94">
      <c r="A8" s="201"/>
      <c r="B8" s="34" t="s">
        <v>102</v>
      </c>
      <c r="C8" s="35">
        <v>7559</v>
      </c>
      <c r="D8" s="63">
        <v>3734</v>
      </c>
      <c r="E8" s="63">
        <v>6801</v>
      </c>
      <c r="F8" s="63">
        <v>3403</v>
      </c>
      <c r="G8" s="63">
        <v>6748</v>
      </c>
      <c r="H8" s="63">
        <v>3404</v>
      </c>
      <c r="I8" s="63">
        <v>6135</v>
      </c>
      <c r="J8" s="63">
        <v>3082</v>
      </c>
      <c r="K8" s="63">
        <v>5829</v>
      </c>
      <c r="L8" s="63">
        <v>2956</v>
      </c>
      <c r="M8" s="63">
        <v>33072</v>
      </c>
      <c r="N8" s="63">
        <v>16579</v>
      </c>
      <c r="O8" s="201"/>
      <c r="P8" s="64" t="s">
        <v>102</v>
      </c>
      <c r="Q8" s="63">
        <v>464</v>
      </c>
      <c r="R8" s="63">
        <v>210</v>
      </c>
      <c r="S8" s="63">
        <v>371</v>
      </c>
      <c r="T8" s="63">
        <v>167</v>
      </c>
      <c r="U8" s="63">
        <v>392</v>
      </c>
      <c r="V8" s="63">
        <v>173</v>
      </c>
      <c r="W8" s="63">
        <v>340</v>
      </c>
      <c r="X8" s="63">
        <v>125</v>
      </c>
      <c r="Y8" s="63">
        <v>328</v>
      </c>
      <c r="Z8" s="63">
        <v>148</v>
      </c>
      <c r="AA8" s="63">
        <v>1895</v>
      </c>
      <c r="AB8" s="63">
        <v>823</v>
      </c>
      <c r="AC8" s="201"/>
      <c r="AD8" s="64" t="s">
        <v>102</v>
      </c>
      <c r="AE8" s="63">
        <v>298</v>
      </c>
      <c r="AF8" s="63">
        <v>296</v>
      </c>
      <c r="AG8" s="63">
        <v>297</v>
      </c>
      <c r="AH8" s="63">
        <v>291</v>
      </c>
      <c r="AI8" s="63">
        <v>288</v>
      </c>
      <c r="AJ8" s="63">
        <v>1470</v>
      </c>
      <c r="AK8" s="63">
        <v>1252</v>
      </c>
      <c r="AL8" s="63">
        <v>1076</v>
      </c>
      <c r="AM8" s="63">
        <v>141</v>
      </c>
      <c r="AN8" s="63">
        <v>18</v>
      </c>
      <c r="AO8" s="63">
        <v>281</v>
      </c>
      <c r="AP8" s="201"/>
      <c r="AQ8" s="64" t="s">
        <v>102</v>
      </c>
      <c r="AR8" s="63">
        <v>565</v>
      </c>
      <c r="AS8" s="63">
        <v>7738</v>
      </c>
      <c r="AT8" s="63">
        <v>3776</v>
      </c>
      <c r="AU8" s="63">
        <v>2403</v>
      </c>
      <c r="AV8" s="63">
        <v>376</v>
      </c>
      <c r="AW8" s="63">
        <v>612</v>
      </c>
      <c r="AX8" s="63">
        <v>1471</v>
      </c>
      <c r="AY8" s="63">
        <v>1262</v>
      </c>
      <c r="AZ8" s="63">
        <v>1249</v>
      </c>
      <c r="BA8" s="201"/>
      <c r="BB8" s="64" t="s">
        <v>102</v>
      </c>
      <c r="BC8" s="63">
        <v>5715</v>
      </c>
      <c r="BD8" s="63">
        <v>2971</v>
      </c>
      <c r="BE8" s="63">
        <v>5500</v>
      </c>
      <c r="BF8" s="63">
        <v>2872</v>
      </c>
      <c r="BG8" s="63">
        <v>4578</v>
      </c>
      <c r="BH8" s="63">
        <v>2414</v>
      </c>
      <c r="BI8" s="63">
        <v>5695</v>
      </c>
      <c r="BJ8" s="63">
        <v>2961</v>
      </c>
      <c r="BK8" s="63">
        <v>5480</v>
      </c>
      <c r="BL8" s="63">
        <v>2862</v>
      </c>
      <c r="BM8" s="63">
        <v>4500</v>
      </c>
      <c r="BN8" s="63">
        <v>2378</v>
      </c>
      <c r="BO8" s="201"/>
      <c r="BP8" s="64" t="s">
        <v>102</v>
      </c>
      <c r="BQ8" s="63">
        <v>1179</v>
      </c>
      <c r="BR8" s="63">
        <v>868</v>
      </c>
      <c r="BS8" s="63">
        <v>115</v>
      </c>
      <c r="BT8" s="63">
        <v>176</v>
      </c>
      <c r="BU8" s="63">
        <v>90</v>
      </c>
      <c r="BV8" s="63">
        <v>1355</v>
      </c>
      <c r="BW8" s="63">
        <v>958</v>
      </c>
      <c r="BX8" s="201"/>
      <c r="BY8" s="64" t="s">
        <v>102</v>
      </c>
      <c r="BZ8" s="63">
        <v>9063</v>
      </c>
      <c r="CA8" s="63">
        <v>3582</v>
      </c>
      <c r="CB8" s="63">
        <v>2622</v>
      </c>
      <c r="CC8" s="63">
        <v>6413</v>
      </c>
      <c r="CD8" s="63">
        <v>4473</v>
      </c>
      <c r="CE8" s="63">
        <v>3425</v>
      </c>
      <c r="CF8" s="63">
        <v>571</v>
      </c>
      <c r="CG8" s="63">
        <v>4959</v>
      </c>
      <c r="CH8" s="63">
        <v>235</v>
      </c>
      <c r="CI8" s="63">
        <v>797</v>
      </c>
      <c r="CJ8" s="63">
        <v>456</v>
      </c>
      <c r="CK8" s="63">
        <v>440</v>
      </c>
      <c r="CL8" s="142"/>
      <c r="CM8" s="138" t="s">
        <v>124</v>
      </c>
      <c r="CN8" s="138" t="s">
        <v>4178</v>
      </c>
      <c r="CO8" s="139">
        <v>38861</v>
      </c>
      <c r="CP8" s="141">
        <v>35343</v>
      </c>
    </row>
    <row r="9" spans="1:94">
      <c r="A9" s="201" t="s">
        <v>125</v>
      </c>
      <c r="B9" s="46" t="s">
        <v>119</v>
      </c>
      <c r="C9" s="47">
        <v>6581</v>
      </c>
      <c r="D9" s="47">
        <v>3222</v>
      </c>
      <c r="E9" s="47">
        <v>4986</v>
      </c>
      <c r="F9" s="47">
        <v>2425</v>
      </c>
      <c r="G9" s="47">
        <v>4719</v>
      </c>
      <c r="H9" s="47">
        <v>2297</v>
      </c>
      <c r="I9" s="47">
        <v>3735</v>
      </c>
      <c r="J9" s="47">
        <v>1881</v>
      </c>
      <c r="K9" s="47">
        <v>3187</v>
      </c>
      <c r="L9" s="47">
        <v>1675</v>
      </c>
      <c r="M9" s="48">
        <v>23208</v>
      </c>
      <c r="N9" s="48">
        <v>11500</v>
      </c>
      <c r="O9" s="201" t="s">
        <v>125</v>
      </c>
      <c r="P9" s="46" t="s">
        <v>119</v>
      </c>
      <c r="Q9" s="47">
        <v>1109</v>
      </c>
      <c r="R9" s="47">
        <v>523</v>
      </c>
      <c r="S9" s="47">
        <v>795</v>
      </c>
      <c r="T9" s="47">
        <v>381</v>
      </c>
      <c r="U9" s="47">
        <v>867</v>
      </c>
      <c r="V9" s="47">
        <v>414</v>
      </c>
      <c r="W9" s="47">
        <v>515</v>
      </c>
      <c r="X9" s="47">
        <v>241</v>
      </c>
      <c r="Y9" s="47">
        <v>528</v>
      </c>
      <c r="Z9" s="47">
        <v>295</v>
      </c>
      <c r="AA9" s="48">
        <v>3814</v>
      </c>
      <c r="AB9" s="48">
        <v>1854</v>
      </c>
      <c r="AC9" s="201" t="s">
        <v>125</v>
      </c>
      <c r="AD9" s="46" t="s">
        <v>119</v>
      </c>
      <c r="AE9" s="47">
        <v>207</v>
      </c>
      <c r="AF9" s="47">
        <v>202</v>
      </c>
      <c r="AG9" s="47">
        <v>200</v>
      </c>
      <c r="AH9" s="47">
        <v>190</v>
      </c>
      <c r="AI9" s="47">
        <v>183</v>
      </c>
      <c r="AJ9" s="48">
        <v>982</v>
      </c>
      <c r="AK9" s="47">
        <v>660</v>
      </c>
      <c r="AL9" s="47">
        <v>340</v>
      </c>
      <c r="AM9" s="47">
        <v>0</v>
      </c>
      <c r="AN9" s="47">
        <v>25</v>
      </c>
      <c r="AO9" s="47">
        <v>202</v>
      </c>
      <c r="AP9" s="201" t="s">
        <v>125</v>
      </c>
      <c r="AQ9" s="46" t="s">
        <v>119</v>
      </c>
      <c r="AR9" s="47">
        <v>39</v>
      </c>
      <c r="AS9" s="47">
        <v>2959</v>
      </c>
      <c r="AT9" s="47">
        <v>2466</v>
      </c>
      <c r="AU9" s="47">
        <v>1896</v>
      </c>
      <c r="AV9" s="47">
        <v>510</v>
      </c>
      <c r="AW9" s="47">
        <v>226</v>
      </c>
      <c r="AX9" s="47">
        <v>830</v>
      </c>
      <c r="AY9" s="47">
        <v>582</v>
      </c>
      <c r="AZ9" s="47">
        <v>559</v>
      </c>
      <c r="BA9" s="201" t="s">
        <v>125</v>
      </c>
      <c r="BB9" s="46" t="s">
        <v>119</v>
      </c>
      <c r="BC9" s="47">
        <v>3164</v>
      </c>
      <c r="BD9" s="47">
        <v>1657</v>
      </c>
      <c r="BE9" s="47">
        <v>3011</v>
      </c>
      <c r="BF9" s="47">
        <v>1581</v>
      </c>
      <c r="BG9" s="47">
        <v>1950</v>
      </c>
      <c r="BH9" s="47">
        <v>1000</v>
      </c>
      <c r="BI9" s="47">
        <v>3103</v>
      </c>
      <c r="BJ9" s="47">
        <v>1633</v>
      </c>
      <c r="BK9" s="47">
        <v>2954</v>
      </c>
      <c r="BL9" s="47">
        <v>1557</v>
      </c>
      <c r="BM9" s="47">
        <v>1895</v>
      </c>
      <c r="BN9" s="47">
        <v>973</v>
      </c>
      <c r="BO9" s="201" t="s">
        <v>125</v>
      </c>
      <c r="BP9" s="46" t="s">
        <v>119</v>
      </c>
      <c r="BQ9" s="50">
        <v>642</v>
      </c>
      <c r="BR9" s="49">
        <v>389</v>
      </c>
      <c r="BS9" s="49">
        <v>30</v>
      </c>
      <c r="BT9" s="50">
        <v>48</v>
      </c>
      <c r="BU9" s="49">
        <v>28</v>
      </c>
      <c r="BV9" s="50">
        <v>690</v>
      </c>
      <c r="BW9" s="50">
        <v>417</v>
      </c>
      <c r="BX9" s="201" t="s">
        <v>125</v>
      </c>
      <c r="BY9" s="46" t="s">
        <v>119</v>
      </c>
      <c r="BZ9" s="47">
        <v>3853</v>
      </c>
      <c r="CA9" s="47">
        <v>2695</v>
      </c>
      <c r="CB9" s="47">
        <v>1187</v>
      </c>
      <c r="CC9" s="47">
        <v>3159</v>
      </c>
      <c r="CD9" s="47">
        <v>2974</v>
      </c>
      <c r="CE9" s="47">
        <v>2169</v>
      </c>
      <c r="CF9" s="47">
        <v>271</v>
      </c>
      <c r="CG9" s="47">
        <v>3031</v>
      </c>
      <c r="CH9" s="47">
        <v>205</v>
      </c>
      <c r="CI9" s="47">
        <v>482</v>
      </c>
      <c r="CJ9" s="47">
        <v>255</v>
      </c>
      <c r="CK9" s="47">
        <v>18</v>
      </c>
      <c r="CL9" s="142"/>
      <c r="CM9" s="138" t="s">
        <v>125</v>
      </c>
      <c r="CN9" s="138" t="s">
        <v>4179</v>
      </c>
      <c r="CO9" s="139">
        <v>23489</v>
      </c>
      <c r="CP9" s="141">
        <v>19544</v>
      </c>
    </row>
    <row r="10" spans="1:94">
      <c r="A10" s="201"/>
      <c r="B10" s="46" t="s">
        <v>120</v>
      </c>
      <c r="C10" s="47">
        <v>1166</v>
      </c>
      <c r="D10" s="47">
        <v>560</v>
      </c>
      <c r="E10" s="47">
        <v>991</v>
      </c>
      <c r="F10" s="47">
        <v>505</v>
      </c>
      <c r="G10" s="47">
        <v>974</v>
      </c>
      <c r="H10" s="47">
        <v>470</v>
      </c>
      <c r="I10" s="47">
        <v>948</v>
      </c>
      <c r="J10" s="47">
        <v>475</v>
      </c>
      <c r="K10" s="47">
        <v>826</v>
      </c>
      <c r="L10" s="47">
        <v>413</v>
      </c>
      <c r="M10" s="48">
        <v>4905</v>
      </c>
      <c r="N10" s="48">
        <v>2423</v>
      </c>
      <c r="O10" s="201"/>
      <c r="P10" s="46" t="s">
        <v>120</v>
      </c>
      <c r="Q10" s="47">
        <v>56</v>
      </c>
      <c r="R10" s="47">
        <v>28</v>
      </c>
      <c r="S10" s="47">
        <v>34</v>
      </c>
      <c r="T10" s="47">
        <v>21</v>
      </c>
      <c r="U10" s="47">
        <v>37</v>
      </c>
      <c r="V10" s="47">
        <v>16</v>
      </c>
      <c r="W10" s="47">
        <v>49</v>
      </c>
      <c r="X10" s="47">
        <v>26</v>
      </c>
      <c r="Y10" s="47">
        <v>26</v>
      </c>
      <c r="Z10" s="47">
        <v>13</v>
      </c>
      <c r="AA10" s="48">
        <v>202</v>
      </c>
      <c r="AB10" s="48">
        <v>104</v>
      </c>
      <c r="AC10" s="201"/>
      <c r="AD10" s="46" t="s">
        <v>120</v>
      </c>
      <c r="AE10" s="47">
        <v>37</v>
      </c>
      <c r="AF10" s="47">
        <v>35</v>
      </c>
      <c r="AG10" s="47">
        <v>35</v>
      </c>
      <c r="AH10" s="47">
        <v>35</v>
      </c>
      <c r="AI10" s="47">
        <v>33</v>
      </c>
      <c r="AJ10" s="48">
        <v>175</v>
      </c>
      <c r="AK10" s="47">
        <v>153</v>
      </c>
      <c r="AL10" s="47">
        <v>144</v>
      </c>
      <c r="AM10" s="47">
        <v>23</v>
      </c>
      <c r="AN10" s="47">
        <v>0</v>
      </c>
      <c r="AO10" s="47">
        <v>30</v>
      </c>
      <c r="AP10" s="201"/>
      <c r="AQ10" s="46" t="s">
        <v>120</v>
      </c>
      <c r="AR10" s="47">
        <v>157</v>
      </c>
      <c r="AS10" s="47">
        <v>1552</v>
      </c>
      <c r="AT10" s="47">
        <v>406</v>
      </c>
      <c r="AU10" s="47">
        <v>229</v>
      </c>
      <c r="AV10" s="47">
        <v>44</v>
      </c>
      <c r="AW10" s="47">
        <v>127</v>
      </c>
      <c r="AX10" s="47">
        <v>166</v>
      </c>
      <c r="AY10" s="47">
        <v>147</v>
      </c>
      <c r="AZ10" s="47">
        <v>145</v>
      </c>
      <c r="BA10" s="201"/>
      <c r="BB10" s="46" t="s">
        <v>120</v>
      </c>
      <c r="BC10" s="47">
        <v>773</v>
      </c>
      <c r="BD10" s="47">
        <v>386</v>
      </c>
      <c r="BE10" s="47">
        <v>768</v>
      </c>
      <c r="BF10" s="47">
        <v>383</v>
      </c>
      <c r="BG10" s="47">
        <v>656</v>
      </c>
      <c r="BH10" s="47">
        <v>333</v>
      </c>
      <c r="BI10" s="47">
        <v>745</v>
      </c>
      <c r="BJ10" s="47">
        <v>374</v>
      </c>
      <c r="BK10" s="47">
        <v>740</v>
      </c>
      <c r="BL10" s="47">
        <v>371</v>
      </c>
      <c r="BM10" s="47">
        <v>638</v>
      </c>
      <c r="BN10" s="47">
        <v>327</v>
      </c>
      <c r="BO10" s="201"/>
      <c r="BP10" s="46" t="s">
        <v>120</v>
      </c>
      <c r="BQ10" s="50">
        <v>155</v>
      </c>
      <c r="BR10" s="49">
        <v>125</v>
      </c>
      <c r="BS10" s="49">
        <v>28</v>
      </c>
      <c r="BT10" s="50">
        <v>20</v>
      </c>
      <c r="BU10" s="49">
        <v>12</v>
      </c>
      <c r="BV10" s="50">
        <v>175</v>
      </c>
      <c r="BW10" s="50">
        <v>137</v>
      </c>
      <c r="BX10" s="201"/>
      <c r="BY10" s="46" t="s">
        <v>120</v>
      </c>
      <c r="BZ10" s="47">
        <v>271</v>
      </c>
      <c r="CA10" s="47">
        <v>135</v>
      </c>
      <c r="CB10" s="47">
        <v>151</v>
      </c>
      <c r="CC10" s="47">
        <v>370</v>
      </c>
      <c r="CD10" s="47">
        <v>145</v>
      </c>
      <c r="CE10" s="47">
        <v>79</v>
      </c>
      <c r="CF10" s="47">
        <v>30</v>
      </c>
      <c r="CG10" s="47">
        <v>178</v>
      </c>
      <c r="CH10" s="47">
        <v>31</v>
      </c>
      <c r="CI10" s="47">
        <v>38</v>
      </c>
      <c r="CJ10" s="47">
        <v>49</v>
      </c>
      <c r="CK10" s="47">
        <v>4</v>
      </c>
      <c r="CL10" s="142"/>
      <c r="CM10" s="138" t="s">
        <v>125</v>
      </c>
      <c r="CN10" s="138" t="s">
        <v>4180</v>
      </c>
      <c r="CO10" s="139">
        <v>5615</v>
      </c>
      <c r="CP10" s="141">
        <v>1390</v>
      </c>
    </row>
    <row r="11" spans="1:94">
      <c r="A11" s="201"/>
      <c r="B11" s="34" t="s">
        <v>102</v>
      </c>
      <c r="C11" s="35">
        <v>7747</v>
      </c>
      <c r="D11" s="63">
        <v>3782</v>
      </c>
      <c r="E11" s="63">
        <v>5977</v>
      </c>
      <c r="F11" s="63">
        <v>2930</v>
      </c>
      <c r="G11" s="63">
        <v>5693</v>
      </c>
      <c r="H11" s="63">
        <v>2767</v>
      </c>
      <c r="I11" s="63">
        <v>4683</v>
      </c>
      <c r="J11" s="63">
        <v>2356</v>
      </c>
      <c r="K11" s="63">
        <v>4013</v>
      </c>
      <c r="L11" s="63">
        <v>2088</v>
      </c>
      <c r="M11" s="63">
        <v>28113</v>
      </c>
      <c r="N11" s="63">
        <v>13923</v>
      </c>
      <c r="O11" s="201"/>
      <c r="P11" s="64" t="s">
        <v>102</v>
      </c>
      <c r="Q11" s="63">
        <v>1165</v>
      </c>
      <c r="R11" s="63">
        <v>551</v>
      </c>
      <c r="S11" s="63">
        <v>829</v>
      </c>
      <c r="T11" s="63">
        <v>402</v>
      </c>
      <c r="U11" s="63">
        <v>904</v>
      </c>
      <c r="V11" s="63">
        <v>430</v>
      </c>
      <c r="W11" s="63">
        <v>564</v>
      </c>
      <c r="X11" s="63">
        <v>267</v>
      </c>
      <c r="Y11" s="63">
        <v>554</v>
      </c>
      <c r="Z11" s="63">
        <v>308</v>
      </c>
      <c r="AA11" s="63">
        <v>4016</v>
      </c>
      <c r="AB11" s="63">
        <v>1958</v>
      </c>
      <c r="AC11" s="201"/>
      <c r="AD11" s="64" t="s">
        <v>102</v>
      </c>
      <c r="AE11" s="63">
        <v>244</v>
      </c>
      <c r="AF11" s="63">
        <v>237</v>
      </c>
      <c r="AG11" s="63">
        <v>235</v>
      </c>
      <c r="AH11" s="63">
        <v>225</v>
      </c>
      <c r="AI11" s="63">
        <v>216</v>
      </c>
      <c r="AJ11" s="63">
        <v>1157</v>
      </c>
      <c r="AK11" s="63">
        <v>813</v>
      </c>
      <c r="AL11" s="63">
        <v>484</v>
      </c>
      <c r="AM11" s="63">
        <v>23</v>
      </c>
      <c r="AN11" s="63">
        <v>25</v>
      </c>
      <c r="AO11" s="63">
        <v>232</v>
      </c>
      <c r="AP11" s="201"/>
      <c r="AQ11" s="64" t="s">
        <v>102</v>
      </c>
      <c r="AR11" s="63">
        <v>196</v>
      </c>
      <c r="AS11" s="63">
        <v>4511</v>
      </c>
      <c r="AT11" s="63">
        <v>2872</v>
      </c>
      <c r="AU11" s="63">
        <v>2125</v>
      </c>
      <c r="AV11" s="63">
        <v>554</v>
      </c>
      <c r="AW11" s="63">
        <v>353</v>
      </c>
      <c r="AX11" s="63">
        <v>996</v>
      </c>
      <c r="AY11" s="63">
        <v>729</v>
      </c>
      <c r="AZ11" s="63">
        <v>704</v>
      </c>
      <c r="BA11" s="201"/>
      <c r="BB11" s="64" t="s">
        <v>102</v>
      </c>
      <c r="BC11" s="63">
        <v>3937</v>
      </c>
      <c r="BD11" s="63">
        <v>2043</v>
      </c>
      <c r="BE11" s="63">
        <v>3779</v>
      </c>
      <c r="BF11" s="63">
        <v>1964</v>
      </c>
      <c r="BG11" s="63">
        <v>2606</v>
      </c>
      <c r="BH11" s="63">
        <v>1333</v>
      </c>
      <c r="BI11" s="63">
        <v>3848</v>
      </c>
      <c r="BJ11" s="63">
        <v>2007</v>
      </c>
      <c r="BK11" s="63">
        <v>3694</v>
      </c>
      <c r="BL11" s="63">
        <v>1928</v>
      </c>
      <c r="BM11" s="63">
        <v>2533</v>
      </c>
      <c r="BN11" s="63">
        <v>1300</v>
      </c>
      <c r="BO11" s="201"/>
      <c r="BP11" s="64" t="s">
        <v>102</v>
      </c>
      <c r="BQ11" s="63">
        <v>797</v>
      </c>
      <c r="BR11" s="63">
        <v>514</v>
      </c>
      <c r="BS11" s="63">
        <v>58</v>
      </c>
      <c r="BT11" s="63">
        <v>68</v>
      </c>
      <c r="BU11" s="63">
        <v>40</v>
      </c>
      <c r="BV11" s="63">
        <v>865</v>
      </c>
      <c r="BW11" s="63">
        <v>554</v>
      </c>
      <c r="BX11" s="201"/>
      <c r="BY11" s="64" t="s">
        <v>102</v>
      </c>
      <c r="BZ11" s="63">
        <v>4124</v>
      </c>
      <c r="CA11" s="63">
        <v>2830</v>
      </c>
      <c r="CB11" s="63">
        <v>1338</v>
      </c>
      <c r="CC11" s="63">
        <v>3529</v>
      </c>
      <c r="CD11" s="63">
        <v>3119</v>
      </c>
      <c r="CE11" s="63">
        <v>2248</v>
      </c>
      <c r="CF11" s="63">
        <v>301</v>
      </c>
      <c r="CG11" s="63">
        <v>3209</v>
      </c>
      <c r="CH11" s="63">
        <v>236</v>
      </c>
      <c r="CI11" s="63">
        <v>520</v>
      </c>
      <c r="CJ11" s="63">
        <v>304</v>
      </c>
      <c r="CK11" s="63">
        <v>22</v>
      </c>
      <c r="CL11" s="142"/>
      <c r="CM11" s="138" t="s">
        <v>125</v>
      </c>
      <c r="CN11" s="138" t="s">
        <v>4181</v>
      </c>
      <c r="CO11" s="139">
        <v>29104</v>
      </c>
      <c r="CP11" s="141">
        <v>20934</v>
      </c>
    </row>
    <row r="12" spans="1:94">
      <c r="A12" s="201" t="s">
        <v>126</v>
      </c>
      <c r="B12" s="46" t="s">
        <v>119</v>
      </c>
      <c r="C12" s="47">
        <v>37349</v>
      </c>
      <c r="D12" s="47">
        <v>18234</v>
      </c>
      <c r="E12" s="47">
        <v>32241</v>
      </c>
      <c r="F12" s="47">
        <v>15657</v>
      </c>
      <c r="G12" s="47">
        <v>30882</v>
      </c>
      <c r="H12" s="47">
        <v>14957</v>
      </c>
      <c r="I12" s="47">
        <v>28585</v>
      </c>
      <c r="J12" s="47">
        <v>14019</v>
      </c>
      <c r="K12" s="47">
        <v>28468</v>
      </c>
      <c r="L12" s="47">
        <v>14039</v>
      </c>
      <c r="M12" s="48">
        <v>157525</v>
      </c>
      <c r="N12" s="48">
        <v>76906</v>
      </c>
      <c r="O12" s="201" t="s">
        <v>126</v>
      </c>
      <c r="P12" s="46" t="s">
        <v>119</v>
      </c>
      <c r="Q12" s="47">
        <v>2405</v>
      </c>
      <c r="R12" s="47">
        <v>1048</v>
      </c>
      <c r="S12" s="47">
        <v>1913</v>
      </c>
      <c r="T12" s="47">
        <v>800</v>
      </c>
      <c r="U12" s="47">
        <v>1948</v>
      </c>
      <c r="V12" s="47">
        <v>830</v>
      </c>
      <c r="W12" s="47">
        <v>1574</v>
      </c>
      <c r="X12" s="47">
        <v>700</v>
      </c>
      <c r="Y12" s="47">
        <v>1898</v>
      </c>
      <c r="Z12" s="47">
        <v>862</v>
      </c>
      <c r="AA12" s="48">
        <v>9738</v>
      </c>
      <c r="AB12" s="48">
        <v>4240</v>
      </c>
      <c r="AC12" s="201" t="s">
        <v>126</v>
      </c>
      <c r="AD12" s="46" t="s">
        <v>119</v>
      </c>
      <c r="AE12" s="47">
        <v>1553</v>
      </c>
      <c r="AF12" s="47">
        <v>1515</v>
      </c>
      <c r="AG12" s="47">
        <v>1517</v>
      </c>
      <c r="AH12" s="47">
        <v>1469</v>
      </c>
      <c r="AI12" s="47">
        <v>1466</v>
      </c>
      <c r="AJ12" s="48">
        <v>7520</v>
      </c>
      <c r="AK12" s="47">
        <v>6260</v>
      </c>
      <c r="AL12" s="47">
        <v>6006</v>
      </c>
      <c r="AM12" s="47">
        <v>2581</v>
      </c>
      <c r="AN12" s="47">
        <v>84</v>
      </c>
      <c r="AO12" s="47">
        <v>1440</v>
      </c>
      <c r="AP12" s="201" t="s">
        <v>126</v>
      </c>
      <c r="AQ12" s="46" t="s">
        <v>119</v>
      </c>
      <c r="AR12" s="47">
        <v>3255</v>
      </c>
      <c r="AS12" s="47">
        <v>37956</v>
      </c>
      <c r="AT12" s="47">
        <v>19926</v>
      </c>
      <c r="AU12" s="47">
        <v>9006</v>
      </c>
      <c r="AV12" s="47">
        <v>1960</v>
      </c>
      <c r="AW12" s="47">
        <v>4357</v>
      </c>
      <c r="AX12" s="47">
        <v>7433</v>
      </c>
      <c r="AY12" s="47">
        <v>6220</v>
      </c>
      <c r="AZ12" s="47">
        <v>6156</v>
      </c>
      <c r="BA12" s="201" t="s">
        <v>126</v>
      </c>
      <c r="BB12" s="46" t="s">
        <v>119</v>
      </c>
      <c r="BC12" s="47">
        <v>27381</v>
      </c>
      <c r="BD12" s="47">
        <v>13655</v>
      </c>
      <c r="BE12" s="47">
        <v>26525</v>
      </c>
      <c r="BF12" s="47">
        <v>13363</v>
      </c>
      <c r="BG12" s="47">
        <v>21227</v>
      </c>
      <c r="BH12" s="47">
        <v>10980</v>
      </c>
      <c r="BI12" s="47">
        <v>21953</v>
      </c>
      <c r="BJ12" s="47">
        <v>11049</v>
      </c>
      <c r="BK12" s="47">
        <v>21365</v>
      </c>
      <c r="BL12" s="47">
        <v>10787</v>
      </c>
      <c r="BM12" s="47">
        <v>13050</v>
      </c>
      <c r="BN12" s="47">
        <v>6803</v>
      </c>
      <c r="BO12" s="201" t="s">
        <v>126</v>
      </c>
      <c r="BP12" s="46" t="s">
        <v>119</v>
      </c>
      <c r="BQ12" s="50">
        <v>6057</v>
      </c>
      <c r="BR12" s="49">
        <v>5214</v>
      </c>
      <c r="BS12" s="49">
        <v>821</v>
      </c>
      <c r="BT12" s="50">
        <v>1154</v>
      </c>
      <c r="BU12" s="49">
        <v>700</v>
      </c>
      <c r="BV12" s="50">
        <v>7211</v>
      </c>
      <c r="BW12" s="50">
        <v>5914</v>
      </c>
      <c r="BX12" s="201" t="s">
        <v>126</v>
      </c>
      <c r="BY12" s="46" t="s">
        <v>119</v>
      </c>
      <c r="BZ12" s="47">
        <v>37060</v>
      </c>
      <c r="CA12" s="47">
        <v>19702</v>
      </c>
      <c r="CB12" s="47">
        <v>12735</v>
      </c>
      <c r="CC12" s="47">
        <v>30780</v>
      </c>
      <c r="CD12" s="47">
        <v>22946</v>
      </c>
      <c r="CE12" s="47">
        <v>18751</v>
      </c>
      <c r="CF12" s="47">
        <v>3466</v>
      </c>
      <c r="CG12" s="47">
        <v>24585</v>
      </c>
      <c r="CH12" s="47">
        <v>937</v>
      </c>
      <c r="CI12" s="47">
        <v>2276</v>
      </c>
      <c r="CJ12" s="47">
        <v>2482</v>
      </c>
      <c r="CK12" s="47">
        <v>3115</v>
      </c>
      <c r="CL12" s="142"/>
      <c r="CM12" s="138" t="s">
        <v>126</v>
      </c>
      <c r="CN12" s="138" t="s">
        <v>4182</v>
      </c>
      <c r="CO12" s="139">
        <v>184769</v>
      </c>
      <c r="CP12" s="141">
        <v>170962</v>
      </c>
    </row>
    <row r="13" spans="1:94">
      <c r="A13" s="201"/>
      <c r="B13" s="46" t="s">
        <v>120</v>
      </c>
      <c r="C13" s="47">
        <v>24194</v>
      </c>
      <c r="D13" s="47">
        <v>11974</v>
      </c>
      <c r="E13" s="47">
        <v>21579</v>
      </c>
      <c r="F13" s="47">
        <v>10548</v>
      </c>
      <c r="G13" s="47">
        <v>20788</v>
      </c>
      <c r="H13" s="47">
        <v>10372</v>
      </c>
      <c r="I13" s="47">
        <v>18922</v>
      </c>
      <c r="J13" s="47">
        <v>9277</v>
      </c>
      <c r="K13" s="47">
        <v>19691</v>
      </c>
      <c r="L13" s="47">
        <v>9644</v>
      </c>
      <c r="M13" s="48">
        <v>105174</v>
      </c>
      <c r="N13" s="48">
        <v>51815</v>
      </c>
      <c r="O13" s="201"/>
      <c r="P13" s="46" t="s">
        <v>120</v>
      </c>
      <c r="Q13" s="47">
        <v>687</v>
      </c>
      <c r="R13" s="47">
        <v>296</v>
      </c>
      <c r="S13" s="47">
        <v>548</v>
      </c>
      <c r="T13" s="47">
        <v>218</v>
      </c>
      <c r="U13" s="47">
        <v>555</v>
      </c>
      <c r="V13" s="47">
        <v>224</v>
      </c>
      <c r="W13" s="47">
        <v>431</v>
      </c>
      <c r="X13" s="47">
        <v>183</v>
      </c>
      <c r="Y13" s="47">
        <v>857</v>
      </c>
      <c r="Z13" s="47">
        <v>393</v>
      </c>
      <c r="AA13" s="48">
        <v>3078</v>
      </c>
      <c r="AB13" s="48">
        <v>1314</v>
      </c>
      <c r="AC13" s="201"/>
      <c r="AD13" s="46" t="s">
        <v>120</v>
      </c>
      <c r="AE13" s="47">
        <v>809</v>
      </c>
      <c r="AF13" s="47">
        <v>778</v>
      </c>
      <c r="AG13" s="47">
        <v>766</v>
      </c>
      <c r="AH13" s="47">
        <v>742</v>
      </c>
      <c r="AI13" s="47">
        <v>753</v>
      </c>
      <c r="AJ13" s="48">
        <v>3848</v>
      </c>
      <c r="AK13" s="47">
        <v>3706</v>
      </c>
      <c r="AL13" s="47">
        <v>3657</v>
      </c>
      <c r="AM13" s="47">
        <v>3418</v>
      </c>
      <c r="AN13" s="47">
        <v>34</v>
      </c>
      <c r="AO13" s="47">
        <v>675</v>
      </c>
      <c r="AP13" s="201"/>
      <c r="AQ13" s="46" t="s">
        <v>120</v>
      </c>
      <c r="AR13" s="47">
        <v>3140</v>
      </c>
      <c r="AS13" s="47">
        <v>24309</v>
      </c>
      <c r="AT13" s="47">
        <v>13538</v>
      </c>
      <c r="AU13" s="47">
        <v>5308</v>
      </c>
      <c r="AV13" s="47">
        <v>1622</v>
      </c>
      <c r="AW13" s="47">
        <v>3273</v>
      </c>
      <c r="AX13" s="47">
        <v>4395</v>
      </c>
      <c r="AY13" s="47">
        <v>3772</v>
      </c>
      <c r="AZ13" s="47">
        <v>3689</v>
      </c>
      <c r="BA13" s="201"/>
      <c r="BB13" s="46" t="s">
        <v>120</v>
      </c>
      <c r="BC13" s="47">
        <v>18589</v>
      </c>
      <c r="BD13" s="47">
        <v>9401</v>
      </c>
      <c r="BE13" s="47">
        <v>18034</v>
      </c>
      <c r="BF13" s="47">
        <v>9109</v>
      </c>
      <c r="BG13" s="47">
        <v>14402</v>
      </c>
      <c r="BH13" s="47">
        <v>7457</v>
      </c>
      <c r="BI13" s="47">
        <v>15749</v>
      </c>
      <c r="BJ13" s="47">
        <v>8012</v>
      </c>
      <c r="BK13" s="47">
        <v>15283</v>
      </c>
      <c r="BL13" s="47">
        <v>7752</v>
      </c>
      <c r="BM13" s="47">
        <v>8356</v>
      </c>
      <c r="BN13" s="47">
        <v>4428</v>
      </c>
      <c r="BO13" s="201"/>
      <c r="BP13" s="46" t="s">
        <v>120</v>
      </c>
      <c r="BQ13" s="50">
        <v>3464</v>
      </c>
      <c r="BR13" s="49">
        <v>3185</v>
      </c>
      <c r="BS13" s="49">
        <v>590</v>
      </c>
      <c r="BT13" s="50">
        <v>514</v>
      </c>
      <c r="BU13" s="49">
        <v>369</v>
      </c>
      <c r="BV13" s="50">
        <v>3978</v>
      </c>
      <c r="BW13" s="50">
        <v>3554</v>
      </c>
      <c r="BX13" s="201"/>
      <c r="BY13" s="46" t="s">
        <v>120</v>
      </c>
      <c r="BZ13" s="47">
        <v>18661</v>
      </c>
      <c r="CA13" s="47">
        <v>8251</v>
      </c>
      <c r="CB13" s="47">
        <v>4342</v>
      </c>
      <c r="CC13" s="47">
        <v>13385</v>
      </c>
      <c r="CD13" s="47">
        <v>11438</v>
      </c>
      <c r="CE13" s="47">
        <v>9409</v>
      </c>
      <c r="CF13" s="47">
        <v>1525</v>
      </c>
      <c r="CG13" s="47">
        <v>11476</v>
      </c>
      <c r="CH13" s="47">
        <v>693</v>
      </c>
      <c r="CI13" s="47">
        <v>640</v>
      </c>
      <c r="CJ13" s="47">
        <v>689</v>
      </c>
      <c r="CK13" s="47">
        <v>775</v>
      </c>
      <c r="CL13" s="142"/>
      <c r="CM13" s="138" t="s">
        <v>126</v>
      </c>
      <c r="CN13" s="138" t="s">
        <v>4183</v>
      </c>
      <c r="CO13" s="139">
        <v>121714</v>
      </c>
      <c r="CP13" s="141">
        <v>79180</v>
      </c>
    </row>
    <row r="14" spans="1:94">
      <c r="A14" s="201"/>
      <c r="B14" s="34" t="s">
        <v>102</v>
      </c>
      <c r="C14" s="35">
        <v>61543</v>
      </c>
      <c r="D14" s="63">
        <v>30208</v>
      </c>
      <c r="E14" s="63">
        <v>53820</v>
      </c>
      <c r="F14" s="63">
        <v>26205</v>
      </c>
      <c r="G14" s="63">
        <v>51670</v>
      </c>
      <c r="H14" s="63">
        <v>25329</v>
      </c>
      <c r="I14" s="63">
        <v>47507</v>
      </c>
      <c r="J14" s="63">
        <v>23296</v>
      </c>
      <c r="K14" s="63">
        <v>48159</v>
      </c>
      <c r="L14" s="63">
        <v>23683</v>
      </c>
      <c r="M14" s="63">
        <v>262699</v>
      </c>
      <c r="N14" s="63">
        <v>128721</v>
      </c>
      <c r="O14" s="201"/>
      <c r="P14" s="64" t="s">
        <v>102</v>
      </c>
      <c r="Q14" s="63">
        <v>3092</v>
      </c>
      <c r="R14" s="63">
        <v>1344</v>
      </c>
      <c r="S14" s="63">
        <v>2461</v>
      </c>
      <c r="T14" s="63">
        <v>1018</v>
      </c>
      <c r="U14" s="63">
        <v>2503</v>
      </c>
      <c r="V14" s="63">
        <v>1054</v>
      </c>
      <c r="W14" s="63">
        <v>2005</v>
      </c>
      <c r="X14" s="63">
        <v>883</v>
      </c>
      <c r="Y14" s="63">
        <v>2755</v>
      </c>
      <c r="Z14" s="63">
        <v>1255</v>
      </c>
      <c r="AA14" s="63">
        <v>12816</v>
      </c>
      <c r="AB14" s="63">
        <v>5554</v>
      </c>
      <c r="AC14" s="201"/>
      <c r="AD14" s="64" t="s">
        <v>102</v>
      </c>
      <c r="AE14" s="63">
        <v>2362</v>
      </c>
      <c r="AF14" s="63">
        <v>2293</v>
      </c>
      <c r="AG14" s="63">
        <v>2283</v>
      </c>
      <c r="AH14" s="63">
        <v>2211</v>
      </c>
      <c r="AI14" s="63">
        <v>2219</v>
      </c>
      <c r="AJ14" s="63">
        <v>11368</v>
      </c>
      <c r="AK14" s="63">
        <v>9966</v>
      </c>
      <c r="AL14" s="63">
        <v>9663</v>
      </c>
      <c r="AM14" s="63">
        <v>5999</v>
      </c>
      <c r="AN14" s="63">
        <v>118</v>
      </c>
      <c r="AO14" s="63">
        <v>2115</v>
      </c>
      <c r="AP14" s="201"/>
      <c r="AQ14" s="64" t="s">
        <v>102</v>
      </c>
      <c r="AR14" s="63">
        <v>6395</v>
      </c>
      <c r="AS14" s="63">
        <v>62265</v>
      </c>
      <c r="AT14" s="63">
        <v>33464</v>
      </c>
      <c r="AU14" s="63">
        <v>14314</v>
      </c>
      <c r="AV14" s="63">
        <v>3582</v>
      </c>
      <c r="AW14" s="63">
        <v>7630</v>
      </c>
      <c r="AX14" s="63">
        <v>11828</v>
      </c>
      <c r="AY14" s="63">
        <v>9992</v>
      </c>
      <c r="AZ14" s="63">
        <v>9845</v>
      </c>
      <c r="BA14" s="201"/>
      <c r="BB14" s="64" t="s">
        <v>102</v>
      </c>
      <c r="BC14" s="63">
        <v>45970</v>
      </c>
      <c r="BD14" s="63">
        <v>23056</v>
      </c>
      <c r="BE14" s="63">
        <v>44559</v>
      </c>
      <c r="BF14" s="63">
        <v>22472</v>
      </c>
      <c r="BG14" s="63">
        <v>35629</v>
      </c>
      <c r="BH14" s="63">
        <v>18437</v>
      </c>
      <c r="BI14" s="63">
        <v>37702</v>
      </c>
      <c r="BJ14" s="63">
        <v>19061</v>
      </c>
      <c r="BK14" s="63">
        <v>36648</v>
      </c>
      <c r="BL14" s="63">
        <v>18539</v>
      </c>
      <c r="BM14" s="63">
        <v>21406</v>
      </c>
      <c r="BN14" s="63">
        <v>11231</v>
      </c>
      <c r="BO14" s="201"/>
      <c r="BP14" s="64" t="s">
        <v>102</v>
      </c>
      <c r="BQ14" s="63">
        <v>9521</v>
      </c>
      <c r="BR14" s="63">
        <v>8399</v>
      </c>
      <c r="BS14" s="63">
        <v>1411</v>
      </c>
      <c r="BT14" s="63">
        <v>1668</v>
      </c>
      <c r="BU14" s="63">
        <v>1069</v>
      </c>
      <c r="BV14" s="63">
        <v>11189</v>
      </c>
      <c r="BW14" s="63">
        <v>9468</v>
      </c>
      <c r="BX14" s="201"/>
      <c r="BY14" s="64" t="s">
        <v>102</v>
      </c>
      <c r="BZ14" s="63">
        <v>55721</v>
      </c>
      <c r="CA14" s="63">
        <v>27953</v>
      </c>
      <c r="CB14" s="63">
        <v>17077</v>
      </c>
      <c r="CC14" s="63">
        <v>44165</v>
      </c>
      <c r="CD14" s="63">
        <v>34384</v>
      </c>
      <c r="CE14" s="63">
        <v>28160</v>
      </c>
      <c r="CF14" s="63">
        <v>4991</v>
      </c>
      <c r="CG14" s="63">
        <v>36061</v>
      </c>
      <c r="CH14" s="63">
        <v>1630</v>
      </c>
      <c r="CI14" s="63">
        <v>2916</v>
      </c>
      <c r="CJ14" s="63">
        <v>3171</v>
      </c>
      <c r="CK14" s="63">
        <v>3890</v>
      </c>
      <c r="CL14" s="142"/>
      <c r="CM14" s="138" t="s">
        <v>126</v>
      </c>
      <c r="CN14" s="138" t="s">
        <v>4184</v>
      </c>
      <c r="CO14" s="139">
        <v>306483</v>
      </c>
      <c r="CP14" s="141">
        <v>250142</v>
      </c>
    </row>
    <row r="15" spans="1:94">
      <c r="A15" s="201" t="s">
        <v>127</v>
      </c>
      <c r="B15" s="46" t="s">
        <v>119</v>
      </c>
      <c r="C15" s="47">
        <v>2363</v>
      </c>
      <c r="D15" s="47">
        <v>1176</v>
      </c>
      <c r="E15" s="47">
        <v>2138</v>
      </c>
      <c r="F15" s="47">
        <v>1078</v>
      </c>
      <c r="G15" s="47">
        <v>2113</v>
      </c>
      <c r="H15" s="47">
        <v>1115</v>
      </c>
      <c r="I15" s="47">
        <v>1902</v>
      </c>
      <c r="J15" s="47">
        <v>1032</v>
      </c>
      <c r="K15" s="47">
        <v>1966</v>
      </c>
      <c r="L15" s="47">
        <v>1011</v>
      </c>
      <c r="M15" s="48">
        <v>10482</v>
      </c>
      <c r="N15" s="48">
        <v>5412</v>
      </c>
      <c r="O15" s="201" t="s">
        <v>127</v>
      </c>
      <c r="P15" s="46" t="s">
        <v>119</v>
      </c>
      <c r="Q15" s="47">
        <v>310</v>
      </c>
      <c r="R15" s="47">
        <v>154</v>
      </c>
      <c r="S15" s="47">
        <v>246</v>
      </c>
      <c r="T15" s="47">
        <v>112</v>
      </c>
      <c r="U15" s="47">
        <v>237</v>
      </c>
      <c r="V15" s="47">
        <v>111</v>
      </c>
      <c r="W15" s="47">
        <v>190</v>
      </c>
      <c r="X15" s="47">
        <v>99</v>
      </c>
      <c r="Y15" s="47">
        <v>147</v>
      </c>
      <c r="Z15" s="47">
        <v>70</v>
      </c>
      <c r="AA15" s="48">
        <v>1130</v>
      </c>
      <c r="AB15" s="48">
        <v>546</v>
      </c>
      <c r="AC15" s="201" t="s">
        <v>127</v>
      </c>
      <c r="AD15" s="46" t="s">
        <v>119</v>
      </c>
      <c r="AE15" s="47">
        <v>91</v>
      </c>
      <c r="AF15" s="47">
        <v>88</v>
      </c>
      <c r="AG15" s="47">
        <v>88</v>
      </c>
      <c r="AH15" s="47">
        <v>84</v>
      </c>
      <c r="AI15" s="47">
        <v>86</v>
      </c>
      <c r="AJ15" s="48">
        <v>437</v>
      </c>
      <c r="AK15" s="47">
        <v>345</v>
      </c>
      <c r="AL15" s="47">
        <v>273</v>
      </c>
      <c r="AM15" s="47">
        <v>42</v>
      </c>
      <c r="AN15" s="47">
        <v>24</v>
      </c>
      <c r="AO15" s="47">
        <v>84</v>
      </c>
      <c r="AP15" s="201" t="s">
        <v>127</v>
      </c>
      <c r="AQ15" s="46" t="s">
        <v>119</v>
      </c>
      <c r="AR15" s="47">
        <v>11</v>
      </c>
      <c r="AS15" s="47">
        <v>3004</v>
      </c>
      <c r="AT15" s="47">
        <v>1375</v>
      </c>
      <c r="AU15" s="47">
        <v>193</v>
      </c>
      <c r="AV15" s="47">
        <v>79</v>
      </c>
      <c r="AW15" s="47">
        <v>51</v>
      </c>
      <c r="AX15" s="47">
        <v>416</v>
      </c>
      <c r="AY15" s="47">
        <v>315</v>
      </c>
      <c r="AZ15" s="47">
        <v>326</v>
      </c>
      <c r="BA15" s="201" t="s">
        <v>127</v>
      </c>
      <c r="BB15" s="46" t="s">
        <v>119</v>
      </c>
      <c r="BC15" s="47">
        <v>2556</v>
      </c>
      <c r="BD15" s="47">
        <v>1326</v>
      </c>
      <c r="BE15" s="47">
        <v>2312</v>
      </c>
      <c r="BF15" s="47">
        <v>1210</v>
      </c>
      <c r="BG15" s="47">
        <v>1854</v>
      </c>
      <c r="BH15" s="47">
        <v>989</v>
      </c>
      <c r="BI15" s="47">
        <v>2489</v>
      </c>
      <c r="BJ15" s="47">
        <v>1294</v>
      </c>
      <c r="BK15" s="47">
        <v>2265</v>
      </c>
      <c r="BL15" s="47">
        <v>1195</v>
      </c>
      <c r="BM15" s="47">
        <v>1782</v>
      </c>
      <c r="BN15" s="47">
        <v>951</v>
      </c>
      <c r="BO15" s="201" t="s">
        <v>127</v>
      </c>
      <c r="BP15" s="46" t="s">
        <v>119</v>
      </c>
      <c r="BQ15" s="50">
        <v>344</v>
      </c>
      <c r="BR15" s="49">
        <v>172</v>
      </c>
      <c r="BS15" s="49">
        <v>8</v>
      </c>
      <c r="BT15" s="50">
        <v>60</v>
      </c>
      <c r="BU15" s="49">
        <v>22</v>
      </c>
      <c r="BV15" s="50">
        <v>404</v>
      </c>
      <c r="BW15" s="50">
        <v>194</v>
      </c>
      <c r="BX15" s="201" t="s">
        <v>127</v>
      </c>
      <c r="BY15" s="46" t="s">
        <v>119</v>
      </c>
      <c r="BZ15" s="47">
        <v>746</v>
      </c>
      <c r="CA15" s="47">
        <v>563</v>
      </c>
      <c r="CB15" s="47">
        <v>519</v>
      </c>
      <c r="CC15" s="47">
        <v>757</v>
      </c>
      <c r="CD15" s="47">
        <v>697</v>
      </c>
      <c r="CE15" s="47">
        <v>402</v>
      </c>
      <c r="CF15" s="47">
        <v>93</v>
      </c>
      <c r="CG15" s="47">
        <v>481</v>
      </c>
      <c r="CH15" s="47">
        <v>155</v>
      </c>
      <c r="CI15" s="47">
        <v>189</v>
      </c>
      <c r="CJ15" s="47">
        <v>161</v>
      </c>
      <c r="CK15" s="47">
        <v>257</v>
      </c>
      <c r="CL15" s="142"/>
      <c r="CM15" s="138" t="s">
        <v>127</v>
      </c>
      <c r="CN15" s="138" t="s">
        <v>4185</v>
      </c>
      <c r="CO15" s="139">
        <v>11311</v>
      </c>
      <c r="CP15" s="141">
        <v>4413</v>
      </c>
    </row>
    <row r="16" spans="1:94">
      <c r="A16" s="201"/>
      <c r="B16" s="46" t="s">
        <v>120</v>
      </c>
      <c r="C16" s="47">
        <v>2604</v>
      </c>
      <c r="D16" s="47">
        <v>1300</v>
      </c>
      <c r="E16" s="47">
        <v>2464</v>
      </c>
      <c r="F16" s="47">
        <v>1265</v>
      </c>
      <c r="G16" s="47">
        <v>2393</v>
      </c>
      <c r="H16" s="47">
        <v>1212</v>
      </c>
      <c r="I16" s="47">
        <v>2015</v>
      </c>
      <c r="J16" s="47">
        <v>1024</v>
      </c>
      <c r="K16" s="47">
        <v>1909</v>
      </c>
      <c r="L16" s="47">
        <v>939</v>
      </c>
      <c r="M16" s="48">
        <v>11385</v>
      </c>
      <c r="N16" s="48">
        <v>5740</v>
      </c>
      <c r="O16" s="201"/>
      <c r="P16" s="46" t="s">
        <v>120</v>
      </c>
      <c r="Q16" s="47">
        <v>164</v>
      </c>
      <c r="R16" s="47">
        <v>53</v>
      </c>
      <c r="S16" s="47">
        <v>187</v>
      </c>
      <c r="T16" s="47">
        <v>86</v>
      </c>
      <c r="U16" s="47">
        <v>130</v>
      </c>
      <c r="V16" s="47">
        <v>56</v>
      </c>
      <c r="W16" s="47">
        <v>134</v>
      </c>
      <c r="X16" s="47">
        <v>74</v>
      </c>
      <c r="Y16" s="47">
        <v>116</v>
      </c>
      <c r="Z16" s="47">
        <v>56</v>
      </c>
      <c r="AA16" s="48">
        <v>731</v>
      </c>
      <c r="AB16" s="48">
        <v>325</v>
      </c>
      <c r="AC16" s="201"/>
      <c r="AD16" s="46" t="s">
        <v>120</v>
      </c>
      <c r="AE16" s="47">
        <v>70</v>
      </c>
      <c r="AF16" s="47">
        <v>67</v>
      </c>
      <c r="AG16" s="47">
        <v>68</v>
      </c>
      <c r="AH16" s="47">
        <v>67</v>
      </c>
      <c r="AI16" s="47">
        <v>64</v>
      </c>
      <c r="AJ16" s="48">
        <v>336</v>
      </c>
      <c r="AK16" s="47">
        <v>322</v>
      </c>
      <c r="AL16" s="47">
        <v>286</v>
      </c>
      <c r="AM16" s="47">
        <v>189</v>
      </c>
      <c r="AN16" s="47">
        <v>19</v>
      </c>
      <c r="AO16" s="47">
        <v>53</v>
      </c>
      <c r="AP16" s="201"/>
      <c r="AQ16" s="46" t="s">
        <v>120</v>
      </c>
      <c r="AR16" s="47">
        <v>338</v>
      </c>
      <c r="AS16" s="47">
        <v>3844</v>
      </c>
      <c r="AT16" s="47">
        <v>1298</v>
      </c>
      <c r="AU16" s="47">
        <v>303</v>
      </c>
      <c r="AV16" s="47">
        <v>68</v>
      </c>
      <c r="AW16" s="47">
        <v>176</v>
      </c>
      <c r="AX16" s="47">
        <v>368</v>
      </c>
      <c r="AY16" s="47">
        <v>320</v>
      </c>
      <c r="AZ16" s="47">
        <v>315</v>
      </c>
      <c r="BA16" s="201"/>
      <c r="BB16" s="46" t="s">
        <v>120</v>
      </c>
      <c r="BC16" s="47">
        <v>2129</v>
      </c>
      <c r="BD16" s="47">
        <v>1071</v>
      </c>
      <c r="BE16" s="47">
        <v>2005</v>
      </c>
      <c r="BF16" s="47">
        <v>1003</v>
      </c>
      <c r="BG16" s="47">
        <v>1731</v>
      </c>
      <c r="BH16" s="47">
        <v>884</v>
      </c>
      <c r="BI16" s="47">
        <v>2098</v>
      </c>
      <c r="BJ16" s="47">
        <v>1064</v>
      </c>
      <c r="BK16" s="47">
        <v>1979</v>
      </c>
      <c r="BL16" s="47">
        <v>997</v>
      </c>
      <c r="BM16" s="47">
        <v>1477</v>
      </c>
      <c r="BN16" s="47">
        <v>777</v>
      </c>
      <c r="BO16" s="201"/>
      <c r="BP16" s="46" t="s">
        <v>120</v>
      </c>
      <c r="BQ16" s="50">
        <v>325</v>
      </c>
      <c r="BR16" s="49">
        <v>226</v>
      </c>
      <c r="BS16" s="49">
        <v>25</v>
      </c>
      <c r="BT16" s="50">
        <v>103</v>
      </c>
      <c r="BU16" s="49">
        <v>54</v>
      </c>
      <c r="BV16" s="50">
        <v>428</v>
      </c>
      <c r="BW16" s="50">
        <v>280</v>
      </c>
      <c r="BX16" s="201"/>
      <c r="BY16" s="46" t="s">
        <v>120</v>
      </c>
      <c r="BZ16" s="47">
        <v>1152</v>
      </c>
      <c r="CA16" s="47">
        <v>516</v>
      </c>
      <c r="CB16" s="47">
        <v>776</v>
      </c>
      <c r="CC16" s="47">
        <v>1160</v>
      </c>
      <c r="CD16" s="47">
        <v>739</v>
      </c>
      <c r="CE16" s="47">
        <v>723</v>
      </c>
      <c r="CF16" s="47">
        <v>99</v>
      </c>
      <c r="CG16" s="47">
        <v>735</v>
      </c>
      <c r="CH16" s="47">
        <v>114</v>
      </c>
      <c r="CI16" s="47">
        <v>88</v>
      </c>
      <c r="CJ16" s="47">
        <v>36</v>
      </c>
      <c r="CK16" s="47">
        <v>46</v>
      </c>
      <c r="CL16" s="142"/>
      <c r="CM16" s="138" t="s">
        <v>127</v>
      </c>
      <c r="CN16" s="138" t="s">
        <v>4186</v>
      </c>
      <c r="CO16" s="139">
        <v>13472</v>
      </c>
      <c r="CP16" s="141">
        <v>6014</v>
      </c>
    </row>
    <row r="17" spans="1:94">
      <c r="A17" s="201"/>
      <c r="B17" s="34" t="s">
        <v>102</v>
      </c>
      <c r="C17" s="35">
        <v>4967</v>
      </c>
      <c r="D17" s="63">
        <v>2476</v>
      </c>
      <c r="E17" s="63">
        <v>4602</v>
      </c>
      <c r="F17" s="63">
        <v>2343</v>
      </c>
      <c r="G17" s="63">
        <v>4506</v>
      </c>
      <c r="H17" s="63">
        <v>2327</v>
      </c>
      <c r="I17" s="63">
        <v>3917</v>
      </c>
      <c r="J17" s="63">
        <v>2056</v>
      </c>
      <c r="K17" s="63">
        <v>3875</v>
      </c>
      <c r="L17" s="63">
        <v>1950</v>
      </c>
      <c r="M17" s="63">
        <v>21867</v>
      </c>
      <c r="N17" s="63">
        <v>11152</v>
      </c>
      <c r="O17" s="201"/>
      <c r="P17" s="64" t="s">
        <v>102</v>
      </c>
      <c r="Q17" s="63">
        <v>474</v>
      </c>
      <c r="R17" s="63">
        <v>207</v>
      </c>
      <c r="S17" s="63">
        <v>433</v>
      </c>
      <c r="T17" s="63">
        <v>198</v>
      </c>
      <c r="U17" s="63">
        <v>367</v>
      </c>
      <c r="V17" s="63">
        <v>167</v>
      </c>
      <c r="W17" s="63">
        <v>324</v>
      </c>
      <c r="X17" s="63">
        <v>173</v>
      </c>
      <c r="Y17" s="63">
        <v>263</v>
      </c>
      <c r="Z17" s="63">
        <v>126</v>
      </c>
      <c r="AA17" s="63">
        <v>1861</v>
      </c>
      <c r="AB17" s="63">
        <v>871</v>
      </c>
      <c r="AC17" s="201"/>
      <c r="AD17" s="64" t="s">
        <v>102</v>
      </c>
      <c r="AE17" s="63">
        <v>161</v>
      </c>
      <c r="AF17" s="63">
        <v>155</v>
      </c>
      <c r="AG17" s="63">
        <v>156</v>
      </c>
      <c r="AH17" s="63">
        <v>151</v>
      </c>
      <c r="AI17" s="63">
        <v>150</v>
      </c>
      <c r="AJ17" s="63">
        <v>773</v>
      </c>
      <c r="AK17" s="63">
        <v>667</v>
      </c>
      <c r="AL17" s="63">
        <v>559</v>
      </c>
      <c r="AM17" s="63">
        <v>231</v>
      </c>
      <c r="AN17" s="63">
        <v>43</v>
      </c>
      <c r="AO17" s="63">
        <v>137</v>
      </c>
      <c r="AP17" s="201"/>
      <c r="AQ17" s="64" t="s">
        <v>102</v>
      </c>
      <c r="AR17" s="63">
        <v>349</v>
      </c>
      <c r="AS17" s="63">
        <v>6848</v>
      </c>
      <c r="AT17" s="63">
        <v>2673</v>
      </c>
      <c r="AU17" s="63">
        <v>496</v>
      </c>
      <c r="AV17" s="63">
        <v>147</v>
      </c>
      <c r="AW17" s="63">
        <v>227</v>
      </c>
      <c r="AX17" s="63">
        <v>784</v>
      </c>
      <c r="AY17" s="63">
        <v>635</v>
      </c>
      <c r="AZ17" s="63">
        <v>641</v>
      </c>
      <c r="BA17" s="201"/>
      <c r="BB17" s="64" t="s">
        <v>102</v>
      </c>
      <c r="BC17" s="63">
        <v>4685</v>
      </c>
      <c r="BD17" s="63">
        <v>2397</v>
      </c>
      <c r="BE17" s="63">
        <v>4317</v>
      </c>
      <c r="BF17" s="63">
        <v>2213</v>
      </c>
      <c r="BG17" s="63">
        <v>3585</v>
      </c>
      <c r="BH17" s="63">
        <v>1873</v>
      </c>
      <c r="BI17" s="63">
        <v>4587</v>
      </c>
      <c r="BJ17" s="63">
        <v>2358</v>
      </c>
      <c r="BK17" s="63">
        <v>4244</v>
      </c>
      <c r="BL17" s="63">
        <v>2192</v>
      </c>
      <c r="BM17" s="63">
        <v>3259</v>
      </c>
      <c r="BN17" s="63">
        <v>1728</v>
      </c>
      <c r="BO17" s="201"/>
      <c r="BP17" s="64" t="s">
        <v>102</v>
      </c>
      <c r="BQ17" s="63">
        <v>669</v>
      </c>
      <c r="BR17" s="63">
        <v>398</v>
      </c>
      <c r="BS17" s="63">
        <v>33</v>
      </c>
      <c r="BT17" s="63">
        <v>163</v>
      </c>
      <c r="BU17" s="63">
        <v>76</v>
      </c>
      <c r="BV17" s="63">
        <v>832</v>
      </c>
      <c r="BW17" s="63">
        <v>474</v>
      </c>
      <c r="BX17" s="201"/>
      <c r="BY17" s="64" t="s">
        <v>102</v>
      </c>
      <c r="BZ17" s="63">
        <v>1898</v>
      </c>
      <c r="CA17" s="63">
        <v>1079</v>
      </c>
      <c r="CB17" s="63">
        <v>1295</v>
      </c>
      <c r="CC17" s="63">
        <v>1917</v>
      </c>
      <c r="CD17" s="63">
        <v>1436</v>
      </c>
      <c r="CE17" s="63">
        <v>1125</v>
      </c>
      <c r="CF17" s="63">
        <v>192</v>
      </c>
      <c r="CG17" s="63">
        <v>1216</v>
      </c>
      <c r="CH17" s="63">
        <v>269</v>
      </c>
      <c r="CI17" s="63">
        <v>277</v>
      </c>
      <c r="CJ17" s="63">
        <v>197</v>
      </c>
      <c r="CK17" s="63">
        <v>303</v>
      </c>
      <c r="CL17" s="142"/>
      <c r="CM17" s="138" t="s">
        <v>127</v>
      </c>
      <c r="CN17" s="138" t="s">
        <v>4187</v>
      </c>
      <c r="CO17" s="139">
        <v>24783</v>
      </c>
      <c r="CP17" s="141">
        <v>10427</v>
      </c>
    </row>
    <row r="18" spans="1:94">
      <c r="A18" s="201" t="s">
        <v>128</v>
      </c>
      <c r="B18" s="46" t="s">
        <v>119</v>
      </c>
      <c r="C18" s="47">
        <v>2198</v>
      </c>
      <c r="D18" s="47">
        <v>1146</v>
      </c>
      <c r="E18" s="47">
        <v>1227</v>
      </c>
      <c r="F18" s="47">
        <v>650</v>
      </c>
      <c r="G18" s="47">
        <v>1298</v>
      </c>
      <c r="H18" s="47">
        <v>687</v>
      </c>
      <c r="I18" s="47">
        <v>579</v>
      </c>
      <c r="J18" s="47">
        <v>310</v>
      </c>
      <c r="K18" s="47">
        <v>493</v>
      </c>
      <c r="L18" s="47">
        <v>255</v>
      </c>
      <c r="M18" s="48">
        <v>5795</v>
      </c>
      <c r="N18" s="48">
        <v>3048</v>
      </c>
      <c r="O18" s="201" t="s">
        <v>128</v>
      </c>
      <c r="P18" s="46" t="s">
        <v>119</v>
      </c>
      <c r="Q18" s="47">
        <v>431</v>
      </c>
      <c r="R18" s="47">
        <v>217</v>
      </c>
      <c r="S18" s="47">
        <v>215</v>
      </c>
      <c r="T18" s="47">
        <v>109</v>
      </c>
      <c r="U18" s="47">
        <v>187</v>
      </c>
      <c r="V18" s="47">
        <v>91</v>
      </c>
      <c r="W18" s="47">
        <v>46</v>
      </c>
      <c r="X18" s="47">
        <v>27</v>
      </c>
      <c r="Y18" s="47">
        <v>8</v>
      </c>
      <c r="Z18" s="47">
        <v>7</v>
      </c>
      <c r="AA18" s="48">
        <v>887</v>
      </c>
      <c r="AB18" s="48">
        <v>451</v>
      </c>
      <c r="AC18" s="201" t="s">
        <v>128</v>
      </c>
      <c r="AD18" s="46" t="s">
        <v>119</v>
      </c>
      <c r="AE18" s="47">
        <v>44</v>
      </c>
      <c r="AF18" s="47">
        <v>42</v>
      </c>
      <c r="AG18" s="47">
        <v>46</v>
      </c>
      <c r="AH18" s="47">
        <v>25</v>
      </c>
      <c r="AI18" s="47">
        <v>23</v>
      </c>
      <c r="AJ18" s="48">
        <v>180</v>
      </c>
      <c r="AK18" s="47">
        <v>97</v>
      </c>
      <c r="AL18" s="47">
        <v>61</v>
      </c>
      <c r="AM18" s="47">
        <v>0</v>
      </c>
      <c r="AN18" s="47">
        <v>4</v>
      </c>
      <c r="AO18" s="47">
        <v>37</v>
      </c>
      <c r="AP18" s="201" t="s">
        <v>128</v>
      </c>
      <c r="AQ18" s="46" t="s">
        <v>119</v>
      </c>
      <c r="AR18" s="47">
        <v>22</v>
      </c>
      <c r="AS18" s="47">
        <v>1270</v>
      </c>
      <c r="AT18" s="47">
        <v>421</v>
      </c>
      <c r="AU18" s="47">
        <v>82</v>
      </c>
      <c r="AV18" s="47">
        <v>12</v>
      </c>
      <c r="AW18" s="47">
        <v>76</v>
      </c>
      <c r="AX18" s="47">
        <v>151</v>
      </c>
      <c r="AY18" s="47">
        <v>108</v>
      </c>
      <c r="AZ18" s="47">
        <v>103</v>
      </c>
      <c r="BA18" s="201" t="s">
        <v>128</v>
      </c>
      <c r="BB18" s="46" t="s">
        <v>119</v>
      </c>
      <c r="BC18" s="47">
        <v>421</v>
      </c>
      <c r="BD18" s="47">
        <v>214</v>
      </c>
      <c r="BE18" s="47">
        <v>421</v>
      </c>
      <c r="BF18" s="47">
        <v>221</v>
      </c>
      <c r="BG18" s="47">
        <v>416</v>
      </c>
      <c r="BH18" s="47">
        <v>217</v>
      </c>
      <c r="BI18" s="47">
        <v>430</v>
      </c>
      <c r="BJ18" s="47">
        <v>216</v>
      </c>
      <c r="BK18" s="47">
        <v>430</v>
      </c>
      <c r="BL18" s="47">
        <v>223</v>
      </c>
      <c r="BM18" s="47">
        <v>415</v>
      </c>
      <c r="BN18" s="47">
        <v>209</v>
      </c>
      <c r="BO18" s="201" t="s">
        <v>128</v>
      </c>
      <c r="BP18" s="46" t="s">
        <v>119</v>
      </c>
      <c r="BQ18" s="50">
        <v>113</v>
      </c>
      <c r="BR18" s="49">
        <v>43</v>
      </c>
      <c r="BS18" s="49">
        <v>6</v>
      </c>
      <c r="BT18" s="50">
        <v>5</v>
      </c>
      <c r="BU18" s="49">
        <v>3</v>
      </c>
      <c r="BV18" s="50">
        <v>118</v>
      </c>
      <c r="BW18" s="50">
        <v>46</v>
      </c>
      <c r="BX18" s="201" t="s">
        <v>128</v>
      </c>
      <c r="BY18" s="46" t="s">
        <v>119</v>
      </c>
      <c r="BZ18" s="47">
        <v>225</v>
      </c>
      <c r="CA18" s="47">
        <v>304</v>
      </c>
      <c r="CB18" s="47">
        <v>112</v>
      </c>
      <c r="CC18" s="47">
        <v>210</v>
      </c>
      <c r="CD18" s="47">
        <v>113</v>
      </c>
      <c r="CE18" s="47">
        <v>164</v>
      </c>
      <c r="CF18" s="47">
        <v>9</v>
      </c>
      <c r="CG18" s="47">
        <v>176</v>
      </c>
      <c r="CH18" s="47">
        <v>39</v>
      </c>
      <c r="CI18" s="47">
        <v>53</v>
      </c>
      <c r="CJ18" s="47">
        <v>25</v>
      </c>
      <c r="CK18" s="47">
        <v>81</v>
      </c>
      <c r="CL18" s="142"/>
      <c r="CM18" s="138" t="s">
        <v>128</v>
      </c>
      <c r="CN18" s="138" t="s">
        <v>4188</v>
      </c>
      <c r="CO18" s="139">
        <v>4213</v>
      </c>
      <c r="CP18" s="141">
        <v>1352</v>
      </c>
    </row>
    <row r="19" spans="1:94">
      <c r="A19" s="201"/>
      <c r="B19" s="46" t="s">
        <v>120</v>
      </c>
      <c r="C19" s="47">
        <v>724</v>
      </c>
      <c r="D19" s="47">
        <v>355</v>
      </c>
      <c r="E19" s="47">
        <v>566</v>
      </c>
      <c r="F19" s="47">
        <v>296</v>
      </c>
      <c r="G19" s="47">
        <v>754</v>
      </c>
      <c r="H19" s="47">
        <v>382</v>
      </c>
      <c r="I19" s="47">
        <v>405</v>
      </c>
      <c r="J19" s="47">
        <v>210</v>
      </c>
      <c r="K19" s="47">
        <v>325</v>
      </c>
      <c r="L19" s="47">
        <v>190</v>
      </c>
      <c r="M19" s="48">
        <v>2774</v>
      </c>
      <c r="N19" s="48">
        <v>1433</v>
      </c>
      <c r="O19" s="201"/>
      <c r="P19" s="46" t="s">
        <v>120</v>
      </c>
      <c r="Q19" s="47">
        <v>66</v>
      </c>
      <c r="R19" s="47">
        <v>31</v>
      </c>
      <c r="S19" s="47">
        <v>51</v>
      </c>
      <c r="T19" s="47">
        <v>24</v>
      </c>
      <c r="U19" s="47">
        <v>38</v>
      </c>
      <c r="V19" s="47">
        <v>20</v>
      </c>
      <c r="W19" s="47">
        <v>10</v>
      </c>
      <c r="X19" s="47">
        <v>7</v>
      </c>
      <c r="Y19" s="47">
        <v>2</v>
      </c>
      <c r="Z19" s="47">
        <v>1</v>
      </c>
      <c r="AA19" s="48">
        <v>167</v>
      </c>
      <c r="AB19" s="48">
        <v>83</v>
      </c>
      <c r="AC19" s="201"/>
      <c r="AD19" s="46" t="s">
        <v>120</v>
      </c>
      <c r="AE19" s="47">
        <v>14</v>
      </c>
      <c r="AF19" s="47">
        <v>13</v>
      </c>
      <c r="AG19" s="47">
        <v>17</v>
      </c>
      <c r="AH19" s="47">
        <v>12</v>
      </c>
      <c r="AI19" s="47">
        <v>11</v>
      </c>
      <c r="AJ19" s="48">
        <v>67</v>
      </c>
      <c r="AK19" s="47">
        <v>37</v>
      </c>
      <c r="AL19" s="47">
        <v>23</v>
      </c>
      <c r="AM19" s="47">
        <v>15</v>
      </c>
      <c r="AN19" s="47">
        <v>0</v>
      </c>
      <c r="AO19" s="47">
        <v>11</v>
      </c>
      <c r="AP19" s="201"/>
      <c r="AQ19" s="46" t="s">
        <v>120</v>
      </c>
      <c r="AR19" s="47">
        <v>0</v>
      </c>
      <c r="AS19" s="47">
        <v>798</v>
      </c>
      <c r="AT19" s="47">
        <v>355</v>
      </c>
      <c r="AU19" s="47">
        <v>67</v>
      </c>
      <c r="AV19" s="47">
        <v>6</v>
      </c>
      <c r="AW19" s="47">
        <v>45</v>
      </c>
      <c r="AX19" s="47">
        <v>65</v>
      </c>
      <c r="AY19" s="47">
        <v>60</v>
      </c>
      <c r="AZ19" s="47">
        <v>58</v>
      </c>
      <c r="BA19" s="201"/>
      <c r="BB19" s="46" t="s">
        <v>120</v>
      </c>
      <c r="BC19" s="47">
        <v>331</v>
      </c>
      <c r="BD19" s="47">
        <v>173</v>
      </c>
      <c r="BE19" s="47">
        <v>330</v>
      </c>
      <c r="BF19" s="47">
        <v>172</v>
      </c>
      <c r="BG19" s="47">
        <v>330</v>
      </c>
      <c r="BH19" s="47">
        <v>172</v>
      </c>
      <c r="BI19" s="47">
        <v>331</v>
      </c>
      <c r="BJ19" s="47">
        <v>173</v>
      </c>
      <c r="BK19" s="47">
        <v>330</v>
      </c>
      <c r="BL19" s="47">
        <v>172</v>
      </c>
      <c r="BM19" s="47">
        <v>330</v>
      </c>
      <c r="BN19" s="47">
        <v>172</v>
      </c>
      <c r="BO19" s="201"/>
      <c r="BP19" s="46" t="s">
        <v>120</v>
      </c>
      <c r="BQ19" s="50">
        <v>68</v>
      </c>
      <c r="BR19" s="49">
        <v>30</v>
      </c>
      <c r="BS19" s="49">
        <v>7</v>
      </c>
      <c r="BT19" s="50">
        <v>7</v>
      </c>
      <c r="BU19" s="49">
        <v>4</v>
      </c>
      <c r="BV19" s="50">
        <v>75</v>
      </c>
      <c r="BW19" s="50">
        <v>34</v>
      </c>
      <c r="BX19" s="201"/>
      <c r="BY19" s="46" t="s">
        <v>120</v>
      </c>
      <c r="BZ19" s="47">
        <v>0</v>
      </c>
      <c r="CA19" s="47">
        <v>329</v>
      </c>
      <c r="CB19" s="47">
        <v>79</v>
      </c>
      <c r="CC19" s="47">
        <v>31</v>
      </c>
      <c r="CD19" s="47">
        <v>14</v>
      </c>
      <c r="CE19" s="47">
        <v>9</v>
      </c>
      <c r="CF19" s="47">
        <v>3</v>
      </c>
      <c r="CG19" s="47">
        <v>6</v>
      </c>
      <c r="CH19" s="47">
        <v>22</v>
      </c>
      <c r="CI19" s="47">
        <v>15</v>
      </c>
      <c r="CJ19" s="47">
        <v>5</v>
      </c>
      <c r="CK19" s="47">
        <v>0</v>
      </c>
      <c r="CL19" s="142"/>
      <c r="CM19" s="138" t="s">
        <v>128</v>
      </c>
      <c r="CN19" s="138" t="s">
        <v>4189</v>
      </c>
      <c r="CO19" s="139">
        <v>2959</v>
      </c>
      <c r="CP19" s="141">
        <v>493</v>
      </c>
    </row>
    <row r="20" spans="1:94">
      <c r="A20" s="201"/>
      <c r="B20" s="34" t="s">
        <v>102</v>
      </c>
      <c r="C20" s="35">
        <v>2922</v>
      </c>
      <c r="D20" s="63">
        <v>1501</v>
      </c>
      <c r="E20" s="63">
        <v>1793</v>
      </c>
      <c r="F20" s="63">
        <v>946</v>
      </c>
      <c r="G20" s="63">
        <v>2052</v>
      </c>
      <c r="H20" s="63">
        <v>1069</v>
      </c>
      <c r="I20" s="63">
        <v>984</v>
      </c>
      <c r="J20" s="63">
        <v>520</v>
      </c>
      <c r="K20" s="63">
        <v>818</v>
      </c>
      <c r="L20" s="63">
        <v>445</v>
      </c>
      <c r="M20" s="63">
        <v>8569</v>
      </c>
      <c r="N20" s="63">
        <v>4481</v>
      </c>
      <c r="O20" s="201"/>
      <c r="P20" s="64" t="s">
        <v>102</v>
      </c>
      <c r="Q20" s="63">
        <v>497</v>
      </c>
      <c r="R20" s="63">
        <v>248</v>
      </c>
      <c r="S20" s="63">
        <v>266</v>
      </c>
      <c r="T20" s="63">
        <v>133</v>
      </c>
      <c r="U20" s="63">
        <v>225</v>
      </c>
      <c r="V20" s="63">
        <v>111</v>
      </c>
      <c r="W20" s="63">
        <v>56</v>
      </c>
      <c r="X20" s="63">
        <v>34</v>
      </c>
      <c r="Y20" s="63">
        <v>10</v>
      </c>
      <c r="Z20" s="63">
        <v>8</v>
      </c>
      <c r="AA20" s="63">
        <v>1054</v>
      </c>
      <c r="AB20" s="63">
        <v>534</v>
      </c>
      <c r="AC20" s="201"/>
      <c r="AD20" s="64" t="s">
        <v>102</v>
      </c>
      <c r="AE20" s="63">
        <v>58</v>
      </c>
      <c r="AF20" s="63">
        <v>55</v>
      </c>
      <c r="AG20" s="63">
        <v>63</v>
      </c>
      <c r="AH20" s="63">
        <v>37</v>
      </c>
      <c r="AI20" s="63">
        <v>34</v>
      </c>
      <c r="AJ20" s="63">
        <v>247</v>
      </c>
      <c r="AK20" s="63">
        <v>134</v>
      </c>
      <c r="AL20" s="63">
        <v>84</v>
      </c>
      <c r="AM20" s="63">
        <v>15</v>
      </c>
      <c r="AN20" s="63">
        <v>4</v>
      </c>
      <c r="AO20" s="63">
        <v>48</v>
      </c>
      <c r="AP20" s="201"/>
      <c r="AQ20" s="64" t="s">
        <v>102</v>
      </c>
      <c r="AR20" s="63">
        <v>22</v>
      </c>
      <c r="AS20" s="63">
        <v>2068</v>
      </c>
      <c r="AT20" s="63">
        <v>776</v>
      </c>
      <c r="AU20" s="63">
        <v>149</v>
      </c>
      <c r="AV20" s="63">
        <v>18</v>
      </c>
      <c r="AW20" s="63">
        <v>121</v>
      </c>
      <c r="AX20" s="63">
        <v>216</v>
      </c>
      <c r="AY20" s="63">
        <v>168</v>
      </c>
      <c r="AZ20" s="63">
        <v>161</v>
      </c>
      <c r="BA20" s="201"/>
      <c r="BB20" s="64" t="s">
        <v>102</v>
      </c>
      <c r="BC20" s="63">
        <v>752</v>
      </c>
      <c r="BD20" s="63">
        <v>387</v>
      </c>
      <c r="BE20" s="63">
        <v>751</v>
      </c>
      <c r="BF20" s="63">
        <v>393</v>
      </c>
      <c r="BG20" s="63">
        <v>746</v>
      </c>
      <c r="BH20" s="63">
        <v>389</v>
      </c>
      <c r="BI20" s="63">
        <v>761</v>
      </c>
      <c r="BJ20" s="63">
        <v>389</v>
      </c>
      <c r="BK20" s="63">
        <v>760</v>
      </c>
      <c r="BL20" s="63">
        <v>395</v>
      </c>
      <c r="BM20" s="63">
        <v>745</v>
      </c>
      <c r="BN20" s="63">
        <v>381</v>
      </c>
      <c r="BO20" s="201"/>
      <c r="BP20" s="64" t="s">
        <v>102</v>
      </c>
      <c r="BQ20" s="63">
        <v>181</v>
      </c>
      <c r="BR20" s="63">
        <v>73</v>
      </c>
      <c r="BS20" s="63">
        <v>13</v>
      </c>
      <c r="BT20" s="63">
        <v>12</v>
      </c>
      <c r="BU20" s="63">
        <v>7</v>
      </c>
      <c r="BV20" s="63">
        <v>193</v>
      </c>
      <c r="BW20" s="63">
        <v>80</v>
      </c>
      <c r="BX20" s="201"/>
      <c r="BY20" s="64" t="s">
        <v>102</v>
      </c>
      <c r="BZ20" s="63">
        <v>225</v>
      </c>
      <c r="CA20" s="63">
        <v>633</v>
      </c>
      <c r="CB20" s="63">
        <v>191</v>
      </c>
      <c r="CC20" s="63">
        <v>241</v>
      </c>
      <c r="CD20" s="63">
        <v>127</v>
      </c>
      <c r="CE20" s="63">
        <v>173</v>
      </c>
      <c r="CF20" s="63">
        <v>12</v>
      </c>
      <c r="CG20" s="63">
        <v>182</v>
      </c>
      <c r="CH20" s="63">
        <v>61</v>
      </c>
      <c r="CI20" s="63">
        <v>68</v>
      </c>
      <c r="CJ20" s="63">
        <v>30</v>
      </c>
      <c r="CK20" s="63">
        <v>81</v>
      </c>
      <c r="CL20" s="142"/>
      <c r="CM20" s="138" t="s">
        <v>128</v>
      </c>
      <c r="CN20" s="138" t="s">
        <v>4190</v>
      </c>
      <c r="CO20" s="139">
        <v>7172</v>
      </c>
      <c r="CP20" s="141">
        <v>1845</v>
      </c>
    </row>
    <row r="21" spans="1:94">
      <c r="A21" s="201" t="s">
        <v>6</v>
      </c>
      <c r="B21" s="46" t="s">
        <v>119</v>
      </c>
      <c r="C21" s="47">
        <v>1152</v>
      </c>
      <c r="D21" s="47">
        <v>595</v>
      </c>
      <c r="E21" s="47">
        <v>838</v>
      </c>
      <c r="F21" s="47">
        <v>424</v>
      </c>
      <c r="G21" s="47">
        <v>678</v>
      </c>
      <c r="H21" s="47">
        <v>364</v>
      </c>
      <c r="I21" s="47">
        <v>573</v>
      </c>
      <c r="J21" s="47">
        <v>250</v>
      </c>
      <c r="K21" s="47">
        <v>470</v>
      </c>
      <c r="L21" s="47">
        <v>228</v>
      </c>
      <c r="M21" s="48">
        <v>3711</v>
      </c>
      <c r="N21" s="48">
        <v>1861</v>
      </c>
      <c r="O21" s="201" t="s">
        <v>6</v>
      </c>
      <c r="P21" s="46" t="s">
        <v>119</v>
      </c>
      <c r="Q21" s="47">
        <v>189</v>
      </c>
      <c r="R21" s="47">
        <v>86</v>
      </c>
      <c r="S21" s="47">
        <v>104</v>
      </c>
      <c r="T21" s="47">
        <v>45</v>
      </c>
      <c r="U21" s="47">
        <v>71</v>
      </c>
      <c r="V21" s="47">
        <v>26</v>
      </c>
      <c r="W21" s="47">
        <v>43</v>
      </c>
      <c r="X21" s="47">
        <v>18</v>
      </c>
      <c r="Y21" s="47">
        <v>17</v>
      </c>
      <c r="Z21" s="47">
        <v>11</v>
      </c>
      <c r="AA21" s="48">
        <v>424</v>
      </c>
      <c r="AB21" s="48">
        <v>186</v>
      </c>
      <c r="AC21" s="201" t="s">
        <v>6</v>
      </c>
      <c r="AD21" s="46" t="s">
        <v>119</v>
      </c>
      <c r="AE21" s="47">
        <v>38</v>
      </c>
      <c r="AF21" s="47">
        <v>36</v>
      </c>
      <c r="AG21" s="47">
        <v>35</v>
      </c>
      <c r="AH21" s="47">
        <v>31</v>
      </c>
      <c r="AI21" s="47">
        <v>29</v>
      </c>
      <c r="AJ21" s="48">
        <v>169</v>
      </c>
      <c r="AK21" s="47">
        <v>120</v>
      </c>
      <c r="AL21" s="47">
        <v>111</v>
      </c>
      <c r="AM21" s="47">
        <v>3</v>
      </c>
      <c r="AN21" s="47">
        <v>2</v>
      </c>
      <c r="AO21" s="47">
        <v>35</v>
      </c>
      <c r="AP21" s="201" t="s">
        <v>6</v>
      </c>
      <c r="AQ21" s="46" t="s">
        <v>119</v>
      </c>
      <c r="AR21" s="47">
        <v>10</v>
      </c>
      <c r="AS21" s="47">
        <v>1336</v>
      </c>
      <c r="AT21" s="47">
        <v>268</v>
      </c>
      <c r="AU21" s="47">
        <v>122</v>
      </c>
      <c r="AV21" s="47">
        <v>47</v>
      </c>
      <c r="AW21" s="47">
        <v>83</v>
      </c>
      <c r="AX21" s="47">
        <v>143</v>
      </c>
      <c r="AY21" s="47">
        <v>105</v>
      </c>
      <c r="AZ21" s="47">
        <v>97</v>
      </c>
      <c r="BA21" s="201" t="s">
        <v>6</v>
      </c>
      <c r="BB21" s="46" t="s">
        <v>119</v>
      </c>
      <c r="BC21" s="47">
        <v>387</v>
      </c>
      <c r="BD21" s="47">
        <v>197</v>
      </c>
      <c r="BE21" s="47">
        <v>379</v>
      </c>
      <c r="BF21" s="47">
        <v>195</v>
      </c>
      <c r="BG21" s="47">
        <v>358</v>
      </c>
      <c r="BH21" s="47">
        <v>184</v>
      </c>
      <c r="BI21" s="47">
        <v>387</v>
      </c>
      <c r="BJ21" s="47">
        <v>197</v>
      </c>
      <c r="BK21" s="47">
        <v>379</v>
      </c>
      <c r="BL21" s="47">
        <v>195</v>
      </c>
      <c r="BM21" s="47">
        <v>358</v>
      </c>
      <c r="BN21" s="47">
        <v>184</v>
      </c>
      <c r="BO21" s="201" t="s">
        <v>6</v>
      </c>
      <c r="BP21" s="46" t="s">
        <v>119</v>
      </c>
      <c r="BQ21" s="50">
        <v>117</v>
      </c>
      <c r="BR21" s="49">
        <v>49</v>
      </c>
      <c r="BS21" s="49">
        <v>9</v>
      </c>
      <c r="BT21" s="50">
        <v>8</v>
      </c>
      <c r="BU21" s="49">
        <v>5</v>
      </c>
      <c r="BV21" s="50">
        <v>125</v>
      </c>
      <c r="BW21" s="50">
        <v>54</v>
      </c>
      <c r="BX21" s="201" t="s">
        <v>6</v>
      </c>
      <c r="BY21" s="46" t="s">
        <v>119</v>
      </c>
      <c r="BZ21" s="47">
        <v>452</v>
      </c>
      <c r="CA21" s="47">
        <v>279</v>
      </c>
      <c r="CB21" s="47">
        <v>391</v>
      </c>
      <c r="CC21" s="47">
        <v>302</v>
      </c>
      <c r="CD21" s="47">
        <v>530</v>
      </c>
      <c r="CE21" s="47">
        <v>278</v>
      </c>
      <c r="CF21" s="47">
        <v>24</v>
      </c>
      <c r="CG21" s="47">
        <v>301</v>
      </c>
      <c r="CH21" s="47">
        <v>15</v>
      </c>
      <c r="CI21" s="47">
        <v>110</v>
      </c>
      <c r="CJ21" s="47">
        <v>27</v>
      </c>
      <c r="CK21" s="47">
        <v>0</v>
      </c>
      <c r="CL21" s="142"/>
      <c r="CM21" s="138" t="s">
        <v>6</v>
      </c>
      <c r="CN21" s="138" t="s">
        <v>4191</v>
      </c>
      <c r="CO21" s="139">
        <v>4209</v>
      </c>
      <c r="CP21" s="141">
        <v>2572</v>
      </c>
    </row>
    <row r="22" spans="1:94">
      <c r="A22" s="201"/>
      <c r="B22" s="46" t="s">
        <v>120</v>
      </c>
      <c r="C22" s="47">
        <v>1861</v>
      </c>
      <c r="D22" s="47">
        <v>958</v>
      </c>
      <c r="E22" s="47">
        <v>1413</v>
      </c>
      <c r="F22" s="47">
        <v>705</v>
      </c>
      <c r="G22" s="47">
        <v>1731</v>
      </c>
      <c r="H22" s="47">
        <v>850</v>
      </c>
      <c r="I22" s="47">
        <v>1115</v>
      </c>
      <c r="J22" s="47">
        <v>587</v>
      </c>
      <c r="K22" s="47">
        <v>1020</v>
      </c>
      <c r="L22" s="47">
        <v>523</v>
      </c>
      <c r="M22" s="48">
        <v>7140</v>
      </c>
      <c r="N22" s="48">
        <v>3623</v>
      </c>
      <c r="O22" s="201"/>
      <c r="P22" s="46" t="s">
        <v>120</v>
      </c>
      <c r="Q22" s="47">
        <v>145</v>
      </c>
      <c r="R22" s="47">
        <v>62</v>
      </c>
      <c r="S22" s="47">
        <v>49</v>
      </c>
      <c r="T22" s="47">
        <v>21</v>
      </c>
      <c r="U22" s="47">
        <v>95</v>
      </c>
      <c r="V22" s="47">
        <v>50</v>
      </c>
      <c r="W22" s="47">
        <v>41</v>
      </c>
      <c r="X22" s="47">
        <v>22</v>
      </c>
      <c r="Y22" s="47">
        <v>10</v>
      </c>
      <c r="Z22" s="47">
        <v>9</v>
      </c>
      <c r="AA22" s="48">
        <v>340</v>
      </c>
      <c r="AB22" s="48">
        <v>164</v>
      </c>
      <c r="AC22" s="201"/>
      <c r="AD22" s="46" t="s">
        <v>120</v>
      </c>
      <c r="AE22" s="47">
        <v>51</v>
      </c>
      <c r="AF22" s="47">
        <v>42</v>
      </c>
      <c r="AG22" s="47">
        <v>49</v>
      </c>
      <c r="AH22" s="47">
        <v>37</v>
      </c>
      <c r="AI22" s="47">
        <v>34</v>
      </c>
      <c r="AJ22" s="48">
        <v>213</v>
      </c>
      <c r="AK22" s="47">
        <v>204</v>
      </c>
      <c r="AL22" s="47">
        <v>191</v>
      </c>
      <c r="AM22" s="47">
        <v>25</v>
      </c>
      <c r="AN22" s="47">
        <v>0</v>
      </c>
      <c r="AO22" s="47">
        <v>29</v>
      </c>
      <c r="AP22" s="201"/>
      <c r="AQ22" s="46" t="s">
        <v>120</v>
      </c>
      <c r="AR22" s="47">
        <v>3</v>
      </c>
      <c r="AS22" s="47">
        <v>2919</v>
      </c>
      <c r="AT22" s="47">
        <v>393</v>
      </c>
      <c r="AU22" s="47">
        <v>244</v>
      </c>
      <c r="AV22" s="47">
        <v>14</v>
      </c>
      <c r="AW22" s="47">
        <v>125</v>
      </c>
      <c r="AX22" s="47">
        <v>229</v>
      </c>
      <c r="AY22" s="47">
        <v>211</v>
      </c>
      <c r="AZ22" s="47">
        <v>209</v>
      </c>
      <c r="BA22" s="201"/>
      <c r="BB22" s="46" t="s">
        <v>120</v>
      </c>
      <c r="BC22" s="47">
        <v>947</v>
      </c>
      <c r="BD22" s="47">
        <v>504</v>
      </c>
      <c r="BE22" s="47">
        <v>934</v>
      </c>
      <c r="BF22" s="47">
        <v>500</v>
      </c>
      <c r="BG22" s="47">
        <v>805</v>
      </c>
      <c r="BH22" s="47">
        <v>423</v>
      </c>
      <c r="BI22" s="47">
        <v>947</v>
      </c>
      <c r="BJ22" s="47">
        <v>504</v>
      </c>
      <c r="BK22" s="47">
        <v>934</v>
      </c>
      <c r="BL22" s="47">
        <v>500</v>
      </c>
      <c r="BM22" s="47">
        <v>805</v>
      </c>
      <c r="BN22" s="47">
        <v>423</v>
      </c>
      <c r="BO22" s="201"/>
      <c r="BP22" s="46" t="s">
        <v>120</v>
      </c>
      <c r="BQ22" s="50">
        <v>203</v>
      </c>
      <c r="BR22" s="49">
        <v>138</v>
      </c>
      <c r="BS22" s="49">
        <v>33</v>
      </c>
      <c r="BT22" s="50">
        <v>15</v>
      </c>
      <c r="BU22" s="49">
        <v>8</v>
      </c>
      <c r="BV22" s="50">
        <v>218</v>
      </c>
      <c r="BW22" s="50">
        <v>146</v>
      </c>
      <c r="BX22" s="201"/>
      <c r="BY22" s="46" t="s">
        <v>120</v>
      </c>
      <c r="BZ22" s="47">
        <v>1136</v>
      </c>
      <c r="CA22" s="47">
        <v>942</v>
      </c>
      <c r="CB22" s="47">
        <v>176</v>
      </c>
      <c r="CC22" s="47">
        <v>1145</v>
      </c>
      <c r="CD22" s="47">
        <v>1265</v>
      </c>
      <c r="CE22" s="47">
        <v>1160</v>
      </c>
      <c r="CF22" s="47">
        <v>12</v>
      </c>
      <c r="CG22" s="47">
        <v>831</v>
      </c>
      <c r="CH22" s="47">
        <v>50</v>
      </c>
      <c r="CI22" s="47">
        <v>36</v>
      </c>
      <c r="CJ22" s="47">
        <v>5</v>
      </c>
      <c r="CK22" s="47">
        <v>10</v>
      </c>
      <c r="CL22" s="142"/>
      <c r="CM22" s="138" t="s">
        <v>6</v>
      </c>
      <c r="CN22" s="138" t="s">
        <v>4192</v>
      </c>
      <c r="CO22" s="139">
        <v>8066</v>
      </c>
      <c r="CP22" s="141">
        <v>6717</v>
      </c>
    </row>
    <row r="23" spans="1:94">
      <c r="A23" s="201"/>
      <c r="B23" s="34" t="s">
        <v>102</v>
      </c>
      <c r="C23" s="35">
        <v>3013</v>
      </c>
      <c r="D23" s="63">
        <v>1553</v>
      </c>
      <c r="E23" s="63">
        <v>2251</v>
      </c>
      <c r="F23" s="63">
        <v>1129</v>
      </c>
      <c r="G23" s="63">
        <v>2409</v>
      </c>
      <c r="H23" s="63">
        <v>1214</v>
      </c>
      <c r="I23" s="63">
        <v>1688</v>
      </c>
      <c r="J23" s="63">
        <v>837</v>
      </c>
      <c r="K23" s="63">
        <v>1490</v>
      </c>
      <c r="L23" s="63">
        <v>751</v>
      </c>
      <c r="M23" s="63">
        <v>10851</v>
      </c>
      <c r="N23" s="63">
        <v>5484</v>
      </c>
      <c r="O23" s="201"/>
      <c r="P23" s="64" t="s">
        <v>102</v>
      </c>
      <c r="Q23" s="63">
        <v>334</v>
      </c>
      <c r="R23" s="63">
        <v>148</v>
      </c>
      <c r="S23" s="63">
        <v>153</v>
      </c>
      <c r="T23" s="63">
        <v>66</v>
      </c>
      <c r="U23" s="63">
        <v>166</v>
      </c>
      <c r="V23" s="63">
        <v>76</v>
      </c>
      <c r="W23" s="63">
        <v>84</v>
      </c>
      <c r="X23" s="63">
        <v>40</v>
      </c>
      <c r="Y23" s="63">
        <v>27</v>
      </c>
      <c r="Z23" s="63">
        <v>20</v>
      </c>
      <c r="AA23" s="63">
        <v>764</v>
      </c>
      <c r="AB23" s="63">
        <v>350</v>
      </c>
      <c r="AC23" s="201"/>
      <c r="AD23" s="64" t="s">
        <v>102</v>
      </c>
      <c r="AE23" s="63">
        <v>89</v>
      </c>
      <c r="AF23" s="63">
        <v>78</v>
      </c>
      <c r="AG23" s="63">
        <v>84</v>
      </c>
      <c r="AH23" s="63">
        <v>68</v>
      </c>
      <c r="AI23" s="63">
        <v>63</v>
      </c>
      <c r="AJ23" s="63">
        <v>382</v>
      </c>
      <c r="AK23" s="63">
        <v>324</v>
      </c>
      <c r="AL23" s="63">
        <v>302</v>
      </c>
      <c r="AM23" s="63">
        <v>28</v>
      </c>
      <c r="AN23" s="63">
        <v>2</v>
      </c>
      <c r="AO23" s="63">
        <v>64</v>
      </c>
      <c r="AP23" s="201"/>
      <c r="AQ23" s="64" t="s">
        <v>102</v>
      </c>
      <c r="AR23" s="63">
        <v>13</v>
      </c>
      <c r="AS23" s="63">
        <v>4255</v>
      </c>
      <c r="AT23" s="63">
        <v>661</v>
      </c>
      <c r="AU23" s="63">
        <v>366</v>
      </c>
      <c r="AV23" s="63">
        <v>61</v>
      </c>
      <c r="AW23" s="63">
        <v>208</v>
      </c>
      <c r="AX23" s="63">
        <v>372</v>
      </c>
      <c r="AY23" s="63">
        <v>316</v>
      </c>
      <c r="AZ23" s="63">
        <v>306</v>
      </c>
      <c r="BA23" s="201"/>
      <c r="BB23" s="64" t="s">
        <v>102</v>
      </c>
      <c r="BC23" s="63">
        <v>1334</v>
      </c>
      <c r="BD23" s="63">
        <v>701</v>
      </c>
      <c r="BE23" s="63">
        <v>1313</v>
      </c>
      <c r="BF23" s="63">
        <v>695</v>
      </c>
      <c r="BG23" s="63">
        <v>1163</v>
      </c>
      <c r="BH23" s="63">
        <v>607</v>
      </c>
      <c r="BI23" s="63">
        <v>1334</v>
      </c>
      <c r="BJ23" s="63">
        <v>701</v>
      </c>
      <c r="BK23" s="63">
        <v>1313</v>
      </c>
      <c r="BL23" s="63">
        <v>695</v>
      </c>
      <c r="BM23" s="63">
        <v>1163</v>
      </c>
      <c r="BN23" s="63">
        <v>607</v>
      </c>
      <c r="BO23" s="201"/>
      <c r="BP23" s="64" t="s">
        <v>102</v>
      </c>
      <c r="BQ23" s="63">
        <v>320</v>
      </c>
      <c r="BR23" s="63">
        <v>187</v>
      </c>
      <c r="BS23" s="63">
        <v>42</v>
      </c>
      <c r="BT23" s="63">
        <v>23</v>
      </c>
      <c r="BU23" s="63">
        <v>13</v>
      </c>
      <c r="BV23" s="63">
        <v>343</v>
      </c>
      <c r="BW23" s="63">
        <v>200</v>
      </c>
      <c r="BX23" s="201"/>
      <c r="BY23" s="64" t="s">
        <v>102</v>
      </c>
      <c r="BZ23" s="63">
        <v>1588</v>
      </c>
      <c r="CA23" s="63">
        <v>1221</v>
      </c>
      <c r="CB23" s="63">
        <v>567</v>
      </c>
      <c r="CC23" s="63">
        <v>1447</v>
      </c>
      <c r="CD23" s="63">
        <v>1795</v>
      </c>
      <c r="CE23" s="63">
        <v>1438</v>
      </c>
      <c r="CF23" s="63">
        <v>36</v>
      </c>
      <c r="CG23" s="63">
        <v>1132</v>
      </c>
      <c r="CH23" s="63">
        <v>65</v>
      </c>
      <c r="CI23" s="63">
        <v>146</v>
      </c>
      <c r="CJ23" s="63">
        <v>32</v>
      </c>
      <c r="CK23" s="63">
        <v>10</v>
      </c>
      <c r="CL23" s="142"/>
      <c r="CM23" s="138" t="s">
        <v>6</v>
      </c>
      <c r="CN23" s="138" t="s">
        <v>4193</v>
      </c>
      <c r="CO23" s="139">
        <v>12275</v>
      </c>
      <c r="CP23" s="141">
        <v>9289</v>
      </c>
    </row>
    <row r="24" spans="1:94">
      <c r="A24" s="201" t="s">
        <v>3</v>
      </c>
      <c r="B24" s="46" t="s">
        <v>119</v>
      </c>
      <c r="C24" s="47">
        <v>8716</v>
      </c>
      <c r="D24" s="47">
        <v>4446</v>
      </c>
      <c r="E24" s="47">
        <v>6989</v>
      </c>
      <c r="F24" s="47">
        <v>3671</v>
      </c>
      <c r="G24" s="47">
        <v>5959</v>
      </c>
      <c r="H24" s="47">
        <v>3073</v>
      </c>
      <c r="I24" s="47">
        <v>4432</v>
      </c>
      <c r="J24" s="47">
        <v>2335</v>
      </c>
      <c r="K24" s="47">
        <v>3522</v>
      </c>
      <c r="L24" s="47">
        <v>1852</v>
      </c>
      <c r="M24" s="48">
        <v>29618</v>
      </c>
      <c r="N24" s="48">
        <v>15377</v>
      </c>
      <c r="O24" s="201" t="s">
        <v>3</v>
      </c>
      <c r="P24" s="46" t="s">
        <v>119</v>
      </c>
      <c r="Q24" s="47">
        <v>1042</v>
      </c>
      <c r="R24" s="47">
        <v>480</v>
      </c>
      <c r="S24" s="47">
        <v>706</v>
      </c>
      <c r="T24" s="47">
        <v>348</v>
      </c>
      <c r="U24" s="47">
        <v>536</v>
      </c>
      <c r="V24" s="47">
        <v>270</v>
      </c>
      <c r="W24" s="47">
        <v>254</v>
      </c>
      <c r="X24" s="47">
        <v>120</v>
      </c>
      <c r="Y24" s="47">
        <v>138</v>
      </c>
      <c r="Z24" s="47">
        <v>68</v>
      </c>
      <c r="AA24" s="48">
        <v>2676</v>
      </c>
      <c r="AB24" s="48">
        <v>1286</v>
      </c>
      <c r="AC24" s="201" t="s">
        <v>3</v>
      </c>
      <c r="AD24" s="46" t="s">
        <v>119</v>
      </c>
      <c r="AE24" s="47">
        <v>231</v>
      </c>
      <c r="AF24" s="47">
        <v>223</v>
      </c>
      <c r="AG24" s="47">
        <v>212</v>
      </c>
      <c r="AH24" s="47">
        <v>190</v>
      </c>
      <c r="AI24" s="47">
        <v>167</v>
      </c>
      <c r="AJ24" s="48">
        <v>1023</v>
      </c>
      <c r="AK24" s="47">
        <v>667</v>
      </c>
      <c r="AL24" s="47">
        <v>586</v>
      </c>
      <c r="AM24" s="47">
        <v>39</v>
      </c>
      <c r="AN24" s="47">
        <v>19</v>
      </c>
      <c r="AO24" s="47">
        <v>200</v>
      </c>
      <c r="AP24" s="201" t="s">
        <v>3</v>
      </c>
      <c r="AQ24" s="46" t="s">
        <v>119</v>
      </c>
      <c r="AR24" s="47">
        <v>260</v>
      </c>
      <c r="AS24" s="47">
        <v>5929</v>
      </c>
      <c r="AT24" s="47">
        <v>2083</v>
      </c>
      <c r="AU24" s="47">
        <v>1444</v>
      </c>
      <c r="AV24" s="47">
        <v>495</v>
      </c>
      <c r="AW24" s="47">
        <v>374</v>
      </c>
      <c r="AX24" s="47">
        <v>844</v>
      </c>
      <c r="AY24" s="47">
        <v>702</v>
      </c>
      <c r="AZ24" s="47">
        <v>681</v>
      </c>
      <c r="BA24" s="201" t="s">
        <v>3</v>
      </c>
      <c r="BB24" s="46" t="s">
        <v>119</v>
      </c>
      <c r="BC24" s="47">
        <v>3307</v>
      </c>
      <c r="BD24" s="47">
        <v>1800</v>
      </c>
      <c r="BE24" s="47">
        <v>3197</v>
      </c>
      <c r="BF24" s="47">
        <v>1740</v>
      </c>
      <c r="BG24" s="47">
        <v>2935</v>
      </c>
      <c r="BH24" s="47">
        <v>1611</v>
      </c>
      <c r="BI24" s="47">
        <v>3327</v>
      </c>
      <c r="BJ24" s="47">
        <v>1812</v>
      </c>
      <c r="BK24" s="47">
        <v>3216</v>
      </c>
      <c r="BL24" s="47">
        <v>1752</v>
      </c>
      <c r="BM24" s="47">
        <v>2931</v>
      </c>
      <c r="BN24" s="47">
        <v>1610</v>
      </c>
      <c r="BO24" s="201" t="s">
        <v>3</v>
      </c>
      <c r="BP24" s="46" t="s">
        <v>119</v>
      </c>
      <c r="BQ24" s="50">
        <v>724</v>
      </c>
      <c r="BR24" s="49">
        <v>322</v>
      </c>
      <c r="BS24" s="49">
        <v>47</v>
      </c>
      <c r="BT24" s="50">
        <v>72</v>
      </c>
      <c r="BU24" s="49">
        <v>38</v>
      </c>
      <c r="BV24" s="50">
        <v>796</v>
      </c>
      <c r="BW24" s="50">
        <v>360</v>
      </c>
      <c r="BX24" s="201" t="s">
        <v>3</v>
      </c>
      <c r="BY24" s="46" t="s">
        <v>119</v>
      </c>
      <c r="BZ24" s="47">
        <v>2968</v>
      </c>
      <c r="CA24" s="47">
        <v>1217</v>
      </c>
      <c r="CB24" s="47">
        <v>1336</v>
      </c>
      <c r="CC24" s="47">
        <v>2497</v>
      </c>
      <c r="CD24" s="47">
        <v>1819</v>
      </c>
      <c r="CE24" s="47">
        <v>1445</v>
      </c>
      <c r="CF24" s="47">
        <v>441</v>
      </c>
      <c r="CG24" s="47">
        <v>1719</v>
      </c>
      <c r="CH24" s="47">
        <v>387</v>
      </c>
      <c r="CI24" s="47">
        <v>127</v>
      </c>
      <c r="CJ24" s="47">
        <v>157</v>
      </c>
      <c r="CK24" s="47">
        <v>78</v>
      </c>
      <c r="CL24" s="142"/>
      <c r="CM24" s="138" t="s">
        <v>3</v>
      </c>
      <c r="CN24" s="138" t="s">
        <v>4194</v>
      </c>
      <c r="CO24" s="139">
        <v>26618</v>
      </c>
      <c r="CP24" s="141">
        <v>13829</v>
      </c>
    </row>
    <row r="25" spans="1:94">
      <c r="A25" s="201"/>
      <c r="B25" s="46" t="s">
        <v>120</v>
      </c>
      <c r="C25" s="47">
        <v>3236</v>
      </c>
      <c r="D25" s="47">
        <v>1632</v>
      </c>
      <c r="E25" s="47">
        <v>3074</v>
      </c>
      <c r="F25" s="47">
        <v>1547</v>
      </c>
      <c r="G25" s="47">
        <v>2883</v>
      </c>
      <c r="H25" s="47">
        <v>1461</v>
      </c>
      <c r="I25" s="47">
        <v>2743</v>
      </c>
      <c r="J25" s="47">
        <v>1388</v>
      </c>
      <c r="K25" s="47">
        <v>2449</v>
      </c>
      <c r="L25" s="47">
        <v>1294</v>
      </c>
      <c r="M25" s="48">
        <v>14385</v>
      </c>
      <c r="N25" s="48">
        <v>7322</v>
      </c>
      <c r="O25" s="201"/>
      <c r="P25" s="46" t="s">
        <v>120</v>
      </c>
      <c r="Q25" s="47">
        <v>134</v>
      </c>
      <c r="R25" s="47">
        <v>61</v>
      </c>
      <c r="S25" s="47">
        <v>92</v>
      </c>
      <c r="T25" s="47">
        <v>39</v>
      </c>
      <c r="U25" s="47">
        <v>101</v>
      </c>
      <c r="V25" s="47">
        <v>56</v>
      </c>
      <c r="W25" s="47">
        <v>78</v>
      </c>
      <c r="X25" s="47">
        <v>31</v>
      </c>
      <c r="Y25" s="47">
        <v>77</v>
      </c>
      <c r="Z25" s="47">
        <v>36</v>
      </c>
      <c r="AA25" s="48">
        <v>482</v>
      </c>
      <c r="AB25" s="48">
        <v>223</v>
      </c>
      <c r="AC25" s="201"/>
      <c r="AD25" s="46" t="s">
        <v>120</v>
      </c>
      <c r="AE25" s="47">
        <v>101</v>
      </c>
      <c r="AF25" s="47">
        <v>99</v>
      </c>
      <c r="AG25" s="47">
        <v>96</v>
      </c>
      <c r="AH25" s="47">
        <v>93</v>
      </c>
      <c r="AI25" s="47">
        <v>87</v>
      </c>
      <c r="AJ25" s="48">
        <v>476</v>
      </c>
      <c r="AK25" s="47">
        <v>439</v>
      </c>
      <c r="AL25" s="47">
        <v>429</v>
      </c>
      <c r="AM25" s="47">
        <v>265</v>
      </c>
      <c r="AN25" s="47">
        <v>6</v>
      </c>
      <c r="AO25" s="47">
        <v>75</v>
      </c>
      <c r="AP25" s="201"/>
      <c r="AQ25" s="46" t="s">
        <v>120</v>
      </c>
      <c r="AR25" s="47">
        <v>131</v>
      </c>
      <c r="AS25" s="47">
        <v>3169</v>
      </c>
      <c r="AT25" s="47">
        <v>1154</v>
      </c>
      <c r="AU25" s="47">
        <v>1221</v>
      </c>
      <c r="AV25" s="47">
        <v>366</v>
      </c>
      <c r="AW25" s="47">
        <v>344</v>
      </c>
      <c r="AX25" s="47">
        <v>523</v>
      </c>
      <c r="AY25" s="47">
        <v>464</v>
      </c>
      <c r="AZ25" s="47">
        <v>444</v>
      </c>
      <c r="BA25" s="201"/>
      <c r="BB25" s="46" t="s">
        <v>120</v>
      </c>
      <c r="BC25" s="47">
        <v>2282</v>
      </c>
      <c r="BD25" s="47">
        <v>1179</v>
      </c>
      <c r="BE25" s="47">
        <v>2244</v>
      </c>
      <c r="BF25" s="47">
        <v>1162</v>
      </c>
      <c r="BG25" s="47">
        <v>1976</v>
      </c>
      <c r="BH25" s="47">
        <v>1031</v>
      </c>
      <c r="BI25" s="47">
        <v>1479</v>
      </c>
      <c r="BJ25" s="47">
        <v>756</v>
      </c>
      <c r="BK25" s="47">
        <v>1441</v>
      </c>
      <c r="BL25" s="47">
        <v>741</v>
      </c>
      <c r="BM25" s="47">
        <v>1293</v>
      </c>
      <c r="BN25" s="47">
        <v>659</v>
      </c>
      <c r="BO25" s="201"/>
      <c r="BP25" s="46" t="s">
        <v>120</v>
      </c>
      <c r="BQ25" s="50">
        <v>425</v>
      </c>
      <c r="BR25" s="49">
        <v>342</v>
      </c>
      <c r="BS25" s="49">
        <v>36</v>
      </c>
      <c r="BT25" s="50">
        <v>67</v>
      </c>
      <c r="BU25" s="49">
        <v>42</v>
      </c>
      <c r="BV25" s="50">
        <v>492</v>
      </c>
      <c r="BW25" s="50">
        <v>384</v>
      </c>
      <c r="BX25" s="201"/>
      <c r="BY25" s="46" t="s">
        <v>120</v>
      </c>
      <c r="BZ25" s="47">
        <v>1582</v>
      </c>
      <c r="CA25" s="47">
        <v>517</v>
      </c>
      <c r="CB25" s="47">
        <v>758</v>
      </c>
      <c r="CC25" s="47">
        <v>1443</v>
      </c>
      <c r="CD25" s="47">
        <v>718</v>
      </c>
      <c r="CE25" s="47">
        <v>359</v>
      </c>
      <c r="CF25" s="47">
        <v>139</v>
      </c>
      <c r="CG25" s="47">
        <v>946</v>
      </c>
      <c r="CH25" s="47">
        <v>104</v>
      </c>
      <c r="CI25" s="47">
        <v>78</v>
      </c>
      <c r="CJ25" s="47">
        <v>194</v>
      </c>
      <c r="CK25" s="47">
        <v>188</v>
      </c>
      <c r="CL25" s="142"/>
      <c r="CM25" s="138" t="s">
        <v>3</v>
      </c>
      <c r="CN25" s="138" t="s">
        <v>4195</v>
      </c>
      <c r="CO25" s="139">
        <v>16645</v>
      </c>
      <c r="CP25" s="141">
        <v>6566</v>
      </c>
    </row>
    <row r="26" spans="1:94">
      <c r="A26" s="201"/>
      <c r="B26" s="34" t="s">
        <v>102</v>
      </c>
      <c r="C26" s="35">
        <v>11952</v>
      </c>
      <c r="D26" s="63">
        <v>6078</v>
      </c>
      <c r="E26" s="63">
        <v>10063</v>
      </c>
      <c r="F26" s="63">
        <v>5218</v>
      </c>
      <c r="G26" s="63">
        <v>8842</v>
      </c>
      <c r="H26" s="63">
        <v>4534</v>
      </c>
      <c r="I26" s="63">
        <v>7175</v>
      </c>
      <c r="J26" s="63">
        <v>3723</v>
      </c>
      <c r="K26" s="63">
        <v>5971</v>
      </c>
      <c r="L26" s="63">
        <v>3146</v>
      </c>
      <c r="M26" s="63">
        <v>44003</v>
      </c>
      <c r="N26" s="63">
        <v>22699</v>
      </c>
      <c r="O26" s="201"/>
      <c r="P26" s="64" t="s">
        <v>102</v>
      </c>
      <c r="Q26" s="63">
        <v>1176</v>
      </c>
      <c r="R26" s="63">
        <v>541</v>
      </c>
      <c r="S26" s="63">
        <v>798</v>
      </c>
      <c r="T26" s="63">
        <v>387</v>
      </c>
      <c r="U26" s="63">
        <v>637</v>
      </c>
      <c r="V26" s="63">
        <v>326</v>
      </c>
      <c r="W26" s="63">
        <v>332</v>
      </c>
      <c r="X26" s="63">
        <v>151</v>
      </c>
      <c r="Y26" s="63">
        <v>215</v>
      </c>
      <c r="Z26" s="63">
        <v>104</v>
      </c>
      <c r="AA26" s="63">
        <v>3158</v>
      </c>
      <c r="AB26" s="63">
        <v>1509</v>
      </c>
      <c r="AC26" s="201"/>
      <c r="AD26" s="64" t="s">
        <v>102</v>
      </c>
      <c r="AE26" s="63">
        <v>332</v>
      </c>
      <c r="AF26" s="63">
        <v>322</v>
      </c>
      <c r="AG26" s="63">
        <v>308</v>
      </c>
      <c r="AH26" s="63">
        <v>283</v>
      </c>
      <c r="AI26" s="63">
        <v>254</v>
      </c>
      <c r="AJ26" s="63">
        <v>1499</v>
      </c>
      <c r="AK26" s="63">
        <v>1106</v>
      </c>
      <c r="AL26" s="63">
        <v>1015</v>
      </c>
      <c r="AM26" s="63">
        <v>304</v>
      </c>
      <c r="AN26" s="63">
        <v>25</v>
      </c>
      <c r="AO26" s="63">
        <v>275</v>
      </c>
      <c r="AP26" s="201"/>
      <c r="AQ26" s="64" t="s">
        <v>102</v>
      </c>
      <c r="AR26" s="63">
        <v>391</v>
      </c>
      <c r="AS26" s="63">
        <v>9098</v>
      </c>
      <c r="AT26" s="63">
        <v>3237</v>
      </c>
      <c r="AU26" s="63">
        <v>2665</v>
      </c>
      <c r="AV26" s="63">
        <v>861</v>
      </c>
      <c r="AW26" s="63">
        <v>718</v>
      </c>
      <c r="AX26" s="63">
        <v>1367</v>
      </c>
      <c r="AY26" s="63">
        <v>1166</v>
      </c>
      <c r="AZ26" s="63">
        <v>1125</v>
      </c>
      <c r="BA26" s="201"/>
      <c r="BB26" s="64" t="s">
        <v>102</v>
      </c>
      <c r="BC26" s="63">
        <v>5589</v>
      </c>
      <c r="BD26" s="63">
        <v>2979</v>
      </c>
      <c r="BE26" s="63">
        <v>5441</v>
      </c>
      <c r="BF26" s="63">
        <v>2902</v>
      </c>
      <c r="BG26" s="63">
        <v>4911</v>
      </c>
      <c r="BH26" s="63">
        <v>2642</v>
      </c>
      <c r="BI26" s="63">
        <v>4806</v>
      </c>
      <c r="BJ26" s="63">
        <v>2568</v>
      </c>
      <c r="BK26" s="63">
        <v>4657</v>
      </c>
      <c r="BL26" s="63">
        <v>2493</v>
      </c>
      <c r="BM26" s="63">
        <v>4224</v>
      </c>
      <c r="BN26" s="63">
        <v>2269</v>
      </c>
      <c r="BO26" s="201"/>
      <c r="BP26" s="64" t="s">
        <v>102</v>
      </c>
      <c r="BQ26" s="63">
        <v>1149</v>
      </c>
      <c r="BR26" s="63">
        <v>664</v>
      </c>
      <c r="BS26" s="63">
        <v>83</v>
      </c>
      <c r="BT26" s="63">
        <v>139</v>
      </c>
      <c r="BU26" s="63">
        <v>80</v>
      </c>
      <c r="BV26" s="63">
        <v>1288</v>
      </c>
      <c r="BW26" s="63">
        <v>744</v>
      </c>
      <c r="BX26" s="201"/>
      <c r="BY26" s="64" t="s">
        <v>102</v>
      </c>
      <c r="BZ26" s="63">
        <v>4550</v>
      </c>
      <c r="CA26" s="63">
        <v>1734</v>
      </c>
      <c r="CB26" s="63">
        <v>2094</v>
      </c>
      <c r="CC26" s="63">
        <v>3940</v>
      </c>
      <c r="CD26" s="63">
        <v>2537</v>
      </c>
      <c r="CE26" s="63">
        <v>1804</v>
      </c>
      <c r="CF26" s="63">
        <v>580</v>
      </c>
      <c r="CG26" s="63">
        <v>2665</v>
      </c>
      <c r="CH26" s="63">
        <v>491</v>
      </c>
      <c r="CI26" s="63">
        <v>205</v>
      </c>
      <c r="CJ26" s="63">
        <v>351</v>
      </c>
      <c r="CK26" s="63">
        <v>266</v>
      </c>
      <c r="CL26" s="142"/>
      <c r="CM26" s="138" t="s">
        <v>3</v>
      </c>
      <c r="CN26" s="138" t="s">
        <v>4196</v>
      </c>
      <c r="CO26" s="139">
        <v>43263</v>
      </c>
      <c r="CP26" s="141">
        <v>20395</v>
      </c>
    </row>
    <row r="27" spans="1:94">
      <c r="A27" s="201" t="s">
        <v>129</v>
      </c>
      <c r="B27" s="46" t="s">
        <v>119</v>
      </c>
      <c r="C27" s="47">
        <v>843</v>
      </c>
      <c r="D27" s="47">
        <v>411</v>
      </c>
      <c r="E27" s="47">
        <v>696</v>
      </c>
      <c r="F27" s="47">
        <v>320</v>
      </c>
      <c r="G27" s="47">
        <v>633</v>
      </c>
      <c r="H27" s="47">
        <v>328</v>
      </c>
      <c r="I27" s="47">
        <v>525</v>
      </c>
      <c r="J27" s="47">
        <v>243</v>
      </c>
      <c r="K27" s="47">
        <v>521</v>
      </c>
      <c r="L27" s="47">
        <v>279</v>
      </c>
      <c r="M27" s="48">
        <v>3218</v>
      </c>
      <c r="N27" s="48">
        <v>1581</v>
      </c>
      <c r="O27" s="201" t="s">
        <v>129</v>
      </c>
      <c r="P27" s="46" t="s">
        <v>119</v>
      </c>
      <c r="Q27" s="47">
        <v>88</v>
      </c>
      <c r="R27" s="47">
        <v>47</v>
      </c>
      <c r="S27" s="47">
        <v>80</v>
      </c>
      <c r="T27" s="47">
        <v>35</v>
      </c>
      <c r="U27" s="47">
        <v>64</v>
      </c>
      <c r="V27" s="47">
        <v>27</v>
      </c>
      <c r="W27" s="47">
        <v>34</v>
      </c>
      <c r="X27" s="47">
        <v>18</v>
      </c>
      <c r="Y27" s="47">
        <v>21</v>
      </c>
      <c r="Z27" s="47">
        <v>8</v>
      </c>
      <c r="AA27" s="48">
        <v>287</v>
      </c>
      <c r="AB27" s="48">
        <v>135</v>
      </c>
      <c r="AC27" s="201" t="s">
        <v>129</v>
      </c>
      <c r="AD27" s="46" t="s">
        <v>119</v>
      </c>
      <c r="AE27" s="47">
        <v>27</v>
      </c>
      <c r="AF27" s="47">
        <v>23</v>
      </c>
      <c r="AG27" s="47">
        <v>22</v>
      </c>
      <c r="AH27" s="47">
        <v>22</v>
      </c>
      <c r="AI27" s="47">
        <v>23</v>
      </c>
      <c r="AJ27" s="48">
        <v>117</v>
      </c>
      <c r="AK27" s="47">
        <v>121</v>
      </c>
      <c r="AL27" s="47">
        <v>114</v>
      </c>
      <c r="AM27" s="47">
        <v>6</v>
      </c>
      <c r="AN27" s="47">
        <v>7</v>
      </c>
      <c r="AO27" s="47">
        <v>24</v>
      </c>
      <c r="AP27" s="201" t="s">
        <v>129</v>
      </c>
      <c r="AQ27" s="46" t="s">
        <v>119</v>
      </c>
      <c r="AR27" s="47">
        <v>22</v>
      </c>
      <c r="AS27" s="47">
        <v>1333</v>
      </c>
      <c r="AT27" s="47">
        <v>282</v>
      </c>
      <c r="AU27" s="47">
        <v>14</v>
      </c>
      <c r="AV27" s="47">
        <v>12</v>
      </c>
      <c r="AW27" s="47">
        <v>82</v>
      </c>
      <c r="AX27" s="47">
        <v>129</v>
      </c>
      <c r="AY27" s="47">
        <v>123</v>
      </c>
      <c r="AZ27" s="47">
        <v>122</v>
      </c>
      <c r="BA27" s="201" t="s">
        <v>129</v>
      </c>
      <c r="BB27" s="46" t="s">
        <v>119</v>
      </c>
      <c r="BC27" s="47">
        <v>369</v>
      </c>
      <c r="BD27" s="47">
        <v>215</v>
      </c>
      <c r="BE27" s="47">
        <v>355</v>
      </c>
      <c r="BF27" s="47">
        <v>210</v>
      </c>
      <c r="BG27" s="47">
        <v>323</v>
      </c>
      <c r="BH27" s="47">
        <v>190</v>
      </c>
      <c r="BI27" s="47">
        <v>368</v>
      </c>
      <c r="BJ27" s="47">
        <v>215</v>
      </c>
      <c r="BK27" s="47">
        <v>354</v>
      </c>
      <c r="BL27" s="47">
        <v>210</v>
      </c>
      <c r="BM27" s="47">
        <v>322</v>
      </c>
      <c r="BN27" s="47">
        <v>190</v>
      </c>
      <c r="BO27" s="201" t="s">
        <v>129</v>
      </c>
      <c r="BP27" s="46" t="s">
        <v>119</v>
      </c>
      <c r="BQ27" s="50">
        <v>114</v>
      </c>
      <c r="BR27" s="49">
        <v>60</v>
      </c>
      <c r="BS27" s="49">
        <v>8</v>
      </c>
      <c r="BT27" s="50">
        <v>25</v>
      </c>
      <c r="BU27" s="49">
        <v>12</v>
      </c>
      <c r="BV27" s="50">
        <v>139</v>
      </c>
      <c r="BW27" s="50">
        <v>72</v>
      </c>
      <c r="BX27" s="201" t="s">
        <v>129</v>
      </c>
      <c r="BY27" s="46" t="s">
        <v>119</v>
      </c>
      <c r="BZ27" s="47">
        <v>600</v>
      </c>
      <c r="CA27" s="47">
        <v>273</v>
      </c>
      <c r="CB27" s="47">
        <v>496</v>
      </c>
      <c r="CC27" s="47">
        <v>576</v>
      </c>
      <c r="CD27" s="47">
        <v>290</v>
      </c>
      <c r="CE27" s="47">
        <v>238</v>
      </c>
      <c r="CF27" s="47">
        <v>64</v>
      </c>
      <c r="CG27" s="47">
        <v>299</v>
      </c>
      <c r="CH27" s="47">
        <v>26</v>
      </c>
      <c r="CI27" s="47">
        <v>40</v>
      </c>
      <c r="CJ27" s="47">
        <v>81</v>
      </c>
      <c r="CK27" s="47">
        <v>86</v>
      </c>
      <c r="CL27" s="142"/>
      <c r="CM27" s="138" t="s">
        <v>129</v>
      </c>
      <c r="CN27" s="138" t="s">
        <v>4197</v>
      </c>
      <c r="CO27" s="139">
        <v>3650</v>
      </c>
      <c r="CP27" s="141">
        <v>2862</v>
      </c>
    </row>
    <row r="28" spans="1:94">
      <c r="A28" s="201"/>
      <c r="B28" s="46" t="s">
        <v>120</v>
      </c>
      <c r="C28" s="47">
        <v>986</v>
      </c>
      <c r="D28" s="47">
        <v>490</v>
      </c>
      <c r="E28" s="47">
        <v>941</v>
      </c>
      <c r="F28" s="47">
        <v>465</v>
      </c>
      <c r="G28" s="47">
        <v>1094</v>
      </c>
      <c r="H28" s="47">
        <v>532</v>
      </c>
      <c r="I28" s="47">
        <v>793</v>
      </c>
      <c r="J28" s="47">
        <v>381</v>
      </c>
      <c r="K28" s="47">
        <v>631</v>
      </c>
      <c r="L28" s="47">
        <v>363</v>
      </c>
      <c r="M28" s="48">
        <v>4445</v>
      </c>
      <c r="N28" s="48">
        <v>2231</v>
      </c>
      <c r="O28" s="201"/>
      <c r="P28" s="46" t="s">
        <v>120</v>
      </c>
      <c r="Q28" s="47">
        <v>63</v>
      </c>
      <c r="R28" s="47">
        <v>19</v>
      </c>
      <c r="S28" s="47">
        <v>40</v>
      </c>
      <c r="T28" s="47">
        <v>10</v>
      </c>
      <c r="U28" s="47">
        <v>36</v>
      </c>
      <c r="V28" s="47">
        <v>9</v>
      </c>
      <c r="W28" s="47">
        <v>31</v>
      </c>
      <c r="X28" s="47">
        <v>12</v>
      </c>
      <c r="Y28" s="47">
        <v>20</v>
      </c>
      <c r="Z28" s="47">
        <v>11</v>
      </c>
      <c r="AA28" s="48">
        <v>190</v>
      </c>
      <c r="AB28" s="48">
        <v>61</v>
      </c>
      <c r="AC28" s="201"/>
      <c r="AD28" s="46" t="s">
        <v>120</v>
      </c>
      <c r="AE28" s="47">
        <v>25</v>
      </c>
      <c r="AF28" s="47">
        <v>23</v>
      </c>
      <c r="AG28" s="47">
        <v>28</v>
      </c>
      <c r="AH28" s="47">
        <v>20</v>
      </c>
      <c r="AI28" s="47">
        <v>20</v>
      </c>
      <c r="AJ28" s="48">
        <v>116</v>
      </c>
      <c r="AK28" s="47">
        <v>121</v>
      </c>
      <c r="AL28" s="47">
        <v>108</v>
      </c>
      <c r="AM28" s="47">
        <v>104</v>
      </c>
      <c r="AN28" s="47">
        <v>2</v>
      </c>
      <c r="AO28" s="47">
        <v>13</v>
      </c>
      <c r="AP28" s="201"/>
      <c r="AQ28" s="46" t="s">
        <v>120</v>
      </c>
      <c r="AR28" s="47">
        <v>103</v>
      </c>
      <c r="AS28" s="47">
        <v>1774</v>
      </c>
      <c r="AT28" s="47">
        <v>89</v>
      </c>
      <c r="AU28" s="47">
        <v>0</v>
      </c>
      <c r="AV28" s="47">
        <v>78</v>
      </c>
      <c r="AW28" s="47">
        <v>110</v>
      </c>
      <c r="AX28" s="47">
        <v>124</v>
      </c>
      <c r="AY28" s="47">
        <v>123</v>
      </c>
      <c r="AZ28" s="47">
        <v>118</v>
      </c>
      <c r="BA28" s="201"/>
      <c r="BB28" s="46" t="s">
        <v>120</v>
      </c>
      <c r="BC28" s="47">
        <v>663</v>
      </c>
      <c r="BD28" s="47">
        <v>352</v>
      </c>
      <c r="BE28" s="47">
        <v>661</v>
      </c>
      <c r="BF28" s="47">
        <v>351</v>
      </c>
      <c r="BG28" s="47">
        <v>577</v>
      </c>
      <c r="BH28" s="47">
        <v>286</v>
      </c>
      <c r="BI28" s="47">
        <v>662</v>
      </c>
      <c r="BJ28" s="47">
        <v>351</v>
      </c>
      <c r="BK28" s="47">
        <v>661</v>
      </c>
      <c r="BL28" s="47">
        <v>351</v>
      </c>
      <c r="BM28" s="47">
        <v>577</v>
      </c>
      <c r="BN28" s="47">
        <v>286</v>
      </c>
      <c r="BO28" s="201"/>
      <c r="BP28" s="46" t="s">
        <v>120</v>
      </c>
      <c r="BQ28" s="50">
        <v>122</v>
      </c>
      <c r="BR28" s="49">
        <v>94</v>
      </c>
      <c r="BS28" s="49">
        <v>25</v>
      </c>
      <c r="BT28" s="50">
        <v>14</v>
      </c>
      <c r="BU28" s="49">
        <v>6</v>
      </c>
      <c r="BV28" s="50">
        <v>136</v>
      </c>
      <c r="BW28" s="50">
        <v>100</v>
      </c>
      <c r="BX28" s="201"/>
      <c r="BY28" s="46" t="s">
        <v>120</v>
      </c>
      <c r="BZ28" s="47">
        <v>1005</v>
      </c>
      <c r="CA28" s="47">
        <v>367</v>
      </c>
      <c r="CB28" s="47">
        <v>99</v>
      </c>
      <c r="CC28" s="47">
        <v>238</v>
      </c>
      <c r="CD28" s="47">
        <v>320</v>
      </c>
      <c r="CE28" s="47">
        <v>537</v>
      </c>
      <c r="CF28" s="47">
        <v>127</v>
      </c>
      <c r="CG28" s="47">
        <v>784</v>
      </c>
      <c r="CH28" s="47">
        <v>1</v>
      </c>
      <c r="CI28" s="47">
        <v>10</v>
      </c>
      <c r="CJ28" s="47">
        <v>2</v>
      </c>
      <c r="CK28" s="47">
        <v>31</v>
      </c>
      <c r="CL28" s="142"/>
      <c r="CM28" s="138" t="s">
        <v>129</v>
      </c>
      <c r="CN28" s="138" t="s">
        <v>4198</v>
      </c>
      <c r="CO28" s="139">
        <v>4308</v>
      </c>
      <c r="CP28" s="141">
        <v>3478</v>
      </c>
    </row>
    <row r="29" spans="1:94">
      <c r="A29" s="201"/>
      <c r="B29" s="34" t="s">
        <v>102</v>
      </c>
      <c r="C29" s="35">
        <v>1829</v>
      </c>
      <c r="D29" s="63">
        <v>901</v>
      </c>
      <c r="E29" s="63">
        <v>1637</v>
      </c>
      <c r="F29" s="63">
        <v>785</v>
      </c>
      <c r="G29" s="63">
        <v>1727</v>
      </c>
      <c r="H29" s="63">
        <v>860</v>
      </c>
      <c r="I29" s="63">
        <v>1318</v>
      </c>
      <c r="J29" s="63">
        <v>624</v>
      </c>
      <c r="K29" s="63">
        <v>1152</v>
      </c>
      <c r="L29" s="63">
        <v>642</v>
      </c>
      <c r="M29" s="63">
        <v>7663</v>
      </c>
      <c r="N29" s="63">
        <v>3812</v>
      </c>
      <c r="O29" s="201"/>
      <c r="P29" s="64" t="s">
        <v>102</v>
      </c>
      <c r="Q29" s="63">
        <v>151</v>
      </c>
      <c r="R29" s="63">
        <v>66</v>
      </c>
      <c r="S29" s="63">
        <v>120</v>
      </c>
      <c r="T29" s="63">
        <v>45</v>
      </c>
      <c r="U29" s="63">
        <v>100</v>
      </c>
      <c r="V29" s="63">
        <v>36</v>
      </c>
      <c r="W29" s="63">
        <v>65</v>
      </c>
      <c r="X29" s="63">
        <v>30</v>
      </c>
      <c r="Y29" s="63">
        <v>41</v>
      </c>
      <c r="Z29" s="63">
        <v>19</v>
      </c>
      <c r="AA29" s="63">
        <v>477</v>
      </c>
      <c r="AB29" s="63">
        <v>196</v>
      </c>
      <c r="AC29" s="201"/>
      <c r="AD29" s="64" t="s">
        <v>102</v>
      </c>
      <c r="AE29" s="63">
        <v>52</v>
      </c>
      <c r="AF29" s="63">
        <v>46</v>
      </c>
      <c r="AG29" s="63">
        <v>50</v>
      </c>
      <c r="AH29" s="63">
        <v>42</v>
      </c>
      <c r="AI29" s="63">
        <v>43</v>
      </c>
      <c r="AJ29" s="63">
        <v>233</v>
      </c>
      <c r="AK29" s="63">
        <v>242</v>
      </c>
      <c r="AL29" s="63">
        <v>222</v>
      </c>
      <c r="AM29" s="63">
        <v>110</v>
      </c>
      <c r="AN29" s="63">
        <v>9</v>
      </c>
      <c r="AO29" s="63">
        <v>37</v>
      </c>
      <c r="AP29" s="201"/>
      <c r="AQ29" s="64" t="s">
        <v>102</v>
      </c>
      <c r="AR29" s="63">
        <v>125</v>
      </c>
      <c r="AS29" s="63">
        <v>3107</v>
      </c>
      <c r="AT29" s="63">
        <v>371</v>
      </c>
      <c r="AU29" s="63">
        <v>14</v>
      </c>
      <c r="AV29" s="63">
        <v>90</v>
      </c>
      <c r="AW29" s="63">
        <v>192</v>
      </c>
      <c r="AX29" s="63">
        <v>253</v>
      </c>
      <c r="AY29" s="63">
        <v>246</v>
      </c>
      <c r="AZ29" s="63">
        <v>240</v>
      </c>
      <c r="BA29" s="201"/>
      <c r="BB29" s="64" t="s">
        <v>102</v>
      </c>
      <c r="BC29" s="63">
        <v>1032</v>
      </c>
      <c r="BD29" s="63">
        <v>567</v>
      </c>
      <c r="BE29" s="63">
        <v>1016</v>
      </c>
      <c r="BF29" s="63">
        <v>561</v>
      </c>
      <c r="BG29" s="63">
        <v>900</v>
      </c>
      <c r="BH29" s="63">
        <v>476</v>
      </c>
      <c r="BI29" s="63">
        <v>1030</v>
      </c>
      <c r="BJ29" s="63">
        <v>566</v>
      </c>
      <c r="BK29" s="63">
        <v>1015</v>
      </c>
      <c r="BL29" s="63">
        <v>561</v>
      </c>
      <c r="BM29" s="63">
        <v>899</v>
      </c>
      <c r="BN29" s="63">
        <v>476</v>
      </c>
      <c r="BO29" s="201"/>
      <c r="BP29" s="64" t="s">
        <v>102</v>
      </c>
      <c r="BQ29" s="63">
        <v>236</v>
      </c>
      <c r="BR29" s="63">
        <v>154</v>
      </c>
      <c r="BS29" s="63">
        <v>33</v>
      </c>
      <c r="BT29" s="63">
        <v>39</v>
      </c>
      <c r="BU29" s="63">
        <v>18</v>
      </c>
      <c r="BV29" s="63">
        <v>275</v>
      </c>
      <c r="BW29" s="63">
        <v>172</v>
      </c>
      <c r="BX29" s="201"/>
      <c r="BY29" s="64" t="s">
        <v>102</v>
      </c>
      <c r="BZ29" s="63">
        <v>1605</v>
      </c>
      <c r="CA29" s="63">
        <v>640</v>
      </c>
      <c r="CB29" s="63">
        <v>595</v>
      </c>
      <c r="CC29" s="63">
        <v>814</v>
      </c>
      <c r="CD29" s="63">
        <v>610</v>
      </c>
      <c r="CE29" s="63">
        <v>775</v>
      </c>
      <c r="CF29" s="63">
        <v>191</v>
      </c>
      <c r="CG29" s="63">
        <v>1083</v>
      </c>
      <c r="CH29" s="63">
        <v>27</v>
      </c>
      <c r="CI29" s="63">
        <v>50</v>
      </c>
      <c r="CJ29" s="63">
        <v>83</v>
      </c>
      <c r="CK29" s="63">
        <v>117</v>
      </c>
      <c r="CL29" s="142"/>
      <c r="CM29" s="138" t="s">
        <v>129</v>
      </c>
      <c r="CN29" s="138" t="s">
        <v>4199</v>
      </c>
      <c r="CO29" s="139">
        <v>7958</v>
      </c>
      <c r="CP29" s="141">
        <v>6340</v>
      </c>
    </row>
    <row r="30" spans="1:94">
      <c r="A30" s="201" t="s">
        <v>130</v>
      </c>
      <c r="B30" s="46" t="s">
        <v>119</v>
      </c>
      <c r="C30" s="47">
        <v>1882</v>
      </c>
      <c r="D30" s="47">
        <v>961</v>
      </c>
      <c r="E30" s="47">
        <v>1577</v>
      </c>
      <c r="F30" s="47">
        <v>827</v>
      </c>
      <c r="G30" s="47">
        <v>1595</v>
      </c>
      <c r="H30" s="47">
        <v>814</v>
      </c>
      <c r="I30" s="47">
        <v>1326</v>
      </c>
      <c r="J30" s="47">
        <v>679</v>
      </c>
      <c r="K30" s="47">
        <v>1200</v>
      </c>
      <c r="L30" s="47">
        <v>645</v>
      </c>
      <c r="M30" s="48">
        <v>7580</v>
      </c>
      <c r="N30" s="48">
        <v>3926</v>
      </c>
      <c r="O30" s="201" t="s">
        <v>130</v>
      </c>
      <c r="P30" s="46" t="s">
        <v>119</v>
      </c>
      <c r="Q30" s="47">
        <v>157</v>
      </c>
      <c r="R30" s="47">
        <v>82</v>
      </c>
      <c r="S30" s="47">
        <v>118</v>
      </c>
      <c r="T30" s="47">
        <v>59</v>
      </c>
      <c r="U30" s="47">
        <v>105</v>
      </c>
      <c r="V30" s="47">
        <v>45</v>
      </c>
      <c r="W30" s="47">
        <v>74</v>
      </c>
      <c r="X30" s="47">
        <v>36</v>
      </c>
      <c r="Y30" s="47">
        <v>56</v>
      </c>
      <c r="Z30" s="47">
        <v>35</v>
      </c>
      <c r="AA30" s="48">
        <v>510</v>
      </c>
      <c r="AB30" s="48">
        <v>257</v>
      </c>
      <c r="AC30" s="201" t="s">
        <v>130</v>
      </c>
      <c r="AD30" s="46" t="s">
        <v>119</v>
      </c>
      <c r="AE30" s="47">
        <v>80</v>
      </c>
      <c r="AF30" s="47">
        <v>79</v>
      </c>
      <c r="AG30" s="47">
        <v>79</v>
      </c>
      <c r="AH30" s="47">
        <v>75</v>
      </c>
      <c r="AI30" s="47">
        <v>69</v>
      </c>
      <c r="AJ30" s="48">
        <v>382</v>
      </c>
      <c r="AK30" s="47">
        <v>314</v>
      </c>
      <c r="AL30" s="47">
        <v>265</v>
      </c>
      <c r="AM30" s="47">
        <v>55</v>
      </c>
      <c r="AN30" s="47">
        <v>5</v>
      </c>
      <c r="AO30" s="47">
        <v>80</v>
      </c>
      <c r="AP30" s="201" t="s">
        <v>130</v>
      </c>
      <c r="AQ30" s="46" t="s">
        <v>119</v>
      </c>
      <c r="AR30" s="47">
        <v>110</v>
      </c>
      <c r="AS30" s="47">
        <v>2485</v>
      </c>
      <c r="AT30" s="47">
        <v>796</v>
      </c>
      <c r="AU30" s="47">
        <v>234</v>
      </c>
      <c r="AV30" s="47">
        <v>24</v>
      </c>
      <c r="AW30" s="47">
        <v>129</v>
      </c>
      <c r="AX30" s="47">
        <v>364</v>
      </c>
      <c r="AY30" s="47">
        <v>312</v>
      </c>
      <c r="AZ30" s="47">
        <v>308</v>
      </c>
      <c r="BA30" s="201" t="s">
        <v>130</v>
      </c>
      <c r="BB30" s="46" t="s">
        <v>119</v>
      </c>
      <c r="BC30" s="47">
        <v>1189</v>
      </c>
      <c r="BD30" s="47">
        <v>647</v>
      </c>
      <c r="BE30" s="47">
        <v>1139</v>
      </c>
      <c r="BF30" s="47">
        <v>622</v>
      </c>
      <c r="BG30" s="47">
        <v>1004</v>
      </c>
      <c r="BH30" s="47">
        <v>545</v>
      </c>
      <c r="BI30" s="47">
        <v>1188</v>
      </c>
      <c r="BJ30" s="47">
        <v>647</v>
      </c>
      <c r="BK30" s="47">
        <v>1138</v>
      </c>
      <c r="BL30" s="47">
        <v>622</v>
      </c>
      <c r="BM30" s="47">
        <v>890</v>
      </c>
      <c r="BN30" s="47">
        <v>477</v>
      </c>
      <c r="BO30" s="201" t="s">
        <v>130</v>
      </c>
      <c r="BP30" s="46" t="s">
        <v>119</v>
      </c>
      <c r="BQ30" s="50">
        <v>294</v>
      </c>
      <c r="BR30" s="49">
        <v>208</v>
      </c>
      <c r="BS30" s="49">
        <v>29</v>
      </c>
      <c r="BT30" s="50">
        <v>34</v>
      </c>
      <c r="BU30" s="49">
        <v>23</v>
      </c>
      <c r="BV30" s="50">
        <v>328</v>
      </c>
      <c r="BW30" s="50">
        <v>231</v>
      </c>
      <c r="BX30" s="201" t="s">
        <v>130</v>
      </c>
      <c r="BY30" s="46" t="s">
        <v>119</v>
      </c>
      <c r="BZ30" s="47">
        <v>746</v>
      </c>
      <c r="CA30" s="47">
        <v>534</v>
      </c>
      <c r="CB30" s="47">
        <v>658</v>
      </c>
      <c r="CC30" s="47">
        <v>711</v>
      </c>
      <c r="CD30" s="47">
        <v>590</v>
      </c>
      <c r="CE30" s="47">
        <v>532</v>
      </c>
      <c r="CF30" s="47">
        <v>66</v>
      </c>
      <c r="CG30" s="47">
        <v>501</v>
      </c>
      <c r="CH30" s="47">
        <v>66</v>
      </c>
      <c r="CI30" s="47">
        <v>77</v>
      </c>
      <c r="CJ30" s="47">
        <v>47</v>
      </c>
      <c r="CK30" s="47">
        <v>224</v>
      </c>
      <c r="CL30" s="142"/>
      <c r="CM30" s="138" t="s">
        <v>130</v>
      </c>
      <c r="CN30" s="138" t="s">
        <v>4200</v>
      </c>
      <c r="CO30" s="139">
        <v>8524</v>
      </c>
      <c r="CP30" s="141">
        <v>4404</v>
      </c>
    </row>
    <row r="31" spans="1:94">
      <c r="A31" s="201"/>
      <c r="B31" s="46" t="s">
        <v>120</v>
      </c>
      <c r="C31" s="47">
        <v>6832</v>
      </c>
      <c r="D31" s="47">
        <v>3344</v>
      </c>
      <c r="E31" s="47">
        <v>6097</v>
      </c>
      <c r="F31" s="47">
        <v>2999</v>
      </c>
      <c r="G31" s="47">
        <v>5930</v>
      </c>
      <c r="H31" s="47">
        <v>3015</v>
      </c>
      <c r="I31" s="47">
        <v>5276</v>
      </c>
      <c r="J31" s="47">
        <v>2735</v>
      </c>
      <c r="K31" s="47">
        <v>4857</v>
      </c>
      <c r="L31" s="47">
        <v>2490</v>
      </c>
      <c r="M31" s="48">
        <v>28992</v>
      </c>
      <c r="N31" s="48">
        <v>14583</v>
      </c>
      <c r="O31" s="201"/>
      <c r="P31" s="46" t="s">
        <v>120</v>
      </c>
      <c r="Q31" s="47">
        <v>315</v>
      </c>
      <c r="R31" s="47">
        <v>136</v>
      </c>
      <c r="S31" s="47">
        <v>262</v>
      </c>
      <c r="T31" s="47">
        <v>123</v>
      </c>
      <c r="U31" s="47">
        <v>226</v>
      </c>
      <c r="V31" s="47">
        <v>104</v>
      </c>
      <c r="W31" s="47">
        <v>186</v>
      </c>
      <c r="X31" s="47">
        <v>89</v>
      </c>
      <c r="Y31" s="47">
        <v>89</v>
      </c>
      <c r="Z31" s="47">
        <v>37</v>
      </c>
      <c r="AA31" s="48">
        <v>1078</v>
      </c>
      <c r="AB31" s="48">
        <v>489</v>
      </c>
      <c r="AC31" s="201"/>
      <c r="AD31" s="46" t="s">
        <v>120</v>
      </c>
      <c r="AE31" s="47">
        <v>220</v>
      </c>
      <c r="AF31" s="47">
        <v>217</v>
      </c>
      <c r="AG31" s="47">
        <v>215</v>
      </c>
      <c r="AH31" s="47">
        <v>203</v>
      </c>
      <c r="AI31" s="47">
        <v>200</v>
      </c>
      <c r="AJ31" s="48">
        <v>1055</v>
      </c>
      <c r="AK31" s="47">
        <v>989</v>
      </c>
      <c r="AL31" s="47">
        <v>961</v>
      </c>
      <c r="AM31" s="47">
        <v>775</v>
      </c>
      <c r="AN31" s="47">
        <v>4</v>
      </c>
      <c r="AO31" s="47">
        <v>178</v>
      </c>
      <c r="AP31" s="201"/>
      <c r="AQ31" s="46" t="s">
        <v>120</v>
      </c>
      <c r="AR31" s="47">
        <v>657</v>
      </c>
      <c r="AS31" s="47">
        <v>9080</v>
      </c>
      <c r="AT31" s="47">
        <v>2894</v>
      </c>
      <c r="AU31" s="47">
        <v>1041</v>
      </c>
      <c r="AV31" s="47">
        <v>343</v>
      </c>
      <c r="AW31" s="47">
        <v>746</v>
      </c>
      <c r="AX31" s="47">
        <v>1198</v>
      </c>
      <c r="AY31" s="47">
        <v>998</v>
      </c>
      <c r="AZ31" s="47">
        <v>969</v>
      </c>
      <c r="BA31" s="201"/>
      <c r="BB31" s="46" t="s">
        <v>120</v>
      </c>
      <c r="BC31" s="47">
        <v>4617</v>
      </c>
      <c r="BD31" s="47">
        <v>2419</v>
      </c>
      <c r="BE31" s="47">
        <v>4542</v>
      </c>
      <c r="BF31" s="47">
        <v>2382</v>
      </c>
      <c r="BG31" s="47">
        <v>4271</v>
      </c>
      <c r="BH31" s="47">
        <v>2264</v>
      </c>
      <c r="BI31" s="47">
        <v>4517</v>
      </c>
      <c r="BJ31" s="47">
        <v>2378</v>
      </c>
      <c r="BK31" s="47">
        <v>4445</v>
      </c>
      <c r="BL31" s="47">
        <v>2342</v>
      </c>
      <c r="BM31" s="47">
        <v>3173</v>
      </c>
      <c r="BN31" s="47">
        <v>1705</v>
      </c>
      <c r="BO31" s="201"/>
      <c r="BP31" s="46" t="s">
        <v>120</v>
      </c>
      <c r="BQ31" s="50">
        <v>967</v>
      </c>
      <c r="BR31" s="49">
        <v>860</v>
      </c>
      <c r="BS31" s="49">
        <v>182</v>
      </c>
      <c r="BT31" s="50">
        <v>266</v>
      </c>
      <c r="BU31" s="49">
        <v>177</v>
      </c>
      <c r="BV31" s="50">
        <v>1233</v>
      </c>
      <c r="BW31" s="50">
        <v>1037</v>
      </c>
      <c r="BX31" s="201"/>
      <c r="BY31" s="46" t="s">
        <v>120</v>
      </c>
      <c r="BZ31" s="47">
        <v>6718</v>
      </c>
      <c r="CA31" s="47">
        <v>2624</v>
      </c>
      <c r="CB31" s="47">
        <v>1789</v>
      </c>
      <c r="CC31" s="47">
        <v>4598</v>
      </c>
      <c r="CD31" s="47">
        <v>3846</v>
      </c>
      <c r="CE31" s="47">
        <v>3198</v>
      </c>
      <c r="CF31" s="47">
        <v>574</v>
      </c>
      <c r="CG31" s="47">
        <v>3513</v>
      </c>
      <c r="CH31" s="47">
        <v>171</v>
      </c>
      <c r="CI31" s="47">
        <v>197</v>
      </c>
      <c r="CJ31" s="47">
        <v>149</v>
      </c>
      <c r="CK31" s="47">
        <v>222</v>
      </c>
      <c r="CL31" s="142"/>
      <c r="CM31" s="138" t="s">
        <v>130</v>
      </c>
      <c r="CN31" s="138" t="s">
        <v>4201</v>
      </c>
      <c r="CO31" s="139">
        <v>33378</v>
      </c>
      <c r="CP31" s="141">
        <v>27031</v>
      </c>
    </row>
    <row r="32" spans="1:94">
      <c r="A32" s="201"/>
      <c r="B32" s="34" t="s">
        <v>102</v>
      </c>
      <c r="C32" s="35">
        <v>8714</v>
      </c>
      <c r="D32" s="63">
        <v>4305</v>
      </c>
      <c r="E32" s="63">
        <v>7674</v>
      </c>
      <c r="F32" s="63">
        <v>3826</v>
      </c>
      <c r="G32" s="63">
        <v>7525</v>
      </c>
      <c r="H32" s="63">
        <v>3829</v>
      </c>
      <c r="I32" s="63">
        <v>6602</v>
      </c>
      <c r="J32" s="63">
        <v>3414</v>
      </c>
      <c r="K32" s="63">
        <v>6057</v>
      </c>
      <c r="L32" s="63">
        <v>3135</v>
      </c>
      <c r="M32" s="63">
        <v>36572</v>
      </c>
      <c r="N32" s="63">
        <v>18509</v>
      </c>
      <c r="O32" s="201"/>
      <c r="P32" s="64" t="s">
        <v>102</v>
      </c>
      <c r="Q32" s="63">
        <v>472</v>
      </c>
      <c r="R32" s="63">
        <v>218</v>
      </c>
      <c r="S32" s="63">
        <v>380</v>
      </c>
      <c r="T32" s="63">
        <v>182</v>
      </c>
      <c r="U32" s="63">
        <v>331</v>
      </c>
      <c r="V32" s="63">
        <v>149</v>
      </c>
      <c r="W32" s="63">
        <v>260</v>
      </c>
      <c r="X32" s="63">
        <v>125</v>
      </c>
      <c r="Y32" s="63">
        <v>145</v>
      </c>
      <c r="Z32" s="63">
        <v>72</v>
      </c>
      <c r="AA32" s="63">
        <v>1588</v>
      </c>
      <c r="AB32" s="63">
        <v>746</v>
      </c>
      <c r="AC32" s="201"/>
      <c r="AD32" s="64" t="s">
        <v>102</v>
      </c>
      <c r="AE32" s="63">
        <v>300</v>
      </c>
      <c r="AF32" s="63">
        <v>296</v>
      </c>
      <c r="AG32" s="63">
        <v>294</v>
      </c>
      <c r="AH32" s="63">
        <v>278</v>
      </c>
      <c r="AI32" s="63">
        <v>269</v>
      </c>
      <c r="AJ32" s="63">
        <v>1437</v>
      </c>
      <c r="AK32" s="63">
        <v>1303</v>
      </c>
      <c r="AL32" s="63">
        <v>1226</v>
      </c>
      <c r="AM32" s="63">
        <v>830</v>
      </c>
      <c r="AN32" s="63">
        <v>9</v>
      </c>
      <c r="AO32" s="63">
        <v>258</v>
      </c>
      <c r="AP32" s="201"/>
      <c r="AQ32" s="64" t="s">
        <v>102</v>
      </c>
      <c r="AR32" s="63">
        <v>767</v>
      </c>
      <c r="AS32" s="63">
        <v>11565</v>
      </c>
      <c r="AT32" s="63">
        <v>3690</v>
      </c>
      <c r="AU32" s="63">
        <v>1275</v>
      </c>
      <c r="AV32" s="63">
        <v>367</v>
      </c>
      <c r="AW32" s="63">
        <v>875</v>
      </c>
      <c r="AX32" s="63">
        <v>1562</v>
      </c>
      <c r="AY32" s="63">
        <v>1310</v>
      </c>
      <c r="AZ32" s="63">
        <v>1277</v>
      </c>
      <c r="BA32" s="201"/>
      <c r="BB32" s="64" t="s">
        <v>102</v>
      </c>
      <c r="BC32" s="63">
        <v>5806</v>
      </c>
      <c r="BD32" s="63">
        <v>3066</v>
      </c>
      <c r="BE32" s="63">
        <v>5681</v>
      </c>
      <c r="BF32" s="63">
        <v>3004</v>
      </c>
      <c r="BG32" s="63">
        <v>5275</v>
      </c>
      <c r="BH32" s="63">
        <v>2809</v>
      </c>
      <c r="BI32" s="63">
        <v>5705</v>
      </c>
      <c r="BJ32" s="63">
        <v>3025</v>
      </c>
      <c r="BK32" s="63">
        <v>5583</v>
      </c>
      <c r="BL32" s="63">
        <v>2964</v>
      </c>
      <c r="BM32" s="63">
        <v>4063</v>
      </c>
      <c r="BN32" s="63">
        <v>2182</v>
      </c>
      <c r="BO32" s="201"/>
      <c r="BP32" s="64" t="s">
        <v>102</v>
      </c>
      <c r="BQ32" s="63">
        <v>1261</v>
      </c>
      <c r="BR32" s="63">
        <v>1068</v>
      </c>
      <c r="BS32" s="63">
        <v>211</v>
      </c>
      <c r="BT32" s="63">
        <v>300</v>
      </c>
      <c r="BU32" s="63">
        <v>200</v>
      </c>
      <c r="BV32" s="63">
        <v>1561</v>
      </c>
      <c r="BW32" s="63">
        <v>1268</v>
      </c>
      <c r="BX32" s="201"/>
      <c r="BY32" s="64" t="s">
        <v>102</v>
      </c>
      <c r="BZ32" s="63">
        <v>7464</v>
      </c>
      <c r="CA32" s="63">
        <v>3158</v>
      </c>
      <c r="CB32" s="63">
        <v>2447</v>
      </c>
      <c r="CC32" s="63">
        <v>5309</v>
      </c>
      <c r="CD32" s="63">
        <v>4436</v>
      </c>
      <c r="CE32" s="63">
        <v>3730</v>
      </c>
      <c r="CF32" s="63">
        <v>640</v>
      </c>
      <c r="CG32" s="63">
        <v>4014</v>
      </c>
      <c r="CH32" s="63">
        <v>237</v>
      </c>
      <c r="CI32" s="63">
        <v>274</v>
      </c>
      <c r="CJ32" s="63">
        <v>196</v>
      </c>
      <c r="CK32" s="63">
        <v>446</v>
      </c>
      <c r="CL32" s="142"/>
      <c r="CM32" s="138" t="s">
        <v>130</v>
      </c>
      <c r="CN32" s="138" t="s">
        <v>4202</v>
      </c>
      <c r="CO32" s="139">
        <v>41902</v>
      </c>
      <c r="CP32" s="141">
        <v>31435</v>
      </c>
    </row>
    <row r="33" spans="1:94">
      <c r="A33" s="201" t="s">
        <v>131</v>
      </c>
      <c r="B33" s="46" t="s">
        <v>119</v>
      </c>
      <c r="C33" s="47">
        <v>912</v>
      </c>
      <c r="D33" s="47">
        <v>438</v>
      </c>
      <c r="E33" s="47">
        <v>807</v>
      </c>
      <c r="F33" s="47">
        <v>365</v>
      </c>
      <c r="G33" s="47">
        <v>780</v>
      </c>
      <c r="H33" s="47">
        <v>366</v>
      </c>
      <c r="I33" s="47">
        <v>671</v>
      </c>
      <c r="J33" s="47">
        <v>332</v>
      </c>
      <c r="K33" s="47">
        <v>510</v>
      </c>
      <c r="L33" s="47">
        <v>262</v>
      </c>
      <c r="M33" s="48">
        <v>3680</v>
      </c>
      <c r="N33" s="48">
        <v>1763</v>
      </c>
      <c r="O33" s="201" t="s">
        <v>131</v>
      </c>
      <c r="P33" s="46" t="s">
        <v>119</v>
      </c>
      <c r="Q33" s="47">
        <v>81</v>
      </c>
      <c r="R33" s="47">
        <v>43</v>
      </c>
      <c r="S33" s="47">
        <v>85</v>
      </c>
      <c r="T33" s="47">
        <v>33</v>
      </c>
      <c r="U33" s="47">
        <v>88</v>
      </c>
      <c r="V33" s="47">
        <v>51</v>
      </c>
      <c r="W33" s="47">
        <v>89</v>
      </c>
      <c r="X33" s="47">
        <v>38</v>
      </c>
      <c r="Y33" s="47">
        <v>29</v>
      </c>
      <c r="Z33" s="47">
        <v>10</v>
      </c>
      <c r="AA33" s="48">
        <v>372</v>
      </c>
      <c r="AB33" s="48">
        <v>175</v>
      </c>
      <c r="AC33" s="201" t="s">
        <v>131</v>
      </c>
      <c r="AD33" s="46" t="s">
        <v>119</v>
      </c>
      <c r="AE33" s="47">
        <v>30</v>
      </c>
      <c r="AF33" s="47">
        <v>29</v>
      </c>
      <c r="AG33" s="47">
        <v>28</v>
      </c>
      <c r="AH33" s="47">
        <v>28</v>
      </c>
      <c r="AI33" s="47">
        <v>26</v>
      </c>
      <c r="AJ33" s="48">
        <v>141</v>
      </c>
      <c r="AK33" s="47">
        <v>120</v>
      </c>
      <c r="AL33" s="47">
        <v>105</v>
      </c>
      <c r="AM33" s="47">
        <v>5</v>
      </c>
      <c r="AN33" s="47">
        <v>1</v>
      </c>
      <c r="AO33" s="47">
        <v>27</v>
      </c>
      <c r="AP33" s="201" t="s">
        <v>131</v>
      </c>
      <c r="AQ33" s="46" t="s">
        <v>119</v>
      </c>
      <c r="AR33" s="47">
        <v>60</v>
      </c>
      <c r="AS33" s="47">
        <v>1149</v>
      </c>
      <c r="AT33" s="47">
        <v>290</v>
      </c>
      <c r="AU33" s="47">
        <v>167</v>
      </c>
      <c r="AV33" s="47">
        <v>25</v>
      </c>
      <c r="AW33" s="47">
        <v>36</v>
      </c>
      <c r="AX33" s="47">
        <v>142</v>
      </c>
      <c r="AY33" s="47">
        <v>109</v>
      </c>
      <c r="AZ33" s="47">
        <v>105</v>
      </c>
      <c r="BA33" s="201" t="s">
        <v>131</v>
      </c>
      <c r="BB33" s="46" t="s">
        <v>119</v>
      </c>
      <c r="BC33" s="47">
        <v>518</v>
      </c>
      <c r="BD33" s="47">
        <v>270</v>
      </c>
      <c r="BE33" s="47">
        <v>501</v>
      </c>
      <c r="BF33" s="47">
        <v>262</v>
      </c>
      <c r="BG33" s="47">
        <v>459</v>
      </c>
      <c r="BH33" s="47">
        <v>247</v>
      </c>
      <c r="BI33" s="47">
        <v>518</v>
      </c>
      <c r="BJ33" s="47">
        <v>270</v>
      </c>
      <c r="BK33" s="47">
        <v>501</v>
      </c>
      <c r="BL33" s="47">
        <v>262</v>
      </c>
      <c r="BM33" s="47">
        <v>459</v>
      </c>
      <c r="BN33" s="47">
        <v>247</v>
      </c>
      <c r="BO33" s="201" t="s">
        <v>131</v>
      </c>
      <c r="BP33" s="46" t="s">
        <v>119</v>
      </c>
      <c r="BQ33" s="50">
        <v>110</v>
      </c>
      <c r="BR33" s="49">
        <v>77</v>
      </c>
      <c r="BS33" s="49">
        <v>10</v>
      </c>
      <c r="BT33" s="50">
        <v>10</v>
      </c>
      <c r="BU33" s="49">
        <v>4</v>
      </c>
      <c r="BV33" s="50">
        <v>120</v>
      </c>
      <c r="BW33" s="50">
        <v>81</v>
      </c>
      <c r="BX33" s="201" t="s">
        <v>131</v>
      </c>
      <c r="BY33" s="46" t="s">
        <v>119</v>
      </c>
      <c r="BZ33" s="47">
        <v>1260</v>
      </c>
      <c r="CA33" s="47">
        <v>437</v>
      </c>
      <c r="CB33" s="47">
        <v>409</v>
      </c>
      <c r="CC33" s="47">
        <v>568</v>
      </c>
      <c r="CD33" s="47">
        <v>252</v>
      </c>
      <c r="CE33" s="47">
        <v>414</v>
      </c>
      <c r="CF33" s="47">
        <v>316</v>
      </c>
      <c r="CG33" s="47">
        <v>551</v>
      </c>
      <c r="CH33" s="47">
        <v>27</v>
      </c>
      <c r="CI33" s="47">
        <v>28</v>
      </c>
      <c r="CJ33" s="47">
        <v>48</v>
      </c>
      <c r="CK33" s="47">
        <v>290</v>
      </c>
      <c r="CL33" s="142"/>
      <c r="CM33" s="138" t="s">
        <v>131</v>
      </c>
      <c r="CN33" s="138" t="s">
        <v>4203</v>
      </c>
      <c r="CO33" s="139">
        <v>4021</v>
      </c>
      <c r="CP33" s="141">
        <v>4234</v>
      </c>
    </row>
    <row r="34" spans="1:94">
      <c r="A34" s="201"/>
      <c r="B34" s="46" t="s">
        <v>120</v>
      </c>
      <c r="C34" s="47">
        <v>524</v>
      </c>
      <c r="D34" s="47">
        <v>259</v>
      </c>
      <c r="E34" s="47">
        <v>471</v>
      </c>
      <c r="F34" s="47">
        <v>239</v>
      </c>
      <c r="G34" s="47">
        <v>459</v>
      </c>
      <c r="H34" s="47">
        <v>230</v>
      </c>
      <c r="I34" s="47">
        <v>418</v>
      </c>
      <c r="J34" s="47">
        <v>204</v>
      </c>
      <c r="K34" s="47">
        <v>382</v>
      </c>
      <c r="L34" s="47">
        <v>184</v>
      </c>
      <c r="M34" s="48">
        <v>2254</v>
      </c>
      <c r="N34" s="48">
        <v>1116</v>
      </c>
      <c r="O34" s="201"/>
      <c r="P34" s="46" t="s">
        <v>120</v>
      </c>
      <c r="Q34" s="47">
        <v>26</v>
      </c>
      <c r="R34" s="47">
        <v>7</v>
      </c>
      <c r="S34" s="47">
        <v>28</v>
      </c>
      <c r="T34" s="47">
        <v>16</v>
      </c>
      <c r="U34" s="47">
        <v>46</v>
      </c>
      <c r="V34" s="47">
        <v>16</v>
      </c>
      <c r="W34" s="47">
        <v>23</v>
      </c>
      <c r="X34" s="47">
        <v>10</v>
      </c>
      <c r="Y34" s="47">
        <v>20</v>
      </c>
      <c r="Z34" s="47">
        <v>12</v>
      </c>
      <c r="AA34" s="48">
        <v>143</v>
      </c>
      <c r="AB34" s="48">
        <v>61</v>
      </c>
      <c r="AC34" s="201"/>
      <c r="AD34" s="46" t="s">
        <v>120</v>
      </c>
      <c r="AE34" s="47">
        <v>14</v>
      </c>
      <c r="AF34" s="47">
        <v>14</v>
      </c>
      <c r="AG34" s="47">
        <v>13</v>
      </c>
      <c r="AH34" s="47">
        <v>13</v>
      </c>
      <c r="AI34" s="47">
        <v>11</v>
      </c>
      <c r="AJ34" s="48">
        <v>65</v>
      </c>
      <c r="AK34" s="47">
        <v>60</v>
      </c>
      <c r="AL34" s="47">
        <v>54</v>
      </c>
      <c r="AM34" s="47">
        <v>31</v>
      </c>
      <c r="AN34" s="47">
        <v>5</v>
      </c>
      <c r="AO34" s="47">
        <v>9</v>
      </c>
      <c r="AP34" s="201"/>
      <c r="AQ34" s="46" t="s">
        <v>120</v>
      </c>
      <c r="AR34" s="47">
        <v>35</v>
      </c>
      <c r="AS34" s="47">
        <v>1036</v>
      </c>
      <c r="AT34" s="47">
        <v>405</v>
      </c>
      <c r="AU34" s="47">
        <v>45</v>
      </c>
      <c r="AV34" s="47">
        <v>10</v>
      </c>
      <c r="AW34" s="47">
        <v>48</v>
      </c>
      <c r="AX34" s="47">
        <v>73</v>
      </c>
      <c r="AY34" s="47">
        <v>70</v>
      </c>
      <c r="AZ34" s="47">
        <v>70</v>
      </c>
      <c r="BA34" s="201"/>
      <c r="BB34" s="46" t="s">
        <v>120</v>
      </c>
      <c r="BC34" s="47">
        <v>324</v>
      </c>
      <c r="BD34" s="47">
        <v>171</v>
      </c>
      <c r="BE34" s="47">
        <v>321</v>
      </c>
      <c r="BF34" s="47">
        <v>171</v>
      </c>
      <c r="BG34" s="47">
        <v>280</v>
      </c>
      <c r="BH34" s="47">
        <v>148</v>
      </c>
      <c r="BI34" s="47">
        <v>325</v>
      </c>
      <c r="BJ34" s="47">
        <v>171</v>
      </c>
      <c r="BK34" s="47">
        <v>321</v>
      </c>
      <c r="BL34" s="47">
        <v>171</v>
      </c>
      <c r="BM34" s="47">
        <v>280</v>
      </c>
      <c r="BN34" s="47">
        <v>148</v>
      </c>
      <c r="BO34" s="201"/>
      <c r="BP34" s="46" t="s">
        <v>120</v>
      </c>
      <c r="BQ34" s="50">
        <v>65</v>
      </c>
      <c r="BR34" s="49">
        <v>55</v>
      </c>
      <c r="BS34" s="49">
        <v>5</v>
      </c>
      <c r="BT34" s="50">
        <v>12</v>
      </c>
      <c r="BU34" s="49">
        <v>6</v>
      </c>
      <c r="BV34" s="50">
        <v>77</v>
      </c>
      <c r="BW34" s="50">
        <v>61</v>
      </c>
      <c r="BX34" s="201"/>
      <c r="BY34" s="46" t="s">
        <v>120</v>
      </c>
      <c r="BZ34" s="47">
        <v>289</v>
      </c>
      <c r="CA34" s="47">
        <v>85</v>
      </c>
      <c r="CB34" s="47">
        <v>50</v>
      </c>
      <c r="CC34" s="47">
        <v>264</v>
      </c>
      <c r="CD34" s="47">
        <v>184</v>
      </c>
      <c r="CE34" s="47">
        <v>204</v>
      </c>
      <c r="CF34" s="47">
        <v>5</v>
      </c>
      <c r="CG34" s="47">
        <v>304</v>
      </c>
      <c r="CH34" s="47">
        <v>3</v>
      </c>
      <c r="CI34" s="47">
        <v>17</v>
      </c>
      <c r="CJ34" s="47">
        <v>4</v>
      </c>
      <c r="CK34" s="47">
        <v>201</v>
      </c>
      <c r="CL34" s="142"/>
      <c r="CM34" s="138" t="s">
        <v>131</v>
      </c>
      <c r="CN34" s="138" t="s">
        <v>4204</v>
      </c>
      <c r="CO34" s="139">
        <v>3552</v>
      </c>
      <c r="CP34" s="141">
        <v>1388</v>
      </c>
    </row>
    <row r="35" spans="1:94">
      <c r="A35" s="201"/>
      <c r="B35" s="34" t="s">
        <v>102</v>
      </c>
      <c r="C35" s="35">
        <v>1436</v>
      </c>
      <c r="D35" s="63">
        <v>697</v>
      </c>
      <c r="E35" s="63">
        <v>1278</v>
      </c>
      <c r="F35" s="63">
        <v>604</v>
      </c>
      <c r="G35" s="63">
        <v>1239</v>
      </c>
      <c r="H35" s="63">
        <v>596</v>
      </c>
      <c r="I35" s="63">
        <v>1089</v>
      </c>
      <c r="J35" s="63">
        <v>536</v>
      </c>
      <c r="K35" s="63">
        <v>892</v>
      </c>
      <c r="L35" s="63">
        <v>446</v>
      </c>
      <c r="M35" s="63">
        <v>5934</v>
      </c>
      <c r="N35" s="63">
        <v>2879</v>
      </c>
      <c r="O35" s="201"/>
      <c r="P35" s="64" t="s">
        <v>102</v>
      </c>
      <c r="Q35" s="63">
        <v>107</v>
      </c>
      <c r="R35" s="63">
        <v>50</v>
      </c>
      <c r="S35" s="63">
        <v>113</v>
      </c>
      <c r="T35" s="63">
        <v>49</v>
      </c>
      <c r="U35" s="63">
        <v>134</v>
      </c>
      <c r="V35" s="63">
        <v>67</v>
      </c>
      <c r="W35" s="63">
        <v>112</v>
      </c>
      <c r="X35" s="63">
        <v>48</v>
      </c>
      <c r="Y35" s="63">
        <v>49</v>
      </c>
      <c r="Z35" s="63">
        <v>22</v>
      </c>
      <c r="AA35" s="63">
        <v>515</v>
      </c>
      <c r="AB35" s="63">
        <v>236</v>
      </c>
      <c r="AC35" s="201"/>
      <c r="AD35" s="64" t="s">
        <v>102</v>
      </c>
      <c r="AE35" s="63">
        <v>44</v>
      </c>
      <c r="AF35" s="63">
        <v>43</v>
      </c>
      <c r="AG35" s="63">
        <v>41</v>
      </c>
      <c r="AH35" s="63">
        <v>41</v>
      </c>
      <c r="AI35" s="63">
        <v>37</v>
      </c>
      <c r="AJ35" s="63">
        <v>206</v>
      </c>
      <c r="AK35" s="63">
        <v>180</v>
      </c>
      <c r="AL35" s="63">
        <v>159</v>
      </c>
      <c r="AM35" s="63">
        <v>36</v>
      </c>
      <c r="AN35" s="63">
        <v>6</v>
      </c>
      <c r="AO35" s="63">
        <v>36</v>
      </c>
      <c r="AP35" s="201"/>
      <c r="AQ35" s="64" t="s">
        <v>102</v>
      </c>
      <c r="AR35" s="63">
        <v>95</v>
      </c>
      <c r="AS35" s="63">
        <v>2185</v>
      </c>
      <c r="AT35" s="63">
        <v>695</v>
      </c>
      <c r="AU35" s="63">
        <v>212</v>
      </c>
      <c r="AV35" s="63">
        <v>35</v>
      </c>
      <c r="AW35" s="63">
        <v>84</v>
      </c>
      <c r="AX35" s="63">
        <v>215</v>
      </c>
      <c r="AY35" s="63">
        <v>179</v>
      </c>
      <c r="AZ35" s="63">
        <v>175</v>
      </c>
      <c r="BA35" s="201"/>
      <c r="BB35" s="64" t="s">
        <v>102</v>
      </c>
      <c r="BC35" s="63">
        <v>842</v>
      </c>
      <c r="BD35" s="63">
        <v>441</v>
      </c>
      <c r="BE35" s="63">
        <v>822</v>
      </c>
      <c r="BF35" s="63">
        <v>433</v>
      </c>
      <c r="BG35" s="63">
        <v>739</v>
      </c>
      <c r="BH35" s="63">
        <v>395</v>
      </c>
      <c r="BI35" s="63">
        <v>843</v>
      </c>
      <c r="BJ35" s="63">
        <v>441</v>
      </c>
      <c r="BK35" s="63">
        <v>822</v>
      </c>
      <c r="BL35" s="63">
        <v>433</v>
      </c>
      <c r="BM35" s="63">
        <v>739</v>
      </c>
      <c r="BN35" s="63">
        <v>395</v>
      </c>
      <c r="BO35" s="201"/>
      <c r="BP35" s="64" t="s">
        <v>102</v>
      </c>
      <c r="BQ35" s="63">
        <v>175</v>
      </c>
      <c r="BR35" s="63">
        <v>132</v>
      </c>
      <c r="BS35" s="63">
        <v>15</v>
      </c>
      <c r="BT35" s="63">
        <v>22</v>
      </c>
      <c r="BU35" s="63">
        <v>10</v>
      </c>
      <c r="BV35" s="63">
        <v>197</v>
      </c>
      <c r="BW35" s="63">
        <v>142</v>
      </c>
      <c r="BX35" s="201"/>
      <c r="BY35" s="64" t="s">
        <v>102</v>
      </c>
      <c r="BZ35" s="63">
        <v>1549</v>
      </c>
      <c r="CA35" s="63">
        <v>522</v>
      </c>
      <c r="CB35" s="63">
        <v>459</v>
      </c>
      <c r="CC35" s="63">
        <v>832</v>
      </c>
      <c r="CD35" s="63">
        <v>436</v>
      </c>
      <c r="CE35" s="63">
        <v>618</v>
      </c>
      <c r="CF35" s="63">
        <v>321</v>
      </c>
      <c r="CG35" s="63">
        <v>855</v>
      </c>
      <c r="CH35" s="63">
        <v>30</v>
      </c>
      <c r="CI35" s="63">
        <v>45</v>
      </c>
      <c r="CJ35" s="63">
        <v>52</v>
      </c>
      <c r="CK35" s="63">
        <v>491</v>
      </c>
      <c r="CL35" s="142"/>
      <c r="CM35" s="138" t="s">
        <v>131</v>
      </c>
      <c r="CN35" s="138" t="s">
        <v>4205</v>
      </c>
      <c r="CO35" s="139">
        <v>7573</v>
      </c>
      <c r="CP35" s="141">
        <v>5622</v>
      </c>
    </row>
    <row r="36" spans="1:94">
      <c r="A36" s="201" t="s">
        <v>132</v>
      </c>
      <c r="B36" s="46" t="s">
        <v>119</v>
      </c>
      <c r="C36" s="47">
        <v>2024</v>
      </c>
      <c r="D36" s="47">
        <v>1009</v>
      </c>
      <c r="E36" s="47">
        <v>1867</v>
      </c>
      <c r="F36" s="47">
        <v>942</v>
      </c>
      <c r="G36" s="47">
        <v>1723</v>
      </c>
      <c r="H36" s="47">
        <v>875</v>
      </c>
      <c r="I36" s="47">
        <v>1490</v>
      </c>
      <c r="J36" s="47">
        <v>720</v>
      </c>
      <c r="K36" s="47">
        <v>1326</v>
      </c>
      <c r="L36" s="47">
        <v>682</v>
      </c>
      <c r="M36" s="48">
        <v>8430</v>
      </c>
      <c r="N36" s="48">
        <v>4228</v>
      </c>
      <c r="O36" s="201" t="s">
        <v>132</v>
      </c>
      <c r="P36" s="46" t="s">
        <v>119</v>
      </c>
      <c r="Q36" s="47">
        <v>145</v>
      </c>
      <c r="R36" s="47">
        <v>60</v>
      </c>
      <c r="S36" s="47">
        <v>149</v>
      </c>
      <c r="T36" s="47">
        <v>77</v>
      </c>
      <c r="U36" s="47">
        <v>161</v>
      </c>
      <c r="V36" s="47">
        <v>86</v>
      </c>
      <c r="W36" s="47">
        <v>120</v>
      </c>
      <c r="X36" s="47">
        <v>59</v>
      </c>
      <c r="Y36" s="47">
        <v>80</v>
      </c>
      <c r="Z36" s="47">
        <v>47</v>
      </c>
      <c r="AA36" s="48">
        <v>655</v>
      </c>
      <c r="AB36" s="48">
        <v>329</v>
      </c>
      <c r="AC36" s="201" t="s">
        <v>132</v>
      </c>
      <c r="AD36" s="46" t="s">
        <v>119</v>
      </c>
      <c r="AE36" s="47">
        <v>67</v>
      </c>
      <c r="AF36" s="47">
        <v>67</v>
      </c>
      <c r="AG36" s="47">
        <v>66</v>
      </c>
      <c r="AH36" s="47">
        <v>60</v>
      </c>
      <c r="AI36" s="47">
        <v>60</v>
      </c>
      <c r="AJ36" s="48">
        <v>320</v>
      </c>
      <c r="AK36" s="47">
        <v>236</v>
      </c>
      <c r="AL36" s="47">
        <v>211</v>
      </c>
      <c r="AM36" s="47">
        <v>22</v>
      </c>
      <c r="AN36" s="47">
        <v>5</v>
      </c>
      <c r="AO36" s="47">
        <v>64</v>
      </c>
      <c r="AP36" s="201" t="s">
        <v>132</v>
      </c>
      <c r="AQ36" s="46" t="s">
        <v>119</v>
      </c>
      <c r="AR36" s="47">
        <v>142</v>
      </c>
      <c r="AS36" s="47">
        <v>3002</v>
      </c>
      <c r="AT36" s="47">
        <v>633</v>
      </c>
      <c r="AU36" s="47">
        <v>130</v>
      </c>
      <c r="AV36" s="47">
        <v>35</v>
      </c>
      <c r="AW36" s="47">
        <v>90</v>
      </c>
      <c r="AX36" s="47">
        <v>293</v>
      </c>
      <c r="AY36" s="47">
        <v>228</v>
      </c>
      <c r="AZ36" s="47">
        <v>236</v>
      </c>
      <c r="BA36" s="201" t="s">
        <v>132</v>
      </c>
      <c r="BB36" s="46" t="s">
        <v>119</v>
      </c>
      <c r="BC36" s="47">
        <v>1253</v>
      </c>
      <c r="BD36" s="47">
        <v>672</v>
      </c>
      <c r="BE36" s="47">
        <v>1192</v>
      </c>
      <c r="BF36" s="47">
        <v>639</v>
      </c>
      <c r="BG36" s="47">
        <v>959</v>
      </c>
      <c r="BH36" s="47">
        <v>511</v>
      </c>
      <c r="BI36" s="47">
        <v>1243</v>
      </c>
      <c r="BJ36" s="47">
        <v>672</v>
      </c>
      <c r="BK36" s="47">
        <v>1183</v>
      </c>
      <c r="BL36" s="47">
        <v>639</v>
      </c>
      <c r="BM36" s="47">
        <v>935</v>
      </c>
      <c r="BN36" s="47">
        <v>498</v>
      </c>
      <c r="BO36" s="201" t="s">
        <v>132</v>
      </c>
      <c r="BP36" s="46" t="s">
        <v>119</v>
      </c>
      <c r="BQ36" s="50">
        <v>241</v>
      </c>
      <c r="BR36" s="49">
        <v>153</v>
      </c>
      <c r="BS36" s="49">
        <v>7</v>
      </c>
      <c r="BT36" s="50">
        <v>31</v>
      </c>
      <c r="BU36" s="49">
        <v>17</v>
      </c>
      <c r="BV36" s="50">
        <v>272</v>
      </c>
      <c r="BW36" s="50">
        <v>170</v>
      </c>
      <c r="BX36" s="201" t="s">
        <v>132</v>
      </c>
      <c r="BY36" s="46" t="s">
        <v>119</v>
      </c>
      <c r="BZ36" s="47">
        <v>728</v>
      </c>
      <c r="CA36" s="47">
        <v>400</v>
      </c>
      <c r="CB36" s="47">
        <v>246</v>
      </c>
      <c r="CC36" s="47">
        <v>717</v>
      </c>
      <c r="CD36" s="47">
        <v>636</v>
      </c>
      <c r="CE36" s="47">
        <v>386</v>
      </c>
      <c r="CF36" s="47">
        <v>168</v>
      </c>
      <c r="CG36" s="47">
        <v>422</v>
      </c>
      <c r="CH36" s="47">
        <v>125</v>
      </c>
      <c r="CI36" s="47">
        <v>102</v>
      </c>
      <c r="CJ36" s="47">
        <v>72</v>
      </c>
      <c r="CK36" s="47">
        <v>97</v>
      </c>
      <c r="CL36" s="142"/>
      <c r="CM36" s="138" t="s">
        <v>132</v>
      </c>
      <c r="CN36" s="138" t="s">
        <v>4206</v>
      </c>
      <c r="CO36" s="139">
        <v>8740</v>
      </c>
      <c r="CP36" s="141">
        <v>3828</v>
      </c>
    </row>
    <row r="37" spans="1:94">
      <c r="A37" s="201"/>
      <c r="B37" s="46" t="s">
        <v>120</v>
      </c>
      <c r="C37" s="47">
        <v>5512</v>
      </c>
      <c r="D37" s="47">
        <v>2683</v>
      </c>
      <c r="E37" s="47">
        <v>4949</v>
      </c>
      <c r="F37" s="47">
        <v>2465</v>
      </c>
      <c r="G37" s="47">
        <v>4739</v>
      </c>
      <c r="H37" s="47">
        <v>2342</v>
      </c>
      <c r="I37" s="47">
        <v>4328</v>
      </c>
      <c r="J37" s="47">
        <v>2151</v>
      </c>
      <c r="K37" s="47">
        <v>3988</v>
      </c>
      <c r="L37" s="47">
        <v>2056</v>
      </c>
      <c r="M37" s="48">
        <v>23516</v>
      </c>
      <c r="N37" s="48">
        <v>11697</v>
      </c>
      <c r="O37" s="201"/>
      <c r="P37" s="46" t="s">
        <v>120</v>
      </c>
      <c r="Q37" s="47">
        <v>276</v>
      </c>
      <c r="R37" s="47">
        <v>120</v>
      </c>
      <c r="S37" s="47">
        <v>208</v>
      </c>
      <c r="T37" s="47">
        <v>80</v>
      </c>
      <c r="U37" s="47">
        <v>261</v>
      </c>
      <c r="V37" s="47">
        <v>106</v>
      </c>
      <c r="W37" s="47">
        <v>194</v>
      </c>
      <c r="X37" s="47">
        <v>64</v>
      </c>
      <c r="Y37" s="47">
        <v>143</v>
      </c>
      <c r="Z37" s="47">
        <v>63</v>
      </c>
      <c r="AA37" s="48">
        <v>1082</v>
      </c>
      <c r="AB37" s="48">
        <v>433</v>
      </c>
      <c r="AC37" s="201"/>
      <c r="AD37" s="46" t="s">
        <v>120</v>
      </c>
      <c r="AE37" s="47">
        <v>171</v>
      </c>
      <c r="AF37" s="47">
        <v>162</v>
      </c>
      <c r="AG37" s="47">
        <v>161</v>
      </c>
      <c r="AH37" s="47">
        <v>157</v>
      </c>
      <c r="AI37" s="47">
        <v>150</v>
      </c>
      <c r="AJ37" s="48">
        <v>801</v>
      </c>
      <c r="AK37" s="47">
        <v>745</v>
      </c>
      <c r="AL37" s="47">
        <v>711</v>
      </c>
      <c r="AM37" s="47">
        <v>527</v>
      </c>
      <c r="AN37" s="47">
        <v>8</v>
      </c>
      <c r="AO37" s="47">
        <v>136</v>
      </c>
      <c r="AP37" s="201"/>
      <c r="AQ37" s="46" t="s">
        <v>120</v>
      </c>
      <c r="AR37" s="47">
        <v>378</v>
      </c>
      <c r="AS37" s="47">
        <v>6978</v>
      </c>
      <c r="AT37" s="47">
        <v>2860</v>
      </c>
      <c r="AU37" s="47">
        <v>731</v>
      </c>
      <c r="AV37" s="47">
        <v>364</v>
      </c>
      <c r="AW37" s="47">
        <v>555</v>
      </c>
      <c r="AX37" s="47">
        <v>923</v>
      </c>
      <c r="AY37" s="47">
        <v>756</v>
      </c>
      <c r="AZ37" s="47">
        <v>743</v>
      </c>
      <c r="BA37" s="201"/>
      <c r="BB37" s="46" t="s">
        <v>120</v>
      </c>
      <c r="BC37" s="47">
        <v>3643</v>
      </c>
      <c r="BD37" s="47">
        <v>1927</v>
      </c>
      <c r="BE37" s="47">
        <v>3573</v>
      </c>
      <c r="BF37" s="47">
        <v>1898</v>
      </c>
      <c r="BG37" s="47">
        <v>3038</v>
      </c>
      <c r="BH37" s="47">
        <v>1651</v>
      </c>
      <c r="BI37" s="47">
        <v>3633</v>
      </c>
      <c r="BJ37" s="47">
        <v>1922</v>
      </c>
      <c r="BK37" s="47">
        <v>3563</v>
      </c>
      <c r="BL37" s="47">
        <v>1893</v>
      </c>
      <c r="BM37" s="47">
        <v>2403</v>
      </c>
      <c r="BN37" s="47">
        <v>1299</v>
      </c>
      <c r="BO37" s="201"/>
      <c r="BP37" s="46" t="s">
        <v>120</v>
      </c>
      <c r="BQ37" s="50">
        <v>722</v>
      </c>
      <c r="BR37" s="49">
        <v>625</v>
      </c>
      <c r="BS37" s="49">
        <v>75</v>
      </c>
      <c r="BT37" s="50">
        <v>151</v>
      </c>
      <c r="BU37" s="49">
        <v>94</v>
      </c>
      <c r="BV37" s="50">
        <v>873</v>
      </c>
      <c r="BW37" s="50">
        <v>719</v>
      </c>
      <c r="BX37" s="201"/>
      <c r="BY37" s="46" t="s">
        <v>120</v>
      </c>
      <c r="BZ37" s="47">
        <v>4204</v>
      </c>
      <c r="CA37" s="47">
        <v>2667</v>
      </c>
      <c r="CB37" s="47">
        <v>1977</v>
      </c>
      <c r="CC37" s="47">
        <v>2662</v>
      </c>
      <c r="CD37" s="47">
        <v>2974</v>
      </c>
      <c r="CE37" s="47">
        <v>1967</v>
      </c>
      <c r="CF37" s="47">
        <v>239</v>
      </c>
      <c r="CG37" s="47">
        <v>2559</v>
      </c>
      <c r="CH37" s="47">
        <v>102</v>
      </c>
      <c r="CI37" s="47">
        <v>604</v>
      </c>
      <c r="CJ37" s="47">
        <v>271</v>
      </c>
      <c r="CK37" s="47">
        <v>266</v>
      </c>
      <c r="CL37" s="142"/>
      <c r="CM37" s="138" t="s">
        <v>132</v>
      </c>
      <c r="CN37" s="138" t="s">
        <v>4207</v>
      </c>
      <c r="CO37" s="139">
        <v>27658</v>
      </c>
      <c r="CP37" s="141">
        <v>19351</v>
      </c>
    </row>
    <row r="38" spans="1:94">
      <c r="A38" s="201"/>
      <c r="B38" s="34" t="s">
        <v>102</v>
      </c>
      <c r="C38" s="35">
        <v>7536</v>
      </c>
      <c r="D38" s="63">
        <v>3692</v>
      </c>
      <c r="E38" s="63">
        <v>6816</v>
      </c>
      <c r="F38" s="63">
        <v>3407</v>
      </c>
      <c r="G38" s="63">
        <v>6462</v>
      </c>
      <c r="H38" s="63">
        <v>3217</v>
      </c>
      <c r="I38" s="63">
        <v>5818</v>
      </c>
      <c r="J38" s="63">
        <v>2871</v>
      </c>
      <c r="K38" s="63">
        <v>5314</v>
      </c>
      <c r="L38" s="63">
        <v>2738</v>
      </c>
      <c r="M38" s="63">
        <v>31946</v>
      </c>
      <c r="N38" s="63">
        <v>15925</v>
      </c>
      <c r="O38" s="201"/>
      <c r="P38" s="64" t="s">
        <v>102</v>
      </c>
      <c r="Q38" s="63">
        <v>421</v>
      </c>
      <c r="R38" s="63">
        <v>180</v>
      </c>
      <c r="S38" s="63">
        <v>357</v>
      </c>
      <c r="T38" s="63">
        <v>157</v>
      </c>
      <c r="U38" s="63">
        <v>422</v>
      </c>
      <c r="V38" s="63">
        <v>192</v>
      </c>
      <c r="W38" s="63">
        <v>314</v>
      </c>
      <c r="X38" s="63">
        <v>123</v>
      </c>
      <c r="Y38" s="63">
        <v>223</v>
      </c>
      <c r="Z38" s="63">
        <v>110</v>
      </c>
      <c r="AA38" s="63">
        <v>1737</v>
      </c>
      <c r="AB38" s="63">
        <v>762</v>
      </c>
      <c r="AC38" s="201"/>
      <c r="AD38" s="64" t="s">
        <v>102</v>
      </c>
      <c r="AE38" s="63">
        <v>238</v>
      </c>
      <c r="AF38" s="63">
        <v>229</v>
      </c>
      <c r="AG38" s="63">
        <v>227</v>
      </c>
      <c r="AH38" s="63">
        <v>217</v>
      </c>
      <c r="AI38" s="63">
        <v>210</v>
      </c>
      <c r="AJ38" s="63">
        <v>1121</v>
      </c>
      <c r="AK38" s="63">
        <v>981</v>
      </c>
      <c r="AL38" s="63">
        <v>922</v>
      </c>
      <c r="AM38" s="63">
        <v>549</v>
      </c>
      <c r="AN38" s="63">
        <v>13</v>
      </c>
      <c r="AO38" s="63">
        <v>200</v>
      </c>
      <c r="AP38" s="201"/>
      <c r="AQ38" s="64" t="s">
        <v>102</v>
      </c>
      <c r="AR38" s="63">
        <v>520</v>
      </c>
      <c r="AS38" s="63">
        <v>9980</v>
      </c>
      <c r="AT38" s="63">
        <v>3493</v>
      </c>
      <c r="AU38" s="63">
        <v>861</v>
      </c>
      <c r="AV38" s="63">
        <v>399</v>
      </c>
      <c r="AW38" s="63">
        <v>645</v>
      </c>
      <c r="AX38" s="63">
        <v>1216</v>
      </c>
      <c r="AY38" s="63">
        <v>984</v>
      </c>
      <c r="AZ38" s="63">
        <v>979</v>
      </c>
      <c r="BA38" s="201"/>
      <c r="BB38" s="64" t="s">
        <v>102</v>
      </c>
      <c r="BC38" s="63">
        <v>4896</v>
      </c>
      <c r="BD38" s="63">
        <v>2599</v>
      </c>
      <c r="BE38" s="63">
        <v>4765</v>
      </c>
      <c r="BF38" s="63">
        <v>2537</v>
      </c>
      <c r="BG38" s="63">
        <v>3997</v>
      </c>
      <c r="BH38" s="63">
        <v>2162</v>
      </c>
      <c r="BI38" s="63">
        <v>4876</v>
      </c>
      <c r="BJ38" s="63">
        <v>2594</v>
      </c>
      <c r="BK38" s="63">
        <v>4746</v>
      </c>
      <c r="BL38" s="63">
        <v>2532</v>
      </c>
      <c r="BM38" s="63">
        <v>3338</v>
      </c>
      <c r="BN38" s="63">
        <v>1797</v>
      </c>
      <c r="BO38" s="201"/>
      <c r="BP38" s="64" t="s">
        <v>102</v>
      </c>
      <c r="BQ38" s="63">
        <v>963</v>
      </c>
      <c r="BR38" s="63">
        <v>778</v>
      </c>
      <c r="BS38" s="63">
        <v>82</v>
      </c>
      <c r="BT38" s="63">
        <v>182</v>
      </c>
      <c r="BU38" s="63">
        <v>111</v>
      </c>
      <c r="BV38" s="63">
        <v>1145</v>
      </c>
      <c r="BW38" s="63">
        <v>889</v>
      </c>
      <c r="BX38" s="201"/>
      <c r="BY38" s="64" t="s">
        <v>102</v>
      </c>
      <c r="BZ38" s="63">
        <v>4932</v>
      </c>
      <c r="CA38" s="63">
        <v>3067</v>
      </c>
      <c r="CB38" s="63">
        <v>2223</v>
      </c>
      <c r="CC38" s="63">
        <v>3379</v>
      </c>
      <c r="CD38" s="63">
        <v>3610</v>
      </c>
      <c r="CE38" s="63">
        <v>2353</v>
      </c>
      <c r="CF38" s="63">
        <v>407</v>
      </c>
      <c r="CG38" s="63">
        <v>2981</v>
      </c>
      <c r="CH38" s="63">
        <v>227</v>
      </c>
      <c r="CI38" s="63">
        <v>706</v>
      </c>
      <c r="CJ38" s="63">
        <v>343</v>
      </c>
      <c r="CK38" s="63">
        <v>363</v>
      </c>
      <c r="CL38" s="142"/>
      <c r="CM38" s="138" t="s">
        <v>132</v>
      </c>
      <c r="CN38" s="138" t="s">
        <v>4208</v>
      </c>
      <c r="CO38" s="139">
        <v>36398</v>
      </c>
      <c r="CP38" s="141">
        <v>23179</v>
      </c>
    </row>
    <row r="39" spans="1:94">
      <c r="A39" s="194" t="s">
        <v>454</v>
      </c>
      <c r="B39" s="194"/>
      <c r="C39" s="194"/>
      <c r="D39" s="194"/>
      <c r="E39" s="194"/>
      <c r="F39" s="194"/>
      <c r="G39" s="194"/>
      <c r="H39" s="194"/>
      <c r="I39" s="194"/>
      <c r="J39" s="194"/>
      <c r="K39" s="194"/>
      <c r="L39" s="194"/>
      <c r="M39" s="194"/>
      <c r="N39" s="194"/>
      <c r="O39" s="194" t="s">
        <v>455</v>
      </c>
      <c r="P39" s="194"/>
      <c r="Q39" s="194"/>
      <c r="R39" s="194"/>
      <c r="S39" s="194"/>
      <c r="T39" s="194"/>
      <c r="U39" s="194"/>
      <c r="V39" s="194"/>
      <c r="W39" s="194"/>
      <c r="X39" s="194"/>
      <c r="Y39" s="194"/>
      <c r="Z39" s="194"/>
      <c r="AA39" s="194"/>
      <c r="AB39" s="194"/>
      <c r="AC39" s="194" t="s">
        <v>456</v>
      </c>
      <c r="AD39" s="194"/>
      <c r="AE39" s="194"/>
      <c r="AF39" s="194"/>
      <c r="AG39" s="194"/>
      <c r="AH39" s="194"/>
      <c r="AI39" s="194"/>
      <c r="AJ39" s="194"/>
      <c r="AK39" s="194"/>
      <c r="AL39" s="194"/>
      <c r="AM39" s="194"/>
      <c r="AN39" s="194"/>
      <c r="AO39" s="194"/>
      <c r="AP39" s="195" t="s">
        <v>457</v>
      </c>
      <c r="AQ39" s="195"/>
      <c r="AR39" s="195"/>
      <c r="AS39" s="195"/>
      <c r="AT39" s="195"/>
      <c r="AU39" s="195"/>
      <c r="AV39" s="195"/>
      <c r="AW39" s="195"/>
      <c r="AX39" s="195"/>
      <c r="AY39" s="195"/>
      <c r="AZ39" s="195"/>
      <c r="BA39" s="195" t="s">
        <v>4600</v>
      </c>
      <c r="BB39" s="195"/>
      <c r="BC39" s="195"/>
      <c r="BD39" s="195"/>
      <c r="BE39" s="195"/>
      <c r="BF39" s="195"/>
      <c r="BG39" s="195"/>
      <c r="BH39" s="195"/>
      <c r="BI39" s="195"/>
      <c r="BJ39" s="195"/>
      <c r="BK39" s="195"/>
      <c r="BL39" s="195"/>
      <c r="BM39" s="195"/>
      <c r="BN39" s="195"/>
      <c r="BO39" s="163" t="s">
        <v>458</v>
      </c>
      <c r="BP39" s="163"/>
      <c r="BQ39" s="163"/>
      <c r="BR39" s="163"/>
      <c r="BS39" s="163"/>
      <c r="BT39" s="163"/>
      <c r="BU39" s="163"/>
      <c r="BV39" s="163"/>
      <c r="BW39" s="163"/>
      <c r="BX39" s="195" t="s">
        <v>459</v>
      </c>
      <c r="BY39" s="195"/>
      <c r="BZ39" s="195"/>
      <c r="CA39" s="195"/>
      <c r="CB39" s="195"/>
      <c r="CC39" s="195"/>
      <c r="CD39" s="195"/>
      <c r="CE39" s="195"/>
      <c r="CF39" s="195"/>
      <c r="CG39" s="195"/>
      <c r="CH39" s="195"/>
      <c r="CI39" s="195"/>
      <c r="CJ39" s="195"/>
      <c r="CK39" s="195"/>
      <c r="CL39" s="142"/>
      <c r="CM39" s="138" t="s">
        <v>454</v>
      </c>
      <c r="CN39" s="138" t="s">
        <v>454</v>
      </c>
      <c r="CO39" s="139">
        <v>0</v>
      </c>
      <c r="CP39" s="141">
        <v>0</v>
      </c>
    </row>
    <row r="40" spans="1:94">
      <c r="A40" s="194" t="s">
        <v>4174</v>
      </c>
      <c r="B40" s="194"/>
      <c r="C40" s="194"/>
      <c r="D40" s="194"/>
      <c r="E40" s="194"/>
      <c r="F40" s="194"/>
      <c r="G40" s="194"/>
      <c r="H40" s="194"/>
      <c r="I40" s="194"/>
      <c r="J40" s="194"/>
      <c r="K40" s="194"/>
      <c r="L40" s="194"/>
      <c r="M40" s="194"/>
      <c r="N40" s="194"/>
      <c r="O40" s="194" t="s">
        <v>4174</v>
      </c>
      <c r="P40" s="194"/>
      <c r="Q40" s="194"/>
      <c r="R40" s="194"/>
      <c r="S40" s="194"/>
      <c r="T40" s="194"/>
      <c r="U40" s="194"/>
      <c r="V40" s="194"/>
      <c r="W40" s="194"/>
      <c r="X40" s="194"/>
      <c r="Y40" s="194"/>
      <c r="Z40" s="194"/>
      <c r="AA40" s="194"/>
      <c r="AB40" s="194"/>
      <c r="AC40" s="194" t="s">
        <v>4174</v>
      </c>
      <c r="AD40" s="194"/>
      <c r="AE40" s="194"/>
      <c r="AF40" s="194"/>
      <c r="AG40" s="194"/>
      <c r="AH40" s="194"/>
      <c r="AI40" s="194"/>
      <c r="AJ40" s="194"/>
      <c r="AK40" s="194"/>
      <c r="AL40" s="194"/>
      <c r="AM40" s="194"/>
      <c r="AN40" s="194"/>
      <c r="AO40" s="194"/>
      <c r="AP40" s="195" t="s">
        <v>4174</v>
      </c>
      <c r="AQ40" s="195"/>
      <c r="AR40" s="195"/>
      <c r="AS40" s="195"/>
      <c r="AT40" s="195"/>
      <c r="AU40" s="195"/>
      <c r="AV40" s="195"/>
      <c r="AW40" s="195"/>
      <c r="AX40" s="195"/>
      <c r="AY40" s="195"/>
      <c r="AZ40" s="195"/>
      <c r="BA40" s="195" t="s">
        <v>4175</v>
      </c>
      <c r="BB40" s="195"/>
      <c r="BC40" s="195"/>
      <c r="BD40" s="195"/>
      <c r="BE40" s="195"/>
      <c r="BF40" s="195"/>
      <c r="BG40" s="195"/>
      <c r="BH40" s="195"/>
      <c r="BI40" s="195"/>
      <c r="BJ40" s="195"/>
      <c r="BK40" s="195"/>
      <c r="BL40" s="195"/>
      <c r="BM40" s="195"/>
      <c r="BN40" s="195"/>
      <c r="BO40" s="163" t="s">
        <v>4174</v>
      </c>
      <c r="BP40" s="163"/>
      <c r="BQ40" s="163"/>
      <c r="BR40" s="163"/>
      <c r="BS40" s="163"/>
      <c r="BT40" s="163"/>
      <c r="BU40" s="163"/>
      <c r="BV40" s="163"/>
      <c r="BW40" s="163"/>
      <c r="BX40" s="194" t="s">
        <v>4174</v>
      </c>
      <c r="BY40" s="194"/>
      <c r="BZ40" s="194"/>
      <c r="CA40" s="194"/>
      <c r="CB40" s="194"/>
      <c r="CC40" s="194"/>
      <c r="CD40" s="194"/>
      <c r="CE40" s="194"/>
      <c r="CF40" s="194"/>
      <c r="CG40" s="194"/>
      <c r="CH40" s="194"/>
      <c r="CI40" s="194"/>
      <c r="CJ40" s="194"/>
      <c r="CK40" s="194"/>
      <c r="CL40" s="142"/>
      <c r="CM40" s="138" t="s">
        <v>4174</v>
      </c>
      <c r="CN40" s="138" t="s">
        <v>4174</v>
      </c>
      <c r="CO40" s="139">
        <v>0</v>
      </c>
      <c r="CP40" s="141">
        <v>0</v>
      </c>
    </row>
    <row r="41" spans="1:94" ht="24.6" customHeight="1">
      <c r="A41" s="198" t="s">
        <v>1</v>
      </c>
      <c r="B41" s="199" t="s">
        <v>335</v>
      </c>
      <c r="C41" s="194" t="s">
        <v>302</v>
      </c>
      <c r="D41" s="194"/>
      <c r="E41" s="194" t="s">
        <v>303</v>
      </c>
      <c r="F41" s="194"/>
      <c r="G41" s="194" t="s">
        <v>304</v>
      </c>
      <c r="H41" s="194"/>
      <c r="I41" s="194" t="s">
        <v>305</v>
      </c>
      <c r="J41" s="194"/>
      <c r="K41" s="194" t="s">
        <v>306</v>
      </c>
      <c r="L41" s="194"/>
      <c r="M41" s="198" t="s">
        <v>307</v>
      </c>
      <c r="N41" s="198"/>
      <c r="O41" s="198" t="s">
        <v>1</v>
      </c>
      <c r="P41" s="199" t="s">
        <v>335</v>
      </c>
      <c r="Q41" s="194" t="s">
        <v>302</v>
      </c>
      <c r="R41" s="194"/>
      <c r="S41" s="194" t="s">
        <v>303</v>
      </c>
      <c r="T41" s="194"/>
      <c r="U41" s="194" t="s">
        <v>304</v>
      </c>
      <c r="V41" s="194"/>
      <c r="W41" s="194" t="s">
        <v>305</v>
      </c>
      <c r="X41" s="194"/>
      <c r="Y41" s="194" t="s">
        <v>306</v>
      </c>
      <c r="Z41" s="194"/>
      <c r="AA41" s="198" t="s">
        <v>307</v>
      </c>
      <c r="AB41" s="198"/>
      <c r="AC41" s="198" t="s">
        <v>1</v>
      </c>
      <c r="AD41" s="199" t="s">
        <v>113</v>
      </c>
      <c r="AE41" s="200" t="s">
        <v>308</v>
      </c>
      <c r="AF41" s="200"/>
      <c r="AG41" s="200"/>
      <c r="AH41" s="200"/>
      <c r="AI41" s="200"/>
      <c r="AJ41" s="200"/>
      <c r="AK41" s="195" t="s">
        <v>165</v>
      </c>
      <c r="AL41" s="195"/>
      <c r="AM41" s="195"/>
      <c r="AN41" s="195"/>
      <c r="AO41" s="200" t="s">
        <v>309</v>
      </c>
      <c r="AP41" s="198" t="s">
        <v>1</v>
      </c>
      <c r="AQ41" s="199" t="s">
        <v>335</v>
      </c>
      <c r="AR41" s="195" t="s">
        <v>310</v>
      </c>
      <c r="AS41" s="195"/>
      <c r="AT41" s="195"/>
      <c r="AU41" s="195"/>
      <c r="AV41" s="195"/>
      <c r="AW41" s="195"/>
      <c r="AX41" s="195"/>
      <c r="AY41" s="195"/>
      <c r="AZ41" s="195"/>
      <c r="BA41" s="198" t="s">
        <v>1</v>
      </c>
      <c r="BB41" s="199" t="s">
        <v>335</v>
      </c>
      <c r="BC41" s="195" t="s">
        <v>311</v>
      </c>
      <c r="BD41" s="195"/>
      <c r="BE41" s="195" t="s">
        <v>312</v>
      </c>
      <c r="BF41" s="195"/>
      <c r="BG41" s="195" t="s">
        <v>313</v>
      </c>
      <c r="BH41" s="195"/>
      <c r="BI41" s="195" t="s">
        <v>343</v>
      </c>
      <c r="BJ41" s="195"/>
      <c r="BK41" s="195" t="s">
        <v>314</v>
      </c>
      <c r="BL41" s="195"/>
      <c r="BM41" s="200" t="s">
        <v>315</v>
      </c>
      <c r="BN41" s="200"/>
      <c r="BO41" s="199" t="s">
        <v>1</v>
      </c>
      <c r="BP41" s="199" t="s">
        <v>335</v>
      </c>
      <c r="BQ41" s="163" t="s">
        <v>166</v>
      </c>
      <c r="BR41" s="163"/>
      <c r="BS41" s="163"/>
      <c r="BT41" s="164" t="s">
        <v>167</v>
      </c>
      <c r="BU41" s="164"/>
      <c r="BV41" s="164" t="s">
        <v>466</v>
      </c>
      <c r="BW41" s="164"/>
      <c r="BX41" s="198" t="s">
        <v>1</v>
      </c>
      <c r="BY41" s="199" t="s">
        <v>335</v>
      </c>
      <c r="BZ41" s="195" t="s">
        <v>316</v>
      </c>
      <c r="CA41" s="195"/>
      <c r="CB41" s="195"/>
      <c r="CC41" s="195"/>
      <c r="CD41" s="195"/>
      <c r="CE41" s="195"/>
      <c r="CF41" s="195"/>
      <c r="CG41" s="195"/>
      <c r="CH41" s="195"/>
      <c r="CI41" s="195"/>
      <c r="CJ41" s="195"/>
      <c r="CK41" s="195"/>
      <c r="CL41" s="142"/>
      <c r="CM41" s="138" t="s">
        <v>1</v>
      </c>
      <c r="CN41" s="138" t="s">
        <v>4592</v>
      </c>
      <c r="CO41" s="139" t="e">
        <v>#VALUE!</v>
      </c>
      <c r="CP41" s="141">
        <v>0</v>
      </c>
    </row>
    <row r="42" spans="1:94" ht="48">
      <c r="A42" s="198"/>
      <c r="B42" s="199"/>
      <c r="C42" s="43" t="s">
        <v>170</v>
      </c>
      <c r="D42" s="43" t="s">
        <v>57</v>
      </c>
      <c r="E42" s="43" t="s">
        <v>170</v>
      </c>
      <c r="F42" s="43" t="s">
        <v>57</v>
      </c>
      <c r="G42" s="43" t="s">
        <v>170</v>
      </c>
      <c r="H42" s="43" t="s">
        <v>57</v>
      </c>
      <c r="I42" s="43" t="s">
        <v>170</v>
      </c>
      <c r="J42" s="43" t="s">
        <v>57</v>
      </c>
      <c r="K42" s="43" t="s">
        <v>170</v>
      </c>
      <c r="L42" s="43" t="s">
        <v>57</v>
      </c>
      <c r="M42" s="43" t="s">
        <v>170</v>
      </c>
      <c r="N42" s="43" t="s">
        <v>57</v>
      </c>
      <c r="O42" s="198"/>
      <c r="P42" s="199"/>
      <c r="Q42" s="43" t="s">
        <v>170</v>
      </c>
      <c r="R42" s="43" t="s">
        <v>57</v>
      </c>
      <c r="S42" s="43" t="s">
        <v>170</v>
      </c>
      <c r="T42" s="43" t="s">
        <v>57</v>
      </c>
      <c r="U42" s="43" t="s">
        <v>170</v>
      </c>
      <c r="V42" s="43" t="s">
        <v>57</v>
      </c>
      <c r="W42" s="43" t="s">
        <v>170</v>
      </c>
      <c r="X42" s="43" t="s">
        <v>57</v>
      </c>
      <c r="Y42" s="43" t="s">
        <v>170</v>
      </c>
      <c r="Z42" s="43" t="s">
        <v>57</v>
      </c>
      <c r="AA42" s="43" t="s">
        <v>170</v>
      </c>
      <c r="AB42" s="43" t="s">
        <v>57</v>
      </c>
      <c r="AC42" s="198"/>
      <c r="AD42" s="199"/>
      <c r="AE42" s="44" t="s">
        <v>302</v>
      </c>
      <c r="AF42" s="44" t="s">
        <v>303</v>
      </c>
      <c r="AG42" s="44" t="s">
        <v>304</v>
      </c>
      <c r="AH42" s="44" t="s">
        <v>305</v>
      </c>
      <c r="AI42" s="44" t="s">
        <v>306</v>
      </c>
      <c r="AJ42" s="44" t="s">
        <v>56</v>
      </c>
      <c r="AK42" s="44" t="s">
        <v>317</v>
      </c>
      <c r="AL42" s="31" t="s">
        <v>279</v>
      </c>
      <c r="AM42" s="31" t="s">
        <v>172</v>
      </c>
      <c r="AN42" s="31" t="s">
        <v>173</v>
      </c>
      <c r="AO42" s="200"/>
      <c r="AP42" s="198"/>
      <c r="AQ42" s="199"/>
      <c r="AR42" s="44" t="s">
        <v>434</v>
      </c>
      <c r="AS42" s="44" t="s">
        <v>344</v>
      </c>
      <c r="AT42" s="44" t="s">
        <v>435</v>
      </c>
      <c r="AU42" s="44" t="s">
        <v>436</v>
      </c>
      <c r="AV42" s="44" t="s">
        <v>437</v>
      </c>
      <c r="AW42" s="14" t="s">
        <v>175</v>
      </c>
      <c r="AX42" s="14" t="s">
        <v>176</v>
      </c>
      <c r="AY42" s="44" t="s">
        <v>69</v>
      </c>
      <c r="AZ42" s="44" t="s">
        <v>70</v>
      </c>
      <c r="BA42" s="198"/>
      <c r="BB42" s="199"/>
      <c r="BC42" s="43" t="s">
        <v>170</v>
      </c>
      <c r="BD42" s="43" t="s">
        <v>57</v>
      </c>
      <c r="BE42" s="43" t="s">
        <v>170</v>
      </c>
      <c r="BF42" s="43" t="s">
        <v>57</v>
      </c>
      <c r="BG42" s="43" t="s">
        <v>170</v>
      </c>
      <c r="BH42" s="43" t="s">
        <v>57</v>
      </c>
      <c r="BI42" s="43" t="s">
        <v>170</v>
      </c>
      <c r="BJ42" s="43" t="s">
        <v>57</v>
      </c>
      <c r="BK42" s="43" t="s">
        <v>170</v>
      </c>
      <c r="BL42" s="43" t="s">
        <v>57</v>
      </c>
      <c r="BM42" s="43" t="s">
        <v>170</v>
      </c>
      <c r="BN42" s="43" t="s">
        <v>57</v>
      </c>
      <c r="BO42" s="199"/>
      <c r="BP42" s="199"/>
      <c r="BQ42" s="32" t="s">
        <v>56</v>
      </c>
      <c r="BR42" s="45" t="s">
        <v>174</v>
      </c>
      <c r="BS42" s="45" t="s">
        <v>280</v>
      </c>
      <c r="BT42" s="45" t="s">
        <v>66</v>
      </c>
      <c r="BU42" s="45" t="s">
        <v>174</v>
      </c>
      <c r="BV42" s="45" t="s">
        <v>66</v>
      </c>
      <c r="BW42" s="45" t="s">
        <v>174</v>
      </c>
      <c r="BX42" s="198"/>
      <c r="BY42" s="199"/>
      <c r="BZ42" s="44" t="s">
        <v>336</v>
      </c>
      <c r="CA42" s="44" t="s">
        <v>318</v>
      </c>
      <c r="CB42" s="44" t="s">
        <v>350</v>
      </c>
      <c r="CC42" s="44" t="s">
        <v>345</v>
      </c>
      <c r="CD42" s="44" t="s">
        <v>346</v>
      </c>
      <c r="CE42" s="44" t="s">
        <v>347</v>
      </c>
      <c r="CF42" s="44" t="s">
        <v>348</v>
      </c>
      <c r="CG42" s="44" t="s">
        <v>349</v>
      </c>
      <c r="CH42" s="44" t="s">
        <v>337</v>
      </c>
      <c r="CI42" s="44" t="s">
        <v>319</v>
      </c>
      <c r="CJ42" s="44" t="s">
        <v>68</v>
      </c>
      <c r="CK42" s="44" t="s">
        <v>0</v>
      </c>
      <c r="CL42" s="142"/>
      <c r="CM42" s="138" t="s">
        <v>1</v>
      </c>
      <c r="CN42" s="138" t="s">
        <v>1</v>
      </c>
      <c r="CO42" s="139" t="e">
        <v>#VALUE!</v>
      </c>
      <c r="CP42" s="141">
        <v>0</v>
      </c>
    </row>
    <row r="43" spans="1:94">
      <c r="A43" s="201" t="s">
        <v>135</v>
      </c>
      <c r="B43" s="46" t="s">
        <v>119</v>
      </c>
      <c r="C43" s="47">
        <v>8597</v>
      </c>
      <c r="D43" s="47">
        <v>4153</v>
      </c>
      <c r="E43" s="47">
        <v>6198</v>
      </c>
      <c r="F43" s="47">
        <v>3014</v>
      </c>
      <c r="G43" s="47">
        <v>5983</v>
      </c>
      <c r="H43" s="47">
        <v>2936</v>
      </c>
      <c r="I43" s="47">
        <v>5091</v>
      </c>
      <c r="J43" s="47">
        <v>2539</v>
      </c>
      <c r="K43" s="47">
        <v>4475</v>
      </c>
      <c r="L43" s="47">
        <v>2312</v>
      </c>
      <c r="M43" s="48">
        <v>30344</v>
      </c>
      <c r="N43" s="48">
        <v>14954</v>
      </c>
      <c r="O43" s="201" t="s">
        <v>135</v>
      </c>
      <c r="P43" s="46" t="s">
        <v>119</v>
      </c>
      <c r="Q43" s="47">
        <v>1134</v>
      </c>
      <c r="R43" s="47">
        <v>539</v>
      </c>
      <c r="S43" s="47">
        <v>905</v>
      </c>
      <c r="T43" s="47">
        <v>412</v>
      </c>
      <c r="U43" s="47">
        <v>886</v>
      </c>
      <c r="V43" s="47">
        <v>386</v>
      </c>
      <c r="W43" s="47">
        <v>573</v>
      </c>
      <c r="X43" s="47">
        <v>273</v>
      </c>
      <c r="Y43" s="47">
        <v>592</v>
      </c>
      <c r="Z43" s="47">
        <v>289</v>
      </c>
      <c r="AA43" s="48">
        <v>4090</v>
      </c>
      <c r="AB43" s="48">
        <v>1899</v>
      </c>
      <c r="AC43" s="201" t="s">
        <v>135</v>
      </c>
      <c r="AD43" s="46" t="s">
        <v>119</v>
      </c>
      <c r="AE43" s="47">
        <v>275</v>
      </c>
      <c r="AF43" s="47">
        <v>262</v>
      </c>
      <c r="AG43" s="47">
        <v>260</v>
      </c>
      <c r="AH43" s="47">
        <v>250</v>
      </c>
      <c r="AI43" s="47">
        <v>241</v>
      </c>
      <c r="AJ43" s="48">
        <v>1288</v>
      </c>
      <c r="AK43" s="47">
        <v>897</v>
      </c>
      <c r="AL43" s="47">
        <v>565</v>
      </c>
      <c r="AM43" s="47">
        <v>20</v>
      </c>
      <c r="AN43" s="47">
        <v>11</v>
      </c>
      <c r="AO43" s="47">
        <v>250</v>
      </c>
      <c r="AP43" s="201" t="s">
        <v>135</v>
      </c>
      <c r="AQ43" s="46" t="s">
        <v>119</v>
      </c>
      <c r="AR43" s="47">
        <v>112</v>
      </c>
      <c r="AS43" s="47">
        <v>3236</v>
      </c>
      <c r="AT43" s="47">
        <v>2765</v>
      </c>
      <c r="AU43" s="47">
        <v>2922</v>
      </c>
      <c r="AV43" s="47">
        <v>798</v>
      </c>
      <c r="AW43" s="47">
        <v>296</v>
      </c>
      <c r="AX43" s="47">
        <v>1038</v>
      </c>
      <c r="AY43" s="47">
        <v>764</v>
      </c>
      <c r="AZ43" s="47">
        <v>759</v>
      </c>
      <c r="BA43" s="201" t="s">
        <v>135</v>
      </c>
      <c r="BB43" s="46" t="s">
        <v>119</v>
      </c>
      <c r="BC43" s="47">
        <v>4568</v>
      </c>
      <c r="BD43" s="47">
        <v>2384</v>
      </c>
      <c r="BE43" s="47">
        <v>4224</v>
      </c>
      <c r="BF43" s="47">
        <v>2256</v>
      </c>
      <c r="BG43" s="47">
        <v>3087</v>
      </c>
      <c r="BH43" s="47">
        <v>1680</v>
      </c>
      <c r="BI43" s="47">
        <v>4574</v>
      </c>
      <c r="BJ43" s="47">
        <v>2391</v>
      </c>
      <c r="BK43" s="47">
        <v>4228</v>
      </c>
      <c r="BL43" s="47">
        <v>2264</v>
      </c>
      <c r="BM43" s="47">
        <v>3009</v>
      </c>
      <c r="BN43" s="47">
        <v>1643</v>
      </c>
      <c r="BO43" s="201" t="s">
        <v>135</v>
      </c>
      <c r="BP43" s="46" t="s">
        <v>119</v>
      </c>
      <c r="BQ43" s="50">
        <v>873</v>
      </c>
      <c r="BR43" s="49">
        <v>500</v>
      </c>
      <c r="BS43" s="49">
        <v>33</v>
      </c>
      <c r="BT43" s="50">
        <v>77</v>
      </c>
      <c r="BU43" s="49">
        <v>48</v>
      </c>
      <c r="BV43" s="50">
        <v>950</v>
      </c>
      <c r="BW43" s="50">
        <v>548</v>
      </c>
      <c r="BX43" s="201" t="s">
        <v>135</v>
      </c>
      <c r="BY43" s="46" t="s">
        <v>119</v>
      </c>
      <c r="BZ43" s="47">
        <v>4964</v>
      </c>
      <c r="CA43" s="47">
        <v>2936</v>
      </c>
      <c r="CB43" s="47">
        <v>2772</v>
      </c>
      <c r="CC43" s="47">
        <v>4295</v>
      </c>
      <c r="CD43" s="47">
        <v>3698</v>
      </c>
      <c r="CE43" s="47">
        <v>2599</v>
      </c>
      <c r="CF43" s="47">
        <v>362</v>
      </c>
      <c r="CG43" s="47">
        <v>3644</v>
      </c>
      <c r="CH43" s="47">
        <v>227</v>
      </c>
      <c r="CI43" s="47">
        <v>817</v>
      </c>
      <c r="CJ43" s="47">
        <v>345</v>
      </c>
      <c r="CK43" s="47">
        <v>669</v>
      </c>
      <c r="CL43" s="142"/>
      <c r="CM43" s="138" t="s">
        <v>135</v>
      </c>
      <c r="CN43" s="138" t="s">
        <v>4210</v>
      </c>
      <c r="CO43" s="139">
        <v>30557</v>
      </c>
      <c r="CP43" s="141">
        <v>25497</v>
      </c>
    </row>
    <row r="44" spans="1:94">
      <c r="A44" s="201"/>
      <c r="B44" s="46" t="s">
        <v>120</v>
      </c>
      <c r="C44" s="47">
        <v>775</v>
      </c>
      <c r="D44" s="47">
        <v>366</v>
      </c>
      <c r="E44" s="47">
        <v>712</v>
      </c>
      <c r="F44" s="47">
        <v>362</v>
      </c>
      <c r="G44" s="47">
        <v>632</v>
      </c>
      <c r="H44" s="47">
        <v>333</v>
      </c>
      <c r="I44" s="47">
        <v>568</v>
      </c>
      <c r="J44" s="47">
        <v>271</v>
      </c>
      <c r="K44" s="47">
        <v>430</v>
      </c>
      <c r="L44" s="47">
        <v>214</v>
      </c>
      <c r="M44" s="48">
        <v>3117</v>
      </c>
      <c r="N44" s="48">
        <v>1546</v>
      </c>
      <c r="O44" s="201"/>
      <c r="P44" s="46" t="s">
        <v>120</v>
      </c>
      <c r="Q44" s="47">
        <v>21</v>
      </c>
      <c r="R44" s="47">
        <v>14</v>
      </c>
      <c r="S44" s="47">
        <v>46</v>
      </c>
      <c r="T44" s="47">
        <v>22</v>
      </c>
      <c r="U44" s="47">
        <v>25</v>
      </c>
      <c r="V44" s="47">
        <v>9</v>
      </c>
      <c r="W44" s="47">
        <v>21</v>
      </c>
      <c r="X44" s="47">
        <v>7</v>
      </c>
      <c r="Y44" s="47">
        <v>17</v>
      </c>
      <c r="Z44" s="47">
        <v>8</v>
      </c>
      <c r="AA44" s="48">
        <v>130</v>
      </c>
      <c r="AB44" s="48">
        <v>60</v>
      </c>
      <c r="AC44" s="201"/>
      <c r="AD44" s="46" t="s">
        <v>120</v>
      </c>
      <c r="AE44" s="47">
        <v>24</v>
      </c>
      <c r="AF44" s="47">
        <v>23</v>
      </c>
      <c r="AG44" s="47">
        <v>21</v>
      </c>
      <c r="AH44" s="47">
        <v>22</v>
      </c>
      <c r="AI44" s="47">
        <v>20</v>
      </c>
      <c r="AJ44" s="48">
        <v>110</v>
      </c>
      <c r="AK44" s="47">
        <v>104</v>
      </c>
      <c r="AL44" s="47">
        <v>88</v>
      </c>
      <c r="AM44" s="47">
        <v>87</v>
      </c>
      <c r="AN44" s="47">
        <v>0</v>
      </c>
      <c r="AO44" s="47">
        <v>18</v>
      </c>
      <c r="AP44" s="201"/>
      <c r="AQ44" s="46" t="s">
        <v>120</v>
      </c>
      <c r="AR44" s="47">
        <v>60</v>
      </c>
      <c r="AS44" s="47">
        <v>645</v>
      </c>
      <c r="AT44" s="47">
        <v>457</v>
      </c>
      <c r="AU44" s="47">
        <v>115</v>
      </c>
      <c r="AV44" s="47">
        <v>84</v>
      </c>
      <c r="AW44" s="47">
        <v>82</v>
      </c>
      <c r="AX44" s="47">
        <v>113</v>
      </c>
      <c r="AY44" s="47">
        <v>108</v>
      </c>
      <c r="AZ44" s="47">
        <v>106</v>
      </c>
      <c r="BA44" s="201"/>
      <c r="BB44" s="46" t="s">
        <v>120</v>
      </c>
      <c r="BC44" s="47">
        <v>450</v>
      </c>
      <c r="BD44" s="47">
        <v>237</v>
      </c>
      <c r="BE44" s="47">
        <v>433</v>
      </c>
      <c r="BF44" s="47">
        <v>226</v>
      </c>
      <c r="BG44" s="47">
        <v>380</v>
      </c>
      <c r="BH44" s="47">
        <v>201</v>
      </c>
      <c r="BI44" s="47">
        <v>450</v>
      </c>
      <c r="BJ44" s="47">
        <v>237</v>
      </c>
      <c r="BK44" s="47">
        <v>433</v>
      </c>
      <c r="BL44" s="47">
        <v>226</v>
      </c>
      <c r="BM44" s="47">
        <v>366</v>
      </c>
      <c r="BN44" s="47">
        <v>196</v>
      </c>
      <c r="BO44" s="201"/>
      <c r="BP44" s="46" t="s">
        <v>120</v>
      </c>
      <c r="BQ44" s="50">
        <v>96</v>
      </c>
      <c r="BR44" s="49">
        <v>77</v>
      </c>
      <c r="BS44" s="49">
        <v>5</v>
      </c>
      <c r="BT44" s="50">
        <v>18</v>
      </c>
      <c r="BU44" s="49">
        <v>12</v>
      </c>
      <c r="BV44" s="50">
        <v>114</v>
      </c>
      <c r="BW44" s="50">
        <v>89</v>
      </c>
      <c r="BX44" s="201"/>
      <c r="BY44" s="46" t="s">
        <v>120</v>
      </c>
      <c r="BZ44" s="47">
        <v>605</v>
      </c>
      <c r="CA44" s="47">
        <v>499</v>
      </c>
      <c r="CB44" s="47">
        <v>1092</v>
      </c>
      <c r="CC44" s="47">
        <v>1762</v>
      </c>
      <c r="CD44" s="47">
        <v>683</v>
      </c>
      <c r="CE44" s="47">
        <v>407</v>
      </c>
      <c r="CF44" s="47">
        <v>421</v>
      </c>
      <c r="CG44" s="47">
        <v>612</v>
      </c>
      <c r="CH44" s="47">
        <v>42</v>
      </c>
      <c r="CI44" s="47">
        <v>64</v>
      </c>
      <c r="CJ44" s="47">
        <v>150</v>
      </c>
      <c r="CK44" s="47">
        <v>23</v>
      </c>
      <c r="CL44" s="142"/>
      <c r="CM44" s="138" t="s">
        <v>135</v>
      </c>
      <c r="CN44" s="138" t="s">
        <v>4211</v>
      </c>
      <c r="CO44" s="139">
        <v>3601</v>
      </c>
      <c r="CP44" s="141">
        <v>6123</v>
      </c>
    </row>
    <row r="45" spans="1:94">
      <c r="A45" s="201"/>
      <c r="B45" s="34" t="s">
        <v>102</v>
      </c>
      <c r="C45" s="35">
        <v>9372</v>
      </c>
      <c r="D45" s="63">
        <v>4519</v>
      </c>
      <c r="E45" s="63">
        <v>6910</v>
      </c>
      <c r="F45" s="63">
        <v>3376</v>
      </c>
      <c r="G45" s="63">
        <v>6615</v>
      </c>
      <c r="H45" s="63">
        <v>3269</v>
      </c>
      <c r="I45" s="63">
        <v>5659</v>
      </c>
      <c r="J45" s="63">
        <v>2810</v>
      </c>
      <c r="K45" s="63">
        <v>4905</v>
      </c>
      <c r="L45" s="63">
        <v>2526</v>
      </c>
      <c r="M45" s="63">
        <v>33461</v>
      </c>
      <c r="N45" s="63">
        <v>16500</v>
      </c>
      <c r="O45" s="201"/>
      <c r="P45" s="64" t="s">
        <v>102</v>
      </c>
      <c r="Q45" s="63">
        <v>1155</v>
      </c>
      <c r="R45" s="63">
        <v>553</v>
      </c>
      <c r="S45" s="63">
        <v>951</v>
      </c>
      <c r="T45" s="63">
        <v>434</v>
      </c>
      <c r="U45" s="63">
        <v>911</v>
      </c>
      <c r="V45" s="63">
        <v>395</v>
      </c>
      <c r="W45" s="63">
        <v>594</v>
      </c>
      <c r="X45" s="63">
        <v>280</v>
      </c>
      <c r="Y45" s="63">
        <v>609</v>
      </c>
      <c r="Z45" s="63">
        <v>297</v>
      </c>
      <c r="AA45" s="63">
        <v>4220</v>
      </c>
      <c r="AB45" s="63">
        <v>1959</v>
      </c>
      <c r="AC45" s="201"/>
      <c r="AD45" s="64" t="s">
        <v>102</v>
      </c>
      <c r="AE45" s="63">
        <v>299</v>
      </c>
      <c r="AF45" s="63">
        <v>285</v>
      </c>
      <c r="AG45" s="63">
        <v>281</v>
      </c>
      <c r="AH45" s="63">
        <v>272</v>
      </c>
      <c r="AI45" s="63">
        <v>261</v>
      </c>
      <c r="AJ45" s="63">
        <v>1398</v>
      </c>
      <c r="AK45" s="63">
        <v>1001</v>
      </c>
      <c r="AL45" s="63">
        <v>653</v>
      </c>
      <c r="AM45" s="63">
        <v>107</v>
      </c>
      <c r="AN45" s="63">
        <v>11</v>
      </c>
      <c r="AO45" s="63">
        <v>268</v>
      </c>
      <c r="AP45" s="201"/>
      <c r="AQ45" s="64" t="s">
        <v>102</v>
      </c>
      <c r="AR45" s="63">
        <v>172</v>
      </c>
      <c r="AS45" s="63">
        <v>3881</v>
      </c>
      <c r="AT45" s="63">
        <v>3222</v>
      </c>
      <c r="AU45" s="63">
        <v>3037</v>
      </c>
      <c r="AV45" s="63">
        <v>882</v>
      </c>
      <c r="AW45" s="63">
        <v>378</v>
      </c>
      <c r="AX45" s="63">
        <v>1151</v>
      </c>
      <c r="AY45" s="63">
        <v>872</v>
      </c>
      <c r="AZ45" s="63">
        <v>865</v>
      </c>
      <c r="BA45" s="201"/>
      <c r="BB45" s="64" t="s">
        <v>102</v>
      </c>
      <c r="BC45" s="63">
        <v>5018</v>
      </c>
      <c r="BD45" s="63">
        <v>2621</v>
      </c>
      <c r="BE45" s="63">
        <v>4657</v>
      </c>
      <c r="BF45" s="63">
        <v>2482</v>
      </c>
      <c r="BG45" s="63">
        <v>3467</v>
      </c>
      <c r="BH45" s="63">
        <v>1881</v>
      </c>
      <c r="BI45" s="63">
        <v>5024</v>
      </c>
      <c r="BJ45" s="63">
        <v>2628</v>
      </c>
      <c r="BK45" s="63">
        <v>4661</v>
      </c>
      <c r="BL45" s="63">
        <v>2490</v>
      </c>
      <c r="BM45" s="63">
        <v>3375</v>
      </c>
      <c r="BN45" s="63">
        <v>1839</v>
      </c>
      <c r="BO45" s="201"/>
      <c r="BP45" s="64" t="s">
        <v>102</v>
      </c>
      <c r="BQ45" s="63">
        <v>969</v>
      </c>
      <c r="BR45" s="63">
        <v>577</v>
      </c>
      <c r="BS45" s="63">
        <v>38</v>
      </c>
      <c r="BT45" s="63">
        <v>95</v>
      </c>
      <c r="BU45" s="63">
        <v>60</v>
      </c>
      <c r="BV45" s="63">
        <v>1064</v>
      </c>
      <c r="BW45" s="63">
        <v>637</v>
      </c>
      <c r="BX45" s="201"/>
      <c r="BY45" s="64" t="s">
        <v>102</v>
      </c>
      <c r="BZ45" s="63">
        <v>5569</v>
      </c>
      <c r="CA45" s="63">
        <v>3435</v>
      </c>
      <c r="CB45" s="63">
        <v>3864</v>
      </c>
      <c r="CC45" s="63">
        <v>6057</v>
      </c>
      <c r="CD45" s="63">
        <v>4381</v>
      </c>
      <c r="CE45" s="63">
        <v>3006</v>
      </c>
      <c r="CF45" s="63">
        <v>783</v>
      </c>
      <c r="CG45" s="63">
        <v>4256</v>
      </c>
      <c r="CH45" s="63">
        <v>269</v>
      </c>
      <c r="CI45" s="63">
        <v>881</v>
      </c>
      <c r="CJ45" s="63">
        <v>495</v>
      </c>
      <c r="CK45" s="63">
        <v>692</v>
      </c>
      <c r="CL45" s="142"/>
      <c r="CM45" s="138" t="s">
        <v>135</v>
      </c>
      <c r="CN45" s="138" t="s">
        <v>4212</v>
      </c>
      <c r="CO45" s="139">
        <v>34158</v>
      </c>
      <c r="CP45" s="141">
        <v>31620</v>
      </c>
    </row>
    <row r="46" spans="1:94">
      <c r="A46" s="201" t="s">
        <v>136</v>
      </c>
      <c r="B46" s="46" t="s">
        <v>119</v>
      </c>
      <c r="C46" s="47">
        <v>3389</v>
      </c>
      <c r="D46" s="47">
        <v>1712</v>
      </c>
      <c r="E46" s="47">
        <v>2902</v>
      </c>
      <c r="F46" s="47">
        <v>1518</v>
      </c>
      <c r="G46" s="47">
        <v>2715</v>
      </c>
      <c r="H46" s="47">
        <v>1375</v>
      </c>
      <c r="I46" s="47">
        <v>2211</v>
      </c>
      <c r="J46" s="47">
        <v>1189</v>
      </c>
      <c r="K46" s="47">
        <v>2330</v>
      </c>
      <c r="L46" s="47">
        <v>1246</v>
      </c>
      <c r="M46" s="48">
        <v>13547</v>
      </c>
      <c r="N46" s="48">
        <v>7040</v>
      </c>
      <c r="O46" s="201" t="s">
        <v>136</v>
      </c>
      <c r="P46" s="46" t="s">
        <v>119</v>
      </c>
      <c r="Q46" s="47">
        <v>398</v>
      </c>
      <c r="R46" s="47">
        <v>176</v>
      </c>
      <c r="S46" s="47">
        <v>355</v>
      </c>
      <c r="T46" s="47">
        <v>155</v>
      </c>
      <c r="U46" s="47">
        <v>311</v>
      </c>
      <c r="V46" s="47">
        <v>138</v>
      </c>
      <c r="W46" s="47">
        <v>193</v>
      </c>
      <c r="X46" s="47">
        <v>97</v>
      </c>
      <c r="Y46" s="47">
        <v>365</v>
      </c>
      <c r="Z46" s="47">
        <v>195</v>
      </c>
      <c r="AA46" s="48">
        <v>1622</v>
      </c>
      <c r="AB46" s="48">
        <v>761</v>
      </c>
      <c r="AC46" s="201" t="s">
        <v>136</v>
      </c>
      <c r="AD46" s="46" t="s">
        <v>119</v>
      </c>
      <c r="AE46" s="47">
        <v>127</v>
      </c>
      <c r="AF46" s="47">
        <v>124</v>
      </c>
      <c r="AG46" s="47">
        <v>121</v>
      </c>
      <c r="AH46" s="47">
        <v>122</v>
      </c>
      <c r="AI46" s="47">
        <v>122</v>
      </c>
      <c r="AJ46" s="48">
        <v>616</v>
      </c>
      <c r="AK46" s="47">
        <v>460</v>
      </c>
      <c r="AL46" s="47">
        <v>365</v>
      </c>
      <c r="AM46" s="47">
        <v>22</v>
      </c>
      <c r="AN46" s="47">
        <v>9</v>
      </c>
      <c r="AO46" s="47">
        <v>125</v>
      </c>
      <c r="AP46" s="201" t="s">
        <v>136</v>
      </c>
      <c r="AQ46" s="46" t="s">
        <v>119</v>
      </c>
      <c r="AR46" s="47">
        <v>90</v>
      </c>
      <c r="AS46" s="47">
        <v>3554</v>
      </c>
      <c r="AT46" s="47">
        <v>1731</v>
      </c>
      <c r="AU46" s="47">
        <v>454</v>
      </c>
      <c r="AV46" s="47">
        <v>61</v>
      </c>
      <c r="AW46" s="47">
        <v>103</v>
      </c>
      <c r="AX46" s="47">
        <v>591</v>
      </c>
      <c r="AY46" s="47">
        <v>372</v>
      </c>
      <c r="AZ46" s="47">
        <v>373</v>
      </c>
      <c r="BA46" s="201" t="s">
        <v>136</v>
      </c>
      <c r="BB46" s="46" t="s">
        <v>119</v>
      </c>
      <c r="BC46" s="47">
        <v>2385</v>
      </c>
      <c r="BD46" s="47">
        <v>1298</v>
      </c>
      <c r="BE46" s="47">
        <v>2231</v>
      </c>
      <c r="BF46" s="47">
        <v>1225</v>
      </c>
      <c r="BG46" s="47">
        <v>1458</v>
      </c>
      <c r="BH46" s="47">
        <v>800</v>
      </c>
      <c r="BI46" s="47">
        <v>2401</v>
      </c>
      <c r="BJ46" s="47">
        <v>1312</v>
      </c>
      <c r="BK46" s="47">
        <v>2247</v>
      </c>
      <c r="BL46" s="47">
        <v>1239</v>
      </c>
      <c r="BM46" s="47">
        <v>1459</v>
      </c>
      <c r="BN46" s="47">
        <v>806</v>
      </c>
      <c r="BO46" s="201" t="s">
        <v>136</v>
      </c>
      <c r="BP46" s="46" t="s">
        <v>119</v>
      </c>
      <c r="BQ46" s="50">
        <v>412</v>
      </c>
      <c r="BR46" s="49">
        <v>239</v>
      </c>
      <c r="BS46" s="49">
        <v>9</v>
      </c>
      <c r="BT46" s="50">
        <v>52</v>
      </c>
      <c r="BU46" s="49">
        <v>23</v>
      </c>
      <c r="BV46" s="50">
        <v>464</v>
      </c>
      <c r="BW46" s="50">
        <v>262</v>
      </c>
      <c r="BX46" s="201" t="s">
        <v>136</v>
      </c>
      <c r="BY46" s="46" t="s">
        <v>119</v>
      </c>
      <c r="BZ46" s="47">
        <v>708</v>
      </c>
      <c r="CA46" s="47">
        <v>304</v>
      </c>
      <c r="CB46" s="47">
        <v>406</v>
      </c>
      <c r="CC46" s="47">
        <v>661</v>
      </c>
      <c r="CD46" s="47">
        <v>441</v>
      </c>
      <c r="CE46" s="47">
        <v>332</v>
      </c>
      <c r="CF46" s="47">
        <v>49</v>
      </c>
      <c r="CG46" s="47">
        <v>353</v>
      </c>
      <c r="CH46" s="47">
        <v>34</v>
      </c>
      <c r="CI46" s="47">
        <v>153</v>
      </c>
      <c r="CJ46" s="47">
        <v>47</v>
      </c>
      <c r="CK46" s="47">
        <v>176</v>
      </c>
      <c r="CL46" s="142"/>
      <c r="CM46" s="138" t="s">
        <v>136</v>
      </c>
      <c r="CN46" s="138" t="s">
        <v>4213</v>
      </c>
      <c r="CO46" s="139">
        <v>14512</v>
      </c>
      <c r="CP46" s="141">
        <v>3288</v>
      </c>
    </row>
    <row r="47" spans="1:94">
      <c r="A47" s="201"/>
      <c r="B47" s="46" t="s">
        <v>120</v>
      </c>
      <c r="C47" s="47">
        <v>7495</v>
      </c>
      <c r="D47" s="47">
        <v>3848</v>
      </c>
      <c r="E47" s="47">
        <v>6937</v>
      </c>
      <c r="F47" s="47">
        <v>3499</v>
      </c>
      <c r="G47" s="47">
        <v>6724</v>
      </c>
      <c r="H47" s="47">
        <v>3376</v>
      </c>
      <c r="I47" s="47">
        <v>5970</v>
      </c>
      <c r="J47" s="47">
        <v>3096</v>
      </c>
      <c r="K47" s="47">
        <v>5455</v>
      </c>
      <c r="L47" s="47">
        <v>2957</v>
      </c>
      <c r="M47" s="48">
        <v>32581</v>
      </c>
      <c r="N47" s="48">
        <v>16776</v>
      </c>
      <c r="O47" s="201"/>
      <c r="P47" s="46" t="s">
        <v>120</v>
      </c>
      <c r="Q47" s="47">
        <v>361</v>
      </c>
      <c r="R47" s="47">
        <v>150</v>
      </c>
      <c r="S47" s="47">
        <v>356</v>
      </c>
      <c r="T47" s="47">
        <v>157</v>
      </c>
      <c r="U47" s="47">
        <v>408</v>
      </c>
      <c r="V47" s="47">
        <v>206</v>
      </c>
      <c r="W47" s="47">
        <v>285</v>
      </c>
      <c r="X47" s="47">
        <v>134</v>
      </c>
      <c r="Y47" s="47">
        <v>184</v>
      </c>
      <c r="Z47" s="47">
        <v>93</v>
      </c>
      <c r="AA47" s="48">
        <v>1594</v>
      </c>
      <c r="AB47" s="48">
        <v>740</v>
      </c>
      <c r="AC47" s="201"/>
      <c r="AD47" s="46" t="s">
        <v>120</v>
      </c>
      <c r="AE47" s="47">
        <v>235</v>
      </c>
      <c r="AF47" s="47">
        <v>231</v>
      </c>
      <c r="AG47" s="47">
        <v>225</v>
      </c>
      <c r="AH47" s="47">
        <v>217</v>
      </c>
      <c r="AI47" s="47">
        <v>214</v>
      </c>
      <c r="AJ47" s="48">
        <v>1122</v>
      </c>
      <c r="AK47" s="47">
        <v>1051</v>
      </c>
      <c r="AL47" s="47">
        <v>1026</v>
      </c>
      <c r="AM47" s="47">
        <v>505</v>
      </c>
      <c r="AN47" s="47">
        <v>9</v>
      </c>
      <c r="AO47" s="47">
        <v>199</v>
      </c>
      <c r="AP47" s="201"/>
      <c r="AQ47" s="46" t="s">
        <v>120</v>
      </c>
      <c r="AR47" s="47">
        <v>184</v>
      </c>
      <c r="AS47" s="47">
        <v>8936</v>
      </c>
      <c r="AT47" s="47">
        <v>3952</v>
      </c>
      <c r="AU47" s="47">
        <v>1198</v>
      </c>
      <c r="AV47" s="47">
        <v>348</v>
      </c>
      <c r="AW47" s="47">
        <v>457</v>
      </c>
      <c r="AX47" s="47">
        <v>1175</v>
      </c>
      <c r="AY47" s="47">
        <v>1058</v>
      </c>
      <c r="AZ47" s="47">
        <v>1000</v>
      </c>
      <c r="BA47" s="201"/>
      <c r="BB47" s="46" t="s">
        <v>120</v>
      </c>
      <c r="BC47" s="47">
        <v>5202</v>
      </c>
      <c r="BD47" s="47">
        <v>2838</v>
      </c>
      <c r="BE47" s="47">
        <v>5060</v>
      </c>
      <c r="BF47" s="47">
        <v>2768</v>
      </c>
      <c r="BG47" s="47">
        <v>4308</v>
      </c>
      <c r="BH47" s="47">
        <v>2357</v>
      </c>
      <c r="BI47" s="47">
        <v>4416</v>
      </c>
      <c r="BJ47" s="47">
        <v>2407</v>
      </c>
      <c r="BK47" s="47">
        <v>4272</v>
      </c>
      <c r="BL47" s="47">
        <v>2337</v>
      </c>
      <c r="BM47" s="47">
        <v>3406</v>
      </c>
      <c r="BN47" s="47">
        <v>1887</v>
      </c>
      <c r="BO47" s="201"/>
      <c r="BP47" s="46" t="s">
        <v>120</v>
      </c>
      <c r="BQ47" s="50">
        <v>1026</v>
      </c>
      <c r="BR47" s="49">
        <v>810</v>
      </c>
      <c r="BS47" s="49">
        <v>64</v>
      </c>
      <c r="BT47" s="50">
        <v>168</v>
      </c>
      <c r="BU47" s="49">
        <v>104</v>
      </c>
      <c r="BV47" s="50">
        <v>1194</v>
      </c>
      <c r="BW47" s="50">
        <v>914</v>
      </c>
      <c r="BX47" s="201"/>
      <c r="BY47" s="46" t="s">
        <v>120</v>
      </c>
      <c r="BZ47" s="47">
        <v>2543</v>
      </c>
      <c r="CA47" s="47">
        <v>844</v>
      </c>
      <c r="CB47" s="47">
        <v>1760</v>
      </c>
      <c r="CC47" s="47">
        <v>3085</v>
      </c>
      <c r="CD47" s="47">
        <v>1339</v>
      </c>
      <c r="CE47" s="47">
        <v>1354</v>
      </c>
      <c r="CF47" s="47">
        <v>548</v>
      </c>
      <c r="CG47" s="47">
        <v>1877</v>
      </c>
      <c r="CH47" s="47">
        <v>481</v>
      </c>
      <c r="CI47" s="47">
        <v>307</v>
      </c>
      <c r="CJ47" s="47">
        <v>222</v>
      </c>
      <c r="CK47" s="47">
        <v>460</v>
      </c>
      <c r="CL47" s="142"/>
      <c r="CM47" s="138" t="s">
        <v>136</v>
      </c>
      <c r="CN47" s="138" t="s">
        <v>4214</v>
      </c>
      <c r="CO47" s="139">
        <v>36444</v>
      </c>
      <c r="CP47" s="141">
        <v>13831</v>
      </c>
    </row>
    <row r="48" spans="1:94">
      <c r="A48" s="201"/>
      <c r="B48" s="34" t="s">
        <v>102</v>
      </c>
      <c r="C48" s="35">
        <v>10884</v>
      </c>
      <c r="D48" s="63">
        <v>5560</v>
      </c>
      <c r="E48" s="63">
        <v>9839</v>
      </c>
      <c r="F48" s="63">
        <v>5017</v>
      </c>
      <c r="G48" s="63">
        <v>9439</v>
      </c>
      <c r="H48" s="63">
        <v>4751</v>
      </c>
      <c r="I48" s="63">
        <v>8181</v>
      </c>
      <c r="J48" s="63">
        <v>4285</v>
      </c>
      <c r="K48" s="63">
        <v>7785</v>
      </c>
      <c r="L48" s="63">
        <v>4203</v>
      </c>
      <c r="M48" s="63">
        <v>46128</v>
      </c>
      <c r="N48" s="63">
        <v>23816</v>
      </c>
      <c r="O48" s="201"/>
      <c r="P48" s="64" t="s">
        <v>102</v>
      </c>
      <c r="Q48" s="63">
        <v>759</v>
      </c>
      <c r="R48" s="63">
        <v>326</v>
      </c>
      <c r="S48" s="63">
        <v>711</v>
      </c>
      <c r="T48" s="63">
        <v>312</v>
      </c>
      <c r="U48" s="63">
        <v>719</v>
      </c>
      <c r="V48" s="63">
        <v>344</v>
      </c>
      <c r="W48" s="63">
        <v>478</v>
      </c>
      <c r="X48" s="63">
        <v>231</v>
      </c>
      <c r="Y48" s="63">
        <v>549</v>
      </c>
      <c r="Z48" s="63">
        <v>288</v>
      </c>
      <c r="AA48" s="63">
        <v>3216</v>
      </c>
      <c r="AB48" s="63">
        <v>1501</v>
      </c>
      <c r="AC48" s="201"/>
      <c r="AD48" s="64" t="s">
        <v>102</v>
      </c>
      <c r="AE48" s="63">
        <v>362</v>
      </c>
      <c r="AF48" s="63">
        <v>355</v>
      </c>
      <c r="AG48" s="63">
        <v>346</v>
      </c>
      <c r="AH48" s="63">
        <v>339</v>
      </c>
      <c r="AI48" s="63">
        <v>336</v>
      </c>
      <c r="AJ48" s="63">
        <v>1738</v>
      </c>
      <c r="AK48" s="63">
        <v>1511</v>
      </c>
      <c r="AL48" s="63">
        <v>1391</v>
      </c>
      <c r="AM48" s="63">
        <v>527</v>
      </c>
      <c r="AN48" s="63">
        <v>18</v>
      </c>
      <c r="AO48" s="63">
        <v>324</v>
      </c>
      <c r="AP48" s="201"/>
      <c r="AQ48" s="64" t="s">
        <v>102</v>
      </c>
      <c r="AR48" s="63">
        <v>274</v>
      </c>
      <c r="AS48" s="63">
        <v>12490</v>
      </c>
      <c r="AT48" s="63">
        <v>5683</v>
      </c>
      <c r="AU48" s="63">
        <v>1652</v>
      </c>
      <c r="AV48" s="63">
        <v>409</v>
      </c>
      <c r="AW48" s="63">
        <v>560</v>
      </c>
      <c r="AX48" s="63">
        <v>1766</v>
      </c>
      <c r="AY48" s="63">
        <v>1430</v>
      </c>
      <c r="AZ48" s="63">
        <v>1373</v>
      </c>
      <c r="BA48" s="201"/>
      <c r="BB48" s="64" t="s">
        <v>102</v>
      </c>
      <c r="BC48" s="63">
        <v>7587</v>
      </c>
      <c r="BD48" s="63">
        <v>4136</v>
      </c>
      <c r="BE48" s="63">
        <v>7291</v>
      </c>
      <c r="BF48" s="63">
        <v>3993</v>
      </c>
      <c r="BG48" s="63">
        <v>5766</v>
      </c>
      <c r="BH48" s="63">
        <v>3157</v>
      </c>
      <c r="BI48" s="63">
        <v>6817</v>
      </c>
      <c r="BJ48" s="63">
        <v>3719</v>
      </c>
      <c r="BK48" s="63">
        <v>6519</v>
      </c>
      <c r="BL48" s="63">
        <v>3576</v>
      </c>
      <c r="BM48" s="63">
        <v>4865</v>
      </c>
      <c r="BN48" s="63">
        <v>2693</v>
      </c>
      <c r="BO48" s="201"/>
      <c r="BP48" s="64" t="s">
        <v>102</v>
      </c>
      <c r="BQ48" s="63">
        <v>1438</v>
      </c>
      <c r="BR48" s="63">
        <v>1049</v>
      </c>
      <c r="BS48" s="63">
        <v>73</v>
      </c>
      <c r="BT48" s="63">
        <v>220</v>
      </c>
      <c r="BU48" s="63">
        <v>127</v>
      </c>
      <c r="BV48" s="63">
        <v>1658</v>
      </c>
      <c r="BW48" s="63">
        <v>1176</v>
      </c>
      <c r="BX48" s="201"/>
      <c r="BY48" s="64" t="s">
        <v>102</v>
      </c>
      <c r="BZ48" s="63">
        <v>3251</v>
      </c>
      <c r="CA48" s="63">
        <v>1148</v>
      </c>
      <c r="CB48" s="63">
        <v>2166</v>
      </c>
      <c r="CC48" s="63">
        <v>3746</v>
      </c>
      <c r="CD48" s="63">
        <v>1780</v>
      </c>
      <c r="CE48" s="63">
        <v>1686</v>
      </c>
      <c r="CF48" s="63">
        <v>597</v>
      </c>
      <c r="CG48" s="63">
        <v>2230</v>
      </c>
      <c r="CH48" s="63">
        <v>515</v>
      </c>
      <c r="CI48" s="63">
        <v>460</v>
      </c>
      <c r="CJ48" s="63">
        <v>269</v>
      </c>
      <c r="CK48" s="63">
        <v>636</v>
      </c>
      <c r="CL48" s="142"/>
      <c r="CM48" s="138" t="s">
        <v>136</v>
      </c>
      <c r="CN48" s="138" t="s">
        <v>4215</v>
      </c>
      <c r="CO48" s="139">
        <v>50956</v>
      </c>
      <c r="CP48" s="141">
        <v>17119</v>
      </c>
    </row>
    <row r="49" spans="1:94">
      <c r="A49" s="201" t="s">
        <v>137</v>
      </c>
      <c r="B49" s="46" t="s">
        <v>119</v>
      </c>
      <c r="C49" s="47">
        <v>16297</v>
      </c>
      <c r="D49" s="47">
        <v>8012</v>
      </c>
      <c r="E49" s="47">
        <v>12045</v>
      </c>
      <c r="F49" s="47">
        <v>5875</v>
      </c>
      <c r="G49" s="47">
        <v>10927</v>
      </c>
      <c r="H49" s="47">
        <v>5369</v>
      </c>
      <c r="I49" s="47">
        <v>8931</v>
      </c>
      <c r="J49" s="47">
        <v>4573</v>
      </c>
      <c r="K49" s="47">
        <v>6854</v>
      </c>
      <c r="L49" s="47">
        <v>3658</v>
      </c>
      <c r="M49" s="48">
        <v>55054</v>
      </c>
      <c r="N49" s="48">
        <v>27487</v>
      </c>
      <c r="O49" s="201" t="s">
        <v>137</v>
      </c>
      <c r="P49" s="46" t="s">
        <v>119</v>
      </c>
      <c r="Q49" s="47">
        <v>2668</v>
      </c>
      <c r="R49" s="47">
        <v>1219</v>
      </c>
      <c r="S49" s="47">
        <v>2026</v>
      </c>
      <c r="T49" s="47">
        <v>897</v>
      </c>
      <c r="U49" s="47">
        <v>1845</v>
      </c>
      <c r="V49" s="47">
        <v>827</v>
      </c>
      <c r="W49" s="47">
        <v>1126</v>
      </c>
      <c r="X49" s="47">
        <v>540</v>
      </c>
      <c r="Y49" s="47">
        <v>1005</v>
      </c>
      <c r="Z49" s="47">
        <v>514</v>
      </c>
      <c r="AA49" s="48">
        <v>8670</v>
      </c>
      <c r="AB49" s="48">
        <v>3997</v>
      </c>
      <c r="AC49" s="201" t="s">
        <v>137</v>
      </c>
      <c r="AD49" s="46" t="s">
        <v>119</v>
      </c>
      <c r="AE49" s="47">
        <v>466</v>
      </c>
      <c r="AF49" s="47">
        <v>448</v>
      </c>
      <c r="AG49" s="47">
        <v>441</v>
      </c>
      <c r="AH49" s="47">
        <v>430</v>
      </c>
      <c r="AI49" s="47">
        <v>407</v>
      </c>
      <c r="AJ49" s="48">
        <v>2192</v>
      </c>
      <c r="AK49" s="47">
        <v>1341</v>
      </c>
      <c r="AL49" s="47">
        <v>915</v>
      </c>
      <c r="AM49" s="47">
        <v>53</v>
      </c>
      <c r="AN49" s="47">
        <v>98</v>
      </c>
      <c r="AO49" s="47">
        <v>436</v>
      </c>
      <c r="AP49" s="201" t="s">
        <v>137</v>
      </c>
      <c r="AQ49" s="46" t="s">
        <v>119</v>
      </c>
      <c r="AR49" s="47">
        <v>307</v>
      </c>
      <c r="AS49" s="47">
        <v>5737</v>
      </c>
      <c r="AT49" s="47">
        <v>5063</v>
      </c>
      <c r="AU49" s="47">
        <v>5044</v>
      </c>
      <c r="AV49" s="47">
        <v>1591</v>
      </c>
      <c r="AW49" s="47">
        <v>494</v>
      </c>
      <c r="AX49" s="47">
        <v>1871</v>
      </c>
      <c r="AY49" s="47">
        <v>1219</v>
      </c>
      <c r="AZ49" s="47">
        <v>1199</v>
      </c>
      <c r="BA49" s="201" t="s">
        <v>137</v>
      </c>
      <c r="BB49" s="46" t="s">
        <v>119</v>
      </c>
      <c r="BC49" s="47">
        <v>6416</v>
      </c>
      <c r="BD49" s="47">
        <v>3388</v>
      </c>
      <c r="BE49" s="47">
        <v>6153</v>
      </c>
      <c r="BF49" s="47">
        <v>3263</v>
      </c>
      <c r="BG49" s="47">
        <v>4186</v>
      </c>
      <c r="BH49" s="47">
        <v>2222</v>
      </c>
      <c r="BI49" s="47">
        <v>6360</v>
      </c>
      <c r="BJ49" s="47">
        <v>3374</v>
      </c>
      <c r="BK49" s="47">
        <v>6092</v>
      </c>
      <c r="BL49" s="47">
        <v>3240</v>
      </c>
      <c r="BM49" s="47">
        <v>4092</v>
      </c>
      <c r="BN49" s="47">
        <v>2183</v>
      </c>
      <c r="BO49" s="201" t="s">
        <v>137</v>
      </c>
      <c r="BP49" s="46" t="s">
        <v>119</v>
      </c>
      <c r="BQ49" s="50">
        <v>1329</v>
      </c>
      <c r="BR49" s="49">
        <v>748</v>
      </c>
      <c r="BS49" s="49">
        <v>60</v>
      </c>
      <c r="BT49" s="50">
        <v>74</v>
      </c>
      <c r="BU49" s="49">
        <v>41</v>
      </c>
      <c r="BV49" s="50">
        <v>1403</v>
      </c>
      <c r="BW49" s="50">
        <v>789</v>
      </c>
      <c r="BX49" s="201" t="s">
        <v>137</v>
      </c>
      <c r="BY49" s="46" t="s">
        <v>119</v>
      </c>
      <c r="BZ49" s="47">
        <v>11295</v>
      </c>
      <c r="CA49" s="47">
        <v>6853</v>
      </c>
      <c r="CB49" s="47">
        <v>3757</v>
      </c>
      <c r="CC49" s="47">
        <v>7080</v>
      </c>
      <c r="CD49" s="47">
        <v>5985</v>
      </c>
      <c r="CE49" s="47">
        <v>4762</v>
      </c>
      <c r="CF49" s="47">
        <v>402</v>
      </c>
      <c r="CG49" s="47">
        <v>6131</v>
      </c>
      <c r="CH49" s="47">
        <v>452</v>
      </c>
      <c r="CI49" s="47">
        <v>1448</v>
      </c>
      <c r="CJ49" s="47">
        <v>614</v>
      </c>
      <c r="CK49" s="47">
        <v>634</v>
      </c>
      <c r="CL49" s="142"/>
      <c r="CM49" s="138" t="s">
        <v>137</v>
      </c>
      <c r="CN49" s="138" t="s">
        <v>4216</v>
      </c>
      <c r="CO49" s="139">
        <v>55101</v>
      </c>
      <c r="CP49" s="141">
        <v>46717</v>
      </c>
    </row>
    <row r="50" spans="1:94">
      <c r="A50" s="201"/>
      <c r="B50" s="46" t="s">
        <v>120</v>
      </c>
      <c r="C50" s="47">
        <v>3588</v>
      </c>
      <c r="D50" s="47">
        <v>1807</v>
      </c>
      <c r="E50" s="47">
        <v>3262</v>
      </c>
      <c r="F50" s="47">
        <v>1583</v>
      </c>
      <c r="G50" s="47">
        <v>3128</v>
      </c>
      <c r="H50" s="47">
        <v>1531</v>
      </c>
      <c r="I50" s="47">
        <v>2832</v>
      </c>
      <c r="J50" s="47">
        <v>1421</v>
      </c>
      <c r="K50" s="47">
        <v>2819</v>
      </c>
      <c r="L50" s="47">
        <v>1402</v>
      </c>
      <c r="M50" s="48">
        <v>15629</v>
      </c>
      <c r="N50" s="48">
        <v>7744</v>
      </c>
      <c r="O50" s="201"/>
      <c r="P50" s="46" t="s">
        <v>120</v>
      </c>
      <c r="Q50" s="47">
        <v>163</v>
      </c>
      <c r="R50" s="47">
        <v>60</v>
      </c>
      <c r="S50" s="47">
        <v>168</v>
      </c>
      <c r="T50" s="47">
        <v>80</v>
      </c>
      <c r="U50" s="47">
        <v>169</v>
      </c>
      <c r="V50" s="47">
        <v>68</v>
      </c>
      <c r="W50" s="47">
        <v>127</v>
      </c>
      <c r="X50" s="47">
        <v>52</v>
      </c>
      <c r="Y50" s="47">
        <v>118</v>
      </c>
      <c r="Z50" s="47">
        <v>52</v>
      </c>
      <c r="AA50" s="48">
        <v>745</v>
      </c>
      <c r="AB50" s="48">
        <v>312</v>
      </c>
      <c r="AC50" s="201"/>
      <c r="AD50" s="46" t="s">
        <v>120</v>
      </c>
      <c r="AE50" s="47">
        <v>138</v>
      </c>
      <c r="AF50" s="47">
        <v>121</v>
      </c>
      <c r="AG50" s="47">
        <v>122</v>
      </c>
      <c r="AH50" s="47">
        <v>118</v>
      </c>
      <c r="AI50" s="47">
        <v>115</v>
      </c>
      <c r="AJ50" s="48">
        <v>614</v>
      </c>
      <c r="AK50" s="47">
        <v>599</v>
      </c>
      <c r="AL50" s="47">
        <v>568</v>
      </c>
      <c r="AM50" s="47">
        <v>395</v>
      </c>
      <c r="AN50" s="47">
        <v>7</v>
      </c>
      <c r="AO50" s="47">
        <v>108</v>
      </c>
      <c r="AP50" s="201"/>
      <c r="AQ50" s="46" t="s">
        <v>120</v>
      </c>
      <c r="AR50" s="47">
        <v>338</v>
      </c>
      <c r="AS50" s="47">
        <v>5769</v>
      </c>
      <c r="AT50" s="47">
        <v>1281</v>
      </c>
      <c r="AU50" s="47">
        <v>805</v>
      </c>
      <c r="AV50" s="47">
        <v>83</v>
      </c>
      <c r="AW50" s="47">
        <v>377</v>
      </c>
      <c r="AX50" s="47">
        <v>643</v>
      </c>
      <c r="AY50" s="47">
        <v>538</v>
      </c>
      <c r="AZ50" s="47">
        <v>544</v>
      </c>
      <c r="BA50" s="201"/>
      <c r="BB50" s="46" t="s">
        <v>120</v>
      </c>
      <c r="BC50" s="47">
        <v>2730</v>
      </c>
      <c r="BD50" s="47">
        <v>1409</v>
      </c>
      <c r="BE50" s="47">
        <v>2709</v>
      </c>
      <c r="BF50" s="47">
        <v>1398</v>
      </c>
      <c r="BG50" s="47">
        <v>2394</v>
      </c>
      <c r="BH50" s="47">
        <v>1257</v>
      </c>
      <c r="BI50" s="47">
        <v>2582</v>
      </c>
      <c r="BJ50" s="47">
        <v>1324</v>
      </c>
      <c r="BK50" s="47">
        <v>2563</v>
      </c>
      <c r="BL50" s="47">
        <v>1313</v>
      </c>
      <c r="BM50" s="47">
        <v>1978</v>
      </c>
      <c r="BN50" s="47">
        <v>1029</v>
      </c>
      <c r="BO50" s="201"/>
      <c r="BP50" s="46" t="s">
        <v>120</v>
      </c>
      <c r="BQ50" s="50">
        <v>581</v>
      </c>
      <c r="BR50" s="49">
        <v>474</v>
      </c>
      <c r="BS50" s="49">
        <v>88</v>
      </c>
      <c r="BT50" s="50">
        <v>141</v>
      </c>
      <c r="BU50" s="49">
        <v>74</v>
      </c>
      <c r="BV50" s="50">
        <v>722</v>
      </c>
      <c r="BW50" s="50">
        <v>548</v>
      </c>
      <c r="BX50" s="201"/>
      <c r="BY50" s="46" t="s">
        <v>120</v>
      </c>
      <c r="BZ50" s="47">
        <v>3858</v>
      </c>
      <c r="CA50" s="47">
        <v>1985</v>
      </c>
      <c r="CB50" s="47">
        <v>1144</v>
      </c>
      <c r="CC50" s="47">
        <v>2807</v>
      </c>
      <c r="CD50" s="47">
        <v>1240</v>
      </c>
      <c r="CE50" s="47">
        <v>684</v>
      </c>
      <c r="CF50" s="47">
        <v>618</v>
      </c>
      <c r="CG50" s="47">
        <v>1875</v>
      </c>
      <c r="CH50" s="47">
        <v>278</v>
      </c>
      <c r="CI50" s="47">
        <v>208</v>
      </c>
      <c r="CJ50" s="47">
        <v>105</v>
      </c>
      <c r="CK50" s="47">
        <v>285</v>
      </c>
      <c r="CL50" s="142"/>
      <c r="CM50" s="138" t="s">
        <v>137</v>
      </c>
      <c r="CN50" s="138" t="s">
        <v>4217</v>
      </c>
      <c r="CO50" s="139">
        <v>19354</v>
      </c>
      <c r="CP50" s="141">
        <v>14489</v>
      </c>
    </row>
    <row r="51" spans="1:94">
      <c r="A51" s="201"/>
      <c r="B51" s="34" t="s">
        <v>102</v>
      </c>
      <c r="C51" s="35">
        <v>19885</v>
      </c>
      <c r="D51" s="63">
        <v>9819</v>
      </c>
      <c r="E51" s="63">
        <v>15307</v>
      </c>
      <c r="F51" s="63">
        <v>7458</v>
      </c>
      <c r="G51" s="63">
        <v>14055</v>
      </c>
      <c r="H51" s="63">
        <v>6900</v>
      </c>
      <c r="I51" s="63">
        <v>11763</v>
      </c>
      <c r="J51" s="63">
        <v>5994</v>
      </c>
      <c r="K51" s="63">
        <v>9673</v>
      </c>
      <c r="L51" s="63">
        <v>5060</v>
      </c>
      <c r="M51" s="63">
        <v>70683</v>
      </c>
      <c r="N51" s="63">
        <v>35231</v>
      </c>
      <c r="O51" s="201"/>
      <c r="P51" s="64" t="s">
        <v>102</v>
      </c>
      <c r="Q51" s="63">
        <v>2831</v>
      </c>
      <c r="R51" s="63">
        <v>1279</v>
      </c>
      <c r="S51" s="63">
        <v>2194</v>
      </c>
      <c r="T51" s="63">
        <v>977</v>
      </c>
      <c r="U51" s="63">
        <v>2014</v>
      </c>
      <c r="V51" s="63">
        <v>895</v>
      </c>
      <c r="W51" s="63">
        <v>1253</v>
      </c>
      <c r="X51" s="63">
        <v>592</v>
      </c>
      <c r="Y51" s="63">
        <v>1123</v>
      </c>
      <c r="Z51" s="63">
        <v>566</v>
      </c>
      <c r="AA51" s="63">
        <v>9415</v>
      </c>
      <c r="AB51" s="63">
        <v>4309</v>
      </c>
      <c r="AC51" s="201"/>
      <c r="AD51" s="64" t="s">
        <v>102</v>
      </c>
      <c r="AE51" s="63">
        <v>604</v>
      </c>
      <c r="AF51" s="63">
        <v>569</v>
      </c>
      <c r="AG51" s="63">
        <v>563</v>
      </c>
      <c r="AH51" s="63">
        <v>548</v>
      </c>
      <c r="AI51" s="63">
        <v>522</v>
      </c>
      <c r="AJ51" s="63">
        <v>2806</v>
      </c>
      <c r="AK51" s="63">
        <v>1940</v>
      </c>
      <c r="AL51" s="63">
        <v>1483</v>
      </c>
      <c r="AM51" s="63">
        <v>448</v>
      </c>
      <c r="AN51" s="63">
        <v>105</v>
      </c>
      <c r="AO51" s="63">
        <v>544</v>
      </c>
      <c r="AP51" s="201"/>
      <c r="AQ51" s="64" t="s">
        <v>102</v>
      </c>
      <c r="AR51" s="63">
        <v>645</v>
      </c>
      <c r="AS51" s="63">
        <v>11506</v>
      </c>
      <c r="AT51" s="63">
        <v>6344</v>
      </c>
      <c r="AU51" s="63">
        <v>5849</v>
      </c>
      <c r="AV51" s="63">
        <v>1674</v>
      </c>
      <c r="AW51" s="63">
        <v>871</v>
      </c>
      <c r="AX51" s="63">
        <v>2514</v>
      </c>
      <c r="AY51" s="63">
        <v>1757</v>
      </c>
      <c r="AZ51" s="63">
        <v>1743</v>
      </c>
      <c r="BA51" s="201"/>
      <c r="BB51" s="64" t="s">
        <v>102</v>
      </c>
      <c r="BC51" s="63">
        <v>9146</v>
      </c>
      <c r="BD51" s="63">
        <v>4797</v>
      </c>
      <c r="BE51" s="63">
        <v>8862</v>
      </c>
      <c r="BF51" s="63">
        <v>4661</v>
      </c>
      <c r="BG51" s="63">
        <v>6580</v>
      </c>
      <c r="BH51" s="63">
        <v>3479</v>
      </c>
      <c r="BI51" s="63">
        <v>8942</v>
      </c>
      <c r="BJ51" s="63">
        <v>4698</v>
      </c>
      <c r="BK51" s="63">
        <v>8655</v>
      </c>
      <c r="BL51" s="63">
        <v>4553</v>
      </c>
      <c r="BM51" s="63">
        <v>6070</v>
      </c>
      <c r="BN51" s="63">
        <v>3212</v>
      </c>
      <c r="BO51" s="201"/>
      <c r="BP51" s="64" t="s">
        <v>102</v>
      </c>
      <c r="BQ51" s="63">
        <v>1910</v>
      </c>
      <c r="BR51" s="63">
        <v>1222</v>
      </c>
      <c r="BS51" s="63">
        <v>148</v>
      </c>
      <c r="BT51" s="63">
        <v>215</v>
      </c>
      <c r="BU51" s="63">
        <v>115</v>
      </c>
      <c r="BV51" s="63">
        <v>2125</v>
      </c>
      <c r="BW51" s="63">
        <v>1337</v>
      </c>
      <c r="BX51" s="201"/>
      <c r="BY51" s="64" t="s">
        <v>102</v>
      </c>
      <c r="BZ51" s="63">
        <v>15153</v>
      </c>
      <c r="CA51" s="63">
        <v>8838</v>
      </c>
      <c r="CB51" s="63">
        <v>4901</v>
      </c>
      <c r="CC51" s="63">
        <v>9887</v>
      </c>
      <c r="CD51" s="63">
        <v>7225</v>
      </c>
      <c r="CE51" s="63">
        <v>5446</v>
      </c>
      <c r="CF51" s="63">
        <v>1020</v>
      </c>
      <c r="CG51" s="63">
        <v>8006</v>
      </c>
      <c r="CH51" s="63">
        <v>730</v>
      </c>
      <c r="CI51" s="63">
        <v>1656</v>
      </c>
      <c r="CJ51" s="63">
        <v>719</v>
      </c>
      <c r="CK51" s="63">
        <v>919</v>
      </c>
      <c r="CL51" s="142"/>
      <c r="CM51" s="138" t="s">
        <v>137</v>
      </c>
      <c r="CN51" s="138" t="s">
        <v>4218</v>
      </c>
      <c r="CO51" s="139">
        <v>74455</v>
      </c>
      <c r="CP51" s="141">
        <v>61206</v>
      </c>
    </row>
    <row r="52" spans="1:94">
      <c r="A52" s="201" t="s">
        <v>138</v>
      </c>
      <c r="B52" s="46" t="s">
        <v>119</v>
      </c>
      <c r="C52" s="47">
        <v>2158</v>
      </c>
      <c r="D52" s="47">
        <v>1074</v>
      </c>
      <c r="E52" s="47">
        <v>1806</v>
      </c>
      <c r="F52" s="47">
        <v>945</v>
      </c>
      <c r="G52" s="47">
        <v>1388</v>
      </c>
      <c r="H52" s="47">
        <v>679</v>
      </c>
      <c r="I52" s="47">
        <v>1166</v>
      </c>
      <c r="J52" s="47">
        <v>635</v>
      </c>
      <c r="K52" s="47">
        <v>991</v>
      </c>
      <c r="L52" s="47">
        <v>515</v>
      </c>
      <c r="M52" s="48">
        <v>7509</v>
      </c>
      <c r="N52" s="48">
        <v>3848</v>
      </c>
      <c r="O52" s="201" t="s">
        <v>138</v>
      </c>
      <c r="P52" s="46" t="s">
        <v>119</v>
      </c>
      <c r="Q52" s="47">
        <v>155</v>
      </c>
      <c r="R52" s="47">
        <v>69</v>
      </c>
      <c r="S52" s="47">
        <v>135</v>
      </c>
      <c r="T52" s="47">
        <v>71</v>
      </c>
      <c r="U52" s="47">
        <v>81</v>
      </c>
      <c r="V52" s="47">
        <v>42</v>
      </c>
      <c r="W52" s="47">
        <v>58</v>
      </c>
      <c r="X52" s="47">
        <v>24</v>
      </c>
      <c r="Y52" s="47">
        <v>22</v>
      </c>
      <c r="Z52" s="47">
        <v>16</v>
      </c>
      <c r="AA52" s="48">
        <v>451</v>
      </c>
      <c r="AB52" s="48">
        <v>222</v>
      </c>
      <c r="AC52" s="201" t="s">
        <v>138</v>
      </c>
      <c r="AD52" s="46" t="s">
        <v>119</v>
      </c>
      <c r="AE52" s="47">
        <v>63</v>
      </c>
      <c r="AF52" s="47">
        <v>61</v>
      </c>
      <c r="AG52" s="47">
        <v>57</v>
      </c>
      <c r="AH52" s="47">
        <v>53</v>
      </c>
      <c r="AI52" s="47">
        <v>49</v>
      </c>
      <c r="AJ52" s="48">
        <v>283</v>
      </c>
      <c r="AK52" s="47">
        <v>237</v>
      </c>
      <c r="AL52" s="47">
        <v>236</v>
      </c>
      <c r="AM52" s="47">
        <v>14</v>
      </c>
      <c r="AN52" s="47">
        <v>2</v>
      </c>
      <c r="AO52" s="47">
        <v>56</v>
      </c>
      <c r="AP52" s="201" t="s">
        <v>138</v>
      </c>
      <c r="AQ52" s="46" t="s">
        <v>119</v>
      </c>
      <c r="AR52" s="47">
        <v>33</v>
      </c>
      <c r="AS52" s="47">
        <v>2916</v>
      </c>
      <c r="AT52" s="47">
        <v>478</v>
      </c>
      <c r="AU52" s="47">
        <v>220</v>
      </c>
      <c r="AV52" s="47">
        <v>6</v>
      </c>
      <c r="AW52" s="47">
        <v>112</v>
      </c>
      <c r="AX52" s="47">
        <v>266</v>
      </c>
      <c r="AY52" s="47">
        <v>214</v>
      </c>
      <c r="AZ52" s="47">
        <v>214</v>
      </c>
      <c r="BA52" s="201" t="s">
        <v>138</v>
      </c>
      <c r="BB52" s="46" t="s">
        <v>119</v>
      </c>
      <c r="BC52" s="47">
        <v>1017</v>
      </c>
      <c r="BD52" s="47">
        <v>522</v>
      </c>
      <c r="BE52" s="47">
        <v>964</v>
      </c>
      <c r="BF52" s="47">
        <v>501</v>
      </c>
      <c r="BG52" s="47">
        <v>854</v>
      </c>
      <c r="BH52" s="47">
        <v>431</v>
      </c>
      <c r="BI52" s="47">
        <v>1015</v>
      </c>
      <c r="BJ52" s="47">
        <v>522</v>
      </c>
      <c r="BK52" s="47">
        <v>962</v>
      </c>
      <c r="BL52" s="47">
        <v>501</v>
      </c>
      <c r="BM52" s="47">
        <v>813</v>
      </c>
      <c r="BN52" s="47">
        <v>416</v>
      </c>
      <c r="BO52" s="201" t="s">
        <v>138</v>
      </c>
      <c r="BP52" s="46" t="s">
        <v>119</v>
      </c>
      <c r="BQ52" s="50">
        <v>223</v>
      </c>
      <c r="BR52" s="49">
        <v>137</v>
      </c>
      <c r="BS52" s="49">
        <v>16</v>
      </c>
      <c r="BT52" s="50">
        <v>23</v>
      </c>
      <c r="BU52" s="49">
        <v>18</v>
      </c>
      <c r="BV52" s="50">
        <v>246</v>
      </c>
      <c r="BW52" s="50">
        <v>155</v>
      </c>
      <c r="BX52" s="201" t="s">
        <v>138</v>
      </c>
      <c r="BY52" s="46" t="s">
        <v>119</v>
      </c>
      <c r="BZ52" s="47">
        <v>1124</v>
      </c>
      <c r="CA52" s="47">
        <v>376</v>
      </c>
      <c r="CB52" s="47">
        <v>1074</v>
      </c>
      <c r="CC52" s="47">
        <v>1318</v>
      </c>
      <c r="CD52" s="47">
        <v>552</v>
      </c>
      <c r="CE52" s="47">
        <v>395</v>
      </c>
      <c r="CF52" s="47">
        <v>46</v>
      </c>
      <c r="CG52" s="47">
        <v>573</v>
      </c>
      <c r="CH52" s="47">
        <v>70</v>
      </c>
      <c r="CI52" s="47">
        <v>108</v>
      </c>
      <c r="CJ52" s="47">
        <v>103</v>
      </c>
      <c r="CK52" s="47">
        <v>85</v>
      </c>
      <c r="CL52" s="142"/>
      <c r="CM52" s="138" t="s">
        <v>138</v>
      </c>
      <c r="CN52" s="138" t="s">
        <v>4219</v>
      </c>
      <c r="CO52" s="139">
        <v>8209</v>
      </c>
      <c r="CP52" s="141">
        <v>5528</v>
      </c>
    </row>
    <row r="53" spans="1:94">
      <c r="A53" s="201"/>
      <c r="B53" s="46" t="s">
        <v>120</v>
      </c>
      <c r="C53" s="47">
        <v>616</v>
      </c>
      <c r="D53" s="47">
        <v>328</v>
      </c>
      <c r="E53" s="47">
        <v>598</v>
      </c>
      <c r="F53" s="47">
        <v>292</v>
      </c>
      <c r="G53" s="47">
        <v>544</v>
      </c>
      <c r="H53" s="47">
        <v>251</v>
      </c>
      <c r="I53" s="47">
        <v>507</v>
      </c>
      <c r="J53" s="47">
        <v>252</v>
      </c>
      <c r="K53" s="47">
        <v>434</v>
      </c>
      <c r="L53" s="47">
        <v>215</v>
      </c>
      <c r="M53" s="48">
        <v>2699</v>
      </c>
      <c r="N53" s="48">
        <v>1338</v>
      </c>
      <c r="O53" s="201"/>
      <c r="P53" s="46" t="s">
        <v>120</v>
      </c>
      <c r="Q53" s="47">
        <v>22</v>
      </c>
      <c r="R53" s="47">
        <v>12</v>
      </c>
      <c r="S53" s="47">
        <v>33</v>
      </c>
      <c r="T53" s="47">
        <v>10</v>
      </c>
      <c r="U53" s="47">
        <v>17</v>
      </c>
      <c r="V53" s="47">
        <v>5</v>
      </c>
      <c r="W53" s="47">
        <v>25</v>
      </c>
      <c r="X53" s="47">
        <v>17</v>
      </c>
      <c r="Y53" s="47">
        <v>21</v>
      </c>
      <c r="Z53" s="47">
        <v>9</v>
      </c>
      <c r="AA53" s="48">
        <v>118</v>
      </c>
      <c r="AB53" s="48">
        <v>53</v>
      </c>
      <c r="AC53" s="201"/>
      <c r="AD53" s="46" t="s">
        <v>120</v>
      </c>
      <c r="AE53" s="47">
        <v>21</v>
      </c>
      <c r="AF53" s="47">
        <v>18</v>
      </c>
      <c r="AG53" s="47">
        <v>18</v>
      </c>
      <c r="AH53" s="47">
        <v>16</v>
      </c>
      <c r="AI53" s="47">
        <v>15</v>
      </c>
      <c r="AJ53" s="48">
        <v>88</v>
      </c>
      <c r="AK53" s="47">
        <v>83</v>
      </c>
      <c r="AL53" s="47">
        <v>83</v>
      </c>
      <c r="AM53" s="47">
        <v>70</v>
      </c>
      <c r="AN53" s="47">
        <v>0</v>
      </c>
      <c r="AO53" s="47">
        <v>13</v>
      </c>
      <c r="AP53" s="201"/>
      <c r="AQ53" s="46" t="s">
        <v>120</v>
      </c>
      <c r="AR53" s="47">
        <v>0</v>
      </c>
      <c r="AS53" s="47">
        <v>749</v>
      </c>
      <c r="AT53" s="47">
        <v>431</v>
      </c>
      <c r="AU53" s="47">
        <v>0</v>
      </c>
      <c r="AV53" s="47">
        <v>0</v>
      </c>
      <c r="AW53" s="47">
        <v>65</v>
      </c>
      <c r="AX53" s="47">
        <v>84</v>
      </c>
      <c r="AY53" s="47">
        <v>85</v>
      </c>
      <c r="AZ53" s="47">
        <v>84</v>
      </c>
      <c r="BA53" s="201"/>
      <c r="BB53" s="46" t="s">
        <v>120</v>
      </c>
      <c r="BC53" s="47">
        <v>462</v>
      </c>
      <c r="BD53" s="47">
        <v>235</v>
      </c>
      <c r="BE53" s="47">
        <v>448</v>
      </c>
      <c r="BF53" s="47">
        <v>228</v>
      </c>
      <c r="BG53" s="47">
        <v>405</v>
      </c>
      <c r="BH53" s="47">
        <v>215</v>
      </c>
      <c r="BI53" s="47">
        <v>453</v>
      </c>
      <c r="BJ53" s="47">
        <v>232</v>
      </c>
      <c r="BK53" s="47">
        <v>442</v>
      </c>
      <c r="BL53" s="47">
        <v>226</v>
      </c>
      <c r="BM53" s="47">
        <v>397</v>
      </c>
      <c r="BN53" s="47">
        <v>213</v>
      </c>
      <c r="BO53" s="201"/>
      <c r="BP53" s="46" t="s">
        <v>120</v>
      </c>
      <c r="BQ53" s="50">
        <v>83</v>
      </c>
      <c r="BR53" s="49">
        <v>71</v>
      </c>
      <c r="BS53" s="49">
        <v>18</v>
      </c>
      <c r="BT53" s="50">
        <v>12</v>
      </c>
      <c r="BU53" s="49">
        <v>9</v>
      </c>
      <c r="BV53" s="50">
        <v>95</v>
      </c>
      <c r="BW53" s="50">
        <v>80</v>
      </c>
      <c r="BX53" s="201"/>
      <c r="BY53" s="46" t="s">
        <v>120</v>
      </c>
      <c r="BZ53" s="47">
        <v>281</v>
      </c>
      <c r="CA53" s="47">
        <v>162</v>
      </c>
      <c r="CB53" s="47">
        <v>379</v>
      </c>
      <c r="CC53" s="47">
        <v>243</v>
      </c>
      <c r="CD53" s="47">
        <v>266</v>
      </c>
      <c r="CE53" s="47">
        <v>58</v>
      </c>
      <c r="CF53" s="47">
        <v>65</v>
      </c>
      <c r="CG53" s="47">
        <v>364</v>
      </c>
      <c r="CH53" s="47">
        <v>22</v>
      </c>
      <c r="CI53" s="47">
        <v>35</v>
      </c>
      <c r="CJ53" s="47">
        <v>2</v>
      </c>
      <c r="CK53" s="47">
        <v>35</v>
      </c>
      <c r="CL53" s="142"/>
      <c r="CM53" s="138" t="s">
        <v>138</v>
      </c>
      <c r="CN53" s="138" t="s">
        <v>4220</v>
      </c>
      <c r="CO53" s="139">
        <v>2791</v>
      </c>
      <c r="CP53" s="141">
        <v>1840</v>
      </c>
    </row>
    <row r="54" spans="1:94">
      <c r="A54" s="201"/>
      <c r="B54" s="34" t="s">
        <v>102</v>
      </c>
      <c r="C54" s="35">
        <v>2774</v>
      </c>
      <c r="D54" s="63">
        <v>1402</v>
      </c>
      <c r="E54" s="63">
        <v>2404</v>
      </c>
      <c r="F54" s="63">
        <v>1237</v>
      </c>
      <c r="G54" s="63">
        <v>1932</v>
      </c>
      <c r="H54" s="63">
        <v>930</v>
      </c>
      <c r="I54" s="63">
        <v>1673</v>
      </c>
      <c r="J54" s="63">
        <v>887</v>
      </c>
      <c r="K54" s="63">
        <v>1425</v>
      </c>
      <c r="L54" s="63">
        <v>730</v>
      </c>
      <c r="M54" s="63">
        <v>10208</v>
      </c>
      <c r="N54" s="63">
        <v>5186</v>
      </c>
      <c r="O54" s="201"/>
      <c r="P54" s="64" t="s">
        <v>102</v>
      </c>
      <c r="Q54" s="63">
        <v>177</v>
      </c>
      <c r="R54" s="63">
        <v>81</v>
      </c>
      <c r="S54" s="63">
        <v>168</v>
      </c>
      <c r="T54" s="63">
        <v>81</v>
      </c>
      <c r="U54" s="63">
        <v>98</v>
      </c>
      <c r="V54" s="63">
        <v>47</v>
      </c>
      <c r="W54" s="63">
        <v>83</v>
      </c>
      <c r="X54" s="63">
        <v>41</v>
      </c>
      <c r="Y54" s="63">
        <v>43</v>
      </c>
      <c r="Z54" s="63">
        <v>25</v>
      </c>
      <c r="AA54" s="63">
        <v>569</v>
      </c>
      <c r="AB54" s="63">
        <v>275</v>
      </c>
      <c r="AC54" s="201"/>
      <c r="AD54" s="64" t="s">
        <v>102</v>
      </c>
      <c r="AE54" s="63">
        <v>84</v>
      </c>
      <c r="AF54" s="63">
        <v>79</v>
      </c>
      <c r="AG54" s="63">
        <v>75</v>
      </c>
      <c r="AH54" s="63">
        <v>69</v>
      </c>
      <c r="AI54" s="63">
        <v>64</v>
      </c>
      <c r="AJ54" s="63">
        <v>371</v>
      </c>
      <c r="AK54" s="63">
        <v>320</v>
      </c>
      <c r="AL54" s="63">
        <v>319</v>
      </c>
      <c r="AM54" s="63">
        <v>84</v>
      </c>
      <c r="AN54" s="63">
        <v>2</v>
      </c>
      <c r="AO54" s="63">
        <v>69</v>
      </c>
      <c r="AP54" s="201"/>
      <c r="AQ54" s="64" t="s">
        <v>102</v>
      </c>
      <c r="AR54" s="63">
        <v>33</v>
      </c>
      <c r="AS54" s="63">
        <v>3665</v>
      </c>
      <c r="AT54" s="63">
        <v>909</v>
      </c>
      <c r="AU54" s="63">
        <v>220</v>
      </c>
      <c r="AV54" s="63">
        <v>6</v>
      </c>
      <c r="AW54" s="63">
        <v>177</v>
      </c>
      <c r="AX54" s="63">
        <v>350</v>
      </c>
      <c r="AY54" s="63">
        <v>299</v>
      </c>
      <c r="AZ54" s="63">
        <v>298</v>
      </c>
      <c r="BA54" s="201"/>
      <c r="BB54" s="64" t="s">
        <v>102</v>
      </c>
      <c r="BC54" s="63">
        <v>1479</v>
      </c>
      <c r="BD54" s="63">
        <v>757</v>
      </c>
      <c r="BE54" s="63">
        <v>1412</v>
      </c>
      <c r="BF54" s="63">
        <v>729</v>
      </c>
      <c r="BG54" s="63">
        <v>1259</v>
      </c>
      <c r="BH54" s="63">
        <v>646</v>
      </c>
      <c r="BI54" s="63">
        <v>1468</v>
      </c>
      <c r="BJ54" s="63">
        <v>754</v>
      </c>
      <c r="BK54" s="63">
        <v>1404</v>
      </c>
      <c r="BL54" s="63">
        <v>727</v>
      </c>
      <c r="BM54" s="63">
        <v>1210</v>
      </c>
      <c r="BN54" s="63">
        <v>629</v>
      </c>
      <c r="BO54" s="201"/>
      <c r="BP54" s="64" t="s">
        <v>102</v>
      </c>
      <c r="BQ54" s="63">
        <v>306</v>
      </c>
      <c r="BR54" s="63">
        <v>208</v>
      </c>
      <c r="BS54" s="63">
        <v>34</v>
      </c>
      <c r="BT54" s="63">
        <v>35</v>
      </c>
      <c r="BU54" s="63">
        <v>27</v>
      </c>
      <c r="BV54" s="63">
        <v>341</v>
      </c>
      <c r="BW54" s="63">
        <v>235</v>
      </c>
      <c r="BX54" s="201"/>
      <c r="BY54" s="64" t="s">
        <v>102</v>
      </c>
      <c r="BZ54" s="63">
        <v>1405</v>
      </c>
      <c r="CA54" s="63">
        <v>538</v>
      </c>
      <c r="CB54" s="63">
        <v>1453</v>
      </c>
      <c r="CC54" s="63">
        <v>1561</v>
      </c>
      <c r="CD54" s="63">
        <v>818</v>
      </c>
      <c r="CE54" s="63">
        <v>453</v>
      </c>
      <c r="CF54" s="63">
        <v>111</v>
      </c>
      <c r="CG54" s="63">
        <v>937</v>
      </c>
      <c r="CH54" s="63">
        <v>92</v>
      </c>
      <c r="CI54" s="63">
        <v>143</v>
      </c>
      <c r="CJ54" s="63">
        <v>105</v>
      </c>
      <c r="CK54" s="63">
        <v>120</v>
      </c>
      <c r="CL54" s="142"/>
      <c r="CM54" s="138" t="s">
        <v>138</v>
      </c>
      <c r="CN54" s="138" t="s">
        <v>4221</v>
      </c>
      <c r="CO54" s="139">
        <v>11000</v>
      </c>
      <c r="CP54" s="141">
        <v>7368</v>
      </c>
    </row>
    <row r="55" spans="1:94">
      <c r="A55" s="201" t="s">
        <v>139</v>
      </c>
      <c r="B55" s="46" t="s">
        <v>119</v>
      </c>
      <c r="C55" s="47">
        <v>14612</v>
      </c>
      <c r="D55" s="47">
        <v>7212</v>
      </c>
      <c r="E55" s="47">
        <v>11225</v>
      </c>
      <c r="F55" s="47">
        <v>5450</v>
      </c>
      <c r="G55" s="47">
        <v>10511</v>
      </c>
      <c r="H55" s="47">
        <v>5060</v>
      </c>
      <c r="I55" s="47">
        <v>9014</v>
      </c>
      <c r="J55" s="47">
        <v>4447</v>
      </c>
      <c r="K55" s="47">
        <v>7385</v>
      </c>
      <c r="L55" s="47">
        <v>3719</v>
      </c>
      <c r="M55" s="48">
        <v>52747</v>
      </c>
      <c r="N55" s="48">
        <v>25888</v>
      </c>
      <c r="O55" s="201" t="s">
        <v>139</v>
      </c>
      <c r="P55" s="46" t="s">
        <v>119</v>
      </c>
      <c r="Q55" s="47">
        <v>2425</v>
      </c>
      <c r="R55" s="47">
        <v>1064</v>
      </c>
      <c r="S55" s="47">
        <v>1768</v>
      </c>
      <c r="T55" s="47">
        <v>817</v>
      </c>
      <c r="U55" s="47">
        <v>1723</v>
      </c>
      <c r="V55" s="47">
        <v>726</v>
      </c>
      <c r="W55" s="47">
        <v>1238</v>
      </c>
      <c r="X55" s="47">
        <v>597</v>
      </c>
      <c r="Y55" s="47">
        <v>919</v>
      </c>
      <c r="Z55" s="47">
        <v>459</v>
      </c>
      <c r="AA55" s="48">
        <v>8073</v>
      </c>
      <c r="AB55" s="48">
        <v>3663</v>
      </c>
      <c r="AC55" s="201" t="s">
        <v>139</v>
      </c>
      <c r="AD55" s="46" t="s">
        <v>119</v>
      </c>
      <c r="AE55" s="47">
        <v>478</v>
      </c>
      <c r="AF55" s="47">
        <v>461</v>
      </c>
      <c r="AG55" s="47">
        <v>462</v>
      </c>
      <c r="AH55" s="47">
        <v>452</v>
      </c>
      <c r="AI55" s="47">
        <v>446</v>
      </c>
      <c r="AJ55" s="48">
        <v>2299</v>
      </c>
      <c r="AK55" s="47">
        <v>1512</v>
      </c>
      <c r="AL55" s="47">
        <v>1163</v>
      </c>
      <c r="AM55" s="47">
        <v>110</v>
      </c>
      <c r="AN55" s="47">
        <v>80</v>
      </c>
      <c r="AO55" s="47">
        <v>454</v>
      </c>
      <c r="AP55" s="201" t="s">
        <v>139</v>
      </c>
      <c r="AQ55" s="46" t="s">
        <v>119</v>
      </c>
      <c r="AR55" s="47">
        <v>114</v>
      </c>
      <c r="AS55" s="47">
        <v>6358</v>
      </c>
      <c r="AT55" s="47">
        <v>5188</v>
      </c>
      <c r="AU55" s="47">
        <v>4304</v>
      </c>
      <c r="AV55" s="47">
        <v>1828</v>
      </c>
      <c r="AW55" s="47">
        <v>671</v>
      </c>
      <c r="AX55" s="47">
        <v>1922</v>
      </c>
      <c r="AY55" s="47">
        <v>1368</v>
      </c>
      <c r="AZ55" s="47">
        <v>1368</v>
      </c>
      <c r="BA55" s="201" t="s">
        <v>139</v>
      </c>
      <c r="BB55" s="46" t="s">
        <v>119</v>
      </c>
      <c r="BC55" s="47">
        <v>6919</v>
      </c>
      <c r="BD55" s="47">
        <v>3534</v>
      </c>
      <c r="BE55" s="47">
        <v>6515</v>
      </c>
      <c r="BF55" s="47">
        <v>3335</v>
      </c>
      <c r="BG55" s="47">
        <v>4296</v>
      </c>
      <c r="BH55" s="47">
        <v>2245</v>
      </c>
      <c r="BI55" s="47">
        <v>6536</v>
      </c>
      <c r="BJ55" s="47">
        <v>3358</v>
      </c>
      <c r="BK55" s="47">
        <v>6154</v>
      </c>
      <c r="BL55" s="47">
        <v>3171</v>
      </c>
      <c r="BM55" s="47">
        <v>3630</v>
      </c>
      <c r="BN55" s="47">
        <v>1924</v>
      </c>
      <c r="BO55" s="201" t="s">
        <v>139</v>
      </c>
      <c r="BP55" s="46" t="s">
        <v>119</v>
      </c>
      <c r="BQ55" s="50">
        <v>1477</v>
      </c>
      <c r="BR55" s="49">
        <v>957</v>
      </c>
      <c r="BS55" s="49">
        <v>95</v>
      </c>
      <c r="BT55" s="50">
        <v>100</v>
      </c>
      <c r="BU55" s="49">
        <v>51</v>
      </c>
      <c r="BV55" s="50">
        <v>1577</v>
      </c>
      <c r="BW55" s="50">
        <v>1008</v>
      </c>
      <c r="BX55" s="201" t="s">
        <v>139</v>
      </c>
      <c r="BY55" s="46" t="s">
        <v>119</v>
      </c>
      <c r="BZ55" s="47">
        <v>12060</v>
      </c>
      <c r="CA55" s="47">
        <v>8779</v>
      </c>
      <c r="CB55" s="47">
        <v>3854</v>
      </c>
      <c r="CC55" s="47">
        <v>11134</v>
      </c>
      <c r="CD55" s="47">
        <v>9110</v>
      </c>
      <c r="CE55" s="47">
        <v>7509</v>
      </c>
      <c r="CF55" s="47">
        <v>911</v>
      </c>
      <c r="CG55" s="47">
        <v>9601</v>
      </c>
      <c r="CH55" s="47">
        <v>410</v>
      </c>
      <c r="CI55" s="47">
        <v>1355</v>
      </c>
      <c r="CJ55" s="47">
        <v>880</v>
      </c>
      <c r="CK55" s="47">
        <v>1238</v>
      </c>
      <c r="CL55" s="142"/>
      <c r="CM55" s="138" t="s">
        <v>139</v>
      </c>
      <c r="CN55" s="138" t="s">
        <v>4222</v>
      </c>
      <c r="CO55" s="139">
        <v>54750</v>
      </c>
      <c r="CP55" s="141">
        <v>63368</v>
      </c>
    </row>
    <row r="56" spans="1:94">
      <c r="A56" s="201"/>
      <c r="B56" s="46" t="s">
        <v>120</v>
      </c>
      <c r="C56" s="47">
        <v>1003</v>
      </c>
      <c r="D56" s="47">
        <v>500</v>
      </c>
      <c r="E56" s="47">
        <v>924</v>
      </c>
      <c r="F56" s="47">
        <v>463</v>
      </c>
      <c r="G56" s="47">
        <v>855</v>
      </c>
      <c r="H56" s="47">
        <v>399</v>
      </c>
      <c r="I56" s="47">
        <v>823</v>
      </c>
      <c r="J56" s="47">
        <v>389</v>
      </c>
      <c r="K56" s="47">
        <v>820</v>
      </c>
      <c r="L56" s="47">
        <v>413</v>
      </c>
      <c r="M56" s="48">
        <v>4425</v>
      </c>
      <c r="N56" s="48">
        <v>2164</v>
      </c>
      <c r="O56" s="201"/>
      <c r="P56" s="46" t="s">
        <v>120</v>
      </c>
      <c r="Q56" s="47">
        <v>49</v>
      </c>
      <c r="R56" s="47">
        <v>23</v>
      </c>
      <c r="S56" s="47">
        <v>50</v>
      </c>
      <c r="T56" s="47">
        <v>19</v>
      </c>
      <c r="U56" s="47">
        <v>40</v>
      </c>
      <c r="V56" s="47">
        <v>22</v>
      </c>
      <c r="W56" s="47">
        <v>38</v>
      </c>
      <c r="X56" s="47">
        <v>11</v>
      </c>
      <c r="Y56" s="47">
        <v>41</v>
      </c>
      <c r="Z56" s="47">
        <v>18</v>
      </c>
      <c r="AA56" s="48">
        <v>218</v>
      </c>
      <c r="AB56" s="48">
        <v>93</v>
      </c>
      <c r="AC56" s="201"/>
      <c r="AD56" s="46" t="s">
        <v>120</v>
      </c>
      <c r="AE56" s="47">
        <v>38</v>
      </c>
      <c r="AF56" s="47">
        <v>37</v>
      </c>
      <c r="AG56" s="47">
        <v>38</v>
      </c>
      <c r="AH56" s="47">
        <v>38</v>
      </c>
      <c r="AI56" s="47">
        <v>38</v>
      </c>
      <c r="AJ56" s="48">
        <v>189</v>
      </c>
      <c r="AK56" s="47">
        <v>154</v>
      </c>
      <c r="AL56" s="47">
        <v>132</v>
      </c>
      <c r="AM56" s="47">
        <v>75</v>
      </c>
      <c r="AN56" s="47">
        <v>4</v>
      </c>
      <c r="AO56" s="47">
        <v>36</v>
      </c>
      <c r="AP56" s="201"/>
      <c r="AQ56" s="46" t="s">
        <v>120</v>
      </c>
      <c r="AR56" s="47">
        <v>56</v>
      </c>
      <c r="AS56" s="47">
        <v>1008</v>
      </c>
      <c r="AT56" s="47">
        <v>385</v>
      </c>
      <c r="AU56" s="47">
        <v>378</v>
      </c>
      <c r="AV56" s="47">
        <v>31</v>
      </c>
      <c r="AW56" s="47">
        <v>118</v>
      </c>
      <c r="AX56" s="47">
        <v>187</v>
      </c>
      <c r="AY56" s="47">
        <v>144</v>
      </c>
      <c r="AZ56" s="47">
        <v>146</v>
      </c>
      <c r="BA56" s="201"/>
      <c r="BB56" s="46" t="s">
        <v>120</v>
      </c>
      <c r="BC56" s="47">
        <v>793</v>
      </c>
      <c r="BD56" s="47">
        <v>408</v>
      </c>
      <c r="BE56" s="47">
        <v>777</v>
      </c>
      <c r="BF56" s="47">
        <v>402</v>
      </c>
      <c r="BG56" s="47">
        <v>612</v>
      </c>
      <c r="BH56" s="47">
        <v>325</v>
      </c>
      <c r="BI56" s="47">
        <v>787</v>
      </c>
      <c r="BJ56" s="47">
        <v>405</v>
      </c>
      <c r="BK56" s="47">
        <v>771</v>
      </c>
      <c r="BL56" s="47">
        <v>399</v>
      </c>
      <c r="BM56" s="47">
        <v>544</v>
      </c>
      <c r="BN56" s="47">
        <v>281</v>
      </c>
      <c r="BO56" s="201"/>
      <c r="BP56" s="46" t="s">
        <v>120</v>
      </c>
      <c r="BQ56" s="50">
        <v>149</v>
      </c>
      <c r="BR56" s="49">
        <v>127</v>
      </c>
      <c r="BS56" s="49">
        <v>19</v>
      </c>
      <c r="BT56" s="50">
        <v>24</v>
      </c>
      <c r="BU56" s="49">
        <v>14</v>
      </c>
      <c r="BV56" s="50">
        <v>173</v>
      </c>
      <c r="BW56" s="50">
        <v>141</v>
      </c>
      <c r="BX56" s="201"/>
      <c r="BY56" s="46" t="s">
        <v>120</v>
      </c>
      <c r="BZ56" s="47">
        <v>666</v>
      </c>
      <c r="CA56" s="47">
        <v>526</v>
      </c>
      <c r="CB56" s="47">
        <v>469</v>
      </c>
      <c r="CC56" s="47">
        <v>702</v>
      </c>
      <c r="CD56" s="47">
        <v>569</v>
      </c>
      <c r="CE56" s="47">
        <v>576</v>
      </c>
      <c r="CF56" s="47">
        <v>102</v>
      </c>
      <c r="CG56" s="47">
        <v>698</v>
      </c>
      <c r="CH56" s="47">
        <v>26</v>
      </c>
      <c r="CI56" s="47">
        <v>141</v>
      </c>
      <c r="CJ56" s="47">
        <v>61</v>
      </c>
      <c r="CK56" s="47">
        <v>15</v>
      </c>
      <c r="CL56" s="142"/>
      <c r="CM56" s="138" t="s">
        <v>139</v>
      </c>
      <c r="CN56" s="138" t="s">
        <v>4223</v>
      </c>
      <c r="CO56" s="139">
        <v>4894</v>
      </c>
      <c r="CP56" s="141">
        <v>4334</v>
      </c>
    </row>
    <row r="57" spans="1:94">
      <c r="A57" s="201"/>
      <c r="B57" s="34" t="s">
        <v>102</v>
      </c>
      <c r="C57" s="35">
        <v>15615</v>
      </c>
      <c r="D57" s="63">
        <v>7712</v>
      </c>
      <c r="E57" s="63">
        <v>12149</v>
      </c>
      <c r="F57" s="63">
        <v>5913</v>
      </c>
      <c r="G57" s="63">
        <v>11366</v>
      </c>
      <c r="H57" s="63">
        <v>5459</v>
      </c>
      <c r="I57" s="63">
        <v>9837</v>
      </c>
      <c r="J57" s="63">
        <v>4836</v>
      </c>
      <c r="K57" s="63">
        <v>8205</v>
      </c>
      <c r="L57" s="63">
        <v>4132</v>
      </c>
      <c r="M57" s="63">
        <v>57172</v>
      </c>
      <c r="N57" s="63">
        <v>28052</v>
      </c>
      <c r="O57" s="201"/>
      <c r="P57" s="64" t="s">
        <v>102</v>
      </c>
      <c r="Q57" s="63">
        <v>2474</v>
      </c>
      <c r="R57" s="63">
        <v>1087</v>
      </c>
      <c r="S57" s="63">
        <v>1818</v>
      </c>
      <c r="T57" s="63">
        <v>836</v>
      </c>
      <c r="U57" s="63">
        <v>1763</v>
      </c>
      <c r="V57" s="63">
        <v>748</v>
      </c>
      <c r="W57" s="63">
        <v>1276</v>
      </c>
      <c r="X57" s="63">
        <v>608</v>
      </c>
      <c r="Y57" s="63">
        <v>960</v>
      </c>
      <c r="Z57" s="63">
        <v>477</v>
      </c>
      <c r="AA57" s="63">
        <v>8291</v>
      </c>
      <c r="AB57" s="63">
        <v>3756</v>
      </c>
      <c r="AC57" s="201"/>
      <c r="AD57" s="64" t="s">
        <v>102</v>
      </c>
      <c r="AE57" s="63">
        <v>516</v>
      </c>
      <c r="AF57" s="63">
        <v>498</v>
      </c>
      <c r="AG57" s="63">
        <v>500</v>
      </c>
      <c r="AH57" s="63">
        <v>490</v>
      </c>
      <c r="AI57" s="63">
        <v>484</v>
      </c>
      <c r="AJ57" s="63">
        <v>2488</v>
      </c>
      <c r="AK57" s="63">
        <v>1666</v>
      </c>
      <c r="AL57" s="63">
        <v>1295</v>
      </c>
      <c r="AM57" s="63">
        <v>185</v>
      </c>
      <c r="AN57" s="63">
        <v>84</v>
      </c>
      <c r="AO57" s="63">
        <v>490</v>
      </c>
      <c r="AP57" s="201"/>
      <c r="AQ57" s="64" t="s">
        <v>102</v>
      </c>
      <c r="AR57" s="63">
        <v>170</v>
      </c>
      <c r="AS57" s="63">
        <v>7366</v>
      </c>
      <c r="AT57" s="63">
        <v>5573</v>
      </c>
      <c r="AU57" s="63">
        <v>4682</v>
      </c>
      <c r="AV57" s="63">
        <v>1859</v>
      </c>
      <c r="AW57" s="63">
        <v>789</v>
      </c>
      <c r="AX57" s="63">
        <v>2109</v>
      </c>
      <c r="AY57" s="63">
        <v>1512</v>
      </c>
      <c r="AZ57" s="63">
        <v>1514</v>
      </c>
      <c r="BA57" s="201"/>
      <c r="BB57" s="64" t="s">
        <v>102</v>
      </c>
      <c r="BC57" s="63">
        <v>7712</v>
      </c>
      <c r="BD57" s="63">
        <v>3942</v>
      </c>
      <c r="BE57" s="63">
        <v>7292</v>
      </c>
      <c r="BF57" s="63">
        <v>3737</v>
      </c>
      <c r="BG57" s="63">
        <v>4908</v>
      </c>
      <c r="BH57" s="63">
        <v>2570</v>
      </c>
      <c r="BI57" s="63">
        <v>7323</v>
      </c>
      <c r="BJ57" s="63">
        <v>3763</v>
      </c>
      <c r="BK57" s="63">
        <v>6925</v>
      </c>
      <c r="BL57" s="63">
        <v>3570</v>
      </c>
      <c r="BM57" s="63">
        <v>4174</v>
      </c>
      <c r="BN57" s="63">
        <v>2205</v>
      </c>
      <c r="BO57" s="201"/>
      <c r="BP57" s="64" t="s">
        <v>102</v>
      </c>
      <c r="BQ57" s="63">
        <v>1626</v>
      </c>
      <c r="BR57" s="63">
        <v>1084</v>
      </c>
      <c r="BS57" s="63">
        <v>114</v>
      </c>
      <c r="BT57" s="63">
        <v>124</v>
      </c>
      <c r="BU57" s="63">
        <v>65</v>
      </c>
      <c r="BV57" s="63">
        <v>1750</v>
      </c>
      <c r="BW57" s="63">
        <v>1149</v>
      </c>
      <c r="BX57" s="201"/>
      <c r="BY57" s="64" t="s">
        <v>102</v>
      </c>
      <c r="BZ57" s="63">
        <v>12726</v>
      </c>
      <c r="CA57" s="63">
        <v>9305</v>
      </c>
      <c r="CB57" s="63">
        <v>4323</v>
      </c>
      <c r="CC57" s="63">
        <v>11836</v>
      </c>
      <c r="CD57" s="63">
        <v>9679</v>
      </c>
      <c r="CE57" s="63">
        <v>8085</v>
      </c>
      <c r="CF57" s="63">
        <v>1013</v>
      </c>
      <c r="CG57" s="63">
        <v>10299</v>
      </c>
      <c r="CH57" s="63">
        <v>436</v>
      </c>
      <c r="CI57" s="63">
        <v>1496</v>
      </c>
      <c r="CJ57" s="63">
        <v>941</v>
      </c>
      <c r="CK57" s="63">
        <v>1253</v>
      </c>
      <c r="CL57" s="142"/>
      <c r="CM57" s="138" t="s">
        <v>139</v>
      </c>
      <c r="CN57" s="138" t="s">
        <v>4224</v>
      </c>
      <c r="CO57" s="139">
        <v>59644</v>
      </c>
      <c r="CP57" s="141">
        <v>67702</v>
      </c>
    </row>
    <row r="58" spans="1:94">
      <c r="A58" s="201" t="s">
        <v>140</v>
      </c>
      <c r="B58" s="46" t="s">
        <v>119</v>
      </c>
      <c r="C58" s="47">
        <v>493</v>
      </c>
      <c r="D58" s="47">
        <v>247</v>
      </c>
      <c r="E58" s="47">
        <v>447</v>
      </c>
      <c r="F58" s="47">
        <v>201</v>
      </c>
      <c r="G58" s="47">
        <v>392</v>
      </c>
      <c r="H58" s="47">
        <v>189</v>
      </c>
      <c r="I58" s="47">
        <v>350</v>
      </c>
      <c r="J58" s="47">
        <v>174</v>
      </c>
      <c r="K58" s="47">
        <v>262</v>
      </c>
      <c r="L58" s="47">
        <v>134</v>
      </c>
      <c r="M58" s="48">
        <v>1944</v>
      </c>
      <c r="N58" s="48">
        <v>945</v>
      </c>
      <c r="O58" s="201" t="s">
        <v>140</v>
      </c>
      <c r="P58" s="46" t="s">
        <v>119</v>
      </c>
      <c r="Q58" s="47">
        <v>34</v>
      </c>
      <c r="R58" s="47">
        <v>15</v>
      </c>
      <c r="S58" s="47">
        <v>46</v>
      </c>
      <c r="T58" s="47">
        <v>16</v>
      </c>
      <c r="U58" s="47">
        <v>20</v>
      </c>
      <c r="V58" s="47">
        <v>11</v>
      </c>
      <c r="W58" s="47">
        <v>19</v>
      </c>
      <c r="X58" s="47">
        <v>12</v>
      </c>
      <c r="Y58" s="47">
        <v>4</v>
      </c>
      <c r="Z58" s="47">
        <v>3</v>
      </c>
      <c r="AA58" s="48">
        <v>123</v>
      </c>
      <c r="AB58" s="48">
        <v>57</v>
      </c>
      <c r="AC58" s="201" t="s">
        <v>140</v>
      </c>
      <c r="AD58" s="46" t="s">
        <v>119</v>
      </c>
      <c r="AE58" s="47">
        <v>16</v>
      </c>
      <c r="AF58" s="47">
        <v>18</v>
      </c>
      <c r="AG58" s="47">
        <v>17</v>
      </c>
      <c r="AH58" s="47">
        <v>17</v>
      </c>
      <c r="AI58" s="47">
        <v>14</v>
      </c>
      <c r="AJ58" s="48">
        <v>82</v>
      </c>
      <c r="AK58" s="47">
        <v>61</v>
      </c>
      <c r="AL58" s="47">
        <v>53</v>
      </c>
      <c r="AM58" s="47">
        <v>6</v>
      </c>
      <c r="AN58" s="47">
        <v>1</v>
      </c>
      <c r="AO58" s="47">
        <v>16</v>
      </c>
      <c r="AP58" s="201" t="s">
        <v>140</v>
      </c>
      <c r="AQ58" s="46" t="s">
        <v>119</v>
      </c>
      <c r="AR58" s="47">
        <v>2</v>
      </c>
      <c r="AS58" s="47">
        <v>794</v>
      </c>
      <c r="AT58" s="47">
        <v>79</v>
      </c>
      <c r="AU58" s="47">
        <v>52</v>
      </c>
      <c r="AV58" s="47">
        <v>4</v>
      </c>
      <c r="AW58" s="47">
        <v>25</v>
      </c>
      <c r="AX58" s="47">
        <v>74</v>
      </c>
      <c r="AY58" s="47">
        <v>50</v>
      </c>
      <c r="AZ58" s="47">
        <v>50</v>
      </c>
      <c r="BA58" s="201" t="s">
        <v>140</v>
      </c>
      <c r="BB58" s="46" t="s">
        <v>119</v>
      </c>
      <c r="BC58" s="47">
        <v>278</v>
      </c>
      <c r="BD58" s="47">
        <v>141</v>
      </c>
      <c r="BE58" s="47">
        <v>275</v>
      </c>
      <c r="BF58" s="47">
        <v>139</v>
      </c>
      <c r="BG58" s="47">
        <v>257</v>
      </c>
      <c r="BH58" s="47">
        <v>130</v>
      </c>
      <c r="BI58" s="47">
        <v>277</v>
      </c>
      <c r="BJ58" s="47">
        <v>140</v>
      </c>
      <c r="BK58" s="47">
        <v>274</v>
      </c>
      <c r="BL58" s="47">
        <v>138</v>
      </c>
      <c r="BM58" s="47">
        <v>257</v>
      </c>
      <c r="BN58" s="47">
        <v>130</v>
      </c>
      <c r="BO58" s="201" t="s">
        <v>140</v>
      </c>
      <c r="BP58" s="46" t="s">
        <v>119</v>
      </c>
      <c r="BQ58" s="50">
        <v>62</v>
      </c>
      <c r="BR58" s="49">
        <v>29</v>
      </c>
      <c r="BS58" s="49">
        <v>3</v>
      </c>
      <c r="BT58" s="50">
        <v>7</v>
      </c>
      <c r="BU58" s="49">
        <v>5</v>
      </c>
      <c r="BV58" s="50">
        <v>69</v>
      </c>
      <c r="BW58" s="50">
        <v>34</v>
      </c>
      <c r="BX58" s="201" t="s">
        <v>140</v>
      </c>
      <c r="BY58" s="46" t="s">
        <v>119</v>
      </c>
      <c r="BZ58" s="47">
        <v>204</v>
      </c>
      <c r="CA58" s="47">
        <v>72</v>
      </c>
      <c r="CB58" s="47">
        <v>136</v>
      </c>
      <c r="CC58" s="47">
        <v>322</v>
      </c>
      <c r="CD58" s="47">
        <v>225</v>
      </c>
      <c r="CE58" s="47">
        <v>155</v>
      </c>
      <c r="CF58" s="47">
        <v>17</v>
      </c>
      <c r="CG58" s="47">
        <v>266</v>
      </c>
      <c r="CH58" s="47">
        <v>59</v>
      </c>
      <c r="CI58" s="47">
        <v>39</v>
      </c>
      <c r="CJ58" s="47">
        <v>8</v>
      </c>
      <c r="CK58" s="47">
        <v>38</v>
      </c>
      <c r="CL58" s="142"/>
      <c r="CM58" s="138" t="s">
        <v>140</v>
      </c>
      <c r="CN58" s="138" t="s">
        <v>4225</v>
      </c>
      <c r="CO58" s="139">
        <v>2055</v>
      </c>
      <c r="CP58" s="141">
        <v>1456</v>
      </c>
    </row>
    <row r="59" spans="1:94">
      <c r="A59" s="201"/>
      <c r="B59" s="46" t="s">
        <v>120</v>
      </c>
      <c r="C59" s="47">
        <v>399</v>
      </c>
      <c r="D59" s="47">
        <v>207</v>
      </c>
      <c r="E59" s="47">
        <v>347</v>
      </c>
      <c r="F59" s="47">
        <v>174</v>
      </c>
      <c r="G59" s="47">
        <v>300</v>
      </c>
      <c r="H59" s="47">
        <v>148</v>
      </c>
      <c r="I59" s="47">
        <v>307</v>
      </c>
      <c r="J59" s="47">
        <v>147</v>
      </c>
      <c r="K59" s="47">
        <v>238</v>
      </c>
      <c r="L59" s="47">
        <v>133</v>
      </c>
      <c r="M59" s="48">
        <v>1591</v>
      </c>
      <c r="N59" s="48">
        <v>809</v>
      </c>
      <c r="O59" s="201"/>
      <c r="P59" s="46" t="s">
        <v>120</v>
      </c>
      <c r="Q59" s="47">
        <v>25</v>
      </c>
      <c r="R59" s="47">
        <v>14</v>
      </c>
      <c r="S59" s="47">
        <v>18</v>
      </c>
      <c r="T59" s="47">
        <v>13</v>
      </c>
      <c r="U59" s="47">
        <v>12</v>
      </c>
      <c r="V59" s="47">
        <v>5</v>
      </c>
      <c r="W59" s="47">
        <v>14</v>
      </c>
      <c r="X59" s="47">
        <v>9</v>
      </c>
      <c r="Y59" s="47">
        <v>3</v>
      </c>
      <c r="Z59" s="47">
        <v>2</v>
      </c>
      <c r="AA59" s="48">
        <v>72</v>
      </c>
      <c r="AB59" s="48">
        <v>43</v>
      </c>
      <c r="AC59" s="201"/>
      <c r="AD59" s="46" t="s">
        <v>120</v>
      </c>
      <c r="AE59" s="47">
        <v>13</v>
      </c>
      <c r="AF59" s="47">
        <v>13</v>
      </c>
      <c r="AG59" s="47">
        <v>12</v>
      </c>
      <c r="AH59" s="47">
        <v>12</v>
      </c>
      <c r="AI59" s="47">
        <v>11</v>
      </c>
      <c r="AJ59" s="48">
        <v>61</v>
      </c>
      <c r="AK59" s="47">
        <v>63</v>
      </c>
      <c r="AL59" s="47">
        <v>62</v>
      </c>
      <c r="AM59" s="47">
        <v>33</v>
      </c>
      <c r="AN59" s="47">
        <v>0</v>
      </c>
      <c r="AO59" s="47">
        <v>9</v>
      </c>
      <c r="AP59" s="201"/>
      <c r="AQ59" s="46" t="s">
        <v>120</v>
      </c>
      <c r="AR59" s="47">
        <v>101</v>
      </c>
      <c r="AS59" s="47">
        <v>982</v>
      </c>
      <c r="AT59" s="47">
        <v>0</v>
      </c>
      <c r="AU59" s="47">
        <v>8</v>
      </c>
      <c r="AV59" s="47">
        <v>0</v>
      </c>
      <c r="AW59" s="47">
        <v>57</v>
      </c>
      <c r="AX59" s="47">
        <v>76</v>
      </c>
      <c r="AY59" s="47">
        <v>55</v>
      </c>
      <c r="AZ59" s="47">
        <v>63</v>
      </c>
      <c r="BA59" s="201"/>
      <c r="BB59" s="46" t="s">
        <v>120</v>
      </c>
      <c r="BC59" s="47">
        <v>195</v>
      </c>
      <c r="BD59" s="47">
        <v>99</v>
      </c>
      <c r="BE59" s="47">
        <v>194</v>
      </c>
      <c r="BF59" s="47">
        <v>99</v>
      </c>
      <c r="BG59" s="47">
        <v>179</v>
      </c>
      <c r="BH59" s="47">
        <v>91</v>
      </c>
      <c r="BI59" s="47">
        <v>195</v>
      </c>
      <c r="BJ59" s="47">
        <v>99</v>
      </c>
      <c r="BK59" s="47">
        <v>194</v>
      </c>
      <c r="BL59" s="47">
        <v>99</v>
      </c>
      <c r="BM59" s="47">
        <v>178</v>
      </c>
      <c r="BN59" s="47">
        <v>91</v>
      </c>
      <c r="BO59" s="201"/>
      <c r="BP59" s="46" t="s">
        <v>120</v>
      </c>
      <c r="BQ59" s="50">
        <v>59</v>
      </c>
      <c r="BR59" s="49">
        <v>48</v>
      </c>
      <c r="BS59" s="49">
        <v>1</v>
      </c>
      <c r="BT59" s="50">
        <v>11</v>
      </c>
      <c r="BU59" s="49">
        <v>9</v>
      </c>
      <c r="BV59" s="50">
        <v>70</v>
      </c>
      <c r="BW59" s="50">
        <v>57</v>
      </c>
      <c r="BX59" s="201"/>
      <c r="BY59" s="46" t="s">
        <v>120</v>
      </c>
      <c r="BZ59" s="47">
        <v>14</v>
      </c>
      <c r="CA59" s="47">
        <v>2</v>
      </c>
      <c r="CB59" s="47">
        <v>14</v>
      </c>
      <c r="CC59" s="47">
        <v>462</v>
      </c>
      <c r="CD59" s="47">
        <v>442</v>
      </c>
      <c r="CE59" s="47">
        <v>3</v>
      </c>
      <c r="CF59" s="47">
        <v>2</v>
      </c>
      <c r="CG59" s="47">
        <v>4</v>
      </c>
      <c r="CH59" s="47">
        <v>6</v>
      </c>
      <c r="CI59" s="47">
        <v>5</v>
      </c>
      <c r="CJ59" s="47">
        <v>0</v>
      </c>
      <c r="CK59" s="47">
        <v>1</v>
      </c>
      <c r="CL59" s="142"/>
      <c r="CM59" s="138" t="s">
        <v>140</v>
      </c>
      <c r="CN59" s="138" t="s">
        <v>4226</v>
      </c>
      <c r="CO59" s="139">
        <v>2097</v>
      </c>
      <c r="CP59" s="141">
        <v>949</v>
      </c>
    </row>
    <row r="60" spans="1:94">
      <c r="A60" s="201"/>
      <c r="B60" s="34" t="s">
        <v>102</v>
      </c>
      <c r="C60" s="35">
        <v>892</v>
      </c>
      <c r="D60" s="63">
        <v>454</v>
      </c>
      <c r="E60" s="63">
        <v>794</v>
      </c>
      <c r="F60" s="63">
        <v>375</v>
      </c>
      <c r="G60" s="63">
        <v>692</v>
      </c>
      <c r="H60" s="63">
        <v>337</v>
      </c>
      <c r="I60" s="63">
        <v>657</v>
      </c>
      <c r="J60" s="63">
        <v>321</v>
      </c>
      <c r="K60" s="63">
        <v>500</v>
      </c>
      <c r="L60" s="63">
        <v>267</v>
      </c>
      <c r="M60" s="63">
        <v>3535</v>
      </c>
      <c r="N60" s="63">
        <v>1754</v>
      </c>
      <c r="O60" s="201"/>
      <c r="P60" s="64" t="s">
        <v>102</v>
      </c>
      <c r="Q60" s="63">
        <v>59</v>
      </c>
      <c r="R60" s="63">
        <v>29</v>
      </c>
      <c r="S60" s="63">
        <v>64</v>
      </c>
      <c r="T60" s="63">
        <v>29</v>
      </c>
      <c r="U60" s="63">
        <v>32</v>
      </c>
      <c r="V60" s="63">
        <v>16</v>
      </c>
      <c r="W60" s="63">
        <v>33</v>
      </c>
      <c r="X60" s="63">
        <v>21</v>
      </c>
      <c r="Y60" s="63">
        <v>7</v>
      </c>
      <c r="Z60" s="63">
        <v>5</v>
      </c>
      <c r="AA60" s="63">
        <v>195</v>
      </c>
      <c r="AB60" s="63">
        <v>100</v>
      </c>
      <c r="AC60" s="201"/>
      <c r="AD60" s="64" t="s">
        <v>102</v>
      </c>
      <c r="AE60" s="63">
        <v>29</v>
      </c>
      <c r="AF60" s="63">
        <v>31</v>
      </c>
      <c r="AG60" s="63">
        <v>29</v>
      </c>
      <c r="AH60" s="63">
        <v>29</v>
      </c>
      <c r="AI60" s="63">
        <v>25</v>
      </c>
      <c r="AJ60" s="63">
        <v>143</v>
      </c>
      <c r="AK60" s="63">
        <v>124</v>
      </c>
      <c r="AL60" s="63">
        <v>115</v>
      </c>
      <c r="AM60" s="63">
        <v>39</v>
      </c>
      <c r="AN60" s="63">
        <v>1</v>
      </c>
      <c r="AO60" s="63">
        <v>25</v>
      </c>
      <c r="AP60" s="201"/>
      <c r="AQ60" s="64" t="s">
        <v>102</v>
      </c>
      <c r="AR60" s="63">
        <v>103</v>
      </c>
      <c r="AS60" s="63">
        <v>1776</v>
      </c>
      <c r="AT60" s="63">
        <v>79</v>
      </c>
      <c r="AU60" s="63">
        <v>60</v>
      </c>
      <c r="AV60" s="63">
        <v>4</v>
      </c>
      <c r="AW60" s="63">
        <v>82</v>
      </c>
      <c r="AX60" s="63">
        <v>150</v>
      </c>
      <c r="AY60" s="63">
        <v>105</v>
      </c>
      <c r="AZ60" s="63">
        <v>113</v>
      </c>
      <c r="BA60" s="201"/>
      <c r="BB60" s="64" t="s">
        <v>102</v>
      </c>
      <c r="BC60" s="63">
        <v>473</v>
      </c>
      <c r="BD60" s="63">
        <v>240</v>
      </c>
      <c r="BE60" s="63">
        <v>469</v>
      </c>
      <c r="BF60" s="63">
        <v>238</v>
      </c>
      <c r="BG60" s="63">
        <v>436</v>
      </c>
      <c r="BH60" s="63">
        <v>221</v>
      </c>
      <c r="BI60" s="63">
        <v>472</v>
      </c>
      <c r="BJ60" s="63">
        <v>239</v>
      </c>
      <c r="BK60" s="63">
        <v>468</v>
      </c>
      <c r="BL60" s="63">
        <v>237</v>
      </c>
      <c r="BM60" s="63">
        <v>435</v>
      </c>
      <c r="BN60" s="63">
        <v>221</v>
      </c>
      <c r="BO60" s="201"/>
      <c r="BP60" s="64" t="s">
        <v>102</v>
      </c>
      <c r="BQ60" s="63">
        <v>121</v>
      </c>
      <c r="BR60" s="63">
        <v>77</v>
      </c>
      <c r="BS60" s="63">
        <v>4</v>
      </c>
      <c r="BT60" s="63">
        <v>18</v>
      </c>
      <c r="BU60" s="63">
        <v>14</v>
      </c>
      <c r="BV60" s="63">
        <v>139</v>
      </c>
      <c r="BW60" s="63">
        <v>91</v>
      </c>
      <c r="BX60" s="201"/>
      <c r="BY60" s="64" t="s">
        <v>102</v>
      </c>
      <c r="BZ60" s="63">
        <v>218</v>
      </c>
      <c r="CA60" s="63">
        <v>74</v>
      </c>
      <c r="CB60" s="63">
        <v>150</v>
      </c>
      <c r="CC60" s="63">
        <v>784</v>
      </c>
      <c r="CD60" s="63">
        <v>667</v>
      </c>
      <c r="CE60" s="63">
        <v>158</v>
      </c>
      <c r="CF60" s="63">
        <v>19</v>
      </c>
      <c r="CG60" s="63">
        <v>270</v>
      </c>
      <c r="CH60" s="63">
        <v>65</v>
      </c>
      <c r="CI60" s="63">
        <v>44</v>
      </c>
      <c r="CJ60" s="63">
        <v>8</v>
      </c>
      <c r="CK60" s="63">
        <v>39</v>
      </c>
      <c r="CL60" s="142"/>
      <c r="CM60" s="138" t="s">
        <v>140</v>
      </c>
      <c r="CN60" s="138" t="s">
        <v>4227</v>
      </c>
      <c r="CO60" s="139">
        <v>4152</v>
      </c>
      <c r="CP60" s="141">
        <v>2405</v>
      </c>
    </row>
    <row r="61" spans="1:94">
      <c r="A61" s="201" t="s">
        <v>141</v>
      </c>
      <c r="B61" s="46" t="s">
        <v>119</v>
      </c>
      <c r="C61" s="47">
        <v>2951</v>
      </c>
      <c r="D61" s="47">
        <v>1519</v>
      </c>
      <c r="E61" s="47">
        <v>2670</v>
      </c>
      <c r="F61" s="47">
        <v>1340</v>
      </c>
      <c r="G61" s="47">
        <v>2379</v>
      </c>
      <c r="H61" s="47">
        <v>1236</v>
      </c>
      <c r="I61" s="47">
        <v>1881</v>
      </c>
      <c r="J61" s="47">
        <v>975</v>
      </c>
      <c r="K61" s="47">
        <v>1561</v>
      </c>
      <c r="L61" s="47">
        <v>811</v>
      </c>
      <c r="M61" s="48">
        <v>11442</v>
      </c>
      <c r="N61" s="48">
        <v>5881</v>
      </c>
      <c r="O61" s="201" t="s">
        <v>141</v>
      </c>
      <c r="P61" s="46" t="s">
        <v>119</v>
      </c>
      <c r="Q61" s="47">
        <v>281</v>
      </c>
      <c r="R61" s="47">
        <v>145</v>
      </c>
      <c r="S61" s="47">
        <v>215</v>
      </c>
      <c r="T61" s="47">
        <v>92</v>
      </c>
      <c r="U61" s="47">
        <v>150</v>
      </c>
      <c r="V61" s="47">
        <v>68</v>
      </c>
      <c r="W61" s="47">
        <v>134</v>
      </c>
      <c r="X61" s="47">
        <v>71</v>
      </c>
      <c r="Y61" s="47">
        <v>77</v>
      </c>
      <c r="Z61" s="47">
        <v>41</v>
      </c>
      <c r="AA61" s="48">
        <v>857</v>
      </c>
      <c r="AB61" s="48">
        <v>417</v>
      </c>
      <c r="AC61" s="201" t="s">
        <v>141</v>
      </c>
      <c r="AD61" s="46" t="s">
        <v>119</v>
      </c>
      <c r="AE61" s="47">
        <v>93</v>
      </c>
      <c r="AF61" s="47">
        <v>92</v>
      </c>
      <c r="AG61" s="47">
        <v>89</v>
      </c>
      <c r="AH61" s="47">
        <v>81</v>
      </c>
      <c r="AI61" s="47">
        <v>79</v>
      </c>
      <c r="AJ61" s="48">
        <v>434</v>
      </c>
      <c r="AK61" s="47">
        <v>338</v>
      </c>
      <c r="AL61" s="47">
        <v>285</v>
      </c>
      <c r="AM61" s="47">
        <v>4</v>
      </c>
      <c r="AN61" s="47">
        <v>12</v>
      </c>
      <c r="AO61" s="47">
        <v>83</v>
      </c>
      <c r="AP61" s="201" t="s">
        <v>141</v>
      </c>
      <c r="AQ61" s="46" t="s">
        <v>119</v>
      </c>
      <c r="AR61" s="47">
        <v>99</v>
      </c>
      <c r="AS61" s="47">
        <v>3674</v>
      </c>
      <c r="AT61" s="47">
        <v>845</v>
      </c>
      <c r="AU61" s="47">
        <v>346</v>
      </c>
      <c r="AV61" s="47">
        <v>64</v>
      </c>
      <c r="AW61" s="47">
        <v>111</v>
      </c>
      <c r="AX61" s="47">
        <v>399</v>
      </c>
      <c r="AY61" s="47">
        <v>320</v>
      </c>
      <c r="AZ61" s="47">
        <v>306</v>
      </c>
      <c r="BA61" s="201" t="s">
        <v>141</v>
      </c>
      <c r="BB61" s="46" t="s">
        <v>119</v>
      </c>
      <c r="BC61" s="47">
        <v>1364</v>
      </c>
      <c r="BD61" s="47">
        <v>683</v>
      </c>
      <c r="BE61" s="47">
        <v>1318</v>
      </c>
      <c r="BF61" s="47">
        <v>655</v>
      </c>
      <c r="BG61" s="47">
        <v>1195</v>
      </c>
      <c r="BH61" s="47">
        <v>592</v>
      </c>
      <c r="BI61" s="47">
        <v>1362</v>
      </c>
      <c r="BJ61" s="47">
        <v>682</v>
      </c>
      <c r="BK61" s="47">
        <v>1316</v>
      </c>
      <c r="BL61" s="47">
        <v>654</v>
      </c>
      <c r="BM61" s="47">
        <v>1183</v>
      </c>
      <c r="BN61" s="47">
        <v>581</v>
      </c>
      <c r="BO61" s="201" t="s">
        <v>141</v>
      </c>
      <c r="BP61" s="46" t="s">
        <v>119</v>
      </c>
      <c r="BQ61" s="50">
        <v>323</v>
      </c>
      <c r="BR61" s="49">
        <v>166</v>
      </c>
      <c r="BS61" s="49">
        <v>17</v>
      </c>
      <c r="BT61" s="50">
        <v>29</v>
      </c>
      <c r="BU61" s="49">
        <v>17</v>
      </c>
      <c r="BV61" s="50">
        <v>352</v>
      </c>
      <c r="BW61" s="50">
        <v>183</v>
      </c>
      <c r="BX61" s="201" t="s">
        <v>141</v>
      </c>
      <c r="BY61" s="46" t="s">
        <v>119</v>
      </c>
      <c r="BZ61" s="47">
        <v>576</v>
      </c>
      <c r="CA61" s="47">
        <v>287</v>
      </c>
      <c r="CB61" s="47">
        <v>605</v>
      </c>
      <c r="CC61" s="47">
        <v>514</v>
      </c>
      <c r="CD61" s="47">
        <v>370</v>
      </c>
      <c r="CE61" s="47">
        <v>117</v>
      </c>
      <c r="CF61" s="47">
        <v>86</v>
      </c>
      <c r="CG61" s="47">
        <v>357</v>
      </c>
      <c r="CH61" s="47">
        <v>150</v>
      </c>
      <c r="CI61" s="47">
        <v>142</v>
      </c>
      <c r="CJ61" s="47">
        <v>62</v>
      </c>
      <c r="CK61" s="47">
        <v>18</v>
      </c>
      <c r="CL61" s="142"/>
      <c r="CM61" s="138" t="s">
        <v>141</v>
      </c>
      <c r="CN61" s="138" t="s">
        <v>4228</v>
      </c>
      <c r="CO61" s="139">
        <v>11686</v>
      </c>
      <c r="CP61" s="141">
        <v>3062</v>
      </c>
    </row>
    <row r="62" spans="1:94">
      <c r="A62" s="201"/>
      <c r="B62" s="46" t="s">
        <v>120</v>
      </c>
      <c r="C62" s="47">
        <v>1527</v>
      </c>
      <c r="D62" s="47">
        <v>774</v>
      </c>
      <c r="E62" s="47">
        <v>1501</v>
      </c>
      <c r="F62" s="47">
        <v>770</v>
      </c>
      <c r="G62" s="47">
        <v>1527</v>
      </c>
      <c r="H62" s="47">
        <v>787</v>
      </c>
      <c r="I62" s="47">
        <v>1295</v>
      </c>
      <c r="J62" s="47">
        <v>688</v>
      </c>
      <c r="K62" s="47">
        <v>1286</v>
      </c>
      <c r="L62" s="47">
        <v>642</v>
      </c>
      <c r="M62" s="48">
        <v>7136</v>
      </c>
      <c r="N62" s="48">
        <v>3661</v>
      </c>
      <c r="O62" s="201"/>
      <c r="P62" s="46" t="s">
        <v>120</v>
      </c>
      <c r="Q62" s="47">
        <v>104</v>
      </c>
      <c r="R62" s="47">
        <v>61</v>
      </c>
      <c r="S62" s="47">
        <v>94</v>
      </c>
      <c r="T62" s="47">
        <v>47</v>
      </c>
      <c r="U62" s="47">
        <v>91</v>
      </c>
      <c r="V62" s="47">
        <v>40</v>
      </c>
      <c r="W62" s="47">
        <v>87</v>
      </c>
      <c r="X62" s="47">
        <v>43</v>
      </c>
      <c r="Y62" s="47">
        <v>74</v>
      </c>
      <c r="Z62" s="47">
        <v>39</v>
      </c>
      <c r="AA62" s="48">
        <v>450</v>
      </c>
      <c r="AB62" s="48">
        <v>230</v>
      </c>
      <c r="AC62" s="201"/>
      <c r="AD62" s="46" t="s">
        <v>120</v>
      </c>
      <c r="AE62" s="47">
        <v>48</v>
      </c>
      <c r="AF62" s="47">
        <v>49</v>
      </c>
      <c r="AG62" s="47">
        <v>46</v>
      </c>
      <c r="AH62" s="47">
        <v>46</v>
      </c>
      <c r="AI62" s="47">
        <v>47</v>
      </c>
      <c r="AJ62" s="48">
        <v>236</v>
      </c>
      <c r="AK62" s="47">
        <v>221</v>
      </c>
      <c r="AL62" s="47">
        <v>214</v>
      </c>
      <c r="AM62" s="47">
        <v>58</v>
      </c>
      <c r="AN62" s="47">
        <v>3</v>
      </c>
      <c r="AO62" s="47">
        <v>40</v>
      </c>
      <c r="AP62" s="201"/>
      <c r="AQ62" s="46" t="s">
        <v>120</v>
      </c>
      <c r="AR62" s="47">
        <v>265</v>
      </c>
      <c r="AS62" s="47">
        <v>2244</v>
      </c>
      <c r="AT62" s="47">
        <v>435</v>
      </c>
      <c r="AU62" s="47">
        <v>432</v>
      </c>
      <c r="AV62" s="47">
        <v>86</v>
      </c>
      <c r="AW62" s="47">
        <v>145</v>
      </c>
      <c r="AX62" s="47">
        <v>308</v>
      </c>
      <c r="AY62" s="47">
        <v>216</v>
      </c>
      <c r="AZ62" s="47">
        <v>214</v>
      </c>
      <c r="BA62" s="201"/>
      <c r="BB62" s="46" t="s">
        <v>120</v>
      </c>
      <c r="BC62" s="47">
        <v>1180</v>
      </c>
      <c r="BD62" s="47">
        <v>610</v>
      </c>
      <c r="BE62" s="47">
        <v>1159</v>
      </c>
      <c r="BF62" s="47">
        <v>602</v>
      </c>
      <c r="BG62" s="47">
        <v>997</v>
      </c>
      <c r="BH62" s="47">
        <v>521</v>
      </c>
      <c r="BI62" s="47">
        <v>1055</v>
      </c>
      <c r="BJ62" s="47">
        <v>545</v>
      </c>
      <c r="BK62" s="47">
        <v>1034</v>
      </c>
      <c r="BL62" s="47">
        <v>537</v>
      </c>
      <c r="BM62" s="47">
        <v>716</v>
      </c>
      <c r="BN62" s="47">
        <v>356</v>
      </c>
      <c r="BO62" s="201"/>
      <c r="BP62" s="46" t="s">
        <v>120</v>
      </c>
      <c r="BQ62" s="50">
        <v>206</v>
      </c>
      <c r="BR62" s="49">
        <v>164</v>
      </c>
      <c r="BS62" s="49">
        <v>20</v>
      </c>
      <c r="BT62" s="50">
        <v>21</v>
      </c>
      <c r="BU62" s="49">
        <v>15</v>
      </c>
      <c r="BV62" s="50">
        <v>227</v>
      </c>
      <c r="BW62" s="50">
        <v>179</v>
      </c>
      <c r="BX62" s="201"/>
      <c r="BY62" s="46" t="s">
        <v>120</v>
      </c>
      <c r="BZ62" s="47">
        <v>866</v>
      </c>
      <c r="CA62" s="47">
        <v>224</v>
      </c>
      <c r="CB62" s="47">
        <v>1023</v>
      </c>
      <c r="CC62" s="47">
        <v>1195</v>
      </c>
      <c r="CD62" s="47">
        <v>576</v>
      </c>
      <c r="CE62" s="47">
        <v>238</v>
      </c>
      <c r="CF62" s="47">
        <v>10</v>
      </c>
      <c r="CG62" s="47">
        <v>552</v>
      </c>
      <c r="CH62" s="47">
        <v>33</v>
      </c>
      <c r="CI62" s="47">
        <v>56</v>
      </c>
      <c r="CJ62" s="47">
        <v>58</v>
      </c>
      <c r="CK62" s="47">
        <v>3</v>
      </c>
      <c r="CL62" s="142"/>
      <c r="CM62" s="138" t="s">
        <v>141</v>
      </c>
      <c r="CN62" s="138" t="s">
        <v>4229</v>
      </c>
      <c r="CO62" s="139">
        <v>8216</v>
      </c>
      <c r="CP62" s="141">
        <v>4717</v>
      </c>
    </row>
    <row r="63" spans="1:94">
      <c r="A63" s="201"/>
      <c r="B63" s="34" t="s">
        <v>102</v>
      </c>
      <c r="C63" s="35">
        <v>4478</v>
      </c>
      <c r="D63" s="63">
        <v>2293</v>
      </c>
      <c r="E63" s="63">
        <v>4171</v>
      </c>
      <c r="F63" s="63">
        <v>2110</v>
      </c>
      <c r="G63" s="63">
        <v>3906</v>
      </c>
      <c r="H63" s="63">
        <v>2023</v>
      </c>
      <c r="I63" s="63">
        <v>3176</v>
      </c>
      <c r="J63" s="63">
        <v>1663</v>
      </c>
      <c r="K63" s="63">
        <v>2847</v>
      </c>
      <c r="L63" s="63">
        <v>1453</v>
      </c>
      <c r="M63" s="63">
        <v>18578</v>
      </c>
      <c r="N63" s="63">
        <v>9542</v>
      </c>
      <c r="O63" s="201"/>
      <c r="P63" s="64" t="s">
        <v>102</v>
      </c>
      <c r="Q63" s="63">
        <v>385</v>
      </c>
      <c r="R63" s="63">
        <v>206</v>
      </c>
      <c r="S63" s="63">
        <v>309</v>
      </c>
      <c r="T63" s="63">
        <v>139</v>
      </c>
      <c r="U63" s="63">
        <v>241</v>
      </c>
      <c r="V63" s="63">
        <v>108</v>
      </c>
      <c r="W63" s="63">
        <v>221</v>
      </c>
      <c r="X63" s="63">
        <v>114</v>
      </c>
      <c r="Y63" s="63">
        <v>151</v>
      </c>
      <c r="Z63" s="63">
        <v>80</v>
      </c>
      <c r="AA63" s="63">
        <v>1307</v>
      </c>
      <c r="AB63" s="63">
        <v>647</v>
      </c>
      <c r="AC63" s="201"/>
      <c r="AD63" s="64" t="s">
        <v>102</v>
      </c>
      <c r="AE63" s="63">
        <v>141</v>
      </c>
      <c r="AF63" s="63">
        <v>141</v>
      </c>
      <c r="AG63" s="63">
        <v>135</v>
      </c>
      <c r="AH63" s="63">
        <v>127</v>
      </c>
      <c r="AI63" s="63">
        <v>126</v>
      </c>
      <c r="AJ63" s="63">
        <v>670</v>
      </c>
      <c r="AK63" s="63">
        <v>559</v>
      </c>
      <c r="AL63" s="63">
        <v>499</v>
      </c>
      <c r="AM63" s="63">
        <v>62</v>
      </c>
      <c r="AN63" s="63">
        <v>15</v>
      </c>
      <c r="AO63" s="63">
        <v>123</v>
      </c>
      <c r="AP63" s="201"/>
      <c r="AQ63" s="64" t="s">
        <v>102</v>
      </c>
      <c r="AR63" s="63">
        <v>364</v>
      </c>
      <c r="AS63" s="63">
        <v>5918</v>
      </c>
      <c r="AT63" s="63">
        <v>1280</v>
      </c>
      <c r="AU63" s="63">
        <v>778</v>
      </c>
      <c r="AV63" s="63">
        <v>150</v>
      </c>
      <c r="AW63" s="63">
        <v>256</v>
      </c>
      <c r="AX63" s="63">
        <v>707</v>
      </c>
      <c r="AY63" s="63">
        <v>536</v>
      </c>
      <c r="AZ63" s="63">
        <v>520</v>
      </c>
      <c r="BA63" s="201"/>
      <c r="BB63" s="64" t="s">
        <v>102</v>
      </c>
      <c r="BC63" s="63">
        <v>2544</v>
      </c>
      <c r="BD63" s="63">
        <v>1293</v>
      </c>
      <c r="BE63" s="63">
        <v>2477</v>
      </c>
      <c r="BF63" s="63">
        <v>1257</v>
      </c>
      <c r="BG63" s="63">
        <v>2192</v>
      </c>
      <c r="BH63" s="63">
        <v>1113</v>
      </c>
      <c r="BI63" s="63">
        <v>2417</v>
      </c>
      <c r="BJ63" s="63">
        <v>1227</v>
      </c>
      <c r="BK63" s="63">
        <v>2350</v>
      </c>
      <c r="BL63" s="63">
        <v>1191</v>
      </c>
      <c r="BM63" s="63">
        <v>1899</v>
      </c>
      <c r="BN63" s="63">
        <v>937</v>
      </c>
      <c r="BO63" s="201"/>
      <c r="BP63" s="64" t="s">
        <v>102</v>
      </c>
      <c r="BQ63" s="63">
        <v>529</v>
      </c>
      <c r="BR63" s="63">
        <v>330</v>
      </c>
      <c r="BS63" s="63">
        <v>37</v>
      </c>
      <c r="BT63" s="63">
        <v>50</v>
      </c>
      <c r="BU63" s="63">
        <v>32</v>
      </c>
      <c r="BV63" s="63">
        <v>579</v>
      </c>
      <c r="BW63" s="63">
        <v>362</v>
      </c>
      <c r="BX63" s="201"/>
      <c r="BY63" s="64" t="s">
        <v>102</v>
      </c>
      <c r="BZ63" s="63">
        <v>1442</v>
      </c>
      <c r="CA63" s="63">
        <v>511</v>
      </c>
      <c r="CB63" s="63">
        <v>1628</v>
      </c>
      <c r="CC63" s="63">
        <v>1709</v>
      </c>
      <c r="CD63" s="63">
        <v>946</v>
      </c>
      <c r="CE63" s="63">
        <v>355</v>
      </c>
      <c r="CF63" s="63">
        <v>96</v>
      </c>
      <c r="CG63" s="63">
        <v>909</v>
      </c>
      <c r="CH63" s="63">
        <v>183</v>
      </c>
      <c r="CI63" s="63">
        <v>198</v>
      </c>
      <c r="CJ63" s="63">
        <v>120</v>
      </c>
      <c r="CK63" s="63">
        <v>21</v>
      </c>
      <c r="CL63" s="142"/>
      <c r="CM63" s="138" t="s">
        <v>141</v>
      </c>
      <c r="CN63" s="138" t="s">
        <v>4230</v>
      </c>
      <c r="CO63" s="139">
        <v>19902</v>
      </c>
      <c r="CP63" s="141">
        <v>7779</v>
      </c>
    </row>
    <row r="64" spans="1:94">
      <c r="A64" s="201" t="s">
        <v>142</v>
      </c>
      <c r="B64" s="46" t="s">
        <v>119</v>
      </c>
      <c r="C64" s="47">
        <v>7283</v>
      </c>
      <c r="D64" s="47">
        <v>3679</v>
      </c>
      <c r="E64" s="47">
        <v>6326</v>
      </c>
      <c r="F64" s="47">
        <v>3227</v>
      </c>
      <c r="G64" s="47">
        <v>6569</v>
      </c>
      <c r="H64" s="47">
        <v>3400</v>
      </c>
      <c r="I64" s="47">
        <v>5544</v>
      </c>
      <c r="J64" s="47">
        <v>2748</v>
      </c>
      <c r="K64" s="47">
        <v>6539</v>
      </c>
      <c r="L64" s="47">
        <v>3352</v>
      </c>
      <c r="M64" s="48">
        <v>32261</v>
      </c>
      <c r="N64" s="48">
        <v>16406</v>
      </c>
      <c r="O64" s="201" t="s">
        <v>142</v>
      </c>
      <c r="P64" s="46" t="s">
        <v>119</v>
      </c>
      <c r="Q64" s="47">
        <v>1113</v>
      </c>
      <c r="R64" s="47">
        <v>524</v>
      </c>
      <c r="S64" s="47">
        <v>1055</v>
      </c>
      <c r="T64" s="47">
        <v>514</v>
      </c>
      <c r="U64" s="47">
        <v>1127</v>
      </c>
      <c r="V64" s="47">
        <v>551</v>
      </c>
      <c r="W64" s="47">
        <v>739</v>
      </c>
      <c r="X64" s="47">
        <v>361</v>
      </c>
      <c r="Y64" s="47">
        <v>1448</v>
      </c>
      <c r="Z64" s="47">
        <v>692</v>
      </c>
      <c r="AA64" s="48">
        <v>5482</v>
      </c>
      <c r="AB64" s="48">
        <v>2642</v>
      </c>
      <c r="AC64" s="201" t="s">
        <v>142</v>
      </c>
      <c r="AD64" s="46" t="s">
        <v>119</v>
      </c>
      <c r="AE64" s="47">
        <v>253</v>
      </c>
      <c r="AF64" s="47">
        <v>251</v>
      </c>
      <c r="AG64" s="47">
        <v>249</v>
      </c>
      <c r="AH64" s="47">
        <v>239</v>
      </c>
      <c r="AI64" s="47">
        <v>235</v>
      </c>
      <c r="AJ64" s="48">
        <v>1227</v>
      </c>
      <c r="AK64" s="47">
        <v>1007</v>
      </c>
      <c r="AL64" s="47">
        <v>509</v>
      </c>
      <c r="AM64" s="47">
        <v>36</v>
      </c>
      <c r="AN64" s="47">
        <v>46</v>
      </c>
      <c r="AO64" s="47">
        <v>247</v>
      </c>
      <c r="AP64" s="201" t="s">
        <v>142</v>
      </c>
      <c r="AQ64" s="46" t="s">
        <v>119</v>
      </c>
      <c r="AR64" s="47">
        <v>122</v>
      </c>
      <c r="AS64" s="47">
        <v>6263</v>
      </c>
      <c r="AT64" s="47">
        <v>4172</v>
      </c>
      <c r="AU64" s="47">
        <v>2036</v>
      </c>
      <c r="AV64" s="47">
        <v>940</v>
      </c>
      <c r="AW64" s="47">
        <v>131</v>
      </c>
      <c r="AX64" s="47">
        <v>1153</v>
      </c>
      <c r="AY64" s="47">
        <v>554</v>
      </c>
      <c r="AZ64" s="47">
        <v>511</v>
      </c>
      <c r="BA64" s="201" t="s">
        <v>142</v>
      </c>
      <c r="BB64" s="46" t="s">
        <v>119</v>
      </c>
      <c r="BC64" s="47">
        <v>7744</v>
      </c>
      <c r="BD64" s="47">
        <v>4045</v>
      </c>
      <c r="BE64" s="47">
        <v>6860</v>
      </c>
      <c r="BF64" s="47">
        <v>3605</v>
      </c>
      <c r="BG64" s="47">
        <v>3765</v>
      </c>
      <c r="BH64" s="47">
        <v>2033</v>
      </c>
      <c r="BI64" s="47">
        <v>7716</v>
      </c>
      <c r="BJ64" s="47">
        <v>4040</v>
      </c>
      <c r="BK64" s="47">
        <v>6851</v>
      </c>
      <c r="BL64" s="47">
        <v>3607</v>
      </c>
      <c r="BM64" s="47">
        <v>3859</v>
      </c>
      <c r="BN64" s="47">
        <v>2083</v>
      </c>
      <c r="BO64" s="201" t="s">
        <v>142</v>
      </c>
      <c r="BP64" s="46" t="s">
        <v>119</v>
      </c>
      <c r="BQ64" s="50">
        <v>927</v>
      </c>
      <c r="BR64" s="49">
        <v>325</v>
      </c>
      <c r="BS64" s="49">
        <v>17</v>
      </c>
      <c r="BT64" s="50">
        <v>126</v>
      </c>
      <c r="BU64" s="49">
        <v>30</v>
      </c>
      <c r="BV64" s="50">
        <v>1053</v>
      </c>
      <c r="BW64" s="50">
        <v>355</v>
      </c>
      <c r="BX64" s="201" t="s">
        <v>142</v>
      </c>
      <c r="BY64" s="46" t="s">
        <v>119</v>
      </c>
      <c r="BZ64" s="47">
        <v>2298</v>
      </c>
      <c r="CA64" s="47">
        <v>1600</v>
      </c>
      <c r="CB64" s="47">
        <v>1465</v>
      </c>
      <c r="CC64" s="47">
        <v>1483</v>
      </c>
      <c r="CD64" s="47">
        <v>1302</v>
      </c>
      <c r="CE64" s="47">
        <v>1091</v>
      </c>
      <c r="CF64" s="47">
        <v>126</v>
      </c>
      <c r="CG64" s="47">
        <v>1198</v>
      </c>
      <c r="CH64" s="47">
        <v>132</v>
      </c>
      <c r="CI64" s="47">
        <v>430</v>
      </c>
      <c r="CJ64" s="47">
        <v>182</v>
      </c>
      <c r="CK64" s="47">
        <v>73</v>
      </c>
      <c r="CL64" s="142"/>
      <c r="CM64" s="138" t="s">
        <v>142</v>
      </c>
      <c r="CN64" s="138" t="s">
        <v>4231</v>
      </c>
      <c r="CO64" s="139">
        <v>38008</v>
      </c>
      <c r="CP64" s="141">
        <v>10695</v>
      </c>
    </row>
    <row r="65" spans="1:94">
      <c r="A65" s="201"/>
      <c r="B65" s="46" t="s">
        <v>120</v>
      </c>
      <c r="C65" s="47">
        <v>4365</v>
      </c>
      <c r="D65" s="47">
        <v>2271</v>
      </c>
      <c r="E65" s="47">
        <v>4061</v>
      </c>
      <c r="F65" s="47">
        <v>2055</v>
      </c>
      <c r="G65" s="47">
        <v>4155</v>
      </c>
      <c r="H65" s="47">
        <v>2098</v>
      </c>
      <c r="I65" s="47">
        <v>3710</v>
      </c>
      <c r="J65" s="47">
        <v>1915</v>
      </c>
      <c r="K65" s="47">
        <v>3747</v>
      </c>
      <c r="L65" s="47">
        <v>1970</v>
      </c>
      <c r="M65" s="48">
        <v>20038</v>
      </c>
      <c r="N65" s="48">
        <v>10309</v>
      </c>
      <c r="O65" s="201"/>
      <c r="P65" s="46" t="s">
        <v>120</v>
      </c>
      <c r="Q65" s="47">
        <v>344</v>
      </c>
      <c r="R65" s="47">
        <v>143</v>
      </c>
      <c r="S65" s="47">
        <v>371</v>
      </c>
      <c r="T65" s="47">
        <v>172</v>
      </c>
      <c r="U65" s="47">
        <v>396</v>
      </c>
      <c r="V65" s="47">
        <v>164</v>
      </c>
      <c r="W65" s="47">
        <v>248</v>
      </c>
      <c r="X65" s="47">
        <v>116</v>
      </c>
      <c r="Y65" s="47">
        <v>316</v>
      </c>
      <c r="Z65" s="47">
        <v>175</v>
      </c>
      <c r="AA65" s="48">
        <v>1675</v>
      </c>
      <c r="AB65" s="48">
        <v>770</v>
      </c>
      <c r="AC65" s="201"/>
      <c r="AD65" s="46" t="s">
        <v>120</v>
      </c>
      <c r="AE65" s="47">
        <v>126</v>
      </c>
      <c r="AF65" s="47">
        <v>124</v>
      </c>
      <c r="AG65" s="47">
        <v>122</v>
      </c>
      <c r="AH65" s="47">
        <v>118</v>
      </c>
      <c r="AI65" s="47">
        <v>113</v>
      </c>
      <c r="AJ65" s="48">
        <v>603</v>
      </c>
      <c r="AK65" s="47">
        <v>548</v>
      </c>
      <c r="AL65" s="47">
        <v>430</v>
      </c>
      <c r="AM65" s="47">
        <v>128</v>
      </c>
      <c r="AN65" s="47">
        <v>12</v>
      </c>
      <c r="AO65" s="47">
        <v>104</v>
      </c>
      <c r="AP65" s="201"/>
      <c r="AQ65" s="46" t="s">
        <v>120</v>
      </c>
      <c r="AR65" s="47">
        <v>163</v>
      </c>
      <c r="AS65" s="47">
        <v>6762</v>
      </c>
      <c r="AT65" s="47">
        <v>1791</v>
      </c>
      <c r="AU65" s="47">
        <v>807</v>
      </c>
      <c r="AV65" s="47">
        <v>263</v>
      </c>
      <c r="AW65" s="47">
        <v>245</v>
      </c>
      <c r="AX65" s="47">
        <v>645</v>
      </c>
      <c r="AY65" s="47">
        <v>449</v>
      </c>
      <c r="AZ65" s="47">
        <v>426</v>
      </c>
      <c r="BA65" s="201"/>
      <c r="BB65" s="46" t="s">
        <v>120</v>
      </c>
      <c r="BC65" s="47">
        <v>3960</v>
      </c>
      <c r="BD65" s="47">
        <v>1993</v>
      </c>
      <c r="BE65" s="47">
        <v>3646</v>
      </c>
      <c r="BF65" s="47">
        <v>1891</v>
      </c>
      <c r="BG65" s="47">
        <v>2517</v>
      </c>
      <c r="BH65" s="47">
        <v>1327</v>
      </c>
      <c r="BI65" s="47">
        <v>3930</v>
      </c>
      <c r="BJ65" s="47">
        <v>1980</v>
      </c>
      <c r="BK65" s="47">
        <v>3621</v>
      </c>
      <c r="BL65" s="47">
        <v>1880</v>
      </c>
      <c r="BM65" s="47">
        <v>2487</v>
      </c>
      <c r="BN65" s="47">
        <v>1292</v>
      </c>
      <c r="BO65" s="201"/>
      <c r="BP65" s="46" t="s">
        <v>120</v>
      </c>
      <c r="BQ65" s="50">
        <v>525</v>
      </c>
      <c r="BR65" s="49">
        <v>332</v>
      </c>
      <c r="BS65" s="49">
        <v>31</v>
      </c>
      <c r="BT65" s="50">
        <v>80</v>
      </c>
      <c r="BU65" s="49">
        <v>40</v>
      </c>
      <c r="BV65" s="50">
        <v>605</v>
      </c>
      <c r="BW65" s="50">
        <v>372</v>
      </c>
      <c r="BX65" s="201"/>
      <c r="BY65" s="46" t="s">
        <v>120</v>
      </c>
      <c r="BZ65" s="47">
        <v>1996</v>
      </c>
      <c r="CA65" s="47">
        <v>675</v>
      </c>
      <c r="CB65" s="47">
        <v>158</v>
      </c>
      <c r="CC65" s="47">
        <v>974</v>
      </c>
      <c r="CD65" s="47">
        <v>522</v>
      </c>
      <c r="CE65" s="47">
        <v>495</v>
      </c>
      <c r="CF65" s="47">
        <v>362</v>
      </c>
      <c r="CG65" s="47">
        <v>542</v>
      </c>
      <c r="CH65" s="47">
        <v>225</v>
      </c>
      <c r="CI65" s="47">
        <v>135</v>
      </c>
      <c r="CJ65" s="47">
        <v>37</v>
      </c>
      <c r="CK65" s="47">
        <v>13</v>
      </c>
      <c r="CL65" s="142"/>
      <c r="CM65" s="138" t="s">
        <v>142</v>
      </c>
      <c r="CN65" s="138" t="s">
        <v>4232</v>
      </c>
      <c r="CO65" s="139">
        <v>23603</v>
      </c>
      <c r="CP65" s="141">
        <v>5949</v>
      </c>
    </row>
    <row r="66" spans="1:94">
      <c r="A66" s="201"/>
      <c r="B66" s="34" t="s">
        <v>102</v>
      </c>
      <c r="C66" s="35">
        <v>11648</v>
      </c>
      <c r="D66" s="63">
        <v>5950</v>
      </c>
      <c r="E66" s="63">
        <v>10387</v>
      </c>
      <c r="F66" s="63">
        <v>5282</v>
      </c>
      <c r="G66" s="63">
        <v>10724</v>
      </c>
      <c r="H66" s="63">
        <v>5498</v>
      </c>
      <c r="I66" s="63">
        <v>9254</v>
      </c>
      <c r="J66" s="63">
        <v>4663</v>
      </c>
      <c r="K66" s="63">
        <v>10286</v>
      </c>
      <c r="L66" s="63">
        <v>5322</v>
      </c>
      <c r="M66" s="63">
        <v>52299</v>
      </c>
      <c r="N66" s="63">
        <v>26715</v>
      </c>
      <c r="O66" s="201"/>
      <c r="P66" s="64" t="s">
        <v>102</v>
      </c>
      <c r="Q66" s="63">
        <v>1457</v>
      </c>
      <c r="R66" s="63">
        <v>667</v>
      </c>
      <c r="S66" s="63">
        <v>1426</v>
      </c>
      <c r="T66" s="63">
        <v>686</v>
      </c>
      <c r="U66" s="63">
        <v>1523</v>
      </c>
      <c r="V66" s="63">
        <v>715</v>
      </c>
      <c r="W66" s="63">
        <v>987</v>
      </c>
      <c r="X66" s="63">
        <v>477</v>
      </c>
      <c r="Y66" s="63">
        <v>1764</v>
      </c>
      <c r="Z66" s="63">
        <v>867</v>
      </c>
      <c r="AA66" s="63">
        <v>7157</v>
      </c>
      <c r="AB66" s="63">
        <v>3412</v>
      </c>
      <c r="AC66" s="201"/>
      <c r="AD66" s="64" t="s">
        <v>102</v>
      </c>
      <c r="AE66" s="63">
        <v>379</v>
      </c>
      <c r="AF66" s="63">
        <v>375</v>
      </c>
      <c r="AG66" s="63">
        <v>371</v>
      </c>
      <c r="AH66" s="63">
        <v>357</v>
      </c>
      <c r="AI66" s="63">
        <v>348</v>
      </c>
      <c r="AJ66" s="63">
        <v>1830</v>
      </c>
      <c r="AK66" s="63">
        <v>1555</v>
      </c>
      <c r="AL66" s="63">
        <v>939</v>
      </c>
      <c r="AM66" s="63">
        <v>164</v>
      </c>
      <c r="AN66" s="63">
        <v>58</v>
      </c>
      <c r="AO66" s="63">
        <v>351</v>
      </c>
      <c r="AP66" s="201"/>
      <c r="AQ66" s="64" t="s">
        <v>102</v>
      </c>
      <c r="AR66" s="63">
        <v>285</v>
      </c>
      <c r="AS66" s="63">
        <v>13025</v>
      </c>
      <c r="AT66" s="63">
        <v>5963</v>
      </c>
      <c r="AU66" s="63">
        <v>2843</v>
      </c>
      <c r="AV66" s="63">
        <v>1203</v>
      </c>
      <c r="AW66" s="63">
        <v>376</v>
      </c>
      <c r="AX66" s="63">
        <v>1798</v>
      </c>
      <c r="AY66" s="63">
        <v>1003</v>
      </c>
      <c r="AZ66" s="63">
        <v>937</v>
      </c>
      <c r="BA66" s="201"/>
      <c r="BB66" s="64" t="s">
        <v>102</v>
      </c>
      <c r="BC66" s="63">
        <v>11704</v>
      </c>
      <c r="BD66" s="63">
        <v>6038</v>
      </c>
      <c r="BE66" s="63">
        <v>10506</v>
      </c>
      <c r="BF66" s="63">
        <v>5496</v>
      </c>
      <c r="BG66" s="63">
        <v>6282</v>
      </c>
      <c r="BH66" s="63">
        <v>3360</v>
      </c>
      <c r="BI66" s="63">
        <v>11646</v>
      </c>
      <c r="BJ66" s="63">
        <v>6020</v>
      </c>
      <c r="BK66" s="63">
        <v>10472</v>
      </c>
      <c r="BL66" s="63">
        <v>5487</v>
      </c>
      <c r="BM66" s="63">
        <v>6346</v>
      </c>
      <c r="BN66" s="63">
        <v>3375</v>
      </c>
      <c r="BO66" s="201"/>
      <c r="BP66" s="64" t="s">
        <v>102</v>
      </c>
      <c r="BQ66" s="63">
        <v>1452</v>
      </c>
      <c r="BR66" s="63">
        <v>657</v>
      </c>
      <c r="BS66" s="63">
        <v>48</v>
      </c>
      <c r="BT66" s="63">
        <v>206</v>
      </c>
      <c r="BU66" s="63">
        <v>70</v>
      </c>
      <c r="BV66" s="63">
        <v>1658</v>
      </c>
      <c r="BW66" s="63">
        <v>727</v>
      </c>
      <c r="BX66" s="201"/>
      <c r="BY66" s="64" t="s">
        <v>102</v>
      </c>
      <c r="BZ66" s="63">
        <v>4294</v>
      </c>
      <c r="CA66" s="63">
        <v>2275</v>
      </c>
      <c r="CB66" s="63">
        <v>1623</v>
      </c>
      <c r="CC66" s="63">
        <v>2457</v>
      </c>
      <c r="CD66" s="63">
        <v>1824</v>
      </c>
      <c r="CE66" s="63">
        <v>1586</v>
      </c>
      <c r="CF66" s="63">
        <v>488</v>
      </c>
      <c r="CG66" s="63">
        <v>1740</v>
      </c>
      <c r="CH66" s="63">
        <v>357</v>
      </c>
      <c r="CI66" s="63">
        <v>565</v>
      </c>
      <c r="CJ66" s="63">
        <v>219</v>
      </c>
      <c r="CK66" s="63">
        <v>86</v>
      </c>
      <c r="CL66" s="142"/>
      <c r="CM66" s="138" t="s">
        <v>142</v>
      </c>
      <c r="CN66" s="138" t="s">
        <v>4233</v>
      </c>
      <c r="CO66" s="139">
        <v>61611</v>
      </c>
      <c r="CP66" s="141">
        <v>16644</v>
      </c>
    </row>
    <row r="67" spans="1:94">
      <c r="A67" s="201" t="s">
        <v>143</v>
      </c>
      <c r="B67" s="46" t="s">
        <v>119</v>
      </c>
      <c r="C67" s="47">
        <v>5703</v>
      </c>
      <c r="D67" s="47">
        <v>2834</v>
      </c>
      <c r="E67" s="47">
        <v>5105</v>
      </c>
      <c r="F67" s="47">
        <v>2548</v>
      </c>
      <c r="G67" s="47">
        <v>5400</v>
      </c>
      <c r="H67" s="47">
        <v>2603</v>
      </c>
      <c r="I67" s="47">
        <v>4695</v>
      </c>
      <c r="J67" s="47">
        <v>2369</v>
      </c>
      <c r="K67" s="47">
        <v>4690</v>
      </c>
      <c r="L67" s="47">
        <v>2337</v>
      </c>
      <c r="M67" s="48">
        <v>25593</v>
      </c>
      <c r="N67" s="48">
        <v>12691</v>
      </c>
      <c r="O67" s="201" t="s">
        <v>143</v>
      </c>
      <c r="P67" s="46" t="s">
        <v>119</v>
      </c>
      <c r="Q67" s="47">
        <v>610</v>
      </c>
      <c r="R67" s="47">
        <v>279</v>
      </c>
      <c r="S67" s="47">
        <v>516</v>
      </c>
      <c r="T67" s="47">
        <v>231</v>
      </c>
      <c r="U67" s="47">
        <v>578</v>
      </c>
      <c r="V67" s="47">
        <v>267</v>
      </c>
      <c r="W67" s="47">
        <v>417</v>
      </c>
      <c r="X67" s="47">
        <v>187</v>
      </c>
      <c r="Y67" s="47">
        <v>453</v>
      </c>
      <c r="Z67" s="47">
        <v>213</v>
      </c>
      <c r="AA67" s="48">
        <v>2574</v>
      </c>
      <c r="AB67" s="48">
        <v>1177</v>
      </c>
      <c r="AC67" s="201" t="s">
        <v>143</v>
      </c>
      <c r="AD67" s="46" t="s">
        <v>119</v>
      </c>
      <c r="AE67" s="47">
        <v>221</v>
      </c>
      <c r="AF67" s="47">
        <v>221</v>
      </c>
      <c r="AG67" s="47">
        <v>224</v>
      </c>
      <c r="AH67" s="47">
        <v>212</v>
      </c>
      <c r="AI67" s="47">
        <v>210</v>
      </c>
      <c r="AJ67" s="48">
        <v>1088</v>
      </c>
      <c r="AK67" s="47">
        <v>774</v>
      </c>
      <c r="AL67" s="47">
        <v>579</v>
      </c>
      <c r="AM67" s="47">
        <v>7</v>
      </c>
      <c r="AN67" s="47">
        <v>27</v>
      </c>
      <c r="AO67" s="47">
        <v>216</v>
      </c>
      <c r="AP67" s="201" t="s">
        <v>143</v>
      </c>
      <c r="AQ67" s="46" t="s">
        <v>119</v>
      </c>
      <c r="AR67" s="47">
        <v>102</v>
      </c>
      <c r="AS67" s="47">
        <v>5189</v>
      </c>
      <c r="AT67" s="47">
        <v>3531</v>
      </c>
      <c r="AU67" s="47">
        <v>1396</v>
      </c>
      <c r="AV67" s="47">
        <v>258</v>
      </c>
      <c r="AW67" s="47">
        <v>162</v>
      </c>
      <c r="AX67" s="47">
        <v>951</v>
      </c>
      <c r="AY67" s="47">
        <v>689</v>
      </c>
      <c r="AZ67" s="47">
        <v>698</v>
      </c>
      <c r="BA67" s="201" t="s">
        <v>143</v>
      </c>
      <c r="BB67" s="46" t="s">
        <v>119</v>
      </c>
      <c r="BC67" s="47">
        <v>4809</v>
      </c>
      <c r="BD67" s="47">
        <v>2484</v>
      </c>
      <c r="BE67" s="47">
        <v>4499</v>
      </c>
      <c r="BF67" s="47">
        <v>2370</v>
      </c>
      <c r="BG67" s="47">
        <v>3128</v>
      </c>
      <c r="BH67" s="47">
        <v>1632</v>
      </c>
      <c r="BI67" s="47">
        <v>4657</v>
      </c>
      <c r="BJ67" s="47">
        <v>2416</v>
      </c>
      <c r="BK67" s="47">
        <v>4372</v>
      </c>
      <c r="BL67" s="47">
        <v>2316</v>
      </c>
      <c r="BM67" s="47">
        <v>3107</v>
      </c>
      <c r="BN67" s="47">
        <v>1636</v>
      </c>
      <c r="BO67" s="201" t="s">
        <v>143</v>
      </c>
      <c r="BP67" s="46" t="s">
        <v>119</v>
      </c>
      <c r="BQ67" s="50">
        <v>780</v>
      </c>
      <c r="BR67" s="49">
        <v>322</v>
      </c>
      <c r="BS67" s="49">
        <v>17</v>
      </c>
      <c r="BT67" s="50">
        <v>62</v>
      </c>
      <c r="BU67" s="49">
        <v>18</v>
      </c>
      <c r="BV67" s="50">
        <v>842</v>
      </c>
      <c r="BW67" s="50">
        <v>340</v>
      </c>
      <c r="BX67" s="201" t="s">
        <v>143</v>
      </c>
      <c r="BY67" s="46" t="s">
        <v>119</v>
      </c>
      <c r="BZ67" s="47">
        <v>1236</v>
      </c>
      <c r="CA67" s="47">
        <v>634</v>
      </c>
      <c r="CB67" s="47">
        <v>1232</v>
      </c>
      <c r="CC67" s="47">
        <v>1210</v>
      </c>
      <c r="CD67" s="47">
        <v>749</v>
      </c>
      <c r="CE67" s="47">
        <v>643</v>
      </c>
      <c r="CF67" s="47">
        <v>463</v>
      </c>
      <c r="CG67" s="47">
        <v>877</v>
      </c>
      <c r="CH67" s="47">
        <v>217</v>
      </c>
      <c r="CI67" s="47">
        <v>346</v>
      </c>
      <c r="CJ67" s="47">
        <v>81</v>
      </c>
      <c r="CK67" s="47">
        <v>74</v>
      </c>
      <c r="CL67" s="142"/>
      <c r="CM67" s="138" t="s">
        <v>143</v>
      </c>
      <c r="CN67" s="138" t="s">
        <v>4234</v>
      </c>
      <c r="CO67" s="139">
        <v>27947</v>
      </c>
      <c r="CP67" s="141">
        <v>7261</v>
      </c>
    </row>
    <row r="68" spans="1:94">
      <c r="A68" s="201"/>
      <c r="B68" s="46" t="s">
        <v>120</v>
      </c>
      <c r="C68" s="47">
        <v>2886</v>
      </c>
      <c r="D68" s="47">
        <v>1418</v>
      </c>
      <c r="E68" s="47">
        <v>2678</v>
      </c>
      <c r="F68" s="47">
        <v>1304</v>
      </c>
      <c r="G68" s="47">
        <v>2803</v>
      </c>
      <c r="H68" s="47">
        <v>1382</v>
      </c>
      <c r="I68" s="47">
        <v>2602</v>
      </c>
      <c r="J68" s="47">
        <v>1271</v>
      </c>
      <c r="K68" s="47">
        <v>2444</v>
      </c>
      <c r="L68" s="47">
        <v>1231</v>
      </c>
      <c r="M68" s="48">
        <v>13413</v>
      </c>
      <c r="N68" s="48">
        <v>6606</v>
      </c>
      <c r="O68" s="201"/>
      <c r="P68" s="46" t="s">
        <v>120</v>
      </c>
      <c r="Q68" s="47">
        <v>206</v>
      </c>
      <c r="R68" s="47">
        <v>81</v>
      </c>
      <c r="S68" s="47">
        <v>238</v>
      </c>
      <c r="T68" s="47">
        <v>100</v>
      </c>
      <c r="U68" s="47">
        <v>231</v>
      </c>
      <c r="V68" s="47">
        <v>94</v>
      </c>
      <c r="W68" s="47">
        <v>164</v>
      </c>
      <c r="X68" s="47">
        <v>68</v>
      </c>
      <c r="Y68" s="47">
        <v>176</v>
      </c>
      <c r="Z68" s="47">
        <v>80</v>
      </c>
      <c r="AA68" s="48">
        <v>1015</v>
      </c>
      <c r="AB68" s="48">
        <v>423</v>
      </c>
      <c r="AC68" s="201"/>
      <c r="AD68" s="46" t="s">
        <v>120</v>
      </c>
      <c r="AE68" s="47">
        <v>76</v>
      </c>
      <c r="AF68" s="47">
        <v>74</v>
      </c>
      <c r="AG68" s="47">
        <v>78</v>
      </c>
      <c r="AH68" s="47">
        <v>74</v>
      </c>
      <c r="AI68" s="47">
        <v>71</v>
      </c>
      <c r="AJ68" s="48">
        <v>373</v>
      </c>
      <c r="AK68" s="47">
        <v>326</v>
      </c>
      <c r="AL68" s="47">
        <v>283</v>
      </c>
      <c r="AM68" s="47">
        <v>93</v>
      </c>
      <c r="AN68" s="47">
        <v>4</v>
      </c>
      <c r="AO68" s="47">
        <v>61</v>
      </c>
      <c r="AP68" s="201"/>
      <c r="AQ68" s="46" t="s">
        <v>120</v>
      </c>
      <c r="AR68" s="47">
        <v>4</v>
      </c>
      <c r="AS68" s="47">
        <v>3572</v>
      </c>
      <c r="AT68" s="47">
        <v>1785</v>
      </c>
      <c r="AU68" s="47">
        <v>275</v>
      </c>
      <c r="AV68" s="47">
        <v>77</v>
      </c>
      <c r="AW68" s="47">
        <v>138</v>
      </c>
      <c r="AX68" s="47">
        <v>384</v>
      </c>
      <c r="AY68" s="47">
        <v>333</v>
      </c>
      <c r="AZ68" s="47">
        <v>327</v>
      </c>
      <c r="BA68" s="201"/>
      <c r="BB68" s="46" t="s">
        <v>120</v>
      </c>
      <c r="BC68" s="47">
        <v>2323</v>
      </c>
      <c r="BD68" s="47">
        <v>1185</v>
      </c>
      <c r="BE68" s="47">
        <v>2229</v>
      </c>
      <c r="BF68" s="47">
        <v>1132</v>
      </c>
      <c r="BG68" s="47">
        <v>1850</v>
      </c>
      <c r="BH68" s="47">
        <v>957</v>
      </c>
      <c r="BI68" s="47">
        <v>2257</v>
      </c>
      <c r="BJ68" s="47">
        <v>1157</v>
      </c>
      <c r="BK68" s="47">
        <v>2163</v>
      </c>
      <c r="BL68" s="47">
        <v>1104</v>
      </c>
      <c r="BM68" s="47">
        <v>1760</v>
      </c>
      <c r="BN68" s="47">
        <v>914</v>
      </c>
      <c r="BO68" s="201"/>
      <c r="BP68" s="46" t="s">
        <v>120</v>
      </c>
      <c r="BQ68" s="50">
        <v>365</v>
      </c>
      <c r="BR68" s="49">
        <v>231</v>
      </c>
      <c r="BS68" s="49">
        <v>16</v>
      </c>
      <c r="BT68" s="50">
        <v>57</v>
      </c>
      <c r="BU68" s="49">
        <v>24</v>
      </c>
      <c r="BV68" s="50">
        <v>422</v>
      </c>
      <c r="BW68" s="50">
        <v>255</v>
      </c>
      <c r="BX68" s="201"/>
      <c r="BY68" s="46" t="s">
        <v>120</v>
      </c>
      <c r="BZ68" s="47">
        <v>1872</v>
      </c>
      <c r="CA68" s="47">
        <v>653</v>
      </c>
      <c r="CB68" s="47">
        <v>1310</v>
      </c>
      <c r="CC68" s="47">
        <v>748</v>
      </c>
      <c r="CD68" s="47">
        <v>842</v>
      </c>
      <c r="CE68" s="47">
        <v>600</v>
      </c>
      <c r="CF68" s="47">
        <v>27</v>
      </c>
      <c r="CG68" s="47">
        <v>976</v>
      </c>
      <c r="CH68" s="47">
        <v>81</v>
      </c>
      <c r="CI68" s="47">
        <v>86</v>
      </c>
      <c r="CJ68" s="47">
        <v>54</v>
      </c>
      <c r="CK68" s="47">
        <v>254</v>
      </c>
      <c r="CL68" s="142"/>
      <c r="CM68" s="138" t="s">
        <v>143</v>
      </c>
      <c r="CN68" s="138" t="s">
        <v>4235</v>
      </c>
      <c r="CO68" s="139">
        <v>13988</v>
      </c>
      <c r="CP68" s="141">
        <v>7109</v>
      </c>
    </row>
    <row r="69" spans="1:94">
      <c r="A69" s="201"/>
      <c r="B69" s="34" t="s">
        <v>102</v>
      </c>
      <c r="C69" s="35">
        <v>8589</v>
      </c>
      <c r="D69" s="63">
        <v>4252</v>
      </c>
      <c r="E69" s="63">
        <v>7783</v>
      </c>
      <c r="F69" s="63">
        <v>3852</v>
      </c>
      <c r="G69" s="63">
        <v>8203</v>
      </c>
      <c r="H69" s="63">
        <v>3985</v>
      </c>
      <c r="I69" s="63">
        <v>7297</v>
      </c>
      <c r="J69" s="63">
        <v>3640</v>
      </c>
      <c r="K69" s="63">
        <v>7134</v>
      </c>
      <c r="L69" s="63">
        <v>3568</v>
      </c>
      <c r="M69" s="63">
        <v>39006</v>
      </c>
      <c r="N69" s="63">
        <v>19297</v>
      </c>
      <c r="O69" s="201"/>
      <c r="P69" s="64" t="s">
        <v>102</v>
      </c>
      <c r="Q69" s="63">
        <v>816</v>
      </c>
      <c r="R69" s="63">
        <v>360</v>
      </c>
      <c r="S69" s="63">
        <v>754</v>
      </c>
      <c r="T69" s="63">
        <v>331</v>
      </c>
      <c r="U69" s="63">
        <v>809</v>
      </c>
      <c r="V69" s="63">
        <v>361</v>
      </c>
      <c r="W69" s="63">
        <v>581</v>
      </c>
      <c r="X69" s="63">
        <v>255</v>
      </c>
      <c r="Y69" s="63">
        <v>629</v>
      </c>
      <c r="Z69" s="63">
        <v>293</v>
      </c>
      <c r="AA69" s="63">
        <v>3589</v>
      </c>
      <c r="AB69" s="63">
        <v>1600</v>
      </c>
      <c r="AC69" s="201"/>
      <c r="AD69" s="64" t="s">
        <v>102</v>
      </c>
      <c r="AE69" s="63">
        <v>297</v>
      </c>
      <c r="AF69" s="63">
        <v>295</v>
      </c>
      <c r="AG69" s="63">
        <v>302</v>
      </c>
      <c r="AH69" s="63">
        <v>286</v>
      </c>
      <c r="AI69" s="63">
        <v>281</v>
      </c>
      <c r="AJ69" s="63">
        <v>1461</v>
      </c>
      <c r="AK69" s="63">
        <v>1100</v>
      </c>
      <c r="AL69" s="63">
        <v>862</v>
      </c>
      <c r="AM69" s="63">
        <v>100</v>
      </c>
      <c r="AN69" s="63">
        <v>31</v>
      </c>
      <c r="AO69" s="63">
        <v>277</v>
      </c>
      <c r="AP69" s="201"/>
      <c r="AQ69" s="64" t="s">
        <v>102</v>
      </c>
      <c r="AR69" s="63">
        <v>106</v>
      </c>
      <c r="AS69" s="63">
        <v>8761</v>
      </c>
      <c r="AT69" s="63">
        <v>5316</v>
      </c>
      <c r="AU69" s="63">
        <v>1671</v>
      </c>
      <c r="AV69" s="63">
        <v>335</v>
      </c>
      <c r="AW69" s="63">
        <v>300</v>
      </c>
      <c r="AX69" s="63">
        <v>1335</v>
      </c>
      <c r="AY69" s="63">
        <v>1022</v>
      </c>
      <c r="AZ69" s="63">
        <v>1025</v>
      </c>
      <c r="BA69" s="201"/>
      <c r="BB69" s="64" t="s">
        <v>102</v>
      </c>
      <c r="BC69" s="63">
        <v>7132</v>
      </c>
      <c r="BD69" s="63">
        <v>3669</v>
      </c>
      <c r="BE69" s="63">
        <v>6728</v>
      </c>
      <c r="BF69" s="63">
        <v>3502</v>
      </c>
      <c r="BG69" s="63">
        <v>4978</v>
      </c>
      <c r="BH69" s="63">
        <v>2589</v>
      </c>
      <c r="BI69" s="63">
        <v>6914</v>
      </c>
      <c r="BJ69" s="63">
        <v>3573</v>
      </c>
      <c r="BK69" s="63">
        <v>6535</v>
      </c>
      <c r="BL69" s="63">
        <v>3420</v>
      </c>
      <c r="BM69" s="63">
        <v>4867</v>
      </c>
      <c r="BN69" s="63">
        <v>2550</v>
      </c>
      <c r="BO69" s="201"/>
      <c r="BP69" s="64" t="s">
        <v>102</v>
      </c>
      <c r="BQ69" s="63">
        <v>1145</v>
      </c>
      <c r="BR69" s="63">
        <v>553</v>
      </c>
      <c r="BS69" s="63">
        <v>33</v>
      </c>
      <c r="BT69" s="63">
        <v>119</v>
      </c>
      <c r="BU69" s="63">
        <v>42</v>
      </c>
      <c r="BV69" s="63">
        <v>1264</v>
      </c>
      <c r="BW69" s="63">
        <v>595</v>
      </c>
      <c r="BX69" s="201"/>
      <c r="BY69" s="64" t="s">
        <v>102</v>
      </c>
      <c r="BZ69" s="63">
        <v>3108</v>
      </c>
      <c r="CA69" s="63">
        <v>1287</v>
      </c>
      <c r="CB69" s="63">
        <v>2542</v>
      </c>
      <c r="CC69" s="63">
        <v>1958</v>
      </c>
      <c r="CD69" s="63">
        <v>1591</v>
      </c>
      <c r="CE69" s="63">
        <v>1243</v>
      </c>
      <c r="CF69" s="63">
        <v>490</v>
      </c>
      <c r="CG69" s="63">
        <v>1853</v>
      </c>
      <c r="CH69" s="63">
        <v>298</v>
      </c>
      <c r="CI69" s="63">
        <v>432</v>
      </c>
      <c r="CJ69" s="63">
        <v>135</v>
      </c>
      <c r="CK69" s="63">
        <v>328</v>
      </c>
      <c r="CL69" s="142"/>
      <c r="CM69" s="138" t="s">
        <v>143</v>
      </c>
      <c r="CN69" s="138" t="s">
        <v>4236</v>
      </c>
      <c r="CO69" s="139">
        <v>41935</v>
      </c>
      <c r="CP69" s="141">
        <v>14370</v>
      </c>
    </row>
    <row r="70" spans="1:94">
      <c r="A70" s="201" t="s">
        <v>144</v>
      </c>
      <c r="B70" s="46" t="s">
        <v>119</v>
      </c>
      <c r="C70" s="47">
        <v>28916</v>
      </c>
      <c r="D70" s="47">
        <v>14007</v>
      </c>
      <c r="E70" s="47">
        <v>22824</v>
      </c>
      <c r="F70" s="47">
        <v>11153</v>
      </c>
      <c r="G70" s="47">
        <v>21456</v>
      </c>
      <c r="H70" s="47">
        <v>10472</v>
      </c>
      <c r="I70" s="47">
        <v>17512</v>
      </c>
      <c r="J70" s="47">
        <v>8724</v>
      </c>
      <c r="K70" s="47">
        <v>14701</v>
      </c>
      <c r="L70" s="47">
        <v>7370</v>
      </c>
      <c r="M70" s="48">
        <v>105409</v>
      </c>
      <c r="N70" s="48">
        <v>51726</v>
      </c>
      <c r="O70" s="201" t="s">
        <v>144</v>
      </c>
      <c r="P70" s="46" t="s">
        <v>119</v>
      </c>
      <c r="Q70" s="47">
        <v>4910</v>
      </c>
      <c r="R70" s="47">
        <v>2229</v>
      </c>
      <c r="S70" s="47">
        <v>3340</v>
      </c>
      <c r="T70" s="47">
        <v>1473</v>
      </c>
      <c r="U70" s="47">
        <v>3087</v>
      </c>
      <c r="V70" s="47">
        <v>1408</v>
      </c>
      <c r="W70" s="47">
        <v>1990</v>
      </c>
      <c r="X70" s="47">
        <v>972</v>
      </c>
      <c r="Y70" s="47">
        <v>1808</v>
      </c>
      <c r="Z70" s="47">
        <v>872</v>
      </c>
      <c r="AA70" s="48">
        <v>15135</v>
      </c>
      <c r="AB70" s="48">
        <v>6954</v>
      </c>
      <c r="AC70" s="201" t="s">
        <v>144</v>
      </c>
      <c r="AD70" s="46" t="s">
        <v>119</v>
      </c>
      <c r="AE70" s="47">
        <v>949</v>
      </c>
      <c r="AF70" s="47">
        <v>934</v>
      </c>
      <c r="AG70" s="47">
        <v>933</v>
      </c>
      <c r="AH70" s="47">
        <v>912</v>
      </c>
      <c r="AI70" s="47">
        <v>906</v>
      </c>
      <c r="AJ70" s="48">
        <v>4634</v>
      </c>
      <c r="AK70" s="47">
        <v>2813</v>
      </c>
      <c r="AL70" s="47">
        <v>2146</v>
      </c>
      <c r="AM70" s="47">
        <v>118</v>
      </c>
      <c r="AN70" s="47">
        <v>111</v>
      </c>
      <c r="AO70" s="47">
        <v>919</v>
      </c>
      <c r="AP70" s="201" t="s">
        <v>144</v>
      </c>
      <c r="AQ70" s="46" t="s">
        <v>119</v>
      </c>
      <c r="AR70" s="47">
        <v>252</v>
      </c>
      <c r="AS70" s="47">
        <v>10111</v>
      </c>
      <c r="AT70" s="47">
        <v>10786</v>
      </c>
      <c r="AU70" s="47">
        <v>10278</v>
      </c>
      <c r="AV70" s="47">
        <v>3417</v>
      </c>
      <c r="AW70" s="47">
        <v>1176</v>
      </c>
      <c r="AX70" s="47">
        <v>3567</v>
      </c>
      <c r="AY70" s="47">
        <v>2557</v>
      </c>
      <c r="AZ70" s="47">
        <v>2573</v>
      </c>
      <c r="BA70" s="201" t="s">
        <v>144</v>
      </c>
      <c r="BB70" s="46" t="s">
        <v>119</v>
      </c>
      <c r="BC70" s="47">
        <v>14524</v>
      </c>
      <c r="BD70" s="47">
        <v>7281</v>
      </c>
      <c r="BE70" s="47">
        <v>13663</v>
      </c>
      <c r="BF70" s="47">
        <v>6945</v>
      </c>
      <c r="BG70" s="47">
        <v>9197</v>
      </c>
      <c r="BH70" s="47">
        <v>4725</v>
      </c>
      <c r="BI70" s="47">
        <v>14274</v>
      </c>
      <c r="BJ70" s="47">
        <v>7174</v>
      </c>
      <c r="BK70" s="47">
        <v>13420</v>
      </c>
      <c r="BL70" s="47">
        <v>6839</v>
      </c>
      <c r="BM70" s="47">
        <v>8420</v>
      </c>
      <c r="BN70" s="47">
        <v>4334</v>
      </c>
      <c r="BO70" s="201" t="s">
        <v>144</v>
      </c>
      <c r="BP70" s="46" t="s">
        <v>119</v>
      </c>
      <c r="BQ70" s="50">
        <v>2706</v>
      </c>
      <c r="BR70" s="49">
        <v>1521</v>
      </c>
      <c r="BS70" s="49">
        <v>186</v>
      </c>
      <c r="BT70" s="50">
        <v>166</v>
      </c>
      <c r="BU70" s="49">
        <v>70</v>
      </c>
      <c r="BV70" s="50">
        <v>2872</v>
      </c>
      <c r="BW70" s="50">
        <v>1591</v>
      </c>
      <c r="BX70" s="201" t="s">
        <v>144</v>
      </c>
      <c r="BY70" s="46" t="s">
        <v>119</v>
      </c>
      <c r="BZ70" s="47">
        <v>28063</v>
      </c>
      <c r="CA70" s="47">
        <v>19798</v>
      </c>
      <c r="CB70" s="47">
        <v>8360</v>
      </c>
      <c r="CC70" s="47">
        <v>21541</v>
      </c>
      <c r="CD70" s="47">
        <v>17880</v>
      </c>
      <c r="CE70" s="47">
        <v>14969</v>
      </c>
      <c r="CF70" s="47">
        <v>1612</v>
      </c>
      <c r="CG70" s="47">
        <v>19508</v>
      </c>
      <c r="CH70" s="47">
        <v>1042</v>
      </c>
      <c r="CI70" s="47">
        <v>2386</v>
      </c>
      <c r="CJ70" s="47">
        <v>2200</v>
      </c>
      <c r="CK70" s="47">
        <v>1563</v>
      </c>
      <c r="CL70" s="142"/>
      <c r="CM70" s="138" t="s">
        <v>144</v>
      </c>
      <c r="CN70" s="138" t="s">
        <v>4237</v>
      </c>
      <c r="CO70" s="139">
        <v>111029</v>
      </c>
      <c r="CP70" s="141">
        <v>132773</v>
      </c>
    </row>
    <row r="71" spans="1:94">
      <c r="A71" s="201"/>
      <c r="B71" s="46" t="s">
        <v>120</v>
      </c>
      <c r="C71" s="47">
        <v>5085</v>
      </c>
      <c r="D71" s="47">
        <v>2439</v>
      </c>
      <c r="E71" s="47">
        <v>4614</v>
      </c>
      <c r="F71" s="47">
        <v>2272</v>
      </c>
      <c r="G71" s="47">
        <v>4515</v>
      </c>
      <c r="H71" s="47">
        <v>2176</v>
      </c>
      <c r="I71" s="47">
        <v>4083</v>
      </c>
      <c r="J71" s="47">
        <v>2019</v>
      </c>
      <c r="K71" s="47">
        <v>4186</v>
      </c>
      <c r="L71" s="47">
        <v>2090</v>
      </c>
      <c r="M71" s="48">
        <v>22483</v>
      </c>
      <c r="N71" s="48">
        <v>10996</v>
      </c>
      <c r="O71" s="201"/>
      <c r="P71" s="46" t="s">
        <v>120</v>
      </c>
      <c r="Q71" s="47">
        <v>164</v>
      </c>
      <c r="R71" s="47">
        <v>65</v>
      </c>
      <c r="S71" s="47">
        <v>187</v>
      </c>
      <c r="T71" s="47">
        <v>76</v>
      </c>
      <c r="U71" s="47">
        <v>176</v>
      </c>
      <c r="V71" s="47">
        <v>61</v>
      </c>
      <c r="W71" s="47">
        <v>152</v>
      </c>
      <c r="X71" s="47">
        <v>77</v>
      </c>
      <c r="Y71" s="47">
        <v>240</v>
      </c>
      <c r="Z71" s="47">
        <v>116</v>
      </c>
      <c r="AA71" s="48">
        <v>919</v>
      </c>
      <c r="AB71" s="48">
        <v>395</v>
      </c>
      <c r="AC71" s="201"/>
      <c r="AD71" s="46" t="s">
        <v>120</v>
      </c>
      <c r="AE71" s="47">
        <v>202</v>
      </c>
      <c r="AF71" s="47">
        <v>191</v>
      </c>
      <c r="AG71" s="47">
        <v>190</v>
      </c>
      <c r="AH71" s="47">
        <v>188</v>
      </c>
      <c r="AI71" s="47">
        <v>187</v>
      </c>
      <c r="AJ71" s="48">
        <v>958</v>
      </c>
      <c r="AK71" s="47">
        <v>857</v>
      </c>
      <c r="AL71" s="47">
        <v>852</v>
      </c>
      <c r="AM71" s="47">
        <v>579</v>
      </c>
      <c r="AN71" s="47">
        <v>15</v>
      </c>
      <c r="AO71" s="47">
        <v>172</v>
      </c>
      <c r="AP71" s="201"/>
      <c r="AQ71" s="46" t="s">
        <v>120</v>
      </c>
      <c r="AR71" s="47">
        <v>590</v>
      </c>
      <c r="AS71" s="47">
        <v>6988</v>
      </c>
      <c r="AT71" s="47">
        <v>2911</v>
      </c>
      <c r="AU71" s="47">
        <v>486</v>
      </c>
      <c r="AV71" s="47">
        <v>105</v>
      </c>
      <c r="AW71" s="47">
        <v>659</v>
      </c>
      <c r="AX71" s="47">
        <v>973</v>
      </c>
      <c r="AY71" s="47">
        <v>852</v>
      </c>
      <c r="AZ71" s="47">
        <v>829</v>
      </c>
      <c r="BA71" s="201"/>
      <c r="BB71" s="46" t="s">
        <v>120</v>
      </c>
      <c r="BC71" s="47">
        <v>4118</v>
      </c>
      <c r="BD71" s="47">
        <v>2079</v>
      </c>
      <c r="BE71" s="47">
        <v>4001</v>
      </c>
      <c r="BF71" s="47">
        <v>2022</v>
      </c>
      <c r="BG71" s="47">
        <v>3266</v>
      </c>
      <c r="BH71" s="47">
        <v>1680</v>
      </c>
      <c r="BI71" s="47">
        <v>3576</v>
      </c>
      <c r="BJ71" s="47">
        <v>1809</v>
      </c>
      <c r="BK71" s="47">
        <v>3467</v>
      </c>
      <c r="BL71" s="47">
        <v>1755</v>
      </c>
      <c r="BM71" s="47">
        <v>2408</v>
      </c>
      <c r="BN71" s="47">
        <v>1233</v>
      </c>
      <c r="BO71" s="201"/>
      <c r="BP71" s="46" t="s">
        <v>120</v>
      </c>
      <c r="BQ71" s="50">
        <v>841</v>
      </c>
      <c r="BR71" s="49">
        <v>765</v>
      </c>
      <c r="BS71" s="49">
        <v>148</v>
      </c>
      <c r="BT71" s="50">
        <v>199</v>
      </c>
      <c r="BU71" s="49">
        <v>126</v>
      </c>
      <c r="BV71" s="50">
        <v>1040</v>
      </c>
      <c r="BW71" s="50">
        <v>891</v>
      </c>
      <c r="BX71" s="201"/>
      <c r="BY71" s="46" t="s">
        <v>120</v>
      </c>
      <c r="BZ71" s="47">
        <v>6535</v>
      </c>
      <c r="CA71" s="47">
        <v>33981</v>
      </c>
      <c r="CB71" s="47">
        <v>2020</v>
      </c>
      <c r="CC71" s="47">
        <v>4684</v>
      </c>
      <c r="CD71" s="47">
        <v>3534</v>
      </c>
      <c r="CE71" s="47">
        <v>2646</v>
      </c>
      <c r="CF71" s="47">
        <v>916</v>
      </c>
      <c r="CG71" s="47">
        <v>3601</v>
      </c>
      <c r="CH71" s="47">
        <v>320</v>
      </c>
      <c r="CI71" s="47">
        <v>524</v>
      </c>
      <c r="CJ71" s="47">
        <v>525</v>
      </c>
      <c r="CK71" s="47">
        <v>311</v>
      </c>
      <c r="CL71" s="142"/>
      <c r="CM71" s="138" t="s">
        <v>144</v>
      </c>
      <c r="CN71" s="138" t="s">
        <v>4238</v>
      </c>
      <c r="CO71" s="139">
        <v>25768</v>
      </c>
      <c r="CP71" s="141">
        <v>58237</v>
      </c>
    </row>
    <row r="72" spans="1:94">
      <c r="A72" s="201"/>
      <c r="B72" s="34" t="s">
        <v>102</v>
      </c>
      <c r="C72" s="35">
        <v>34001</v>
      </c>
      <c r="D72" s="63">
        <v>16446</v>
      </c>
      <c r="E72" s="63">
        <v>27438</v>
      </c>
      <c r="F72" s="63">
        <v>13425</v>
      </c>
      <c r="G72" s="63">
        <v>25971</v>
      </c>
      <c r="H72" s="63">
        <v>12648</v>
      </c>
      <c r="I72" s="63">
        <v>21595</v>
      </c>
      <c r="J72" s="63">
        <v>10743</v>
      </c>
      <c r="K72" s="63">
        <v>18887</v>
      </c>
      <c r="L72" s="63">
        <v>9460</v>
      </c>
      <c r="M72" s="63">
        <v>127892</v>
      </c>
      <c r="N72" s="63">
        <v>62722</v>
      </c>
      <c r="O72" s="201"/>
      <c r="P72" s="64" t="s">
        <v>102</v>
      </c>
      <c r="Q72" s="63">
        <v>5074</v>
      </c>
      <c r="R72" s="63">
        <v>2294</v>
      </c>
      <c r="S72" s="63">
        <v>3527</v>
      </c>
      <c r="T72" s="63">
        <v>1549</v>
      </c>
      <c r="U72" s="63">
        <v>3263</v>
      </c>
      <c r="V72" s="63">
        <v>1469</v>
      </c>
      <c r="W72" s="63">
        <v>2142</v>
      </c>
      <c r="X72" s="63">
        <v>1049</v>
      </c>
      <c r="Y72" s="63">
        <v>2048</v>
      </c>
      <c r="Z72" s="63">
        <v>988</v>
      </c>
      <c r="AA72" s="63">
        <v>16054</v>
      </c>
      <c r="AB72" s="63">
        <v>7349</v>
      </c>
      <c r="AC72" s="201"/>
      <c r="AD72" s="64" t="s">
        <v>102</v>
      </c>
      <c r="AE72" s="63">
        <v>1151</v>
      </c>
      <c r="AF72" s="63">
        <v>1125</v>
      </c>
      <c r="AG72" s="63">
        <v>1123</v>
      </c>
      <c r="AH72" s="63">
        <v>1100</v>
      </c>
      <c r="AI72" s="63">
        <v>1093</v>
      </c>
      <c r="AJ72" s="63">
        <v>5592</v>
      </c>
      <c r="AK72" s="63">
        <v>3670</v>
      </c>
      <c r="AL72" s="63">
        <v>2998</v>
      </c>
      <c r="AM72" s="63">
        <v>697</v>
      </c>
      <c r="AN72" s="63">
        <v>126</v>
      </c>
      <c r="AO72" s="63">
        <v>1091</v>
      </c>
      <c r="AP72" s="201"/>
      <c r="AQ72" s="64" t="s">
        <v>102</v>
      </c>
      <c r="AR72" s="63">
        <v>842</v>
      </c>
      <c r="AS72" s="63">
        <v>17099</v>
      </c>
      <c r="AT72" s="63">
        <v>13697</v>
      </c>
      <c r="AU72" s="63">
        <v>10764</v>
      </c>
      <c r="AV72" s="63">
        <v>3522</v>
      </c>
      <c r="AW72" s="63">
        <v>1835</v>
      </c>
      <c r="AX72" s="63">
        <v>4540</v>
      </c>
      <c r="AY72" s="63">
        <v>3409</v>
      </c>
      <c r="AZ72" s="63">
        <v>3402</v>
      </c>
      <c r="BA72" s="201"/>
      <c r="BB72" s="64" t="s">
        <v>102</v>
      </c>
      <c r="BC72" s="63">
        <v>18642</v>
      </c>
      <c r="BD72" s="63">
        <v>9360</v>
      </c>
      <c r="BE72" s="63">
        <v>17664</v>
      </c>
      <c r="BF72" s="63">
        <v>8967</v>
      </c>
      <c r="BG72" s="63">
        <v>12463</v>
      </c>
      <c r="BH72" s="63">
        <v>6405</v>
      </c>
      <c r="BI72" s="63">
        <v>17850</v>
      </c>
      <c r="BJ72" s="63">
        <v>8983</v>
      </c>
      <c r="BK72" s="63">
        <v>16887</v>
      </c>
      <c r="BL72" s="63">
        <v>8594</v>
      </c>
      <c r="BM72" s="63">
        <v>10828</v>
      </c>
      <c r="BN72" s="63">
        <v>5567</v>
      </c>
      <c r="BO72" s="201"/>
      <c r="BP72" s="64" t="s">
        <v>102</v>
      </c>
      <c r="BQ72" s="63">
        <v>3547</v>
      </c>
      <c r="BR72" s="63">
        <v>2286</v>
      </c>
      <c r="BS72" s="63">
        <v>334</v>
      </c>
      <c r="BT72" s="63">
        <v>365</v>
      </c>
      <c r="BU72" s="63">
        <v>196</v>
      </c>
      <c r="BV72" s="63">
        <v>3912</v>
      </c>
      <c r="BW72" s="63">
        <v>2482</v>
      </c>
      <c r="BX72" s="201"/>
      <c r="BY72" s="64" t="s">
        <v>102</v>
      </c>
      <c r="BZ72" s="63">
        <v>34598</v>
      </c>
      <c r="CA72" s="63">
        <v>53779</v>
      </c>
      <c r="CB72" s="63">
        <v>10380</v>
      </c>
      <c r="CC72" s="63">
        <v>26225</v>
      </c>
      <c r="CD72" s="63">
        <v>21414</v>
      </c>
      <c r="CE72" s="63">
        <v>17615</v>
      </c>
      <c r="CF72" s="63">
        <v>2528</v>
      </c>
      <c r="CG72" s="63">
        <v>23109</v>
      </c>
      <c r="CH72" s="63">
        <v>1362</v>
      </c>
      <c r="CI72" s="63">
        <v>2910</v>
      </c>
      <c r="CJ72" s="63">
        <v>2725</v>
      </c>
      <c r="CK72" s="63">
        <v>1874</v>
      </c>
      <c r="CL72" s="142"/>
      <c r="CM72" s="138" t="s">
        <v>144</v>
      </c>
      <c r="CN72" s="138" t="s">
        <v>4239</v>
      </c>
      <c r="CO72" s="139">
        <v>136797</v>
      </c>
      <c r="CP72" s="141">
        <v>191010</v>
      </c>
    </row>
    <row r="73" spans="1:94">
      <c r="A73" s="201" t="s">
        <v>145</v>
      </c>
      <c r="B73" s="46" t="s">
        <v>119</v>
      </c>
      <c r="C73" s="47">
        <v>4721</v>
      </c>
      <c r="D73" s="47">
        <v>2393</v>
      </c>
      <c r="E73" s="47">
        <v>4239</v>
      </c>
      <c r="F73" s="47">
        <v>2102</v>
      </c>
      <c r="G73" s="47">
        <v>3829</v>
      </c>
      <c r="H73" s="47">
        <v>1943</v>
      </c>
      <c r="I73" s="47">
        <v>3218</v>
      </c>
      <c r="J73" s="47">
        <v>1673</v>
      </c>
      <c r="K73" s="47">
        <v>2908</v>
      </c>
      <c r="L73" s="47">
        <v>1511</v>
      </c>
      <c r="M73" s="48">
        <v>18915</v>
      </c>
      <c r="N73" s="48">
        <v>9622</v>
      </c>
      <c r="O73" s="201" t="s">
        <v>145</v>
      </c>
      <c r="P73" s="46" t="s">
        <v>119</v>
      </c>
      <c r="Q73" s="47">
        <v>504</v>
      </c>
      <c r="R73" s="47">
        <v>248</v>
      </c>
      <c r="S73" s="47">
        <v>415</v>
      </c>
      <c r="T73" s="47">
        <v>171</v>
      </c>
      <c r="U73" s="47">
        <v>398</v>
      </c>
      <c r="V73" s="47">
        <v>204</v>
      </c>
      <c r="W73" s="47">
        <v>267</v>
      </c>
      <c r="X73" s="47">
        <v>134</v>
      </c>
      <c r="Y73" s="47">
        <v>295</v>
      </c>
      <c r="Z73" s="47">
        <v>142</v>
      </c>
      <c r="AA73" s="48">
        <v>1879</v>
      </c>
      <c r="AB73" s="48">
        <v>899</v>
      </c>
      <c r="AC73" s="201" t="s">
        <v>145</v>
      </c>
      <c r="AD73" s="46" t="s">
        <v>119</v>
      </c>
      <c r="AE73" s="47">
        <v>134</v>
      </c>
      <c r="AF73" s="47">
        <v>133</v>
      </c>
      <c r="AG73" s="47">
        <v>130</v>
      </c>
      <c r="AH73" s="47">
        <v>121</v>
      </c>
      <c r="AI73" s="47">
        <v>117</v>
      </c>
      <c r="AJ73" s="48">
        <v>635</v>
      </c>
      <c r="AK73" s="47">
        <v>540</v>
      </c>
      <c r="AL73" s="47">
        <v>403</v>
      </c>
      <c r="AM73" s="47">
        <v>45</v>
      </c>
      <c r="AN73" s="47">
        <v>12</v>
      </c>
      <c r="AO73" s="47">
        <v>125</v>
      </c>
      <c r="AP73" s="201" t="s">
        <v>145</v>
      </c>
      <c r="AQ73" s="46" t="s">
        <v>119</v>
      </c>
      <c r="AR73" s="47">
        <v>85</v>
      </c>
      <c r="AS73" s="47">
        <v>4189</v>
      </c>
      <c r="AT73" s="47">
        <v>2030</v>
      </c>
      <c r="AU73" s="47">
        <v>902</v>
      </c>
      <c r="AV73" s="47">
        <v>167</v>
      </c>
      <c r="AW73" s="47">
        <v>187</v>
      </c>
      <c r="AX73" s="47">
        <v>578</v>
      </c>
      <c r="AY73" s="47">
        <v>434</v>
      </c>
      <c r="AZ73" s="47">
        <v>436</v>
      </c>
      <c r="BA73" s="201" t="s">
        <v>145</v>
      </c>
      <c r="BB73" s="46" t="s">
        <v>119</v>
      </c>
      <c r="BC73" s="47">
        <v>2727</v>
      </c>
      <c r="BD73" s="47">
        <v>1389</v>
      </c>
      <c r="BE73" s="47">
        <v>2621</v>
      </c>
      <c r="BF73" s="47">
        <v>1332</v>
      </c>
      <c r="BG73" s="47">
        <v>1908</v>
      </c>
      <c r="BH73" s="47">
        <v>968</v>
      </c>
      <c r="BI73" s="47">
        <v>2717</v>
      </c>
      <c r="BJ73" s="47">
        <v>1393</v>
      </c>
      <c r="BK73" s="47">
        <v>2614</v>
      </c>
      <c r="BL73" s="47">
        <v>1337</v>
      </c>
      <c r="BM73" s="47">
        <v>1888</v>
      </c>
      <c r="BN73" s="47">
        <v>956</v>
      </c>
      <c r="BO73" s="201" t="s">
        <v>145</v>
      </c>
      <c r="BP73" s="46" t="s">
        <v>119</v>
      </c>
      <c r="BQ73" s="50">
        <v>520</v>
      </c>
      <c r="BR73" s="49">
        <v>223</v>
      </c>
      <c r="BS73" s="49">
        <v>23</v>
      </c>
      <c r="BT73" s="50">
        <v>30</v>
      </c>
      <c r="BU73" s="49">
        <v>19</v>
      </c>
      <c r="BV73" s="50">
        <v>550</v>
      </c>
      <c r="BW73" s="50">
        <v>242</v>
      </c>
      <c r="BX73" s="201" t="s">
        <v>145</v>
      </c>
      <c r="BY73" s="46" t="s">
        <v>119</v>
      </c>
      <c r="BZ73" s="47">
        <v>918</v>
      </c>
      <c r="CA73" s="47">
        <v>1161</v>
      </c>
      <c r="CB73" s="47">
        <v>1917</v>
      </c>
      <c r="CC73" s="47">
        <v>2229</v>
      </c>
      <c r="CD73" s="47">
        <v>1249</v>
      </c>
      <c r="CE73" s="47">
        <v>728</v>
      </c>
      <c r="CF73" s="47">
        <v>209</v>
      </c>
      <c r="CG73" s="47">
        <v>978</v>
      </c>
      <c r="CH73" s="47">
        <v>109</v>
      </c>
      <c r="CI73" s="47">
        <v>277</v>
      </c>
      <c r="CJ73" s="47">
        <v>123</v>
      </c>
      <c r="CK73" s="47">
        <v>592</v>
      </c>
      <c r="CL73" s="142"/>
      <c r="CM73" s="138" t="s">
        <v>145</v>
      </c>
      <c r="CN73" s="138" t="s">
        <v>4240</v>
      </c>
      <c r="CO73" s="139">
        <v>18996</v>
      </c>
      <c r="CP73" s="141">
        <v>9498</v>
      </c>
    </row>
    <row r="74" spans="1:94">
      <c r="A74" s="201"/>
      <c r="B74" s="46" t="s">
        <v>120</v>
      </c>
      <c r="C74" s="47">
        <v>1941</v>
      </c>
      <c r="D74" s="47">
        <v>929</v>
      </c>
      <c r="E74" s="47">
        <v>1854</v>
      </c>
      <c r="F74" s="47">
        <v>885</v>
      </c>
      <c r="G74" s="47">
        <v>1854</v>
      </c>
      <c r="H74" s="47">
        <v>876</v>
      </c>
      <c r="I74" s="47">
        <v>1604</v>
      </c>
      <c r="J74" s="47">
        <v>759</v>
      </c>
      <c r="K74" s="47">
        <v>1382</v>
      </c>
      <c r="L74" s="47">
        <v>682</v>
      </c>
      <c r="M74" s="48">
        <v>8635</v>
      </c>
      <c r="N74" s="48">
        <v>4131</v>
      </c>
      <c r="O74" s="201"/>
      <c r="P74" s="46" t="s">
        <v>120</v>
      </c>
      <c r="Q74" s="47">
        <v>167</v>
      </c>
      <c r="R74" s="47">
        <v>60</v>
      </c>
      <c r="S74" s="47">
        <v>156</v>
      </c>
      <c r="T74" s="47">
        <v>66</v>
      </c>
      <c r="U74" s="47">
        <v>129</v>
      </c>
      <c r="V74" s="47">
        <v>58</v>
      </c>
      <c r="W74" s="47">
        <v>79</v>
      </c>
      <c r="X74" s="47">
        <v>40</v>
      </c>
      <c r="Y74" s="47">
        <v>80</v>
      </c>
      <c r="Z74" s="47">
        <v>36</v>
      </c>
      <c r="AA74" s="48">
        <v>611</v>
      </c>
      <c r="AB74" s="48">
        <v>260</v>
      </c>
      <c r="AC74" s="201"/>
      <c r="AD74" s="46" t="s">
        <v>120</v>
      </c>
      <c r="AE74" s="47">
        <v>53</v>
      </c>
      <c r="AF74" s="47">
        <v>54</v>
      </c>
      <c r="AG74" s="47">
        <v>52</v>
      </c>
      <c r="AH74" s="47">
        <v>48</v>
      </c>
      <c r="AI74" s="47">
        <v>47</v>
      </c>
      <c r="AJ74" s="48">
        <v>254</v>
      </c>
      <c r="AK74" s="47">
        <v>248</v>
      </c>
      <c r="AL74" s="47">
        <v>227</v>
      </c>
      <c r="AM74" s="47">
        <v>126</v>
      </c>
      <c r="AN74" s="47">
        <v>5</v>
      </c>
      <c r="AO74" s="47">
        <v>43</v>
      </c>
      <c r="AP74" s="201"/>
      <c r="AQ74" s="46" t="s">
        <v>120</v>
      </c>
      <c r="AR74" s="47">
        <v>71</v>
      </c>
      <c r="AS74" s="47">
        <v>2325</v>
      </c>
      <c r="AT74" s="47">
        <v>1213</v>
      </c>
      <c r="AU74" s="47">
        <v>88</v>
      </c>
      <c r="AV74" s="47">
        <v>6</v>
      </c>
      <c r="AW74" s="47">
        <v>177</v>
      </c>
      <c r="AX74" s="47">
        <v>279</v>
      </c>
      <c r="AY74" s="47">
        <v>248</v>
      </c>
      <c r="AZ74" s="47">
        <v>322</v>
      </c>
      <c r="BA74" s="201"/>
      <c r="BB74" s="46" t="s">
        <v>120</v>
      </c>
      <c r="BC74" s="47">
        <v>1240</v>
      </c>
      <c r="BD74" s="47">
        <v>601</v>
      </c>
      <c r="BE74" s="47">
        <v>1227</v>
      </c>
      <c r="BF74" s="47">
        <v>591</v>
      </c>
      <c r="BG74" s="47">
        <v>1030</v>
      </c>
      <c r="BH74" s="47">
        <v>492</v>
      </c>
      <c r="BI74" s="47">
        <v>1238</v>
      </c>
      <c r="BJ74" s="47">
        <v>601</v>
      </c>
      <c r="BK74" s="47">
        <v>1225</v>
      </c>
      <c r="BL74" s="47">
        <v>591</v>
      </c>
      <c r="BM74" s="47">
        <v>1029</v>
      </c>
      <c r="BN74" s="47">
        <v>495</v>
      </c>
      <c r="BO74" s="201"/>
      <c r="BP74" s="46" t="s">
        <v>120</v>
      </c>
      <c r="BQ74" s="50">
        <v>246</v>
      </c>
      <c r="BR74" s="49">
        <v>171</v>
      </c>
      <c r="BS74" s="49">
        <v>30</v>
      </c>
      <c r="BT74" s="50">
        <v>30</v>
      </c>
      <c r="BU74" s="49">
        <v>21</v>
      </c>
      <c r="BV74" s="50">
        <v>276</v>
      </c>
      <c r="BW74" s="50">
        <v>192</v>
      </c>
      <c r="BX74" s="201"/>
      <c r="BY74" s="46" t="s">
        <v>120</v>
      </c>
      <c r="BZ74" s="47">
        <v>919</v>
      </c>
      <c r="CA74" s="47">
        <v>589</v>
      </c>
      <c r="CB74" s="47">
        <v>595</v>
      </c>
      <c r="CC74" s="47">
        <v>1391</v>
      </c>
      <c r="CD74" s="47">
        <v>818</v>
      </c>
      <c r="CE74" s="47">
        <v>693</v>
      </c>
      <c r="CF74" s="47">
        <v>232</v>
      </c>
      <c r="CG74" s="47">
        <v>844</v>
      </c>
      <c r="CH74" s="47">
        <v>56</v>
      </c>
      <c r="CI74" s="47">
        <v>109</v>
      </c>
      <c r="CJ74" s="47">
        <v>34</v>
      </c>
      <c r="CK74" s="47">
        <v>24</v>
      </c>
      <c r="CL74" s="142"/>
      <c r="CM74" s="138" t="s">
        <v>145</v>
      </c>
      <c r="CN74" s="138" t="s">
        <v>4241</v>
      </c>
      <c r="CO74" s="139">
        <v>8742</v>
      </c>
      <c r="CP74" s="141">
        <v>6137</v>
      </c>
    </row>
    <row r="75" spans="1:94">
      <c r="A75" s="201"/>
      <c r="B75" s="34" t="s">
        <v>102</v>
      </c>
      <c r="C75" s="35">
        <v>6662</v>
      </c>
      <c r="D75" s="63">
        <v>3322</v>
      </c>
      <c r="E75" s="63">
        <v>6093</v>
      </c>
      <c r="F75" s="63">
        <v>2987</v>
      </c>
      <c r="G75" s="63">
        <v>5683</v>
      </c>
      <c r="H75" s="63">
        <v>2819</v>
      </c>
      <c r="I75" s="63">
        <v>4822</v>
      </c>
      <c r="J75" s="63">
        <v>2432</v>
      </c>
      <c r="K75" s="63">
        <v>4290</v>
      </c>
      <c r="L75" s="63">
        <v>2193</v>
      </c>
      <c r="M75" s="63">
        <v>27550</v>
      </c>
      <c r="N75" s="63">
        <v>13753</v>
      </c>
      <c r="O75" s="201"/>
      <c r="P75" s="64" t="s">
        <v>102</v>
      </c>
      <c r="Q75" s="63">
        <v>671</v>
      </c>
      <c r="R75" s="63">
        <v>308</v>
      </c>
      <c r="S75" s="63">
        <v>571</v>
      </c>
      <c r="T75" s="63">
        <v>237</v>
      </c>
      <c r="U75" s="63">
        <v>527</v>
      </c>
      <c r="V75" s="63">
        <v>262</v>
      </c>
      <c r="W75" s="63">
        <v>346</v>
      </c>
      <c r="X75" s="63">
        <v>174</v>
      </c>
      <c r="Y75" s="63">
        <v>375</v>
      </c>
      <c r="Z75" s="63">
        <v>178</v>
      </c>
      <c r="AA75" s="63">
        <v>2490</v>
      </c>
      <c r="AB75" s="63">
        <v>1159</v>
      </c>
      <c r="AC75" s="201"/>
      <c r="AD75" s="64" t="s">
        <v>102</v>
      </c>
      <c r="AE75" s="63">
        <v>187</v>
      </c>
      <c r="AF75" s="63">
        <v>187</v>
      </c>
      <c r="AG75" s="63">
        <v>182</v>
      </c>
      <c r="AH75" s="63">
        <v>169</v>
      </c>
      <c r="AI75" s="63">
        <v>164</v>
      </c>
      <c r="AJ75" s="63">
        <v>889</v>
      </c>
      <c r="AK75" s="63">
        <v>788</v>
      </c>
      <c r="AL75" s="63">
        <v>630</v>
      </c>
      <c r="AM75" s="63">
        <v>171</v>
      </c>
      <c r="AN75" s="63">
        <v>17</v>
      </c>
      <c r="AO75" s="63">
        <v>168</v>
      </c>
      <c r="AP75" s="201"/>
      <c r="AQ75" s="64" t="s">
        <v>102</v>
      </c>
      <c r="AR75" s="63">
        <v>156</v>
      </c>
      <c r="AS75" s="63">
        <v>6514</v>
      </c>
      <c r="AT75" s="63">
        <v>3243</v>
      </c>
      <c r="AU75" s="63">
        <v>990</v>
      </c>
      <c r="AV75" s="63">
        <v>173</v>
      </c>
      <c r="AW75" s="63">
        <v>364</v>
      </c>
      <c r="AX75" s="63">
        <v>857</v>
      </c>
      <c r="AY75" s="63">
        <v>682</v>
      </c>
      <c r="AZ75" s="63">
        <v>758</v>
      </c>
      <c r="BA75" s="201"/>
      <c r="BB75" s="64" t="s">
        <v>102</v>
      </c>
      <c r="BC75" s="63">
        <v>3967</v>
      </c>
      <c r="BD75" s="63">
        <v>1990</v>
      </c>
      <c r="BE75" s="63">
        <v>3848</v>
      </c>
      <c r="BF75" s="63">
        <v>1923</v>
      </c>
      <c r="BG75" s="63">
        <v>2938</v>
      </c>
      <c r="BH75" s="63">
        <v>1460</v>
      </c>
      <c r="BI75" s="63">
        <v>3955</v>
      </c>
      <c r="BJ75" s="63">
        <v>1994</v>
      </c>
      <c r="BK75" s="63">
        <v>3839</v>
      </c>
      <c r="BL75" s="63">
        <v>1928</v>
      </c>
      <c r="BM75" s="63">
        <v>2917</v>
      </c>
      <c r="BN75" s="63">
        <v>1451</v>
      </c>
      <c r="BO75" s="201"/>
      <c r="BP75" s="64" t="s">
        <v>102</v>
      </c>
      <c r="BQ75" s="63">
        <v>766</v>
      </c>
      <c r="BR75" s="63">
        <v>394</v>
      </c>
      <c r="BS75" s="63">
        <v>53</v>
      </c>
      <c r="BT75" s="63">
        <v>60</v>
      </c>
      <c r="BU75" s="63">
        <v>40</v>
      </c>
      <c r="BV75" s="63">
        <v>826</v>
      </c>
      <c r="BW75" s="63">
        <v>434</v>
      </c>
      <c r="BX75" s="201"/>
      <c r="BY75" s="64" t="s">
        <v>102</v>
      </c>
      <c r="BZ75" s="63">
        <v>1837</v>
      </c>
      <c r="CA75" s="63">
        <v>1750</v>
      </c>
      <c r="CB75" s="63">
        <v>2512</v>
      </c>
      <c r="CC75" s="63">
        <v>3620</v>
      </c>
      <c r="CD75" s="63">
        <v>2067</v>
      </c>
      <c r="CE75" s="63">
        <v>1421</v>
      </c>
      <c r="CF75" s="63">
        <v>441</v>
      </c>
      <c r="CG75" s="63">
        <v>1822</v>
      </c>
      <c r="CH75" s="63">
        <v>165</v>
      </c>
      <c r="CI75" s="63">
        <v>386</v>
      </c>
      <c r="CJ75" s="63">
        <v>157</v>
      </c>
      <c r="CK75" s="63">
        <v>616</v>
      </c>
      <c r="CL75" s="142"/>
      <c r="CM75" s="138" t="s">
        <v>145</v>
      </c>
      <c r="CN75" s="138" t="s">
        <v>4242</v>
      </c>
      <c r="CO75" s="139">
        <v>27738</v>
      </c>
      <c r="CP75" s="141">
        <v>15635</v>
      </c>
    </row>
    <row r="76" spans="1:94">
      <c r="A76" s="202" t="s">
        <v>121</v>
      </c>
      <c r="B76" s="202"/>
      <c r="C76" s="52">
        <v>244018</v>
      </c>
      <c r="D76" s="52">
        <v>120656</v>
      </c>
      <c r="E76" s="52">
        <v>205987</v>
      </c>
      <c r="F76" s="52">
        <v>101828</v>
      </c>
      <c r="G76" s="52">
        <v>197459</v>
      </c>
      <c r="H76" s="52">
        <v>97765</v>
      </c>
      <c r="I76" s="52">
        <v>170830</v>
      </c>
      <c r="J76" s="52">
        <v>85589</v>
      </c>
      <c r="K76" s="52">
        <v>159507</v>
      </c>
      <c r="L76" s="52">
        <v>80894</v>
      </c>
      <c r="M76" s="52">
        <v>977801</v>
      </c>
      <c r="N76" s="52">
        <v>486732</v>
      </c>
      <c r="O76" s="202" t="s">
        <v>121</v>
      </c>
      <c r="P76" s="202"/>
      <c r="Q76" s="52">
        <v>24211</v>
      </c>
      <c r="R76" s="52">
        <v>10953</v>
      </c>
      <c r="S76" s="52">
        <v>18774</v>
      </c>
      <c r="T76" s="52">
        <v>8415</v>
      </c>
      <c r="U76" s="52">
        <v>18081</v>
      </c>
      <c r="V76" s="52">
        <v>8141</v>
      </c>
      <c r="W76" s="52">
        <v>12450</v>
      </c>
      <c r="X76" s="52">
        <v>5841</v>
      </c>
      <c r="Y76" s="52">
        <v>12868</v>
      </c>
      <c r="Z76" s="52">
        <v>6256</v>
      </c>
      <c r="AA76" s="52">
        <v>86384</v>
      </c>
      <c r="AB76" s="52">
        <v>39606</v>
      </c>
      <c r="AC76" s="202" t="s">
        <v>121</v>
      </c>
      <c r="AD76" s="202"/>
      <c r="AE76" s="52">
        <v>8227</v>
      </c>
      <c r="AF76" s="52">
        <v>7990</v>
      </c>
      <c r="AG76" s="52">
        <v>7945</v>
      </c>
      <c r="AH76" s="52">
        <v>7630</v>
      </c>
      <c r="AI76" s="52">
        <v>7487</v>
      </c>
      <c r="AJ76" s="52">
        <v>39279</v>
      </c>
      <c r="AK76" s="52">
        <v>31202</v>
      </c>
      <c r="AL76" s="52">
        <v>26896</v>
      </c>
      <c r="AM76" s="52">
        <v>10850</v>
      </c>
      <c r="AN76" s="52">
        <v>740</v>
      </c>
      <c r="AO76" s="52">
        <v>7413</v>
      </c>
      <c r="AP76" s="202" t="s">
        <v>121</v>
      </c>
      <c r="AQ76" s="202"/>
      <c r="AR76" s="52">
        <v>12588</v>
      </c>
      <c r="AS76" s="52">
        <v>215621</v>
      </c>
      <c r="AT76" s="52">
        <v>107017</v>
      </c>
      <c r="AU76" s="52">
        <v>57426</v>
      </c>
      <c r="AV76" s="52">
        <v>16707</v>
      </c>
      <c r="AW76" s="52">
        <v>17653</v>
      </c>
      <c r="AX76" s="52">
        <v>37557</v>
      </c>
      <c r="AY76" s="52">
        <v>29614</v>
      </c>
      <c r="AZ76" s="52">
        <v>29250</v>
      </c>
      <c r="BA76" s="202" t="s">
        <v>121</v>
      </c>
      <c r="BB76" s="202"/>
      <c r="BC76" s="52">
        <v>155962</v>
      </c>
      <c r="BD76" s="52">
        <v>80050</v>
      </c>
      <c r="BE76" s="52">
        <v>149150</v>
      </c>
      <c r="BF76" s="52">
        <v>77031</v>
      </c>
      <c r="BG76" s="52">
        <v>115398</v>
      </c>
      <c r="BH76" s="52">
        <v>60418</v>
      </c>
      <c r="BI76" s="52">
        <v>144015</v>
      </c>
      <c r="BJ76" s="52">
        <v>74269</v>
      </c>
      <c r="BK76" s="52">
        <v>137677</v>
      </c>
      <c r="BL76" s="52">
        <v>71367</v>
      </c>
      <c r="BM76" s="52">
        <v>93855</v>
      </c>
      <c r="BN76" s="52">
        <v>49423</v>
      </c>
      <c r="BO76" s="202" t="s">
        <v>121</v>
      </c>
      <c r="BP76" s="202"/>
      <c r="BQ76" s="52">
        <v>30260</v>
      </c>
      <c r="BR76" s="52">
        <v>21672</v>
      </c>
      <c r="BS76" s="52">
        <v>3012</v>
      </c>
      <c r="BT76" s="52">
        <v>4299</v>
      </c>
      <c r="BU76" s="52">
        <v>2502</v>
      </c>
      <c r="BV76" s="52">
        <v>34559</v>
      </c>
      <c r="BW76" s="52">
        <v>24174</v>
      </c>
      <c r="BX76" s="202" t="s">
        <v>121</v>
      </c>
      <c r="BY76" s="202"/>
      <c r="BZ76" s="52">
        <v>176320</v>
      </c>
      <c r="CA76" s="52">
        <v>129359</v>
      </c>
      <c r="CB76" s="52">
        <v>66450</v>
      </c>
      <c r="CC76" s="52">
        <v>141826</v>
      </c>
      <c r="CD76" s="52">
        <v>109355</v>
      </c>
      <c r="CE76" s="52">
        <v>86903</v>
      </c>
      <c r="CF76" s="52">
        <v>15828</v>
      </c>
      <c r="CG76" s="52">
        <v>113788</v>
      </c>
      <c r="CH76" s="52">
        <v>7980</v>
      </c>
      <c r="CI76" s="52">
        <v>15175</v>
      </c>
      <c r="CJ76" s="52">
        <v>11108</v>
      </c>
      <c r="CK76" s="52">
        <v>13013</v>
      </c>
      <c r="CL76" s="142"/>
      <c r="CM76" s="138" t="s">
        <v>121</v>
      </c>
      <c r="CN76" s="138" t="s">
        <v>121</v>
      </c>
      <c r="CO76" s="139">
        <v>1078120</v>
      </c>
      <c r="CP76" s="141">
        <v>847809</v>
      </c>
    </row>
    <row r="77" spans="1:94">
      <c r="A77" s="194" t="s">
        <v>460</v>
      </c>
      <c r="B77" s="194"/>
      <c r="C77" s="194"/>
      <c r="D77" s="194"/>
      <c r="E77" s="194"/>
      <c r="F77" s="194"/>
      <c r="G77" s="194"/>
      <c r="H77" s="194"/>
      <c r="I77" s="194"/>
      <c r="J77" s="194"/>
      <c r="K77" s="194"/>
      <c r="L77" s="194"/>
      <c r="M77" s="194"/>
      <c r="N77" s="194"/>
      <c r="O77" s="194" t="s">
        <v>461</v>
      </c>
      <c r="P77" s="194"/>
      <c r="Q77" s="194"/>
      <c r="R77" s="194"/>
      <c r="S77" s="194"/>
      <c r="T77" s="194"/>
      <c r="U77" s="194"/>
      <c r="V77" s="194"/>
      <c r="W77" s="194"/>
      <c r="X77" s="194"/>
      <c r="Y77" s="194"/>
      <c r="Z77" s="194"/>
      <c r="AA77" s="194"/>
      <c r="AB77" s="194"/>
      <c r="AC77" s="194" t="s">
        <v>462</v>
      </c>
      <c r="AD77" s="194"/>
      <c r="AE77" s="194"/>
      <c r="AF77" s="194"/>
      <c r="AG77" s="194"/>
      <c r="AH77" s="194"/>
      <c r="AI77" s="194"/>
      <c r="AJ77" s="194"/>
      <c r="AK77" s="194"/>
      <c r="AL77" s="194"/>
      <c r="AM77" s="194"/>
      <c r="AN77" s="194"/>
      <c r="AO77" s="194"/>
      <c r="AP77" s="195" t="s">
        <v>463</v>
      </c>
      <c r="AQ77" s="195"/>
      <c r="AR77" s="195"/>
      <c r="AS77" s="195"/>
      <c r="AT77" s="195"/>
      <c r="AU77" s="195"/>
      <c r="AV77" s="195"/>
      <c r="AW77" s="195"/>
      <c r="AX77" s="195"/>
      <c r="AY77" s="195"/>
      <c r="AZ77" s="195"/>
      <c r="BA77" s="195" t="s">
        <v>4601</v>
      </c>
      <c r="BB77" s="195"/>
      <c r="BC77" s="195"/>
      <c r="BD77" s="195"/>
      <c r="BE77" s="195"/>
      <c r="BF77" s="195"/>
      <c r="BG77" s="195"/>
      <c r="BH77" s="195"/>
      <c r="BI77" s="195"/>
      <c r="BJ77" s="195"/>
      <c r="BK77" s="195"/>
      <c r="BL77" s="195"/>
      <c r="BM77" s="195"/>
      <c r="BN77" s="195"/>
      <c r="BO77" s="163" t="s">
        <v>464</v>
      </c>
      <c r="BP77" s="163"/>
      <c r="BQ77" s="163"/>
      <c r="BR77" s="163"/>
      <c r="BS77" s="163"/>
      <c r="BT77" s="163"/>
      <c r="BU77" s="163"/>
      <c r="BV77" s="163"/>
      <c r="BW77" s="163"/>
      <c r="BX77" s="194" t="s">
        <v>465</v>
      </c>
      <c r="BY77" s="194"/>
      <c r="BZ77" s="194"/>
      <c r="CA77" s="194"/>
      <c r="CB77" s="194"/>
      <c r="CC77" s="194"/>
      <c r="CD77" s="194"/>
      <c r="CE77" s="194"/>
      <c r="CF77" s="194"/>
      <c r="CG77" s="194"/>
      <c r="CH77" s="194"/>
      <c r="CI77" s="194"/>
      <c r="CJ77" s="194"/>
      <c r="CK77" s="194"/>
      <c r="CL77" s="142"/>
      <c r="CM77" s="138" t="s">
        <v>460</v>
      </c>
      <c r="CN77" s="138" t="s">
        <v>460</v>
      </c>
      <c r="CO77" s="139">
        <v>0</v>
      </c>
      <c r="CP77" s="141">
        <v>0</v>
      </c>
    </row>
    <row r="78" spans="1:94">
      <c r="A78" s="194" t="s">
        <v>4174</v>
      </c>
      <c r="B78" s="194"/>
      <c r="C78" s="194"/>
      <c r="D78" s="194"/>
      <c r="E78" s="194"/>
      <c r="F78" s="194"/>
      <c r="G78" s="194"/>
      <c r="H78" s="194"/>
      <c r="I78" s="194"/>
      <c r="J78" s="194"/>
      <c r="K78" s="194"/>
      <c r="L78" s="194"/>
      <c r="M78" s="194"/>
      <c r="N78" s="194"/>
      <c r="O78" s="194" t="s">
        <v>4174</v>
      </c>
      <c r="P78" s="194"/>
      <c r="Q78" s="194"/>
      <c r="R78" s="194"/>
      <c r="S78" s="194"/>
      <c r="T78" s="194"/>
      <c r="U78" s="194"/>
      <c r="V78" s="194"/>
      <c r="W78" s="194"/>
      <c r="X78" s="194"/>
      <c r="Y78" s="194"/>
      <c r="Z78" s="194"/>
      <c r="AA78" s="194"/>
      <c r="AB78" s="194"/>
      <c r="AC78" s="194" t="s">
        <v>4174</v>
      </c>
      <c r="AD78" s="194"/>
      <c r="AE78" s="194"/>
      <c r="AF78" s="194"/>
      <c r="AG78" s="194"/>
      <c r="AH78" s="194"/>
      <c r="AI78" s="194"/>
      <c r="AJ78" s="194"/>
      <c r="AK78" s="194"/>
      <c r="AL78" s="194"/>
      <c r="AM78" s="194"/>
      <c r="AN78" s="194"/>
      <c r="AO78" s="194"/>
      <c r="AP78" s="195" t="s">
        <v>4174</v>
      </c>
      <c r="AQ78" s="195"/>
      <c r="AR78" s="195"/>
      <c r="AS78" s="195"/>
      <c r="AT78" s="195"/>
      <c r="AU78" s="195"/>
      <c r="AV78" s="195"/>
      <c r="AW78" s="195"/>
      <c r="AX78" s="195"/>
      <c r="AY78" s="195"/>
      <c r="AZ78" s="195"/>
      <c r="BA78" s="195" t="s">
        <v>4175</v>
      </c>
      <c r="BB78" s="195"/>
      <c r="BC78" s="195"/>
      <c r="BD78" s="195"/>
      <c r="BE78" s="195"/>
      <c r="BF78" s="195"/>
      <c r="BG78" s="195"/>
      <c r="BH78" s="195"/>
      <c r="BI78" s="195"/>
      <c r="BJ78" s="195"/>
      <c r="BK78" s="195"/>
      <c r="BL78" s="195"/>
      <c r="BM78" s="195"/>
      <c r="BN78" s="195"/>
      <c r="BO78" s="163" t="s">
        <v>4174</v>
      </c>
      <c r="BP78" s="163"/>
      <c r="BQ78" s="163"/>
      <c r="BR78" s="163"/>
      <c r="BS78" s="163"/>
      <c r="BT78" s="163"/>
      <c r="BU78" s="163"/>
      <c r="BV78" s="163"/>
      <c r="BW78" s="163"/>
      <c r="BX78" s="194" t="s">
        <v>4174</v>
      </c>
      <c r="BY78" s="194"/>
      <c r="BZ78" s="194"/>
      <c r="CA78" s="194"/>
      <c r="CB78" s="194"/>
      <c r="CC78" s="194"/>
      <c r="CD78" s="194"/>
      <c r="CE78" s="194"/>
      <c r="CF78" s="194"/>
      <c r="CG78" s="194"/>
      <c r="CH78" s="194"/>
      <c r="CI78" s="194"/>
      <c r="CJ78" s="194"/>
      <c r="CK78" s="194"/>
      <c r="CL78" s="142"/>
      <c r="CM78" s="138" t="s">
        <v>4174</v>
      </c>
      <c r="CN78" s="138" t="s">
        <v>4174</v>
      </c>
      <c r="CO78" s="139">
        <v>0</v>
      </c>
      <c r="CP78" s="141">
        <v>0</v>
      </c>
    </row>
    <row r="79" spans="1:94" ht="24.6" customHeight="1">
      <c r="A79" s="198" t="s">
        <v>2</v>
      </c>
      <c r="B79" s="199" t="s">
        <v>335</v>
      </c>
      <c r="C79" s="194" t="s">
        <v>302</v>
      </c>
      <c r="D79" s="194"/>
      <c r="E79" s="194" t="s">
        <v>303</v>
      </c>
      <c r="F79" s="194"/>
      <c r="G79" s="194" t="s">
        <v>304</v>
      </c>
      <c r="H79" s="194"/>
      <c r="I79" s="194" t="s">
        <v>305</v>
      </c>
      <c r="J79" s="194"/>
      <c r="K79" s="194" t="s">
        <v>306</v>
      </c>
      <c r="L79" s="194"/>
      <c r="M79" s="198" t="s">
        <v>307</v>
      </c>
      <c r="N79" s="198"/>
      <c r="O79" s="198" t="s">
        <v>2</v>
      </c>
      <c r="P79" s="199" t="s">
        <v>335</v>
      </c>
      <c r="Q79" s="194" t="s">
        <v>302</v>
      </c>
      <c r="R79" s="194"/>
      <c r="S79" s="194" t="s">
        <v>303</v>
      </c>
      <c r="T79" s="194"/>
      <c r="U79" s="194" t="s">
        <v>304</v>
      </c>
      <c r="V79" s="194"/>
      <c r="W79" s="194" t="s">
        <v>305</v>
      </c>
      <c r="X79" s="194"/>
      <c r="Y79" s="194" t="s">
        <v>306</v>
      </c>
      <c r="Z79" s="194"/>
      <c r="AA79" s="198" t="s">
        <v>307</v>
      </c>
      <c r="AB79" s="198"/>
      <c r="AC79" s="198" t="s">
        <v>2</v>
      </c>
      <c r="AD79" s="199" t="s">
        <v>113</v>
      </c>
      <c r="AE79" s="200" t="s">
        <v>308</v>
      </c>
      <c r="AF79" s="200"/>
      <c r="AG79" s="200"/>
      <c r="AH79" s="200"/>
      <c r="AI79" s="200"/>
      <c r="AJ79" s="200"/>
      <c r="AK79" s="195" t="s">
        <v>165</v>
      </c>
      <c r="AL79" s="195"/>
      <c r="AM79" s="195"/>
      <c r="AN79" s="195"/>
      <c r="AO79" s="200" t="s">
        <v>309</v>
      </c>
      <c r="AP79" s="198" t="s">
        <v>2</v>
      </c>
      <c r="AQ79" s="199" t="s">
        <v>335</v>
      </c>
      <c r="AR79" s="195" t="s">
        <v>310</v>
      </c>
      <c r="AS79" s="195"/>
      <c r="AT79" s="195"/>
      <c r="AU79" s="195"/>
      <c r="AV79" s="195"/>
      <c r="AW79" s="195"/>
      <c r="AX79" s="195"/>
      <c r="AY79" s="195"/>
      <c r="AZ79" s="195"/>
      <c r="BA79" s="198" t="s">
        <v>2</v>
      </c>
      <c r="BB79" s="199" t="s">
        <v>335</v>
      </c>
      <c r="BC79" s="195" t="s">
        <v>311</v>
      </c>
      <c r="BD79" s="195"/>
      <c r="BE79" s="195" t="s">
        <v>312</v>
      </c>
      <c r="BF79" s="195"/>
      <c r="BG79" s="195" t="s">
        <v>313</v>
      </c>
      <c r="BH79" s="195"/>
      <c r="BI79" s="195" t="s">
        <v>343</v>
      </c>
      <c r="BJ79" s="195"/>
      <c r="BK79" s="195" t="s">
        <v>314</v>
      </c>
      <c r="BL79" s="195"/>
      <c r="BM79" s="200" t="s">
        <v>315</v>
      </c>
      <c r="BN79" s="200"/>
      <c r="BO79" s="199" t="s">
        <v>2</v>
      </c>
      <c r="BP79" s="199" t="s">
        <v>335</v>
      </c>
      <c r="BQ79" s="163" t="s">
        <v>166</v>
      </c>
      <c r="BR79" s="163"/>
      <c r="BS79" s="163"/>
      <c r="BT79" s="164" t="s">
        <v>167</v>
      </c>
      <c r="BU79" s="164"/>
      <c r="BV79" s="164" t="s">
        <v>466</v>
      </c>
      <c r="BW79" s="164"/>
      <c r="BX79" s="198" t="s">
        <v>2</v>
      </c>
      <c r="BY79" s="199" t="s">
        <v>335</v>
      </c>
      <c r="BZ79" s="195" t="s">
        <v>316</v>
      </c>
      <c r="CA79" s="195"/>
      <c r="CB79" s="195"/>
      <c r="CC79" s="195"/>
      <c r="CD79" s="195"/>
      <c r="CE79" s="195"/>
      <c r="CF79" s="195"/>
      <c r="CG79" s="195"/>
      <c r="CH79" s="195"/>
      <c r="CI79" s="195"/>
      <c r="CJ79" s="195"/>
      <c r="CK79" s="195"/>
      <c r="CL79" s="142"/>
      <c r="CM79" s="138" t="s">
        <v>2</v>
      </c>
      <c r="CN79" s="138" t="s">
        <v>4594</v>
      </c>
      <c r="CO79" s="139" t="e">
        <v>#VALUE!</v>
      </c>
      <c r="CP79" s="141">
        <v>0</v>
      </c>
    </row>
    <row r="80" spans="1:94" ht="48">
      <c r="A80" s="198"/>
      <c r="B80" s="199"/>
      <c r="C80" s="43" t="s">
        <v>170</v>
      </c>
      <c r="D80" s="43" t="s">
        <v>57</v>
      </c>
      <c r="E80" s="43" t="s">
        <v>170</v>
      </c>
      <c r="F80" s="43" t="s">
        <v>57</v>
      </c>
      <c r="G80" s="43" t="s">
        <v>170</v>
      </c>
      <c r="H80" s="43" t="s">
        <v>57</v>
      </c>
      <c r="I80" s="43" t="s">
        <v>170</v>
      </c>
      <c r="J80" s="43" t="s">
        <v>57</v>
      </c>
      <c r="K80" s="43" t="s">
        <v>170</v>
      </c>
      <c r="L80" s="43" t="s">
        <v>57</v>
      </c>
      <c r="M80" s="43" t="s">
        <v>170</v>
      </c>
      <c r="N80" s="43" t="s">
        <v>57</v>
      </c>
      <c r="O80" s="198"/>
      <c r="P80" s="199"/>
      <c r="Q80" s="43" t="s">
        <v>170</v>
      </c>
      <c r="R80" s="43" t="s">
        <v>57</v>
      </c>
      <c r="S80" s="43" t="s">
        <v>170</v>
      </c>
      <c r="T80" s="43" t="s">
        <v>57</v>
      </c>
      <c r="U80" s="43" t="s">
        <v>170</v>
      </c>
      <c r="V80" s="43" t="s">
        <v>57</v>
      </c>
      <c r="W80" s="43" t="s">
        <v>170</v>
      </c>
      <c r="X80" s="43" t="s">
        <v>57</v>
      </c>
      <c r="Y80" s="43" t="s">
        <v>170</v>
      </c>
      <c r="Z80" s="43" t="s">
        <v>57</v>
      </c>
      <c r="AA80" s="43" t="s">
        <v>170</v>
      </c>
      <c r="AB80" s="43" t="s">
        <v>57</v>
      </c>
      <c r="AC80" s="198"/>
      <c r="AD80" s="199"/>
      <c r="AE80" s="44" t="s">
        <v>302</v>
      </c>
      <c r="AF80" s="44" t="s">
        <v>303</v>
      </c>
      <c r="AG80" s="44" t="s">
        <v>304</v>
      </c>
      <c r="AH80" s="44" t="s">
        <v>305</v>
      </c>
      <c r="AI80" s="44" t="s">
        <v>306</v>
      </c>
      <c r="AJ80" s="44" t="s">
        <v>56</v>
      </c>
      <c r="AK80" s="44" t="s">
        <v>317</v>
      </c>
      <c r="AL80" s="31" t="s">
        <v>279</v>
      </c>
      <c r="AM80" s="31" t="s">
        <v>172</v>
      </c>
      <c r="AN80" s="31" t="s">
        <v>173</v>
      </c>
      <c r="AO80" s="200"/>
      <c r="AP80" s="198"/>
      <c r="AQ80" s="199"/>
      <c r="AR80" s="44" t="s">
        <v>434</v>
      </c>
      <c r="AS80" s="44" t="s">
        <v>344</v>
      </c>
      <c r="AT80" s="44" t="s">
        <v>435</v>
      </c>
      <c r="AU80" s="44" t="s">
        <v>436</v>
      </c>
      <c r="AV80" s="44" t="s">
        <v>437</v>
      </c>
      <c r="AW80" s="14" t="s">
        <v>175</v>
      </c>
      <c r="AX80" s="14" t="s">
        <v>176</v>
      </c>
      <c r="AY80" s="44" t="s">
        <v>69</v>
      </c>
      <c r="AZ80" s="44" t="s">
        <v>70</v>
      </c>
      <c r="BA80" s="198"/>
      <c r="BB80" s="199"/>
      <c r="BC80" s="43" t="s">
        <v>170</v>
      </c>
      <c r="BD80" s="43" t="s">
        <v>57</v>
      </c>
      <c r="BE80" s="43" t="s">
        <v>170</v>
      </c>
      <c r="BF80" s="43" t="s">
        <v>57</v>
      </c>
      <c r="BG80" s="43" t="s">
        <v>170</v>
      </c>
      <c r="BH80" s="43" t="s">
        <v>57</v>
      </c>
      <c r="BI80" s="43" t="s">
        <v>170</v>
      </c>
      <c r="BJ80" s="43" t="s">
        <v>57</v>
      </c>
      <c r="BK80" s="43" t="s">
        <v>170</v>
      </c>
      <c r="BL80" s="43" t="s">
        <v>57</v>
      </c>
      <c r="BM80" s="43" t="s">
        <v>170</v>
      </c>
      <c r="BN80" s="43" t="s">
        <v>57</v>
      </c>
      <c r="BO80" s="199"/>
      <c r="BP80" s="199"/>
      <c r="BQ80" s="32" t="s">
        <v>56</v>
      </c>
      <c r="BR80" s="45" t="s">
        <v>174</v>
      </c>
      <c r="BS80" s="45" t="s">
        <v>280</v>
      </c>
      <c r="BT80" s="45" t="s">
        <v>66</v>
      </c>
      <c r="BU80" s="45" t="s">
        <v>174</v>
      </c>
      <c r="BV80" s="45" t="s">
        <v>66</v>
      </c>
      <c r="BW80" s="45" t="s">
        <v>174</v>
      </c>
      <c r="BX80" s="198"/>
      <c r="BY80" s="199"/>
      <c r="BZ80" s="44" t="s">
        <v>336</v>
      </c>
      <c r="CA80" s="44" t="s">
        <v>318</v>
      </c>
      <c r="CB80" s="44" t="s">
        <v>350</v>
      </c>
      <c r="CC80" s="44" t="s">
        <v>345</v>
      </c>
      <c r="CD80" s="44" t="s">
        <v>346</v>
      </c>
      <c r="CE80" s="44" t="s">
        <v>347</v>
      </c>
      <c r="CF80" s="44" t="s">
        <v>348</v>
      </c>
      <c r="CG80" s="44" t="s">
        <v>349</v>
      </c>
      <c r="CH80" s="44" t="s">
        <v>337</v>
      </c>
      <c r="CI80" s="44" t="s">
        <v>319</v>
      </c>
      <c r="CJ80" s="44" t="s">
        <v>68</v>
      </c>
      <c r="CK80" s="44" t="s">
        <v>0</v>
      </c>
      <c r="CL80" s="142"/>
      <c r="CM80" s="138" t="s">
        <v>2</v>
      </c>
      <c r="CN80" s="138" t="s">
        <v>2</v>
      </c>
      <c r="CO80" s="139" t="e">
        <v>#VALUE!</v>
      </c>
      <c r="CP80" s="141">
        <v>0</v>
      </c>
    </row>
    <row r="81" spans="1:94">
      <c r="A81" s="51" t="s">
        <v>124</v>
      </c>
      <c r="B81" s="51"/>
      <c r="C81" s="48"/>
      <c r="D81" s="48"/>
      <c r="E81" s="48"/>
      <c r="F81" s="48"/>
      <c r="G81" s="48"/>
      <c r="H81" s="48"/>
      <c r="I81" s="48"/>
      <c r="J81" s="48"/>
      <c r="K81" s="48"/>
      <c r="L81" s="48"/>
      <c r="M81" s="48"/>
      <c r="N81" s="48"/>
      <c r="O81" s="51" t="s">
        <v>124</v>
      </c>
      <c r="P81" s="51"/>
      <c r="Q81" s="48"/>
      <c r="R81" s="48"/>
      <c r="S81" s="48"/>
      <c r="T81" s="48"/>
      <c r="U81" s="48"/>
      <c r="V81" s="48"/>
      <c r="W81" s="48"/>
      <c r="X81" s="48"/>
      <c r="Y81" s="48"/>
      <c r="Z81" s="48"/>
      <c r="AA81" s="48"/>
      <c r="AB81" s="48"/>
      <c r="AC81" s="51" t="s">
        <v>124</v>
      </c>
      <c r="AD81" s="51"/>
      <c r="AE81" s="48"/>
      <c r="AF81" s="48"/>
      <c r="AG81" s="48"/>
      <c r="AH81" s="48"/>
      <c r="AI81" s="48"/>
      <c r="AJ81" s="48"/>
      <c r="AK81" s="48"/>
      <c r="AL81" s="48"/>
      <c r="AM81" s="48"/>
      <c r="AN81" s="48"/>
      <c r="AO81" s="48"/>
      <c r="AP81" s="51" t="s">
        <v>124</v>
      </c>
      <c r="AQ81" s="51"/>
      <c r="AR81" s="47"/>
      <c r="AS81" s="47"/>
      <c r="AT81" s="47"/>
      <c r="AU81" s="47"/>
      <c r="AV81" s="47"/>
      <c r="AW81" s="47"/>
      <c r="AX81" s="47"/>
      <c r="AY81" s="47"/>
      <c r="AZ81" s="47"/>
      <c r="BA81" s="51" t="s">
        <v>124</v>
      </c>
      <c r="BB81" s="51"/>
      <c r="BC81" s="48"/>
      <c r="BD81" s="48"/>
      <c r="BE81" s="48"/>
      <c r="BF81" s="48"/>
      <c r="BG81" s="48"/>
      <c r="BH81" s="48"/>
      <c r="BI81" s="48"/>
      <c r="BJ81" s="48"/>
      <c r="BK81" s="48"/>
      <c r="BL81" s="48"/>
      <c r="BM81" s="48"/>
      <c r="BN81" s="48"/>
      <c r="BO81" s="51" t="s">
        <v>124</v>
      </c>
      <c r="BP81" s="51"/>
      <c r="BQ81" s="50"/>
      <c r="BR81" s="50"/>
      <c r="BS81" s="50"/>
      <c r="BT81" s="50"/>
      <c r="BU81" s="50"/>
      <c r="BV81" s="50"/>
      <c r="BW81" s="50"/>
      <c r="BX81" s="51" t="s">
        <v>124</v>
      </c>
      <c r="BY81" s="51"/>
      <c r="BZ81" s="48"/>
      <c r="CA81" s="48"/>
      <c r="CB81" s="48"/>
      <c r="CC81" s="48"/>
      <c r="CD81" s="48"/>
      <c r="CE81" s="48"/>
      <c r="CF81" s="48"/>
      <c r="CG81" s="48"/>
      <c r="CH81" s="48"/>
      <c r="CI81" s="48"/>
      <c r="CJ81" s="48"/>
      <c r="CK81" s="48"/>
      <c r="CL81" s="142"/>
      <c r="CM81" s="138" t="s">
        <v>124</v>
      </c>
      <c r="CN81" s="138" t="s">
        <v>124</v>
      </c>
      <c r="CO81" s="139">
        <v>0</v>
      </c>
      <c r="CP81" s="141">
        <v>0</v>
      </c>
    </row>
    <row r="82" spans="1:94">
      <c r="A82" s="201" t="s">
        <v>181</v>
      </c>
      <c r="B82" s="46" t="s">
        <v>119</v>
      </c>
      <c r="C82" s="47">
        <v>1970</v>
      </c>
      <c r="D82" s="47">
        <v>977</v>
      </c>
      <c r="E82" s="47">
        <v>1785</v>
      </c>
      <c r="F82" s="47">
        <v>873</v>
      </c>
      <c r="G82" s="47">
        <v>1678</v>
      </c>
      <c r="H82" s="47">
        <v>861</v>
      </c>
      <c r="I82" s="47">
        <v>1565</v>
      </c>
      <c r="J82" s="47">
        <v>781</v>
      </c>
      <c r="K82" s="47">
        <v>1604</v>
      </c>
      <c r="L82" s="47">
        <v>822</v>
      </c>
      <c r="M82" s="48">
        <v>8602</v>
      </c>
      <c r="N82" s="48">
        <v>4314</v>
      </c>
      <c r="O82" s="201" t="s">
        <v>181</v>
      </c>
      <c r="P82" s="46" t="s">
        <v>119</v>
      </c>
      <c r="Q82" s="47">
        <v>114</v>
      </c>
      <c r="R82" s="47">
        <v>55</v>
      </c>
      <c r="S82" s="47">
        <v>115</v>
      </c>
      <c r="T82" s="47">
        <v>45</v>
      </c>
      <c r="U82" s="47">
        <v>125</v>
      </c>
      <c r="V82" s="47">
        <v>54</v>
      </c>
      <c r="W82" s="47">
        <v>113</v>
      </c>
      <c r="X82" s="47">
        <v>38</v>
      </c>
      <c r="Y82" s="47">
        <v>135</v>
      </c>
      <c r="Z82" s="47">
        <v>64</v>
      </c>
      <c r="AA82" s="48">
        <v>602</v>
      </c>
      <c r="AB82" s="48">
        <v>256</v>
      </c>
      <c r="AC82" s="201" t="s">
        <v>181</v>
      </c>
      <c r="AD82" s="46" t="s">
        <v>119</v>
      </c>
      <c r="AE82" s="47">
        <v>86</v>
      </c>
      <c r="AF82" s="47">
        <v>86</v>
      </c>
      <c r="AG82" s="47">
        <v>85</v>
      </c>
      <c r="AH82" s="47">
        <v>84</v>
      </c>
      <c r="AI82" s="47">
        <v>85</v>
      </c>
      <c r="AJ82" s="48">
        <v>426</v>
      </c>
      <c r="AK82" s="47">
        <v>341</v>
      </c>
      <c r="AL82" s="47">
        <v>299</v>
      </c>
      <c r="AM82" s="47">
        <v>7</v>
      </c>
      <c r="AN82" s="47">
        <v>3</v>
      </c>
      <c r="AO82" s="47">
        <v>84</v>
      </c>
      <c r="AP82" s="201" t="s">
        <v>181</v>
      </c>
      <c r="AQ82" s="46" t="s">
        <v>119</v>
      </c>
      <c r="AR82" s="47">
        <v>27</v>
      </c>
      <c r="AS82" s="47">
        <v>1392</v>
      </c>
      <c r="AT82" s="47">
        <v>1217</v>
      </c>
      <c r="AU82" s="47">
        <v>990</v>
      </c>
      <c r="AV82" s="47">
        <v>143</v>
      </c>
      <c r="AW82" s="47">
        <v>96</v>
      </c>
      <c r="AX82" s="47">
        <v>422</v>
      </c>
      <c r="AY82" s="47">
        <v>346</v>
      </c>
      <c r="AZ82" s="47">
        <v>341</v>
      </c>
      <c r="BA82" s="201" t="s">
        <v>181</v>
      </c>
      <c r="BB82" s="46" t="s">
        <v>119</v>
      </c>
      <c r="BC82" s="47">
        <v>1610</v>
      </c>
      <c r="BD82" s="47">
        <v>834</v>
      </c>
      <c r="BE82" s="47">
        <v>1536</v>
      </c>
      <c r="BF82" s="47">
        <v>806</v>
      </c>
      <c r="BG82" s="47">
        <v>1183</v>
      </c>
      <c r="BH82" s="47">
        <v>622</v>
      </c>
      <c r="BI82" s="47">
        <v>1610</v>
      </c>
      <c r="BJ82" s="47">
        <v>834</v>
      </c>
      <c r="BK82" s="47">
        <v>1536</v>
      </c>
      <c r="BL82" s="47">
        <v>806</v>
      </c>
      <c r="BM82" s="47">
        <v>1213</v>
      </c>
      <c r="BN82" s="47">
        <v>641</v>
      </c>
      <c r="BO82" s="201" t="s">
        <v>181</v>
      </c>
      <c r="BP82" s="46" t="s">
        <v>119</v>
      </c>
      <c r="BQ82" s="50">
        <v>316</v>
      </c>
      <c r="BR82" s="49">
        <v>210</v>
      </c>
      <c r="BS82" s="49">
        <v>28</v>
      </c>
      <c r="BT82" s="50">
        <v>34</v>
      </c>
      <c r="BU82" s="49">
        <v>20</v>
      </c>
      <c r="BV82" s="50">
        <v>350</v>
      </c>
      <c r="BW82" s="50">
        <v>230</v>
      </c>
      <c r="BX82" s="201" t="s">
        <v>181</v>
      </c>
      <c r="BY82" s="46" t="s">
        <v>119</v>
      </c>
      <c r="BZ82" s="47">
        <v>2569</v>
      </c>
      <c r="CA82" s="47">
        <v>1087</v>
      </c>
      <c r="CB82" s="47">
        <v>858</v>
      </c>
      <c r="CC82" s="47">
        <v>1696</v>
      </c>
      <c r="CD82" s="47">
        <v>1443</v>
      </c>
      <c r="CE82" s="47">
        <v>881</v>
      </c>
      <c r="CF82" s="47">
        <v>37</v>
      </c>
      <c r="CG82" s="47">
        <v>1474</v>
      </c>
      <c r="CH82" s="47">
        <v>37</v>
      </c>
      <c r="CI82" s="47">
        <v>395</v>
      </c>
      <c r="CJ82" s="47">
        <v>150</v>
      </c>
      <c r="CK82" s="47">
        <v>30</v>
      </c>
      <c r="CL82" s="142"/>
      <c r="CM82" s="138" t="s">
        <v>181</v>
      </c>
      <c r="CN82" s="138" t="s">
        <v>4245</v>
      </c>
      <c r="CO82" s="139">
        <v>11137</v>
      </c>
      <c r="CP82" s="141">
        <v>10082</v>
      </c>
    </row>
    <row r="83" spans="1:94">
      <c r="A83" s="201"/>
      <c r="B83" s="46" t="s">
        <v>120</v>
      </c>
      <c r="C83" s="47">
        <v>686</v>
      </c>
      <c r="D83" s="47">
        <v>343</v>
      </c>
      <c r="E83" s="47">
        <v>687</v>
      </c>
      <c r="F83" s="47">
        <v>340</v>
      </c>
      <c r="G83" s="47">
        <v>640</v>
      </c>
      <c r="H83" s="47">
        <v>304</v>
      </c>
      <c r="I83" s="47">
        <v>614</v>
      </c>
      <c r="J83" s="47">
        <v>326</v>
      </c>
      <c r="K83" s="47">
        <v>549</v>
      </c>
      <c r="L83" s="47">
        <v>274</v>
      </c>
      <c r="M83" s="48">
        <v>3176</v>
      </c>
      <c r="N83" s="48">
        <v>1587</v>
      </c>
      <c r="O83" s="201"/>
      <c r="P83" s="46" t="s">
        <v>120</v>
      </c>
      <c r="Q83" s="47">
        <v>11</v>
      </c>
      <c r="R83" s="47">
        <v>2</v>
      </c>
      <c r="S83" s="47">
        <v>18</v>
      </c>
      <c r="T83" s="47">
        <v>5</v>
      </c>
      <c r="U83" s="47">
        <v>18</v>
      </c>
      <c r="V83" s="47">
        <v>9</v>
      </c>
      <c r="W83" s="47">
        <v>17</v>
      </c>
      <c r="X83" s="47">
        <v>4</v>
      </c>
      <c r="Y83" s="47">
        <v>17</v>
      </c>
      <c r="Z83" s="47">
        <v>6</v>
      </c>
      <c r="AA83" s="48">
        <v>81</v>
      </c>
      <c r="AB83" s="48">
        <v>26</v>
      </c>
      <c r="AC83" s="201"/>
      <c r="AD83" s="46" t="s">
        <v>120</v>
      </c>
      <c r="AE83" s="47">
        <v>22</v>
      </c>
      <c r="AF83" s="47">
        <v>22</v>
      </c>
      <c r="AG83" s="47">
        <v>21</v>
      </c>
      <c r="AH83" s="47">
        <v>21</v>
      </c>
      <c r="AI83" s="47">
        <v>20</v>
      </c>
      <c r="AJ83" s="48">
        <v>106</v>
      </c>
      <c r="AK83" s="47">
        <v>97</v>
      </c>
      <c r="AL83" s="47">
        <v>96</v>
      </c>
      <c r="AM83" s="47">
        <v>22</v>
      </c>
      <c r="AN83" s="47">
        <v>0</v>
      </c>
      <c r="AO83" s="47">
        <v>19</v>
      </c>
      <c r="AP83" s="201"/>
      <c r="AQ83" s="46" t="s">
        <v>120</v>
      </c>
      <c r="AR83" s="47">
        <v>66</v>
      </c>
      <c r="AS83" s="47">
        <v>1013</v>
      </c>
      <c r="AT83" s="47">
        <v>399</v>
      </c>
      <c r="AU83" s="47">
        <v>83</v>
      </c>
      <c r="AV83" s="47">
        <v>25</v>
      </c>
      <c r="AW83" s="47">
        <v>107</v>
      </c>
      <c r="AX83" s="47">
        <v>109</v>
      </c>
      <c r="AY83" s="47">
        <v>110</v>
      </c>
      <c r="AZ83" s="47">
        <v>105</v>
      </c>
      <c r="BA83" s="201"/>
      <c r="BB83" s="46" t="s">
        <v>120</v>
      </c>
      <c r="BC83" s="47">
        <v>550</v>
      </c>
      <c r="BD83" s="47">
        <v>288</v>
      </c>
      <c r="BE83" s="47">
        <v>541</v>
      </c>
      <c r="BF83" s="47">
        <v>283</v>
      </c>
      <c r="BG83" s="47">
        <v>475</v>
      </c>
      <c r="BH83" s="47">
        <v>250</v>
      </c>
      <c r="BI83" s="47">
        <v>549</v>
      </c>
      <c r="BJ83" s="47">
        <v>287</v>
      </c>
      <c r="BK83" s="47">
        <v>540</v>
      </c>
      <c r="BL83" s="47">
        <v>282</v>
      </c>
      <c r="BM83" s="47">
        <v>472</v>
      </c>
      <c r="BN83" s="47">
        <v>247</v>
      </c>
      <c r="BO83" s="201"/>
      <c r="BP83" s="46" t="s">
        <v>120</v>
      </c>
      <c r="BQ83" s="50">
        <v>106</v>
      </c>
      <c r="BR83" s="49">
        <v>96</v>
      </c>
      <c r="BS83" s="49">
        <v>12</v>
      </c>
      <c r="BT83" s="50">
        <v>16</v>
      </c>
      <c r="BU83" s="49">
        <v>8</v>
      </c>
      <c r="BV83" s="50">
        <v>122</v>
      </c>
      <c r="BW83" s="50">
        <v>104</v>
      </c>
      <c r="BX83" s="201"/>
      <c r="BY83" s="46" t="s">
        <v>120</v>
      </c>
      <c r="BZ83" s="47">
        <v>1328</v>
      </c>
      <c r="CA83" s="47">
        <v>518</v>
      </c>
      <c r="CB83" s="47">
        <v>263</v>
      </c>
      <c r="CC83" s="47">
        <v>891</v>
      </c>
      <c r="CD83" s="47">
        <v>768</v>
      </c>
      <c r="CE83" s="47">
        <v>563</v>
      </c>
      <c r="CF83" s="47">
        <v>137</v>
      </c>
      <c r="CG83" s="47">
        <v>718</v>
      </c>
      <c r="CH83" s="47">
        <v>44</v>
      </c>
      <c r="CI83" s="47">
        <v>50</v>
      </c>
      <c r="CJ83" s="47">
        <v>48</v>
      </c>
      <c r="CK83" s="47">
        <v>0</v>
      </c>
      <c r="CL83" s="142"/>
      <c r="CM83" s="138" t="s">
        <v>181</v>
      </c>
      <c r="CN83" s="138" t="s">
        <v>4246</v>
      </c>
      <c r="CO83" s="139">
        <v>3746</v>
      </c>
      <c r="CP83" s="141">
        <v>5230</v>
      </c>
    </row>
    <row r="84" spans="1:94">
      <c r="A84" s="201"/>
      <c r="B84" s="34" t="s">
        <v>102</v>
      </c>
      <c r="C84" s="35">
        <v>2656</v>
      </c>
      <c r="D84" s="63">
        <v>1320</v>
      </c>
      <c r="E84" s="63">
        <v>2472</v>
      </c>
      <c r="F84" s="63">
        <v>1213</v>
      </c>
      <c r="G84" s="63">
        <v>2318</v>
      </c>
      <c r="H84" s="63">
        <v>1165</v>
      </c>
      <c r="I84" s="63">
        <v>2179</v>
      </c>
      <c r="J84" s="63">
        <v>1107</v>
      </c>
      <c r="K84" s="63">
        <v>2153</v>
      </c>
      <c r="L84" s="63">
        <v>1096</v>
      </c>
      <c r="M84" s="63">
        <v>11778</v>
      </c>
      <c r="N84" s="63">
        <v>5901</v>
      </c>
      <c r="O84" s="201"/>
      <c r="P84" s="64" t="s">
        <v>102</v>
      </c>
      <c r="Q84" s="63">
        <v>125</v>
      </c>
      <c r="R84" s="63">
        <v>57</v>
      </c>
      <c r="S84" s="63">
        <v>133</v>
      </c>
      <c r="T84" s="63">
        <v>50</v>
      </c>
      <c r="U84" s="63">
        <v>143</v>
      </c>
      <c r="V84" s="63">
        <v>63</v>
      </c>
      <c r="W84" s="63">
        <v>130</v>
      </c>
      <c r="X84" s="63">
        <v>42</v>
      </c>
      <c r="Y84" s="63">
        <v>152</v>
      </c>
      <c r="Z84" s="63">
        <v>70</v>
      </c>
      <c r="AA84" s="63">
        <v>683</v>
      </c>
      <c r="AB84" s="63">
        <v>282</v>
      </c>
      <c r="AC84" s="201"/>
      <c r="AD84" s="64" t="s">
        <v>102</v>
      </c>
      <c r="AE84" s="63">
        <v>108</v>
      </c>
      <c r="AF84" s="63">
        <v>108</v>
      </c>
      <c r="AG84" s="63">
        <v>106</v>
      </c>
      <c r="AH84" s="63">
        <v>105</v>
      </c>
      <c r="AI84" s="63">
        <v>105</v>
      </c>
      <c r="AJ84" s="63">
        <v>532</v>
      </c>
      <c r="AK84" s="63">
        <v>438</v>
      </c>
      <c r="AL84" s="63">
        <v>395</v>
      </c>
      <c r="AM84" s="63">
        <v>29</v>
      </c>
      <c r="AN84" s="63">
        <v>3</v>
      </c>
      <c r="AO84" s="63">
        <v>103</v>
      </c>
      <c r="AP84" s="201"/>
      <c r="AQ84" s="64" t="s">
        <v>102</v>
      </c>
      <c r="AR84" s="63">
        <v>93</v>
      </c>
      <c r="AS84" s="63">
        <v>2405</v>
      </c>
      <c r="AT84" s="63">
        <v>1616</v>
      </c>
      <c r="AU84" s="63">
        <v>1073</v>
      </c>
      <c r="AV84" s="63">
        <v>168</v>
      </c>
      <c r="AW84" s="63">
        <v>203</v>
      </c>
      <c r="AX84" s="63">
        <v>531</v>
      </c>
      <c r="AY84" s="63">
        <v>456</v>
      </c>
      <c r="AZ84" s="63">
        <v>446</v>
      </c>
      <c r="BA84" s="201"/>
      <c r="BB84" s="51" t="s">
        <v>102</v>
      </c>
      <c r="BC84" s="63">
        <v>2160</v>
      </c>
      <c r="BD84" s="63">
        <v>1122</v>
      </c>
      <c r="BE84" s="63">
        <v>2077</v>
      </c>
      <c r="BF84" s="63">
        <v>1089</v>
      </c>
      <c r="BG84" s="63">
        <v>1658</v>
      </c>
      <c r="BH84" s="63">
        <v>872</v>
      </c>
      <c r="BI84" s="63">
        <v>2159</v>
      </c>
      <c r="BJ84" s="63">
        <v>1121</v>
      </c>
      <c r="BK84" s="63">
        <v>2076</v>
      </c>
      <c r="BL84" s="63">
        <v>1088</v>
      </c>
      <c r="BM84" s="63">
        <v>1685</v>
      </c>
      <c r="BN84" s="63">
        <v>888</v>
      </c>
      <c r="BO84" s="201"/>
      <c r="BP84" s="64" t="s">
        <v>102</v>
      </c>
      <c r="BQ84" s="63">
        <v>422</v>
      </c>
      <c r="BR84" s="63">
        <v>306</v>
      </c>
      <c r="BS84" s="63">
        <v>40</v>
      </c>
      <c r="BT84" s="63">
        <v>50</v>
      </c>
      <c r="BU84" s="63">
        <v>28</v>
      </c>
      <c r="BV84" s="63">
        <v>472</v>
      </c>
      <c r="BW84" s="63">
        <v>334</v>
      </c>
      <c r="BX84" s="201"/>
      <c r="BY84" s="64" t="s">
        <v>102</v>
      </c>
      <c r="BZ84" s="63">
        <v>3897</v>
      </c>
      <c r="CA84" s="63">
        <v>1605</v>
      </c>
      <c r="CB84" s="63">
        <v>1121</v>
      </c>
      <c r="CC84" s="63">
        <v>2587</v>
      </c>
      <c r="CD84" s="63">
        <v>2211</v>
      </c>
      <c r="CE84" s="63">
        <v>1444</v>
      </c>
      <c r="CF84" s="63">
        <v>174</v>
      </c>
      <c r="CG84" s="63">
        <v>2192</v>
      </c>
      <c r="CH84" s="63">
        <v>81</v>
      </c>
      <c r="CI84" s="63">
        <v>445</v>
      </c>
      <c r="CJ84" s="63">
        <v>198</v>
      </c>
      <c r="CK84" s="63">
        <v>30</v>
      </c>
      <c r="CL84" s="142"/>
      <c r="CM84" s="138" t="s">
        <v>181</v>
      </c>
      <c r="CN84" s="138" t="s">
        <v>4247</v>
      </c>
      <c r="CO84" s="139">
        <v>14883</v>
      </c>
      <c r="CP84" s="141">
        <v>15312</v>
      </c>
    </row>
    <row r="85" spans="1:94">
      <c r="A85" s="201" t="s">
        <v>182</v>
      </c>
      <c r="B85" s="46" t="s">
        <v>119</v>
      </c>
      <c r="C85" s="47">
        <v>1778</v>
      </c>
      <c r="D85" s="47">
        <v>853</v>
      </c>
      <c r="E85" s="47">
        <v>1532</v>
      </c>
      <c r="F85" s="47">
        <v>788</v>
      </c>
      <c r="G85" s="47">
        <v>1473</v>
      </c>
      <c r="H85" s="47">
        <v>735</v>
      </c>
      <c r="I85" s="47">
        <v>1378</v>
      </c>
      <c r="J85" s="47">
        <v>702</v>
      </c>
      <c r="K85" s="47">
        <v>1313</v>
      </c>
      <c r="L85" s="47">
        <v>652</v>
      </c>
      <c r="M85" s="48">
        <v>7474</v>
      </c>
      <c r="N85" s="48">
        <v>3730</v>
      </c>
      <c r="O85" s="201" t="s">
        <v>182</v>
      </c>
      <c r="P85" s="46" t="s">
        <v>119</v>
      </c>
      <c r="Q85" s="47">
        <v>105</v>
      </c>
      <c r="R85" s="47">
        <v>51</v>
      </c>
      <c r="S85" s="47">
        <v>78</v>
      </c>
      <c r="T85" s="47">
        <v>43</v>
      </c>
      <c r="U85" s="47">
        <v>65</v>
      </c>
      <c r="V85" s="47">
        <v>25</v>
      </c>
      <c r="W85" s="47">
        <v>59</v>
      </c>
      <c r="X85" s="47">
        <v>23</v>
      </c>
      <c r="Y85" s="47">
        <v>91</v>
      </c>
      <c r="Z85" s="47">
        <v>36</v>
      </c>
      <c r="AA85" s="48">
        <v>398</v>
      </c>
      <c r="AB85" s="48">
        <v>178</v>
      </c>
      <c r="AC85" s="201" t="s">
        <v>182</v>
      </c>
      <c r="AD85" s="46" t="s">
        <v>119</v>
      </c>
      <c r="AE85" s="47">
        <v>66</v>
      </c>
      <c r="AF85" s="47">
        <v>65</v>
      </c>
      <c r="AG85" s="47">
        <v>65</v>
      </c>
      <c r="AH85" s="47">
        <v>65</v>
      </c>
      <c r="AI85" s="47">
        <v>64</v>
      </c>
      <c r="AJ85" s="48">
        <v>325</v>
      </c>
      <c r="AK85" s="47">
        <v>283</v>
      </c>
      <c r="AL85" s="47">
        <v>239</v>
      </c>
      <c r="AM85" s="47">
        <v>0</v>
      </c>
      <c r="AN85" s="47">
        <v>1</v>
      </c>
      <c r="AO85" s="47">
        <v>64</v>
      </c>
      <c r="AP85" s="201" t="s">
        <v>182</v>
      </c>
      <c r="AQ85" s="46" t="s">
        <v>119</v>
      </c>
      <c r="AR85" s="47">
        <v>217</v>
      </c>
      <c r="AS85" s="47">
        <v>1264</v>
      </c>
      <c r="AT85" s="47">
        <v>799</v>
      </c>
      <c r="AU85" s="47">
        <v>771</v>
      </c>
      <c r="AV85" s="47">
        <v>72</v>
      </c>
      <c r="AW85" s="47">
        <v>123</v>
      </c>
      <c r="AX85" s="47">
        <v>326</v>
      </c>
      <c r="AY85" s="47">
        <v>291</v>
      </c>
      <c r="AZ85" s="47">
        <v>290</v>
      </c>
      <c r="BA85" s="201" t="s">
        <v>182</v>
      </c>
      <c r="BB85" s="46" t="s">
        <v>119</v>
      </c>
      <c r="BC85" s="47">
        <v>1283</v>
      </c>
      <c r="BD85" s="47">
        <v>670</v>
      </c>
      <c r="BE85" s="47">
        <v>1205</v>
      </c>
      <c r="BF85" s="47">
        <v>627</v>
      </c>
      <c r="BG85" s="47">
        <v>953</v>
      </c>
      <c r="BH85" s="47">
        <v>509</v>
      </c>
      <c r="BI85" s="47">
        <v>1265</v>
      </c>
      <c r="BJ85" s="47">
        <v>662</v>
      </c>
      <c r="BK85" s="47">
        <v>1187</v>
      </c>
      <c r="BL85" s="47">
        <v>619</v>
      </c>
      <c r="BM85" s="47">
        <v>892</v>
      </c>
      <c r="BN85" s="47">
        <v>477</v>
      </c>
      <c r="BO85" s="201" t="s">
        <v>182</v>
      </c>
      <c r="BP85" s="46" t="s">
        <v>119</v>
      </c>
      <c r="BQ85" s="50">
        <v>271</v>
      </c>
      <c r="BR85" s="49">
        <v>180</v>
      </c>
      <c r="BS85" s="49">
        <v>21</v>
      </c>
      <c r="BT85" s="50">
        <v>33</v>
      </c>
      <c r="BU85" s="49">
        <v>16</v>
      </c>
      <c r="BV85" s="50">
        <v>304</v>
      </c>
      <c r="BW85" s="50">
        <v>196</v>
      </c>
      <c r="BX85" s="201" t="s">
        <v>182</v>
      </c>
      <c r="BY85" s="46" t="s">
        <v>119</v>
      </c>
      <c r="BZ85" s="47">
        <v>2049</v>
      </c>
      <c r="CA85" s="47">
        <v>931</v>
      </c>
      <c r="CB85" s="47">
        <v>304</v>
      </c>
      <c r="CC85" s="47">
        <v>1095</v>
      </c>
      <c r="CD85" s="47">
        <v>1013</v>
      </c>
      <c r="CE85" s="47">
        <v>672</v>
      </c>
      <c r="CF85" s="47">
        <v>92</v>
      </c>
      <c r="CG85" s="47">
        <v>957</v>
      </c>
      <c r="CH85" s="47">
        <v>65</v>
      </c>
      <c r="CI85" s="47">
        <v>108</v>
      </c>
      <c r="CJ85" s="47">
        <v>132</v>
      </c>
      <c r="CK85" s="47">
        <v>22</v>
      </c>
      <c r="CL85" s="142"/>
      <c r="CM85" s="138" t="s">
        <v>182</v>
      </c>
      <c r="CN85" s="138" t="s">
        <v>4248</v>
      </c>
      <c r="CO85" s="139">
        <v>8586</v>
      </c>
      <c r="CP85" s="141">
        <v>7178</v>
      </c>
    </row>
    <row r="86" spans="1:94">
      <c r="A86" s="201"/>
      <c r="B86" s="46" t="s">
        <v>120</v>
      </c>
      <c r="C86" s="47">
        <v>466</v>
      </c>
      <c r="D86" s="47">
        <v>234</v>
      </c>
      <c r="E86" s="47">
        <v>383</v>
      </c>
      <c r="F86" s="47">
        <v>178</v>
      </c>
      <c r="G86" s="47">
        <v>388</v>
      </c>
      <c r="H86" s="47">
        <v>209</v>
      </c>
      <c r="I86" s="47">
        <v>353</v>
      </c>
      <c r="J86" s="47">
        <v>172</v>
      </c>
      <c r="K86" s="47">
        <v>382</v>
      </c>
      <c r="L86" s="47">
        <v>188</v>
      </c>
      <c r="M86" s="48">
        <v>1972</v>
      </c>
      <c r="N86" s="48">
        <v>981</v>
      </c>
      <c r="O86" s="201"/>
      <c r="P86" s="46" t="s">
        <v>120</v>
      </c>
      <c r="Q86" s="47">
        <v>37</v>
      </c>
      <c r="R86" s="47">
        <v>17</v>
      </c>
      <c r="S86" s="47">
        <v>21</v>
      </c>
      <c r="T86" s="47">
        <v>9</v>
      </c>
      <c r="U86" s="47">
        <v>26</v>
      </c>
      <c r="V86" s="47">
        <v>14</v>
      </c>
      <c r="W86" s="47">
        <v>22</v>
      </c>
      <c r="X86" s="47">
        <v>7</v>
      </c>
      <c r="Y86" s="47">
        <v>33</v>
      </c>
      <c r="Z86" s="47">
        <v>17</v>
      </c>
      <c r="AA86" s="48">
        <v>139</v>
      </c>
      <c r="AB86" s="48">
        <v>64</v>
      </c>
      <c r="AC86" s="201"/>
      <c r="AD86" s="46" t="s">
        <v>120</v>
      </c>
      <c r="AE86" s="47">
        <v>18</v>
      </c>
      <c r="AF86" s="47">
        <v>17</v>
      </c>
      <c r="AG86" s="47">
        <v>17</v>
      </c>
      <c r="AH86" s="47">
        <v>17</v>
      </c>
      <c r="AI86" s="47">
        <v>17</v>
      </c>
      <c r="AJ86" s="48">
        <v>86</v>
      </c>
      <c r="AK86" s="47">
        <v>70</v>
      </c>
      <c r="AL86" s="47">
        <v>67</v>
      </c>
      <c r="AM86" s="47">
        <v>0</v>
      </c>
      <c r="AN86" s="47">
        <v>4</v>
      </c>
      <c r="AO86" s="47">
        <v>17</v>
      </c>
      <c r="AP86" s="201"/>
      <c r="AQ86" s="46" t="s">
        <v>120</v>
      </c>
      <c r="AR86" s="47">
        <v>4</v>
      </c>
      <c r="AS86" s="47">
        <v>294</v>
      </c>
      <c r="AT86" s="47">
        <v>269</v>
      </c>
      <c r="AU86" s="47">
        <v>151</v>
      </c>
      <c r="AV86" s="47">
        <v>40</v>
      </c>
      <c r="AW86" s="47">
        <v>30</v>
      </c>
      <c r="AX86" s="47">
        <v>85</v>
      </c>
      <c r="AY86" s="47">
        <v>72</v>
      </c>
      <c r="AZ86" s="47">
        <v>68</v>
      </c>
      <c r="BA86" s="201"/>
      <c r="BB86" s="46" t="s">
        <v>120</v>
      </c>
      <c r="BC86" s="47">
        <v>325</v>
      </c>
      <c r="BD86" s="47">
        <v>176</v>
      </c>
      <c r="BE86" s="47">
        <v>310</v>
      </c>
      <c r="BF86" s="47">
        <v>172</v>
      </c>
      <c r="BG86" s="47">
        <v>190</v>
      </c>
      <c r="BH86" s="47">
        <v>115</v>
      </c>
      <c r="BI86" s="47">
        <v>325</v>
      </c>
      <c r="BJ86" s="47">
        <v>176</v>
      </c>
      <c r="BK86" s="47">
        <v>310</v>
      </c>
      <c r="BL86" s="47">
        <v>172</v>
      </c>
      <c r="BM86" s="47">
        <v>190</v>
      </c>
      <c r="BN86" s="47">
        <v>115</v>
      </c>
      <c r="BO86" s="201"/>
      <c r="BP86" s="46" t="s">
        <v>120</v>
      </c>
      <c r="BQ86" s="50">
        <v>66</v>
      </c>
      <c r="BR86" s="49">
        <v>45</v>
      </c>
      <c r="BS86" s="49">
        <v>7</v>
      </c>
      <c r="BT86" s="50">
        <v>6</v>
      </c>
      <c r="BU86" s="49">
        <v>2</v>
      </c>
      <c r="BV86" s="50">
        <v>72</v>
      </c>
      <c r="BW86" s="50">
        <v>47</v>
      </c>
      <c r="BX86" s="201"/>
      <c r="BY86" s="46" t="s">
        <v>120</v>
      </c>
      <c r="BZ86" s="47">
        <v>1152</v>
      </c>
      <c r="CA86" s="47">
        <v>321</v>
      </c>
      <c r="CB86" s="47">
        <v>391</v>
      </c>
      <c r="CC86" s="47">
        <v>745</v>
      </c>
      <c r="CD86" s="47">
        <v>230</v>
      </c>
      <c r="CE86" s="47">
        <v>184</v>
      </c>
      <c r="CF86" s="47">
        <v>10</v>
      </c>
      <c r="CG86" s="47">
        <v>548</v>
      </c>
      <c r="CH86" s="47">
        <v>6</v>
      </c>
      <c r="CI86" s="47">
        <v>71</v>
      </c>
      <c r="CJ86" s="47">
        <v>33</v>
      </c>
      <c r="CK86" s="47">
        <v>0</v>
      </c>
      <c r="CL86" s="142"/>
      <c r="CM86" s="138" t="s">
        <v>182</v>
      </c>
      <c r="CN86" s="138" t="s">
        <v>4249</v>
      </c>
      <c r="CO86" s="139">
        <v>2203</v>
      </c>
      <c r="CP86" s="141">
        <v>3587</v>
      </c>
    </row>
    <row r="87" spans="1:94">
      <c r="A87" s="201"/>
      <c r="B87" s="34" t="s">
        <v>102</v>
      </c>
      <c r="C87" s="35">
        <v>2244</v>
      </c>
      <c r="D87" s="63">
        <v>1087</v>
      </c>
      <c r="E87" s="63">
        <v>1915</v>
      </c>
      <c r="F87" s="63">
        <v>966</v>
      </c>
      <c r="G87" s="63">
        <v>1861</v>
      </c>
      <c r="H87" s="63">
        <v>944</v>
      </c>
      <c r="I87" s="63">
        <v>1731</v>
      </c>
      <c r="J87" s="63">
        <v>874</v>
      </c>
      <c r="K87" s="63">
        <v>1695</v>
      </c>
      <c r="L87" s="63">
        <v>840</v>
      </c>
      <c r="M87" s="63">
        <v>9446</v>
      </c>
      <c r="N87" s="63">
        <v>4711</v>
      </c>
      <c r="O87" s="201"/>
      <c r="P87" s="64" t="s">
        <v>102</v>
      </c>
      <c r="Q87" s="63">
        <v>142</v>
      </c>
      <c r="R87" s="63">
        <v>68</v>
      </c>
      <c r="S87" s="63">
        <v>99</v>
      </c>
      <c r="T87" s="63">
        <v>52</v>
      </c>
      <c r="U87" s="63">
        <v>91</v>
      </c>
      <c r="V87" s="63">
        <v>39</v>
      </c>
      <c r="W87" s="63">
        <v>81</v>
      </c>
      <c r="X87" s="63">
        <v>30</v>
      </c>
      <c r="Y87" s="63">
        <v>124</v>
      </c>
      <c r="Z87" s="63">
        <v>53</v>
      </c>
      <c r="AA87" s="63">
        <v>537</v>
      </c>
      <c r="AB87" s="63">
        <v>242</v>
      </c>
      <c r="AC87" s="201"/>
      <c r="AD87" s="64" t="s">
        <v>102</v>
      </c>
      <c r="AE87" s="63">
        <v>84</v>
      </c>
      <c r="AF87" s="63">
        <v>82</v>
      </c>
      <c r="AG87" s="63">
        <v>82</v>
      </c>
      <c r="AH87" s="63">
        <v>82</v>
      </c>
      <c r="AI87" s="63">
        <v>81</v>
      </c>
      <c r="AJ87" s="63">
        <v>411</v>
      </c>
      <c r="AK87" s="63">
        <v>353</v>
      </c>
      <c r="AL87" s="63">
        <v>306</v>
      </c>
      <c r="AM87" s="63">
        <v>0</v>
      </c>
      <c r="AN87" s="63">
        <v>5</v>
      </c>
      <c r="AO87" s="63">
        <v>81</v>
      </c>
      <c r="AP87" s="201"/>
      <c r="AQ87" s="64" t="s">
        <v>102</v>
      </c>
      <c r="AR87" s="63">
        <v>221</v>
      </c>
      <c r="AS87" s="63">
        <v>1558</v>
      </c>
      <c r="AT87" s="63">
        <v>1068</v>
      </c>
      <c r="AU87" s="63">
        <v>922</v>
      </c>
      <c r="AV87" s="63">
        <v>112</v>
      </c>
      <c r="AW87" s="63">
        <v>153</v>
      </c>
      <c r="AX87" s="63">
        <v>411</v>
      </c>
      <c r="AY87" s="63">
        <v>363</v>
      </c>
      <c r="AZ87" s="63">
        <v>358</v>
      </c>
      <c r="BA87" s="201"/>
      <c r="BB87" s="51" t="s">
        <v>102</v>
      </c>
      <c r="BC87" s="63">
        <v>1608</v>
      </c>
      <c r="BD87" s="63">
        <v>846</v>
      </c>
      <c r="BE87" s="63">
        <v>1515</v>
      </c>
      <c r="BF87" s="63">
        <v>799</v>
      </c>
      <c r="BG87" s="63">
        <v>1143</v>
      </c>
      <c r="BH87" s="63">
        <v>624</v>
      </c>
      <c r="BI87" s="63">
        <v>1590</v>
      </c>
      <c r="BJ87" s="63">
        <v>838</v>
      </c>
      <c r="BK87" s="63">
        <v>1497</v>
      </c>
      <c r="BL87" s="63">
        <v>791</v>
      </c>
      <c r="BM87" s="63">
        <v>1082</v>
      </c>
      <c r="BN87" s="63">
        <v>592</v>
      </c>
      <c r="BO87" s="201"/>
      <c r="BP87" s="64" t="s">
        <v>102</v>
      </c>
      <c r="BQ87" s="63">
        <v>337</v>
      </c>
      <c r="BR87" s="63">
        <v>225</v>
      </c>
      <c r="BS87" s="63">
        <v>28</v>
      </c>
      <c r="BT87" s="63">
        <v>39</v>
      </c>
      <c r="BU87" s="63">
        <v>18</v>
      </c>
      <c r="BV87" s="63">
        <v>376</v>
      </c>
      <c r="BW87" s="63">
        <v>243</v>
      </c>
      <c r="BX87" s="201"/>
      <c r="BY87" s="64" t="s">
        <v>102</v>
      </c>
      <c r="BZ87" s="63">
        <v>3201</v>
      </c>
      <c r="CA87" s="63">
        <v>1252</v>
      </c>
      <c r="CB87" s="63">
        <v>695</v>
      </c>
      <c r="CC87" s="63">
        <v>1840</v>
      </c>
      <c r="CD87" s="63">
        <v>1243</v>
      </c>
      <c r="CE87" s="63">
        <v>856</v>
      </c>
      <c r="CF87" s="63">
        <v>102</v>
      </c>
      <c r="CG87" s="63">
        <v>1505</v>
      </c>
      <c r="CH87" s="63">
        <v>71</v>
      </c>
      <c r="CI87" s="63">
        <v>179</v>
      </c>
      <c r="CJ87" s="63">
        <v>165</v>
      </c>
      <c r="CK87" s="63">
        <v>22</v>
      </c>
      <c r="CL87" s="142"/>
      <c r="CM87" s="138" t="s">
        <v>182</v>
      </c>
      <c r="CN87" s="138" t="s">
        <v>4250</v>
      </c>
      <c r="CO87" s="139">
        <v>10789</v>
      </c>
      <c r="CP87" s="141">
        <v>10765</v>
      </c>
    </row>
    <row r="88" spans="1:94">
      <c r="A88" s="201" t="s">
        <v>183</v>
      </c>
      <c r="B88" s="46" t="s">
        <v>119</v>
      </c>
      <c r="C88" s="47">
        <v>102</v>
      </c>
      <c r="D88" s="47">
        <v>37</v>
      </c>
      <c r="E88" s="47">
        <v>87</v>
      </c>
      <c r="F88" s="47">
        <v>46</v>
      </c>
      <c r="G88" s="47">
        <v>112</v>
      </c>
      <c r="H88" s="47">
        <v>61</v>
      </c>
      <c r="I88" s="47">
        <v>104</v>
      </c>
      <c r="J88" s="47">
        <v>55</v>
      </c>
      <c r="K88" s="47">
        <v>90</v>
      </c>
      <c r="L88" s="47">
        <v>46</v>
      </c>
      <c r="M88" s="48">
        <v>495</v>
      </c>
      <c r="N88" s="48">
        <v>245</v>
      </c>
      <c r="O88" s="201" t="s">
        <v>183</v>
      </c>
      <c r="P88" s="46" t="s">
        <v>119</v>
      </c>
      <c r="Q88" s="47">
        <v>4</v>
      </c>
      <c r="R88" s="47">
        <v>1</v>
      </c>
      <c r="S88" s="47">
        <v>5</v>
      </c>
      <c r="T88" s="47">
        <v>3</v>
      </c>
      <c r="U88" s="47">
        <v>9</v>
      </c>
      <c r="V88" s="47">
        <v>3</v>
      </c>
      <c r="W88" s="47">
        <v>6</v>
      </c>
      <c r="X88" s="47">
        <v>0</v>
      </c>
      <c r="Y88" s="47">
        <v>5</v>
      </c>
      <c r="Z88" s="47">
        <v>3</v>
      </c>
      <c r="AA88" s="48">
        <v>29</v>
      </c>
      <c r="AB88" s="48">
        <v>10</v>
      </c>
      <c r="AC88" s="201" t="s">
        <v>183</v>
      </c>
      <c r="AD88" s="46" t="s">
        <v>119</v>
      </c>
      <c r="AE88" s="47">
        <v>4</v>
      </c>
      <c r="AF88" s="47">
        <v>4</v>
      </c>
      <c r="AG88" s="47">
        <v>4</v>
      </c>
      <c r="AH88" s="47">
        <v>4</v>
      </c>
      <c r="AI88" s="47">
        <v>4</v>
      </c>
      <c r="AJ88" s="48">
        <v>20</v>
      </c>
      <c r="AK88" s="47">
        <v>17</v>
      </c>
      <c r="AL88" s="47">
        <v>9</v>
      </c>
      <c r="AM88" s="47">
        <v>0</v>
      </c>
      <c r="AN88" s="47">
        <v>1</v>
      </c>
      <c r="AO88" s="47">
        <v>4</v>
      </c>
      <c r="AP88" s="201" t="s">
        <v>183</v>
      </c>
      <c r="AQ88" s="46" t="s">
        <v>119</v>
      </c>
      <c r="AR88" s="47">
        <v>0</v>
      </c>
      <c r="AS88" s="47">
        <v>222</v>
      </c>
      <c r="AT88" s="47">
        <v>52</v>
      </c>
      <c r="AU88" s="47">
        <v>0</v>
      </c>
      <c r="AV88" s="47">
        <v>0</v>
      </c>
      <c r="AW88" s="47">
        <v>2</v>
      </c>
      <c r="AX88" s="47">
        <v>13</v>
      </c>
      <c r="AY88" s="47">
        <v>14</v>
      </c>
      <c r="AZ88" s="47">
        <v>14</v>
      </c>
      <c r="BA88" s="201" t="s">
        <v>183</v>
      </c>
      <c r="BB88" s="46" t="s">
        <v>119</v>
      </c>
      <c r="BC88" s="47">
        <v>115</v>
      </c>
      <c r="BD88" s="47">
        <v>57</v>
      </c>
      <c r="BE88" s="47">
        <v>112</v>
      </c>
      <c r="BF88" s="47">
        <v>55</v>
      </c>
      <c r="BG88" s="47">
        <v>99</v>
      </c>
      <c r="BH88" s="47">
        <v>49</v>
      </c>
      <c r="BI88" s="47">
        <v>115</v>
      </c>
      <c r="BJ88" s="47">
        <v>57</v>
      </c>
      <c r="BK88" s="47">
        <v>112</v>
      </c>
      <c r="BL88" s="47">
        <v>55</v>
      </c>
      <c r="BM88" s="47">
        <v>99</v>
      </c>
      <c r="BN88" s="47">
        <v>49</v>
      </c>
      <c r="BO88" s="201" t="s">
        <v>183</v>
      </c>
      <c r="BP88" s="46" t="s">
        <v>119</v>
      </c>
      <c r="BQ88" s="50">
        <v>17</v>
      </c>
      <c r="BR88" s="49">
        <v>8</v>
      </c>
      <c r="BS88" s="49">
        <v>1</v>
      </c>
      <c r="BT88" s="50">
        <v>6</v>
      </c>
      <c r="BU88" s="49">
        <v>2</v>
      </c>
      <c r="BV88" s="50">
        <v>23</v>
      </c>
      <c r="BW88" s="50">
        <v>10</v>
      </c>
      <c r="BX88" s="201" t="s">
        <v>183</v>
      </c>
      <c r="BY88" s="46" t="s">
        <v>119</v>
      </c>
      <c r="BZ88" s="47">
        <v>66</v>
      </c>
      <c r="CA88" s="47">
        <v>17</v>
      </c>
      <c r="CB88" s="47">
        <v>1</v>
      </c>
      <c r="CC88" s="47">
        <v>40</v>
      </c>
      <c r="CD88" s="47">
        <v>31</v>
      </c>
      <c r="CE88" s="47">
        <v>35</v>
      </c>
      <c r="CF88" s="47">
        <v>2</v>
      </c>
      <c r="CG88" s="47">
        <v>28</v>
      </c>
      <c r="CH88" s="47">
        <v>0</v>
      </c>
      <c r="CI88" s="47">
        <v>15</v>
      </c>
      <c r="CJ88" s="47">
        <v>0</v>
      </c>
      <c r="CK88" s="47">
        <v>0</v>
      </c>
      <c r="CL88" s="142"/>
      <c r="CM88" s="138" t="s">
        <v>183</v>
      </c>
      <c r="CN88" s="138" t="s">
        <v>4251</v>
      </c>
      <c r="CO88" s="139">
        <v>600</v>
      </c>
      <c r="CP88" s="141">
        <v>220</v>
      </c>
    </row>
    <row r="89" spans="1:94">
      <c r="A89" s="201"/>
      <c r="B89" s="46" t="s">
        <v>120</v>
      </c>
      <c r="C89" s="47">
        <v>342</v>
      </c>
      <c r="D89" s="47">
        <v>176</v>
      </c>
      <c r="E89" s="47">
        <v>381</v>
      </c>
      <c r="F89" s="47">
        <v>188</v>
      </c>
      <c r="G89" s="47">
        <v>396</v>
      </c>
      <c r="H89" s="47">
        <v>209</v>
      </c>
      <c r="I89" s="47">
        <v>336</v>
      </c>
      <c r="J89" s="47">
        <v>176</v>
      </c>
      <c r="K89" s="47">
        <v>287</v>
      </c>
      <c r="L89" s="47">
        <v>150</v>
      </c>
      <c r="M89" s="48">
        <v>1742</v>
      </c>
      <c r="N89" s="48">
        <v>899</v>
      </c>
      <c r="O89" s="201"/>
      <c r="P89" s="46" t="s">
        <v>120</v>
      </c>
      <c r="Q89" s="47">
        <v>13</v>
      </c>
      <c r="R89" s="47">
        <v>4</v>
      </c>
      <c r="S89" s="47">
        <v>19</v>
      </c>
      <c r="T89" s="47">
        <v>9</v>
      </c>
      <c r="U89" s="47">
        <v>17</v>
      </c>
      <c r="V89" s="47">
        <v>8</v>
      </c>
      <c r="W89" s="47">
        <v>16</v>
      </c>
      <c r="X89" s="47">
        <v>8</v>
      </c>
      <c r="Y89" s="47">
        <v>5</v>
      </c>
      <c r="Z89" s="47">
        <v>2</v>
      </c>
      <c r="AA89" s="48">
        <v>70</v>
      </c>
      <c r="AB89" s="48">
        <v>31</v>
      </c>
      <c r="AC89" s="201"/>
      <c r="AD89" s="46" t="s">
        <v>120</v>
      </c>
      <c r="AE89" s="47">
        <v>11</v>
      </c>
      <c r="AF89" s="47">
        <v>11</v>
      </c>
      <c r="AG89" s="47">
        <v>10</v>
      </c>
      <c r="AH89" s="47">
        <v>10</v>
      </c>
      <c r="AI89" s="47">
        <v>10</v>
      </c>
      <c r="AJ89" s="48">
        <v>52</v>
      </c>
      <c r="AK89" s="47">
        <v>47</v>
      </c>
      <c r="AL89" s="47">
        <v>5</v>
      </c>
      <c r="AM89" s="47">
        <v>20</v>
      </c>
      <c r="AN89" s="47">
        <v>2</v>
      </c>
      <c r="AO89" s="47">
        <v>8</v>
      </c>
      <c r="AP89" s="201"/>
      <c r="AQ89" s="46" t="s">
        <v>120</v>
      </c>
      <c r="AR89" s="47">
        <v>0</v>
      </c>
      <c r="AS89" s="47">
        <v>482</v>
      </c>
      <c r="AT89" s="47">
        <v>66</v>
      </c>
      <c r="AU89" s="47">
        <v>107</v>
      </c>
      <c r="AV89" s="47">
        <v>0</v>
      </c>
      <c r="AW89" s="47">
        <v>27</v>
      </c>
      <c r="AX89" s="47">
        <v>53</v>
      </c>
      <c r="AY89" s="47">
        <v>50</v>
      </c>
      <c r="AZ89" s="47">
        <v>50</v>
      </c>
      <c r="BA89" s="201"/>
      <c r="BB89" s="46" t="s">
        <v>120</v>
      </c>
      <c r="BC89" s="47">
        <v>318</v>
      </c>
      <c r="BD89" s="47">
        <v>166</v>
      </c>
      <c r="BE89" s="47">
        <v>313</v>
      </c>
      <c r="BF89" s="47">
        <v>164</v>
      </c>
      <c r="BG89" s="47">
        <v>287</v>
      </c>
      <c r="BH89" s="47">
        <v>151</v>
      </c>
      <c r="BI89" s="47">
        <v>318</v>
      </c>
      <c r="BJ89" s="47">
        <v>166</v>
      </c>
      <c r="BK89" s="47">
        <v>313</v>
      </c>
      <c r="BL89" s="47">
        <v>164</v>
      </c>
      <c r="BM89" s="47">
        <v>275</v>
      </c>
      <c r="BN89" s="47">
        <v>145</v>
      </c>
      <c r="BO89" s="201"/>
      <c r="BP89" s="46" t="s">
        <v>120</v>
      </c>
      <c r="BQ89" s="50">
        <v>49</v>
      </c>
      <c r="BR89" s="49">
        <v>36</v>
      </c>
      <c r="BS89" s="49">
        <v>1</v>
      </c>
      <c r="BT89" s="50">
        <v>9</v>
      </c>
      <c r="BU89" s="49">
        <v>3</v>
      </c>
      <c r="BV89" s="50">
        <v>58</v>
      </c>
      <c r="BW89" s="50">
        <v>39</v>
      </c>
      <c r="BX89" s="201"/>
      <c r="BY89" s="46" t="s">
        <v>120</v>
      </c>
      <c r="BZ89" s="47">
        <v>5</v>
      </c>
      <c r="CA89" s="47">
        <v>1</v>
      </c>
      <c r="CB89" s="47">
        <v>39</v>
      </c>
      <c r="CC89" s="47">
        <v>34</v>
      </c>
      <c r="CD89" s="47">
        <v>6</v>
      </c>
      <c r="CE89" s="47">
        <v>21</v>
      </c>
      <c r="CF89" s="47">
        <v>1</v>
      </c>
      <c r="CG89" s="47">
        <v>6</v>
      </c>
      <c r="CH89" s="47">
        <v>3</v>
      </c>
      <c r="CI89" s="47">
        <v>11</v>
      </c>
      <c r="CJ89" s="47">
        <v>4</v>
      </c>
      <c r="CK89" s="47">
        <v>0</v>
      </c>
      <c r="CL89" s="142"/>
      <c r="CM89" s="138" t="s">
        <v>183</v>
      </c>
      <c r="CN89" s="138" t="s">
        <v>4252</v>
      </c>
      <c r="CO89" s="139">
        <v>1590</v>
      </c>
      <c r="CP89" s="141">
        <v>116</v>
      </c>
    </row>
    <row r="90" spans="1:94">
      <c r="A90" s="201"/>
      <c r="B90" s="34" t="s">
        <v>102</v>
      </c>
      <c r="C90" s="35">
        <v>444</v>
      </c>
      <c r="D90" s="63">
        <v>213</v>
      </c>
      <c r="E90" s="63">
        <v>468</v>
      </c>
      <c r="F90" s="63">
        <v>234</v>
      </c>
      <c r="G90" s="63">
        <v>508</v>
      </c>
      <c r="H90" s="63">
        <v>270</v>
      </c>
      <c r="I90" s="63">
        <v>440</v>
      </c>
      <c r="J90" s="63">
        <v>231</v>
      </c>
      <c r="K90" s="63">
        <v>377</v>
      </c>
      <c r="L90" s="63">
        <v>196</v>
      </c>
      <c r="M90" s="63">
        <v>2237</v>
      </c>
      <c r="N90" s="63">
        <v>1144</v>
      </c>
      <c r="O90" s="201"/>
      <c r="P90" s="64" t="s">
        <v>102</v>
      </c>
      <c r="Q90" s="63">
        <v>17</v>
      </c>
      <c r="R90" s="63">
        <v>5</v>
      </c>
      <c r="S90" s="63">
        <v>24</v>
      </c>
      <c r="T90" s="63">
        <v>12</v>
      </c>
      <c r="U90" s="63">
        <v>26</v>
      </c>
      <c r="V90" s="63">
        <v>11</v>
      </c>
      <c r="W90" s="63">
        <v>22</v>
      </c>
      <c r="X90" s="63">
        <v>8</v>
      </c>
      <c r="Y90" s="63">
        <v>10</v>
      </c>
      <c r="Z90" s="63">
        <v>5</v>
      </c>
      <c r="AA90" s="63">
        <v>99</v>
      </c>
      <c r="AB90" s="63">
        <v>41</v>
      </c>
      <c r="AC90" s="201"/>
      <c r="AD90" s="64" t="s">
        <v>102</v>
      </c>
      <c r="AE90" s="63">
        <v>15</v>
      </c>
      <c r="AF90" s="63">
        <v>15</v>
      </c>
      <c r="AG90" s="63">
        <v>14</v>
      </c>
      <c r="AH90" s="63">
        <v>14</v>
      </c>
      <c r="AI90" s="63">
        <v>14</v>
      </c>
      <c r="AJ90" s="63">
        <v>72</v>
      </c>
      <c r="AK90" s="63">
        <v>64</v>
      </c>
      <c r="AL90" s="63">
        <v>14</v>
      </c>
      <c r="AM90" s="63">
        <v>20</v>
      </c>
      <c r="AN90" s="63">
        <v>3</v>
      </c>
      <c r="AO90" s="63">
        <v>12</v>
      </c>
      <c r="AP90" s="201"/>
      <c r="AQ90" s="64" t="s">
        <v>102</v>
      </c>
      <c r="AR90" s="63">
        <v>0</v>
      </c>
      <c r="AS90" s="63">
        <v>704</v>
      </c>
      <c r="AT90" s="63">
        <v>118</v>
      </c>
      <c r="AU90" s="63">
        <v>107</v>
      </c>
      <c r="AV90" s="63">
        <v>0</v>
      </c>
      <c r="AW90" s="63">
        <v>29</v>
      </c>
      <c r="AX90" s="63">
        <v>66</v>
      </c>
      <c r="AY90" s="63">
        <v>64</v>
      </c>
      <c r="AZ90" s="63">
        <v>64</v>
      </c>
      <c r="BA90" s="201"/>
      <c r="BB90" s="51" t="s">
        <v>102</v>
      </c>
      <c r="BC90" s="63">
        <v>433</v>
      </c>
      <c r="BD90" s="63">
        <v>223</v>
      </c>
      <c r="BE90" s="63">
        <v>425</v>
      </c>
      <c r="BF90" s="63">
        <v>219</v>
      </c>
      <c r="BG90" s="63">
        <v>386</v>
      </c>
      <c r="BH90" s="63">
        <v>200</v>
      </c>
      <c r="BI90" s="63">
        <v>433</v>
      </c>
      <c r="BJ90" s="63">
        <v>223</v>
      </c>
      <c r="BK90" s="63">
        <v>425</v>
      </c>
      <c r="BL90" s="63">
        <v>219</v>
      </c>
      <c r="BM90" s="63">
        <v>374</v>
      </c>
      <c r="BN90" s="63">
        <v>194</v>
      </c>
      <c r="BO90" s="201"/>
      <c r="BP90" s="64" t="s">
        <v>102</v>
      </c>
      <c r="BQ90" s="63">
        <v>66</v>
      </c>
      <c r="BR90" s="63">
        <v>44</v>
      </c>
      <c r="BS90" s="63">
        <v>2</v>
      </c>
      <c r="BT90" s="63">
        <v>15</v>
      </c>
      <c r="BU90" s="63">
        <v>5</v>
      </c>
      <c r="BV90" s="63">
        <v>81</v>
      </c>
      <c r="BW90" s="63">
        <v>49</v>
      </c>
      <c r="BX90" s="201"/>
      <c r="BY90" s="64" t="s">
        <v>102</v>
      </c>
      <c r="BZ90" s="63">
        <v>71</v>
      </c>
      <c r="CA90" s="63">
        <v>18</v>
      </c>
      <c r="CB90" s="63">
        <v>40</v>
      </c>
      <c r="CC90" s="63">
        <v>74</v>
      </c>
      <c r="CD90" s="63">
        <v>37</v>
      </c>
      <c r="CE90" s="63">
        <v>56</v>
      </c>
      <c r="CF90" s="63">
        <v>3</v>
      </c>
      <c r="CG90" s="63">
        <v>34</v>
      </c>
      <c r="CH90" s="63">
        <v>3</v>
      </c>
      <c r="CI90" s="63">
        <v>26</v>
      </c>
      <c r="CJ90" s="63">
        <v>4</v>
      </c>
      <c r="CK90" s="63">
        <v>0</v>
      </c>
      <c r="CL90" s="142"/>
      <c r="CM90" s="138" t="s">
        <v>183</v>
      </c>
      <c r="CN90" s="138" t="s">
        <v>4253</v>
      </c>
      <c r="CO90" s="139">
        <v>2190</v>
      </c>
      <c r="CP90" s="141">
        <v>336</v>
      </c>
    </row>
    <row r="91" spans="1:94">
      <c r="A91" s="201" t="s">
        <v>184</v>
      </c>
      <c r="B91" s="46" t="s">
        <v>119</v>
      </c>
      <c r="C91" s="47">
        <v>90</v>
      </c>
      <c r="D91" s="47">
        <v>49</v>
      </c>
      <c r="E91" s="47">
        <v>95</v>
      </c>
      <c r="F91" s="47">
        <v>51</v>
      </c>
      <c r="G91" s="47">
        <v>69</v>
      </c>
      <c r="H91" s="47">
        <v>30</v>
      </c>
      <c r="I91" s="47">
        <v>68</v>
      </c>
      <c r="J91" s="47">
        <v>36</v>
      </c>
      <c r="K91" s="47">
        <v>70</v>
      </c>
      <c r="L91" s="47">
        <v>32</v>
      </c>
      <c r="M91" s="48">
        <v>392</v>
      </c>
      <c r="N91" s="48">
        <v>198</v>
      </c>
      <c r="O91" s="201" t="s">
        <v>184</v>
      </c>
      <c r="P91" s="46" t="s">
        <v>119</v>
      </c>
      <c r="Q91" s="47">
        <v>14</v>
      </c>
      <c r="R91" s="47">
        <v>5</v>
      </c>
      <c r="S91" s="47">
        <v>13</v>
      </c>
      <c r="T91" s="47">
        <v>7</v>
      </c>
      <c r="U91" s="47">
        <v>7</v>
      </c>
      <c r="V91" s="47">
        <v>2</v>
      </c>
      <c r="W91" s="47">
        <v>4</v>
      </c>
      <c r="X91" s="47">
        <v>0</v>
      </c>
      <c r="Y91" s="47">
        <v>5</v>
      </c>
      <c r="Z91" s="47">
        <v>3</v>
      </c>
      <c r="AA91" s="48">
        <v>43</v>
      </c>
      <c r="AB91" s="48">
        <v>17</v>
      </c>
      <c r="AC91" s="201" t="s">
        <v>184</v>
      </c>
      <c r="AD91" s="46" t="s">
        <v>119</v>
      </c>
      <c r="AE91" s="47">
        <v>4</v>
      </c>
      <c r="AF91" s="47">
        <v>4</v>
      </c>
      <c r="AG91" s="47">
        <v>4</v>
      </c>
      <c r="AH91" s="47">
        <v>4</v>
      </c>
      <c r="AI91" s="47">
        <v>4</v>
      </c>
      <c r="AJ91" s="48">
        <v>20</v>
      </c>
      <c r="AK91" s="47">
        <v>15</v>
      </c>
      <c r="AL91" s="47">
        <v>12</v>
      </c>
      <c r="AM91" s="47">
        <v>5</v>
      </c>
      <c r="AN91" s="47">
        <v>0</v>
      </c>
      <c r="AO91" s="47">
        <v>3</v>
      </c>
      <c r="AP91" s="201" t="s">
        <v>184</v>
      </c>
      <c r="AQ91" s="46" t="s">
        <v>119</v>
      </c>
      <c r="AR91" s="47">
        <v>0</v>
      </c>
      <c r="AS91" s="47">
        <v>231</v>
      </c>
      <c r="AT91" s="47">
        <v>17</v>
      </c>
      <c r="AU91" s="47">
        <v>0</v>
      </c>
      <c r="AV91" s="47">
        <v>0</v>
      </c>
      <c r="AW91" s="47">
        <v>23</v>
      </c>
      <c r="AX91" s="47">
        <v>19</v>
      </c>
      <c r="AY91" s="47">
        <v>21</v>
      </c>
      <c r="AZ91" s="47">
        <v>21</v>
      </c>
      <c r="BA91" s="201" t="s">
        <v>184</v>
      </c>
      <c r="BB91" s="46" t="s">
        <v>119</v>
      </c>
      <c r="BC91" s="47">
        <v>67</v>
      </c>
      <c r="BD91" s="47">
        <v>42</v>
      </c>
      <c r="BE91" s="47">
        <v>67</v>
      </c>
      <c r="BF91" s="47">
        <v>42</v>
      </c>
      <c r="BG91" s="47">
        <v>62</v>
      </c>
      <c r="BH91" s="47">
        <v>39</v>
      </c>
      <c r="BI91" s="47">
        <v>67</v>
      </c>
      <c r="BJ91" s="47">
        <v>42</v>
      </c>
      <c r="BK91" s="47">
        <v>67</v>
      </c>
      <c r="BL91" s="47">
        <v>42</v>
      </c>
      <c r="BM91" s="47">
        <v>62</v>
      </c>
      <c r="BN91" s="47">
        <v>39</v>
      </c>
      <c r="BO91" s="201" t="s">
        <v>184</v>
      </c>
      <c r="BP91" s="46" t="s">
        <v>119</v>
      </c>
      <c r="BQ91" s="50">
        <v>16</v>
      </c>
      <c r="BR91" s="49">
        <v>9</v>
      </c>
      <c r="BS91" s="49">
        <v>2</v>
      </c>
      <c r="BT91" s="50">
        <v>1</v>
      </c>
      <c r="BU91" s="49">
        <v>1</v>
      </c>
      <c r="BV91" s="50">
        <v>17</v>
      </c>
      <c r="BW91" s="50">
        <v>10</v>
      </c>
      <c r="BX91" s="201" t="s">
        <v>184</v>
      </c>
      <c r="BY91" s="46" t="s">
        <v>119</v>
      </c>
      <c r="BZ91" s="47">
        <v>266</v>
      </c>
      <c r="CA91" s="47">
        <v>104</v>
      </c>
      <c r="CB91" s="47">
        <v>139</v>
      </c>
      <c r="CC91" s="47">
        <v>359</v>
      </c>
      <c r="CD91" s="47">
        <v>67</v>
      </c>
      <c r="CE91" s="47">
        <v>111</v>
      </c>
      <c r="CF91" s="47">
        <v>138</v>
      </c>
      <c r="CG91" s="47">
        <v>193</v>
      </c>
      <c r="CH91" s="47">
        <v>38</v>
      </c>
      <c r="CI91" s="47">
        <v>6</v>
      </c>
      <c r="CJ91" s="47">
        <v>5</v>
      </c>
      <c r="CK91" s="47">
        <v>233</v>
      </c>
      <c r="CL91" s="142"/>
      <c r="CM91" s="138" t="s">
        <v>184</v>
      </c>
      <c r="CN91" s="138" t="s">
        <v>4254</v>
      </c>
      <c r="CO91" s="139">
        <v>513</v>
      </c>
      <c r="CP91" s="141">
        <v>1415</v>
      </c>
    </row>
    <row r="92" spans="1:94">
      <c r="A92" s="201"/>
      <c r="B92" s="46" t="s">
        <v>120</v>
      </c>
      <c r="C92" s="47">
        <v>0</v>
      </c>
      <c r="D92" s="47">
        <v>0</v>
      </c>
      <c r="E92" s="47">
        <v>0</v>
      </c>
      <c r="F92" s="47">
        <v>0</v>
      </c>
      <c r="G92" s="47">
        <v>0</v>
      </c>
      <c r="H92" s="47">
        <v>0</v>
      </c>
      <c r="I92" s="47">
        <v>0</v>
      </c>
      <c r="J92" s="47">
        <v>0</v>
      </c>
      <c r="K92" s="47">
        <v>0</v>
      </c>
      <c r="L92" s="47">
        <v>0</v>
      </c>
      <c r="M92" s="48">
        <v>0</v>
      </c>
      <c r="N92" s="48">
        <v>0</v>
      </c>
      <c r="O92" s="201"/>
      <c r="P92" s="46" t="s">
        <v>120</v>
      </c>
      <c r="Q92" s="47">
        <v>0</v>
      </c>
      <c r="R92" s="47">
        <v>0</v>
      </c>
      <c r="S92" s="47">
        <v>0</v>
      </c>
      <c r="T92" s="47">
        <v>0</v>
      </c>
      <c r="U92" s="47">
        <v>0</v>
      </c>
      <c r="V92" s="47">
        <v>0</v>
      </c>
      <c r="W92" s="47">
        <v>0</v>
      </c>
      <c r="X92" s="47">
        <v>0</v>
      </c>
      <c r="Y92" s="47">
        <v>0</v>
      </c>
      <c r="Z92" s="47">
        <v>0</v>
      </c>
      <c r="AA92" s="48">
        <v>0</v>
      </c>
      <c r="AB92" s="48">
        <v>0</v>
      </c>
      <c r="AC92" s="201"/>
      <c r="AD92" s="46" t="s">
        <v>120</v>
      </c>
      <c r="AE92" s="47">
        <v>0</v>
      </c>
      <c r="AF92" s="47">
        <v>0</v>
      </c>
      <c r="AG92" s="47">
        <v>0</v>
      </c>
      <c r="AH92" s="47">
        <v>0</v>
      </c>
      <c r="AI92" s="47">
        <v>0</v>
      </c>
      <c r="AJ92" s="48">
        <v>0</v>
      </c>
      <c r="AK92" s="47">
        <v>0</v>
      </c>
      <c r="AL92" s="47">
        <v>0</v>
      </c>
      <c r="AM92" s="47">
        <v>0</v>
      </c>
      <c r="AN92" s="47">
        <v>0</v>
      </c>
      <c r="AO92" s="47">
        <v>0</v>
      </c>
      <c r="AP92" s="201"/>
      <c r="AQ92" s="46" t="s">
        <v>120</v>
      </c>
      <c r="AR92" s="47">
        <v>0</v>
      </c>
      <c r="AS92" s="47">
        <v>0</v>
      </c>
      <c r="AT92" s="47">
        <v>0</v>
      </c>
      <c r="AU92" s="47">
        <v>0</v>
      </c>
      <c r="AV92" s="47">
        <v>0</v>
      </c>
      <c r="AW92" s="47">
        <v>0</v>
      </c>
      <c r="AX92" s="47">
        <v>0</v>
      </c>
      <c r="AY92" s="47">
        <v>0</v>
      </c>
      <c r="AZ92" s="47">
        <v>0</v>
      </c>
      <c r="BA92" s="201"/>
      <c r="BB92" s="46" t="s">
        <v>120</v>
      </c>
      <c r="BC92" s="47">
        <v>0</v>
      </c>
      <c r="BD92" s="47">
        <v>0</v>
      </c>
      <c r="BE92" s="47">
        <v>0</v>
      </c>
      <c r="BF92" s="47">
        <v>0</v>
      </c>
      <c r="BG92" s="47">
        <v>0</v>
      </c>
      <c r="BH92" s="47">
        <v>0</v>
      </c>
      <c r="BI92" s="47">
        <v>0</v>
      </c>
      <c r="BJ92" s="47">
        <v>0</v>
      </c>
      <c r="BK92" s="47">
        <v>0</v>
      </c>
      <c r="BL92" s="47">
        <v>0</v>
      </c>
      <c r="BM92" s="47">
        <v>0</v>
      </c>
      <c r="BN92" s="47">
        <v>0</v>
      </c>
      <c r="BO92" s="201"/>
      <c r="BP92" s="46" t="s">
        <v>120</v>
      </c>
      <c r="BQ92" s="50">
        <v>0</v>
      </c>
      <c r="BR92" s="49">
        <v>0</v>
      </c>
      <c r="BS92" s="49">
        <v>0</v>
      </c>
      <c r="BT92" s="50">
        <v>0</v>
      </c>
      <c r="BU92" s="49">
        <v>0</v>
      </c>
      <c r="BV92" s="50">
        <v>0</v>
      </c>
      <c r="BW92" s="50">
        <v>0</v>
      </c>
      <c r="BX92" s="201"/>
      <c r="BY92" s="46" t="s">
        <v>120</v>
      </c>
      <c r="BZ92" s="47">
        <v>0</v>
      </c>
      <c r="CA92" s="47">
        <v>0</v>
      </c>
      <c r="CB92" s="47">
        <v>0</v>
      </c>
      <c r="CC92" s="47">
        <v>0</v>
      </c>
      <c r="CD92" s="47">
        <v>0</v>
      </c>
      <c r="CE92" s="47">
        <v>0</v>
      </c>
      <c r="CF92" s="47">
        <v>0</v>
      </c>
      <c r="CG92" s="47">
        <v>0</v>
      </c>
      <c r="CH92" s="47">
        <v>0</v>
      </c>
      <c r="CI92" s="47">
        <v>0</v>
      </c>
      <c r="CJ92" s="47">
        <v>0</v>
      </c>
      <c r="CK92" s="47">
        <v>0</v>
      </c>
      <c r="CL92" s="142"/>
      <c r="CM92" s="138" t="s">
        <v>184</v>
      </c>
      <c r="CN92" s="138" t="s">
        <v>4255</v>
      </c>
      <c r="CO92" s="139">
        <v>0</v>
      </c>
      <c r="CP92" s="141">
        <v>0</v>
      </c>
    </row>
    <row r="93" spans="1:94">
      <c r="A93" s="201"/>
      <c r="B93" s="34" t="s">
        <v>102</v>
      </c>
      <c r="C93" s="35">
        <v>90</v>
      </c>
      <c r="D93" s="63">
        <v>49</v>
      </c>
      <c r="E93" s="63">
        <v>95</v>
      </c>
      <c r="F93" s="63">
        <v>51</v>
      </c>
      <c r="G93" s="63">
        <v>69</v>
      </c>
      <c r="H93" s="63">
        <v>30</v>
      </c>
      <c r="I93" s="63">
        <v>68</v>
      </c>
      <c r="J93" s="63">
        <v>36</v>
      </c>
      <c r="K93" s="63">
        <v>70</v>
      </c>
      <c r="L93" s="63">
        <v>32</v>
      </c>
      <c r="M93" s="63">
        <v>392</v>
      </c>
      <c r="N93" s="63">
        <v>198</v>
      </c>
      <c r="O93" s="201"/>
      <c r="P93" s="64" t="s">
        <v>102</v>
      </c>
      <c r="Q93" s="63">
        <v>14</v>
      </c>
      <c r="R93" s="63">
        <v>5</v>
      </c>
      <c r="S93" s="63">
        <v>13</v>
      </c>
      <c r="T93" s="63">
        <v>7</v>
      </c>
      <c r="U93" s="63">
        <v>7</v>
      </c>
      <c r="V93" s="63">
        <v>2</v>
      </c>
      <c r="W93" s="63">
        <v>4</v>
      </c>
      <c r="X93" s="63">
        <v>0</v>
      </c>
      <c r="Y93" s="63">
        <v>5</v>
      </c>
      <c r="Z93" s="63">
        <v>3</v>
      </c>
      <c r="AA93" s="63">
        <v>43</v>
      </c>
      <c r="AB93" s="63">
        <v>17</v>
      </c>
      <c r="AC93" s="201"/>
      <c r="AD93" s="64" t="s">
        <v>102</v>
      </c>
      <c r="AE93" s="63">
        <v>4</v>
      </c>
      <c r="AF93" s="63">
        <v>4</v>
      </c>
      <c r="AG93" s="63">
        <v>4</v>
      </c>
      <c r="AH93" s="63">
        <v>4</v>
      </c>
      <c r="AI93" s="63">
        <v>4</v>
      </c>
      <c r="AJ93" s="63">
        <v>20</v>
      </c>
      <c r="AK93" s="63">
        <v>15</v>
      </c>
      <c r="AL93" s="63">
        <v>12</v>
      </c>
      <c r="AM93" s="63">
        <v>5</v>
      </c>
      <c r="AN93" s="63">
        <v>0</v>
      </c>
      <c r="AO93" s="63">
        <v>3</v>
      </c>
      <c r="AP93" s="201"/>
      <c r="AQ93" s="64" t="s">
        <v>102</v>
      </c>
      <c r="AR93" s="63">
        <v>0</v>
      </c>
      <c r="AS93" s="63">
        <v>231</v>
      </c>
      <c r="AT93" s="63">
        <v>17</v>
      </c>
      <c r="AU93" s="63">
        <v>0</v>
      </c>
      <c r="AV93" s="63">
        <v>0</v>
      </c>
      <c r="AW93" s="63">
        <v>23</v>
      </c>
      <c r="AX93" s="63">
        <v>19</v>
      </c>
      <c r="AY93" s="63">
        <v>21</v>
      </c>
      <c r="AZ93" s="63">
        <v>21</v>
      </c>
      <c r="BA93" s="201"/>
      <c r="BB93" s="51" t="s">
        <v>102</v>
      </c>
      <c r="BC93" s="63">
        <v>67</v>
      </c>
      <c r="BD93" s="63">
        <v>42</v>
      </c>
      <c r="BE93" s="63">
        <v>67</v>
      </c>
      <c r="BF93" s="63">
        <v>42</v>
      </c>
      <c r="BG93" s="63">
        <v>62</v>
      </c>
      <c r="BH93" s="63">
        <v>39</v>
      </c>
      <c r="BI93" s="63">
        <v>67</v>
      </c>
      <c r="BJ93" s="63">
        <v>42</v>
      </c>
      <c r="BK93" s="63">
        <v>67</v>
      </c>
      <c r="BL93" s="63">
        <v>42</v>
      </c>
      <c r="BM93" s="63">
        <v>62</v>
      </c>
      <c r="BN93" s="63">
        <v>39</v>
      </c>
      <c r="BO93" s="201"/>
      <c r="BP93" s="64" t="s">
        <v>102</v>
      </c>
      <c r="BQ93" s="63">
        <v>16</v>
      </c>
      <c r="BR93" s="63">
        <v>9</v>
      </c>
      <c r="BS93" s="63">
        <v>2</v>
      </c>
      <c r="BT93" s="63">
        <v>1</v>
      </c>
      <c r="BU93" s="63">
        <v>1</v>
      </c>
      <c r="BV93" s="63">
        <v>17</v>
      </c>
      <c r="BW93" s="63">
        <v>10</v>
      </c>
      <c r="BX93" s="201"/>
      <c r="BY93" s="64" t="s">
        <v>102</v>
      </c>
      <c r="BZ93" s="63">
        <v>266</v>
      </c>
      <c r="CA93" s="63">
        <v>104</v>
      </c>
      <c r="CB93" s="63">
        <v>139</v>
      </c>
      <c r="CC93" s="63">
        <v>359</v>
      </c>
      <c r="CD93" s="63">
        <v>67</v>
      </c>
      <c r="CE93" s="63">
        <v>111</v>
      </c>
      <c r="CF93" s="63">
        <v>138</v>
      </c>
      <c r="CG93" s="63">
        <v>193</v>
      </c>
      <c r="CH93" s="63">
        <v>38</v>
      </c>
      <c r="CI93" s="63">
        <v>6</v>
      </c>
      <c r="CJ93" s="63">
        <v>5</v>
      </c>
      <c r="CK93" s="63">
        <v>233</v>
      </c>
      <c r="CL93" s="142"/>
      <c r="CM93" s="138" t="s">
        <v>184</v>
      </c>
      <c r="CN93" s="138" t="s">
        <v>4256</v>
      </c>
      <c r="CO93" s="139">
        <v>513</v>
      </c>
      <c r="CP93" s="141">
        <v>1415</v>
      </c>
    </row>
    <row r="94" spans="1:94">
      <c r="A94" s="201" t="s">
        <v>185</v>
      </c>
      <c r="B94" s="46" t="s">
        <v>119</v>
      </c>
      <c r="C94" s="47">
        <v>1297</v>
      </c>
      <c r="D94" s="47">
        <v>637</v>
      </c>
      <c r="E94" s="47">
        <v>1073</v>
      </c>
      <c r="F94" s="47">
        <v>529</v>
      </c>
      <c r="G94" s="47">
        <v>1174</v>
      </c>
      <c r="H94" s="47">
        <v>583</v>
      </c>
      <c r="I94" s="47">
        <v>1003</v>
      </c>
      <c r="J94" s="47">
        <v>499</v>
      </c>
      <c r="K94" s="47">
        <v>861</v>
      </c>
      <c r="L94" s="47">
        <v>429</v>
      </c>
      <c r="M94" s="48">
        <v>5408</v>
      </c>
      <c r="N94" s="48">
        <v>2677</v>
      </c>
      <c r="O94" s="201" t="s">
        <v>185</v>
      </c>
      <c r="P94" s="46" t="s">
        <v>119</v>
      </c>
      <c r="Q94" s="47">
        <v>132</v>
      </c>
      <c r="R94" s="47">
        <v>63</v>
      </c>
      <c r="S94" s="47">
        <v>87</v>
      </c>
      <c r="T94" s="47">
        <v>40</v>
      </c>
      <c r="U94" s="47">
        <v>90</v>
      </c>
      <c r="V94" s="47">
        <v>41</v>
      </c>
      <c r="W94" s="47">
        <v>78</v>
      </c>
      <c r="X94" s="47">
        <v>33</v>
      </c>
      <c r="Y94" s="47">
        <v>35</v>
      </c>
      <c r="Z94" s="47">
        <v>16</v>
      </c>
      <c r="AA94" s="48">
        <v>422</v>
      </c>
      <c r="AB94" s="48">
        <v>193</v>
      </c>
      <c r="AC94" s="201" t="s">
        <v>185</v>
      </c>
      <c r="AD94" s="46" t="s">
        <v>119</v>
      </c>
      <c r="AE94" s="47">
        <v>53</v>
      </c>
      <c r="AF94" s="47">
        <v>54</v>
      </c>
      <c r="AG94" s="47">
        <v>56</v>
      </c>
      <c r="AH94" s="47">
        <v>55</v>
      </c>
      <c r="AI94" s="47">
        <v>53</v>
      </c>
      <c r="AJ94" s="48">
        <v>271</v>
      </c>
      <c r="AK94" s="47">
        <v>232</v>
      </c>
      <c r="AL94" s="47">
        <v>199</v>
      </c>
      <c r="AM94" s="47">
        <v>17</v>
      </c>
      <c r="AN94" s="47">
        <v>5</v>
      </c>
      <c r="AO94" s="47">
        <v>53</v>
      </c>
      <c r="AP94" s="201" t="s">
        <v>185</v>
      </c>
      <c r="AQ94" s="46" t="s">
        <v>119</v>
      </c>
      <c r="AR94" s="47">
        <v>115</v>
      </c>
      <c r="AS94" s="47">
        <v>1386</v>
      </c>
      <c r="AT94" s="47">
        <v>735</v>
      </c>
      <c r="AU94" s="47">
        <v>170</v>
      </c>
      <c r="AV94" s="47">
        <v>96</v>
      </c>
      <c r="AW94" s="47">
        <v>87</v>
      </c>
      <c r="AX94" s="47">
        <v>261</v>
      </c>
      <c r="AY94" s="47">
        <v>207</v>
      </c>
      <c r="AZ94" s="47">
        <v>209</v>
      </c>
      <c r="BA94" s="201" t="s">
        <v>185</v>
      </c>
      <c r="BB94" s="46" t="s">
        <v>119</v>
      </c>
      <c r="BC94" s="47">
        <v>856</v>
      </c>
      <c r="BD94" s="47">
        <v>433</v>
      </c>
      <c r="BE94" s="47">
        <v>831</v>
      </c>
      <c r="BF94" s="47">
        <v>421</v>
      </c>
      <c r="BG94" s="47">
        <v>752</v>
      </c>
      <c r="BH94" s="47">
        <v>380</v>
      </c>
      <c r="BI94" s="47">
        <v>856</v>
      </c>
      <c r="BJ94" s="47">
        <v>433</v>
      </c>
      <c r="BK94" s="47">
        <v>831</v>
      </c>
      <c r="BL94" s="47">
        <v>421</v>
      </c>
      <c r="BM94" s="47">
        <v>752</v>
      </c>
      <c r="BN94" s="47">
        <v>380</v>
      </c>
      <c r="BO94" s="201" t="s">
        <v>185</v>
      </c>
      <c r="BP94" s="46" t="s">
        <v>119</v>
      </c>
      <c r="BQ94" s="50">
        <v>191</v>
      </c>
      <c r="BR94" s="49">
        <v>143</v>
      </c>
      <c r="BS94" s="49">
        <v>16</v>
      </c>
      <c r="BT94" s="50">
        <v>30</v>
      </c>
      <c r="BU94" s="49">
        <v>16</v>
      </c>
      <c r="BV94" s="50">
        <v>221</v>
      </c>
      <c r="BW94" s="50">
        <v>159</v>
      </c>
      <c r="BX94" s="201" t="s">
        <v>185</v>
      </c>
      <c r="BY94" s="46" t="s">
        <v>119</v>
      </c>
      <c r="BZ94" s="47">
        <v>903</v>
      </c>
      <c r="CA94" s="47">
        <v>421</v>
      </c>
      <c r="CB94" s="47">
        <v>243</v>
      </c>
      <c r="CC94" s="47">
        <v>825</v>
      </c>
      <c r="CD94" s="47">
        <v>455</v>
      </c>
      <c r="CE94" s="47">
        <v>617</v>
      </c>
      <c r="CF94" s="47">
        <v>28</v>
      </c>
      <c r="CG94" s="47">
        <v>613</v>
      </c>
      <c r="CH94" s="47">
        <v>30</v>
      </c>
      <c r="CI94" s="47">
        <v>85</v>
      </c>
      <c r="CJ94" s="47">
        <v>79</v>
      </c>
      <c r="CK94" s="47">
        <v>155</v>
      </c>
      <c r="CL94" s="142"/>
      <c r="CM94" s="138" t="s">
        <v>185</v>
      </c>
      <c r="CN94" s="138" t="s">
        <v>4257</v>
      </c>
      <c r="CO94" s="139">
        <v>6252</v>
      </c>
      <c r="CP94" s="141">
        <v>4135</v>
      </c>
    </row>
    <row r="95" spans="1:94">
      <c r="A95" s="201"/>
      <c r="B95" s="46" t="s">
        <v>120</v>
      </c>
      <c r="C95" s="47">
        <v>828</v>
      </c>
      <c r="D95" s="47">
        <v>428</v>
      </c>
      <c r="E95" s="47">
        <v>778</v>
      </c>
      <c r="F95" s="47">
        <v>410</v>
      </c>
      <c r="G95" s="47">
        <v>818</v>
      </c>
      <c r="H95" s="47">
        <v>412</v>
      </c>
      <c r="I95" s="47">
        <v>714</v>
      </c>
      <c r="J95" s="47">
        <v>335</v>
      </c>
      <c r="K95" s="47">
        <v>673</v>
      </c>
      <c r="L95" s="47">
        <v>363</v>
      </c>
      <c r="M95" s="48">
        <v>3811</v>
      </c>
      <c r="N95" s="48">
        <v>1948</v>
      </c>
      <c r="O95" s="201"/>
      <c r="P95" s="46" t="s">
        <v>120</v>
      </c>
      <c r="Q95" s="47">
        <v>34</v>
      </c>
      <c r="R95" s="47">
        <v>12</v>
      </c>
      <c r="S95" s="47">
        <v>15</v>
      </c>
      <c r="T95" s="47">
        <v>6</v>
      </c>
      <c r="U95" s="47">
        <v>35</v>
      </c>
      <c r="V95" s="47">
        <v>17</v>
      </c>
      <c r="W95" s="47">
        <v>25</v>
      </c>
      <c r="X95" s="47">
        <v>12</v>
      </c>
      <c r="Y95" s="47">
        <v>2</v>
      </c>
      <c r="Z95" s="47">
        <v>1</v>
      </c>
      <c r="AA95" s="48">
        <v>111</v>
      </c>
      <c r="AB95" s="48">
        <v>48</v>
      </c>
      <c r="AC95" s="201"/>
      <c r="AD95" s="46" t="s">
        <v>120</v>
      </c>
      <c r="AE95" s="47">
        <v>34</v>
      </c>
      <c r="AF95" s="47">
        <v>33</v>
      </c>
      <c r="AG95" s="47">
        <v>35</v>
      </c>
      <c r="AH95" s="47">
        <v>31</v>
      </c>
      <c r="AI95" s="47">
        <v>31</v>
      </c>
      <c r="AJ95" s="48">
        <v>164</v>
      </c>
      <c r="AK95" s="47">
        <v>150</v>
      </c>
      <c r="AL95" s="47">
        <v>150</v>
      </c>
      <c r="AM95" s="47">
        <v>70</v>
      </c>
      <c r="AN95" s="47">
        <v>2</v>
      </c>
      <c r="AO95" s="47">
        <v>29</v>
      </c>
      <c r="AP95" s="201"/>
      <c r="AQ95" s="46" t="s">
        <v>120</v>
      </c>
      <c r="AR95" s="47">
        <v>136</v>
      </c>
      <c r="AS95" s="47">
        <v>1454</v>
      </c>
      <c r="AT95" s="47">
        <v>222</v>
      </c>
      <c r="AU95" s="47">
        <v>131</v>
      </c>
      <c r="AV95" s="47">
        <v>0</v>
      </c>
      <c r="AW95" s="47">
        <v>117</v>
      </c>
      <c r="AX95" s="47">
        <v>183</v>
      </c>
      <c r="AY95" s="47">
        <v>151</v>
      </c>
      <c r="AZ95" s="47">
        <v>151</v>
      </c>
      <c r="BA95" s="201"/>
      <c r="BB95" s="46" t="s">
        <v>120</v>
      </c>
      <c r="BC95" s="47">
        <v>591</v>
      </c>
      <c r="BD95" s="47">
        <v>305</v>
      </c>
      <c r="BE95" s="47">
        <v>585</v>
      </c>
      <c r="BF95" s="47">
        <v>302</v>
      </c>
      <c r="BG95" s="47">
        <v>577</v>
      </c>
      <c r="BH95" s="47">
        <v>299</v>
      </c>
      <c r="BI95" s="47">
        <v>590</v>
      </c>
      <c r="BJ95" s="47">
        <v>304</v>
      </c>
      <c r="BK95" s="47">
        <v>584</v>
      </c>
      <c r="BL95" s="47">
        <v>301</v>
      </c>
      <c r="BM95" s="47">
        <v>545</v>
      </c>
      <c r="BN95" s="47">
        <v>285</v>
      </c>
      <c r="BO95" s="201"/>
      <c r="BP95" s="46" t="s">
        <v>120</v>
      </c>
      <c r="BQ95" s="50">
        <v>147</v>
      </c>
      <c r="BR95" s="49">
        <v>141</v>
      </c>
      <c r="BS95" s="49">
        <v>27</v>
      </c>
      <c r="BT95" s="50">
        <v>41</v>
      </c>
      <c r="BU95" s="49">
        <v>22</v>
      </c>
      <c r="BV95" s="50">
        <v>188</v>
      </c>
      <c r="BW95" s="50">
        <v>163</v>
      </c>
      <c r="BX95" s="201"/>
      <c r="BY95" s="46" t="s">
        <v>120</v>
      </c>
      <c r="BZ95" s="47">
        <v>725</v>
      </c>
      <c r="CA95" s="47">
        <v>182</v>
      </c>
      <c r="CB95" s="47">
        <v>384</v>
      </c>
      <c r="CC95" s="47">
        <v>728</v>
      </c>
      <c r="CD95" s="47">
        <v>460</v>
      </c>
      <c r="CE95" s="47">
        <v>341</v>
      </c>
      <c r="CF95" s="47">
        <v>126</v>
      </c>
      <c r="CG95" s="47">
        <v>422</v>
      </c>
      <c r="CH95" s="47">
        <v>12</v>
      </c>
      <c r="CI95" s="47">
        <v>56</v>
      </c>
      <c r="CJ95" s="47">
        <v>5</v>
      </c>
      <c r="CK95" s="47">
        <v>0</v>
      </c>
      <c r="CL95" s="142"/>
      <c r="CM95" s="138" t="s">
        <v>185</v>
      </c>
      <c r="CN95" s="138" t="s">
        <v>4258</v>
      </c>
      <c r="CO95" s="139">
        <v>4234</v>
      </c>
      <c r="CP95" s="141">
        <v>3380</v>
      </c>
    </row>
    <row r="96" spans="1:94">
      <c r="A96" s="201"/>
      <c r="B96" s="34" t="s">
        <v>102</v>
      </c>
      <c r="C96" s="35">
        <v>2125</v>
      </c>
      <c r="D96" s="63">
        <v>1065</v>
      </c>
      <c r="E96" s="63">
        <v>1851</v>
      </c>
      <c r="F96" s="63">
        <v>939</v>
      </c>
      <c r="G96" s="63">
        <v>1992</v>
      </c>
      <c r="H96" s="63">
        <v>995</v>
      </c>
      <c r="I96" s="63">
        <v>1717</v>
      </c>
      <c r="J96" s="63">
        <v>834</v>
      </c>
      <c r="K96" s="63">
        <v>1534</v>
      </c>
      <c r="L96" s="63">
        <v>792</v>
      </c>
      <c r="M96" s="63">
        <v>9219</v>
      </c>
      <c r="N96" s="63">
        <v>4625</v>
      </c>
      <c r="O96" s="201"/>
      <c r="P96" s="64" t="s">
        <v>102</v>
      </c>
      <c r="Q96" s="63">
        <v>166</v>
      </c>
      <c r="R96" s="63">
        <v>75</v>
      </c>
      <c r="S96" s="63">
        <v>102</v>
      </c>
      <c r="T96" s="63">
        <v>46</v>
      </c>
      <c r="U96" s="63">
        <v>125</v>
      </c>
      <c r="V96" s="63">
        <v>58</v>
      </c>
      <c r="W96" s="63">
        <v>103</v>
      </c>
      <c r="X96" s="63">
        <v>45</v>
      </c>
      <c r="Y96" s="63">
        <v>37</v>
      </c>
      <c r="Z96" s="63">
        <v>17</v>
      </c>
      <c r="AA96" s="63">
        <v>533</v>
      </c>
      <c r="AB96" s="63">
        <v>241</v>
      </c>
      <c r="AC96" s="201"/>
      <c r="AD96" s="64" t="s">
        <v>102</v>
      </c>
      <c r="AE96" s="63">
        <v>87</v>
      </c>
      <c r="AF96" s="63">
        <v>87</v>
      </c>
      <c r="AG96" s="63">
        <v>91</v>
      </c>
      <c r="AH96" s="63">
        <v>86</v>
      </c>
      <c r="AI96" s="63">
        <v>84</v>
      </c>
      <c r="AJ96" s="63">
        <v>435</v>
      </c>
      <c r="AK96" s="63">
        <v>382</v>
      </c>
      <c r="AL96" s="63">
        <v>349</v>
      </c>
      <c r="AM96" s="63">
        <v>87</v>
      </c>
      <c r="AN96" s="63">
        <v>7</v>
      </c>
      <c r="AO96" s="63">
        <v>82</v>
      </c>
      <c r="AP96" s="201"/>
      <c r="AQ96" s="64" t="s">
        <v>102</v>
      </c>
      <c r="AR96" s="63">
        <v>251</v>
      </c>
      <c r="AS96" s="63">
        <v>2840</v>
      </c>
      <c r="AT96" s="63">
        <v>957</v>
      </c>
      <c r="AU96" s="63">
        <v>301</v>
      </c>
      <c r="AV96" s="63">
        <v>96</v>
      </c>
      <c r="AW96" s="63">
        <v>204</v>
      </c>
      <c r="AX96" s="63">
        <v>444</v>
      </c>
      <c r="AY96" s="63">
        <v>358</v>
      </c>
      <c r="AZ96" s="63">
        <v>360</v>
      </c>
      <c r="BA96" s="201"/>
      <c r="BB96" s="51" t="s">
        <v>102</v>
      </c>
      <c r="BC96" s="63">
        <v>1447</v>
      </c>
      <c r="BD96" s="63">
        <v>738</v>
      </c>
      <c r="BE96" s="63">
        <v>1416</v>
      </c>
      <c r="BF96" s="63">
        <v>723</v>
      </c>
      <c r="BG96" s="63">
        <v>1329</v>
      </c>
      <c r="BH96" s="63">
        <v>679</v>
      </c>
      <c r="BI96" s="63">
        <v>1446</v>
      </c>
      <c r="BJ96" s="63">
        <v>737</v>
      </c>
      <c r="BK96" s="63">
        <v>1415</v>
      </c>
      <c r="BL96" s="63">
        <v>722</v>
      </c>
      <c r="BM96" s="63">
        <v>1297</v>
      </c>
      <c r="BN96" s="63">
        <v>665</v>
      </c>
      <c r="BO96" s="201"/>
      <c r="BP96" s="64" t="s">
        <v>102</v>
      </c>
      <c r="BQ96" s="63">
        <v>338</v>
      </c>
      <c r="BR96" s="63">
        <v>284</v>
      </c>
      <c r="BS96" s="63">
        <v>43</v>
      </c>
      <c r="BT96" s="63">
        <v>71</v>
      </c>
      <c r="BU96" s="63">
        <v>38</v>
      </c>
      <c r="BV96" s="63">
        <v>409</v>
      </c>
      <c r="BW96" s="63">
        <v>322</v>
      </c>
      <c r="BX96" s="201"/>
      <c r="BY96" s="64" t="s">
        <v>102</v>
      </c>
      <c r="BZ96" s="63">
        <v>1628</v>
      </c>
      <c r="CA96" s="63">
        <v>603</v>
      </c>
      <c r="CB96" s="63">
        <v>627</v>
      </c>
      <c r="CC96" s="63">
        <v>1553</v>
      </c>
      <c r="CD96" s="63">
        <v>915</v>
      </c>
      <c r="CE96" s="63">
        <v>958</v>
      </c>
      <c r="CF96" s="63">
        <v>154</v>
      </c>
      <c r="CG96" s="63">
        <v>1035</v>
      </c>
      <c r="CH96" s="63">
        <v>42</v>
      </c>
      <c r="CI96" s="63">
        <v>141</v>
      </c>
      <c r="CJ96" s="63">
        <v>84</v>
      </c>
      <c r="CK96" s="63">
        <v>155</v>
      </c>
      <c r="CL96" s="142"/>
      <c r="CM96" s="138" t="s">
        <v>185</v>
      </c>
      <c r="CN96" s="138" t="s">
        <v>4259</v>
      </c>
      <c r="CO96" s="139">
        <v>10486</v>
      </c>
      <c r="CP96" s="141">
        <v>7515</v>
      </c>
    </row>
    <row r="97" spans="1:94">
      <c r="A97" s="51" t="s">
        <v>125</v>
      </c>
      <c r="B97" s="46"/>
      <c r="C97" s="47"/>
      <c r="D97" s="47"/>
      <c r="E97" s="47"/>
      <c r="F97" s="47"/>
      <c r="G97" s="47"/>
      <c r="H97" s="47"/>
      <c r="I97" s="47"/>
      <c r="J97" s="47"/>
      <c r="K97" s="47"/>
      <c r="L97" s="47"/>
      <c r="M97" s="48"/>
      <c r="N97" s="48"/>
      <c r="O97" s="51" t="s">
        <v>125</v>
      </c>
      <c r="P97" s="51"/>
      <c r="Q97" s="48"/>
      <c r="R97" s="48"/>
      <c r="S97" s="48"/>
      <c r="T97" s="48"/>
      <c r="U97" s="48"/>
      <c r="V97" s="48"/>
      <c r="W97" s="48"/>
      <c r="X97" s="48"/>
      <c r="Y97" s="48"/>
      <c r="Z97" s="48"/>
      <c r="AA97" s="48"/>
      <c r="AB97" s="48"/>
      <c r="AC97" s="51" t="s">
        <v>125</v>
      </c>
      <c r="AD97" s="51"/>
      <c r="AE97" s="48"/>
      <c r="AF97" s="48"/>
      <c r="AG97" s="48"/>
      <c r="AH97" s="48"/>
      <c r="AI97" s="48"/>
      <c r="AJ97" s="48"/>
      <c r="AK97" s="48"/>
      <c r="AL97" s="48"/>
      <c r="AM97" s="48"/>
      <c r="AN97" s="48"/>
      <c r="AO97" s="48"/>
      <c r="AP97" s="51" t="s">
        <v>125</v>
      </c>
      <c r="AQ97" s="46"/>
      <c r="AR97" s="47"/>
      <c r="AS97" s="47"/>
      <c r="AT97" s="47"/>
      <c r="AU97" s="47"/>
      <c r="AV97" s="47"/>
      <c r="AW97" s="47"/>
      <c r="AX97" s="47"/>
      <c r="AY97" s="47"/>
      <c r="AZ97" s="47"/>
      <c r="BA97" s="51" t="s">
        <v>125</v>
      </c>
      <c r="BB97" s="46"/>
      <c r="BC97" s="47"/>
      <c r="BD97" s="47"/>
      <c r="BE97" s="47"/>
      <c r="BF97" s="47"/>
      <c r="BG97" s="47"/>
      <c r="BH97" s="47"/>
      <c r="BI97" s="47"/>
      <c r="BJ97" s="47"/>
      <c r="BK97" s="47"/>
      <c r="BL97" s="47"/>
      <c r="BM97" s="47"/>
      <c r="BN97" s="47"/>
      <c r="BO97" s="51" t="s">
        <v>125</v>
      </c>
      <c r="BP97" s="46"/>
      <c r="BQ97" s="50"/>
      <c r="BR97" s="50"/>
      <c r="BS97" s="50"/>
      <c r="BT97" s="50"/>
      <c r="BU97" s="49"/>
      <c r="BV97" s="49"/>
      <c r="BW97" s="49"/>
      <c r="BX97" s="51" t="s">
        <v>125</v>
      </c>
      <c r="BY97" s="46"/>
      <c r="BZ97" s="47"/>
      <c r="CA97" s="47"/>
      <c r="CB97" s="47"/>
      <c r="CC97" s="47"/>
      <c r="CD97" s="47"/>
      <c r="CE97" s="47"/>
      <c r="CF97" s="47"/>
      <c r="CG97" s="47"/>
      <c r="CH97" s="47"/>
      <c r="CI97" s="47"/>
      <c r="CJ97" s="47"/>
      <c r="CK97" s="47"/>
      <c r="CL97" s="142"/>
      <c r="CM97" s="138" t="s">
        <v>125</v>
      </c>
      <c r="CN97" s="138" t="s">
        <v>125</v>
      </c>
      <c r="CO97" s="139">
        <v>0</v>
      </c>
      <c r="CP97" s="141">
        <v>0</v>
      </c>
    </row>
    <row r="98" spans="1:94" ht="14.45" customHeight="1">
      <c r="A98" s="201" t="s">
        <v>186</v>
      </c>
      <c r="B98" s="46" t="s">
        <v>119</v>
      </c>
      <c r="C98" s="47">
        <v>2169</v>
      </c>
      <c r="D98" s="47">
        <v>1090</v>
      </c>
      <c r="E98" s="47">
        <v>1613</v>
      </c>
      <c r="F98" s="47">
        <v>830</v>
      </c>
      <c r="G98" s="47">
        <v>1403</v>
      </c>
      <c r="H98" s="47">
        <v>687</v>
      </c>
      <c r="I98" s="47">
        <v>1138</v>
      </c>
      <c r="J98" s="47">
        <v>595</v>
      </c>
      <c r="K98" s="47">
        <v>982</v>
      </c>
      <c r="L98" s="47">
        <v>509</v>
      </c>
      <c r="M98" s="48">
        <v>7305</v>
      </c>
      <c r="N98" s="48">
        <v>3711</v>
      </c>
      <c r="O98" s="201" t="s">
        <v>186</v>
      </c>
      <c r="P98" s="46" t="s">
        <v>119</v>
      </c>
      <c r="Q98" s="47">
        <v>253</v>
      </c>
      <c r="R98" s="47">
        <v>131</v>
      </c>
      <c r="S98" s="47">
        <v>197</v>
      </c>
      <c r="T98" s="47">
        <v>110</v>
      </c>
      <c r="U98" s="47">
        <v>224</v>
      </c>
      <c r="V98" s="47">
        <v>118</v>
      </c>
      <c r="W98" s="47">
        <v>110</v>
      </c>
      <c r="X98" s="47">
        <v>44</v>
      </c>
      <c r="Y98" s="47">
        <v>189</v>
      </c>
      <c r="Z98" s="47">
        <v>101</v>
      </c>
      <c r="AA98" s="48">
        <v>973</v>
      </c>
      <c r="AB98" s="48">
        <v>504</v>
      </c>
      <c r="AC98" s="201" t="s">
        <v>186</v>
      </c>
      <c r="AD98" s="46" t="s">
        <v>119</v>
      </c>
      <c r="AE98" s="47">
        <v>53</v>
      </c>
      <c r="AF98" s="47">
        <v>50</v>
      </c>
      <c r="AG98" s="47">
        <v>49</v>
      </c>
      <c r="AH98" s="47">
        <v>46</v>
      </c>
      <c r="AI98" s="47">
        <v>44</v>
      </c>
      <c r="AJ98" s="48">
        <v>242</v>
      </c>
      <c r="AK98" s="47">
        <v>186</v>
      </c>
      <c r="AL98" s="47">
        <v>72</v>
      </c>
      <c r="AM98" s="47">
        <v>0</v>
      </c>
      <c r="AN98" s="47">
        <v>3</v>
      </c>
      <c r="AO98" s="47">
        <v>48</v>
      </c>
      <c r="AP98" s="201" t="s">
        <v>186</v>
      </c>
      <c r="AQ98" s="46" t="s">
        <v>119</v>
      </c>
      <c r="AR98" s="47">
        <v>0</v>
      </c>
      <c r="AS98" s="47">
        <v>536</v>
      </c>
      <c r="AT98" s="47">
        <v>739</v>
      </c>
      <c r="AU98" s="47">
        <v>536</v>
      </c>
      <c r="AV98" s="47">
        <v>197</v>
      </c>
      <c r="AW98" s="47">
        <v>51</v>
      </c>
      <c r="AX98" s="47">
        <v>236</v>
      </c>
      <c r="AY98" s="47">
        <v>142</v>
      </c>
      <c r="AZ98" s="47">
        <v>140</v>
      </c>
      <c r="BA98" s="201" t="s">
        <v>186</v>
      </c>
      <c r="BB98" s="46" t="s">
        <v>119</v>
      </c>
      <c r="BC98" s="47">
        <v>928</v>
      </c>
      <c r="BD98" s="47">
        <v>481</v>
      </c>
      <c r="BE98" s="47">
        <v>866</v>
      </c>
      <c r="BF98" s="47">
        <v>450</v>
      </c>
      <c r="BG98" s="47">
        <v>461</v>
      </c>
      <c r="BH98" s="47">
        <v>226</v>
      </c>
      <c r="BI98" s="47">
        <v>909</v>
      </c>
      <c r="BJ98" s="47">
        <v>473</v>
      </c>
      <c r="BK98" s="47">
        <v>848</v>
      </c>
      <c r="BL98" s="47">
        <v>442</v>
      </c>
      <c r="BM98" s="47">
        <v>450</v>
      </c>
      <c r="BN98" s="47">
        <v>221</v>
      </c>
      <c r="BO98" s="201" t="s">
        <v>186</v>
      </c>
      <c r="BP98" s="46" t="s">
        <v>119</v>
      </c>
      <c r="BQ98" s="50">
        <v>163</v>
      </c>
      <c r="BR98" s="49">
        <v>82</v>
      </c>
      <c r="BS98" s="49">
        <v>3</v>
      </c>
      <c r="BT98" s="50">
        <v>9</v>
      </c>
      <c r="BU98" s="49">
        <v>4</v>
      </c>
      <c r="BV98" s="50">
        <v>172</v>
      </c>
      <c r="BW98" s="50">
        <v>86</v>
      </c>
      <c r="BX98" s="201" t="s">
        <v>186</v>
      </c>
      <c r="BY98" s="46" t="s">
        <v>119</v>
      </c>
      <c r="BZ98" s="47">
        <v>686</v>
      </c>
      <c r="CA98" s="47">
        <v>352</v>
      </c>
      <c r="CB98" s="47">
        <v>215</v>
      </c>
      <c r="CC98" s="47">
        <v>588</v>
      </c>
      <c r="CD98" s="47">
        <v>748</v>
      </c>
      <c r="CE98" s="47">
        <v>619</v>
      </c>
      <c r="CF98" s="47">
        <v>23</v>
      </c>
      <c r="CG98" s="47">
        <v>745</v>
      </c>
      <c r="CH98" s="47">
        <v>35</v>
      </c>
      <c r="CI98" s="47">
        <v>175</v>
      </c>
      <c r="CJ98" s="47">
        <v>30</v>
      </c>
      <c r="CK98" s="47">
        <v>6</v>
      </c>
      <c r="CL98" s="142"/>
      <c r="CM98" s="138" t="s">
        <v>186</v>
      </c>
      <c r="CN98" s="138" t="s">
        <v>4260</v>
      </c>
      <c r="CO98" s="139">
        <v>6418</v>
      </c>
      <c r="CP98" s="141">
        <v>4011</v>
      </c>
    </row>
    <row r="99" spans="1:94">
      <c r="A99" s="201"/>
      <c r="B99" s="46" t="s">
        <v>120</v>
      </c>
      <c r="C99" s="47">
        <v>206</v>
      </c>
      <c r="D99" s="47">
        <v>109</v>
      </c>
      <c r="E99" s="47">
        <v>179</v>
      </c>
      <c r="F99" s="47">
        <v>97</v>
      </c>
      <c r="G99" s="47">
        <v>167</v>
      </c>
      <c r="H99" s="47">
        <v>85</v>
      </c>
      <c r="I99" s="47">
        <v>143</v>
      </c>
      <c r="J99" s="47">
        <v>79</v>
      </c>
      <c r="K99" s="47">
        <v>126</v>
      </c>
      <c r="L99" s="47">
        <v>57</v>
      </c>
      <c r="M99" s="48">
        <v>821</v>
      </c>
      <c r="N99" s="48">
        <v>427</v>
      </c>
      <c r="O99" s="201"/>
      <c r="P99" s="46" t="s">
        <v>120</v>
      </c>
      <c r="Q99" s="47">
        <v>7</v>
      </c>
      <c r="R99" s="47">
        <v>4</v>
      </c>
      <c r="S99" s="47">
        <v>9</v>
      </c>
      <c r="T99" s="47">
        <v>5</v>
      </c>
      <c r="U99" s="47">
        <v>6</v>
      </c>
      <c r="V99" s="47">
        <v>3</v>
      </c>
      <c r="W99" s="47">
        <v>0</v>
      </c>
      <c r="X99" s="47">
        <v>0</v>
      </c>
      <c r="Y99" s="47">
        <v>7</v>
      </c>
      <c r="Z99" s="47">
        <v>3</v>
      </c>
      <c r="AA99" s="48">
        <v>29</v>
      </c>
      <c r="AB99" s="48">
        <v>15</v>
      </c>
      <c r="AC99" s="201"/>
      <c r="AD99" s="46" t="s">
        <v>120</v>
      </c>
      <c r="AE99" s="47">
        <v>7</v>
      </c>
      <c r="AF99" s="47">
        <v>6</v>
      </c>
      <c r="AG99" s="47">
        <v>6</v>
      </c>
      <c r="AH99" s="47">
        <v>6</v>
      </c>
      <c r="AI99" s="47">
        <v>6</v>
      </c>
      <c r="AJ99" s="48">
        <v>31</v>
      </c>
      <c r="AK99" s="47">
        <v>23</v>
      </c>
      <c r="AL99" s="47">
        <v>18</v>
      </c>
      <c r="AM99" s="47">
        <v>0</v>
      </c>
      <c r="AN99" s="47">
        <v>0</v>
      </c>
      <c r="AO99" s="47">
        <v>6</v>
      </c>
      <c r="AP99" s="201"/>
      <c r="AQ99" s="46" t="s">
        <v>120</v>
      </c>
      <c r="AR99" s="47">
        <v>0</v>
      </c>
      <c r="AS99" s="47">
        <v>312</v>
      </c>
      <c r="AT99" s="47">
        <v>7</v>
      </c>
      <c r="AU99" s="47">
        <v>27</v>
      </c>
      <c r="AV99" s="47">
        <v>8</v>
      </c>
      <c r="AW99" s="47">
        <v>15</v>
      </c>
      <c r="AX99" s="47">
        <v>27</v>
      </c>
      <c r="AY99" s="47">
        <v>23</v>
      </c>
      <c r="AZ99" s="47">
        <v>23</v>
      </c>
      <c r="BA99" s="201"/>
      <c r="BB99" s="46" t="s">
        <v>120</v>
      </c>
      <c r="BC99" s="47">
        <v>107</v>
      </c>
      <c r="BD99" s="47">
        <v>46</v>
      </c>
      <c r="BE99" s="47">
        <v>107</v>
      </c>
      <c r="BF99" s="47">
        <v>46</v>
      </c>
      <c r="BG99" s="47">
        <v>87</v>
      </c>
      <c r="BH99" s="47">
        <v>36</v>
      </c>
      <c r="BI99" s="47">
        <v>95</v>
      </c>
      <c r="BJ99" s="47">
        <v>43</v>
      </c>
      <c r="BK99" s="47">
        <v>95</v>
      </c>
      <c r="BL99" s="47">
        <v>43</v>
      </c>
      <c r="BM99" s="47">
        <v>76</v>
      </c>
      <c r="BN99" s="47">
        <v>33</v>
      </c>
      <c r="BO99" s="201"/>
      <c r="BP99" s="46" t="s">
        <v>120</v>
      </c>
      <c r="BQ99" s="50">
        <v>23</v>
      </c>
      <c r="BR99" s="49">
        <v>20</v>
      </c>
      <c r="BS99" s="49">
        <v>6</v>
      </c>
      <c r="BT99" s="50">
        <v>2</v>
      </c>
      <c r="BU99" s="49">
        <v>2</v>
      </c>
      <c r="BV99" s="50">
        <v>25</v>
      </c>
      <c r="BW99" s="50">
        <v>22</v>
      </c>
      <c r="BX99" s="201"/>
      <c r="BY99" s="46" t="s">
        <v>120</v>
      </c>
      <c r="BZ99" s="47">
        <v>11</v>
      </c>
      <c r="CA99" s="47">
        <v>6</v>
      </c>
      <c r="CB99" s="47">
        <v>124</v>
      </c>
      <c r="CC99" s="47">
        <v>65</v>
      </c>
      <c r="CD99" s="47">
        <v>9</v>
      </c>
      <c r="CE99" s="47">
        <v>33</v>
      </c>
      <c r="CF99" s="47">
        <v>25</v>
      </c>
      <c r="CG99" s="47">
        <v>75</v>
      </c>
      <c r="CH99" s="47">
        <v>25</v>
      </c>
      <c r="CI99" s="47">
        <v>15</v>
      </c>
      <c r="CJ99" s="47">
        <v>9</v>
      </c>
      <c r="CK99" s="47">
        <v>4</v>
      </c>
      <c r="CL99" s="142"/>
      <c r="CM99" s="138" t="s">
        <v>186</v>
      </c>
      <c r="CN99" s="138" t="s">
        <v>4261</v>
      </c>
      <c r="CO99" s="139">
        <v>793</v>
      </c>
      <c r="CP99" s="141">
        <v>373</v>
      </c>
    </row>
    <row r="100" spans="1:94">
      <c r="A100" s="201"/>
      <c r="B100" s="34" t="s">
        <v>102</v>
      </c>
      <c r="C100" s="35">
        <v>2375</v>
      </c>
      <c r="D100" s="63">
        <v>1199</v>
      </c>
      <c r="E100" s="63">
        <v>1792</v>
      </c>
      <c r="F100" s="63">
        <v>927</v>
      </c>
      <c r="G100" s="63">
        <v>1570</v>
      </c>
      <c r="H100" s="63">
        <v>772</v>
      </c>
      <c r="I100" s="63">
        <v>1281</v>
      </c>
      <c r="J100" s="63">
        <v>674</v>
      </c>
      <c r="K100" s="63">
        <v>1108</v>
      </c>
      <c r="L100" s="63">
        <v>566</v>
      </c>
      <c r="M100" s="63">
        <v>8126</v>
      </c>
      <c r="N100" s="63">
        <v>4138</v>
      </c>
      <c r="O100" s="201"/>
      <c r="P100" s="64" t="s">
        <v>102</v>
      </c>
      <c r="Q100" s="63">
        <v>260</v>
      </c>
      <c r="R100" s="63">
        <v>135</v>
      </c>
      <c r="S100" s="63">
        <v>206</v>
      </c>
      <c r="T100" s="63">
        <v>115</v>
      </c>
      <c r="U100" s="63">
        <v>230</v>
      </c>
      <c r="V100" s="63">
        <v>121</v>
      </c>
      <c r="W100" s="63">
        <v>110</v>
      </c>
      <c r="X100" s="63">
        <v>44</v>
      </c>
      <c r="Y100" s="63">
        <v>196</v>
      </c>
      <c r="Z100" s="63">
        <v>104</v>
      </c>
      <c r="AA100" s="63">
        <v>1002</v>
      </c>
      <c r="AB100" s="63">
        <v>519</v>
      </c>
      <c r="AC100" s="201"/>
      <c r="AD100" s="64" t="s">
        <v>102</v>
      </c>
      <c r="AE100" s="63">
        <v>60</v>
      </c>
      <c r="AF100" s="63">
        <v>56</v>
      </c>
      <c r="AG100" s="63">
        <v>55</v>
      </c>
      <c r="AH100" s="63">
        <v>52</v>
      </c>
      <c r="AI100" s="63">
        <v>50</v>
      </c>
      <c r="AJ100" s="63">
        <v>273</v>
      </c>
      <c r="AK100" s="63">
        <v>209</v>
      </c>
      <c r="AL100" s="63">
        <v>90</v>
      </c>
      <c r="AM100" s="63">
        <v>0</v>
      </c>
      <c r="AN100" s="63">
        <v>3</v>
      </c>
      <c r="AO100" s="63">
        <v>54</v>
      </c>
      <c r="AP100" s="201"/>
      <c r="AQ100" s="64" t="s">
        <v>102</v>
      </c>
      <c r="AR100" s="63">
        <v>0</v>
      </c>
      <c r="AS100" s="63">
        <v>848</v>
      </c>
      <c r="AT100" s="63">
        <v>746</v>
      </c>
      <c r="AU100" s="63">
        <v>563</v>
      </c>
      <c r="AV100" s="63">
        <v>205</v>
      </c>
      <c r="AW100" s="63">
        <v>66</v>
      </c>
      <c r="AX100" s="63">
        <v>263</v>
      </c>
      <c r="AY100" s="63">
        <v>165</v>
      </c>
      <c r="AZ100" s="63">
        <v>163</v>
      </c>
      <c r="BA100" s="201"/>
      <c r="BB100" s="51" t="s">
        <v>102</v>
      </c>
      <c r="BC100" s="63">
        <v>1035</v>
      </c>
      <c r="BD100" s="63">
        <v>527</v>
      </c>
      <c r="BE100" s="63">
        <v>973</v>
      </c>
      <c r="BF100" s="63">
        <v>496</v>
      </c>
      <c r="BG100" s="63">
        <v>548</v>
      </c>
      <c r="BH100" s="63">
        <v>262</v>
      </c>
      <c r="BI100" s="63">
        <v>1004</v>
      </c>
      <c r="BJ100" s="63">
        <v>516</v>
      </c>
      <c r="BK100" s="63">
        <v>943</v>
      </c>
      <c r="BL100" s="63">
        <v>485</v>
      </c>
      <c r="BM100" s="63">
        <v>526</v>
      </c>
      <c r="BN100" s="63">
        <v>254</v>
      </c>
      <c r="BO100" s="201"/>
      <c r="BP100" s="64" t="s">
        <v>102</v>
      </c>
      <c r="BQ100" s="63">
        <v>186</v>
      </c>
      <c r="BR100" s="63">
        <v>102</v>
      </c>
      <c r="BS100" s="63">
        <v>9</v>
      </c>
      <c r="BT100" s="63">
        <v>11</v>
      </c>
      <c r="BU100" s="63">
        <v>6</v>
      </c>
      <c r="BV100" s="63">
        <v>197</v>
      </c>
      <c r="BW100" s="63">
        <v>108</v>
      </c>
      <c r="BX100" s="201"/>
      <c r="BY100" s="64" t="s">
        <v>102</v>
      </c>
      <c r="BZ100" s="63">
        <v>697</v>
      </c>
      <c r="CA100" s="63">
        <v>358</v>
      </c>
      <c r="CB100" s="63">
        <v>339</v>
      </c>
      <c r="CC100" s="63">
        <v>653</v>
      </c>
      <c r="CD100" s="63">
        <v>757</v>
      </c>
      <c r="CE100" s="63">
        <v>652</v>
      </c>
      <c r="CF100" s="63">
        <v>48</v>
      </c>
      <c r="CG100" s="63">
        <v>820</v>
      </c>
      <c r="CH100" s="63">
        <v>60</v>
      </c>
      <c r="CI100" s="63">
        <v>190</v>
      </c>
      <c r="CJ100" s="63">
        <v>39</v>
      </c>
      <c r="CK100" s="63">
        <v>10</v>
      </c>
      <c r="CL100" s="142"/>
      <c r="CM100" s="138" t="s">
        <v>186</v>
      </c>
      <c r="CN100" s="138" t="s">
        <v>4262</v>
      </c>
      <c r="CO100" s="139">
        <v>7211</v>
      </c>
      <c r="CP100" s="141">
        <v>4384</v>
      </c>
    </row>
    <row r="101" spans="1:94">
      <c r="A101" s="201" t="s">
        <v>187</v>
      </c>
      <c r="B101" s="46" t="s">
        <v>119</v>
      </c>
      <c r="C101" s="47">
        <v>1977</v>
      </c>
      <c r="D101" s="47">
        <v>956</v>
      </c>
      <c r="E101" s="47">
        <v>1654</v>
      </c>
      <c r="F101" s="47">
        <v>766</v>
      </c>
      <c r="G101" s="47">
        <v>1620</v>
      </c>
      <c r="H101" s="47">
        <v>790</v>
      </c>
      <c r="I101" s="47">
        <v>1244</v>
      </c>
      <c r="J101" s="47">
        <v>610</v>
      </c>
      <c r="K101" s="47">
        <v>1090</v>
      </c>
      <c r="L101" s="47">
        <v>576</v>
      </c>
      <c r="M101" s="48">
        <v>7585</v>
      </c>
      <c r="N101" s="48">
        <v>3698</v>
      </c>
      <c r="O101" s="201" t="s">
        <v>187</v>
      </c>
      <c r="P101" s="46" t="s">
        <v>119</v>
      </c>
      <c r="Q101" s="47">
        <v>370</v>
      </c>
      <c r="R101" s="47">
        <v>178</v>
      </c>
      <c r="S101" s="47">
        <v>283</v>
      </c>
      <c r="T101" s="47">
        <v>142</v>
      </c>
      <c r="U101" s="47">
        <v>269</v>
      </c>
      <c r="V101" s="47">
        <v>116</v>
      </c>
      <c r="W101" s="47">
        <v>171</v>
      </c>
      <c r="X101" s="47">
        <v>83</v>
      </c>
      <c r="Y101" s="47">
        <v>178</v>
      </c>
      <c r="Z101" s="47">
        <v>103</v>
      </c>
      <c r="AA101" s="48">
        <v>1271</v>
      </c>
      <c r="AB101" s="48">
        <v>622</v>
      </c>
      <c r="AC101" s="201" t="s">
        <v>187</v>
      </c>
      <c r="AD101" s="46" t="s">
        <v>119</v>
      </c>
      <c r="AE101" s="47">
        <v>68</v>
      </c>
      <c r="AF101" s="47">
        <v>66</v>
      </c>
      <c r="AG101" s="47">
        <v>66</v>
      </c>
      <c r="AH101" s="47">
        <v>65</v>
      </c>
      <c r="AI101" s="47">
        <v>63</v>
      </c>
      <c r="AJ101" s="48">
        <v>328</v>
      </c>
      <c r="AK101" s="47">
        <v>200</v>
      </c>
      <c r="AL101" s="47">
        <v>104</v>
      </c>
      <c r="AM101" s="47">
        <v>0</v>
      </c>
      <c r="AN101" s="47">
        <v>15</v>
      </c>
      <c r="AO101" s="47">
        <v>68</v>
      </c>
      <c r="AP101" s="201" t="s">
        <v>187</v>
      </c>
      <c r="AQ101" s="46" t="s">
        <v>119</v>
      </c>
      <c r="AR101" s="47">
        <v>2</v>
      </c>
      <c r="AS101" s="47">
        <v>1386</v>
      </c>
      <c r="AT101" s="47">
        <v>714</v>
      </c>
      <c r="AU101" s="47">
        <v>521</v>
      </c>
      <c r="AV101" s="47">
        <v>80</v>
      </c>
      <c r="AW101" s="47">
        <v>68</v>
      </c>
      <c r="AX101" s="47">
        <v>258</v>
      </c>
      <c r="AY101" s="47">
        <v>182</v>
      </c>
      <c r="AZ101" s="47">
        <v>172</v>
      </c>
      <c r="BA101" s="201" t="s">
        <v>187</v>
      </c>
      <c r="BB101" s="46" t="s">
        <v>119</v>
      </c>
      <c r="BC101" s="47">
        <v>1052</v>
      </c>
      <c r="BD101" s="47">
        <v>558</v>
      </c>
      <c r="BE101" s="47">
        <v>987</v>
      </c>
      <c r="BF101" s="47">
        <v>526</v>
      </c>
      <c r="BG101" s="47">
        <v>651</v>
      </c>
      <c r="BH101" s="47">
        <v>346</v>
      </c>
      <c r="BI101" s="47">
        <v>1047</v>
      </c>
      <c r="BJ101" s="47">
        <v>558</v>
      </c>
      <c r="BK101" s="47">
        <v>983</v>
      </c>
      <c r="BL101" s="47">
        <v>526</v>
      </c>
      <c r="BM101" s="47">
        <v>648</v>
      </c>
      <c r="BN101" s="47">
        <v>344</v>
      </c>
      <c r="BO101" s="201" t="s">
        <v>187</v>
      </c>
      <c r="BP101" s="46" t="s">
        <v>119</v>
      </c>
      <c r="BQ101" s="50">
        <v>205</v>
      </c>
      <c r="BR101" s="49">
        <v>127</v>
      </c>
      <c r="BS101" s="49">
        <v>15</v>
      </c>
      <c r="BT101" s="50">
        <v>20</v>
      </c>
      <c r="BU101" s="49">
        <v>15</v>
      </c>
      <c r="BV101" s="50">
        <v>225</v>
      </c>
      <c r="BW101" s="50">
        <v>142</v>
      </c>
      <c r="BX101" s="201" t="s">
        <v>187</v>
      </c>
      <c r="BY101" s="46" t="s">
        <v>119</v>
      </c>
      <c r="BZ101" s="47">
        <v>834</v>
      </c>
      <c r="CA101" s="47">
        <v>762</v>
      </c>
      <c r="CB101" s="47">
        <v>479</v>
      </c>
      <c r="CC101" s="47">
        <v>763</v>
      </c>
      <c r="CD101" s="47">
        <v>536</v>
      </c>
      <c r="CE101" s="47">
        <v>242</v>
      </c>
      <c r="CF101" s="47">
        <v>147</v>
      </c>
      <c r="CG101" s="47">
        <v>538</v>
      </c>
      <c r="CH101" s="47">
        <v>20</v>
      </c>
      <c r="CI101" s="47">
        <v>178</v>
      </c>
      <c r="CJ101" s="47">
        <v>34</v>
      </c>
      <c r="CK101" s="47">
        <v>3</v>
      </c>
      <c r="CL101" s="142"/>
      <c r="CM101" s="138" t="s">
        <v>187</v>
      </c>
      <c r="CN101" s="138" t="s">
        <v>4263</v>
      </c>
      <c r="CO101" s="139">
        <v>7400</v>
      </c>
      <c r="CP101" s="141">
        <v>4321</v>
      </c>
    </row>
    <row r="102" spans="1:94">
      <c r="A102" s="201"/>
      <c r="B102" s="46" t="s">
        <v>120</v>
      </c>
      <c r="C102" s="47">
        <v>644</v>
      </c>
      <c r="D102" s="47">
        <v>309</v>
      </c>
      <c r="E102" s="47">
        <v>587</v>
      </c>
      <c r="F102" s="47">
        <v>301</v>
      </c>
      <c r="G102" s="47">
        <v>586</v>
      </c>
      <c r="H102" s="47">
        <v>277</v>
      </c>
      <c r="I102" s="47">
        <v>570</v>
      </c>
      <c r="J102" s="47">
        <v>280</v>
      </c>
      <c r="K102" s="47">
        <v>542</v>
      </c>
      <c r="L102" s="47">
        <v>272</v>
      </c>
      <c r="M102" s="48">
        <v>2929</v>
      </c>
      <c r="N102" s="48">
        <v>1439</v>
      </c>
      <c r="O102" s="201"/>
      <c r="P102" s="46" t="s">
        <v>120</v>
      </c>
      <c r="Q102" s="47">
        <v>13</v>
      </c>
      <c r="R102" s="47">
        <v>4</v>
      </c>
      <c r="S102" s="47">
        <v>15</v>
      </c>
      <c r="T102" s="47">
        <v>11</v>
      </c>
      <c r="U102" s="47">
        <v>16</v>
      </c>
      <c r="V102" s="47">
        <v>5</v>
      </c>
      <c r="W102" s="47">
        <v>16</v>
      </c>
      <c r="X102" s="47">
        <v>7</v>
      </c>
      <c r="Y102" s="47">
        <v>14</v>
      </c>
      <c r="Z102" s="47">
        <v>8</v>
      </c>
      <c r="AA102" s="48">
        <v>74</v>
      </c>
      <c r="AB102" s="48">
        <v>35</v>
      </c>
      <c r="AC102" s="201"/>
      <c r="AD102" s="46" t="s">
        <v>120</v>
      </c>
      <c r="AE102" s="47">
        <v>20</v>
      </c>
      <c r="AF102" s="47">
        <v>20</v>
      </c>
      <c r="AG102" s="47">
        <v>20</v>
      </c>
      <c r="AH102" s="47">
        <v>19</v>
      </c>
      <c r="AI102" s="47">
        <v>19</v>
      </c>
      <c r="AJ102" s="48">
        <v>98</v>
      </c>
      <c r="AK102" s="47">
        <v>90</v>
      </c>
      <c r="AL102" s="47">
        <v>90</v>
      </c>
      <c r="AM102" s="47">
        <v>23</v>
      </c>
      <c r="AN102" s="47">
        <v>0</v>
      </c>
      <c r="AO102" s="47">
        <v>16</v>
      </c>
      <c r="AP102" s="201"/>
      <c r="AQ102" s="46" t="s">
        <v>120</v>
      </c>
      <c r="AR102" s="47">
        <v>7</v>
      </c>
      <c r="AS102" s="47">
        <v>1028</v>
      </c>
      <c r="AT102" s="47">
        <v>319</v>
      </c>
      <c r="AU102" s="47">
        <v>64</v>
      </c>
      <c r="AV102" s="47">
        <v>35</v>
      </c>
      <c r="AW102" s="47">
        <v>81</v>
      </c>
      <c r="AX102" s="47">
        <v>95</v>
      </c>
      <c r="AY102" s="47">
        <v>84</v>
      </c>
      <c r="AZ102" s="47">
        <v>82</v>
      </c>
      <c r="BA102" s="201"/>
      <c r="BB102" s="46" t="s">
        <v>120</v>
      </c>
      <c r="BC102" s="47">
        <v>524</v>
      </c>
      <c r="BD102" s="47">
        <v>265</v>
      </c>
      <c r="BE102" s="47">
        <v>519</v>
      </c>
      <c r="BF102" s="47">
        <v>262</v>
      </c>
      <c r="BG102" s="47">
        <v>441</v>
      </c>
      <c r="BH102" s="47">
        <v>229</v>
      </c>
      <c r="BI102" s="47">
        <v>508</v>
      </c>
      <c r="BJ102" s="47">
        <v>256</v>
      </c>
      <c r="BK102" s="47">
        <v>503</v>
      </c>
      <c r="BL102" s="47">
        <v>253</v>
      </c>
      <c r="BM102" s="47">
        <v>434</v>
      </c>
      <c r="BN102" s="47">
        <v>226</v>
      </c>
      <c r="BO102" s="201"/>
      <c r="BP102" s="46" t="s">
        <v>120</v>
      </c>
      <c r="BQ102" s="50">
        <v>90</v>
      </c>
      <c r="BR102" s="49">
        <v>76</v>
      </c>
      <c r="BS102" s="49">
        <v>17</v>
      </c>
      <c r="BT102" s="50">
        <v>12</v>
      </c>
      <c r="BU102" s="49">
        <v>5</v>
      </c>
      <c r="BV102" s="50">
        <v>102</v>
      </c>
      <c r="BW102" s="50">
        <v>81</v>
      </c>
      <c r="BX102" s="201"/>
      <c r="BY102" s="46" t="s">
        <v>120</v>
      </c>
      <c r="BZ102" s="47">
        <v>0</v>
      </c>
      <c r="CA102" s="47">
        <v>0</v>
      </c>
      <c r="CB102" s="47">
        <v>0</v>
      </c>
      <c r="CC102" s="47">
        <v>0</v>
      </c>
      <c r="CD102" s="47">
        <v>0</v>
      </c>
      <c r="CE102" s="47">
        <v>0</v>
      </c>
      <c r="CF102" s="47">
        <v>0</v>
      </c>
      <c r="CG102" s="47">
        <v>0</v>
      </c>
      <c r="CH102" s="47">
        <v>0</v>
      </c>
      <c r="CI102" s="47">
        <v>10</v>
      </c>
      <c r="CJ102" s="47">
        <v>0</v>
      </c>
      <c r="CK102" s="47">
        <v>0</v>
      </c>
      <c r="CL102" s="142"/>
      <c r="CM102" s="138" t="s">
        <v>187</v>
      </c>
      <c r="CN102" s="138" t="s">
        <v>4264</v>
      </c>
      <c r="CO102" s="139">
        <v>3451</v>
      </c>
      <c r="CP102" s="141">
        <v>0</v>
      </c>
    </row>
    <row r="103" spans="1:94">
      <c r="A103" s="201"/>
      <c r="B103" s="34" t="s">
        <v>102</v>
      </c>
      <c r="C103" s="35">
        <v>2621</v>
      </c>
      <c r="D103" s="63">
        <v>1265</v>
      </c>
      <c r="E103" s="63">
        <v>2241</v>
      </c>
      <c r="F103" s="63">
        <v>1067</v>
      </c>
      <c r="G103" s="63">
        <v>2206</v>
      </c>
      <c r="H103" s="63">
        <v>1067</v>
      </c>
      <c r="I103" s="63">
        <v>1814</v>
      </c>
      <c r="J103" s="63">
        <v>890</v>
      </c>
      <c r="K103" s="63">
        <v>1632</v>
      </c>
      <c r="L103" s="63">
        <v>848</v>
      </c>
      <c r="M103" s="63">
        <v>10514</v>
      </c>
      <c r="N103" s="63">
        <v>5137</v>
      </c>
      <c r="O103" s="201"/>
      <c r="P103" s="64" t="s">
        <v>102</v>
      </c>
      <c r="Q103" s="63">
        <v>383</v>
      </c>
      <c r="R103" s="63">
        <v>182</v>
      </c>
      <c r="S103" s="63">
        <v>298</v>
      </c>
      <c r="T103" s="63">
        <v>153</v>
      </c>
      <c r="U103" s="63">
        <v>285</v>
      </c>
      <c r="V103" s="63">
        <v>121</v>
      </c>
      <c r="W103" s="63">
        <v>187</v>
      </c>
      <c r="X103" s="63">
        <v>90</v>
      </c>
      <c r="Y103" s="63">
        <v>192</v>
      </c>
      <c r="Z103" s="63">
        <v>111</v>
      </c>
      <c r="AA103" s="63">
        <v>1345</v>
      </c>
      <c r="AB103" s="63">
        <v>657</v>
      </c>
      <c r="AC103" s="201"/>
      <c r="AD103" s="64" t="s">
        <v>102</v>
      </c>
      <c r="AE103" s="63">
        <v>88</v>
      </c>
      <c r="AF103" s="63">
        <v>86</v>
      </c>
      <c r="AG103" s="63">
        <v>86</v>
      </c>
      <c r="AH103" s="63">
        <v>84</v>
      </c>
      <c r="AI103" s="63">
        <v>82</v>
      </c>
      <c r="AJ103" s="63">
        <v>426</v>
      </c>
      <c r="AK103" s="63">
        <v>290</v>
      </c>
      <c r="AL103" s="63">
        <v>194</v>
      </c>
      <c r="AM103" s="63">
        <v>23</v>
      </c>
      <c r="AN103" s="63">
        <v>15</v>
      </c>
      <c r="AO103" s="63">
        <v>84</v>
      </c>
      <c r="AP103" s="201"/>
      <c r="AQ103" s="64" t="s">
        <v>102</v>
      </c>
      <c r="AR103" s="63">
        <v>9</v>
      </c>
      <c r="AS103" s="63">
        <v>2414</v>
      </c>
      <c r="AT103" s="63">
        <v>1033</v>
      </c>
      <c r="AU103" s="63">
        <v>585</v>
      </c>
      <c r="AV103" s="63">
        <v>115</v>
      </c>
      <c r="AW103" s="63">
        <v>149</v>
      </c>
      <c r="AX103" s="63">
        <v>353</v>
      </c>
      <c r="AY103" s="63">
        <v>266</v>
      </c>
      <c r="AZ103" s="63">
        <v>254</v>
      </c>
      <c r="BA103" s="201"/>
      <c r="BB103" s="51" t="s">
        <v>102</v>
      </c>
      <c r="BC103" s="63">
        <v>1576</v>
      </c>
      <c r="BD103" s="63">
        <v>823</v>
      </c>
      <c r="BE103" s="63">
        <v>1506</v>
      </c>
      <c r="BF103" s="63">
        <v>788</v>
      </c>
      <c r="BG103" s="63">
        <v>1092</v>
      </c>
      <c r="BH103" s="63">
        <v>575</v>
      </c>
      <c r="BI103" s="63">
        <v>1555</v>
      </c>
      <c r="BJ103" s="63">
        <v>814</v>
      </c>
      <c r="BK103" s="63">
        <v>1486</v>
      </c>
      <c r="BL103" s="63">
        <v>779</v>
      </c>
      <c r="BM103" s="63">
        <v>1082</v>
      </c>
      <c r="BN103" s="63">
        <v>570</v>
      </c>
      <c r="BO103" s="201"/>
      <c r="BP103" s="64" t="s">
        <v>102</v>
      </c>
      <c r="BQ103" s="63">
        <v>295</v>
      </c>
      <c r="BR103" s="63">
        <v>203</v>
      </c>
      <c r="BS103" s="63">
        <v>32</v>
      </c>
      <c r="BT103" s="63">
        <v>32</v>
      </c>
      <c r="BU103" s="63">
        <v>20</v>
      </c>
      <c r="BV103" s="63">
        <v>327</v>
      </c>
      <c r="BW103" s="63">
        <v>223</v>
      </c>
      <c r="BX103" s="201"/>
      <c r="BY103" s="64" t="s">
        <v>102</v>
      </c>
      <c r="BZ103" s="63">
        <v>834</v>
      </c>
      <c r="CA103" s="63">
        <v>762</v>
      </c>
      <c r="CB103" s="63">
        <v>479</v>
      </c>
      <c r="CC103" s="63">
        <v>763</v>
      </c>
      <c r="CD103" s="63">
        <v>536</v>
      </c>
      <c r="CE103" s="63">
        <v>242</v>
      </c>
      <c r="CF103" s="63">
        <v>147</v>
      </c>
      <c r="CG103" s="63">
        <v>538</v>
      </c>
      <c r="CH103" s="63">
        <v>20</v>
      </c>
      <c r="CI103" s="63">
        <v>188</v>
      </c>
      <c r="CJ103" s="63">
        <v>34</v>
      </c>
      <c r="CK103" s="63">
        <v>3</v>
      </c>
      <c r="CL103" s="142"/>
      <c r="CM103" s="138" t="s">
        <v>187</v>
      </c>
      <c r="CN103" s="138" t="s">
        <v>4265</v>
      </c>
      <c r="CO103" s="139">
        <v>10851</v>
      </c>
      <c r="CP103" s="141">
        <v>4321</v>
      </c>
    </row>
    <row r="104" spans="1:94">
      <c r="A104" s="201" t="s">
        <v>188</v>
      </c>
      <c r="B104" s="46" t="s">
        <v>119</v>
      </c>
      <c r="C104" s="47">
        <v>1803</v>
      </c>
      <c r="D104" s="47">
        <v>869</v>
      </c>
      <c r="E104" s="47">
        <v>1279</v>
      </c>
      <c r="F104" s="47">
        <v>623</v>
      </c>
      <c r="G104" s="47">
        <v>1279</v>
      </c>
      <c r="H104" s="47">
        <v>618</v>
      </c>
      <c r="I104" s="47">
        <v>1074</v>
      </c>
      <c r="J104" s="47">
        <v>535</v>
      </c>
      <c r="K104" s="47">
        <v>869</v>
      </c>
      <c r="L104" s="47">
        <v>459</v>
      </c>
      <c r="M104" s="48">
        <v>6304</v>
      </c>
      <c r="N104" s="48">
        <v>3104</v>
      </c>
      <c r="O104" s="201" t="s">
        <v>188</v>
      </c>
      <c r="P104" s="46" t="s">
        <v>119</v>
      </c>
      <c r="Q104" s="47">
        <v>404</v>
      </c>
      <c r="R104" s="47">
        <v>189</v>
      </c>
      <c r="S104" s="47">
        <v>257</v>
      </c>
      <c r="T104" s="47">
        <v>110</v>
      </c>
      <c r="U104" s="47">
        <v>326</v>
      </c>
      <c r="V104" s="47">
        <v>159</v>
      </c>
      <c r="W104" s="47">
        <v>205</v>
      </c>
      <c r="X104" s="47">
        <v>97</v>
      </c>
      <c r="Y104" s="47">
        <v>111</v>
      </c>
      <c r="Z104" s="47">
        <v>59</v>
      </c>
      <c r="AA104" s="48">
        <v>1303</v>
      </c>
      <c r="AB104" s="48">
        <v>614</v>
      </c>
      <c r="AC104" s="201" t="s">
        <v>188</v>
      </c>
      <c r="AD104" s="46" t="s">
        <v>119</v>
      </c>
      <c r="AE104" s="47">
        <v>63</v>
      </c>
      <c r="AF104" s="47">
        <v>62</v>
      </c>
      <c r="AG104" s="47">
        <v>61</v>
      </c>
      <c r="AH104" s="47">
        <v>61</v>
      </c>
      <c r="AI104" s="47">
        <v>61</v>
      </c>
      <c r="AJ104" s="48">
        <v>308</v>
      </c>
      <c r="AK104" s="47">
        <v>207</v>
      </c>
      <c r="AL104" s="47">
        <v>114</v>
      </c>
      <c r="AM104" s="47">
        <v>0</v>
      </c>
      <c r="AN104" s="47">
        <v>4</v>
      </c>
      <c r="AO104" s="47">
        <v>62</v>
      </c>
      <c r="AP104" s="201" t="s">
        <v>188</v>
      </c>
      <c r="AQ104" s="46" t="s">
        <v>119</v>
      </c>
      <c r="AR104" s="47">
        <v>37</v>
      </c>
      <c r="AS104" s="47">
        <v>701</v>
      </c>
      <c r="AT104" s="47">
        <v>760</v>
      </c>
      <c r="AU104" s="47">
        <v>672</v>
      </c>
      <c r="AV104" s="47">
        <v>183</v>
      </c>
      <c r="AW104" s="47">
        <v>89</v>
      </c>
      <c r="AX104" s="47">
        <v>253</v>
      </c>
      <c r="AY104" s="47">
        <v>199</v>
      </c>
      <c r="AZ104" s="47">
        <v>189</v>
      </c>
      <c r="BA104" s="201" t="s">
        <v>188</v>
      </c>
      <c r="BB104" s="46" t="s">
        <v>119</v>
      </c>
      <c r="BC104" s="47">
        <v>945</v>
      </c>
      <c r="BD104" s="47">
        <v>490</v>
      </c>
      <c r="BE104" s="47">
        <v>929</v>
      </c>
      <c r="BF104" s="47">
        <v>483</v>
      </c>
      <c r="BG104" s="47">
        <v>686</v>
      </c>
      <c r="BH104" s="47">
        <v>348</v>
      </c>
      <c r="BI104" s="47">
        <v>943</v>
      </c>
      <c r="BJ104" s="47">
        <v>489</v>
      </c>
      <c r="BK104" s="47">
        <v>927</v>
      </c>
      <c r="BL104" s="47">
        <v>482</v>
      </c>
      <c r="BM104" s="47">
        <v>685</v>
      </c>
      <c r="BN104" s="47">
        <v>348</v>
      </c>
      <c r="BO104" s="201" t="s">
        <v>188</v>
      </c>
      <c r="BP104" s="46" t="s">
        <v>119</v>
      </c>
      <c r="BQ104" s="50">
        <v>207</v>
      </c>
      <c r="BR104" s="49">
        <v>135</v>
      </c>
      <c r="BS104" s="49">
        <v>8</v>
      </c>
      <c r="BT104" s="50">
        <v>15</v>
      </c>
      <c r="BU104" s="49">
        <v>8</v>
      </c>
      <c r="BV104" s="50">
        <v>222</v>
      </c>
      <c r="BW104" s="50">
        <v>143</v>
      </c>
      <c r="BX104" s="201" t="s">
        <v>188</v>
      </c>
      <c r="BY104" s="46" t="s">
        <v>119</v>
      </c>
      <c r="BZ104" s="47">
        <v>1916</v>
      </c>
      <c r="CA104" s="47">
        <v>1177</v>
      </c>
      <c r="CB104" s="47">
        <v>193</v>
      </c>
      <c r="CC104" s="47">
        <v>1364</v>
      </c>
      <c r="CD104" s="47">
        <v>1388</v>
      </c>
      <c r="CE104" s="47">
        <v>1071</v>
      </c>
      <c r="CF104" s="47">
        <v>49</v>
      </c>
      <c r="CG104" s="47">
        <v>1251</v>
      </c>
      <c r="CH104" s="47">
        <v>26</v>
      </c>
      <c r="CI104" s="47">
        <v>125</v>
      </c>
      <c r="CJ104" s="47">
        <v>153</v>
      </c>
      <c r="CK104" s="47">
        <v>8</v>
      </c>
      <c r="CL104" s="142"/>
      <c r="CM104" s="138" t="s">
        <v>188</v>
      </c>
      <c r="CN104" s="138" t="s">
        <v>4266</v>
      </c>
      <c r="CO104" s="139">
        <v>7322</v>
      </c>
      <c r="CP104" s="141">
        <v>8435</v>
      </c>
    </row>
    <row r="105" spans="1:94">
      <c r="A105" s="201"/>
      <c r="B105" s="46" t="s">
        <v>120</v>
      </c>
      <c r="C105" s="47">
        <v>316</v>
      </c>
      <c r="D105" s="47">
        <v>142</v>
      </c>
      <c r="E105" s="47">
        <v>225</v>
      </c>
      <c r="F105" s="47">
        <v>107</v>
      </c>
      <c r="G105" s="47">
        <v>221</v>
      </c>
      <c r="H105" s="47">
        <v>108</v>
      </c>
      <c r="I105" s="47">
        <v>235</v>
      </c>
      <c r="J105" s="47">
        <v>116</v>
      </c>
      <c r="K105" s="47">
        <v>158</v>
      </c>
      <c r="L105" s="47">
        <v>84</v>
      </c>
      <c r="M105" s="48">
        <v>1155</v>
      </c>
      <c r="N105" s="48">
        <v>557</v>
      </c>
      <c r="O105" s="201"/>
      <c r="P105" s="46" t="s">
        <v>120</v>
      </c>
      <c r="Q105" s="47">
        <v>36</v>
      </c>
      <c r="R105" s="47">
        <v>20</v>
      </c>
      <c r="S105" s="47">
        <v>10</v>
      </c>
      <c r="T105" s="47">
        <v>5</v>
      </c>
      <c r="U105" s="47">
        <v>15</v>
      </c>
      <c r="V105" s="47">
        <v>8</v>
      </c>
      <c r="W105" s="47">
        <v>33</v>
      </c>
      <c r="X105" s="47">
        <v>19</v>
      </c>
      <c r="Y105" s="47">
        <v>5</v>
      </c>
      <c r="Z105" s="47">
        <v>2</v>
      </c>
      <c r="AA105" s="48">
        <v>99</v>
      </c>
      <c r="AB105" s="48">
        <v>54</v>
      </c>
      <c r="AC105" s="201"/>
      <c r="AD105" s="46" t="s">
        <v>120</v>
      </c>
      <c r="AE105" s="47">
        <v>10</v>
      </c>
      <c r="AF105" s="47">
        <v>9</v>
      </c>
      <c r="AG105" s="47">
        <v>9</v>
      </c>
      <c r="AH105" s="47">
        <v>10</v>
      </c>
      <c r="AI105" s="47">
        <v>8</v>
      </c>
      <c r="AJ105" s="48">
        <v>46</v>
      </c>
      <c r="AK105" s="47">
        <v>40</v>
      </c>
      <c r="AL105" s="47">
        <v>36</v>
      </c>
      <c r="AM105" s="47">
        <v>0</v>
      </c>
      <c r="AN105" s="47">
        <v>0</v>
      </c>
      <c r="AO105" s="47">
        <v>8</v>
      </c>
      <c r="AP105" s="201"/>
      <c r="AQ105" s="46" t="s">
        <v>120</v>
      </c>
      <c r="AR105" s="47">
        <v>150</v>
      </c>
      <c r="AS105" s="47">
        <v>212</v>
      </c>
      <c r="AT105" s="47">
        <v>80</v>
      </c>
      <c r="AU105" s="47">
        <v>138</v>
      </c>
      <c r="AV105" s="47">
        <v>1</v>
      </c>
      <c r="AW105" s="47">
        <v>31</v>
      </c>
      <c r="AX105" s="47">
        <v>44</v>
      </c>
      <c r="AY105" s="47">
        <v>40</v>
      </c>
      <c r="AZ105" s="47">
        <v>40</v>
      </c>
      <c r="BA105" s="201"/>
      <c r="BB105" s="46" t="s">
        <v>120</v>
      </c>
      <c r="BC105" s="47">
        <v>142</v>
      </c>
      <c r="BD105" s="47">
        <v>75</v>
      </c>
      <c r="BE105" s="47">
        <v>142</v>
      </c>
      <c r="BF105" s="47">
        <v>75</v>
      </c>
      <c r="BG105" s="47">
        <v>128</v>
      </c>
      <c r="BH105" s="47">
        <v>68</v>
      </c>
      <c r="BI105" s="47">
        <v>142</v>
      </c>
      <c r="BJ105" s="47">
        <v>75</v>
      </c>
      <c r="BK105" s="47">
        <v>142</v>
      </c>
      <c r="BL105" s="47">
        <v>75</v>
      </c>
      <c r="BM105" s="47">
        <v>128</v>
      </c>
      <c r="BN105" s="47">
        <v>68</v>
      </c>
      <c r="BO105" s="201"/>
      <c r="BP105" s="46" t="s">
        <v>120</v>
      </c>
      <c r="BQ105" s="50">
        <v>42</v>
      </c>
      <c r="BR105" s="49">
        <v>29</v>
      </c>
      <c r="BS105" s="49">
        <v>5</v>
      </c>
      <c r="BT105" s="50">
        <v>6</v>
      </c>
      <c r="BU105" s="49">
        <v>5</v>
      </c>
      <c r="BV105" s="50">
        <v>48</v>
      </c>
      <c r="BW105" s="50">
        <v>34</v>
      </c>
      <c r="BX105" s="201"/>
      <c r="BY105" s="46" t="s">
        <v>120</v>
      </c>
      <c r="BZ105" s="47">
        <v>260</v>
      </c>
      <c r="CA105" s="47">
        <v>129</v>
      </c>
      <c r="CB105" s="47">
        <v>27</v>
      </c>
      <c r="CC105" s="47">
        <v>305</v>
      </c>
      <c r="CD105" s="47">
        <v>136</v>
      </c>
      <c r="CE105" s="47">
        <v>46</v>
      </c>
      <c r="CF105" s="47">
        <v>5</v>
      </c>
      <c r="CG105" s="47">
        <v>103</v>
      </c>
      <c r="CH105" s="47">
        <v>6</v>
      </c>
      <c r="CI105" s="47">
        <v>13</v>
      </c>
      <c r="CJ105" s="47">
        <v>40</v>
      </c>
      <c r="CK105" s="47">
        <v>0</v>
      </c>
      <c r="CL105" s="142"/>
      <c r="CM105" s="138" t="s">
        <v>188</v>
      </c>
      <c r="CN105" s="138" t="s">
        <v>4267</v>
      </c>
      <c r="CO105" s="139">
        <v>1371</v>
      </c>
      <c r="CP105" s="141">
        <v>1017</v>
      </c>
    </row>
    <row r="106" spans="1:94">
      <c r="A106" s="201"/>
      <c r="B106" s="34" t="s">
        <v>102</v>
      </c>
      <c r="C106" s="35">
        <v>2119</v>
      </c>
      <c r="D106" s="63">
        <v>1011</v>
      </c>
      <c r="E106" s="63">
        <v>1504</v>
      </c>
      <c r="F106" s="63">
        <v>730</v>
      </c>
      <c r="G106" s="63">
        <v>1500</v>
      </c>
      <c r="H106" s="63">
        <v>726</v>
      </c>
      <c r="I106" s="63">
        <v>1309</v>
      </c>
      <c r="J106" s="63">
        <v>651</v>
      </c>
      <c r="K106" s="63">
        <v>1027</v>
      </c>
      <c r="L106" s="63">
        <v>543</v>
      </c>
      <c r="M106" s="63">
        <v>7459</v>
      </c>
      <c r="N106" s="63">
        <v>3661</v>
      </c>
      <c r="O106" s="201"/>
      <c r="P106" s="64" t="s">
        <v>102</v>
      </c>
      <c r="Q106" s="63">
        <v>440</v>
      </c>
      <c r="R106" s="63">
        <v>209</v>
      </c>
      <c r="S106" s="63">
        <v>267</v>
      </c>
      <c r="T106" s="63">
        <v>115</v>
      </c>
      <c r="U106" s="63">
        <v>341</v>
      </c>
      <c r="V106" s="63">
        <v>167</v>
      </c>
      <c r="W106" s="63">
        <v>238</v>
      </c>
      <c r="X106" s="63">
        <v>116</v>
      </c>
      <c r="Y106" s="63">
        <v>116</v>
      </c>
      <c r="Z106" s="63">
        <v>61</v>
      </c>
      <c r="AA106" s="63">
        <v>1402</v>
      </c>
      <c r="AB106" s="63">
        <v>668</v>
      </c>
      <c r="AC106" s="201"/>
      <c r="AD106" s="64" t="s">
        <v>102</v>
      </c>
      <c r="AE106" s="63">
        <v>73</v>
      </c>
      <c r="AF106" s="63">
        <v>71</v>
      </c>
      <c r="AG106" s="63">
        <v>70</v>
      </c>
      <c r="AH106" s="63">
        <v>71</v>
      </c>
      <c r="AI106" s="63">
        <v>69</v>
      </c>
      <c r="AJ106" s="63">
        <v>354</v>
      </c>
      <c r="AK106" s="63">
        <v>247</v>
      </c>
      <c r="AL106" s="63">
        <v>150</v>
      </c>
      <c r="AM106" s="63">
        <v>0</v>
      </c>
      <c r="AN106" s="63">
        <v>4</v>
      </c>
      <c r="AO106" s="63">
        <v>70</v>
      </c>
      <c r="AP106" s="201"/>
      <c r="AQ106" s="64" t="s">
        <v>102</v>
      </c>
      <c r="AR106" s="63">
        <v>187</v>
      </c>
      <c r="AS106" s="63">
        <v>913</v>
      </c>
      <c r="AT106" s="63">
        <v>840</v>
      </c>
      <c r="AU106" s="63">
        <v>810</v>
      </c>
      <c r="AV106" s="63">
        <v>184</v>
      </c>
      <c r="AW106" s="63">
        <v>120</v>
      </c>
      <c r="AX106" s="63">
        <v>297</v>
      </c>
      <c r="AY106" s="63">
        <v>239</v>
      </c>
      <c r="AZ106" s="63">
        <v>229</v>
      </c>
      <c r="BA106" s="201"/>
      <c r="BB106" s="51" t="s">
        <v>102</v>
      </c>
      <c r="BC106" s="63">
        <v>1087</v>
      </c>
      <c r="BD106" s="63">
        <v>565</v>
      </c>
      <c r="BE106" s="63">
        <v>1071</v>
      </c>
      <c r="BF106" s="63">
        <v>558</v>
      </c>
      <c r="BG106" s="63">
        <v>814</v>
      </c>
      <c r="BH106" s="63">
        <v>416</v>
      </c>
      <c r="BI106" s="63">
        <v>1085</v>
      </c>
      <c r="BJ106" s="63">
        <v>564</v>
      </c>
      <c r="BK106" s="63">
        <v>1069</v>
      </c>
      <c r="BL106" s="63">
        <v>557</v>
      </c>
      <c r="BM106" s="63">
        <v>813</v>
      </c>
      <c r="BN106" s="63">
        <v>416</v>
      </c>
      <c r="BO106" s="201"/>
      <c r="BP106" s="64" t="s">
        <v>102</v>
      </c>
      <c r="BQ106" s="63">
        <v>249</v>
      </c>
      <c r="BR106" s="63">
        <v>164</v>
      </c>
      <c r="BS106" s="63">
        <v>13</v>
      </c>
      <c r="BT106" s="63">
        <v>21</v>
      </c>
      <c r="BU106" s="63">
        <v>13</v>
      </c>
      <c r="BV106" s="63">
        <v>270</v>
      </c>
      <c r="BW106" s="63">
        <v>177</v>
      </c>
      <c r="BX106" s="201"/>
      <c r="BY106" s="64" t="s">
        <v>102</v>
      </c>
      <c r="BZ106" s="63">
        <v>2176</v>
      </c>
      <c r="CA106" s="63">
        <v>1306</v>
      </c>
      <c r="CB106" s="63">
        <v>220</v>
      </c>
      <c r="CC106" s="63">
        <v>1669</v>
      </c>
      <c r="CD106" s="63">
        <v>1524</v>
      </c>
      <c r="CE106" s="63">
        <v>1117</v>
      </c>
      <c r="CF106" s="63">
        <v>54</v>
      </c>
      <c r="CG106" s="63">
        <v>1354</v>
      </c>
      <c r="CH106" s="63">
        <v>32</v>
      </c>
      <c r="CI106" s="63">
        <v>138</v>
      </c>
      <c r="CJ106" s="63">
        <v>193</v>
      </c>
      <c r="CK106" s="63">
        <v>8</v>
      </c>
      <c r="CL106" s="142"/>
      <c r="CM106" s="138" t="s">
        <v>188</v>
      </c>
      <c r="CN106" s="138" t="s">
        <v>4268</v>
      </c>
      <c r="CO106" s="139">
        <v>8693</v>
      </c>
      <c r="CP106" s="141">
        <v>9452</v>
      </c>
    </row>
    <row r="107" spans="1:94">
      <c r="A107" s="201" t="s">
        <v>189</v>
      </c>
      <c r="B107" s="46" t="s">
        <v>119</v>
      </c>
      <c r="C107" s="47">
        <v>632</v>
      </c>
      <c r="D107" s="47">
        <v>307</v>
      </c>
      <c r="E107" s="47">
        <v>440</v>
      </c>
      <c r="F107" s="47">
        <v>206</v>
      </c>
      <c r="G107" s="47">
        <v>417</v>
      </c>
      <c r="H107" s="47">
        <v>202</v>
      </c>
      <c r="I107" s="47">
        <v>279</v>
      </c>
      <c r="J107" s="47">
        <v>141</v>
      </c>
      <c r="K107" s="47">
        <v>246</v>
      </c>
      <c r="L107" s="47">
        <v>131</v>
      </c>
      <c r="M107" s="48">
        <v>2014</v>
      </c>
      <c r="N107" s="48">
        <v>987</v>
      </c>
      <c r="O107" s="201" t="s">
        <v>189</v>
      </c>
      <c r="P107" s="46" t="s">
        <v>119</v>
      </c>
      <c r="Q107" s="47">
        <v>82</v>
      </c>
      <c r="R107" s="47">
        <v>25</v>
      </c>
      <c r="S107" s="47">
        <v>58</v>
      </c>
      <c r="T107" s="47">
        <v>19</v>
      </c>
      <c r="U107" s="47">
        <v>48</v>
      </c>
      <c r="V107" s="47">
        <v>21</v>
      </c>
      <c r="W107" s="47">
        <v>29</v>
      </c>
      <c r="X107" s="47">
        <v>17</v>
      </c>
      <c r="Y107" s="47">
        <v>50</v>
      </c>
      <c r="Z107" s="47">
        <v>32</v>
      </c>
      <c r="AA107" s="48">
        <v>267</v>
      </c>
      <c r="AB107" s="48">
        <v>114</v>
      </c>
      <c r="AC107" s="201" t="s">
        <v>189</v>
      </c>
      <c r="AD107" s="46" t="s">
        <v>119</v>
      </c>
      <c r="AE107" s="47">
        <v>23</v>
      </c>
      <c r="AF107" s="47">
        <v>24</v>
      </c>
      <c r="AG107" s="47">
        <v>24</v>
      </c>
      <c r="AH107" s="47">
        <v>18</v>
      </c>
      <c r="AI107" s="47">
        <v>15</v>
      </c>
      <c r="AJ107" s="48">
        <v>104</v>
      </c>
      <c r="AK107" s="47">
        <v>67</v>
      </c>
      <c r="AL107" s="47">
        <v>50</v>
      </c>
      <c r="AM107" s="47">
        <v>0</v>
      </c>
      <c r="AN107" s="47">
        <v>3</v>
      </c>
      <c r="AO107" s="47">
        <v>24</v>
      </c>
      <c r="AP107" s="201" t="s">
        <v>189</v>
      </c>
      <c r="AQ107" s="46" t="s">
        <v>119</v>
      </c>
      <c r="AR107" s="47">
        <v>0</v>
      </c>
      <c r="AS107" s="47">
        <v>336</v>
      </c>
      <c r="AT107" s="47">
        <v>253</v>
      </c>
      <c r="AU107" s="47">
        <v>167</v>
      </c>
      <c r="AV107" s="47">
        <v>50</v>
      </c>
      <c r="AW107" s="47">
        <v>18</v>
      </c>
      <c r="AX107" s="47">
        <v>83</v>
      </c>
      <c r="AY107" s="47">
        <v>59</v>
      </c>
      <c r="AZ107" s="47">
        <v>58</v>
      </c>
      <c r="BA107" s="201" t="s">
        <v>189</v>
      </c>
      <c r="BB107" s="46" t="s">
        <v>119</v>
      </c>
      <c r="BC107" s="47">
        <v>239</v>
      </c>
      <c r="BD107" s="47">
        <v>128</v>
      </c>
      <c r="BE107" s="47">
        <v>229</v>
      </c>
      <c r="BF107" s="47">
        <v>122</v>
      </c>
      <c r="BG107" s="47">
        <v>152</v>
      </c>
      <c r="BH107" s="47">
        <v>80</v>
      </c>
      <c r="BI107" s="47">
        <v>204</v>
      </c>
      <c r="BJ107" s="47">
        <v>113</v>
      </c>
      <c r="BK107" s="47">
        <v>196</v>
      </c>
      <c r="BL107" s="47">
        <v>107</v>
      </c>
      <c r="BM107" s="47">
        <v>112</v>
      </c>
      <c r="BN107" s="47">
        <v>60</v>
      </c>
      <c r="BO107" s="201" t="s">
        <v>189</v>
      </c>
      <c r="BP107" s="46" t="s">
        <v>119</v>
      </c>
      <c r="BQ107" s="50">
        <v>67</v>
      </c>
      <c r="BR107" s="49">
        <v>45</v>
      </c>
      <c r="BS107" s="49">
        <v>4</v>
      </c>
      <c r="BT107" s="50">
        <v>4</v>
      </c>
      <c r="BU107" s="49">
        <v>1</v>
      </c>
      <c r="BV107" s="50">
        <v>71</v>
      </c>
      <c r="BW107" s="50">
        <v>46</v>
      </c>
      <c r="BX107" s="201" t="s">
        <v>189</v>
      </c>
      <c r="BY107" s="46" t="s">
        <v>119</v>
      </c>
      <c r="BZ107" s="47">
        <v>417</v>
      </c>
      <c r="CA107" s="47">
        <v>404</v>
      </c>
      <c r="CB107" s="47">
        <v>300</v>
      </c>
      <c r="CC107" s="47">
        <v>444</v>
      </c>
      <c r="CD107" s="47">
        <v>302</v>
      </c>
      <c r="CE107" s="47">
        <v>237</v>
      </c>
      <c r="CF107" s="47">
        <v>52</v>
      </c>
      <c r="CG107" s="47">
        <v>497</v>
      </c>
      <c r="CH107" s="47">
        <v>124</v>
      </c>
      <c r="CI107" s="47">
        <v>4</v>
      </c>
      <c r="CJ107" s="47">
        <v>38</v>
      </c>
      <c r="CK107" s="47">
        <v>1</v>
      </c>
      <c r="CL107" s="142"/>
      <c r="CM107" s="138" t="s">
        <v>189</v>
      </c>
      <c r="CN107" s="138" t="s">
        <v>4269</v>
      </c>
      <c r="CO107" s="139">
        <v>2349</v>
      </c>
      <c r="CP107" s="141">
        <v>2777</v>
      </c>
    </row>
    <row r="108" spans="1:94">
      <c r="A108" s="201"/>
      <c r="B108" s="46" t="s">
        <v>120</v>
      </c>
      <c r="C108" s="47">
        <v>0</v>
      </c>
      <c r="D108" s="47">
        <v>0</v>
      </c>
      <c r="E108" s="47">
        <v>0</v>
      </c>
      <c r="F108" s="47">
        <v>0</v>
      </c>
      <c r="G108" s="47">
        <v>0</v>
      </c>
      <c r="H108" s="47">
        <v>0</v>
      </c>
      <c r="I108" s="47">
        <v>0</v>
      </c>
      <c r="J108" s="47">
        <v>0</v>
      </c>
      <c r="K108" s="47">
        <v>0</v>
      </c>
      <c r="L108" s="47">
        <v>0</v>
      </c>
      <c r="M108" s="48">
        <v>0</v>
      </c>
      <c r="N108" s="48">
        <v>0</v>
      </c>
      <c r="O108" s="201"/>
      <c r="P108" s="46" t="s">
        <v>120</v>
      </c>
      <c r="Q108" s="47">
        <v>0</v>
      </c>
      <c r="R108" s="47">
        <v>0</v>
      </c>
      <c r="S108" s="47">
        <v>0</v>
      </c>
      <c r="T108" s="47">
        <v>0</v>
      </c>
      <c r="U108" s="47">
        <v>0</v>
      </c>
      <c r="V108" s="47">
        <v>0</v>
      </c>
      <c r="W108" s="47">
        <v>0</v>
      </c>
      <c r="X108" s="47">
        <v>0</v>
      </c>
      <c r="Y108" s="47">
        <v>0</v>
      </c>
      <c r="Z108" s="47">
        <v>0</v>
      </c>
      <c r="AA108" s="48">
        <v>0</v>
      </c>
      <c r="AB108" s="48">
        <v>0</v>
      </c>
      <c r="AC108" s="201"/>
      <c r="AD108" s="46" t="s">
        <v>120</v>
      </c>
      <c r="AE108" s="47">
        <v>0</v>
      </c>
      <c r="AF108" s="47">
        <v>0</v>
      </c>
      <c r="AG108" s="47">
        <v>0</v>
      </c>
      <c r="AH108" s="47">
        <v>0</v>
      </c>
      <c r="AI108" s="47">
        <v>0</v>
      </c>
      <c r="AJ108" s="48">
        <v>0</v>
      </c>
      <c r="AK108" s="47">
        <v>0</v>
      </c>
      <c r="AL108" s="47">
        <v>0</v>
      </c>
      <c r="AM108" s="47">
        <v>0</v>
      </c>
      <c r="AN108" s="47">
        <v>0</v>
      </c>
      <c r="AO108" s="47">
        <v>0</v>
      </c>
      <c r="AP108" s="201"/>
      <c r="AQ108" s="46" t="s">
        <v>120</v>
      </c>
      <c r="AR108" s="47">
        <v>0</v>
      </c>
      <c r="AS108" s="47">
        <v>0</v>
      </c>
      <c r="AT108" s="47">
        <v>0</v>
      </c>
      <c r="AU108" s="47">
        <v>0</v>
      </c>
      <c r="AV108" s="47">
        <v>0</v>
      </c>
      <c r="AW108" s="47">
        <v>0</v>
      </c>
      <c r="AX108" s="47">
        <v>0</v>
      </c>
      <c r="AY108" s="47">
        <v>0</v>
      </c>
      <c r="AZ108" s="47">
        <v>0</v>
      </c>
      <c r="BA108" s="201"/>
      <c r="BB108" s="46" t="s">
        <v>120</v>
      </c>
      <c r="BC108" s="47">
        <v>0</v>
      </c>
      <c r="BD108" s="47">
        <v>0</v>
      </c>
      <c r="BE108" s="47">
        <v>0</v>
      </c>
      <c r="BF108" s="47">
        <v>0</v>
      </c>
      <c r="BG108" s="47">
        <v>0</v>
      </c>
      <c r="BH108" s="47">
        <v>0</v>
      </c>
      <c r="BI108" s="47">
        <v>0</v>
      </c>
      <c r="BJ108" s="47">
        <v>0</v>
      </c>
      <c r="BK108" s="47">
        <v>0</v>
      </c>
      <c r="BL108" s="47">
        <v>0</v>
      </c>
      <c r="BM108" s="47">
        <v>0</v>
      </c>
      <c r="BN108" s="47">
        <v>0</v>
      </c>
      <c r="BO108" s="201"/>
      <c r="BP108" s="46" t="s">
        <v>120</v>
      </c>
      <c r="BQ108" s="50">
        <v>0</v>
      </c>
      <c r="BR108" s="49">
        <v>0</v>
      </c>
      <c r="BS108" s="49">
        <v>0</v>
      </c>
      <c r="BT108" s="50">
        <v>0</v>
      </c>
      <c r="BU108" s="49">
        <v>0</v>
      </c>
      <c r="BV108" s="50">
        <v>0</v>
      </c>
      <c r="BW108" s="50">
        <v>0</v>
      </c>
      <c r="BX108" s="201"/>
      <c r="BY108" s="46" t="s">
        <v>120</v>
      </c>
      <c r="BZ108" s="47">
        <v>0</v>
      </c>
      <c r="CA108" s="47">
        <v>0</v>
      </c>
      <c r="CB108" s="47">
        <v>0</v>
      </c>
      <c r="CC108" s="47">
        <v>0</v>
      </c>
      <c r="CD108" s="47">
        <v>0</v>
      </c>
      <c r="CE108" s="47">
        <v>0</v>
      </c>
      <c r="CF108" s="47">
        <v>0</v>
      </c>
      <c r="CG108" s="47">
        <v>0</v>
      </c>
      <c r="CH108" s="47">
        <v>0</v>
      </c>
      <c r="CI108" s="47">
        <v>0</v>
      </c>
      <c r="CJ108" s="47">
        <v>0</v>
      </c>
      <c r="CK108" s="47">
        <v>0</v>
      </c>
      <c r="CL108" s="142"/>
      <c r="CM108" s="138" t="s">
        <v>189</v>
      </c>
      <c r="CN108" s="138" t="s">
        <v>4270</v>
      </c>
      <c r="CO108" s="139">
        <v>0</v>
      </c>
      <c r="CP108" s="141">
        <v>0</v>
      </c>
    </row>
    <row r="109" spans="1:94">
      <c r="A109" s="201"/>
      <c r="B109" s="34" t="s">
        <v>102</v>
      </c>
      <c r="C109" s="35">
        <v>632</v>
      </c>
      <c r="D109" s="63">
        <v>307</v>
      </c>
      <c r="E109" s="63">
        <v>440</v>
      </c>
      <c r="F109" s="63">
        <v>206</v>
      </c>
      <c r="G109" s="63">
        <v>417</v>
      </c>
      <c r="H109" s="63">
        <v>202</v>
      </c>
      <c r="I109" s="63">
        <v>279</v>
      </c>
      <c r="J109" s="63">
        <v>141</v>
      </c>
      <c r="K109" s="63">
        <v>246</v>
      </c>
      <c r="L109" s="63">
        <v>131</v>
      </c>
      <c r="M109" s="63">
        <v>2014</v>
      </c>
      <c r="N109" s="63">
        <v>987</v>
      </c>
      <c r="O109" s="201"/>
      <c r="P109" s="64" t="s">
        <v>102</v>
      </c>
      <c r="Q109" s="63">
        <v>82</v>
      </c>
      <c r="R109" s="63">
        <v>25</v>
      </c>
      <c r="S109" s="63">
        <v>58</v>
      </c>
      <c r="T109" s="63">
        <v>19</v>
      </c>
      <c r="U109" s="63">
        <v>48</v>
      </c>
      <c r="V109" s="63">
        <v>21</v>
      </c>
      <c r="W109" s="63">
        <v>29</v>
      </c>
      <c r="X109" s="63">
        <v>17</v>
      </c>
      <c r="Y109" s="63">
        <v>50</v>
      </c>
      <c r="Z109" s="63">
        <v>32</v>
      </c>
      <c r="AA109" s="63">
        <v>267</v>
      </c>
      <c r="AB109" s="63">
        <v>114</v>
      </c>
      <c r="AC109" s="201"/>
      <c r="AD109" s="64" t="s">
        <v>102</v>
      </c>
      <c r="AE109" s="63">
        <v>23</v>
      </c>
      <c r="AF109" s="63">
        <v>24</v>
      </c>
      <c r="AG109" s="63">
        <v>24</v>
      </c>
      <c r="AH109" s="63">
        <v>18</v>
      </c>
      <c r="AI109" s="63">
        <v>15</v>
      </c>
      <c r="AJ109" s="63">
        <v>104</v>
      </c>
      <c r="AK109" s="63">
        <v>67</v>
      </c>
      <c r="AL109" s="63">
        <v>50</v>
      </c>
      <c r="AM109" s="63">
        <v>0</v>
      </c>
      <c r="AN109" s="63">
        <v>3</v>
      </c>
      <c r="AO109" s="63">
        <v>24</v>
      </c>
      <c r="AP109" s="201"/>
      <c r="AQ109" s="64" t="s">
        <v>102</v>
      </c>
      <c r="AR109" s="63">
        <v>0</v>
      </c>
      <c r="AS109" s="63">
        <v>336</v>
      </c>
      <c r="AT109" s="63">
        <v>253</v>
      </c>
      <c r="AU109" s="63">
        <v>167</v>
      </c>
      <c r="AV109" s="63">
        <v>50</v>
      </c>
      <c r="AW109" s="63">
        <v>18</v>
      </c>
      <c r="AX109" s="63">
        <v>83</v>
      </c>
      <c r="AY109" s="63">
        <v>59</v>
      </c>
      <c r="AZ109" s="63">
        <v>58</v>
      </c>
      <c r="BA109" s="201"/>
      <c r="BB109" s="51" t="s">
        <v>102</v>
      </c>
      <c r="BC109" s="63">
        <v>239</v>
      </c>
      <c r="BD109" s="63">
        <v>128</v>
      </c>
      <c r="BE109" s="63">
        <v>229</v>
      </c>
      <c r="BF109" s="63">
        <v>122</v>
      </c>
      <c r="BG109" s="63">
        <v>152</v>
      </c>
      <c r="BH109" s="63">
        <v>80</v>
      </c>
      <c r="BI109" s="63">
        <v>204</v>
      </c>
      <c r="BJ109" s="63">
        <v>113</v>
      </c>
      <c r="BK109" s="63">
        <v>196</v>
      </c>
      <c r="BL109" s="63">
        <v>107</v>
      </c>
      <c r="BM109" s="63">
        <v>112</v>
      </c>
      <c r="BN109" s="63">
        <v>60</v>
      </c>
      <c r="BO109" s="201"/>
      <c r="BP109" s="64" t="s">
        <v>102</v>
      </c>
      <c r="BQ109" s="63">
        <v>67</v>
      </c>
      <c r="BR109" s="63">
        <v>45</v>
      </c>
      <c r="BS109" s="63">
        <v>4</v>
      </c>
      <c r="BT109" s="63">
        <v>4</v>
      </c>
      <c r="BU109" s="63">
        <v>1</v>
      </c>
      <c r="BV109" s="63">
        <v>71</v>
      </c>
      <c r="BW109" s="63">
        <v>46</v>
      </c>
      <c r="BX109" s="201"/>
      <c r="BY109" s="64" t="s">
        <v>102</v>
      </c>
      <c r="BZ109" s="63">
        <v>417</v>
      </c>
      <c r="CA109" s="63">
        <v>404</v>
      </c>
      <c r="CB109" s="63">
        <v>300</v>
      </c>
      <c r="CC109" s="63">
        <v>444</v>
      </c>
      <c r="CD109" s="63">
        <v>302</v>
      </c>
      <c r="CE109" s="63">
        <v>237</v>
      </c>
      <c r="CF109" s="63">
        <v>52</v>
      </c>
      <c r="CG109" s="63">
        <v>497</v>
      </c>
      <c r="CH109" s="63">
        <v>124</v>
      </c>
      <c r="CI109" s="63">
        <v>4</v>
      </c>
      <c r="CJ109" s="63">
        <v>38</v>
      </c>
      <c r="CK109" s="63">
        <v>1</v>
      </c>
      <c r="CL109" s="142"/>
      <c r="CM109" s="138" t="s">
        <v>189</v>
      </c>
      <c r="CN109" s="138" t="s">
        <v>4271</v>
      </c>
      <c r="CO109" s="139">
        <v>2349</v>
      </c>
      <c r="CP109" s="141">
        <v>2777</v>
      </c>
    </row>
    <row r="110" spans="1:94">
      <c r="A110" s="194" t="s">
        <v>460</v>
      </c>
      <c r="B110" s="194"/>
      <c r="C110" s="194"/>
      <c r="D110" s="194"/>
      <c r="E110" s="194"/>
      <c r="F110" s="194"/>
      <c r="G110" s="194"/>
      <c r="H110" s="194"/>
      <c r="I110" s="194"/>
      <c r="J110" s="194"/>
      <c r="K110" s="194"/>
      <c r="L110" s="194"/>
      <c r="M110" s="194"/>
      <c r="N110" s="194"/>
      <c r="O110" s="194" t="s">
        <v>461</v>
      </c>
      <c r="P110" s="194"/>
      <c r="Q110" s="194"/>
      <c r="R110" s="194"/>
      <c r="S110" s="194"/>
      <c r="T110" s="194"/>
      <c r="U110" s="194"/>
      <c r="V110" s="194"/>
      <c r="W110" s="194"/>
      <c r="X110" s="194"/>
      <c r="Y110" s="194"/>
      <c r="Z110" s="194"/>
      <c r="AA110" s="194"/>
      <c r="AB110" s="194"/>
      <c r="AC110" s="194" t="s">
        <v>462</v>
      </c>
      <c r="AD110" s="194"/>
      <c r="AE110" s="194"/>
      <c r="AF110" s="194"/>
      <c r="AG110" s="194"/>
      <c r="AH110" s="194"/>
      <c r="AI110" s="194"/>
      <c r="AJ110" s="194"/>
      <c r="AK110" s="194"/>
      <c r="AL110" s="194"/>
      <c r="AM110" s="194"/>
      <c r="AN110" s="194"/>
      <c r="AO110" s="194"/>
      <c r="AP110" s="195" t="s">
        <v>463</v>
      </c>
      <c r="AQ110" s="195"/>
      <c r="AR110" s="195"/>
      <c r="AS110" s="195"/>
      <c r="AT110" s="195"/>
      <c r="AU110" s="195"/>
      <c r="AV110" s="195"/>
      <c r="AW110" s="195"/>
      <c r="AX110" s="195"/>
      <c r="AY110" s="195"/>
      <c r="AZ110" s="195"/>
      <c r="BA110" s="195" t="s">
        <v>4601</v>
      </c>
      <c r="BB110" s="195"/>
      <c r="BC110" s="195"/>
      <c r="BD110" s="195"/>
      <c r="BE110" s="195"/>
      <c r="BF110" s="195"/>
      <c r="BG110" s="195"/>
      <c r="BH110" s="195"/>
      <c r="BI110" s="195"/>
      <c r="BJ110" s="195"/>
      <c r="BK110" s="195"/>
      <c r="BL110" s="195"/>
      <c r="BM110" s="195"/>
      <c r="BN110" s="195"/>
      <c r="BO110" s="163" t="s">
        <v>464</v>
      </c>
      <c r="BP110" s="163"/>
      <c r="BQ110" s="163"/>
      <c r="BR110" s="163"/>
      <c r="BS110" s="163"/>
      <c r="BT110" s="163"/>
      <c r="BU110" s="163"/>
      <c r="BV110" s="163"/>
      <c r="BW110" s="163"/>
      <c r="BX110" s="194" t="s">
        <v>465</v>
      </c>
      <c r="BY110" s="194"/>
      <c r="BZ110" s="194"/>
      <c r="CA110" s="194"/>
      <c r="CB110" s="194"/>
      <c r="CC110" s="194"/>
      <c r="CD110" s="194"/>
      <c r="CE110" s="194"/>
      <c r="CF110" s="194"/>
      <c r="CG110" s="194"/>
      <c r="CH110" s="194"/>
      <c r="CI110" s="194"/>
      <c r="CJ110" s="194"/>
      <c r="CK110" s="194"/>
      <c r="CL110" s="142"/>
      <c r="CM110" s="138" t="s">
        <v>460</v>
      </c>
      <c r="CN110" s="138" t="s">
        <v>460</v>
      </c>
      <c r="CO110" s="139">
        <v>0</v>
      </c>
      <c r="CP110" s="141">
        <v>0</v>
      </c>
    </row>
    <row r="111" spans="1:94">
      <c r="A111" s="194" t="s">
        <v>4174</v>
      </c>
      <c r="B111" s="194"/>
      <c r="C111" s="194"/>
      <c r="D111" s="194"/>
      <c r="E111" s="194"/>
      <c r="F111" s="194"/>
      <c r="G111" s="194"/>
      <c r="H111" s="194"/>
      <c r="I111" s="194"/>
      <c r="J111" s="194"/>
      <c r="K111" s="194"/>
      <c r="L111" s="194"/>
      <c r="M111" s="194"/>
      <c r="N111" s="194"/>
      <c r="O111" s="194" t="s">
        <v>4174</v>
      </c>
      <c r="P111" s="194"/>
      <c r="Q111" s="194"/>
      <c r="R111" s="194"/>
      <c r="S111" s="194"/>
      <c r="T111" s="194"/>
      <c r="U111" s="194"/>
      <c r="V111" s="194"/>
      <c r="W111" s="194"/>
      <c r="X111" s="194"/>
      <c r="Y111" s="194"/>
      <c r="Z111" s="194"/>
      <c r="AA111" s="194"/>
      <c r="AB111" s="194"/>
      <c r="AC111" s="194" t="s">
        <v>4174</v>
      </c>
      <c r="AD111" s="194"/>
      <c r="AE111" s="194"/>
      <c r="AF111" s="194"/>
      <c r="AG111" s="194"/>
      <c r="AH111" s="194"/>
      <c r="AI111" s="194"/>
      <c r="AJ111" s="194"/>
      <c r="AK111" s="194"/>
      <c r="AL111" s="194"/>
      <c r="AM111" s="194"/>
      <c r="AN111" s="194"/>
      <c r="AO111" s="194"/>
      <c r="AP111" s="195" t="s">
        <v>4174</v>
      </c>
      <c r="AQ111" s="195"/>
      <c r="AR111" s="195"/>
      <c r="AS111" s="195"/>
      <c r="AT111" s="195"/>
      <c r="AU111" s="195"/>
      <c r="AV111" s="195"/>
      <c r="AW111" s="195"/>
      <c r="AX111" s="195"/>
      <c r="AY111" s="195"/>
      <c r="AZ111" s="195"/>
      <c r="BA111" s="195" t="s">
        <v>4175</v>
      </c>
      <c r="BB111" s="195"/>
      <c r="BC111" s="195"/>
      <c r="BD111" s="195"/>
      <c r="BE111" s="195"/>
      <c r="BF111" s="195"/>
      <c r="BG111" s="195"/>
      <c r="BH111" s="195"/>
      <c r="BI111" s="195"/>
      <c r="BJ111" s="195"/>
      <c r="BK111" s="195"/>
      <c r="BL111" s="195"/>
      <c r="BM111" s="195"/>
      <c r="BN111" s="195"/>
      <c r="BO111" s="163" t="s">
        <v>4174</v>
      </c>
      <c r="BP111" s="163"/>
      <c r="BQ111" s="163"/>
      <c r="BR111" s="163"/>
      <c r="BS111" s="163"/>
      <c r="BT111" s="163"/>
      <c r="BU111" s="163"/>
      <c r="BV111" s="163"/>
      <c r="BW111" s="163"/>
      <c r="BX111" s="194" t="s">
        <v>4174</v>
      </c>
      <c r="BY111" s="194"/>
      <c r="BZ111" s="194"/>
      <c r="CA111" s="194"/>
      <c r="CB111" s="194"/>
      <c r="CC111" s="194"/>
      <c r="CD111" s="194"/>
      <c r="CE111" s="194"/>
      <c r="CF111" s="194"/>
      <c r="CG111" s="194"/>
      <c r="CH111" s="194"/>
      <c r="CI111" s="194"/>
      <c r="CJ111" s="194"/>
      <c r="CK111" s="194"/>
      <c r="CL111" s="142"/>
      <c r="CM111" s="138" t="s">
        <v>4174</v>
      </c>
      <c r="CN111" s="138" t="s">
        <v>4174</v>
      </c>
      <c r="CO111" s="139">
        <v>0</v>
      </c>
      <c r="CP111" s="141">
        <v>0</v>
      </c>
    </row>
    <row r="112" spans="1:94" ht="24.6" customHeight="1">
      <c r="A112" s="198" t="s">
        <v>2</v>
      </c>
      <c r="B112" s="199" t="s">
        <v>335</v>
      </c>
      <c r="C112" s="194" t="s">
        <v>302</v>
      </c>
      <c r="D112" s="194"/>
      <c r="E112" s="194" t="s">
        <v>303</v>
      </c>
      <c r="F112" s="194"/>
      <c r="G112" s="194" t="s">
        <v>304</v>
      </c>
      <c r="H112" s="194"/>
      <c r="I112" s="194" t="s">
        <v>305</v>
      </c>
      <c r="J112" s="194"/>
      <c r="K112" s="194" t="s">
        <v>306</v>
      </c>
      <c r="L112" s="194"/>
      <c r="M112" s="198" t="s">
        <v>307</v>
      </c>
      <c r="N112" s="198"/>
      <c r="O112" s="198" t="s">
        <v>2</v>
      </c>
      <c r="P112" s="199" t="s">
        <v>335</v>
      </c>
      <c r="Q112" s="194" t="s">
        <v>302</v>
      </c>
      <c r="R112" s="194"/>
      <c r="S112" s="194" t="s">
        <v>303</v>
      </c>
      <c r="T112" s="194"/>
      <c r="U112" s="194" t="s">
        <v>304</v>
      </c>
      <c r="V112" s="194"/>
      <c r="W112" s="194" t="s">
        <v>305</v>
      </c>
      <c r="X112" s="194"/>
      <c r="Y112" s="194" t="s">
        <v>306</v>
      </c>
      <c r="Z112" s="194"/>
      <c r="AA112" s="198" t="s">
        <v>307</v>
      </c>
      <c r="AB112" s="198"/>
      <c r="AC112" s="198" t="s">
        <v>2</v>
      </c>
      <c r="AD112" s="199" t="s">
        <v>113</v>
      </c>
      <c r="AE112" s="200" t="s">
        <v>308</v>
      </c>
      <c r="AF112" s="200"/>
      <c r="AG112" s="200"/>
      <c r="AH112" s="200"/>
      <c r="AI112" s="200"/>
      <c r="AJ112" s="200"/>
      <c r="AK112" s="195" t="s">
        <v>165</v>
      </c>
      <c r="AL112" s="195"/>
      <c r="AM112" s="195"/>
      <c r="AN112" s="195"/>
      <c r="AO112" s="200" t="s">
        <v>309</v>
      </c>
      <c r="AP112" s="198" t="s">
        <v>2</v>
      </c>
      <c r="AQ112" s="199" t="s">
        <v>335</v>
      </c>
      <c r="AR112" s="195" t="s">
        <v>310</v>
      </c>
      <c r="AS112" s="195"/>
      <c r="AT112" s="195"/>
      <c r="AU112" s="195"/>
      <c r="AV112" s="195"/>
      <c r="AW112" s="195"/>
      <c r="AX112" s="195"/>
      <c r="AY112" s="195"/>
      <c r="AZ112" s="195"/>
      <c r="BA112" s="198" t="s">
        <v>2</v>
      </c>
      <c r="BB112" s="199" t="s">
        <v>335</v>
      </c>
      <c r="BC112" s="195" t="s">
        <v>311</v>
      </c>
      <c r="BD112" s="195"/>
      <c r="BE112" s="195" t="s">
        <v>312</v>
      </c>
      <c r="BF112" s="195"/>
      <c r="BG112" s="195" t="s">
        <v>313</v>
      </c>
      <c r="BH112" s="195"/>
      <c r="BI112" s="195" t="s">
        <v>343</v>
      </c>
      <c r="BJ112" s="195"/>
      <c r="BK112" s="195" t="s">
        <v>314</v>
      </c>
      <c r="BL112" s="195"/>
      <c r="BM112" s="200" t="s">
        <v>315</v>
      </c>
      <c r="BN112" s="200"/>
      <c r="BO112" s="199" t="s">
        <v>2</v>
      </c>
      <c r="BP112" s="199" t="s">
        <v>335</v>
      </c>
      <c r="BQ112" s="163" t="s">
        <v>166</v>
      </c>
      <c r="BR112" s="163"/>
      <c r="BS112" s="163"/>
      <c r="BT112" s="164" t="s">
        <v>167</v>
      </c>
      <c r="BU112" s="164"/>
      <c r="BV112" s="164" t="s">
        <v>466</v>
      </c>
      <c r="BW112" s="164"/>
      <c r="BX112" s="198" t="s">
        <v>2</v>
      </c>
      <c r="BY112" s="199" t="s">
        <v>335</v>
      </c>
      <c r="BZ112" s="195" t="s">
        <v>316</v>
      </c>
      <c r="CA112" s="195"/>
      <c r="CB112" s="195"/>
      <c r="CC112" s="195"/>
      <c r="CD112" s="195"/>
      <c r="CE112" s="195"/>
      <c r="CF112" s="195"/>
      <c r="CG112" s="195"/>
      <c r="CH112" s="195"/>
      <c r="CI112" s="195"/>
      <c r="CJ112" s="195"/>
      <c r="CK112" s="195"/>
      <c r="CL112" s="142"/>
      <c r="CM112" s="138" t="s">
        <v>2</v>
      </c>
      <c r="CN112" s="138" t="s">
        <v>4594</v>
      </c>
      <c r="CO112" s="139" t="e">
        <v>#VALUE!</v>
      </c>
      <c r="CP112" s="141">
        <v>0</v>
      </c>
    </row>
    <row r="113" spans="1:94" ht="48">
      <c r="A113" s="198"/>
      <c r="B113" s="199"/>
      <c r="C113" s="43" t="s">
        <v>170</v>
      </c>
      <c r="D113" s="43" t="s">
        <v>57</v>
      </c>
      <c r="E113" s="43" t="s">
        <v>170</v>
      </c>
      <c r="F113" s="43" t="s">
        <v>57</v>
      </c>
      <c r="G113" s="43" t="s">
        <v>170</v>
      </c>
      <c r="H113" s="43" t="s">
        <v>57</v>
      </c>
      <c r="I113" s="43" t="s">
        <v>170</v>
      </c>
      <c r="J113" s="43" t="s">
        <v>57</v>
      </c>
      <c r="K113" s="43" t="s">
        <v>170</v>
      </c>
      <c r="L113" s="43" t="s">
        <v>57</v>
      </c>
      <c r="M113" s="43" t="s">
        <v>170</v>
      </c>
      <c r="N113" s="43" t="s">
        <v>57</v>
      </c>
      <c r="O113" s="198"/>
      <c r="P113" s="199"/>
      <c r="Q113" s="43" t="s">
        <v>170</v>
      </c>
      <c r="R113" s="43" t="s">
        <v>57</v>
      </c>
      <c r="S113" s="43" t="s">
        <v>170</v>
      </c>
      <c r="T113" s="43" t="s">
        <v>57</v>
      </c>
      <c r="U113" s="43" t="s">
        <v>170</v>
      </c>
      <c r="V113" s="43" t="s">
        <v>57</v>
      </c>
      <c r="W113" s="43" t="s">
        <v>170</v>
      </c>
      <c r="X113" s="43" t="s">
        <v>57</v>
      </c>
      <c r="Y113" s="43" t="s">
        <v>170</v>
      </c>
      <c r="Z113" s="43" t="s">
        <v>57</v>
      </c>
      <c r="AA113" s="43" t="s">
        <v>170</v>
      </c>
      <c r="AB113" s="43" t="s">
        <v>57</v>
      </c>
      <c r="AC113" s="198"/>
      <c r="AD113" s="199"/>
      <c r="AE113" s="44" t="s">
        <v>302</v>
      </c>
      <c r="AF113" s="44" t="s">
        <v>303</v>
      </c>
      <c r="AG113" s="44" t="s">
        <v>304</v>
      </c>
      <c r="AH113" s="44" t="s">
        <v>305</v>
      </c>
      <c r="AI113" s="44" t="s">
        <v>306</v>
      </c>
      <c r="AJ113" s="44" t="s">
        <v>56</v>
      </c>
      <c r="AK113" s="44" t="s">
        <v>317</v>
      </c>
      <c r="AL113" s="31" t="s">
        <v>279</v>
      </c>
      <c r="AM113" s="31" t="s">
        <v>172</v>
      </c>
      <c r="AN113" s="31" t="s">
        <v>173</v>
      </c>
      <c r="AO113" s="200"/>
      <c r="AP113" s="198"/>
      <c r="AQ113" s="199"/>
      <c r="AR113" s="44" t="s">
        <v>434</v>
      </c>
      <c r="AS113" s="44" t="s">
        <v>344</v>
      </c>
      <c r="AT113" s="44" t="s">
        <v>435</v>
      </c>
      <c r="AU113" s="44" t="s">
        <v>436</v>
      </c>
      <c r="AV113" s="44" t="s">
        <v>437</v>
      </c>
      <c r="AW113" s="14" t="s">
        <v>175</v>
      </c>
      <c r="AX113" s="14" t="s">
        <v>176</v>
      </c>
      <c r="AY113" s="44" t="s">
        <v>69</v>
      </c>
      <c r="AZ113" s="44" t="s">
        <v>70</v>
      </c>
      <c r="BA113" s="198"/>
      <c r="BB113" s="199"/>
      <c r="BC113" s="43" t="s">
        <v>170</v>
      </c>
      <c r="BD113" s="43" t="s">
        <v>57</v>
      </c>
      <c r="BE113" s="43" t="s">
        <v>170</v>
      </c>
      <c r="BF113" s="43" t="s">
        <v>57</v>
      </c>
      <c r="BG113" s="43" t="s">
        <v>170</v>
      </c>
      <c r="BH113" s="43" t="s">
        <v>57</v>
      </c>
      <c r="BI113" s="43" t="s">
        <v>170</v>
      </c>
      <c r="BJ113" s="43" t="s">
        <v>57</v>
      </c>
      <c r="BK113" s="43" t="s">
        <v>170</v>
      </c>
      <c r="BL113" s="43" t="s">
        <v>57</v>
      </c>
      <c r="BM113" s="43" t="s">
        <v>170</v>
      </c>
      <c r="BN113" s="43" t="s">
        <v>57</v>
      </c>
      <c r="BO113" s="199"/>
      <c r="BP113" s="199"/>
      <c r="BQ113" s="32" t="s">
        <v>56</v>
      </c>
      <c r="BR113" s="45" t="s">
        <v>174</v>
      </c>
      <c r="BS113" s="45" t="s">
        <v>280</v>
      </c>
      <c r="BT113" s="45" t="s">
        <v>66</v>
      </c>
      <c r="BU113" s="45" t="s">
        <v>174</v>
      </c>
      <c r="BV113" s="45" t="s">
        <v>66</v>
      </c>
      <c r="BW113" s="45" t="s">
        <v>174</v>
      </c>
      <c r="BX113" s="198"/>
      <c r="BY113" s="199"/>
      <c r="BZ113" s="44" t="s">
        <v>336</v>
      </c>
      <c r="CA113" s="44" t="s">
        <v>318</v>
      </c>
      <c r="CB113" s="44" t="s">
        <v>350</v>
      </c>
      <c r="CC113" s="44" t="s">
        <v>345</v>
      </c>
      <c r="CD113" s="44" t="s">
        <v>346</v>
      </c>
      <c r="CE113" s="44" t="s">
        <v>347</v>
      </c>
      <c r="CF113" s="44" t="s">
        <v>348</v>
      </c>
      <c r="CG113" s="44" t="s">
        <v>349</v>
      </c>
      <c r="CH113" s="44" t="s">
        <v>337</v>
      </c>
      <c r="CI113" s="44" t="s">
        <v>319</v>
      </c>
      <c r="CJ113" s="44" t="s">
        <v>68</v>
      </c>
      <c r="CK113" s="44" t="s">
        <v>0</v>
      </c>
      <c r="CL113" s="142"/>
      <c r="CM113" s="138" t="s">
        <v>2</v>
      </c>
      <c r="CN113" s="138" t="s">
        <v>2</v>
      </c>
      <c r="CO113" s="139" t="e">
        <v>#VALUE!</v>
      </c>
      <c r="CP113" s="141">
        <v>0</v>
      </c>
    </row>
    <row r="114" spans="1:94">
      <c r="A114" s="51" t="s">
        <v>126</v>
      </c>
      <c r="B114" s="46"/>
      <c r="C114" s="47"/>
      <c r="D114" s="47"/>
      <c r="E114" s="47"/>
      <c r="F114" s="47"/>
      <c r="G114" s="47"/>
      <c r="H114" s="47"/>
      <c r="I114" s="47"/>
      <c r="J114" s="47"/>
      <c r="K114" s="47"/>
      <c r="L114" s="47"/>
      <c r="M114" s="48"/>
      <c r="N114" s="48"/>
      <c r="O114" s="51" t="s">
        <v>126</v>
      </c>
      <c r="P114" s="51"/>
      <c r="Q114" s="48"/>
      <c r="R114" s="48"/>
      <c r="S114" s="48"/>
      <c r="T114" s="48"/>
      <c r="U114" s="48"/>
      <c r="V114" s="48"/>
      <c r="W114" s="48"/>
      <c r="X114" s="48"/>
      <c r="Y114" s="48"/>
      <c r="Z114" s="48"/>
      <c r="AA114" s="48"/>
      <c r="AB114" s="48"/>
      <c r="AC114" s="51" t="s">
        <v>126</v>
      </c>
      <c r="AD114" s="51"/>
      <c r="AE114" s="48"/>
      <c r="AF114" s="48"/>
      <c r="AG114" s="48"/>
      <c r="AH114" s="48"/>
      <c r="AI114" s="48"/>
      <c r="AJ114" s="48"/>
      <c r="AK114" s="48"/>
      <c r="AL114" s="48"/>
      <c r="AM114" s="48"/>
      <c r="AN114" s="48"/>
      <c r="AO114" s="48"/>
      <c r="AP114" s="51" t="s">
        <v>126</v>
      </c>
      <c r="AQ114" s="46"/>
      <c r="AR114" s="47"/>
      <c r="AS114" s="47"/>
      <c r="AT114" s="47"/>
      <c r="AU114" s="47"/>
      <c r="AV114" s="47"/>
      <c r="AW114" s="47"/>
      <c r="AX114" s="47"/>
      <c r="AY114" s="47"/>
      <c r="AZ114" s="47"/>
      <c r="BA114" s="51" t="s">
        <v>126</v>
      </c>
      <c r="BB114" s="46"/>
      <c r="BC114" s="47"/>
      <c r="BD114" s="47"/>
      <c r="BE114" s="47"/>
      <c r="BF114" s="47"/>
      <c r="BG114" s="47"/>
      <c r="BH114" s="47"/>
      <c r="BI114" s="47"/>
      <c r="BJ114" s="47"/>
      <c r="BK114" s="47"/>
      <c r="BL114" s="47"/>
      <c r="BM114" s="47"/>
      <c r="BN114" s="47"/>
      <c r="BO114" s="51" t="s">
        <v>126</v>
      </c>
      <c r="BP114" s="46"/>
      <c r="BQ114" s="50"/>
      <c r="BR114" s="50"/>
      <c r="BS114" s="50"/>
      <c r="BT114" s="50"/>
      <c r="BU114" s="49"/>
      <c r="BV114" s="49"/>
      <c r="BW114" s="49"/>
      <c r="BX114" s="51" t="s">
        <v>126</v>
      </c>
      <c r="BY114" s="46"/>
      <c r="BZ114" s="47"/>
      <c r="CA114" s="47"/>
      <c r="CB114" s="47"/>
      <c r="CC114" s="47"/>
      <c r="CD114" s="47"/>
      <c r="CE114" s="47"/>
      <c r="CF114" s="47"/>
      <c r="CG114" s="47"/>
      <c r="CH114" s="47"/>
      <c r="CI114" s="47"/>
      <c r="CJ114" s="47"/>
      <c r="CK114" s="47"/>
      <c r="CL114" s="142"/>
      <c r="CM114" s="138" t="s">
        <v>126</v>
      </c>
      <c r="CN114" s="138" t="s">
        <v>126</v>
      </c>
      <c r="CO114" s="139">
        <v>0</v>
      </c>
      <c r="CP114" s="141">
        <v>0</v>
      </c>
    </row>
    <row r="115" spans="1:94" ht="14.45" customHeight="1">
      <c r="A115" s="201" t="s">
        <v>190</v>
      </c>
      <c r="B115" s="46" t="s">
        <v>119</v>
      </c>
      <c r="C115" s="47">
        <v>7562</v>
      </c>
      <c r="D115" s="47">
        <v>3715</v>
      </c>
      <c r="E115" s="47">
        <v>6792</v>
      </c>
      <c r="F115" s="47">
        <v>3344</v>
      </c>
      <c r="G115" s="47">
        <v>6490</v>
      </c>
      <c r="H115" s="47">
        <v>3224</v>
      </c>
      <c r="I115" s="47">
        <v>5997</v>
      </c>
      <c r="J115" s="47">
        <v>2914</v>
      </c>
      <c r="K115" s="47">
        <v>6356</v>
      </c>
      <c r="L115" s="47">
        <v>3067</v>
      </c>
      <c r="M115" s="48">
        <v>33197</v>
      </c>
      <c r="N115" s="48">
        <v>16264</v>
      </c>
      <c r="O115" s="201" t="s">
        <v>190</v>
      </c>
      <c r="P115" s="46" t="s">
        <v>119</v>
      </c>
      <c r="Q115" s="47">
        <v>297</v>
      </c>
      <c r="R115" s="47">
        <v>115</v>
      </c>
      <c r="S115" s="47">
        <v>290</v>
      </c>
      <c r="T115" s="47">
        <v>110</v>
      </c>
      <c r="U115" s="47">
        <v>292</v>
      </c>
      <c r="V115" s="47">
        <v>127</v>
      </c>
      <c r="W115" s="47">
        <v>294</v>
      </c>
      <c r="X115" s="47">
        <v>125</v>
      </c>
      <c r="Y115" s="47">
        <v>358</v>
      </c>
      <c r="Z115" s="47">
        <v>164</v>
      </c>
      <c r="AA115" s="48">
        <v>1531</v>
      </c>
      <c r="AB115" s="48">
        <v>641</v>
      </c>
      <c r="AC115" s="201" t="s">
        <v>190</v>
      </c>
      <c r="AD115" s="46" t="s">
        <v>119</v>
      </c>
      <c r="AE115" s="47">
        <v>318</v>
      </c>
      <c r="AF115" s="47">
        <v>308</v>
      </c>
      <c r="AG115" s="47">
        <v>309</v>
      </c>
      <c r="AH115" s="47">
        <v>298</v>
      </c>
      <c r="AI115" s="47">
        <v>303</v>
      </c>
      <c r="AJ115" s="48">
        <v>1536</v>
      </c>
      <c r="AK115" s="47">
        <v>1380</v>
      </c>
      <c r="AL115" s="47">
        <v>1352</v>
      </c>
      <c r="AM115" s="47">
        <v>579</v>
      </c>
      <c r="AN115" s="47">
        <v>16</v>
      </c>
      <c r="AO115" s="47">
        <v>301</v>
      </c>
      <c r="AP115" s="201" t="s">
        <v>190</v>
      </c>
      <c r="AQ115" s="46" t="s">
        <v>119</v>
      </c>
      <c r="AR115" s="47">
        <v>910</v>
      </c>
      <c r="AS115" s="47">
        <v>8296</v>
      </c>
      <c r="AT115" s="47">
        <v>4397</v>
      </c>
      <c r="AU115" s="47">
        <v>1861</v>
      </c>
      <c r="AV115" s="47">
        <v>470</v>
      </c>
      <c r="AW115" s="47">
        <v>966</v>
      </c>
      <c r="AX115" s="47">
        <v>1558</v>
      </c>
      <c r="AY115" s="47">
        <v>1355</v>
      </c>
      <c r="AZ115" s="47">
        <v>1356</v>
      </c>
      <c r="BA115" s="201" t="s">
        <v>190</v>
      </c>
      <c r="BB115" s="46" t="s">
        <v>119</v>
      </c>
      <c r="BC115" s="47">
        <v>5952</v>
      </c>
      <c r="BD115" s="47">
        <v>2894</v>
      </c>
      <c r="BE115" s="47">
        <v>5811</v>
      </c>
      <c r="BF115" s="47">
        <v>2837</v>
      </c>
      <c r="BG115" s="47">
        <v>4570</v>
      </c>
      <c r="BH115" s="47">
        <v>2318</v>
      </c>
      <c r="BI115" s="47">
        <v>4942</v>
      </c>
      <c r="BJ115" s="47">
        <v>2396</v>
      </c>
      <c r="BK115" s="47">
        <v>4831</v>
      </c>
      <c r="BL115" s="47">
        <v>2350</v>
      </c>
      <c r="BM115" s="47">
        <v>3029</v>
      </c>
      <c r="BN115" s="47">
        <v>1548</v>
      </c>
      <c r="BO115" s="201" t="s">
        <v>190</v>
      </c>
      <c r="BP115" s="46" t="s">
        <v>119</v>
      </c>
      <c r="BQ115" s="50">
        <v>1310</v>
      </c>
      <c r="BR115" s="49">
        <v>1169</v>
      </c>
      <c r="BS115" s="49">
        <v>137</v>
      </c>
      <c r="BT115" s="50">
        <v>265</v>
      </c>
      <c r="BU115" s="49">
        <v>152</v>
      </c>
      <c r="BV115" s="50">
        <v>1575</v>
      </c>
      <c r="BW115" s="50">
        <v>1321</v>
      </c>
      <c r="BX115" s="201" t="s">
        <v>190</v>
      </c>
      <c r="BY115" s="46" t="s">
        <v>119</v>
      </c>
      <c r="BZ115" s="47">
        <v>6987</v>
      </c>
      <c r="CA115" s="47">
        <v>3905</v>
      </c>
      <c r="CB115" s="47">
        <v>2260</v>
      </c>
      <c r="CC115" s="47">
        <v>5045</v>
      </c>
      <c r="CD115" s="47">
        <v>4056</v>
      </c>
      <c r="CE115" s="47">
        <v>3746</v>
      </c>
      <c r="CF115" s="47">
        <v>869</v>
      </c>
      <c r="CG115" s="47">
        <v>4477</v>
      </c>
      <c r="CH115" s="47">
        <v>269</v>
      </c>
      <c r="CI115" s="47">
        <v>278</v>
      </c>
      <c r="CJ115" s="47">
        <v>321</v>
      </c>
      <c r="CK115" s="47">
        <v>270</v>
      </c>
      <c r="CL115" s="142"/>
      <c r="CM115" s="138" t="s">
        <v>190</v>
      </c>
      <c r="CN115" s="138" t="s">
        <v>4272</v>
      </c>
      <c r="CO115" s="139">
        <v>40487</v>
      </c>
      <c r="CP115" s="141">
        <v>31614</v>
      </c>
    </row>
    <row r="116" spans="1:94">
      <c r="A116" s="201"/>
      <c r="B116" s="46" t="s">
        <v>120</v>
      </c>
      <c r="C116" s="47">
        <v>503</v>
      </c>
      <c r="D116" s="47">
        <v>223</v>
      </c>
      <c r="E116" s="47">
        <v>431</v>
      </c>
      <c r="F116" s="47">
        <v>219</v>
      </c>
      <c r="G116" s="47">
        <v>412</v>
      </c>
      <c r="H116" s="47">
        <v>207</v>
      </c>
      <c r="I116" s="47">
        <v>409</v>
      </c>
      <c r="J116" s="47">
        <v>189</v>
      </c>
      <c r="K116" s="47">
        <v>361</v>
      </c>
      <c r="L116" s="47">
        <v>175</v>
      </c>
      <c r="M116" s="48">
        <v>2116</v>
      </c>
      <c r="N116" s="48">
        <v>1013</v>
      </c>
      <c r="O116" s="201"/>
      <c r="P116" s="46" t="s">
        <v>120</v>
      </c>
      <c r="Q116" s="47">
        <v>32</v>
      </c>
      <c r="R116" s="47">
        <v>10</v>
      </c>
      <c r="S116" s="47">
        <v>22</v>
      </c>
      <c r="T116" s="47">
        <v>8</v>
      </c>
      <c r="U116" s="47">
        <v>21</v>
      </c>
      <c r="V116" s="47">
        <v>7</v>
      </c>
      <c r="W116" s="47">
        <v>30</v>
      </c>
      <c r="X116" s="47">
        <v>13</v>
      </c>
      <c r="Y116" s="47">
        <v>30</v>
      </c>
      <c r="Z116" s="47">
        <v>16</v>
      </c>
      <c r="AA116" s="48">
        <v>135</v>
      </c>
      <c r="AB116" s="48">
        <v>54</v>
      </c>
      <c r="AC116" s="201"/>
      <c r="AD116" s="46" t="s">
        <v>120</v>
      </c>
      <c r="AE116" s="47">
        <v>20</v>
      </c>
      <c r="AF116" s="47">
        <v>19</v>
      </c>
      <c r="AG116" s="47">
        <v>19</v>
      </c>
      <c r="AH116" s="47">
        <v>19</v>
      </c>
      <c r="AI116" s="47">
        <v>20</v>
      </c>
      <c r="AJ116" s="48">
        <v>97</v>
      </c>
      <c r="AK116" s="47">
        <v>91</v>
      </c>
      <c r="AL116" s="47">
        <v>87</v>
      </c>
      <c r="AM116" s="47">
        <v>34</v>
      </c>
      <c r="AN116" s="47">
        <v>0</v>
      </c>
      <c r="AO116" s="47">
        <v>18</v>
      </c>
      <c r="AP116" s="201"/>
      <c r="AQ116" s="46" t="s">
        <v>120</v>
      </c>
      <c r="AR116" s="47">
        <v>38</v>
      </c>
      <c r="AS116" s="47">
        <v>542</v>
      </c>
      <c r="AT116" s="47">
        <v>295</v>
      </c>
      <c r="AU116" s="47">
        <v>30</v>
      </c>
      <c r="AV116" s="47">
        <v>4</v>
      </c>
      <c r="AW116" s="47">
        <v>57</v>
      </c>
      <c r="AX116" s="47">
        <v>138</v>
      </c>
      <c r="AY116" s="47">
        <v>83</v>
      </c>
      <c r="AZ116" s="47">
        <v>83</v>
      </c>
      <c r="BA116" s="201"/>
      <c r="BB116" s="46" t="s">
        <v>120</v>
      </c>
      <c r="BC116" s="47">
        <v>394</v>
      </c>
      <c r="BD116" s="47">
        <v>249</v>
      </c>
      <c r="BE116" s="47">
        <v>292</v>
      </c>
      <c r="BF116" s="47">
        <v>147</v>
      </c>
      <c r="BG116" s="47">
        <v>228</v>
      </c>
      <c r="BH116" s="47">
        <v>119</v>
      </c>
      <c r="BI116" s="47">
        <v>291</v>
      </c>
      <c r="BJ116" s="47">
        <v>201</v>
      </c>
      <c r="BK116" s="47">
        <v>189</v>
      </c>
      <c r="BL116" s="47">
        <v>99</v>
      </c>
      <c r="BM116" s="47">
        <v>106</v>
      </c>
      <c r="BN116" s="47">
        <v>59</v>
      </c>
      <c r="BO116" s="201"/>
      <c r="BP116" s="46" t="s">
        <v>120</v>
      </c>
      <c r="BQ116" s="50">
        <v>84</v>
      </c>
      <c r="BR116" s="49">
        <v>83</v>
      </c>
      <c r="BS116" s="49">
        <v>11</v>
      </c>
      <c r="BT116" s="50">
        <v>14</v>
      </c>
      <c r="BU116" s="49">
        <v>11</v>
      </c>
      <c r="BV116" s="50">
        <v>98</v>
      </c>
      <c r="BW116" s="50">
        <v>94</v>
      </c>
      <c r="BX116" s="201"/>
      <c r="BY116" s="46" t="s">
        <v>120</v>
      </c>
      <c r="BZ116" s="47">
        <v>218</v>
      </c>
      <c r="CA116" s="47">
        <v>74</v>
      </c>
      <c r="CB116" s="47">
        <v>23</v>
      </c>
      <c r="CC116" s="47">
        <v>88</v>
      </c>
      <c r="CD116" s="47">
        <v>111</v>
      </c>
      <c r="CE116" s="47">
        <v>81</v>
      </c>
      <c r="CF116" s="47">
        <v>8</v>
      </c>
      <c r="CG116" s="47">
        <v>115</v>
      </c>
      <c r="CH116" s="47">
        <v>16</v>
      </c>
      <c r="CI116" s="47">
        <v>25</v>
      </c>
      <c r="CJ116" s="47">
        <v>13</v>
      </c>
      <c r="CK116" s="47">
        <v>16</v>
      </c>
      <c r="CL116" s="142"/>
      <c r="CM116" s="138" t="s">
        <v>190</v>
      </c>
      <c r="CN116" s="138" t="s">
        <v>4273</v>
      </c>
      <c r="CO116" s="139">
        <v>2147</v>
      </c>
      <c r="CP116" s="141">
        <v>734</v>
      </c>
    </row>
    <row r="117" spans="1:94">
      <c r="A117" s="201"/>
      <c r="B117" s="34" t="s">
        <v>102</v>
      </c>
      <c r="C117" s="35">
        <v>8065</v>
      </c>
      <c r="D117" s="63">
        <v>3938</v>
      </c>
      <c r="E117" s="63">
        <v>7223</v>
      </c>
      <c r="F117" s="63">
        <v>3563</v>
      </c>
      <c r="G117" s="63">
        <v>6902</v>
      </c>
      <c r="H117" s="63">
        <v>3431</v>
      </c>
      <c r="I117" s="63">
        <v>6406</v>
      </c>
      <c r="J117" s="63">
        <v>3103</v>
      </c>
      <c r="K117" s="63">
        <v>6717</v>
      </c>
      <c r="L117" s="63">
        <v>3242</v>
      </c>
      <c r="M117" s="63">
        <v>35313</v>
      </c>
      <c r="N117" s="63">
        <v>17277</v>
      </c>
      <c r="O117" s="201"/>
      <c r="P117" s="64" t="s">
        <v>102</v>
      </c>
      <c r="Q117" s="63">
        <v>329</v>
      </c>
      <c r="R117" s="63">
        <v>125</v>
      </c>
      <c r="S117" s="63">
        <v>312</v>
      </c>
      <c r="T117" s="63">
        <v>118</v>
      </c>
      <c r="U117" s="63">
        <v>313</v>
      </c>
      <c r="V117" s="63">
        <v>134</v>
      </c>
      <c r="W117" s="63">
        <v>324</v>
      </c>
      <c r="X117" s="63">
        <v>138</v>
      </c>
      <c r="Y117" s="63">
        <v>388</v>
      </c>
      <c r="Z117" s="63">
        <v>180</v>
      </c>
      <c r="AA117" s="63">
        <v>1666</v>
      </c>
      <c r="AB117" s="63">
        <v>695</v>
      </c>
      <c r="AC117" s="201"/>
      <c r="AD117" s="64" t="s">
        <v>102</v>
      </c>
      <c r="AE117" s="63">
        <v>338</v>
      </c>
      <c r="AF117" s="63">
        <v>327</v>
      </c>
      <c r="AG117" s="63">
        <v>328</v>
      </c>
      <c r="AH117" s="63">
        <v>317</v>
      </c>
      <c r="AI117" s="63">
        <v>323</v>
      </c>
      <c r="AJ117" s="63">
        <v>1633</v>
      </c>
      <c r="AK117" s="63">
        <v>1471</v>
      </c>
      <c r="AL117" s="63">
        <v>1439</v>
      </c>
      <c r="AM117" s="63">
        <v>613</v>
      </c>
      <c r="AN117" s="63">
        <v>16</v>
      </c>
      <c r="AO117" s="63">
        <v>319</v>
      </c>
      <c r="AP117" s="201"/>
      <c r="AQ117" s="64" t="s">
        <v>102</v>
      </c>
      <c r="AR117" s="63">
        <v>948</v>
      </c>
      <c r="AS117" s="63">
        <v>8838</v>
      </c>
      <c r="AT117" s="63">
        <v>4692</v>
      </c>
      <c r="AU117" s="63">
        <v>1891</v>
      </c>
      <c r="AV117" s="63">
        <v>474</v>
      </c>
      <c r="AW117" s="63">
        <v>1023</v>
      </c>
      <c r="AX117" s="63">
        <v>1696</v>
      </c>
      <c r="AY117" s="63">
        <v>1438</v>
      </c>
      <c r="AZ117" s="63">
        <v>1439</v>
      </c>
      <c r="BA117" s="201"/>
      <c r="BB117" s="51" t="s">
        <v>102</v>
      </c>
      <c r="BC117" s="63">
        <v>6346</v>
      </c>
      <c r="BD117" s="63">
        <v>3143</v>
      </c>
      <c r="BE117" s="63">
        <v>6103</v>
      </c>
      <c r="BF117" s="63">
        <v>2984</v>
      </c>
      <c r="BG117" s="63">
        <v>4798</v>
      </c>
      <c r="BH117" s="63">
        <v>2437</v>
      </c>
      <c r="BI117" s="63">
        <v>5233</v>
      </c>
      <c r="BJ117" s="63">
        <v>2597</v>
      </c>
      <c r="BK117" s="63">
        <v>5020</v>
      </c>
      <c r="BL117" s="63">
        <v>2449</v>
      </c>
      <c r="BM117" s="63">
        <v>3135</v>
      </c>
      <c r="BN117" s="63">
        <v>1607</v>
      </c>
      <c r="BO117" s="201"/>
      <c r="BP117" s="64" t="s">
        <v>102</v>
      </c>
      <c r="BQ117" s="63">
        <v>1394</v>
      </c>
      <c r="BR117" s="63">
        <v>1252</v>
      </c>
      <c r="BS117" s="63">
        <v>148</v>
      </c>
      <c r="BT117" s="63">
        <v>279</v>
      </c>
      <c r="BU117" s="63">
        <v>163</v>
      </c>
      <c r="BV117" s="63">
        <v>1673</v>
      </c>
      <c r="BW117" s="63">
        <v>1415</v>
      </c>
      <c r="BX117" s="201"/>
      <c r="BY117" s="64" t="s">
        <v>102</v>
      </c>
      <c r="BZ117" s="63">
        <v>7205</v>
      </c>
      <c r="CA117" s="63">
        <v>3979</v>
      </c>
      <c r="CB117" s="63">
        <v>2283</v>
      </c>
      <c r="CC117" s="63">
        <v>5133</v>
      </c>
      <c r="CD117" s="63">
        <v>4167</v>
      </c>
      <c r="CE117" s="63">
        <v>3827</v>
      </c>
      <c r="CF117" s="63">
        <v>877</v>
      </c>
      <c r="CG117" s="63">
        <v>4592</v>
      </c>
      <c r="CH117" s="63">
        <v>285</v>
      </c>
      <c r="CI117" s="63">
        <v>303</v>
      </c>
      <c r="CJ117" s="63">
        <v>334</v>
      </c>
      <c r="CK117" s="63">
        <v>286</v>
      </c>
      <c r="CL117" s="142"/>
      <c r="CM117" s="138" t="s">
        <v>190</v>
      </c>
      <c r="CN117" s="138" t="s">
        <v>4274</v>
      </c>
      <c r="CO117" s="139">
        <v>42634</v>
      </c>
      <c r="CP117" s="141">
        <v>32348</v>
      </c>
    </row>
    <row r="118" spans="1:94">
      <c r="A118" s="201" t="s">
        <v>191</v>
      </c>
      <c r="B118" s="46" t="s">
        <v>119</v>
      </c>
      <c r="C118" s="47">
        <v>3017</v>
      </c>
      <c r="D118" s="47">
        <v>1440</v>
      </c>
      <c r="E118" s="47">
        <v>2295</v>
      </c>
      <c r="F118" s="47">
        <v>1096</v>
      </c>
      <c r="G118" s="47">
        <v>2282</v>
      </c>
      <c r="H118" s="47">
        <v>1084</v>
      </c>
      <c r="I118" s="47">
        <v>1985</v>
      </c>
      <c r="J118" s="47">
        <v>948</v>
      </c>
      <c r="K118" s="47">
        <v>1889</v>
      </c>
      <c r="L118" s="47">
        <v>950</v>
      </c>
      <c r="M118" s="48">
        <v>11468</v>
      </c>
      <c r="N118" s="48">
        <v>5518</v>
      </c>
      <c r="O118" s="201" t="s">
        <v>191</v>
      </c>
      <c r="P118" s="46" t="s">
        <v>119</v>
      </c>
      <c r="Q118" s="47">
        <v>565</v>
      </c>
      <c r="R118" s="47">
        <v>260</v>
      </c>
      <c r="S118" s="47">
        <v>337</v>
      </c>
      <c r="T118" s="47">
        <v>143</v>
      </c>
      <c r="U118" s="47">
        <v>321</v>
      </c>
      <c r="V118" s="47">
        <v>136</v>
      </c>
      <c r="W118" s="47">
        <v>227</v>
      </c>
      <c r="X118" s="47">
        <v>120</v>
      </c>
      <c r="Y118" s="47">
        <v>209</v>
      </c>
      <c r="Z118" s="47">
        <v>94</v>
      </c>
      <c r="AA118" s="48">
        <v>1659</v>
      </c>
      <c r="AB118" s="48">
        <v>753</v>
      </c>
      <c r="AC118" s="201" t="s">
        <v>191</v>
      </c>
      <c r="AD118" s="46" t="s">
        <v>119</v>
      </c>
      <c r="AE118" s="47">
        <v>138</v>
      </c>
      <c r="AF118" s="47">
        <v>138</v>
      </c>
      <c r="AG118" s="47">
        <v>139</v>
      </c>
      <c r="AH118" s="47">
        <v>135</v>
      </c>
      <c r="AI118" s="47">
        <v>136</v>
      </c>
      <c r="AJ118" s="48">
        <v>686</v>
      </c>
      <c r="AK118" s="47">
        <v>432</v>
      </c>
      <c r="AL118" s="47">
        <v>364</v>
      </c>
      <c r="AM118" s="47">
        <v>9</v>
      </c>
      <c r="AN118" s="47">
        <v>8</v>
      </c>
      <c r="AO118" s="47">
        <v>136</v>
      </c>
      <c r="AP118" s="201" t="s">
        <v>191</v>
      </c>
      <c r="AQ118" s="46" t="s">
        <v>119</v>
      </c>
      <c r="AR118" s="47">
        <v>48</v>
      </c>
      <c r="AS118" s="47">
        <v>1448</v>
      </c>
      <c r="AT118" s="47">
        <v>1627</v>
      </c>
      <c r="AU118" s="47">
        <v>1333</v>
      </c>
      <c r="AV118" s="47">
        <v>90</v>
      </c>
      <c r="AW118" s="47">
        <v>260</v>
      </c>
      <c r="AX118" s="47">
        <v>566</v>
      </c>
      <c r="AY118" s="47">
        <v>401</v>
      </c>
      <c r="AZ118" s="47">
        <v>398</v>
      </c>
      <c r="BA118" s="201" t="s">
        <v>191</v>
      </c>
      <c r="BB118" s="46" t="s">
        <v>119</v>
      </c>
      <c r="BC118" s="47">
        <v>1813</v>
      </c>
      <c r="BD118" s="47">
        <v>948</v>
      </c>
      <c r="BE118" s="47">
        <v>1704</v>
      </c>
      <c r="BF118" s="47">
        <v>901</v>
      </c>
      <c r="BG118" s="47">
        <v>1183</v>
      </c>
      <c r="BH118" s="47">
        <v>638</v>
      </c>
      <c r="BI118" s="47">
        <v>1684</v>
      </c>
      <c r="BJ118" s="47">
        <v>885</v>
      </c>
      <c r="BK118" s="47">
        <v>1579</v>
      </c>
      <c r="BL118" s="47">
        <v>840</v>
      </c>
      <c r="BM118" s="47">
        <v>1040</v>
      </c>
      <c r="BN118" s="47">
        <v>559</v>
      </c>
      <c r="BO118" s="201" t="s">
        <v>191</v>
      </c>
      <c r="BP118" s="46" t="s">
        <v>119</v>
      </c>
      <c r="BQ118" s="50">
        <v>390</v>
      </c>
      <c r="BR118" s="49">
        <v>250</v>
      </c>
      <c r="BS118" s="49">
        <v>43</v>
      </c>
      <c r="BT118" s="50">
        <v>33</v>
      </c>
      <c r="BU118" s="49">
        <v>12</v>
      </c>
      <c r="BV118" s="50">
        <v>423</v>
      </c>
      <c r="BW118" s="50">
        <v>262</v>
      </c>
      <c r="BX118" s="201" t="s">
        <v>191</v>
      </c>
      <c r="BY118" s="46" t="s">
        <v>119</v>
      </c>
      <c r="BZ118" s="47">
        <v>4082</v>
      </c>
      <c r="CA118" s="47">
        <v>4133</v>
      </c>
      <c r="CB118" s="47">
        <v>2251</v>
      </c>
      <c r="CC118" s="47">
        <v>4271</v>
      </c>
      <c r="CD118" s="47">
        <v>4268</v>
      </c>
      <c r="CE118" s="47">
        <v>3455</v>
      </c>
      <c r="CF118" s="47">
        <v>394</v>
      </c>
      <c r="CG118" s="47">
        <v>4560</v>
      </c>
      <c r="CH118" s="47">
        <v>111</v>
      </c>
      <c r="CI118" s="47">
        <v>514</v>
      </c>
      <c r="CJ118" s="47">
        <v>578</v>
      </c>
      <c r="CK118" s="47">
        <v>544</v>
      </c>
      <c r="CL118" s="142"/>
      <c r="CM118" s="138" t="s">
        <v>191</v>
      </c>
      <c r="CN118" s="138" t="s">
        <v>4275</v>
      </c>
      <c r="CO118" s="139">
        <v>13607</v>
      </c>
      <c r="CP118" s="141">
        <v>27525</v>
      </c>
    </row>
    <row r="119" spans="1:94">
      <c r="A119" s="201"/>
      <c r="B119" s="46" t="s">
        <v>120</v>
      </c>
      <c r="C119" s="47">
        <v>0</v>
      </c>
      <c r="D119" s="47">
        <v>0</v>
      </c>
      <c r="E119" s="47">
        <v>0</v>
      </c>
      <c r="F119" s="47">
        <v>0</v>
      </c>
      <c r="G119" s="47">
        <v>0</v>
      </c>
      <c r="H119" s="47">
        <v>0</v>
      </c>
      <c r="I119" s="47">
        <v>0</v>
      </c>
      <c r="J119" s="47">
        <v>0</v>
      </c>
      <c r="K119" s="47">
        <v>0</v>
      </c>
      <c r="L119" s="47">
        <v>0</v>
      </c>
      <c r="M119" s="48">
        <v>0</v>
      </c>
      <c r="N119" s="48">
        <v>0</v>
      </c>
      <c r="O119" s="201"/>
      <c r="P119" s="46" t="s">
        <v>120</v>
      </c>
      <c r="Q119" s="47">
        <v>0</v>
      </c>
      <c r="R119" s="47">
        <v>0</v>
      </c>
      <c r="S119" s="47">
        <v>0</v>
      </c>
      <c r="T119" s="47">
        <v>0</v>
      </c>
      <c r="U119" s="47">
        <v>0</v>
      </c>
      <c r="V119" s="47">
        <v>0</v>
      </c>
      <c r="W119" s="47">
        <v>0</v>
      </c>
      <c r="X119" s="47">
        <v>0</v>
      </c>
      <c r="Y119" s="47">
        <v>0</v>
      </c>
      <c r="Z119" s="47">
        <v>0</v>
      </c>
      <c r="AA119" s="48">
        <v>0</v>
      </c>
      <c r="AB119" s="48">
        <v>0</v>
      </c>
      <c r="AC119" s="201"/>
      <c r="AD119" s="46" t="s">
        <v>120</v>
      </c>
      <c r="AE119" s="47">
        <v>0</v>
      </c>
      <c r="AF119" s="47">
        <v>0</v>
      </c>
      <c r="AG119" s="47">
        <v>0</v>
      </c>
      <c r="AH119" s="47">
        <v>0</v>
      </c>
      <c r="AI119" s="47">
        <v>0</v>
      </c>
      <c r="AJ119" s="48">
        <v>0</v>
      </c>
      <c r="AK119" s="47">
        <v>0</v>
      </c>
      <c r="AL119" s="47">
        <v>0</v>
      </c>
      <c r="AM119" s="47">
        <v>0</v>
      </c>
      <c r="AN119" s="47">
        <v>0</v>
      </c>
      <c r="AO119" s="47">
        <v>0</v>
      </c>
      <c r="AP119" s="201"/>
      <c r="AQ119" s="46" t="s">
        <v>120</v>
      </c>
      <c r="AR119" s="47">
        <v>0</v>
      </c>
      <c r="AS119" s="47">
        <v>0</v>
      </c>
      <c r="AT119" s="47">
        <v>0</v>
      </c>
      <c r="AU119" s="47">
        <v>0</v>
      </c>
      <c r="AV119" s="47">
        <v>0</v>
      </c>
      <c r="AW119" s="47">
        <v>0</v>
      </c>
      <c r="AX119" s="47">
        <v>0</v>
      </c>
      <c r="AY119" s="47">
        <v>0</v>
      </c>
      <c r="AZ119" s="47">
        <v>0</v>
      </c>
      <c r="BA119" s="201"/>
      <c r="BB119" s="46" t="s">
        <v>120</v>
      </c>
      <c r="BC119" s="47">
        <v>0</v>
      </c>
      <c r="BD119" s="47">
        <v>0</v>
      </c>
      <c r="BE119" s="47">
        <v>0</v>
      </c>
      <c r="BF119" s="47">
        <v>0</v>
      </c>
      <c r="BG119" s="47">
        <v>0</v>
      </c>
      <c r="BH119" s="47">
        <v>0</v>
      </c>
      <c r="BI119" s="47">
        <v>0</v>
      </c>
      <c r="BJ119" s="47">
        <v>0</v>
      </c>
      <c r="BK119" s="47">
        <v>0</v>
      </c>
      <c r="BL119" s="47">
        <v>0</v>
      </c>
      <c r="BM119" s="47">
        <v>0</v>
      </c>
      <c r="BN119" s="47">
        <v>0</v>
      </c>
      <c r="BO119" s="201"/>
      <c r="BP119" s="46" t="s">
        <v>120</v>
      </c>
      <c r="BQ119" s="50">
        <v>0</v>
      </c>
      <c r="BR119" s="49">
        <v>0</v>
      </c>
      <c r="BS119" s="49">
        <v>0</v>
      </c>
      <c r="BT119" s="50">
        <v>0</v>
      </c>
      <c r="BU119" s="49">
        <v>0</v>
      </c>
      <c r="BV119" s="50">
        <v>0</v>
      </c>
      <c r="BW119" s="50">
        <v>0</v>
      </c>
      <c r="BX119" s="201"/>
      <c r="BY119" s="46" t="s">
        <v>120</v>
      </c>
      <c r="BZ119" s="47">
        <v>0</v>
      </c>
      <c r="CA119" s="47">
        <v>0</v>
      </c>
      <c r="CB119" s="47">
        <v>0</v>
      </c>
      <c r="CC119" s="47">
        <v>0</v>
      </c>
      <c r="CD119" s="47">
        <v>0</v>
      </c>
      <c r="CE119" s="47">
        <v>0</v>
      </c>
      <c r="CF119" s="47">
        <v>0</v>
      </c>
      <c r="CG119" s="47">
        <v>0</v>
      </c>
      <c r="CH119" s="47">
        <v>0</v>
      </c>
      <c r="CI119" s="47">
        <v>0</v>
      </c>
      <c r="CJ119" s="47">
        <v>0</v>
      </c>
      <c r="CK119" s="47">
        <v>0</v>
      </c>
      <c r="CL119" s="142"/>
      <c r="CM119" s="138" t="s">
        <v>191</v>
      </c>
      <c r="CN119" s="138" t="s">
        <v>4276</v>
      </c>
      <c r="CO119" s="139">
        <v>0</v>
      </c>
      <c r="CP119" s="141">
        <v>0</v>
      </c>
    </row>
    <row r="120" spans="1:94">
      <c r="A120" s="201"/>
      <c r="B120" s="34" t="s">
        <v>102</v>
      </c>
      <c r="C120" s="35">
        <v>3017</v>
      </c>
      <c r="D120" s="63">
        <v>1440</v>
      </c>
      <c r="E120" s="63">
        <v>2295</v>
      </c>
      <c r="F120" s="63">
        <v>1096</v>
      </c>
      <c r="G120" s="63">
        <v>2282</v>
      </c>
      <c r="H120" s="63">
        <v>1084</v>
      </c>
      <c r="I120" s="63">
        <v>1985</v>
      </c>
      <c r="J120" s="63">
        <v>948</v>
      </c>
      <c r="K120" s="63">
        <v>1889</v>
      </c>
      <c r="L120" s="63">
        <v>950</v>
      </c>
      <c r="M120" s="63">
        <v>11468</v>
      </c>
      <c r="N120" s="63">
        <v>5518</v>
      </c>
      <c r="O120" s="201"/>
      <c r="P120" s="64" t="s">
        <v>102</v>
      </c>
      <c r="Q120" s="63">
        <v>565</v>
      </c>
      <c r="R120" s="63">
        <v>260</v>
      </c>
      <c r="S120" s="63">
        <v>337</v>
      </c>
      <c r="T120" s="63">
        <v>143</v>
      </c>
      <c r="U120" s="63">
        <v>321</v>
      </c>
      <c r="V120" s="63">
        <v>136</v>
      </c>
      <c r="W120" s="63">
        <v>227</v>
      </c>
      <c r="X120" s="63">
        <v>120</v>
      </c>
      <c r="Y120" s="63">
        <v>209</v>
      </c>
      <c r="Z120" s="63">
        <v>94</v>
      </c>
      <c r="AA120" s="63">
        <v>1659</v>
      </c>
      <c r="AB120" s="63">
        <v>753</v>
      </c>
      <c r="AC120" s="201"/>
      <c r="AD120" s="64" t="s">
        <v>102</v>
      </c>
      <c r="AE120" s="63">
        <v>138</v>
      </c>
      <c r="AF120" s="63">
        <v>138</v>
      </c>
      <c r="AG120" s="63">
        <v>139</v>
      </c>
      <c r="AH120" s="63">
        <v>135</v>
      </c>
      <c r="AI120" s="63">
        <v>136</v>
      </c>
      <c r="AJ120" s="63">
        <v>686</v>
      </c>
      <c r="AK120" s="63">
        <v>432</v>
      </c>
      <c r="AL120" s="63">
        <v>364</v>
      </c>
      <c r="AM120" s="63">
        <v>9</v>
      </c>
      <c r="AN120" s="63">
        <v>8</v>
      </c>
      <c r="AO120" s="63">
        <v>136</v>
      </c>
      <c r="AP120" s="201"/>
      <c r="AQ120" s="64" t="s">
        <v>102</v>
      </c>
      <c r="AR120" s="63">
        <v>48</v>
      </c>
      <c r="AS120" s="63">
        <v>1448</v>
      </c>
      <c r="AT120" s="63">
        <v>1627</v>
      </c>
      <c r="AU120" s="63">
        <v>1333</v>
      </c>
      <c r="AV120" s="63">
        <v>90</v>
      </c>
      <c r="AW120" s="63">
        <v>260</v>
      </c>
      <c r="AX120" s="63">
        <v>566</v>
      </c>
      <c r="AY120" s="63">
        <v>401</v>
      </c>
      <c r="AZ120" s="63">
        <v>398</v>
      </c>
      <c r="BA120" s="201"/>
      <c r="BB120" s="51" t="s">
        <v>102</v>
      </c>
      <c r="BC120" s="63">
        <v>1813</v>
      </c>
      <c r="BD120" s="63">
        <v>948</v>
      </c>
      <c r="BE120" s="63">
        <v>1704</v>
      </c>
      <c r="BF120" s="63">
        <v>901</v>
      </c>
      <c r="BG120" s="63">
        <v>1183</v>
      </c>
      <c r="BH120" s="63">
        <v>638</v>
      </c>
      <c r="BI120" s="63">
        <v>1684</v>
      </c>
      <c r="BJ120" s="63">
        <v>885</v>
      </c>
      <c r="BK120" s="63">
        <v>1579</v>
      </c>
      <c r="BL120" s="63">
        <v>840</v>
      </c>
      <c r="BM120" s="63">
        <v>1040</v>
      </c>
      <c r="BN120" s="63">
        <v>559</v>
      </c>
      <c r="BO120" s="201"/>
      <c r="BP120" s="64" t="s">
        <v>102</v>
      </c>
      <c r="BQ120" s="63">
        <v>390</v>
      </c>
      <c r="BR120" s="63">
        <v>250</v>
      </c>
      <c r="BS120" s="63">
        <v>43</v>
      </c>
      <c r="BT120" s="63">
        <v>33</v>
      </c>
      <c r="BU120" s="63">
        <v>12</v>
      </c>
      <c r="BV120" s="63">
        <v>423</v>
      </c>
      <c r="BW120" s="63">
        <v>262</v>
      </c>
      <c r="BX120" s="201"/>
      <c r="BY120" s="64" t="s">
        <v>102</v>
      </c>
      <c r="BZ120" s="63">
        <v>4082</v>
      </c>
      <c r="CA120" s="63">
        <v>4133</v>
      </c>
      <c r="CB120" s="63">
        <v>2251</v>
      </c>
      <c r="CC120" s="63">
        <v>4271</v>
      </c>
      <c r="CD120" s="63">
        <v>4268</v>
      </c>
      <c r="CE120" s="63">
        <v>3455</v>
      </c>
      <c r="CF120" s="63">
        <v>394</v>
      </c>
      <c r="CG120" s="63">
        <v>4560</v>
      </c>
      <c r="CH120" s="63">
        <v>111</v>
      </c>
      <c r="CI120" s="63">
        <v>514</v>
      </c>
      <c r="CJ120" s="63">
        <v>578</v>
      </c>
      <c r="CK120" s="63">
        <v>544</v>
      </c>
      <c r="CL120" s="142"/>
      <c r="CM120" s="138" t="s">
        <v>191</v>
      </c>
      <c r="CN120" s="138" t="s">
        <v>4277</v>
      </c>
      <c r="CO120" s="139">
        <v>13607</v>
      </c>
      <c r="CP120" s="141">
        <v>27525</v>
      </c>
    </row>
    <row r="121" spans="1:94">
      <c r="A121" s="201" t="s">
        <v>192</v>
      </c>
      <c r="B121" s="46" t="s">
        <v>119</v>
      </c>
      <c r="C121" s="47">
        <v>1738</v>
      </c>
      <c r="D121" s="47">
        <v>852</v>
      </c>
      <c r="E121" s="47">
        <v>1305</v>
      </c>
      <c r="F121" s="47">
        <v>640</v>
      </c>
      <c r="G121" s="47">
        <v>1221</v>
      </c>
      <c r="H121" s="47">
        <v>610</v>
      </c>
      <c r="I121" s="47">
        <v>1066</v>
      </c>
      <c r="J121" s="47">
        <v>536</v>
      </c>
      <c r="K121" s="47">
        <v>1026</v>
      </c>
      <c r="L121" s="47">
        <v>535</v>
      </c>
      <c r="M121" s="48">
        <v>6356</v>
      </c>
      <c r="N121" s="48">
        <v>3173</v>
      </c>
      <c r="O121" s="201" t="s">
        <v>192</v>
      </c>
      <c r="P121" s="46" t="s">
        <v>119</v>
      </c>
      <c r="Q121" s="47">
        <v>250</v>
      </c>
      <c r="R121" s="47">
        <v>109</v>
      </c>
      <c r="S121" s="47">
        <v>196</v>
      </c>
      <c r="T121" s="47">
        <v>83</v>
      </c>
      <c r="U121" s="47">
        <v>154</v>
      </c>
      <c r="V121" s="47">
        <v>70</v>
      </c>
      <c r="W121" s="47">
        <v>89</v>
      </c>
      <c r="X121" s="47">
        <v>42</v>
      </c>
      <c r="Y121" s="47">
        <v>109</v>
      </c>
      <c r="Z121" s="47">
        <v>57</v>
      </c>
      <c r="AA121" s="48">
        <v>798</v>
      </c>
      <c r="AB121" s="48">
        <v>361</v>
      </c>
      <c r="AC121" s="201" t="s">
        <v>192</v>
      </c>
      <c r="AD121" s="46" t="s">
        <v>119</v>
      </c>
      <c r="AE121" s="47">
        <v>81</v>
      </c>
      <c r="AF121" s="47">
        <v>81</v>
      </c>
      <c r="AG121" s="47">
        <v>81</v>
      </c>
      <c r="AH121" s="47">
        <v>80</v>
      </c>
      <c r="AI121" s="47">
        <v>80</v>
      </c>
      <c r="AJ121" s="48">
        <v>403</v>
      </c>
      <c r="AK121" s="47">
        <v>242</v>
      </c>
      <c r="AL121" s="47">
        <v>172</v>
      </c>
      <c r="AM121" s="47">
        <v>6</v>
      </c>
      <c r="AN121" s="47">
        <v>12</v>
      </c>
      <c r="AO121" s="47">
        <v>79</v>
      </c>
      <c r="AP121" s="201" t="s">
        <v>192</v>
      </c>
      <c r="AQ121" s="46" t="s">
        <v>119</v>
      </c>
      <c r="AR121" s="47">
        <v>79</v>
      </c>
      <c r="AS121" s="47">
        <v>1116</v>
      </c>
      <c r="AT121" s="47">
        <v>713</v>
      </c>
      <c r="AU121" s="47">
        <v>481</v>
      </c>
      <c r="AV121" s="47">
        <v>146</v>
      </c>
      <c r="AW121" s="47">
        <v>111</v>
      </c>
      <c r="AX121" s="47">
        <v>322</v>
      </c>
      <c r="AY121" s="47">
        <v>195</v>
      </c>
      <c r="AZ121" s="47">
        <v>192</v>
      </c>
      <c r="BA121" s="201" t="s">
        <v>192</v>
      </c>
      <c r="BB121" s="46" t="s">
        <v>119</v>
      </c>
      <c r="BC121" s="47">
        <v>1048</v>
      </c>
      <c r="BD121" s="47">
        <v>535</v>
      </c>
      <c r="BE121" s="47">
        <v>1000</v>
      </c>
      <c r="BF121" s="47">
        <v>522</v>
      </c>
      <c r="BG121" s="47">
        <v>717</v>
      </c>
      <c r="BH121" s="47">
        <v>379</v>
      </c>
      <c r="BI121" s="47">
        <v>1018</v>
      </c>
      <c r="BJ121" s="47">
        <v>520</v>
      </c>
      <c r="BK121" s="47">
        <v>971</v>
      </c>
      <c r="BL121" s="47">
        <v>507</v>
      </c>
      <c r="BM121" s="47">
        <v>689</v>
      </c>
      <c r="BN121" s="47">
        <v>365</v>
      </c>
      <c r="BO121" s="201" t="s">
        <v>192</v>
      </c>
      <c r="BP121" s="46" t="s">
        <v>119</v>
      </c>
      <c r="BQ121" s="50">
        <v>228</v>
      </c>
      <c r="BR121" s="49">
        <v>133</v>
      </c>
      <c r="BS121" s="49">
        <v>12</v>
      </c>
      <c r="BT121" s="50">
        <v>22</v>
      </c>
      <c r="BU121" s="49">
        <v>8</v>
      </c>
      <c r="BV121" s="50">
        <v>250</v>
      </c>
      <c r="BW121" s="50">
        <v>141</v>
      </c>
      <c r="BX121" s="201" t="s">
        <v>192</v>
      </c>
      <c r="BY121" s="46" t="s">
        <v>119</v>
      </c>
      <c r="BZ121" s="47">
        <v>1738</v>
      </c>
      <c r="CA121" s="47">
        <v>1288</v>
      </c>
      <c r="CB121" s="47">
        <v>798</v>
      </c>
      <c r="CC121" s="47">
        <v>2197</v>
      </c>
      <c r="CD121" s="47">
        <v>1491</v>
      </c>
      <c r="CE121" s="47">
        <v>1191</v>
      </c>
      <c r="CF121" s="47">
        <v>290</v>
      </c>
      <c r="CG121" s="47">
        <v>1538</v>
      </c>
      <c r="CH121" s="47">
        <v>74</v>
      </c>
      <c r="CI121" s="47">
        <v>245</v>
      </c>
      <c r="CJ121" s="47">
        <v>246</v>
      </c>
      <c r="CK121" s="47">
        <v>83</v>
      </c>
      <c r="CL121" s="142"/>
      <c r="CM121" s="138" t="s">
        <v>192</v>
      </c>
      <c r="CN121" s="138" t="s">
        <v>4278</v>
      </c>
      <c r="CO121" s="139">
        <v>7104</v>
      </c>
      <c r="CP121" s="141">
        <v>10605</v>
      </c>
    </row>
    <row r="122" spans="1:94">
      <c r="A122" s="201"/>
      <c r="B122" s="46" t="s">
        <v>120</v>
      </c>
      <c r="C122" s="47">
        <v>183</v>
      </c>
      <c r="D122" s="47">
        <v>107</v>
      </c>
      <c r="E122" s="47">
        <v>151</v>
      </c>
      <c r="F122" s="47">
        <v>75</v>
      </c>
      <c r="G122" s="47">
        <v>169</v>
      </c>
      <c r="H122" s="47">
        <v>82</v>
      </c>
      <c r="I122" s="47">
        <v>126</v>
      </c>
      <c r="J122" s="47">
        <v>61</v>
      </c>
      <c r="K122" s="47">
        <v>125</v>
      </c>
      <c r="L122" s="47">
        <v>67</v>
      </c>
      <c r="M122" s="48">
        <v>754</v>
      </c>
      <c r="N122" s="48">
        <v>392</v>
      </c>
      <c r="O122" s="201"/>
      <c r="P122" s="46" t="s">
        <v>120</v>
      </c>
      <c r="Q122" s="47">
        <v>13</v>
      </c>
      <c r="R122" s="47">
        <v>6</v>
      </c>
      <c r="S122" s="47">
        <v>13</v>
      </c>
      <c r="T122" s="47">
        <v>6</v>
      </c>
      <c r="U122" s="47">
        <v>11</v>
      </c>
      <c r="V122" s="47">
        <v>1</v>
      </c>
      <c r="W122" s="47">
        <v>12</v>
      </c>
      <c r="X122" s="47">
        <v>4</v>
      </c>
      <c r="Y122" s="47">
        <v>6</v>
      </c>
      <c r="Z122" s="47">
        <v>5</v>
      </c>
      <c r="AA122" s="48">
        <v>55</v>
      </c>
      <c r="AB122" s="48">
        <v>22</v>
      </c>
      <c r="AC122" s="201"/>
      <c r="AD122" s="46" t="s">
        <v>120</v>
      </c>
      <c r="AE122" s="47">
        <v>10</v>
      </c>
      <c r="AF122" s="47">
        <v>10</v>
      </c>
      <c r="AG122" s="47">
        <v>11</v>
      </c>
      <c r="AH122" s="47">
        <v>10</v>
      </c>
      <c r="AI122" s="47">
        <v>10</v>
      </c>
      <c r="AJ122" s="48">
        <v>51</v>
      </c>
      <c r="AK122" s="47">
        <v>42</v>
      </c>
      <c r="AL122" s="47">
        <v>36</v>
      </c>
      <c r="AM122" s="47">
        <v>0</v>
      </c>
      <c r="AN122" s="47">
        <v>0</v>
      </c>
      <c r="AO122" s="47">
        <v>10</v>
      </c>
      <c r="AP122" s="201"/>
      <c r="AQ122" s="46" t="s">
        <v>120</v>
      </c>
      <c r="AR122" s="47">
        <v>0</v>
      </c>
      <c r="AS122" s="47">
        <v>301</v>
      </c>
      <c r="AT122" s="47">
        <v>37</v>
      </c>
      <c r="AU122" s="47">
        <v>17</v>
      </c>
      <c r="AV122" s="47">
        <v>0</v>
      </c>
      <c r="AW122" s="47">
        <v>24</v>
      </c>
      <c r="AX122" s="47">
        <v>46</v>
      </c>
      <c r="AY122" s="47">
        <v>32</v>
      </c>
      <c r="AZ122" s="47">
        <v>31</v>
      </c>
      <c r="BA122" s="201"/>
      <c r="BB122" s="46" t="s">
        <v>120</v>
      </c>
      <c r="BC122" s="47">
        <v>150</v>
      </c>
      <c r="BD122" s="47">
        <v>79</v>
      </c>
      <c r="BE122" s="47">
        <v>149</v>
      </c>
      <c r="BF122" s="47">
        <v>79</v>
      </c>
      <c r="BG122" s="47">
        <v>134</v>
      </c>
      <c r="BH122" s="47">
        <v>71</v>
      </c>
      <c r="BI122" s="47">
        <v>138</v>
      </c>
      <c r="BJ122" s="47">
        <v>73</v>
      </c>
      <c r="BK122" s="47">
        <v>138</v>
      </c>
      <c r="BL122" s="47">
        <v>73</v>
      </c>
      <c r="BM122" s="47">
        <v>124</v>
      </c>
      <c r="BN122" s="47">
        <v>65</v>
      </c>
      <c r="BO122" s="201"/>
      <c r="BP122" s="46" t="s">
        <v>120</v>
      </c>
      <c r="BQ122" s="50">
        <v>31</v>
      </c>
      <c r="BR122" s="49">
        <v>29</v>
      </c>
      <c r="BS122" s="49">
        <v>8</v>
      </c>
      <c r="BT122" s="50">
        <v>7</v>
      </c>
      <c r="BU122" s="49">
        <v>5</v>
      </c>
      <c r="BV122" s="50">
        <v>38</v>
      </c>
      <c r="BW122" s="50">
        <v>34</v>
      </c>
      <c r="BX122" s="201"/>
      <c r="BY122" s="46" t="s">
        <v>120</v>
      </c>
      <c r="BZ122" s="47">
        <v>426</v>
      </c>
      <c r="CA122" s="47">
        <v>170</v>
      </c>
      <c r="CB122" s="47">
        <v>15</v>
      </c>
      <c r="CC122" s="47">
        <v>265</v>
      </c>
      <c r="CD122" s="47">
        <v>307</v>
      </c>
      <c r="CE122" s="47">
        <v>204</v>
      </c>
      <c r="CF122" s="47">
        <v>12</v>
      </c>
      <c r="CG122" s="47">
        <v>250</v>
      </c>
      <c r="CH122" s="47">
        <v>12</v>
      </c>
      <c r="CI122" s="47">
        <v>40</v>
      </c>
      <c r="CJ122" s="47">
        <v>15</v>
      </c>
      <c r="CK122" s="47">
        <v>20</v>
      </c>
      <c r="CL122" s="142"/>
      <c r="CM122" s="138" t="s">
        <v>192</v>
      </c>
      <c r="CN122" s="138" t="s">
        <v>4279</v>
      </c>
      <c r="CO122" s="139">
        <v>781</v>
      </c>
      <c r="CP122" s="141">
        <v>1661</v>
      </c>
    </row>
    <row r="123" spans="1:94">
      <c r="A123" s="201"/>
      <c r="B123" s="34" t="s">
        <v>102</v>
      </c>
      <c r="C123" s="35">
        <v>1921</v>
      </c>
      <c r="D123" s="63">
        <v>959</v>
      </c>
      <c r="E123" s="63">
        <v>1456</v>
      </c>
      <c r="F123" s="63">
        <v>715</v>
      </c>
      <c r="G123" s="63">
        <v>1390</v>
      </c>
      <c r="H123" s="63">
        <v>692</v>
      </c>
      <c r="I123" s="63">
        <v>1192</v>
      </c>
      <c r="J123" s="63">
        <v>597</v>
      </c>
      <c r="K123" s="63">
        <v>1151</v>
      </c>
      <c r="L123" s="63">
        <v>602</v>
      </c>
      <c r="M123" s="63">
        <v>7110</v>
      </c>
      <c r="N123" s="63">
        <v>3565</v>
      </c>
      <c r="O123" s="201"/>
      <c r="P123" s="64" t="s">
        <v>102</v>
      </c>
      <c r="Q123" s="63">
        <v>263</v>
      </c>
      <c r="R123" s="63">
        <v>115</v>
      </c>
      <c r="S123" s="63">
        <v>209</v>
      </c>
      <c r="T123" s="63">
        <v>89</v>
      </c>
      <c r="U123" s="63">
        <v>165</v>
      </c>
      <c r="V123" s="63">
        <v>71</v>
      </c>
      <c r="W123" s="63">
        <v>101</v>
      </c>
      <c r="X123" s="63">
        <v>46</v>
      </c>
      <c r="Y123" s="63">
        <v>115</v>
      </c>
      <c r="Z123" s="63">
        <v>62</v>
      </c>
      <c r="AA123" s="63">
        <v>853</v>
      </c>
      <c r="AB123" s="63">
        <v>383</v>
      </c>
      <c r="AC123" s="201"/>
      <c r="AD123" s="64" t="s">
        <v>102</v>
      </c>
      <c r="AE123" s="63">
        <v>91</v>
      </c>
      <c r="AF123" s="63">
        <v>91</v>
      </c>
      <c r="AG123" s="63">
        <v>92</v>
      </c>
      <c r="AH123" s="63">
        <v>90</v>
      </c>
      <c r="AI123" s="63">
        <v>90</v>
      </c>
      <c r="AJ123" s="63">
        <v>454</v>
      </c>
      <c r="AK123" s="63">
        <v>284</v>
      </c>
      <c r="AL123" s="63">
        <v>208</v>
      </c>
      <c r="AM123" s="63">
        <v>6</v>
      </c>
      <c r="AN123" s="63">
        <v>12</v>
      </c>
      <c r="AO123" s="63">
        <v>89</v>
      </c>
      <c r="AP123" s="201"/>
      <c r="AQ123" s="64" t="s">
        <v>102</v>
      </c>
      <c r="AR123" s="63">
        <v>79</v>
      </c>
      <c r="AS123" s="63">
        <v>1417</v>
      </c>
      <c r="AT123" s="63">
        <v>750</v>
      </c>
      <c r="AU123" s="63">
        <v>498</v>
      </c>
      <c r="AV123" s="63">
        <v>146</v>
      </c>
      <c r="AW123" s="63">
        <v>135</v>
      </c>
      <c r="AX123" s="63">
        <v>368</v>
      </c>
      <c r="AY123" s="63">
        <v>227</v>
      </c>
      <c r="AZ123" s="63">
        <v>223</v>
      </c>
      <c r="BA123" s="201"/>
      <c r="BB123" s="51" t="s">
        <v>102</v>
      </c>
      <c r="BC123" s="63">
        <v>1198</v>
      </c>
      <c r="BD123" s="63">
        <v>614</v>
      </c>
      <c r="BE123" s="63">
        <v>1149</v>
      </c>
      <c r="BF123" s="63">
        <v>601</v>
      </c>
      <c r="BG123" s="63">
        <v>851</v>
      </c>
      <c r="BH123" s="63">
        <v>450</v>
      </c>
      <c r="BI123" s="63">
        <v>1156</v>
      </c>
      <c r="BJ123" s="63">
        <v>593</v>
      </c>
      <c r="BK123" s="63">
        <v>1109</v>
      </c>
      <c r="BL123" s="63">
        <v>580</v>
      </c>
      <c r="BM123" s="63">
        <v>813</v>
      </c>
      <c r="BN123" s="63">
        <v>430</v>
      </c>
      <c r="BO123" s="201"/>
      <c r="BP123" s="64" t="s">
        <v>102</v>
      </c>
      <c r="BQ123" s="63">
        <v>259</v>
      </c>
      <c r="BR123" s="63">
        <v>162</v>
      </c>
      <c r="BS123" s="63">
        <v>20</v>
      </c>
      <c r="BT123" s="63">
        <v>29</v>
      </c>
      <c r="BU123" s="63">
        <v>13</v>
      </c>
      <c r="BV123" s="63">
        <v>288</v>
      </c>
      <c r="BW123" s="63">
        <v>175</v>
      </c>
      <c r="BX123" s="201"/>
      <c r="BY123" s="64" t="s">
        <v>102</v>
      </c>
      <c r="BZ123" s="63">
        <v>2164</v>
      </c>
      <c r="CA123" s="63">
        <v>1458</v>
      </c>
      <c r="CB123" s="63">
        <v>813</v>
      </c>
      <c r="CC123" s="63">
        <v>2462</v>
      </c>
      <c r="CD123" s="63">
        <v>1798</v>
      </c>
      <c r="CE123" s="63">
        <v>1395</v>
      </c>
      <c r="CF123" s="63">
        <v>302</v>
      </c>
      <c r="CG123" s="63">
        <v>1788</v>
      </c>
      <c r="CH123" s="63">
        <v>86</v>
      </c>
      <c r="CI123" s="63">
        <v>285</v>
      </c>
      <c r="CJ123" s="63">
        <v>261</v>
      </c>
      <c r="CK123" s="63">
        <v>103</v>
      </c>
      <c r="CL123" s="142"/>
      <c r="CM123" s="138" t="s">
        <v>192</v>
      </c>
      <c r="CN123" s="138" t="s">
        <v>4280</v>
      </c>
      <c r="CO123" s="139">
        <v>7885</v>
      </c>
      <c r="CP123" s="141">
        <v>12266</v>
      </c>
    </row>
    <row r="124" spans="1:94">
      <c r="A124" s="201" t="s">
        <v>193</v>
      </c>
      <c r="B124" s="46" t="s">
        <v>119</v>
      </c>
      <c r="C124" s="47">
        <v>1686</v>
      </c>
      <c r="D124" s="47">
        <v>836</v>
      </c>
      <c r="E124" s="47">
        <v>1338</v>
      </c>
      <c r="F124" s="47">
        <v>632</v>
      </c>
      <c r="G124" s="47">
        <v>1120</v>
      </c>
      <c r="H124" s="47">
        <v>547</v>
      </c>
      <c r="I124" s="47">
        <v>1071</v>
      </c>
      <c r="J124" s="47">
        <v>526</v>
      </c>
      <c r="K124" s="47">
        <v>846</v>
      </c>
      <c r="L124" s="47">
        <v>441</v>
      </c>
      <c r="M124" s="48">
        <v>6061</v>
      </c>
      <c r="N124" s="48">
        <v>2982</v>
      </c>
      <c r="O124" s="201" t="s">
        <v>193</v>
      </c>
      <c r="P124" s="46" t="s">
        <v>119</v>
      </c>
      <c r="Q124" s="47">
        <v>256</v>
      </c>
      <c r="R124" s="47">
        <v>118</v>
      </c>
      <c r="S124" s="47">
        <v>176</v>
      </c>
      <c r="T124" s="47">
        <v>74</v>
      </c>
      <c r="U124" s="47">
        <v>158</v>
      </c>
      <c r="V124" s="47">
        <v>67</v>
      </c>
      <c r="W124" s="47">
        <v>150</v>
      </c>
      <c r="X124" s="47">
        <v>76</v>
      </c>
      <c r="Y124" s="47">
        <v>146</v>
      </c>
      <c r="Z124" s="47">
        <v>59</v>
      </c>
      <c r="AA124" s="48">
        <v>886</v>
      </c>
      <c r="AB124" s="48">
        <v>394</v>
      </c>
      <c r="AC124" s="201" t="s">
        <v>193</v>
      </c>
      <c r="AD124" s="46" t="s">
        <v>119</v>
      </c>
      <c r="AE124" s="47">
        <v>65</v>
      </c>
      <c r="AF124" s="47">
        <v>64</v>
      </c>
      <c r="AG124" s="47">
        <v>64</v>
      </c>
      <c r="AH124" s="47">
        <v>64</v>
      </c>
      <c r="AI124" s="47">
        <v>61</v>
      </c>
      <c r="AJ124" s="48">
        <v>318</v>
      </c>
      <c r="AK124" s="47">
        <v>212</v>
      </c>
      <c r="AL124" s="47">
        <v>198</v>
      </c>
      <c r="AM124" s="47">
        <v>5</v>
      </c>
      <c r="AN124" s="47">
        <v>3</v>
      </c>
      <c r="AO124" s="47">
        <v>61</v>
      </c>
      <c r="AP124" s="201" t="s">
        <v>193</v>
      </c>
      <c r="AQ124" s="46" t="s">
        <v>119</v>
      </c>
      <c r="AR124" s="47">
        <v>0</v>
      </c>
      <c r="AS124" s="47">
        <v>1091</v>
      </c>
      <c r="AT124" s="47">
        <v>504</v>
      </c>
      <c r="AU124" s="47">
        <v>525</v>
      </c>
      <c r="AV124" s="47">
        <v>121</v>
      </c>
      <c r="AW124" s="47">
        <v>76</v>
      </c>
      <c r="AX124" s="47">
        <v>261</v>
      </c>
      <c r="AY124" s="47">
        <v>176</v>
      </c>
      <c r="AZ124" s="47">
        <v>170</v>
      </c>
      <c r="BA124" s="201" t="s">
        <v>193</v>
      </c>
      <c r="BB124" s="46" t="s">
        <v>119</v>
      </c>
      <c r="BC124" s="47">
        <v>808</v>
      </c>
      <c r="BD124" s="47">
        <v>390</v>
      </c>
      <c r="BE124" s="47">
        <v>767</v>
      </c>
      <c r="BF124" s="47">
        <v>368</v>
      </c>
      <c r="BG124" s="47">
        <v>436</v>
      </c>
      <c r="BH124" s="47">
        <v>221</v>
      </c>
      <c r="BI124" s="47">
        <v>666</v>
      </c>
      <c r="BJ124" s="47">
        <v>322</v>
      </c>
      <c r="BK124" s="47">
        <v>630</v>
      </c>
      <c r="BL124" s="47">
        <v>301</v>
      </c>
      <c r="BM124" s="47">
        <v>319</v>
      </c>
      <c r="BN124" s="47">
        <v>152</v>
      </c>
      <c r="BO124" s="201" t="s">
        <v>193</v>
      </c>
      <c r="BP124" s="46" t="s">
        <v>119</v>
      </c>
      <c r="BQ124" s="50">
        <v>188</v>
      </c>
      <c r="BR124" s="49">
        <v>120</v>
      </c>
      <c r="BS124" s="49">
        <v>15</v>
      </c>
      <c r="BT124" s="50">
        <v>19</v>
      </c>
      <c r="BU124" s="49">
        <v>12</v>
      </c>
      <c r="BV124" s="50">
        <v>207</v>
      </c>
      <c r="BW124" s="50">
        <v>132</v>
      </c>
      <c r="BX124" s="201" t="s">
        <v>193</v>
      </c>
      <c r="BY124" s="46" t="s">
        <v>119</v>
      </c>
      <c r="BZ124" s="47">
        <v>2250</v>
      </c>
      <c r="CA124" s="47">
        <v>1005</v>
      </c>
      <c r="CB124" s="47">
        <v>1147</v>
      </c>
      <c r="CC124" s="47">
        <v>1531</v>
      </c>
      <c r="CD124" s="47">
        <v>1209</v>
      </c>
      <c r="CE124" s="47">
        <v>877</v>
      </c>
      <c r="CF124" s="47">
        <v>77</v>
      </c>
      <c r="CG124" s="47">
        <v>1226</v>
      </c>
      <c r="CH124" s="47">
        <v>71</v>
      </c>
      <c r="CI124" s="47">
        <v>256</v>
      </c>
      <c r="CJ124" s="47">
        <v>174</v>
      </c>
      <c r="CK124" s="47">
        <v>236</v>
      </c>
      <c r="CL124" s="142"/>
      <c r="CM124" s="138" t="s">
        <v>193</v>
      </c>
      <c r="CN124" s="138" t="s">
        <v>4281</v>
      </c>
      <c r="CO124" s="139">
        <v>6399</v>
      </c>
      <c r="CP124" s="141">
        <v>9393</v>
      </c>
    </row>
    <row r="125" spans="1:94">
      <c r="A125" s="201"/>
      <c r="B125" s="46" t="s">
        <v>120</v>
      </c>
      <c r="C125" s="47">
        <v>304</v>
      </c>
      <c r="D125" s="47">
        <v>156</v>
      </c>
      <c r="E125" s="47">
        <v>238</v>
      </c>
      <c r="F125" s="47">
        <v>117</v>
      </c>
      <c r="G125" s="47">
        <v>283</v>
      </c>
      <c r="H125" s="47">
        <v>128</v>
      </c>
      <c r="I125" s="47">
        <v>248</v>
      </c>
      <c r="J125" s="47">
        <v>122</v>
      </c>
      <c r="K125" s="47">
        <v>276</v>
      </c>
      <c r="L125" s="47">
        <v>131</v>
      </c>
      <c r="M125" s="48">
        <v>1349</v>
      </c>
      <c r="N125" s="48">
        <v>654</v>
      </c>
      <c r="O125" s="201"/>
      <c r="P125" s="46" t="s">
        <v>120</v>
      </c>
      <c r="Q125" s="47">
        <v>37</v>
      </c>
      <c r="R125" s="47">
        <v>15</v>
      </c>
      <c r="S125" s="47">
        <v>23</v>
      </c>
      <c r="T125" s="47">
        <v>7</v>
      </c>
      <c r="U125" s="47">
        <v>37</v>
      </c>
      <c r="V125" s="47">
        <v>17</v>
      </c>
      <c r="W125" s="47">
        <v>16</v>
      </c>
      <c r="X125" s="47">
        <v>6</v>
      </c>
      <c r="Y125" s="47">
        <v>39</v>
      </c>
      <c r="Z125" s="47">
        <v>21</v>
      </c>
      <c r="AA125" s="48">
        <v>152</v>
      </c>
      <c r="AB125" s="48">
        <v>66</v>
      </c>
      <c r="AC125" s="201"/>
      <c r="AD125" s="46" t="s">
        <v>120</v>
      </c>
      <c r="AE125" s="47">
        <v>13</v>
      </c>
      <c r="AF125" s="47">
        <v>13</v>
      </c>
      <c r="AG125" s="47">
        <v>13</v>
      </c>
      <c r="AH125" s="47">
        <v>13</v>
      </c>
      <c r="AI125" s="47">
        <v>13</v>
      </c>
      <c r="AJ125" s="48">
        <v>65</v>
      </c>
      <c r="AK125" s="47">
        <v>57</v>
      </c>
      <c r="AL125" s="47">
        <v>57</v>
      </c>
      <c r="AM125" s="47">
        <v>5</v>
      </c>
      <c r="AN125" s="47">
        <v>1</v>
      </c>
      <c r="AO125" s="47">
        <v>13</v>
      </c>
      <c r="AP125" s="201"/>
      <c r="AQ125" s="46" t="s">
        <v>120</v>
      </c>
      <c r="AR125" s="47">
        <v>0</v>
      </c>
      <c r="AS125" s="47">
        <v>306</v>
      </c>
      <c r="AT125" s="47">
        <v>113</v>
      </c>
      <c r="AU125" s="47">
        <v>86</v>
      </c>
      <c r="AV125" s="47">
        <v>30</v>
      </c>
      <c r="AW125" s="47">
        <v>38</v>
      </c>
      <c r="AX125" s="47">
        <v>60</v>
      </c>
      <c r="AY125" s="47">
        <v>51</v>
      </c>
      <c r="AZ125" s="47">
        <v>51</v>
      </c>
      <c r="BA125" s="201"/>
      <c r="BB125" s="46" t="s">
        <v>120</v>
      </c>
      <c r="BC125" s="47">
        <v>275</v>
      </c>
      <c r="BD125" s="47">
        <v>155</v>
      </c>
      <c r="BE125" s="47">
        <v>272</v>
      </c>
      <c r="BF125" s="47">
        <v>152</v>
      </c>
      <c r="BG125" s="47">
        <v>200</v>
      </c>
      <c r="BH125" s="47">
        <v>108</v>
      </c>
      <c r="BI125" s="47">
        <v>276</v>
      </c>
      <c r="BJ125" s="47">
        <v>155</v>
      </c>
      <c r="BK125" s="47">
        <v>273</v>
      </c>
      <c r="BL125" s="47">
        <v>152</v>
      </c>
      <c r="BM125" s="47">
        <v>164</v>
      </c>
      <c r="BN125" s="47">
        <v>90</v>
      </c>
      <c r="BO125" s="201"/>
      <c r="BP125" s="46" t="s">
        <v>120</v>
      </c>
      <c r="BQ125" s="50">
        <v>52</v>
      </c>
      <c r="BR125" s="49">
        <v>44</v>
      </c>
      <c r="BS125" s="49">
        <v>7</v>
      </c>
      <c r="BT125" s="50">
        <v>6</v>
      </c>
      <c r="BU125" s="49">
        <v>5</v>
      </c>
      <c r="BV125" s="50">
        <v>58</v>
      </c>
      <c r="BW125" s="50">
        <v>49</v>
      </c>
      <c r="BX125" s="201"/>
      <c r="BY125" s="46" t="s">
        <v>120</v>
      </c>
      <c r="BZ125" s="47">
        <v>446</v>
      </c>
      <c r="CA125" s="47">
        <v>167</v>
      </c>
      <c r="CB125" s="47">
        <v>103</v>
      </c>
      <c r="CC125" s="47">
        <v>168</v>
      </c>
      <c r="CD125" s="47">
        <v>161</v>
      </c>
      <c r="CE125" s="47">
        <v>146</v>
      </c>
      <c r="CF125" s="47">
        <v>2</v>
      </c>
      <c r="CG125" s="47">
        <v>133</v>
      </c>
      <c r="CH125" s="47">
        <v>19</v>
      </c>
      <c r="CI125" s="47">
        <v>30</v>
      </c>
      <c r="CJ125" s="47">
        <v>23</v>
      </c>
      <c r="CK125" s="47">
        <v>0</v>
      </c>
      <c r="CL125" s="142"/>
      <c r="CM125" s="138" t="s">
        <v>193</v>
      </c>
      <c r="CN125" s="138" t="s">
        <v>4282</v>
      </c>
      <c r="CO125" s="139">
        <v>1445</v>
      </c>
      <c r="CP125" s="141">
        <v>1345</v>
      </c>
    </row>
    <row r="126" spans="1:94">
      <c r="A126" s="201"/>
      <c r="B126" s="34" t="s">
        <v>102</v>
      </c>
      <c r="C126" s="35">
        <v>1990</v>
      </c>
      <c r="D126" s="63">
        <v>992</v>
      </c>
      <c r="E126" s="63">
        <v>1576</v>
      </c>
      <c r="F126" s="63">
        <v>749</v>
      </c>
      <c r="G126" s="63">
        <v>1403</v>
      </c>
      <c r="H126" s="63">
        <v>675</v>
      </c>
      <c r="I126" s="63">
        <v>1319</v>
      </c>
      <c r="J126" s="63">
        <v>648</v>
      </c>
      <c r="K126" s="63">
        <v>1122</v>
      </c>
      <c r="L126" s="63">
        <v>572</v>
      </c>
      <c r="M126" s="63">
        <v>7410</v>
      </c>
      <c r="N126" s="63">
        <v>3636</v>
      </c>
      <c r="O126" s="201"/>
      <c r="P126" s="64" t="s">
        <v>102</v>
      </c>
      <c r="Q126" s="63">
        <v>293</v>
      </c>
      <c r="R126" s="63">
        <v>133</v>
      </c>
      <c r="S126" s="63">
        <v>199</v>
      </c>
      <c r="T126" s="63">
        <v>81</v>
      </c>
      <c r="U126" s="63">
        <v>195</v>
      </c>
      <c r="V126" s="63">
        <v>84</v>
      </c>
      <c r="W126" s="63">
        <v>166</v>
      </c>
      <c r="X126" s="63">
        <v>82</v>
      </c>
      <c r="Y126" s="63">
        <v>185</v>
      </c>
      <c r="Z126" s="63">
        <v>80</v>
      </c>
      <c r="AA126" s="63">
        <v>1038</v>
      </c>
      <c r="AB126" s="63">
        <v>460</v>
      </c>
      <c r="AC126" s="201"/>
      <c r="AD126" s="64" t="s">
        <v>102</v>
      </c>
      <c r="AE126" s="63">
        <v>78</v>
      </c>
      <c r="AF126" s="63">
        <v>77</v>
      </c>
      <c r="AG126" s="63">
        <v>77</v>
      </c>
      <c r="AH126" s="63">
        <v>77</v>
      </c>
      <c r="AI126" s="63">
        <v>74</v>
      </c>
      <c r="AJ126" s="63">
        <v>383</v>
      </c>
      <c r="AK126" s="63">
        <v>269</v>
      </c>
      <c r="AL126" s="63">
        <v>255</v>
      </c>
      <c r="AM126" s="63">
        <v>10</v>
      </c>
      <c r="AN126" s="63">
        <v>4</v>
      </c>
      <c r="AO126" s="63">
        <v>74</v>
      </c>
      <c r="AP126" s="201"/>
      <c r="AQ126" s="64" t="s">
        <v>102</v>
      </c>
      <c r="AR126" s="63">
        <v>0</v>
      </c>
      <c r="AS126" s="63">
        <v>1397</v>
      </c>
      <c r="AT126" s="63">
        <v>617</v>
      </c>
      <c r="AU126" s="63">
        <v>611</v>
      </c>
      <c r="AV126" s="63">
        <v>151</v>
      </c>
      <c r="AW126" s="63">
        <v>114</v>
      </c>
      <c r="AX126" s="63">
        <v>321</v>
      </c>
      <c r="AY126" s="63">
        <v>227</v>
      </c>
      <c r="AZ126" s="63">
        <v>221</v>
      </c>
      <c r="BA126" s="201"/>
      <c r="BB126" s="51" t="s">
        <v>102</v>
      </c>
      <c r="BC126" s="63">
        <v>1083</v>
      </c>
      <c r="BD126" s="63">
        <v>545</v>
      </c>
      <c r="BE126" s="63">
        <v>1039</v>
      </c>
      <c r="BF126" s="63">
        <v>520</v>
      </c>
      <c r="BG126" s="63">
        <v>636</v>
      </c>
      <c r="BH126" s="63">
        <v>329</v>
      </c>
      <c r="BI126" s="63">
        <v>942</v>
      </c>
      <c r="BJ126" s="63">
        <v>477</v>
      </c>
      <c r="BK126" s="63">
        <v>903</v>
      </c>
      <c r="BL126" s="63">
        <v>453</v>
      </c>
      <c r="BM126" s="63">
        <v>483</v>
      </c>
      <c r="BN126" s="63">
        <v>242</v>
      </c>
      <c r="BO126" s="201"/>
      <c r="BP126" s="64" t="s">
        <v>102</v>
      </c>
      <c r="BQ126" s="63">
        <v>240</v>
      </c>
      <c r="BR126" s="63">
        <v>164</v>
      </c>
      <c r="BS126" s="63">
        <v>22</v>
      </c>
      <c r="BT126" s="63">
        <v>25</v>
      </c>
      <c r="BU126" s="63">
        <v>17</v>
      </c>
      <c r="BV126" s="63">
        <v>265</v>
      </c>
      <c r="BW126" s="63">
        <v>181</v>
      </c>
      <c r="BX126" s="201"/>
      <c r="BY126" s="64" t="s">
        <v>102</v>
      </c>
      <c r="BZ126" s="63">
        <v>2696</v>
      </c>
      <c r="CA126" s="63">
        <v>1172</v>
      </c>
      <c r="CB126" s="63">
        <v>1250</v>
      </c>
      <c r="CC126" s="63">
        <v>1699</v>
      </c>
      <c r="CD126" s="63">
        <v>1370</v>
      </c>
      <c r="CE126" s="63">
        <v>1023</v>
      </c>
      <c r="CF126" s="63">
        <v>79</v>
      </c>
      <c r="CG126" s="63">
        <v>1359</v>
      </c>
      <c r="CH126" s="63">
        <v>90</v>
      </c>
      <c r="CI126" s="63">
        <v>286</v>
      </c>
      <c r="CJ126" s="63">
        <v>197</v>
      </c>
      <c r="CK126" s="63">
        <v>236</v>
      </c>
      <c r="CL126" s="142"/>
      <c r="CM126" s="138" t="s">
        <v>193</v>
      </c>
      <c r="CN126" s="138" t="s">
        <v>4283</v>
      </c>
      <c r="CO126" s="139">
        <v>7844</v>
      </c>
      <c r="CP126" s="141">
        <v>10738</v>
      </c>
    </row>
    <row r="127" spans="1:94">
      <c r="A127" s="201" t="s">
        <v>194</v>
      </c>
      <c r="B127" s="46" t="s">
        <v>119</v>
      </c>
      <c r="C127" s="47">
        <v>12756</v>
      </c>
      <c r="D127" s="47">
        <v>6196</v>
      </c>
      <c r="E127" s="47">
        <v>11073</v>
      </c>
      <c r="F127" s="47">
        <v>5343</v>
      </c>
      <c r="G127" s="47">
        <v>10671</v>
      </c>
      <c r="H127" s="47">
        <v>5191</v>
      </c>
      <c r="I127" s="47">
        <v>10075</v>
      </c>
      <c r="J127" s="47">
        <v>4920</v>
      </c>
      <c r="K127" s="47">
        <v>10011</v>
      </c>
      <c r="L127" s="47">
        <v>4932</v>
      </c>
      <c r="M127" s="48">
        <v>54586</v>
      </c>
      <c r="N127" s="48">
        <v>26582</v>
      </c>
      <c r="O127" s="201" t="s">
        <v>194</v>
      </c>
      <c r="P127" s="46" t="s">
        <v>119</v>
      </c>
      <c r="Q127" s="47">
        <v>382</v>
      </c>
      <c r="R127" s="47">
        <v>156</v>
      </c>
      <c r="S127" s="47">
        <v>367</v>
      </c>
      <c r="T127" s="47">
        <v>161</v>
      </c>
      <c r="U127" s="47">
        <v>403</v>
      </c>
      <c r="V127" s="47">
        <v>175</v>
      </c>
      <c r="W127" s="47">
        <v>358</v>
      </c>
      <c r="X127" s="47">
        <v>141</v>
      </c>
      <c r="Y127" s="47">
        <v>517</v>
      </c>
      <c r="Z127" s="47">
        <v>224</v>
      </c>
      <c r="AA127" s="48">
        <v>2027</v>
      </c>
      <c r="AB127" s="48">
        <v>857</v>
      </c>
      <c r="AC127" s="201" t="s">
        <v>194</v>
      </c>
      <c r="AD127" s="46" t="s">
        <v>119</v>
      </c>
      <c r="AE127" s="47">
        <v>474</v>
      </c>
      <c r="AF127" s="47">
        <v>454</v>
      </c>
      <c r="AG127" s="47">
        <v>457</v>
      </c>
      <c r="AH127" s="47">
        <v>441</v>
      </c>
      <c r="AI127" s="47">
        <v>438</v>
      </c>
      <c r="AJ127" s="48">
        <v>2264</v>
      </c>
      <c r="AK127" s="47">
        <v>2070</v>
      </c>
      <c r="AL127" s="47">
        <v>2048</v>
      </c>
      <c r="AM127" s="47">
        <v>1014</v>
      </c>
      <c r="AN127" s="47">
        <v>16</v>
      </c>
      <c r="AO127" s="47">
        <v>426</v>
      </c>
      <c r="AP127" s="201" t="s">
        <v>194</v>
      </c>
      <c r="AQ127" s="46" t="s">
        <v>119</v>
      </c>
      <c r="AR127" s="47">
        <v>1123</v>
      </c>
      <c r="AS127" s="47">
        <v>13624</v>
      </c>
      <c r="AT127" s="47">
        <v>7099</v>
      </c>
      <c r="AU127" s="47">
        <v>2870</v>
      </c>
      <c r="AV127" s="47">
        <v>818</v>
      </c>
      <c r="AW127" s="47">
        <v>1590</v>
      </c>
      <c r="AX127" s="47">
        <v>2412</v>
      </c>
      <c r="AY127" s="47">
        <v>2146</v>
      </c>
      <c r="AZ127" s="47">
        <v>2113</v>
      </c>
      <c r="BA127" s="201" t="s">
        <v>194</v>
      </c>
      <c r="BB127" s="46" t="s">
        <v>119</v>
      </c>
      <c r="BC127" s="47">
        <v>9668</v>
      </c>
      <c r="BD127" s="47">
        <v>4764</v>
      </c>
      <c r="BE127" s="47">
        <v>9291</v>
      </c>
      <c r="BF127" s="47">
        <v>4674</v>
      </c>
      <c r="BG127" s="47">
        <v>7729</v>
      </c>
      <c r="BH127" s="47">
        <v>3972</v>
      </c>
      <c r="BI127" s="47">
        <v>7588</v>
      </c>
      <c r="BJ127" s="47">
        <v>3852</v>
      </c>
      <c r="BK127" s="47">
        <v>7412</v>
      </c>
      <c r="BL127" s="47">
        <v>3765</v>
      </c>
      <c r="BM127" s="47">
        <v>3924</v>
      </c>
      <c r="BN127" s="47">
        <v>2058</v>
      </c>
      <c r="BO127" s="201" t="s">
        <v>194</v>
      </c>
      <c r="BP127" s="46" t="s">
        <v>119</v>
      </c>
      <c r="BQ127" s="50">
        <v>2047</v>
      </c>
      <c r="BR127" s="49">
        <v>1866</v>
      </c>
      <c r="BS127" s="49">
        <v>330</v>
      </c>
      <c r="BT127" s="50">
        <v>412</v>
      </c>
      <c r="BU127" s="49">
        <v>255</v>
      </c>
      <c r="BV127" s="50">
        <v>2459</v>
      </c>
      <c r="BW127" s="50">
        <v>2121</v>
      </c>
      <c r="BX127" s="201" t="s">
        <v>194</v>
      </c>
      <c r="BY127" s="46" t="s">
        <v>119</v>
      </c>
      <c r="BZ127" s="47">
        <v>6537</v>
      </c>
      <c r="CA127" s="47">
        <v>2417</v>
      </c>
      <c r="CB127" s="47">
        <v>3332</v>
      </c>
      <c r="CC127" s="47">
        <v>4766</v>
      </c>
      <c r="CD127" s="47">
        <v>3661</v>
      </c>
      <c r="CE127" s="47">
        <v>3092</v>
      </c>
      <c r="CF127" s="47">
        <v>987</v>
      </c>
      <c r="CG127" s="47">
        <v>4271</v>
      </c>
      <c r="CH127" s="47">
        <v>141</v>
      </c>
      <c r="CI127" s="47">
        <v>271</v>
      </c>
      <c r="CJ127" s="47">
        <v>307</v>
      </c>
      <c r="CK127" s="47">
        <v>871</v>
      </c>
      <c r="CL127" s="142"/>
      <c r="CM127" s="138" t="s">
        <v>194</v>
      </c>
      <c r="CN127" s="138" t="s">
        <v>4284</v>
      </c>
      <c r="CO127" s="139">
        <v>65238</v>
      </c>
      <c r="CP127" s="141">
        <v>29204</v>
      </c>
    </row>
    <row r="128" spans="1:94">
      <c r="A128" s="201"/>
      <c r="B128" s="46" t="s">
        <v>120</v>
      </c>
      <c r="C128" s="47">
        <v>0</v>
      </c>
      <c r="D128" s="47">
        <v>0</v>
      </c>
      <c r="E128" s="47">
        <v>0</v>
      </c>
      <c r="F128" s="47">
        <v>0</v>
      </c>
      <c r="G128" s="47">
        <v>0</v>
      </c>
      <c r="H128" s="47">
        <v>0</v>
      </c>
      <c r="I128" s="47">
        <v>0</v>
      </c>
      <c r="J128" s="47">
        <v>0</v>
      </c>
      <c r="K128" s="47">
        <v>0</v>
      </c>
      <c r="L128" s="47">
        <v>0</v>
      </c>
      <c r="M128" s="48">
        <v>0</v>
      </c>
      <c r="N128" s="48">
        <v>0</v>
      </c>
      <c r="O128" s="201"/>
      <c r="P128" s="46" t="s">
        <v>120</v>
      </c>
      <c r="Q128" s="47">
        <v>0</v>
      </c>
      <c r="R128" s="47">
        <v>0</v>
      </c>
      <c r="S128" s="47">
        <v>0</v>
      </c>
      <c r="T128" s="47">
        <v>0</v>
      </c>
      <c r="U128" s="47">
        <v>0</v>
      </c>
      <c r="V128" s="47">
        <v>0</v>
      </c>
      <c r="W128" s="47">
        <v>0</v>
      </c>
      <c r="X128" s="47">
        <v>0</v>
      </c>
      <c r="Y128" s="47">
        <v>0</v>
      </c>
      <c r="Z128" s="47">
        <v>0</v>
      </c>
      <c r="AA128" s="48">
        <v>0</v>
      </c>
      <c r="AB128" s="48">
        <v>0</v>
      </c>
      <c r="AC128" s="201"/>
      <c r="AD128" s="46" t="s">
        <v>120</v>
      </c>
      <c r="AE128" s="47">
        <v>0</v>
      </c>
      <c r="AF128" s="47">
        <v>0</v>
      </c>
      <c r="AG128" s="47">
        <v>0</v>
      </c>
      <c r="AH128" s="47">
        <v>0</v>
      </c>
      <c r="AI128" s="47">
        <v>0</v>
      </c>
      <c r="AJ128" s="48">
        <v>0</v>
      </c>
      <c r="AK128" s="47">
        <v>0</v>
      </c>
      <c r="AL128" s="47">
        <v>0</v>
      </c>
      <c r="AM128" s="47">
        <v>0</v>
      </c>
      <c r="AN128" s="47">
        <v>0</v>
      </c>
      <c r="AO128" s="47">
        <v>0</v>
      </c>
      <c r="AP128" s="201"/>
      <c r="AQ128" s="46" t="s">
        <v>120</v>
      </c>
      <c r="AR128" s="47">
        <v>0</v>
      </c>
      <c r="AS128" s="47">
        <v>0</v>
      </c>
      <c r="AT128" s="47">
        <v>0</v>
      </c>
      <c r="AU128" s="47">
        <v>0</v>
      </c>
      <c r="AV128" s="47">
        <v>0</v>
      </c>
      <c r="AW128" s="47">
        <v>0</v>
      </c>
      <c r="AX128" s="47">
        <v>0</v>
      </c>
      <c r="AY128" s="47">
        <v>0</v>
      </c>
      <c r="AZ128" s="47">
        <v>0</v>
      </c>
      <c r="BA128" s="201"/>
      <c r="BB128" s="46" t="s">
        <v>120</v>
      </c>
      <c r="BC128" s="47">
        <v>0</v>
      </c>
      <c r="BD128" s="47">
        <v>0</v>
      </c>
      <c r="BE128" s="47">
        <v>0</v>
      </c>
      <c r="BF128" s="47">
        <v>0</v>
      </c>
      <c r="BG128" s="47">
        <v>0</v>
      </c>
      <c r="BH128" s="47">
        <v>0</v>
      </c>
      <c r="BI128" s="47">
        <v>0</v>
      </c>
      <c r="BJ128" s="47">
        <v>0</v>
      </c>
      <c r="BK128" s="47">
        <v>0</v>
      </c>
      <c r="BL128" s="47">
        <v>0</v>
      </c>
      <c r="BM128" s="47">
        <v>0</v>
      </c>
      <c r="BN128" s="47">
        <v>0</v>
      </c>
      <c r="BO128" s="201"/>
      <c r="BP128" s="46" t="s">
        <v>120</v>
      </c>
      <c r="BQ128" s="50">
        <v>0</v>
      </c>
      <c r="BR128" s="49">
        <v>0</v>
      </c>
      <c r="BS128" s="49">
        <v>0</v>
      </c>
      <c r="BT128" s="50">
        <v>0</v>
      </c>
      <c r="BU128" s="49">
        <v>0</v>
      </c>
      <c r="BV128" s="50">
        <v>0</v>
      </c>
      <c r="BW128" s="50">
        <v>0</v>
      </c>
      <c r="BX128" s="201"/>
      <c r="BY128" s="46" t="s">
        <v>120</v>
      </c>
      <c r="BZ128" s="47">
        <v>0</v>
      </c>
      <c r="CA128" s="47">
        <v>0</v>
      </c>
      <c r="CB128" s="47">
        <v>0</v>
      </c>
      <c r="CC128" s="47">
        <v>0</v>
      </c>
      <c r="CD128" s="47">
        <v>0</v>
      </c>
      <c r="CE128" s="47">
        <v>0</v>
      </c>
      <c r="CF128" s="47">
        <v>0</v>
      </c>
      <c r="CG128" s="47">
        <v>0</v>
      </c>
      <c r="CH128" s="47">
        <v>0</v>
      </c>
      <c r="CI128" s="47">
        <v>0</v>
      </c>
      <c r="CJ128" s="47">
        <v>0</v>
      </c>
      <c r="CK128" s="47">
        <v>0</v>
      </c>
      <c r="CL128" s="142"/>
      <c r="CM128" s="138" t="s">
        <v>194</v>
      </c>
      <c r="CN128" s="138" t="s">
        <v>4285</v>
      </c>
      <c r="CO128" s="139">
        <v>0</v>
      </c>
      <c r="CP128" s="141">
        <v>0</v>
      </c>
    </row>
    <row r="129" spans="1:94">
      <c r="A129" s="201"/>
      <c r="B129" s="34" t="s">
        <v>102</v>
      </c>
      <c r="C129" s="35">
        <v>12756</v>
      </c>
      <c r="D129" s="63">
        <v>6196</v>
      </c>
      <c r="E129" s="63">
        <v>11073</v>
      </c>
      <c r="F129" s="63">
        <v>5343</v>
      </c>
      <c r="G129" s="63">
        <v>10671</v>
      </c>
      <c r="H129" s="63">
        <v>5191</v>
      </c>
      <c r="I129" s="63">
        <v>10075</v>
      </c>
      <c r="J129" s="63">
        <v>4920</v>
      </c>
      <c r="K129" s="63">
        <v>10011</v>
      </c>
      <c r="L129" s="63">
        <v>4932</v>
      </c>
      <c r="M129" s="63">
        <v>54586</v>
      </c>
      <c r="N129" s="63">
        <v>26582</v>
      </c>
      <c r="O129" s="201"/>
      <c r="P129" s="64" t="s">
        <v>102</v>
      </c>
      <c r="Q129" s="63">
        <v>382</v>
      </c>
      <c r="R129" s="63">
        <v>156</v>
      </c>
      <c r="S129" s="63">
        <v>367</v>
      </c>
      <c r="T129" s="63">
        <v>161</v>
      </c>
      <c r="U129" s="63">
        <v>403</v>
      </c>
      <c r="V129" s="63">
        <v>175</v>
      </c>
      <c r="W129" s="63">
        <v>358</v>
      </c>
      <c r="X129" s="63">
        <v>141</v>
      </c>
      <c r="Y129" s="63">
        <v>517</v>
      </c>
      <c r="Z129" s="63">
        <v>224</v>
      </c>
      <c r="AA129" s="63">
        <v>2027</v>
      </c>
      <c r="AB129" s="63">
        <v>857</v>
      </c>
      <c r="AC129" s="201"/>
      <c r="AD129" s="64" t="s">
        <v>102</v>
      </c>
      <c r="AE129" s="63">
        <v>474</v>
      </c>
      <c r="AF129" s="63">
        <v>454</v>
      </c>
      <c r="AG129" s="63">
        <v>457</v>
      </c>
      <c r="AH129" s="63">
        <v>441</v>
      </c>
      <c r="AI129" s="63">
        <v>438</v>
      </c>
      <c r="AJ129" s="63">
        <v>2264</v>
      </c>
      <c r="AK129" s="63">
        <v>2070</v>
      </c>
      <c r="AL129" s="63">
        <v>2048</v>
      </c>
      <c r="AM129" s="63">
        <v>1014</v>
      </c>
      <c r="AN129" s="63">
        <v>16</v>
      </c>
      <c r="AO129" s="63">
        <v>426</v>
      </c>
      <c r="AP129" s="201"/>
      <c r="AQ129" s="64" t="s">
        <v>102</v>
      </c>
      <c r="AR129" s="63">
        <v>1123</v>
      </c>
      <c r="AS129" s="63">
        <v>13624</v>
      </c>
      <c r="AT129" s="63">
        <v>7099</v>
      </c>
      <c r="AU129" s="63">
        <v>2870</v>
      </c>
      <c r="AV129" s="63">
        <v>818</v>
      </c>
      <c r="AW129" s="63">
        <v>1590</v>
      </c>
      <c r="AX129" s="63">
        <v>2412</v>
      </c>
      <c r="AY129" s="63">
        <v>2146</v>
      </c>
      <c r="AZ129" s="63">
        <v>2113</v>
      </c>
      <c r="BA129" s="201"/>
      <c r="BB129" s="51" t="s">
        <v>102</v>
      </c>
      <c r="BC129" s="63">
        <v>9668</v>
      </c>
      <c r="BD129" s="63">
        <v>4764</v>
      </c>
      <c r="BE129" s="63">
        <v>9291</v>
      </c>
      <c r="BF129" s="63">
        <v>4674</v>
      </c>
      <c r="BG129" s="63">
        <v>7729</v>
      </c>
      <c r="BH129" s="63">
        <v>3972</v>
      </c>
      <c r="BI129" s="63">
        <v>7588</v>
      </c>
      <c r="BJ129" s="63">
        <v>3852</v>
      </c>
      <c r="BK129" s="63">
        <v>7412</v>
      </c>
      <c r="BL129" s="63">
        <v>3765</v>
      </c>
      <c r="BM129" s="63">
        <v>3924</v>
      </c>
      <c r="BN129" s="63">
        <v>2058</v>
      </c>
      <c r="BO129" s="201"/>
      <c r="BP129" s="64" t="s">
        <v>102</v>
      </c>
      <c r="BQ129" s="63">
        <v>2047</v>
      </c>
      <c r="BR129" s="63">
        <v>1866</v>
      </c>
      <c r="BS129" s="63">
        <v>330</v>
      </c>
      <c r="BT129" s="63">
        <v>412</v>
      </c>
      <c r="BU129" s="63">
        <v>255</v>
      </c>
      <c r="BV129" s="63">
        <v>2459</v>
      </c>
      <c r="BW129" s="63">
        <v>2121</v>
      </c>
      <c r="BX129" s="201"/>
      <c r="BY129" s="64" t="s">
        <v>102</v>
      </c>
      <c r="BZ129" s="63">
        <v>6537</v>
      </c>
      <c r="CA129" s="63">
        <v>2417</v>
      </c>
      <c r="CB129" s="63">
        <v>3332</v>
      </c>
      <c r="CC129" s="63">
        <v>4766</v>
      </c>
      <c r="CD129" s="63">
        <v>3661</v>
      </c>
      <c r="CE129" s="63">
        <v>3092</v>
      </c>
      <c r="CF129" s="63">
        <v>987</v>
      </c>
      <c r="CG129" s="63">
        <v>4271</v>
      </c>
      <c r="CH129" s="63">
        <v>141</v>
      </c>
      <c r="CI129" s="63">
        <v>271</v>
      </c>
      <c r="CJ129" s="63">
        <v>307</v>
      </c>
      <c r="CK129" s="63">
        <v>871</v>
      </c>
      <c r="CL129" s="142"/>
      <c r="CM129" s="138" t="s">
        <v>194</v>
      </c>
      <c r="CN129" s="138" t="s">
        <v>4286</v>
      </c>
      <c r="CO129" s="139">
        <v>65238</v>
      </c>
      <c r="CP129" s="141">
        <v>29204</v>
      </c>
    </row>
    <row r="130" spans="1:94">
      <c r="A130" s="201" t="s">
        <v>195</v>
      </c>
      <c r="B130" s="46" t="s">
        <v>119</v>
      </c>
      <c r="C130" s="47">
        <v>8524</v>
      </c>
      <c r="D130" s="47">
        <v>4150</v>
      </c>
      <c r="E130" s="47">
        <v>7708</v>
      </c>
      <c r="F130" s="47">
        <v>3777</v>
      </c>
      <c r="G130" s="47">
        <v>7360</v>
      </c>
      <c r="H130" s="47">
        <v>3462</v>
      </c>
      <c r="I130" s="47">
        <v>6756</v>
      </c>
      <c r="J130" s="47">
        <v>3350</v>
      </c>
      <c r="K130" s="47">
        <v>6743</v>
      </c>
      <c r="L130" s="47">
        <v>3344</v>
      </c>
      <c r="M130" s="48">
        <v>37091</v>
      </c>
      <c r="N130" s="48">
        <v>18083</v>
      </c>
      <c r="O130" s="201" t="s">
        <v>195</v>
      </c>
      <c r="P130" s="46" t="s">
        <v>119</v>
      </c>
      <c r="Q130" s="47">
        <v>464</v>
      </c>
      <c r="R130" s="47">
        <v>206</v>
      </c>
      <c r="S130" s="47">
        <v>422</v>
      </c>
      <c r="T130" s="47">
        <v>178</v>
      </c>
      <c r="U130" s="47">
        <v>465</v>
      </c>
      <c r="V130" s="47">
        <v>200</v>
      </c>
      <c r="W130" s="47">
        <v>311</v>
      </c>
      <c r="X130" s="47">
        <v>133</v>
      </c>
      <c r="Y130" s="47">
        <v>381</v>
      </c>
      <c r="Z130" s="47">
        <v>181</v>
      </c>
      <c r="AA130" s="48">
        <v>2043</v>
      </c>
      <c r="AB130" s="48">
        <v>898</v>
      </c>
      <c r="AC130" s="201" t="s">
        <v>195</v>
      </c>
      <c r="AD130" s="46" t="s">
        <v>119</v>
      </c>
      <c r="AE130" s="47">
        <v>366</v>
      </c>
      <c r="AF130" s="47">
        <v>362</v>
      </c>
      <c r="AG130" s="47">
        <v>358</v>
      </c>
      <c r="AH130" s="47">
        <v>344</v>
      </c>
      <c r="AI130" s="47">
        <v>343</v>
      </c>
      <c r="AJ130" s="48">
        <v>1773</v>
      </c>
      <c r="AK130" s="47">
        <v>1516</v>
      </c>
      <c r="AL130" s="47">
        <v>1493</v>
      </c>
      <c r="AM130" s="47">
        <v>893</v>
      </c>
      <c r="AN130" s="47">
        <v>25</v>
      </c>
      <c r="AO130" s="47">
        <v>326</v>
      </c>
      <c r="AP130" s="201" t="s">
        <v>195</v>
      </c>
      <c r="AQ130" s="46" t="s">
        <v>119</v>
      </c>
      <c r="AR130" s="47">
        <v>799</v>
      </c>
      <c r="AS130" s="47">
        <v>10007</v>
      </c>
      <c r="AT130" s="47">
        <v>4564</v>
      </c>
      <c r="AU130" s="47">
        <v>1390</v>
      </c>
      <c r="AV130" s="47">
        <v>244</v>
      </c>
      <c r="AW130" s="47">
        <v>1104</v>
      </c>
      <c r="AX130" s="47">
        <v>1793</v>
      </c>
      <c r="AY130" s="47">
        <v>1557</v>
      </c>
      <c r="AZ130" s="47">
        <v>1543</v>
      </c>
      <c r="BA130" s="201" t="s">
        <v>195</v>
      </c>
      <c r="BB130" s="46" t="s">
        <v>119</v>
      </c>
      <c r="BC130" s="47">
        <v>6423</v>
      </c>
      <c r="BD130" s="47">
        <v>3280</v>
      </c>
      <c r="BE130" s="47">
        <v>6333</v>
      </c>
      <c r="BF130" s="47">
        <v>3240</v>
      </c>
      <c r="BG130" s="47">
        <v>5334</v>
      </c>
      <c r="BH130" s="47">
        <v>2803</v>
      </c>
      <c r="BI130" s="47">
        <v>4392</v>
      </c>
      <c r="BJ130" s="47">
        <v>2233</v>
      </c>
      <c r="BK130" s="47">
        <v>4319</v>
      </c>
      <c r="BL130" s="47">
        <v>2200</v>
      </c>
      <c r="BM130" s="47">
        <v>2802</v>
      </c>
      <c r="BN130" s="47">
        <v>1478</v>
      </c>
      <c r="BO130" s="201" t="s">
        <v>195</v>
      </c>
      <c r="BP130" s="46" t="s">
        <v>119</v>
      </c>
      <c r="BQ130" s="50">
        <v>1533</v>
      </c>
      <c r="BR130" s="49">
        <v>1390</v>
      </c>
      <c r="BS130" s="49">
        <v>231</v>
      </c>
      <c r="BT130" s="50">
        <v>358</v>
      </c>
      <c r="BU130" s="49">
        <v>235</v>
      </c>
      <c r="BV130" s="50">
        <v>1891</v>
      </c>
      <c r="BW130" s="50">
        <v>1625</v>
      </c>
      <c r="BX130" s="201" t="s">
        <v>195</v>
      </c>
      <c r="BY130" s="46" t="s">
        <v>119</v>
      </c>
      <c r="BZ130" s="47">
        <v>10818</v>
      </c>
      <c r="CA130" s="47">
        <v>5305</v>
      </c>
      <c r="CB130" s="47">
        <v>2174</v>
      </c>
      <c r="CC130" s="47">
        <v>7327</v>
      </c>
      <c r="CD130" s="47">
        <v>6318</v>
      </c>
      <c r="CE130" s="47">
        <v>4506</v>
      </c>
      <c r="CF130" s="47">
        <v>730</v>
      </c>
      <c r="CG130" s="47">
        <v>6402</v>
      </c>
      <c r="CH130" s="47">
        <v>161</v>
      </c>
      <c r="CI130" s="47">
        <v>334</v>
      </c>
      <c r="CJ130" s="47">
        <v>528</v>
      </c>
      <c r="CK130" s="47">
        <v>989</v>
      </c>
      <c r="CL130" s="142"/>
      <c r="CM130" s="138" t="s">
        <v>195</v>
      </c>
      <c r="CN130" s="138" t="s">
        <v>4287</v>
      </c>
      <c r="CO130" s="139">
        <v>41285</v>
      </c>
      <c r="CP130" s="141">
        <v>43741</v>
      </c>
    </row>
    <row r="131" spans="1:94">
      <c r="A131" s="201"/>
      <c r="B131" s="46" t="s">
        <v>120</v>
      </c>
      <c r="C131" s="47">
        <v>0</v>
      </c>
      <c r="D131" s="47">
        <v>0</v>
      </c>
      <c r="E131" s="47">
        <v>0</v>
      </c>
      <c r="F131" s="47">
        <v>0</v>
      </c>
      <c r="G131" s="47">
        <v>0</v>
      </c>
      <c r="H131" s="47">
        <v>0</v>
      </c>
      <c r="I131" s="47">
        <v>0</v>
      </c>
      <c r="J131" s="47">
        <v>0</v>
      </c>
      <c r="K131" s="47">
        <v>0</v>
      </c>
      <c r="L131" s="47">
        <v>0</v>
      </c>
      <c r="M131" s="48">
        <v>0</v>
      </c>
      <c r="N131" s="48">
        <v>0</v>
      </c>
      <c r="O131" s="201"/>
      <c r="P131" s="46" t="s">
        <v>120</v>
      </c>
      <c r="Q131" s="47">
        <v>0</v>
      </c>
      <c r="R131" s="47">
        <v>0</v>
      </c>
      <c r="S131" s="47">
        <v>0</v>
      </c>
      <c r="T131" s="47">
        <v>0</v>
      </c>
      <c r="U131" s="47">
        <v>0</v>
      </c>
      <c r="V131" s="47">
        <v>0</v>
      </c>
      <c r="W131" s="47">
        <v>0</v>
      </c>
      <c r="X131" s="47">
        <v>0</v>
      </c>
      <c r="Y131" s="47">
        <v>0</v>
      </c>
      <c r="Z131" s="47">
        <v>0</v>
      </c>
      <c r="AA131" s="48">
        <v>0</v>
      </c>
      <c r="AB131" s="48">
        <v>0</v>
      </c>
      <c r="AC131" s="201"/>
      <c r="AD131" s="46" t="s">
        <v>120</v>
      </c>
      <c r="AE131" s="47">
        <v>0</v>
      </c>
      <c r="AF131" s="47">
        <v>0</v>
      </c>
      <c r="AG131" s="47">
        <v>0</v>
      </c>
      <c r="AH131" s="47">
        <v>0</v>
      </c>
      <c r="AI131" s="47">
        <v>0</v>
      </c>
      <c r="AJ131" s="48">
        <v>0</v>
      </c>
      <c r="AK131" s="47">
        <v>0</v>
      </c>
      <c r="AL131" s="47">
        <v>0</v>
      </c>
      <c r="AM131" s="47">
        <v>0</v>
      </c>
      <c r="AN131" s="47">
        <v>0</v>
      </c>
      <c r="AO131" s="47">
        <v>0</v>
      </c>
      <c r="AP131" s="201"/>
      <c r="AQ131" s="46" t="s">
        <v>120</v>
      </c>
      <c r="AR131" s="47">
        <v>0</v>
      </c>
      <c r="AS131" s="47">
        <v>0</v>
      </c>
      <c r="AT131" s="47">
        <v>0</v>
      </c>
      <c r="AU131" s="47">
        <v>0</v>
      </c>
      <c r="AV131" s="47">
        <v>0</v>
      </c>
      <c r="AW131" s="47">
        <v>0</v>
      </c>
      <c r="AX131" s="47">
        <v>0</v>
      </c>
      <c r="AY131" s="47">
        <v>0</v>
      </c>
      <c r="AZ131" s="47">
        <v>0</v>
      </c>
      <c r="BA131" s="201"/>
      <c r="BB131" s="46" t="s">
        <v>120</v>
      </c>
      <c r="BC131" s="47">
        <v>0</v>
      </c>
      <c r="BD131" s="47">
        <v>0</v>
      </c>
      <c r="BE131" s="47">
        <v>0</v>
      </c>
      <c r="BF131" s="47">
        <v>0</v>
      </c>
      <c r="BG131" s="47">
        <v>0</v>
      </c>
      <c r="BH131" s="47">
        <v>0</v>
      </c>
      <c r="BI131" s="47">
        <v>0</v>
      </c>
      <c r="BJ131" s="47">
        <v>0</v>
      </c>
      <c r="BK131" s="47">
        <v>0</v>
      </c>
      <c r="BL131" s="47">
        <v>0</v>
      </c>
      <c r="BM131" s="47">
        <v>0</v>
      </c>
      <c r="BN131" s="47">
        <v>0</v>
      </c>
      <c r="BO131" s="201"/>
      <c r="BP131" s="46" t="s">
        <v>120</v>
      </c>
      <c r="BQ131" s="50">
        <v>0</v>
      </c>
      <c r="BR131" s="49">
        <v>0</v>
      </c>
      <c r="BS131" s="49">
        <v>0</v>
      </c>
      <c r="BT131" s="50">
        <v>0</v>
      </c>
      <c r="BU131" s="49">
        <v>0</v>
      </c>
      <c r="BV131" s="50">
        <v>0</v>
      </c>
      <c r="BW131" s="50">
        <v>0</v>
      </c>
      <c r="BX131" s="201"/>
      <c r="BY131" s="46" t="s">
        <v>120</v>
      </c>
      <c r="BZ131" s="47">
        <v>0</v>
      </c>
      <c r="CA131" s="47">
        <v>0</v>
      </c>
      <c r="CB131" s="47">
        <v>0</v>
      </c>
      <c r="CC131" s="47">
        <v>0</v>
      </c>
      <c r="CD131" s="47">
        <v>0</v>
      </c>
      <c r="CE131" s="47">
        <v>0</v>
      </c>
      <c r="CF131" s="47">
        <v>0</v>
      </c>
      <c r="CG131" s="47">
        <v>0</v>
      </c>
      <c r="CH131" s="47">
        <v>0</v>
      </c>
      <c r="CI131" s="47">
        <v>0</v>
      </c>
      <c r="CJ131" s="47">
        <v>0</v>
      </c>
      <c r="CK131" s="47">
        <v>0</v>
      </c>
      <c r="CL131" s="142"/>
      <c r="CM131" s="138" t="s">
        <v>195</v>
      </c>
      <c r="CN131" s="138" t="s">
        <v>4288</v>
      </c>
      <c r="CO131" s="139">
        <v>0</v>
      </c>
      <c r="CP131" s="141">
        <v>0</v>
      </c>
    </row>
    <row r="132" spans="1:94">
      <c r="A132" s="201"/>
      <c r="B132" s="34" t="s">
        <v>102</v>
      </c>
      <c r="C132" s="35">
        <v>8524</v>
      </c>
      <c r="D132" s="63">
        <v>4150</v>
      </c>
      <c r="E132" s="63">
        <v>7708</v>
      </c>
      <c r="F132" s="63">
        <v>3777</v>
      </c>
      <c r="G132" s="63">
        <v>7360</v>
      </c>
      <c r="H132" s="63">
        <v>3462</v>
      </c>
      <c r="I132" s="63">
        <v>6756</v>
      </c>
      <c r="J132" s="63">
        <v>3350</v>
      </c>
      <c r="K132" s="63">
        <v>6743</v>
      </c>
      <c r="L132" s="63">
        <v>3344</v>
      </c>
      <c r="M132" s="63">
        <v>37091</v>
      </c>
      <c r="N132" s="63">
        <v>18083</v>
      </c>
      <c r="O132" s="201"/>
      <c r="P132" s="64" t="s">
        <v>102</v>
      </c>
      <c r="Q132" s="63">
        <v>464</v>
      </c>
      <c r="R132" s="63">
        <v>206</v>
      </c>
      <c r="S132" s="63">
        <v>422</v>
      </c>
      <c r="T132" s="63">
        <v>178</v>
      </c>
      <c r="U132" s="63">
        <v>465</v>
      </c>
      <c r="V132" s="63">
        <v>200</v>
      </c>
      <c r="W132" s="63">
        <v>311</v>
      </c>
      <c r="X132" s="63">
        <v>133</v>
      </c>
      <c r="Y132" s="63">
        <v>381</v>
      </c>
      <c r="Z132" s="63">
        <v>181</v>
      </c>
      <c r="AA132" s="63">
        <v>2043</v>
      </c>
      <c r="AB132" s="63">
        <v>898</v>
      </c>
      <c r="AC132" s="201"/>
      <c r="AD132" s="64" t="s">
        <v>102</v>
      </c>
      <c r="AE132" s="63">
        <v>366</v>
      </c>
      <c r="AF132" s="63">
        <v>362</v>
      </c>
      <c r="AG132" s="63">
        <v>358</v>
      </c>
      <c r="AH132" s="63">
        <v>344</v>
      </c>
      <c r="AI132" s="63">
        <v>343</v>
      </c>
      <c r="AJ132" s="63">
        <v>1773</v>
      </c>
      <c r="AK132" s="63">
        <v>1516</v>
      </c>
      <c r="AL132" s="63">
        <v>1493</v>
      </c>
      <c r="AM132" s="63">
        <v>893</v>
      </c>
      <c r="AN132" s="63">
        <v>25</v>
      </c>
      <c r="AO132" s="63">
        <v>326</v>
      </c>
      <c r="AP132" s="201"/>
      <c r="AQ132" s="64" t="s">
        <v>102</v>
      </c>
      <c r="AR132" s="63">
        <v>799</v>
      </c>
      <c r="AS132" s="63">
        <v>10007</v>
      </c>
      <c r="AT132" s="63">
        <v>4564</v>
      </c>
      <c r="AU132" s="63">
        <v>1390</v>
      </c>
      <c r="AV132" s="63">
        <v>244</v>
      </c>
      <c r="AW132" s="63">
        <v>1104</v>
      </c>
      <c r="AX132" s="63">
        <v>1793</v>
      </c>
      <c r="AY132" s="63">
        <v>1557</v>
      </c>
      <c r="AZ132" s="63">
        <v>1543</v>
      </c>
      <c r="BA132" s="201"/>
      <c r="BB132" s="51" t="s">
        <v>102</v>
      </c>
      <c r="BC132" s="63">
        <v>6423</v>
      </c>
      <c r="BD132" s="63">
        <v>3280</v>
      </c>
      <c r="BE132" s="63">
        <v>6333</v>
      </c>
      <c r="BF132" s="63">
        <v>3240</v>
      </c>
      <c r="BG132" s="63">
        <v>5334</v>
      </c>
      <c r="BH132" s="63">
        <v>2803</v>
      </c>
      <c r="BI132" s="63">
        <v>4392</v>
      </c>
      <c r="BJ132" s="63">
        <v>2233</v>
      </c>
      <c r="BK132" s="63">
        <v>4319</v>
      </c>
      <c r="BL132" s="63">
        <v>2200</v>
      </c>
      <c r="BM132" s="63">
        <v>2802</v>
      </c>
      <c r="BN132" s="63">
        <v>1478</v>
      </c>
      <c r="BO132" s="201"/>
      <c r="BP132" s="64" t="s">
        <v>102</v>
      </c>
      <c r="BQ132" s="63">
        <v>1533</v>
      </c>
      <c r="BR132" s="63">
        <v>1390</v>
      </c>
      <c r="BS132" s="63">
        <v>231</v>
      </c>
      <c r="BT132" s="63">
        <v>358</v>
      </c>
      <c r="BU132" s="63">
        <v>235</v>
      </c>
      <c r="BV132" s="63">
        <v>1891</v>
      </c>
      <c r="BW132" s="63">
        <v>1625</v>
      </c>
      <c r="BX132" s="201"/>
      <c r="BY132" s="64" t="s">
        <v>102</v>
      </c>
      <c r="BZ132" s="63">
        <v>10818</v>
      </c>
      <c r="CA132" s="63">
        <v>5305</v>
      </c>
      <c r="CB132" s="63">
        <v>2174</v>
      </c>
      <c r="CC132" s="63">
        <v>7327</v>
      </c>
      <c r="CD132" s="63">
        <v>6318</v>
      </c>
      <c r="CE132" s="63">
        <v>4506</v>
      </c>
      <c r="CF132" s="63">
        <v>730</v>
      </c>
      <c r="CG132" s="63">
        <v>6402</v>
      </c>
      <c r="CH132" s="63">
        <v>161</v>
      </c>
      <c r="CI132" s="63">
        <v>334</v>
      </c>
      <c r="CJ132" s="63">
        <v>528</v>
      </c>
      <c r="CK132" s="63">
        <v>989</v>
      </c>
      <c r="CL132" s="142"/>
      <c r="CM132" s="138" t="s">
        <v>195</v>
      </c>
      <c r="CN132" s="138" t="s">
        <v>4289</v>
      </c>
      <c r="CO132" s="139">
        <v>41285</v>
      </c>
      <c r="CP132" s="141">
        <v>43741</v>
      </c>
    </row>
    <row r="133" spans="1:94">
      <c r="A133" s="201" t="s">
        <v>196</v>
      </c>
      <c r="B133" s="46" t="s">
        <v>119</v>
      </c>
      <c r="C133" s="47">
        <v>0</v>
      </c>
      <c r="D133" s="47">
        <v>0</v>
      </c>
      <c r="E133" s="47">
        <v>0</v>
      </c>
      <c r="F133" s="47">
        <v>0</v>
      </c>
      <c r="G133" s="47">
        <v>0</v>
      </c>
      <c r="H133" s="47">
        <v>0</v>
      </c>
      <c r="I133" s="47">
        <v>0</v>
      </c>
      <c r="J133" s="47">
        <v>0</v>
      </c>
      <c r="K133" s="47">
        <v>0</v>
      </c>
      <c r="L133" s="47">
        <v>0</v>
      </c>
      <c r="M133" s="48">
        <v>0</v>
      </c>
      <c r="N133" s="48">
        <v>0</v>
      </c>
      <c r="O133" s="201" t="s">
        <v>196</v>
      </c>
      <c r="P133" s="46" t="s">
        <v>119</v>
      </c>
      <c r="Q133" s="47">
        <v>0</v>
      </c>
      <c r="R133" s="47">
        <v>0</v>
      </c>
      <c r="S133" s="47">
        <v>0</v>
      </c>
      <c r="T133" s="47">
        <v>0</v>
      </c>
      <c r="U133" s="47">
        <v>0</v>
      </c>
      <c r="V133" s="47">
        <v>0</v>
      </c>
      <c r="W133" s="47">
        <v>0</v>
      </c>
      <c r="X133" s="47">
        <v>0</v>
      </c>
      <c r="Y133" s="47">
        <v>0</v>
      </c>
      <c r="Z133" s="47">
        <v>0</v>
      </c>
      <c r="AA133" s="48">
        <v>0</v>
      </c>
      <c r="AB133" s="48">
        <v>0</v>
      </c>
      <c r="AC133" s="201" t="s">
        <v>196</v>
      </c>
      <c r="AD133" s="46" t="s">
        <v>119</v>
      </c>
      <c r="AE133" s="47">
        <v>0</v>
      </c>
      <c r="AF133" s="47">
        <v>0</v>
      </c>
      <c r="AG133" s="47">
        <v>0</v>
      </c>
      <c r="AH133" s="47">
        <v>0</v>
      </c>
      <c r="AI133" s="47">
        <v>0</v>
      </c>
      <c r="AJ133" s="48">
        <v>0</v>
      </c>
      <c r="AK133" s="47">
        <v>0</v>
      </c>
      <c r="AL133" s="47">
        <v>0</v>
      </c>
      <c r="AM133" s="47">
        <v>0</v>
      </c>
      <c r="AN133" s="47">
        <v>0</v>
      </c>
      <c r="AO133" s="47">
        <v>0</v>
      </c>
      <c r="AP133" s="201" t="s">
        <v>196</v>
      </c>
      <c r="AQ133" s="46" t="s">
        <v>119</v>
      </c>
      <c r="AR133" s="47">
        <v>0</v>
      </c>
      <c r="AS133" s="47">
        <v>0</v>
      </c>
      <c r="AT133" s="47">
        <v>0</v>
      </c>
      <c r="AU133" s="47">
        <v>0</v>
      </c>
      <c r="AV133" s="47">
        <v>0</v>
      </c>
      <c r="AW133" s="47">
        <v>0</v>
      </c>
      <c r="AX133" s="47">
        <v>0</v>
      </c>
      <c r="AY133" s="47">
        <v>0</v>
      </c>
      <c r="AZ133" s="47">
        <v>0</v>
      </c>
      <c r="BA133" s="201" t="s">
        <v>196</v>
      </c>
      <c r="BB133" s="46" t="s">
        <v>119</v>
      </c>
      <c r="BC133" s="47">
        <v>0</v>
      </c>
      <c r="BD133" s="47">
        <v>0</v>
      </c>
      <c r="BE133" s="47">
        <v>0</v>
      </c>
      <c r="BF133" s="47">
        <v>0</v>
      </c>
      <c r="BG133" s="47">
        <v>0</v>
      </c>
      <c r="BH133" s="47">
        <v>0</v>
      </c>
      <c r="BI133" s="47">
        <v>0</v>
      </c>
      <c r="BJ133" s="47">
        <v>0</v>
      </c>
      <c r="BK133" s="47">
        <v>0</v>
      </c>
      <c r="BL133" s="47">
        <v>0</v>
      </c>
      <c r="BM133" s="47">
        <v>0</v>
      </c>
      <c r="BN133" s="47">
        <v>0</v>
      </c>
      <c r="BO133" s="201" t="s">
        <v>196</v>
      </c>
      <c r="BP133" s="46" t="s">
        <v>119</v>
      </c>
      <c r="BQ133" s="50">
        <v>0</v>
      </c>
      <c r="BR133" s="49">
        <v>0</v>
      </c>
      <c r="BS133" s="49">
        <v>0</v>
      </c>
      <c r="BT133" s="50">
        <v>0</v>
      </c>
      <c r="BU133" s="49">
        <v>0</v>
      </c>
      <c r="BV133" s="50">
        <v>0</v>
      </c>
      <c r="BW133" s="50">
        <v>0</v>
      </c>
      <c r="BX133" s="201" t="s">
        <v>196</v>
      </c>
      <c r="BY133" s="46" t="s">
        <v>119</v>
      </c>
      <c r="BZ133" s="47">
        <v>0</v>
      </c>
      <c r="CA133" s="47">
        <v>0</v>
      </c>
      <c r="CB133" s="47">
        <v>0</v>
      </c>
      <c r="CC133" s="47">
        <v>0</v>
      </c>
      <c r="CD133" s="47">
        <v>0</v>
      </c>
      <c r="CE133" s="47">
        <v>0</v>
      </c>
      <c r="CF133" s="47">
        <v>0</v>
      </c>
      <c r="CG133" s="47">
        <v>0</v>
      </c>
      <c r="CH133" s="47">
        <v>0</v>
      </c>
      <c r="CI133" s="47">
        <v>0</v>
      </c>
      <c r="CJ133" s="47">
        <v>0</v>
      </c>
      <c r="CK133" s="47">
        <v>0</v>
      </c>
      <c r="CL133" s="142"/>
      <c r="CM133" s="138" t="s">
        <v>196</v>
      </c>
      <c r="CN133" s="138" t="s">
        <v>4290</v>
      </c>
      <c r="CO133" s="139">
        <v>0</v>
      </c>
      <c r="CP133" s="141">
        <v>0</v>
      </c>
    </row>
    <row r="134" spans="1:94">
      <c r="A134" s="201"/>
      <c r="B134" s="46" t="s">
        <v>120</v>
      </c>
      <c r="C134" s="47">
        <v>22964</v>
      </c>
      <c r="D134" s="47">
        <v>11360</v>
      </c>
      <c r="E134" s="47">
        <v>20551</v>
      </c>
      <c r="F134" s="47">
        <v>10029</v>
      </c>
      <c r="G134" s="47">
        <v>19685</v>
      </c>
      <c r="H134" s="47">
        <v>9828</v>
      </c>
      <c r="I134" s="47">
        <v>17939</v>
      </c>
      <c r="J134" s="47">
        <v>8799</v>
      </c>
      <c r="K134" s="47">
        <v>18720</v>
      </c>
      <c r="L134" s="47">
        <v>9162</v>
      </c>
      <c r="M134" s="48">
        <v>99859</v>
      </c>
      <c r="N134" s="48">
        <v>49178</v>
      </c>
      <c r="O134" s="201"/>
      <c r="P134" s="46" t="s">
        <v>120</v>
      </c>
      <c r="Q134" s="47">
        <v>600</v>
      </c>
      <c r="R134" s="47">
        <v>260</v>
      </c>
      <c r="S134" s="47">
        <v>481</v>
      </c>
      <c r="T134" s="47">
        <v>195</v>
      </c>
      <c r="U134" s="47">
        <v>478</v>
      </c>
      <c r="V134" s="47">
        <v>196</v>
      </c>
      <c r="W134" s="47">
        <v>371</v>
      </c>
      <c r="X134" s="47">
        <v>159</v>
      </c>
      <c r="Y134" s="47">
        <v>777</v>
      </c>
      <c r="Z134" s="47">
        <v>348</v>
      </c>
      <c r="AA134" s="48">
        <v>2707</v>
      </c>
      <c r="AB134" s="48">
        <v>1158</v>
      </c>
      <c r="AC134" s="201"/>
      <c r="AD134" s="46" t="s">
        <v>120</v>
      </c>
      <c r="AE134" s="47">
        <v>754</v>
      </c>
      <c r="AF134" s="47">
        <v>724</v>
      </c>
      <c r="AG134" s="47">
        <v>711</v>
      </c>
      <c r="AH134" s="47">
        <v>689</v>
      </c>
      <c r="AI134" s="47">
        <v>698</v>
      </c>
      <c r="AJ134" s="48">
        <v>3576</v>
      </c>
      <c r="AK134" s="47">
        <v>3466</v>
      </c>
      <c r="AL134" s="47">
        <v>3427</v>
      </c>
      <c r="AM134" s="47">
        <v>3370</v>
      </c>
      <c r="AN134" s="47">
        <v>32</v>
      </c>
      <c r="AO134" s="47">
        <v>623</v>
      </c>
      <c r="AP134" s="201"/>
      <c r="AQ134" s="46" t="s">
        <v>120</v>
      </c>
      <c r="AR134" s="47">
        <v>3075</v>
      </c>
      <c r="AS134" s="47">
        <v>22764</v>
      </c>
      <c r="AT134" s="47">
        <v>12992</v>
      </c>
      <c r="AU134" s="47">
        <v>5169</v>
      </c>
      <c r="AV134" s="47">
        <v>1583</v>
      </c>
      <c r="AW134" s="47">
        <v>3090</v>
      </c>
      <c r="AX134" s="47">
        <v>4078</v>
      </c>
      <c r="AY134" s="47">
        <v>3558</v>
      </c>
      <c r="AZ134" s="47">
        <v>3476</v>
      </c>
      <c r="BA134" s="201"/>
      <c r="BB134" s="46" t="s">
        <v>120</v>
      </c>
      <c r="BC134" s="47">
        <v>17559</v>
      </c>
      <c r="BD134" s="47">
        <v>8809</v>
      </c>
      <c r="BE134" s="47">
        <v>17115</v>
      </c>
      <c r="BF134" s="47">
        <v>8622</v>
      </c>
      <c r="BG134" s="47">
        <v>13681</v>
      </c>
      <c r="BH134" s="47">
        <v>7073</v>
      </c>
      <c r="BI134" s="47">
        <v>14833</v>
      </c>
      <c r="BJ134" s="47">
        <v>7474</v>
      </c>
      <c r="BK134" s="47">
        <v>14477</v>
      </c>
      <c r="BL134" s="47">
        <v>7319</v>
      </c>
      <c r="BM134" s="47">
        <v>7810</v>
      </c>
      <c r="BN134" s="47">
        <v>4131</v>
      </c>
      <c r="BO134" s="201"/>
      <c r="BP134" s="46" t="s">
        <v>120</v>
      </c>
      <c r="BQ134" s="50">
        <v>3249</v>
      </c>
      <c r="BR134" s="49">
        <v>2987</v>
      </c>
      <c r="BS134" s="49">
        <v>558</v>
      </c>
      <c r="BT134" s="50">
        <v>480</v>
      </c>
      <c r="BU134" s="49">
        <v>345</v>
      </c>
      <c r="BV134" s="50">
        <v>3729</v>
      </c>
      <c r="BW134" s="50">
        <v>3332</v>
      </c>
      <c r="BX134" s="201"/>
      <c r="BY134" s="46" t="s">
        <v>120</v>
      </c>
      <c r="BZ134" s="47">
        <v>17344</v>
      </c>
      <c r="CA134" s="47">
        <v>7734</v>
      </c>
      <c r="CB134" s="47">
        <v>3909</v>
      </c>
      <c r="CC134" s="47">
        <v>12464</v>
      </c>
      <c r="CD134" s="47">
        <v>10540</v>
      </c>
      <c r="CE134" s="47">
        <v>8798</v>
      </c>
      <c r="CF134" s="47">
        <v>1383</v>
      </c>
      <c r="CG134" s="47">
        <v>10545</v>
      </c>
      <c r="CH134" s="47">
        <v>562</v>
      </c>
      <c r="CI134" s="47">
        <v>432</v>
      </c>
      <c r="CJ134" s="47">
        <v>623</v>
      </c>
      <c r="CK134" s="47">
        <v>724</v>
      </c>
      <c r="CL134" s="142"/>
      <c r="CM134" s="138" t="s">
        <v>196</v>
      </c>
      <c r="CN134" s="138" t="s">
        <v>4291</v>
      </c>
      <c r="CO134" s="139">
        <v>116170</v>
      </c>
      <c r="CP134" s="141">
        <v>73279</v>
      </c>
    </row>
    <row r="135" spans="1:94">
      <c r="A135" s="201"/>
      <c r="B135" s="34" t="s">
        <v>102</v>
      </c>
      <c r="C135" s="35">
        <v>22964</v>
      </c>
      <c r="D135" s="63">
        <v>11360</v>
      </c>
      <c r="E135" s="63">
        <v>20551</v>
      </c>
      <c r="F135" s="63">
        <v>10029</v>
      </c>
      <c r="G135" s="63">
        <v>19685</v>
      </c>
      <c r="H135" s="63">
        <v>9828</v>
      </c>
      <c r="I135" s="63">
        <v>17939</v>
      </c>
      <c r="J135" s="63">
        <v>8799</v>
      </c>
      <c r="K135" s="63">
        <v>18720</v>
      </c>
      <c r="L135" s="63">
        <v>9162</v>
      </c>
      <c r="M135" s="63">
        <v>99859</v>
      </c>
      <c r="N135" s="63">
        <v>49178</v>
      </c>
      <c r="O135" s="201"/>
      <c r="P135" s="64" t="s">
        <v>102</v>
      </c>
      <c r="Q135" s="63">
        <v>600</v>
      </c>
      <c r="R135" s="63">
        <v>260</v>
      </c>
      <c r="S135" s="63">
        <v>481</v>
      </c>
      <c r="T135" s="63">
        <v>195</v>
      </c>
      <c r="U135" s="63">
        <v>478</v>
      </c>
      <c r="V135" s="63">
        <v>196</v>
      </c>
      <c r="W135" s="63">
        <v>371</v>
      </c>
      <c r="X135" s="63">
        <v>159</v>
      </c>
      <c r="Y135" s="63">
        <v>777</v>
      </c>
      <c r="Z135" s="63">
        <v>348</v>
      </c>
      <c r="AA135" s="63">
        <v>2707</v>
      </c>
      <c r="AB135" s="63">
        <v>1158</v>
      </c>
      <c r="AC135" s="201"/>
      <c r="AD135" s="64" t="s">
        <v>102</v>
      </c>
      <c r="AE135" s="63">
        <v>754</v>
      </c>
      <c r="AF135" s="63">
        <v>724</v>
      </c>
      <c r="AG135" s="63">
        <v>711</v>
      </c>
      <c r="AH135" s="63">
        <v>689</v>
      </c>
      <c r="AI135" s="63">
        <v>698</v>
      </c>
      <c r="AJ135" s="63">
        <v>3576</v>
      </c>
      <c r="AK135" s="63">
        <v>3466</v>
      </c>
      <c r="AL135" s="63">
        <v>3427</v>
      </c>
      <c r="AM135" s="63">
        <v>3370</v>
      </c>
      <c r="AN135" s="63">
        <v>32</v>
      </c>
      <c r="AO135" s="63">
        <v>623</v>
      </c>
      <c r="AP135" s="201"/>
      <c r="AQ135" s="64" t="s">
        <v>102</v>
      </c>
      <c r="AR135" s="63">
        <v>3075</v>
      </c>
      <c r="AS135" s="63">
        <v>22764</v>
      </c>
      <c r="AT135" s="63">
        <v>12992</v>
      </c>
      <c r="AU135" s="63">
        <v>5169</v>
      </c>
      <c r="AV135" s="63">
        <v>1583</v>
      </c>
      <c r="AW135" s="63">
        <v>3090</v>
      </c>
      <c r="AX135" s="63">
        <v>4078</v>
      </c>
      <c r="AY135" s="63">
        <v>3558</v>
      </c>
      <c r="AZ135" s="63">
        <v>3476</v>
      </c>
      <c r="BA135" s="201"/>
      <c r="BB135" s="51" t="s">
        <v>102</v>
      </c>
      <c r="BC135" s="63">
        <v>17559</v>
      </c>
      <c r="BD135" s="63">
        <v>8809</v>
      </c>
      <c r="BE135" s="63">
        <v>17115</v>
      </c>
      <c r="BF135" s="63">
        <v>8622</v>
      </c>
      <c r="BG135" s="63">
        <v>13681</v>
      </c>
      <c r="BH135" s="63">
        <v>7073</v>
      </c>
      <c r="BI135" s="63">
        <v>14833</v>
      </c>
      <c r="BJ135" s="63">
        <v>7474</v>
      </c>
      <c r="BK135" s="63">
        <v>14477</v>
      </c>
      <c r="BL135" s="63">
        <v>7319</v>
      </c>
      <c r="BM135" s="63">
        <v>7810</v>
      </c>
      <c r="BN135" s="63">
        <v>4131</v>
      </c>
      <c r="BO135" s="201"/>
      <c r="BP135" s="64" t="s">
        <v>102</v>
      </c>
      <c r="BQ135" s="63">
        <v>3249</v>
      </c>
      <c r="BR135" s="63">
        <v>2987</v>
      </c>
      <c r="BS135" s="63">
        <v>558</v>
      </c>
      <c r="BT135" s="63">
        <v>480</v>
      </c>
      <c r="BU135" s="63">
        <v>345</v>
      </c>
      <c r="BV135" s="63">
        <v>3729</v>
      </c>
      <c r="BW135" s="63">
        <v>3332</v>
      </c>
      <c r="BX135" s="201"/>
      <c r="BY135" s="64" t="s">
        <v>102</v>
      </c>
      <c r="BZ135" s="63">
        <v>17344</v>
      </c>
      <c r="CA135" s="63">
        <v>7734</v>
      </c>
      <c r="CB135" s="63">
        <v>3909</v>
      </c>
      <c r="CC135" s="63">
        <v>12464</v>
      </c>
      <c r="CD135" s="63">
        <v>10540</v>
      </c>
      <c r="CE135" s="63">
        <v>8798</v>
      </c>
      <c r="CF135" s="63">
        <v>1383</v>
      </c>
      <c r="CG135" s="63">
        <v>10545</v>
      </c>
      <c r="CH135" s="63">
        <v>562</v>
      </c>
      <c r="CI135" s="63">
        <v>432</v>
      </c>
      <c r="CJ135" s="63">
        <v>623</v>
      </c>
      <c r="CK135" s="63">
        <v>724</v>
      </c>
      <c r="CL135" s="142"/>
      <c r="CM135" s="138" t="s">
        <v>196</v>
      </c>
      <c r="CN135" s="138" t="s">
        <v>4292</v>
      </c>
      <c r="CO135" s="139">
        <v>116170</v>
      </c>
      <c r="CP135" s="141">
        <v>73279</v>
      </c>
    </row>
    <row r="136" spans="1:94">
      <c r="A136" s="201" t="s">
        <v>197</v>
      </c>
      <c r="B136" s="46" t="s">
        <v>119</v>
      </c>
      <c r="C136" s="47">
        <v>2066</v>
      </c>
      <c r="D136" s="47">
        <v>1045</v>
      </c>
      <c r="E136" s="47">
        <v>1730</v>
      </c>
      <c r="F136" s="47">
        <v>825</v>
      </c>
      <c r="G136" s="47">
        <v>1738</v>
      </c>
      <c r="H136" s="47">
        <v>839</v>
      </c>
      <c r="I136" s="47">
        <v>1635</v>
      </c>
      <c r="J136" s="47">
        <v>825</v>
      </c>
      <c r="K136" s="47">
        <v>1597</v>
      </c>
      <c r="L136" s="47">
        <v>770</v>
      </c>
      <c r="M136" s="48">
        <v>8766</v>
      </c>
      <c r="N136" s="48">
        <v>4304</v>
      </c>
      <c r="O136" s="201" t="s">
        <v>197</v>
      </c>
      <c r="P136" s="46" t="s">
        <v>119</v>
      </c>
      <c r="Q136" s="47">
        <v>191</v>
      </c>
      <c r="R136" s="47">
        <v>84</v>
      </c>
      <c r="S136" s="47">
        <v>125</v>
      </c>
      <c r="T136" s="47">
        <v>51</v>
      </c>
      <c r="U136" s="47">
        <v>155</v>
      </c>
      <c r="V136" s="47">
        <v>55</v>
      </c>
      <c r="W136" s="47">
        <v>145</v>
      </c>
      <c r="X136" s="47">
        <v>63</v>
      </c>
      <c r="Y136" s="47">
        <v>178</v>
      </c>
      <c r="Z136" s="47">
        <v>83</v>
      </c>
      <c r="AA136" s="48">
        <v>794</v>
      </c>
      <c r="AB136" s="48">
        <v>336</v>
      </c>
      <c r="AC136" s="201" t="s">
        <v>197</v>
      </c>
      <c r="AD136" s="46" t="s">
        <v>119</v>
      </c>
      <c r="AE136" s="47">
        <v>111</v>
      </c>
      <c r="AF136" s="47">
        <v>108</v>
      </c>
      <c r="AG136" s="47">
        <v>109</v>
      </c>
      <c r="AH136" s="47">
        <v>107</v>
      </c>
      <c r="AI136" s="47">
        <v>105</v>
      </c>
      <c r="AJ136" s="48">
        <v>540</v>
      </c>
      <c r="AK136" s="47">
        <v>408</v>
      </c>
      <c r="AL136" s="47">
        <v>379</v>
      </c>
      <c r="AM136" s="47">
        <v>75</v>
      </c>
      <c r="AN136" s="47">
        <v>4</v>
      </c>
      <c r="AO136" s="47">
        <v>111</v>
      </c>
      <c r="AP136" s="201" t="s">
        <v>197</v>
      </c>
      <c r="AQ136" s="46" t="s">
        <v>119</v>
      </c>
      <c r="AR136" s="47">
        <v>296</v>
      </c>
      <c r="AS136" s="47">
        <v>2374</v>
      </c>
      <c r="AT136" s="47">
        <v>1022</v>
      </c>
      <c r="AU136" s="47">
        <v>546</v>
      </c>
      <c r="AV136" s="47">
        <v>71</v>
      </c>
      <c r="AW136" s="47">
        <v>250</v>
      </c>
      <c r="AX136" s="47">
        <v>521</v>
      </c>
      <c r="AY136" s="47">
        <v>390</v>
      </c>
      <c r="AZ136" s="47">
        <v>384</v>
      </c>
      <c r="BA136" s="201" t="s">
        <v>197</v>
      </c>
      <c r="BB136" s="46" t="s">
        <v>119</v>
      </c>
      <c r="BC136" s="47">
        <v>1669</v>
      </c>
      <c r="BD136" s="47">
        <v>844</v>
      </c>
      <c r="BE136" s="47">
        <v>1619</v>
      </c>
      <c r="BF136" s="47">
        <v>821</v>
      </c>
      <c r="BG136" s="47">
        <v>1258</v>
      </c>
      <c r="BH136" s="47">
        <v>649</v>
      </c>
      <c r="BI136" s="47">
        <v>1663</v>
      </c>
      <c r="BJ136" s="47">
        <v>841</v>
      </c>
      <c r="BK136" s="47">
        <v>1623</v>
      </c>
      <c r="BL136" s="47">
        <v>824</v>
      </c>
      <c r="BM136" s="47">
        <v>1247</v>
      </c>
      <c r="BN136" s="47">
        <v>643</v>
      </c>
      <c r="BO136" s="201" t="s">
        <v>197</v>
      </c>
      <c r="BP136" s="46" t="s">
        <v>119</v>
      </c>
      <c r="BQ136" s="50">
        <v>361</v>
      </c>
      <c r="BR136" s="49">
        <v>286</v>
      </c>
      <c r="BS136" s="49">
        <v>53</v>
      </c>
      <c r="BT136" s="50">
        <v>45</v>
      </c>
      <c r="BU136" s="49">
        <v>26</v>
      </c>
      <c r="BV136" s="50">
        <v>406</v>
      </c>
      <c r="BW136" s="50">
        <v>312</v>
      </c>
      <c r="BX136" s="201" t="s">
        <v>197</v>
      </c>
      <c r="BY136" s="46" t="s">
        <v>119</v>
      </c>
      <c r="BZ136" s="47">
        <v>4648</v>
      </c>
      <c r="CA136" s="47">
        <v>1649</v>
      </c>
      <c r="CB136" s="47">
        <v>773</v>
      </c>
      <c r="CC136" s="47">
        <v>5643</v>
      </c>
      <c r="CD136" s="47">
        <v>1943</v>
      </c>
      <c r="CE136" s="47">
        <v>1884</v>
      </c>
      <c r="CF136" s="47">
        <v>119</v>
      </c>
      <c r="CG136" s="47">
        <v>2111</v>
      </c>
      <c r="CH136" s="47">
        <v>110</v>
      </c>
      <c r="CI136" s="47">
        <v>378</v>
      </c>
      <c r="CJ136" s="47">
        <v>328</v>
      </c>
      <c r="CK136" s="47">
        <v>122</v>
      </c>
      <c r="CL136" s="142"/>
      <c r="CM136" s="138" t="s">
        <v>197</v>
      </c>
      <c r="CN136" s="138" t="s">
        <v>4293</v>
      </c>
      <c r="CO136" s="139">
        <v>10649</v>
      </c>
      <c r="CP136" s="141">
        <v>18880</v>
      </c>
    </row>
    <row r="137" spans="1:94">
      <c r="A137" s="201"/>
      <c r="B137" s="46" t="s">
        <v>120</v>
      </c>
      <c r="C137" s="47">
        <v>240</v>
      </c>
      <c r="D137" s="47">
        <v>128</v>
      </c>
      <c r="E137" s="47">
        <v>208</v>
      </c>
      <c r="F137" s="47">
        <v>108</v>
      </c>
      <c r="G137" s="47">
        <v>239</v>
      </c>
      <c r="H137" s="47">
        <v>127</v>
      </c>
      <c r="I137" s="47">
        <v>200</v>
      </c>
      <c r="J137" s="47">
        <v>106</v>
      </c>
      <c r="K137" s="47">
        <v>209</v>
      </c>
      <c r="L137" s="47">
        <v>109</v>
      </c>
      <c r="M137" s="48">
        <v>1096</v>
      </c>
      <c r="N137" s="48">
        <v>578</v>
      </c>
      <c r="O137" s="201"/>
      <c r="P137" s="46" t="s">
        <v>120</v>
      </c>
      <c r="Q137" s="47">
        <v>5</v>
      </c>
      <c r="R137" s="47">
        <v>5</v>
      </c>
      <c r="S137" s="47">
        <v>9</v>
      </c>
      <c r="T137" s="47">
        <v>2</v>
      </c>
      <c r="U137" s="47">
        <v>8</v>
      </c>
      <c r="V137" s="47">
        <v>3</v>
      </c>
      <c r="W137" s="47">
        <v>2</v>
      </c>
      <c r="X137" s="47">
        <v>1</v>
      </c>
      <c r="Y137" s="47">
        <v>5</v>
      </c>
      <c r="Z137" s="47">
        <v>3</v>
      </c>
      <c r="AA137" s="48">
        <v>29</v>
      </c>
      <c r="AB137" s="48">
        <v>14</v>
      </c>
      <c r="AC137" s="201"/>
      <c r="AD137" s="46" t="s">
        <v>120</v>
      </c>
      <c r="AE137" s="47">
        <v>12</v>
      </c>
      <c r="AF137" s="47">
        <v>12</v>
      </c>
      <c r="AG137" s="47">
        <v>12</v>
      </c>
      <c r="AH137" s="47">
        <v>11</v>
      </c>
      <c r="AI137" s="47">
        <v>12</v>
      </c>
      <c r="AJ137" s="48">
        <v>59</v>
      </c>
      <c r="AK137" s="47">
        <v>50</v>
      </c>
      <c r="AL137" s="47">
        <v>50</v>
      </c>
      <c r="AM137" s="47">
        <v>9</v>
      </c>
      <c r="AN137" s="47">
        <v>1</v>
      </c>
      <c r="AO137" s="47">
        <v>11</v>
      </c>
      <c r="AP137" s="201"/>
      <c r="AQ137" s="46" t="s">
        <v>120</v>
      </c>
      <c r="AR137" s="47">
        <v>27</v>
      </c>
      <c r="AS137" s="47">
        <v>396</v>
      </c>
      <c r="AT137" s="47">
        <v>101</v>
      </c>
      <c r="AU137" s="47">
        <v>6</v>
      </c>
      <c r="AV137" s="47">
        <v>5</v>
      </c>
      <c r="AW137" s="47">
        <v>64</v>
      </c>
      <c r="AX137" s="47">
        <v>73</v>
      </c>
      <c r="AY137" s="47">
        <v>48</v>
      </c>
      <c r="AZ137" s="47">
        <v>48</v>
      </c>
      <c r="BA137" s="201"/>
      <c r="BB137" s="46" t="s">
        <v>120</v>
      </c>
      <c r="BC137" s="47">
        <v>211</v>
      </c>
      <c r="BD137" s="47">
        <v>109</v>
      </c>
      <c r="BE137" s="47">
        <v>206</v>
      </c>
      <c r="BF137" s="47">
        <v>109</v>
      </c>
      <c r="BG137" s="47">
        <v>159</v>
      </c>
      <c r="BH137" s="47">
        <v>86</v>
      </c>
      <c r="BI137" s="47">
        <v>211</v>
      </c>
      <c r="BJ137" s="47">
        <v>109</v>
      </c>
      <c r="BK137" s="47">
        <v>206</v>
      </c>
      <c r="BL137" s="47">
        <v>109</v>
      </c>
      <c r="BM137" s="47">
        <v>152</v>
      </c>
      <c r="BN137" s="47">
        <v>83</v>
      </c>
      <c r="BO137" s="201"/>
      <c r="BP137" s="46" t="s">
        <v>120</v>
      </c>
      <c r="BQ137" s="50">
        <v>48</v>
      </c>
      <c r="BR137" s="49">
        <v>42</v>
      </c>
      <c r="BS137" s="49">
        <v>6</v>
      </c>
      <c r="BT137" s="50">
        <v>7</v>
      </c>
      <c r="BU137" s="49">
        <v>3</v>
      </c>
      <c r="BV137" s="50">
        <v>55</v>
      </c>
      <c r="BW137" s="50">
        <v>45</v>
      </c>
      <c r="BX137" s="201"/>
      <c r="BY137" s="46" t="s">
        <v>120</v>
      </c>
      <c r="BZ137" s="47">
        <v>227</v>
      </c>
      <c r="CA137" s="47">
        <v>106</v>
      </c>
      <c r="CB137" s="47">
        <v>292</v>
      </c>
      <c r="CC137" s="47">
        <v>400</v>
      </c>
      <c r="CD137" s="47">
        <v>319</v>
      </c>
      <c r="CE137" s="47">
        <v>180</v>
      </c>
      <c r="CF137" s="47">
        <v>120</v>
      </c>
      <c r="CG137" s="47">
        <v>433</v>
      </c>
      <c r="CH137" s="47">
        <v>84</v>
      </c>
      <c r="CI137" s="47">
        <v>113</v>
      </c>
      <c r="CJ137" s="47">
        <v>15</v>
      </c>
      <c r="CK137" s="47">
        <v>15</v>
      </c>
      <c r="CL137" s="142"/>
      <c r="CM137" s="138" t="s">
        <v>197</v>
      </c>
      <c r="CN137" s="138" t="s">
        <v>4294</v>
      </c>
      <c r="CO137" s="139">
        <v>1171</v>
      </c>
      <c r="CP137" s="141">
        <v>2161</v>
      </c>
    </row>
    <row r="138" spans="1:94">
      <c r="A138" s="201"/>
      <c r="B138" s="34" t="s">
        <v>102</v>
      </c>
      <c r="C138" s="35">
        <v>2306</v>
      </c>
      <c r="D138" s="63">
        <v>1173</v>
      </c>
      <c r="E138" s="63">
        <v>1938</v>
      </c>
      <c r="F138" s="63">
        <v>933</v>
      </c>
      <c r="G138" s="63">
        <v>1977</v>
      </c>
      <c r="H138" s="63">
        <v>966</v>
      </c>
      <c r="I138" s="63">
        <v>1835</v>
      </c>
      <c r="J138" s="63">
        <v>931</v>
      </c>
      <c r="K138" s="63">
        <v>1806</v>
      </c>
      <c r="L138" s="63">
        <v>879</v>
      </c>
      <c r="M138" s="63">
        <v>9862</v>
      </c>
      <c r="N138" s="63">
        <v>4882</v>
      </c>
      <c r="O138" s="201"/>
      <c r="P138" s="64" t="s">
        <v>102</v>
      </c>
      <c r="Q138" s="63">
        <v>196</v>
      </c>
      <c r="R138" s="63">
        <v>89</v>
      </c>
      <c r="S138" s="63">
        <v>134</v>
      </c>
      <c r="T138" s="63">
        <v>53</v>
      </c>
      <c r="U138" s="63">
        <v>163</v>
      </c>
      <c r="V138" s="63">
        <v>58</v>
      </c>
      <c r="W138" s="63">
        <v>147</v>
      </c>
      <c r="X138" s="63">
        <v>64</v>
      </c>
      <c r="Y138" s="63">
        <v>183</v>
      </c>
      <c r="Z138" s="63">
        <v>86</v>
      </c>
      <c r="AA138" s="63">
        <v>823</v>
      </c>
      <c r="AB138" s="63">
        <v>350</v>
      </c>
      <c r="AC138" s="201"/>
      <c r="AD138" s="64" t="s">
        <v>102</v>
      </c>
      <c r="AE138" s="63">
        <v>123</v>
      </c>
      <c r="AF138" s="63">
        <v>120</v>
      </c>
      <c r="AG138" s="63">
        <v>121</v>
      </c>
      <c r="AH138" s="63">
        <v>118</v>
      </c>
      <c r="AI138" s="63">
        <v>117</v>
      </c>
      <c r="AJ138" s="63">
        <v>599</v>
      </c>
      <c r="AK138" s="63">
        <v>458</v>
      </c>
      <c r="AL138" s="63">
        <v>429</v>
      </c>
      <c r="AM138" s="63">
        <v>84</v>
      </c>
      <c r="AN138" s="63">
        <v>5</v>
      </c>
      <c r="AO138" s="63">
        <v>122</v>
      </c>
      <c r="AP138" s="201"/>
      <c r="AQ138" s="64" t="s">
        <v>102</v>
      </c>
      <c r="AR138" s="63">
        <v>323</v>
      </c>
      <c r="AS138" s="63">
        <v>2770</v>
      </c>
      <c r="AT138" s="63">
        <v>1123</v>
      </c>
      <c r="AU138" s="63">
        <v>552</v>
      </c>
      <c r="AV138" s="63">
        <v>76</v>
      </c>
      <c r="AW138" s="63">
        <v>314</v>
      </c>
      <c r="AX138" s="63">
        <v>594</v>
      </c>
      <c r="AY138" s="63">
        <v>438</v>
      </c>
      <c r="AZ138" s="63">
        <v>432</v>
      </c>
      <c r="BA138" s="201"/>
      <c r="BB138" s="51" t="s">
        <v>102</v>
      </c>
      <c r="BC138" s="63">
        <v>1880</v>
      </c>
      <c r="BD138" s="63">
        <v>953</v>
      </c>
      <c r="BE138" s="63">
        <v>1825</v>
      </c>
      <c r="BF138" s="63">
        <v>930</v>
      </c>
      <c r="BG138" s="63">
        <v>1417</v>
      </c>
      <c r="BH138" s="63">
        <v>735</v>
      </c>
      <c r="BI138" s="63">
        <v>1874</v>
      </c>
      <c r="BJ138" s="63">
        <v>950</v>
      </c>
      <c r="BK138" s="63">
        <v>1829</v>
      </c>
      <c r="BL138" s="63">
        <v>933</v>
      </c>
      <c r="BM138" s="63">
        <v>1399</v>
      </c>
      <c r="BN138" s="63">
        <v>726</v>
      </c>
      <c r="BO138" s="201"/>
      <c r="BP138" s="64" t="s">
        <v>102</v>
      </c>
      <c r="BQ138" s="63">
        <v>409</v>
      </c>
      <c r="BR138" s="63">
        <v>328</v>
      </c>
      <c r="BS138" s="63">
        <v>59</v>
      </c>
      <c r="BT138" s="63">
        <v>52</v>
      </c>
      <c r="BU138" s="63">
        <v>29</v>
      </c>
      <c r="BV138" s="63">
        <v>461</v>
      </c>
      <c r="BW138" s="63">
        <v>357</v>
      </c>
      <c r="BX138" s="201"/>
      <c r="BY138" s="64" t="s">
        <v>102</v>
      </c>
      <c r="BZ138" s="63">
        <v>4875</v>
      </c>
      <c r="CA138" s="63">
        <v>1755</v>
      </c>
      <c r="CB138" s="63">
        <v>1065</v>
      </c>
      <c r="CC138" s="63">
        <v>6043</v>
      </c>
      <c r="CD138" s="63">
        <v>2262</v>
      </c>
      <c r="CE138" s="63">
        <v>2064</v>
      </c>
      <c r="CF138" s="63">
        <v>239</v>
      </c>
      <c r="CG138" s="63">
        <v>2544</v>
      </c>
      <c r="CH138" s="63">
        <v>194</v>
      </c>
      <c r="CI138" s="63">
        <v>491</v>
      </c>
      <c r="CJ138" s="63">
        <v>343</v>
      </c>
      <c r="CK138" s="63">
        <v>137</v>
      </c>
      <c r="CL138" s="142"/>
      <c r="CM138" s="138" t="s">
        <v>197</v>
      </c>
      <c r="CN138" s="138" t="s">
        <v>4295</v>
      </c>
      <c r="CO138" s="139">
        <v>11820</v>
      </c>
      <c r="CP138" s="141">
        <v>21041</v>
      </c>
    </row>
    <row r="139" spans="1:94">
      <c r="A139" s="194" t="s">
        <v>460</v>
      </c>
      <c r="B139" s="194"/>
      <c r="C139" s="194"/>
      <c r="D139" s="194"/>
      <c r="E139" s="194"/>
      <c r="F139" s="194"/>
      <c r="G139" s="194"/>
      <c r="H139" s="194"/>
      <c r="I139" s="194"/>
      <c r="J139" s="194"/>
      <c r="K139" s="194"/>
      <c r="L139" s="194"/>
      <c r="M139" s="194"/>
      <c r="N139" s="194"/>
      <c r="O139" s="194" t="s">
        <v>461</v>
      </c>
      <c r="P139" s="194"/>
      <c r="Q139" s="194"/>
      <c r="R139" s="194"/>
      <c r="S139" s="194"/>
      <c r="T139" s="194"/>
      <c r="U139" s="194"/>
      <c r="V139" s="194"/>
      <c r="W139" s="194"/>
      <c r="X139" s="194"/>
      <c r="Y139" s="194"/>
      <c r="Z139" s="194"/>
      <c r="AA139" s="194"/>
      <c r="AB139" s="194"/>
      <c r="AC139" s="194" t="s">
        <v>462</v>
      </c>
      <c r="AD139" s="194"/>
      <c r="AE139" s="194"/>
      <c r="AF139" s="194"/>
      <c r="AG139" s="194"/>
      <c r="AH139" s="194"/>
      <c r="AI139" s="194"/>
      <c r="AJ139" s="194"/>
      <c r="AK139" s="194"/>
      <c r="AL139" s="194"/>
      <c r="AM139" s="194"/>
      <c r="AN139" s="194"/>
      <c r="AO139" s="194"/>
      <c r="AP139" s="195" t="s">
        <v>463</v>
      </c>
      <c r="AQ139" s="195"/>
      <c r="AR139" s="195"/>
      <c r="AS139" s="195"/>
      <c r="AT139" s="195"/>
      <c r="AU139" s="195"/>
      <c r="AV139" s="195"/>
      <c r="AW139" s="195"/>
      <c r="AX139" s="195"/>
      <c r="AY139" s="195"/>
      <c r="AZ139" s="195"/>
      <c r="BA139" s="195" t="s">
        <v>4601</v>
      </c>
      <c r="BB139" s="195"/>
      <c r="BC139" s="195"/>
      <c r="BD139" s="195"/>
      <c r="BE139" s="195"/>
      <c r="BF139" s="195"/>
      <c r="BG139" s="195"/>
      <c r="BH139" s="195"/>
      <c r="BI139" s="195"/>
      <c r="BJ139" s="195"/>
      <c r="BK139" s="195"/>
      <c r="BL139" s="195"/>
      <c r="BM139" s="195"/>
      <c r="BN139" s="195"/>
      <c r="BO139" s="163" t="s">
        <v>464</v>
      </c>
      <c r="BP139" s="163"/>
      <c r="BQ139" s="163"/>
      <c r="BR139" s="163"/>
      <c r="BS139" s="163"/>
      <c r="BT139" s="163"/>
      <c r="BU139" s="163"/>
      <c r="BV139" s="163"/>
      <c r="BW139" s="163"/>
      <c r="BX139" s="194" t="s">
        <v>465</v>
      </c>
      <c r="BY139" s="194"/>
      <c r="BZ139" s="194"/>
      <c r="CA139" s="194"/>
      <c r="CB139" s="194"/>
      <c r="CC139" s="194"/>
      <c r="CD139" s="194"/>
      <c r="CE139" s="194"/>
      <c r="CF139" s="194"/>
      <c r="CG139" s="194"/>
      <c r="CH139" s="194"/>
      <c r="CI139" s="194"/>
      <c r="CJ139" s="194"/>
      <c r="CK139" s="194"/>
      <c r="CL139" s="142"/>
      <c r="CM139" s="138" t="s">
        <v>460</v>
      </c>
      <c r="CN139" s="138" t="s">
        <v>460</v>
      </c>
      <c r="CO139" s="139">
        <v>0</v>
      </c>
      <c r="CP139" s="141">
        <v>0</v>
      </c>
    </row>
    <row r="140" spans="1:94">
      <c r="A140" s="194" t="s">
        <v>4174</v>
      </c>
      <c r="B140" s="194"/>
      <c r="C140" s="194"/>
      <c r="D140" s="194"/>
      <c r="E140" s="194"/>
      <c r="F140" s="194"/>
      <c r="G140" s="194"/>
      <c r="H140" s="194"/>
      <c r="I140" s="194"/>
      <c r="J140" s="194"/>
      <c r="K140" s="194"/>
      <c r="L140" s="194"/>
      <c r="M140" s="194"/>
      <c r="N140" s="194"/>
      <c r="O140" s="194" t="s">
        <v>4174</v>
      </c>
      <c r="P140" s="194"/>
      <c r="Q140" s="194"/>
      <c r="R140" s="194"/>
      <c r="S140" s="194"/>
      <c r="T140" s="194"/>
      <c r="U140" s="194"/>
      <c r="V140" s="194"/>
      <c r="W140" s="194"/>
      <c r="X140" s="194"/>
      <c r="Y140" s="194"/>
      <c r="Z140" s="194"/>
      <c r="AA140" s="194"/>
      <c r="AB140" s="194"/>
      <c r="AC140" s="194" t="s">
        <v>4174</v>
      </c>
      <c r="AD140" s="194"/>
      <c r="AE140" s="194"/>
      <c r="AF140" s="194"/>
      <c r="AG140" s="194"/>
      <c r="AH140" s="194"/>
      <c r="AI140" s="194"/>
      <c r="AJ140" s="194"/>
      <c r="AK140" s="194"/>
      <c r="AL140" s="194"/>
      <c r="AM140" s="194"/>
      <c r="AN140" s="194"/>
      <c r="AO140" s="194"/>
      <c r="AP140" s="195" t="s">
        <v>4174</v>
      </c>
      <c r="AQ140" s="195"/>
      <c r="AR140" s="195"/>
      <c r="AS140" s="195"/>
      <c r="AT140" s="195"/>
      <c r="AU140" s="195"/>
      <c r="AV140" s="195"/>
      <c r="AW140" s="195"/>
      <c r="AX140" s="195"/>
      <c r="AY140" s="195"/>
      <c r="AZ140" s="195"/>
      <c r="BA140" s="195" t="s">
        <v>4175</v>
      </c>
      <c r="BB140" s="195"/>
      <c r="BC140" s="195"/>
      <c r="BD140" s="195"/>
      <c r="BE140" s="195"/>
      <c r="BF140" s="195"/>
      <c r="BG140" s="195"/>
      <c r="BH140" s="195"/>
      <c r="BI140" s="195"/>
      <c r="BJ140" s="195"/>
      <c r="BK140" s="195"/>
      <c r="BL140" s="195"/>
      <c r="BM140" s="195"/>
      <c r="BN140" s="195"/>
      <c r="BO140" s="163" t="s">
        <v>4174</v>
      </c>
      <c r="BP140" s="163"/>
      <c r="BQ140" s="163"/>
      <c r="BR140" s="163"/>
      <c r="BS140" s="163"/>
      <c r="BT140" s="163"/>
      <c r="BU140" s="163"/>
      <c r="BV140" s="163"/>
      <c r="BW140" s="163"/>
      <c r="BX140" s="194" t="s">
        <v>4174</v>
      </c>
      <c r="BY140" s="194"/>
      <c r="BZ140" s="194"/>
      <c r="CA140" s="194"/>
      <c r="CB140" s="194"/>
      <c r="CC140" s="194"/>
      <c r="CD140" s="194"/>
      <c r="CE140" s="194"/>
      <c r="CF140" s="194"/>
      <c r="CG140" s="194"/>
      <c r="CH140" s="194"/>
      <c r="CI140" s="194"/>
      <c r="CJ140" s="194"/>
      <c r="CK140" s="194"/>
      <c r="CL140" s="142"/>
      <c r="CM140" s="138" t="s">
        <v>4174</v>
      </c>
      <c r="CN140" s="138" t="s">
        <v>4174</v>
      </c>
      <c r="CO140" s="139">
        <v>0</v>
      </c>
      <c r="CP140" s="141">
        <v>0</v>
      </c>
    </row>
    <row r="141" spans="1:94" ht="24.6" customHeight="1">
      <c r="A141" s="198" t="s">
        <v>2</v>
      </c>
      <c r="B141" s="199" t="s">
        <v>335</v>
      </c>
      <c r="C141" s="194" t="s">
        <v>302</v>
      </c>
      <c r="D141" s="194"/>
      <c r="E141" s="194" t="s">
        <v>303</v>
      </c>
      <c r="F141" s="194"/>
      <c r="G141" s="194" t="s">
        <v>304</v>
      </c>
      <c r="H141" s="194"/>
      <c r="I141" s="194" t="s">
        <v>305</v>
      </c>
      <c r="J141" s="194"/>
      <c r="K141" s="194" t="s">
        <v>306</v>
      </c>
      <c r="L141" s="194"/>
      <c r="M141" s="198" t="s">
        <v>307</v>
      </c>
      <c r="N141" s="198"/>
      <c r="O141" s="198" t="s">
        <v>2</v>
      </c>
      <c r="P141" s="199" t="s">
        <v>335</v>
      </c>
      <c r="Q141" s="194" t="s">
        <v>302</v>
      </c>
      <c r="R141" s="194"/>
      <c r="S141" s="194" t="s">
        <v>303</v>
      </c>
      <c r="T141" s="194"/>
      <c r="U141" s="194" t="s">
        <v>304</v>
      </c>
      <c r="V141" s="194"/>
      <c r="W141" s="194" t="s">
        <v>305</v>
      </c>
      <c r="X141" s="194"/>
      <c r="Y141" s="194" t="s">
        <v>306</v>
      </c>
      <c r="Z141" s="194"/>
      <c r="AA141" s="198" t="s">
        <v>307</v>
      </c>
      <c r="AB141" s="198"/>
      <c r="AC141" s="198" t="s">
        <v>2</v>
      </c>
      <c r="AD141" s="199" t="s">
        <v>113</v>
      </c>
      <c r="AE141" s="200" t="s">
        <v>308</v>
      </c>
      <c r="AF141" s="200"/>
      <c r="AG141" s="200"/>
      <c r="AH141" s="200"/>
      <c r="AI141" s="200"/>
      <c r="AJ141" s="200"/>
      <c r="AK141" s="195" t="s">
        <v>165</v>
      </c>
      <c r="AL141" s="195"/>
      <c r="AM141" s="195"/>
      <c r="AN141" s="195"/>
      <c r="AO141" s="200" t="s">
        <v>309</v>
      </c>
      <c r="AP141" s="198" t="s">
        <v>2</v>
      </c>
      <c r="AQ141" s="199" t="s">
        <v>335</v>
      </c>
      <c r="AR141" s="195" t="s">
        <v>310</v>
      </c>
      <c r="AS141" s="195"/>
      <c r="AT141" s="195"/>
      <c r="AU141" s="195"/>
      <c r="AV141" s="195"/>
      <c r="AW141" s="195"/>
      <c r="AX141" s="195"/>
      <c r="AY141" s="195"/>
      <c r="AZ141" s="195"/>
      <c r="BA141" s="198" t="s">
        <v>2</v>
      </c>
      <c r="BB141" s="199" t="s">
        <v>335</v>
      </c>
      <c r="BC141" s="195" t="s">
        <v>311</v>
      </c>
      <c r="BD141" s="195"/>
      <c r="BE141" s="195" t="s">
        <v>312</v>
      </c>
      <c r="BF141" s="195"/>
      <c r="BG141" s="195" t="s">
        <v>313</v>
      </c>
      <c r="BH141" s="195"/>
      <c r="BI141" s="195" t="s">
        <v>343</v>
      </c>
      <c r="BJ141" s="195"/>
      <c r="BK141" s="195" t="s">
        <v>314</v>
      </c>
      <c r="BL141" s="195"/>
      <c r="BM141" s="200" t="s">
        <v>315</v>
      </c>
      <c r="BN141" s="200"/>
      <c r="BO141" s="199" t="s">
        <v>2</v>
      </c>
      <c r="BP141" s="199" t="s">
        <v>335</v>
      </c>
      <c r="BQ141" s="163" t="s">
        <v>166</v>
      </c>
      <c r="BR141" s="163"/>
      <c r="BS141" s="163"/>
      <c r="BT141" s="164" t="s">
        <v>167</v>
      </c>
      <c r="BU141" s="164"/>
      <c r="BV141" s="164" t="s">
        <v>466</v>
      </c>
      <c r="BW141" s="164"/>
      <c r="BX141" s="198" t="s">
        <v>2</v>
      </c>
      <c r="BY141" s="199" t="s">
        <v>335</v>
      </c>
      <c r="BZ141" s="195" t="s">
        <v>316</v>
      </c>
      <c r="CA141" s="195"/>
      <c r="CB141" s="195"/>
      <c r="CC141" s="195"/>
      <c r="CD141" s="195"/>
      <c r="CE141" s="195"/>
      <c r="CF141" s="195"/>
      <c r="CG141" s="195"/>
      <c r="CH141" s="195"/>
      <c r="CI141" s="195"/>
      <c r="CJ141" s="195"/>
      <c r="CK141" s="195"/>
      <c r="CL141" s="142"/>
      <c r="CM141" s="138" t="s">
        <v>2</v>
      </c>
      <c r="CN141" s="138" t="s">
        <v>4594</v>
      </c>
      <c r="CO141" s="139" t="e">
        <v>#VALUE!</v>
      </c>
      <c r="CP141" s="141">
        <v>0</v>
      </c>
    </row>
    <row r="142" spans="1:94" ht="48">
      <c r="A142" s="198"/>
      <c r="B142" s="199"/>
      <c r="C142" s="43" t="s">
        <v>170</v>
      </c>
      <c r="D142" s="43" t="s">
        <v>57</v>
      </c>
      <c r="E142" s="43" t="s">
        <v>170</v>
      </c>
      <c r="F142" s="43" t="s">
        <v>57</v>
      </c>
      <c r="G142" s="43" t="s">
        <v>170</v>
      </c>
      <c r="H142" s="43" t="s">
        <v>57</v>
      </c>
      <c r="I142" s="43" t="s">
        <v>170</v>
      </c>
      <c r="J142" s="43" t="s">
        <v>57</v>
      </c>
      <c r="K142" s="43" t="s">
        <v>170</v>
      </c>
      <c r="L142" s="43" t="s">
        <v>57</v>
      </c>
      <c r="M142" s="43" t="s">
        <v>170</v>
      </c>
      <c r="N142" s="43" t="s">
        <v>57</v>
      </c>
      <c r="O142" s="198"/>
      <c r="P142" s="199"/>
      <c r="Q142" s="43" t="s">
        <v>170</v>
      </c>
      <c r="R142" s="43" t="s">
        <v>57</v>
      </c>
      <c r="S142" s="43" t="s">
        <v>170</v>
      </c>
      <c r="T142" s="43" t="s">
        <v>57</v>
      </c>
      <c r="U142" s="43" t="s">
        <v>170</v>
      </c>
      <c r="V142" s="43" t="s">
        <v>57</v>
      </c>
      <c r="W142" s="43" t="s">
        <v>170</v>
      </c>
      <c r="X142" s="43" t="s">
        <v>57</v>
      </c>
      <c r="Y142" s="43" t="s">
        <v>170</v>
      </c>
      <c r="Z142" s="43" t="s">
        <v>57</v>
      </c>
      <c r="AA142" s="43" t="s">
        <v>170</v>
      </c>
      <c r="AB142" s="43" t="s">
        <v>57</v>
      </c>
      <c r="AC142" s="198"/>
      <c r="AD142" s="199"/>
      <c r="AE142" s="44" t="s">
        <v>302</v>
      </c>
      <c r="AF142" s="44" t="s">
        <v>303</v>
      </c>
      <c r="AG142" s="44" t="s">
        <v>304</v>
      </c>
      <c r="AH142" s="44" t="s">
        <v>305</v>
      </c>
      <c r="AI142" s="44" t="s">
        <v>306</v>
      </c>
      <c r="AJ142" s="44" t="s">
        <v>56</v>
      </c>
      <c r="AK142" s="44" t="s">
        <v>317</v>
      </c>
      <c r="AL142" s="31" t="s">
        <v>279</v>
      </c>
      <c r="AM142" s="31" t="s">
        <v>172</v>
      </c>
      <c r="AN142" s="31" t="s">
        <v>173</v>
      </c>
      <c r="AO142" s="200"/>
      <c r="AP142" s="198"/>
      <c r="AQ142" s="199"/>
      <c r="AR142" s="44" t="s">
        <v>434</v>
      </c>
      <c r="AS142" s="44" t="s">
        <v>344</v>
      </c>
      <c r="AT142" s="44" t="s">
        <v>435</v>
      </c>
      <c r="AU142" s="44" t="s">
        <v>436</v>
      </c>
      <c r="AV142" s="44" t="s">
        <v>437</v>
      </c>
      <c r="AW142" s="14" t="s">
        <v>175</v>
      </c>
      <c r="AX142" s="14" t="s">
        <v>176</v>
      </c>
      <c r="AY142" s="44" t="s">
        <v>69</v>
      </c>
      <c r="AZ142" s="44" t="s">
        <v>70</v>
      </c>
      <c r="BA142" s="198"/>
      <c r="BB142" s="199"/>
      <c r="BC142" s="43" t="s">
        <v>170</v>
      </c>
      <c r="BD142" s="43" t="s">
        <v>57</v>
      </c>
      <c r="BE142" s="43" t="s">
        <v>170</v>
      </c>
      <c r="BF142" s="43" t="s">
        <v>57</v>
      </c>
      <c r="BG142" s="43" t="s">
        <v>170</v>
      </c>
      <c r="BH142" s="43" t="s">
        <v>57</v>
      </c>
      <c r="BI142" s="43" t="s">
        <v>170</v>
      </c>
      <c r="BJ142" s="43" t="s">
        <v>57</v>
      </c>
      <c r="BK142" s="43" t="s">
        <v>170</v>
      </c>
      <c r="BL142" s="43" t="s">
        <v>57</v>
      </c>
      <c r="BM142" s="43" t="s">
        <v>170</v>
      </c>
      <c r="BN142" s="43" t="s">
        <v>57</v>
      </c>
      <c r="BO142" s="199"/>
      <c r="BP142" s="199"/>
      <c r="BQ142" s="32" t="s">
        <v>56</v>
      </c>
      <c r="BR142" s="45" t="s">
        <v>174</v>
      </c>
      <c r="BS142" s="45" t="s">
        <v>280</v>
      </c>
      <c r="BT142" s="45" t="s">
        <v>66</v>
      </c>
      <c r="BU142" s="45" t="s">
        <v>174</v>
      </c>
      <c r="BV142" s="45" t="s">
        <v>66</v>
      </c>
      <c r="BW142" s="45" t="s">
        <v>174</v>
      </c>
      <c r="BX142" s="198"/>
      <c r="BY142" s="199"/>
      <c r="BZ142" s="44" t="s">
        <v>336</v>
      </c>
      <c r="CA142" s="44" t="s">
        <v>318</v>
      </c>
      <c r="CB142" s="44" t="s">
        <v>350</v>
      </c>
      <c r="CC142" s="44" t="s">
        <v>345</v>
      </c>
      <c r="CD142" s="44" t="s">
        <v>346</v>
      </c>
      <c r="CE142" s="44" t="s">
        <v>347</v>
      </c>
      <c r="CF142" s="44" t="s">
        <v>348</v>
      </c>
      <c r="CG142" s="44" t="s">
        <v>349</v>
      </c>
      <c r="CH142" s="44" t="s">
        <v>337</v>
      </c>
      <c r="CI142" s="44" t="s">
        <v>319</v>
      </c>
      <c r="CJ142" s="44" t="s">
        <v>68</v>
      </c>
      <c r="CK142" s="44" t="s">
        <v>0</v>
      </c>
      <c r="CL142" s="142"/>
      <c r="CM142" s="138" t="s">
        <v>2</v>
      </c>
      <c r="CN142" s="138" t="s">
        <v>2</v>
      </c>
      <c r="CO142" s="139" t="e">
        <v>#VALUE!</v>
      </c>
      <c r="CP142" s="141">
        <v>0</v>
      </c>
    </row>
    <row r="143" spans="1:94">
      <c r="A143" s="53" t="s">
        <v>127</v>
      </c>
      <c r="B143" s="46"/>
      <c r="C143" s="47"/>
      <c r="D143" s="47"/>
      <c r="E143" s="47"/>
      <c r="F143" s="47"/>
      <c r="G143" s="47"/>
      <c r="H143" s="47"/>
      <c r="I143" s="47"/>
      <c r="J143" s="47"/>
      <c r="K143" s="47"/>
      <c r="L143" s="47"/>
      <c r="M143" s="48"/>
      <c r="N143" s="48"/>
      <c r="O143" s="53" t="s">
        <v>127</v>
      </c>
      <c r="P143" s="51"/>
      <c r="Q143" s="48"/>
      <c r="R143" s="48"/>
      <c r="S143" s="48"/>
      <c r="T143" s="48"/>
      <c r="U143" s="48"/>
      <c r="V143" s="48"/>
      <c r="W143" s="48"/>
      <c r="X143" s="48"/>
      <c r="Y143" s="48"/>
      <c r="Z143" s="48"/>
      <c r="AA143" s="48"/>
      <c r="AB143" s="48"/>
      <c r="AC143" s="53" t="s">
        <v>127</v>
      </c>
      <c r="AD143" s="51"/>
      <c r="AE143" s="48"/>
      <c r="AF143" s="48"/>
      <c r="AG143" s="48"/>
      <c r="AH143" s="48"/>
      <c r="AI143" s="48"/>
      <c r="AJ143" s="48"/>
      <c r="AK143" s="48"/>
      <c r="AL143" s="48"/>
      <c r="AM143" s="48"/>
      <c r="AN143" s="48"/>
      <c r="AO143" s="48"/>
      <c r="AP143" s="53" t="s">
        <v>127</v>
      </c>
      <c r="AQ143" s="65"/>
      <c r="AR143" s="47"/>
      <c r="AS143" s="47"/>
      <c r="AT143" s="47"/>
      <c r="AU143" s="47"/>
      <c r="AV143" s="47"/>
      <c r="AW143" s="47"/>
      <c r="AX143" s="47"/>
      <c r="AY143" s="47"/>
      <c r="AZ143" s="47"/>
      <c r="BA143" s="53" t="s">
        <v>127</v>
      </c>
      <c r="BB143" s="65"/>
      <c r="BC143" s="47"/>
      <c r="BD143" s="47"/>
      <c r="BE143" s="47"/>
      <c r="BF143" s="47"/>
      <c r="BG143" s="47"/>
      <c r="BH143" s="47"/>
      <c r="BI143" s="47"/>
      <c r="BJ143" s="47"/>
      <c r="BK143" s="47"/>
      <c r="BL143" s="47"/>
      <c r="BM143" s="47"/>
      <c r="BN143" s="47"/>
      <c r="BO143" s="53" t="s">
        <v>127</v>
      </c>
      <c r="BP143" s="46"/>
      <c r="BQ143" s="50"/>
      <c r="BR143" s="50"/>
      <c r="BS143" s="50"/>
      <c r="BT143" s="50"/>
      <c r="BU143" s="49"/>
      <c r="BV143" s="49"/>
      <c r="BW143" s="49"/>
      <c r="BX143" s="53" t="s">
        <v>127</v>
      </c>
      <c r="BY143" s="65"/>
      <c r="BZ143" s="47"/>
      <c r="CA143" s="47"/>
      <c r="CB143" s="47"/>
      <c r="CC143" s="47"/>
      <c r="CD143" s="47"/>
      <c r="CE143" s="47"/>
      <c r="CF143" s="47"/>
      <c r="CG143" s="47"/>
      <c r="CH143" s="47"/>
      <c r="CI143" s="47"/>
      <c r="CJ143" s="47"/>
      <c r="CK143" s="47"/>
      <c r="CL143" s="142"/>
      <c r="CM143" s="138" t="s">
        <v>127</v>
      </c>
      <c r="CN143" s="138" t="s">
        <v>127</v>
      </c>
      <c r="CO143" s="139">
        <v>0</v>
      </c>
      <c r="CP143" s="141">
        <v>0</v>
      </c>
    </row>
    <row r="144" spans="1:94">
      <c r="A144" s="201" t="s">
        <v>198</v>
      </c>
      <c r="B144" s="46" t="s">
        <v>119</v>
      </c>
      <c r="C144" s="47">
        <v>938</v>
      </c>
      <c r="D144" s="47">
        <v>472</v>
      </c>
      <c r="E144" s="47">
        <v>857</v>
      </c>
      <c r="F144" s="47">
        <v>439</v>
      </c>
      <c r="G144" s="47">
        <v>770</v>
      </c>
      <c r="H144" s="47">
        <v>407</v>
      </c>
      <c r="I144" s="47">
        <v>762</v>
      </c>
      <c r="J144" s="47">
        <v>434</v>
      </c>
      <c r="K144" s="47">
        <v>886</v>
      </c>
      <c r="L144" s="47">
        <v>466</v>
      </c>
      <c r="M144" s="48">
        <v>4213</v>
      </c>
      <c r="N144" s="48">
        <v>2218</v>
      </c>
      <c r="O144" s="201" t="s">
        <v>198</v>
      </c>
      <c r="P144" s="46" t="s">
        <v>119</v>
      </c>
      <c r="Q144" s="47">
        <v>85</v>
      </c>
      <c r="R144" s="47">
        <v>37</v>
      </c>
      <c r="S144" s="47">
        <v>55</v>
      </c>
      <c r="T144" s="47">
        <v>26</v>
      </c>
      <c r="U144" s="47">
        <v>63</v>
      </c>
      <c r="V144" s="47">
        <v>31</v>
      </c>
      <c r="W144" s="47">
        <v>64</v>
      </c>
      <c r="X144" s="47">
        <v>29</v>
      </c>
      <c r="Y144" s="47">
        <v>61</v>
      </c>
      <c r="Z144" s="47">
        <v>28</v>
      </c>
      <c r="AA144" s="48">
        <v>328</v>
      </c>
      <c r="AB144" s="48">
        <v>151</v>
      </c>
      <c r="AC144" s="201" t="s">
        <v>198</v>
      </c>
      <c r="AD144" s="46" t="s">
        <v>119</v>
      </c>
      <c r="AE144" s="47">
        <v>35</v>
      </c>
      <c r="AF144" s="47">
        <v>35</v>
      </c>
      <c r="AG144" s="47">
        <v>33</v>
      </c>
      <c r="AH144" s="47">
        <v>31</v>
      </c>
      <c r="AI144" s="47">
        <v>35</v>
      </c>
      <c r="AJ144" s="48">
        <v>169</v>
      </c>
      <c r="AK144" s="47">
        <v>123</v>
      </c>
      <c r="AL144" s="47">
        <v>103</v>
      </c>
      <c r="AM144" s="47">
        <v>8</v>
      </c>
      <c r="AN144" s="47">
        <v>19</v>
      </c>
      <c r="AO144" s="47">
        <v>33</v>
      </c>
      <c r="AP144" s="201" t="s">
        <v>198</v>
      </c>
      <c r="AQ144" s="46" t="s">
        <v>119</v>
      </c>
      <c r="AR144" s="47">
        <v>0</v>
      </c>
      <c r="AS144" s="47">
        <v>1341</v>
      </c>
      <c r="AT144" s="47">
        <v>354</v>
      </c>
      <c r="AU144" s="47">
        <v>21</v>
      </c>
      <c r="AV144" s="47">
        <v>38</v>
      </c>
      <c r="AW144" s="47">
        <v>16</v>
      </c>
      <c r="AX144" s="47">
        <v>156</v>
      </c>
      <c r="AY144" s="47">
        <v>122</v>
      </c>
      <c r="AZ144" s="47">
        <v>137</v>
      </c>
      <c r="BA144" s="201" t="s">
        <v>198</v>
      </c>
      <c r="BB144" s="46" t="s">
        <v>119</v>
      </c>
      <c r="BC144" s="47">
        <v>1125</v>
      </c>
      <c r="BD144" s="47">
        <v>594</v>
      </c>
      <c r="BE144" s="47">
        <v>995</v>
      </c>
      <c r="BF144" s="47">
        <v>536</v>
      </c>
      <c r="BG144" s="47">
        <v>792</v>
      </c>
      <c r="BH144" s="47">
        <v>431</v>
      </c>
      <c r="BI144" s="47">
        <v>1108</v>
      </c>
      <c r="BJ144" s="47">
        <v>588</v>
      </c>
      <c r="BK144" s="47">
        <v>983</v>
      </c>
      <c r="BL144" s="47">
        <v>533</v>
      </c>
      <c r="BM144" s="47">
        <v>749</v>
      </c>
      <c r="BN144" s="47">
        <v>405</v>
      </c>
      <c r="BO144" s="201" t="s">
        <v>198</v>
      </c>
      <c r="BP144" s="46" t="s">
        <v>119</v>
      </c>
      <c r="BQ144" s="50">
        <v>133</v>
      </c>
      <c r="BR144" s="49">
        <v>66</v>
      </c>
      <c r="BS144" s="49">
        <v>2</v>
      </c>
      <c r="BT144" s="50">
        <v>21</v>
      </c>
      <c r="BU144" s="49">
        <v>8</v>
      </c>
      <c r="BV144" s="50">
        <v>154</v>
      </c>
      <c r="BW144" s="50">
        <v>74</v>
      </c>
      <c r="BX144" s="201" t="s">
        <v>198</v>
      </c>
      <c r="BY144" s="46" t="s">
        <v>119</v>
      </c>
      <c r="BZ144" s="47">
        <v>212</v>
      </c>
      <c r="CA144" s="47">
        <v>201</v>
      </c>
      <c r="CB144" s="47">
        <v>236</v>
      </c>
      <c r="CC144" s="47">
        <v>197</v>
      </c>
      <c r="CD144" s="47">
        <v>215</v>
      </c>
      <c r="CE144" s="47">
        <v>90</v>
      </c>
      <c r="CF144" s="47">
        <v>55</v>
      </c>
      <c r="CG144" s="47">
        <v>155</v>
      </c>
      <c r="CH144" s="47">
        <v>89</v>
      </c>
      <c r="CI144" s="47">
        <v>69</v>
      </c>
      <c r="CJ144" s="47">
        <v>90</v>
      </c>
      <c r="CK144" s="47">
        <v>49</v>
      </c>
      <c r="CL144" s="142"/>
      <c r="CM144" s="138" t="s">
        <v>198</v>
      </c>
      <c r="CN144" s="138" t="s">
        <v>4296</v>
      </c>
      <c r="CO144" s="139">
        <v>4018</v>
      </c>
      <c r="CP144" s="141">
        <v>1450</v>
      </c>
    </row>
    <row r="145" spans="1:94">
      <c r="A145" s="201"/>
      <c r="B145" s="46" t="s">
        <v>120</v>
      </c>
      <c r="C145" s="47">
        <v>673</v>
      </c>
      <c r="D145" s="47">
        <v>340</v>
      </c>
      <c r="E145" s="47">
        <v>672</v>
      </c>
      <c r="F145" s="47">
        <v>347</v>
      </c>
      <c r="G145" s="47">
        <v>602</v>
      </c>
      <c r="H145" s="47">
        <v>322</v>
      </c>
      <c r="I145" s="47">
        <v>524</v>
      </c>
      <c r="J145" s="47">
        <v>266</v>
      </c>
      <c r="K145" s="47">
        <v>509</v>
      </c>
      <c r="L145" s="47">
        <v>238</v>
      </c>
      <c r="M145" s="48">
        <v>2980</v>
      </c>
      <c r="N145" s="48">
        <v>1513</v>
      </c>
      <c r="O145" s="201"/>
      <c r="P145" s="46" t="s">
        <v>120</v>
      </c>
      <c r="Q145" s="47">
        <v>29</v>
      </c>
      <c r="R145" s="47">
        <v>14</v>
      </c>
      <c r="S145" s="47">
        <v>28</v>
      </c>
      <c r="T145" s="47">
        <v>10</v>
      </c>
      <c r="U145" s="47">
        <v>23</v>
      </c>
      <c r="V145" s="47">
        <v>10</v>
      </c>
      <c r="W145" s="47">
        <v>9</v>
      </c>
      <c r="X145" s="47">
        <v>5</v>
      </c>
      <c r="Y145" s="47">
        <v>16</v>
      </c>
      <c r="Z145" s="47">
        <v>7</v>
      </c>
      <c r="AA145" s="48">
        <v>105</v>
      </c>
      <c r="AB145" s="48">
        <v>46</v>
      </c>
      <c r="AC145" s="201"/>
      <c r="AD145" s="46" t="s">
        <v>120</v>
      </c>
      <c r="AE145" s="47">
        <v>22</v>
      </c>
      <c r="AF145" s="47">
        <v>21</v>
      </c>
      <c r="AG145" s="47">
        <v>21</v>
      </c>
      <c r="AH145" s="47">
        <v>21</v>
      </c>
      <c r="AI145" s="47">
        <v>19</v>
      </c>
      <c r="AJ145" s="48">
        <v>104</v>
      </c>
      <c r="AK145" s="47">
        <v>105</v>
      </c>
      <c r="AL145" s="47">
        <v>94</v>
      </c>
      <c r="AM145" s="47">
        <v>56</v>
      </c>
      <c r="AN145" s="47">
        <v>2</v>
      </c>
      <c r="AO145" s="47">
        <v>16</v>
      </c>
      <c r="AP145" s="201"/>
      <c r="AQ145" s="46" t="s">
        <v>120</v>
      </c>
      <c r="AR145" s="47">
        <v>327</v>
      </c>
      <c r="AS145" s="47">
        <v>1407</v>
      </c>
      <c r="AT145" s="47">
        <v>220</v>
      </c>
      <c r="AU145" s="47">
        <v>41</v>
      </c>
      <c r="AV145" s="47">
        <v>0</v>
      </c>
      <c r="AW145" s="47">
        <v>53</v>
      </c>
      <c r="AX145" s="47">
        <v>120</v>
      </c>
      <c r="AY145" s="47">
        <v>103</v>
      </c>
      <c r="AZ145" s="47">
        <v>103</v>
      </c>
      <c r="BA145" s="201"/>
      <c r="BB145" s="46" t="s">
        <v>120</v>
      </c>
      <c r="BC145" s="47">
        <v>511</v>
      </c>
      <c r="BD145" s="47">
        <v>269</v>
      </c>
      <c r="BE145" s="47">
        <v>491</v>
      </c>
      <c r="BF145" s="47">
        <v>255</v>
      </c>
      <c r="BG145" s="47">
        <v>436</v>
      </c>
      <c r="BH145" s="47">
        <v>238</v>
      </c>
      <c r="BI145" s="47">
        <v>499</v>
      </c>
      <c r="BJ145" s="47">
        <v>268</v>
      </c>
      <c r="BK145" s="47">
        <v>479</v>
      </c>
      <c r="BL145" s="47">
        <v>254</v>
      </c>
      <c r="BM145" s="47">
        <v>414</v>
      </c>
      <c r="BN145" s="47">
        <v>231</v>
      </c>
      <c r="BO145" s="201"/>
      <c r="BP145" s="46" t="s">
        <v>120</v>
      </c>
      <c r="BQ145" s="50">
        <v>102</v>
      </c>
      <c r="BR145" s="49">
        <v>85</v>
      </c>
      <c r="BS145" s="49">
        <v>4</v>
      </c>
      <c r="BT145" s="50">
        <v>32</v>
      </c>
      <c r="BU145" s="49">
        <v>19</v>
      </c>
      <c r="BV145" s="50">
        <v>134</v>
      </c>
      <c r="BW145" s="50">
        <v>104</v>
      </c>
      <c r="BX145" s="201"/>
      <c r="BY145" s="46" t="s">
        <v>120</v>
      </c>
      <c r="BZ145" s="47">
        <v>185</v>
      </c>
      <c r="CA145" s="47">
        <v>89</v>
      </c>
      <c r="CB145" s="47">
        <v>21</v>
      </c>
      <c r="CC145" s="47">
        <v>137</v>
      </c>
      <c r="CD145" s="47">
        <v>107</v>
      </c>
      <c r="CE145" s="47">
        <v>109</v>
      </c>
      <c r="CF145" s="47">
        <v>11</v>
      </c>
      <c r="CG145" s="47">
        <v>55</v>
      </c>
      <c r="CH145" s="47">
        <v>14</v>
      </c>
      <c r="CI145" s="47">
        <v>13</v>
      </c>
      <c r="CJ145" s="47">
        <v>8</v>
      </c>
      <c r="CK145" s="47">
        <v>0</v>
      </c>
      <c r="CL145" s="142"/>
      <c r="CM145" s="138" t="s">
        <v>198</v>
      </c>
      <c r="CN145" s="138" t="s">
        <v>4297</v>
      </c>
      <c r="CO145" s="139">
        <v>3965</v>
      </c>
      <c r="CP145" s="141">
        <v>728</v>
      </c>
    </row>
    <row r="146" spans="1:94">
      <c r="A146" s="201"/>
      <c r="B146" s="34" t="s">
        <v>102</v>
      </c>
      <c r="C146" s="35">
        <v>1611</v>
      </c>
      <c r="D146" s="63">
        <v>812</v>
      </c>
      <c r="E146" s="63">
        <v>1529</v>
      </c>
      <c r="F146" s="63">
        <v>786</v>
      </c>
      <c r="G146" s="63">
        <v>1372</v>
      </c>
      <c r="H146" s="63">
        <v>729</v>
      </c>
      <c r="I146" s="63">
        <v>1286</v>
      </c>
      <c r="J146" s="63">
        <v>700</v>
      </c>
      <c r="K146" s="63">
        <v>1395</v>
      </c>
      <c r="L146" s="63">
        <v>704</v>
      </c>
      <c r="M146" s="63">
        <v>7193</v>
      </c>
      <c r="N146" s="63">
        <v>3731</v>
      </c>
      <c r="O146" s="201"/>
      <c r="P146" s="64" t="s">
        <v>102</v>
      </c>
      <c r="Q146" s="63">
        <v>114</v>
      </c>
      <c r="R146" s="63">
        <v>51</v>
      </c>
      <c r="S146" s="63">
        <v>83</v>
      </c>
      <c r="T146" s="63">
        <v>36</v>
      </c>
      <c r="U146" s="63">
        <v>86</v>
      </c>
      <c r="V146" s="63">
        <v>41</v>
      </c>
      <c r="W146" s="63">
        <v>73</v>
      </c>
      <c r="X146" s="63">
        <v>34</v>
      </c>
      <c r="Y146" s="63">
        <v>77</v>
      </c>
      <c r="Z146" s="63">
        <v>35</v>
      </c>
      <c r="AA146" s="63">
        <v>433</v>
      </c>
      <c r="AB146" s="63">
        <v>197</v>
      </c>
      <c r="AC146" s="201"/>
      <c r="AD146" s="64" t="s">
        <v>102</v>
      </c>
      <c r="AE146" s="63">
        <v>57</v>
      </c>
      <c r="AF146" s="63">
        <v>56</v>
      </c>
      <c r="AG146" s="63">
        <v>54</v>
      </c>
      <c r="AH146" s="63">
        <v>52</v>
      </c>
      <c r="AI146" s="63">
        <v>54</v>
      </c>
      <c r="AJ146" s="63">
        <v>273</v>
      </c>
      <c r="AK146" s="63">
        <v>228</v>
      </c>
      <c r="AL146" s="63">
        <v>197</v>
      </c>
      <c r="AM146" s="63">
        <v>64</v>
      </c>
      <c r="AN146" s="63">
        <v>21</v>
      </c>
      <c r="AO146" s="63">
        <v>49</v>
      </c>
      <c r="AP146" s="201"/>
      <c r="AQ146" s="64" t="s">
        <v>102</v>
      </c>
      <c r="AR146" s="63">
        <v>327</v>
      </c>
      <c r="AS146" s="63">
        <v>2748</v>
      </c>
      <c r="AT146" s="63">
        <v>574</v>
      </c>
      <c r="AU146" s="63">
        <v>62</v>
      </c>
      <c r="AV146" s="63">
        <v>38</v>
      </c>
      <c r="AW146" s="63">
        <v>69</v>
      </c>
      <c r="AX146" s="63">
        <v>276</v>
      </c>
      <c r="AY146" s="63">
        <v>225</v>
      </c>
      <c r="AZ146" s="63">
        <v>240</v>
      </c>
      <c r="BA146" s="201"/>
      <c r="BB146" s="51" t="s">
        <v>102</v>
      </c>
      <c r="BC146" s="63">
        <v>1636</v>
      </c>
      <c r="BD146" s="63">
        <v>863</v>
      </c>
      <c r="BE146" s="63">
        <v>1486</v>
      </c>
      <c r="BF146" s="63">
        <v>791</v>
      </c>
      <c r="BG146" s="63">
        <v>1228</v>
      </c>
      <c r="BH146" s="63">
        <v>669</v>
      </c>
      <c r="BI146" s="63">
        <v>1607</v>
      </c>
      <c r="BJ146" s="63">
        <v>856</v>
      </c>
      <c r="BK146" s="63">
        <v>1462</v>
      </c>
      <c r="BL146" s="63">
        <v>787</v>
      </c>
      <c r="BM146" s="63">
        <v>1163</v>
      </c>
      <c r="BN146" s="63">
        <v>636</v>
      </c>
      <c r="BO146" s="201"/>
      <c r="BP146" s="64" t="s">
        <v>102</v>
      </c>
      <c r="BQ146" s="63">
        <v>235</v>
      </c>
      <c r="BR146" s="63">
        <v>151</v>
      </c>
      <c r="BS146" s="63">
        <v>6</v>
      </c>
      <c r="BT146" s="63">
        <v>53</v>
      </c>
      <c r="BU146" s="63">
        <v>27</v>
      </c>
      <c r="BV146" s="63">
        <v>288</v>
      </c>
      <c r="BW146" s="63">
        <v>178</v>
      </c>
      <c r="BX146" s="201"/>
      <c r="BY146" s="64" t="s">
        <v>102</v>
      </c>
      <c r="BZ146" s="63">
        <v>397</v>
      </c>
      <c r="CA146" s="63">
        <v>290</v>
      </c>
      <c r="CB146" s="63">
        <v>257</v>
      </c>
      <c r="CC146" s="63">
        <v>334</v>
      </c>
      <c r="CD146" s="63">
        <v>322</v>
      </c>
      <c r="CE146" s="63">
        <v>199</v>
      </c>
      <c r="CF146" s="63">
        <v>66</v>
      </c>
      <c r="CG146" s="63">
        <v>210</v>
      </c>
      <c r="CH146" s="63">
        <v>103</v>
      </c>
      <c r="CI146" s="63">
        <v>82</v>
      </c>
      <c r="CJ146" s="63">
        <v>98</v>
      </c>
      <c r="CK146" s="63">
        <v>49</v>
      </c>
      <c r="CL146" s="142"/>
      <c r="CM146" s="138" t="s">
        <v>198</v>
      </c>
      <c r="CN146" s="138" t="s">
        <v>4298</v>
      </c>
      <c r="CO146" s="139">
        <v>7983</v>
      </c>
      <c r="CP146" s="141">
        <v>2178</v>
      </c>
    </row>
    <row r="147" spans="1:94">
      <c r="A147" s="201" t="s">
        <v>199</v>
      </c>
      <c r="B147" s="46" t="s">
        <v>119</v>
      </c>
      <c r="C147" s="47">
        <v>426</v>
      </c>
      <c r="D147" s="47">
        <v>210</v>
      </c>
      <c r="E147" s="47">
        <v>416</v>
      </c>
      <c r="F147" s="47">
        <v>204</v>
      </c>
      <c r="G147" s="47">
        <v>474</v>
      </c>
      <c r="H147" s="47">
        <v>238</v>
      </c>
      <c r="I147" s="47">
        <v>379</v>
      </c>
      <c r="J147" s="47">
        <v>191</v>
      </c>
      <c r="K147" s="47">
        <v>368</v>
      </c>
      <c r="L147" s="47">
        <v>199</v>
      </c>
      <c r="M147" s="48">
        <v>2063</v>
      </c>
      <c r="N147" s="48">
        <v>1042</v>
      </c>
      <c r="O147" s="201" t="s">
        <v>199</v>
      </c>
      <c r="P147" s="46" t="s">
        <v>119</v>
      </c>
      <c r="Q147" s="47">
        <v>51</v>
      </c>
      <c r="R147" s="47">
        <v>22</v>
      </c>
      <c r="S147" s="47">
        <v>79</v>
      </c>
      <c r="T147" s="47">
        <v>39</v>
      </c>
      <c r="U147" s="47">
        <v>53</v>
      </c>
      <c r="V147" s="47">
        <v>23</v>
      </c>
      <c r="W147" s="47">
        <v>46</v>
      </c>
      <c r="X147" s="47">
        <v>23</v>
      </c>
      <c r="Y147" s="47">
        <v>45</v>
      </c>
      <c r="Z147" s="47">
        <v>28</v>
      </c>
      <c r="AA147" s="48">
        <v>274</v>
      </c>
      <c r="AB147" s="48">
        <v>135</v>
      </c>
      <c r="AC147" s="201" t="s">
        <v>199</v>
      </c>
      <c r="AD147" s="46" t="s">
        <v>119</v>
      </c>
      <c r="AE147" s="47">
        <v>15</v>
      </c>
      <c r="AF147" s="47">
        <v>13</v>
      </c>
      <c r="AG147" s="47">
        <v>13</v>
      </c>
      <c r="AH147" s="47">
        <v>13</v>
      </c>
      <c r="AI147" s="47">
        <v>13</v>
      </c>
      <c r="AJ147" s="48">
        <v>67</v>
      </c>
      <c r="AK147" s="47">
        <v>59</v>
      </c>
      <c r="AL147" s="47">
        <v>31</v>
      </c>
      <c r="AM147" s="47">
        <v>3</v>
      </c>
      <c r="AN147" s="47">
        <v>1</v>
      </c>
      <c r="AO147" s="47">
        <v>14</v>
      </c>
      <c r="AP147" s="201" t="s">
        <v>199</v>
      </c>
      <c r="AQ147" s="46" t="s">
        <v>119</v>
      </c>
      <c r="AR147" s="47">
        <v>4</v>
      </c>
      <c r="AS147" s="47">
        <v>385</v>
      </c>
      <c r="AT147" s="47">
        <v>488</v>
      </c>
      <c r="AU147" s="47">
        <v>0</v>
      </c>
      <c r="AV147" s="47">
        <v>0</v>
      </c>
      <c r="AW147" s="47">
        <v>8</v>
      </c>
      <c r="AX147" s="47">
        <v>77</v>
      </c>
      <c r="AY147" s="47">
        <v>55</v>
      </c>
      <c r="AZ147" s="47">
        <v>50</v>
      </c>
      <c r="BA147" s="201" t="s">
        <v>199</v>
      </c>
      <c r="BB147" s="46" t="s">
        <v>119</v>
      </c>
      <c r="BC147" s="47">
        <v>587</v>
      </c>
      <c r="BD147" s="47">
        <v>290</v>
      </c>
      <c r="BE147" s="47">
        <v>514</v>
      </c>
      <c r="BF147" s="47">
        <v>252</v>
      </c>
      <c r="BG147" s="47">
        <v>381</v>
      </c>
      <c r="BH147" s="47">
        <v>196</v>
      </c>
      <c r="BI147" s="47">
        <v>543</v>
      </c>
      <c r="BJ147" s="47">
        <v>266</v>
      </c>
      <c r="BK147" s="47">
        <v>485</v>
      </c>
      <c r="BL147" s="47">
        <v>242</v>
      </c>
      <c r="BM147" s="47">
        <v>358</v>
      </c>
      <c r="BN147" s="47">
        <v>186</v>
      </c>
      <c r="BO147" s="201" t="s">
        <v>199</v>
      </c>
      <c r="BP147" s="46" t="s">
        <v>119</v>
      </c>
      <c r="BQ147" s="50">
        <v>59</v>
      </c>
      <c r="BR147" s="49">
        <v>36</v>
      </c>
      <c r="BS147" s="49">
        <v>1</v>
      </c>
      <c r="BT147" s="50">
        <v>14</v>
      </c>
      <c r="BU147" s="49">
        <v>3</v>
      </c>
      <c r="BV147" s="50">
        <v>73</v>
      </c>
      <c r="BW147" s="50">
        <v>39</v>
      </c>
      <c r="BX147" s="201" t="s">
        <v>199</v>
      </c>
      <c r="BY147" s="46" t="s">
        <v>119</v>
      </c>
      <c r="BZ147" s="47">
        <v>9</v>
      </c>
      <c r="CA147" s="47">
        <v>58</v>
      </c>
      <c r="CB147" s="47">
        <v>25</v>
      </c>
      <c r="CC147" s="47">
        <v>29</v>
      </c>
      <c r="CD147" s="47">
        <v>22</v>
      </c>
      <c r="CE147" s="47">
        <v>3</v>
      </c>
      <c r="CF147" s="47">
        <v>3</v>
      </c>
      <c r="CG147" s="47">
        <v>9</v>
      </c>
      <c r="CH147" s="47">
        <v>5</v>
      </c>
      <c r="CI147" s="47">
        <v>37</v>
      </c>
      <c r="CJ147" s="47">
        <v>5</v>
      </c>
      <c r="CK147" s="47">
        <v>65</v>
      </c>
      <c r="CL147" s="142"/>
      <c r="CM147" s="138" t="s">
        <v>199</v>
      </c>
      <c r="CN147" s="138" t="s">
        <v>4299</v>
      </c>
      <c r="CO147" s="139">
        <v>2238</v>
      </c>
      <c r="CP147" s="141">
        <v>163</v>
      </c>
    </row>
    <row r="148" spans="1:94">
      <c r="A148" s="201"/>
      <c r="B148" s="46" t="s">
        <v>120</v>
      </c>
      <c r="C148" s="47">
        <v>692</v>
      </c>
      <c r="D148" s="47">
        <v>327</v>
      </c>
      <c r="E148" s="47">
        <v>649</v>
      </c>
      <c r="F148" s="47">
        <v>322</v>
      </c>
      <c r="G148" s="47">
        <v>608</v>
      </c>
      <c r="H148" s="47">
        <v>295</v>
      </c>
      <c r="I148" s="47">
        <v>469</v>
      </c>
      <c r="J148" s="47">
        <v>231</v>
      </c>
      <c r="K148" s="47">
        <v>412</v>
      </c>
      <c r="L148" s="47">
        <v>203</v>
      </c>
      <c r="M148" s="48">
        <v>2830</v>
      </c>
      <c r="N148" s="48">
        <v>1378</v>
      </c>
      <c r="O148" s="201"/>
      <c r="P148" s="46" t="s">
        <v>120</v>
      </c>
      <c r="Q148" s="47">
        <v>48</v>
      </c>
      <c r="R148" s="47">
        <v>17</v>
      </c>
      <c r="S148" s="47">
        <v>74</v>
      </c>
      <c r="T148" s="47">
        <v>34</v>
      </c>
      <c r="U148" s="47">
        <v>42</v>
      </c>
      <c r="V148" s="47">
        <v>16</v>
      </c>
      <c r="W148" s="47">
        <v>53</v>
      </c>
      <c r="X148" s="47">
        <v>30</v>
      </c>
      <c r="Y148" s="47">
        <v>39</v>
      </c>
      <c r="Z148" s="47">
        <v>18</v>
      </c>
      <c r="AA148" s="48">
        <v>256</v>
      </c>
      <c r="AB148" s="48">
        <v>115</v>
      </c>
      <c r="AC148" s="201"/>
      <c r="AD148" s="46" t="s">
        <v>120</v>
      </c>
      <c r="AE148" s="47">
        <v>15</v>
      </c>
      <c r="AF148" s="47">
        <v>15</v>
      </c>
      <c r="AG148" s="47">
        <v>15</v>
      </c>
      <c r="AH148" s="47">
        <v>14</v>
      </c>
      <c r="AI148" s="47">
        <v>14</v>
      </c>
      <c r="AJ148" s="48">
        <v>73</v>
      </c>
      <c r="AK148" s="47">
        <v>63</v>
      </c>
      <c r="AL148" s="47">
        <v>56</v>
      </c>
      <c r="AM148" s="47">
        <v>52</v>
      </c>
      <c r="AN148" s="47">
        <v>5</v>
      </c>
      <c r="AO148" s="47">
        <v>11</v>
      </c>
      <c r="AP148" s="201"/>
      <c r="AQ148" s="46" t="s">
        <v>120</v>
      </c>
      <c r="AR148" s="47">
        <v>0</v>
      </c>
      <c r="AS148" s="47">
        <v>860</v>
      </c>
      <c r="AT148" s="47">
        <v>457</v>
      </c>
      <c r="AU148" s="47">
        <v>102</v>
      </c>
      <c r="AV148" s="47">
        <v>0</v>
      </c>
      <c r="AW148" s="47">
        <v>41</v>
      </c>
      <c r="AX148" s="47">
        <v>97</v>
      </c>
      <c r="AY148" s="47">
        <v>70</v>
      </c>
      <c r="AZ148" s="47">
        <v>69</v>
      </c>
      <c r="BA148" s="201"/>
      <c r="BB148" s="46" t="s">
        <v>120</v>
      </c>
      <c r="BC148" s="47">
        <v>547</v>
      </c>
      <c r="BD148" s="47">
        <v>258</v>
      </c>
      <c r="BE148" s="47">
        <v>497</v>
      </c>
      <c r="BF148" s="47">
        <v>236</v>
      </c>
      <c r="BG148" s="47">
        <v>408</v>
      </c>
      <c r="BH148" s="47">
        <v>198</v>
      </c>
      <c r="BI148" s="47">
        <v>533</v>
      </c>
      <c r="BJ148" s="47">
        <v>254</v>
      </c>
      <c r="BK148" s="47">
        <v>489</v>
      </c>
      <c r="BL148" s="47">
        <v>234</v>
      </c>
      <c r="BM148" s="47">
        <v>366</v>
      </c>
      <c r="BN148" s="47">
        <v>175</v>
      </c>
      <c r="BO148" s="201"/>
      <c r="BP148" s="46" t="s">
        <v>120</v>
      </c>
      <c r="BQ148" s="50">
        <v>66</v>
      </c>
      <c r="BR148" s="49">
        <v>44</v>
      </c>
      <c r="BS148" s="49">
        <v>1</v>
      </c>
      <c r="BT148" s="50">
        <v>23</v>
      </c>
      <c r="BU148" s="49">
        <v>11</v>
      </c>
      <c r="BV148" s="50">
        <v>89</v>
      </c>
      <c r="BW148" s="50">
        <v>55</v>
      </c>
      <c r="BX148" s="201"/>
      <c r="BY148" s="46" t="s">
        <v>120</v>
      </c>
      <c r="BZ148" s="47">
        <v>299</v>
      </c>
      <c r="CA148" s="47">
        <v>154</v>
      </c>
      <c r="CB148" s="47">
        <v>165</v>
      </c>
      <c r="CC148" s="47">
        <v>238</v>
      </c>
      <c r="CD148" s="47">
        <v>283</v>
      </c>
      <c r="CE148" s="47">
        <v>223</v>
      </c>
      <c r="CF148" s="47">
        <v>16</v>
      </c>
      <c r="CG148" s="47">
        <v>234</v>
      </c>
      <c r="CH148" s="47">
        <v>4</v>
      </c>
      <c r="CI148" s="47">
        <v>12</v>
      </c>
      <c r="CJ148" s="47">
        <v>0</v>
      </c>
      <c r="CK148" s="47">
        <v>0</v>
      </c>
      <c r="CL148" s="142"/>
      <c r="CM148" s="138" t="s">
        <v>199</v>
      </c>
      <c r="CN148" s="138" t="s">
        <v>4300</v>
      </c>
      <c r="CO148" s="139">
        <v>3499</v>
      </c>
      <c r="CP148" s="141">
        <v>1616</v>
      </c>
    </row>
    <row r="149" spans="1:94">
      <c r="A149" s="201"/>
      <c r="B149" s="34" t="s">
        <v>102</v>
      </c>
      <c r="C149" s="35">
        <v>1118</v>
      </c>
      <c r="D149" s="63">
        <v>537</v>
      </c>
      <c r="E149" s="63">
        <v>1065</v>
      </c>
      <c r="F149" s="63">
        <v>526</v>
      </c>
      <c r="G149" s="63">
        <v>1082</v>
      </c>
      <c r="H149" s="63">
        <v>533</v>
      </c>
      <c r="I149" s="63">
        <v>848</v>
      </c>
      <c r="J149" s="63">
        <v>422</v>
      </c>
      <c r="K149" s="63">
        <v>780</v>
      </c>
      <c r="L149" s="63">
        <v>402</v>
      </c>
      <c r="M149" s="63">
        <v>4893</v>
      </c>
      <c r="N149" s="63">
        <v>2420</v>
      </c>
      <c r="O149" s="201"/>
      <c r="P149" s="64" t="s">
        <v>102</v>
      </c>
      <c r="Q149" s="63">
        <v>99</v>
      </c>
      <c r="R149" s="63">
        <v>39</v>
      </c>
      <c r="S149" s="63">
        <v>153</v>
      </c>
      <c r="T149" s="63">
        <v>73</v>
      </c>
      <c r="U149" s="63">
        <v>95</v>
      </c>
      <c r="V149" s="63">
        <v>39</v>
      </c>
      <c r="W149" s="63">
        <v>99</v>
      </c>
      <c r="X149" s="63">
        <v>53</v>
      </c>
      <c r="Y149" s="63">
        <v>84</v>
      </c>
      <c r="Z149" s="63">
        <v>46</v>
      </c>
      <c r="AA149" s="63">
        <v>530</v>
      </c>
      <c r="AB149" s="63">
        <v>250</v>
      </c>
      <c r="AC149" s="201"/>
      <c r="AD149" s="64" t="s">
        <v>102</v>
      </c>
      <c r="AE149" s="63">
        <v>30</v>
      </c>
      <c r="AF149" s="63">
        <v>28</v>
      </c>
      <c r="AG149" s="63">
        <v>28</v>
      </c>
      <c r="AH149" s="63">
        <v>27</v>
      </c>
      <c r="AI149" s="63">
        <v>27</v>
      </c>
      <c r="AJ149" s="63">
        <v>140</v>
      </c>
      <c r="AK149" s="63">
        <v>122</v>
      </c>
      <c r="AL149" s="63">
        <v>87</v>
      </c>
      <c r="AM149" s="63">
        <v>55</v>
      </c>
      <c r="AN149" s="63">
        <v>6</v>
      </c>
      <c r="AO149" s="63">
        <v>25</v>
      </c>
      <c r="AP149" s="201"/>
      <c r="AQ149" s="64" t="s">
        <v>102</v>
      </c>
      <c r="AR149" s="63">
        <v>4</v>
      </c>
      <c r="AS149" s="63">
        <v>1245</v>
      </c>
      <c r="AT149" s="63">
        <v>945</v>
      </c>
      <c r="AU149" s="63">
        <v>102</v>
      </c>
      <c r="AV149" s="63">
        <v>0</v>
      </c>
      <c r="AW149" s="63">
        <v>49</v>
      </c>
      <c r="AX149" s="63">
        <v>174</v>
      </c>
      <c r="AY149" s="63">
        <v>125</v>
      </c>
      <c r="AZ149" s="63">
        <v>119</v>
      </c>
      <c r="BA149" s="201"/>
      <c r="BB149" s="51" t="s">
        <v>102</v>
      </c>
      <c r="BC149" s="63">
        <v>1134</v>
      </c>
      <c r="BD149" s="63">
        <v>548</v>
      </c>
      <c r="BE149" s="63">
        <v>1011</v>
      </c>
      <c r="BF149" s="63">
        <v>488</v>
      </c>
      <c r="BG149" s="63">
        <v>789</v>
      </c>
      <c r="BH149" s="63">
        <v>394</v>
      </c>
      <c r="BI149" s="63">
        <v>1076</v>
      </c>
      <c r="BJ149" s="63">
        <v>520</v>
      </c>
      <c r="BK149" s="63">
        <v>974</v>
      </c>
      <c r="BL149" s="63">
        <v>476</v>
      </c>
      <c r="BM149" s="63">
        <v>724</v>
      </c>
      <c r="BN149" s="63">
        <v>361</v>
      </c>
      <c r="BO149" s="201"/>
      <c r="BP149" s="64" t="s">
        <v>102</v>
      </c>
      <c r="BQ149" s="63">
        <v>125</v>
      </c>
      <c r="BR149" s="63">
        <v>80</v>
      </c>
      <c r="BS149" s="63">
        <v>2</v>
      </c>
      <c r="BT149" s="63">
        <v>37</v>
      </c>
      <c r="BU149" s="63">
        <v>14</v>
      </c>
      <c r="BV149" s="63">
        <v>162</v>
      </c>
      <c r="BW149" s="63">
        <v>94</v>
      </c>
      <c r="BX149" s="201"/>
      <c r="BY149" s="64" t="s">
        <v>102</v>
      </c>
      <c r="BZ149" s="63">
        <v>308</v>
      </c>
      <c r="CA149" s="63">
        <v>212</v>
      </c>
      <c r="CB149" s="63">
        <v>190</v>
      </c>
      <c r="CC149" s="63">
        <v>267</v>
      </c>
      <c r="CD149" s="63">
        <v>305</v>
      </c>
      <c r="CE149" s="63">
        <v>226</v>
      </c>
      <c r="CF149" s="63">
        <v>19</v>
      </c>
      <c r="CG149" s="63">
        <v>243</v>
      </c>
      <c r="CH149" s="63">
        <v>9</v>
      </c>
      <c r="CI149" s="63">
        <v>49</v>
      </c>
      <c r="CJ149" s="63">
        <v>5</v>
      </c>
      <c r="CK149" s="63">
        <v>65</v>
      </c>
      <c r="CL149" s="142"/>
      <c r="CM149" s="138" t="s">
        <v>199</v>
      </c>
      <c r="CN149" s="138" t="s">
        <v>4301</v>
      </c>
      <c r="CO149" s="139">
        <v>5737</v>
      </c>
      <c r="CP149" s="141">
        <v>1779</v>
      </c>
    </row>
    <row r="150" spans="1:94">
      <c r="A150" s="201" t="s">
        <v>200</v>
      </c>
      <c r="B150" s="46" t="s">
        <v>119</v>
      </c>
      <c r="C150" s="47">
        <v>229</v>
      </c>
      <c r="D150" s="47">
        <v>113</v>
      </c>
      <c r="E150" s="47">
        <v>212</v>
      </c>
      <c r="F150" s="47">
        <v>111</v>
      </c>
      <c r="G150" s="47">
        <v>246</v>
      </c>
      <c r="H150" s="47">
        <v>141</v>
      </c>
      <c r="I150" s="47">
        <v>194</v>
      </c>
      <c r="J150" s="47">
        <v>110</v>
      </c>
      <c r="K150" s="47">
        <v>144</v>
      </c>
      <c r="L150" s="47">
        <v>71</v>
      </c>
      <c r="M150" s="48">
        <v>1025</v>
      </c>
      <c r="N150" s="48">
        <v>546</v>
      </c>
      <c r="O150" s="201" t="s">
        <v>200</v>
      </c>
      <c r="P150" s="46" t="s">
        <v>119</v>
      </c>
      <c r="Q150" s="47">
        <v>28</v>
      </c>
      <c r="R150" s="47">
        <v>8</v>
      </c>
      <c r="S150" s="47">
        <v>24</v>
      </c>
      <c r="T150" s="47">
        <v>9</v>
      </c>
      <c r="U150" s="47">
        <v>29</v>
      </c>
      <c r="V150" s="47">
        <v>12</v>
      </c>
      <c r="W150" s="47">
        <v>21</v>
      </c>
      <c r="X150" s="47">
        <v>11</v>
      </c>
      <c r="Y150" s="47">
        <v>0</v>
      </c>
      <c r="Z150" s="47">
        <v>0</v>
      </c>
      <c r="AA150" s="48">
        <v>102</v>
      </c>
      <c r="AB150" s="48">
        <v>40</v>
      </c>
      <c r="AC150" s="201" t="s">
        <v>200</v>
      </c>
      <c r="AD150" s="46" t="s">
        <v>119</v>
      </c>
      <c r="AE150" s="47">
        <v>5</v>
      </c>
      <c r="AF150" s="47">
        <v>4</v>
      </c>
      <c r="AG150" s="47">
        <v>6</v>
      </c>
      <c r="AH150" s="47">
        <v>5</v>
      </c>
      <c r="AI150" s="47">
        <v>4</v>
      </c>
      <c r="AJ150" s="48">
        <v>24</v>
      </c>
      <c r="AK150" s="47">
        <v>23</v>
      </c>
      <c r="AL150" s="47">
        <v>19</v>
      </c>
      <c r="AM150" s="47">
        <v>2</v>
      </c>
      <c r="AN150" s="47">
        <v>0</v>
      </c>
      <c r="AO150" s="47">
        <v>3</v>
      </c>
      <c r="AP150" s="201" t="s">
        <v>200</v>
      </c>
      <c r="AQ150" s="46" t="s">
        <v>119</v>
      </c>
      <c r="AR150" s="47">
        <v>0</v>
      </c>
      <c r="AS150" s="47">
        <v>84</v>
      </c>
      <c r="AT150" s="47">
        <v>268</v>
      </c>
      <c r="AU150" s="47">
        <v>53</v>
      </c>
      <c r="AV150" s="47">
        <v>0</v>
      </c>
      <c r="AW150" s="47">
        <v>5</v>
      </c>
      <c r="AX150" s="47">
        <v>24</v>
      </c>
      <c r="AY150" s="47">
        <v>25</v>
      </c>
      <c r="AZ150" s="47">
        <v>24</v>
      </c>
      <c r="BA150" s="201" t="s">
        <v>200</v>
      </c>
      <c r="BB150" s="46" t="s">
        <v>119</v>
      </c>
      <c r="BC150" s="47">
        <v>156</v>
      </c>
      <c r="BD150" s="47">
        <v>86</v>
      </c>
      <c r="BE150" s="47">
        <v>150</v>
      </c>
      <c r="BF150" s="47">
        <v>84</v>
      </c>
      <c r="BG150" s="47">
        <v>149</v>
      </c>
      <c r="BH150" s="47">
        <v>84</v>
      </c>
      <c r="BI150" s="47">
        <v>156</v>
      </c>
      <c r="BJ150" s="47">
        <v>86</v>
      </c>
      <c r="BK150" s="47">
        <v>150</v>
      </c>
      <c r="BL150" s="47">
        <v>84</v>
      </c>
      <c r="BM150" s="47">
        <v>149</v>
      </c>
      <c r="BN150" s="47">
        <v>84</v>
      </c>
      <c r="BO150" s="201" t="s">
        <v>200</v>
      </c>
      <c r="BP150" s="46" t="s">
        <v>119</v>
      </c>
      <c r="BQ150" s="50">
        <v>24</v>
      </c>
      <c r="BR150" s="49">
        <v>13</v>
      </c>
      <c r="BS150" s="49">
        <v>0</v>
      </c>
      <c r="BT150" s="50">
        <v>4</v>
      </c>
      <c r="BU150" s="49">
        <v>3</v>
      </c>
      <c r="BV150" s="50">
        <v>28</v>
      </c>
      <c r="BW150" s="50">
        <v>16</v>
      </c>
      <c r="BX150" s="201" t="s">
        <v>200</v>
      </c>
      <c r="BY150" s="46" t="s">
        <v>119</v>
      </c>
      <c r="BZ150" s="47">
        <v>14</v>
      </c>
      <c r="CA150" s="47">
        <v>12</v>
      </c>
      <c r="CB150" s="47">
        <v>23</v>
      </c>
      <c r="CC150" s="47">
        <v>24</v>
      </c>
      <c r="CD150" s="47">
        <v>16</v>
      </c>
      <c r="CE150" s="47">
        <v>15</v>
      </c>
      <c r="CF150" s="47">
        <v>14</v>
      </c>
      <c r="CG150" s="47">
        <v>15</v>
      </c>
      <c r="CH150" s="47">
        <v>12</v>
      </c>
      <c r="CI150" s="47">
        <v>9</v>
      </c>
      <c r="CJ150" s="47">
        <v>0</v>
      </c>
      <c r="CK150" s="47">
        <v>30</v>
      </c>
      <c r="CL150" s="142"/>
      <c r="CM150" s="138" t="s">
        <v>200</v>
      </c>
      <c r="CN150" s="138" t="s">
        <v>4302</v>
      </c>
      <c r="CO150" s="139">
        <v>1184</v>
      </c>
      <c r="CP150" s="141">
        <v>145</v>
      </c>
    </row>
    <row r="151" spans="1:94">
      <c r="A151" s="201"/>
      <c r="B151" s="46" t="s">
        <v>120</v>
      </c>
      <c r="C151" s="47">
        <v>646</v>
      </c>
      <c r="D151" s="47">
        <v>327</v>
      </c>
      <c r="E151" s="47">
        <v>614</v>
      </c>
      <c r="F151" s="47">
        <v>320</v>
      </c>
      <c r="G151" s="47">
        <v>636</v>
      </c>
      <c r="H151" s="47">
        <v>330</v>
      </c>
      <c r="I151" s="47">
        <v>575</v>
      </c>
      <c r="J151" s="47">
        <v>293</v>
      </c>
      <c r="K151" s="47">
        <v>539</v>
      </c>
      <c r="L151" s="47">
        <v>277</v>
      </c>
      <c r="M151" s="48">
        <v>3010</v>
      </c>
      <c r="N151" s="48">
        <v>1547</v>
      </c>
      <c r="O151" s="201"/>
      <c r="P151" s="46" t="s">
        <v>120</v>
      </c>
      <c r="Q151" s="47">
        <v>41</v>
      </c>
      <c r="R151" s="47">
        <v>8</v>
      </c>
      <c r="S151" s="47">
        <v>34</v>
      </c>
      <c r="T151" s="47">
        <v>15</v>
      </c>
      <c r="U151" s="47">
        <v>18</v>
      </c>
      <c r="V151" s="47">
        <v>8</v>
      </c>
      <c r="W151" s="47">
        <v>24</v>
      </c>
      <c r="X151" s="47">
        <v>13</v>
      </c>
      <c r="Y151" s="47">
        <v>39</v>
      </c>
      <c r="Z151" s="47">
        <v>18</v>
      </c>
      <c r="AA151" s="48">
        <v>156</v>
      </c>
      <c r="AB151" s="48">
        <v>62</v>
      </c>
      <c r="AC151" s="201"/>
      <c r="AD151" s="46" t="s">
        <v>120</v>
      </c>
      <c r="AE151" s="47">
        <v>15</v>
      </c>
      <c r="AF151" s="47">
        <v>14</v>
      </c>
      <c r="AG151" s="47">
        <v>14</v>
      </c>
      <c r="AH151" s="47">
        <v>14</v>
      </c>
      <c r="AI151" s="47">
        <v>13</v>
      </c>
      <c r="AJ151" s="48">
        <v>70</v>
      </c>
      <c r="AK151" s="47">
        <v>77</v>
      </c>
      <c r="AL151" s="47">
        <v>68</v>
      </c>
      <c r="AM151" s="47">
        <v>33</v>
      </c>
      <c r="AN151" s="47">
        <v>1</v>
      </c>
      <c r="AO151" s="47">
        <v>11</v>
      </c>
      <c r="AP151" s="201"/>
      <c r="AQ151" s="46" t="s">
        <v>120</v>
      </c>
      <c r="AR151" s="47">
        <v>9</v>
      </c>
      <c r="AS151" s="47">
        <v>481</v>
      </c>
      <c r="AT151" s="47">
        <v>419</v>
      </c>
      <c r="AU151" s="47">
        <v>154</v>
      </c>
      <c r="AV151" s="47">
        <v>68</v>
      </c>
      <c r="AW151" s="47">
        <v>29</v>
      </c>
      <c r="AX151" s="47">
        <v>78</v>
      </c>
      <c r="AY151" s="47">
        <v>60</v>
      </c>
      <c r="AZ151" s="47">
        <v>60</v>
      </c>
      <c r="BA151" s="201"/>
      <c r="BB151" s="46" t="s">
        <v>120</v>
      </c>
      <c r="BC151" s="47">
        <v>593</v>
      </c>
      <c r="BD151" s="47">
        <v>301</v>
      </c>
      <c r="BE151" s="47">
        <v>574</v>
      </c>
      <c r="BF151" s="47">
        <v>291</v>
      </c>
      <c r="BG151" s="47">
        <v>464</v>
      </c>
      <c r="BH151" s="47">
        <v>239</v>
      </c>
      <c r="BI151" s="47">
        <v>594</v>
      </c>
      <c r="BJ151" s="47">
        <v>302</v>
      </c>
      <c r="BK151" s="47">
        <v>574</v>
      </c>
      <c r="BL151" s="47">
        <v>291</v>
      </c>
      <c r="BM151" s="47">
        <v>346</v>
      </c>
      <c r="BN151" s="47">
        <v>178</v>
      </c>
      <c r="BO151" s="201"/>
      <c r="BP151" s="46" t="s">
        <v>120</v>
      </c>
      <c r="BQ151" s="50">
        <v>72</v>
      </c>
      <c r="BR151" s="49">
        <v>37</v>
      </c>
      <c r="BS151" s="49">
        <v>14</v>
      </c>
      <c r="BT151" s="50">
        <v>34</v>
      </c>
      <c r="BU151" s="49">
        <v>17</v>
      </c>
      <c r="BV151" s="50">
        <v>106</v>
      </c>
      <c r="BW151" s="50">
        <v>54</v>
      </c>
      <c r="BX151" s="201"/>
      <c r="BY151" s="46" t="s">
        <v>120</v>
      </c>
      <c r="BZ151" s="47">
        <v>409</v>
      </c>
      <c r="CA151" s="47">
        <v>5</v>
      </c>
      <c r="CB151" s="47">
        <v>412</v>
      </c>
      <c r="CC151" s="47">
        <v>627</v>
      </c>
      <c r="CD151" s="47">
        <v>277</v>
      </c>
      <c r="CE151" s="47">
        <v>345</v>
      </c>
      <c r="CF151" s="47">
        <v>39</v>
      </c>
      <c r="CG151" s="47">
        <v>336</v>
      </c>
      <c r="CH151" s="47">
        <v>48</v>
      </c>
      <c r="CI151" s="47">
        <v>28</v>
      </c>
      <c r="CJ151" s="47">
        <v>18</v>
      </c>
      <c r="CK151" s="47">
        <v>46</v>
      </c>
      <c r="CL151" s="142"/>
      <c r="CM151" s="138" t="s">
        <v>200</v>
      </c>
      <c r="CN151" s="138" t="s">
        <v>4303</v>
      </c>
      <c r="CO151" s="139">
        <v>3184</v>
      </c>
      <c r="CP151" s="141">
        <v>2498</v>
      </c>
    </row>
    <row r="152" spans="1:94">
      <c r="A152" s="201"/>
      <c r="B152" s="34" t="s">
        <v>102</v>
      </c>
      <c r="C152" s="35">
        <v>875</v>
      </c>
      <c r="D152" s="63">
        <v>440</v>
      </c>
      <c r="E152" s="63">
        <v>826</v>
      </c>
      <c r="F152" s="63">
        <v>431</v>
      </c>
      <c r="G152" s="63">
        <v>882</v>
      </c>
      <c r="H152" s="63">
        <v>471</v>
      </c>
      <c r="I152" s="63">
        <v>769</v>
      </c>
      <c r="J152" s="63">
        <v>403</v>
      </c>
      <c r="K152" s="63">
        <v>683</v>
      </c>
      <c r="L152" s="63">
        <v>348</v>
      </c>
      <c r="M152" s="63">
        <v>4035</v>
      </c>
      <c r="N152" s="63">
        <v>2093</v>
      </c>
      <c r="O152" s="201"/>
      <c r="P152" s="64" t="s">
        <v>102</v>
      </c>
      <c r="Q152" s="63">
        <v>69</v>
      </c>
      <c r="R152" s="63">
        <v>16</v>
      </c>
      <c r="S152" s="63">
        <v>58</v>
      </c>
      <c r="T152" s="63">
        <v>24</v>
      </c>
      <c r="U152" s="63">
        <v>47</v>
      </c>
      <c r="V152" s="63">
        <v>20</v>
      </c>
      <c r="W152" s="63">
        <v>45</v>
      </c>
      <c r="X152" s="63">
        <v>24</v>
      </c>
      <c r="Y152" s="63">
        <v>39</v>
      </c>
      <c r="Z152" s="63">
        <v>18</v>
      </c>
      <c r="AA152" s="63">
        <v>258</v>
      </c>
      <c r="AB152" s="63">
        <v>102</v>
      </c>
      <c r="AC152" s="201"/>
      <c r="AD152" s="64" t="s">
        <v>102</v>
      </c>
      <c r="AE152" s="63">
        <v>20</v>
      </c>
      <c r="AF152" s="63">
        <v>18</v>
      </c>
      <c r="AG152" s="63">
        <v>20</v>
      </c>
      <c r="AH152" s="63">
        <v>19</v>
      </c>
      <c r="AI152" s="63">
        <v>17</v>
      </c>
      <c r="AJ152" s="63">
        <v>94</v>
      </c>
      <c r="AK152" s="63">
        <v>100</v>
      </c>
      <c r="AL152" s="63">
        <v>87</v>
      </c>
      <c r="AM152" s="63">
        <v>35</v>
      </c>
      <c r="AN152" s="63">
        <v>1</v>
      </c>
      <c r="AO152" s="63">
        <v>14</v>
      </c>
      <c r="AP152" s="201"/>
      <c r="AQ152" s="64" t="s">
        <v>102</v>
      </c>
      <c r="AR152" s="63">
        <v>9</v>
      </c>
      <c r="AS152" s="63">
        <v>565</v>
      </c>
      <c r="AT152" s="63">
        <v>687</v>
      </c>
      <c r="AU152" s="63">
        <v>207</v>
      </c>
      <c r="AV152" s="63">
        <v>68</v>
      </c>
      <c r="AW152" s="63">
        <v>34</v>
      </c>
      <c r="AX152" s="63">
        <v>102</v>
      </c>
      <c r="AY152" s="63">
        <v>85</v>
      </c>
      <c r="AZ152" s="63">
        <v>84</v>
      </c>
      <c r="BA152" s="201"/>
      <c r="BB152" s="51" t="s">
        <v>102</v>
      </c>
      <c r="BC152" s="63">
        <v>749</v>
      </c>
      <c r="BD152" s="63">
        <v>387</v>
      </c>
      <c r="BE152" s="63">
        <v>724</v>
      </c>
      <c r="BF152" s="63">
        <v>375</v>
      </c>
      <c r="BG152" s="63">
        <v>613</v>
      </c>
      <c r="BH152" s="63">
        <v>323</v>
      </c>
      <c r="BI152" s="63">
        <v>750</v>
      </c>
      <c r="BJ152" s="63">
        <v>388</v>
      </c>
      <c r="BK152" s="63">
        <v>724</v>
      </c>
      <c r="BL152" s="63">
        <v>375</v>
      </c>
      <c r="BM152" s="63">
        <v>495</v>
      </c>
      <c r="BN152" s="63">
        <v>262</v>
      </c>
      <c r="BO152" s="201"/>
      <c r="BP152" s="64" t="s">
        <v>102</v>
      </c>
      <c r="BQ152" s="63">
        <v>96</v>
      </c>
      <c r="BR152" s="63">
        <v>50</v>
      </c>
      <c r="BS152" s="63">
        <v>14</v>
      </c>
      <c r="BT152" s="63">
        <v>38</v>
      </c>
      <c r="BU152" s="63">
        <v>20</v>
      </c>
      <c r="BV152" s="63">
        <v>134</v>
      </c>
      <c r="BW152" s="63">
        <v>70</v>
      </c>
      <c r="BX152" s="201"/>
      <c r="BY152" s="64" t="s">
        <v>102</v>
      </c>
      <c r="BZ152" s="63">
        <v>423</v>
      </c>
      <c r="CA152" s="63">
        <v>17</v>
      </c>
      <c r="CB152" s="63">
        <v>435</v>
      </c>
      <c r="CC152" s="63">
        <v>651</v>
      </c>
      <c r="CD152" s="63">
        <v>293</v>
      </c>
      <c r="CE152" s="63">
        <v>360</v>
      </c>
      <c r="CF152" s="63">
        <v>53</v>
      </c>
      <c r="CG152" s="63">
        <v>351</v>
      </c>
      <c r="CH152" s="63">
        <v>60</v>
      </c>
      <c r="CI152" s="63">
        <v>37</v>
      </c>
      <c r="CJ152" s="63">
        <v>18</v>
      </c>
      <c r="CK152" s="63">
        <v>76</v>
      </c>
      <c r="CL152" s="142"/>
      <c r="CM152" s="138" t="s">
        <v>200</v>
      </c>
      <c r="CN152" s="138" t="s">
        <v>4304</v>
      </c>
      <c r="CO152" s="139">
        <v>4368</v>
      </c>
      <c r="CP152" s="141">
        <v>2643</v>
      </c>
    </row>
    <row r="153" spans="1:94">
      <c r="A153" s="201" t="s">
        <v>201</v>
      </c>
      <c r="B153" s="46" t="s">
        <v>119</v>
      </c>
      <c r="C153" s="47">
        <v>0</v>
      </c>
      <c r="D153" s="47">
        <v>0</v>
      </c>
      <c r="E153" s="47">
        <v>0</v>
      </c>
      <c r="F153" s="47">
        <v>0</v>
      </c>
      <c r="G153" s="47">
        <v>0</v>
      </c>
      <c r="H153" s="47">
        <v>0</v>
      </c>
      <c r="I153" s="47">
        <v>0</v>
      </c>
      <c r="J153" s="47">
        <v>0</v>
      </c>
      <c r="K153" s="47">
        <v>0</v>
      </c>
      <c r="L153" s="47">
        <v>0</v>
      </c>
      <c r="M153" s="48">
        <v>0</v>
      </c>
      <c r="N153" s="48">
        <v>0</v>
      </c>
      <c r="O153" s="201" t="s">
        <v>201</v>
      </c>
      <c r="P153" s="46" t="s">
        <v>119</v>
      </c>
      <c r="Q153" s="47">
        <v>0</v>
      </c>
      <c r="R153" s="47">
        <v>0</v>
      </c>
      <c r="S153" s="47">
        <v>0</v>
      </c>
      <c r="T153" s="47">
        <v>0</v>
      </c>
      <c r="U153" s="47">
        <v>0</v>
      </c>
      <c r="V153" s="47">
        <v>0</v>
      </c>
      <c r="W153" s="47">
        <v>0</v>
      </c>
      <c r="X153" s="47">
        <v>0</v>
      </c>
      <c r="Y153" s="47">
        <v>0</v>
      </c>
      <c r="Z153" s="47">
        <v>0</v>
      </c>
      <c r="AA153" s="48">
        <v>0</v>
      </c>
      <c r="AB153" s="48">
        <v>0</v>
      </c>
      <c r="AC153" s="201" t="s">
        <v>201</v>
      </c>
      <c r="AD153" s="46" t="s">
        <v>119</v>
      </c>
      <c r="AE153" s="47">
        <v>0</v>
      </c>
      <c r="AF153" s="47">
        <v>0</v>
      </c>
      <c r="AG153" s="47">
        <v>0</v>
      </c>
      <c r="AH153" s="47">
        <v>0</v>
      </c>
      <c r="AI153" s="47">
        <v>0</v>
      </c>
      <c r="AJ153" s="48">
        <v>0</v>
      </c>
      <c r="AK153" s="47">
        <v>0</v>
      </c>
      <c r="AL153" s="47">
        <v>0</v>
      </c>
      <c r="AM153" s="47">
        <v>0</v>
      </c>
      <c r="AN153" s="47">
        <v>0</v>
      </c>
      <c r="AO153" s="47">
        <v>0</v>
      </c>
      <c r="AP153" s="201" t="s">
        <v>201</v>
      </c>
      <c r="AQ153" s="46" t="s">
        <v>119</v>
      </c>
      <c r="AR153" s="47">
        <v>0</v>
      </c>
      <c r="AS153" s="47">
        <v>0</v>
      </c>
      <c r="AT153" s="47">
        <v>0</v>
      </c>
      <c r="AU153" s="47">
        <v>0</v>
      </c>
      <c r="AV153" s="47">
        <v>0</v>
      </c>
      <c r="AW153" s="47">
        <v>0</v>
      </c>
      <c r="AX153" s="47">
        <v>0</v>
      </c>
      <c r="AY153" s="47">
        <v>0</v>
      </c>
      <c r="AZ153" s="47">
        <v>0</v>
      </c>
      <c r="BA153" s="201" t="s">
        <v>201</v>
      </c>
      <c r="BB153" s="46" t="s">
        <v>119</v>
      </c>
      <c r="BC153" s="47">
        <v>0</v>
      </c>
      <c r="BD153" s="47">
        <v>0</v>
      </c>
      <c r="BE153" s="47">
        <v>0</v>
      </c>
      <c r="BF153" s="47">
        <v>0</v>
      </c>
      <c r="BG153" s="47">
        <v>0</v>
      </c>
      <c r="BH153" s="47">
        <v>0</v>
      </c>
      <c r="BI153" s="47">
        <v>0</v>
      </c>
      <c r="BJ153" s="47">
        <v>0</v>
      </c>
      <c r="BK153" s="47">
        <v>0</v>
      </c>
      <c r="BL153" s="47">
        <v>0</v>
      </c>
      <c r="BM153" s="47">
        <v>0</v>
      </c>
      <c r="BN153" s="47">
        <v>0</v>
      </c>
      <c r="BO153" s="201" t="s">
        <v>201</v>
      </c>
      <c r="BP153" s="46" t="s">
        <v>119</v>
      </c>
      <c r="BQ153" s="50">
        <v>0</v>
      </c>
      <c r="BR153" s="49">
        <v>0</v>
      </c>
      <c r="BS153" s="49">
        <v>0</v>
      </c>
      <c r="BT153" s="50">
        <v>0</v>
      </c>
      <c r="BU153" s="49">
        <v>0</v>
      </c>
      <c r="BV153" s="50">
        <v>0</v>
      </c>
      <c r="BW153" s="50">
        <v>0</v>
      </c>
      <c r="BX153" s="201" t="s">
        <v>201</v>
      </c>
      <c r="BY153" s="46" t="s">
        <v>119</v>
      </c>
      <c r="BZ153" s="47">
        <v>0</v>
      </c>
      <c r="CA153" s="47">
        <v>0</v>
      </c>
      <c r="CB153" s="47">
        <v>0</v>
      </c>
      <c r="CC153" s="47">
        <v>0</v>
      </c>
      <c r="CD153" s="47">
        <v>0</v>
      </c>
      <c r="CE153" s="47">
        <v>0</v>
      </c>
      <c r="CF153" s="47">
        <v>0</v>
      </c>
      <c r="CG153" s="47">
        <v>0</v>
      </c>
      <c r="CH153" s="47">
        <v>0</v>
      </c>
      <c r="CI153" s="47">
        <v>0</v>
      </c>
      <c r="CJ153" s="47">
        <v>0</v>
      </c>
      <c r="CK153" s="47">
        <v>0</v>
      </c>
      <c r="CL153" s="142"/>
      <c r="CM153" s="138" t="s">
        <v>201</v>
      </c>
      <c r="CN153" s="138" t="s">
        <v>4305</v>
      </c>
      <c r="CO153" s="139">
        <v>0</v>
      </c>
      <c r="CP153" s="141">
        <v>0</v>
      </c>
    </row>
    <row r="154" spans="1:94">
      <c r="A154" s="201"/>
      <c r="B154" s="46" t="s">
        <v>120</v>
      </c>
      <c r="C154" s="47">
        <v>262</v>
      </c>
      <c r="D154" s="47">
        <v>141</v>
      </c>
      <c r="E154" s="47">
        <v>224</v>
      </c>
      <c r="F154" s="47">
        <v>120</v>
      </c>
      <c r="G154" s="47">
        <v>213</v>
      </c>
      <c r="H154" s="47">
        <v>107</v>
      </c>
      <c r="I154" s="47">
        <v>200</v>
      </c>
      <c r="J154" s="47">
        <v>101</v>
      </c>
      <c r="K154" s="47">
        <v>164</v>
      </c>
      <c r="L154" s="47">
        <v>81</v>
      </c>
      <c r="M154" s="48">
        <v>1063</v>
      </c>
      <c r="N154" s="48">
        <v>550</v>
      </c>
      <c r="O154" s="201"/>
      <c r="P154" s="46" t="s">
        <v>120</v>
      </c>
      <c r="Q154" s="47">
        <v>19</v>
      </c>
      <c r="R154" s="47">
        <v>4</v>
      </c>
      <c r="S154" s="47">
        <v>15</v>
      </c>
      <c r="T154" s="47">
        <v>10</v>
      </c>
      <c r="U154" s="47">
        <v>17</v>
      </c>
      <c r="V154" s="47">
        <v>5</v>
      </c>
      <c r="W154" s="47">
        <v>16</v>
      </c>
      <c r="X154" s="47">
        <v>7</v>
      </c>
      <c r="Y154" s="47">
        <v>3</v>
      </c>
      <c r="Z154" s="47">
        <v>2</v>
      </c>
      <c r="AA154" s="48">
        <v>70</v>
      </c>
      <c r="AB154" s="48">
        <v>28</v>
      </c>
      <c r="AC154" s="201"/>
      <c r="AD154" s="46" t="s">
        <v>120</v>
      </c>
      <c r="AE154" s="47">
        <v>10</v>
      </c>
      <c r="AF154" s="47">
        <v>9</v>
      </c>
      <c r="AG154" s="47">
        <v>9</v>
      </c>
      <c r="AH154" s="47">
        <v>9</v>
      </c>
      <c r="AI154" s="47">
        <v>9</v>
      </c>
      <c r="AJ154" s="48">
        <v>46</v>
      </c>
      <c r="AK154" s="47">
        <v>37</v>
      </c>
      <c r="AL154" s="47">
        <v>37</v>
      </c>
      <c r="AM154" s="47">
        <v>25</v>
      </c>
      <c r="AN154" s="47">
        <v>1</v>
      </c>
      <c r="AO154" s="47">
        <v>8</v>
      </c>
      <c r="AP154" s="201"/>
      <c r="AQ154" s="46" t="s">
        <v>120</v>
      </c>
      <c r="AR154" s="47">
        <v>2</v>
      </c>
      <c r="AS154" s="47">
        <v>487</v>
      </c>
      <c r="AT154" s="47">
        <v>49</v>
      </c>
      <c r="AU154" s="47">
        <v>6</v>
      </c>
      <c r="AV154" s="47">
        <v>0</v>
      </c>
      <c r="AW154" s="47">
        <v>32</v>
      </c>
      <c r="AX154" s="47">
        <v>36</v>
      </c>
      <c r="AY154" s="47">
        <v>39</v>
      </c>
      <c r="AZ154" s="47">
        <v>38</v>
      </c>
      <c r="BA154" s="201"/>
      <c r="BB154" s="46" t="s">
        <v>120</v>
      </c>
      <c r="BC154" s="47">
        <v>94</v>
      </c>
      <c r="BD154" s="47">
        <v>47</v>
      </c>
      <c r="BE154" s="47">
        <v>94</v>
      </c>
      <c r="BF154" s="47">
        <v>47</v>
      </c>
      <c r="BG154" s="47">
        <v>92</v>
      </c>
      <c r="BH154" s="47">
        <v>46</v>
      </c>
      <c r="BI154" s="47">
        <v>94</v>
      </c>
      <c r="BJ154" s="47">
        <v>47</v>
      </c>
      <c r="BK154" s="47">
        <v>94</v>
      </c>
      <c r="BL154" s="47">
        <v>47</v>
      </c>
      <c r="BM154" s="47">
        <v>92</v>
      </c>
      <c r="BN154" s="47">
        <v>46</v>
      </c>
      <c r="BO154" s="201"/>
      <c r="BP154" s="46" t="s">
        <v>120</v>
      </c>
      <c r="BQ154" s="50">
        <v>38</v>
      </c>
      <c r="BR154" s="49">
        <v>27</v>
      </c>
      <c r="BS154" s="49">
        <v>0</v>
      </c>
      <c r="BT154" s="50">
        <v>6</v>
      </c>
      <c r="BU154" s="49">
        <v>3</v>
      </c>
      <c r="BV154" s="50">
        <v>44</v>
      </c>
      <c r="BW154" s="50">
        <v>30</v>
      </c>
      <c r="BX154" s="201"/>
      <c r="BY154" s="46" t="s">
        <v>120</v>
      </c>
      <c r="BZ154" s="47">
        <v>0</v>
      </c>
      <c r="CA154" s="47">
        <v>11</v>
      </c>
      <c r="CB154" s="47">
        <v>24</v>
      </c>
      <c r="CC154" s="47">
        <v>15</v>
      </c>
      <c r="CD154" s="47">
        <v>5</v>
      </c>
      <c r="CE154" s="47">
        <v>6</v>
      </c>
      <c r="CF154" s="47">
        <v>11</v>
      </c>
      <c r="CG154" s="47">
        <v>14</v>
      </c>
      <c r="CH154" s="47">
        <v>11</v>
      </c>
      <c r="CI154" s="47">
        <v>5</v>
      </c>
      <c r="CJ154" s="47">
        <v>5</v>
      </c>
      <c r="CK154" s="47">
        <v>0</v>
      </c>
      <c r="CL154" s="142"/>
      <c r="CM154" s="138" t="s">
        <v>201</v>
      </c>
      <c r="CN154" s="138" t="s">
        <v>4306</v>
      </c>
      <c r="CO154" s="139">
        <v>1147</v>
      </c>
      <c r="CP154" s="141">
        <v>97</v>
      </c>
    </row>
    <row r="155" spans="1:94">
      <c r="A155" s="201"/>
      <c r="B155" s="34" t="s">
        <v>102</v>
      </c>
      <c r="C155" s="35">
        <v>262</v>
      </c>
      <c r="D155" s="63">
        <v>141</v>
      </c>
      <c r="E155" s="63">
        <v>224</v>
      </c>
      <c r="F155" s="63">
        <v>120</v>
      </c>
      <c r="G155" s="63">
        <v>213</v>
      </c>
      <c r="H155" s="63">
        <v>107</v>
      </c>
      <c r="I155" s="63">
        <v>200</v>
      </c>
      <c r="J155" s="63">
        <v>101</v>
      </c>
      <c r="K155" s="63">
        <v>164</v>
      </c>
      <c r="L155" s="63">
        <v>81</v>
      </c>
      <c r="M155" s="63">
        <v>1063</v>
      </c>
      <c r="N155" s="63">
        <v>550</v>
      </c>
      <c r="O155" s="201"/>
      <c r="P155" s="64" t="s">
        <v>102</v>
      </c>
      <c r="Q155" s="63">
        <v>19</v>
      </c>
      <c r="R155" s="63">
        <v>4</v>
      </c>
      <c r="S155" s="63">
        <v>15</v>
      </c>
      <c r="T155" s="63">
        <v>10</v>
      </c>
      <c r="U155" s="63">
        <v>17</v>
      </c>
      <c r="V155" s="63">
        <v>5</v>
      </c>
      <c r="W155" s="63">
        <v>16</v>
      </c>
      <c r="X155" s="63">
        <v>7</v>
      </c>
      <c r="Y155" s="63">
        <v>3</v>
      </c>
      <c r="Z155" s="63">
        <v>2</v>
      </c>
      <c r="AA155" s="63">
        <v>70</v>
      </c>
      <c r="AB155" s="63">
        <v>28</v>
      </c>
      <c r="AC155" s="201"/>
      <c r="AD155" s="64" t="s">
        <v>102</v>
      </c>
      <c r="AE155" s="63">
        <v>10</v>
      </c>
      <c r="AF155" s="63">
        <v>9</v>
      </c>
      <c r="AG155" s="63">
        <v>9</v>
      </c>
      <c r="AH155" s="63">
        <v>9</v>
      </c>
      <c r="AI155" s="63">
        <v>9</v>
      </c>
      <c r="AJ155" s="63">
        <v>46</v>
      </c>
      <c r="AK155" s="63">
        <v>37</v>
      </c>
      <c r="AL155" s="63">
        <v>37</v>
      </c>
      <c r="AM155" s="63">
        <v>25</v>
      </c>
      <c r="AN155" s="63">
        <v>1</v>
      </c>
      <c r="AO155" s="63">
        <v>8</v>
      </c>
      <c r="AP155" s="201"/>
      <c r="AQ155" s="64" t="s">
        <v>102</v>
      </c>
      <c r="AR155" s="63">
        <v>2</v>
      </c>
      <c r="AS155" s="63">
        <v>487</v>
      </c>
      <c r="AT155" s="63">
        <v>49</v>
      </c>
      <c r="AU155" s="63">
        <v>6</v>
      </c>
      <c r="AV155" s="63">
        <v>0</v>
      </c>
      <c r="AW155" s="63">
        <v>32</v>
      </c>
      <c r="AX155" s="63">
        <v>36</v>
      </c>
      <c r="AY155" s="63">
        <v>39</v>
      </c>
      <c r="AZ155" s="63">
        <v>38</v>
      </c>
      <c r="BA155" s="201"/>
      <c r="BB155" s="51" t="s">
        <v>102</v>
      </c>
      <c r="BC155" s="63">
        <v>94</v>
      </c>
      <c r="BD155" s="63">
        <v>47</v>
      </c>
      <c r="BE155" s="63">
        <v>94</v>
      </c>
      <c r="BF155" s="63">
        <v>47</v>
      </c>
      <c r="BG155" s="63">
        <v>92</v>
      </c>
      <c r="BH155" s="63">
        <v>46</v>
      </c>
      <c r="BI155" s="63">
        <v>94</v>
      </c>
      <c r="BJ155" s="63">
        <v>47</v>
      </c>
      <c r="BK155" s="63">
        <v>94</v>
      </c>
      <c r="BL155" s="63">
        <v>47</v>
      </c>
      <c r="BM155" s="63">
        <v>92</v>
      </c>
      <c r="BN155" s="63">
        <v>46</v>
      </c>
      <c r="BO155" s="201"/>
      <c r="BP155" s="64" t="s">
        <v>102</v>
      </c>
      <c r="BQ155" s="63">
        <v>38</v>
      </c>
      <c r="BR155" s="63">
        <v>27</v>
      </c>
      <c r="BS155" s="63">
        <v>0</v>
      </c>
      <c r="BT155" s="63">
        <v>6</v>
      </c>
      <c r="BU155" s="63">
        <v>3</v>
      </c>
      <c r="BV155" s="63">
        <v>44</v>
      </c>
      <c r="BW155" s="63">
        <v>30</v>
      </c>
      <c r="BX155" s="201"/>
      <c r="BY155" s="64" t="s">
        <v>102</v>
      </c>
      <c r="BZ155" s="63">
        <v>0</v>
      </c>
      <c r="CA155" s="63">
        <v>11</v>
      </c>
      <c r="CB155" s="63">
        <v>24</v>
      </c>
      <c r="CC155" s="63">
        <v>15</v>
      </c>
      <c r="CD155" s="63">
        <v>5</v>
      </c>
      <c r="CE155" s="63">
        <v>6</v>
      </c>
      <c r="CF155" s="63">
        <v>11</v>
      </c>
      <c r="CG155" s="63">
        <v>14</v>
      </c>
      <c r="CH155" s="63">
        <v>11</v>
      </c>
      <c r="CI155" s="63">
        <v>5</v>
      </c>
      <c r="CJ155" s="63">
        <v>5</v>
      </c>
      <c r="CK155" s="63">
        <v>0</v>
      </c>
      <c r="CL155" s="142"/>
      <c r="CM155" s="138" t="s">
        <v>201</v>
      </c>
      <c r="CN155" s="138" t="s">
        <v>4307</v>
      </c>
      <c r="CO155" s="139">
        <v>1147</v>
      </c>
      <c r="CP155" s="141">
        <v>97</v>
      </c>
    </row>
    <row r="156" spans="1:94">
      <c r="A156" s="201" t="s">
        <v>202</v>
      </c>
      <c r="B156" s="46" t="s">
        <v>119</v>
      </c>
      <c r="C156" s="47">
        <v>523</v>
      </c>
      <c r="D156" s="47">
        <v>247</v>
      </c>
      <c r="E156" s="47">
        <v>490</v>
      </c>
      <c r="F156" s="47">
        <v>244</v>
      </c>
      <c r="G156" s="47">
        <v>440</v>
      </c>
      <c r="H156" s="47">
        <v>230</v>
      </c>
      <c r="I156" s="47">
        <v>398</v>
      </c>
      <c r="J156" s="47">
        <v>214</v>
      </c>
      <c r="K156" s="47">
        <v>398</v>
      </c>
      <c r="L156" s="47">
        <v>188</v>
      </c>
      <c r="M156" s="48">
        <v>2249</v>
      </c>
      <c r="N156" s="48">
        <v>1123</v>
      </c>
      <c r="O156" s="201" t="s">
        <v>202</v>
      </c>
      <c r="P156" s="46" t="s">
        <v>119</v>
      </c>
      <c r="Q156" s="47">
        <v>61</v>
      </c>
      <c r="R156" s="47">
        <v>38</v>
      </c>
      <c r="S156" s="47">
        <v>60</v>
      </c>
      <c r="T156" s="47">
        <v>24</v>
      </c>
      <c r="U156" s="47">
        <v>61</v>
      </c>
      <c r="V156" s="47">
        <v>28</v>
      </c>
      <c r="W156" s="47">
        <v>26</v>
      </c>
      <c r="X156" s="47">
        <v>15</v>
      </c>
      <c r="Y156" s="47">
        <v>33</v>
      </c>
      <c r="Z156" s="47">
        <v>10</v>
      </c>
      <c r="AA156" s="48">
        <v>241</v>
      </c>
      <c r="AB156" s="48">
        <v>115</v>
      </c>
      <c r="AC156" s="201" t="s">
        <v>202</v>
      </c>
      <c r="AD156" s="46" t="s">
        <v>119</v>
      </c>
      <c r="AE156" s="47">
        <v>24</v>
      </c>
      <c r="AF156" s="47">
        <v>23</v>
      </c>
      <c r="AG156" s="47">
        <v>23</v>
      </c>
      <c r="AH156" s="47">
        <v>23</v>
      </c>
      <c r="AI156" s="47">
        <v>23</v>
      </c>
      <c r="AJ156" s="48">
        <v>116</v>
      </c>
      <c r="AK156" s="47">
        <v>96</v>
      </c>
      <c r="AL156" s="47">
        <v>86</v>
      </c>
      <c r="AM156" s="47">
        <v>29</v>
      </c>
      <c r="AN156" s="47">
        <v>3</v>
      </c>
      <c r="AO156" s="47">
        <v>21</v>
      </c>
      <c r="AP156" s="201" t="s">
        <v>202</v>
      </c>
      <c r="AQ156" s="46" t="s">
        <v>119</v>
      </c>
      <c r="AR156" s="47">
        <v>5</v>
      </c>
      <c r="AS156" s="47">
        <v>929</v>
      </c>
      <c r="AT156" s="47">
        <v>145</v>
      </c>
      <c r="AU156" s="47">
        <v>17</v>
      </c>
      <c r="AV156" s="47">
        <v>6</v>
      </c>
      <c r="AW156" s="47">
        <v>18</v>
      </c>
      <c r="AX156" s="47">
        <v>110</v>
      </c>
      <c r="AY156" s="47">
        <v>77</v>
      </c>
      <c r="AZ156" s="47">
        <v>83</v>
      </c>
      <c r="BA156" s="201" t="s">
        <v>202</v>
      </c>
      <c r="BB156" s="46" t="s">
        <v>119</v>
      </c>
      <c r="BC156" s="47">
        <v>436</v>
      </c>
      <c r="BD156" s="47">
        <v>227</v>
      </c>
      <c r="BE156" s="47">
        <v>420</v>
      </c>
      <c r="BF156" s="47">
        <v>220</v>
      </c>
      <c r="BG156" s="47">
        <v>329</v>
      </c>
      <c r="BH156" s="47">
        <v>176</v>
      </c>
      <c r="BI156" s="47">
        <v>435</v>
      </c>
      <c r="BJ156" s="47">
        <v>227</v>
      </c>
      <c r="BK156" s="47">
        <v>419</v>
      </c>
      <c r="BL156" s="47">
        <v>220</v>
      </c>
      <c r="BM156" s="47">
        <v>326</v>
      </c>
      <c r="BN156" s="47">
        <v>175</v>
      </c>
      <c r="BO156" s="201" t="s">
        <v>202</v>
      </c>
      <c r="BP156" s="46" t="s">
        <v>119</v>
      </c>
      <c r="BQ156" s="50">
        <v>87</v>
      </c>
      <c r="BR156" s="49">
        <v>35</v>
      </c>
      <c r="BS156" s="49">
        <v>4</v>
      </c>
      <c r="BT156" s="50">
        <v>16</v>
      </c>
      <c r="BU156" s="49">
        <v>7</v>
      </c>
      <c r="BV156" s="50">
        <v>103</v>
      </c>
      <c r="BW156" s="50">
        <v>42</v>
      </c>
      <c r="BX156" s="201" t="s">
        <v>202</v>
      </c>
      <c r="BY156" s="46" t="s">
        <v>119</v>
      </c>
      <c r="BZ156" s="47">
        <v>470</v>
      </c>
      <c r="CA156" s="47">
        <v>263</v>
      </c>
      <c r="CB156" s="47">
        <v>140</v>
      </c>
      <c r="CC156" s="47">
        <v>458</v>
      </c>
      <c r="CD156" s="47">
        <v>417</v>
      </c>
      <c r="CE156" s="47">
        <v>287</v>
      </c>
      <c r="CF156" s="47">
        <v>16</v>
      </c>
      <c r="CG156" s="47">
        <v>294</v>
      </c>
      <c r="CH156" s="47">
        <v>48</v>
      </c>
      <c r="CI156" s="47">
        <v>51</v>
      </c>
      <c r="CJ156" s="47">
        <v>54</v>
      </c>
      <c r="CK156" s="47">
        <v>113</v>
      </c>
      <c r="CL156" s="142"/>
      <c r="CM156" s="138" t="s">
        <v>202</v>
      </c>
      <c r="CN156" s="138" t="s">
        <v>4308</v>
      </c>
      <c r="CO156" s="139">
        <v>2396</v>
      </c>
      <c r="CP156" s="141">
        <v>2393</v>
      </c>
    </row>
    <row r="157" spans="1:94">
      <c r="A157" s="201"/>
      <c r="B157" s="46" t="s">
        <v>120</v>
      </c>
      <c r="C157" s="47">
        <v>0</v>
      </c>
      <c r="D157" s="47">
        <v>0</v>
      </c>
      <c r="E157" s="47">
        <v>0</v>
      </c>
      <c r="F157" s="47">
        <v>0</v>
      </c>
      <c r="G157" s="47">
        <v>0</v>
      </c>
      <c r="H157" s="47">
        <v>0</v>
      </c>
      <c r="I157" s="47">
        <v>0</v>
      </c>
      <c r="J157" s="47">
        <v>0</v>
      </c>
      <c r="K157" s="47">
        <v>0</v>
      </c>
      <c r="L157" s="47">
        <v>0</v>
      </c>
      <c r="M157" s="48">
        <v>0</v>
      </c>
      <c r="N157" s="48">
        <v>0</v>
      </c>
      <c r="O157" s="201"/>
      <c r="P157" s="46" t="s">
        <v>120</v>
      </c>
      <c r="Q157" s="47">
        <v>0</v>
      </c>
      <c r="R157" s="47">
        <v>0</v>
      </c>
      <c r="S157" s="47">
        <v>0</v>
      </c>
      <c r="T157" s="47">
        <v>0</v>
      </c>
      <c r="U157" s="47">
        <v>0</v>
      </c>
      <c r="V157" s="47">
        <v>0</v>
      </c>
      <c r="W157" s="47">
        <v>0</v>
      </c>
      <c r="X157" s="47">
        <v>0</v>
      </c>
      <c r="Y157" s="47">
        <v>0</v>
      </c>
      <c r="Z157" s="47">
        <v>0</v>
      </c>
      <c r="AA157" s="48">
        <v>0</v>
      </c>
      <c r="AB157" s="48">
        <v>0</v>
      </c>
      <c r="AC157" s="201"/>
      <c r="AD157" s="46" t="s">
        <v>120</v>
      </c>
      <c r="AE157" s="47">
        <v>0</v>
      </c>
      <c r="AF157" s="47">
        <v>0</v>
      </c>
      <c r="AG157" s="47">
        <v>0</v>
      </c>
      <c r="AH157" s="47">
        <v>0</v>
      </c>
      <c r="AI157" s="47">
        <v>0</v>
      </c>
      <c r="AJ157" s="48">
        <v>0</v>
      </c>
      <c r="AK157" s="47">
        <v>0</v>
      </c>
      <c r="AL157" s="47">
        <v>0</v>
      </c>
      <c r="AM157" s="47">
        <v>0</v>
      </c>
      <c r="AN157" s="47">
        <v>0</v>
      </c>
      <c r="AO157" s="47">
        <v>0</v>
      </c>
      <c r="AP157" s="201"/>
      <c r="AQ157" s="46" t="s">
        <v>120</v>
      </c>
      <c r="AR157" s="47">
        <v>0</v>
      </c>
      <c r="AS157" s="47">
        <v>0</v>
      </c>
      <c r="AT157" s="47">
        <v>0</v>
      </c>
      <c r="AU157" s="47">
        <v>0</v>
      </c>
      <c r="AV157" s="47">
        <v>0</v>
      </c>
      <c r="AW157" s="47">
        <v>0</v>
      </c>
      <c r="AX157" s="47">
        <v>0</v>
      </c>
      <c r="AY157" s="47">
        <v>0</v>
      </c>
      <c r="AZ157" s="47">
        <v>0</v>
      </c>
      <c r="BA157" s="201"/>
      <c r="BB157" s="46" t="s">
        <v>120</v>
      </c>
      <c r="BC157" s="47">
        <v>0</v>
      </c>
      <c r="BD157" s="47">
        <v>0</v>
      </c>
      <c r="BE157" s="47">
        <v>0</v>
      </c>
      <c r="BF157" s="47">
        <v>0</v>
      </c>
      <c r="BG157" s="47">
        <v>0</v>
      </c>
      <c r="BH157" s="47">
        <v>0</v>
      </c>
      <c r="BI157" s="47">
        <v>0</v>
      </c>
      <c r="BJ157" s="47">
        <v>0</v>
      </c>
      <c r="BK157" s="47">
        <v>0</v>
      </c>
      <c r="BL157" s="47">
        <v>0</v>
      </c>
      <c r="BM157" s="47">
        <v>0</v>
      </c>
      <c r="BN157" s="47">
        <v>0</v>
      </c>
      <c r="BO157" s="201"/>
      <c r="BP157" s="46" t="s">
        <v>120</v>
      </c>
      <c r="BQ157" s="50">
        <v>0</v>
      </c>
      <c r="BR157" s="49">
        <v>0</v>
      </c>
      <c r="BS157" s="49">
        <v>0</v>
      </c>
      <c r="BT157" s="50">
        <v>0</v>
      </c>
      <c r="BU157" s="49">
        <v>0</v>
      </c>
      <c r="BV157" s="50">
        <v>0</v>
      </c>
      <c r="BW157" s="50">
        <v>0</v>
      </c>
      <c r="BX157" s="201"/>
      <c r="BY157" s="46" t="s">
        <v>120</v>
      </c>
      <c r="BZ157" s="47">
        <v>0</v>
      </c>
      <c r="CA157" s="47">
        <v>0</v>
      </c>
      <c r="CB157" s="47">
        <v>0</v>
      </c>
      <c r="CC157" s="47">
        <v>0</v>
      </c>
      <c r="CD157" s="47">
        <v>0</v>
      </c>
      <c r="CE157" s="47">
        <v>0</v>
      </c>
      <c r="CF157" s="47">
        <v>0</v>
      </c>
      <c r="CG157" s="47">
        <v>0</v>
      </c>
      <c r="CH157" s="47">
        <v>0</v>
      </c>
      <c r="CI157" s="47">
        <v>0</v>
      </c>
      <c r="CJ157" s="47">
        <v>0</v>
      </c>
      <c r="CK157" s="47">
        <v>0</v>
      </c>
      <c r="CL157" s="142"/>
      <c r="CM157" s="138" t="s">
        <v>202</v>
      </c>
      <c r="CN157" s="138" t="s">
        <v>4309</v>
      </c>
      <c r="CO157" s="139">
        <v>0</v>
      </c>
      <c r="CP157" s="141">
        <v>0</v>
      </c>
    </row>
    <row r="158" spans="1:94">
      <c r="A158" s="201"/>
      <c r="B158" s="34" t="s">
        <v>102</v>
      </c>
      <c r="C158" s="35">
        <v>523</v>
      </c>
      <c r="D158" s="63">
        <v>247</v>
      </c>
      <c r="E158" s="63">
        <v>490</v>
      </c>
      <c r="F158" s="63">
        <v>244</v>
      </c>
      <c r="G158" s="63">
        <v>440</v>
      </c>
      <c r="H158" s="63">
        <v>230</v>
      </c>
      <c r="I158" s="63">
        <v>398</v>
      </c>
      <c r="J158" s="63">
        <v>214</v>
      </c>
      <c r="K158" s="63">
        <v>398</v>
      </c>
      <c r="L158" s="63">
        <v>188</v>
      </c>
      <c r="M158" s="63">
        <v>2249</v>
      </c>
      <c r="N158" s="63">
        <v>1123</v>
      </c>
      <c r="O158" s="201"/>
      <c r="P158" s="64" t="s">
        <v>102</v>
      </c>
      <c r="Q158" s="63">
        <v>61</v>
      </c>
      <c r="R158" s="63">
        <v>38</v>
      </c>
      <c r="S158" s="63">
        <v>60</v>
      </c>
      <c r="T158" s="63">
        <v>24</v>
      </c>
      <c r="U158" s="63">
        <v>61</v>
      </c>
      <c r="V158" s="63">
        <v>28</v>
      </c>
      <c r="W158" s="63">
        <v>26</v>
      </c>
      <c r="X158" s="63">
        <v>15</v>
      </c>
      <c r="Y158" s="63">
        <v>33</v>
      </c>
      <c r="Z158" s="63">
        <v>10</v>
      </c>
      <c r="AA158" s="63">
        <v>241</v>
      </c>
      <c r="AB158" s="63">
        <v>115</v>
      </c>
      <c r="AC158" s="201"/>
      <c r="AD158" s="64" t="s">
        <v>102</v>
      </c>
      <c r="AE158" s="63">
        <v>24</v>
      </c>
      <c r="AF158" s="63">
        <v>23</v>
      </c>
      <c r="AG158" s="63">
        <v>23</v>
      </c>
      <c r="AH158" s="63">
        <v>23</v>
      </c>
      <c r="AI158" s="63">
        <v>23</v>
      </c>
      <c r="AJ158" s="63">
        <v>116</v>
      </c>
      <c r="AK158" s="63">
        <v>96</v>
      </c>
      <c r="AL158" s="63">
        <v>86</v>
      </c>
      <c r="AM158" s="63">
        <v>29</v>
      </c>
      <c r="AN158" s="63">
        <v>3</v>
      </c>
      <c r="AO158" s="63">
        <v>21</v>
      </c>
      <c r="AP158" s="201"/>
      <c r="AQ158" s="64" t="s">
        <v>102</v>
      </c>
      <c r="AR158" s="63">
        <v>5</v>
      </c>
      <c r="AS158" s="63">
        <v>929</v>
      </c>
      <c r="AT158" s="63">
        <v>145</v>
      </c>
      <c r="AU158" s="63">
        <v>17</v>
      </c>
      <c r="AV158" s="63">
        <v>6</v>
      </c>
      <c r="AW158" s="63">
        <v>18</v>
      </c>
      <c r="AX158" s="63">
        <v>110</v>
      </c>
      <c r="AY158" s="63">
        <v>77</v>
      </c>
      <c r="AZ158" s="63">
        <v>83</v>
      </c>
      <c r="BA158" s="201"/>
      <c r="BB158" s="51" t="s">
        <v>102</v>
      </c>
      <c r="BC158" s="63">
        <v>436</v>
      </c>
      <c r="BD158" s="63">
        <v>227</v>
      </c>
      <c r="BE158" s="63">
        <v>420</v>
      </c>
      <c r="BF158" s="63">
        <v>220</v>
      </c>
      <c r="BG158" s="63">
        <v>329</v>
      </c>
      <c r="BH158" s="63">
        <v>176</v>
      </c>
      <c r="BI158" s="63">
        <v>435</v>
      </c>
      <c r="BJ158" s="63">
        <v>227</v>
      </c>
      <c r="BK158" s="63">
        <v>419</v>
      </c>
      <c r="BL158" s="63">
        <v>220</v>
      </c>
      <c r="BM158" s="63">
        <v>326</v>
      </c>
      <c r="BN158" s="63">
        <v>175</v>
      </c>
      <c r="BO158" s="201"/>
      <c r="BP158" s="64" t="s">
        <v>102</v>
      </c>
      <c r="BQ158" s="63">
        <v>87</v>
      </c>
      <c r="BR158" s="63">
        <v>35</v>
      </c>
      <c r="BS158" s="63">
        <v>4</v>
      </c>
      <c r="BT158" s="63">
        <v>16</v>
      </c>
      <c r="BU158" s="63">
        <v>7</v>
      </c>
      <c r="BV158" s="63">
        <v>103</v>
      </c>
      <c r="BW158" s="63">
        <v>42</v>
      </c>
      <c r="BX158" s="201"/>
      <c r="BY158" s="64" t="s">
        <v>102</v>
      </c>
      <c r="BZ158" s="63">
        <v>470</v>
      </c>
      <c r="CA158" s="63">
        <v>263</v>
      </c>
      <c r="CB158" s="63">
        <v>140</v>
      </c>
      <c r="CC158" s="63">
        <v>458</v>
      </c>
      <c r="CD158" s="63">
        <v>417</v>
      </c>
      <c r="CE158" s="63">
        <v>287</v>
      </c>
      <c r="CF158" s="63">
        <v>16</v>
      </c>
      <c r="CG158" s="63">
        <v>294</v>
      </c>
      <c r="CH158" s="63">
        <v>48</v>
      </c>
      <c r="CI158" s="63">
        <v>51</v>
      </c>
      <c r="CJ158" s="63">
        <v>54</v>
      </c>
      <c r="CK158" s="63">
        <v>113</v>
      </c>
      <c r="CL158" s="142"/>
      <c r="CM158" s="138" t="s">
        <v>202</v>
      </c>
      <c r="CN158" s="138" t="s">
        <v>4310</v>
      </c>
      <c r="CO158" s="139">
        <v>2396</v>
      </c>
      <c r="CP158" s="141">
        <v>2393</v>
      </c>
    </row>
    <row r="159" spans="1:94">
      <c r="A159" s="201" t="s">
        <v>203</v>
      </c>
      <c r="B159" s="46" t="s">
        <v>119</v>
      </c>
      <c r="C159" s="47">
        <v>247</v>
      </c>
      <c r="D159" s="47">
        <v>134</v>
      </c>
      <c r="E159" s="47">
        <v>163</v>
      </c>
      <c r="F159" s="47">
        <v>80</v>
      </c>
      <c r="G159" s="47">
        <v>183</v>
      </c>
      <c r="H159" s="47">
        <v>99</v>
      </c>
      <c r="I159" s="47">
        <v>169</v>
      </c>
      <c r="J159" s="47">
        <v>83</v>
      </c>
      <c r="K159" s="47">
        <v>170</v>
      </c>
      <c r="L159" s="47">
        <v>87</v>
      </c>
      <c r="M159" s="48">
        <v>932</v>
      </c>
      <c r="N159" s="48">
        <v>483</v>
      </c>
      <c r="O159" s="201" t="s">
        <v>203</v>
      </c>
      <c r="P159" s="46" t="s">
        <v>119</v>
      </c>
      <c r="Q159" s="47">
        <v>85</v>
      </c>
      <c r="R159" s="47">
        <v>49</v>
      </c>
      <c r="S159" s="47">
        <v>28</v>
      </c>
      <c r="T159" s="47">
        <v>14</v>
      </c>
      <c r="U159" s="47">
        <v>31</v>
      </c>
      <c r="V159" s="47">
        <v>17</v>
      </c>
      <c r="W159" s="47">
        <v>33</v>
      </c>
      <c r="X159" s="47">
        <v>21</v>
      </c>
      <c r="Y159" s="47">
        <v>8</v>
      </c>
      <c r="Z159" s="47">
        <v>4</v>
      </c>
      <c r="AA159" s="48">
        <v>185</v>
      </c>
      <c r="AB159" s="48">
        <v>105</v>
      </c>
      <c r="AC159" s="201" t="s">
        <v>203</v>
      </c>
      <c r="AD159" s="46" t="s">
        <v>119</v>
      </c>
      <c r="AE159" s="47">
        <v>12</v>
      </c>
      <c r="AF159" s="47">
        <v>13</v>
      </c>
      <c r="AG159" s="47">
        <v>13</v>
      </c>
      <c r="AH159" s="47">
        <v>12</v>
      </c>
      <c r="AI159" s="47">
        <v>11</v>
      </c>
      <c r="AJ159" s="48">
        <v>61</v>
      </c>
      <c r="AK159" s="47">
        <v>44</v>
      </c>
      <c r="AL159" s="47">
        <v>34</v>
      </c>
      <c r="AM159" s="47">
        <v>0</v>
      </c>
      <c r="AN159" s="47">
        <v>1</v>
      </c>
      <c r="AO159" s="47">
        <v>13</v>
      </c>
      <c r="AP159" s="201" t="s">
        <v>203</v>
      </c>
      <c r="AQ159" s="46" t="s">
        <v>119</v>
      </c>
      <c r="AR159" s="47">
        <v>2</v>
      </c>
      <c r="AS159" s="47">
        <v>265</v>
      </c>
      <c r="AT159" s="47">
        <v>120</v>
      </c>
      <c r="AU159" s="47">
        <v>102</v>
      </c>
      <c r="AV159" s="47">
        <v>35</v>
      </c>
      <c r="AW159" s="47">
        <v>4</v>
      </c>
      <c r="AX159" s="47">
        <v>49</v>
      </c>
      <c r="AY159" s="47">
        <v>36</v>
      </c>
      <c r="AZ159" s="47">
        <v>32</v>
      </c>
      <c r="BA159" s="201" t="s">
        <v>203</v>
      </c>
      <c r="BB159" s="46" t="s">
        <v>119</v>
      </c>
      <c r="BC159" s="47">
        <v>252</v>
      </c>
      <c r="BD159" s="47">
        <v>129</v>
      </c>
      <c r="BE159" s="47">
        <v>233</v>
      </c>
      <c r="BF159" s="47">
        <v>118</v>
      </c>
      <c r="BG159" s="47">
        <v>203</v>
      </c>
      <c r="BH159" s="47">
        <v>102</v>
      </c>
      <c r="BI159" s="47">
        <v>247</v>
      </c>
      <c r="BJ159" s="47">
        <v>127</v>
      </c>
      <c r="BK159" s="47">
        <v>228</v>
      </c>
      <c r="BL159" s="47">
        <v>116</v>
      </c>
      <c r="BM159" s="47">
        <v>200</v>
      </c>
      <c r="BN159" s="47">
        <v>101</v>
      </c>
      <c r="BO159" s="201" t="s">
        <v>203</v>
      </c>
      <c r="BP159" s="46" t="s">
        <v>119</v>
      </c>
      <c r="BQ159" s="50">
        <v>41</v>
      </c>
      <c r="BR159" s="49">
        <v>22</v>
      </c>
      <c r="BS159" s="49">
        <v>1</v>
      </c>
      <c r="BT159" s="50">
        <v>5</v>
      </c>
      <c r="BU159" s="49">
        <v>1</v>
      </c>
      <c r="BV159" s="50">
        <v>46</v>
      </c>
      <c r="BW159" s="50">
        <v>23</v>
      </c>
      <c r="BX159" s="201" t="s">
        <v>203</v>
      </c>
      <c r="BY159" s="46" t="s">
        <v>119</v>
      </c>
      <c r="BZ159" s="47">
        <v>41</v>
      </c>
      <c r="CA159" s="47">
        <v>29</v>
      </c>
      <c r="CB159" s="47">
        <v>95</v>
      </c>
      <c r="CC159" s="47">
        <v>49</v>
      </c>
      <c r="CD159" s="47">
        <v>27</v>
      </c>
      <c r="CE159" s="47">
        <v>7</v>
      </c>
      <c r="CF159" s="47">
        <v>5</v>
      </c>
      <c r="CG159" s="47">
        <v>8</v>
      </c>
      <c r="CH159" s="47">
        <v>1</v>
      </c>
      <c r="CI159" s="47">
        <v>23</v>
      </c>
      <c r="CJ159" s="47">
        <v>12</v>
      </c>
      <c r="CK159" s="47">
        <v>0</v>
      </c>
      <c r="CL159" s="142"/>
      <c r="CM159" s="138" t="s">
        <v>203</v>
      </c>
      <c r="CN159" s="138" t="s">
        <v>4311</v>
      </c>
      <c r="CO159" s="139">
        <v>1475</v>
      </c>
      <c r="CP159" s="141">
        <v>262</v>
      </c>
    </row>
    <row r="160" spans="1:94">
      <c r="A160" s="201"/>
      <c r="B160" s="46" t="s">
        <v>120</v>
      </c>
      <c r="C160" s="47">
        <v>331</v>
      </c>
      <c r="D160" s="47">
        <v>165</v>
      </c>
      <c r="E160" s="47">
        <v>305</v>
      </c>
      <c r="F160" s="47">
        <v>156</v>
      </c>
      <c r="G160" s="47">
        <v>334</v>
      </c>
      <c r="H160" s="47">
        <v>158</v>
      </c>
      <c r="I160" s="47">
        <v>247</v>
      </c>
      <c r="J160" s="47">
        <v>133</v>
      </c>
      <c r="K160" s="47">
        <v>285</v>
      </c>
      <c r="L160" s="47">
        <v>140</v>
      </c>
      <c r="M160" s="48">
        <v>1502</v>
      </c>
      <c r="N160" s="48">
        <v>752</v>
      </c>
      <c r="O160" s="201"/>
      <c r="P160" s="46" t="s">
        <v>120</v>
      </c>
      <c r="Q160" s="47">
        <v>27</v>
      </c>
      <c r="R160" s="47">
        <v>10</v>
      </c>
      <c r="S160" s="47">
        <v>36</v>
      </c>
      <c r="T160" s="47">
        <v>17</v>
      </c>
      <c r="U160" s="47">
        <v>30</v>
      </c>
      <c r="V160" s="47">
        <v>17</v>
      </c>
      <c r="W160" s="47">
        <v>32</v>
      </c>
      <c r="X160" s="47">
        <v>19</v>
      </c>
      <c r="Y160" s="47">
        <v>19</v>
      </c>
      <c r="Z160" s="47">
        <v>11</v>
      </c>
      <c r="AA160" s="48">
        <v>144</v>
      </c>
      <c r="AB160" s="48">
        <v>74</v>
      </c>
      <c r="AC160" s="201"/>
      <c r="AD160" s="46" t="s">
        <v>120</v>
      </c>
      <c r="AE160" s="47">
        <v>8</v>
      </c>
      <c r="AF160" s="47">
        <v>8</v>
      </c>
      <c r="AG160" s="47">
        <v>9</v>
      </c>
      <c r="AH160" s="47">
        <v>9</v>
      </c>
      <c r="AI160" s="47">
        <v>9</v>
      </c>
      <c r="AJ160" s="48">
        <v>43</v>
      </c>
      <c r="AK160" s="47">
        <v>40</v>
      </c>
      <c r="AL160" s="47">
        <v>31</v>
      </c>
      <c r="AM160" s="47">
        <v>23</v>
      </c>
      <c r="AN160" s="47">
        <v>10</v>
      </c>
      <c r="AO160" s="47">
        <v>7</v>
      </c>
      <c r="AP160" s="201"/>
      <c r="AQ160" s="46" t="s">
        <v>120</v>
      </c>
      <c r="AR160" s="47">
        <v>0</v>
      </c>
      <c r="AS160" s="47">
        <v>609</v>
      </c>
      <c r="AT160" s="47">
        <v>153</v>
      </c>
      <c r="AU160" s="47">
        <v>0</v>
      </c>
      <c r="AV160" s="47">
        <v>0</v>
      </c>
      <c r="AW160" s="47">
        <v>21</v>
      </c>
      <c r="AX160" s="47">
        <v>37</v>
      </c>
      <c r="AY160" s="47">
        <v>48</v>
      </c>
      <c r="AZ160" s="47">
        <v>45</v>
      </c>
      <c r="BA160" s="201"/>
      <c r="BB160" s="46" t="s">
        <v>120</v>
      </c>
      <c r="BC160" s="47">
        <v>384</v>
      </c>
      <c r="BD160" s="47">
        <v>196</v>
      </c>
      <c r="BE160" s="47">
        <v>349</v>
      </c>
      <c r="BF160" s="47">
        <v>174</v>
      </c>
      <c r="BG160" s="47">
        <v>331</v>
      </c>
      <c r="BH160" s="47">
        <v>163</v>
      </c>
      <c r="BI160" s="47">
        <v>378</v>
      </c>
      <c r="BJ160" s="47">
        <v>193</v>
      </c>
      <c r="BK160" s="47">
        <v>343</v>
      </c>
      <c r="BL160" s="47">
        <v>171</v>
      </c>
      <c r="BM160" s="47">
        <v>259</v>
      </c>
      <c r="BN160" s="47">
        <v>147</v>
      </c>
      <c r="BO160" s="201"/>
      <c r="BP160" s="46" t="s">
        <v>120</v>
      </c>
      <c r="BQ160" s="50">
        <v>47</v>
      </c>
      <c r="BR160" s="49">
        <v>33</v>
      </c>
      <c r="BS160" s="49">
        <v>6</v>
      </c>
      <c r="BT160" s="50">
        <v>8</v>
      </c>
      <c r="BU160" s="49">
        <v>4</v>
      </c>
      <c r="BV160" s="50">
        <v>55</v>
      </c>
      <c r="BW160" s="50">
        <v>37</v>
      </c>
      <c r="BX160" s="201"/>
      <c r="BY160" s="46" t="s">
        <v>120</v>
      </c>
      <c r="BZ160" s="47">
        <v>259</v>
      </c>
      <c r="CA160" s="47">
        <v>257</v>
      </c>
      <c r="CB160" s="47">
        <v>154</v>
      </c>
      <c r="CC160" s="47">
        <v>143</v>
      </c>
      <c r="CD160" s="47">
        <v>67</v>
      </c>
      <c r="CE160" s="47">
        <v>40</v>
      </c>
      <c r="CF160" s="47">
        <v>22</v>
      </c>
      <c r="CG160" s="47">
        <v>96</v>
      </c>
      <c r="CH160" s="47">
        <v>37</v>
      </c>
      <c r="CI160" s="47">
        <v>30</v>
      </c>
      <c r="CJ160" s="47">
        <v>5</v>
      </c>
      <c r="CK160" s="47">
        <v>0</v>
      </c>
      <c r="CL160" s="142"/>
      <c r="CM160" s="138" t="s">
        <v>203</v>
      </c>
      <c r="CN160" s="138" t="s">
        <v>4312</v>
      </c>
      <c r="CO160" s="139">
        <v>1677</v>
      </c>
      <c r="CP160" s="141">
        <v>1075</v>
      </c>
    </row>
    <row r="161" spans="1:94">
      <c r="A161" s="201"/>
      <c r="B161" s="34" t="s">
        <v>102</v>
      </c>
      <c r="C161" s="35">
        <v>578</v>
      </c>
      <c r="D161" s="63">
        <v>299</v>
      </c>
      <c r="E161" s="63">
        <v>468</v>
      </c>
      <c r="F161" s="63">
        <v>236</v>
      </c>
      <c r="G161" s="63">
        <v>517</v>
      </c>
      <c r="H161" s="63">
        <v>257</v>
      </c>
      <c r="I161" s="63">
        <v>416</v>
      </c>
      <c r="J161" s="63">
        <v>216</v>
      </c>
      <c r="K161" s="63">
        <v>455</v>
      </c>
      <c r="L161" s="63">
        <v>227</v>
      </c>
      <c r="M161" s="63">
        <v>2434</v>
      </c>
      <c r="N161" s="63">
        <v>1235</v>
      </c>
      <c r="O161" s="201"/>
      <c r="P161" s="64" t="s">
        <v>102</v>
      </c>
      <c r="Q161" s="63">
        <v>112</v>
      </c>
      <c r="R161" s="63">
        <v>59</v>
      </c>
      <c r="S161" s="63">
        <v>64</v>
      </c>
      <c r="T161" s="63">
        <v>31</v>
      </c>
      <c r="U161" s="63">
        <v>61</v>
      </c>
      <c r="V161" s="63">
        <v>34</v>
      </c>
      <c r="W161" s="63">
        <v>65</v>
      </c>
      <c r="X161" s="63">
        <v>40</v>
      </c>
      <c r="Y161" s="63">
        <v>27</v>
      </c>
      <c r="Z161" s="63">
        <v>15</v>
      </c>
      <c r="AA161" s="63">
        <v>329</v>
      </c>
      <c r="AB161" s="63">
        <v>179</v>
      </c>
      <c r="AC161" s="201"/>
      <c r="AD161" s="64" t="s">
        <v>102</v>
      </c>
      <c r="AE161" s="63">
        <v>20</v>
      </c>
      <c r="AF161" s="63">
        <v>21</v>
      </c>
      <c r="AG161" s="63">
        <v>22</v>
      </c>
      <c r="AH161" s="63">
        <v>21</v>
      </c>
      <c r="AI161" s="63">
        <v>20</v>
      </c>
      <c r="AJ161" s="63">
        <v>104</v>
      </c>
      <c r="AK161" s="63">
        <v>84</v>
      </c>
      <c r="AL161" s="63">
        <v>65</v>
      </c>
      <c r="AM161" s="63">
        <v>23</v>
      </c>
      <c r="AN161" s="63">
        <v>11</v>
      </c>
      <c r="AO161" s="63">
        <v>20</v>
      </c>
      <c r="AP161" s="201"/>
      <c r="AQ161" s="64" t="s">
        <v>102</v>
      </c>
      <c r="AR161" s="63">
        <v>2</v>
      </c>
      <c r="AS161" s="63">
        <v>874</v>
      </c>
      <c r="AT161" s="63">
        <v>273</v>
      </c>
      <c r="AU161" s="63">
        <v>102</v>
      </c>
      <c r="AV161" s="63">
        <v>35</v>
      </c>
      <c r="AW161" s="63">
        <v>25</v>
      </c>
      <c r="AX161" s="63">
        <v>86</v>
      </c>
      <c r="AY161" s="63">
        <v>84</v>
      </c>
      <c r="AZ161" s="63">
        <v>77</v>
      </c>
      <c r="BA161" s="201"/>
      <c r="BB161" s="51" t="s">
        <v>102</v>
      </c>
      <c r="BC161" s="63">
        <v>636</v>
      </c>
      <c r="BD161" s="63">
        <v>325</v>
      </c>
      <c r="BE161" s="63">
        <v>582</v>
      </c>
      <c r="BF161" s="63">
        <v>292</v>
      </c>
      <c r="BG161" s="63">
        <v>534</v>
      </c>
      <c r="BH161" s="63">
        <v>265</v>
      </c>
      <c r="BI161" s="63">
        <v>625</v>
      </c>
      <c r="BJ161" s="63">
        <v>320</v>
      </c>
      <c r="BK161" s="63">
        <v>571</v>
      </c>
      <c r="BL161" s="63">
        <v>287</v>
      </c>
      <c r="BM161" s="63">
        <v>459</v>
      </c>
      <c r="BN161" s="63">
        <v>248</v>
      </c>
      <c r="BO161" s="201"/>
      <c r="BP161" s="64" t="s">
        <v>102</v>
      </c>
      <c r="BQ161" s="63">
        <v>88</v>
      </c>
      <c r="BR161" s="63">
        <v>55</v>
      </c>
      <c r="BS161" s="63">
        <v>7</v>
      </c>
      <c r="BT161" s="63">
        <v>13</v>
      </c>
      <c r="BU161" s="63">
        <v>5</v>
      </c>
      <c r="BV161" s="63">
        <v>101</v>
      </c>
      <c r="BW161" s="63">
        <v>60</v>
      </c>
      <c r="BX161" s="201"/>
      <c r="BY161" s="64" t="s">
        <v>102</v>
      </c>
      <c r="BZ161" s="63">
        <v>300</v>
      </c>
      <c r="CA161" s="63">
        <v>286</v>
      </c>
      <c r="CB161" s="63">
        <v>249</v>
      </c>
      <c r="CC161" s="63">
        <v>192</v>
      </c>
      <c r="CD161" s="63">
        <v>94</v>
      </c>
      <c r="CE161" s="63">
        <v>47</v>
      </c>
      <c r="CF161" s="63">
        <v>27</v>
      </c>
      <c r="CG161" s="63">
        <v>104</v>
      </c>
      <c r="CH161" s="63">
        <v>38</v>
      </c>
      <c r="CI161" s="63">
        <v>53</v>
      </c>
      <c r="CJ161" s="63">
        <v>17</v>
      </c>
      <c r="CK161" s="63">
        <v>0</v>
      </c>
      <c r="CL161" s="142"/>
      <c r="CM161" s="138" t="s">
        <v>203</v>
      </c>
      <c r="CN161" s="138" t="s">
        <v>4313</v>
      </c>
      <c r="CO161" s="139">
        <v>3152</v>
      </c>
      <c r="CP161" s="141">
        <v>1337</v>
      </c>
    </row>
    <row r="162" spans="1:94">
      <c r="A162" s="51" t="s">
        <v>128</v>
      </c>
      <c r="B162" s="46"/>
      <c r="C162" s="47"/>
      <c r="D162" s="47"/>
      <c r="E162" s="47"/>
      <c r="F162" s="47"/>
      <c r="G162" s="47"/>
      <c r="H162" s="47"/>
      <c r="I162" s="47"/>
      <c r="J162" s="47"/>
      <c r="K162" s="47"/>
      <c r="L162" s="47"/>
      <c r="M162" s="48"/>
      <c r="N162" s="48"/>
      <c r="O162" s="51" t="s">
        <v>128</v>
      </c>
      <c r="P162" s="51"/>
      <c r="Q162" s="48"/>
      <c r="R162" s="48"/>
      <c r="S162" s="48"/>
      <c r="T162" s="48"/>
      <c r="U162" s="48"/>
      <c r="V162" s="48"/>
      <c r="W162" s="48"/>
      <c r="X162" s="48"/>
      <c r="Y162" s="48"/>
      <c r="Z162" s="48"/>
      <c r="AA162" s="48"/>
      <c r="AB162" s="48"/>
      <c r="AC162" s="51" t="s">
        <v>128</v>
      </c>
      <c r="AD162" s="51"/>
      <c r="AE162" s="48"/>
      <c r="AF162" s="48"/>
      <c r="AG162" s="48"/>
      <c r="AH162" s="48"/>
      <c r="AI162" s="48"/>
      <c r="AJ162" s="48"/>
      <c r="AK162" s="48"/>
      <c r="AL162" s="48"/>
      <c r="AM162" s="48"/>
      <c r="AN162" s="48"/>
      <c r="AO162" s="48"/>
      <c r="AP162" s="51" t="s">
        <v>128</v>
      </c>
      <c r="AQ162" s="46"/>
      <c r="AR162" s="47"/>
      <c r="AS162" s="47"/>
      <c r="AT162" s="47"/>
      <c r="AU162" s="47"/>
      <c r="AV162" s="47"/>
      <c r="AW162" s="47"/>
      <c r="AX162" s="47"/>
      <c r="AY162" s="47"/>
      <c r="AZ162" s="47"/>
      <c r="BA162" s="51" t="s">
        <v>128</v>
      </c>
      <c r="BB162" s="46"/>
      <c r="BC162" s="47"/>
      <c r="BD162" s="47"/>
      <c r="BE162" s="47"/>
      <c r="BF162" s="47"/>
      <c r="BG162" s="47"/>
      <c r="BH162" s="47"/>
      <c r="BI162" s="47"/>
      <c r="BJ162" s="47"/>
      <c r="BK162" s="47"/>
      <c r="BL162" s="47"/>
      <c r="BM162" s="47"/>
      <c r="BN162" s="47"/>
      <c r="BO162" s="51" t="s">
        <v>128</v>
      </c>
      <c r="BP162" s="46"/>
      <c r="BQ162" s="50"/>
      <c r="BR162" s="50"/>
      <c r="BS162" s="50"/>
      <c r="BT162" s="50"/>
      <c r="BU162" s="49"/>
      <c r="BV162" s="49"/>
      <c r="BW162" s="49"/>
      <c r="BX162" s="51" t="s">
        <v>128</v>
      </c>
      <c r="BY162" s="46"/>
      <c r="BZ162" s="47"/>
      <c r="CA162" s="47"/>
      <c r="CB162" s="47"/>
      <c r="CC162" s="47"/>
      <c r="CD162" s="47"/>
      <c r="CE162" s="47"/>
      <c r="CF162" s="47"/>
      <c r="CG162" s="47"/>
      <c r="CH162" s="47"/>
      <c r="CI162" s="47"/>
      <c r="CJ162" s="47"/>
      <c r="CK162" s="47"/>
      <c r="CL162" s="142"/>
      <c r="CM162" s="138" t="s">
        <v>128</v>
      </c>
      <c r="CN162" s="138" t="s">
        <v>128</v>
      </c>
      <c r="CO162" s="139">
        <v>0</v>
      </c>
      <c r="CP162" s="141">
        <v>0</v>
      </c>
    </row>
    <row r="163" spans="1:94">
      <c r="A163" s="201" t="s">
        <v>204</v>
      </c>
      <c r="B163" s="46" t="s">
        <v>119</v>
      </c>
      <c r="C163" s="47">
        <v>963</v>
      </c>
      <c r="D163" s="47">
        <v>525</v>
      </c>
      <c r="E163" s="47">
        <v>475</v>
      </c>
      <c r="F163" s="47">
        <v>246</v>
      </c>
      <c r="G163" s="47">
        <v>455</v>
      </c>
      <c r="H163" s="47">
        <v>246</v>
      </c>
      <c r="I163" s="47">
        <v>216</v>
      </c>
      <c r="J163" s="47">
        <v>120</v>
      </c>
      <c r="K163" s="47">
        <v>197</v>
      </c>
      <c r="L163" s="47">
        <v>112</v>
      </c>
      <c r="M163" s="48">
        <v>2306</v>
      </c>
      <c r="N163" s="48">
        <v>1249</v>
      </c>
      <c r="O163" s="201" t="s">
        <v>204</v>
      </c>
      <c r="P163" s="46" t="s">
        <v>119</v>
      </c>
      <c r="Q163" s="47">
        <v>184</v>
      </c>
      <c r="R163" s="47">
        <v>93</v>
      </c>
      <c r="S163" s="47">
        <v>120</v>
      </c>
      <c r="T163" s="47">
        <v>59</v>
      </c>
      <c r="U163" s="47">
        <v>79</v>
      </c>
      <c r="V163" s="47">
        <v>45</v>
      </c>
      <c r="W163" s="47">
        <v>13</v>
      </c>
      <c r="X163" s="47">
        <v>7</v>
      </c>
      <c r="Y163" s="47">
        <v>6</v>
      </c>
      <c r="Z163" s="47">
        <v>6</v>
      </c>
      <c r="AA163" s="48">
        <v>402</v>
      </c>
      <c r="AB163" s="48">
        <v>210</v>
      </c>
      <c r="AC163" s="201" t="s">
        <v>204</v>
      </c>
      <c r="AD163" s="46" t="s">
        <v>119</v>
      </c>
      <c r="AE163" s="47">
        <v>16</v>
      </c>
      <c r="AF163" s="47">
        <v>16</v>
      </c>
      <c r="AG163" s="47">
        <v>16</v>
      </c>
      <c r="AH163" s="47">
        <v>13</v>
      </c>
      <c r="AI163" s="47">
        <v>12</v>
      </c>
      <c r="AJ163" s="48">
        <v>73</v>
      </c>
      <c r="AK163" s="47">
        <v>31</v>
      </c>
      <c r="AL163" s="47">
        <v>0</v>
      </c>
      <c r="AM163" s="47">
        <v>0</v>
      </c>
      <c r="AN163" s="47">
        <v>0</v>
      </c>
      <c r="AO163" s="47">
        <v>16</v>
      </c>
      <c r="AP163" s="201" t="s">
        <v>204</v>
      </c>
      <c r="AQ163" s="46" t="s">
        <v>119</v>
      </c>
      <c r="AR163" s="47">
        <v>0</v>
      </c>
      <c r="AS163" s="47">
        <v>167</v>
      </c>
      <c r="AT163" s="47">
        <v>234</v>
      </c>
      <c r="AU163" s="47">
        <v>57</v>
      </c>
      <c r="AV163" s="47">
        <v>1</v>
      </c>
      <c r="AW163" s="47">
        <v>25</v>
      </c>
      <c r="AX163" s="47">
        <v>55</v>
      </c>
      <c r="AY163" s="47">
        <v>41</v>
      </c>
      <c r="AZ163" s="47">
        <v>36</v>
      </c>
      <c r="BA163" s="201" t="s">
        <v>204</v>
      </c>
      <c r="BB163" s="46" t="s">
        <v>119</v>
      </c>
      <c r="BC163" s="47">
        <v>204</v>
      </c>
      <c r="BD163" s="47">
        <v>112</v>
      </c>
      <c r="BE163" s="47">
        <v>204</v>
      </c>
      <c r="BF163" s="47">
        <v>119</v>
      </c>
      <c r="BG163" s="47">
        <v>204</v>
      </c>
      <c r="BH163" s="47">
        <v>119</v>
      </c>
      <c r="BI163" s="47">
        <v>204</v>
      </c>
      <c r="BJ163" s="47">
        <v>112</v>
      </c>
      <c r="BK163" s="47">
        <v>204</v>
      </c>
      <c r="BL163" s="47">
        <v>119</v>
      </c>
      <c r="BM163" s="47">
        <v>194</v>
      </c>
      <c r="BN163" s="47">
        <v>109</v>
      </c>
      <c r="BO163" s="201" t="s">
        <v>204</v>
      </c>
      <c r="BP163" s="46" t="s">
        <v>119</v>
      </c>
      <c r="BQ163" s="50">
        <v>44</v>
      </c>
      <c r="BR163" s="49">
        <v>8</v>
      </c>
      <c r="BS163" s="49">
        <v>1</v>
      </c>
      <c r="BT163" s="50">
        <v>2</v>
      </c>
      <c r="BU163" s="49">
        <v>1</v>
      </c>
      <c r="BV163" s="50">
        <v>46</v>
      </c>
      <c r="BW163" s="50">
        <v>9</v>
      </c>
      <c r="BX163" s="201" t="s">
        <v>204</v>
      </c>
      <c r="BY163" s="46" t="s">
        <v>119</v>
      </c>
      <c r="BZ163" s="47">
        <v>0</v>
      </c>
      <c r="CA163" s="47">
        <v>95</v>
      </c>
      <c r="CB163" s="47">
        <v>0</v>
      </c>
      <c r="CC163" s="47">
        <v>0</v>
      </c>
      <c r="CD163" s="47">
        <v>0</v>
      </c>
      <c r="CE163" s="47">
        <v>0</v>
      </c>
      <c r="CF163" s="47">
        <v>0</v>
      </c>
      <c r="CG163" s="47">
        <v>0</v>
      </c>
      <c r="CH163" s="47">
        <v>0</v>
      </c>
      <c r="CI163" s="47">
        <v>25</v>
      </c>
      <c r="CJ163" s="47">
        <v>0</v>
      </c>
      <c r="CK163" s="47">
        <v>0</v>
      </c>
      <c r="CL163" s="142"/>
      <c r="CM163" s="138" t="s">
        <v>204</v>
      </c>
      <c r="CN163" s="138" t="s">
        <v>4314</v>
      </c>
      <c r="CO163" s="139">
        <v>1269</v>
      </c>
      <c r="CP163" s="141">
        <v>95</v>
      </c>
    </row>
    <row r="164" spans="1:94">
      <c r="A164" s="201"/>
      <c r="B164" s="46" t="s">
        <v>120</v>
      </c>
      <c r="C164" s="47">
        <v>519</v>
      </c>
      <c r="D164" s="47">
        <v>268</v>
      </c>
      <c r="E164" s="47">
        <v>412</v>
      </c>
      <c r="F164" s="47">
        <v>211</v>
      </c>
      <c r="G164" s="47">
        <v>509</v>
      </c>
      <c r="H164" s="47">
        <v>254</v>
      </c>
      <c r="I164" s="47">
        <v>270</v>
      </c>
      <c r="J164" s="47">
        <v>138</v>
      </c>
      <c r="K164" s="47">
        <v>225</v>
      </c>
      <c r="L164" s="47">
        <v>137</v>
      </c>
      <c r="M164" s="48">
        <v>1935</v>
      </c>
      <c r="N164" s="48">
        <v>1008</v>
      </c>
      <c r="O164" s="201"/>
      <c r="P164" s="46" t="s">
        <v>120</v>
      </c>
      <c r="Q164" s="47">
        <v>44</v>
      </c>
      <c r="R164" s="47">
        <v>20</v>
      </c>
      <c r="S164" s="47">
        <v>44</v>
      </c>
      <c r="T164" s="47">
        <v>21</v>
      </c>
      <c r="U164" s="47">
        <v>25</v>
      </c>
      <c r="V164" s="47">
        <v>13</v>
      </c>
      <c r="W164" s="47">
        <v>10</v>
      </c>
      <c r="X164" s="47">
        <v>7</v>
      </c>
      <c r="Y164" s="47">
        <v>1</v>
      </c>
      <c r="Z164" s="47">
        <v>0</v>
      </c>
      <c r="AA164" s="48">
        <v>124</v>
      </c>
      <c r="AB164" s="48">
        <v>61</v>
      </c>
      <c r="AC164" s="201"/>
      <c r="AD164" s="46" t="s">
        <v>120</v>
      </c>
      <c r="AE164" s="47">
        <v>9</v>
      </c>
      <c r="AF164" s="47">
        <v>8</v>
      </c>
      <c r="AG164" s="47">
        <v>10</v>
      </c>
      <c r="AH164" s="47">
        <v>8</v>
      </c>
      <c r="AI164" s="47">
        <v>7</v>
      </c>
      <c r="AJ164" s="48">
        <v>42</v>
      </c>
      <c r="AK164" s="47">
        <v>14</v>
      </c>
      <c r="AL164" s="47">
        <v>0</v>
      </c>
      <c r="AM164" s="47">
        <v>0</v>
      </c>
      <c r="AN164" s="47">
        <v>0</v>
      </c>
      <c r="AO164" s="47">
        <v>8</v>
      </c>
      <c r="AP164" s="201"/>
      <c r="AQ164" s="46" t="s">
        <v>120</v>
      </c>
      <c r="AR164" s="47">
        <v>0</v>
      </c>
      <c r="AS164" s="47">
        <v>356</v>
      </c>
      <c r="AT164" s="47">
        <v>350</v>
      </c>
      <c r="AU164" s="47">
        <v>67</v>
      </c>
      <c r="AV164" s="47">
        <v>6</v>
      </c>
      <c r="AW164" s="47">
        <v>27</v>
      </c>
      <c r="AX164" s="47">
        <v>41</v>
      </c>
      <c r="AY164" s="47">
        <v>38</v>
      </c>
      <c r="AZ164" s="47">
        <v>36</v>
      </c>
      <c r="BA164" s="201"/>
      <c r="BB164" s="46" t="s">
        <v>120</v>
      </c>
      <c r="BC164" s="47">
        <v>240</v>
      </c>
      <c r="BD164" s="47">
        <v>125</v>
      </c>
      <c r="BE164" s="47">
        <v>240</v>
      </c>
      <c r="BF164" s="47">
        <v>125</v>
      </c>
      <c r="BG164" s="47">
        <v>240</v>
      </c>
      <c r="BH164" s="47">
        <v>125</v>
      </c>
      <c r="BI164" s="47">
        <v>240</v>
      </c>
      <c r="BJ164" s="47">
        <v>125</v>
      </c>
      <c r="BK164" s="47">
        <v>240</v>
      </c>
      <c r="BL164" s="47">
        <v>125</v>
      </c>
      <c r="BM164" s="47">
        <v>240</v>
      </c>
      <c r="BN164" s="47">
        <v>125</v>
      </c>
      <c r="BO164" s="201"/>
      <c r="BP164" s="46" t="s">
        <v>120</v>
      </c>
      <c r="BQ164" s="50">
        <v>45</v>
      </c>
      <c r="BR164" s="49">
        <v>18</v>
      </c>
      <c r="BS164" s="49">
        <v>6</v>
      </c>
      <c r="BT164" s="50">
        <v>3</v>
      </c>
      <c r="BU164" s="49">
        <v>1</v>
      </c>
      <c r="BV164" s="50">
        <v>48</v>
      </c>
      <c r="BW164" s="50">
        <v>19</v>
      </c>
      <c r="BX164" s="201"/>
      <c r="BY164" s="46" t="s">
        <v>120</v>
      </c>
      <c r="BZ164" s="47">
        <v>0</v>
      </c>
      <c r="CA164" s="47">
        <v>329</v>
      </c>
      <c r="CB164" s="47">
        <v>61</v>
      </c>
      <c r="CC164" s="47">
        <v>0</v>
      </c>
      <c r="CD164" s="47">
        <v>0</v>
      </c>
      <c r="CE164" s="47">
        <v>0</v>
      </c>
      <c r="CF164" s="47">
        <v>0</v>
      </c>
      <c r="CG164" s="47">
        <v>0</v>
      </c>
      <c r="CH164" s="47">
        <v>20</v>
      </c>
      <c r="CI164" s="47">
        <v>10</v>
      </c>
      <c r="CJ164" s="47">
        <v>0</v>
      </c>
      <c r="CK164" s="47">
        <v>0</v>
      </c>
      <c r="CL164" s="142"/>
      <c r="CM164" s="138" t="s">
        <v>204</v>
      </c>
      <c r="CN164" s="138" t="s">
        <v>4315</v>
      </c>
      <c r="CO164" s="139">
        <v>2060</v>
      </c>
      <c r="CP164" s="141">
        <v>410</v>
      </c>
    </row>
    <row r="165" spans="1:94">
      <c r="A165" s="201"/>
      <c r="B165" s="34" t="s">
        <v>102</v>
      </c>
      <c r="C165" s="35">
        <v>1482</v>
      </c>
      <c r="D165" s="63">
        <v>793</v>
      </c>
      <c r="E165" s="63">
        <v>887</v>
      </c>
      <c r="F165" s="63">
        <v>457</v>
      </c>
      <c r="G165" s="63">
        <v>964</v>
      </c>
      <c r="H165" s="63">
        <v>500</v>
      </c>
      <c r="I165" s="63">
        <v>486</v>
      </c>
      <c r="J165" s="63">
        <v>258</v>
      </c>
      <c r="K165" s="63">
        <v>422</v>
      </c>
      <c r="L165" s="63">
        <v>249</v>
      </c>
      <c r="M165" s="63">
        <v>4241</v>
      </c>
      <c r="N165" s="63">
        <v>2257</v>
      </c>
      <c r="O165" s="201"/>
      <c r="P165" s="64" t="s">
        <v>102</v>
      </c>
      <c r="Q165" s="63">
        <v>228</v>
      </c>
      <c r="R165" s="63">
        <v>113</v>
      </c>
      <c r="S165" s="63">
        <v>164</v>
      </c>
      <c r="T165" s="63">
        <v>80</v>
      </c>
      <c r="U165" s="63">
        <v>104</v>
      </c>
      <c r="V165" s="63">
        <v>58</v>
      </c>
      <c r="W165" s="63">
        <v>23</v>
      </c>
      <c r="X165" s="63">
        <v>14</v>
      </c>
      <c r="Y165" s="63">
        <v>7</v>
      </c>
      <c r="Z165" s="63">
        <v>6</v>
      </c>
      <c r="AA165" s="63">
        <v>526</v>
      </c>
      <c r="AB165" s="63">
        <v>271</v>
      </c>
      <c r="AC165" s="201"/>
      <c r="AD165" s="64" t="s">
        <v>102</v>
      </c>
      <c r="AE165" s="63">
        <v>25</v>
      </c>
      <c r="AF165" s="63">
        <v>24</v>
      </c>
      <c r="AG165" s="63">
        <v>26</v>
      </c>
      <c r="AH165" s="63">
        <v>21</v>
      </c>
      <c r="AI165" s="63">
        <v>19</v>
      </c>
      <c r="AJ165" s="63">
        <v>115</v>
      </c>
      <c r="AK165" s="63">
        <v>45</v>
      </c>
      <c r="AL165" s="63">
        <v>0</v>
      </c>
      <c r="AM165" s="63">
        <v>0</v>
      </c>
      <c r="AN165" s="63">
        <v>0</v>
      </c>
      <c r="AO165" s="63">
        <v>24</v>
      </c>
      <c r="AP165" s="201"/>
      <c r="AQ165" s="64" t="s">
        <v>102</v>
      </c>
      <c r="AR165" s="63">
        <v>0</v>
      </c>
      <c r="AS165" s="63">
        <v>523</v>
      </c>
      <c r="AT165" s="63">
        <v>584</v>
      </c>
      <c r="AU165" s="63">
        <v>124</v>
      </c>
      <c r="AV165" s="63">
        <v>7</v>
      </c>
      <c r="AW165" s="63">
        <v>52</v>
      </c>
      <c r="AX165" s="63">
        <v>96</v>
      </c>
      <c r="AY165" s="63">
        <v>79</v>
      </c>
      <c r="AZ165" s="63">
        <v>72</v>
      </c>
      <c r="BA165" s="201"/>
      <c r="BB165" s="51" t="s">
        <v>102</v>
      </c>
      <c r="BC165" s="63">
        <v>444</v>
      </c>
      <c r="BD165" s="63">
        <v>237</v>
      </c>
      <c r="BE165" s="63">
        <v>444</v>
      </c>
      <c r="BF165" s="63">
        <v>244</v>
      </c>
      <c r="BG165" s="63">
        <v>444</v>
      </c>
      <c r="BH165" s="63">
        <v>244</v>
      </c>
      <c r="BI165" s="63">
        <v>444</v>
      </c>
      <c r="BJ165" s="63">
        <v>237</v>
      </c>
      <c r="BK165" s="63">
        <v>444</v>
      </c>
      <c r="BL165" s="63">
        <v>244</v>
      </c>
      <c r="BM165" s="63">
        <v>434</v>
      </c>
      <c r="BN165" s="63">
        <v>234</v>
      </c>
      <c r="BO165" s="201"/>
      <c r="BP165" s="64" t="s">
        <v>102</v>
      </c>
      <c r="BQ165" s="63">
        <v>89</v>
      </c>
      <c r="BR165" s="63">
        <v>26</v>
      </c>
      <c r="BS165" s="63">
        <v>7</v>
      </c>
      <c r="BT165" s="63">
        <v>5</v>
      </c>
      <c r="BU165" s="63">
        <v>2</v>
      </c>
      <c r="BV165" s="63">
        <v>94</v>
      </c>
      <c r="BW165" s="63">
        <v>28</v>
      </c>
      <c r="BX165" s="201"/>
      <c r="BY165" s="64" t="s">
        <v>102</v>
      </c>
      <c r="BZ165" s="63">
        <v>0</v>
      </c>
      <c r="CA165" s="63">
        <v>424</v>
      </c>
      <c r="CB165" s="63">
        <v>61</v>
      </c>
      <c r="CC165" s="63">
        <v>0</v>
      </c>
      <c r="CD165" s="63">
        <v>0</v>
      </c>
      <c r="CE165" s="63">
        <v>0</v>
      </c>
      <c r="CF165" s="63">
        <v>0</v>
      </c>
      <c r="CG165" s="63">
        <v>0</v>
      </c>
      <c r="CH165" s="63">
        <v>20</v>
      </c>
      <c r="CI165" s="63">
        <v>35</v>
      </c>
      <c r="CJ165" s="63">
        <v>0</v>
      </c>
      <c r="CK165" s="63">
        <v>0</v>
      </c>
      <c r="CL165" s="142"/>
      <c r="CM165" s="138" t="s">
        <v>204</v>
      </c>
      <c r="CN165" s="138" t="s">
        <v>4316</v>
      </c>
      <c r="CO165" s="139">
        <v>3329</v>
      </c>
      <c r="CP165" s="141">
        <v>505</v>
      </c>
    </row>
    <row r="166" spans="1:94">
      <c r="A166" s="201" t="s">
        <v>7</v>
      </c>
      <c r="B166" s="46" t="s">
        <v>119</v>
      </c>
      <c r="C166" s="47">
        <v>615</v>
      </c>
      <c r="D166" s="47">
        <v>305</v>
      </c>
      <c r="E166" s="47">
        <v>282</v>
      </c>
      <c r="F166" s="47">
        <v>153</v>
      </c>
      <c r="G166" s="47">
        <v>237</v>
      </c>
      <c r="H166" s="47">
        <v>114</v>
      </c>
      <c r="I166" s="47">
        <v>85</v>
      </c>
      <c r="J166" s="47">
        <v>47</v>
      </c>
      <c r="K166" s="47">
        <v>63</v>
      </c>
      <c r="L166" s="47">
        <v>28</v>
      </c>
      <c r="M166" s="48">
        <v>1282</v>
      </c>
      <c r="N166" s="48">
        <v>647</v>
      </c>
      <c r="O166" s="201" t="s">
        <v>7</v>
      </c>
      <c r="P166" s="46" t="s">
        <v>119</v>
      </c>
      <c r="Q166" s="47">
        <v>186</v>
      </c>
      <c r="R166" s="47">
        <v>84</v>
      </c>
      <c r="S166" s="47">
        <v>67</v>
      </c>
      <c r="T166" s="47">
        <v>38</v>
      </c>
      <c r="U166" s="47">
        <v>52</v>
      </c>
      <c r="V166" s="47">
        <v>27</v>
      </c>
      <c r="W166" s="47">
        <v>17</v>
      </c>
      <c r="X166" s="47">
        <v>10</v>
      </c>
      <c r="Y166" s="47">
        <v>2</v>
      </c>
      <c r="Z166" s="47">
        <v>1</v>
      </c>
      <c r="AA166" s="48">
        <v>324</v>
      </c>
      <c r="AB166" s="48">
        <v>160</v>
      </c>
      <c r="AC166" s="201" t="s">
        <v>7</v>
      </c>
      <c r="AD166" s="46" t="s">
        <v>119</v>
      </c>
      <c r="AE166" s="47">
        <v>13</v>
      </c>
      <c r="AF166" s="47">
        <v>13</v>
      </c>
      <c r="AG166" s="47">
        <v>13</v>
      </c>
      <c r="AH166" s="47">
        <v>5</v>
      </c>
      <c r="AI166" s="47">
        <v>5</v>
      </c>
      <c r="AJ166" s="48">
        <v>49</v>
      </c>
      <c r="AK166" s="47">
        <v>21</v>
      </c>
      <c r="AL166" s="47">
        <v>19</v>
      </c>
      <c r="AM166" s="47">
        <v>0</v>
      </c>
      <c r="AN166" s="47">
        <v>3</v>
      </c>
      <c r="AO166" s="47">
        <v>13</v>
      </c>
      <c r="AP166" s="201" t="s">
        <v>7</v>
      </c>
      <c r="AQ166" s="46" t="s">
        <v>119</v>
      </c>
      <c r="AR166" s="47">
        <v>22</v>
      </c>
      <c r="AS166" s="47">
        <v>268</v>
      </c>
      <c r="AT166" s="47">
        <v>75</v>
      </c>
      <c r="AU166" s="47">
        <v>25</v>
      </c>
      <c r="AV166" s="47">
        <v>11</v>
      </c>
      <c r="AW166" s="47">
        <v>12</v>
      </c>
      <c r="AX166" s="47">
        <v>44</v>
      </c>
      <c r="AY166" s="47">
        <v>18</v>
      </c>
      <c r="AZ166" s="47">
        <v>19</v>
      </c>
      <c r="BA166" s="201" t="s">
        <v>7</v>
      </c>
      <c r="BB166" s="46" t="s">
        <v>119</v>
      </c>
      <c r="BC166" s="47">
        <v>57</v>
      </c>
      <c r="BD166" s="47">
        <v>34</v>
      </c>
      <c r="BE166" s="47">
        <v>57</v>
      </c>
      <c r="BF166" s="47">
        <v>34</v>
      </c>
      <c r="BG166" s="47">
        <v>52</v>
      </c>
      <c r="BH166" s="47">
        <v>30</v>
      </c>
      <c r="BI166" s="47">
        <v>66</v>
      </c>
      <c r="BJ166" s="47">
        <v>36</v>
      </c>
      <c r="BK166" s="47">
        <v>66</v>
      </c>
      <c r="BL166" s="47">
        <v>36</v>
      </c>
      <c r="BM166" s="47">
        <v>61</v>
      </c>
      <c r="BN166" s="47">
        <v>32</v>
      </c>
      <c r="BO166" s="201" t="s">
        <v>7</v>
      </c>
      <c r="BP166" s="46" t="s">
        <v>119</v>
      </c>
      <c r="BQ166" s="50">
        <v>22</v>
      </c>
      <c r="BR166" s="49">
        <v>9</v>
      </c>
      <c r="BS166" s="49">
        <v>0</v>
      </c>
      <c r="BT166" s="50">
        <v>1</v>
      </c>
      <c r="BU166" s="49">
        <v>1</v>
      </c>
      <c r="BV166" s="50">
        <v>23</v>
      </c>
      <c r="BW166" s="50">
        <v>10</v>
      </c>
      <c r="BX166" s="201" t="s">
        <v>7</v>
      </c>
      <c r="BY166" s="46" t="s">
        <v>119</v>
      </c>
      <c r="BZ166" s="47">
        <v>201</v>
      </c>
      <c r="CA166" s="47">
        <v>164</v>
      </c>
      <c r="CB166" s="47">
        <v>34</v>
      </c>
      <c r="CC166" s="47">
        <v>177</v>
      </c>
      <c r="CD166" s="47">
        <v>46</v>
      </c>
      <c r="CE166" s="47">
        <v>140</v>
      </c>
      <c r="CF166" s="47">
        <v>3</v>
      </c>
      <c r="CG166" s="47">
        <v>144</v>
      </c>
      <c r="CH166" s="47">
        <v>4</v>
      </c>
      <c r="CI166" s="47">
        <v>11</v>
      </c>
      <c r="CJ166" s="47">
        <v>9</v>
      </c>
      <c r="CK166" s="47">
        <v>5</v>
      </c>
      <c r="CL166" s="142"/>
      <c r="CM166" s="138" t="s">
        <v>7</v>
      </c>
      <c r="CN166" s="138" t="s">
        <v>4317</v>
      </c>
      <c r="CO166" s="139">
        <v>938</v>
      </c>
      <c r="CP166" s="141">
        <v>913</v>
      </c>
    </row>
    <row r="167" spans="1:94">
      <c r="A167" s="201"/>
      <c r="B167" s="46" t="s">
        <v>120</v>
      </c>
      <c r="C167" s="47">
        <v>205</v>
      </c>
      <c r="D167" s="47">
        <v>87</v>
      </c>
      <c r="E167" s="47">
        <v>154</v>
      </c>
      <c r="F167" s="47">
        <v>85</v>
      </c>
      <c r="G167" s="47">
        <v>245</v>
      </c>
      <c r="H167" s="47">
        <v>128</v>
      </c>
      <c r="I167" s="47">
        <v>135</v>
      </c>
      <c r="J167" s="47">
        <v>72</v>
      </c>
      <c r="K167" s="47">
        <v>100</v>
      </c>
      <c r="L167" s="47">
        <v>53</v>
      </c>
      <c r="M167" s="48">
        <v>839</v>
      </c>
      <c r="N167" s="48">
        <v>425</v>
      </c>
      <c r="O167" s="201"/>
      <c r="P167" s="46" t="s">
        <v>120</v>
      </c>
      <c r="Q167" s="47">
        <v>22</v>
      </c>
      <c r="R167" s="47">
        <v>11</v>
      </c>
      <c r="S167" s="47">
        <v>7</v>
      </c>
      <c r="T167" s="47">
        <v>3</v>
      </c>
      <c r="U167" s="47">
        <v>13</v>
      </c>
      <c r="V167" s="47">
        <v>7</v>
      </c>
      <c r="W167" s="47">
        <v>0</v>
      </c>
      <c r="X167" s="47">
        <v>0</v>
      </c>
      <c r="Y167" s="47">
        <v>1</v>
      </c>
      <c r="Z167" s="47">
        <v>1</v>
      </c>
      <c r="AA167" s="48">
        <v>43</v>
      </c>
      <c r="AB167" s="48">
        <v>22</v>
      </c>
      <c r="AC167" s="201"/>
      <c r="AD167" s="46" t="s">
        <v>120</v>
      </c>
      <c r="AE167" s="47">
        <v>5</v>
      </c>
      <c r="AF167" s="47">
        <v>5</v>
      </c>
      <c r="AG167" s="47">
        <v>7</v>
      </c>
      <c r="AH167" s="47">
        <v>4</v>
      </c>
      <c r="AI167" s="47">
        <v>4</v>
      </c>
      <c r="AJ167" s="48">
        <v>25</v>
      </c>
      <c r="AK167" s="47">
        <v>23</v>
      </c>
      <c r="AL167" s="47">
        <v>23</v>
      </c>
      <c r="AM167" s="47">
        <v>15</v>
      </c>
      <c r="AN167" s="47">
        <v>0</v>
      </c>
      <c r="AO167" s="47">
        <v>3</v>
      </c>
      <c r="AP167" s="201"/>
      <c r="AQ167" s="46" t="s">
        <v>120</v>
      </c>
      <c r="AR167" s="47">
        <v>0</v>
      </c>
      <c r="AS167" s="47">
        <v>442</v>
      </c>
      <c r="AT167" s="47">
        <v>5</v>
      </c>
      <c r="AU167" s="47">
        <v>0</v>
      </c>
      <c r="AV167" s="47">
        <v>0</v>
      </c>
      <c r="AW167" s="47">
        <v>18</v>
      </c>
      <c r="AX167" s="47">
        <v>24</v>
      </c>
      <c r="AY167" s="47">
        <v>22</v>
      </c>
      <c r="AZ167" s="47">
        <v>22</v>
      </c>
      <c r="BA167" s="201"/>
      <c r="BB167" s="46" t="s">
        <v>120</v>
      </c>
      <c r="BC167" s="47">
        <v>91</v>
      </c>
      <c r="BD167" s="47">
        <v>48</v>
      </c>
      <c r="BE167" s="47">
        <v>90</v>
      </c>
      <c r="BF167" s="47">
        <v>47</v>
      </c>
      <c r="BG167" s="47">
        <v>90</v>
      </c>
      <c r="BH167" s="47">
        <v>47</v>
      </c>
      <c r="BI167" s="47">
        <v>91</v>
      </c>
      <c r="BJ167" s="47">
        <v>48</v>
      </c>
      <c r="BK167" s="47">
        <v>90</v>
      </c>
      <c r="BL167" s="47">
        <v>47</v>
      </c>
      <c r="BM167" s="47">
        <v>90</v>
      </c>
      <c r="BN167" s="47">
        <v>47</v>
      </c>
      <c r="BO167" s="201"/>
      <c r="BP167" s="46" t="s">
        <v>120</v>
      </c>
      <c r="BQ167" s="50">
        <v>23</v>
      </c>
      <c r="BR167" s="49">
        <v>12</v>
      </c>
      <c r="BS167" s="49">
        <v>1</v>
      </c>
      <c r="BT167" s="50">
        <v>4</v>
      </c>
      <c r="BU167" s="49">
        <v>3</v>
      </c>
      <c r="BV167" s="50">
        <v>27</v>
      </c>
      <c r="BW167" s="50">
        <v>15</v>
      </c>
      <c r="BX167" s="201"/>
      <c r="BY167" s="46" t="s">
        <v>120</v>
      </c>
      <c r="BZ167" s="47">
        <v>0</v>
      </c>
      <c r="CA167" s="47">
        <v>0</v>
      </c>
      <c r="CB167" s="47">
        <v>18</v>
      </c>
      <c r="CC167" s="47">
        <v>31</v>
      </c>
      <c r="CD167" s="47">
        <v>14</v>
      </c>
      <c r="CE167" s="47">
        <v>9</v>
      </c>
      <c r="CF167" s="47">
        <v>3</v>
      </c>
      <c r="CG167" s="47">
        <v>6</v>
      </c>
      <c r="CH167" s="47">
        <v>2</v>
      </c>
      <c r="CI167" s="47">
        <v>5</v>
      </c>
      <c r="CJ167" s="47">
        <v>5</v>
      </c>
      <c r="CK167" s="47">
        <v>0</v>
      </c>
      <c r="CL167" s="142"/>
      <c r="CM167" s="138" t="s">
        <v>7</v>
      </c>
      <c r="CN167" s="138" t="s">
        <v>4318</v>
      </c>
      <c r="CO167" s="139">
        <v>899</v>
      </c>
      <c r="CP167" s="141">
        <v>83</v>
      </c>
    </row>
    <row r="168" spans="1:94">
      <c r="A168" s="201"/>
      <c r="B168" s="34" t="s">
        <v>102</v>
      </c>
      <c r="C168" s="35">
        <v>820</v>
      </c>
      <c r="D168" s="63">
        <v>392</v>
      </c>
      <c r="E168" s="63">
        <v>436</v>
      </c>
      <c r="F168" s="63">
        <v>238</v>
      </c>
      <c r="G168" s="63">
        <v>482</v>
      </c>
      <c r="H168" s="63">
        <v>242</v>
      </c>
      <c r="I168" s="63">
        <v>220</v>
      </c>
      <c r="J168" s="63">
        <v>119</v>
      </c>
      <c r="K168" s="63">
        <v>163</v>
      </c>
      <c r="L168" s="63">
        <v>81</v>
      </c>
      <c r="M168" s="63">
        <v>2121</v>
      </c>
      <c r="N168" s="63">
        <v>1072</v>
      </c>
      <c r="O168" s="201"/>
      <c r="P168" s="64" t="s">
        <v>102</v>
      </c>
      <c r="Q168" s="63">
        <v>208</v>
      </c>
      <c r="R168" s="63">
        <v>95</v>
      </c>
      <c r="S168" s="63">
        <v>74</v>
      </c>
      <c r="T168" s="63">
        <v>41</v>
      </c>
      <c r="U168" s="63">
        <v>65</v>
      </c>
      <c r="V168" s="63">
        <v>34</v>
      </c>
      <c r="W168" s="63">
        <v>17</v>
      </c>
      <c r="X168" s="63">
        <v>10</v>
      </c>
      <c r="Y168" s="63">
        <v>3</v>
      </c>
      <c r="Z168" s="63">
        <v>2</v>
      </c>
      <c r="AA168" s="63">
        <v>367</v>
      </c>
      <c r="AB168" s="63">
        <v>182</v>
      </c>
      <c r="AC168" s="201"/>
      <c r="AD168" s="64" t="s">
        <v>102</v>
      </c>
      <c r="AE168" s="63">
        <v>18</v>
      </c>
      <c r="AF168" s="63">
        <v>18</v>
      </c>
      <c r="AG168" s="63">
        <v>20</v>
      </c>
      <c r="AH168" s="63">
        <v>9</v>
      </c>
      <c r="AI168" s="63">
        <v>9</v>
      </c>
      <c r="AJ168" s="63">
        <v>74</v>
      </c>
      <c r="AK168" s="63">
        <v>44</v>
      </c>
      <c r="AL168" s="63">
        <v>42</v>
      </c>
      <c r="AM168" s="63">
        <v>15</v>
      </c>
      <c r="AN168" s="63">
        <v>3</v>
      </c>
      <c r="AO168" s="63">
        <v>16</v>
      </c>
      <c r="AP168" s="201"/>
      <c r="AQ168" s="64" t="s">
        <v>102</v>
      </c>
      <c r="AR168" s="63">
        <v>22</v>
      </c>
      <c r="AS168" s="63">
        <v>710</v>
      </c>
      <c r="AT168" s="63">
        <v>80</v>
      </c>
      <c r="AU168" s="63">
        <v>25</v>
      </c>
      <c r="AV168" s="63">
        <v>11</v>
      </c>
      <c r="AW168" s="63">
        <v>30</v>
      </c>
      <c r="AX168" s="63">
        <v>68</v>
      </c>
      <c r="AY168" s="63">
        <v>40</v>
      </c>
      <c r="AZ168" s="63">
        <v>41</v>
      </c>
      <c r="BA168" s="201"/>
      <c r="BB168" s="51" t="s">
        <v>102</v>
      </c>
      <c r="BC168" s="63">
        <v>148</v>
      </c>
      <c r="BD168" s="63">
        <v>82</v>
      </c>
      <c r="BE168" s="63">
        <v>147</v>
      </c>
      <c r="BF168" s="63">
        <v>81</v>
      </c>
      <c r="BG168" s="63">
        <v>142</v>
      </c>
      <c r="BH168" s="63">
        <v>77</v>
      </c>
      <c r="BI168" s="63">
        <v>157</v>
      </c>
      <c r="BJ168" s="63">
        <v>84</v>
      </c>
      <c r="BK168" s="63">
        <v>156</v>
      </c>
      <c r="BL168" s="63">
        <v>83</v>
      </c>
      <c r="BM168" s="63">
        <v>151</v>
      </c>
      <c r="BN168" s="63">
        <v>79</v>
      </c>
      <c r="BO168" s="201"/>
      <c r="BP168" s="64" t="s">
        <v>102</v>
      </c>
      <c r="BQ168" s="63">
        <v>45</v>
      </c>
      <c r="BR168" s="63">
        <v>21</v>
      </c>
      <c r="BS168" s="63">
        <v>1</v>
      </c>
      <c r="BT168" s="63">
        <v>5</v>
      </c>
      <c r="BU168" s="63">
        <v>4</v>
      </c>
      <c r="BV168" s="63">
        <v>50</v>
      </c>
      <c r="BW168" s="63">
        <v>25</v>
      </c>
      <c r="BX168" s="201"/>
      <c r="BY168" s="64" t="s">
        <v>102</v>
      </c>
      <c r="BZ168" s="63">
        <v>201</v>
      </c>
      <c r="CA168" s="63">
        <v>164</v>
      </c>
      <c r="CB168" s="63">
        <v>52</v>
      </c>
      <c r="CC168" s="63">
        <v>208</v>
      </c>
      <c r="CD168" s="63">
        <v>60</v>
      </c>
      <c r="CE168" s="63">
        <v>149</v>
      </c>
      <c r="CF168" s="63">
        <v>6</v>
      </c>
      <c r="CG168" s="63">
        <v>150</v>
      </c>
      <c r="CH168" s="63">
        <v>6</v>
      </c>
      <c r="CI168" s="63">
        <v>16</v>
      </c>
      <c r="CJ168" s="63">
        <v>14</v>
      </c>
      <c r="CK168" s="63">
        <v>5</v>
      </c>
      <c r="CL168" s="142"/>
      <c r="CM168" s="138" t="s">
        <v>7</v>
      </c>
      <c r="CN168" s="138" t="s">
        <v>4319</v>
      </c>
      <c r="CO168" s="139">
        <v>1837</v>
      </c>
      <c r="CP168" s="141">
        <v>996</v>
      </c>
    </row>
    <row r="169" spans="1:94">
      <c r="A169" s="201" t="s">
        <v>205</v>
      </c>
      <c r="B169" s="46" t="s">
        <v>119</v>
      </c>
      <c r="C169" s="47">
        <v>295</v>
      </c>
      <c r="D169" s="47">
        <v>158</v>
      </c>
      <c r="E169" s="47">
        <v>179</v>
      </c>
      <c r="F169" s="47">
        <v>99</v>
      </c>
      <c r="G169" s="47">
        <v>238</v>
      </c>
      <c r="H169" s="47">
        <v>135</v>
      </c>
      <c r="I169" s="47">
        <v>110</v>
      </c>
      <c r="J169" s="47">
        <v>56</v>
      </c>
      <c r="K169" s="47">
        <v>60</v>
      </c>
      <c r="L169" s="47">
        <v>29</v>
      </c>
      <c r="M169" s="48">
        <v>882</v>
      </c>
      <c r="N169" s="48">
        <v>477</v>
      </c>
      <c r="O169" s="201" t="s">
        <v>205</v>
      </c>
      <c r="P169" s="46" t="s">
        <v>119</v>
      </c>
      <c r="Q169" s="47">
        <v>39</v>
      </c>
      <c r="R169" s="47">
        <v>29</v>
      </c>
      <c r="S169" s="47">
        <v>14</v>
      </c>
      <c r="T169" s="47">
        <v>8</v>
      </c>
      <c r="U169" s="47">
        <v>27</v>
      </c>
      <c r="V169" s="47">
        <v>8</v>
      </c>
      <c r="W169" s="47">
        <v>10</v>
      </c>
      <c r="X169" s="47">
        <v>7</v>
      </c>
      <c r="Y169" s="47">
        <v>0</v>
      </c>
      <c r="Z169" s="47">
        <v>0</v>
      </c>
      <c r="AA169" s="48">
        <v>90</v>
      </c>
      <c r="AB169" s="48">
        <v>52</v>
      </c>
      <c r="AC169" s="201" t="s">
        <v>205</v>
      </c>
      <c r="AD169" s="46" t="s">
        <v>119</v>
      </c>
      <c r="AE169" s="47">
        <v>5</v>
      </c>
      <c r="AF169" s="47">
        <v>4</v>
      </c>
      <c r="AG169" s="47">
        <v>6</v>
      </c>
      <c r="AH169" s="47">
        <v>3</v>
      </c>
      <c r="AI169" s="47">
        <v>2</v>
      </c>
      <c r="AJ169" s="48">
        <v>20</v>
      </c>
      <c r="AK169" s="47">
        <v>17</v>
      </c>
      <c r="AL169" s="47">
        <v>17</v>
      </c>
      <c r="AM169" s="47">
        <v>0</v>
      </c>
      <c r="AN169" s="47">
        <v>1</v>
      </c>
      <c r="AO169" s="47">
        <v>3</v>
      </c>
      <c r="AP169" s="201" t="s">
        <v>205</v>
      </c>
      <c r="AQ169" s="46" t="s">
        <v>119</v>
      </c>
      <c r="AR169" s="47">
        <v>0</v>
      </c>
      <c r="AS169" s="47">
        <v>251</v>
      </c>
      <c r="AT169" s="47">
        <v>66</v>
      </c>
      <c r="AU169" s="47">
        <v>0</v>
      </c>
      <c r="AV169" s="47">
        <v>0</v>
      </c>
      <c r="AW169" s="47">
        <v>10</v>
      </c>
      <c r="AX169" s="47">
        <v>18</v>
      </c>
      <c r="AY169" s="47">
        <v>16</v>
      </c>
      <c r="AZ169" s="47">
        <v>16</v>
      </c>
      <c r="BA169" s="201" t="s">
        <v>205</v>
      </c>
      <c r="BB169" s="46" t="s">
        <v>119</v>
      </c>
      <c r="BC169" s="47">
        <v>57</v>
      </c>
      <c r="BD169" s="47">
        <v>27</v>
      </c>
      <c r="BE169" s="47">
        <v>57</v>
      </c>
      <c r="BF169" s="47">
        <v>27</v>
      </c>
      <c r="BG169" s="47">
        <v>57</v>
      </c>
      <c r="BH169" s="47">
        <v>27</v>
      </c>
      <c r="BI169" s="47">
        <v>57</v>
      </c>
      <c r="BJ169" s="47">
        <v>27</v>
      </c>
      <c r="BK169" s="47">
        <v>57</v>
      </c>
      <c r="BL169" s="47">
        <v>27</v>
      </c>
      <c r="BM169" s="47">
        <v>57</v>
      </c>
      <c r="BN169" s="47">
        <v>27</v>
      </c>
      <c r="BO169" s="201" t="s">
        <v>205</v>
      </c>
      <c r="BP169" s="46" t="s">
        <v>119</v>
      </c>
      <c r="BQ169" s="50">
        <v>18</v>
      </c>
      <c r="BR169" s="49">
        <v>10</v>
      </c>
      <c r="BS169" s="49">
        <v>2</v>
      </c>
      <c r="BT169" s="50">
        <v>0</v>
      </c>
      <c r="BU169" s="49">
        <v>0</v>
      </c>
      <c r="BV169" s="50">
        <v>18</v>
      </c>
      <c r="BW169" s="50">
        <v>10</v>
      </c>
      <c r="BX169" s="201" t="s">
        <v>205</v>
      </c>
      <c r="BY169" s="46" t="s">
        <v>119</v>
      </c>
      <c r="BZ169" s="47">
        <v>0</v>
      </c>
      <c r="CA169" s="47">
        <v>9</v>
      </c>
      <c r="CB169" s="47">
        <v>16</v>
      </c>
      <c r="CC169" s="47">
        <v>2</v>
      </c>
      <c r="CD169" s="47">
        <v>3</v>
      </c>
      <c r="CE169" s="47">
        <v>2</v>
      </c>
      <c r="CF169" s="47">
        <v>0</v>
      </c>
      <c r="CG169" s="47">
        <v>2</v>
      </c>
      <c r="CH169" s="47">
        <v>1</v>
      </c>
      <c r="CI169" s="47">
        <v>3</v>
      </c>
      <c r="CJ169" s="47">
        <v>3</v>
      </c>
      <c r="CK169" s="47">
        <v>0</v>
      </c>
      <c r="CL169" s="142"/>
      <c r="CM169" s="138" t="s">
        <v>205</v>
      </c>
      <c r="CN169" s="138" t="s">
        <v>4320</v>
      </c>
      <c r="CO169" s="139">
        <v>700</v>
      </c>
      <c r="CP169" s="141">
        <v>35</v>
      </c>
    </row>
    <row r="170" spans="1:94">
      <c r="A170" s="201"/>
      <c r="B170" s="46" t="s">
        <v>120</v>
      </c>
      <c r="C170" s="47">
        <v>0</v>
      </c>
      <c r="D170" s="47">
        <v>0</v>
      </c>
      <c r="E170" s="47">
        <v>0</v>
      </c>
      <c r="F170" s="47">
        <v>0</v>
      </c>
      <c r="G170" s="47">
        <v>0</v>
      </c>
      <c r="H170" s="47">
        <v>0</v>
      </c>
      <c r="I170" s="47">
        <v>0</v>
      </c>
      <c r="J170" s="47">
        <v>0</v>
      </c>
      <c r="K170" s="47">
        <v>0</v>
      </c>
      <c r="L170" s="47">
        <v>0</v>
      </c>
      <c r="M170" s="48">
        <v>0</v>
      </c>
      <c r="N170" s="48">
        <v>0</v>
      </c>
      <c r="O170" s="201"/>
      <c r="P170" s="46" t="s">
        <v>120</v>
      </c>
      <c r="Q170" s="47">
        <v>0</v>
      </c>
      <c r="R170" s="47">
        <v>0</v>
      </c>
      <c r="S170" s="47">
        <v>0</v>
      </c>
      <c r="T170" s="47">
        <v>0</v>
      </c>
      <c r="U170" s="47">
        <v>0</v>
      </c>
      <c r="V170" s="47">
        <v>0</v>
      </c>
      <c r="W170" s="47">
        <v>0</v>
      </c>
      <c r="X170" s="47">
        <v>0</v>
      </c>
      <c r="Y170" s="47">
        <v>0</v>
      </c>
      <c r="Z170" s="47">
        <v>0</v>
      </c>
      <c r="AA170" s="48">
        <v>0</v>
      </c>
      <c r="AB170" s="48">
        <v>0</v>
      </c>
      <c r="AC170" s="201"/>
      <c r="AD170" s="46" t="s">
        <v>120</v>
      </c>
      <c r="AE170" s="47">
        <v>0</v>
      </c>
      <c r="AF170" s="47">
        <v>0</v>
      </c>
      <c r="AG170" s="47">
        <v>0</v>
      </c>
      <c r="AH170" s="47">
        <v>0</v>
      </c>
      <c r="AI170" s="47">
        <v>0</v>
      </c>
      <c r="AJ170" s="48">
        <v>0</v>
      </c>
      <c r="AK170" s="47">
        <v>0</v>
      </c>
      <c r="AL170" s="47">
        <v>0</v>
      </c>
      <c r="AM170" s="47">
        <v>0</v>
      </c>
      <c r="AN170" s="47">
        <v>0</v>
      </c>
      <c r="AO170" s="47">
        <v>0</v>
      </c>
      <c r="AP170" s="201"/>
      <c r="AQ170" s="46" t="s">
        <v>120</v>
      </c>
      <c r="AR170" s="47">
        <v>0</v>
      </c>
      <c r="AS170" s="47">
        <v>0</v>
      </c>
      <c r="AT170" s="47">
        <v>0</v>
      </c>
      <c r="AU170" s="47">
        <v>0</v>
      </c>
      <c r="AV170" s="47">
        <v>0</v>
      </c>
      <c r="AW170" s="47">
        <v>0</v>
      </c>
      <c r="AX170" s="47">
        <v>0</v>
      </c>
      <c r="AY170" s="47">
        <v>0</v>
      </c>
      <c r="AZ170" s="47">
        <v>0</v>
      </c>
      <c r="BA170" s="201"/>
      <c r="BB170" s="46" t="s">
        <v>120</v>
      </c>
      <c r="BC170" s="47">
        <v>0</v>
      </c>
      <c r="BD170" s="47">
        <v>0</v>
      </c>
      <c r="BE170" s="47">
        <v>0</v>
      </c>
      <c r="BF170" s="47">
        <v>0</v>
      </c>
      <c r="BG170" s="47">
        <v>0</v>
      </c>
      <c r="BH170" s="47">
        <v>0</v>
      </c>
      <c r="BI170" s="47">
        <v>0</v>
      </c>
      <c r="BJ170" s="47">
        <v>0</v>
      </c>
      <c r="BK170" s="47">
        <v>0</v>
      </c>
      <c r="BL170" s="47">
        <v>0</v>
      </c>
      <c r="BM170" s="47">
        <v>0</v>
      </c>
      <c r="BN170" s="47">
        <v>0</v>
      </c>
      <c r="BO170" s="201"/>
      <c r="BP170" s="46" t="s">
        <v>120</v>
      </c>
      <c r="BQ170" s="50">
        <v>0</v>
      </c>
      <c r="BR170" s="49">
        <v>0</v>
      </c>
      <c r="BS170" s="49">
        <v>0</v>
      </c>
      <c r="BT170" s="50">
        <v>0</v>
      </c>
      <c r="BU170" s="49">
        <v>0</v>
      </c>
      <c r="BV170" s="50">
        <v>0</v>
      </c>
      <c r="BW170" s="50">
        <v>0</v>
      </c>
      <c r="BX170" s="201"/>
      <c r="BY170" s="46" t="s">
        <v>120</v>
      </c>
      <c r="BZ170" s="47">
        <v>0</v>
      </c>
      <c r="CA170" s="47">
        <v>0</v>
      </c>
      <c r="CB170" s="47">
        <v>0</v>
      </c>
      <c r="CC170" s="47">
        <v>0</v>
      </c>
      <c r="CD170" s="47">
        <v>0</v>
      </c>
      <c r="CE170" s="47">
        <v>0</v>
      </c>
      <c r="CF170" s="47">
        <v>0</v>
      </c>
      <c r="CG170" s="47">
        <v>0</v>
      </c>
      <c r="CH170" s="47">
        <v>0</v>
      </c>
      <c r="CI170" s="47">
        <v>0</v>
      </c>
      <c r="CJ170" s="47">
        <v>0</v>
      </c>
      <c r="CK170" s="47">
        <v>0</v>
      </c>
      <c r="CL170" s="142"/>
      <c r="CM170" s="138" t="s">
        <v>205</v>
      </c>
      <c r="CN170" s="138" t="s">
        <v>4321</v>
      </c>
      <c r="CO170" s="139">
        <v>0</v>
      </c>
      <c r="CP170" s="141">
        <v>0</v>
      </c>
    </row>
    <row r="171" spans="1:94">
      <c r="A171" s="201"/>
      <c r="B171" s="34" t="s">
        <v>102</v>
      </c>
      <c r="C171" s="35">
        <v>295</v>
      </c>
      <c r="D171" s="63">
        <v>158</v>
      </c>
      <c r="E171" s="63">
        <v>179</v>
      </c>
      <c r="F171" s="63">
        <v>99</v>
      </c>
      <c r="G171" s="63">
        <v>238</v>
      </c>
      <c r="H171" s="63">
        <v>135</v>
      </c>
      <c r="I171" s="63">
        <v>110</v>
      </c>
      <c r="J171" s="63">
        <v>56</v>
      </c>
      <c r="K171" s="63">
        <v>60</v>
      </c>
      <c r="L171" s="63">
        <v>29</v>
      </c>
      <c r="M171" s="63">
        <v>882</v>
      </c>
      <c r="N171" s="63">
        <v>477</v>
      </c>
      <c r="O171" s="201"/>
      <c r="P171" s="64" t="s">
        <v>102</v>
      </c>
      <c r="Q171" s="63">
        <v>39</v>
      </c>
      <c r="R171" s="63">
        <v>29</v>
      </c>
      <c r="S171" s="63">
        <v>14</v>
      </c>
      <c r="T171" s="63">
        <v>8</v>
      </c>
      <c r="U171" s="63">
        <v>27</v>
      </c>
      <c r="V171" s="63">
        <v>8</v>
      </c>
      <c r="W171" s="63">
        <v>10</v>
      </c>
      <c r="X171" s="63">
        <v>7</v>
      </c>
      <c r="Y171" s="63">
        <v>0</v>
      </c>
      <c r="Z171" s="63">
        <v>0</v>
      </c>
      <c r="AA171" s="63">
        <v>90</v>
      </c>
      <c r="AB171" s="63">
        <v>52</v>
      </c>
      <c r="AC171" s="201"/>
      <c r="AD171" s="64" t="s">
        <v>102</v>
      </c>
      <c r="AE171" s="63">
        <v>5</v>
      </c>
      <c r="AF171" s="63">
        <v>4</v>
      </c>
      <c r="AG171" s="63">
        <v>6</v>
      </c>
      <c r="AH171" s="63">
        <v>3</v>
      </c>
      <c r="AI171" s="63">
        <v>2</v>
      </c>
      <c r="AJ171" s="63">
        <v>20</v>
      </c>
      <c r="AK171" s="63">
        <v>17</v>
      </c>
      <c r="AL171" s="63">
        <v>17</v>
      </c>
      <c r="AM171" s="63">
        <v>0</v>
      </c>
      <c r="AN171" s="63">
        <v>1</v>
      </c>
      <c r="AO171" s="63">
        <v>3</v>
      </c>
      <c r="AP171" s="201"/>
      <c r="AQ171" s="64" t="s">
        <v>102</v>
      </c>
      <c r="AR171" s="63">
        <v>0</v>
      </c>
      <c r="AS171" s="63">
        <v>251</v>
      </c>
      <c r="AT171" s="63">
        <v>66</v>
      </c>
      <c r="AU171" s="63">
        <v>0</v>
      </c>
      <c r="AV171" s="63">
        <v>0</v>
      </c>
      <c r="AW171" s="63">
        <v>10</v>
      </c>
      <c r="AX171" s="63">
        <v>18</v>
      </c>
      <c r="AY171" s="63">
        <v>16</v>
      </c>
      <c r="AZ171" s="63">
        <v>16</v>
      </c>
      <c r="BA171" s="201"/>
      <c r="BB171" s="51" t="s">
        <v>102</v>
      </c>
      <c r="BC171" s="63">
        <v>57</v>
      </c>
      <c r="BD171" s="63">
        <v>27</v>
      </c>
      <c r="BE171" s="63">
        <v>57</v>
      </c>
      <c r="BF171" s="63">
        <v>27</v>
      </c>
      <c r="BG171" s="63">
        <v>57</v>
      </c>
      <c r="BH171" s="63">
        <v>27</v>
      </c>
      <c r="BI171" s="63">
        <v>57</v>
      </c>
      <c r="BJ171" s="63">
        <v>27</v>
      </c>
      <c r="BK171" s="63">
        <v>57</v>
      </c>
      <c r="BL171" s="63">
        <v>27</v>
      </c>
      <c r="BM171" s="63">
        <v>57</v>
      </c>
      <c r="BN171" s="63">
        <v>27</v>
      </c>
      <c r="BO171" s="201"/>
      <c r="BP171" s="64" t="s">
        <v>102</v>
      </c>
      <c r="BQ171" s="63">
        <v>18</v>
      </c>
      <c r="BR171" s="63">
        <v>10</v>
      </c>
      <c r="BS171" s="63">
        <v>2</v>
      </c>
      <c r="BT171" s="63">
        <v>0</v>
      </c>
      <c r="BU171" s="63">
        <v>0</v>
      </c>
      <c r="BV171" s="63">
        <v>18</v>
      </c>
      <c r="BW171" s="63">
        <v>10</v>
      </c>
      <c r="BX171" s="201"/>
      <c r="BY171" s="64" t="s">
        <v>102</v>
      </c>
      <c r="BZ171" s="63">
        <v>0</v>
      </c>
      <c r="CA171" s="63">
        <v>9</v>
      </c>
      <c r="CB171" s="63">
        <v>16</v>
      </c>
      <c r="CC171" s="63">
        <v>2</v>
      </c>
      <c r="CD171" s="63">
        <v>3</v>
      </c>
      <c r="CE171" s="63">
        <v>2</v>
      </c>
      <c r="CF171" s="63">
        <v>0</v>
      </c>
      <c r="CG171" s="63">
        <v>2</v>
      </c>
      <c r="CH171" s="63">
        <v>1</v>
      </c>
      <c r="CI171" s="63">
        <v>3</v>
      </c>
      <c r="CJ171" s="63">
        <v>3</v>
      </c>
      <c r="CK171" s="63">
        <v>0</v>
      </c>
      <c r="CL171" s="142"/>
      <c r="CM171" s="138" t="s">
        <v>205</v>
      </c>
      <c r="CN171" s="138" t="s">
        <v>4322</v>
      </c>
      <c r="CO171" s="139">
        <v>700</v>
      </c>
      <c r="CP171" s="141">
        <v>35</v>
      </c>
    </row>
    <row r="172" spans="1:94">
      <c r="A172" s="201" t="s">
        <v>206</v>
      </c>
      <c r="B172" s="46" t="s">
        <v>119</v>
      </c>
      <c r="C172" s="47">
        <v>325</v>
      </c>
      <c r="D172" s="47">
        <v>158</v>
      </c>
      <c r="E172" s="47">
        <v>291</v>
      </c>
      <c r="F172" s="47">
        <v>152</v>
      </c>
      <c r="G172" s="47">
        <v>368</v>
      </c>
      <c r="H172" s="47">
        <v>192</v>
      </c>
      <c r="I172" s="47">
        <v>168</v>
      </c>
      <c r="J172" s="47">
        <v>87</v>
      </c>
      <c r="K172" s="47">
        <v>173</v>
      </c>
      <c r="L172" s="47">
        <v>86</v>
      </c>
      <c r="M172" s="48">
        <v>1325</v>
      </c>
      <c r="N172" s="48">
        <v>675</v>
      </c>
      <c r="O172" s="201" t="s">
        <v>206</v>
      </c>
      <c r="P172" s="46" t="s">
        <v>119</v>
      </c>
      <c r="Q172" s="47">
        <v>22</v>
      </c>
      <c r="R172" s="47">
        <v>11</v>
      </c>
      <c r="S172" s="47">
        <v>14</v>
      </c>
      <c r="T172" s="47">
        <v>4</v>
      </c>
      <c r="U172" s="47">
        <v>29</v>
      </c>
      <c r="V172" s="47">
        <v>11</v>
      </c>
      <c r="W172" s="47">
        <v>6</v>
      </c>
      <c r="X172" s="47">
        <v>3</v>
      </c>
      <c r="Y172" s="47">
        <v>0</v>
      </c>
      <c r="Z172" s="47">
        <v>0</v>
      </c>
      <c r="AA172" s="48">
        <v>71</v>
      </c>
      <c r="AB172" s="48">
        <v>29</v>
      </c>
      <c r="AC172" s="201" t="s">
        <v>206</v>
      </c>
      <c r="AD172" s="46" t="s">
        <v>119</v>
      </c>
      <c r="AE172" s="47">
        <v>10</v>
      </c>
      <c r="AF172" s="47">
        <v>9</v>
      </c>
      <c r="AG172" s="47">
        <v>11</v>
      </c>
      <c r="AH172" s="47">
        <v>4</v>
      </c>
      <c r="AI172" s="47">
        <v>4</v>
      </c>
      <c r="AJ172" s="48">
        <v>38</v>
      </c>
      <c r="AK172" s="47">
        <v>28</v>
      </c>
      <c r="AL172" s="47">
        <v>25</v>
      </c>
      <c r="AM172" s="47">
        <v>0</v>
      </c>
      <c r="AN172" s="47">
        <v>0</v>
      </c>
      <c r="AO172" s="47">
        <v>5</v>
      </c>
      <c r="AP172" s="201" t="s">
        <v>206</v>
      </c>
      <c r="AQ172" s="46" t="s">
        <v>119</v>
      </c>
      <c r="AR172" s="47">
        <v>0</v>
      </c>
      <c r="AS172" s="47">
        <v>584</v>
      </c>
      <c r="AT172" s="47">
        <v>46</v>
      </c>
      <c r="AU172" s="47">
        <v>0</v>
      </c>
      <c r="AV172" s="47">
        <v>0</v>
      </c>
      <c r="AW172" s="47">
        <v>29</v>
      </c>
      <c r="AX172" s="47">
        <v>34</v>
      </c>
      <c r="AY172" s="47">
        <v>33</v>
      </c>
      <c r="AZ172" s="47">
        <v>32</v>
      </c>
      <c r="BA172" s="201" t="s">
        <v>206</v>
      </c>
      <c r="BB172" s="46" t="s">
        <v>119</v>
      </c>
      <c r="BC172" s="47">
        <v>103</v>
      </c>
      <c r="BD172" s="47">
        <v>41</v>
      </c>
      <c r="BE172" s="47">
        <v>103</v>
      </c>
      <c r="BF172" s="47">
        <v>41</v>
      </c>
      <c r="BG172" s="47">
        <v>103</v>
      </c>
      <c r="BH172" s="47">
        <v>41</v>
      </c>
      <c r="BI172" s="47">
        <v>103</v>
      </c>
      <c r="BJ172" s="47">
        <v>41</v>
      </c>
      <c r="BK172" s="47">
        <v>103</v>
      </c>
      <c r="BL172" s="47">
        <v>41</v>
      </c>
      <c r="BM172" s="47">
        <v>103</v>
      </c>
      <c r="BN172" s="47">
        <v>41</v>
      </c>
      <c r="BO172" s="201" t="s">
        <v>206</v>
      </c>
      <c r="BP172" s="46" t="s">
        <v>119</v>
      </c>
      <c r="BQ172" s="50">
        <v>29</v>
      </c>
      <c r="BR172" s="49">
        <v>16</v>
      </c>
      <c r="BS172" s="49">
        <v>3</v>
      </c>
      <c r="BT172" s="50">
        <v>2</v>
      </c>
      <c r="BU172" s="49">
        <v>1</v>
      </c>
      <c r="BV172" s="50">
        <v>31</v>
      </c>
      <c r="BW172" s="50">
        <v>17</v>
      </c>
      <c r="BX172" s="201" t="s">
        <v>206</v>
      </c>
      <c r="BY172" s="46" t="s">
        <v>119</v>
      </c>
      <c r="BZ172" s="47">
        <v>24</v>
      </c>
      <c r="CA172" s="47">
        <v>36</v>
      </c>
      <c r="CB172" s="47">
        <v>62</v>
      </c>
      <c r="CC172" s="47">
        <v>31</v>
      </c>
      <c r="CD172" s="47">
        <v>64</v>
      </c>
      <c r="CE172" s="47">
        <v>22</v>
      </c>
      <c r="CF172" s="47">
        <v>6</v>
      </c>
      <c r="CG172" s="47">
        <v>30</v>
      </c>
      <c r="CH172" s="47">
        <v>34</v>
      </c>
      <c r="CI172" s="47">
        <v>14</v>
      </c>
      <c r="CJ172" s="47">
        <v>13</v>
      </c>
      <c r="CK172" s="47">
        <v>76</v>
      </c>
      <c r="CL172" s="142"/>
      <c r="CM172" s="138" t="s">
        <v>206</v>
      </c>
      <c r="CN172" s="138" t="s">
        <v>4323</v>
      </c>
      <c r="CO172" s="139">
        <v>1306</v>
      </c>
      <c r="CP172" s="141">
        <v>309</v>
      </c>
    </row>
    <row r="173" spans="1:94">
      <c r="A173" s="201"/>
      <c r="B173" s="46" t="s">
        <v>120</v>
      </c>
      <c r="C173" s="47">
        <v>0</v>
      </c>
      <c r="D173" s="47">
        <v>0</v>
      </c>
      <c r="E173" s="47">
        <v>0</v>
      </c>
      <c r="F173" s="47">
        <v>0</v>
      </c>
      <c r="G173" s="47">
        <v>0</v>
      </c>
      <c r="H173" s="47">
        <v>0</v>
      </c>
      <c r="I173" s="47">
        <v>0</v>
      </c>
      <c r="J173" s="47">
        <v>0</v>
      </c>
      <c r="K173" s="47">
        <v>0</v>
      </c>
      <c r="L173" s="47">
        <v>0</v>
      </c>
      <c r="M173" s="48">
        <v>0</v>
      </c>
      <c r="N173" s="48">
        <v>0</v>
      </c>
      <c r="O173" s="201"/>
      <c r="P173" s="46" t="s">
        <v>120</v>
      </c>
      <c r="Q173" s="47">
        <v>0</v>
      </c>
      <c r="R173" s="47">
        <v>0</v>
      </c>
      <c r="S173" s="47">
        <v>0</v>
      </c>
      <c r="T173" s="47">
        <v>0</v>
      </c>
      <c r="U173" s="47">
        <v>0</v>
      </c>
      <c r="V173" s="47">
        <v>0</v>
      </c>
      <c r="W173" s="47">
        <v>0</v>
      </c>
      <c r="X173" s="47">
        <v>0</v>
      </c>
      <c r="Y173" s="47">
        <v>0</v>
      </c>
      <c r="Z173" s="47">
        <v>0</v>
      </c>
      <c r="AA173" s="48">
        <v>0</v>
      </c>
      <c r="AB173" s="48">
        <v>0</v>
      </c>
      <c r="AC173" s="201"/>
      <c r="AD173" s="46" t="s">
        <v>120</v>
      </c>
      <c r="AE173" s="47">
        <v>0</v>
      </c>
      <c r="AF173" s="47">
        <v>0</v>
      </c>
      <c r="AG173" s="47">
        <v>0</v>
      </c>
      <c r="AH173" s="47">
        <v>0</v>
      </c>
      <c r="AI173" s="47">
        <v>0</v>
      </c>
      <c r="AJ173" s="48">
        <v>0</v>
      </c>
      <c r="AK173" s="47">
        <v>0</v>
      </c>
      <c r="AL173" s="47">
        <v>0</v>
      </c>
      <c r="AM173" s="47">
        <v>0</v>
      </c>
      <c r="AN173" s="47">
        <v>0</v>
      </c>
      <c r="AO173" s="47">
        <v>0</v>
      </c>
      <c r="AP173" s="201"/>
      <c r="AQ173" s="46" t="s">
        <v>120</v>
      </c>
      <c r="AR173" s="47">
        <v>0</v>
      </c>
      <c r="AS173" s="47">
        <v>0</v>
      </c>
      <c r="AT173" s="47">
        <v>0</v>
      </c>
      <c r="AU173" s="47">
        <v>0</v>
      </c>
      <c r="AV173" s="47">
        <v>0</v>
      </c>
      <c r="AW173" s="47">
        <v>0</v>
      </c>
      <c r="AX173" s="47">
        <v>0</v>
      </c>
      <c r="AY173" s="47">
        <v>0</v>
      </c>
      <c r="AZ173" s="47">
        <v>0</v>
      </c>
      <c r="BA173" s="201"/>
      <c r="BB173" s="46" t="s">
        <v>120</v>
      </c>
      <c r="BC173" s="47">
        <v>0</v>
      </c>
      <c r="BD173" s="47">
        <v>0</v>
      </c>
      <c r="BE173" s="47">
        <v>0</v>
      </c>
      <c r="BF173" s="47">
        <v>0</v>
      </c>
      <c r="BG173" s="47">
        <v>0</v>
      </c>
      <c r="BH173" s="47">
        <v>0</v>
      </c>
      <c r="BI173" s="47">
        <v>0</v>
      </c>
      <c r="BJ173" s="47">
        <v>0</v>
      </c>
      <c r="BK173" s="47">
        <v>0</v>
      </c>
      <c r="BL173" s="47">
        <v>0</v>
      </c>
      <c r="BM173" s="47">
        <v>0</v>
      </c>
      <c r="BN173" s="47">
        <v>0</v>
      </c>
      <c r="BO173" s="201"/>
      <c r="BP173" s="46" t="s">
        <v>120</v>
      </c>
      <c r="BQ173" s="50">
        <v>0</v>
      </c>
      <c r="BR173" s="49">
        <v>0</v>
      </c>
      <c r="BS173" s="49">
        <v>0</v>
      </c>
      <c r="BT173" s="50">
        <v>0</v>
      </c>
      <c r="BU173" s="49">
        <v>0</v>
      </c>
      <c r="BV173" s="50">
        <v>0</v>
      </c>
      <c r="BW173" s="50">
        <v>0</v>
      </c>
      <c r="BX173" s="201"/>
      <c r="BY173" s="46" t="s">
        <v>120</v>
      </c>
      <c r="BZ173" s="47">
        <v>0</v>
      </c>
      <c r="CA173" s="47">
        <v>0</v>
      </c>
      <c r="CB173" s="47">
        <v>0</v>
      </c>
      <c r="CC173" s="47">
        <v>0</v>
      </c>
      <c r="CD173" s="47">
        <v>0</v>
      </c>
      <c r="CE173" s="47">
        <v>0</v>
      </c>
      <c r="CF173" s="47">
        <v>0</v>
      </c>
      <c r="CG173" s="47">
        <v>0</v>
      </c>
      <c r="CH173" s="47">
        <v>0</v>
      </c>
      <c r="CI173" s="47">
        <v>0</v>
      </c>
      <c r="CJ173" s="47">
        <v>0</v>
      </c>
      <c r="CK173" s="47">
        <v>0</v>
      </c>
      <c r="CL173" s="142"/>
      <c r="CM173" s="138" t="s">
        <v>206</v>
      </c>
      <c r="CN173" s="138" t="s">
        <v>4324</v>
      </c>
      <c r="CO173" s="139">
        <v>0</v>
      </c>
      <c r="CP173" s="141">
        <v>0</v>
      </c>
    </row>
    <row r="174" spans="1:94">
      <c r="A174" s="201"/>
      <c r="B174" s="34" t="s">
        <v>102</v>
      </c>
      <c r="C174" s="35">
        <v>325</v>
      </c>
      <c r="D174" s="63">
        <v>158</v>
      </c>
      <c r="E174" s="63">
        <v>291</v>
      </c>
      <c r="F174" s="63">
        <v>152</v>
      </c>
      <c r="G174" s="63">
        <v>368</v>
      </c>
      <c r="H174" s="63">
        <v>192</v>
      </c>
      <c r="I174" s="63">
        <v>168</v>
      </c>
      <c r="J174" s="63">
        <v>87</v>
      </c>
      <c r="K174" s="63">
        <v>173</v>
      </c>
      <c r="L174" s="63">
        <v>86</v>
      </c>
      <c r="M174" s="63">
        <v>1325</v>
      </c>
      <c r="N174" s="63">
        <v>675</v>
      </c>
      <c r="O174" s="201"/>
      <c r="P174" s="64" t="s">
        <v>102</v>
      </c>
      <c r="Q174" s="63">
        <v>22</v>
      </c>
      <c r="R174" s="63">
        <v>11</v>
      </c>
      <c r="S174" s="63">
        <v>14</v>
      </c>
      <c r="T174" s="63">
        <v>4</v>
      </c>
      <c r="U174" s="63">
        <v>29</v>
      </c>
      <c r="V174" s="63">
        <v>11</v>
      </c>
      <c r="W174" s="63">
        <v>6</v>
      </c>
      <c r="X174" s="63">
        <v>3</v>
      </c>
      <c r="Y174" s="63">
        <v>0</v>
      </c>
      <c r="Z174" s="63">
        <v>0</v>
      </c>
      <c r="AA174" s="63">
        <v>71</v>
      </c>
      <c r="AB174" s="63">
        <v>29</v>
      </c>
      <c r="AC174" s="201"/>
      <c r="AD174" s="64" t="s">
        <v>102</v>
      </c>
      <c r="AE174" s="63">
        <v>10</v>
      </c>
      <c r="AF174" s="63">
        <v>9</v>
      </c>
      <c r="AG174" s="63">
        <v>11</v>
      </c>
      <c r="AH174" s="63">
        <v>4</v>
      </c>
      <c r="AI174" s="63">
        <v>4</v>
      </c>
      <c r="AJ174" s="63">
        <v>38</v>
      </c>
      <c r="AK174" s="63">
        <v>28</v>
      </c>
      <c r="AL174" s="63">
        <v>25</v>
      </c>
      <c r="AM174" s="63">
        <v>0</v>
      </c>
      <c r="AN174" s="63">
        <v>0</v>
      </c>
      <c r="AO174" s="63">
        <v>5</v>
      </c>
      <c r="AP174" s="201"/>
      <c r="AQ174" s="64" t="s">
        <v>102</v>
      </c>
      <c r="AR174" s="63">
        <v>0</v>
      </c>
      <c r="AS174" s="63">
        <v>584</v>
      </c>
      <c r="AT174" s="63">
        <v>46</v>
      </c>
      <c r="AU174" s="63">
        <v>0</v>
      </c>
      <c r="AV174" s="63">
        <v>0</v>
      </c>
      <c r="AW174" s="63">
        <v>29</v>
      </c>
      <c r="AX174" s="63">
        <v>34</v>
      </c>
      <c r="AY174" s="63">
        <v>33</v>
      </c>
      <c r="AZ174" s="63">
        <v>32</v>
      </c>
      <c r="BA174" s="201"/>
      <c r="BB174" s="51" t="s">
        <v>102</v>
      </c>
      <c r="BC174" s="63">
        <v>103</v>
      </c>
      <c r="BD174" s="63">
        <v>41</v>
      </c>
      <c r="BE174" s="63">
        <v>103</v>
      </c>
      <c r="BF174" s="63">
        <v>41</v>
      </c>
      <c r="BG174" s="63">
        <v>103</v>
      </c>
      <c r="BH174" s="63">
        <v>41</v>
      </c>
      <c r="BI174" s="63">
        <v>103</v>
      </c>
      <c r="BJ174" s="63">
        <v>41</v>
      </c>
      <c r="BK174" s="63">
        <v>103</v>
      </c>
      <c r="BL174" s="63">
        <v>41</v>
      </c>
      <c r="BM174" s="63">
        <v>103</v>
      </c>
      <c r="BN174" s="63">
        <v>41</v>
      </c>
      <c r="BO174" s="201"/>
      <c r="BP174" s="64" t="s">
        <v>102</v>
      </c>
      <c r="BQ174" s="63">
        <v>29</v>
      </c>
      <c r="BR174" s="63">
        <v>16</v>
      </c>
      <c r="BS174" s="63">
        <v>3</v>
      </c>
      <c r="BT174" s="63">
        <v>2</v>
      </c>
      <c r="BU174" s="63">
        <v>1</v>
      </c>
      <c r="BV174" s="63">
        <v>31</v>
      </c>
      <c r="BW174" s="63">
        <v>17</v>
      </c>
      <c r="BX174" s="201"/>
      <c r="BY174" s="64" t="s">
        <v>102</v>
      </c>
      <c r="BZ174" s="63">
        <v>24</v>
      </c>
      <c r="CA174" s="63">
        <v>36</v>
      </c>
      <c r="CB174" s="63">
        <v>62</v>
      </c>
      <c r="CC174" s="63">
        <v>31</v>
      </c>
      <c r="CD174" s="63">
        <v>64</v>
      </c>
      <c r="CE174" s="63">
        <v>22</v>
      </c>
      <c r="CF174" s="63">
        <v>6</v>
      </c>
      <c r="CG174" s="63">
        <v>30</v>
      </c>
      <c r="CH174" s="63">
        <v>34</v>
      </c>
      <c r="CI174" s="63">
        <v>14</v>
      </c>
      <c r="CJ174" s="63">
        <v>13</v>
      </c>
      <c r="CK174" s="63">
        <v>76</v>
      </c>
      <c r="CL174" s="142"/>
      <c r="CM174" s="138" t="s">
        <v>206</v>
      </c>
      <c r="CN174" s="138" t="s">
        <v>4325</v>
      </c>
      <c r="CO174" s="139">
        <v>1306</v>
      </c>
      <c r="CP174" s="141">
        <v>309</v>
      </c>
    </row>
    <row r="175" spans="1:94">
      <c r="A175" s="194" t="s">
        <v>460</v>
      </c>
      <c r="B175" s="194"/>
      <c r="C175" s="194"/>
      <c r="D175" s="194"/>
      <c r="E175" s="194"/>
      <c r="F175" s="194"/>
      <c r="G175" s="194"/>
      <c r="H175" s="194"/>
      <c r="I175" s="194"/>
      <c r="J175" s="194"/>
      <c r="K175" s="194"/>
      <c r="L175" s="194"/>
      <c r="M175" s="194"/>
      <c r="N175" s="194"/>
      <c r="O175" s="194" t="s">
        <v>461</v>
      </c>
      <c r="P175" s="194"/>
      <c r="Q175" s="194"/>
      <c r="R175" s="194"/>
      <c r="S175" s="194"/>
      <c r="T175" s="194"/>
      <c r="U175" s="194"/>
      <c r="V175" s="194"/>
      <c r="W175" s="194"/>
      <c r="X175" s="194"/>
      <c r="Y175" s="194"/>
      <c r="Z175" s="194"/>
      <c r="AA175" s="194"/>
      <c r="AB175" s="194"/>
      <c r="AC175" s="194" t="s">
        <v>462</v>
      </c>
      <c r="AD175" s="194"/>
      <c r="AE175" s="194"/>
      <c r="AF175" s="194"/>
      <c r="AG175" s="194"/>
      <c r="AH175" s="194"/>
      <c r="AI175" s="194"/>
      <c r="AJ175" s="194"/>
      <c r="AK175" s="194"/>
      <c r="AL175" s="194"/>
      <c r="AM175" s="194"/>
      <c r="AN175" s="194"/>
      <c r="AO175" s="194"/>
      <c r="AP175" s="195" t="s">
        <v>463</v>
      </c>
      <c r="AQ175" s="195"/>
      <c r="AR175" s="195"/>
      <c r="AS175" s="195"/>
      <c r="AT175" s="195"/>
      <c r="AU175" s="195"/>
      <c r="AV175" s="195"/>
      <c r="AW175" s="195"/>
      <c r="AX175" s="195"/>
      <c r="AY175" s="195"/>
      <c r="AZ175" s="195"/>
      <c r="BA175" s="195" t="s">
        <v>4601</v>
      </c>
      <c r="BB175" s="195"/>
      <c r="BC175" s="195"/>
      <c r="BD175" s="195"/>
      <c r="BE175" s="195"/>
      <c r="BF175" s="195"/>
      <c r="BG175" s="195"/>
      <c r="BH175" s="195"/>
      <c r="BI175" s="195"/>
      <c r="BJ175" s="195"/>
      <c r="BK175" s="195"/>
      <c r="BL175" s="195"/>
      <c r="BM175" s="195"/>
      <c r="BN175" s="195"/>
      <c r="BO175" s="163" t="s">
        <v>464</v>
      </c>
      <c r="BP175" s="163"/>
      <c r="BQ175" s="163"/>
      <c r="BR175" s="163"/>
      <c r="BS175" s="163"/>
      <c r="BT175" s="163"/>
      <c r="BU175" s="163"/>
      <c r="BV175" s="163"/>
      <c r="BW175" s="163"/>
      <c r="BX175" s="194" t="s">
        <v>465</v>
      </c>
      <c r="BY175" s="194"/>
      <c r="BZ175" s="194"/>
      <c r="CA175" s="194"/>
      <c r="CB175" s="194"/>
      <c r="CC175" s="194"/>
      <c r="CD175" s="194"/>
      <c r="CE175" s="194"/>
      <c r="CF175" s="194"/>
      <c r="CG175" s="194"/>
      <c r="CH175" s="194"/>
      <c r="CI175" s="194"/>
      <c r="CJ175" s="194"/>
      <c r="CK175" s="194"/>
      <c r="CL175" s="142"/>
      <c r="CM175" s="138" t="s">
        <v>460</v>
      </c>
      <c r="CN175" s="138" t="s">
        <v>460</v>
      </c>
      <c r="CO175" s="139">
        <v>0</v>
      </c>
      <c r="CP175" s="141">
        <v>0</v>
      </c>
    </row>
    <row r="176" spans="1:94">
      <c r="A176" s="194" t="s">
        <v>4174</v>
      </c>
      <c r="B176" s="194"/>
      <c r="C176" s="194"/>
      <c r="D176" s="194"/>
      <c r="E176" s="194"/>
      <c r="F176" s="194"/>
      <c r="G176" s="194"/>
      <c r="H176" s="194"/>
      <c r="I176" s="194"/>
      <c r="J176" s="194"/>
      <c r="K176" s="194"/>
      <c r="L176" s="194"/>
      <c r="M176" s="194"/>
      <c r="N176" s="194"/>
      <c r="O176" s="194" t="s">
        <v>4174</v>
      </c>
      <c r="P176" s="194"/>
      <c r="Q176" s="194"/>
      <c r="R176" s="194"/>
      <c r="S176" s="194"/>
      <c r="T176" s="194"/>
      <c r="U176" s="194"/>
      <c r="V176" s="194"/>
      <c r="W176" s="194"/>
      <c r="X176" s="194"/>
      <c r="Y176" s="194"/>
      <c r="Z176" s="194"/>
      <c r="AA176" s="194"/>
      <c r="AB176" s="194"/>
      <c r="AC176" s="194" t="s">
        <v>4174</v>
      </c>
      <c r="AD176" s="194"/>
      <c r="AE176" s="194"/>
      <c r="AF176" s="194"/>
      <c r="AG176" s="194"/>
      <c r="AH176" s="194"/>
      <c r="AI176" s="194"/>
      <c r="AJ176" s="194"/>
      <c r="AK176" s="194"/>
      <c r="AL176" s="194"/>
      <c r="AM176" s="194"/>
      <c r="AN176" s="194"/>
      <c r="AO176" s="194"/>
      <c r="AP176" s="195" t="s">
        <v>4174</v>
      </c>
      <c r="AQ176" s="195"/>
      <c r="AR176" s="195"/>
      <c r="AS176" s="195"/>
      <c r="AT176" s="195"/>
      <c r="AU176" s="195"/>
      <c r="AV176" s="195"/>
      <c r="AW176" s="195"/>
      <c r="AX176" s="195"/>
      <c r="AY176" s="195"/>
      <c r="AZ176" s="195"/>
      <c r="BA176" s="195" t="s">
        <v>4175</v>
      </c>
      <c r="BB176" s="195"/>
      <c r="BC176" s="195"/>
      <c r="BD176" s="195"/>
      <c r="BE176" s="195"/>
      <c r="BF176" s="195"/>
      <c r="BG176" s="195"/>
      <c r="BH176" s="195"/>
      <c r="BI176" s="195"/>
      <c r="BJ176" s="195"/>
      <c r="BK176" s="195"/>
      <c r="BL176" s="195"/>
      <c r="BM176" s="195"/>
      <c r="BN176" s="195"/>
      <c r="BO176" s="163" t="s">
        <v>4174</v>
      </c>
      <c r="BP176" s="163"/>
      <c r="BQ176" s="163"/>
      <c r="BR176" s="163"/>
      <c r="BS176" s="163"/>
      <c r="BT176" s="163"/>
      <c r="BU176" s="163"/>
      <c r="BV176" s="163"/>
      <c r="BW176" s="163"/>
      <c r="BX176" s="194" t="s">
        <v>4174</v>
      </c>
      <c r="BY176" s="194"/>
      <c r="BZ176" s="194"/>
      <c r="CA176" s="194"/>
      <c r="CB176" s="194"/>
      <c r="CC176" s="194"/>
      <c r="CD176" s="194"/>
      <c r="CE176" s="194"/>
      <c r="CF176" s="194"/>
      <c r="CG176" s="194"/>
      <c r="CH176" s="194"/>
      <c r="CI176" s="194"/>
      <c r="CJ176" s="194"/>
      <c r="CK176" s="194"/>
      <c r="CL176" s="142"/>
      <c r="CM176" s="138" t="s">
        <v>4174</v>
      </c>
      <c r="CN176" s="138" t="s">
        <v>4174</v>
      </c>
      <c r="CO176" s="139">
        <v>0</v>
      </c>
      <c r="CP176" s="141">
        <v>0</v>
      </c>
    </row>
    <row r="177" spans="1:94" ht="24.6" customHeight="1">
      <c r="A177" s="198" t="s">
        <v>2</v>
      </c>
      <c r="B177" s="199" t="s">
        <v>335</v>
      </c>
      <c r="C177" s="194" t="s">
        <v>302</v>
      </c>
      <c r="D177" s="194"/>
      <c r="E177" s="194" t="s">
        <v>303</v>
      </c>
      <c r="F177" s="194"/>
      <c r="G177" s="194" t="s">
        <v>304</v>
      </c>
      <c r="H177" s="194"/>
      <c r="I177" s="194" t="s">
        <v>305</v>
      </c>
      <c r="J177" s="194"/>
      <c r="K177" s="194" t="s">
        <v>306</v>
      </c>
      <c r="L177" s="194"/>
      <c r="M177" s="198" t="s">
        <v>307</v>
      </c>
      <c r="N177" s="198"/>
      <c r="O177" s="198" t="s">
        <v>2</v>
      </c>
      <c r="P177" s="199" t="s">
        <v>335</v>
      </c>
      <c r="Q177" s="194" t="s">
        <v>302</v>
      </c>
      <c r="R177" s="194"/>
      <c r="S177" s="194" t="s">
        <v>303</v>
      </c>
      <c r="T177" s="194"/>
      <c r="U177" s="194" t="s">
        <v>304</v>
      </c>
      <c r="V177" s="194"/>
      <c r="W177" s="194" t="s">
        <v>305</v>
      </c>
      <c r="X177" s="194"/>
      <c r="Y177" s="194" t="s">
        <v>306</v>
      </c>
      <c r="Z177" s="194"/>
      <c r="AA177" s="198" t="s">
        <v>307</v>
      </c>
      <c r="AB177" s="198"/>
      <c r="AC177" s="198" t="s">
        <v>2</v>
      </c>
      <c r="AD177" s="199" t="s">
        <v>113</v>
      </c>
      <c r="AE177" s="200" t="s">
        <v>308</v>
      </c>
      <c r="AF177" s="200"/>
      <c r="AG177" s="200"/>
      <c r="AH177" s="200"/>
      <c r="AI177" s="200"/>
      <c r="AJ177" s="200"/>
      <c r="AK177" s="195" t="s">
        <v>165</v>
      </c>
      <c r="AL177" s="195"/>
      <c r="AM177" s="195"/>
      <c r="AN177" s="195"/>
      <c r="AO177" s="200" t="s">
        <v>309</v>
      </c>
      <c r="AP177" s="198" t="s">
        <v>2</v>
      </c>
      <c r="AQ177" s="199" t="s">
        <v>335</v>
      </c>
      <c r="AR177" s="195" t="s">
        <v>310</v>
      </c>
      <c r="AS177" s="195"/>
      <c r="AT177" s="195"/>
      <c r="AU177" s="195"/>
      <c r="AV177" s="195"/>
      <c r="AW177" s="195"/>
      <c r="AX177" s="195"/>
      <c r="AY177" s="195"/>
      <c r="AZ177" s="195"/>
      <c r="BA177" s="198" t="s">
        <v>2</v>
      </c>
      <c r="BB177" s="199" t="s">
        <v>335</v>
      </c>
      <c r="BC177" s="195" t="s">
        <v>311</v>
      </c>
      <c r="BD177" s="195"/>
      <c r="BE177" s="195" t="s">
        <v>312</v>
      </c>
      <c r="BF177" s="195"/>
      <c r="BG177" s="195" t="s">
        <v>313</v>
      </c>
      <c r="BH177" s="195"/>
      <c r="BI177" s="195" t="s">
        <v>343</v>
      </c>
      <c r="BJ177" s="195"/>
      <c r="BK177" s="195" t="s">
        <v>314</v>
      </c>
      <c r="BL177" s="195"/>
      <c r="BM177" s="200" t="s">
        <v>315</v>
      </c>
      <c r="BN177" s="200"/>
      <c r="BO177" s="199" t="s">
        <v>2</v>
      </c>
      <c r="BP177" s="199" t="s">
        <v>335</v>
      </c>
      <c r="BQ177" s="163" t="s">
        <v>166</v>
      </c>
      <c r="BR177" s="163"/>
      <c r="BS177" s="163"/>
      <c r="BT177" s="164" t="s">
        <v>167</v>
      </c>
      <c r="BU177" s="164"/>
      <c r="BV177" s="164" t="s">
        <v>466</v>
      </c>
      <c r="BW177" s="164"/>
      <c r="BX177" s="198" t="s">
        <v>2</v>
      </c>
      <c r="BY177" s="199" t="s">
        <v>335</v>
      </c>
      <c r="BZ177" s="195" t="s">
        <v>316</v>
      </c>
      <c r="CA177" s="195"/>
      <c r="CB177" s="195"/>
      <c r="CC177" s="195"/>
      <c r="CD177" s="195"/>
      <c r="CE177" s="195"/>
      <c r="CF177" s="195"/>
      <c r="CG177" s="195"/>
      <c r="CH177" s="195"/>
      <c r="CI177" s="195"/>
      <c r="CJ177" s="195"/>
      <c r="CK177" s="195"/>
      <c r="CL177" s="142"/>
      <c r="CM177" s="138" t="s">
        <v>2</v>
      </c>
      <c r="CN177" s="138" t="s">
        <v>4594</v>
      </c>
      <c r="CO177" s="139" t="e">
        <v>#VALUE!</v>
      </c>
      <c r="CP177" s="141">
        <v>0</v>
      </c>
    </row>
    <row r="178" spans="1:94" ht="48">
      <c r="A178" s="198"/>
      <c r="B178" s="199"/>
      <c r="C178" s="43" t="s">
        <v>170</v>
      </c>
      <c r="D178" s="43" t="s">
        <v>57</v>
      </c>
      <c r="E178" s="43" t="s">
        <v>170</v>
      </c>
      <c r="F178" s="43" t="s">
        <v>57</v>
      </c>
      <c r="G178" s="43" t="s">
        <v>170</v>
      </c>
      <c r="H178" s="43" t="s">
        <v>57</v>
      </c>
      <c r="I178" s="43" t="s">
        <v>170</v>
      </c>
      <c r="J178" s="43" t="s">
        <v>57</v>
      </c>
      <c r="K178" s="43" t="s">
        <v>170</v>
      </c>
      <c r="L178" s="43" t="s">
        <v>57</v>
      </c>
      <c r="M178" s="43" t="s">
        <v>170</v>
      </c>
      <c r="N178" s="43" t="s">
        <v>57</v>
      </c>
      <c r="O178" s="198"/>
      <c r="P178" s="199"/>
      <c r="Q178" s="43" t="s">
        <v>170</v>
      </c>
      <c r="R178" s="43" t="s">
        <v>57</v>
      </c>
      <c r="S178" s="43" t="s">
        <v>170</v>
      </c>
      <c r="T178" s="43" t="s">
        <v>57</v>
      </c>
      <c r="U178" s="43" t="s">
        <v>170</v>
      </c>
      <c r="V178" s="43" t="s">
        <v>57</v>
      </c>
      <c r="W178" s="43" t="s">
        <v>170</v>
      </c>
      <c r="X178" s="43" t="s">
        <v>57</v>
      </c>
      <c r="Y178" s="43" t="s">
        <v>170</v>
      </c>
      <c r="Z178" s="43" t="s">
        <v>57</v>
      </c>
      <c r="AA178" s="43" t="s">
        <v>170</v>
      </c>
      <c r="AB178" s="43" t="s">
        <v>57</v>
      </c>
      <c r="AC178" s="198"/>
      <c r="AD178" s="199"/>
      <c r="AE178" s="44" t="s">
        <v>302</v>
      </c>
      <c r="AF178" s="44" t="s">
        <v>303</v>
      </c>
      <c r="AG178" s="44" t="s">
        <v>304</v>
      </c>
      <c r="AH178" s="44" t="s">
        <v>305</v>
      </c>
      <c r="AI178" s="44" t="s">
        <v>306</v>
      </c>
      <c r="AJ178" s="44" t="s">
        <v>56</v>
      </c>
      <c r="AK178" s="44" t="s">
        <v>317</v>
      </c>
      <c r="AL178" s="31" t="s">
        <v>279</v>
      </c>
      <c r="AM178" s="31" t="s">
        <v>172</v>
      </c>
      <c r="AN178" s="31" t="s">
        <v>173</v>
      </c>
      <c r="AO178" s="200"/>
      <c r="AP178" s="198"/>
      <c r="AQ178" s="199"/>
      <c r="AR178" s="44" t="s">
        <v>434</v>
      </c>
      <c r="AS178" s="44" t="s">
        <v>344</v>
      </c>
      <c r="AT178" s="44" t="s">
        <v>435</v>
      </c>
      <c r="AU178" s="44" t="s">
        <v>436</v>
      </c>
      <c r="AV178" s="44" t="s">
        <v>437</v>
      </c>
      <c r="AW178" s="14" t="s">
        <v>175</v>
      </c>
      <c r="AX178" s="14" t="s">
        <v>176</v>
      </c>
      <c r="AY178" s="44" t="s">
        <v>69</v>
      </c>
      <c r="AZ178" s="44" t="s">
        <v>70</v>
      </c>
      <c r="BA178" s="198"/>
      <c r="BB178" s="199"/>
      <c r="BC178" s="43" t="s">
        <v>170</v>
      </c>
      <c r="BD178" s="43" t="s">
        <v>57</v>
      </c>
      <c r="BE178" s="43" t="s">
        <v>170</v>
      </c>
      <c r="BF178" s="43" t="s">
        <v>57</v>
      </c>
      <c r="BG178" s="43" t="s">
        <v>170</v>
      </c>
      <c r="BH178" s="43" t="s">
        <v>57</v>
      </c>
      <c r="BI178" s="43" t="s">
        <v>170</v>
      </c>
      <c r="BJ178" s="43" t="s">
        <v>57</v>
      </c>
      <c r="BK178" s="43" t="s">
        <v>170</v>
      </c>
      <c r="BL178" s="43" t="s">
        <v>57</v>
      </c>
      <c r="BM178" s="43" t="s">
        <v>170</v>
      </c>
      <c r="BN178" s="43" t="s">
        <v>57</v>
      </c>
      <c r="BO178" s="199"/>
      <c r="BP178" s="199"/>
      <c r="BQ178" s="32" t="s">
        <v>56</v>
      </c>
      <c r="BR178" s="45" t="s">
        <v>174</v>
      </c>
      <c r="BS178" s="45" t="s">
        <v>280</v>
      </c>
      <c r="BT178" s="45" t="s">
        <v>66</v>
      </c>
      <c r="BU178" s="45" t="s">
        <v>174</v>
      </c>
      <c r="BV178" s="45" t="s">
        <v>66</v>
      </c>
      <c r="BW178" s="45" t="s">
        <v>174</v>
      </c>
      <c r="BX178" s="198"/>
      <c r="BY178" s="199"/>
      <c r="BZ178" s="44" t="s">
        <v>336</v>
      </c>
      <c r="CA178" s="44" t="s">
        <v>318</v>
      </c>
      <c r="CB178" s="44" t="s">
        <v>350</v>
      </c>
      <c r="CC178" s="44" t="s">
        <v>345</v>
      </c>
      <c r="CD178" s="44" t="s">
        <v>346</v>
      </c>
      <c r="CE178" s="44" t="s">
        <v>347</v>
      </c>
      <c r="CF178" s="44" t="s">
        <v>348</v>
      </c>
      <c r="CG178" s="44" t="s">
        <v>349</v>
      </c>
      <c r="CH178" s="44" t="s">
        <v>337</v>
      </c>
      <c r="CI178" s="44" t="s">
        <v>319</v>
      </c>
      <c r="CJ178" s="44" t="s">
        <v>68</v>
      </c>
      <c r="CK178" s="44" t="s">
        <v>0</v>
      </c>
      <c r="CL178" s="142"/>
      <c r="CM178" s="138" t="s">
        <v>2</v>
      </c>
      <c r="CN178" s="138" t="s">
        <v>2</v>
      </c>
      <c r="CO178" s="139" t="e">
        <v>#VALUE!</v>
      </c>
      <c r="CP178" s="141">
        <v>0</v>
      </c>
    </row>
    <row r="179" spans="1:94" ht="13.15" customHeight="1">
      <c r="A179" s="51" t="s">
        <v>6</v>
      </c>
      <c r="B179" s="46"/>
      <c r="C179" s="47"/>
      <c r="D179" s="47"/>
      <c r="E179" s="47"/>
      <c r="F179" s="47"/>
      <c r="G179" s="47"/>
      <c r="H179" s="47"/>
      <c r="I179" s="47"/>
      <c r="J179" s="47"/>
      <c r="K179" s="47"/>
      <c r="L179" s="47"/>
      <c r="M179" s="48"/>
      <c r="N179" s="48"/>
      <c r="O179" s="51" t="s">
        <v>6</v>
      </c>
      <c r="P179" s="51"/>
      <c r="Q179" s="48"/>
      <c r="R179" s="48"/>
      <c r="S179" s="48"/>
      <c r="T179" s="48"/>
      <c r="U179" s="48"/>
      <c r="V179" s="48"/>
      <c r="W179" s="48"/>
      <c r="X179" s="48"/>
      <c r="Y179" s="48"/>
      <c r="Z179" s="48"/>
      <c r="AA179" s="48"/>
      <c r="AB179" s="48"/>
      <c r="AC179" s="51" t="s">
        <v>6</v>
      </c>
      <c r="AD179" s="51"/>
      <c r="AE179" s="48"/>
      <c r="AF179" s="48"/>
      <c r="AG179" s="48"/>
      <c r="AH179" s="48"/>
      <c r="AI179" s="48"/>
      <c r="AJ179" s="48"/>
      <c r="AK179" s="48"/>
      <c r="AL179" s="48"/>
      <c r="AM179" s="48"/>
      <c r="AN179" s="48"/>
      <c r="AO179" s="48"/>
      <c r="AP179" s="51" t="s">
        <v>6</v>
      </c>
      <c r="AQ179" s="46"/>
      <c r="AR179" s="47"/>
      <c r="AS179" s="47"/>
      <c r="AT179" s="47"/>
      <c r="AU179" s="47"/>
      <c r="AV179" s="47"/>
      <c r="AW179" s="47"/>
      <c r="AX179" s="47"/>
      <c r="AY179" s="47"/>
      <c r="AZ179" s="47"/>
      <c r="BA179" s="51" t="s">
        <v>6</v>
      </c>
      <c r="BB179" s="46"/>
      <c r="BC179" s="47"/>
      <c r="BD179" s="47"/>
      <c r="BE179" s="47"/>
      <c r="BF179" s="47"/>
      <c r="BG179" s="47"/>
      <c r="BH179" s="47"/>
      <c r="BI179" s="47"/>
      <c r="BJ179" s="47"/>
      <c r="BK179" s="47"/>
      <c r="BL179" s="47"/>
      <c r="BM179" s="47"/>
      <c r="BN179" s="47"/>
      <c r="BO179" s="51" t="s">
        <v>6</v>
      </c>
      <c r="BP179" s="46"/>
      <c r="BQ179" s="50"/>
      <c r="BR179" s="49"/>
      <c r="BS179" s="49"/>
      <c r="BT179" s="50"/>
      <c r="BU179" s="49"/>
      <c r="BV179" s="49"/>
      <c r="BW179" s="49"/>
      <c r="BX179" s="51" t="s">
        <v>6</v>
      </c>
      <c r="BY179" s="46"/>
      <c r="BZ179" s="47"/>
      <c r="CA179" s="47"/>
      <c r="CB179" s="47"/>
      <c r="CC179" s="47"/>
      <c r="CD179" s="47"/>
      <c r="CE179" s="47"/>
      <c r="CF179" s="47"/>
      <c r="CG179" s="47"/>
      <c r="CH179" s="47"/>
      <c r="CI179" s="47"/>
      <c r="CJ179" s="47"/>
      <c r="CK179" s="47"/>
      <c r="CL179" s="142"/>
      <c r="CM179" s="138" t="s">
        <v>6</v>
      </c>
      <c r="CN179" s="138" t="s">
        <v>6</v>
      </c>
      <c r="CO179" s="139">
        <v>0</v>
      </c>
      <c r="CP179" s="141">
        <v>0</v>
      </c>
    </row>
    <row r="180" spans="1:94" ht="13.15" customHeight="1">
      <c r="A180" s="201" t="s">
        <v>207</v>
      </c>
      <c r="B180" s="46" t="s">
        <v>119</v>
      </c>
      <c r="C180" s="47">
        <v>199</v>
      </c>
      <c r="D180" s="47">
        <v>109</v>
      </c>
      <c r="E180" s="47">
        <v>142</v>
      </c>
      <c r="F180" s="47">
        <v>69</v>
      </c>
      <c r="G180" s="47">
        <v>100</v>
      </c>
      <c r="H180" s="47">
        <v>53</v>
      </c>
      <c r="I180" s="47">
        <v>77</v>
      </c>
      <c r="J180" s="47">
        <v>32</v>
      </c>
      <c r="K180" s="47">
        <v>45</v>
      </c>
      <c r="L180" s="47">
        <v>26</v>
      </c>
      <c r="M180" s="48">
        <v>563</v>
      </c>
      <c r="N180" s="48">
        <v>289</v>
      </c>
      <c r="O180" s="201" t="s">
        <v>207</v>
      </c>
      <c r="P180" s="46" t="s">
        <v>119</v>
      </c>
      <c r="Q180" s="47">
        <v>102</v>
      </c>
      <c r="R180" s="47">
        <v>49</v>
      </c>
      <c r="S180" s="47">
        <v>43</v>
      </c>
      <c r="T180" s="47">
        <v>17</v>
      </c>
      <c r="U180" s="47">
        <v>21</v>
      </c>
      <c r="V180" s="47">
        <v>8</v>
      </c>
      <c r="W180" s="47">
        <v>7</v>
      </c>
      <c r="X180" s="47">
        <v>4</v>
      </c>
      <c r="Y180" s="47">
        <v>3</v>
      </c>
      <c r="Z180" s="47">
        <v>2</v>
      </c>
      <c r="AA180" s="48">
        <v>176</v>
      </c>
      <c r="AB180" s="48">
        <v>80</v>
      </c>
      <c r="AC180" s="201" t="s">
        <v>207</v>
      </c>
      <c r="AD180" s="46" t="s">
        <v>119</v>
      </c>
      <c r="AE180" s="47">
        <v>3</v>
      </c>
      <c r="AF180" s="47">
        <v>3</v>
      </c>
      <c r="AG180" s="47">
        <v>3</v>
      </c>
      <c r="AH180" s="47">
        <v>3</v>
      </c>
      <c r="AI180" s="47">
        <v>3</v>
      </c>
      <c r="AJ180" s="48">
        <v>15</v>
      </c>
      <c r="AK180" s="47">
        <v>12</v>
      </c>
      <c r="AL180" s="47">
        <v>7</v>
      </c>
      <c r="AM180" s="47">
        <v>0</v>
      </c>
      <c r="AN180" s="47">
        <v>0</v>
      </c>
      <c r="AO180" s="47">
        <v>3</v>
      </c>
      <c r="AP180" s="201" t="s">
        <v>207</v>
      </c>
      <c r="AQ180" s="46" t="s">
        <v>119</v>
      </c>
      <c r="AR180" s="47">
        <v>8</v>
      </c>
      <c r="AS180" s="47">
        <v>50</v>
      </c>
      <c r="AT180" s="47">
        <v>61</v>
      </c>
      <c r="AU180" s="47">
        <v>20</v>
      </c>
      <c r="AV180" s="47">
        <v>20</v>
      </c>
      <c r="AW180" s="47">
        <v>4</v>
      </c>
      <c r="AX180" s="47">
        <v>13</v>
      </c>
      <c r="AY180" s="47">
        <v>10</v>
      </c>
      <c r="AZ180" s="47">
        <v>10</v>
      </c>
      <c r="BA180" s="201" t="s">
        <v>207</v>
      </c>
      <c r="BB180" s="46" t="s">
        <v>119</v>
      </c>
      <c r="BC180" s="47">
        <v>51</v>
      </c>
      <c r="BD180" s="47">
        <v>25</v>
      </c>
      <c r="BE180" s="47">
        <v>49</v>
      </c>
      <c r="BF180" s="47">
        <v>24</v>
      </c>
      <c r="BG180" s="47">
        <v>43</v>
      </c>
      <c r="BH180" s="47">
        <v>22</v>
      </c>
      <c r="BI180" s="47">
        <v>51</v>
      </c>
      <c r="BJ180" s="47">
        <v>25</v>
      </c>
      <c r="BK180" s="47">
        <v>49</v>
      </c>
      <c r="BL180" s="47">
        <v>24</v>
      </c>
      <c r="BM180" s="47">
        <v>43</v>
      </c>
      <c r="BN180" s="47">
        <v>22</v>
      </c>
      <c r="BO180" s="201" t="s">
        <v>207</v>
      </c>
      <c r="BP180" s="46" t="s">
        <v>119</v>
      </c>
      <c r="BQ180" s="50">
        <v>14</v>
      </c>
      <c r="BR180" s="49">
        <v>4</v>
      </c>
      <c r="BS180" s="49">
        <v>4</v>
      </c>
      <c r="BT180" s="50">
        <v>0</v>
      </c>
      <c r="BU180" s="49">
        <v>0</v>
      </c>
      <c r="BV180" s="50">
        <v>14</v>
      </c>
      <c r="BW180" s="50">
        <v>4</v>
      </c>
      <c r="BX180" s="201" t="s">
        <v>207</v>
      </c>
      <c r="BY180" s="46" t="s">
        <v>119</v>
      </c>
      <c r="BZ180" s="47">
        <v>120</v>
      </c>
      <c r="CA180" s="47">
        <v>50</v>
      </c>
      <c r="CB180" s="47">
        <v>34</v>
      </c>
      <c r="CC180" s="47">
        <v>93</v>
      </c>
      <c r="CD180" s="47">
        <v>92</v>
      </c>
      <c r="CE180" s="47">
        <v>40</v>
      </c>
      <c r="CF180" s="47">
        <v>3</v>
      </c>
      <c r="CG180" s="47">
        <v>85</v>
      </c>
      <c r="CH180" s="47">
        <v>5</v>
      </c>
      <c r="CI180" s="47">
        <v>5</v>
      </c>
      <c r="CJ180" s="47">
        <v>5</v>
      </c>
      <c r="CK180" s="47">
        <v>0</v>
      </c>
      <c r="CL180" s="142"/>
      <c r="CM180" s="138" t="s">
        <v>207</v>
      </c>
      <c r="CN180" s="138" t="s">
        <v>4326</v>
      </c>
      <c r="CO180" s="139">
        <v>471</v>
      </c>
      <c r="CP180" s="141">
        <v>522</v>
      </c>
    </row>
    <row r="181" spans="1:94" ht="13.15" customHeight="1">
      <c r="A181" s="201"/>
      <c r="B181" s="46" t="s">
        <v>120</v>
      </c>
      <c r="C181" s="47">
        <v>310</v>
      </c>
      <c r="D181" s="47">
        <v>156</v>
      </c>
      <c r="E181" s="47">
        <v>255</v>
      </c>
      <c r="F181" s="47">
        <v>130</v>
      </c>
      <c r="G181" s="47">
        <v>317</v>
      </c>
      <c r="H181" s="47">
        <v>135</v>
      </c>
      <c r="I181" s="47">
        <v>202</v>
      </c>
      <c r="J181" s="47">
        <v>93</v>
      </c>
      <c r="K181" s="47">
        <v>217</v>
      </c>
      <c r="L181" s="47">
        <v>95</v>
      </c>
      <c r="M181" s="48">
        <v>1301</v>
      </c>
      <c r="N181" s="48">
        <v>609</v>
      </c>
      <c r="O181" s="201"/>
      <c r="P181" s="46" t="s">
        <v>120</v>
      </c>
      <c r="Q181" s="47">
        <v>10</v>
      </c>
      <c r="R181" s="47">
        <v>5</v>
      </c>
      <c r="S181" s="47">
        <v>3</v>
      </c>
      <c r="T181" s="47">
        <v>2</v>
      </c>
      <c r="U181" s="47">
        <v>0</v>
      </c>
      <c r="V181" s="47">
        <v>0</v>
      </c>
      <c r="W181" s="47">
        <v>2</v>
      </c>
      <c r="X181" s="47">
        <v>2</v>
      </c>
      <c r="Y181" s="47">
        <v>3</v>
      </c>
      <c r="Z181" s="47">
        <v>3</v>
      </c>
      <c r="AA181" s="48">
        <v>18</v>
      </c>
      <c r="AB181" s="48">
        <v>12</v>
      </c>
      <c r="AC181" s="201"/>
      <c r="AD181" s="46" t="s">
        <v>120</v>
      </c>
      <c r="AE181" s="47">
        <v>8</v>
      </c>
      <c r="AF181" s="47">
        <v>7</v>
      </c>
      <c r="AG181" s="47">
        <v>9</v>
      </c>
      <c r="AH181" s="47">
        <v>7</v>
      </c>
      <c r="AI181" s="47">
        <v>7</v>
      </c>
      <c r="AJ181" s="48">
        <v>38</v>
      </c>
      <c r="AK181" s="47">
        <v>33</v>
      </c>
      <c r="AL181" s="47">
        <v>32</v>
      </c>
      <c r="AM181" s="47">
        <v>10</v>
      </c>
      <c r="AN181" s="47">
        <v>0</v>
      </c>
      <c r="AO181" s="47">
        <v>6</v>
      </c>
      <c r="AP181" s="201"/>
      <c r="AQ181" s="46" t="s">
        <v>120</v>
      </c>
      <c r="AR181" s="47">
        <v>0</v>
      </c>
      <c r="AS181" s="47">
        <v>495</v>
      </c>
      <c r="AT181" s="47">
        <v>102</v>
      </c>
      <c r="AU181" s="47">
        <v>50</v>
      </c>
      <c r="AV181" s="47">
        <v>0</v>
      </c>
      <c r="AW181" s="47">
        <v>23</v>
      </c>
      <c r="AX181" s="47">
        <v>38</v>
      </c>
      <c r="AY181" s="47">
        <v>36</v>
      </c>
      <c r="AZ181" s="47">
        <v>36</v>
      </c>
      <c r="BA181" s="201"/>
      <c r="BB181" s="46" t="s">
        <v>120</v>
      </c>
      <c r="BC181" s="47">
        <v>190</v>
      </c>
      <c r="BD181" s="47">
        <v>98</v>
      </c>
      <c r="BE181" s="47">
        <v>186</v>
      </c>
      <c r="BF181" s="47">
        <v>97</v>
      </c>
      <c r="BG181" s="47">
        <v>122</v>
      </c>
      <c r="BH181" s="47">
        <v>60</v>
      </c>
      <c r="BI181" s="47">
        <v>190</v>
      </c>
      <c r="BJ181" s="47">
        <v>98</v>
      </c>
      <c r="BK181" s="47">
        <v>186</v>
      </c>
      <c r="BL181" s="47">
        <v>97</v>
      </c>
      <c r="BM181" s="47">
        <v>122</v>
      </c>
      <c r="BN181" s="47">
        <v>60</v>
      </c>
      <c r="BO181" s="201"/>
      <c r="BP181" s="46" t="s">
        <v>120</v>
      </c>
      <c r="BQ181" s="50">
        <v>32</v>
      </c>
      <c r="BR181" s="49">
        <v>20</v>
      </c>
      <c r="BS181" s="49">
        <v>3</v>
      </c>
      <c r="BT181" s="50">
        <v>3</v>
      </c>
      <c r="BU181" s="49">
        <v>0</v>
      </c>
      <c r="BV181" s="50">
        <v>35</v>
      </c>
      <c r="BW181" s="50">
        <v>20</v>
      </c>
      <c r="BX181" s="201"/>
      <c r="BY181" s="46" t="s">
        <v>120</v>
      </c>
      <c r="BZ181" s="47">
        <v>0</v>
      </c>
      <c r="CA181" s="47">
        <v>0</v>
      </c>
      <c r="CB181" s="47">
        <v>0</v>
      </c>
      <c r="CC181" s="47">
        <v>0</v>
      </c>
      <c r="CD181" s="47">
        <v>0</v>
      </c>
      <c r="CE181" s="47">
        <v>0</v>
      </c>
      <c r="CF181" s="47">
        <v>0</v>
      </c>
      <c r="CG181" s="47">
        <v>0</v>
      </c>
      <c r="CH181" s="47">
        <v>0</v>
      </c>
      <c r="CI181" s="47">
        <v>0</v>
      </c>
      <c r="CJ181" s="47">
        <v>0</v>
      </c>
      <c r="CK181" s="47">
        <v>0</v>
      </c>
      <c r="CL181" s="142"/>
      <c r="CM181" s="138" t="s">
        <v>207</v>
      </c>
      <c r="CN181" s="138" t="s">
        <v>4327</v>
      </c>
      <c r="CO181" s="139">
        <v>1496</v>
      </c>
      <c r="CP181" s="141">
        <v>0</v>
      </c>
    </row>
    <row r="182" spans="1:94" ht="13.15" customHeight="1">
      <c r="A182" s="201"/>
      <c r="B182" s="34" t="s">
        <v>102</v>
      </c>
      <c r="C182" s="35">
        <v>509</v>
      </c>
      <c r="D182" s="63">
        <v>265</v>
      </c>
      <c r="E182" s="63">
        <v>397</v>
      </c>
      <c r="F182" s="63">
        <v>199</v>
      </c>
      <c r="G182" s="63">
        <v>417</v>
      </c>
      <c r="H182" s="63">
        <v>188</v>
      </c>
      <c r="I182" s="63">
        <v>279</v>
      </c>
      <c r="J182" s="63">
        <v>125</v>
      </c>
      <c r="K182" s="63">
        <v>262</v>
      </c>
      <c r="L182" s="63">
        <v>121</v>
      </c>
      <c r="M182" s="63">
        <v>1864</v>
      </c>
      <c r="N182" s="63">
        <v>898</v>
      </c>
      <c r="O182" s="201"/>
      <c r="P182" s="64" t="s">
        <v>102</v>
      </c>
      <c r="Q182" s="63">
        <v>112</v>
      </c>
      <c r="R182" s="63">
        <v>54</v>
      </c>
      <c r="S182" s="63">
        <v>46</v>
      </c>
      <c r="T182" s="63">
        <v>19</v>
      </c>
      <c r="U182" s="63">
        <v>21</v>
      </c>
      <c r="V182" s="63">
        <v>8</v>
      </c>
      <c r="W182" s="63">
        <v>9</v>
      </c>
      <c r="X182" s="63">
        <v>6</v>
      </c>
      <c r="Y182" s="63">
        <v>6</v>
      </c>
      <c r="Z182" s="63">
        <v>5</v>
      </c>
      <c r="AA182" s="63">
        <v>194</v>
      </c>
      <c r="AB182" s="63">
        <v>92</v>
      </c>
      <c r="AC182" s="201"/>
      <c r="AD182" s="64" t="s">
        <v>102</v>
      </c>
      <c r="AE182" s="63">
        <v>11</v>
      </c>
      <c r="AF182" s="63">
        <v>10</v>
      </c>
      <c r="AG182" s="63">
        <v>12</v>
      </c>
      <c r="AH182" s="63">
        <v>10</v>
      </c>
      <c r="AI182" s="63">
        <v>10</v>
      </c>
      <c r="AJ182" s="63">
        <v>53</v>
      </c>
      <c r="AK182" s="63">
        <v>45</v>
      </c>
      <c r="AL182" s="63">
        <v>39</v>
      </c>
      <c r="AM182" s="63">
        <v>10</v>
      </c>
      <c r="AN182" s="63">
        <v>0</v>
      </c>
      <c r="AO182" s="63">
        <v>9</v>
      </c>
      <c r="AP182" s="201"/>
      <c r="AQ182" s="64" t="s">
        <v>102</v>
      </c>
      <c r="AR182" s="63">
        <v>8</v>
      </c>
      <c r="AS182" s="63">
        <v>545</v>
      </c>
      <c r="AT182" s="63">
        <v>163</v>
      </c>
      <c r="AU182" s="63">
        <v>70</v>
      </c>
      <c r="AV182" s="63">
        <v>20</v>
      </c>
      <c r="AW182" s="63">
        <v>27</v>
      </c>
      <c r="AX182" s="63">
        <v>51</v>
      </c>
      <c r="AY182" s="63">
        <v>46</v>
      </c>
      <c r="AZ182" s="63">
        <v>46</v>
      </c>
      <c r="BA182" s="201"/>
      <c r="BB182" s="51" t="s">
        <v>102</v>
      </c>
      <c r="BC182" s="63">
        <v>241</v>
      </c>
      <c r="BD182" s="63">
        <v>123</v>
      </c>
      <c r="BE182" s="63">
        <v>235</v>
      </c>
      <c r="BF182" s="63">
        <v>121</v>
      </c>
      <c r="BG182" s="63">
        <v>165</v>
      </c>
      <c r="BH182" s="63">
        <v>82</v>
      </c>
      <c r="BI182" s="63">
        <v>241</v>
      </c>
      <c r="BJ182" s="63">
        <v>123</v>
      </c>
      <c r="BK182" s="63">
        <v>235</v>
      </c>
      <c r="BL182" s="63">
        <v>121</v>
      </c>
      <c r="BM182" s="63">
        <v>165</v>
      </c>
      <c r="BN182" s="63">
        <v>82</v>
      </c>
      <c r="BO182" s="201"/>
      <c r="BP182" s="64" t="s">
        <v>102</v>
      </c>
      <c r="BQ182" s="63">
        <v>46</v>
      </c>
      <c r="BR182" s="63">
        <v>24</v>
      </c>
      <c r="BS182" s="63">
        <v>7</v>
      </c>
      <c r="BT182" s="63">
        <v>3</v>
      </c>
      <c r="BU182" s="63">
        <v>0</v>
      </c>
      <c r="BV182" s="63">
        <v>49</v>
      </c>
      <c r="BW182" s="63">
        <v>24</v>
      </c>
      <c r="BX182" s="201"/>
      <c r="BY182" s="64" t="s">
        <v>102</v>
      </c>
      <c r="BZ182" s="63">
        <v>120</v>
      </c>
      <c r="CA182" s="63">
        <v>50</v>
      </c>
      <c r="CB182" s="63">
        <v>34</v>
      </c>
      <c r="CC182" s="63">
        <v>93</v>
      </c>
      <c r="CD182" s="63">
        <v>92</v>
      </c>
      <c r="CE182" s="63">
        <v>40</v>
      </c>
      <c r="CF182" s="63">
        <v>3</v>
      </c>
      <c r="CG182" s="63">
        <v>85</v>
      </c>
      <c r="CH182" s="63">
        <v>5</v>
      </c>
      <c r="CI182" s="63">
        <v>5</v>
      </c>
      <c r="CJ182" s="63">
        <v>5</v>
      </c>
      <c r="CK182" s="63">
        <v>0</v>
      </c>
      <c r="CL182" s="142"/>
      <c r="CM182" s="138" t="s">
        <v>207</v>
      </c>
      <c r="CN182" s="138" t="s">
        <v>4328</v>
      </c>
      <c r="CO182" s="139">
        <v>1967</v>
      </c>
      <c r="CP182" s="141">
        <v>522</v>
      </c>
    </row>
    <row r="183" spans="1:94" ht="13.15" customHeight="1">
      <c r="A183" s="201" t="s">
        <v>208</v>
      </c>
      <c r="B183" s="46" t="s">
        <v>119</v>
      </c>
      <c r="C183" s="47">
        <v>586</v>
      </c>
      <c r="D183" s="47">
        <v>319</v>
      </c>
      <c r="E183" s="47">
        <v>433</v>
      </c>
      <c r="F183" s="47">
        <v>221</v>
      </c>
      <c r="G183" s="47">
        <v>360</v>
      </c>
      <c r="H183" s="47">
        <v>192</v>
      </c>
      <c r="I183" s="47">
        <v>284</v>
      </c>
      <c r="J183" s="47">
        <v>127</v>
      </c>
      <c r="K183" s="47">
        <v>257</v>
      </c>
      <c r="L183" s="47">
        <v>131</v>
      </c>
      <c r="M183" s="48">
        <v>1920</v>
      </c>
      <c r="N183" s="48">
        <v>990</v>
      </c>
      <c r="O183" s="201" t="s">
        <v>208</v>
      </c>
      <c r="P183" s="46" t="s">
        <v>119</v>
      </c>
      <c r="Q183" s="47">
        <v>38</v>
      </c>
      <c r="R183" s="47">
        <v>16</v>
      </c>
      <c r="S183" s="47">
        <v>28</v>
      </c>
      <c r="T183" s="47">
        <v>10</v>
      </c>
      <c r="U183" s="47">
        <v>27</v>
      </c>
      <c r="V183" s="47">
        <v>11</v>
      </c>
      <c r="W183" s="47">
        <v>18</v>
      </c>
      <c r="X183" s="47">
        <v>10</v>
      </c>
      <c r="Y183" s="47">
        <v>5</v>
      </c>
      <c r="Z183" s="47">
        <v>2</v>
      </c>
      <c r="AA183" s="48">
        <v>116</v>
      </c>
      <c r="AB183" s="48">
        <v>49</v>
      </c>
      <c r="AC183" s="201" t="s">
        <v>208</v>
      </c>
      <c r="AD183" s="46" t="s">
        <v>119</v>
      </c>
      <c r="AE183" s="47">
        <v>22</v>
      </c>
      <c r="AF183" s="47">
        <v>21</v>
      </c>
      <c r="AG183" s="47">
        <v>21</v>
      </c>
      <c r="AH183" s="47">
        <v>19</v>
      </c>
      <c r="AI183" s="47">
        <v>17</v>
      </c>
      <c r="AJ183" s="48">
        <v>100</v>
      </c>
      <c r="AK183" s="47">
        <v>66</v>
      </c>
      <c r="AL183" s="47">
        <v>62</v>
      </c>
      <c r="AM183" s="47">
        <v>3</v>
      </c>
      <c r="AN183" s="47">
        <v>2</v>
      </c>
      <c r="AO183" s="47">
        <v>20</v>
      </c>
      <c r="AP183" s="201" t="s">
        <v>208</v>
      </c>
      <c r="AQ183" s="46" t="s">
        <v>119</v>
      </c>
      <c r="AR183" s="47">
        <v>2</v>
      </c>
      <c r="AS183" s="47">
        <v>760</v>
      </c>
      <c r="AT183" s="47">
        <v>128</v>
      </c>
      <c r="AU183" s="47">
        <v>0</v>
      </c>
      <c r="AV183" s="47">
        <v>27</v>
      </c>
      <c r="AW183" s="47">
        <v>40</v>
      </c>
      <c r="AX183" s="47">
        <v>78</v>
      </c>
      <c r="AY183" s="47">
        <v>53</v>
      </c>
      <c r="AZ183" s="47">
        <v>52</v>
      </c>
      <c r="BA183" s="201" t="s">
        <v>208</v>
      </c>
      <c r="BB183" s="46" t="s">
        <v>119</v>
      </c>
      <c r="BC183" s="47">
        <v>237</v>
      </c>
      <c r="BD183" s="47">
        <v>122</v>
      </c>
      <c r="BE183" s="47">
        <v>231</v>
      </c>
      <c r="BF183" s="47">
        <v>121</v>
      </c>
      <c r="BG183" s="47">
        <v>222</v>
      </c>
      <c r="BH183" s="47">
        <v>117</v>
      </c>
      <c r="BI183" s="47">
        <v>237</v>
      </c>
      <c r="BJ183" s="47">
        <v>122</v>
      </c>
      <c r="BK183" s="47">
        <v>231</v>
      </c>
      <c r="BL183" s="47">
        <v>121</v>
      </c>
      <c r="BM183" s="47">
        <v>222</v>
      </c>
      <c r="BN183" s="47">
        <v>117</v>
      </c>
      <c r="BO183" s="201" t="s">
        <v>208</v>
      </c>
      <c r="BP183" s="46" t="s">
        <v>119</v>
      </c>
      <c r="BQ183" s="50">
        <v>68</v>
      </c>
      <c r="BR183" s="49">
        <v>34</v>
      </c>
      <c r="BS183" s="49">
        <v>1</v>
      </c>
      <c r="BT183" s="50">
        <v>5</v>
      </c>
      <c r="BU183" s="49">
        <v>4</v>
      </c>
      <c r="BV183" s="50">
        <v>73</v>
      </c>
      <c r="BW183" s="50">
        <v>38</v>
      </c>
      <c r="BX183" s="201" t="s">
        <v>208</v>
      </c>
      <c r="BY183" s="46" t="s">
        <v>119</v>
      </c>
      <c r="BZ183" s="47">
        <v>254</v>
      </c>
      <c r="CA183" s="47">
        <v>119</v>
      </c>
      <c r="CB183" s="47">
        <v>73</v>
      </c>
      <c r="CC183" s="47">
        <v>107</v>
      </c>
      <c r="CD183" s="47">
        <v>86</v>
      </c>
      <c r="CE183" s="47">
        <v>82</v>
      </c>
      <c r="CF183" s="47">
        <v>21</v>
      </c>
      <c r="CG183" s="47">
        <v>92</v>
      </c>
      <c r="CH183" s="47">
        <v>2</v>
      </c>
      <c r="CI183" s="47">
        <v>10</v>
      </c>
      <c r="CJ183" s="47">
        <v>7</v>
      </c>
      <c r="CK183" s="47">
        <v>0</v>
      </c>
      <c r="CL183" s="142"/>
      <c r="CM183" s="138" t="s">
        <v>208</v>
      </c>
      <c r="CN183" s="138" t="s">
        <v>4329</v>
      </c>
      <c r="CO183" s="139">
        <v>2041</v>
      </c>
      <c r="CP183" s="141">
        <v>836</v>
      </c>
    </row>
    <row r="184" spans="1:94" ht="13.15" customHeight="1">
      <c r="A184" s="201"/>
      <c r="B184" s="46" t="s">
        <v>120</v>
      </c>
      <c r="C184" s="47">
        <v>537</v>
      </c>
      <c r="D184" s="47">
        <v>266</v>
      </c>
      <c r="E184" s="47">
        <v>261</v>
      </c>
      <c r="F184" s="47">
        <v>122</v>
      </c>
      <c r="G184" s="47">
        <v>262</v>
      </c>
      <c r="H184" s="47">
        <v>136</v>
      </c>
      <c r="I184" s="47">
        <v>246</v>
      </c>
      <c r="J184" s="47">
        <v>133</v>
      </c>
      <c r="K184" s="47">
        <v>217</v>
      </c>
      <c r="L184" s="47">
        <v>120</v>
      </c>
      <c r="M184" s="48">
        <v>1523</v>
      </c>
      <c r="N184" s="48">
        <v>777</v>
      </c>
      <c r="O184" s="201"/>
      <c r="P184" s="46" t="s">
        <v>120</v>
      </c>
      <c r="Q184" s="47">
        <v>39</v>
      </c>
      <c r="R184" s="47">
        <v>13</v>
      </c>
      <c r="S184" s="47">
        <v>3</v>
      </c>
      <c r="T184" s="47">
        <v>2</v>
      </c>
      <c r="U184" s="47">
        <v>19</v>
      </c>
      <c r="V184" s="47">
        <v>7</v>
      </c>
      <c r="W184" s="47">
        <v>12</v>
      </c>
      <c r="X184" s="47">
        <v>6</v>
      </c>
      <c r="Y184" s="47">
        <v>3</v>
      </c>
      <c r="Z184" s="47">
        <v>3</v>
      </c>
      <c r="AA184" s="48">
        <v>76</v>
      </c>
      <c r="AB184" s="48">
        <v>31</v>
      </c>
      <c r="AC184" s="201"/>
      <c r="AD184" s="46" t="s">
        <v>120</v>
      </c>
      <c r="AE184" s="47">
        <v>13</v>
      </c>
      <c r="AF184" s="47">
        <v>7</v>
      </c>
      <c r="AG184" s="47">
        <v>7</v>
      </c>
      <c r="AH184" s="47">
        <v>6</v>
      </c>
      <c r="AI184" s="47">
        <v>6</v>
      </c>
      <c r="AJ184" s="48">
        <v>39</v>
      </c>
      <c r="AK184" s="47">
        <v>41</v>
      </c>
      <c r="AL184" s="47">
        <v>36</v>
      </c>
      <c r="AM184" s="47">
        <v>15</v>
      </c>
      <c r="AN184" s="47">
        <v>0</v>
      </c>
      <c r="AO184" s="47">
        <v>5</v>
      </c>
      <c r="AP184" s="201"/>
      <c r="AQ184" s="46" t="s">
        <v>120</v>
      </c>
      <c r="AR184" s="47">
        <v>0</v>
      </c>
      <c r="AS184" s="47">
        <v>708</v>
      </c>
      <c r="AT184" s="47">
        <v>17</v>
      </c>
      <c r="AU184" s="47">
        <v>25</v>
      </c>
      <c r="AV184" s="47">
        <v>0</v>
      </c>
      <c r="AW184" s="47">
        <v>11</v>
      </c>
      <c r="AX184" s="47">
        <v>42</v>
      </c>
      <c r="AY184" s="47">
        <v>42</v>
      </c>
      <c r="AZ184" s="47">
        <v>42</v>
      </c>
      <c r="BA184" s="201"/>
      <c r="BB184" s="46" t="s">
        <v>120</v>
      </c>
      <c r="BC184" s="47">
        <v>205</v>
      </c>
      <c r="BD184" s="47">
        <v>112</v>
      </c>
      <c r="BE184" s="47">
        <v>197</v>
      </c>
      <c r="BF184" s="47">
        <v>109</v>
      </c>
      <c r="BG184" s="47">
        <v>165</v>
      </c>
      <c r="BH184" s="47">
        <v>89</v>
      </c>
      <c r="BI184" s="47">
        <v>205</v>
      </c>
      <c r="BJ184" s="47">
        <v>112</v>
      </c>
      <c r="BK184" s="47">
        <v>197</v>
      </c>
      <c r="BL184" s="47">
        <v>109</v>
      </c>
      <c r="BM184" s="47">
        <v>165</v>
      </c>
      <c r="BN184" s="47">
        <v>89</v>
      </c>
      <c r="BO184" s="201"/>
      <c r="BP184" s="46" t="s">
        <v>120</v>
      </c>
      <c r="BQ184" s="50">
        <v>40</v>
      </c>
      <c r="BR184" s="49">
        <v>23</v>
      </c>
      <c r="BS184" s="49">
        <v>6</v>
      </c>
      <c r="BT184" s="50">
        <v>5</v>
      </c>
      <c r="BU184" s="49">
        <v>4</v>
      </c>
      <c r="BV184" s="50">
        <v>45</v>
      </c>
      <c r="BW184" s="50">
        <v>27</v>
      </c>
      <c r="BX184" s="201"/>
      <c r="BY184" s="46" t="s">
        <v>120</v>
      </c>
      <c r="BZ184" s="47">
        <v>713</v>
      </c>
      <c r="CA184" s="47">
        <v>595</v>
      </c>
      <c r="CB184" s="47">
        <v>158</v>
      </c>
      <c r="CC184" s="47">
        <v>880</v>
      </c>
      <c r="CD184" s="47">
        <v>794</v>
      </c>
      <c r="CE184" s="47">
        <v>702</v>
      </c>
      <c r="CF184" s="47">
        <v>12</v>
      </c>
      <c r="CG184" s="47">
        <v>770</v>
      </c>
      <c r="CH184" s="47">
        <v>40</v>
      </c>
      <c r="CI184" s="47">
        <v>30</v>
      </c>
      <c r="CJ184" s="47">
        <v>5</v>
      </c>
      <c r="CK184" s="47">
        <v>10</v>
      </c>
      <c r="CL184" s="142"/>
      <c r="CM184" s="138" t="s">
        <v>208</v>
      </c>
      <c r="CN184" s="138" t="s">
        <v>4330</v>
      </c>
      <c r="CO184" s="139">
        <v>1567</v>
      </c>
      <c r="CP184" s="141">
        <v>4664</v>
      </c>
    </row>
    <row r="185" spans="1:94" ht="13.15" customHeight="1">
      <c r="A185" s="201"/>
      <c r="B185" s="34" t="s">
        <v>102</v>
      </c>
      <c r="C185" s="35">
        <v>1123</v>
      </c>
      <c r="D185" s="63">
        <v>585</v>
      </c>
      <c r="E185" s="63">
        <v>694</v>
      </c>
      <c r="F185" s="63">
        <v>343</v>
      </c>
      <c r="G185" s="63">
        <v>622</v>
      </c>
      <c r="H185" s="63">
        <v>328</v>
      </c>
      <c r="I185" s="63">
        <v>530</v>
      </c>
      <c r="J185" s="63">
        <v>260</v>
      </c>
      <c r="K185" s="63">
        <v>474</v>
      </c>
      <c r="L185" s="63">
        <v>251</v>
      </c>
      <c r="M185" s="63">
        <v>3443</v>
      </c>
      <c r="N185" s="63">
        <v>1767</v>
      </c>
      <c r="O185" s="201"/>
      <c r="P185" s="64" t="s">
        <v>102</v>
      </c>
      <c r="Q185" s="63">
        <v>77</v>
      </c>
      <c r="R185" s="63">
        <v>29</v>
      </c>
      <c r="S185" s="63">
        <v>31</v>
      </c>
      <c r="T185" s="63">
        <v>12</v>
      </c>
      <c r="U185" s="63">
        <v>46</v>
      </c>
      <c r="V185" s="63">
        <v>18</v>
      </c>
      <c r="W185" s="63">
        <v>30</v>
      </c>
      <c r="X185" s="63">
        <v>16</v>
      </c>
      <c r="Y185" s="63">
        <v>8</v>
      </c>
      <c r="Z185" s="63">
        <v>5</v>
      </c>
      <c r="AA185" s="63">
        <v>192</v>
      </c>
      <c r="AB185" s="63">
        <v>80</v>
      </c>
      <c r="AC185" s="201"/>
      <c r="AD185" s="64" t="s">
        <v>102</v>
      </c>
      <c r="AE185" s="63">
        <v>35</v>
      </c>
      <c r="AF185" s="63">
        <v>28</v>
      </c>
      <c r="AG185" s="63">
        <v>28</v>
      </c>
      <c r="AH185" s="63">
        <v>25</v>
      </c>
      <c r="AI185" s="63">
        <v>23</v>
      </c>
      <c r="AJ185" s="63">
        <v>139</v>
      </c>
      <c r="AK185" s="63">
        <v>107</v>
      </c>
      <c r="AL185" s="63">
        <v>98</v>
      </c>
      <c r="AM185" s="63">
        <v>18</v>
      </c>
      <c r="AN185" s="63">
        <v>2</v>
      </c>
      <c r="AO185" s="63">
        <v>25</v>
      </c>
      <c r="AP185" s="201"/>
      <c r="AQ185" s="64" t="s">
        <v>102</v>
      </c>
      <c r="AR185" s="63">
        <v>2</v>
      </c>
      <c r="AS185" s="63">
        <v>1468</v>
      </c>
      <c r="AT185" s="63">
        <v>145</v>
      </c>
      <c r="AU185" s="63">
        <v>25</v>
      </c>
      <c r="AV185" s="63">
        <v>27</v>
      </c>
      <c r="AW185" s="63">
        <v>51</v>
      </c>
      <c r="AX185" s="63">
        <v>120</v>
      </c>
      <c r="AY185" s="63">
        <v>95</v>
      </c>
      <c r="AZ185" s="63">
        <v>94</v>
      </c>
      <c r="BA185" s="201"/>
      <c r="BB185" s="51" t="s">
        <v>102</v>
      </c>
      <c r="BC185" s="63">
        <v>442</v>
      </c>
      <c r="BD185" s="63">
        <v>234</v>
      </c>
      <c r="BE185" s="63">
        <v>428</v>
      </c>
      <c r="BF185" s="63">
        <v>230</v>
      </c>
      <c r="BG185" s="63">
        <v>387</v>
      </c>
      <c r="BH185" s="63">
        <v>206</v>
      </c>
      <c r="BI185" s="63">
        <v>442</v>
      </c>
      <c r="BJ185" s="63">
        <v>234</v>
      </c>
      <c r="BK185" s="63">
        <v>428</v>
      </c>
      <c r="BL185" s="63">
        <v>230</v>
      </c>
      <c r="BM185" s="63">
        <v>387</v>
      </c>
      <c r="BN185" s="63">
        <v>206</v>
      </c>
      <c r="BO185" s="201"/>
      <c r="BP185" s="64" t="s">
        <v>102</v>
      </c>
      <c r="BQ185" s="63">
        <v>108</v>
      </c>
      <c r="BR185" s="63">
        <v>57</v>
      </c>
      <c r="BS185" s="63">
        <v>7</v>
      </c>
      <c r="BT185" s="63">
        <v>10</v>
      </c>
      <c r="BU185" s="63">
        <v>8</v>
      </c>
      <c r="BV185" s="63">
        <v>118</v>
      </c>
      <c r="BW185" s="63">
        <v>65</v>
      </c>
      <c r="BX185" s="201"/>
      <c r="BY185" s="64" t="s">
        <v>102</v>
      </c>
      <c r="BZ185" s="63">
        <v>967</v>
      </c>
      <c r="CA185" s="63">
        <v>714</v>
      </c>
      <c r="CB185" s="63">
        <v>231</v>
      </c>
      <c r="CC185" s="63">
        <v>987</v>
      </c>
      <c r="CD185" s="63">
        <v>880</v>
      </c>
      <c r="CE185" s="63">
        <v>784</v>
      </c>
      <c r="CF185" s="63">
        <v>33</v>
      </c>
      <c r="CG185" s="63">
        <v>862</v>
      </c>
      <c r="CH185" s="63">
        <v>42</v>
      </c>
      <c r="CI185" s="63">
        <v>40</v>
      </c>
      <c r="CJ185" s="63">
        <v>12</v>
      </c>
      <c r="CK185" s="63">
        <v>10</v>
      </c>
      <c r="CL185" s="142"/>
      <c r="CM185" s="138" t="s">
        <v>208</v>
      </c>
      <c r="CN185" s="138" t="s">
        <v>4331</v>
      </c>
      <c r="CO185" s="139">
        <v>3608</v>
      </c>
      <c r="CP185" s="141">
        <v>5500</v>
      </c>
    </row>
    <row r="186" spans="1:94" ht="13.15" customHeight="1">
      <c r="A186" s="201" t="s">
        <v>209</v>
      </c>
      <c r="B186" s="46" t="s">
        <v>119</v>
      </c>
      <c r="C186" s="47">
        <v>367</v>
      </c>
      <c r="D186" s="47">
        <v>167</v>
      </c>
      <c r="E186" s="47">
        <v>263</v>
      </c>
      <c r="F186" s="47">
        <v>134</v>
      </c>
      <c r="G186" s="47">
        <v>218</v>
      </c>
      <c r="H186" s="47">
        <v>119</v>
      </c>
      <c r="I186" s="47">
        <v>212</v>
      </c>
      <c r="J186" s="47">
        <v>91</v>
      </c>
      <c r="K186" s="47">
        <v>168</v>
      </c>
      <c r="L186" s="47">
        <v>71</v>
      </c>
      <c r="M186" s="48">
        <v>1228</v>
      </c>
      <c r="N186" s="48">
        <v>582</v>
      </c>
      <c r="O186" s="201" t="s">
        <v>209</v>
      </c>
      <c r="P186" s="46" t="s">
        <v>119</v>
      </c>
      <c r="Q186" s="47">
        <v>49</v>
      </c>
      <c r="R186" s="47">
        <v>21</v>
      </c>
      <c r="S186" s="47">
        <v>33</v>
      </c>
      <c r="T186" s="47">
        <v>18</v>
      </c>
      <c r="U186" s="47">
        <v>23</v>
      </c>
      <c r="V186" s="47">
        <v>7</v>
      </c>
      <c r="W186" s="47">
        <v>18</v>
      </c>
      <c r="X186" s="47">
        <v>4</v>
      </c>
      <c r="Y186" s="47">
        <v>9</v>
      </c>
      <c r="Z186" s="47">
        <v>7</v>
      </c>
      <c r="AA186" s="48">
        <v>132</v>
      </c>
      <c r="AB186" s="48">
        <v>57</v>
      </c>
      <c r="AC186" s="201" t="s">
        <v>209</v>
      </c>
      <c r="AD186" s="46" t="s">
        <v>119</v>
      </c>
      <c r="AE186" s="47">
        <v>13</v>
      </c>
      <c r="AF186" s="47">
        <v>12</v>
      </c>
      <c r="AG186" s="47">
        <v>11</v>
      </c>
      <c r="AH186" s="47">
        <v>9</v>
      </c>
      <c r="AI186" s="47">
        <v>9</v>
      </c>
      <c r="AJ186" s="48">
        <v>54</v>
      </c>
      <c r="AK186" s="47">
        <v>42</v>
      </c>
      <c r="AL186" s="47">
        <v>42</v>
      </c>
      <c r="AM186" s="47">
        <v>0</v>
      </c>
      <c r="AN186" s="47">
        <v>0</v>
      </c>
      <c r="AO186" s="47">
        <v>12</v>
      </c>
      <c r="AP186" s="201" t="s">
        <v>209</v>
      </c>
      <c r="AQ186" s="46" t="s">
        <v>119</v>
      </c>
      <c r="AR186" s="47">
        <v>0</v>
      </c>
      <c r="AS186" s="47">
        <v>526</v>
      </c>
      <c r="AT186" s="47">
        <v>79</v>
      </c>
      <c r="AU186" s="47">
        <v>102</v>
      </c>
      <c r="AV186" s="47">
        <v>0</v>
      </c>
      <c r="AW186" s="47">
        <v>39</v>
      </c>
      <c r="AX186" s="47">
        <v>52</v>
      </c>
      <c r="AY186" s="47">
        <v>42</v>
      </c>
      <c r="AZ186" s="47">
        <v>35</v>
      </c>
      <c r="BA186" s="201" t="s">
        <v>209</v>
      </c>
      <c r="BB186" s="46" t="s">
        <v>119</v>
      </c>
      <c r="BC186" s="47">
        <v>99</v>
      </c>
      <c r="BD186" s="47">
        <v>50</v>
      </c>
      <c r="BE186" s="47">
        <v>99</v>
      </c>
      <c r="BF186" s="47">
        <v>50</v>
      </c>
      <c r="BG186" s="47">
        <v>93</v>
      </c>
      <c r="BH186" s="47">
        <v>45</v>
      </c>
      <c r="BI186" s="47">
        <v>99</v>
      </c>
      <c r="BJ186" s="47">
        <v>50</v>
      </c>
      <c r="BK186" s="47">
        <v>99</v>
      </c>
      <c r="BL186" s="47">
        <v>50</v>
      </c>
      <c r="BM186" s="47">
        <v>93</v>
      </c>
      <c r="BN186" s="47">
        <v>45</v>
      </c>
      <c r="BO186" s="201" t="s">
        <v>209</v>
      </c>
      <c r="BP186" s="46" t="s">
        <v>119</v>
      </c>
      <c r="BQ186" s="50">
        <v>35</v>
      </c>
      <c r="BR186" s="49">
        <v>11</v>
      </c>
      <c r="BS186" s="49">
        <v>4</v>
      </c>
      <c r="BT186" s="50">
        <v>3</v>
      </c>
      <c r="BU186" s="49">
        <v>1</v>
      </c>
      <c r="BV186" s="50">
        <v>38</v>
      </c>
      <c r="BW186" s="50">
        <v>12</v>
      </c>
      <c r="BX186" s="201" t="s">
        <v>209</v>
      </c>
      <c r="BY186" s="46" t="s">
        <v>119</v>
      </c>
      <c r="BZ186" s="47">
        <v>78</v>
      </c>
      <c r="CA186" s="47">
        <v>110</v>
      </c>
      <c r="CB186" s="47">
        <v>284</v>
      </c>
      <c r="CC186" s="47">
        <v>102</v>
      </c>
      <c r="CD186" s="47">
        <v>352</v>
      </c>
      <c r="CE186" s="47">
        <v>156</v>
      </c>
      <c r="CF186" s="47">
        <v>0</v>
      </c>
      <c r="CG186" s="47">
        <v>124</v>
      </c>
      <c r="CH186" s="47">
        <v>8</v>
      </c>
      <c r="CI186" s="47">
        <v>95</v>
      </c>
      <c r="CJ186" s="47">
        <v>15</v>
      </c>
      <c r="CK186" s="47">
        <v>0</v>
      </c>
      <c r="CL186" s="142"/>
      <c r="CM186" s="138" t="s">
        <v>209</v>
      </c>
      <c r="CN186" s="138" t="s">
        <v>4332</v>
      </c>
      <c r="CO186" s="139">
        <v>1697</v>
      </c>
      <c r="CP186" s="141">
        <v>1214</v>
      </c>
    </row>
    <row r="187" spans="1:94" ht="13.15" customHeight="1">
      <c r="A187" s="201"/>
      <c r="B187" s="46" t="s">
        <v>120</v>
      </c>
      <c r="C187" s="47">
        <v>1014</v>
      </c>
      <c r="D187" s="47">
        <v>536</v>
      </c>
      <c r="E187" s="47">
        <v>897</v>
      </c>
      <c r="F187" s="47">
        <v>453</v>
      </c>
      <c r="G187" s="47">
        <v>1152</v>
      </c>
      <c r="H187" s="47">
        <v>579</v>
      </c>
      <c r="I187" s="47">
        <v>667</v>
      </c>
      <c r="J187" s="47">
        <v>361</v>
      </c>
      <c r="K187" s="47">
        <v>586</v>
      </c>
      <c r="L187" s="47">
        <v>308</v>
      </c>
      <c r="M187" s="48">
        <v>4316</v>
      </c>
      <c r="N187" s="48">
        <v>2237</v>
      </c>
      <c r="O187" s="201"/>
      <c r="P187" s="46" t="s">
        <v>120</v>
      </c>
      <c r="Q187" s="47">
        <v>96</v>
      </c>
      <c r="R187" s="47">
        <v>44</v>
      </c>
      <c r="S187" s="47">
        <v>43</v>
      </c>
      <c r="T187" s="47">
        <v>17</v>
      </c>
      <c r="U187" s="47">
        <v>76</v>
      </c>
      <c r="V187" s="47">
        <v>43</v>
      </c>
      <c r="W187" s="47">
        <v>27</v>
      </c>
      <c r="X187" s="47">
        <v>14</v>
      </c>
      <c r="Y187" s="47">
        <v>4</v>
      </c>
      <c r="Z187" s="47">
        <v>3</v>
      </c>
      <c r="AA187" s="48">
        <v>246</v>
      </c>
      <c r="AB187" s="48">
        <v>121</v>
      </c>
      <c r="AC187" s="201"/>
      <c r="AD187" s="46" t="s">
        <v>120</v>
      </c>
      <c r="AE187" s="47">
        <v>30</v>
      </c>
      <c r="AF187" s="47">
        <v>28</v>
      </c>
      <c r="AG187" s="47">
        <v>33</v>
      </c>
      <c r="AH187" s="47">
        <v>24</v>
      </c>
      <c r="AI187" s="47">
        <v>21</v>
      </c>
      <c r="AJ187" s="48">
        <v>136</v>
      </c>
      <c r="AK187" s="47">
        <v>130</v>
      </c>
      <c r="AL187" s="47">
        <v>123</v>
      </c>
      <c r="AM187" s="47">
        <v>0</v>
      </c>
      <c r="AN187" s="47">
        <v>0</v>
      </c>
      <c r="AO187" s="47">
        <v>18</v>
      </c>
      <c r="AP187" s="201"/>
      <c r="AQ187" s="46" t="s">
        <v>120</v>
      </c>
      <c r="AR187" s="47">
        <v>3</v>
      </c>
      <c r="AS187" s="47">
        <v>1716</v>
      </c>
      <c r="AT187" s="47">
        <v>274</v>
      </c>
      <c r="AU187" s="47">
        <v>169</v>
      </c>
      <c r="AV187" s="47">
        <v>14</v>
      </c>
      <c r="AW187" s="47">
        <v>91</v>
      </c>
      <c r="AX187" s="47">
        <v>149</v>
      </c>
      <c r="AY187" s="47">
        <v>133</v>
      </c>
      <c r="AZ187" s="47">
        <v>131</v>
      </c>
      <c r="BA187" s="201"/>
      <c r="BB187" s="46" t="s">
        <v>120</v>
      </c>
      <c r="BC187" s="47">
        <v>552</v>
      </c>
      <c r="BD187" s="47">
        <v>294</v>
      </c>
      <c r="BE187" s="47">
        <v>551</v>
      </c>
      <c r="BF187" s="47">
        <v>294</v>
      </c>
      <c r="BG187" s="47">
        <v>518</v>
      </c>
      <c r="BH187" s="47">
        <v>274</v>
      </c>
      <c r="BI187" s="47">
        <v>552</v>
      </c>
      <c r="BJ187" s="47">
        <v>294</v>
      </c>
      <c r="BK187" s="47">
        <v>551</v>
      </c>
      <c r="BL187" s="47">
        <v>294</v>
      </c>
      <c r="BM187" s="47">
        <v>518</v>
      </c>
      <c r="BN187" s="47">
        <v>274</v>
      </c>
      <c r="BO187" s="201"/>
      <c r="BP187" s="46" t="s">
        <v>120</v>
      </c>
      <c r="BQ187" s="50">
        <v>131</v>
      </c>
      <c r="BR187" s="49">
        <v>95</v>
      </c>
      <c r="BS187" s="49">
        <v>24</v>
      </c>
      <c r="BT187" s="50">
        <v>7</v>
      </c>
      <c r="BU187" s="49">
        <v>4</v>
      </c>
      <c r="BV187" s="50">
        <v>138</v>
      </c>
      <c r="BW187" s="50">
        <v>99</v>
      </c>
      <c r="BX187" s="201"/>
      <c r="BY187" s="46" t="s">
        <v>120</v>
      </c>
      <c r="BZ187" s="47">
        <v>423</v>
      </c>
      <c r="CA187" s="47">
        <v>347</v>
      </c>
      <c r="CB187" s="47">
        <v>18</v>
      </c>
      <c r="CC187" s="47">
        <v>265</v>
      </c>
      <c r="CD187" s="47">
        <v>471</v>
      </c>
      <c r="CE187" s="47">
        <v>458</v>
      </c>
      <c r="CF187" s="47">
        <v>0</v>
      </c>
      <c r="CG187" s="47">
        <v>61</v>
      </c>
      <c r="CH187" s="47">
        <v>10</v>
      </c>
      <c r="CI187" s="47">
        <v>6</v>
      </c>
      <c r="CJ187" s="47">
        <v>0</v>
      </c>
      <c r="CK187" s="47">
        <v>0</v>
      </c>
      <c r="CL187" s="142"/>
      <c r="CM187" s="138" t="s">
        <v>209</v>
      </c>
      <c r="CN187" s="138" t="s">
        <v>4333</v>
      </c>
      <c r="CO187" s="139">
        <v>5003</v>
      </c>
      <c r="CP187" s="141">
        <v>2053</v>
      </c>
    </row>
    <row r="188" spans="1:94" ht="13.15" customHeight="1">
      <c r="A188" s="201"/>
      <c r="B188" s="34" t="s">
        <v>102</v>
      </c>
      <c r="C188" s="35">
        <v>1381</v>
      </c>
      <c r="D188" s="63">
        <v>703</v>
      </c>
      <c r="E188" s="63">
        <v>1160</v>
      </c>
      <c r="F188" s="63">
        <v>587</v>
      </c>
      <c r="G188" s="63">
        <v>1370</v>
      </c>
      <c r="H188" s="63">
        <v>698</v>
      </c>
      <c r="I188" s="63">
        <v>879</v>
      </c>
      <c r="J188" s="63">
        <v>452</v>
      </c>
      <c r="K188" s="63">
        <v>754</v>
      </c>
      <c r="L188" s="63">
        <v>379</v>
      </c>
      <c r="M188" s="63">
        <v>5544</v>
      </c>
      <c r="N188" s="63">
        <v>2819</v>
      </c>
      <c r="O188" s="201"/>
      <c r="P188" s="64" t="s">
        <v>102</v>
      </c>
      <c r="Q188" s="63">
        <v>145</v>
      </c>
      <c r="R188" s="63">
        <v>65</v>
      </c>
      <c r="S188" s="63">
        <v>76</v>
      </c>
      <c r="T188" s="63">
        <v>35</v>
      </c>
      <c r="U188" s="63">
        <v>99</v>
      </c>
      <c r="V188" s="63">
        <v>50</v>
      </c>
      <c r="W188" s="63">
        <v>45</v>
      </c>
      <c r="X188" s="63">
        <v>18</v>
      </c>
      <c r="Y188" s="63">
        <v>13</v>
      </c>
      <c r="Z188" s="63">
        <v>10</v>
      </c>
      <c r="AA188" s="63">
        <v>378</v>
      </c>
      <c r="AB188" s="63">
        <v>178</v>
      </c>
      <c r="AC188" s="201"/>
      <c r="AD188" s="64" t="s">
        <v>102</v>
      </c>
      <c r="AE188" s="63">
        <v>43</v>
      </c>
      <c r="AF188" s="63">
        <v>40</v>
      </c>
      <c r="AG188" s="63">
        <v>44</v>
      </c>
      <c r="AH188" s="63">
        <v>33</v>
      </c>
      <c r="AI188" s="63">
        <v>30</v>
      </c>
      <c r="AJ188" s="63">
        <v>190</v>
      </c>
      <c r="AK188" s="63">
        <v>172</v>
      </c>
      <c r="AL188" s="63">
        <v>165</v>
      </c>
      <c r="AM188" s="63">
        <v>0</v>
      </c>
      <c r="AN188" s="63">
        <v>0</v>
      </c>
      <c r="AO188" s="63">
        <v>30</v>
      </c>
      <c r="AP188" s="201"/>
      <c r="AQ188" s="64" t="s">
        <v>102</v>
      </c>
      <c r="AR188" s="63">
        <v>3</v>
      </c>
      <c r="AS188" s="63">
        <v>2242</v>
      </c>
      <c r="AT188" s="63">
        <v>353</v>
      </c>
      <c r="AU188" s="63">
        <v>271</v>
      </c>
      <c r="AV188" s="63">
        <v>14</v>
      </c>
      <c r="AW188" s="63">
        <v>130</v>
      </c>
      <c r="AX188" s="63">
        <v>201</v>
      </c>
      <c r="AY188" s="63">
        <v>175</v>
      </c>
      <c r="AZ188" s="63">
        <v>166</v>
      </c>
      <c r="BA188" s="201"/>
      <c r="BB188" s="51" t="s">
        <v>102</v>
      </c>
      <c r="BC188" s="63">
        <v>651</v>
      </c>
      <c r="BD188" s="63">
        <v>344</v>
      </c>
      <c r="BE188" s="63">
        <v>650</v>
      </c>
      <c r="BF188" s="63">
        <v>344</v>
      </c>
      <c r="BG188" s="63">
        <v>611</v>
      </c>
      <c r="BH188" s="63">
        <v>319</v>
      </c>
      <c r="BI188" s="63">
        <v>651</v>
      </c>
      <c r="BJ188" s="63">
        <v>344</v>
      </c>
      <c r="BK188" s="63">
        <v>650</v>
      </c>
      <c r="BL188" s="63">
        <v>344</v>
      </c>
      <c r="BM188" s="63">
        <v>611</v>
      </c>
      <c r="BN188" s="63">
        <v>319</v>
      </c>
      <c r="BO188" s="201"/>
      <c r="BP188" s="64" t="s">
        <v>102</v>
      </c>
      <c r="BQ188" s="63">
        <v>166</v>
      </c>
      <c r="BR188" s="63">
        <v>106</v>
      </c>
      <c r="BS188" s="63">
        <v>28</v>
      </c>
      <c r="BT188" s="63">
        <v>10</v>
      </c>
      <c r="BU188" s="63">
        <v>5</v>
      </c>
      <c r="BV188" s="63">
        <v>176</v>
      </c>
      <c r="BW188" s="63">
        <v>111</v>
      </c>
      <c r="BX188" s="201"/>
      <c r="BY188" s="64" t="s">
        <v>102</v>
      </c>
      <c r="BZ188" s="63">
        <v>501</v>
      </c>
      <c r="CA188" s="63">
        <v>457</v>
      </c>
      <c r="CB188" s="63">
        <v>302</v>
      </c>
      <c r="CC188" s="63">
        <v>367</v>
      </c>
      <c r="CD188" s="63">
        <v>823</v>
      </c>
      <c r="CE188" s="63">
        <v>614</v>
      </c>
      <c r="CF188" s="63">
        <v>0</v>
      </c>
      <c r="CG188" s="63">
        <v>185</v>
      </c>
      <c r="CH188" s="63">
        <v>18</v>
      </c>
      <c r="CI188" s="63">
        <v>101</v>
      </c>
      <c r="CJ188" s="63">
        <v>15</v>
      </c>
      <c r="CK188" s="63">
        <v>0</v>
      </c>
      <c r="CL188" s="142"/>
      <c r="CM188" s="138" t="s">
        <v>209</v>
      </c>
      <c r="CN188" s="138" t="s">
        <v>4334</v>
      </c>
      <c r="CO188" s="139">
        <v>6700</v>
      </c>
      <c r="CP188" s="141">
        <v>3267</v>
      </c>
    </row>
    <row r="189" spans="1:94" ht="13.15" customHeight="1">
      <c r="A189" s="51" t="s">
        <v>3</v>
      </c>
      <c r="B189" s="46"/>
      <c r="C189" s="47"/>
      <c r="D189" s="47"/>
      <c r="E189" s="47"/>
      <c r="F189" s="47"/>
      <c r="G189" s="47"/>
      <c r="H189" s="47"/>
      <c r="I189" s="47"/>
      <c r="J189" s="47"/>
      <c r="K189" s="47"/>
      <c r="L189" s="47"/>
      <c r="M189" s="48"/>
      <c r="N189" s="48"/>
      <c r="O189" s="51" t="s">
        <v>3</v>
      </c>
      <c r="P189" s="51"/>
      <c r="Q189" s="48"/>
      <c r="R189" s="48"/>
      <c r="S189" s="48"/>
      <c r="T189" s="48"/>
      <c r="U189" s="48"/>
      <c r="V189" s="48"/>
      <c r="W189" s="48"/>
      <c r="X189" s="48"/>
      <c r="Y189" s="48"/>
      <c r="Z189" s="48"/>
      <c r="AA189" s="48"/>
      <c r="AB189" s="48"/>
      <c r="AC189" s="51" t="s">
        <v>3</v>
      </c>
      <c r="AD189" s="51"/>
      <c r="AE189" s="48"/>
      <c r="AF189" s="48"/>
      <c r="AG189" s="48"/>
      <c r="AH189" s="48"/>
      <c r="AI189" s="48"/>
      <c r="AJ189" s="48"/>
      <c r="AK189" s="48"/>
      <c r="AL189" s="48"/>
      <c r="AM189" s="48"/>
      <c r="AN189" s="48"/>
      <c r="AO189" s="48"/>
      <c r="AP189" s="51" t="s">
        <v>3</v>
      </c>
      <c r="AQ189" s="46"/>
      <c r="AR189" s="47"/>
      <c r="AS189" s="47"/>
      <c r="AT189" s="47"/>
      <c r="AU189" s="47"/>
      <c r="AV189" s="47"/>
      <c r="AW189" s="47"/>
      <c r="AX189" s="47"/>
      <c r="AY189" s="47"/>
      <c r="AZ189" s="47"/>
      <c r="BA189" s="51" t="s">
        <v>3</v>
      </c>
      <c r="BB189" s="46"/>
      <c r="BC189" s="47"/>
      <c r="BD189" s="47"/>
      <c r="BE189" s="47"/>
      <c r="BF189" s="47"/>
      <c r="BG189" s="47"/>
      <c r="BH189" s="47"/>
      <c r="BI189" s="47"/>
      <c r="BJ189" s="47"/>
      <c r="BK189" s="47"/>
      <c r="BL189" s="47"/>
      <c r="BM189" s="47"/>
      <c r="BN189" s="47"/>
      <c r="BO189" s="51" t="s">
        <v>3</v>
      </c>
      <c r="BP189" s="46"/>
      <c r="BQ189" s="50"/>
      <c r="BR189" s="49"/>
      <c r="BS189" s="49"/>
      <c r="BT189" s="50"/>
      <c r="BU189" s="49"/>
      <c r="BV189" s="49"/>
      <c r="BW189" s="49"/>
      <c r="BX189" s="51" t="s">
        <v>3</v>
      </c>
      <c r="BY189" s="46"/>
      <c r="BZ189" s="47"/>
      <c r="CA189" s="47"/>
      <c r="CB189" s="47"/>
      <c r="CC189" s="47"/>
      <c r="CD189" s="47"/>
      <c r="CE189" s="47"/>
      <c r="CF189" s="47"/>
      <c r="CG189" s="47"/>
      <c r="CH189" s="47"/>
      <c r="CI189" s="47"/>
      <c r="CJ189" s="47"/>
      <c r="CK189" s="47"/>
      <c r="CL189" s="142"/>
      <c r="CM189" s="138" t="s">
        <v>3</v>
      </c>
      <c r="CN189" s="138" t="s">
        <v>3</v>
      </c>
      <c r="CO189" s="139">
        <v>0</v>
      </c>
      <c r="CP189" s="141">
        <v>0</v>
      </c>
    </row>
    <row r="190" spans="1:94" ht="13.15" customHeight="1">
      <c r="A190" s="201" t="s">
        <v>10</v>
      </c>
      <c r="B190" s="46" t="s">
        <v>119</v>
      </c>
      <c r="C190" s="47">
        <v>1209</v>
      </c>
      <c r="D190" s="47">
        <v>639</v>
      </c>
      <c r="E190" s="47">
        <v>911</v>
      </c>
      <c r="F190" s="47">
        <v>505</v>
      </c>
      <c r="G190" s="47">
        <v>866</v>
      </c>
      <c r="H190" s="47">
        <v>474</v>
      </c>
      <c r="I190" s="47">
        <v>638</v>
      </c>
      <c r="J190" s="47">
        <v>348</v>
      </c>
      <c r="K190" s="47">
        <v>406</v>
      </c>
      <c r="L190" s="47">
        <v>213</v>
      </c>
      <c r="M190" s="48">
        <v>4030</v>
      </c>
      <c r="N190" s="48">
        <v>2179</v>
      </c>
      <c r="O190" s="201" t="s">
        <v>10</v>
      </c>
      <c r="P190" s="46" t="s">
        <v>119</v>
      </c>
      <c r="Q190" s="47">
        <v>184</v>
      </c>
      <c r="R190" s="47">
        <v>93</v>
      </c>
      <c r="S190" s="47">
        <v>108</v>
      </c>
      <c r="T190" s="47">
        <v>53</v>
      </c>
      <c r="U190" s="47">
        <v>81</v>
      </c>
      <c r="V190" s="47">
        <v>43</v>
      </c>
      <c r="W190" s="47">
        <v>34</v>
      </c>
      <c r="X190" s="47">
        <v>20</v>
      </c>
      <c r="Y190" s="47">
        <v>9</v>
      </c>
      <c r="Z190" s="47">
        <v>4</v>
      </c>
      <c r="AA190" s="48">
        <v>416</v>
      </c>
      <c r="AB190" s="48">
        <v>213</v>
      </c>
      <c r="AC190" s="201" t="s">
        <v>10</v>
      </c>
      <c r="AD190" s="46" t="s">
        <v>119</v>
      </c>
      <c r="AE190" s="47">
        <v>29</v>
      </c>
      <c r="AF190" s="47">
        <v>29</v>
      </c>
      <c r="AG190" s="47">
        <v>28</v>
      </c>
      <c r="AH190" s="47">
        <v>25</v>
      </c>
      <c r="AI190" s="47">
        <v>22</v>
      </c>
      <c r="AJ190" s="48">
        <v>133</v>
      </c>
      <c r="AK190" s="47">
        <v>59</v>
      </c>
      <c r="AL190" s="47">
        <v>39</v>
      </c>
      <c r="AM190" s="47">
        <v>13</v>
      </c>
      <c r="AN190" s="47">
        <v>5</v>
      </c>
      <c r="AO190" s="47">
        <v>24</v>
      </c>
      <c r="AP190" s="201" t="s">
        <v>10</v>
      </c>
      <c r="AQ190" s="46" t="s">
        <v>119</v>
      </c>
      <c r="AR190" s="47">
        <v>0</v>
      </c>
      <c r="AS190" s="47">
        <v>401</v>
      </c>
      <c r="AT190" s="47">
        <v>261</v>
      </c>
      <c r="AU190" s="47">
        <v>250</v>
      </c>
      <c r="AV190" s="47">
        <v>126</v>
      </c>
      <c r="AW190" s="47">
        <v>45</v>
      </c>
      <c r="AX190" s="47">
        <v>88</v>
      </c>
      <c r="AY190" s="47">
        <v>70</v>
      </c>
      <c r="AZ190" s="47">
        <v>69</v>
      </c>
      <c r="BA190" s="201" t="s">
        <v>10</v>
      </c>
      <c r="BB190" s="46" t="s">
        <v>119</v>
      </c>
      <c r="BC190" s="47">
        <v>371</v>
      </c>
      <c r="BD190" s="47">
        <v>192</v>
      </c>
      <c r="BE190" s="47">
        <v>365</v>
      </c>
      <c r="BF190" s="47">
        <v>190</v>
      </c>
      <c r="BG190" s="47">
        <v>351</v>
      </c>
      <c r="BH190" s="47">
        <v>184</v>
      </c>
      <c r="BI190" s="47">
        <v>371</v>
      </c>
      <c r="BJ190" s="47">
        <v>192</v>
      </c>
      <c r="BK190" s="47">
        <v>365</v>
      </c>
      <c r="BL190" s="47">
        <v>190</v>
      </c>
      <c r="BM190" s="47">
        <v>351</v>
      </c>
      <c r="BN190" s="47">
        <v>184</v>
      </c>
      <c r="BO190" s="201" t="s">
        <v>10</v>
      </c>
      <c r="BP190" s="46" t="s">
        <v>119</v>
      </c>
      <c r="BQ190" s="50">
        <v>72</v>
      </c>
      <c r="BR190" s="49">
        <v>28</v>
      </c>
      <c r="BS190" s="49">
        <v>4</v>
      </c>
      <c r="BT190" s="50">
        <v>1</v>
      </c>
      <c r="BU190" s="49">
        <v>1</v>
      </c>
      <c r="BV190" s="50">
        <v>73</v>
      </c>
      <c r="BW190" s="50">
        <v>29</v>
      </c>
      <c r="BX190" s="201" t="s">
        <v>10</v>
      </c>
      <c r="BY190" s="46" t="s">
        <v>119</v>
      </c>
      <c r="BZ190" s="47">
        <v>569</v>
      </c>
      <c r="CA190" s="47">
        <v>328</v>
      </c>
      <c r="CB190" s="47">
        <v>571</v>
      </c>
      <c r="CC190" s="47">
        <v>445</v>
      </c>
      <c r="CD190" s="47">
        <v>241</v>
      </c>
      <c r="CE190" s="47">
        <v>428</v>
      </c>
      <c r="CF190" s="47">
        <v>218</v>
      </c>
      <c r="CG190" s="47">
        <v>431</v>
      </c>
      <c r="CH190" s="47">
        <v>255</v>
      </c>
      <c r="CI190" s="47">
        <v>33</v>
      </c>
      <c r="CJ190" s="47">
        <v>5</v>
      </c>
      <c r="CK190" s="47">
        <v>0</v>
      </c>
      <c r="CL190" s="142"/>
      <c r="CM190" s="138" t="s">
        <v>10</v>
      </c>
      <c r="CN190" s="138" t="s">
        <v>4335</v>
      </c>
      <c r="CO190" s="139">
        <v>3215</v>
      </c>
      <c r="CP190" s="141">
        <v>3486</v>
      </c>
    </row>
    <row r="191" spans="1:94" ht="13.15" customHeight="1">
      <c r="A191" s="201"/>
      <c r="B191" s="46" t="s">
        <v>120</v>
      </c>
      <c r="C191" s="47">
        <v>146</v>
      </c>
      <c r="D191" s="47">
        <v>69</v>
      </c>
      <c r="E191" s="47">
        <v>144</v>
      </c>
      <c r="F191" s="47">
        <v>73</v>
      </c>
      <c r="G191" s="47">
        <v>112</v>
      </c>
      <c r="H191" s="47">
        <v>52</v>
      </c>
      <c r="I191" s="47">
        <v>107</v>
      </c>
      <c r="J191" s="47">
        <v>47</v>
      </c>
      <c r="K191" s="47">
        <v>91</v>
      </c>
      <c r="L191" s="47">
        <v>42</v>
      </c>
      <c r="M191" s="48">
        <v>600</v>
      </c>
      <c r="N191" s="48">
        <v>283</v>
      </c>
      <c r="O191" s="201"/>
      <c r="P191" s="46" t="s">
        <v>120</v>
      </c>
      <c r="Q191" s="47">
        <v>11</v>
      </c>
      <c r="R191" s="47">
        <v>5</v>
      </c>
      <c r="S191" s="47">
        <v>0</v>
      </c>
      <c r="T191" s="47">
        <v>0</v>
      </c>
      <c r="U191" s="47">
        <v>0</v>
      </c>
      <c r="V191" s="47">
        <v>0</v>
      </c>
      <c r="W191" s="47">
        <v>0</v>
      </c>
      <c r="X191" s="47">
        <v>0</v>
      </c>
      <c r="Y191" s="47">
        <v>0</v>
      </c>
      <c r="Z191" s="47">
        <v>0</v>
      </c>
      <c r="AA191" s="48">
        <v>11</v>
      </c>
      <c r="AB191" s="48">
        <v>5</v>
      </c>
      <c r="AC191" s="201"/>
      <c r="AD191" s="46" t="s">
        <v>120</v>
      </c>
      <c r="AE191" s="47">
        <v>4</v>
      </c>
      <c r="AF191" s="47">
        <v>4</v>
      </c>
      <c r="AG191" s="47">
        <v>4</v>
      </c>
      <c r="AH191" s="47">
        <v>4</v>
      </c>
      <c r="AI191" s="47">
        <v>4</v>
      </c>
      <c r="AJ191" s="48">
        <v>20</v>
      </c>
      <c r="AK191" s="47">
        <v>20</v>
      </c>
      <c r="AL191" s="47">
        <v>20</v>
      </c>
      <c r="AM191" s="47">
        <v>0</v>
      </c>
      <c r="AN191" s="47">
        <v>0</v>
      </c>
      <c r="AO191" s="47">
        <v>3</v>
      </c>
      <c r="AP191" s="201"/>
      <c r="AQ191" s="46" t="s">
        <v>120</v>
      </c>
      <c r="AR191" s="47">
        <v>0</v>
      </c>
      <c r="AS191" s="47">
        <v>210</v>
      </c>
      <c r="AT191" s="47">
        <v>0</v>
      </c>
      <c r="AU191" s="47">
        <v>98</v>
      </c>
      <c r="AV191" s="47">
        <v>0</v>
      </c>
      <c r="AW191" s="47">
        <v>16</v>
      </c>
      <c r="AX191" s="47">
        <v>20</v>
      </c>
      <c r="AY191" s="47">
        <v>20</v>
      </c>
      <c r="AZ191" s="47">
        <v>20</v>
      </c>
      <c r="BA191" s="201"/>
      <c r="BB191" s="46" t="s">
        <v>120</v>
      </c>
      <c r="BC191" s="47">
        <v>76</v>
      </c>
      <c r="BD191" s="47">
        <v>42</v>
      </c>
      <c r="BE191" s="47">
        <v>76</v>
      </c>
      <c r="BF191" s="47">
        <v>42</v>
      </c>
      <c r="BG191" s="47">
        <v>76</v>
      </c>
      <c r="BH191" s="47">
        <v>42</v>
      </c>
      <c r="BI191" s="47">
        <v>76</v>
      </c>
      <c r="BJ191" s="47">
        <v>42</v>
      </c>
      <c r="BK191" s="47">
        <v>76</v>
      </c>
      <c r="BL191" s="47">
        <v>42</v>
      </c>
      <c r="BM191" s="47">
        <v>76</v>
      </c>
      <c r="BN191" s="47">
        <v>42</v>
      </c>
      <c r="BO191" s="201"/>
      <c r="BP191" s="46" t="s">
        <v>120</v>
      </c>
      <c r="BQ191" s="50">
        <v>18</v>
      </c>
      <c r="BR191" s="49">
        <v>13</v>
      </c>
      <c r="BS191" s="49">
        <v>0</v>
      </c>
      <c r="BT191" s="50">
        <v>2</v>
      </c>
      <c r="BU191" s="49">
        <v>2</v>
      </c>
      <c r="BV191" s="50">
        <v>20</v>
      </c>
      <c r="BW191" s="50">
        <v>15</v>
      </c>
      <c r="BX191" s="201"/>
      <c r="BY191" s="46" t="s">
        <v>120</v>
      </c>
      <c r="BZ191" s="47">
        <v>245</v>
      </c>
      <c r="CA191" s="47">
        <v>139</v>
      </c>
      <c r="CB191" s="47">
        <v>170</v>
      </c>
      <c r="CC191" s="47">
        <v>93</v>
      </c>
      <c r="CD191" s="47">
        <v>109</v>
      </c>
      <c r="CE191" s="47">
        <v>18</v>
      </c>
      <c r="CF191" s="47">
        <v>19</v>
      </c>
      <c r="CG191" s="47">
        <v>104</v>
      </c>
      <c r="CH191" s="47">
        <v>12</v>
      </c>
      <c r="CI191" s="47">
        <v>19</v>
      </c>
      <c r="CJ191" s="47">
        <v>0</v>
      </c>
      <c r="CK191" s="47">
        <v>0</v>
      </c>
      <c r="CL191" s="142"/>
      <c r="CM191" s="138" t="s">
        <v>10</v>
      </c>
      <c r="CN191" s="138" t="s">
        <v>4336</v>
      </c>
      <c r="CO191" s="139">
        <v>812</v>
      </c>
      <c r="CP191" s="141">
        <v>909</v>
      </c>
    </row>
    <row r="192" spans="1:94" ht="13.15" customHeight="1">
      <c r="A192" s="201"/>
      <c r="B192" s="34" t="s">
        <v>102</v>
      </c>
      <c r="C192" s="35">
        <v>1355</v>
      </c>
      <c r="D192" s="63">
        <v>708</v>
      </c>
      <c r="E192" s="63">
        <v>1055</v>
      </c>
      <c r="F192" s="63">
        <v>578</v>
      </c>
      <c r="G192" s="63">
        <v>978</v>
      </c>
      <c r="H192" s="63">
        <v>526</v>
      </c>
      <c r="I192" s="63">
        <v>745</v>
      </c>
      <c r="J192" s="63">
        <v>395</v>
      </c>
      <c r="K192" s="63">
        <v>497</v>
      </c>
      <c r="L192" s="63">
        <v>255</v>
      </c>
      <c r="M192" s="63">
        <v>4630</v>
      </c>
      <c r="N192" s="63">
        <v>2462</v>
      </c>
      <c r="O192" s="201"/>
      <c r="P192" s="64" t="s">
        <v>102</v>
      </c>
      <c r="Q192" s="63">
        <v>195</v>
      </c>
      <c r="R192" s="63">
        <v>98</v>
      </c>
      <c r="S192" s="63">
        <v>108</v>
      </c>
      <c r="T192" s="63">
        <v>53</v>
      </c>
      <c r="U192" s="63">
        <v>81</v>
      </c>
      <c r="V192" s="63">
        <v>43</v>
      </c>
      <c r="W192" s="63">
        <v>34</v>
      </c>
      <c r="X192" s="63">
        <v>20</v>
      </c>
      <c r="Y192" s="63">
        <v>9</v>
      </c>
      <c r="Z192" s="63">
        <v>4</v>
      </c>
      <c r="AA192" s="63">
        <v>427</v>
      </c>
      <c r="AB192" s="63">
        <v>218</v>
      </c>
      <c r="AC192" s="201"/>
      <c r="AD192" s="64" t="s">
        <v>102</v>
      </c>
      <c r="AE192" s="63">
        <v>33</v>
      </c>
      <c r="AF192" s="63">
        <v>33</v>
      </c>
      <c r="AG192" s="63">
        <v>32</v>
      </c>
      <c r="AH192" s="63">
        <v>29</v>
      </c>
      <c r="AI192" s="63">
        <v>26</v>
      </c>
      <c r="AJ192" s="63">
        <v>153</v>
      </c>
      <c r="AK192" s="63">
        <v>79</v>
      </c>
      <c r="AL192" s="63">
        <v>59</v>
      </c>
      <c r="AM192" s="63">
        <v>13</v>
      </c>
      <c r="AN192" s="63">
        <v>5</v>
      </c>
      <c r="AO192" s="63">
        <v>27</v>
      </c>
      <c r="AP192" s="201"/>
      <c r="AQ192" s="64" t="s">
        <v>102</v>
      </c>
      <c r="AR192" s="63">
        <v>0</v>
      </c>
      <c r="AS192" s="63">
        <v>611</v>
      </c>
      <c r="AT192" s="63">
        <v>261</v>
      </c>
      <c r="AU192" s="63">
        <v>348</v>
      </c>
      <c r="AV192" s="63">
        <v>126</v>
      </c>
      <c r="AW192" s="63">
        <v>61</v>
      </c>
      <c r="AX192" s="63">
        <v>108</v>
      </c>
      <c r="AY192" s="63">
        <v>90</v>
      </c>
      <c r="AZ192" s="63">
        <v>89</v>
      </c>
      <c r="BA192" s="201"/>
      <c r="BB192" s="51" t="s">
        <v>102</v>
      </c>
      <c r="BC192" s="63">
        <v>447</v>
      </c>
      <c r="BD192" s="63">
        <v>234</v>
      </c>
      <c r="BE192" s="63">
        <v>441</v>
      </c>
      <c r="BF192" s="63">
        <v>232</v>
      </c>
      <c r="BG192" s="63">
        <v>427</v>
      </c>
      <c r="BH192" s="63">
        <v>226</v>
      </c>
      <c r="BI192" s="63">
        <v>447</v>
      </c>
      <c r="BJ192" s="63">
        <v>234</v>
      </c>
      <c r="BK192" s="63">
        <v>441</v>
      </c>
      <c r="BL192" s="63">
        <v>232</v>
      </c>
      <c r="BM192" s="63">
        <v>427</v>
      </c>
      <c r="BN192" s="63">
        <v>226</v>
      </c>
      <c r="BO192" s="201"/>
      <c r="BP192" s="64" t="s">
        <v>102</v>
      </c>
      <c r="BQ192" s="63">
        <v>90</v>
      </c>
      <c r="BR192" s="63">
        <v>41</v>
      </c>
      <c r="BS192" s="63">
        <v>4</v>
      </c>
      <c r="BT192" s="63">
        <v>3</v>
      </c>
      <c r="BU192" s="63">
        <v>3</v>
      </c>
      <c r="BV192" s="63">
        <v>93</v>
      </c>
      <c r="BW192" s="63">
        <v>44</v>
      </c>
      <c r="BX192" s="201"/>
      <c r="BY192" s="64" t="s">
        <v>102</v>
      </c>
      <c r="BZ192" s="63">
        <v>814</v>
      </c>
      <c r="CA192" s="63">
        <v>467</v>
      </c>
      <c r="CB192" s="63">
        <v>741</v>
      </c>
      <c r="CC192" s="63">
        <v>538</v>
      </c>
      <c r="CD192" s="63">
        <v>350</v>
      </c>
      <c r="CE192" s="63">
        <v>446</v>
      </c>
      <c r="CF192" s="63">
        <v>237</v>
      </c>
      <c r="CG192" s="63">
        <v>535</v>
      </c>
      <c r="CH192" s="63">
        <v>267</v>
      </c>
      <c r="CI192" s="63">
        <v>52</v>
      </c>
      <c r="CJ192" s="63">
        <v>5</v>
      </c>
      <c r="CK192" s="63">
        <v>0</v>
      </c>
      <c r="CL192" s="142"/>
      <c r="CM192" s="138" t="s">
        <v>10</v>
      </c>
      <c r="CN192" s="138" t="s">
        <v>4337</v>
      </c>
      <c r="CO192" s="139">
        <v>4027</v>
      </c>
      <c r="CP192" s="141">
        <v>4395</v>
      </c>
    </row>
    <row r="193" spans="1:94" ht="13.15" customHeight="1">
      <c r="A193" s="201" t="s">
        <v>11</v>
      </c>
      <c r="B193" s="46" t="s">
        <v>119</v>
      </c>
      <c r="C193" s="47">
        <v>377</v>
      </c>
      <c r="D193" s="47">
        <v>190</v>
      </c>
      <c r="E193" s="47">
        <v>337</v>
      </c>
      <c r="F193" s="47">
        <v>173</v>
      </c>
      <c r="G193" s="47">
        <v>285</v>
      </c>
      <c r="H193" s="47">
        <v>149</v>
      </c>
      <c r="I193" s="47">
        <v>245</v>
      </c>
      <c r="J193" s="47">
        <v>115</v>
      </c>
      <c r="K193" s="47">
        <v>171</v>
      </c>
      <c r="L193" s="47">
        <v>90</v>
      </c>
      <c r="M193" s="48">
        <v>1415</v>
      </c>
      <c r="N193" s="48">
        <v>717</v>
      </c>
      <c r="O193" s="201" t="s">
        <v>11</v>
      </c>
      <c r="P193" s="46" t="s">
        <v>119</v>
      </c>
      <c r="Q193" s="47">
        <v>3</v>
      </c>
      <c r="R193" s="47">
        <v>0</v>
      </c>
      <c r="S193" s="47">
        <v>9</v>
      </c>
      <c r="T193" s="47">
        <v>5</v>
      </c>
      <c r="U193" s="47">
        <v>8</v>
      </c>
      <c r="V193" s="47">
        <v>8</v>
      </c>
      <c r="W193" s="47">
        <v>4</v>
      </c>
      <c r="X193" s="47">
        <v>1</v>
      </c>
      <c r="Y193" s="47">
        <v>3</v>
      </c>
      <c r="Z193" s="47">
        <v>0</v>
      </c>
      <c r="AA193" s="48">
        <v>27</v>
      </c>
      <c r="AB193" s="48">
        <v>14</v>
      </c>
      <c r="AC193" s="201" t="s">
        <v>11</v>
      </c>
      <c r="AD193" s="46" t="s">
        <v>119</v>
      </c>
      <c r="AE193" s="47">
        <v>14</v>
      </c>
      <c r="AF193" s="47">
        <v>13</v>
      </c>
      <c r="AG193" s="47">
        <v>13</v>
      </c>
      <c r="AH193" s="47">
        <v>11</v>
      </c>
      <c r="AI193" s="47">
        <v>9</v>
      </c>
      <c r="AJ193" s="48">
        <v>60</v>
      </c>
      <c r="AK193" s="47">
        <v>32</v>
      </c>
      <c r="AL193" s="47">
        <v>32</v>
      </c>
      <c r="AM193" s="47">
        <v>18</v>
      </c>
      <c r="AN193" s="47">
        <v>5</v>
      </c>
      <c r="AO193" s="47">
        <v>12</v>
      </c>
      <c r="AP193" s="201" t="s">
        <v>11</v>
      </c>
      <c r="AQ193" s="46" t="s">
        <v>119</v>
      </c>
      <c r="AR193" s="47">
        <v>0</v>
      </c>
      <c r="AS193" s="47">
        <v>75</v>
      </c>
      <c r="AT193" s="47">
        <v>328</v>
      </c>
      <c r="AU193" s="47">
        <v>188</v>
      </c>
      <c r="AV193" s="47">
        <v>0</v>
      </c>
      <c r="AW193" s="47">
        <v>15</v>
      </c>
      <c r="AX193" s="47">
        <v>47</v>
      </c>
      <c r="AY193" s="47">
        <v>35</v>
      </c>
      <c r="AZ193" s="47">
        <v>35</v>
      </c>
      <c r="BA193" s="201" t="s">
        <v>11</v>
      </c>
      <c r="BB193" s="46" t="s">
        <v>119</v>
      </c>
      <c r="BC193" s="47">
        <v>175</v>
      </c>
      <c r="BD193" s="47">
        <v>93</v>
      </c>
      <c r="BE193" s="47">
        <v>172</v>
      </c>
      <c r="BF193" s="47">
        <v>90</v>
      </c>
      <c r="BG193" s="47">
        <v>164</v>
      </c>
      <c r="BH193" s="47">
        <v>84</v>
      </c>
      <c r="BI193" s="47">
        <v>175</v>
      </c>
      <c r="BJ193" s="47">
        <v>93</v>
      </c>
      <c r="BK193" s="47">
        <v>172</v>
      </c>
      <c r="BL193" s="47">
        <v>90</v>
      </c>
      <c r="BM193" s="47">
        <v>170</v>
      </c>
      <c r="BN193" s="47">
        <v>90</v>
      </c>
      <c r="BO193" s="201" t="s">
        <v>11</v>
      </c>
      <c r="BP193" s="46" t="s">
        <v>119</v>
      </c>
      <c r="BQ193" s="50">
        <v>38</v>
      </c>
      <c r="BR193" s="49">
        <v>24</v>
      </c>
      <c r="BS193" s="49">
        <v>3</v>
      </c>
      <c r="BT193" s="50">
        <v>9</v>
      </c>
      <c r="BU193" s="49">
        <v>6</v>
      </c>
      <c r="BV193" s="50">
        <v>47</v>
      </c>
      <c r="BW193" s="50">
        <v>30</v>
      </c>
      <c r="BX193" s="201" t="s">
        <v>11</v>
      </c>
      <c r="BY193" s="46" t="s">
        <v>119</v>
      </c>
      <c r="BZ193" s="47">
        <v>17</v>
      </c>
      <c r="CA193" s="47">
        <v>19</v>
      </c>
      <c r="CB193" s="47">
        <v>3</v>
      </c>
      <c r="CC193" s="47">
        <v>17</v>
      </c>
      <c r="CD193" s="47">
        <v>14</v>
      </c>
      <c r="CE193" s="47">
        <v>5</v>
      </c>
      <c r="CF193" s="47">
        <v>2</v>
      </c>
      <c r="CG193" s="47">
        <v>12</v>
      </c>
      <c r="CH193" s="47">
        <v>1</v>
      </c>
      <c r="CI193" s="47">
        <v>15</v>
      </c>
      <c r="CJ193" s="47">
        <v>2</v>
      </c>
      <c r="CK193" s="47">
        <v>0</v>
      </c>
      <c r="CL193" s="142"/>
      <c r="CM193" s="138" t="s">
        <v>11</v>
      </c>
      <c r="CN193" s="138" t="s">
        <v>4338</v>
      </c>
      <c r="CO193" s="139">
        <v>1886</v>
      </c>
      <c r="CP193" s="141">
        <v>90</v>
      </c>
    </row>
    <row r="194" spans="1:94" ht="13.15" customHeight="1">
      <c r="A194" s="201"/>
      <c r="B194" s="46" t="s">
        <v>120</v>
      </c>
      <c r="C194" s="47">
        <v>0</v>
      </c>
      <c r="D194" s="47">
        <v>0</v>
      </c>
      <c r="E194" s="47">
        <v>0</v>
      </c>
      <c r="F194" s="47">
        <v>0</v>
      </c>
      <c r="G194" s="47">
        <v>0</v>
      </c>
      <c r="H194" s="47">
        <v>0</v>
      </c>
      <c r="I194" s="47">
        <v>0</v>
      </c>
      <c r="J194" s="47">
        <v>0</v>
      </c>
      <c r="K194" s="47">
        <v>0</v>
      </c>
      <c r="L194" s="47">
        <v>0</v>
      </c>
      <c r="M194" s="48">
        <v>0</v>
      </c>
      <c r="N194" s="48">
        <v>0</v>
      </c>
      <c r="O194" s="201"/>
      <c r="P194" s="46" t="s">
        <v>120</v>
      </c>
      <c r="Q194" s="47">
        <v>0</v>
      </c>
      <c r="R194" s="47">
        <v>0</v>
      </c>
      <c r="S194" s="47">
        <v>0</v>
      </c>
      <c r="T194" s="47">
        <v>0</v>
      </c>
      <c r="U194" s="47">
        <v>0</v>
      </c>
      <c r="V194" s="47">
        <v>0</v>
      </c>
      <c r="W194" s="47">
        <v>0</v>
      </c>
      <c r="X194" s="47">
        <v>0</v>
      </c>
      <c r="Y194" s="47">
        <v>0</v>
      </c>
      <c r="Z194" s="47">
        <v>0</v>
      </c>
      <c r="AA194" s="48">
        <v>0</v>
      </c>
      <c r="AB194" s="48">
        <v>0</v>
      </c>
      <c r="AC194" s="201"/>
      <c r="AD194" s="46" t="s">
        <v>120</v>
      </c>
      <c r="AE194" s="47">
        <v>0</v>
      </c>
      <c r="AF194" s="47">
        <v>0</v>
      </c>
      <c r="AG194" s="47">
        <v>0</v>
      </c>
      <c r="AH194" s="47">
        <v>0</v>
      </c>
      <c r="AI194" s="47">
        <v>0</v>
      </c>
      <c r="AJ194" s="48">
        <v>0</v>
      </c>
      <c r="AK194" s="47">
        <v>0</v>
      </c>
      <c r="AL194" s="47">
        <v>0</v>
      </c>
      <c r="AM194" s="47">
        <v>0</v>
      </c>
      <c r="AN194" s="47">
        <v>0</v>
      </c>
      <c r="AO194" s="47">
        <v>0</v>
      </c>
      <c r="AP194" s="201"/>
      <c r="AQ194" s="46" t="s">
        <v>120</v>
      </c>
      <c r="AR194" s="47">
        <v>0</v>
      </c>
      <c r="AS194" s="47">
        <v>0</v>
      </c>
      <c r="AT194" s="47">
        <v>0</v>
      </c>
      <c r="AU194" s="47">
        <v>0</v>
      </c>
      <c r="AV194" s="47">
        <v>0</v>
      </c>
      <c r="AW194" s="47">
        <v>0</v>
      </c>
      <c r="AX194" s="47">
        <v>0</v>
      </c>
      <c r="AY194" s="47">
        <v>0</v>
      </c>
      <c r="AZ194" s="47">
        <v>0</v>
      </c>
      <c r="BA194" s="201"/>
      <c r="BB194" s="46" t="s">
        <v>120</v>
      </c>
      <c r="BC194" s="47">
        <v>0</v>
      </c>
      <c r="BD194" s="47">
        <v>0</v>
      </c>
      <c r="BE194" s="47">
        <v>0</v>
      </c>
      <c r="BF194" s="47">
        <v>0</v>
      </c>
      <c r="BG194" s="47">
        <v>0</v>
      </c>
      <c r="BH194" s="47">
        <v>0</v>
      </c>
      <c r="BI194" s="47">
        <v>0</v>
      </c>
      <c r="BJ194" s="47">
        <v>0</v>
      </c>
      <c r="BK194" s="47">
        <v>0</v>
      </c>
      <c r="BL194" s="47">
        <v>0</v>
      </c>
      <c r="BM194" s="47">
        <v>0</v>
      </c>
      <c r="BN194" s="47">
        <v>0</v>
      </c>
      <c r="BO194" s="201"/>
      <c r="BP194" s="46" t="s">
        <v>120</v>
      </c>
      <c r="BQ194" s="50">
        <v>0</v>
      </c>
      <c r="BR194" s="49">
        <v>0</v>
      </c>
      <c r="BS194" s="49">
        <v>0</v>
      </c>
      <c r="BT194" s="50">
        <v>0</v>
      </c>
      <c r="BU194" s="49">
        <v>0</v>
      </c>
      <c r="BV194" s="50">
        <v>0</v>
      </c>
      <c r="BW194" s="50">
        <v>0</v>
      </c>
      <c r="BX194" s="201"/>
      <c r="BY194" s="46" t="s">
        <v>120</v>
      </c>
      <c r="BZ194" s="47">
        <v>0</v>
      </c>
      <c r="CA194" s="47">
        <v>0</v>
      </c>
      <c r="CB194" s="47">
        <v>0</v>
      </c>
      <c r="CC194" s="47">
        <v>0</v>
      </c>
      <c r="CD194" s="47">
        <v>0</v>
      </c>
      <c r="CE194" s="47">
        <v>0</v>
      </c>
      <c r="CF194" s="47">
        <v>0</v>
      </c>
      <c r="CG194" s="47">
        <v>0</v>
      </c>
      <c r="CH194" s="47">
        <v>0</v>
      </c>
      <c r="CI194" s="47">
        <v>0</v>
      </c>
      <c r="CJ194" s="47">
        <v>0</v>
      </c>
      <c r="CK194" s="47">
        <v>0</v>
      </c>
      <c r="CL194" s="142"/>
      <c r="CM194" s="138" t="s">
        <v>11</v>
      </c>
      <c r="CN194" s="138" t="s">
        <v>4339</v>
      </c>
      <c r="CO194" s="139">
        <v>0</v>
      </c>
      <c r="CP194" s="141">
        <v>0</v>
      </c>
    </row>
    <row r="195" spans="1:94" ht="13.15" customHeight="1">
      <c r="A195" s="201"/>
      <c r="B195" s="34" t="s">
        <v>102</v>
      </c>
      <c r="C195" s="35">
        <v>377</v>
      </c>
      <c r="D195" s="63">
        <v>190</v>
      </c>
      <c r="E195" s="63">
        <v>337</v>
      </c>
      <c r="F195" s="63">
        <v>173</v>
      </c>
      <c r="G195" s="63">
        <v>285</v>
      </c>
      <c r="H195" s="63">
        <v>149</v>
      </c>
      <c r="I195" s="63">
        <v>245</v>
      </c>
      <c r="J195" s="63">
        <v>115</v>
      </c>
      <c r="K195" s="63">
        <v>171</v>
      </c>
      <c r="L195" s="63">
        <v>90</v>
      </c>
      <c r="M195" s="63">
        <v>1415</v>
      </c>
      <c r="N195" s="63">
        <v>717</v>
      </c>
      <c r="O195" s="201"/>
      <c r="P195" s="64" t="s">
        <v>102</v>
      </c>
      <c r="Q195" s="63">
        <v>3</v>
      </c>
      <c r="R195" s="63">
        <v>0</v>
      </c>
      <c r="S195" s="63">
        <v>9</v>
      </c>
      <c r="T195" s="63">
        <v>5</v>
      </c>
      <c r="U195" s="63">
        <v>8</v>
      </c>
      <c r="V195" s="63">
        <v>8</v>
      </c>
      <c r="W195" s="63">
        <v>4</v>
      </c>
      <c r="X195" s="63">
        <v>1</v>
      </c>
      <c r="Y195" s="63">
        <v>3</v>
      </c>
      <c r="Z195" s="63">
        <v>0</v>
      </c>
      <c r="AA195" s="63">
        <v>27</v>
      </c>
      <c r="AB195" s="63">
        <v>14</v>
      </c>
      <c r="AC195" s="201"/>
      <c r="AD195" s="64" t="s">
        <v>102</v>
      </c>
      <c r="AE195" s="63">
        <v>14</v>
      </c>
      <c r="AF195" s="63">
        <v>13</v>
      </c>
      <c r="AG195" s="63">
        <v>13</v>
      </c>
      <c r="AH195" s="63">
        <v>11</v>
      </c>
      <c r="AI195" s="63">
        <v>9</v>
      </c>
      <c r="AJ195" s="63">
        <v>60</v>
      </c>
      <c r="AK195" s="63">
        <v>32</v>
      </c>
      <c r="AL195" s="63">
        <v>32</v>
      </c>
      <c r="AM195" s="63">
        <v>18</v>
      </c>
      <c r="AN195" s="63">
        <v>5</v>
      </c>
      <c r="AO195" s="63">
        <v>12</v>
      </c>
      <c r="AP195" s="201"/>
      <c r="AQ195" s="64" t="s">
        <v>102</v>
      </c>
      <c r="AR195" s="63">
        <v>0</v>
      </c>
      <c r="AS195" s="63">
        <v>75</v>
      </c>
      <c r="AT195" s="63">
        <v>328</v>
      </c>
      <c r="AU195" s="63">
        <v>188</v>
      </c>
      <c r="AV195" s="63">
        <v>0</v>
      </c>
      <c r="AW195" s="63">
        <v>15</v>
      </c>
      <c r="AX195" s="63">
        <v>47</v>
      </c>
      <c r="AY195" s="63">
        <v>35</v>
      </c>
      <c r="AZ195" s="63">
        <v>35</v>
      </c>
      <c r="BA195" s="201"/>
      <c r="BB195" s="51" t="s">
        <v>102</v>
      </c>
      <c r="BC195" s="63">
        <v>175</v>
      </c>
      <c r="BD195" s="63">
        <v>93</v>
      </c>
      <c r="BE195" s="63">
        <v>172</v>
      </c>
      <c r="BF195" s="63">
        <v>90</v>
      </c>
      <c r="BG195" s="63">
        <v>164</v>
      </c>
      <c r="BH195" s="63">
        <v>84</v>
      </c>
      <c r="BI195" s="63">
        <v>175</v>
      </c>
      <c r="BJ195" s="63">
        <v>93</v>
      </c>
      <c r="BK195" s="63">
        <v>172</v>
      </c>
      <c r="BL195" s="63">
        <v>90</v>
      </c>
      <c r="BM195" s="63">
        <v>170</v>
      </c>
      <c r="BN195" s="63">
        <v>90</v>
      </c>
      <c r="BO195" s="201"/>
      <c r="BP195" s="64" t="s">
        <v>102</v>
      </c>
      <c r="BQ195" s="63">
        <v>38</v>
      </c>
      <c r="BR195" s="63">
        <v>24</v>
      </c>
      <c r="BS195" s="63">
        <v>3</v>
      </c>
      <c r="BT195" s="63">
        <v>9</v>
      </c>
      <c r="BU195" s="63">
        <v>6</v>
      </c>
      <c r="BV195" s="63">
        <v>47</v>
      </c>
      <c r="BW195" s="63">
        <v>30</v>
      </c>
      <c r="BX195" s="201"/>
      <c r="BY195" s="64" t="s">
        <v>102</v>
      </c>
      <c r="BZ195" s="63">
        <v>17</v>
      </c>
      <c r="CA195" s="63">
        <v>19</v>
      </c>
      <c r="CB195" s="63">
        <v>3</v>
      </c>
      <c r="CC195" s="63">
        <v>17</v>
      </c>
      <c r="CD195" s="63">
        <v>14</v>
      </c>
      <c r="CE195" s="63">
        <v>5</v>
      </c>
      <c r="CF195" s="63">
        <v>2</v>
      </c>
      <c r="CG195" s="63">
        <v>12</v>
      </c>
      <c r="CH195" s="63">
        <v>1</v>
      </c>
      <c r="CI195" s="63">
        <v>15</v>
      </c>
      <c r="CJ195" s="63">
        <v>2</v>
      </c>
      <c r="CK195" s="63">
        <v>0</v>
      </c>
      <c r="CL195" s="142"/>
      <c r="CM195" s="138" t="s">
        <v>11</v>
      </c>
      <c r="CN195" s="138" t="s">
        <v>4340</v>
      </c>
      <c r="CO195" s="139">
        <v>1886</v>
      </c>
      <c r="CP195" s="141">
        <v>90</v>
      </c>
    </row>
    <row r="196" spans="1:94" ht="13.15" customHeight="1">
      <c r="A196" s="201" t="s">
        <v>12</v>
      </c>
      <c r="B196" s="46" t="s">
        <v>119</v>
      </c>
      <c r="C196" s="47">
        <v>42</v>
      </c>
      <c r="D196" s="47">
        <v>18</v>
      </c>
      <c r="E196" s="47">
        <v>41</v>
      </c>
      <c r="F196" s="47">
        <v>22</v>
      </c>
      <c r="G196" s="47">
        <v>31</v>
      </c>
      <c r="H196" s="47">
        <v>19</v>
      </c>
      <c r="I196" s="47">
        <v>35</v>
      </c>
      <c r="J196" s="47">
        <v>14</v>
      </c>
      <c r="K196" s="47">
        <v>18</v>
      </c>
      <c r="L196" s="47">
        <v>8</v>
      </c>
      <c r="M196" s="48">
        <v>167</v>
      </c>
      <c r="N196" s="48">
        <v>81</v>
      </c>
      <c r="O196" s="201" t="s">
        <v>12</v>
      </c>
      <c r="P196" s="46" t="s">
        <v>119</v>
      </c>
      <c r="Q196" s="47">
        <v>15</v>
      </c>
      <c r="R196" s="47">
        <v>4</v>
      </c>
      <c r="S196" s="47">
        <v>8</v>
      </c>
      <c r="T196" s="47">
        <v>6</v>
      </c>
      <c r="U196" s="47">
        <v>0</v>
      </c>
      <c r="V196" s="47">
        <v>0</v>
      </c>
      <c r="W196" s="47">
        <v>2</v>
      </c>
      <c r="X196" s="47">
        <v>0</v>
      </c>
      <c r="Y196" s="47">
        <v>0</v>
      </c>
      <c r="Z196" s="47">
        <v>0</v>
      </c>
      <c r="AA196" s="48">
        <v>25</v>
      </c>
      <c r="AB196" s="48">
        <v>10</v>
      </c>
      <c r="AC196" s="201" t="s">
        <v>12</v>
      </c>
      <c r="AD196" s="46" t="s">
        <v>119</v>
      </c>
      <c r="AE196" s="47">
        <v>1</v>
      </c>
      <c r="AF196" s="47">
        <v>1</v>
      </c>
      <c r="AG196" s="47">
        <v>1</v>
      </c>
      <c r="AH196" s="47">
        <v>1</v>
      </c>
      <c r="AI196" s="47">
        <v>1</v>
      </c>
      <c r="AJ196" s="48">
        <v>5</v>
      </c>
      <c r="AK196" s="47">
        <v>5</v>
      </c>
      <c r="AL196" s="47">
        <v>5</v>
      </c>
      <c r="AM196" s="47">
        <v>5</v>
      </c>
      <c r="AN196" s="47">
        <v>0</v>
      </c>
      <c r="AO196" s="47">
        <v>1</v>
      </c>
      <c r="AP196" s="201" t="s">
        <v>12</v>
      </c>
      <c r="AQ196" s="46" t="s">
        <v>119</v>
      </c>
      <c r="AR196" s="47">
        <v>0</v>
      </c>
      <c r="AS196" s="47">
        <v>90</v>
      </c>
      <c r="AT196" s="47">
        <v>0</v>
      </c>
      <c r="AU196" s="47">
        <v>0</v>
      </c>
      <c r="AV196" s="47">
        <v>0</v>
      </c>
      <c r="AW196" s="47">
        <v>0</v>
      </c>
      <c r="AX196" s="47">
        <v>5</v>
      </c>
      <c r="AY196" s="47">
        <v>5</v>
      </c>
      <c r="AZ196" s="47">
        <v>5</v>
      </c>
      <c r="BA196" s="201" t="s">
        <v>12</v>
      </c>
      <c r="BB196" s="46" t="s">
        <v>119</v>
      </c>
      <c r="BC196" s="47">
        <v>24</v>
      </c>
      <c r="BD196" s="47">
        <v>9</v>
      </c>
      <c r="BE196" s="47">
        <v>22</v>
      </c>
      <c r="BF196" s="47">
        <v>9</v>
      </c>
      <c r="BG196" s="47">
        <v>22</v>
      </c>
      <c r="BH196" s="47">
        <v>9</v>
      </c>
      <c r="BI196" s="47">
        <v>24</v>
      </c>
      <c r="BJ196" s="47">
        <v>9</v>
      </c>
      <c r="BK196" s="47">
        <v>22</v>
      </c>
      <c r="BL196" s="47">
        <v>9</v>
      </c>
      <c r="BM196" s="47">
        <v>22</v>
      </c>
      <c r="BN196" s="47">
        <v>9</v>
      </c>
      <c r="BO196" s="201" t="s">
        <v>12</v>
      </c>
      <c r="BP196" s="46" t="s">
        <v>119</v>
      </c>
      <c r="BQ196" s="50">
        <v>5</v>
      </c>
      <c r="BR196" s="49">
        <v>4</v>
      </c>
      <c r="BS196" s="49">
        <v>0</v>
      </c>
      <c r="BT196" s="50">
        <v>0</v>
      </c>
      <c r="BU196" s="49">
        <v>0</v>
      </c>
      <c r="BV196" s="50">
        <v>5</v>
      </c>
      <c r="BW196" s="50">
        <v>4</v>
      </c>
      <c r="BX196" s="201" t="s">
        <v>12</v>
      </c>
      <c r="BY196" s="46" t="s">
        <v>119</v>
      </c>
      <c r="BZ196" s="47">
        <v>0</v>
      </c>
      <c r="CA196" s="47">
        <v>0</v>
      </c>
      <c r="CB196" s="47">
        <v>0</v>
      </c>
      <c r="CC196" s="47">
        <v>0</v>
      </c>
      <c r="CD196" s="47">
        <v>0</v>
      </c>
      <c r="CE196" s="47">
        <v>0</v>
      </c>
      <c r="CF196" s="47">
        <v>0</v>
      </c>
      <c r="CG196" s="47">
        <v>0</v>
      </c>
      <c r="CH196" s="47">
        <v>0</v>
      </c>
      <c r="CI196" s="47">
        <v>0</v>
      </c>
      <c r="CJ196" s="47">
        <v>0</v>
      </c>
      <c r="CK196" s="47">
        <v>0</v>
      </c>
      <c r="CL196" s="142"/>
      <c r="CM196" s="138" t="s">
        <v>12</v>
      </c>
      <c r="CN196" s="138" t="s">
        <v>4341</v>
      </c>
      <c r="CO196" s="139">
        <v>180</v>
      </c>
      <c r="CP196" s="141">
        <v>0</v>
      </c>
    </row>
    <row r="197" spans="1:94" ht="13.15" customHeight="1">
      <c r="A197" s="201"/>
      <c r="B197" s="46" t="s">
        <v>120</v>
      </c>
      <c r="C197" s="47">
        <v>0</v>
      </c>
      <c r="D197" s="47">
        <v>0</v>
      </c>
      <c r="E197" s="47">
        <v>0</v>
      </c>
      <c r="F197" s="47">
        <v>0</v>
      </c>
      <c r="G197" s="47">
        <v>0</v>
      </c>
      <c r="H197" s="47">
        <v>0</v>
      </c>
      <c r="I197" s="47">
        <v>0</v>
      </c>
      <c r="J197" s="47">
        <v>0</v>
      </c>
      <c r="K197" s="47">
        <v>0</v>
      </c>
      <c r="L197" s="47">
        <v>0</v>
      </c>
      <c r="M197" s="48">
        <v>0</v>
      </c>
      <c r="N197" s="48">
        <v>0</v>
      </c>
      <c r="O197" s="201"/>
      <c r="P197" s="46" t="s">
        <v>120</v>
      </c>
      <c r="Q197" s="47">
        <v>0</v>
      </c>
      <c r="R197" s="47">
        <v>0</v>
      </c>
      <c r="S197" s="47">
        <v>0</v>
      </c>
      <c r="T197" s="47">
        <v>0</v>
      </c>
      <c r="U197" s="47">
        <v>0</v>
      </c>
      <c r="V197" s="47">
        <v>0</v>
      </c>
      <c r="W197" s="47">
        <v>0</v>
      </c>
      <c r="X197" s="47">
        <v>0</v>
      </c>
      <c r="Y197" s="47">
        <v>0</v>
      </c>
      <c r="Z197" s="47">
        <v>0</v>
      </c>
      <c r="AA197" s="48">
        <v>0</v>
      </c>
      <c r="AB197" s="48">
        <v>0</v>
      </c>
      <c r="AC197" s="201"/>
      <c r="AD197" s="46" t="s">
        <v>120</v>
      </c>
      <c r="AE197" s="47">
        <v>0</v>
      </c>
      <c r="AF197" s="47">
        <v>0</v>
      </c>
      <c r="AG197" s="47">
        <v>0</v>
      </c>
      <c r="AH197" s="47">
        <v>0</v>
      </c>
      <c r="AI197" s="47">
        <v>0</v>
      </c>
      <c r="AJ197" s="48">
        <v>0</v>
      </c>
      <c r="AK197" s="47">
        <v>0</v>
      </c>
      <c r="AL197" s="47">
        <v>0</v>
      </c>
      <c r="AM197" s="47">
        <v>0</v>
      </c>
      <c r="AN197" s="47">
        <v>0</v>
      </c>
      <c r="AO197" s="47">
        <v>0</v>
      </c>
      <c r="AP197" s="201"/>
      <c r="AQ197" s="46" t="s">
        <v>120</v>
      </c>
      <c r="AR197" s="47">
        <v>0</v>
      </c>
      <c r="AS197" s="47">
        <v>0</v>
      </c>
      <c r="AT197" s="47">
        <v>0</v>
      </c>
      <c r="AU197" s="47">
        <v>0</v>
      </c>
      <c r="AV197" s="47">
        <v>0</v>
      </c>
      <c r="AW197" s="47">
        <v>0</v>
      </c>
      <c r="AX197" s="47">
        <v>0</v>
      </c>
      <c r="AY197" s="47">
        <v>0</v>
      </c>
      <c r="AZ197" s="47">
        <v>0</v>
      </c>
      <c r="BA197" s="201"/>
      <c r="BB197" s="46" t="s">
        <v>120</v>
      </c>
      <c r="BC197" s="47">
        <v>0</v>
      </c>
      <c r="BD197" s="47">
        <v>0</v>
      </c>
      <c r="BE197" s="47">
        <v>0</v>
      </c>
      <c r="BF197" s="47">
        <v>0</v>
      </c>
      <c r="BG197" s="47">
        <v>0</v>
      </c>
      <c r="BH197" s="47">
        <v>0</v>
      </c>
      <c r="BI197" s="47">
        <v>0</v>
      </c>
      <c r="BJ197" s="47">
        <v>0</v>
      </c>
      <c r="BK197" s="47">
        <v>0</v>
      </c>
      <c r="BL197" s="47">
        <v>0</v>
      </c>
      <c r="BM197" s="47">
        <v>0</v>
      </c>
      <c r="BN197" s="47">
        <v>0</v>
      </c>
      <c r="BO197" s="201"/>
      <c r="BP197" s="46" t="s">
        <v>120</v>
      </c>
      <c r="BQ197" s="50">
        <v>0</v>
      </c>
      <c r="BR197" s="49">
        <v>0</v>
      </c>
      <c r="BS197" s="49">
        <v>0</v>
      </c>
      <c r="BT197" s="50">
        <v>0</v>
      </c>
      <c r="BU197" s="49">
        <v>0</v>
      </c>
      <c r="BV197" s="50">
        <v>0</v>
      </c>
      <c r="BW197" s="50">
        <v>0</v>
      </c>
      <c r="BX197" s="201"/>
      <c r="BY197" s="46" t="s">
        <v>120</v>
      </c>
      <c r="BZ197" s="47">
        <v>0</v>
      </c>
      <c r="CA197" s="47">
        <v>0</v>
      </c>
      <c r="CB197" s="47">
        <v>0</v>
      </c>
      <c r="CC197" s="47">
        <v>0</v>
      </c>
      <c r="CD197" s="47">
        <v>0</v>
      </c>
      <c r="CE197" s="47">
        <v>0</v>
      </c>
      <c r="CF197" s="47">
        <v>0</v>
      </c>
      <c r="CG197" s="47">
        <v>0</v>
      </c>
      <c r="CH197" s="47">
        <v>0</v>
      </c>
      <c r="CI197" s="47">
        <v>0</v>
      </c>
      <c r="CJ197" s="47">
        <v>0</v>
      </c>
      <c r="CK197" s="47">
        <v>0</v>
      </c>
      <c r="CL197" s="142"/>
      <c r="CM197" s="138" t="s">
        <v>12</v>
      </c>
      <c r="CN197" s="138" t="s">
        <v>4342</v>
      </c>
      <c r="CO197" s="139">
        <v>0</v>
      </c>
      <c r="CP197" s="141">
        <v>0</v>
      </c>
    </row>
    <row r="198" spans="1:94" ht="13.15" customHeight="1">
      <c r="A198" s="201"/>
      <c r="B198" s="34" t="s">
        <v>102</v>
      </c>
      <c r="C198" s="35">
        <v>42</v>
      </c>
      <c r="D198" s="63">
        <v>18</v>
      </c>
      <c r="E198" s="63">
        <v>41</v>
      </c>
      <c r="F198" s="63">
        <v>22</v>
      </c>
      <c r="G198" s="63">
        <v>31</v>
      </c>
      <c r="H198" s="63">
        <v>19</v>
      </c>
      <c r="I198" s="63">
        <v>35</v>
      </c>
      <c r="J198" s="63">
        <v>14</v>
      </c>
      <c r="K198" s="63">
        <v>18</v>
      </c>
      <c r="L198" s="63">
        <v>8</v>
      </c>
      <c r="M198" s="63">
        <v>167</v>
      </c>
      <c r="N198" s="63">
        <v>81</v>
      </c>
      <c r="O198" s="201"/>
      <c r="P198" s="64" t="s">
        <v>102</v>
      </c>
      <c r="Q198" s="63">
        <v>15</v>
      </c>
      <c r="R198" s="63">
        <v>4</v>
      </c>
      <c r="S198" s="63">
        <v>8</v>
      </c>
      <c r="T198" s="63">
        <v>6</v>
      </c>
      <c r="U198" s="63">
        <v>0</v>
      </c>
      <c r="V198" s="63">
        <v>0</v>
      </c>
      <c r="W198" s="63">
        <v>2</v>
      </c>
      <c r="X198" s="63">
        <v>0</v>
      </c>
      <c r="Y198" s="63">
        <v>0</v>
      </c>
      <c r="Z198" s="63">
        <v>0</v>
      </c>
      <c r="AA198" s="63">
        <v>25</v>
      </c>
      <c r="AB198" s="63">
        <v>10</v>
      </c>
      <c r="AC198" s="201"/>
      <c r="AD198" s="64" t="s">
        <v>102</v>
      </c>
      <c r="AE198" s="63">
        <v>1</v>
      </c>
      <c r="AF198" s="63">
        <v>1</v>
      </c>
      <c r="AG198" s="63">
        <v>1</v>
      </c>
      <c r="AH198" s="63">
        <v>1</v>
      </c>
      <c r="AI198" s="63">
        <v>1</v>
      </c>
      <c r="AJ198" s="63">
        <v>5</v>
      </c>
      <c r="AK198" s="63">
        <v>5</v>
      </c>
      <c r="AL198" s="63">
        <v>5</v>
      </c>
      <c r="AM198" s="63">
        <v>5</v>
      </c>
      <c r="AN198" s="63">
        <v>0</v>
      </c>
      <c r="AO198" s="63">
        <v>1</v>
      </c>
      <c r="AP198" s="201"/>
      <c r="AQ198" s="64" t="s">
        <v>102</v>
      </c>
      <c r="AR198" s="63">
        <v>0</v>
      </c>
      <c r="AS198" s="63">
        <v>90</v>
      </c>
      <c r="AT198" s="63">
        <v>0</v>
      </c>
      <c r="AU198" s="63">
        <v>0</v>
      </c>
      <c r="AV198" s="63">
        <v>0</v>
      </c>
      <c r="AW198" s="63">
        <v>0</v>
      </c>
      <c r="AX198" s="63">
        <v>5</v>
      </c>
      <c r="AY198" s="63">
        <v>5</v>
      </c>
      <c r="AZ198" s="63">
        <v>5</v>
      </c>
      <c r="BA198" s="201"/>
      <c r="BB198" s="51" t="s">
        <v>102</v>
      </c>
      <c r="BC198" s="63">
        <v>24</v>
      </c>
      <c r="BD198" s="63">
        <v>9</v>
      </c>
      <c r="BE198" s="63">
        <v>22</v>
      </c>
      <c r="BF198" s="63">
        <v>9</v>
      </c>
      <c r="BG198" s="63">
        <v>22</v>
      </c>
      <c r="BH198" s="63">
        <v>9</v>
      </c>
      <c r="BI198" s="63">
        <v>24</v>
      </c>
      <c r="BJ198" s="63">
        <v>9</v>
      </c>
      <c r="BK198" s="63">
        <v>22</v>
      </c>
      <c r="BL198" s="63">
        <v>9</v>
      </c>
      <c r="BM198" s="63">
        <v>22</v>
      </c>
      <c r="BN198" s="63">
        <v>9</v>
      </c>
      <c r="BO198" s="201"/>
      <c r="BP198" s="64" t="s">
        <v>102</v>
      </c>
      <c r="BQ198" s="63">
        <v>5</v>
      </c>
      <c r="BR198" s="63">
        <v>4</v>
      </c>
      <c r="BS198" s="63">
        <v>0</v>
      </c>
      <c r="BT198" s="63">
        <v>0</v>
      </c>
      <c r="BU198" s="63">
        <v>0</v>
      </c>
      <c r="BV198" s="63">
        <v>5</v>
      </c>
      <c r="BW198" s="63">
        <v>4</v>
      </c>
      <c r="BX198" s="201"/>
      <c r="BY198" s="64" t="s">
        <v>102</v>
      </c>
      <c r="BZ198" s="63">
        <v>0</v>
      </c>
      <c r="CA198" s="63">
        <v>0</v>
      </c>
      <c r="CB198" s="63">
        <v>0</v>
      </c>
      <c r="CC198" s="63">
        <v>0</v>
      </c>
      <c r="CD198" s="63">
        <v>0</v>
      </c>
      <c r="CE198" s="63">
        <v>0</v>
      </c>
      <c r="CF198" s="63">
        <v>0</v>
      </c>
      <c r="CG198" s="63">
        <v>0</v>
      </c>
      <c r="CH198" s="63">
        <v>0</v>
      </c>
      <c r="CI198" s="63">
        <v>0</v>
      </c>
      <c r="CJ198" s="63">
        <v>0</v>
      </c>
      <c r="CK198" s="63">
        <v>0</v>
      </c>
      <c r="CL198" s="142"/>
      <c r="CM198" s="138" t="s">
        <v>12</v>
      </c>
      <c r="CN198" s="138" t="s">
        <v>4343</v>
      </c>
      <c r="CO198" s="139">
        <v>180</v>
      </c>
      <c r="CP198" s="141">
        <v>0</v>
      </c>
    </row>
    <row r="199" spans="1:94" ht="13.15" customHeight="1">
      <c r="A199" s="201" t="s">
        <v>13</v>
      </c>
      <c r="B199" s="46" t="s">
        <v>119</v>
      </c>
      <c r="C199" s="47">
        <v>161</v>
      </c>
      <c r="D199" s="47">
        <v>81</v>
      </c>
      <c r="E199" s="47">
        <v>119</v>
      </c>
      <c r="F199" s="47">
        <v>64</v>
      </c>
      <c r="G199" s="47">
        <v>118</v>
      </c>
      <c r="H199" s="47">
        <v>68</v>
      </c>
      <c r="I199" s="47">
        <v>84</v>
      </c>
      <c r="J199" s="47">
        <v>40</v>
      </c>
      <c r="K199" s="47">
        <v>104</v>
      </c>
      <c r="L199" s="47">
        <v>55</v>
      </c>
      <c r="M199" s="48">
        <v>586</v>
      </c>
      <c r="N199" s="48">
        <v>308</v>
      </c>
      <c r="O199" s="201" t="s">
        <v>13</v>
      </c>
      <c r="P199" s="46" t="s">
        <v>119</v>
      </c>
      <c r="Q199" s="47">
        <v>6</v>
      </c>
      <c r="R199" s="47">
        <v>3</v>
      </c>
      <c r="S199" s="47">
        <v>3</v>
      </c>
      <c r="T199" s="47">
        <v>3</v>
      </c>
      <c r="U199" s="47">
        <v>0</v>
      </c>
      <c r="V199" s="47">
        <v>0</v>
      </c>
      <c r="W199" s="47">
        <v>1</v>
      </c>
      <c r="X199" s="47">
        <v>0</v>
      </c>
      <c r="Y199" s="47">
        <v>26</v>
      </c>
      <c r="Z199" s="47">
        <v>14</v>
      </c>
      <c r="AA199" s="48">
        <v>36</v>
      </c>
      <c r="AB199" s="48">
        <v>20</v>
      </c>
      <c r="AC199" s="201" t="s">
        <v>13</v>
      </c>
      <c r="AD199" s="46" t="s">
        <v>119</v>
      </c>
      <c r="AE199" s="47">
        <v>6</v>
      </c>
      <c r="AF199" s="47">
        <v>5</v>
      </c>
      <c r="AG199" s="47">
        <v>5</v>
      </c>
      <c r="AH199" s="47">
        <v>3</v>
      </c>
      <c r="AI199" s="47">
        <v>3</v>
      </c>
      <c r="AJ199" s="48">
        <v>22</v>
      </c>
      <c r="AK199" s="47">
        <v>18</v>
      </c>
      <c r="AL199" s="47">
        <v>14</v>
      </c>
      <c r="AM199" s="47">
        <v>3</v>
      </c>
      <c r="AN199" s="47">
        <v>0</v>
      </c>
      <c r="AO199" s="47">
        <v>5</v>
      </c>
      <c r="AP199" s="201" t="s">
        <v>13</v>
      </c>
      <c r="AQ199" s="46" t="s">
        <v>119</v>
      </c>
      <c r="AR199" s="47">
        <v>0</v>
      </c>
      <c r="AS199" s="47">
        <v>155</v>
      </c>
      <c r="AT199" s="47">
        <v>52</v>
      </c>
      <c r="AU199" s="47">
        <v>12</v>
      </c>
      <c r="AV199" s="47">
        <v>18</v>
      </c>
      <c r="AW199" s="47">
        <v>0</v>
      </c>
      <c r="AX199" s="47">
        <v>18</v>
      </c>
      <c r="AY199" s="47">
        <v>18</v>
      </c>
      <c r="AZ199" s="47">
        <v>18</v>
      </c>
      <c r="BA199" s="201" t="s">
        <v>13</v>
      </c>
      <c r="BB199" s="46" t="s">
        <v>119</v>
      </c>
      <c r="BC199" s="47">
        <v>103</v>
      </c>
      <c r="BD199" s="47">
        <v>52</v>
      </c>
      <c r="BE199" s="47">
        <v>95</v>
      </c>
      <c r="BF199" s="47">
        <v>48</v>
      </c>
      <c r="BG199" s="47">
        <v>62</v>
      </c>
      <c r="BH199" s="47">
        <v>32</v>
      </c>
      <c r="BI199" s="47">
        <v>103</v>
      </c>
      <c r="BJ199" s="47">
        <v>52</v>
      </c>
      <c r="BK199" s="47">
        <v>95</v>
      </c>
      <c r="BL199" s="47">
        <v>48</v>
      </c>
      <c r="BM199" s="47">
        <v>28</v>
      </c>
      <c r="BN199" s="47">
        <v>11</v>
      </c>
      <c r="BO199" s="201" t="s">
        <v>13</v>
      </c>
      <c r="BP199" s="46" t="s">
        <v>119</v>
      </c>
      <c r="BQ199" s="50">
        <v>19</v>
      </c>
      <c r="BR199" s="49">
        <v>10</v>
      </c>
      <c r="BS199" s="49">
        <v>0</v>
      </c>
      <c r="BT199" s="50">
        <v>4</v>
      </c>
      <c r="BU199" s="49">
        <v>2</v>
      </c>
      <c r="BV199" s="50">
        <v>23</v>
      </c>
      <c r="BW199" s="50">
        <v>12</v>
      </c>
      <c r="BX199" s="201" t="s">
        <v>13</v>
      </c>
      <c r="BY199" s="46" t="s">
        <v>119</v>
      </c>
      <c r="BZ199" s="47">
        <v>0</v>
      </c>
      <c r="CA199" s="47">
        <v>6</v>
      </c>
      <c r="CB199" s="47">
        <v>81</v>
      </c>
      <c r="CC199" s="47">
        <v>105</v>
      </c>
      <c r="CD199" s="47">
        <v>41</v>
      </c>
      <c r="CE199" s="47">
        <v>4</v>
      </c>
      <c r="CF199" s="47">
        <v>0</v>
      </c>
      <c r="CG199" s="47">
        <v>21</v>
      </c>
      <c r="CH199" s="47">
        <v>0</v>
      </c>
      <c r="CI199" s="47">
        <v>10</v>
      </c>
      <c r="CJ199" s="47">
        <v>0</v>
      </c>
      <c r="CK199" s="47">
        <v>36</v>
      </c>
      <c r="CL199" s="142"/>
      <c r="CM199" s="138" t="s">
        <v>13</v>
      </c>
      <c r="CN199" s="138" t="s">
        <v>4344</v>
      </c>
      <c r="CO199" s="139">
        <v>604</v>
      </c>
      <c r="CP199" s="141">
        <v>258</v>
      </c>
    </row>
    <row r="200" spans="1:94" ht="13.15" customHeight="1">
      <c r="A200" s="201"/>
      <c r="B200" s="46" t="s">
        <v>120</v>
      </c>
      <c r="C200" s="47">
        <v>0</v>
      </c>
      <c r="D200" s="47">
        <v>0</v>
      </c>
      <c r="E200" s="47">
        <v>0</v>
      </c>
      <c r="F200" s="47">
        <v>0</v>
      </c>
      <c r="G200" s="47">
        <v>0</v>
      </c>
      <c r="H200" s="47">
        <v>0</v>
      </c>
      <c r="I200" s="47">
        <v>0</v>
      </c>
      <c r="J200" s="47">
        <v>0</v>
      </c>
      <c r="K200" s="47">
        <v>0</v>
      </c>
      <c r="L200" s="47">
        <v>0</v>
      </c>
      <c r="M200" s="48">
        <v>0</v>
      </c>
      <c r="N200" s="48">
        <v>0</v>
      </c>
      <c r="O200" s="201"/>
      <c r="P200" s="46" t="s">
        <v>120</v>
      </c>
      <c r="Q200" s="47">
        <v>0</v>
      </c>
      <c r="R200" s="47">
        <v>0</v>
      </c>
      <c r="S200" s="47">
        <v>0</v>
      </c>
      <c r="T200" s="47">
        <v>0</v>
      </c>
      <c r="U200" s="47">
        <v>0</v>
      </c>
      <c r="V200" s="47">
        <v>0</v>
      </c>
      <c r="W200" s="47">
        <v>0</v>
      </c>
      <c r="X200" s="47">
        <v>0</v>
      </c>
      <c r="Y200" s="47">
        <v>0</v>
      </c>
      <c r="Z200" s="47">
        <v>0</v>
      </c>
      <c r="AA200" s="48">
        <v>0</v>
      </c>
      <c r="AB200" s="48">
        <v>0</v>
      </c>
      <c r="AC200" s="201"/>
      <c r="AD200" s="46" t="s">
        <v>120</v>
      </c>
      <c r="AE200" s="47">
        <v>0</v>
      </c>
      <c r="AF200" s="47">
        <v>0</v>
      </c>
      <c r="AG200" s="47">
        <v>0</v>
      </c>
      <c r="AH200" s="47">
        <v>0</v>
      </c>
      <c r="AI200" s="47">
        <v>0</v>
      </c>
      <c r="AJ200" s="48">
        <v>0</v>
      </c>
      <c r="AK200" s="47">
        <v>0</v>
      </c>
      <c r="AL200" s="47">
        <v>0</v>
      </c>
      <c r="AM200" s="47">
        <v>0</v>
      </c>
      <c r="AN200" s="47">
        <v>0</v>
      </c>
      <c r="AO200" s="47">
        <v>0</v>
      </c>
      <c r="AP200" s="201"/>
      <c r="AQ200" s="46" t="s">
        <v>120</v>
      </c>
      <c r="AR200" s="47">
        <v>0</v>
      </c>
      <c r="AS200" s="47">
        <v>0</v>
      </c>
      <c r="AT200" s="47">
        <v>0</v>
      </c>
      <c r="AU200" s="47">
        <v>0</v>
      </c>
      <c r="AV200" s="47">
        <v>0</v>
      </c>
      <c r="AW200" s="47">
        <v>0</v>
      </c>
      <c r="AX200" s="47">
        <v>0</v>
      </c>
      <c r="AY200" s="47">
        <v>0</v>
      </c>
      <c r="AZ200" s="47">
        <v>0</v>
      </c>
      <c r="BA200" s="201"/>
      <c r="BB200" s="46" t="s">
        <v>120</v>
      </c>
      <c r="BC200" s="47">
        <v>0</v>
      </c>
      <c r="BD200" s="47">
        <v>0</v>
      </c>
      <c r="BE200" s="47">
        <v>0</v>
      </c>
      <c r="BF200" s="47">
        <v>0</v>
      </c>
      <c r="BG200" s="47">
        <v>0</v>
      </c>
      <c r="BH200" s="47">
        <v>0</v>
      </c>
      <c r="BI200" s="47">
        <v>0</v>
      </c>
      <c r="BJ200" s="47">
        <v>0</v>
      </c>
      <c r="BK200" s="47">
        <v>0</v>
      </c>
      <c r="BL200" s="47">
        <v>0</v>
      </c>
      <c r="BM200" s="47">
        <v>0</v>
      </c>
      <c r="BN200" s="47">
        <v>0</v>
      </c>
      <c r="BO200" s="201"/>
      <c r="BP200" s="46" t="s">
        <v>120</v>
      </c>
      <c r="BQ200" s="50">
        <v>0</v>
      </c>
      <c r="BR200" s="49">
        <v>0</v>
      </c>
      <c r="BS200" s="49">
        <v>0</v>
      </c>
      <c r="BT200" s="50">
        <v>0</v>
      </c>
      <c r="BU200" s="49">
        <v>0</v>
      </c>
      <c r="BV200" s="50">
        <v>0</v>
      </c>
      <c r="BW200" s="50">
        <v>0</v>
      </c>
      <c r="BX200" s="201"/>
      <c r="BY200" s="46" t="s">
        <v>120</v>
      </c>
      <c r="BZ200" s="47">
        <v>0</v>
      </c>
      <c r="CA200" s="47">
        <v>0</v>
      </c>
      <c r="CB200" s="47">
        <v>0</v>
      </c>
      <c r="CC200" s="47">
        <v>0</v>
      </c>
      <c r="CD200" s="47">
        <v>0</v>
      </c>
      <c r="CE200" s="47">
        <v>0</v>
      </c>
      <c r="CF200" s="47">
        <v>0</v>
      </c>
      <c r="CG200" s="47">
        <v>0</v>
      </c>
      <c r="CH200" s="47">
        <v>0</v>
      </c>
      <c r="CI200" s="47">
        <v>0</v>
      </c>
      <c r="CJ200" s="47">
        <v>0</v>
      </c>
      <c r="CK200" s="47">
        <v>0</v>
      </c>
      <c r="CL200" s="142"/>
      <c r="CM200" s="138" t="s">
        <v>13</v>
      </c>
      <c r="CN200" s="138" t="s">
        <v>4345</v>
      </c>
      <c r="CO200" s="139">
        <v>0</v>
      </c>
      <c r="CP200" s="141">
        <v>0</v>
      </c>
    </row>
    <row r="201" spans="1:94" ht="13.15" customHeight="1">
      <c r="A201" s="201"/>
      <c r="B201" s="34" t="s">
        <v>102</v>
      </c>
      <c r="C201" s="35">
        <v>161</v>
      </c>
      <c r="D201" s="63">
        <v>81</v>
      </c>
      <c r="E201" s="63">
        <v>119</v>
      </c>
      <c r="F201" s="63">
        <v>64</v>
      </c>
      <c r="G201" s="63">
        <v>118</v>
      </c>
      <c r="H201" s="63">
        <v>68</v>
      </c>
      <c r="I201" s="63">
        <v>84</v>
      </c>
      <c r="J201" s="63">
        <v>40</v>
      </c>
      <c r="K201" s="63">
        <v>104</v>
      </c>
      <c r="L201" s="63">
        <v>55</v>
      </c>
      <c r="M201" s="63">
        <v>586</v>
      </c>
      <c r="N201" s="63">
        <v>308</v>
      </c>
      <c r="O201" s="201"/>
      <c r="P201" s="64" t="s">
        <v>102</v>
      </c>
      <c r="Q201" s="63">
        <v>6</v>
      </c>
      <c r="R201" s="63">
        <v>3</v>
      </c>
      <c r="S201" s="63">
        <v>3</v>
      </c>
      <c r="T201" s="63">
        <v>3</v>
      </c>
      <c r="U201" s="63">
        <v>0</v>
      </c>
      <c r="V201" s="63">
        <v>0</v>
      </c>
      <c r="W201" s="63">
        <v>1</v>
      </c>
      <c r="X201" s="63">
        <v>0</v>
      </c>
      <c r="Y201" s="63">
        <v>26</v>
      </c>
      <c r="Z201" s="63">
        <v>14</v>
      </c>
      <c r="AA201" s="63">
        <v>36</v>
      </c>
      <c r="AB201" s="63">
        <v>20</v>
      </c>
      <c r="AC201" s="201"/>
      <c r="AD201" s="64" t="s">
        <v>102</v>
      </c>
      <c r="AE201" s="63">
        <v>6</v>
      </c>
      <c r="AF201" s="63">
        <v>5</v>
      </c>
      <c r="AG201" s="63">
        <v>5</v>
      </c>
      <c r="AH201" s="63">
        <v>3</v>
      </c>
      <c r="AI201" s="63">
        <v>3</v>
      </c>
      <c r="AJ201" s="63">
        <v>22</v>
      </c>
      <c r="AK201" s="63">
        <v>18</v>
      </c>
      <c r="AL201" s="63">
        <v>14</v>
      </c>
      <c r="AM201" s="63">
        <v>3</v>
      </c>
      <c r="AN201" s="63">
        <v>0</v>
      </c>
      <c r="AO201" s="63">
        <v>5</v>
      </c>
      <c r="AP201" s="201"/>
      <c r="AQ201" s="64" t="s">
        <v>102</v>
      </c>
      <c r="AR201" s="63">
        <v>0</v>
      </c>
      <c r="AS201" s="63">
        <v>155</v>
      </c>
      <c r="AT201" s="63">
        <v>52</v>
      </c>
      <c r="AU201" s="63">
        <v>12</v>
      </c>
      <c r="AV201" s="63">
        <v>18</v>
      </c>
      <c r="AW201" s="63">
        <v>0</v>
      </c>
      <c r="AX201" s="63">
        <v>18</v>
      </c>
      <c r="AY201" s="63">
        <v>18</v>
      </c>
      <c r="AZ201" s="63">
        <v>18</v>
      </c>
      <c r="BA201" s="201"/>
      <c r="BB201" s="51" t="s">
        <v>102</v>
      </c>
      <c r="BC201" s="63">
        <v>103</v>
      </c>
      <c r="BD201" s="63">
        <v>52</v>
      </c>
      <c r="BE201" s="63">
        <v>95</v>
      </c>
      <c r="BF201" s="63">
        <v>48</v>
      </c>
      <c r="BG201" s="63">
        <v>62</v>
      </c>
      <c r="BH201" s="63">
        <v>32</v>
      </c>
      <c r="BI201" s="63">
        <v>103</v>
      </c>
      <c r="BJ201" s="63">
        <v>52</v>
      </c>
      <c r="BK201" s="63">
        <v>95</v>
      </c>
      <c r="BL201" s="63">
        <v>48</v>
      </c>
      <c r="BM201" s="63">
        <v>28</v>
      </c>
      <c r="BN201" s="63">
        <v>11</v>
      </c>
      <c r="BO201" s="201"/>
      <c r="BP201" s="64" t="s">
        <v>102</v>
      </c>
      <c r="BQ201" s="63">
        <v>19</v>
      </c>
      <c r="BR201" s="63">
        <v>10</v>
      </c>
      <c r="BS201" s="63">
        <v>0</v>
      </c>
      <c r="BT201" s="63">
        <v>4</v>
      </c>
      <c r="BU201" s="63">
        <v>2</v>
      </c>
      <c r="BV201" s="63">
        <v>23</v>
      </c>
      <c r="BW201" s="63">
        <v>12</v>
      </c>
      <c r="BX201" s="201"/>
      <c r="BY201" s="64" t="s">
        <v>102</v>
      </c>
      <c r="BZ201" s="63">
        <v>0</v>
      </c>
      <c r="CA201" s="63">
        <v>6</v>
      </c>
      <c r="CB201" s="63">
        <v>81</v>
      </c>
      <c r="CC201" s="63">
        <v>105</v>
      </c>
      <c r="CD201" s="63">
        <v>41</v>
      </c>
      <c r="CE201" s="63">
        <v>4</v>
      </c>
      <c r="CF201" s="63">
        <v>0</v>
      </c>
      <c r="CG201" s="63">
        <v>21</v>
      </c>
      <c r="CH201" s="63">
        <v>0</v>
      </c>
      <c r="CI201" s="63">
        <v>10</v>
      </c>
      <c r="CJ201" s="63">
        <v>0</v>
      </c>
      <c r="CK201" s="63">
        <v>36</v>
      </c>
      <c r="CL201" s="142"/>
      <c r="CM201" s="138" t="s">
        <v>13</v>
      </c>
      <c r="CN201" s="138" t="s">
        <v>4346</v>
      </c>
      <c r="CO201" s="139">
        <v>604</v>
      </c>
      <c r="CP201" s="141">
        <v>258</v>
      </c>
    </row>
    <row r="202" spans="1:94" ht="13.15" customHeight="1">
      <c r="A202" s="201" t="s">
        <v>14</v>
      </c>
      <c r="B202" s="46" t="s">
        <v>119</v>
      </c>
      <c r="C202" s="47">
        <v>806</v>
      </c>
      <c r="D202" s="47">
        <v>400</v>
      </c>
      <c r="E202" s="47">
        <v>674</v>
      </c>
      <c r="F202" s="47">
        <v>364</v>
      </c>
      <c r="G202" s="47">
        <v>491</v>
      </c>
      <c r="H202" s="47">
        <v>249</v>
      </c>
      <c r="I202" s="47">
        <v>361</v>
      </c>
      <c r="J202" s="47">
        <v>201</v>
      </c>
      <c r="K202" s="47">
        <v>271</v>
      </c>
      <c r="L202" s="47">
        <v>143</v>
      </c>
      <c r="M202" s="48">
        <v>2603</v>
      </c>
      <c r="N202" s="48">
        <v>1357</v>
      </c>
      <c r="O202" s="201" t="s">
        <v>14</v>
      </c>
      <c r="P202" s="46" t="s">
        <v>119</v>
      </c>
      <c r="Q202" s="47">
        <v>85</v>
      </c>
      <c r="R202" s="47">
        <v>41</v>
      </c>
      <c r="S202" s="47">
        <v>60</v>
      </c>
      <c r="T202" s="47">
        <v>36</v>
      </c>
      <c r="U202" s="47">
        <v>20</v>
      </c>
      <c r="V202" s="47">
        <v>12</v>
      </c>
      <c r="W202" s="47">
        <v>20</v>
      </c>
      <c r="X202" s="47">
        <v>9</v>
      </c>
      <c r="Y202" s="47">
        <v>2</v>
      </c>
      <c r="Z202" s="47">
        <v>2</v>
      </c>
      <c r="AA202" s="48">
        <v>187</v>
      </c>
      <c r="AB202" s="48">
        <v>100</v>
      </c>
      <c r="AC202" s="201" t="s">
        <v>14</v>
      </c>
      <c r="AD202" s="46" t="s">
        <v>119</v>
      </c>
      <c r="AE202" s="47">
        <v>21</v>
      </c>
      <c r="AF202" s="47">
        <v>21</v>
      </c>
      <c r="AG202" s="47">
        <v>20</v>
      </c>
      <c r="AH202" s="47">
        <v>18</v>
      </c>
      <c r="AI202" s="47">
        <v>12</v>
      </c>
      <c r="AJ202" s="48">
        <v>92</v>
      </c>
      <c r="AK202" s="47">
        <v>71</v>
      </c>
      <c r="AL202" s="47">
        <v>65</v>
      </c>
      <c r="AM202" s="47">
        <v>0</v>
      </c>
      <c r="AN202" s="47">
        <v>4</v>
      </c>
      <c r="AO202" s="47">
        <v>19</v>
      </c>
      <c r="AP202" s="201" t="s">
        <v>14</v>
      </c>
      <c r="AQ202" s="46" t="s">
        <v>119</v>
      </c>
      <c r="AR202" s="47">
        <v>0</v>
      </c>
      <c r="AS202" s="47">
        <v>203</v>
      </c>
      <c r="AT202" s="47">
        <v>160</v>
      </c>
      <c r="AU202" s="47">
        <v>298</v>
      </c>
      <c r="AV202" s="47">
        <v>24</v>
      </c>
      <c r="AW202" s="47">
        <v>29</v>
      </c>
      <c r="AX202" s="47">
        <v>74</v>
      </c>
      <c r="AY202" s="47">
        <v>53</v>
      </c>
      <c r="AZ202" s="47">
        <v>51</v>
      </c>
      <c r="BA202" s="201" t="s">
        <v>14</v>
      </c>
      <c r="BB202" s="46" t="s">
        <v>119</v>
      </c>
      <c r="BC202" s="47">
        <v>290</v>
      </c>
      <c r="BD202" s="47">
        <v>154</v>
      </c>
      <c r="BE202" s="47">
        <v>289</v>
      </c>
      <c r="BF202" s="47">
        <v>153</v>
      </c>
      <c r="BG202" s="47">
        <v>255</v>
      </c>
      <c r="BH202" s="47">
        <v>134</v>
      </c>
      <c r="BI202" s="47">
        <v>290</v>
      </c>
      <c r="BJ202" s="47">
        <v>154</v>
      </c>
      <c r="BK202" s="47">
        <v>289</v>
      </c>
      <c r="BL202" s="47">
        <v>153</v>
      </c>
      <c r="BM202" s="47">
        <v>255</v>
      </c>
      <c r="BN202" s="47">
        <v>134</v>
      </c>
      <c r="BO202" s="201" t="s">
        <v>14</v>
      </c>
      <c r="BP202" s="46" t="s">
        <v>119</v>
      </c>
      <c r="BQ202" s="50">
        <v>54</v>
      </c>
      <c r="BR202" s="49">
        <v>29</v>
      </c>
      <c r="BS202" s="49">
        <v>4</v>
      </c>
      <c r="BT202" s="50">
        <v>6</v>
      </c>
      <c r="BU202" s="49">
        <v>4</v>
      </c>
      <c r="BV202" s="50">
        <v>60</v>
      </c>
      <c r="BW202" s="50">
        <v>33</v>
      </c>
      <c r="BX202" s="201" t="s">
        <v>14</v>
      </c>
      <c r="BY202" s="46" t="s">
        <v>119</v>
      </c>
      <c r="BZ202" s="47">
        <v>43</v>
      </c>
      <c r="CA202" s="47">
        <v>18</v>
      </c>
      <c r="CB202" s="47">
        <v>16</v>
      </c>
      <c r="CC202" s="47">
        <v>28</v>
      </c>
      <c r="CD202" s="47">
        <v>41</v>
      </c>
      <c r="CE202" s="47">
        <v>16</v>
      </c>
      <c r="CF202" s="47">
        <v>3</v>
      </c>
      <c r="CG202" s="47">
        <v>28</v>
      </c>
      <c r="CH202" s="47">
        <v>0</v>
      </c>
      <c r="CI202" s="47">
        <v>5</v>
      </c>
      <c r="CJ202" s="47">
        <v>0</v>
      </c>
      <c r="CK202" s="47">
        <v>42</v>
      </c>
      <c r="CL202" s="142"/>
      <c r="CM202" s="138" t="s">
        <v>14</v>
      </c>
      <c r="CN202" s="138" t="s">
        <v>4347</v>
      </c>
      <c r="CO202" s="139">
        <v>2198</v>
      </c>
      <c r="CP202" s="141">
        <v>193</v>
      </c>
    </row>
    <row r="203" spans="1:94" ht="13.15" customHeight="1">
      <c r="A203" s="201"/>
      <c r="B203" s="46" t="s">
        <v>120</v>
      </c>
      <c r="C203" s="47">
        <v>196</v>
      </c>
      <c r="D203" s="47">
        <v>95</v>
      </c>
      <c r="E203" s="47">
        <v>170</v>
      </c>
      <c r="F203" s="47">
        <v>75</v>
      </c>
      <c r="G203" s="47">
        <v>164</v>
      </c>
      <c r="H203" s="47">
        <v>78</v>
      </c>
      <c r="I203" s="47">
        <v>153</v>
      </c>
      <c r="J203" s="47">
        <v>76</v>
      </c>
      <c r="K203" s="47">
        <v>147</v>
      </c>
      <c r="L203" s="47">
        <v>81</v>
      </c>
      <c r="M203" s="48">
        <v>830</v>
      </c>
      <c r="N203" s="48">
        <v>405</v>
      </c>
      <c r="O203" s="201"/>
      <c r="P203" s="46" t="s">
        <v>120</v>
      </c>
      <c r="Q203" s="47">
        <v>2</v>
      </c>
      <c r="R203" s="47">
        <v>1</v>
      </c>
      <c r="S203" s="47">
        <v>0</v>
      </c>
      <c r="T203" s="47">
        <v>0</v>
      </c>
      <c r="U203" s="47">
        <v>0</v>
      </c>
      <c r="V203" s="47">
        <v>0</v>
      </c>
      <c r="W203" s="47">
        <v>0</v>
      </c>
      <c r="X203" s="47">
        <v>0</v>
      </c>
      <c r="Y203" s="47">
        <v>0</v>
      </c>
      <c r="Z203" s="47">
        <v>0</v>
      </c>
      <c r="AA203" s="48">
        <v>2</v>
      </c>
      <c r="AB203" s="48">
        <v>1</v>
      </c>
      <c r="AC203" s="201"/>
      <c r="AD203" s="46" t="s">
        <v>120</v>
      </c>
      <c r="AE203" s="47">
        <v>5</v>
      </c>
      <c r="AF203" s="47">
        <v>5</v>
      </c>
      <c r="AG203" s="47">
        <v>5</v>
      </c>
      <c r="AH203" s="47">
        <v>5</v>
      </c>
      <c r="AI203" s="47">
        <v>5</v>
      </c>
      <c r="AJ203" s="48">
        <v>25</v>
      </c>
      <c r="AK203" s="47">
        <v>25</v>
      </c>
      <c r="AL203" s="47">
        <v>25</v>
      </c>
      <c r="AM203" s="47">
        <v>0</v>
      </c>
      <c r="AN203" s="47">
        <v>0</v>
      </c>
      <c r="AO203" s="47">
        <v>4</v>
      </c>
      <c r="AP203" s="201"/>
      <c r="AQ203" s="46" t="s">
        <v>120</v>
      </c>
      <c r="AR203" s="47">
        <v>0</v>
      </c>
      <c r="AS203" s="47">
        <v>138</v>
      </c>
      <c r="AT203" s="47">
        <v>14</v>
      </c>
      <c r="AU203" s="47">
        <v>52</v>
      </c>
      <c r="AV203" s="47">
        <v>0</v>
      </c>
      <c r="AW203" s="47">
        <v>5</v>
      </c>
      <c r="AX203" s="47">
        <v>26</v>
      </c>
      <c r="AY203" s="47">
        <v>24</v>
      </c>
      <c r="AZ203" s="47">
        <v>27</v>
      </c>
      <c r="BA203" s="201"/>
      <c r="BB203" s="46" t="s">
        <v>120</v>
      </c>
      <c r="BC203" s="47">
        <v>122</v>
      </c>
      <c r="BD203" s="47">
        <v>57</v>
      </c>
      <c r="BE203" s="47">
        <v>122</v>
      </c>
      <c r="BF203" s="47">
        <v>57</v>
      </c>
      <c r="BG203" s="47">
        <v>122</v>
      </c>
      <c r="BH203" s="47">
        <v>57</v>
      </c>
      <c r="BI203" s="47">
        <v>122</v>
      </c>
      <c r="BJ203" s="47">
        <v>57</v>
      </c>
      <c r="BK203" s="47">
        <v>122</v>
      </c>
      <c r="BL203" s="47">
        <v>57</v>
      </c>
      <c r="BM203" s="47">
        <v>122</v>
      </c>
      <c r="BN203" s="47">
        <v>57</v>
      </c>
      <c r="BO203" s="201"/>
      <c r="BP203" s="46" t="s">
        <v>120</v>
      </c>
      <c r="BQ203" s="50">
        <v>26</v>
      </c>
      <c r="BR203" s="49">
        <v>19</v>
      </c>
      <c r="BS203" s="49">
        <v>3</v>
      </c>
      <c r="BT203" s="50">
        <v>4</v>
      </c>
      <c r="BU203" s="49">
        <v>3</v>
      </c>
      <c r="BV203" s="50">
        <v>30</v>
      </c>
      <c r="BW203" s="50">
        <v>22</v>
      </c>
      <c r="BX203" s="201"/>
      <c r="BY203" s="46" t="s">
        <v>120</v>
      </c>
      <c r="BZ203" s="47">
        <v>0</v>
      </c>
      <c r="CA203" s="47">
        <v>0</v>
      </c>
      <c r="CB203" s="47">
        <v>0</v>
      </c>
      <c r="CC203" s="47">
        <v>0</v>
      </c>
      <c r="CD203" s="47">
        <v>0</v>
      </c>
      <c r="CE203" s="47">
        <v>0</v>
      </c>
      <c r="CF203" s="47">
        <v>0</v>
      </c>
      <c r="CG203" s="47">
        <v>0</v>
      </c>
      <c r="CH203" s="47">
        <v>0</v>
      </c>
      <c r="CI203" s="47">
        <v>0</v>
      </c>
      <c r="CJ203" s="47">
        <v>0</v>
      </c>
      <c r="CK203" s="47">
        <v>0</v>
      </c>
      <c r="CL203" s="142"/>
      <c r="CM203" s="138" t="s">
        <v>14</v>
      </c>
      <c r="CN203" s="138" t="s">
        <v>4348</v>
      </c>
      <c r="CO203" s="139">
        <v>526</v>
      </c>
      <c r="CP203" s="141">
        <v>0</v>
      </c>
    </row>
    <row r="204" spans="1:94" ht="13.15" customHeight="1">
      <c r="A204" s="201"/>
      <c r="B204" s="34" t="s">
        <v>102</v>
      </c>
      <c r="C204" s="35">
        <v>1002</v>
      </c>
      <c r="D204" s="63">
        <v>495</v>
      </c>
      <c r="E204" s="63">
        <v>844</v>
      </c>
      <c r="F204" s="63">
        <v>439</v>
      </c>
      <c r="G204" s="63">
        <v>655</v>
      </c>
      <c r="H204" s="63">
        <v>327</v>
      </c>
      <c r="I204" s="63">
        <v>514</v>
      </c>
      <c r="J204" s="63">
        <v>277</v>
      </c>
      <c r="K204" s="63">
        <v>418</v>
      </c>
      <c r="L204" s="63">
        <v>224</v>
      </c>
      <c r="M204" s="63">
        <v>3433</v>
      </c>
      <c r="N204" s="63">
        <v>1762</v>
      </c>
      <c r="O204" s="201"/>
      <c r="P204" s="64" t="s">
        <v>102</v>
      </c>
      <c r="Q204" s="63">
        <v>87</v>
      </c>
      <c r="R204" s="63">
        <v>42</v>
      </c>
      <c r="S204" s="63">
        <v>60</v>
      </c>
      <c r="T204" s="63">
        <v>36</v>
      </c>
      <c r="U204" s="63">
        <v>20</v>
      </c>
      <c r="V204" s="63">
        <v>12</v>
      </c>
      <c r="W204" s="63">
        <v>20</v>
      </c>
      <c r="X204" s="63">
        <v>9</v>
      </c>
      <c r="Y204" s="63">
        <v>2</v>
      </c>
      <c r="Z204" s="63">
        <v>2</v>
      </c>
      <c r="AA204" s="63">
        <v>189</v>
      </c>
      <c r="AB204" s="63">
        <v>101</v>
      </c>
      <c r="AC204" s="201"/>
      <c r="AD204" s="64" t="s">
        <v>102</v>
      </c>
      <c r="AE204" s="63">
        <v>26</v>
      </c>
      <c r="AF204" s="63">
        <v>26</v>
      </c>
      <c r="AG204" s="63">
        <v>25</v>
      </c>
      <c r="AH204" s="63">
        <v>23</v>
      </c>
      <c r="AI204" s="63">
        <v>17</v>
      </c>
      <c r="AJ204" s="63">
        <v>117</v>
      </c>
      <c r="AK204" s="63">
        <v>96</v>
      </c>
      <c r="AL204" s="63">
        <v>90</v>
      </c>
      <c r="AM204" s="63">
        <v>0</v>
      </c>
      <c r="AN204" s="63">
        <v>4</v>
      </c>
      <c r="AO204" s="63">
        <v>23</v>
      </c>
      <c r="AP204" s="201"/>
      <c r="AQ204" s="64" t="s">
        <v>102</v>
      </c>
      <c r="AR204" s="63">
        <v>0</v>
      </c>
      <c r="AS204" s="63">
        <v>341</v>
      </c>
      <c r="AT204" s="63">
        <v>174</v>
      </c>
      <c r="AU204" s="63">
        <v>350</v>
      </c>
      <c r="AV204" s="63">
        <v>24</v>
      </c>
      <c r="AW204" s="63">
        <v>34</v>
      </c>
      <c r="AX204" s="63">
        <v>100</v>
      </c>
      <c r="AY204" s="63">
        <v>77</v>
      </c>
      <c r="AZ204" s="63">
        <v>78</v>
      </c>
      <c r="BA204" s="201"/>
      <c r="BB204" s="51" t="s">
        <v>102</v>
      </c>
      <c r="BC204" s="63">
        <v>412</v>
      </c>
      <c r="BD204" s="63">
        <v>211</v>
      </c>
      <c r="BE204" s="63">
        <v>411</v>
      </c>
      <c r="BF204" s="63">
        <v>210</v>
      </c>
      <c r="BG204" s="63">
        <v>377</v>
      </c>
      <c r="BH204" s="63">
        <v>191</v>
      </c>
      <c r="BI204" s="63">
        <v>412</v>
      </c>
      <c r="BJ204" s="63">
        <v>211</v>
      </c>
      <c r="BK204" s="63">
        <v>411</v>
      </c>
      <c r="BL204" s="63">
        <v>210</v>
      </c>
      <c r="BM204" s="63">
        <v>377</v>
      </c>
      <c r="BN204" s="63">
        <v>191</v>
      </c>
      <c r="BO204" s="201"/>
      <c r="BP204" s="64" t="s">
        <v>102</v>
      </c>
      <c r="BQ204" s="63">
        <v>80</v>
      </c>
      <c r="BR204" s="63">
        <v>48</v>
      </c>
      <c r="BS204" s="63">
        <v>7</v>
      </c>
      <c r="BT204" s="63">
        <v>10</v>
      </c>
      <c r="BU204" s="63">
        <v>7</v>
      </c>
      <c r="BV204" s="63">
        <v>90</v>
      </c>
      <c r="BW204" s="63">
        <v>55</v>
      </c>
      <c r="BX204" s="201"/>
      <c r="BY204" s="64" t="s">
        <v>102</v>
      </c>
      <c r="BZ204" s="63">
        <v>43</v>
      </c>
      <c r="CA204" s="63">
        <v>18</v>
      </c>
      <c r="CB204" s="63">
        <v>16</v>
      </c>
      <c r="CC204" s="63">
        <v>28</v>
      </c>
      <c r="CD204" s="63">
        <v>41</v>
      </c>
      <c r="CE204" s="63">
        <v>16</v>
      </c>
      <c r="CF204" s="63">
        <v>3</v>
      </c>
      <c r="CG204" s="63">
        <v>28</v>
      </c>
      <c r="CH204" s="63">
        <v>0</v>
      </c>
      <c r="CI204" s="63">
        <v>5</v>
      </c>
      <c r="CJ204" s="63">
        <v>0</v>
      </c>
      <c r="CK204" s="63">
        <v>42</v>
      </c>
      <c r="CL204" s="142"/>
      <c r="CM204" s="138" t="s">
        <v>14</v>
      </c>
      <c r="CN204" s="138" t="s">
        <v>4349</v>
      </c>
      <c r="CO204" s="139">
        <v>2724</v>
      </c>
      <c r="CP204" s="141">
        <v>193</v>
      </c>
    </row>
    <row r="205" spans="1:94" ht="13.15" customHeight="1">
      <c r="A205" s="201" t="s">
        <v>15</v>
      </c>
      <c r="B205" s="46" t="s">
        <v>119</v>
      </c>
      <c r="C205" s="47">
        <v>1524</v>
      </c>
      <c r="D205" s="47">
        <v>798</v>
      </c>
      <c r="E205" s="47">
        <v>1055</v>
      </c>
      <c r="F205" s="47">
        <v>559</v>
      </c>
      <c r="G205" s="47">
        <v>892</v>
      </c>
      <c r="H205" s="47">
        <v>459</v>
      </c>
      <c r="I205" s="47">
        <v>679</v>
      </c>
      <c r="J205" s="47">
        <v>371</v>
      </c>
      <c r="K205" s="47">
        <v>581</v>
      </c>
      <c r="L205" s="47">
        <v>318</v>
      </c>
      <c r="M205" s="48">
        <v>4731</v>
      </c>
      <c r="N205" s="48">
        <v>2505</v>
      </c>
      <c r="O205" s="201" t="s">
        <v>15</v>
      </c>
      <c r="P205" s="46" t="s">
        <v>119</v>
      </c>
      <c r="Q205" s="47">
        <v>217</v>
      </c>
      <c r="R205" s="47">
        <v>97</v>
      </c>
      <c r="S205" s="47">
        <v>120</v>
      </c>
      <c r="T205" s="47">
        <v>66</v>
      </c>
      <c r="U205" s="47">
        <v>64</v>
      </c>
      <c r="V205" s="47">
        <v>39</v>
      </c>
      <c r="W205" s="47">
        <v>40</v>
      </c>
      <c r="X205" s="47">
        <v>24</v>
      </c>
      <c r="Y205" s="47">
        <v>26</v>
      </c>
      <c r="Z205" s="47">
        <v>15</v>
      </c>
      <c r="AA205" s="48">
        <v>467</v>
      </c>
      <c r="AB205" s="48">
        <v>241</v>
      </c>
      <c r="AC205" s="201" t="s">
        <v>15</v>
      </c>
      <c r="AD205" s="46" t="s">
        <v>119</v>
      </c>
      <c r="AE205" s="47">
        <v>42</v>
      </c>
      <c r="AF205" s="47">
        <v>39</v>
      </c>
      <c r="AG205" s="47">
        <v>36</v>
      </c>
      <c r="AH205" s="47">
        <v>31</v>
      </c>
      <c r="AI205" s="47">
        <v>28</v>
      </c>
      <c r="AJ205" s="48">
        <v>176</v>
      </c>
      <c r="AK205" s="47">
        <v>104</v>
      </c>
      <c r="AL205" s="47">
        <v>90</v>
      </c>
      <c r="AM205" s="47">
        <v>0</v>
      </c>
      <c r="AN205" s="47">
        <v>0</v>
      </c>
      <c r="AO205" s="47">
        <v>37</v>
      </c>
      <c r="AP205" s="201" t="s">
        <v>15</v>
      </c>
      <c r="AQ205" s="46" t="s">
        <v>119</v>
      </c>
      <c r="AR205" s="47">
        <v>12</v>
      </c>
      <c r="AS205" s="47">
        <v>1009</v>
      </c>
      <c r="AT205" s="47">
        <v>270</v>
      </c>
      <c r="AU205" s="47">
        <v>204</v>
      </c>
      <c r="AV205" s="47">
        <v>15</v>
      </c>
      <c r="AW205" s="47">
        <v>22</v>
      </c>
      <c r="AX205" s="47">
        <v>125</v>
      </c>
      <c r="AY205" s="47">
        <v>96</v>
      </c>
      <c r="AZ205" s="47">
        <v>94</v>
      </c>
      <c r="BA205" s="201" t="s">
        <v>15</v>
      </c>
      <c r="BB205" s="46" t="s">
        <v>119</v>
      </c>
      <c r="BC205" s="47">
        <v>485</v>
      </c>
      <c r="BD205" s="47">
        <v>261</v>
      </c>
      <c r="BE205" s="47">
        <v>466</v>
      </c>
      <c r="BF205" s="47">
        <v>249</v>
      </c>
      <c r="BG205" s="47">
        <v>441</v>
      </c>
      <c r="BH205" s="47">
        <v>236</v>
      </c>
      <c r="BI205" s="47">
        <v>485</v>
      </c>
      <c r="BJ205" s="47">
        <v>261</v>
      </c>
      <c r="BK205" s="47">
        <v>466</v>
      </c>
      <c r="BL205" s="47">
        <v>249</v>
      </c>
      <c r="BM205" s="47">
        <v>447</v>
      </c>
      <c r="BN205" s="47">
        <v>238</v>
      </c>
      <c r="BO205" s="201" t="s">
        <v>15</v>
      </c>
      <c r="BP205" s="46" t="s">
        <v>119</v>
      </c>
      <c r="BQ205" s="50">
        <v>101</v>
      </c>
      <c r="BR205" s="49">
        <v>35</v>
      </c>
      <c r="BS205" s="49">
        <v>6</v>
      </c>
      <c r="BT205" s="50">
        <v>11</v>
      </c>
      <c r="BU205" s="49">
        <v>4</v>
      </c>
      <c r="BV205" s="50">
        <v>112</v>
      </c>
      <c r="BW205" s="50">
        <v>39</v>
      </c>
      <c r="BX205" s="201" t="s">
        <v>15</v>
      </c>
      <c r="BY205" s="46" t="s">
        <v>119</v>
      </c>
      <c r="BZ205" s="47">
        <v>104</v>
      </c>
      <c r="CA205" s="47">
        <v>287</v>
      </c>
      <c r="CB205" s="47">
        <v>208</v>
      </c>
      <c r="CC205" s="47">
        <v>143</v>
      </c>
      <c r="CD205" s="47">
        <v>147</v>
      </c>
      <c r="CE205" s="47">
        <v>76</v>
      </c>
      <c r="CF205" s="47">
        <v>86</v>
      </c>
      <c r="CG205" s="47">
        <v>178</v>
      </c>
      <c r="CH205" s="47">
        <v>43</v>
      </c>
      <c r="CI205" s="47">
        <v>18</v>
      </c>
      <c r="CJ205" s="47">
        <v>4</v>
      </c>
      <c r="CK205" s="47">
        <v>0</v>
      </c>
      <c r="CL205" s="142"/>
      <c r="CM205" s="138" t="s">
        <v>15</v>
      </c>
      <c r="CN205" s="138" t="s">
        <v>4350</v>
      </c>
      <c r="CO205" s="139">
        <v>3731</v>
      </c>
      <c r="CP205" s="141">
        <v>1272</v>
      </c>
    </row>
    <row r="206" spans="1:94" ht="13.15" customHeight="1">
      <c r="A206" s="201"/>
      <c r="B206" s="46" t="s">
        <v>120</v>
      </c>
      <c r="C206" s="47">
        <v>143</v>
      </c>
      <c r="D206" s="47">
        <v>74</v>
      </c>
      <c r="E206" s="47">
        <v>152</v>
      </c>
      <c r="F206" s="47">
        <v>80</v>
      </c>
      <c r="G206" s="47">
        <v>119</v>
      </c>
      <c r="H206" s="47">
        <v>58</v>
      </c>
      <c r="I206" s="47">
        <v>89</v>
      </c>
      <c r="J206" s="47">
        <v>51</v>
      </c>
      <c r="K206" s="47">
        <v>127</v>
      </c>
      <c r="L206" s="47">
        <v>69</v>
      </c>
      <c r="M206" s="48">
        <v>630</v>
      </c>
      <c r="N206" s="48">
        <v>332</v>
      </c>
      <c r="O206" s="201"/>
      <c r="P206" s="46" t="s">
        <v>120</v>
      </c>
      <c r="Q206" s="47">
        <v>9</v>
      </c>
      <c r="R206" s="47">
        <v>0</v>
      </c>
      <c r="S206" s="47">
        <v>4</v>
      </c>
      <c r="T206" s="47">
        <v>0</v>
      </c>
      <c r="U206" s="47">
        <v>4</v>
      </c>
      <c r="V206" s="47">
        <v>4</v>
      </c>
      <c r="W206" s="47">
        <v>2</v>
      </c>
      <c r="X206" s="47">
        <v>2</v>
      </c>
      <c r="Y206" s="47">
        <v>11</v>
      </c>
      <c r="Z206" s="47">
        <v>4</v>
      </c>
      <c r="AA206" s="48">
        <v>30</v>
      </c>
      <c r="AB206" s="48">
        <v>10</v>
      </c>
      <c r="AC206" s="201"/>
      <c r="AD206" s="46" t="s">
        <v>120</v>
      </c>
      <c r="AE206" s="47">
        <v>5</v>
      </c>
      <c r="AF206" s="47">
        <v>6</v>
      </c>
      <c r="AG206" s="47">
        <v>6</v>
      </c>
      <c r="AH206" s="47">
        <v>5</v>
      </c>
      <c r="AI206" s="47">
        <v>6</v>
      </c>
      <c r="AJ206" s="48">
        <v>28</v>
      </c>
      <c r="AK206" s="47">
        <v>24</v>
      </c>
      <c r="AL206" s="47">
        <v>24</v>
      </c>
      <c r="AM206" s="47">
        <v>0</v>
      </c>
      <c r="AN206" s="47">
        <v>0</v>
      </c>
      <c r="AO206" s="47">
        <v>5</v>
      </c>
      <c r="AP206" s="201"/>
      <c r="AQ206" s="46" t="s">
        <v>120</v>
      </c>
      <c r="AR206" s="47">
        <v>0</v>
      </c>
      <c r="AS206" s="47">
        <v>281</v>
      </c>
      <c r="AT206" s="47">
        <v>53</v>
      </c>
      <c r="AU206" s="47">
        <v>0</v>
      </c>
      <c r="AV206" s="47">
        <v>0</v>
      </c>
      <c r="AW206" s="47">
        <v>11</v>
      </c>
      <c r="AX206" s="47">
        <v>26</v>
      </c>
      <c r="AY206" s="47">
        <v>26</v>
      </c>
      <c r="AZ206" s="47">
        <v>25</v>
      </c>
      <c r="BA206" s="201"/>
      <c r="BB206" s="46" t="s">
        <v>120</v>
      </c>
      <c r="BC206" s="47">
        <v>110</v>
      </c>
      <c r="BD206" s="47">
        <v>59</v>
      </c>
      <c r="BE206" s="47">
        <v>107</v>
      </c>
      <c r="BF206" s="47">
        <v>57</v>
      </c>
      <c r="BG206" s="47">
        <v>90</v>
      </c>
      <c r="BH206" s="47">
        <v>48</v>
      </c>
      <c r="BI206" s="47">
        <v>46</v>
      </c>
      <c r="BJ206" s="47">
        <v>30</v>
      </c>
      <c r="BK206" s="47">
        <v>43</v>
      </c>
      <c r="BL206" s="47">
        <v>28</v>
      </c>
      <c r="BM206" s="47">
        <v>37</v>
      </c>
      <c r="BN206" s="47">
        <v>24</v>
      </c>
      <c r="BO206" s="201"/>
      <c r="BP206" s="46" t="s">
        <v>120</v>
      </c>
      <c r="BQ206" s="50">
        <v>21</v>
      </c>
      <c r="BR206" s="49">
        <v>15</v>
      </c>
      <c r="BS206" s="49">
        <v>2</v>
      </c>
      <c r="BT206" s="50">
        <v>2</v>
      </c>
      <c r="BU206" s="49">
        <v>2</v>
      </c>
      <c r="BV206" s="50">
        <v>23</v>
      </c>
      <c r="BW206" s="50">
        <v>17</v>
      </c>
      <c r="BX206" s="201"/>
      <c r="BY206" s="46" t="s">
        <v>120</v>
      </c>
      <c r="BZ206" s="47">
        <v>0</v>
      </c>
      <c r="CA206" s="47">
        <v>0</v>
      </c>
      <c r="CB206" s="47">
        <v>0</v>
      </c>
      <c r="CC206" s="47">
        <v>0</v>
      </c>
      <c r="CD206" s="47">
        <v>0</v>
      </c>
      <c r="CE206" s="47">
        <v>0</v>
      </c>
      <c r="CF206" s="47">
        <v>0</v>
      </c>
      <c r="CG206" s="47">
        <v>0</v>
      </c>
      <c r="CH206" s="47">
        <v>0</v>
      </c>
      <c r="CI206" s="47">
        <v>0</v>
      </c>
      <c r="CJ206" s="47">
        <v>0</v>
      </c>
      <c r="CK206" s="47">
        <v>0</v>
      </c>
      <c r="CL206" s="142"/>
      <c r="CM206" s="138" t="s">
        <v>15</v>
      </c>
      <c r="CN206" s="138" t="s">
        <v>4351</v>
      </c>
      <c r="CO206" s="139">
        <v>721</v>
      </c>
      <c r="CP206" s="141">
        <v>0</v>
      </c>
    </row>
    <row r="207" spans="1:94" ht="13.15" customHeight="1">
      <c r="A207" s="201"/>
      <c r="B207" s="34" t="s">
        <v>102</v>
      </c>
      <c r="C207" s="35">
        <v>1667</v>
      </c>
      <c r="D207" s="63">
        <v>872</v>
      </c>
      <c r="E207" s="63">
        <v>1207</v>
      </c>
      <c r="F207" s="63">
        <v>639</v>
      </c>
      <c r="G207" s="63">
        <v>1011</v>
      </c>
      <c r="H207" s="63">
        <v>517</v>
      </c>
      <c r="I207" s="63">
        <v>768</v>
      </c>
      <c r="J207" s="63">
        <v>422</v>
      </c>
      <c r="K207" s="63">
        <v>708</v>
      </c>
      <c r="L207" s="63">
        <v>387</v>
      </c>
      <c r="M207" s="63">
        <v>5361</v>
      </c>
      <c r="N207" s="63">
        <v>2837</v>
      </c>
      <c r="O207" s="201"/>
      <c r="P207" s="64" t="s">
        <v>102</v>
      </c>
      <c r="Q207" s="63">
        <v>226</v>
      </c>
      <c r="R207" s="63">
        <v>97</v>
      </c>
      <c r="S207" s="63">
        <v>124</v>
      </c>
      <c r="T207" s="63">
        <v>66</v>
      </c>
      <c r="U207" s="63">
        <v>68</v>
      </c>
      <c r="V207" s="63">
        <v>43</v>
      </c>
      <c r="W207" s="63">
        <v>42</v>
      </c>
      <c r="X207" s="63">
        <v>26</v>
      </c>
      <c r="Y207" s="63">
        <v>37</v>
      </c>
      <c r="Z207" s="63">
        <v>19</v>
      </c>
      <c r="AA207" s="63">
        <v>497</v>
      </c>
      <c r="AB207" s="63">
        <v>251</v>
      </c>
      <c r="AC207" s="201"/>
      <c r="AD207" s="64" t="s">
        <v>102</v>
      </c>
      <c r="AE207" s="63">
        <v>47</v>
      </c>
      <c r="AF207" s="63">
        <v>45</v>
      </c>
      <c r="AG207" s="63">
        <v>42</v>
      </c>
      <c r="AH207" s="63">
        <v>36</v>
      </c>
      <c r="AI207" s="63">
        <v>34</v>
      </c>
      <c r="AJ207" s="63">
        <v>204</v>
      </c>
      <c r="AK207" s="63">
        <v>128</v>
      </c>
      <c r="AL207" s="63">
        <v>114</v>
      </c>
      <c r="AM207" s="63">
        <v>0</v>
      </c>
      <c r="AN207" s="63">
        <v>0</v>
      </c>
      <c r="AO207" s="63">
        <v>42</v>
      </c>
      <c r="AP207" s="201"/>
      <c r="AQ207" s="64" t="s">
        <v>102</v>
      </c>
      <c r="AR207" s="63">
        <v>12</v>
      </c>
      <c r="AS207" s="63">
        <v>1290</v>
      </c>
      <c r="AT207" s="63">
        <v>323</v>
      </c>
      <c r="AU207" s="63">
        <v>204</v>
      </c>
      <c r="AV207" s="63">
        <v>15</v>
      </c>
      <c r="AW207" s="63">
        <v>33</v>
      </c>
      <c r="AX207" s="63">
        <v>151</v>
      </c>
      <c r="AY207" s="63">
        <v>122</v>
      </c>
      <c r="AZ207" s="63">
        <v>119</v>
      </c>
      <c r="BA207" s="201"/>
      <c r="BB207" s="51" t="s">
        <v>102</v>
      </c>
      <c r="BC207" s="63">
        <v>595</v>
      </c>
      <c r="BD207" s="63">
        <v>320</v>
      </c>
      <c r="BE207" s="63">
        <v>573</v>
      </c>
      <c r="BF207" s="63">
        <v>306</v>
      </c>
      <c r="BG207" s="63">
        <v>531</v>
      </c>
      <c r="BH207" s="63">
        <v>284</v>
      </c>
      <c r="BI207" s="63">
        <v>531</v>
      </c>
      <c r="BJ207" s="63">
        <v>291</v>
      </c>
      <c r="BK207" s="63">
        <v>509</v>
      </c>
      <c r="BL207" s="63">
        <v>277</v>
      </c>
      <c r="BM207" s="63">
        <v>484</v>
      </c>
      <c r="BN207" s="63">
        <v>262</v>
      </c>
      <c r="BO207" s="201"/>
      <c r="BP207" s="64" t="s">
        <v>102</v>
      </c>
      <c r="BQ207" s="63">
        <v>122</v>
      </c>
      <c r="BR207" s="63">
        <v>50</v>
      </c>
      <c r="BS207" s="63">
        <v>8</v>
      </c>
      <c r="BT207" s="63">
        <v>13</v>
      </c>
      <c r="BU207" s="63">
        <v>6</v>
      </c>
      <c r="BV207" s="63">
        <v>135</v>
      </c>
      <c r="BW207" s="63">
        <v>56</v>
      </c>
      <c r="BX207" s="201"/>
      <c r="BY207" s="64" t="s">
        <v>102</v>
      </c>
      <c r="BZ207" s="63">
        <v>104</v>
      </c>
      <c r="CA207" s="63">
        <v>287</v>
      </c>
      <c r="CB207" s="63">
        <v>208</v>
      </c>
      <c r="CC207" s="63">
        <v>143</v>
      </c>
      <c r="CD207" s="63">
        <v>147</v>
      </c>
      <c r="CE207" s="63">
        <v>76</v>
      </c>
      <c r="CF207" s="63">
        <v>86</v>
      </c>
      <c r="CG207" s="63">
        <v>178</v>
      </c>
      <c r="CH207" s="63">
        <v>43</v>
      </c>
      <c r="CI207" s="63">
        <v>18</v>
      </c>
      <c r="CJ207" s="63">
        <v>4</v>
      </c>
      <c r="CK207" s="63">
        <v>0</v>
      </c>
      <c r="CL207" s="142"/>
      <c r="CM207" s="138" t="s">
        <v>15</v>
      </c>
      <c r="CN207" s="138" t="s">
        <v>4352</v>
      </c>
      <c r="CO207" s="139">
        <v>4452</v>
      </c>
      <c r="CP207" s="141">
        <v>1272</v>
      </c>
    </row>
    <row r="208" spans="1:94" ht="13.15" customHeight="1">
      <c r="A208" s="201" t="s">
        <v>16</v>
      </c>
      <c r="B208" s="46" t="s">
        <v>119</v>
      </c>
      <c r="C208" s="47">
        <v>808</v>
      </c>
      <c r="D208" s="47">
        <v>413</v>
      </c>
      <c r="E208" s="47">
        <v>674</v>
      </c>
      <c r="F208" s="47">
        <v>345</v>
      </c>
      <c r="G208" s="47">
        <v>550</v>
      </c>
      <c r="H208" s="47">
        <v>264</v>
      </c>
      <c r="I208" s="47">
        <v>435</v>
      </c>
      <c r="J208" s="47">
        <v>213</v>
      </c>
      <c r="K208" s="47">
        <v>397</v>
      </c>
      <c r="L208" s="47">
        <v>199</v>
      </c>
      <c r="M208" s="48">
        <v>2864</v>
      </c>
      <c r="N208" s="48">
        <v>1434</v>
      </c>
      <c r="O208" s="201" t="s">
        <v>16</v>
      </c>
      <c r="P208" s="46" t="s">
        <v>119</v>
      </c>
      <c r="Q208" s="47">
        <v>45</v>
      </c>
      <c r="R208" s="47">
        <v>23</v>
      </c>
      <c r="S208" s="47">
        <v>49</v>
      </c>
      <c r="T208" s="47">
        <v>22</v>
      </c>
      <c r="U208" s="47">
        <v>58</v>
      </c>
      <c r="V208" s="47">
        <v>28</v>
      </c>
      <c r="W208" s="47">
        <v>20</v>
      </c>
      <c r="X208" s="47">
        <v>7</v>
      </c>
      <c r="Y208" s="47">
        <v>23</v>
      </c>
      <c r="Z208" s="47">
        <v>10</v>
      </c>
      <c r="AA208" s="48">
        <v>195</v>
      </c>
      <c r="AB208" s="48">
        <v>90</v>
      </c>
      <c r="AC208" s="201" t="s">
        <v>16</v>
      </c>
      <c r="AD208" s="46" t="s">
        <v>119</v>
      </c>
      <c r="AE208" s="47">
        <v>19</v>
      </c>
      <c r="AF208" s="47">
        <v>19</v>
      </c>
      <c r="AG208" s="47">
        <v>19</v>
      </c>
      <c r="AH208" s="47">
        <v>18</v>
      </c>
      <c r="AI208" s="47">
        <v>17</v>
      </c>
      <c r="AJ208" s="48">
        <v>92</v>
      </c>
      <c r="AK208" s="47">
        <v>63</v>
      </c>
      <c r="AL208" s="47">
        <v>57</v>
      </c>
      <c r="AM208" s="47">
        <v>0</v>
      </c>
      <c r="AN208" s="47">
        <v>1</v>
      </c>
      <c r="AO208" s="47">
        <v>18</v>
      </c>
      <c r="AP208" s="201" t="s">
        <v>16</v>
      </c>
      <c r="AQ208" s="46" t="s">
        <v>119</v>
      </c>
      <c r="AR208" s="47">
        <v>0</v>
      </c>
      <c r="AS208" s="47">
        <v>359</v>
      </c>
      <c r="AT208" s="47">
        <v>110</v>
      </c>
      <c r="AU208" s="47">
        <v>62</v>
      </c>
      <c r="AV208" s="47">
        <v>195</v>
      </c>
      <c r="AW208" s="47">
        <v>25</v>
      </c>
      <c r="AX208" s="47">
        <v>75</v>
      </c>
      <c r="AY208" s="47">
        <v>56</v>
      </c>
      <c r="AZ208" s="47">
        <v>57</v>
      </c>
      <c r="BA208" s="201" t="s">
        <v>16</v>
      </c>
      <c r="BB208" s="46" t="s">
        <v>119</v>
      </c>
      <c r="BC208" s="47">
        <v>415</v>
      </c>
      <c r="BD208" s="47">
        <v>210</v>
      </c>
      <c r="BE208" s="47">
        <v>394</v>
      </c>
      <c r="BF208" s="47">
        <v>199</v>
      </c>
      <c r="BG208" s="47">
        <v>358</v>
      </c>
      <c r="BH208" s="47">
        <v>187</v>
      </c>
      <c r="BI208" s="47">
        <v>415</v>
      </c>
      <c r="BJ208" s="47">
        <v>210</v>
      </c>
      <c r="BK208" s="47">
        <v>394</v>
      </c>
      <c r="BL208" s="47">
        <v>199</v>
      </c>
      <c r="BM208" s="47">
        <v>358</v>
      </c>
      <c r="BN208" s="47">
        <v>187</v>
      </c>
      <c r="BO208" s="201" t="s">
        <v>16</v>
      </c>
      <c r="BP208" s="46" t="s">
        <v>119</v>
      </c>
      <c r="BQ208" s="50">
        <v>66</v>
      </c>
      <c r="BR208" s="49">
        <v>34</v>
      </c>
      <c r="BS208" s="49">
        <v>2</v>
      </c>
      <c r="BT208" s="50">
        <v>3</v>
      </c>
      <c r="BU208" s="49">
        <v>2</v>
      </c>
      <c r="BV208" s="50">
        <v>69</v>
      </c>
      <c r="BW208" s="50">
        <v>36</v>
      </c>
      <c r="BX208" s="201" t="s">
        <v>16</v>
      </c>
      <c r="BY208" s="46" t="s">
        <v>119</v>
      </c>
      <c r="BZ208" s="47">
        <v>180</v>
      </c>
      <c r="CA208" s="47">
        <v>76</v>
      </c>
      <c r="CB208" s="47">
        <v>65</v>
      </c>
      <c r="CC208" s="47">
        <v>68</v>
      </c>
      <c r="CD208" s="47">
        <v>63</v>
      </c>
      <c r="CE208" s="47">
        <v>26</v>
      </c>
      <c r="CF208" s="47">
        <v>21</v>
      </c>
      <c r="CG208" s="47">
        <v>53</v>
      </c>
      <c r="CH208" s="47">
        <v>54</v>
      </c>
      <c r="CI208" s="47">
        <v>10</v>
      </c>
      <c r="CJ208" s="47">
        <v>66</v>
      </c>
      <c r="CK208" s="47">
        <v>0</v>
      </c>
      <c r="CL208" s="142"/>
      <c r="CM208" s="138" t="s">
        <v>16</v>
      </c>
      <c r="CN208" s="138" t="s">
        <v>4353</v>
      </c>
      <c r="CO208" s="139">
        <v>2271</v>
      </c>
      <c r="CP208" s="141">
        <v>606</v>
      </c>
    </row>
    <row r="209" spans="1:94" ht="13.15" customHeight="1">
      <c r="A209" s="201"/>
      <c r="B209" s="46" t="s">
        <v>120</v>
      </c>
      <c r="C209" s="47">
        <v>0</v>
      </c>
      <c r="D209" s="47">
        <v>0</v>
      </c>
      <c r="E209" s="47">
        <v>0</v>
      </c>
      <c r="F209" s="47">
        <v>0</v>
      </c>
      <c r="G209" s="47">
        <v>0</v>
      </c>
      <c r="H209" s="47">
        <v>0</v>
      </c>
      <c r="I209" s="47">
        <v>0</v>
      </c>
      <c r="J209" s="47">
        <v>0</v>
      </c>
      <c r="K209" s="47">
        <v>0</v>
      </c>
      <c r="L209" s="47">
        <v>0</v>
      </c>
      <c r="M209" s="48">
        <v>0</v>
      </c>
      <c r="N209" s="48">
        <v>0</v>
      </c>
      <c r="O209" s="201"/>
      <c r="P209" s="46" t="s">
        <v>120</v>
      </c>
      <c r="Q209" s="47">
        <v>0</v>
      </c>
      <c r="R209" s="47">
        <v>0</v>
      </c>
      <c r="S209" s="47">
        <v>0</v>
      </c>
      <c r="T209" s="47">
        <v>0</v>
      </c>
      <c r="U209" s="47">
        <v>0</v>
      </c>
      <c r="V209" s="47">
        <v>0</v>
      </c>
      <c r="W209" s="47">
        <v>0</v>
      </c>
      <c r="X209" s="47">
        <v>0</v>
      </c>
      <c r="Y209" s="47">
        <v>0</v>
      </c>
      <c r="Z209" s="47">
        <v>0</v>
      </c>
      <c r="AA209" s="48">
        <v>0</v>
      </c>
      <c r="AB209" s="48">
        <v>0</v>
      </c>
      <c r="AC209" s="201"/>
      <c r="AD209" s="46" t="s">
        <v>120</v>
      </c>
      <c r="AE209" s="47">
        <v>0</v>
      </c>
      <c r="AF209" s="47">
        <v>0</v>
      </c>
      <c r="AG209" s="47">
        <v>0</v>
      </c>
      <c r="AH209" s="47">
        <v>0</v>
      </c>
      <c r="AI209" s="47">
        <v>0</v>
      </c>
      <c r="AJ209" s="48">
        <v>0</v>
      </c>
      <c r="AK209" s="47">
        <v>0</v>
      </c>
      <c r="AL209" s="47">
        <v>0</v>
      </c>
      <c r="AM209" s="47">
        <v>0</v>
      </c>
      <c r="AN209" s="47">
        <v>0</v>
      </c>
      <c r="AO209" s="47">
        <v>0</v>
      </c>
      <c r="AP209" s="201"/>
      <c r="AQ209" s="46" t="s">
        <v>120</v>
      </c>
      <c r="AR209" s="47">
        <v>0</v>
      </c>
      <c r="AS209" s="47">
        <v>0</v>
      </c>
      <c r="AT209" s="47">
        <v>0</v>
      </c>
      <c r="AU209" s="47">
        <v>0</v>
      </c>
      <c r="AV209" s="47">
        <v>0</v>
      </c>
      <c r="AW209" s="47">
        <v>0</v>
      </c>
      <c r="AX209" s="47">
        <v>0</v>
      </c>
      <c r="AY209" s="47">
        <v>0</v>
      </c>
      <c r="AZ209" s="47">
        <v>0</v>
      </c>
      <c r="BA209" s="201"/>
      <c r="BB209" s="46" t="s">
        <v>120</v>
      </c>
      <c r="BC209" s="47">
        <v>0</v>
      </c>
      <c r="BD209" s="47">
        <v>0</v>
      </c>
      <c r="BE209" s="47">
        <v>0</v>
      </c>
      <c r="BF209" s="47">
        <v>0</v>
      </c>
      <c r="BG209" s="47">
        <v>0</v>
      </c>
      <c r="BH209" s="47">
        <v>0</v>
      </c>
      <c r="BI209" s="47">
        <v>0</v>
      </c>
      <c r="BJ209" s="47">
        <v>0</v>
      </c>
      <c r="BK209" s="47">
        <v>0</v>
      </c>
      <c r="BL209" s="47">
        <v>0</v>
      </c>
      <c r="BM209" s="47">
        <v>0</v>
      </c>
      <c r="BN209" s="47">
        <v>0</v>
      </c>
      <c r="BO209" s="201"/>
      <c r="BP209" s="46" t="s">
        <v>120</v>
      </c>
      <c r="BQ209" s="50">
        <v>0</v>
      </c>
      <c r="BR209" s="49">
        <v>0</v>
      </c>
      <c r="BS209" s="49">
        <v>0</v>
      </c>
      <c r="BT209" s="50">
        <v>0</v>
      </c>
      <c r="BU209" s="49">
        <v>0</v>
      </c>
      <c r="BV209" s="50">
        <v>0</v>
      </c>
      <c r="BW209" s="50">
        <v>0</v>
      </c>
      <c r="BX209" s="201"/>
      <c r="BY209" s="46" t="s">
        <v>120</v>
      </c>
      <c r="BZ209" s="47">
        <v>0</v>
      </c>
      <c r="CA209" s="47">
        <v>0</v>
      </c>
      <c r="CB209" s="47">
        <v>0</v>
      </c>
      <c r="CC209" s="47">
        <v>0</v>
      </c>
      <c r="CD209" s="47">
        <v>0</v>
      </c>
      <c r="CE209" s="47">
        <v>0</v>
      </c>
      <c r="CF209" s="47">
        <v>0</v>
      </c>
      <c r="CG209" s="47">
        <v>0</v>
      </c>
      <c r="CH209" s="47">
        <v>0</v>
      </c>
      <c r="CI209" s="47">
        <v>0</v>
      </c>
      <c r="CJ209" s="47">
        <v>0</v>
      </c>
      <c r="CK209" s="47">
        <v>0</v>
      </c>
      <c r="CL209" s="142"/>
      <c r="CM209" s="138" t="s">
        <v>16</v>
      </c>
      <c r="CN209" s="138" t="s">
        <v>4354</v>
      </c>
      <c r="CO209" s="139">
        <v>0</v>
      </c>
      <c r="CP209" s="141">
        <v>0</v>
      </c>
    </row>
    <row r="210" spans="1:94" ht="13.15" customHeight="1">
      <c r="A210" s="201"/>
      <c r="B210" s="34" t="s">
        <v>102</v>
      </c>
      <c r="C210" s="35">
        <v>808</v>
      </c>
      <c r="D210" s="63">
        <v>413</v>
      </c>
      <c r="E210" s="63">
        <v>674</v>
      </c>
      <c r="F210" s="63">
        <v>345</v>
      </c>
      <c r="G210" s="63">
        <v>550</v>
      </c>
      <c r="H210" s="63">
        <v>264</v>
      </c>
      <c r="I210" s="63">
        <v>435</v>
      </c>
      <c r="J210" s="63">
        <v>213</v>
      </c>
      <c r="K210" s="63">
        <v>397</v>
      </c>
      <c r="L210" s="63">
        <v>199</v>
      </c>
      <c r="M210" s="63">
        <v>2864</v>
      </c>
      <c r="N210" s="63">
        <v>1434</v>
      </c>
      <c r="O210" s="201"/>
      <c r="P210" s="64" t="s">
        <v>102</v>
      </c>
      <c r="Q210" s="63">
        <v>45</v>
      </c>
      <c r="R210" s="63">
        <v>23</v>
      </c>
      <c r="S210" s="63">
        <v>49</v>
      </c>
      <c r="T210" s="63">
        <v>22</v>
      </c>
      <c r="U210" s="63">
        <v>58</v>
      </c>
      <c r="V210" s="63">
        <v>28</v>
      </c>
      <c r="W210" s="63">
        <v>20</v>
      </c>
      <c r="X210" s="63">
        <v>7</v>
      </c>
      <c r="Y210" s="63">
        <v>23</v>
      </c>
      <c r="Z210" s="63">
        <v>10</v>
      </c>
      <c r="AA210" s="63">
        <v>195</v>
      </c>
      <c r="AB210" s="63">
        <v>90</v>
      </c>
      <c r="AC210" s="201"/>
      <c r="AD210" s="64" t="s">
        <v>102</v>
      </c>
      <c r="AE210" s="63">
        <v>19</v>
      </c>
      <c r="AF210" s="63">
        <v>19</v>
      </c>
      <c r="AG210" s="63">
        <v>19</v>
      </c>
      <c r="AH210" s="63">
        <v>18</v>
      </c>
      <c r="AI210" s="63">
        <v>17</v>
      </c>
      <c r="AJ210" s="63">
        <v>92</v>
      </c>
      <c r="AK210" s="63">
        <v>63</v>
      </c>
      <c r="AL210" s="63">
        <v>57</v>
      </c>
      <c r="AM210" s="63">
        <v>0</v>
      </c>
      <c r="AN210" s="63">
        <v>1</v>
      </c>
      <c r="AO210" s="63">
        <v>18</v>
      </c>
      <c r="AP210" s="201"/>
      <c r="AQ210" s="64" t="s">
        <v>102</v>
      </c>
      <c r="AR210" s="63">
        <v>0</v>
      </c>
      <c r="AS210" s="63">
        <v>359</v>
      </c>
      <c r="AT210" s="63">
        <v>110</v>
      </c>
      <c r="AU210" s="63">
        <v>62</v>
      </c>
      <c r="AV210" s="63">
        <v>195</v>
      </c>
      <c r="AW210" s="63">
        <v>25</v>
      </c>
      <c r="AX210" s="63">
        <v>75</v>
      </c>
      <c r="AY210" s="63">
        <v>56</v>
      </c>
      <c r="AZ210" s="63">
        <v>57</v>
      </c>
      <c r="BA210" s="201"/>
      <c r="BB210" s="51" t="s">
        <v>102</v>
      </c>
      <c r="BC210" s="63">
        <v>415</v>
      </c>
      <c r="BD210" s="63">
        <v>210</v>
      </c>
      <c r="BE210" s="63">
        <v>394</v>
      </c>
      <c r="BF210" s="63">
        <v>199</v>
      </c>
      <c r="BG210" s="63">
        <v>358</v>
      </c>
      <c r="BH210" s="63">
        <v>187</v>
      </c>
      <c r="BI210" s="63">
        <v>415</v>
      </c>
      <c r="BJ210" s="63">
        <v>210</v>
      </c>
      <c r="BK210" s="63">
        <v>394</v>
      </c>
      <c r="BL210" s="63">
        <v>199</v>
      </c>
      <c r="BM210" s="63">
        <v>358</v>
      </c>
      <c r="BN210" s="63">
        <v>187</v>
      </c>
      <c r="BO210" s="201"/>
      <c r="BP210" s="64" t="s">
        <v>102</v>
      </c>
      <c r="BQ210" s="63">
        <v>66</v>
      </c>
      <c r="BR210" s="63">
        <v>34</v>
      </c>
      <c r="BS210" s="63">
        <v>2</v>
      </c>
      <c r="BT210" s="63">
        <v>3</v>
      </c>
      <c r="BU210" s="63">
        <v>2</v>
      </c>
      <c r="BV210" s="63">
        <v>69</v>
      </c>
      <c r="BW210" s="63">
        <v>36</v>
      </c>
      <c r="BX210" s="201"/>
      <c r="BY210" s="64" t="s">
        <v>102</v>
      </c>
      <c r="BZ210" s="63">
        <v>180</v>
      </c>
      <c r="CA210" s="63">
        <v>76</v>
      </c>
      <c r="CB210" s="63">
        <v>65</v>
      </c>
      <c r="CC210" s="63">
        <v>68</v>
      </c>
      <c r="CD210" s="63">
        <v>63</v>
      </c>
      <c r="CE210" s="63">
        <v>26</v>
      </c>
      <c r="CF210" s="63">
        <v>21</v>
      </c>
      <c r="CG210" s="63">
        <v>53</v>
      </c>
      <c r="CH210" s="63">
        <v>54</v>
      </c>
      <c r="CI210" s="63">
        <v>10</v>
      </c>
      <c r="CJ210" s="63">
        <v>66</v>
      </c>
      <c r="CK210" s="63">
        <v>0</v>
      </c>
      <c r="CL210" s="142"/>
      <c r="CM210" s="138" t="s">
        <v>16</v>
      </c>
      <c r="CN210" s="138" t="s">
        <v>4355</v>
      </c>
      <c r="CO210" s="139">
        <v>2271</v>
      </c>
      <c r="CP210" s="141">
        <v>606</v>
      </c>
    </row>
    <row r="211" spans="1:94" ht="13.15" customHeight="1">
      <c r="A211" s="201" t="s">
        <v>8</v>
      </c>
      <c r="B211" s="46" t="s">
        <v>119</v>
      </c>
      <c r="C211" s="47">
        <v>0</v>
      </c>
      <c r="D211" s="47">
        <v>0</v>
      </c>
      <c r="E211" s="47">
        <v>0</v>
      </c>
      <c r="F211" s="47">
        <v>0</v>
      </c>
      <c r="G211" s="47">
        <v>0</v>
      </c>
      <c r="H211" s="47">
        <v>0</v>
      </c>
      <c r="I211" s="47">
        <v>0</v>
      </c>
      <c r="J211" s="47">
        <v>0</v>
      </c>
      <c r="K211" s="47">
        <v>0</v>
      </c>
      <c r="L211" s="47">
        <v>0</v>
      </c>
      <c r="M211" s="48">
        <v>0</v>
      </c>
      <c r="N211" s="48">
        <v>0</v>
      </c>
      <c r="O211" s="201" t="s">
        <v>8</v>
      </c>
      <c r="P211" s="46" t="s">
        <v>119</v>
      </c>
      <c r="Q211" s="47">
        <v>0</v>
      </c>
      <c r="R211" s="47">
        <v>0</v>
      </c>
      <c r="S211" s="47">
        <v>0</v>
      </c>
      <c r="T211" s="47">
        <v>0</v>
      </c>
      <c r="U211" s="47">
        <v>0</v>
      </c>
      <c r="V211" s="47">
        <v>0</v>
      </c>
      <c r="W211" s="47">
        <v>0</v>
      </c>
      <c r="X211" s="47">
        <v>0</v>
      </c>
      <c r="Y211" s="47">
        <v>0</v>
      </c>
      <c r="Z211" s="47">
        <v>0</v>
      </c>
      <c r="AA211" s="48">
        <v>0</v>
      </c>
      <c r="AB211" s="48">
        <v>0</v>
      </c>
      <c r="AC211" s="201" t="s">
        <v>8</v>
      </c>
      <c r="AD211" s="46" t="s">
        <v>119</v>
      </c>
      <c r="AE211" s="47">
        <v>0</v>
      </c>
      <c r="AF211" s="47">
        <v>0</v>
      </c>
      <c r="AG211" s="47">
        <v>0</v>
      </c>
      <c r="AH211" s="47">
        <v>0</v>
      </c>
      <c r="AI211" s="47">
        <v>0</v>
      </c>
      <c r="AJ211" s="48">
        <v>0</v>
      </c>
      <c r="AK211" s="47">
        <v>0</v>
      </c>
      <c r="AL211" s="47">
        <v>0</v>
      </c>
      <c r="AM211" s="47">
        <v>0</v>
      </c>
      <c r="AN211" s="47">
        <v>0</v>
      </c>
      <c r="AO211" s="47">
        <v>0</v>
      </c>
      <c r="AP211" s="201" t="s">
        <v>8</v>
      </c>
      <c r="AQ211" s="46" t="s">
        <v>119</v>
      </c>
      <c r="AR211" s="47">
        <v>0</v>
      </c>
      <c r="AS211" s="47">
        <v>0</v>
      </c>
      <c r="AT211" s="47">
        <v>0</v>
      </c>
      <c r="AU211" s="47">
        <v>0</v>
      </c>
      <c r="AV211" s="47">
        <v>0</v>
      </c>
      <c r="AW211" s="47">
        <v>0</v>
      </c>
      <c r="AX211" s="47">
        <v>0</v>
      </c>
      <c r="AY211" s="47">
        <v>0</v>
      </c>
      <c r="AZ211" s="47">
        <v>0</v>
      </c>
      <c r="BA211" s="201" t="s">
        <v>8</v>
      </c>
      <c r="BB211" s="46" t="s">
        <v>119</v>
      </c>
      <c r="BC211" s="47">
        <v>0</v>
      </c>
      <c r="BD211" s="47">
        <v>0</v>
      </c>
      <c r="BE211" s="47">
        <v>0</v>
      </c>
      <c r="BF211" s="47">
        <v>0</v>
      </c>
      <c r="BG211" s="47">
        <v>0</v>
      </c>
      <c r="BH211" s="47">
        <v>0</v>
      </c>
      <c r="BI211" s="47">
        <v>0</v>
      </c>
      <c r="BJ211" s="47">
        <v>0</v>
      </c>
      <c r="BK211" s="47">
        <v>0</v>
      </c>
      <c r="BL211" s="47">
        <v>0</v>
      </c>
      <c r="BM211" s="47">
        <v>0</v>
      </c>
      <c r="BN211" s="47">
        <v>0</v>
      </c>
      <c r="BO211" s="201" t="s">
        <v>8</v>
      </c>
      <c r="BP211" s="46" t="s">
        <v>119</v>
      </c>
      <c r="BQ211" s="50">
        <v>0</v>
      </c>
      <c r="BR211" s="49">
        <v>0</v>
      </c>
      <c r="BS211" s="49">
        <v>0</v>
      </c>
      <c r="BT211" s="50">
        <v>0</v>
      </c>
      <c r="BU211" s="49">
        <v>0</v>
      </c>
      <c r="BV211" s="50">
        <v>0</v>
      </c>
      <c r="BW211" s="50">
        <v>0</v>
      </c>
      <c r="BX211" s="201" t="s">
        <v>8</v>
      </c>
      <c r="BY211" s="46" t="s">
        <v>119</v>
      </c>
      <c r="BZ211" s="47">
        <v>0</v>
      </c>
      <c r="CA211" s="47">
        <v>0</v>
      </c>
      <c r="CB211" s="47">
        <v>0</v>
      </c>
      <c r="CC211" s="47">
        <v>0</v>
      </c>
      <c r="CD211" s="47">
        <v>0</v>
      </c>
      <c r="CE211" s="47">
        <v>0</v>
      </c>
      <c r="CF211" s="47">
        <v>0</v>
      </c>
      <c r="CG211" s="47">
        <v>0</v>
      </c>
      <c r="CH211" s="47">
        <v>0</v>
      </c>
      <c r="CI211" s="47">
        <v>0</v>
      </c>
      <c r="CJ211" s="47">
        <v>0</v>
      </c>
      <c r="CK211" s="47">
        <v>0</v>
      </c>
      <c r="CL211" s="142"/>
      <c r="CM211" s="138" t="s">
        <v>8</v>
      </c>
      <c r="CN211" s="138" t="s">
        <v>4356</v>
      </c>
      <c r="CO211" s="139">
        <v>0</v>
      </c>
      <c r="CP211" s="141">
        <v>0</v>
      </c>
    </row>
    <row r="212" spans="1:94" ht="13.15" customHeight="1">
      <c r="A212" s="201"/>
      <c r="B212" s="46" t="s">
        <v>120</v>
      </c>
      <c r="C212" s="47">
        <v>2751</v>
      </c>
      <c r="D212" s="47">
        <v>1394</v>
      </c>
      <c r="E212" s="47">
        <v>2608</v>
      </c>
      <c r="F212" s="47">
        <v>1319</v>
      </c>
      <c r="G212" s="47">
        <v>2488</v>
      </c>
      <c r="H212" s="47">
        <v>1273</v>
      </c>
      <c r="I212" s="47">
        <v>2394</v>
      </c>
      <c r="J212" s="47">
        <v>1214</v>
      </c>
      <c r="K212" s="47">
        <v>2084</v>
      </c>
      <c r="L212" s="47">
        <v>1102</v>
      </c>
      <c r="M212" s="48">
        <v>12325</v>
      </c>
      <c r="N212" s="48">
        <v>6302</v>
      </c>
      <c r="O212" s="201"/>
      <c r="P212" s="46" t="s">
        <v>120</v>
      </c>
      <c r="Q212" s="47">
        <v>112</v>
      </c>
      <c r="R212" s="47">
        <v>55</v>
      </c>
      <c r="S212" s="47">
        <v>88</v>
      </c>
      <c r="T212" s="47">
        <v>39</v>
      </c>
      <c r="U212" s="47">
        <v>97</v>
      </c>
      <c r="V212" s="47">
        <v>52</v>
      </c>
      <c r="W212" s="47">
        <v>76</v>
      </c>
      <c r="X212" s="47">
        <v>29</v>
      </c>
      <c r="Y212" s="47">
        <v>66</v>
      </c>
      <c r="Z212" s="47">
        <v>32</v>
      </c>
      <c r="AA212" s="48">
        <v>439</v>
      </c>
      <c r="AB212" s="48">
        <v>207</v>
      </c>
      <c r="AC212" s="201"/>
      <c r="AD212" s="46" t="s">
        <v>120</v>
      </c>
      <c r="AE212" s="47">
        <v>87</v>
      </c>
      <c r="AF212" s="47">
        <v>84</v>
      </c>
      <c r="AG212" s="47">
        <v>81</v>
      </c>
      <c r="AH212" s="47">
        <v>79</v>
      </c>
      <c r="AI212" s="47">
        <v>72</v>
      </c>
      <c r="AJ212" s="48">
        <v>403</v>
      </c>
      <c r="AK212" s="47">
        <v>370</v>
      </c>
      <c r="AL212" s="47">
        <v>360</v>
      </c>
      <c r="AM212" s="47">
        <v>265</v>
      </c>
      <c r="AN212" s="47">
        <v>6</v>
      </c>
      <c r="AO212" s="47">
        <v>63</v>
      </c>
      <c r="AP212" s="201"/>
      <c r="AQ212" s="46" t="s">
        <v>120</v>
      </c>
      <c r="AR212" s="47">
        <v>131</v>
      </c>
      <c r="AS212" s="47">
        <v>2540</v>
      </c>
      <c r="AT212" s="47">
        <v>1087</v>
      </c>
      <c r="AU212" s="47">
        <v>1071</v>
      </c>
      <c r="AV212" s="47">
        <v>366</v>
      </c>
      <c r="AW212" s="47">
        <v>312</v>
      </c>
      <c r="AX212" s="47">
        <v>451</v>
      </c>
      <c r="AY212" s="47">
        <v>394</v>
      </c>
      <c r="AZ212" s="47">
        <v>372</v>
      </c>
      <c r="BA212" s="201"/>
      <c r="BB212" s="46" t="s">
        <v>120</v>
      </c>
      <c r="BC212" s="47">
        <v>1974</v>
      </c>
      <c r="BD212" s="47">
        <v>1021</v>
      </c>
      <c r="BE212" s="47">
        <v>1939</v>
      </c>
      <c r="BF212" s="47">
        <v>1006</v>
      </c>
      <c r="BG212" s="47">
        <v>1688</v>
      </c>
      <c r="BH212" s="47">
        <v>884</v>
      </c>
      <c r="BI212" s="47">
        <v>1235</v>
      </c>
      <c r="BJ212" s="47">
        <v>627</v>
      </c>
      <c r="BK212" s="47">
        <v>1200</v>
      </c>
      <c r="BL212" s="47">
        <v>614</v>
      </c>
      <c r="BM212" s="47">
        <v>1058</v>
      </c>
      <c r="BN212" s="47">
        <v>536</v>
      </c>
      <c r="BO212" s="201"/>
      <c r="BP212" s="46" t="s">
        <v>120</v>
      </c>
      <c r="BQ212" s="50">
        <v>360</v>
      </c>
      <c r="BR212" s="49">
        <v>295</v>
      </c>
      <c r="BS212" s="49">
        <v>31</v>
      </c>
      <c r="BT212" s="50">
        <v>59</v>
      </c>
      <c r="BU212" s="49">
        <v>35</v>
      </c>
      <c r="BV212" s="50">
        <v>419</v>
      </c>
      <c r="BW212" s="50">
        <v>330</v>
      </c>
      <c r="BX212" s="201"/>
      <c r="BY212" s="46" t="s">
        <v>120</v>
      </c>
      <c r="BZ212" s="47">
        <v>1337</v>
      </c>
      <c r="CA212" s="47">
        <v>378</v>
      </c>
      <c r="CB212" s="47">
        <v>588</v>
      </c>
      <c r="CC212" s="47">
        <v>1350</v>
      </c>
      <c r="CD212" s="47">
        <v>609</v>
      </c>
      <c r="CE212" s="47">
        <v>341</v>
      </c>
      <c r="CF212" s="47">
        <v>120</v>
      </c>
      <c r="CG212" s="47">
        <v>842</v>
      </c>
      <c r="CH212" s="47">
        <v>92</v>
      </c>
      <c r="CI212" s="47">
        <v>59</v>
      </c>
      <c r="CJ212" s="47">
        <v>194</v>
      </c>
      <c r="CK212" s="47">
        <v>188</v>
      </c>
      <c r="CL212" s="142"/>
      <c r="CM212" s="138" t="s">
        <v>8</v>
      </c>
      <c r="CN212" s="138" t="s">
        <v>4357</v>
      </c>
      <c r="CO212" s="139">
        <v>14586</v>
      </c>
      <c r="CP212" s="141">
        <v>5657</v>
      </c>
    </row>
    <row r="213" spans="1:94" ht="13.15" customHeight="1">
      <c r="A213" s="201"/>
      <c r="B213" s="34" t="s">
        <v>102</v>
      </c>
      <c r="C213" s="35">
        <v>2751</v>
      </c>
      <c r="D213" s="63">
        <v>1394</v>
      </c>
      <c r="E213" s="63">
        <v>2608</v>
      </c>
      <c r="F213" s="63">
        <v>1319</v>
      </c>
      <c r="G213" s="63">
        <v>2488</v>
      </c>
      <c r="H213" s="63">
        <v>1273</v>
      </c>
      <c r="I213" s="63">
        <v>2394</v>
      </c>
      <c r="J213" s="63">
        <v>1214</v>
      </c>
      <c r="K213" s="63">
        <v>2084</v>
      </c>
      <c r="L213" s="63">
        <v>1102</v>
      </c>
      <c r="M213" s="63">
        <v>12325</v>
      </c>
      <c r="N213" s="63">
        <v>6302</v>
      </c>
      <c r="O213" s="201"/>
      <c r="P213" s="64" t="s">
        <v>102</v>
      </c>
      <c r="Q213" s="63">
        <v>112</v>
      </c>
      <c r="R213" s="63">
        <v>55</v>
      </c>
      <c r="S213" s="63">
        <v>88</v>
      </c>
      <c r="T213" s="63">
        <v>39</v>
      </c>
      <c r="U213" s="63">
        <v>97</v>
      </c>
      <c r="V213" s="63">
        <v>52</v>
      </c>
      <c r="W213" s="63">
        <v>76</v>
      </c>
      <c r="X213" s="63">
        <v>29</v>
      </c>
      <c r="Y213" s="63">
        <v>66</v>
      </c>
      <c r="Z213" s="63">
        <v>32</v>
      </c>
      <c r="AA213" s="63">
        <v>439</v>
      </c>
      <c r="AB213" s="63">
        <v>207</v>
      </c>
      <c r="AC213" s="201"/>
      <c r="AD213" s="64" t="s">
        <v>102</v>
      </c>
      <c r="AE213" s="63">
        <v>87</v>
      </c>
      <c r="AF213" s="63">
        <v>84</v>
      </c>
      <c r="AG213" s="63">
        <v>81</v>
      </c>
      <c r="AH213" s="63">
        <v>79</v>
      </c>
      <c r="AI213" s="63">
        <v>72</v>
      </c>
      <c r="AJ213" s="63">
        <v>403</v>
      </c>
      <c r="AK213" s="63">
        <v>370</v>
      </c>
      <c r="AL213" s="63">
        <v>360</v>
      </c>
      <c r="AM213" s="63">
        <v>265</v>
      </c>
      <c r="AN213" s="63">
        <v>6</v>
      </c>
      <c r="AO213" s="63">
        <v>63</v>
      </c>
      <c r="AP213" s="201"/>
      <c r="AQ213" s="64" t="s">
        <v>102</v>
      </c>
      <c r="AR213" s="63">
        <v>131</v>
      </c>
      <c r="AS213" s="63">
        <v>2540</v>
      </c>
      <c r="AT213" s="63">
        <v>1087</v>
      </c>
      <c r="AU213" s="63">
        <v>1071</v>
      </c>
      <c r="AV213" s="63">
        <v>366</v>
      </c>
      <c r="AW213" s="63">
        <v>312</v>
      </c>
      <c r="AX213" s="63">
        <v>451</v>
      </c>
      <c r="AY213" s="63">
        <v>394</v>
      </c>
      <c r="AZ213" s="63">
        <v>372</v>
      </c>
      <c r="BA213" s="201"/>
      <c r="BB213" s="51" t="s">
        <v>102</v>
      </c>
      <c r="BC213" s="63">
        <v>1974</v>
      </c>
      <c r="BD213" s="63">
        <v>1021</v>
      </c>
      <c r="BE213" s="63">
        <v>1939</v>
      </c>
      <c r="BF213" s="63">
        <v>1006</v>
      </c>
      <c r="BG213" s="63">
        <v>1688</v>
      </c>
      <c r="BH213" s="63">
        <v>884</v>
      </c>
      <c r="BI213" s="63">
        <v>1235</v>
      </c>
      <c r="BJ213" s="63">
        <v>627</v>
      </c>
      <c r="BK213" s="63">
        <v>1200</v>
      </c>
      <c r="BL213" s="63">
        <v>614</v>
      </c>
      <c r="BM213" s="63">
        <v>1058</v>
      </c>
      <c r="BN213" s="63">
        <v>536</v>
      </c>
      <c r="BO213" s="201"/>
      <c r="BP213" s="64" t="s">
        <v>102</v>
      </c>
      <c r="BQ213" s="63">
        <v>360</v>
      </c>
      <c r="BR213" s="63">
        <v>295</v>
      </c>
      <c r="BS213" s="63">
        <v>31</v>
      </c>
      <c r="BT213" s="63">
        <v>59</v>
      </c>
      <c r="BU213" s="63">
        <v>35</v>
      </c>
      <c r="BV213" s="63">
        <v>419</v>
      </c>
      <c r="BW213" s="63">
        <v>330</v>
      </c>
      <c r="BX213" s="201"/>
      <c r="BY213" s="64" t="s">
        <v>102</v>
      </c>
      <c r="BZ213" s="63">
        <v>1337</v>
      </c>
      <c r="CA213" s="63">
        <v>378</v>
      </c>
      <c r="CB213" s="63">
        <v>588</v>
      </c>
      <c r="CC213" s="63">
        <v>1350</v>
      </c>
      <c r="CD213" s="63">
        <v>609</v>
      </c>
      <c r="CE213" s="63">
        <v>341</v>
      </c>
      <c r="CF213" s="63">
        <v>120</v>
      </c>
      <c r="CG213" s="63">
        <v>842</v>
      </c>
      <c r="CH213" s="63">
        <v>92</v>
      </c>
      <c r="CI213" s="63">
        <v>59</v>
      </c>
      <c r="CJ213" s="63">
        <v>194</v>
      </c>
      <c r="CK213" s="63">
        <v>188</v>
      </c>
      <c r="CL213" s="142"/>
      <c r="CM213" s="138" t="s">
        <v>8</v>
      </c>
      <c r="CN213" s="138" t="s">
        <v>4358</v>
      </c>
      <c r="CO213" s="139">
        <v>14586</v>
      </c>
      <c r="CP213" s="141">
        <v>5657</v>
      </c>
    </row>
    <row r="214" spans="1:94" ht="13.15" customHeight="1">
      <c r="A214" s="201" t="s">
        <v>9</v>
      </c>
      <c r="B214" s="46" t="s">
        <v>119</v>
      </c>
      <c r="C214" s="47">
        <v>3789</v>
      </c>
      <c r="D214" s="47">
        <v>1907</v>
      </c>
      <c r="E214" s="47">
        <v>3178</v>
      </c>
      <c r="F214" s="47">
        <v>1639</v>
      </c>
      <c r="G214" s="47">
        <v>2726</v>
      </c>
      <c r="H214" s="47">
        <v>1391</v>
      </c>
      <c r="I214" s="47">
        <v>1955</v>
      </c>
      <c r="J214" s="47">
        <v>1033</v>
      </c>
      <c r="K214" s="47">
        <v>1574</v>
      </c>
      <c r="L214" s="47">
        <v>826</v>
      </c>
      <c r="M214" s="48">
        <v>13222</v>
      </c>
      <c r="N214" s="48">
        <v>6796</v>
      </c>
      <c r="O214" s="201" t="s">
        <v>9</v>
      </c>
      <c r="P214" s="46" t="s">
        <v>119</v>
      </c>
      <c r="Q214" s="47">
        <v>487</v>
      </c>
      <c r="R214" s="47">
        <v>219</v>
      </c>
      <c r="S214" s="47">
        <v>349</v>
      </c>
      <c r="T214" s="47">
        <v>157</v>
      </c>
      <c r="U214" s="47">
        <v>305</v>
      </c>
      <c r="V214" s="47">
        <v>140</v>
      </c>
      <c r="W214" s="47">
        <v>133</v>
      </c>
      <c r="X214" s="47">
        <v>59</v>
      </c>
      <c r="Y214" s="47">
        <v>49</v>
      </c>
      <c r="Z214" s="47">
        <v>23</v>
      </c>
      <c r="AA214" s="48">
        <v>1323</v>
      </c>
      <c r="AB214" s="48">
        <v>598</v>
      </c>
      <c r="AC214" s="201" t="s">
        <v>9</v>
      </c>
      <c r="AD214" s="46" t="s">
        <v>119</v>
      </c>
      <c r="AE214" s="47">
        <v>99</v>
      </c>
      <c r="AF214" s="47">
        <v>96</v>
      </c>
      <c r="AG214" s="47">
        <v>90</v>
      </c>
      <c r="AH214" s="47">
        <v>83</v>
      </c>
      <c r="AI214" s="47">
        <v>75</v>
      </c>
      <c r="AJ214" s="48">
        <v>443</v>
      </c>
      <c r="AK214" s="47">
        <v>315</v>
      </c>
      <c r="AL214" s="47">
        <v>284</v>
      </c>
      <c r="AM214" s="47">
        <v>0</v>
      </c>
      <c r="AN214" s="47">
        <v>4</v>
      </c>
      <c r="AO214" s="47">
        <v>84</v>
      </c>
      <c r="AP214" s="201" t="s">
        <v>9</v>
      </c>
      <c r="AQ214" s="46" t="s">
        <v>119</v>
      </c>
      <c r="AR214" s="47">
        <v>248</v>
      </c>
      <c r="AS214" s="47">
        <v>3637</v>
      </c>
      <c r="AT214" s="47">
        <v>902</v>
      </c>
      <c r="AU214" s="47">
        <v>430</v>
      </c>
      <c r="AV214" s="47">
        <v>117</v>
      </c>
      <c r="AW214" s="47">
        <v>238</v>
      </c>
      <c r="AX214" s="47">
        <v>412</v>
      </c>
      <c r="AY214" s="47">
        <v>369</v>
      </c>
      <c r="AZ214" s="47">
        <v>352</v>
      </c>
      <c r="BA214" s="201" t="s">
        <v>9</v>
      </c>
      <c r="BB214" s="46" t="s">
        <v>119</v>
      </c>
      <c r="BC214" s="47">
        <v>1444</v>
      </c>
      <c r="BD214" s="47">
        <v>829</v>
      </c>
      <c r="BE214" s="47">
        <v>1394</v>
      </c>
      <c r="BF214" s="47">
        <v>802</v>
      </c>
      <c r="BG214" s="47">
        <v>1282</v>
      </c>
      <c r="BH214" s="47">
        <v>745</v>
      </c>
      <c r="BI214" s="47">
        <v>1464</v>
      </c>
      <c r="BJ214" s="47">
        <v>841</v>
      </c>
      <c r="BK214" s="47">
        <v>1413</v>
      </c>
      <c r="BL214" s="47">
        <v>814</v>
      </c>
      <c r="BM214" s="47">
        <v>1300</v>
      </c>
      <c r="BN214" s="47">
        <v>757</v>
      </c>
      <c r="BO214" s="201" t="s">
        <v>9</v>
      </c>
      <c r="BP214" s="46" t="s">
        <v>119</v>
      </c>
      <c r="BQ214" s="50">
        <v>369</v>
      </c>
      <c r="BR214" s="49">
        <v>158</v>
      </c>
      <c r="BS214" s="49">
        <v>28</v>
      </c>
      <c r="BT214" s="50">
        <v>38</v>
      </c>
      <c r="BU214" s="49">
        <v>19</v>
      </c>
      <c r="BV214" s="50">
        <v>407</v>
      </c>
      <c r="BW214" s="50">
        <v>177</v>
      </c>
      <c r="BX214" s="201" t="s">
        <v>9</v>
      </c>
      <c r="BY214" s="46" t="s">
        <v>119</v>
      </c>
      <c r="BZ214" s="47">
        <v>2055</v>
      </c>
      <c r="CA214" s="47">
        <v>483</v>
      </c>
      <c r="CB214" s="47">
        <v>392</v>
      </c>
      <c r="CC214" s="47">
        <v>1691</v>
      </c>
      <c r="CD214" s="47">
        <v>1272</v>
      </c>
      <c r="CE214" s="47">
        <v>890</v>
      </c>
      <c r="CF214" s="47">
        <v>111</v>
      </c>
      <c r="CG214" s="47">
        <v>996</v>
      </c>
      <c r="CH214" s="47">
        <v>34</v>
      </c>
      <c r="CI214" s="47">
        <v>36</v>
      </c>
      <c r="CJ214" s="47">
        <v>80</v>
      </c>
      <c r="CK214" s="47">
        <v>0</v>
      </c>
      <c r="CL214" s="142"/>
      <c r="CM214" s="138" t="s">
        <v>9</v>
      </c>
      <c r="CN214" s="138" t="s">
        <v>4359</v>
      </c>
      <c r="CO214" s="139">
        <v>12533</v>
      </c>
      <c r="CP214" s="141">
        <v>7924</v>
      </c>
    </row>
    <row r="215" spans="1:94" ht="13.15" customHeight="1">
      <c r="A215" s="201"/>
      <c r="B215" s="46" t="s">
        <v>120</v>
      </c>
      <c r="C215" s="47">
        <v>0</v>
      </c>
      <c r="D215" s="47">
        <v>0</v>
      </c>
      <c r="E215" s="47">
        <v>0</v>
      </c>
      <c r="F215" s="47">
        <v>0</v>
      </c>
      <c r="G215" s="47">
        <v>0</v>
      </c>
      <c r="H215" s="47">
        <v>0</v>
      </c>
      <c r="I215" s="47">
        <v>0</v>
      </c>
      <c r="J215" s="47">
        <v>0</v>
      </c>
      <c r="K215" s="47">
        <v>0</v>
      </c>
      <c r="L215" s="47">
        <v>0</v>
      </c>
      <c r="M215" s="48">
        <v>0</v>
      </c>
      <c r="N215" s="48">
        <v>0</v>
      </c>
      <c r="O215" s="201"/>
      <c r="P215" s="46" t="s">
        <v>120</v>
      </c>
      <c r="Q215" s="47">
        <v>0</v>
      </c>
      <c r="R215" s="47">
        <v>0</v>
      </c>
      <c r="S215" s="47">
        <v>0</v>
      </c>
      <c r="T215" s="47">
        <v>0</v>
      </c>
      <c r="U215" s="47">
        <v>0</v>
      </c>
      <c r="V215" s="47">
        <v>0</v>
      </c>
      <c r="W215" s="47">
        <v>0</v>
      </c>
      <c r="X215" s="47">
        <v>0</v>
      </c>
      <c r="Y215" s="47">
        <v>0</v>
      </c>
      <c r="Z215" s="47">
        <v>0</v>
      </c>
      <c r="AA215" s="48">
        <v>0</v>
      </c>
      <c r="AB215" s="48">
        <v>0</v>
      </c>
      <c r="AC215" s="201"/>
      <c r="AD215" s="46" t="s">
        <v>120</v>
      </c>
      <c r="AE215" s="47">
        <v>0</v>
      </c>
      <c r="AF215" s="47">
        <v>0</v>
      </c>
      <c r="AG215" s="47">
        <v>0</v>
      </c>
      <c r="AH215" s="47">
        <v>0</v>
      </c>
      <c r="AI215" s="47">
        <v>0</v>
      </c>
      <c r="AJ215" s="48">
        <v>0</v>
      </c>
      <c r="AK215" s="47">
        <v>0</v>
      </c>
      <c r="AL215" s="47">
        <v>0</v>
      </c>
      <c r="AM215" s="47">
        <v>0</v>
      </c>
      <c r="AN215" s="47">
        <v>0</v>
      </c>
      <c r="AO215" s="47">
        <v>0</v>
      </c>
      <c r="AP215" s="201"/>
      <c r="AQ215" s="46" t="s">
        <v>120</v>
      </c>
      <c r="AR215" s="47">
        <v>0</v>
      </c>
      <c r="AS215" s="47">
        <v>0</v>
      </c>
      <c r="AT215" s="47">
        <v>0</v>
      </c>
      <c r="AU215" s="47">
        <v>0</v>
      </c>
      <c r="AV215" s="47">
        <v>0</v>
      </c>
      <c r="AW215" s="47">
        <v>0</v>
      </c>
      <c r="AX215" s="47">
        <v>0</v>
      </c>
      <c r="AY215" s="47">
        <v>0</v>
      </c>
      <c r="AZ215" s="47">
        <v>0</v>
      </c>
      <c r="BA215" s="201"/>
      <c r="BB215" s="46" t="s">
        <v>120</v>
      </c>
      <c r="BC215" s="47">
        <v>0</v>
      </c>
      <c r="BD215" s="47">
        <v>0</v>
      </c>
      <c r="BE215" s="47">
        <v>0</v>
      </c>
      <c r="BF215" s="47">
        <v>0</v>
      </c>
      <c r="BG215" s="47">
        <v>0</v>
      </c>
      <c r="BH215" s="47">
        <v>0</v>
      </c>
      <c r="BI215" s="47">
        <v>0</v>
      </c>
      <c r="BJ215" s="47">
        <v>0</v>
      </c>
      <c r="BK215" s="47">
        <v>0</v>
      </c>
      <c r="BL215" s="47">
        <v>0</v>
      </c>
      <c r="BM215" s="47">
        <v>0</v>
      </c>
      <c r="BN215" s="47">
        <v>0</v>
      </c>
      <c r="BO215" s="201"/>
      <c r="BP215" s="46" t="s">
        <v>120</v>
      </c>
      <c r="BQ215" s="50">
        <v>0</v>
      </c>
      <c r="BR215" s="49">
        <v>0</v>
      </c>
      <c r="BS215" s="49">
        <v>0</v>
      </c>
      <c r="BT215" s="50">
        <v>0</v>
      </c>
      <c r="BU215" s="49">
        <v>0</v>
      </c>
      <c r="BV215" s="50">
        <v>0</v>
      </c>
      <c r="BW215" s="50">
        <v>0</v>
      </c>
      <c r="BX215" s="201"/>
      <c r="BY215" s="46" t="s">
        <v>120</v>
      </c>
      <c r="BZ215" s="47">
        <v>0</v>
      </c>
      <c r="CA215" s="47">
        <v>0</v>
      </c>
      <c r="CB215" s="47">
        <v>0</v>
      </c>
      <c r="CC215" s="47">
        <v>0</v>
      </c>
      <c r="CD215" s="47">
        <v>0</v>
      </c>
      <c r="CE215" s="47">
        <v>0</v>
      </c>
      <c r="CF215" s="47">
        <v>0</v>
      </c>
      <c r="CG215" s="47">
        <v>0</v>
      </c>
      <c r="CH215" s="47">
        <v>0</v>
      </c>
      <c r="CI215" s="47">
        <v>0</v>
      </c>
      <c r="CJ215" s="47">
        <v>0</v>
      </c>
      <c r="CK215" s="47">
        <v>0</v>
      </c>
      <c r="CL215" s="142"/>
      <c r="CM215" s="138" t="s">
        <v>9</v>
      </c>
      <c r="CN215" s="138" t="s">
        <v>4360</v>
      </c>
      <c r="CO215" s="139">
        <v>0</v>
      </c>
      <c r="CP215" s="141">
        <v>0</v>
      </c>
    </row>
    <row r="216" spans="1:94" ht="13.15" customHeight="1">
      <c r="A216" s="201"/>
      <c r="B216" s="34" t="s">
        <v>102</v>
      </c>
      <c r="C216" s="35">
        <v>3789</v>
      </c>
      <c r="D216" s="63">
        <v>1907</v>
      </c>
      <c r="E216" s="63">
        <v>3178</v>
      </c>
      <c r="F216" s="63">
        <v>1639</v>
      </c>
      <c r="G216" s="63">
        <v>2726</v>
      </c>
      <c r="H216" s="63">
        <v>1391</v>
      </c>
      <c r="I216" s="63">
        <v>1955</v>
      </c>
      <c r="J216" s="63">
        <v>1033</v>
      </c>
      <c r="K216" s="63">
        <v>1574</v>
      </c>
      <c r="L216" s="63">
        <v>826</v>
      </c>
      <c r="M216" s="63">
        <v>13222</v>
      </c>
      <c r="N216" s="63">
        <v>6796</v>
      </c>
      <c r="O216" s="201"/>
      <c r="P216" s="64" t="s">
        <v>102</v>
      </c>
      <c r="Q216" s="63">
        <v>487</v>
      </c>
      <c r="R216" s="63">
        <v>219</v>
      </c>
      <c r="S216" s="63">
        <v>349</v>
      </c>
      <c r="T216" s="63">
        <v>157</v>
      </c>
      <c r="U216" s="63">
        <v>305</v>
      </c>
      <c r="V216" s="63">
        <v>140</v>
      </c>
      <c r="W216" s="63">
        <v>133</v>
      </c>
      <c r="X216" s="63">
        <v>59</v>
      </c>
      <c r="Y216" s="63">
        <v>49</v>
      </c>
      <c r="Z216" s="63">
        <v>23</v>
      </c>
      <c r="AA216" s="63">
        <v>1323</v>
      </c>
      <c r="AB216" s="63">
        <v>598</v>
      </c>
      <c r="AC216" s="201"/>
      <c r="AD216" s="64" t="s">
        <v>102</v>
      </c>
      <c r="AE216" s="63">
        <v>99</v>
      </c>
      <c r="AF216" s="63">
        <v>96</v>
      </c>
      <c r="AG216" s="63">
        <v>90</v>
      </c>
      <c r="AH216" s="63">
        <v>83</v>
      </c>
      <c r="AI216" s="63">
        <v>75</v>
      </c>
      <c r="AJ216" s="63">
        <v>443</v>
      </c>
      <c r="AK216" s="63">
        <v>315</v>
      </c>
      <c r="AL216" s="63">
        <v>284</v>
      </c>
      <c r="AM216" s="63">
        <v>0</v>
      </c>
      <c r="AN216" s="63">
        <v>4</v>
      </c>
      <c r="AO216" s="63">
        <v>84</v>
      </c>
      <c r="AP216" s="201"/>
      <c r="AQ216" s="64" t="s">
        <v>102</v>
      </c>
      <c r="AR216" s="63">
        <v>248</v>
      </c>
      <c r="AS216" s="63">
        <v>3637</v>
      </c>
      <c r="AT216" s="63">
        <v>902</v>
      </c>
      <c r="AU216" s="63">
        <v>430</v>
      </c>
      <c r="AV216" s="63">
        <v>117</v>
      </c>
      <c r="AW216" s="63">
        <v>238</v>
      </c>
      <c r="AX216" s="63">
        <v>412</v>
      </c>
      <c r="AY216" s="63">
        <v>369</v>
      </c>
      <c r="AZ216" s="63">
        <v>352</v>
      </c>
      <c r="BA216" s="201"/>
      <c r="BB216" s="51" t="s">
        <v>102</v>
      </c>
      <c r="BC216" s="63">
        <v>1444</v>
      </c>
      <c r="BD216" s="63">
        <v>829</v>
      </c>
      <c r="BE216" s="63">
        <v>1394</v>
      </c>
      <c r="BF216" s="63">
        <v>802</v>
      </c>
      <c r="BG216" s="63">
        <v>1282</v>
      </c>
      <c r="BH216" s="63">
        <v>745</v>
      </c>
      <c r="BI216" s="63">
        <v>1464</v>
      </c>
      <c r="BJ216" s="63">
        <v>841</v>
      </c>
      <c r="BK216" s="63">
        <v>1413</v>
      </c>
      <c r="BL216" s="63">
        <v>814</v>
      </c>
      <c r="BM216" s="63">
        <v>1300</v>
      </c>
      <c r="BN216" s="63">
        <v>757</v>
      </c>
      <c r="BO216" s="201"/>
      <c r="BP216" s="64" t="s">
        <v>102</v>
      </c>
      <c r="BQ216" s="63">
        <v>369</v>
      </c>
      <c r="BR216" s="63">
        <v>158</v>
      </c>
      <c r="BS216" s="63">
        <v>28</v>
      </c>
      <c r="BT216" s="63">
        <v>38</v>
      </c>
      <c r="BU216" s="63">
        <v>19</v>
      </c>
      <c r="BV216" s="63">
        <v>407</v>
      </c>
      <c r="BW216" s="63">
        <v>177</v>
      </c>
      <c r="BX216" s="201"/>
      <c r="BY216" s="64" t="s">
        <v>102</v>
      </c>
      <c r="BZ216" s="63">
        <v>2055</v>
      </c>
      <c r="CA216" s="63">
        <v>483</v>
      </c>
      <c r="CB216" s="63">
        <v>392</v>
      </c>
      <c r="CC216" s="63">
        <v>1691</v>
      </c>
      <c r="CD216" s="63">
        <v>1272</v>
      </c>
      <c r="CE216" s="63">
        <v>890</v>
      </c>
      <c r="CF216" s="63">
        <v>111</v>
      </c>
      <c r="CG216" s="63">
        <v>996</v>
      </c>
      <c r="CH216" s="63">
        <v>34</v>
      </c>
      <c r="CI216" s="63">
        <v>36</v>
      </c>
      <c r="CJ216" s="63">
        <v>80</v>
      </c>
      <c r="CK216" s="63">
        <v>0</v>
      </c>
      <c r="CL216" s="142"/>
      <c r="CM216" s="138" t="s">
        <v>9</v>
      </c>
      <c r="CN216" s="138" t="s">
        <v>4361</v>
      </c>
      <c r="CO216" s="139">
        <v>12533</v>
      </c>
      <c r="CP216" s="141">
        <v>7924</v>
      </c>
    </row>
    <row r="217" spans="1:94">
      <c r="A217" s="194" t="s">
        <v>460</v>
      </c>
      <c r="B217" s="194"/>
      <c r="C217" s="194"/>
      <c r="D217" s="194"/>
      <c r="E217" s="194"/>
      <c r="F217" s="194"/>
      <c r="G217" s="194"/>
      <c r="H217" s="194"/>
      <c r="I217" s="194"/>
      <c r="J217" s="194"/>
      <c r="K217" s="194"/>
      <c r="L217" s="194"/>
      <c r="M217" s="194"/>
      <c r="N217" s="194"/>
      <c r="O217" s="194" t="s">
        <v>461</v>
      </c>
      <c r="P217" s="194"/>
      <c r="Q217" s="194"/>
      <c r="R217" s="194"/>
      <c r="S217" s="194"/>
      <c r="T217" s="194"/>
      <c r="U217" s="194"/>
      <c r="V217" s="194"/>
      <c r="W217" s="194"/>
      <c r="X217" s="194"/>
      <c r="Y217" s="194"/>
      <c r="Z217" s="194"/>
      <c r="AA217" s="194"/>
      <c r="AB217" s="194"/>
      <c r="AC217" s="194" t="s">
        <v>462</v>
      </c>
      <c r="AD217" s="194"/>
      <c r="AE217" s="194"/>
      <c r="AF217" s="194"/>
      <c r="AG217" s="194"/>
      <c r="AH217" s="194"/>
      <c r="AI217" s="194"/>
      <c r="AJ217" s="194"/>
      <c r="AK217" s="194"/>
      <c r="AL217" s="194"/>
      <c r="AM217" s="194"/>
      <c r="AN217" s="194"/>
      <c r="AO217" s="194"/>
      <c r="AP217" s="195" t="s">
        <v>463</v>
      </c>
      <c r="AQ217" s="195"/>
      <c r="AR217" s="195"/>
      <c r="AS217" s="195"/>
      <c r="AT217" s="195"/>
      <c r="AU217" s="195"/>
      <c r="AV217" s="195"/>
      <c r="AW217" s="195"/>
      <c r="AX217" s="195"/>
      <c r="AY217" s="195"/>
      <c r="AZ217" s="195"/>
      <c r="BA217" s="195" t="s">
        <v>4601</v>
      </c>
      <c r="BB217" s="195"/>
      <c r="BC217" s="195"/>
      <c r="BD217" s="195"/>
      <c r="BE217" s="195"/>
      <c r="BF217" s="195"/>
      <c r="BG217" s="195"/>
      <c r="BH217" s="195"/>
      <c r="BI217" s="195"/>
      <c r="BJ217" s="195"/>
      <c r="BK217" s="195"/>
      <c r="BL217" s="195"/>
      <c r="BM217" s="195"/>
      <c r="BN217" s="195"/>
      <c r="BO217" s="163" t="s">
        <v>464</v>
      </c>
      <c r="BP217" s="163"/>
      <c r="BQ217" s="163"/>
      <c r="BR217" s="163"/>
      <c r="BS217" s="163"/>
      <c r="BT217" s="163"/>
      <c r="BU217" s="163"/>
      <c r="BV217" s="163"/>
      <c r="BW217" s="163"/>
      <c r="BX217" s="194" t="s">
        <v>465</v>
      </c>
      <c r="BY217" s="194"/>
      <c r="BZ217" s="194"/>
      <c r="CA217" s="194"/>
      <c r="CB217" s="194"/>
      <c r="CC217" s="194"/>
      <c r="CD217" s="194"/>
      <c r="CE217" s="194"/>
      <c r="CF217" s="194"/>
      <c r="CG217" s="194"/>
      <c r="CH217" s="194"/>
      <c r="CI217" s="194"/>
      <c r="CJ217" s="194"/>
      <c r="CK217" s="194"/>
      <c r="CL217" s="142"/>
      <c r="CM217" s="138" t="s">
        <v>460</v>
      </c>
      <c r="CN217" s="138" t="s">
        <v>460</v>
      </c>
      <c r="CO217" s="139">
        <v>0</v>
      </c>
      <c r="CP217" s="141">
        <v>0</v>
      </c>
    </row>
    <row r="218" spans="1:94">
      <c r="A218" s="194" t="s">
        <v>4174</v>
      </c>
      <c r="B218" s="194"/>
      <c r="C218" s="194"/>
      <c r="D218" s="194"/>
      <c r="E218" s="194"/>
      <c r="F218" s="194"/>
      <c r="G218" s="194"/>
      <c r="H218" s="194"/>
      <c r="I218" s="194"/>
      <c r="J218" s="194"/>
      <c r="K218" s="194"/>
      <c r="L218" s="194"/>
      <c r="M218" s="194"/>
      <c r="N218" s="194"/>
      <c r="O218" s="194" t="s">
        <v>4174</v>
      </c>
      <c r="P218" s="194"/>
      <c r="Q218" s="194"/>
      <c r="R218" s="194"/>
      <c r="S218" s="194"/>
      <c r="T218" s="194"/>
      <c r="U218" s="194"/>
      <c r="V218" s="194"/>
      <c r="W218" s="194"/>
      <c r="X218" s="194"/>
      <c r="Y218" s="194"/>
      <c r="Z218" s="194"/>
      <c r="AA218" s="194"/>
      <c r="AB218" s="194"/>
      <c r="AC218" s="194" t="s">
        <v>4174</v>
      </c>
      <c r="AD218" s="194"/>
      <c r="AE218" s="194"/>
      <c r="AF218" s="194"/>
      <c r="AG218" s="194"/>
      <c r="AH218" s="194"/>
      <c r="AI218" s="194"/>
      <c r="AJ218" s="194"/>
      <c r="AK218" s="194"/>
      <c r="AL218" s="194"/>
      <c r="AM218" s="194"/>
      <c r="AN218" s="194"/>
      <c r="AO218" s="194"/>
      <c r="AP218" s="195" t="s">
        <v>4174</v>
      </c>
      <c r="AQ218" s="195"/>
      <c r="AR218" s="195"/>
      <c r="AS218" s="195"/>
      <c r="AT218" s="195"/>
      <c r="AU218" s="195"/>
      <c r="AV218" s="195"/>
      <c r="AW218" s="195"/>
      <c r="AX218" s="195"/>
      <c r="AY218" s="195"/>
      <c r="AZ218" s="195"/>
      <c r="BA218" s="195" t="s">
        <v>4175</v>
      </c>
      <c r="BB218" s="195"/>
      <c r="BC218" s="195"/>
      <c r="BD218" s="195"/>
      <c r="BE218" s="195"/>
      <c r="BF218" s="195"/>
      <c r="BG218" s="195"/>
      <c r="BH218" s="195"/>
      <c r="BI218" s="195"/>
      <c r="BJ218" s="195"/>
      <c r="BK218" s="195"/>
      <c r="BL218" s="195"/>
      <c r="BM218" s="195"/>
      <c r="BN218" s="195"/>
      <c r="BO218" s="163" t="s">
        <v>4174</v>
      </c>
      <c r="BP218" s="163"/>
      <c r="BQ218" s="163"/>
      <c r="BR218" s="163"/>
      <c r="BS218" s="163"/>
      <c r="BT218" s="163"/>
      <c r="BU218" s="163"/>
      <c r="BV218" s="163"/>
      <c r="BW218" s="163"/>
      <c r="BX218" s="194" t="s">
        <v>4174</v>
      </c>
      <c r="BY218" s="194"/>
      <c r="BZ218" s="194"/>
      <c r="CA218" s="194"/>
      <c r="CB218" s="194"/>
      <c r="CC218" s="194"/>
      <c r="CD218" s="194"/>
      <c r="CE218" s="194"/>
      <c r="CF218" s="194"/>
      <c r="CG218" s="194"/>
      <c r="CH218" s="194"/>
      <c r="CI218" s="194"/>
      <c r="CJ218" s="194"/>
      <c r="CK218" s="194"/>
      <c r="CL218" s="142"/>
      <c r="CM218" s="138" t="s">
        <v>4174</v>
      </c>
      <c r="CN218" s="138" t="s">
        <v>4174</v>
      </c>
      <c r="CO218" s="139">
        <v>0</v>
      </c>
      <c r="CP218" s="141">
        <v>0</v>
      </c>
    </row>
    <row r="219" spans="1:94" ht="24.6" customHeight="1">
      <c r="A219" s="198" t="s">
        <v>2</v>
      </c>
      <c r="B219" s="199" t="s">
        <v>335</v>
      </c>
      <c r="C219" s="194" t="s">
        <v>302</v>
      </c>
      <c r="D219" s="194"/>
      <c r="E219" s="194" t="s">
        <v>303</v>
      </c>
      <c r="F219" s="194"/>
      <c r="G219" s="194" t="s">
        <v>304</v>
      </c>
      <c r="H219" s="194"/>
      <c r="I219" s="194" t="s">
        <v>305</v>
      </c>
      <c r="J219" s="194"/>
      <c r="K219" s="194" t="s">
        <v>306</v>
      </c>
      <c r="L219" s="194"/>
      <c r="M219" s="198" t="s">
        <v>307</v>
      </c>
      <c r="N219" s="198"/>
      <c r="O219" s="198" t="s">
        <v>2</v>
      </c>
      <c r="P219" s="199" t="s">
        <v>335</v>
      </c>
      <c r="Q219" s="194" t="s">
        <v>302</v>
      </c>
      <c r="R219" s="194"/>
      <c r="S219" s="194" t="s">
        <v>303</v>
      </c>
      <c r="T219" s="194"/>
      <c r="U219" s="194" t="s">
        <v>304</v>
      </c>
      <c r="V219" s="194"/>
      <c r="W219" s="194" t="s">
        <v>305</v>
      </c>
      <c r="X219" s="194"/>
      <c r="Y219" s="194" t="s">
        <v>306</v>
      </c>
      <c r="Z219" s="194"/>
      <c r="AA219" s="198" t="s">
        <v>307</v>
      </c>
      <c r="AB219" s="198"/>
      <c r="AC219" s="198" t="s">
        <v>2</v>
      </c>
      <c r="AD219" s="199" t="s">
        <v>113</v>
      </c>
      <c r="AE219" s="200" t="s">
        <v>308</v>
      </c>
      <c r="AF219" s="200"/>
      <c r="AG219" s="200"/>
      <c r="AH219" s="200"/>
      <c r="AI219" s="200"/>
      <c r="AJ219" s="200"/>
      <c r="AK219" s="195" t="s">
        <v>165</v>
      </c>
      <c r="AL219" s="195"/>
      <c r="AM219" s="195"/>
      <c r="AN219" s="195"/>
      <c r="AO219" s="200" t="s">
        <v>309</v>
      </c>
      <c r="AP219" s="198" t="s">
        <v>2</v>
      </c>
      <c r="AQ219" s="199" t="s">
        <v>335</v>
      </c>
      <c r="AR219" s="195" t="s">
        <v>310</v>
      </c>
      <c r="AS219" s="195"/>
      <c r="AT219" s="195"/>
      <c r="AU219" s="195"/>
      <c r="AV219" s="195"/>
      <c r="AW219" s="195"/>
      <c r="AX219" s="195"/>
      <c r="AY219" s="195"/>
      <c r="AZ219" s="195"/>
      <c r="BA219" s="198" t="s">
        <v>2</v>
      </c>
      <c r="BB219" s="199" t="s">
        <v>335</v>
      </c>
      <c r="BC219" s="195" t="s">
        <v>311</v>
      </c>
      <c r="BD219" s="195"/>
      <c r="BE219" s="195" t="s">
        <v>312</v>
      </c>
      <c r="BF219" s="195"/>
      <c r="BG219" s="195" t="s">
        <v>313</v>
      </c>
      <c r="BH219" s="195"/>
      <c r="BI219" s="195" t="s">
        <v>343</v>
      </c>
      <c r="BJ219" s="195"/>
      <c r="BK219" s="195" t="s">
        <v>314</v>
      </c>
      <c r="BL219" s="195"/>
      <c r="BM219" s="200" t="s">
        <v>315</v>
      </c>
      <c r="BN219" s="200"/>
      <c r="BO219" s="199" t="s">
        <v>2</v>
      </c>
      <c r="BP219" s="199" t="s">
        <v>335</v>
      </c>
      <c r="BQ219" s="163" t="s">
        <v>166</v>
      </c>
      <c r="BR219" s="163"/>
      <c r="BS219" s="163"/>
      <c r="BT219" s="164" t="s">
        <v>167</v>
      </c>
      <c r="BU219" s="164"/>
      <c r="BV219" s="164" t="s">
        <v>466</v>
      </c>
      <c r="BW219" s="164"/>
      <c r="BX219" s="198" t="s">
        <v>2</v>
      </c>
      <c r="BY219" s="199" t="s">
        <v>335</v>
      </c>
      <c r="BZ219" s="195" t="s">
        <v>316</v>
      </c>
      <c r="CA219" s="195"/>
      <c r="CB219" s="195"/>
      <c r="CC219" s="195"/>
      <c r="CD219" s="195"/>
      <c r="CE219" s="195"/>
      <c r="CF219" s="195"/>
      <c r="CG219" s="195"/>
      <c r="CH219" s="195"/>
      <c r="CI219" s="195"/>
      <c r="CJ219" s="195"/>
      <c r="CK219" s="195"/>
      <c r="CL219" s="142"/>
      <c r="CM219" s="138" t="s">
        <v>2</v>
      </c>
      <c r="CN219" s="138" t="s">
        <v>4594</v>
      </c>
      <c r="CO219" s="139" t="e">
        <v>#VALUE!</v>
      </c>
      <c r="CP219" s="141">
        <v>0</v>
      </c>
    </row>
    <row r="220" spans="1:94" ht="48">
      <c r="A220" s="198"/>
      <c r="B220" s="199"/>
      <c r="C220" s="43" t="s">
        <v>170</v>
      </c>
      <c r="D220" s="43" t="s">
        <v>57</v>
      </c>
      <c r="E220" s="43" t="s">
        <v>170</v>
      </c>
      <c r="F220" s="43" t="s">
        <v>57</v>
      </c>
      <c r="G220" s="43" t="s">
        <v>170</v>
      </c>
      <c r="H220" s="43" t="s">
        <v>57</v>
      </c>
      <c r="I220" s="43" t="s">
        <v>170</v>
      </c>
      <c r="J220" s="43" t="s">
        <v>57</v>
      </c>
      <c r="K220" s="43" t="s">
        <v>170</v>
      </c>
      <c r="L220" s="43" t="s">
        <v>57</v>
      </c>
      <c r="M220" s="43" t="s">
        <v>170</v>
      </c>
      <c r="N220" s="43" t="s">
        <v>57</v>
      </c>
      <c r="O220" s="198"/>
      <c r="P220" s="199"/>
      <c r="Q220" s="43" t="s">
        <v>170</v>
      </c>
      <c r="R220" s="43" t="s">
        <v>57</v>
      </c>
      <c r="S220" s="43" t="s">
        <v>170</v>
      </c>
      <c r="T220" s="43" t="s">
        <v>57</v>
      </c>
      <c r="U220" s="43" t="s">
        <v>170</v>
      </c>
      <c r="V220" s="43" t="s">
        <v>57</v>
      </c>
      <c r="W220" s="43" t="s">
        <v>170</v>
      </c>
      <c r="X220" s="43" t="s">
        <v>57</v>
      </c>
      <c r="Y220" s="43" t="s">
        <v>170</v>
      </c>
      <c r="Z220" s="43" t="s">
        <v>57</v>
      </c>
      <c r="AA220" s="43" t="s">
        <v>170</v>
      </c>
      <c r="AB220" s="43" t="s">
        <v>57</v>
      </c>
      <c r="AC220" s="198"/>
      <c r="AD220" s="199"/>
      <c r="AE220" s="44" t="s">
        <v>302</v>
      </c>
      <c r="AF220" s="44" t="s">
        <v>303</v>
      </c>
      <c r="AG220" s="44" t="s">
        <v>304</v>
      </c>
      <c r="AH220" s="44" t="s">
        <v>305</v>
      </c>
      <c r="AI220" s="44" t="s">
        <v>306</v>
      </c>
      <c r="AJ220" s="44" t="s">
        <v>56</v>
      </c>
      <c r="AK220" s="44" t="s">
        <v>317</v>
      </c>
      <c r="AL220" s="31" t="s">
        <v>279</v>
      </c>
      <c r="AM220" s="31" t="s">
        <v>172</v>
      </c>
      <c r="AN220" s="31" t="s">
        <v>173</v>
      </c>
      <c r="AO220" s="200"/>
      <c r="AP220" s="198"/>
      <c r="AQ220" s="199"/>
      <c r="AR220" s="44" t="s">
        <v>434</v>
      </c>
      <c r="AS220" s="44" t="s">
        <v>344</v>
      </c>
      <c r="AT220" s="44" t="s">
        <v>435</v>
      </c>
      <c r="AU220" s="44" t="s">
        <v>436</v>
      </c>
      <c r="AV220" s="44" t="s">
        <v>437</v>
      </c>
      <c r="AW220" s="14" t="s">
        <v>175</v>
      </c>
      <c r="AX220" s="14" t="s">
        <v>176</v>
      </c>
      <c r="AY220" s="44" t="s">
        <v>69</v>
      </c>
      <c r="AZ220" s="44" t="s">
        <v>70</v>
      </c>
      <c r="BA220" s="198"/>
      <c r="BB220" s="199"/>
      <c r="BC220" s="43" t="s">
        <v>170</v>
      </c>
      <c r="BD220" s="43" t="s">
        <v>57</v>
      </c>
      <c r="BE220" s="43" t="s">
        <v>170</v>
      </c>
      <c r="BF220" s="43" t="s">
        <v>57</v>
      </c>
      <c r="BG220" s="43" t="s">
        <v>170</v>
      </c>
      <c r="BH220" s="43" t="s">
        <v>57</v>
      </c>
      <c r="BI220" s="43" t="s">
        <v>170</v>
      </c>
      <c r="BJ220" s="43" t="s">
        <v>57</v>
      </c>
      <c r="BK220" s="43" t="s">
        <v>170</v>
      </c>
      <c r="BL220" s="43" t="s">
        <v>57</v>
      </c>
      <c r="BM220" s="43" t="s">
        <v>170</v>
      </c>
      <c r="BN220" s="43" t="s">
        <v>57</v>
      </c>
      <c r="BO220" s="199"/>
      <c r="BP220" s="199"/>
      <c r="BQ220" s="32" t="s">
        <v>56</v>
      </c>
      <c r="BR220" s="45" t="s">
        <v>174</v>
      </c>
      <c r="BS220" s="45" t="s">
        <v>280</v>
      </c>
      <c r="BT220" s="45" t="s">
        <v>66</v>
      </c>
      <c r="BU220" s="45" t="s">
        <v>174</v>
      </c>
      <c r="BV220" s="45" t="s">
        <v>66</v>
      </c>
      <c r="BW220" s="45" t="s">
        <v>174</v>
      </c>
      <c r="BX220" s="198"/>
      <c r="BY220" s="199"/>
      <c r="BZ220" s="44" t="s">
        <v>336</v>
      </c>
      <c r="CA220" s="44" t="s">
        <v>318</v>
      </c>
      <c r="CB220" s="44" t="s">
        <v>350</v>
      </c>
      <c r="CC220" s="44" t="s">
        <v>345</v>
      </c>
      <c r="CD220" s="44" t="s">
        <v>346</v>
      </c>
      <c r="CE220" s="44" t="s">
        <v>347</v>
      </c>
      <c r="CF220" s="44" t="s">
        <v>348</v>
      </c>
      <c r="CG220" s="44" t="s">
        <v>349</v>
      </c>
      <c r="CH220" s="44" t="s">
        <v>337</v>
      </c>
      <c r="CI220" s="44" t="s">
        <v>319</v>
      </c>
      <c r="CJ220" s="44" t="s">
        <v>68</v>
      </c>
      <c r="CK220" s="44" t="s">
        <v>0</v>
      </c>
      <c r="CL220" s="142"/>
      <c r="CM220" s="138" t="s">
        <v>2</v>
      </c>
      <c r="CN220" s="138" t="s">
        <v>2</v>
      </c>
      <c r="CO220" s="139" t="e">
        <v>#VALUE!</v>
      </c>
      <c r="CP220" s="141">
        <v>0</v>
      </c>
    </row>
    <row r="221" spans="1:94" ht="13.15" customHeight="1">
      <c r="A221" s="51" t="s">
        <v>129</v>
      </c>
      <c r="B221" s="46"/>
      <c r="C221" s="47"/>
      <c r="D221" s="47"/>
      <c r="E221" s="47"/>
      <c r="F221" s="47"/>
      <c r="G221" s="47"/>
      <c r="H221" s="47"/>
      <c r="I221" s="47"/>
      <c r="J221" s="47"/>
      <c r="K221" s="47"/>
      <c r="L221" s="47"/>
      <c r="M221" s="48"/>
      <c r="N221" s="48"/>
      <c r="O221" s="51" t="s">
        <v>129</v>
      </c>
      <c r="P221" s="51"/>
      <c r="Q221" s="48"/>
      <c r="R221" s="48"/>
      <c r="S221" s="48"/>
      <c r="T221" s="48"/>
      <c r="U221" s="48"/>
      <c r="V221" s="48"/>
      <c r="W221" s="48"/>
      <c r="X221" s="48"/>
      <c r="Y221" s="48"/>
      <c r="Z221" s="48"/>
      <c r="AA221" s="48"/>
      <c r="AB221" s="48"/>
      <c r="AC221" s="51" t="s">
        <v>129</v>
      </c>
      <c r="AD221" s="51"/>
      <c r="AE221" s="48"/>
      <c r="AF221" s="48"/>
      <c r="AG221" s="48"/>
      <c r="AH221" s="48"/>
      <c r="AI221" s="48"/>
      <c r="AJ221" s="48"/>
      <c r="AK221" s="48"/>
      <c r="AL221" s="48"/>
      <c r="AM221" s="48"/>
      <c r="AN221" s="48"/>
      <c r="AO221" s="48"/>
      <c r="AP221" s="51" t="s">
        <v>129</v>
      </c>
      <c r="AQ221" s="46"/>
      <c r="AR221" s="47"/>
      <c r="AS221" s="47"/>
      <c r="AT221" s="47"/>
      <c r="AU221" s="47"/>
      <c r="AV221" s="47"/>
      <c r="AW221" s="47"/>
      <c r="AX221" s="47"/>
      <c r="AY221" s="47"/>
      <c r="AZ221" s="47"/>
      <c r="BA221" s="51" t="s">
        <v>129</v>
      </c>
      <c r="BB221" s="46"/>
      <c r="BC221" s="47"/>
      <c r="BD221" s="47"/>
      <c r="BE221" s="47"/>
      <c r="BF221" s="47"/>
      <c r="BG221" s="47"/>
      <c r="BH221" s="47"/>
      <c r="BI221" s="47"/>
      <c r="BJ221" s="47"/>
      <c r="BK221" s="47"/>
      <c r="BL221" s="47"/>
      <c r="BM221" s="47"/>
      <c r="BN221" s="47"/>
      <c r="BO221" s="51" t="s">
        <v>129</v>
      </c>
      <c r="BP221" s="46"/>
      <c r="BQ221" s="50"/>
      <c r="BR221" s="49"/>
      <c r="BS221" s="49"/>
      <c r="BT221" s="50"/>
      <c r="BU221" s="49"/>
      <c r="BV221" s="49"/>
      <c r="BW221" s="49"/>
      <c r="BX221" s="51" t="s">
        <v>129</v>
      </c>
      <c r="BY221" s="46"/>
      <c r="BZ221" s="47"/>
      <c r="CA221" s="47"/>
      <c r="CB221" s="47"/>
      <c r="CC221" s="47"/>
      <c r="CD221" s="47"/>
      <c r="CE221" s="47"/>
      <c r="CF221" s="47"/>
      <c r="CG221" s="47"/>
      <c r="CH221" s="47"/>
      <c r="CI221" s="47"/>
      <c r="CJ221" s="47"/>
      <c r="CK221" s="47"/>
      <c r="CL221" s="142"/>
      <c r="CM221" s="138" t="s">
        <v>129</v>
      </c>
      <c r="CN221" s="138" t="s">
        <v>129</v>
      </c>
      <c r="CO221" s="139">
        <v>0</v>
      </c>
      <c r="CP221" s="141">
        <v>0</v>
      </c>
    </row>
    <row r="222" spans="1:94" ht="13.15" customHeight="1">
      <c r="A222" s="201" t="s">
        <v>18</v>
      </c>
      <c r="B222" s="46" t="s">
        <v>119</v>
      </c>
      <c r="C222" s="47">
        <v>91</v>
      </c>
      <c r="D222" s="47">
        <v>46</v>
      </c>
      <c r="E222" s="47">
        <v>111</v>
      </c>
      <c r="F222" s="47">
        <v>50</v>
      </c>
      <c r="G222" s="47">
        <v>91</v>
      </c>
      <c r="H222" s="47">
        <v>47</v>
      </c>
      <c r="I222" s="47">
        <v>70</v>
      </c>
      <c r="J222" s="47">
        <v>22</v>
      </c>
      <c r="K222" s="47">
        <v>34</v>
      </c>
      <c r="L222" s="47">
        <v>17</v>
      </c>
      <c r="M222" s="48">
        <v>397</v>
      </c>
      <c r="N222" s="48">
        <v>182</v>
      </c>
      <c r="O222" s="201" t="s">
        <v>18</v>
      </c>
      <c r="P222" s="46" t="s">
        <v>119</v>
      </c>
      <c r="Q222" s="47">
        <v>9</v>
      </c>
      <c r="R222" s="47">
        <v>4</v>
      </c>
      <c r="S222" s="47">
        <v>18</v>
      </c>
      <c r="T222" s="47">
        <v>8</v>
      </c>
      <c r="U222" s="47">
        <v>6</v>
      </c>
      <c r="V222" s="47">
        <v>2</v>
      </c>
      <c r="W222" s="47">
        <v>0</v>
      </c>
      <c r="X222" s="47">
        <v>0</v>
      </c>
      <c r="Y222" s="47">
        <v>1</v>
      </c>
      <c r="Z222" s="47">
        <v>0</v>
      </c>
      <c r="AA222" s="48">
        <v>34</v>
      </c>
      <c r="AB222" s="48">
        <v>14</v>
      </c>
      <c r="AC222" s="201" t="s">
        <v>18</v>
      </c>
      <c r="AD222" s="46" t="s">
        <v>119</v>
      </c>
      <c r="AE222" s="47">
        <v>3</v>
      </c>
      <c r="AF222" s="47">
        <v>3</v>
      </c>
      <c r="AG222" s="47">
        <v>3</v>
      </c>
      <c r="AH222" s="47">
        <v>3</v>
      </c>
      <c r="AI222" s="47">
        <v>2</v>
      </c>
      <c r="AJ222" s="48">
        <v>14</v>
      </c>
      <c r="AK222" s="47">
        <v>11</v>
      </c>
      <c r="AL222" s="47">
        <v>9</v>
      </c>
      <c r="AM222" s="47">
        <v>4</v>
      </c>
      <c r="AN222" s="47">
        <v>1</v>
      </c>
      <c r="AO222" s="47">
        <v>3</v>
      </c>
      <c r="AP222" s="201" t="s">
        <v>18</v>
      </c>
      <c r="AQ222" s="46" t="s">
        <v>119</v>
      </c>
      <c r="AR222" s="47">
        <v>1</v>
      </c>
      <c r="AS222" s="47">
        <v>123</v>
      </c>
      <c r="AT222" s="47">
        <v>15</v>
      </c>
      <c r="AU222" s="47">
        <v>10</v>
      </c>
      <c r="AV222" s="47">
        <v>10</v>
      </c>
      <c r="AW222" s="47">
        <v>0</v>
      </c>
      <c r="AX222" s="47">
        <v>8</v>
      </c>
      <c r="AY222" s="47">
        <v>4</v>
      </c>
      <c r="AZ222" s="47">
        <v>4</v>
      </c>
      <c r="BA222" s="201" t="s">
        <v>18</v>
      </c>
      <c r="BB222" s="46" t="s">
        <v>119</v>
      </c>
      <c r="BC222" s="47">
        <v>35</v>
      </c>
      <c r="BD222" s="47">
        <v>20</v>
      </c>
      <c r="BE222" s="47">
        <v>35</v>
      </c>
      <c r="BF222" s="47">
        <v>20</v>
      </c>
      <c r="BG222" s="47">
        <v>32</v>
      </c>
      <c r="BH222" s="47">
        <v>19</v>
      </c>
      <c r="BI222" s="47">
        <v>35</v>
      </c>
      <c r="BJ222" s="47">
        <v>20</v>
      </c>
      <c r="BK222" s="47">
        <v>35</v>
      </c>
      <c r="BL222" s="47">
        <v>20</v>
      </c>
      <c r="BM222" s="47">
        <v>32</v>
      </c>
      <c r="BN222" s="47">
        <v>19</v>
      </c>
      <c r="BO222" s="201" t="s">
        <v>18</v>
      </c>
      <c r="BP222" s="46" t="s">
        <v>119</v>
      </c>
      <c r="BQ222" s="50">
        <v>11</v>
      </c>
      <c r="BR222" s="49">
        <v>6</v>
      </c>
      <c r="BS222" s="49">
        <v>2</v>
      </c>
      <c r="BT222" s="50">
        <v>0</v>
      </c>
      <c r="BU222" s="49">
        <v>0</v>
      </c>
      <c r="BV222" s="50">
        <v>11</v>
      </c>
      <c r="BW222" s="50">
        <v>6</v>
      </c>
      <c r="BX222" s="201" t="s">
        <v>18</v>
      </c>
      <c r="BY222" s="46" t="s">
        <v>119</v>
      </c>
      <c r="BZ222" s="47">
        <v>20</v>
      </c>
      <c r="CA222" s="47">
        <v>4</v>
      </c>
      <c r="CB222" s="47">
        <v>17</v>
      </c>
      <c r="CC222" s="47">
        <v>23</v>
      </c>
      <c r="CD222" s="47">
        <v>23</v>
      </c>
      <c r="CE222" s="47">
        <v>20</v>
      </c>
      <c r="CF222" s="47">
        <v>6</v>
      </c>
      <c r="CG222" s="47">
        <v>26</v>
      </c>
      <c r="CH222" s="47">
        <v>14</v>
      </c>
      <c r="CI222" s="47">
        <v>4</v>
      </c>
      <c r="CJ222" s="47">
        <v>5</v>
      </c>
      <c r="CK222" s="47">
        <v>0</v>
      </c>
      <c r="CL222" s="142"/>
      <c r="CM222" s="138" t="s">
        <v>18</v>
      </c>
      <c r="CN222" s="138" t="s">
        <v>4362</v>
      </c>
      <c r="CO222" s="139">
        <v>382</v>
      </c>
      <c r="CP222" s="141">
        <v>153</v>
      </c>
    </row>
    <row r="223" spans="1:94" ht="13.15" customHeight="1">
      <c r="A223" s="201"/>
      <c r="B223" s="46" t="s">
        <v>120</v>
      </c>
      <c r="C223" s="47">
        <v>0</v>
      </c>
      <c r="D223" s="47">
        <v>0</v>
      </c>
      <c r="E223" s="47">
        <v>0</v>
      </c>
      <c r="F223" s="47">
        <v>0</v>
      </c>
      <c r="G223" s="47">
        <v>0</v>
      </c>
      <c r="H223" s="47">
        <v>0</v>
      </c>
      <c r="I223" s="47">
        <v>0</v>
      </c>
      <c r="J223" s="47">
        <v>0</v>
      </c>
      <c r="K223" s="47">
        <v>0</v>
      </c>
      <c r="L223" s="47">
        <v>0</v>
      </c>
      <c r="M223" s="48">
        <v>0</v>
      </c>
      <c r="N223" s="48">
        <v>0</v>
      </c>
      <c r="O223" s="201"/>
      <c r="P223" s="46" t="s">
        <v>120</v>
      </c>
      <c r="Q223" s="47">
        <v>0</v>
      </c>
      <c r="R223" s="47">
        <v>0</v>
      </c>
      <c r="S223" s="47">
        <v>0</v>
      </c>
      <c r="T223" s="47">
        <v>0</v>
      </c>
      <c r="U223" s="47">
        <v>0</v>
      </c>
      <c r="V223" s="47">
        <v>0</v>
      </c>
      <c r="W223" s="47">
        <v>0</v>
      </c>
      <c r="X223" s="47">
        <v>0</v>
      </c>
      <c r="Y223" s="47">
        <v>0</v>
      </c>
      <c r="Z223" s="47">
        <v>0</v>
      </c>
      <c r="AA223" s="48">
        <v>0</v>
      </c>
      <c r="AB223" s="48">
        <v>0</v>
      </c>
      <c r="AC223" s="201"/>
      <c r="AD223" s="46" t="s">
        <v>120</v>
      </c>
      <c r="AE223" s="47">
        <v>0</v>
      </c>
      <c r="AF223" s="47">
        <v>0</v>
      </c>
      <c r="AG223" s="47">
        <v>0</v>
      </c>
      <c r="AH223" s="47">
        <v>0</v>
      </c>
      <c r="AI223" s="47">
        <v>0</v>
      </c>
      <c r="AJ223" s="48">
        <v>0</v>
      </c>
      <c r="AK223" s="47">
        <v>0</v>
      </c>
      <c r="AL223" s="47">
        <v>0</v>
      </c>
      <c r="AM223" s="47">
        <v>0</v>
      </c>
      <c r="AN223" s="47">
        <v>0</v>
      </c>
      <c r="AO223" s="47">
        <v>0</v>
      </c>
      <c r="AP223" s="201"/>
      <c r="AQ223" s="46" t="s">
        <v>120</v>
      </c>
      <c r="AR223" s="47">
        <v>0</v>
      </c>
      <c r="AS223" s="47">
        <v>0</v>
      </c>
      <c r="AT223" s="47">
        <v>0</v>
      </c>
      <c r="AU223" s="47">
        <v>0</v>
      </c>
      <c r="AV223" s="47">
        <v>0</v>
      </c>
      <c r="AW223" s="47">
        <v>0</v>
      </c>
      <c r="AX223" s="47">
        <v>0</v>
      </c>
      <c r="AY223" s="47">
        <v>0</v>
      </c>
      <c r="AZ223" s="47">
        <v>0</v>
      </c>
      <c r="BA223" s="201"/>
      <c r="BB223" s="46" t="s">
        <v>120</v>
      </c>
      <c r="BC223" s="47">
        <v>0</v>
      </c>
      <c r="BD223" s="47">
        <v>0</v>
      </c>
      <c r="BE223" s="47">
        <v>0</v>
      </c>
      <c r="BF223" s="47">
        <v>0</v>
      </c>
      <c r="BG223" s="47">
        <v>0</v>
      </c>
      <c r="BH223" s="47">
        <v>0</v>
      </c>
      <c r="BI223" s="47">
        <v>0</v>
      </c>
      <c r="BJ223" s="47">
        <v>0</v>
      </c>
      <c r="BK223" s="47">
        <v>0</v>
      </c>
      <c r="BL223" s="47">
        <v>0</v>
      </c>
      <c r="BM223" s="47">
        <v>0</v>
      </c>
      <c r="BN223" s="47">
        <v>0</v>
      </c>
      <c r="BO223" s="201"/>
      <c r="BP223" s="46" t="s">
        <v>120</v>
      </c>
      <c r="BQ223" s="50">
        <v>0</v>
      </c>
      <c r="BR223" s="49">
        <v>0</v>
      </c>
      <c r="BS223" s="49">
        <v>0</v>
      </c>
      <c r="BT223" s="50">
        <v>0</v>
      </c>
      <c r="BU223" s="49">
        <v>0</v>
      </c>
      <c r="BV223" s="50">
        <v>0</v>
      </c>
      <c r="BW223" s="50">
        <v>0</v>
      </c>
      <c r="BX223" s="201"/>
      <c r="BY223" s="46" t="s">
        <v>120</v>
      </c>
      <c r="BZ223" s="47">
        <v>0</v>
      </c>
      <c r="CA223" s="47">
        <v>0</v>
      </c>
      <c r="CB223" s="47">
        <v>0</v>
      </c>
      <c r="CC223" s="47">
        <v>0</v>
      </c>
      <c r="CD223" s="47">
        <v>0</v>
      </c>
      <c r="CE223" s="47">
        <v>0</v>
      </c>
      <c r="CF223" s="47">
        <v>0</v>
      </c>
      <c r="CG223" s="47">
        <v>0</v>
      </c>
      <c r="CH223" s="47">
        <v>0</v>
      </c>
      <c r="CI223" s="47">
        <v>0</v>
      </c>
      <c r="CJ223" s="47">
        <v>0</v>
      </c>
      <c r="CK223" s="47">
        <v>0</v>
      </c>
      <c r="CL223" s="142"/>
      <c r="CM223" s="138" t="s">
        <v>18</v>
      </c>
      <c r="CN223" s="138" t="s">
        <v>4363</v>
      </c>
      <c r="CO223" s="139">
        <v>0</v>
      </c>
      <c r="CP223" s="141">
        <v>0</v>
      </c>
    </row>
    <row r="224" spans="1:94" ht="13.15" customHeight="1">
      <c r="A224" s="201"/>
      <c r="B224" s="34" t="s">
        <v>102</v>
      </c>
      <c r="C224" s="35">
        <v>91</v>
      </c>
      <c r="D224" s="63">
        <v>46</v>
      </c>
      <c r="E224" s="63">
        <v>111</v>
      </c>
      <c r="F224" s="63">
        <v>50</v>
      </c>
      <c r="G224" s="63">
        <v>91</v>
      </c>
      <c r="H224" s="63">
        <v>47</v>
      </c>
      <c r="I224" s="63">
        <v>70</v>
      </c>
      <c r="J224" s="63">
        <v>22</v>
      </c>
      <c r="K224" s="63">
        <v>34</v>
      </c>
      <c r="L224" s="63">
        <v>17</v>
      </c>
      <c r="M224" s="63">
        <v>397</v>
      </c>
      <c r="N224" s="63">
        <v>182</v>
      </c>
      <c r="O224" s="201"/>
      <c r="P224" s="64" t="s">
        <v>102</v>
      </c>
      <c r="Q224" s="63">
        <v>9</v>
      </c>
      <c r="R224" s="63">
        <v>4</v>
      </c>
      <c r="S224" s="63">
        <v>18</v>
      </c>
      <c r="T224" s="63">
        <v>8</v>
      </c>
      <c r="U224" s="63">
        <v>6</v>
      </c>
      <c r="V224" s="63">
        <v>2</v>
      </c>
      <c r="W224" s="63">
        <v>0</v>
      </c>
      <c r="X224" s="63">
        <v>0</v>
      </c>
      <c r="Y224" s="63">
        <v>1</v>
      </c>
      <c r="Z224" s="63">
        <v>0</v>
      </c>
      <c r="AA224" s="63">
        <v>34</v>
      </c>
      <c r="AB224" s="63">
        <v>14</v>
      </c>
      <c r="AC224" s="201"/>
      <c r="AD224" s="64" t="s">
        <v>102</v>
      </c>
      <c r="AE224" s="63">
        <v>3</v>
      </c>
      <c r="AF224" s="63">
        <v>3</v>
      </c>
      <c r="AG224" s="63">
        <v>3</v>
      </c>
      <c r="AH224" s="63">
        <v>3</v>
      </c>
      <c r="AI224" s="63">
        <v>2</v>
      </c>
      <c r="AJ224" s="63">
        <v>14</v>
      </c>
      <c r="AK224" s="63">
        <v>11</v>
      </c>
      <c r="AL224" s="63">
        <v>9</v>
      </c>
      <c r="AM224" s="63">
        <v>4</v>
      </c>
      <c r="AN224" s="63">
        <v>1</v>
      </c>
      <c r="AO224" s="63">
        <v>3</v>
      </c>
      <c r="AP224" s="201"/>
      <c r="AQ224" s="64" t="s">
        <v>102</v>
      </c>
      <c r="AR224" s="63">
        <v>1</v>
      </c>
      <c r="AS224" s="63">
        <v>123</v>
      </c>
      <c r="AT224" s="63">
        <v>15</v>
      </c>
      <c r="AU224" s="63">
        <v>10</v>
      </c>
      <c r="AV224" s="63">
        <v>10</v>
      </c>
      <c r="AW224" s="63">
        <v>0</v>
      </c>
      <c r="AX224" s="63">
        <v>8</v>
      </c>
      <c r="AY224" s="63">
        <v>4</v>
      </c>
      <c r="AZ224" s="63">
        <v>4</v>
      </c>
      <c r="BA224" s="201"/>
      <c r="BB224" s="51" t="s">
        <v>102</v>
      </c>
      <c r="BC224" s="63">
        <v>35</v>
      </c>
      <c r="BD224" s="63">
        <v>20</v>
      </c>
      <c r="BE224" s="63">
        <v>35</v>
      </c>
      <c r="BF224" s="63">
        <v>20</v>
      </c>
      <c r="BG224" s="63">
        <v>32</v>
      </c>
      <c r="BH224" s="63">
        <v>19</v>
      </c>
      <c r="BI224" s="63">
        <v>35</v>
      </c>
      <c r="BJ224" s="63">
        <v>20</v>
      </c>
      <c r="BK224" s="63">
        <v>35</v>
      </c>
      <c r="BL224" s="63">
        <v>20</v>
      </c>
      <c r="BM224" s="63">
        <v>32</v>
      </c>
      <c r="BN224" s="63">
        <v>19</v>
      </c>
      <c r="BO224" s="201"/>
      <c r="BP224" s="64" t="s">
        <v>102</v>
      </c>
      <c r="BQ224" s="63">
        <v>11</v>
      </c>
      <c r="BR224" s="63">
        <v>6</v>
      </c>
      <c r="BS224" s="63">
        <v>2</v>
      </c>
      <c r="BT224" s="63">
        <v>0</v>
      </c>
      <c r="BU224" s="63">
        <v>0</v>
      </c>
      <c r="BV224" s="63">
        <v>11</v>
      </c>
      <c r="BW224" s="63">
        <v>6</v>
      </c>
      <c r="BX224" s="201"/>
      <c r="BY224" s="64" t="s">
        <v>102</v>
      </c>
      <c r="BZ224" s="63">
        <v>20</v>
      </c>
      <c r="CA224" s="63">
        <v>4</v>
      </c>
      <c r="CB224" s="63">
        <v>17</v>
      </c>
      <c r="CC224" s="63">
        <v>23</v>
      </c>
      <c r="CD224" s="63">
        <v>23</v>
      </c>
      <c r="CE224" s="63">
        <v>20</v>
      </c>
      <c r="CF224" s="63">
        <v>6</v>
      </c>
      <c r="CG224" s="63">
        <v>26</v>
      </c>
      <c r="CH224" s="63">
        <v>14</v>
      </c>
      <c r="CI224" s="63">
        <v>4</v>
      </c>
      <c r="CJ224" s="63">
        <v>5</v>
      </c>
      <c r="CK224" s="63">
        <v>0</v>
      </c>
      <c r="CL224" s="142"/>
      <c r="CM224" s="138" t="s">
        <v>18</v>
      </c>
      <c r="CN224" s="138" t="s">
        <v>4364</v>
      </c>
      <c r="CO224" s="139">
        <v>382</v>
      </c>
      <c r="CP224" s="141">
        <v>153</v>
      </c>
    </row>
    <row r="225" spans="1:94" ht="13.15" customHeight="1">
      <c r="A225" s="201" t="s">
        <v>210</v>
      </c>
      <c r="B225" s="46" t="s">
        <v>119</v>
      </c>
      <c r="C225" s="47">
        <v>315</v>
      </c>
      <c r="D225" s="47">
        <v>146</v>
      </c>
      <c r="E225" s="47">
        <v>178</v>
      </c>
      <c r="F225" s="47">
        <v>85</v>
      </c>
      <c r="G225" s="47">
        <v>169</v>
      </c>
      <c r="H225" s="47">
        <v>98</v>
      </c>
      <c r="I225" s="47">
        <v>147</v>
      </c>
      <c r="J225" s="47">
        <v>73</v>
      </c>
      <c r="K225" s="47">
        <v>164</v>
      </c>
      <c r="L225" s="47">
        <v>90</v>
      </c>
      <c r="M225" s="48">
        <v>973</v>
      </c>
      <c r="N225" s="48">
        <v>492</v>
      </c>
      <c r="O225" s="201" t="s">
        <v>210</v>
      </c>
      <c r="P225" s="46" t="s">
        <v>119</v>
      </c>
      <c r="Q225" s="47">
        <v>35</v>
      </c>
      <c r="R225" s="47">
        <v>19</v>
      </c>
      <c r="S225" s="47">
        <v>19</v>
      </c>
      <c r="T225" s="47">
        <v>8</v>
      </c>
      <c r="U225" s="47">
        <v>18</v>
      </c>
      <c r="V225" s="47">
        <v>10</v>
      </c>
      <c r="W225" s="47">
        <v>7</v>
      </c>
      <c r="X225" s="47">
        <v>4</v>
      </c>
      <c r="Y225" s="47">
        <v>7</v>
      </c>
      <c r="Z225" s="47">
        <v>2</v>
      </c>
      <c r="AA225" s="48">
        <v>86</v>
      </c>
      <c r="AB225" s="48">
        <v>43</v>
      </c>
      <c r="AC225" s="201" t="s">
        <v>210</v>
      </c>
      <c r="AD225" s="46" t="s">
        <v>119</v>
      </c>
      <c r="AE225" s="47">
        <v>10</v>
      </c>
      <c r="AF225" s="47">
        <v>7</v>
      </c>
      <c r="AG225" s="47">
        <v>6</v>
      </c>
      <c r="AH225" s="47">
        <v>6</v>
      </c>
      <c r="AI225" s="47">
        <v>7</v>
      </c>
      <c r="AJ225" s="48">
        <v>36</v>
      </c>
      <c r="AK225" s="47">
        <v>40</v>
      </c>
      <c r="AL225" s="47">
        <v>38</v>
      </c>
      <c r="AM225" s="47">
        <v>2</v>
      </c>
      <c r="AN225" s="47">
        <v>0</v>
      </c>
      <c r="AO225" s="47">
        <v>6</v>
      </c>
      <c r="AP225" s="201" t="s">
        <v>210</v>
      </c>
      <c r="AQ225" s="46" t="s">
        <v>119</v>
      </c>
      <c r="AR225" s="47">
        <v>21</v>
      </c>
      <c r="AS225" s="47">
        <v>385</v>
      </c>
      <c r="AT225" s="47">
        <v>63</v>
      </c>
      <c r="AU225" s="47">
        <v>2</v>
      </c>
      <c r="AV225" s="47">
        <v>2</v>
      </c>
      <c r="AW225" s="47">
        <v>40</v>
      </c>
      <c r="AX225" s="47">
        <v>39</v>
      </c>
      <c r="AY225" s="47">
        <v>40</v>
      </c>
      <c r="AZ225" s="47">
        <v>40</v>
      </c>
      <c r="BA225" s="201" t="s">
        <v>210</v>
      </c>
      <c r="BB225" s="46" t="s">
        <v>119</v>
      </c>
      <c r="BC225" s="47">
        <v>130</v>
      </c>
      <c r="BD225" s="47">
        <v>72</v>
      </c>
      <c r="BE225" s="47">
        <v>116</v>
      </c>
      <c r="BF225" s="47">
        <v>67</v>
      </c>
      <c r="BG225" s="47">
        <v>104</v>
      </c>
      <c r="BH225" s="47">
        <v>57</v>
      </c>
      <c r="BI225" s="47">
        <v>130</v>
      </c>
      <c r="BJ225" s="47">
        <v>72</v>
      </c>
      <c r="BK225" s="47">
        <v>116</v>
      </c>
      <c r="BL225" s="47">
        <v>67</v>
      </c>
      <c r="BM225" s="47">
        <v>104</v>
      </c>
      <c r="BN225" s="47">
        <v>57</v>
      </c>
      <c r="BO225" s="201" t="s">
        <v>210</v>
      </c>
      <c r="BP225" s="46" t="s">
        <v>119</v>
      </c>
      <c r="BQ225" s="50">
        <v>37</v>
      </c>
      <c r="BR225" s="49">
        <v>24</v>
      </c>
      <c r="BS225" s="49">
        <v>5</v>
      </c>
      <c r="BT225" s="50">
        <v>14</v>
      </c>
      <c r="BU225" s="49">
        <v>8</v>
      </c>
      <c r="BV225" s="50">
        <v>51</v>
      </c>
      <c r="BW225" s="50">
        <v>32</v>
      </c>
      <c r="BX225" s="201" t="s">
        <v>210</v>
      </c>
      <c r="BY225" s="46" t="s">
        <v>119</v>
      </c>
      <c r="BZ225" s="47">
        <v>490</v>
      </c>
      <c r="CA225" s="47">
        <v>99</v>
      </c>
      <c r="CB225" s="47">
        <v>344</v>
      </c>
      <c r="CC225" s="47">
        <v>476</v>
      </c>
      <c r="CD225" s="47">
        <v>181</v>
      </c>
      <c r="CE225" s="47">
        <v>149</v>
      </c>
      <c r="CF225" s="47">
        <v>24</v>
      </c>
      <c r="CG225" s="47">
        <v>196</v>
      </c>
      <c r="CH225" s="47">
        <v>2</v>
      </c>
      <c r="CI225" s="47">
        <v>5</v>
      </c>
      <c r="CJ225" s="47">
        <v>34</v>
      </c>
      <c r="CK225" s="47">
        <v>76</v>
      </c>
      <c r="CL225" s="142"/>
      <c r="CM225" s="138" t="s">
        <v>210</v>
      </c>
      <c r="CN225" s="138" t="s">
        <v>4365</v>
      </c>
      <c r="CO225" s="139">
        <v>998</v>
      </c>
      <c r="CP225" s="141">
        <v>1961</v>
      </c>
    </row>
    <row r="226" spans="1:94" ht="13.15" customHeight="1">
      <c r="A226" s="201"/>
      <c r="B226" s="46" t="s">
        <v>120</v>
      </c>
      <c r="C226" s="47">
        <v>626</v>
      </c>
      <c r="D226" s="47">
        <v>320</v>
      </c>
      <c r="E226" s="47">
        <v>569</v>
      </c>
      <c r="F226" s="47">
        <v>285</v>
      </c>
      <c r="G226" s="47">
        <v>572</v>
      </c>
      <c r="H226" s="47">
        <v>293</v>
      </c>
      <c r="I226" s="47">
        <v>493</v>
      </c>
      <c r="J226" s="47">
        <v>246</v>
      </c>
      <c r="K226" s="47">
        <v>367</v>
      </c>
      <c r="L226" s="47">
        <v>210</v>
      </c>
      <c r="M226" s="48">
        <v>2627</v>
      </c>
      <c r="N226" s="48">
        <v>1354</v>
      </c>
      <c r="O226" s="201"/>
      <c r="P226" s="46" t="s">
        <v>120</v>
      </c>
      <c r="Q226" s="47">
        <v>50</v>
      </c>
      <c r="R226" s="47">
        <v>13</v>
      </c>
      <c r="S226" s="47">
        <v>31</v>
      </c>
      <c r="T226" s="47">
        <v>8</v>
      </c>
      <c r="U226" s="47">
        <v>33</v>
      </c>
      <c r="V226" s="47">
        <v>9</v>
      </c>
      <c r="W226" s="47">
        <v>22</v>
      </c>
      <c r="X226" s="47">
        <v>10</v>
      </c>
      <c r="Y226" s="47">
        <v>14</v>
      </c>
      <c r="Z226" s="47">
        <v>7</v>
      </c>
      <c r="AA226" s="48">
        <v>150</v>
      </c>
      <c r="AB226" s="48">
        <v>47</v>
      </c>
      <c r="AC226" s="201"/>
      <c r="AD226" s="46" t="s">
        <v>120</v>
      </c>
      <c r="AE226" s="47">
        <v>18</v>
      </c>
      <c r="AF226" s="47">
        <v>17</v>
      </c>
      <c r="AG226" s="47">
        <v>18</v>
      </c>
      <c r="AH226" s="47">
        <v>14</v>
      </c>
      <c r="AI226" s="47">
        <v>13</v>
      </c>
      <c r="AJ226" s="48">
        <v>80</v>
      </c>
      <c r="AK226" s="47">
        <v>85</v>
      </c>
      <c r="AL226" s="47">
        <v>85</v>
      </c>
      <c r="AM226" s="47">
        <v>74</v>
      </c>
      <c r="AN226" s="47">
        <v>2</v>
      </c>
      <c r="AO226" s="47">
        <v>10</v>
      </c>
      <c r="AP226" s="201"/>
      <c r="AQ226" s="46" t="s">
        <v>120</v>
      </c>
      <c r="AR226" s="47">
        <v>100</v>
      </c>
      <c r="AS226" s="47">
        <v>1261</v>
      </c>
      <c r="AT226" s="47">
        <v>59</v>
      </c>
      <c r="AU226" s="47">
        <v>0</v>
      </c>
      <c r="AV226" s="47">
        <v>0</v>
      </c>
      <c r="AW226" s="47">
        <v>78</v>
      </c>
      <c r="AX226" s="47">
        <v>88</v>
      </c>
      <c r="AY226" s="47">
        <v>87</v>
      </c>
      <c r="AZ226" s="47">
        <v>82</v>
      </c>
      <c r="BA226" s="201"/>
      <c r="BB226" s="46" t="s">
        <v>120</v>
      </c>
      <c r="BC226" s="47">
        <v>376</v>
      </c>
      <c r="BD226" s="47">
        <v>194</v>
      </c>
      <c r="BE226" s="47">
        <v>374</v>
      </c>
      <c r="BF226" s="47">
        <v>193</v>
      </c>
      <c r="BG226" s="47">
        <v>347</v>
      </c>
      <c r="BH226" s="47">
        <v>175</v>
      </c>
      <c r="BI226" s="47">
        <v>375</v>
      </c>
      <c r="BJ226" s="47">
        <v>193</v>
      </c>
      <c r="BK226" s="47">
        <v>374</v>
      </c>
      <c r="BL226" s="47">
        <v>193</v>
      </c>
      <c r="BM226" s="47">
        <v>347</v>
      </c>
      <c r="BN226" s="47">
        <v>175</v>
      </c>
      <c r="BO226" s="201"/>
      <c r="BP226" s="46" t="s">
        <v>120</v>
      </c>
      <c r="BQ226" s="50">
        <v>84</v>
      </c>
      <c r="BR226" s="49">
        <v>65</v>
      </c>
      <c r="BS226" s="49">
        <v>10</v>
      </c>
      <c r="BT226" s="50">
        <v>10</v>
      </c>
      <c r="BU226" s="49">
        <v>4</v>
      </c>
      <c r="BV226" s="50">
        <v>94</v>
      </c>
      <c r="BW226" s="50">
        <v>69</v>
      </c>
      <c r="BX226" s="201"/>
      <c r="BY226" s="46" t="s">
        <v>120</v>
      </c>
      <c r="BZ226" s="47">
        <v>572</v>
      </c>
      <c r="CA226" s="47">
        <v>31</v>
      </c>
      <c r="CB226" s="47">
        <v>8</v>
      </c>
      <c r="CC226" s="47">
        <v>21</v>
      </c>
      <c r="CD226" s="47">
        <v>49</v>
      </c>
      <c r="CE226" s="47">
        <v>328</v>
      </c>
      <c r="CF226" s="47">
        <v>127</v>
      </c>
      <c r="CG226" s="47">
        <v>578</v>
      </c>
      <c r="CH226" s="47">
        <v>1</v>
      </c>
      <c r="CI226" s="47">
        <v>10</v>
      </c>
      <c r="CJ226" s="47">
        <v>2</v>
      </c>
      <c r="CK226" s="47">
        <v>31</v>
      </c>
      <c r="CL226" s="142"/>
      <c r="CM226" s="138" t="s">
        <v>210</v>
      </c>
      <c r="CN226" s="138" t="s">
        <v>4366</v>
      </c>
      <c r="CO226" s="139">
        <v>2799</v>
      </c>
      <c r="CP226" s="141">
        <v>1715</v>
      </c>
    </row>
    <row r="227" spans="1:94" ht="13.15" customHeight="1">
      <c r="A227" s="201"/>
      <c r="B227" s="34" t="s">
        <v>102</v>
      </c>
      <c r="C227" s="35">
        <v>941</v>
      </c>
      <c r="D227" s="63">
        <v>466</v>
      </c>
      <c r="E227" s="63">
        <v>747</v>
      </c>
      <c r="F227" s="63">
        <v>370</v>
      </c>
      <c r="G227" s="63">
        <v>741</v>
      </c>
      <c r="H227" s="63">
        <v>391</v>
      </c>
      <c r="I227" s="63">
        <v>640</v>
      </c>
      <c r="J227" s="63">
        <v>319</v>
      </c>
      <c r="K227" s="63">
        <v>531</v>
      </c>
      <c r="L227" s="63">
        <v>300</v>
      </c>
      <c r="M227" s="63">
        <v>3600</v>
      </c>
      <c r="N227" s="63">
        <v>1846</v>
      </c>
      <c r="O227" s="201"/>
      <c r="P227" s="64" t="s">
        <v>102</v>
      </c>
      <c r="Q227" s="63">
        <v>85</v>
      </c>
      <c r="R227" s="63">
        <v>32</v>
      </c>
      <c r="S227" s="63">
        <v>50</v>
      </c>
      <c r="T227" s="63">
        <v>16</v>
      </c>
      <c r="U227" s="63">
        <v>51</v>
      </c>
      <c r="V227" s="63">
        <v>19</v>
      </c>
      <c r="W227" s="63">
        <v>29</v>
      </c>
      <c r="X227" s="63">
        <v>14</v>
      </c>
      <c r="Y227" s="63">
        <v>21</v>
      </c>
      <c r="Z227" s="63">
        <v>9</v>
      </c>
      <c r="AA227" s="63">
        <v>236</v>
      </c>
      <c r="AB227" s="63">
        <v>90</v>
      </c>
      <c r="AC227" s="201"/>
      <c r="AD227" s="64" t="s">
        <v>102</v>
      </c>
      <c r="AE227" s="63">
        <v>28</v>
      </c>
      <c r="AF227" s="63">
        <v>24</v>
      </c>
      <c r="AG227" s="63">
        <v>24</v>
      </c>
      <c r="AH227" s="63">
        <v>20</v>
      </c>
      <c r="AI227" s="63">
        <v>20</v>
      </c>
      <c r="AJ227" s="63">
        <v>116</v>
      </c>
      <c r="AK227" s="63">
        <v>125</v>
      </c>
      <c r="AL227" s="63">
        <v>123</v>
      </c>
      <c r="AM227" s="63">
        <v>76</v>
      </c>
      <c r="AN227" s="63">
        <v>2</v>
      </c>
      <c r="AO227" s="63">
        <v>16</v>
      </c>
      <c r="AP227" s="201"/>
      <c r="AQ227" s="64" t="s">
        <v>102</v>
      </c>
      <c r="AR227" s="63">
        <v>121</v>
      </c>
      <c r="AS227" s="63">
        <v>1646</v>
      </c>
      <c r="AT227" s="63">
        <v>122</v>
      </c>
      <c r="AU227" s="63">
        <v>2</v>
      </c>
      <c r="AV227" s="63">
        <v>2</v>
      </c>
      <c r="AW227" s="63">
        <v>118</v>
      </c>
      <c r="AX227" s="63">
        <v>127</v>
      </c>
      <c r="AY227" s="63">
        <v>127</v>
      </c>
      <c r="AZ227" s="63">
        <v>122</v>
      </c>
      <c r="BA227" s="201"/>
      <c r="BB227" s="51" t="s">
        <v>102</v>
      </c>
      <c r="BC227" s="63">
        <v>506</v>
      </c>
      <c r="BD227" s="63">
        <v>266</v>
      </c>
      <c r="BE227" s="63">
        <v>490</v>
      </c>
      <c r="BF227" s="63">
        <v>260</v>
      </c>
      <c r="BG227" s="63">
        <v>451</v>
      </c>
      <c r="BH227" s="63">
        <v>232</v>
      </c>
      <c r="BI227" s="63">
        <v>505</v>
      </c>
      <c r="BJ227" s="63">
        <v>265</v>
      </c>
      <c r="BK227" s="63">
        <v>490</v>
      </c>
      <c r="BL227" s="63">
        <v>260</v>
      </c>
      <c r="BM227" s="63">
        <v>451</v>
      </c>
      <c r="BN227" s="63">
        <v>232</v>
      </c>
      <c r="BO227" s="201"/>
      <c r="BP227" s="64" t="s">
        <v>102</v>
      </c>
      <c r="BQ227" s="63">
        <v>121</v>
      </c>
      <c r="BR227" s="63">
        <v>89</v>
      </c>
      <c r="BS227" s="63">
        <v>15</v>
      </c>
      <c r="BT227" s="63">
        <v>24</v>
      </c>
      <c r="BU227" s="63">
        <v>12</v>
      </c>
      <c r="BV227" s="63">
        <v>145</v>
      </c>
      <c r="BW227" s="63">
        <v>101</v>
      </c>
      <c r="BX227" s="201"/>
      <c r="BY227" s="64" t="s">
        <v>102</v>
      </c>
      <c r="BZ227" s="63">
        <v>1062</v>
      </c>
      <c r="CA227" s="63">
        <v>130</v>
      </c>
      <c r="CB227" s="63">
        <v>352</v>
      </c>
      <c r="CC227" s="63">
        <v>497</v>
      </c>
      <c r="CD227" s="63">
        <v>230</v>
      </c>
      <c r="CE227" s="63">
        <v>477</v>
      </c>
      <c r="CF227" s="63">
        <v>151</v>
      </c>
      <c r="CG227" s="63">
        <v>774</v>
      </c>
      <c r="CH227" s="63">
        <v>3</v>
      </c>
      <c r="CI227" s="63">
        <v>15</v>
      </c>
      <c r="CJ227" s="63">
        <v>36</v>
      </c>
      <c r="CK227" s="63">
        <v>107</v>
      </c>
      <c r="CL227" s="142"/>
      <c r="CM227" s="138" t="s">
        <v>210</v>
      </c>
      <c r="CN227" s="138" t="s">
        <v>4367</v>
      </c>
      <c r="CO227" s="139">
        <v>3797</v>
      </c>
      <c r="CP227" s="141">
        <v>3676</v>
      </c>
    </row>
    <row r="228" spans="1:94" ht="13.15" customHeight="1">
      <c r="A228" s="201" t="s">
        <v>211</v>
      </c>
      <c r="B228" s="46" t="s">
        <v>119</v>
      </c>
      <c r="C228" s="47">
        <v>108</v>
      </c>
      <c r="D228" s="47">
        <v>53</v>
      </c>
      <c r="E228" s="47">
        <v>108</v>
      </c>
      <c r="F228" s="47">
        <v>43</v>
      </c>
      <c r="G228" s="47">
        <v>96</v>
      </c>
      <c r="H228" s="47">
        <v>50</v>
      </c>
      <c r="I228" s="47">
        <v>59</v>
      </c>
      <c r="J228" s="47">
        <v>33</v>
      </c>
      <c r="K228" s="47">
        <v>92</v>
      </c>
      <c r="L228" s="47">
        <v>39</v>
      </c>
      <c r="M228" s="48">
        <v>463</v>
      </c>
      <c r="N228" s="48">
        <v>218</v>
      </c>
      <c r="O228" s="201" t="s">
        <v>211</v>
      </c>
      <c r="P228" s="46" t="s">
        <v>119</v>
      </c>
      <c r="Q228" s="47">
        <v>2</v>
      </c>
      <c r="R228" s="47">
        <v>2</v>
      </c>
      <c r="S228" s="47">
        <v>2</v>
      </c>
      <c r="T228" s="47">
        <v>2</v>
      </c>
      <c r="U228" s="47">
        <v>5</v>
      </c>
      <c r="V228" s="47">
        <v>4</v>
      </c>
      <c r="W228" s="47">
        <v>3</v>
      </c>
      <c r="X228" s="47">
        <v>1</v>
      </c>
      <c r="Y228" s="47">
        <v>0</v>
      </c>
      <c r="Z228" s="47">
        <v>0</v>
      </c>
      <c r="AA228" s="48">
        <v>12</v>
      </c>
      <c r="AB228" s="48">
        <v>9</v>
      </c>
      <c r="AC228" s="201" t="s">
        <v>211</v>
      </c>
      <c r="AD228" s="46" t="s">
        <v>119</v>
      </c>
      <c r="AE228" s="47">
        <v>3</v>
      </c>
      <c r="AF228" s="47">
        <v>3</v>
      </c>
      <c r="AG228" s="47">
        <v>3</v>
      </c>
      <c r="AH228" s="47">
        <v>3</v>
      </c>
      <c r="AI228" s="47">
        <v>4</v>
      </c>
      <c r="AJ228" s="48">
        <v>16</v>
      </c>
      <c r="AK228" s="47">
        <v>22</v>
      </c>
      <c r="AL228" s="47">
        <v>19</v>
      </c>
      <c r="AM228" s="47">
        <v>0</v>
      </c>
      <c r="AN228" s="47">
        <v>6</v>
      </c>
      <c r="AO228" s="47">
        <v>4</v>
      </c>
      <c r="AP228" s="201" t="s">
        <v>211</v>
      </c>
      <c r="AQ228" s="46" t="s">
        <v>119</v>
      </c>
      <c r="AR228" s="47">
        <v>0</v>
      </c>
      <c r="AS228" s="47">
        <v>126</v>
      </c>
      <c r="AT228" s="47">
        <v>49</v>
      </c>
      <c r="AU228" s="47">
        <v>2</v>
      </c>
      <c r="AV228" s="47">
        <v>0</v>
      </c>
      <c r="AW228" s="47">
        <v>8</v>
      </c>
      <c r="AX228" s="47">
        <v>19</v>
      </c>
      <c r="AY228" s="47">
        <v>14</v>
      </c>
      <c r="AZ228" s="47">
        <v>14</v>
      </c>
      <c r="BA228" s="201" t="s">
        <v>211</v>
      </c>
      <c r="BB228" s="46" t="s">
        <v>119</v>
      </c>
      <c r="BC228" s="47">
        <v>46</v>
      </c>
      <c r="BD228" s="47">
        <v>27</v>
      </c>
      <c r="BE228" s="47">
        <v>46</v>
      </c>
      <c r="BF228" s="47">
        <v>27</v>
      </c>
      <c r="BG228" s="47">
        <v>41</v>
      </c>
      <c r="BH228" s="47">
        <v>23</v>
      </c>
      <c r="BI228" s="47">
        <v>46</v>
      </c>
      <c r="BJ228" s="47">
        <v>27</v>
      </c>
      <c r="BK228" s="47">
        <v>46</v>
      </c>
      <c r="BL228" s="47">
        <v>27</v>
      </c>
      <c r="BM228" s="47">
        <v>41</v>
      </c>
      <c r="BN228" s="47">
        <v>23</v>
      </c>
      <c r="BO228" s="201" t="s">
        <v>211</v>
      </c>
      <c r="BP228" s="46" t="s">
        <v>119</v>
      </c>
      <c r="BQ228" s="50">
        <v>14</v>
      </c>
      <c r="BR228" s="49">
        <v>9</v>
      </c>
      <c r="BS228" s="49">
        <v>0</v>
      </c>
      <c r="BT228" s="50">
        <v>1</v>
      </c>
      <c r="BU228" s="49">
        <v>0</v>
      </c>
      <c r="BV228" s="50">
        <v>15</v>
      </c>
      <c r="BW228" s="50">
        <v>9</v>
      </c>
      <c r="BX228" s="201" t="s">
        <v>211</v>
      </c>
      <c r="BY228" s="46" t="s">
        <v>119</v>
      </c>
      <c r="BZ228" s="47">
        <v>20</v>
      </c>
      <c r="CA228" s="47">
        <v>63</v>
      </c>
      <c r="CB228" s="47">
        <v>7</v>
      </c>
      <c r="CC228" s="47">
        <v>15</v>
      </c>
      <c r="CD228" s="47">
        <v>17</v>
      </c>
      <c r="CE228" s="47">
        <v>0</v>
      </c>
      <c r="CF228" s="47">
        <v>0</v>
      </c>
      <c r="CG228" s="47">
        <v>2</v>
      </c>
      <c r="CH228" s="47">
        <v>2</v>
      </c>
      <c r="CI228" s="47">
        <v>0</v>
      </c>
      <c r="CJ228" s="47">
        <v>35</v>
      </c>
      <c r="CK228" s="47">
        <v>5</v>
      </c>
      <c r="CL228" s="142"/>
      <c r="CM228" s="138" t="s">
        <v>211</v>
      </c>
      <c r="CN228" s="138" t="s">
        <v>4368</v>
      </c>
      <c r="CO228" s="139">
        <v>407</v>
      </c>
      <c r="CP228" s="141">
        <v>126</v>
      </c>
    </row>
    <row r="229" spans="1:94" ht="13.15" customHeight="1">
      <c r="A229" s="201"/>
      <c r="B229" s="46" t="s">
        <v>120</v>
      </c>
      <c r="C229" s="47">
        <v>0</v>
      </c>
      <c r="D229" s="47">
        <v>0</v>
      </c>
      <c r="E229" s="47">
        <v>0</v>
      </c>
      <c r="F229" s="47">
        <v>0</v>
      </c>
      <c r="G229" s="47">
        <v>0</v>
      </c>
      <c r="H229" s="47">
        <v>0</v>
      </c>
      <c r="I229" s="47">
        <v>0</v>
      </c>
      <c r="J229" s="47">
        <v>0</v>
      </c>
      <c r="K229" s="47">
        <v>0</v>
      </c>
      <c r="L229" s="47">
        <v>0</v>
      </c>
      <c r="M229" s="48">
        <v>0</v>
      </c>
      <c r="N229" s="48">
        <v>0</v>
      </c>
      <c r="O229" s="201"/>
      <c r="P229" s="46" t="s">
        <v>120</v>
      </c>
      <c r="Q229" s="47">
        <v>0</v>
      </c>
      <c r="R229" s="47">
        <v>0</v>
      </c>
      <c r="S229" s="47">
        <v>0</v>
      </c>
      <c r="T229" s="47">
        <v>0</v>
      </c>
      <c r="U229" s="47">
        <v>0</v>
      </c>
      <c r="V229" s="47">
        <v>0</v>
      </c>
      <c r="W229" s="47">
        <v>0</v>
      </c>
      <c r="X229" s="47">
        <v>0</v>
      </c>
      <c r="Y229" s="47">
        <v>0</v>
      </c>
      <c r="Z229" s="47">
        <v>0</v>
      </c>
      <c r="AA229" s="48">
        <v>0</v>
      </c>
      <c r="AB229" s="48">
        <v>0</v>
      </c>
      <c r="AC229" s="201"/>
      <c r="AD229" s="46" t="s">
        <v>120</v>
      </c>
      <c r="AE229" s="47">
        <v>0</v>
      </c>
      <c r="AF229" s="47">
        <v>0</v>
      </c>
      <c r="AG229" s="47">
        <v>0</v>
      </c>
      <c r="AH229" s="47">
        <v>0</v>
      </c>
      <c r="AI229" s="47">
        <v>0</v>
      </c>
      <c r="AJ229" s="48">
        <v>0</v>
      </c>
      <c r="AK229" s="47">
        <v>0</v>
      </c>
      <c r="AL229" s="47">
        <v>0</v>
      </c>
      <c r="AM229" s="47">
        <v>0</v>
      </c>
      <c r="AN229" s="47">
        <v>0</v>
      </c>
      <c r="AO229" s="47">
        <v>0</v>
      </c>
      <c r="AP229" s="201"/>
      <c r="AQ229" s="46" t="s">
        <v>120</v>
      </c>
      <c r="AR229" s="47">
        <v>0</v>
      </c>
      <c r="AS229" s="47">
        <v>0</v>
      </c>
      <c r="AT229" s="47">
        <v>0</v>
      </c>
      <c r="AU229" s="47">
        <v>0</v>
      </c>
      <c r="AV229" s="47">
        <v>0</v>
      </c>
      <c r="AW229" s="47">
        <v>0</v>
      </c>
      <c r="AX229" s="47">
        <v>0</v>
      </c>
      <c r="AY229" s="47">
        <v>0</v>
      </c>
      <c r="AZ229" s="47">
        <v>0</v>
      </c>
      <c r="BA229" s="201"/>
      <c r="BB229" s="46" t="s">
        <v>120</v>
      </c>
      <c r="BC229" s="47">
        <v>0</v>
      </c>
      <c r="BD229" s="47">
        <v>0</v>
      </c>
      <c r="BE229" s="47">
        <v>0</v>
      </c>
      <c r="BF229" s="47">
        <v>0</v>
      </c>
      <c r="BG229" s="47">
        <v>0</v>
      </c>
      <c r="BH229" s="47">
        <v>0</v>
      </c>
      <c r="BI229" s="47">
        <v>0</v>
      </c>
      <c r="BJ229" s="47">
        <v>0</v>
      </c>
      <c r="BK229" s="47">
        <v>0</v>
      </c>
      <c r="BL229" s="47">
        <v>0</v>
      </c>
      <c r="BM229" s="47">
        <v>0</v>
      </c>
      <c r="BN229" s="47">
        <v>0</v>
      </c>
      <c r="BO229" s="201"/>
      <c r="BP229" s="46" t="s">
        <v>120</v>
      </c>
      <c r="BQ229" s="50">
        <v>0</v>
      </c>
      <c r="BR229" s="49">
        <v>0</v>
      </c>
      <c r="BS229" s="49">
        <v>0</v>
      </c>
      <c r="BT229" s="50">
        <v>0</v>
      </c>
      <c r="BU229" s="49">
        <v>0</v>
      </c>
      <c r="BV229" s="50">
        <v>0</v>
      </c>
      <c r="BW229" s="50">
        <v>0</v>
      </c>
      <c r="BX229" s="201"/>
      <c r="BY229" s="46" t="s">
        <v>120</v>
      </c>
      <c r="BZ229" s="47">
        <v>0</v>
      </c>
      <c r="CA229" s="47">
        <v>0</v>
      </c>
      <c r="CB229" s="47">
        <v>0</v>
      </c>
      <c r="CC229" s="47">
        <v>0</v>
      </c>
      <c r="CD229" s="47">
        <v>0</v>
      </c>
      <c r="CE229" s="47">
        <v>0</v>
      </c>
      <c r="CF229" s="47">
        <v>0</v>
      </c>
      <c r="CG229" s="47">
        <v>0</v>
      </c>
      <c r="CH229" s="47">
        <v>0</v>
      </c>
      <c r="CI229" s="47">
        <v>0</v>
      </c>
      <c r="CJ229" s="47">
        <v>0</v>
      </c>
      <c r="CK229" s="47">
        <v>0</v>
      </c>
      <c r="CL229" s="142"/>
      <c r="CM229" s="138" t="s">
        <v>211</v>
      </c>
      <c r="CN229" s="138" t="s">
        <v>4369</v>
      </c>
      <c r="CO229" s="139">
        <v>0</v>
      </c>
      <c r="CP229" s="141">
        <v>0</v>
      </c>
    </row>
    <row r="230" spans="1:94" ht="13.15" customHeight="1">
      <c r="A230" s="201"/>
      <c r="B230" s="34" t="s">
        <v>102</v>
      </c>
      <c r="C230" s="35">
        <v>108</v>
      </c>
      <c r="D230" s="63">
        <v>53</v>
      </c>
      <c r="E230" s="63">
        <v>108</v>
      </c>
      <c r="F230" s="63">
        <v>43</v>
      </c>
      <c r="G230" s="63">
        <v>96</v>
      </c>
      <c r="H230" s="63">
        <v>50</v>
      </c>
      <c r="I230" s="63">
        <v>59</v>
      </c>
      <c r="J230" s="63">
        <v>33</v>
      </c>
      <c r="K230" s="63">
        <v>92</v>
      </c>
      <c r="L230" s="63">
        <v>39</v>
      </c>
      <c r="M230" s="63">
        <v>463</v>
      </c>
      <c r="N230" s="63">
        <v>218</v>
      </c>
      <c r="O230" s="201"/>
      <c r="P230" s="64" t="s">
        <v>102</v>
      </c>
      <c r="Q230" s="63">
        <v>2</v>
      </c>
      <c r="R230" s="63">
        <v>2</v>
      </c>
      <c r="S230" s="63">
        <v>2</v>
      </c>
      <c r="T230" s="63">
        <v>2</v>
      </c>
      <c r="U230" s="63">
        <v>5</v>
      </c>
      <c r="V230" s="63">
        <v>4</v>
      </c>
      <c r="W230" s="63">
        <v>3</v>
      </c>
      <c r="X230" s="63">
        <v>1</v>
      </c>
      <c r="Y230" s="63">
        <v>0</v>
      </c>
      <c r="Z230" s="63">
        <v>0</v>
      </c>
      <c r="AA230" s="63">
        <v>12</v>
      </c>
      <c r="AB230" s="63">
        <v>9</v>
      </c>
      <c r="AC230" s="201"/>
      <c r="AD230" s="64" t="s">
        <v>102</v>
      </c>
      <c r="AE230" s="63">
        <v>3</v>
      </c>
      <c r="AF230" s="63">
        <v>3</v>
      </c>
      <c r="AG230" s="63">
        <v>3</v>
      </c>
      <c r="AH230" s="63">
        <v>3</v>
      </c>
      <c r="AI230" s="63">
        <v>4</v>
      </c>
      <c r="AJ230" s="63">
        <v>16</v>
      </c>
      <c r="AK230" s="63">
        <v>22</v>
      </c>
      <c r="AL230" s="63">
        <v>19</v>
      </c>
      <c r="AM230" s="63">
        <v>0</v>
      </c>
      <c r="AN230" s="63">
        <v>6</v>
      </c>
      <c r="AO230" s="63">
        <v>4</v>
      </c>
      <c r="AP230" s="201"/>
      <c r="AQ230" s="64" t="s">
        <v>102</v>
      </c>
      <c r="AR230" s="63">
        <v>0</v>
      </c>
      <c r="AS230" s="63">
        <v>126</v>
      </c>
      <c r="AT230" s="63">
        <v>49</v>
      </c>
      <c r="AU230" s="63">
        <v>2</v>
      </c>
      <c r="AV230" s="63">
        <v>0</v>
      </c>
      <c r="AW230" s="63">
        <v>8</v>
      </c>
      <c r="AX230" s="63">
        <v>19</v>
      </c>
      <c r="AY230" s="63">
        <v>14</v>
      </c>
      <c r="AZ230" s="63">
        <v>14</v>
      </c>
      <c r="BA230" s="201"/>
      <c r="BB230" s="51" t="s">
        <v>102</v>
      </c>
      <c r="BC230" s="63">
        <v>46</v>
      </c>
      <c r="BD230" s="63">
        <v>27</v>
      </c>
      <c r="BE230" s="63">
        <v>46</v>
      </c>
      <c r="BF230" s="63">
        <v>27</v>
      </c>
      <c r="BG230" s="63">
        <v>41</v>
      </c>
      <c r="BH230" s="63">
        <v>23</v>
      </c>
      <c r="BI230" s="63">
        <v>46</v>
      </c>
      <c r="BJ230" s="63">
        <v>27</v>
      </c>
      <c r="BK230" s="63">
        <v>46</v>
      </c>
      <c r="BL230" s="63">
        <v>27</v>
      </c>
      <c r="BM230" s="63">
        <v>41</v>
      </c>
      <c r="BN230" s="63">
        <v>23</v>
      </c>
      <c r="BO230" s="201"/>
      <c r="BP230" s="64" t="s">
        <v>102</v>
      </c>
      <c r="BQ230" s="63">
        <v>14</v>
      </c>
      <c r="BR230" s="63">
        <v>9</v>
      </c>
      <c r="BS230" s="63">
        <v>0</v>
      </c>
      <c r="BT230" s="63">
        <v>1</v>
      </c>
      <c r="BU230" s="63">
        <v>0</v>
      </c>
      <c r="BV230" s="63">
        <v>15</v>
      </c>
      <c r="BW230" s="63">
        <v>9</v>
      </c>
      <c r="BX230" s="201"/>
      <c r="BY230" s="64" t="s">
        <v>102</v>
      </c>
      <c r="BZ230" s="63">
        <v>20</v>
      </c>
      <c r="CA230" s="63">
        <v>63</v>
      </c>
      <c r="CB230" s="63">
        <v>7</v>
      </c>
      <c r="CC230" s="63">
        <v>15</v>
      </c>
      <c r="CD230" s="63">
        <v>17</v>
      </c>
      <c r="CE230" s="63">
        <v>0</v>
      </c>
      <c r="CF230" s="63">
        <v>0</v>
      </c>
      <c r="CG230" s="63">
        <v>2</v>
      </c>
      <c r="CH230" s="63">
        <v>2</v>
      </c>
      <c r="CI230" s="63">
        <v>0</v>
      </c>
      <c r="CJ230" s="63">
        <v>35</v>
      </c>
      <c r="CK230" s="63">
        <v>5</v>
      </c>
      <c r="CL230" s="142"/>
      <c r="CM230" s="138" t="s">
        <v>211</v>
      </c>
      <c r="CN230" s="138" t="s">
        <v>4370</v>
      </c>
      <c r="CO230" s="139">
        <v>407</v>
      </c>
      <c r="CP230" s="141">
        <v>126</v>
      </c>
    </row>
    <row r="231" spans="1:94" ht="13.15" customHeight="1">
      <c r="A231" s="201" t="s">
        <v>638</v>
      </c>
      <c r="B231" s="46" t="s">
        <v>119</v>
      </c>
      <c r="C231" s="47">
        <v>132</v>
      </c>
      <c r="D231" s="47">
        <v>67</v>
      </c>
      <c r="E231" s="47">
        <v>132</v>
      </c>
      <c r="F231" s="47">
        <v>58</v>
      </c>
      <c r="G231" s="47">
        <v>134</v>
      </c>
      <c r="H231" s="47">
        <v>67</v>
      </c>
      <c r="I231" s="47">
        <v>121</v>
      </c>
      <c r="J231" s="47">
        <v>63</v>
      </c>
      <c r="K231" s="47">
        <v>140</v>
      </c>
      <c r="L231" s="47">
        <v>83</v>
      </c>
      <c r="M231" s="48">
        <v>659</v>
      </c>
      <c r="N231" s="48">
        <v>338</v>
      </c>
      <c r="O231" s="201" t="s">
        <v>638</v>
      </c>
      <c r="P231" s="46" t="s">
        <v>119</v>
      </c>
      <c r="Q231" s="47">
        <v>13</v>
      </c>
      <c r="R231" s="47">
        <v>7</v>
      </c>
      <c r="S231" s="47">
        <v>14</v>
      </c>
      <c r="T231" s="47">
        <v>8</v>
      </c>
      <c r="U231" s="47">
        <v>13</v>
      </c>
      <c r="V231" s="47">
        <v>3</v>
      </c>
      <c r="W231" s="47">
        <v>6</v>
      </c>
      <c r="X231" s="47">
        <v>3</v>
      </c>
      <c r="Y231" s="47">
        <v>9</v>
      </c>
      <c r="Z231" s="47">
        <v>3</v>
      </c>
      <c r="AA231" s="48">
        <v>55</v>
      </c>
      <c r="AB231" s="48">
        <v>24</v>
      </c>
      <c r="AC231" s="201" t="s">
        <v>638</v>
      </c>
      <c r="AD231" s="46" t="s">
        <v>119</v>
      </c>
      <c r="AE231" s="47">
        <v>4</v>
      </c>
      <c r="AF231" s="47">
        <v>4</v>
      </c>
      <c r="AG231" s="47">
        <v>4</v>
      </c>
      <c r="AH231" s="47">
        <v>4</v>
      </c>
      <c r="AI231" s="47">
        <v>4</v>
      </c>
      <c r="AJ231" s="48">
        <v>20</v>
      </c>
      <c r="AK231" s="47">
        <v>26</v>
      </c>
      <c r="AL231" s="47">
        <v>26</v>
      </c>
      <c r="AM231" s="47">
        <v>0</v>
      </c>
      <c r="AN231" s="47">
        <v>0</v>
      </c>
      <c r="AO231" s="47">
        <v>4</v>
      </c>
      <c r="AP231" s="201" t="s">
        <v>638</v>
      </c>
      <c r="AQ231" s="46" t="s">
        <v>119</v>
      </c>
      <c r="AR231" s="47">
        <v>0</v>
      </c>
      <c r="AS231" s="47">
        <v>512</v>
      </c>
      <c r="AT231" s="47">
        <v>25</v>
      </c>
      <c r="AU231" s="47">
        <v>0</v>
      </c>
      <c r="AV231" s="47">
        <v>0</v>
      </c>
      <c r="AW231" s="47">
        <v>22</v>
      </c>
      <c r="AX231" s="47">
        <v>26</v>
      </c>
      <c r="AY231" s="47">
        <v>33</v>
      </c>
      <c r="AZ231" s="47">
        <v>31</v>
      </c>
      <c r="BA231" s="201" t="s">
        <v>638</v>
      </c>
      <c r="BB231" s="46" t="s">
        <v>119</v>
      </c>
      <c r="BC231" s="47">
        <v>96</v>
      </c>
      <c r="BD231" s="47">
        <v>64</v>
      </c>
      <c r="BE231" s="47">
        <v>96</v>
      </c>
      <c r="BF231" s="47">
        <v>64</v>
      </c>
      <c r="BG231" s="47">
        <v>91</v>
      </c>
      <c r="BH231" s="47">
        <v>62</v>
      </c>
      <c r="BI231" s="47">
        <v>96</v>
      </c>
      <c r="BJ231" s="47">
        <v>64</v>
      </c>
      <c r="BK231" s="47">
        <v>96</v>
      </c>
      <c r="BL231" s="47">
        <v>64</v>
      </c>
      <c r="BM231" s="47">
        <v>91</v>
      </c>
      <c r="BN231" s="47">
        <v>62</v>
      </c>
      <c r="BO231" s="201" t="s">
        <v>638</v>
      </c>
      <c r="BP231" s="46" t="s">
        <v>119</v>
      </c>
      <c r="BQ231" s="50">
        <v>22</v>
      </c>
      <c r="BR231" s="49">
        <v>10</v>
      </c>
      <c r="BS231" s="49">
        <v>1</v>
      </c>
      <c r="BT231" s="50">
        <v>6</v>
      </c>
      <c r="BU231" s="49">
        <v>3</v>
      </c>
      <c r="BV231" s="50">
        <v>28</v>
      </c>
      <c r="BW231" s="50">
        <v>13</v>
      </c>
      <c r="BX231" s="201" t="s">
        <v>638</v>
      </c>
      <c r="BY231" s="46" t="s">
        <v>119</v>
      </c>
      <c r="BZ231" s="47">
        <v>70</v>
      </c>
      <c r="CA231" s="47">
        <v>87</v>
      </c>
      <c r="CB231" s="47">
        <v>99</v>
      </c>
      <c r="CC231" s="47">
        <v>4</v>
      </c>
      <c r="CD231" s="47">
        <v>15</v>
      </c>
      <c r="CE231" s="47">
        <v>39</v>
      </c>
      <c r="CF231" s="47">
        <v>4</v>
      </c>
      <c r="CG231" s="47">
        <v>45</v>
      </c>
      <c r="CH231" s="47">
        <v>0</v>
      </c>
      <c r="CI231" s="47">
        <v>0</v>
      </c>
      <c r="CJ231" s="47">
        <v>0</v>
      </c>
      <c r="CK231" s="47">
        <v>0</v>
      </c>
      <c r="CL231" s="142"/>
      <c r="CM231" s="138" t="s">
        <v>638</v>
      </c>
      <c r="CN231" s="138" t="s">
        <v>4371</v>
      </c>
      <c r="CO231" s="139">
        <v>1099</v>
      </c>
      <c r="CP231" s="141">
        <v>363</v>
      </c>
    </row>
    <row r="232" spans="1:94" ht="13.15" customHeight="1">
      <c r="A232" s="201"/>
      <c r="B232" s="46" t="s">
        <v>120</v>
      </c>
      <c r="C232" s="47">
        <v>360</v>
      </c>
      <c r="D232" s="47">
        <v>170</v>
      </c>
      <c r="E232" s="47">
        <v>372</v>
      </c>
      <c r="F232" s="47">
        <v>180</v>
      </c>
      <c r="G232" s="47">
        <v>522</v>
      </c>
      <c r="H232" s="47">
        <v>239</v>
      </c>
      <c r="I232" s="47">
        <v>300</v>
      </c>
      <c r="J232" s="47">
        <v>135</v>
      </c>
      <c r="K232" s="47">
        <v>264</v>
      </c>
      <c r="L232" s="47">
        <v>153</v>
      </c>
      <c r="M232" s="48">
        <v>1818</v>
      </c>
      <c r="N232" s="48">
        <v>877</v>
      </c>
      <c r="O232" s="201"/>
      <c r="P232" s="46" t="s">
        <v>120</v>
      </c>
      <c r="Q232" s="47">
        <v>13</v>
      </c>
      <c r="R232" s="47">
        <v>6</v>
      </c>
      <c r="S232" s="47">
        <v>9</v>
      </c>
      <c r="T232" s="47">
        <v>2</v>
      </c>
      <c r="U232" s="47">
        <v>3</v>
      </c>
      <c r="V232" s="47">
        <v>0</v>
      </c>
      <c r="W232" s="47">
        <v>9</v>
      </c>
      <c r="X232" s="47">
        <v>2</v>
      </c>
      <c r="Y232" s="47">
        <v>6</v>
      </c>
      <c r="Z232" s="47">
        <v>4</v>
      </c>
      <c r="AA232" s="48">
        <v>40</v>
      </c>
      <c r="AB232" s="48">
        <v>14</v>
      </c>
      <c r="AC232" s="201"/>
      <c r="AD232" s="46" t="s">
        <v>120</v>
      </c>
      <c r="AE232" s="47">
        <v>7</v>
      </c>
      <c r="AF232" s="47">
        <v>6</v>
      </c>
      <c r="AG232" s="47">
        <v>10</v>
      </c>
      <c r="AH232" s="47">
        <v>6</v>
      </c>
      <c r="AI232" s="47">
        <v>7</v>
      </c>
      <c r="AJ232" s="48">
        <v>36</v>
      </c>
      <c r="AK232" s="47">
        <v>36</v>
      </c>
      <c r="AL232" s="47">
        <v>23</v>
      </c>
      <c r="AM232" s="47">
        <v>30</v>
      </c>
      <c r="AN232" s="47">
        <v>0</v>
      </c>
      <c r="AO232" s="47">
        <v>3</v>
      </c>
      <c r="AP232" s="201"/>
      <c r="AQ232" s="46" t="s">
        <v>120</v>
      </c>
      <c r="AR232" s="47">
        <v>3</v>
      </c>
      <c r="AS232" s="47">
        <v>513</v>
      </c>
      <c r="AT232" s="47">
        <v>30</v>
      </c>
      <c r="AU232" s="47">
        <v>0</v>
      </c>
      <c r="AV232" s="47">
        <v>78</v>
      </c>
      <c r="AW232" s="47">
        <v>32</v>
      </c>
      <c r="AX232" s="47">
        <v>36</v>
      </c>
      <c r="AY232" s="47">
        <v>36</v>
      </c>
      <c r="AZ232" s="47">
        <v>36</v>
      </c>
      <c r="BA232" s="201"/>
      <c r="BB232" s="46" t="s">
        <v>120</v>
      </c>
      <c r="BC232" s="47">
        <v>287</v>
      </c>
      <c r="BD232" s="47">
        <v>158</v>
      </c>
      <c r="BE232" s="47">
        <v>287</v>
      </c>
      <c r="BF232" s="47">
        <v>158</v>
      </c>
      <c r="BG232" s="47">
        <v>230</v>
      </c>
      <c r="BH232" s="47">
        <v>111</v>
      </c>
      <c r="BI232" s="47">
        <v>287</v>
      </c>
      <c r="BJ232" s="47">
        <v>158</v>
      </c>
      <c r="BK232" s="47">
        <v>287</v>
      </c>
      <c r="BL232" s="47">
        <v>158</v>
      </c>
      <c r="BM232" s="47">
        <v>230</v>
      </c>
      <c r="BN232" s="47">
        <v>111</v>
      </c>
      <c r="BO232" s="201"/>
      <c r="BP232" s="46" t="s">
        <v>120</v>
      </c>
      <c r="BQ232" s="50">
        <v>38</v>
      </c>
      <c r="BR232" s="49">
        <v>29</v>
      </c>
      <c r="BS232" s="49">
        <v>15</v>
      </c>
      <c r="BT232" s="50">
        <v>4</v>
      </c>
      <c r="BU232" s="49">
        <v>2</v>
      </c>
      <c r="BV232" s="50">
        <v>42</v>
      </c>
      <c r="BW232" s="50">
        <v>31</v>
      </c>
      <c r="BX232" s="201"/>
      <c r="BY232" s="46" t="s">
        <v>120</v>
      </c>
      <c r="BZ232" s="47">
        <v>433</v>
      </c>
      <c r="CA232" s="47">
        <v>336</v>
      </c>
      <c r="CB232" s="47">
        <v>91</v>
      </c>
      <c r="CC232" s="47">
        <v>217</v>
      </c>
      <c r="CD232" s="47">
        <v>271</v>
      </c>
      <c r="CE232" s="47">
        <v>209</v>
      </c>
      <c r="CF232" s="47">
        <v>0</v>
      </c>
      <c r="CG232" s="47">
        <v>206</v>
      </c>
      <c r="CH232" s="47">
        <v>0</v>
      </c>
      <c r="CI232" s="47">
        <v>0</v>
      </c>
      <c r="CJ232" s="47">
        <v>0</v>
      </c>
      <c r="CK232" s="47">
        <v>0</v>
      </c>
      <c r="CL232" s="142"/>
      <c r="CM232" s="138" t="s">
        <v>638</v>
      </c>
      <c r="CN232" s="138" t="s">
        <v>4372</v>
      </c>
      <c r="CO232" s="139">
        <v>1509</v>
      </c>
      <c r="CP232" s="141">
        <v>1763</v>
      </c>
    </row>
    <row r="233" spans="1:94" ht="13.15" customHeight="1">
      <c r="A233" s="201"/>
      <c r="B233" s="34" t="s">
        <v>102</v>
      </c>
      <c r="C233" s="35">
        <v>492</v>
      </c>
      <c r="D233" s="63">
        <v>237</v>
      </c>
      <c r="E233" s="63">
        <v>504</v>
      </c>
      <c r="F233" s="63">
        <v>238</v>
      </c>
      <c r="G233" s="63">
        <v>656</v>
      </c>
      <c r="H233" s="63">
        <v>306</v>
      </c>
      <c r="I233" s="63">
        <v>421</v>
      </c>
      <c r="J233" s="63">
        <v>198</v>
      </c>
      <c r="K233" s="63">
        <v>404</v>
      </c>
      <c r="L233" s="63">
        <v>236</v>
      </c>
      <c r="M233" s="63">
        <v>2477</v>
      </c>
      <c r="N233" s="63">
        <v>1215</v>
      </c>
      <c r="O233" s="201"/>
      <c r="P233" s="64" t="s">
        <v>102</v>
      </c>
      <c r="Q233" s="63">
        <v>26</v>
      </c>
      <c r="R233" s="63">
        <v>13</v>
      </c>
      <c r="S233" s="63">
        <v>23</v>
      </c>
      <c r="T233" s="63">
        <v>10</v>
      </c>
      <c r="U233" s="63">
        <v>16</v>
      </c>
      <c r="V233" s="63">
        <v>3</v>
      </c>
      <c r="W233" s="63">
        <v>15</v>
      </c>
      <c r="X233" s="63">
        <v>5</v>
      </c>
      <c r="Y233" s="63">
        <v>15</v>
      </c>
      <c r="Z233" s="63">
        <v>7</v>
      </c>
      <c r="AA233" s="63">
        <v>95</v>
      </c>
      <c r="AB233" s="63">
        <v>38</v>
      </c>
      <c r="AC233" s="201"/>
      <c r="AD233" s="64" t="s">
        <v>102</v>
      </c>
      <c r="AE233" s="63">
        <v>11</v>
      </c>
      <c r="AF233" s="63">
        <v>10</v>
      </c>
      <c r="AG233" s="63">
        <v>14</v>
      </c>
      <c r="AH233" s="63">
        <v>10</v>
      </c>
      <c r="AI233" s="63">
        <v>11</v>
      </c>
      <c r="AJ233" s="63">
        <v>56</v>
      </c>
      <c r="AK233" s="63">
        <v>62</v>
      </c>
      <c r="AL233" s="63">
        <v>49</v>
      </c>
      <c r="AM233" s="63">
        <v>30</v>
      </c>
      <c r="AN233" s="63">
        <v>0</v>
      </c>
      <c r="AO233" s="63">
        <v>7</v>
      </c>
      <c r="AP233" s="201"/>
      <c r="AQ233" s="64" t="s">
        <v>102</v>
      </c>
      <c r="AR233" s="63">
        <v>3</v>
      </c>
      <c r="AS233" s="63">
        <v>1025</v>
      </c>
      <c r="AT233" s="63">
        <v>55</v>
      </c>
      <c r="AU233" s="63">
        <v>0</v>
      </c>
      <c r="AV233" s="63">
        <v>78</v>
      </c>
      <c r="AW233" s="63">
        <v>54</v>
      </c>
      <c r="AX233" s="63">
        <v>62</v>
      </c>
      <c r="AY233" s="63">
        <v>69</v>
      </c>
      <c r="AZ233" s="63">
        <v>67</v>
      </c>
      <c r="BA233" s="201"/>
      <c r="BB233" s="51" t="s">
        <v>102</v>
      </c>
      <c r="BC233" s="63">
        <v>383</v>
      </c>
      <c r="BD233" s="63">
        <v>222</v>
      </c>
      <c r="BE233" s="63">
        <v>383</v>
      </c>
      <c r="BF233" s="63">
        <v>222</v>
      </c>
      <c r="BG233" s="63">
        <v>321</v>
      </c>
      <c r="BH233" s="63">
        <v>173</v>
      </c>
      <c r="BI233" s="63">
        <v>383</v>
      </c>
      <c r="BJ233" s="63">
        <v>222</v>
      </c>
      <c r="BK233" s="63">
        <v>383</v>
      </c>
      <c r="BL233" s="63">
        <v>222</v>
      </c>
      <c r="BM233" s="63">
        <v>321</v>
      </c>
      <c r="BN233" s="63">
        <v>173</v>
      </c>
      <c r="BO233" s="201"/>
      <c r="BP233" s="64" t="s">
        <v>102</v>
      </c>
      <c r="BQ233" s="63">
        <v>60</v>
      </c>
      <c r="BR233" s="63">
        <v>39</v>
      </c>
      <c r="BS233" s="63">
        <v>16</v>
      </c>
      <c r="BT233" s="63">
        <v>10</v>
      </c>
      <c r="BU233" s="63">
        <v>5</v>
      </c>
      <c r="BV233" s="63">
        <v>70</v>
      </c>
      <c r="BW233" s="63">
        <v>44</v>
      </c>
      <c r="BX233" s="201"/>
      <c r="BY233" s="64" t="s">
        <v>102</v>
      </c>
      <c r="BZ233" s="63">
        <v>503</v>
      </c>
      <c r="CA233" s="63">
        <v>423</v>
      </c>
      <c r="CB233" s="63">
        <v>190</v>
      </c>
      <c r="CC233" s="63">
        <v>221</v>
      </c>
      <c r="CD233" s="63">
        <v>286</v>
      </c>
      <c r="CE233" s="63">
        <v>248</v>
      </c>
      <c r="CF233" s="63">
        <v>4</v>
      </c>
      <c r="CG233" s="63">
        <v>251</v>
      </c>
      <c r="CH233" s="63">
        <v>0</v>
      </c>
      <c r="CI233" s="63">
        <v>0</v>
      </c>
      <c r="CJ233" s="63">
        <v>0</v>
      </c>
      <c r="CK233" s="63">
        <v>0</v>
      </c>
      <c r="CL233" s="142"/>
      <c r="CM233" s="138" t="s">
        <v>638</v>
      </c>
      <c r="CN233" s="138" t="s">
        <v>4373</v>
      </c>
      <c r="CO233" s="139">
        <v>2608</v>
      </c>
      <c r="CP233" s="141">
        <v>2126</v>
      </c>
    </row>
    <row r="234" spans="1:94" ht="13.15" customHeight="1">
      <c r="A234" s="201" t="s">
        <v>213</v>
      </c>
      <c r="B234" s="46" t="s">
        <v>119</v>
      </c>
      <c r="C234" s="47">
        <v>197</v>
      </c>
      <c r="D234" s="47">
        <v>99</v>
      </c>
      <c r="E234" s="47">
        <v>167</v>
      </c>
      <c r="F234" s="47">
        <v>84</v>
      </c>
      <c r="G234" s="47">
        <v>143</v>
      </c>
      <c r="H234" s="47">
        <v>66</v>
      </c>
      <c r="I234" s="47">
        <v>128</v>
      </c>
      <c r="J234" s="47">
        <v>52</v>
      </c>
      <c r="K234" s="47">
        <v>91</v>
      </c>
      <c r="L234" s="47">
        <v>50</v>
      </c>
      <c r="M234" s="48">
        <v>726</v>
      </c>
      <c r="N234" s="48">
        <v>351</v>
      </c>
      <c r="O234" s="201" t="s">
        <v>213</v>
      </c>
      <c r="P234" s="46" t="s">
        <v>119</v>
      </c>
      <c r="Q234" s="47">
        <v>29</v>
      </c>
      <c r="R234" s="47">
        <v>15</v>
      </c>
      <c r="S234" s="47">
        <v>27</v>
      </c>
      <c r="T234" s="47">
        <v>9</v>
      </c>
      <c r="U234" s="47">
        <v>22</v>
      </c>
      <c r="V234" s="47">
        <v>8</v>
      </c>
      <c r="W234" s="47">
        <v>18</v>
      </c>
      <c r="X234" s="47">
        <v>10</v>
      </c>
      <c r="Y234" s="47">
        <v>4</v>
      </c>
      <c r="Z234" s="47">
        <v>3</v>
      </c>
      <c r="AA234" s="48">
        <v>100</v>
      </c>
      <c r="AB234" s="48">
        <v>45</v>
      </c>
      <c r="AC234" s="201" t="s">
        <v>213</v>
      </c>
      <c r="AD234" s="46" t="s">
        <v>119</v>
      </c>
      <c r="AE234" s="47">
        <v>7</v>
      </c>
      <c r="AF234" s="47">
        <v>6</v>
      </c>
      <c r="AG234" s="47">
        <v>6</v>
      </c>
      <c r="AH234" s="47">
        <v>6</v>
      </c>
      <c r="AI234" s="47">
        <v>6</v>
      </c>
      <c r="AJ234" s="48">
        <v>31</v>
      </c>
      <c r="AK234" s="47">
        <v>22</v>
      </c>
      <c r="AL234" s="47">
        <v>22</v>
      </c>
      <c r="AM234" s="47">
        <v>0</v>
      </c>
      <c r="AN234" s="47">
        <v>0</v>
      </c>
      <c r="AO234" s="47">
        <v>7</v>
      </c>
      <c r="AP234" s="201" t="s">
        <v>213</v>
      </c>
      <c r="AQ234" s="46" t="s">
        <v>119</v>
      </c>
      <c r="AR234" s="47">
        <v>0</v>
      </c>
      <c r="AS234" s="47">
        <v>187</v>
      </c>
      <c r="AT234" s="47">
        <v>130</v>
      </c>
      <c r="AU234" s="47">
        <v>0</v>
      </c>
      <c r="AV234" s="47">
        <v>0</v>
      </c>
      <c r="AW234" s="47">
        <v>12</v>
      </c>
      <c r="AX234" s="47">
        <v>37</v>
      </c>
      <c r="AY234" s="47">
        <v>32</v>
      </c>
      <c r="AZ234" s="47">
        <v>33</v>
      </c>
      <c r="BA234" s="201" t="s">
        <v>213</v>
      </c>
      <c r="BB234" s="46" t="s">
        <v>119</v>
      </c>
      <c r="BC234" s="47">
        <v>62</v>
      </c>
      <c r="BD234" s="47">
        <v>32</v>
      </c>
      <c r="BE234" s="47">
        <v>62</v>
      </c>
      <c r="BF234" s="47">
        <v>32</v>
      </c>
      <c r="BG234" s="47">
        <v>55</v>
      </c>
      <c r="BH234" s="47">
        <v>29</v>
      </c>
      <c r="BI234" s="47">
        <v>61</v>
      </c>
      <c r="BJ234" s="47">
        <v>32</v>
      </c>
      <c r="BK234" s="47">
        <v>61</v>
      </c>
      <c r="BL234" s="47">
        <v>32</v>
      </c>
      <c r="BM234" s="47">
        <v>54</v>
      </c>
      <c r="BN234" s="47">
        <v>29</v>
      </c>
      <c r="BO234" s="201" t="s">
        <v>213</v>
      </c>
      <c r="BP234" s="46" t="s">
        <v>119</v>
      </c>
      <c r="BQ234" s="50">
        <v>30</v>
      </c>
      <c r="BR234" s="49">
        <v>11</v>
      </c>
      <c r="BS234" s="49">
        <v>0</v>
      </c>
      <c r="BT234" s="50">
        <v>4</v>
      </c>
      <c r="BU234" s="49">
        <v>1</v>
      </c>
      <c r="BV234" s="50">
        <v>34</v>
      </c>
      <c r="BW234" s="50">
        <v>12</v>
      </c>
      <c r="BX234" s="201" t="s">
        <v>213</v>
      </c>
      <c r="BY234" s="46" t="s">
        <v>119</v>
      </c>
      <c r="BZ234" s="47">
        <v>0</v>
      </c>
      <c r="CA234" s="47">
        <v>20</v>
      </c>
      <c r="CB234" s="47">
        <v>29</v>
      </c>
      <c r="CC234" s="47">
        <v>58</v>
      </c>
      <c r="CD234" s="47">
        <v>54</v>
      </c>
      <c r="CE234" s="47">
        <v>30</v>
      </c>
      <c r="CF234" s="47">
        <v>30</v>
      </c>
      <c r="CG234" s="47">
        <v>30</v>
      </c>
      <c r="CH234" s="47">
        <v>8</v>
      </c>
      <c r="CI234" s="47">
        <v>31</v>
      </c>
      <c r="CJ234" s="47">
        <v>7</v>
      </c>
      <c r="CK234" s="47">
        <v>5</v>
      </c>
      <c r="CL234" s="142"/>
      <c r="CM234" s="138" t="s">
        <v>213</v>
      </c>
      <c r="CN234" s="138" t="s">
        <v>4374</v>
      </c>
      <c r="CO234" s="139">
        <v>764</v>
      </c>
      <c r="CP234" s="141">
        <v>259</v>
      </c>
    </row>
    <row r="235" spans="1:94" ht="13.15" customHeight="1">
      <c r="A235" s="201"/>
      <c r="B235" s="46" t="s">
        <v>120</v>
      </c>
      <c r="C235" s="47">
        <v>0</v>
      </c>
      <c r="D235" s="47">
        <v>0</v>
      </c>
      <c r="E235" s="47">
        <v>0</v>
      </c>
      <c r="F235" s="47">
        <v>0</v>
      </c>
      <c r="G235" s="47">
        <v>0</v>
      </c>
      <c r="H235" s="47">
        <v>0</v>
      </c>
      <c r="I235" s="47">
        <v>0</v>
      </c>
      <c r="J235" s="47">
        <v>0</v>
      </c>
      <c r="K235" s="47">
        <v>0</v>
      </c>
      <c r="L235" s="47">
        <v>0</v>
      </c>
      <c r="M235" s="48">
        <v>0</v>
      </c>
      <c r="N235" s="48">
        <v>0</v>
      </c>
      <c r="O235" s="201"/>
      <c r="P235" s="46" t="s">
        <v>120</v>
      </c>
      <c r="Q235" s="47">
        <v>0</v>
      </c>
      <c r="R235" s="47">
        <v>0</v>
      </c>
      <c r="S235" s="47">
        <v>0</v>
      </c>
      <c r="T235" s="47">
        <v>0</v>
      </c>
      <c r="U235" s="47">
        <v>0</v>
      </c>
      <c r="V235" s="47">
        <v>0</v>
      </c>
      <c r="W235" s="47">
        <v>0</v>
      </c>
      <c r="X235" s="47">
        <v>0</v>
      </c>
      <c r="Y235" s="47">
        <v>0</v>
      </c>
      <c r="Z235" s="47">
        <v>0</v>
      </c>
      <c r="AA235" s="48">
        <v>0</v>
      </c>
      <c r="AB235" s="48">
        <v>0</v>
      </c>
      <c r="AC235" s="201"/>
      <c r="AD235" s="46" t="s">
        <v>120</v>
      </c>
      <c r="AE235" s="47">
        <v>0</v>
      </c>
      <c r="AF235" s="47">
        <v>0</v>
      </c>
      <c r="AG235" s="47">
        <v>0</v>
      </c>
      <c r="AH235" s="47">
        <v>0</v>
      </c>
      <c r="AI235" s="47">
        <v>0</v>
      </c>
      <c r="AJ235" s="48">
        <v>0</v>
      </c>
      <c r="AK235" s="47">
        <v>0</v>
      </c>
      <c r="AL235" s="47">
        <v>0</v>
      </c>
      <c r="AM235" s="47">
        <v>0</v>
      </c>
      <c r="AN235" s="47">
        <v>0</v>
      </c>
      <c r="AO235" s="47">
        <v>0</v>
      </c>
      <c r="AP235" s="201"/>
      <c r="AQ235" s="46" t="s">
        <v>120</v>
      </c>
      <c r="AR235" s="47">
        <v>0</v>
      </c>
      <c r="AS235" s="47">
        <v>0</v>
      </c>
      <c r="AT235" s="47">
        <v>0</v>
      </c>
      <c r="AU235" s="47">
        <v>0</v>
      </c>
      <c r="AV235" s="47">
        <v>0</v>
      </c>
      <c r="AW235" s="47">
        <v>0</v>
      </c>
      <c r="AX235" s="47">
        <v>0</v>
      </c>
      <c r="AY235" s="47">
        <v>0</v>
      </c>
      <c r="AZ235" s="47">
        <v>0</v>
      </c>
      <c r="BA235" s="201"/>
      <c r="BB235" s="46" t="s">
        <v>120</v>
      </c>
      <c r="BC235" s="47">
        <v>0</v>
      </c>
      <c r="BD235" s="47">
        <v>0</v>
      </c>
      <c r="BE235" s="47">
        <v>0</v>
      </c>
      <c r="BF235" s="47">
        <v>0</v>
      </c>
      <c r="BG235" s="47">
        <v>0</v>
      </c>
      <c r="BH235" s="47">
        <v>0</v>
      </c>
      <c r="BI235" s="47">
        <v>0</v>
      </c>
      <c r="BJ235" s="47">
        <v>0</v>
      </c>
      <c r="BK235" s="47">
        <v>0</v>
      </c>
      <c r="BL235" s="47">
        <v>0</v>
      </c>
      <c r="BM235" s="47">
        <v>0</v>
      </c>
      <c r="BN235" s="47">
        <v>0</v>
      </c>
      <c r="BO235" s="201"/>
      <c r="BP235" s="46" t="s">
        <v>120</v>
      </c>
      <c r="BQ235" s="50">
        <v>0</v>
      </c>
      <c r="BR235" s="49">
        <v>0</v>
      </c>
      <c r="BS235" s="49">
        <v>0</v>
      </c>
      <c r="BT235" s="50">
        <v>0</v>
      </c>
      <c r="BU235" s="49">
        <v>0</v>
      </c>
      <c r="BV235" s="50">
        <v>0</v>
      </c>
      <c r="BW235" s="50">
        <v>0</v>
      </c>
      <c r="BX235" s="201"/>
      <c r="BY235" s="46" t="s">
        <v>120</v>
      </c>
      <c r="BZ235" s="47">
        <v>0</v>
      </c>
      <c r="CA235" s="47">
        <v>0</v>
      </c>
      <c r="CB235" s="47">
        <v>0</v>
      </c>
      <c r="CC235" s="47">
        <v>0</v>
      </c>
      <c r="CD235" s="47">
        <v>0</v>
      </c>
      <c r="CE235" s="47">
        <v>0</v>
      </c>
      <c r="CF235" s="47">
        <v>0</v>
      </c>
      <c r="CG235" s="47">
        <v>0</v>
      </c>
      <c r="CH235" s="47">
        <v>0</v>
      </c>
      <c r="CI235" s="47">
        <v>0</v>
      </c>
      <c r="CJ235" s="47">
        <v>0</v>
      </c>
      <c r="CK235" s="47">
        <v>0</v>
      </c>
      <c r="CL235" s="142"/>
      <c r="CM235" s="138" t="s">
        <v>213</v>
      </c>
      <c r="CN235" s="138" t="s">
        <v>4375</v>
      </c>
      <c r="CO235" s="139">
        <v>0</v>
      </c>
      <c r="CP235" s="141">
        <v>0</v>
      </c>
    </row>
    <row r="236" spans="1:94" ht="13.15" customHeight="1">
      <c r="A236" s="201"/>
      <c r="B236" s="34" t="s">
        <v>102</v>
      </c>
      <c r="C236" s="35">
        <v>197</v>
      </c>
      <c r="D236" s="63">
        <v>99</v>
      </c>
      <c r="E236" s="63">
        <v>167</v>
      </c>
      <c r="F236" s="63">
        <v>84</v>
      </c>
      <c r="G236" s="63">
        <v>143</v>
      </c>
      <c r="H236" s="63">
        <v>66</v>
      </c>
      <c r="I236" s="63">
        <v>128</v>
      </c>
      <c r="J236" s="63">
        <v>52</v>
      </c>
      <c r="K236" s="63">
        <v>91</v>
      </c>
      <c r="L236" s="63">
        <v>50</v>
      </c>
      <c r="M236" s="63">
        <v>726</v>
      </c>
      <c r="N236" s="63">
        <v>351</v>
      </c>
      <c r="O236" s="201"/>
      <c r="P236" s="64" t="s">
        <v>102</v>
      </c>
      <c r="Q236" s="63">
        <v>29</v>
      </c>
      <c r="R236" s="63">
        <v>15</v>
      </c>
      <c r="S236" s="63">
        <v>27</v>
      </c>
      <c r="T236" s="63">
        <v>9</v>
      </c>
      <c r="U236" s="63">
        <v>22</v>
      </c>
      <c r="V236" s="63">
        <v>8</v>
      </c>
      <c r="W236" s="63">
        <v>18</v>
      </c>
      <c r="X236" s="63">
        <v>10</v>
      </c>
      <c r="Y236" s="63">
        <v>4</v>
      </c>
      <c r="Z236" s="63">
        <v>3</v>
      </c>
      <c r="AA236" s="63">
        <v>100</v>
      </c>
      <c r="AB236" s="63">
        <v>45</v>
      </c>
      <c r="AC236" s="201"/>
      <c r="AD236" s="64" t="s">
        <v>102</v>
      </c>
      <c r="AE236" s="63">
        <v>7</v>
      </c>
      <c r="AF236" s="63">
        <v>6</v>
      </c>
      <c r="AG236" s="63">
        <v>6</v>
      </c>
      <c r="AH236" s="63">
        <v>6</v>
      </c>
      <c r="AI236" s="63">
        <v>6</v>
      </c>
      <c r="AJ236" s="63">
        <v>31</v>
      </c>
      <c r="AK236" s="63">
        <v>22</v>
      </c>
      <c r="AL236" s="63">
        <v>22</v>
      </c>
      <c r="AM236" s="63">
        <v>0</v>
      </c>
      <c r="AN236" s="63">
        <v>0</v>
      </c>
      <c r="AO236" s="63">
        <v>7</v>
      </c>
      <c r="AP236" s="201"/>
      <c r="AQ236" s="64" t="s">
        <v>102</v>
      </c>
      <c r="AR236" s="63">
        <v>0</v>
      </c>
      <c r="AS236" s="63">
        <v>187</v>
      </c>
      <c r="AT236" s="63">
        <v>130</v>
      </c>
      <c r="AU236" s="63">
        <v>0</v>
      </c>
      <c r="AV236" s="63">
        <v>0</v>
      </c>
      <c r="AW236" s="63">
        <v>12</v>
      </c>
      <c r="AX236" s="63">
        <v>37</v>
      </c>
      <c r="AY236" s="63">
        <v>32</v>
      </c>
      <c r="AZ236" s="63">
        <v>33</v>
      </c>
      <c r="BA236" s="201"/>
      <c r="BB236" s="51" t="s">
        <v>102</v>
      </c>
      <c r="BC236" s="63">
        <v>62</v>
      </c>
      <c r="BD236" s="63">
        <v>32</v>
      </c>
      <c r="BE236" s="63">
        <v>62</v>
      </c>
      <c r="BF236" s="63">
        <v>32</v>
      </c>
      <c r="BG236" s="63">
        <v>55</v>
      </c>
      <c r="BH236" s="63">
        <v>29</v>
      </c>
      <c r="BI236" s="63">
        <v>61</v>
      </c>
      <c r="BJ236" s="63">
        <v>32</v>
      </c>
      <c r="BK236" s="63">
        <v>61</v>
      </c>
      <c r="BL236" s="63">
        <v>32</v>
      </c>
      <c r="BM236" s="63">
        <v>54</v>
      </c>
      <c r="BN236" s="63">
        <v>29</v>
      </c>
      <c r="BO236" s="201"/>
      <c r="BP236" s="64" t="s">
        <v>102</v>
      </c>
      <c r="BQ236" s="63">
        <v>30</v>
      </c>
      <c r="BR236" s="63">
        <v>11</v>
      </c>
      <c r="BS236" s="63">
        <v>0</v>
      </c>
      <c r="BT236" s="63">
        <v>4</v>
      </c>
      <c r="BU236" s="63">
        <v>1</v>
      </c>
      <c r="BV236" s="63">
        <v>34</v>
      </c>
      <c r="BW236" s="63">
        <v>12</v>
      </c>
      <c r="BX236" s="201"/>
      <c r="BY236" s="64" t="s">
        <v>102</v>
      </c>
      <c r="BZ236" s="63">
        <v>0</v>
      </c>
      <c r="CA236" s="63">
        <v>20</v>
      </c>
      <c r="CB236" s="63">
        <v>29</v>
      </c>
      <c r="CC236" s="63">
        <v>58</v>
      </c>
      <c r="CD236" s="63">
        <v>54</v>
      </c>
      <c r="CE236" s="63">
        <v>30</v>
      </c>
      <c r="CF236" s="63">
        <v>30</v>
      </c>
      <c r="CG236" s="63">
        <v>30</v>
      </c>
      <c r="CH236" s="63">
        <v>8</v>
      </c>
      <c r="CI236" s="63">
        <v>31</v>
      </c>
      <c r="CJ236" s="63">
        <v>7</v>
      </c>
      <c r="CK236" s="63">
        <v>5</v>
      </c>
      <c r="CL236" s="142"/>
      <c r="CM236" s="138" t="s">
        <v>213</v>
      </c>
      <c r="CN236" s="138" t="s">
        <v>4376</v>
      </c>
      <c r="CO236" s="139">
        <v>764</v>
      </c>
      <c r="CP236" s="141">
        <v>259</v>
      </c>
    </row>
    <row r="237" spans="1:94" ht="13.15" customHeight="1">
      <c r="A237" s="51" t="s">
        <v>130</v>
      </c>
      <c r="B237" s="46"/>
      <c r="C237" s="47"/>
      <c r="D237" s="47"/>
      <c r="E237" s="47"/>
      <c r="F237" s="47"/>
      <c r="G237" s="47"/>
      <c r="H237" s="47"/>
      <c r="I237" s="47"/>
      <c r="J237" s="47"/>
      <c r="K237" s="47"/>
      <c r="L237" s="47"/>
      <c r="M237" s="48"/>
      <c r="N237" s="48"/>
      <c r="O237" s="51" t="s">
        <v>130</v>
      </c>
      <c r="P237" s="51"/>
      <c r="Q237" s="48"/>
      <c r="R237" s="48"/>
      <c r="S237" s="48"/>
      <c r="T237" s="48"/>
      <c r="U237" s="48"/>
      <c r="V237" s="48"/>
      <c r="W237" s="48"/>
      <c r="X237" s="48"/>
      <c r="Y237" s="48"/>
      <c r="Z237" s="48"/>
      <c r="AA237" s="48"/>
      <c r="AB237" s="48"/>
      <c r="AC237" s="51" t="s">
        <v>130</v>
      </c>
      <c r="AD237" s="51"/>
      <c r="AE237" s="48"/>
      <c r="AF237" s="48"/>
      <c r="AG237" s="48"/>
      <c r="AH237" s="48"/>
      <c r="AI237" s="48"/>
      <c r="AJ237" s="48"/>
      <c r="AK237" s="48"/>
      <c r="AL237" s="48"/>
      <c r="AM237" s="48"/>
      <c r="AN237" s="48"/>
      <c r="AO237" s="48"/>
      <c r="AP237" s="51" t="s">
        <v>130</v>
      </c>
      <c r="AQ237" s="46"/>
      <c r="AR237" s="47"/>
      <c r="AS237" s="47"/>
      <c r="AT237" s="47"/>
      <c r="AU237" s="47"/>
      <c r="AV237" s="47"/>
      <c r="AW237" s="47"/>
      <c r="AX237" s="47"/>
      <c r="AY237" s="47"/>
      <c r="AZ237" s="47"/>
      <c r="BA237" s="51" t="s">
        <v>130</v>
      </c>
      <c r="BB237" s="46"/>
      <c r="BC237" s="47"/>
      <c r="BD237" s="47"/>
      <c r="BE237" s="47"/>
      <c r="BF237" s="47"/>
      <c r="BG237" s="47"/>
      <c r="BH237" s="47"/>
      <c r="BI237" s="47"/>
      <c r="BJ237" s="47"/>
      <c r="BK237" s="47"/>
      <c r="BL237" s="47"/>
      <c r="BM237" s="47"/>
      <c r="BN237" s="47"/>
      <c r="BO237" s="51" t="s">
        <v>130</v>
      </c>
      <c r="BP237" s="46"/>
      <c r="BQ237" s="50"/>
      <c r="BR237" s="49"/>
      <c r="BS237" s="49"/>
      <c r="BT237" s="50"/>
      <c r="BU237" s="49"/>
      <c r="BV237" s="49"/>
      <c r="BW237" s="49"/>
      <c r="BX237" s="51" t="s">
        <v>130</v>
      </c>
      <c r="BY237" s="46"/>
      <c r="BZ237" s="47"/>
      <c r="CA237" s="47"/>
      <c r="CB237" s="47"/>
      <c r="CC237" s="47"/>
      <c r="CD237" s="47"/>
      <c r="CE237" s="47"/>
      <c r="CF237" s="47"/>
      <c r="CG237" s="47"/>
      <c r="CH237" s="47"/>
      <c r="CI237" s="47"/>
      <c r="CJ237" s="47"/>
      <c r="CK237" s="47"/>
      <c r="CL237" s="142"/>
      <c r="CM237" s="138" t="s">
        <v>130</v>
      </c>
      <c r="CN237" s="138" t="s">
        <v>130</v>
      </c>
      <c r="CO237" s="139">
        <v>0</v>
      </c>
      <c r="CP237" s="141">
        <v>0</v>
      </c>
    </row>
    <row r="238" spans="1:94" ht="13.15" customHeight="1">
      <c r="A238" s="201" t="s">
        <v>214</v>
      </c>
      <c r="B238" s="46" t="s">
        <v>119</v>
      </c>
      <c r="C238" s="47">
        <v>44</v>
      </c>
      <c r="D238" s="47">
        <v>20</v>
      </c>
      <c r="E238" s="47">
        <v>28</v>
      </c>
      <c r="F238" s="47">
        <v>14</v>
      </c>
      <c r="G238" s="47">
        <v>35</v>
      </c>
      <c r="H238" s="47">
        <v>17</v>
      </c>
      <c r="I238" s="47">
        <v>25</v>
      </c>
      <c r="J238" s="47">
        <v>9</v>
      </c>
      <c r="K238" s="47">
        <v>29</v>
      </c>
      <c r="L238" s="47">
        <v>18</v>
      </c>
      <c r="M238" s="48">
        <v>161</v>
      </c>
      <c r="N238" s="48">
        <v>78</v>
      </c>
      <c r="O238" s="201" t="s">
        <v>214</v>
      </c>
      <c r="P238" s="46" t="s">
        <v>119</v>
      </c>
      <c r="Q238" s="47">
        <v>4</v>
      </c>
      <c r="R238" s="47">
        <v>1</v>
      </c>
      <c r="S238" s="47">
        <v>1</v>
      </c>
      <c r="T238" s="47">
        <v>0</v>
      </c>
      <c r="U238" s="47">
        <v>2</v>
      </c>
      <c r="V238" s="47">
        <v>0</v>
      </c>
      <c r="W238" s="47">
        <v>7</v>
      </c>
      <c r="X238" s="47">
        <v>0</v>
      </c>
      <c r="Y238" s="47">
        <v>0</v>
      </c>
      <c r="Z238" s="47">
        <v>0</v>
      </c>
      <c r="AA238" s="48">
        <v>14</v>
      </c>
      <c r="AB238" s="48">
        <v>1</v>
      </c>
      <c r="AC238" s="201" t="s">
        <v>214</v>
      </c>
      <c r="AD238" s="46" t="s">
        <v>119</v>
      </c>
      <c r="AE238" s="47">
        <v>1</v>
      </c>
      <c r="AF238" s="47">
        <v>1</v>
      </c>
      <c r="AG238" s="47">
        <v>1</v>
      </c>
      <c r="AH238" s="47">
        <v>1</v>
      </c>
      <c r="AI238" s="47">
        <v>1</v>
      </c>
      <c r="AJ238" s="48">
        <v>5</v>
      </c>
      <c r="AK238" s="47">
        <v>2</v>
      </c>
      <c r="AL238" s="47">
        <v>0</v>
      </c>
      <c r="AM238" s="47">
        <v>0</v>
      </c>
      <c r="AN238" s="47">
        <v>1</v>
      </c>
      <c r="AO238" s="47">
        <v>1</v>
      </c>
      <c r="AP238" s="201" t="s">
        <v>214</v>
      </c>
      <c r="AQ238" s="46" t="s">
        <v>119</v>
      </c>
      <c r="AR238" s="47">
        <v>0</v>
      </c>
      <c r="AS238" s="47">
        <v>0</v>
      </c>
      <c r="AT238" s="47">
        <v>42</v>
      </c>
      <c r="AU238" s="47">
        <v>0</v>
      </c>
      <c r="AV238" s="47">
        <v>0</v>
      </c>
      <c r="AW238" s="47">
        <v>2</v>
      </c>
      <c r="AX238" s="47">
        <v>7</v>
      </c>
      <c r="AY238" s="47">
        <v>5</v>
      </c>
      <c r="AZ238" s="47">
        <v>5</v>
      </c>
      <c r="BA238" s="201" t="s">
        <v>214</v>
      </c>
      <c r="BB238" s="46" t="s">
        <v>119</v>
      </c>
      <c r="BC238" s="47">
        <v>0</v>
      </c>
      <c r="BD238" s="47">
        <v>0</v>
      </c>
      <c r="BE238" s="47">
        <v>0</v>
      </c>
      <c r="BF238" s="47">
        <v>0</v>
      </c>
      <c r="BG238" s="47">
        <v>0</v>
      </c>
      <c r="BH238" s="47">
        <v>0</v>
      </c>
      <c r="BI238" s="47">
        <v>0</v>
      </c>
      <c r="BJ238" s="47">
        <v>0</v>
      </c>
      <c r="BK238" s="47">
        <v>0</v>
      </c>
      <c r="BL238" s="47">
        <v>0</v>
      </c>
      <c r="BM238" s="47">
        <v>0</v>
      </c>
      <c r="BN238" s="47">
        <v>0</v>
      </c>
      <c r="BO238" s="201" t="s">
        <v>214</v>
      </c>
      <c r="BP238" s="46" t="s">
        <v>119</v>
      </c>
      <c r="BQ238" s="50">
        <v>5</v>
      </c>
      <c r="BR238" s="49">
        <v>5</v>
      </c>
      <c r="BS238" s="49">
        <v>3</v>
      </c>
      <c r="BT238" s="50">
        <v>2</v>
      </c>
      <c r="BU238" s="49">
        <v>2</v>
      </c>
      <c r="BV238" s="50">
        <v>7</v>
      </c>
      <c r="BW238" s="50">
        <v>7</v>
      </c>
      <c r="BX238" s="201" t="s">
        <v>214</v>
      </c>
      <c r="BY238" s="46" t="s">
        <v>119</v>
      </c>
      <c r="BZ238" s="47">
        <v>0</v>
      </c>
      <c r="CA238" s="47">
        <v>0</v>
      </c>
      <c r="CB238" s="47">
        <v>0</v>
      </c>
      <c r="CC238" s="47">
        <v>0</v>
      </c>
      <c r="CD238" s="47">
        <v>0</v>
      </c>
      <c r="CE238" s="47">
        <v>0</v>
      </c>
      <c r="CF238" s="47">
        <v>0</v>
      </c>
      <c r="CG238" s="47">
        <v>0</v>
      </c>
      <c r="CH238" s="47">
        <v>0</v>
      </c>
      <c r="CI238" s="47">
        <v>0</v>
      </c>
      <c r="CJ238" s="47">
        <v>0</v>
      </c>
      <c r="CK238" s="47">
        <v>0</v>
      </c>
      <c r="CL238" s="142"/>
      <c r="CM238" s="138" t="s">
        <v>214</v>
      </c>
      <c r="CN238" s="138" t="s">
        <v>4377</v>
      </c>
      <c r="CO238" s="139">
        <v>126</v>
      </c>
      <c r="CP238" s="141">
        <v>0</v>
      </c>
    </row>
    <row r="239" spans="1:94" ht="13.15" customHeight="1">
      <c r="A239" s="201"/>
      <c r="B239" s="46" t="s">
        <v>120</v>
      </c>
      <c r="C239" s="47">
        <v>0</v>
      </c>
      <c r="D239" s="47">
        <v>0</v>
      </c>
      <c r="E239" s="47">
        <v>0</v>
      </c>
      <c r="F239" s="47">
        <v>0</v>
      </c>
      <c r="G239" s="47">
        <v>0</v>
      </c>
      <c r="H239" s="47">
        <v>0</v>
      </c>
      <c r="I239" s="47">
        <v>0</v>
      </c>
      <c r="J239" s="47">
        <v>0</v>
      </c>
      <c r="K239" s="47">
        <v>0</v>
      </c>
      <c r="L239" s="47">
        <v>0</v>
      </c>
      <c r="M239" s="48">
        <v>0</v>
      </c>
      <c r="N239" s="48">
        <v>0</v>
      </c>
      <c r="O239" s="201"/>
      <c r="P239" s="46" t="s">
        <v>120</v>
      </c>
      <c r="Q239" s="47">
        <v>0</v>
      </c>
      <c r="R239" s="47">
        <v>0</v>
      </c>
      <c r="S239" s="47">
        <v>0</v>
      </c>
      <c r="T239" s="47">
        <v>0</v>
      </c>
      <c r="U239" s="47">
        <v>0</v>
      </c>
      <c r="V239" s="47">
        <v>0</v>
      </c>
      <c r="W239" s="47">
        <v>0</v>
      </c>
      <c r="X239" s="47">
        <v>0</v>
      </c>
      <c r="Y239" s="47">
        <v>0</v>
      </c>
      <c r="Z239" s="47">
        <v>0</v>
      </c>
      <c r="AA239" s="48">
        <v>0</v>
      </c>
      <c r="AB239" s="48">
        <v>0</v>
      </c>
      <c r="AC239" s="201"/>
      <c r="AD239" s="46" t="s">
        <v>120</v>
      </c>
      <c r="AE239" s="47">
        <v>0</v>
      </c>
      <c r="AF239" s="47">
        <v>0</v>
      </c>
      <c r="AG239" s="47">
        <v>0</v>
      </c>
      <c r="AH239" s="47">
        <v>0</v>
      </c>
      <c r="AI239" s="47">
        <v>0</v>
      </c>
      <c r="AJ239" s="48">
        <v>0</v>
      </c>
      <c r="AK239" s="47">
        <v>0</v>
      </c>
      <c r="AL239" s="47">
        <v>0</v>
      </c>
      <c r="AM239" s="47">
        <v>0</v>
      </c>
      <c r="AN239" s="47">
        <v>0</v>
      </c>
      <c r="AO239" s="47">
        <v>0</v>
      </c>
      <c r="AP239" s="201"/>
      <c r="AQ239" s="46" t="s">
        <v>120</v>
      </c>
      <c r="AR239" s="47">
        <v>0</v>
      </c>
      <c r="AS239" s="47">
        <v>0</v>
      </c>
      <c r="AT239" s="47">
        <v>0</v>
      </c>
      <c r="AU239" s="47">
        <v>0</v>
      </c>
      <c r="AV239" s="47">
        <v>0</v>
      </c>
      <c r="AW239" s="47">
        <v>0</v>
      </c>
      <c r="AX239" s="47">
        <v>0</v>
      </c>
      <c r="AY239" s="47">
        <v>0</v>
      </c>
      <c r="AZ239" s="47">
        <v>0</v>
      </c>
      <c r="BA239" s="201"/>
      <c r="BB239" s="46" t="s">
        <v>120</v>
      </c>
      <c r="BC239" s="47">
        <v>0</v>
      </c>
      <c r="BD239" s="47">
        <v>0</v>
      </c>
      <c r="BE239" s="47">
        <v>0</v>
      </c>
      <c r="BF239" s="47">
        <v>0</v>
      </c>
      <c r="BG239" s="47">
        <v>0</v>
      </c>
      <c r="BH239" s="47">
        <v>0</v>
      </c>
      <c r="BI239" s="47">
        <v>0</v>
      </c>
      <c r="BJ239" s="47">
        <v>0</v>
      </c>
      <c r="BK239" s="47">
        <v>0</v>
      </c>
      <c r="BL239" s="47">
        <v>0</v>
      </c>
      <c r="BM239" s="47">
        <v>0</v>
      </c>
      <c r="BN239" s="47">
        <v>0</v>
      </c>
      <c r="BO239" s="201"/>
      <c r="BP239" s="46" t="s">
        <v>120</v>
      </c>
      <c r="BQ239" s="50">
        <v>0</v>
      </c>
      <c r="BR239" s="49">
        <v>0</v>
      </c>
      <c r="BS239" s="49">
        <v>0</v>
      </c>
      <c r="BT239" s="50">
        <v>0</v>
      </c>
      <c r="BU239" s="49">
        <v>0</v>
      </c>
      <c r="BV239" s="50">
        <v>0</v>
      </c>
      <c r="BW239" s="50">
        <v>0</v>
      </c>
      <c r="BX239" s="201"/>
      <c r="BY239" s="46" t="s">
        <v>120</v>
      </c>
      <c r="BZ239" s="47">
        <v>0</v>
      </c>
      <c r="CA239" s="47">
        <v>0</v>
      </c>
      <c r="CB239" s="47">
        <v>0</v>
      </c>
      <c r="CC239" s="47">
        <v>0</v>
      </c>
      <c r="CD239" s="47">
        <v>0</v>
      </c>
      <c r="CE239" s="47">
        <v>0</v>
      </c>
      <c r="CF239" s="47">
        <v>0</v>
      </c>
      <c r="CG239" s="47">
        <v>0</v>
      </c>
      <c r="CH239" s="47">
        <v>0</v>
      </c>
      <c r="CI239" s="47">
        <v>0</v>
      </c>
      <c r="CJ239" s="47">
        <v>0</v>
      </c>
      <c r="CK239" s="47">
        <v>0</v>
      </c>
      <c r="CL239" s="142"/>
      <c r="CM239" s="138" t="s">
        <v>214</v>
      </c>
      <c r="CN239" s="138" t="s">
        <v>4378</v>
      </c>
      <c r="CO239" s="139">
        <v>0</v>
      </c>
      <c r="CP239" s="141">
        <v>0</v>
      </c>
    </row>
    <row r="240" spans="1:94" ht="13.15" customHeight="1">
      <c r="A240" s="201"/>
      <c r="B240" s="34" t="s">
        <v>102</v>
      </c>
      <c r="C240" s="35">
        <v>44</v>
      </c>
      <c r="D240" s="63">
        <v>20</v>
      </c>
      <c r="E240" s="63">
        <v>28</v>
      </c>
      <c r="F240" s="63">
        <v>14</v>
      </c>
      <c r="G240" s="63">
        <v>35</v>
      </c>
      <c r="H240" s="63">
        <v>17</v>
      </c>
      <c r="I240" s="63">
        <v>25</v>
      </c>
      <c r="J240" s="63">
        <v>9</v>
      </c>
      <c r="K240" s="63">
        <v>29</v>
      </c>
      <c r="L240" s="63">
        <v>18</v>
      </c>
      <c r="M240" s="63">
        <v>161</v>
      </c>
      <c r="N240" s="63">
        <v>78</v>
      </c>
      <c r="O240" s="201"/>
      <c r="P240" s="64" t="s">
        <v>102</v>
      </c>
      <c r="Q240" s="63">
        <v>4</v>
      </c>
      <c r="R240" s="63">
        <v>1</v>
      </c>
      <c r="S240" s="63">
        <v>1</v>
      </c>
      <c r="T240" s="63">
        <v>0</v>
      </c>
      <c r="U240" s="63">
        <v>2</v>
      </c>
      <c r="V240" s="63">
        <v>0</v>
      </c>
      <c r="W240" s="63">
        <v>7</v>
      </c>
      <c r="X240" s="63">
        <v>0</v>
      </c>
      <c r="Y240" s="63">
        <v>0</v>
      </c>
      <c r="Z240" s="63">
        <v>0</v>
      </c>
      <c r="AA240" s="63">
        <v>14</v>
      </c>
      <c r="AB240" s="63">
        <v>1</v>
      </c>
      <c r="AC240" s="201"/>
      <c r="AD240" s="64" t="s">
        <v>102</v>
      </c>
      <c r="AE240" s="63">
        <v>1</v>
      </c>
      <c r="AF240" s="63">
        <v>1</v>
      </c>
      <c r="AG240" s="63">
        <v>1</v>
      </c>
      <c r="AH240" s="63">
        <v>1</v>
      </c>
      <c r="AI240" s="63">
        <v>1</v>
      </c>
      <c r="AJ240" s="63">
        <v>5</v>
      </c>
      <c r="AK240" s="63">
        <v>2</v>
      </c>
      <c r="AL240" s="63">
        <v>0</v>
      </c>
      <c r="AM240" s="63">
        <v>0</v>
      </c>
      <c r="AN240" s="63">
        <v>1</v>
      </c>
      <c r="AO240" s="63">
        <v>1</v>
      </c>
      <c r="AP240" s="201"/>
      <c r="AQ240" s="64" t="s">
        <v>102</v>
      </c>
      <c r="AR240" s="63">
        <v>0</v>
      </c>
      <c r="AS240" s="63">
        <v>0</v>
      </c>
      <c r="AT240" s="63">
        <v>42</v>
      </c>
      <c r="AU240" s="63">
        <v>0</v>
      </c>
      <c r="AV240" s="63">
        <v>0</v>
      </c>
      <c r="AW240" s="63">
        <v>2</v>
      </c>
      <c r="AX240" s="63">
        <v>7</v>
      </c>
      <c r="AY240" s="63">
        <v>5</v>
      </c>
      <c r="AZ240" s="63">
        <v>5</v>
      </c>
      <c r="BA240" s="201"/>
      <c r="BB240" s="51" t="s">
        <v>102</v>
      </c>
      <c r="BC240" s="63">
        <v>0</v>
      </c>
      <c r="BD240" s="63">
        <v>0</v>
      </c>
      <c r="BE240" s="63">
        <v>0</v>
      </c>
      <c r="BF240" s="63">
        <v>0</v>
      </c>
      <c r="BG240" s="63">
        <v>0</v>
      </c>
      <c r="BH240" s="63">
        <v>0</v>
      </c>
      <c r="BI240" s="63">
        <v>0</v>
      </c>
      <c r="BJ240" s="63">
        <v>0</v>
      </c>
      <c r="BK240" s="63">
        <v>0</v>
      </c>
      <c r="BL240" s="63">
        <v>0</v>
      </c>
      <c r="BM240" s="63">
        <v>0</v>
      </c>
      <c r="BN240" s="63">
        <v>0</v>
      </c>
      <c r="BO240" s="201"/>
      <c r="BP240" s="64" t="s">
        <v>102</v>
      </c>
      <c r="BQ240" s="63">
        <v>5</v>
      </c>
      <c r="BR240" s="63">
        <v>5</v>
      </c>
      <c r="BS240" s="63">
        <v>3</v>
      </c>
      <c r="BT240" s="63">
        <v>2</v>
      </c>
      <c r="BU240" s="63">
        <v>2</v>
      </c>
      <c r="BV240" s="63">
        <v>7</v>
      </c>
      <c r="BW240" s="63">
        <v>7</v>
      </c>
      <c r="BX240" s="201"/>
      <c r="BY240" s="64" t="s">
        <v>102</v>
      </c>
      <c r="BZ240" s="63">
        <v>0</v>
      </c>
      <c r="CA240" s="63">
        <v>0</v>
      </c>
      <c r="CB240" s="63">
        <v>0</v>
      </c>
      <c r="CC240" s="63">
        <v>0</v>
      </c>
      <c r="CD240" s="63">
        <v>0</v>
      </c>
      <c r="CE240" s="63">
        <v>0</v>
      </c>
      <c r="CF240" s="63">
        <v>0</v>
      </c>
      <c r="CG240" s="63">
        <v>0</v>
      </c>
      <c r="CH240" s="63">
        <v>0</v>
      </c>
      <c r="CI240" s="63">
        <v>0</v>
      </c>
      <c r="CJ240" s="63">
        <v>0</v>
      </c>
      <c r="CK240" s="63">
        <v>0</v>
      </c>
      <c r="CL240" s="142"/>
      <c r="CM240" s="138" t="s">
        <v>214</v>
      </c>
      <c r="CN240" s="138" t="s">
        <v>4379</v>
      </c>
      <c r="CO240" s="139">
        <v>126</v>
      </c>
      <c r="CP240" s="141">
        <v>0</v>
      </c>
    </row>
    <row r="241" spans="1:94" ht="13.15" customHeight="1">
      <c r="A241" s="201" t="s">
        <v>215</v>
      </c>
      <c r="B241" s="46" t="s">
        <v>119</v>
      </c>
      <c r="C241" s="47">
        <v>293</v>
      </c>
      <c r="D241" s="47">
        <v>155</v>
      </c>
      <c r="E241" s="47">
        <v>269</v>
      </c>
      <c r="F241" s="47">
        <v>130</v>
      </c>
      <c r="G241" s="47">
        <v>266</v>
      </c>
      <c r="H241" s="47">
        <v>138</v>
      </c>
      <c r="I241" s="47">
        <v>212</v>
      </c>
      <c r="J241" s="47">
        <v>110</v>
      </c>
      <c r="K241" s="47">
        <v>182</v>
      </c>
      <c r="L241" s="47">
        <v>95</v>
      </c>
      <c r="M241" s="48">
        <v>1222</v>
      </c>
      <c r="N241" s="48">
        <v>628</v>
      </c>
      <c r="O241" s="201" t="s">
        <v>215</v>
      </c>
      <c r="P241" s="46" t="s">
        <v>119</v>
      </c>
      <c r="Q241" s="47">
        <v>32</v>
      </c>
      <c r="R241" s="47">
        <v>18</v>
      </c>
      <c r="S241" s="47">
        <v>18</v>
      </c>
      <c r="T241" s="47">
        <v>7</v>
      </c>
      <c r="U241" s="47">
        <v>15</v>
      </c>
      <c r="V241" s="47">
        <v>4</v>
      </c>
      <c r="W241" s="47">
        <v>15</v>
      </c>
      <c r="X241" s="47">
        <v>4</v>
      </c>
      <c r="Y241" s="47">
        <v>5</v>
      </c>
      <c r="Z241" s="47">
        <v>3</v>
      </c>
      <c r="AA241" s="48">
        <v>85</v>
      </c>
      <c r="AB241" s="48">
        <v>36</v>
      </c>
      <c r="AC241" s="201" t="s">
        <v>215</v>
      </c>
      <c r="AD241" s="46" t="s">
        <v>119</v>
      </c>
      <c r="AE241" s="47">
        <v>15</v>
      </c>
      <c r="AF241" s="47">
        <v>15</v>
      </c>
      <c r="AG241" s="47">
        <v>15</v>
      </c>
      <c r="AH241" s="47">
        <v>14</v>
      </c>
      <c r="AI241" s="47">
        <v>13</v>
      </c>
      <c r="AJ241" s="48">
        <v>72</v>
      </c>
      <c r="AK241" s="47">
        <v>58</v>
      </c>
      <c r="AL241" s="47">
        <v>51</v>
      </c>
      <c r="AM241" s="47">
        <v>9</v>
      </c>
      <c r="AN241" s="47">
        <v>1</v>
      </c>
      <c r="AO241" s="47">
        <v>15</v>
      </c>
      <c r="AP241" s="201" t="s">
        <v>215</v>
      </c>
      <c r="AQ241" s="46" t="s">
        <v>119</v>
      </c>
      <c r="AR241" s="47">
        <v>38</v>
      </c>
      <c r="AS241" s="47">
        <v>376</v>
      </c>
      <c r="AT241" s="47">
        <v>208</v>
      </c>
      <c r="AU241" s="47">
        <v>0</v>
      </c>
      <c r="AV241" s="47">
        <v>0</v>
      </c>
      <c r="AW241" s="47">
        <v>29</v>
      </c>
      <c r="AX241" s="47">
        <v>65</v>
      </c>
      <c r="AY241" s="47">
        <v>57</v>
      </c>
      <c r="AZ241" s="47">
        <v>53</v>
      </c>
      <c r="BA241" s="201" t="s">
        <v>215</v>
      </c>
      <c r="BB241" s="46" t="s">
        <v>119</v>
      </c>
      <c r="BC241" s="47">
        <v>193</v>
      </c>
      <c r="BD241" s="47">
        <v>97</v>
      </c>
      <c r="BE241" s="47">
        <v>187</v>
      </c>
      <c r="BF241" s="47">
        <v>96</v>
      </c>
      <c r="BG241" s="47">
        <v>182</v>
      </c>
      <c r="BH241" s="47">
        <v>93</v>
      </c>
      <c r="BI241" s="47">
        <v>193</v>
      </c>
      <c r="BJ241" s="47">
        <v>97</v>
      </c>
      <c r="BK241" s="47">
        <v>187</v>
      </c>
      <c r="BL241" s="47">
        <v>96</v>
      </c>
      <c r="BM241" s="47">
        <v>182</v>
      </c>
      <c r="BN241" s="47">
        <v>93</v>
      </c>
      <c r="BO241" s="201" t="s">
        <v>215</v>
      </c>
      <c r="BP241" s="46" t="s">
        <v>119</v>
      </c>
      <c r="BQ241" s="50">
        <v>51</v>
      </c>
      <c r="BR241" s="49">
        <v>36</v>
      </c>
      <c r="BS241" s="49">
        <v>6</v>
      </c>
      <c r="BT241" s="50">
        <v>4</v>
      </c>
      <c r="BU241" s="49">
        <v>3</v>
      </c>
      <c r="BV241" s="50">
        <v>55</v>
      </c>
      <c r="BW241" s="50">
        <v>39</v>
      </c>
      <c r="BX241" s="201" t="s">
        <v>215</v>
      </c>
      <c r="BY241" s="46" t="s">
        <v>119</v>
      </c>
      <c r="BZ241" s="47">
        <v>263</v>
      </c>
      <c r="CA241" s="47">
        <v>267</v>
      </c>
      <c r="CB241" s="47">
        <v>237</v>
      </c>
      <c r="CC241" s="47">
        <v>397</v>
      </c>
      <c r="CD241" s="47">
        <v>296</v>
      </c>
      <c r="CE241" s="47">
        <v>259</v>
      </c>
      <c r="CF241" s="47">
        <v>12</v>
      </c>
      <c r="CG241" s="47">
        <v>207</v>
      </c>
      <c r="CH241" s="47">
        <v>18</v>
      </c>
      <c r="CI241" s="47">
        <v>41</v>
      </c>
      <c r="CJ241" s="47">
        <v>25</v>
      </c>
      <c r="CK241" s="47">
        <v>15</v>
      </c>
      <c r="CL241" s="142"/>
      <c r="CM241" s="138" t="s">
        <v>215</v>
      </c>
      <c r="CN241" s="138" t="s">
        <v>4380</v>
      </c>
      <c r="CO241" s="139">
        <v>1414</v>
      </c>
      <c r="CP241" s="141">
        <v>1956</v>
      </c>
    </row>
    <row r="242" spans="1:94" ht="13.15" customHeight="1">
      <c r="A242" s="201"/>
      <c r="B242" s="46" t="s">
        <v>120</v>
      </c>
      <c r="C242" s="47">
        <v>126</v>
      </c>
      <c r="D242" s="47">
        <v>63</v>
      </c>
      <c r="E242" s="47">
        <v>118</v>
      </c>
      <c r="F242" s="47">
        <v>51</v>
      </c>
      <c r="G242" s="47">
        <v>198</v>
      </c>
      <c r="H242" s="47">
        <v>119</v>
      </c>
      <c r="I242" s="47">
        <v>104</v>
      </c>
      <c r="J242" s="47">
        <v>52</v>
      </c>
      <c r="K242" s="47">
        <v>85</v>
      </c>
      <c r="L242" s="47">
        <v>44</v>
      </c>
      <c r="M242" s="48">
        <v>631</v>
      </c>
      <c r="N242" s="48">
        <v>329</v>
      </c>
      <c r="O242" s="201"/>
      <c r="P242" s="46" t="s">
        <v>120</v>
      </c>
      <c r="Q242" s="47">
        <v>7</v>
      </c>
      <c r="R242" s="47">
        <v>3</v>
      </c>
      <c r="S242" s="47">
        <v>4</v>
      </c>
      <c r="T242" s="47">
        <v>2</v>
      </c>
      <c r="U242" s="47">
        <v>2</v>
      </c>
      <c r="V242" s="47">
        <v>1</v>
      </c>
      <c r="W242" s="47">
        <v>1</v>
      </c>
      <c r="X242" s="47">
        <v>1</v>
      </c>
      <c r="Y242" s="47">
        <v>1</v>
      </c>
      <c r="Z242" s="47">
        <v>1</v>
      </c>
      <c r="AA242" s="48">
        <v>15</v>
      </c>
      <c r="AB242" s="48">
        <v>8</v>
      </c>
      <c r="AC242" s="201"/>
      <c r="AD242" s="46" t="s">
        <v>120</v>
      </c>
      <c r="AE242" s="47">
        <v>3</v>
      </c>
      <c r="AF242" s="47">
        <v>4</v>
      </c>
      <c r="AG242" s="47">
        <v>6</v>
      </c>
      <c r="AH242" s="47">
        <v>4</v>
      </c>
      <c r="AI242" s="47">
        <v>2</v>
      </c>
      <c r="AJ242" s="48">
        <v>19</v>
      </c>
      <c r="AK242" s="47">
        <v>17</v>
      </c>
      <c r="AL242" s="47">
        <v>17</v>
      </c>
      <c r="AM242" s="47">
        <v>15</v>
      </c>
      <c r="AN242" s="47">
        <v>0</v>
      </c>
      <c r="AO242" s="47">
        <v>3</v>
      </c>
      <c r="AP242" s="201"/>
      <c r="AQ242" s="46" t="s">
        <v>120</v>
      </c>
      <c r="AR242" s="47">
        <v>0</v>
      </c>
      <c r="AS242" s="47">
        <v>250</v>
      </c>
      <c r="AT242" s="47">
        <v>18</v>
      </c>
      <c r="AU242" s="47">
        <v>14</v>
      </c>
      <c r="AV242" s="47">
        <v>0</v>
      </c>
      <c r="AW242" s="47">
        <v>15</v>
      </c>
      <c r="AX242" s="47">
        <v>22</v>
      </c>
      <c r="AY242" s="47">
        <v>17</v>
      </c>
      <c r="AZ242" s="47">
        <v>17</v>
      </c>
      <c r="BA242" s="201"/>
      <c r="BB242" s="46" t="s">
        <v>120</v>
      </c>
      <c r="BC242" s="47">
        <v>80</v>
      </c>
      <c r="BD242" s="47">
        <v>38</v>
      </c>
      <c r="BE242" s="47">
        <v>79</v>
      </c>
      <c r="BF242" s="47">
        <v>37</v>
      </c>
      <c r="BG242" s="47">
        <v>77</v>
      </c>
      <c r="BH242" s="47">
        <v>36</v>
      </c>
      <c r="BI242" s="47">
        <v>80</v>
      </c>
      <c r="BJ242" s="47">
        <v>38</v>
      </c>
      <c r="BK242" s="47">
        <v>79</v>
      </c>
      <c r="BL242" s="47">
        <v>37</v>
      </c>
      <c r="BM242" s="47">
        <v>77</v>
      </c>
      <c r="BN242" s="47">
        <v>36</v>
      </c>
      <c r="BO242" s="201"/>
      <c r="BP242" s="46" t="s">
        <v>120</v>
      </c>
      <c r="BQ242" s="50">
        <v>19</v>
      </c>
      <c r="BR242" s="49">
        <v>17</v>
      </c>
      <c r="BS242" s="49">
        <v>5</v>
      </c>
      <c r="BT242" s="50">
        <v>2</v>
      </c>
      <c r="BU242" s="49">
        <v>1</v>
      </c>
      <c r="BV242" s="50">
        <v>21</v>
      </c>
      <c r="BW242" s="50">
        <v>18</v>
      </c>
      <c r="BX242" s="201"/>
      <c r="BY242" s="46" t="s">
        <v>120</v>
      </c>
      <c r="BZ242" s="47">
        <v>6</v>
      </c>
      <c r="CA242" s="47">
        <v>8</v>
      </c>
      <c r="CB242" s="47">
        <v>6</v>
      </c>
      <c r="CC242" s="47">
        <v>20</v>
      </c>
      <c r="CD242" s="47">
        <v>18</v>
      </c>
      <c r="CE242" s="47">
        <v>19</v>
      </c>
      <c r="CF242" s="47">
        <v>2</v>
      </c>
      <c r="CG242" s="47">
        <v>12</v>
      </c>
      <c r="CH242" s="47">
        <v>4</v>
      </c>
      <c r="CI242" s="47">
        <v>0</v>
      </c>
      <c r="CJ242" s="47">
        <v>0</v>
      </c>
      <c r="CK242" s="47">
        <v>0</v>
      </c>
      <c r="CL242" s="142"/>
      <c r="CM242" s="138" t="s">
        <v>215</v>
      </c>
      <c r="CN242" s="138" t="s">
        <v>4381</v>
      </c>
      <c r="CO242" s="139">
        <v>610</v>
      </c>
      <c r="CP242" s="141">
        <v>95</v>
      </c>
    </row>
    <row r="243" spans="1:94" ht="13.15" customHeight="1">
      <c r="A243" s="201"/>
      <c r="B243" s="34" t="s">
        <v>102</v>
      </c>
      <c r="C243" s="35">
        <v>419</v>
      </c>
      <c r="D243" s="63">
        <v>218</v>
      </c>
      <c r="E243" s="63">
        <v>387</v>
      </c>
      <c r="F243" s="63">
        <v>181</v>
      </c>
      <c r="G243" s="63">
        <v>464</v>
      </c>
      <c r="H243" s="63">
        <v>257</v>
      </c>
      <c r="I243" s="63">
        <v>316</v>
      </c>
      <c r="J243" s="63">
        <v>162</v>
      </c>
      <c r="K243" s="63">
        <v>267</v>
      </c>
      <c r="L243" s="63">
        <v>139</v>
      </c>
      <c r="M243" s="63">
        <v>1853</v>
      </c>
      <c r="N243" s="63">
        <v>957</v>
      </c>
      <c r="O243" s="201"/>
      <c r="P243" s="64" t="s">
        <v>102</v>
      </c>
      <c r="Q243" s="63">
        <v>39</v>
      </c>
      <c r="R243" s="63">
        <v>21</v>
      </c>
      <c r="S243" s="63">
        <v>22</v>
      </c>
      <c r="T243" s="63">
        <v>9</v>
      </c>
      <c r="U243" s="63">
        <v>17</v>
      </c>
      <c r="V243" s="63">
        <v>5</v>
      </c>
      <c r="W243" s="63">
        <v>16</v>
      </c>
      <c r="X243" s="63">
        <v>5</v>
      </c>
      <c r="Y243" s="63">
        <v>6</v>
      </c>
      <c r="Z243" s="63">
        <v>4</v>
      </c>
      <c r="AA243" s="63">
        <v>100</v>
      </c>
      <c r="AB243" s="63">
        <v>44</v>
      </c>
      <c r="AC243" s="201"/>
      <c r="AD243" s="64" t="s">
        <v>102</v>
      </c>
      <c r="AE243" s="63">
        <v>18</v>
      </c>
      <c r="AF243" s="63">
        <v>19</v>
      </c>
      <c r="AG243" s="63">
        <v>21</v>
      </c>
      <c r="AH243" s="63">
        <v>18</v>
      </c>
      <c r="AI243" s="63">
        <v>15</v>
      </c>
      <c r="AJ243" s="63">
        <v>91</v>
      </c>
      <c r="AK243" s="63">
        <v>75</v>
      </c>
      <c r="AL243" s="63">
        <v>68</v>
      </c>
      <c r="AM243" s="63">
        <v>24</v>
      </c>
      <c r="AN243" s="63">
        <v>1</v>
      </c>
      <c r="AO243" s="63">
        <v>18</v>
      </c>
      <c r="AP243" s="201"/>
      <c r="AQ243" s="64" t="s">
        <v>102</v>
      </c>
      <c r="AR243" s="63">
        <v>38</v>
      </c>
      <c r="AS243" s="63">
        <v>626</v>
      </c>
      <c r="AT243" s="63">
        <v>226</v>
      </c>
      <c r="AU243" s="63">
        <v>14</v>
      </c>
      <c r="AV243" s="63">
        <v>0</v>
      </c>
      <c r="AW243" s="63">
        <v>44</v>
      </c>
      <c r="AX243" s="63">
        <v>87</v>
      </c>
      <c r="AY243" s="63">
        <v>74</v>
      </c>
      <c r="AZ243" s="63">
        <v>70</v>
      </c>
      <c r="BA243" s="201"/>
      <c r="BB243" s="51" t="s">
        <v>102</v>
      </c>
      <c r="BC243" s="63">
        <v>273</v>
      </c>
      <c r="BD243" s="63">
        <v>135</v>
      </c>
      <c r="BE243" s="63">
        <v>266</v>
      </c>
      <c r="BF243" s="63">
        <v>133</v>
      </c>
      <c r="BG243" s="63">
        <v>259</v>
      </c>
      <c r="BH243" s="63">
        <v>129</v>
      </c>
      <c r="BI243" s="63">
        <v>273</v>
      </c>
      <c r="BJ243" s="63">
        <v>135</v>
      </c>
      <c r="BK243" s="63">
        <v>266</v>
      </c>
      <c r="BL243" s="63">
        <v>133</v>
      </c>
      <c r="BM243" s="63">
        <v>259</v>
      </c>
      <c r="BN243" s="63">
        <v>129</v>
      </c>
      <c r="BO243" s="201"/>
      <c r="BP243" s="64" t="s">
        <v>102</v>
      </c>
      <c r="BQ243" s="63">
        <v>70</v>
      </c>
      <c r="BR243" s="63">
        <v>53</v>
      </c>
      <c r="BS243" s="63">
        <v>11</v>
      </c>
      <c r="BT243" s="63">
        <v>6</v>
      </c>
      <c r="BU243" s="63">
        <v>4</v>
      </c>
      <c r="BV243" s="63">
        <v>76</v>
      </c>
      <c r="BW243" s="63">
        <v>57</v>
      </c>
      <c r="BX243" s="201"/>
      <c r="BY243" s="64" t="s">
        <v>102</v>
      </c>
      <c r="BZ243" s="63">
        <v>269</v>
      </c>
      <c r="CA243" s="63">
        <v>275</v>
      </c>
      <c r="CB243" s="63">
        <v>243</v>
      </c>
      <c r="CC243" s="63">
        <v>417</v>
      </c>
      <c r="CD243" s="63">
        <v>314</v>
      </c>
      <c r="CE243" s="63">
        <v>278</v>
      </c>
      <c r="CF243" s="63">
        <v>14</v>
      </c>
      <c r="CG243" s="63">
        <v>219</v>
      </c>
      <c r="CH243" s="63">
        <v>22</v>
      </c>
      <c r="CI243" s="63">
        <v>41</v>
      </c>
      <c r="CJ243" s="63">
        <v>25</v>
      </c>
      <c r="CK243" s="63">
        <v>15</v>
      </c>
      <c r="CL243" s="142"/>
      <c r="CM243" s="138" t="s">
        <v>215</v>
      </c>
      <c r="CN243" s="138" t="s">
        <v>4382</v>
      </c>
      <c r="CO243" s="139">
        <v>2024</v>
      </c>
      <c r="CP243" s="141">
        <v>2051</v>
      </c>
    </row>
    <row r="244" spans="1:94" ht="13.15" customHeight="1">
      <c r="A244" s="201" t="s">
        <v>216</v>
      </c>
      <c r="B244" s="46" t="s">
        <v>119</v>
      </c>
      <c r="C244" s="47">
        <v>185</v>
      </c>
      <c r="D244" s="47">
        <v>92</v>
      </c>
      <c r="E244" s="47">
        <v>144</v>
      </c>
      <c r="F244" s="47">
        <v>84</v>
      </c>
      <c r="G244" s="47">
        <v>136</v>
      </c>
      <c r="H244" s="47">
        <v>66</v>
      </c>
      <c r="I244" s="47">
        <v>122</v>
      </c>
      <c r="J244" s="47">
        <v>58</v>
      </c>
      <c r="K244" s="47">
        <v>123</v>
      </c>
      <c r="L244" s="47">
        <v>70</v>
      </c>
      <c r="M244" s="48">
        <v>710</v>
      </c>
      <c r="N244" s="48">
        <v>370</v>
      </c>
      <c r="O244" s="201" t="s">
        <v>216</v>
      </c>
      <c r="P244" s="46" t="s">
        <v>119</v>
      </c>
      <c r="Q244" s="47">
        <v>15</v>
      </c>
      <c r="R244" s="47">
        <v>9</v>
      </c>
      <c r="S244" s="47">
        <v>9</v>
      </c>
      <c r="T244" s="47">
        <v>4</v>
      </c>
      <c r="U244" s="47">
        <v>19</v>
      </c>
      <c r="V244" s="47">
        <v>11</v>
      </c>
      <c r="W244" s="47">
        <v>5</v>
      </c>
      <c r="X244" s="47">
        <v>3</v>
      </c>
      <c r="Y244" s="47">
        <v>15</v>
      </c>
      <c r="Z244" s="47">
        <v>10</v>
      </c>
      <c r="AA244" s="48">
        <v>63</v>
      </c>
      <c r="AB244" s="48">
        <v>37</v>
      </c>
      <c r="AC244" s="201" t="s">
        <v>216</v>
      </c>
      <c r="AD244" s="46" t="s">
        <v>119</v>
      </c>
      <c r="AE244" s="47">
        <v>7</v>
      </c>
      <c r="AF244" s="47">
        <v>7</v>
      </c>
      <c r="AG244" s="47">
        <v>7</v>
      </c>
      <c r="AH244" s="47">
        <v>7</v>
      </c>
      <c r="AI244" s="47">
        <v>5</v>
      </c>
      <c r="AJ244" s="48">
        <v>33</v>
      </c>
      <c r="AK244" s="47">
        <v>34</v>
      </c>
      <c r="AL244" s="47">
        <v>18</v>
      </c>
      <c r="AM244" s="47">
        <v>1</v>
      </c>
      <c r="AN244" s="47">
        <v>2</v>
      </c>
      <c r="AO244" s="47">
        <v>7</v>
      </c>
      <c r="AP244" s="201" t="s">
        <v>216</v>
      </c>
      <c r="AQ244" s="46" t="s">
        <v>119</v>
      </c>
      <c r="AR244" s="47">
        <v>35</v>
      </c>
      <c r="AS244" s="47">
        <v>355</v>
      </c>
      <c r="AT244" s="47">
        <v>40</v>
      </c>
      <c r="AU244" s="47">
        <v>3</v>
      </c>
      <c r="AV244" s="47">
        <v>6</v>
      </c>
      <c r="AW244" s="47">
        <v>18</v>
      </c>
      <c r="AX244" s="47">
        <v>46</v>
      </c>
      <c r="AY244" s="47">
        <v>40</v>
      </c>
      <c r="AZ244" s="47">
        <v>40</v>
      </c>
      <c r="BA244" s="201" t="s">
        <v>216</v>
      </c>
      <c r="BB244" s="46" t="s">
        <v>119</v>
      </c>
      <c r="BC244" s="47">
        <v>118</v>
      </c>
      <c r="BD244" s="47">
        <v>59</v>
      </c>
      <c r="BE244" s="47">
        <v>117</v>
      </c>
      <c r="BF244" s="47">
        <v>58</v>
      </c>
      <c r="BG244" s="47">
        <v>111</v>
      </c>
      <c r="BH244" s="47">
        <v>54</v>
      </c>
      <c r="BI244" s="47">
        <v>118</v>
      </c>
      <c r="BJ244" s="47">
        <v>59</v>
      </c>
      <c r="BK244" s="47">
        <v>117</v>
      </c>
      <c r="BL244" s="47">
        <v>58</v>
      </c>
      <c r="BM244" s="47">
        <v>111</v>
      </c>
      <c r="BN244" s="47">
        <v>54</v>
      </c>
      <c r="BO244" s="201" t="s">
        <v>216</v>
      </c>
      <c r="BP244" s="46" t="s">
        <v>119</v>
      </c>
      <c r="BQ244" s="50">
        <v>30</v>
      </c>
      <c r="BR244" s="49">
        <v>11</v>
      </c>
      <c r="BS244" s="49">
        <v>2</v>
      </c>
      <c r="BT244" s="50">
        <v>5</v>
      </c>
      <c r="BU244" s="49">
        <v>2</v>
      </c>
      <c r="BV244" s="50">
        <v>35</v>
      </c>
      <c r="BW244" s="50">
        <v>13</v>
      </c>
      <c r="BX244" s="201" t="s">
        <v>216</v>
      </c>
      <c r="BY244" s="46" t="s">
        <v>119</v>
      </c>
      <c r="BZ244" s="47">
        <v>137</v>
      </c>
      <c r="CA244" s="47">
        <v>77</v>
      </c>
      <c r="CB244" s="47">
        <v>232</v>
      </c>
      <c r="CC244" s="47">
        <v>137</v>
      </c>
      <c r="CD244" s="47">
        <v>90</v>
      </c>
      <c r="CE244" s="47">
        <v>69</v>
      </c>
      <c r="CF244" s="47">
        <v>33</v>
      </c>
      <c r="CG244" s="47">
        <v>80</v>
      </c>
      <c r="CH244" s="47">
        <v>17</v>
      </c>
      <c r="CI244" s="47">
        <v>1</v>
      </c>
      <c r="CJ244" s="47">
        <v>0</v>
      </c>
      <c r="CK244" s="47">
        <v>46</v>
      </c>
      <c r="CL244" s="142"/>
      <c r="CM244" s="138" t="s">
        <v>216</v>
      </c>
      <c r="CN244" s="138" t="s">
        <v>4383</v>
      </c>
      <c r="CO244" s="139">
        <v>907</v>
      </c>
      <c r="CP244" s="141">
        <v>872</v>
      </c>
    </row>
    <row r="245" spans="1:94" ht="13.15" customHeight="1">
      <c r="A245" s="201"/>
      <c r="B245" s="46" t="s">
        <v>120</v>
      </c>
      <c r="C245" s="47">
        <v>588</v>
      </c>
      <c r="D245" s="47">
        <v>277</v>
      </c>
      <c r="E245" s="47">
        <v>323</v>
      </c>
      <c r="F245" s="47">
        <v>154</v>
      </c>
      <c r="G245" s="47">
        <v>301</v>
      </c>
      <c r="H245" s="47">
        <v>151</v>
      </c>
      <c r="I245" s="47">
        <v>282</v>
      </c>
      <c r="J245" s="47">
        <v>162</v>
      </c>
      <c r="K245" s="47">
        <v>231</v>
      </c>
      <c r="L245" s="47">
        <v>119</v>
      </c>
      <c r="M245" s="48">
        <v>1725</v>
      </c>
      <c r="N245" s="48">
        <v>863</v>
      </c>
      <c r="O245" s="201"/>
      <c r="P245" s="46" t="s">
        <v>120</v>
      </c>
      <c r="Q245" s="47">
        <v>29</v>
      </c>
      <c r="R245" s="47">
        <v>16</v>
      </c>
      <c r="S245" s="47">
        <v>13</v>
      </c>
      <c r="T245" s="47">
        <v>5</v>
      </c>
      <c r="U245" s="47">
        <v>5</v>
      </c>
      <c r="V245" s="47">
        <v>4</v>
      </c>
      <c r="W245" s="47">
        <v>10</v>
      </c>
      <c r="X245" s="47">
        <v>3</v>
      </c>
      <c r="Y245" s="47">
        <v>7</v>
      </c>
      <c r="Z245" s="47">
        <v>5</v>
      </c>
      <c r="AA245" s="48">
        <v>64</v>
      </c>
      <c r="AB245" s="48">
        <v>33</v>
      </c>
      <c r="AC245" s="201"/>
      <c r="AD245" s="46" t="s">
        <v>120</v>
      </c>
      <c r="AE245" s="47">
        <v>12</v>
      </c>
      <c r="AF245" s="47">
        <v>9</v>
      </c>
      <c r="AG245" s="47">
        <v>8</v>
      </c>
      <c r="AH245" s="47">
        <v>6</v>
      </c>
      <c r="AI245" s="47">
        <v>7</v>
      </c>
      <c r="AJ245" s="48">
        <v>42</v>
      </c>
      <c r="AK245" s="47">
        <v>41</v>
      </c>
      <c r="AL245" s="47">
        <v>30</v>
      </c>
      <c r="AM245" s="47">
        <v>33</v>
      </c>
      <c r="AN245" s="47">
        <v>2</v>
      </c>
      <c r="AO245" s="47">
        <v>7</v>
      </c>
      <c r="AP245" s="201"/>
      <c r="AQ245" s="46" t="s">
        <v>120</v>
      </c>
      <c r="AR245" s="47">
        <v>0</v>
      </c>
      <c r="AS245" s="47">
        <v>694</v>
      </c>
      <c r="AT245" s="47">
        <v>75</v>
      </c>
      <c r="AU245" s="47">
        <v>0</v>
      </c>
      <c r="AV245" s="47">
        <v>0</v>
      </c>
      <c r="AW245" s="47">
        <v>25</v>
      </c>
      <c r="AX245" s="47">
        <v>45</v>
      </c>
      <c r="AY245" s="47">
        <v>41</v>
      </c>
      <c r="AZ245" s="47">
        <v>44</v>
      </c>
      <c r="BA245" s="201"/>
      <c r="BB245" s="46" t="s">
        <v>120</v>
      </c>
      <c r="BC245" s="47">
        <v>217</v>
      </c>
      <c r="BD245" s="47">
        <v>112</v>
      </c>
      <c r="BE245" s="47">
        <v>213</v>
      </c>
      <c r="BF245" s="47">
        <v>111</v>
      </c>
      <c r="BG245" s="47">
        <v>204</v>
      </c>
      <c r="BH245" s="47">
        <v>108</v>
      </c>
      <c r="BI245" s="47">
        <v>216</v>
      </c>
      <c r="BJ245" s="47">
        <v>112</v>
      </c>
      <c r="BK245" s="47">
        <v>212</v>
      </c>
      <c r="BL245" s="47">
        <v>111</v>
      </c>
      <c r="BM245" s="47">
        <v>203</v>
      </c>
      <c r="BN245" s="47">
        <v>107</v>
      </c>
      <c r="BO245" s="201"/>
      <c r="BP245" s="46" t="s">
        <v>120</v>
      </c>
      <c r="BQ245" s="50">
        <v>40</v>
      </c>
      <c r="BR245" s="49">
        <v>29</v>
      </c>
      <c r="BS245" s="49">
        <v>7</v>
      </c>
      <c r="BT245" s="50">
        <v>11</v>
      </c>
      <c r="BU245" s="49">
        <v>8</v>
      </c>
      <c r="BV245" s="50">
        <v>51</v>
      </c>
      <c r="BW245" s="50">
        <v>37</v>
      </c>
      <c r="BX245" s="201"/>
      <c r="BY245" s="46" t="s">
        <v>120</v>
      </c>
      <c r="BZ245" s="47">
        <v>73</v>
      </c>
      <c r="CA245" s="47">
        <v>42</v>
      </c>
      <c r="CB245" s="47">
        <v>124</v>
      </c>
      <c r="CC245" s="47">
        <v>79</v>
      </c>
      <c r="CD245" s="47">
        <v>3</v>
      </c>
      <c r="CE245" s="47">
        <v>3</v>
      </c>
      <c r="CF245" s="47">
        <v>3</v>
      </c>
      <c r="CG245" s="47">
        <v>3</v>
      </c>
      <c r="CH245" s="47">
        <v>0</v>
      </c>
      <c r="CI245" s="47">
        <v>5</v>
      </c>
      <c r="CJ245" s="47">
        <v>5</v>
      </c>
      <c r="CK245" s="47">
        <v>29</v>
      </c>
      <c r="CL245" s="142"/>
      <c r="CM245" s="138" t="s">
        <v>216</v>
      </c>
      <c r="CN245" s="138" t="s">
        <v>4384</v>
      </c>
      <c r="CO245" s="139">
        <v>1613</v>
      </c>
      <c r="CP245" s="141">
        <v>330</v>
      </c>
    </row>
    <row r="246" spans="1:94" ht="13.15" customHeight="1">
      <c r="A246" s="201"/>
      <c r="B246" s="34" t="s">
        <v>102</v>
      </c>
      <c r="C246" s="35">
        <v>773</v>
      </c>
      <c r="D246" s="63">
        <v>369</v>
      </c>
      <c r="E246" s="63">
        <v>467</v>
      </c>
      <c r="F246" s="63">
        <v>238</v>
      </c>
      <c r="G246" s="63">
        <v>437</v>
      </c>
      <c r="H246" s="63">
        <v>217</v>
      </c>
      <c r="I246" s="63">
        <v>404</v>
      </c>
      <c r="J246" s="63">
        <v>220</v>
      </c>
      <c r="K246" s="63">
        <v>354</v>
      </c>
      <c r="L246" s="63">
        <v>189</v>
      </c>
      <c r="M246" s="63">
        <v>2435</v>
      </c>
      <c r="N246" s="63">
        <v>1233</v>
      </c>
      <c r="O246" s="201"/>
      <c r="P246" s="64" t="s">
        <v>102</v>
      </c>
      <c r="Q246" s="63">
        <v>44</v>
      </c>
      <c r="R246" s="63">
        <v>25</v>
      </c>
      <c r="S246" s="63">
        <v>22</v>
      </c>
      <c r="T246" s="63">
        <v>9</v>
      </c>
      <c r="U246" s="63">
        <v>24</v>
      </c>
      <c r="V246" s="63">
        <v>15</v>
      </c>
      <c r="W246" s="63">
        <v>15</v>
      </c>
      <c r="X246" s="63">
        <v>6</v>
      </c>
      <c r="Y246" s="63">
        <v>22</v>
      </c>
      <c r="Z246" s="63">
        <v>15</v>
      </c>
      <c r="AA246" s="63">
        <v>127</v>
      </c>
      <c r="AB246" s="63">
        <v>70</v>
      </c>
      <c r="AC246" s="201"/>
      <c r="AD246" s="64" t="s">
        <v>102</v>
      </c>
      <c r="AE246" s="63">
        <v>19</v>
      </c>
      <c r="AF246" s="63">
        <v>16</v>
      </c>
      <c r="AG246" s="63">
        <v>15</v>
      </c>
      <c r="AH246" s="63">
        <v>13</v>
      </c>
      <c r="AI246" s="63">
        <v>12</v>
      </c>
      <c r="AJ246" s="63">
        <v>75</v>
      </c>
      <c r="AK246" s="63">
        <v>75</v>
      </c>
      <c r="AL246" s="63">
        <v>48</v>
      </c>
      <c r="AM246" s="63">
        <v>34</v>
      </c>
      <c r="AN246" s="63">
        <v>4</v>
      </c>
      <c r="AO246" s="63">
        <v>14</v>
      </c>
      <c r="AP246" s="201"/>
      <c r="AQ246" s="64" t="s">
        <v>102</v>
      </c>
      <c r="AR246" s="63">
        <v>35</v>
      </c>
      <c r="AS246" s="63">
        <v>1049</v>
      </c>
      <c r="AT246" s="63">
        <v>115</v>
      </c>
      <c r="AU246" s="63">
        <v>3</v>
      </c>
      <c r="AV246" s="63">
        <v>6</v>
      </c>
      <c r="AW246" s="63">
        <v>43</v>
      </c>
      <c r="AX246" s="63">
        <v>91</v>
      </c>
      <c r="AY246" s="63">
        <v>81</v>
      </c>
      <c r="AZ246" s="63">
        <v>84</v>
      </c>
      <c r="BA246" s="201"/>
      <c r="BB246" s="51" t="s">
        <v>102</v>
      </c>
      <c r="BC246" s="63">
        <v>335</v>
      </c>
      <c r="BD246" s="63">
        <v>171</v>
      </c>
      <c r="BE246" s="63">
        <v>330</v>
      </c>
      <c r="BF246" s="63">
        <v>169</v>
      </c>
      <c r="BG246" s="63">
        <v>315</v>
      </c>
      <c r="BH246" s="63">
        <v>162</v>
      </c>
      <c r="BI246" s="63">
        <v>334</v>
      </c>
      <c r="BJ246" s="63">
        <v>171</v>
      </c>
      <c r="BK246" s="63">
        <v>329</v>
      </c>
      <c r="BL246" s="63">
        <v>169</v>
      </c>
      <c r="BM246" s="63">
        <v>314</v>
      </c>
      <c r="BN246" s="63">
        <v>161</v>
      </c>
      <c r="BO246" s="201"/>
      <c r="BP246" s="64" t="s">
        <v>102</v>
      </c>
      <c r="BQ246" s="63">
        <v>70</v>
      </c>
      <c r="BR246" s="63">
        <v>40</v>
      </c>
      <c r="BS246" s="63">
        <v>9</v>
      </c>
      <c r="BT246" s="63">
        <v>16</v>
      </c>
      <c r="BU246" s="63">
        <v>10</v>
      </c>
      <c r="BV246" s="63">
        <v>86</v>
      </c>
      <c r="BW246" s="63">
        <v>50</v>
      </c>
      <c r="BX246" s="201"/>
      <c r="BY246" s="64" t="s">
        <v>102</v>
      </c>
      <c r="BZ246" s="63">
        <v>210</v>
      </c>
      <c r="CA246" s="63">
        <v>119</v>
      </c>
      <c r="CB246" s="63">
        <v>356</v>
      </c>
      <c r="CC246" s="63">
        <v>216</v>
      </c>
      <c r="CD246" s="63">
        <v>93</v>
      </c>
      <c r="CE246" s="63">
        <v>72</v>
      </c>
      <c r="CF246" s="63">
        <v>36</v>
      </c>
      <c r="CG246" s="63">
        <v>83</v>
      </c>
      <c r="CH246" s="63">
        <v>17</v>
      </c>
      <c r="CI246" s="63">
        <v>6</v>
      </c>
      <c r="CJ246" s="63">
        <v>5</v>
      </c>
      <c r="CK246" s="63">
        <v>75</v>
      </c>
      <c r="CL246" s="142"/>
      <c r="CM246" s="138" t="s">
        <v>216</v>
      </c>
      <c r="CN246" s="138" t="s">
        <v>4385</v>
      </c>
      <c r="CO246" s="139">
        <v>2520</v>
      </c>
      <c r="CP246" s="141">
        <v>1202</v>
      </c>
    </row>
    <row r="247" spans="1:94" ht="13.15" customHeight="1">
      <c r="A247" s="201" t="s">
        <v>217</v>
      </c>
      <c r="B247" s="46" t="s">
        <v>119</v>
      </c>
      <c r="C247" s="47">
        <v>1</v>
      </c>
      <c r="D247" s="47">
        <v>1</v>
      </c>
      <c r="E247" s="47">
        <v>5</v>
      </c>
      <c r="F247" s="47">
        <v>3</v>
      </c>
      <c r="G247" s="47">
        <v>4</v>
      </c>
      <c r="H247" s="47">
        <v>2</v>
      </c>
      <c r="I247" s="47">
        <v>1</v>
      </c>
      <c r="J247" s="47">
        <v>0</v>
      </c>
      <c r="K247" s="47">
        <v>5</v>
      </c>
      <c r="L247" s="47">
        <v>3</v>
      </c>
      <c r="M247" s="48">
        <v>16</v>
      </c>
      <c r="N247" s="48">
        <v>9</v>
      </c>
      <c r="O247" s="201" t="s">
        <v>217</v>
      </c>
      <c r="P247" s="46" t="s">
        <v>119</v>
      </c>
      <c r="Q247" s="47">
        <v>0</v>
      </c>
      <c r="R247" s="47">
        <v>0</v>
      </c>
      <c r="S247" s="47">
        <v>0</v>
      </c>
      <c r="T247" s="47">
        <v>0</v>
      </c>
      <c r="U247" s="47">
        <v>0</v>
      </c>
      <c r="V247" s="47">
        <v>0</v>
      </c>
      <c r="W247" s="47">
        <v>0</v>
      </c>
      <c r="X247" s="47">
        <v>0</v>
      </c>
      <c r="Y247" s="47">
        <v>0</v>
      </c>
      <c r="Z247" s="47">
        <v>0</v>
      </c>
      <c r="AA247" s="48">
        <v>0</v>
      </c>
      <c r="AB247" s="48">
        <v>0</v>
      </c>
      <c r="AC247" s="201" t="s">
        <v>217</v>
      </c>
      <c r="AD247" s="46" t="s">
        <v>119</v>
      </c>
      <c r="AE247" s="47">
        <v>1</v>
      </c>
      <c r="AF247" s="47">
        <v>1</v>
      </c>
      <c r="AG247" s="47">
        <v>1</v>
      </c>
      <c r="AH247" s="47">
        <v>1</v>
      </c>
      <c r="AI247" s="47">
        <v>1</v>
      </c>
      <c r="AJ247" s="48">
        <v>5</v>
      </c>
      <c r="AK247" s="47">
        <v>3</v>
      </c>
      <c r="AL247" s="47">
        <v>0</v>
      </c>
      <c r="AM247" s="47">
        <v>0</v>
      </c>
      <c r="AN247" s="47">
        <v>0</v>
      </c>
      <c r="AO247" s="47">
        <v>1</v>
      </c>
      <c r="AP247" s="201" t="s">
        <v>217</v>
      </c>
      <c r="AQ247" s="46" t="s">
        <v>119</v>
      </c>
      <c r="AR247" s="47">
        <v>0</v>
      </c>
      <c r="AS247" s="47">
        <v>6</v>
      </c>
      <c r="AT247" s="47">
        <v>11</v>
      </c>
      <c r="AU247" s="47">
        <v>0</v>
      </c>
      <c r="AV247" s="47">
        <v>0</v>
      </c>
      <c r="AW247" s="47">
        <v>0</v>
      </c>
      <c r="AX247" s="47">
        <v>5</v>
      </c>
      <c r="AY247" s="47">
        <v>2</v>
      </c>
      <c r="AZ247" s="47">
        <v>2</v>
      </c>
      <c r="BA247" s="201" t="s">
        <v>217</v>
      </c>
      <c r="BB247" s="46" t="s">
        <v>119</v>
      </c>
      <c r="BC247" s="47">
        <v>0</v>
      </c>
      <c r="BD247" s="47">
        <v>0</v>
      </c>
      <c r="BE247" s="47">
        <v>0</v>
      </c>
      <c r="BF247" s="47">
        <v>0</v>
      </c>
      <c r="BG247" s="47">
        <v>0</v>
      </c>
      <c r="BH247" s="47">
        <v>0</v>
      </c>
      <c r="BI247" s="47">
        <v>0</v>
      </c>
      <c r="BJ247" s="47">
        <v>0</v>
      </c>
      <c r="BK247" s="47">
        <v>0</v>
      </c>
      <c r="BL247" s="47">
        <v>0</v>
      </c>
      <c r="BM247" s="47">
        <v>0</v>
      </c>
      <c r="BN247" s="47">
        <v>0</v>
      </c>
      <c r="BO247" s="201" t="s">
        <v>217</v>
      </c>
      <c r="BP247" s="46" t="s">
        <v>119</v>
      </c>
      <c r="BQ247" s="50">
        <v>3</v>
      </c>
      <c r="BR247" s="49">
        <v>2</v>
      </c>
      <c r="BS247" s="49">
        <v>1</v>
      </c>
      <c r="BT247" s="50">
        <v>0</v>
      </c>
      <c r="BU247" s="49">
        <v>0</v>
      </c>
      <c r="BV247" s="50">
        <v>3</v>
      </c>
      <c r="BW247" s="50">
        <v>2</v>
      </c>
      <c r="BX247" s="201" t="s">
        <v>217</v>
      </c>
      <c r="BY247" s="46" t="s">
        <v>119</v>
      </c>
      <c r="BZ247" s="47">
        <v>173</v>
      </c>
      <c r="CA247" s="47">
        <v>68</v>
      </c>
      <c r="CB247" s="47">
        <v>165</v>
      </c>
      <c r="CC247" s="47">
        <v>64</v>
      </c>
      <c r="CD247" s="47">
        <v>48</v>
      </c>
      <c r="CE247" s="47">
        <v>40</v>
      </c>
      <c r="CF247" s="47">
        <v>3</v>
      </c>
      <c r="CG247" s="47">
        <v>48</v>
      </c>
      <c r="CH247" s="47">
        <v>20</v>
      </c>
      <c r="CI247" s="47">
        <v>1</v>
      </c>
      <c r="CJ247" s="47">
        <v>9</v>
      </c>
      <c r="CK247" s="47">
        <v>0</v>
      </c>
      <c r="CL247" s="142"/>
      <c r="CM247" s="138" t="s">
        <v>217</v>
      </c>
      <c r="CN247" s="138" t="s">
        <v>4386</v>
      </c>
      <c r="CO247" s="139">
        <v>45</v>
      </c>
      <c r="CP247" s="141">
        <v>629</v>
      </c>
    </row>
    <row r="248" spans="1:94" ht="13.15" customHeight="1">
      <c r="A248" s="201"/>
      <c r="B248" s="46" t="s">
        <v>120</v>
      </c>
      <c r="C248" s="47">
        <v>0</v>
      </c>
      <c r="D248" s="47">
        <v>0</v>
      </c>
      <c r="E248" s="47">
        <v>0</v>
      </c>
      <c r="F248" s="47">
        <v>0</v>
      </c>
      <c r="G248" s="47">
        <v>0</v>
      </c>
      <c r="H248" s="47">
        <v>0</v>
      </c>
      <c r="I248" s="47">
        <v>0</v>
      </c>
      <c r="J248" s="47">
        <v>0</v>
      </c>
      <c r="K248" s="47">
        <v>0</v>
      </c>
      <c r="L248" s="47">
        <v>0</v>
      </c>
      <c r="M248" s="48">
        <v>0</v>
      </c>
      <c r="N248" s="48">
        <v>0</v>
      </c>
      <c r="O248" s="201"/>
      <c r="P248" s="46" t="s">
        <v>120</v>
      </c>
      <c r="Q248" s="47">
        <v>0</v>
      </c>
      <c r="R248" s="47">
        <v>0</v>
      </c>
      <c r="S248" s="47">
        <v>0</v>
      </c>
      <c r="T248" s="47">
        <v>0</v>
      </c>
      <c r="U248" s="47">
        <v>0</v>
      </c>
      <c r="V248" s="47">
        <v>0</v>
      </c>
      <c r="W248" s="47">
        <v>0</v>
      </c>
      <c r="X248" s="47">
        <v>0</v>
      </c>
      <c r="Y248" s="47">
        <v>0</v>
      </c>
      <c r="Z248" s="47">
        <v>0</v>
      </c>
      <c r="AA248" s="48">
        <v>0</v>
      </c>
      <c r="AB248" s="48">
        <v>0</v>
      </c>
      <c r="AC248" s="201"/>
      <c r="AD248" s="46" t="s">
        <v>120</v>
      </c>
      <c r="AE248" s="47">
        <v>0</v>
      </c>
      <c r="AF248" s="47">
        <v>0</v>
      </c>
      <c r="AG248" s="47">
        <v>0</v>
      </c>
      <c r="AH248" s="47">
        <v>0</v>
      </c>
      <c r="AI248" s="47">
        <v>0</v>
      </c>
      <c r="AJ248" s="48">
        <v>0</v>
      </c>
      <c r="AK248" s="47">
        <v>0</v>
      </c>
      <c r="AL248" s="47">
        <v>0</v>
      </c>
      <c r="AM248" s="47">
        <v>0</v>
      </c>
      <c r="AN248" s="47">
        <v>0</v>
      </c>
      <c r="AO248" s="47">
        <v>0</v>
      </c>
      <c r="AP248" s="201"/>
      <c r="AQ248" s="46" t="s">
        <v>120</v>
      </c>
      <c r="AR248" s="47">
        <v>0</v>
      </c>
      <c r="AS248" s="47">
        <v>0</v>
      </c>
      <c r="AT248" s="47">
        <v>0</v>
      </c>
      <c r="AU248" s="47">
        <v>0</v>
      </c>
      <c r="AV248" s="47">
        <v>0</v>
      </c>
      <c r="AW248" s="47">
        <v>0</v>
      </c>
      <c r="AX248" s="47">
        <v>0</v>
      </c>
      <c r="AY248" s="47">
        <v>0</v>
      </c>
      <c r="AZ248" s="47">
        <v>0</v>
      </c>
      <c r="BA248" s="201"/>
      <c r="BB248" s="46" t="s">
        <v>120</v>
      </c>
      <c r="BC248" s="47">
        <v>0</v>
      </c>
      <c r="BD248" s="47">
        <v>0</v>
      </c>
      <c r="BE248" s="47">
        <v>0</v>
      </c>
      <c r="BF248" s="47">
        <v>0</v>
      </c>
      <c r="BG248" s="47">
        <v>0</v>
      </c>
      <c r="BH248" s="47">
        <v>0</v>
      </c>
      <c r="BI248" s="47">
        <v>0</v>
      </c>
      <c r="BJ248" s="47">
        <v>0</v>
      </c>
      <c r="BK248" s="47">
        <v>0</v>
      </c>
      <c r="BL248" s="47">
        <v>0</v>
      </c>
      <c r="BM248" s="47">
        <v>0</v>
      </c>
      <c r="BN248" s="47">
        <v>0</v>
      </c>
      <c r="BO248" s="201"/>
      <c r="BP248" s="46" t="s">
        <v>120</v>
      </c>
      <c r="BQ248" s="50">
        <v>0</v>
      </c>
      <c r="BR248" s="49">
        <v>0</v>
      </c>
      <c r="BS248" s="49">
        <v>0</v>
      </c>
      <c r="BT248" s="50">
        <v>0</v>
      </c>
      <c r="BU248" s="49">
        <v>0</v>
      </c>
      <c r="BV248" s="50">
        <v>0</v>
      </c>
      <c r="BW248" s="50">
        <v>0</v>
      </c>
      <c r="BX248" s="201"/>
      <c r="BY248" s="46" t="s">
        <v>120</v>
      </c>
      <c r="BZ248" s="47">
        <v>0</v>
      </c>
      <c r="CA248" s="47">
        <v>0</v>
      </c>
      <c r="CB248" s="47">
        <v>0</v>
      </c>
      <c r="CC248" s="47">
        <v>0</v>
      </c>
      <c r="CD248" s="47">
        <v>0</v>
      </c>
      <c r="CE248" s="47">
        <v>0</v>
      </c>
      <c r="CF248" s="47">
        <v>0</v>
      </c>
      <c r="CG248" s="47">
        <v>0</v>
      </c>
      <c r="CH248" s="47">
        <v>0</v>
      </c>
      <c r="CI248" s="47">
        <v>0</v>
      </c>
      <c r="CJ248" s="47">
        <v>0</v>
      </c>
      <c r="CK248" s="47">
        <v>0</v>
      </c>
      <c r="CL248" s="142"/>
      <c r="CM248" s="138" t="s">
        <v>217</v>
      </c>
      <c r="CN248" s="138" t="s">
        <v>4387</v>
      </c>
      <c r="CO248" s="139">
        <v>0</v>
      </c>
      <c r="CP248" s="141">
        <v>0</v>
      </c>
    </row>
    <row r="249" spans="1:94" ht="13.15" customHeight="1">
      <c r="A249" s="201"/>
      <c r="B249" s="34" t="s">
        <v>102</v>
      </c>
      <c r="C249" s="35">
        <v>1</v>
      </c>
      <c r="D249" s="63">
        <v>1</v>
      </c>
      <c r="E249" s="63">
        <v>5</v>
      </c>
      <c r="F249" s="63">
        <v>3</v>
      </c>
      <c r="G249" s="63">
        <v>4</v>
      </c>
      <c r="H249" s="63">
        <v>2</v>
      </c>
      <c r="I249" s="63">
        <v>1</v>
      </c>
      <c r="J249" s="63">
        <v>0</v>
      </c>
      <c r="K249" s="63">
        <v>5</v>
      </c>
      <c r="L249" s="63">
        <v>3</v>
      </c>
      <c r="M249" s="63">
        <v>16</v>
      </c>
      <c r="N249" s="63">
        <v>9</v>
      </c>
      <c r="O249" s="201"/>
      <c r="P249" s="64" t="s">
        <v>102</v>
      </c>
      <c r="Q249" s="63">
        <v>0</v>
      </c>
      <c r="R249" s="63">
        <v>0</v>
      </c>
      <c r="S249" s="63">
        <v>0</v>
      </c>
      <c r="T249" s="63">
        <v>0</v>
      </c>
      <c r="U249" s="63">
        <v>0</v>
      </c>
      <c r="V249" s="63">
        <v>0</v>
      </c>
      <c r="W249" s="63">
        <v>0</v>
      </c>
      <c r="X249" s="63">
        <v>0</v>
      </c>
      <c r="Y249" s="63">
        <v>0</v>
      </c>
      <c r="Z249" s="63">
        <v>0</v>
      </c>
      <c r="AA249" s="63">
        <v>0</v>
      </c>
      <c r="AB249" s="63">
        <v>0</v>
      </c>
      <c r="AC249" s="201"/>
      <c r="AD249" s="64" t="s">
        <v>102</v>
      </c>
      <c r="AE249" s="63">
        <v>1</v>
      </c>
      <c r="AF249" s="63">
        <v>1</v>
      </c>
      <c r="AG249" s="63">
        <v>1</v>
      </c>
      <c r="AH249" s="63">
        <v>1</v>
      </c>
      <c r="AI249" s="63">
        <v>1</v>
      </c>
      <c r="AJ249" s="63">
        <v>5</v>
      </c>
      <c r="AK249" s="63">
        <v>3</v>
      </c>
      <c r="AL249" s="63">
        <v>0</v>
      </c>
      <c r="AM249" s="63">
        <v>0</v>
      </c>
      <c r="AN249" s="63">
        <v>0</v>
      </c>
      <c r="AO249" s="63">
        <v>1</v>
      </c>
      <c r="AP249" s="201"/>
      <c r="AQ249" s="64" t="s">
        <v>102</v>
      </c>
      <c r="AR249" s="63">
        <v>0</v>
      </c>
      <c r="AS249" s="63">
        <v>6</v>
      </c>
      <c r="AT249" s="63">
        <v>11</v>
      </c>
      <c r="AU249" s="63">
        <v>0</v>
      </c>
      <c r="AV249" s="63">
        <v>0</v>
      </c>
      <c r="AW249" s="63">
        <v>0</v>
      </c>
      <c r="AX249" s="63">
        <v>5</v>
      </c>
      <c r="AY249" s="63">
        <v>2</v>
      </c>
      <c r="AZ249" s="63">
        <v>2</v>
      </c>
      <c r="BA249" s="201"/>
      <c r="BB249" s="51" t="s">
        <v>102</v>
      </c>
      <c r="BC249" s="63">
        <v>0</v>
      </c>
      <c r="BD249" s="63">
        <v>0</v>
      </c>
      <c r="BE249" s="63">
        <v>0</v>
      </c>
      <c r="BF249" s="63">
        <v>0</v>
      </c>
      <c r="BG249" s="63">
        <v>0</v>
      </c>
      <c r="BH249" s="63">
        <v>0</v>
      </c>
      <c r="BI249" s="63">
        <v>0</v>
      </c>
      <c r="BJ249" s="63">
        <v>0</v>
      </c>
      <c r="BK249" s="63">
        <v>0</v>
      </c>
      <c r="BL249" s="63">
        <v>0</v>
      </c>
      <c r="BM249" s="63">
        <v>0</v>
      </c>
      <c r="BN249" s="63">
        <v>0</v>
      </c>
      <c r="BO249" s="201"/>
      <c r="BP249" s="64" t="s">
        <v>102</v>
      </c>
      <c r="BQ249" s="63">
        <v>3</v>
      </c>
      <c r="BR249" s="63">
        <v>2</v>
      </c>
      <c r="BS249" s="63">
        <v>1</v>
      </c>
      <c r="BT249" s="63">
        <v>0</v>
      </c>
      <c r="BU249" s="63">
        <v>0</v>
      </c>
      <c r="BV249" s="63">
        <v>3</v>
      </c>
      <c r="BW249" s="63">
        <v>2</v>
      </c>
      <c r="BX249" s="201"/>
      <c r="BY249" s="64" t="s">
        <v>102</v>
      </c>
      <c r="BZ249" s="63">
        <v>173</v>
      </c>
      <c r="CA249" s="63">
        <v>68</v>
      </c>
      <c r="CB249" s="63">
        <v>165</v>
      </c>
      <c r="CC249" s="63">
        <v>64</v>
      </c>
      <c r="CD249" s="63">
        <v>48</v>
      </c>
      <c r="CE249" s="63">
        <v>40</v>
      </c>
      <c r="CF249" s="63">
        <v>3</v>
      </c>
      <c r="CG249" s="63">
        <v>48</v>
      </c>
      <c r="CH249" s="63">
        <v>20</v>
      </c>
      <c r="CI249" s="63">
        <v>1</v>
      </c>
      <c r="CJ249" s="63">
        <v>9</v>
      </c>
      <c r="CK249" s="63">
        <v>0</v>
      </c>
      <c r="CL249" s="142"/>
      <c r="CM249" s="138" t="s">
        <v>217</v>
      </c>
      <c r="CN249" s="138" t="s">
        <v>4388</v>
      </c>
      <c r="CO249" s="139">
        <v>45</v>
      </c>
      <c r="CP249" s="141">
        <v>629</v>
      </c>
    </row>
    <row r="250" spans="1:94" ht="13.15" customHeight="1">
      <c r="A250" s="201" t="s">
        <v>218</v>
      </c>
      <c r="B250" s="46" t="s">
        <v>119</v>
      </c>
      <c r="C250" s="47">
        <v>0</v>
      </c>
      <c r="D250" s="47">
        <v>0</v>
      </c>
      <c r="E250" s="47">
        <v>0</v>
      </c>
      <c r="F250" s="47">
        <v>0</v>
      </c>
      <c r="G250" s="47">
        <v>0</v>
      </c>
      <c r="H250" s="47">
        <v>0</v>
      </c>
      <c r="I250" s="47">
        <v>0</v>
      </c>
      <c r="J250" s="47">
        <v>0</v>
      </c>
      <c r="K250" s="47">
        <v>0</v>
      </c>
      <c r="L250" s="47">
        <v>0</v>
      </c>
      <c r="M250" s="48">
        <v>0</v>
      </c>
      <c r="N250" s="48">
        <v>0</v>
      </c>
      <c r="O250" s="201" t="s">
        <v>218</v>
      </c>
      <c r="P250" s="46" t="s">
        <v>119</v>
      </c>
      <c r="Q250" s="47">
        <v>0</v>
      </c>
      <c r="R250" s="47">
        <v>0</v>
      </c>
      <c r="S250" s="47">
        <v>0</v>
      </c>
      <c r="T250" s="47">
        <v>0</v>
      </c>
      <c r="U250" s="47">
        <v>0</v>
      </c>
      <c r="V250" s="47">
        <v>0</v>
      </c>
      <c r="W250" s="47">
        <v>0</v>
      </c>
      <c r="X250" s="47">
        <v>0</v>
      </c>
      <c r="Y250" s="47">
        <v>0</v>
      </c>
      <c r="Z250" s="47">
        <v>0</v>
      </c>
      <c r="AA250" s="48">
        <v>0</v>
      </c>
      <c r="AB250" s="48">
        <v>0</v>
      </c>
      <c r="AC250" s="201" t="s">
        <v>218</v>
      </c>
      <c r="AD250" s="46" t="s">
        <v>119</v>
      </c>
      <c r="AE250" s="47">
        <v>0</v>
      </c>
      <c r="AF250" s="47">
        <v>0</v>
      </c>
      <c r="AG250" s="47">
        <v>0</v>
      </c>
      <c r="AH250" s="47">
        <v>0</v>
      </c>
      <c r="AI250" s="47">
        <v>0</v>
      </c>
      <c r="AJ250" s="48">
        <v>0</v>
      </c>
      <c r="AK250" s="47">
        <v>0</v>
      </c>
      <c r="AL250" s="47">
        <v>0</v>
      </c>
      <c r="AM250" s="47">
        <v>0</v>
      </c>
      <c r="AN250" s="47">
        <v>0</v>
      </c>
      <c r="AO250" s="47">
        <v>0</v>
      </c>
      <c r="AP250" s="201" t="s">
        <v>218</v>
      </c>
      <c r="AQ250" s="46" t="s">
        <v>119</v>
      </c>
      <c r="AR250" s="47">
        <v>0</v>
      </c>
      <c r="AS250" s="47">
        <v>0</v>
      </c>
      <c r="AT250" s="47">
        <v>0</v>
      </c>
      <c r="AU250" s="47">
        <v>0</v>
      </c>
      <c r="AV250" s="47">
        <v>0</v>
      </c>
      <c r="AW250" s="47">
        <v>0</v>
      </c>
      <c r="AX250" s="47">
        <v>0</v>
      </c>
      <c r="AY250" s="47">
        <v>0</v>
      </c>
      <c r="AZ250" s="47">
        <v>0</v>
      </c>
      <c r="BA250" s="201" t="s">
        <v>218</v>
      </c>
      <c r="BB250" s="46" t="s">
        <v>119</v>
      </c>
      <c r="BC250" s="47">
        <v>0</v>
      </c>
      <c r="BD250" s="47">
        <v>0</v>
      </c>
      <c r="BE250" s="47">
        <v>0</v>
      </c>
      <c r="BF250" s="47">
        <v>0</v>
      </c>
      <c r="BG250" s="47">
        <v>0</v>
      </c>
      <c r="BH250" s="47">
        <v>0</v>
      </c>
      <c r="BI250" s="47">
        <v>0</v>
      </c>
      <c r="BJ250" s="47">
        <v>0</v>
      </c>
      <c r="BK250" s="47">
        <v>0</v>
      </c>
      <c r="BL250" s="47">
        <v>0</v>
      </c>
      <c r="BM250" s="47">
        <v>0</v>
      </c>
      <c r="BN250" s="47">
        <v>0</v>
      </c>
      <c r="BO250" s="201" t="s">
        <v>218</v>
      </c>
      <c r="BP250" s="46" t="s">
        <v>119</v>
      </c>
      <c r="BQ250" s="50">
        <v>0</v>
      </c>
      <c r="BR250" s="49">
        <v>0</v>
      </c>
      <c r="BS250" s="49">
        <v>0</v>
      </c>
      <c r="BT250" s="50">
        <v>0</v>
      </c>
      <c r="BU250" s="49">
        <v>0</v>
      </c>
      <c r="BV250" s="50">
        <v>0</v>
      </c>
      <c r="BW250" s="50">
        <v>0</v>
      </c>
      <c r="BX250" s="201" t="s">
        <v>218</v>
      </c>
      <c r="BY250" s="46" t="s">
        <v>119</v>
      </c>
      <c r="BZ250" s="47">
        <v>0</v>
      </c>
      <c r="CA250" s="47">
        <v>0</v>
      </c>
      <c r="CB250" s="47">
        <v>0</v>
      </c>
      <c r="CC250" s="47">
        <v>0</v>
      </c>
      <c r="CD250" s="47">
        <v>0</v>
      </c>
      <c r="CE250" s="47">
        <v>0</v>
      </c>
      <c r="CF250" s="47">
        <v>0</v>
      </c>
      <c r="CG250" s="47">
        <v>0</v>
      </c>
      <c r="CH250" s="47">
        <v>0</v>
      </c>
      <c r="CI250" s="47">
        <v>0</v>
      </c>
      <c r="CJ250" s="47">
        <v>0</v>
      </c>
      <c r="CK250" s="47">
        <v>0</v>
      </c>
      <c r="CL250" s="142"/>
      <c r="CM250" s="138" t="s">
        <v>218</v>
      </c>
      <c r="CN250" s="138" t="s">
        <v>4389</v>
      </c>
      <c r="CO250" s="139">
        <v>0</v>
      </c>
      <c r="CP250" s="141">
        <v>0</v>
      </c>
    </row>
    <row r="251" spans="1:94" ht="13.15" customHeight="1">
      <c r="A251" s="201"/>
      <c r="B251" s="46" t="s">
        <v>120</v>
      </c>
      <c r="C251" s="47">
        <v>5915</v>
      </c>
      <c r="D251" s="47">
        <v>2905</v>
      </c>
      <c r="E251" s="47">
        <v>5475</v>
      </c>
      <c r="F251" s="47">
        <v>2710</v>
      </c>
      <c r="G251" s="47">
        <v>5237</v>
      </c>
      <c r="H251" s="47">
        <v>2642</v>
      </c>
      <c r="I251" s="47">
        <v>4739</v>
      </c>
      <c r="J251" s="47">
        <v>2442</v>
      </c>
      <c r="K251" s="47">
        <v>4369</v>
      </c>
      <c r="L251" s="47">
        <v>2241</v>
      </c>
      <c r="M251" s="48">
        <v>25735</v>
      </c>
      <c r="N251" s="48">
        <v>12940</v>
      </c>
      <c r="O251" s="201"/>
      <c r="P251" s="46" t="s">
        <v>120</v>
      </c>
      <c r="Q251" s="47">
        <v>272</v>
      </c>
      <c r="R251" s="47">
        <v>113</v>
      </c>
      <c r="S251" s="47">
        <v>242</v>
      </c>
      <c r="T251" s="47">
        <v>114</v>
      </c>
      <c r="U251" s="47">
        <v>207</v>
      </c>
      <c r="V251" s="47">
        <v>97</v>
      </c>
      <c r="W251" s="47">
        <v>170</v>
      </c>
      <c r="X251" s="47">
        <v>84</v>
      </c>
      <c r="Y251" s="47">
        <v>76</v>
      </c>
      <c r="Z251" s="47">
        <v>31</v>
      </c>
      <c r="AA251" s="48">
        <v>967</v>
      </c>
      <c r="AB251" s="48">
        <v>439</v>
      </c>
      <c r="AC251" s="201"/>
      <c r="AD251" s="46" t="s">
        <v>120</v>
      </c>
      <c r="AE251" s="47">
        <v>197</v>
      </c>
      <c r="AF251" s="47">
        <v>196</v>
      </c>
      <c r="AG251" s="47">
        <v>193</v>
      </c>
      <c r="AH251" s="47">
        <v>186</v>
      </c>
      <c r="AI251" s="47">
        <v>185</v>
      </c>
      <c r="AJ251" s="48">
        <v>957</v>
      </c>
      <c r="AK251" s="47">
        <v>895</v>
      </c>
      <c r="AL251" s="47">
        <v>878</v>
      </c>
      <c r="AM251" s="47">
        <v>704</v>
      </c>
      <c r="AN251" s="47">
        <v>2</v>
      </c>
      <c r="AO251" s="47">
        <v>162</v>
      </c>
      <c r="AP251" s="201"/>
      <c r="AQ251" s="46" t="s">
        <v>120</v>
      </c>
      <c r="AR251" s="47">
        <v>647</v>
      </c>
      <c r="AS251" s="47">
        <v>7809</v>
      </c>
      <c r="AT251" s="47">
        <v>2671</v>
      </c>
      <c r="AU251" s="47">
        <v>1007</v>
      </c>
      <c r="AV251" s="47">
        <v>343</v>
      </c>
      <c r="AW251" s="47">
        <v>684</v>
      </c>
      <c r="AX251" s="47">
        <v>1095</v>
      </c>
      <c r="AY251" s="47">
        <v>910</v>
      </c>
      <c r="AZ251" s="47">
        <v>878</v>
      </c>
      <c r="BA251" s="201"/>
      <c r="BB251" s="46" t="s">
        <v>120</v>
      </c>
      <c r="BC251" s="47">
        <v>4172</v>
      </c>
      <c r="BD251" s="47">
        <v>2200</v>
      </c>
      <c r="BE251" s="47">
        <v>4104</v>
      </c>
      <c r="BF251" s="47">
        <v>2166</v>
      </c>
      <c r="BG251" s="47">
        <v>3853</v>
      </c>
      <c r="BH251" s="47">
        <v>2055</v>
      </c>
      <c r="BI251" s="47">
        <v>4073</v>
      </c>
      <c r="BJ251" s="47">
        <v>2159</v>
      </c>
      <c r="BK251" s="47">
        <v>4008</v>
      </c>
      <c r="BL251" s="47">
        <v>2126</v>
      </c>
      <c r="BM251" s="47">
        <v>2756</v>
      </c>
      <c r="BN251" s="47">
        <v>1497</v>
      </c>
      <c r="BO251" s="201"/>
      <c r="BP251" s="46" t="s">
        <v>120</v>
      </c>
      <c r="BQ251" s="50">
        <v>875</v>
      </c>
      <c r="BR251" s="49">
        <v>783</v>
      </c>
      <c r="BS251" s="49">
        <v>164</v>
      </c>
      <c r="BT251" s="50">
        <v>246</v>
      </c>
      <c r="BU251" s="49">
        <v>163</v>
      </c>
      <c r="BV251" s="50">
        <v>1121</v>
      </c>
      <c r="BW251" s="50">
        <v>946</v>
      </c>
      <c r="BX251" s="201"/>
      <c r="BY251" s="46" t="s">
        <v>120</v>
      </c>
      <c r="BZ251" s="47">
        <v>6357</v>
      </c>
      <c r="CA251" s="47">
        <v>2404</v>
      </c>
      <c r="CB251" s="47">
        <v>1379</v>
      </c>
      <c r="CC251" s="47">
        <v>4285</v>
      </c>
      <c r="CD251" s="47">
        <v>3585</v>
      </c>
      <c r="CE251" s="47">
        <v>2936</v>
      </c>
      <c r="CF251" s="47">
        <v>569</v>
      </c>
      <c r="CG251" s="47">
        <v>3258</v>
      </c>
      <c r="CH251" s="47">
        <v>167</v>
      </c>
      <c r="CI251" s="47">
        <v>187</v>
      </c>
      <c r="CJ251" s="47">
        <v>144</v>
      </c>
      <c r="CK251" s="47">
        <v>193</v>
      </c>
      <c r="CL251" s="142"/>
      <c r="CM251" s="138" t="s">
        <v>218</v>
      </c>
      <c r="CN251" s="138" t="s">
        <v>4390</v>
      </c>
      <c r="CO251" s="139">
        <v>30021</v>
      </c>
      <c r="CP251" s="141">
        <v>24940</v>
      </c>
    </row>
    <row r="252" spans="1:94" ht="13.15" customHeight="1">
      <c r="A252" s="201"/>
      <c r="B252" s="34" t="s">
        <v>102</v>
      </c>
      <c r="C252" s="35">
        <v>5915</v>
      </c>
      <c r="D252" s="63">
        <v>2905</v>
      </c>
      <c r="E252" s="63">
        <v>5475</v>
      </c>
      <c r="F252" s="63">
        <v>2710</v>
      </c>
      <c r="G252" s="63">
        <v>5237</v>
      </c>
      <c r="H252" s="63">
        <v>2642</v>
      </c>
      <c r="I252" s="63">
        <v>4739</v>
      </c>
      <c r="J252" s="63">
        <v>2442</v>
      </c>
      <c r="K252" s="63">
        <v>4369</v>
      </c>
      <c r="L252" s="63">
        <v>2241</v>
      </c>
      <c r="M252" s="63">
        <v>25735</v>
      </c>
      <c r="N252" s="63">
        <v>12940</v>
      </c>
      <c r="O252" s="201"/>
      <c r="P252" s="64" t="s">
        <v>102</v>
      </c>
      <c r="Q252" s="63">
        <v>272</v>
      </c>
      <c r="R252" s="63">
        <v>113</v>
      </c>
      <c r="S252" s="63">
        <v>242</v>
      </c>
      <c r="T252" s="63">
        <v>114</v>
      </c>
      <c r="U252" s="63">
        <v>207</v>
      </c>
      <c r="V252" s="63">
        <v>97</v>
      </c>
      <c r="W252" s="63">
        <v>170</v>
      </c>
      <c r="X252" s="63">
        <v>84</v>
      </c>
      <c r="Y252" s="63">
        <v>76</v>
      </c>
      <c r="Z252" s="63">
        <v>31</v>
      </c>
      <c r="AA252" s="63">
        <v>967</v>
      </c>
      <c r="AB252" s="63">
        <v>439</v>
      </c>
      <c r="AC252" s="201"/>
      <c r="AD252" s="64" t="s">
        <v>102</v>
      </c>
      <c r="AE252" s="63">
        <v>197</v>
      </c>
      <c r="AF252" s="63">
        <v>196</v>
      </c>
      <c r="AG252" s="63">
        <v>193</v>
      </c>
      <c r="AH252" s="63">
        <v>186</v>
      </c>
      <c r="AI252" s="63">
        <v>185</v>
      </c>
      <c r="AJ252" s="63">
        <v>957</v>
      </c>
      <c r="AK252" s="63">
        <v>895</v>
      </c>
      <c r="AL252" s="63">
        <v>878</v>
      </c>
      <c r="AM252" s="63">
        <v>704</v>
      </c>
      <c r="AN252" s="63">
        <v>2</v>
      </c>
      <c r="AO252" s="63">
        <v>162</v>
      </c>
      <c r="AP252" s="201"/>
      <c r="AQ252" s="64" t="s">
        <v>102</v>
      </c>
      <c r="AR252" s="63">
        <v>647</v>
      </c>
      <c r="AS252" s="63">
        <v>7809</v>
      </c>
      <c r="AT252" s="63">
        <v>2671</v>
      </c>
      <c r="AU252" s="63">
        <v>1007</v>
      </c>
      <c r="AV252" s="63">
        <v>343</v>
      </c>
      <c r="AW252" s="63">
        <v>684</v>
      </c>
      <c r="AX252" s="63">
        <v>1095</v>
      </c>
      <c r="AY252" s="63">
        <v>910</v>
      </c>
      <c r="AZ252" s="63">
        <v>878</v>
      </c>
      <c r="BA252" s="201"/>
      <c r="BB252" s="51" t="s">
        <v>102</v>
      </c>
      <c r="BC252" s="63">
        <v>4172</v>
      </c>
      <c r="BD252" s="63">
        <v>2200</v>
      </c>
      <c r="BE252" s="63">
        <v>4104</v>
      </c>
      <c r="BF252" s="63">
        <v>2166</v>
      </c>
      <c r="BG252" s="63">
        <v>3853</v>
      </c>
      <c r="BH252" s="63">
        <v>2055</v>
      </c>
      <c r="BI252" s="63">
        <v>4073</v>
      </c>
      <c r="BJ252" s="63">
        <v>2159</v>
      </c>
      <c r="BK252" s="63">
        <v>4008</v>
      </c>
      <c r="BL252" s="63">
        <v>2126</v>
      </c>
      <c r="BM252" s="63">
        <v>2756</v>
      </c>
      <c r="BN252" s="63">
        <v>1497</v>
      </c>
      <c r="BO252" s="201"/>
      <c r="BP252" s="64" t="s">
        <v>102</v>
      </c>
      <c r="BQ252" s="63">
        <v>875</v>
      </c>
      <c r="BR252" s="63">
        <v>783</v>
      </c>
      <c r="BS252" s="63">
        <v>164</v>
      </c>
      <c r="BT252" s="63">
        <v>246</v>
      </c>
      <c r="BU252" s="63">
        <v>163</v>
      </c>
      <c r="BV252" s="63">
        <v>1121</v>
      </c>
      <c r="BW252" s="63">
        <v>946</v>
      </c>
      <c r="BX252" s="201"/>
      <c r="BY252" s="64" t="s">
        <v>102</v>
      </c>
      <c r="BZ252" s="63">
        <v>6357</v>
      </c>
      <c r="CA252" s="63">
        <v>2404</v>
      </c>
      <c r="CB252" s="63">
        <v>1379</v>
      </c>
      <c r="CC252" s="63">
        <v>4285</v>
      </c>
      <c r="CD252" s="63">
        <v>3585</v>
      </c>
      <c r="CE252" s="63">
        <v>2936</v>
      </c>
      <c r="CF252" s="63">
        <v>569</v>
      </c>
      <c r="CG252" s="63">
        <v>3258</v>
      </c>
      <c r="CH252" s="63">
        <v>167</v>
      </c>
      <c r="CI252" s="63">
        <v>187</v>
      </c>
      <c r="CJ252" s="63">
        <v>144</v>
      </c>
      <c r="CK252" s="63">
        <v>193</v>
      </c>
      <c r="CL252" s="142"/>
      <c r="CM252" s="138" t="s">
        <v>218</v>
      </c>
      <c r="CN252" s="138" t="s">
        <v>4391</v>
      </c>
      <c r="CO252" s="139">
        <v>30021</v>
      </c>
      <c r="CP252" s="141">
        <v>24940</v>
      </c>
    </row>
    <row r="253" spans="1:94" ht="13.15" customHeight="1">
      <c r="A253" s="201" t="s">
        <v>219</v>
      </c>
      <c r="B253" s="46" t="s">
        <v>119</v>
      </c>
      <c r="C253" s="47">
        <v>1209</v>
      </c>
      <c r="D253" s="47">
        <v>609</v>
      </c>
      <c r="E253" s="47">
        <v>984</v>
      </c>
      <c r="F253" s="47">
        <v>511</v>
      </c>
      <c r="G253" s="47">
        <v>1008</v>
      </c>
      <c r="H253" s="47">
        <v>523</v>
      </c>
      <c r="I253" s="47">
        <v>875</v>
      </c>
      <c r="J253" s="47">
        <v>461</v>
      </c>
      <c r="K253" s="47">
        <v>728</v>
      </c>
      <c r="L253" s="47">
        <v>394</v>
      </c>
      <c r="M253" s="48">
        <v>4804</v>
      </c>
      <c r="N253" s="48">
        <v>2498</v>
      </c>
      <c r="O253" s="201" t="s">
        <v>219</v>
      </c>
      <c r="P253" s="46" t="s">
        <v>119</v>
      </c>
      <c r="Q253" s="47">
        <v>90</v>
      </c>
      <c r="R253" s="47">
        <v>46</v>
      </c>
      <c r="S253" s="47">
        <v>80</v>
      </c>
      <c r="T253" s="47">
        <v>43</v>
      </c>
      <c r="U253" s="47">
        <v>67</v>
      </c>
      <c r="V253" s="47">
        <v>29</v>
      </c>
      <c r="W253" s="47">
        <v>47</v>
      </c>
      <c r="X253" s="47">
        <v>29</v>
      </c>
      <c r="Y253" s="47">
        <v>34</v>
      </c>
      <c r="Z253" s="47">
        <v>20</v>
      </c>
      <c r="AA253" s="48">
        <v>318</v>
      </c>
      <c r="AB253" s="48">
        <v>167</v>
      </c>
      <c r="AC253" s="201" t="s">
        <v>219</v>
      </c>
      <c r="AD253" s="46" t="s">
        <v>119</v>
      </c>
      <c r="AE253" s="47">
        <v>52</v>
      </c>
      <c r="AF253" s="47">
        <v>51</v>
      </c>
      <c r="AG253" s="47">
        <v>51</v>
      </c>
      <c r="AH253" s="47">
        <v>49</v>
      </c>
      <c r="AI253" s="47">
        <v>45</v>
      </c>
      <c r="AJ253" s="48">
        <v>248</v>
      </c>
      <c r="AK253" s="47">
        <v>198</v>
      </c>
      <c r="AL253" s="47">
        <v>177</v>
      </c>
      <c r="AM253" s="47">
        <v>44</v>
      </c>
      <c r="AN253" s="47">
        <v>1</v>
      </c>
      <c r="AO253" s="47">
        <v>51</v>
      </c>
      <c r="AP253" s="201" t="s">
        <v>219</v>
      </c>
      <c r="AQ253" s="46" t="s">
        <v>119</v>
      </c>
      <c r="AR253" s="47">
        <v>37</v>
      </c>
      <c r="AS253" s="47">
        <v>1583</v>
      </c>
      <c r="AT253" s="47">
        <v>439</v>
      </c>
      <c r="AU253" s="47">
        <v>191</v>
      </c>
      <c r="AV253" s="47">
        <v>18</v>
      </c>
      <c r="AW253" s="47">
        <v>78</v>
      </c>
      <c r="AX253" s="47">
        <v>218</v>
      </c>
      <c r="AY253" s="47">
        <v>189</v>
      </c>
      <c r="AZ253" s="47">
        <v>189</v>
      </c>
      <c r="BA253" s="201" t="s">
        <v>219</v>
      </c>
      <c r="BB253" s="46" t="s">
        <v>119</v>
      </c>
      <c r="BC253" s="47">
        <v>741</v>
      </c>
      <c r="BD253" s="47">
        <v>414</v>
      </c>
      <c r="BE253" s="47">
        <v>702</v>
      </c>
      <c r="BF253" s="47">
        <v>394</v>
      </c>
      <c r="BG253" s="47">
        <v>607</v>
      </c>
      <c r="BH253" s="47">
        <v>338</v>
      </c>
      <c r="BI253" s="47">
        <v>740</v>
      </c>
      <c r="BJ253" s="47">
        <v>414</v>
      </c>
      <c r="BK253" s="47">
        <v>701</v>
      </c>
      <c r="BL253" s="47">
        <v>394</v>
      </c>
      <c r="BM253" s="47">
        <v>493</v>
      </c>
      <c r="BN253" s="47">
        <v>270</v>
      </c>
      <c r="BO253" s="201" t="s">
        <v>219</v>
      </c>
      <c r="BP253" s="46" t="s">
        <v>119</v>
      </c>
      <c r="BQ253" s="50">
        <v>186</v>
      </c>
      <c r="BR253" s="49">
        <v>141</v>
      </c>
      <c r="BS253" s="49">
        <v>14</v>
      </c>
      <c r="BT253" s="50">
        <v>19</v>
      </c>
      <c r="BU253" s="49">
        <v>14</v>
      </c>
      <c r="BV253" s="50">
        <v>205</v>
      </c>
      <c r="BW253" s="50">
        <v>155</v>
      </c>
      <c r="BX253" s="201" t="s">
        <v>219</v>
      </c>
      <c r="BY253" s="46" t="s">
        <v>119</v>
      </c>
      <c r="BZ253" s="47">
        <v>173</v>
      </c>
      <c r="CA253" s="47">
        <v>122</v>
      </c>
      <c r="CB253" s="47">
        <v>24</v>
      </c>
      <c r="CC253" s="47">
        <v>113</v>
      </c>
      <c r="CD253" s="47">
        <v>147</v>
      </c>
      <c r="CE253" s="47">
        <v>155</v>
      </c>
      <c r="CF253" s="47">
        <v>9</v>
      </c>
      <c r="CG253" s="47">
        <v>157</v>
      </c>
      <c r="CH253" s="47">
        <v>11</v>
      </c>
      <c r="CI253" s="47">
        <v>31</v>
      </c>
      <c r="CJ253" s="47">
        <v>13</v>
      </c>
      <c r="CK253" s="47">
        <v>163</v>
      </c>
      <c r="CL253" s="142"/>
      <c r="CM253" s="138" t="s">
        <v>219</v>
      </c>
      <c r="CN253" s="138" t="s">
        <v>4392</v>
      </c>
      <c r="CO253" s="139">
        <v>5374</v>
      </c>
      <c r="CP253" s="141">
        <v>911</v>
      </c>
    </row>
    <row r="254" spans="1:94" ht="13.15" customHeight="1">
      <c r="A254" s="201"/>
      <c r="B254" s="46" t="s">
        <v>120</v>
      </c>
      <c r="C254" s="47">
        <v>0</v>
      </c>
      <c r="D254" s="47">
        <v>0</v>
      </c>
      <c r="E254" s="47">
        <v>0</v>
      </c>
      <c r="F254" s="47">
        <v>0</v>
      </c>
      <c r="G254" s="47">
        <v>0</v>
      </c>
      <c r="H254" s="47">
        <v>0</v>
      </c>
      <c r="I254" s="47">
        <v>0</v>
      </c>
      <c r="J254" s="47">
        <v>0</v>
      </c>
      <c r="K254" s="47">
        <v>0</v>
      </c>
      <c r="L254" s="47">
        <v>0</v>
      </c>
      <c r="M254" s="48">
        <v>0</v>
      </c>
      <c r="N254" s="48">
        <v>0</v>
      </c>
      <c r="O254" s="201"/>
      <c r="P254" s="46" t="s">
        <v>120</v>
      </c>
      <c r="Q254" s="47">
        <v>0</v>
      </c>
      <c r="R254" s="47">
        <v>0</v>
      </c>
      <c r="S254" s="47">
        <v>0</v>
      </c>
      <c r="T254" s="47">
        <v>0</v>
      </c>
      <c r="U254" s="47">
        <v>0</v>
      </c>
      <c r="V254" s="47">
        <v>0</v>
      </c>
      <c r="W254" s="47">
        <v>0</v>
      </c>
      <c r="X254" s="47">
        <v>0</v>
      </c>
      <c r="Y254" s="47">
        <v>0</v>
      </c>
      <c r="Z254" s="47">
        <v>0</v>
      </c>
      <c r="AA254" s="48">
        <v>0</v>
      </c>
      <c r="AB254" s="48">
        <v>0</v>
      </c>
      <c r="AC254" s="201"/>
      <c r="AD254" s="46" t="s">
        <v>120</v>
      </c>
      <c r="AE254" s="47">
        <v>0</v>
      </c>
      <c r="AF254" s="47">
        <v>0</v>
      </c>
      <c r="AG254" s="47">
        <v>0</v>
      </c>
      <c r="AH254" s="47">
        <v>0</v>
      </c>
      <c r="AI254" s="47">
        <v>0</v>
      </c>
      <c r="AJ254" s="48">
        <v>0</v>
      </c>
      <c r="AK254" s="47">
        <v>0</v>
      </c>
      <c r="AL254" s="47">
        <v>0</v>
      </c>
      <c r="AM254" s="47">
        <v>0</v>
      </c>
      <c r="AN254" s="47">
        <v>0</v>
      </c>
      <c r="AO254" s="47">
        <v>0</v>
      </c>
      <c r="AP254" s="201"/>
      <c r="AQ254" s="46" t="s">
        <v>120</v>
      </c>
      <c r="AR254" s="47">
        <v>0</v>
      </c>
      <c r="AS254" s="47">
        <v>0</v>
      </c>
      <c r="AT254" s="47">
        <v>0</v>
      </c>
      <c r="AU254" s="47">
        <v>0</v>
      </c>
      <c r="AV254" s="47">
        <v>0</v>
      </c>
      <c r="AW254" s="47">
        <v>0</v>
      </c>
      <c r="AX254" s="47">
        <v>0</v>
      </c>
      <c r="AY254" s="47">
        <v>0</v>
      </c>
      <c r="AZ254" s="47">
        <v>0</v>
      </c>
      <c r="BA254" s="201"/>
      <c r="BB254" s="46" t="s">
        <v>120</v>
      </c>
      <c r="BC254" s="47">
        <v>0</v>
      </c>
      <c r="BD254" s="47">
        <v>0</v>
      </c>
      <c r="BE254" s="47">
        <v>0</v>
      </c>
      <c r="BF254" s="47">
        <v>0</v>
      </c>
      <c r="BG254" s="47">
        <v>0</v>
      </c>
      <c r="BH254" s="47">
        <v>0</v>
      </c>
      <c r="BI254" s="47">
        <v>0</v>
      </c>
      <c r="BJ254" s="47">
        <v>0</v>
      </c>
      <c r="BK254" s="47">
        <v>0</v>
      </c>
      <c r="BL254" s="47">
        <v>0</v>
      </c>
      <c r="BM254" s="47">
        <v>0</v>
      </c>
      <c r="BN254" s="47">
        <v>0</v>
      </c>
      <c r="BO254" s="201"/>
      <c r="BP254" s="46" t="s">
        <v>120</v>
      </c>
      <c r="BQ254" s="50">
        <v>0</v>
      </c>
      <c r="BR254" s="49">
        <v>0</v>
      </c>
      <c r="BS254" s="49">
        <v>0</v>
      </c>
      <c r="BT254" s="50">
        <v>0</v>
      </c>
      <c r="BU254" s="49">
        <v>0</v>
      </c>
      <c r="BV254" s="50">
        <v>0</v>
      </c>
      <c r="BW254" s="50">
        <v>0</v>
      </c>
      <c r="BX254" s="201"/>
      <c r="BY254" s="46" t="s">
        <v>120</v>
      </c>
      <c r="BZ254" s="47">
        <v>0</v>
      </c>
      <c r="CA254" s="47">
        <v>0</v>
      </c>
      <c r="CB254" s="47">
        <v>0</v>
      </c>
      <c r="CC254" s="47">
        <v>0</v>
      </c>
      <c r="CD254" s="47">
        <v>0</v>
      </c>
      <c r="CE254" s="47">
        <v>0</v>
      </c>
      <c r="CF254" s="47">
        <v>0</v>
      </c>
      <c r="CG254" s="47">
        <v>0</v>
      </c>
      <c r="CH254" s="47">
        <v>0</v>
      </c>
      <c r="CI254" s="47">
        <v>0</v>
      </c>
      <c r="CJ254" s="47">
        <v>0</v>
      </c>
      <c r="CK254" s="47">
        <v>0</v>
      </c>
      <c r="CL254" s="142"/>
      <c r="CM254" s="138" t="s">
        <v>219</v>
      </c>
      <c r="CN254" s="138" t="s">
        <v>4393</v>
      </c>
      <c r="CO254" s="139">
        <v>0</v>
      </c>
      <c r="CP254" s="141">
        <v>0</v>
      </c>
    </row>
    <row r="255" spans="1:94" ht="13.15" customHeight="1">
      <c r="A255" s="201"/>
      <c r="B255" s="34" t="s">
        <v>102</v>
      </c>
      <c r="C255" s="35">
        <v>1209</v>
      </c>
      <c r="D255" s="63">
        <v>609</v>
      </c>
      <c r="E255" s="63">
        <v>984</v>
      </c>
      <c r="F255" s="63">
        <v>511</v>
      </c>
      <c r="G255" s="63">
        <v>1008</v>
      </c>
      <c r="H255" s="63">
        <v>523</v>
      </c>
      <c r="I255" s="63">
        <v>875</v>
      </c>
      <c r="J255" s="63">
        <v>461</v>
      </c>
      <c r="K255" s="63">
        <v>728</v>
      </c>
      <c r="L255" s="63">
        <v>394</v>
      </c>
      <c r="M255" s="63">
        <v>4804</v>
      </c>
      <c r="N255" s="63">
        <v>2498</v>
      </c>
      <c r="O255" s="201"/>
      <c r="P255" s="64" t="s">
        <v>102</v>
      </c>
      <c r="Q255" s="63">
        <v>90</v>
      </c>
      <c r="R255" s="63">
        <v>46</v>
      </c>
      <c r="S255" s="63">
        <v>80</v>
      </c>
      <c r="T255" s="63">
        <v>43</v>
      </c>
      <c r="U255" s="63">
        <v>67</v>
      </c>
      <c r="V255" s="63">
        <v>29</v>
      </c>
      <c r="W255" s="63">
        <v>47</v>
      </c>
      <c r="X255" s="63">
        <v>29</v>
      </c>
      <c r="Y255" s="63">
        <v>34</v>
      </c>
      <c r="Z255" s="63">
        <v>20</v>
      </c>
      <c r="AA255" s="63">
        <v>318</v>
      </c>
      <c r="AB255" s="63">
        <v>167</v>
      </c>
      <c r="AC255" s="201"/>
      <c r="AD255" s="64" t="s">
        <v>102</v>
      </c>
      <c r="AE255" s="63">
        <v>52</v>
      </c>
      <c r="AF255" s="63">
        <v>51</v>
      </c>
      <c r="AG255" s="63">
        <v>51</v>
      </c>
      <c r="AH255" s="63">
        <v>49</v>
      </c>
      <c r="AI255" s="63">
        <v>45</v>
      </c>
      <c r="AJ255" s="63">
        <v>248</v>
      </c>
      <c r="AK255" s="63">
        <v>198</v>
      </c>
      <c r="AL255" s="63">
        <v>177</v>
      </c>
      <c r="AM255" s="63">
        <v>44</v>
      </c>
      <c r="AN255" s="63">
        <v>1</v>
      </c>
      <c r="AO255" s="63">
        <v>51</v>
      </c>
      <c r="AP255" s="201"/>
      <c r="AQ255" s="64" t="s">
        <v>102</v>
      </c>
      <c r="AR255" s="63">
        <v>37</v>
      </c>
      <c r="AS255" s="63">
        <v>1583</v>
      </c>
      <c r="AT255" s="63">
        <v>439</v>
      </c>
      <c r="AU255" s="63">
        <v>191</v>
      </c>
      <c r="AV255" s="63">
        <v>18</v>
      </c>
      <c r="AW255" s="63">
        <v>78</v>
      </c>
      <c r="AX255" s="63">
        <v>218</v>
      </c>
      <c r="AY255" s="63">
        <v>189</v>
      </c>
      <c r="AZ255" s="63">
        <v>189</v>
      </c>
      <c r="BA255" s="201"/>
      <c r="BB255" s="51" t="s">
        <v>102</v>
      </c>
      <c r="BC255" s="63">
        <v>741</v>
      </c>
      <c r="BD255" s="63">
        <v>414</v>
      </c>
      <c r="BE255" s="63">
        <v>702</v>
      </c>
      <c r="BF255" s="63">
        <v>394</v>
      </c>
      <c r="BG255" s="63">
        <v>607</v>
      </c>
      <c r="BH255" s="63">
        <v>338</v>
      </c>
      <c r="BI255" s="63">
        <v>740</v>
      </c>
      <c r="BJ255" s="63">
        <v>414</v>
      </c>
      <c r="BK255" s="63">
        <v>701</v>
      </c>
      <c r="BL255" s="63">
        <v>394</v>
      </c>
      <c r="BM255" s="63">
        <v>493</v>
      </c>
      <c r="BN255" s="63">
        <v>270</v>
      </c>
      <c r="BO255" s="201"/>
      <c r="BP255" s="64" t="s">
        <v>102</v>
      </c>
      <c r="BQ255" s="63">
        <v>186</v>
      </c>
      <c r="BR255" s="63">
        <v>141</v>
      </c>
      <c r="BS255" s="63">
        <v>14</v>
      </c>
      <c r="BT255" s="63">
        <v>19</v>
      </c>
      <c r="BU255" s="63">
        <v>14</v>
      </c>
      <c r="BV255" s="63">
        <v>205</v>
      </c>
      <c r="BW255" s="63">
        <v>155</v>
      </c>
      <c r="BX255" s="201"/>
      <c r="BY255" s="64" t="s">
        <v>102</v>
      </c>
      <c r="BZ255" s="63">
        <v>173</v>
      </c>
      <c r="CA255" s="63">
        <v>122</v>
      </c>
      <c r="CB255" s="63">
        <v>24</v>
      </c>
      <c r="CC255" s="63">
        <v>113</v>
      </c>
      <c r="CD255" s="63">
        <v>147</v>
      </c>
      <c r="CE255" s="63">
        <v>155</v>
      </c>
      <c r="CF255" s="63">
        <v>9</v>
      </c>
      <c r="CG255" s="63">
        <v>157</v>
      </c>
      <c r="CH255" s="63">
        <v>11</v>
      </c>
      <c r="CI255" s="63">
        <v>31</v>
      </c>
      <c r="CJ255" s="63">
        <v>13</v>
      </c>
      <c r="CK255" s="63">
        <v>163</v>
      </c>
      <c r="CL255" s="142"/>
      <c r="CM255" s="138" t="s">
        <v>219</v>
      </c>
      <c r="CN255" s="138" t="s">
        <v>4394</v>
      </c>
      <c r="CO255" s="139">
        <v>5374</v>
      </c>
      <c r="CP255" s="141">
        <v>911</v>
      </c>
    </row>
    <row r="256" spans="1:94" ht="13.15" customHeight="1">
      <c r="A256" s="201" t="s">
        <v>220</v>
      </c>
      <c r="B256" s="46" t="s">
        <v>119</v>
      </c>
      <c r="C256" s="47">
        <v>150</v>
      </c>
      <c r="D256" s="47">
        <v>84</v>
      </c>
      <c r="E256" s="47">
        <v>147</v>
      </c>
      <c r="F256" s="47">
        <v>85</v>
      </c>
      <c r="G256" s="47">
        <v>146</v>
      </c>
      <c r="H256" s="47">
        <v>68</v>
      </c>
      <c r="I256" s="47">
        <v>91</v>
      </c>
      <c r="J256" s="47">
        <v>41</v>
      </c>
      <c r="K256" s="47">
        <v>133</v>
      </c>
      <c r="L256" s="47">
        <v>65</v>
      </c>
      <c r="M256" s="48">
        <v>667</v>
      </c>
      <c r="N256" s="48">
        <v>343</v>
      </c>
      <c r="O256" s="201" t="s">
        <v>220</v>
      </c>
      <c r="P256" s="46" t="s">
        <v>119</v>
      </c>
      <c r="Q256" s="47">
        <v>16</v>
      </c>
      <c r="R256" s="47">
        <v>8</v>
      </c>
      <c r="S256" s="47">
        <v>10</v>
      </c>
      <c r="T256" s="47">
        <v>5</v>
      </c>
      <c r="U256" s="47">
        <v>2</v>
      </c>
      <c r="V256" s="47">
        <v>1</v>
      </c>
      <c r="W256" s="47">
        <v>0</v>
      </c>
      <c r="X256" s="47">
        <v>0</v>
      </c>
      <c r="Y256" s="47">
        <v>2</v>
      </c>
      <c r="Z256" s="47">
        <v>2</v>
      </c>
      <c r="AA256" s="48">
        <v>30</v>
      </c>
      <c r="AB256" s="48">
        <v>16</v>
      </c>
      <c r="AC256" s="201" t="s">
        <v>220</v>
      </c>
      <c r="AD256" s="46" t="s">
        <v>119</v>
      </c>
      <c r="AE256" s="47">
        <v>4</v>
      </c>
      <c r="AF256" s="47">
        <v>4</v>
      </c>
      <c r="AG256" s="47">
        <v>4</v>
      </c>
      <c r="AH256" s="47">
        <v>3</v>
      </c>
      <c r="AI256" s="47">
        <v>4</v>
      </c>
      <c r="AJ256" s="48">
        <v>19</v>
      </c>
      <c r="AK256" s="47">
        <v>19</v>
      </c>
      <c r="AL256" s="47">
        <v>19</v>
      </c>
      <c r="AM256" s="47">
        <v>1</v>
      </c>
      <c r="AN256" s="47">
        <v>0</v>
      </c>
      <c r="AO256" s="47">
        <v>5</v>
      </c>
      <c r="AP256" s="201" t="s">
        <v>220</v>
      </c>
      <c r="AQ256" s="46" t="s">
        <v>119</v>
      </c>
      <c r="AR256" s="47">
        <v>0</v>
      </c>
      <c r="AS256" s="47">
        <v>165</v>
      </c>
      <c r="AT256" s="47">
        <v>56</v>
      </c>
      <c r="AU256" s="47">
        <v>40</v>
      </c>
      <c r="AV256" s="47">
        <v>0</v>
      </c>
      <c r="AW256" s="47">
        <v>2</v>
      </c>
      <c r="AX256" s="47">
        <v>23</v>
      </c>
      <c r="AY256" s="47">
        <v>19</v>
      </c>
      <c r="AZ256" s="47">
        <v>19</v>
      </c>
      <c r="BA256" s="201" t="s">
        <v>220</v>
      </c>
      <c r="BB256" s="46" t="s">
        <v>119</v>
      </c>
      <c r="BC256" s="47">
        <v>137</v>
      </c>
      <c r="BD256" s="47">
        <v>77</v>
      </c>
      <c r="BE256" s="47">
        <v>133</v>
      </c>
      <c r="BF256" s="47">
        <v>74</v>
      </c>
      <c r="BG256" s="47">
        <v>104</v>
      </c>
      <c r="BH256" s="47">
        <v>60</v>
      </c>
      <c r="BI256" s="47">
        <v>137</v>
      </c>
      <c r="BJ256" s="47">
        <v>77</v>
      </c>
      <c r="BK256" s="47">
        <v>133</v>
      </c>
      <c r="BL256" s="47">
        <v>74</v>
      </c>
      <c r="BM256" s="47">
        <v>104</v>
      </c>
      <c r="BN256" s="47">
        <v>60</v>
      </c>
      <c r="BO256" s="201" t="s">
        <v>220</v>
      </c>
      <c r="BP256" s="46" t="s">
        <v>119</v>
      </c>
      <c r="BQ256" s="50">
        <v>19</v>
      </c>
      <c r="BR256" s="49">
        <v>13</v>
      </c>
      <c r="BS256" s="49">
        <v>3</v>
      </c>
      <c r="BT256" s="50">
        <v>4</v>
      </c>
      <c r="BU256" s="49">
        <v>2</v>
      </c>
      <c r="BV256" s="50">
        <v>23</v>
      </c>
      <c r="BW256" s="50">
        <v>15</v>
      </c>
      <c r="BX256" s="201" t="s">
        <v>220</v>
      </c>
      <c r="BY256" s="46" t="s">
        <v>119</v>
      </c>
      <c r="BZ256" s="47">
        <v>0</v>
      </c>
      <c r="CA256" s="47">
        <v>0</v>
      </c>
      <c r="CB256" s="47">
        <v>0</v>
      </c>
      <c r="CC256" s="47">
        <v>0</v>
      </c>
      <c r="CD256" s="47">
        <v>9</v>
      </c>
      <c r="CE256" s="47">
        <v>9</v>
      </c>
      <c r="CF256" s="47">
        <v>9</v>
      </c>
      <c r="CG256" s="47">
        <v>9</v>
      </c>
      <c r="CH256" s="47">
        <v>0</v>
      </c>
      <c r="CI256" s="47">
        <v>3</v>
      </c>
      <c r="CJ256" s="47">
        <v>0</v>
      </c>
      <c r="CK256" s="47">
        <v>0</v>
      </c>
      <c r="CL256" s="142"/>
      <c r="CM256" s="138" t="s">
        <v>220</v>
      </c>
      <c r="CN256" s="138" t="s">
        <v>4395</v>
      </c>
      <c r="CO256" s="139">
        <v>658</v>
      </c>
      <c r="CP256" s="141">
        <v>36</v>
      </c>
    </row>
    <row r="257" spans="1:94" ht="13.15" customHeight="1">
      <c r="A257" s="201"/>
      <c r="B257" s="46" t="s">
        <v>120</v>
      </c>
      <c r="C257" s="47">
        <v>203</v>
      </c>
      <c r="D257" s="47">
        <v>99</v>
      </c>
      <c r="E257" s="47">
        <v>181</v>
      </c>
      <c r="F257" s="47">
        <v>84</v>
      </c>
      <c r="G257" s="47">
        <v>194</v>
      </c>
      <c r="H257" s="47">
        <v>103</v>
      </c>
      <c r="I257" s="47">
        <v>151</v>
      </c>
      <c r="J257" s="47">
        <v>79</v>
      </c>
      <c r="K257" s="47">
        <v>172</v>
      </c>
      <c r="L257" s="47">
        <v>86</v>
      </c>
      <c r="M257" s="48">
        <v>901</v>
      </c>
      <c r="N257" s="48">
        <v>451</v>
      </c>
      <c r="O257" s="201"/>
      <c r="P257" s="46" t="s">
        <v>120</v>
      </c>
      <c r="Q257" s="47">
        <v>7</v>
      </c>
      <c r="R257" s="47">
        <v>4</v>
      </c>
      <c r="S257" s="47">
        <v>3</v>
      </c>
      <c r="T257" s="47">
        <v>2</v>
      </c>
      <c r="U257" s="47">
        <v>12</v>
      </c>
      <c r="V257" s="47">
        <v>2</v>
      </c>
      <c r="W257" s="47">
        <v>5</v>
      </c>
      <c r="X257" s="47">
        <v>1</v>
      </c>
      <c r="Y257" s="47">
        <v>5</v>
      </c>
      <c r="Z257" s="47">
        <v>0</v>
      </c>
      <c r="AA257" s="48">
        <v>32</v>
      </c>
      <c r="AB257" s="48">
        <v>9</v>
      </c>
      <c r="AC257" s="201"/>
      <c r="AD257" s="46" t="s">
        <v>120</v>
      </c>
      <c r="AE257" s="47">
        <v>8</v>
      </c>
      <c r="AF257" s="47">
        <v>8</v>
      </c>
      <c r="AG257" s="47">
        <v>8</v>
      </c>
      <c r="AH257" s="47">
        <v>7</v>
      </c>
      <c r="AI257" s="47">
        <v>6</v>
      </c>
      <c r="AJ257" s="48">
        <v>37</v>
      </c>
      <c r="AK257" s="47">
        <v>36</v>
      </c>
      <c r="AL257" s="47">
        <v>36</v>
      </c>
      <c r="AM257" s="47">
        <v>23</v>
      </c>
      <c r="AN257" s="47">
        <v>0</v>
      </c>
      <c r="AO257" s="47">
        <v>6</v>
      </c>
      <c r="AP257" s="201"/>
      <c r="AQ257" s="46" t="s">
        <v>120</v>
      </c>
      <c r="AR257" s="47">
        <v>10</v>
      </c>
      <c r="AS257" s="47">
        <v>327</v>
      </c>
      <c r="AT257" s="47">
        <v>130</v>
      </c>
      <c r="AU257" s="47">
        <v>20</v>
      </c>
      <c r="AV257" s="47">
        <v>0</v>
      </c>
      <c r="AW257" s="47">
        <v>22</v>
      </c>
      <c r="AX257" s="47">
        <v>36</v>
      </c>
      <c r="AY257" s="47">
        <v>30</v>
      </c>
      <c r="AZ257" s="47">
        <v>30</v>
      </c>
      <c r="BA257" s="201"/>
      <c r="BB257" s="46" t="s">
        <v>120</v>
      </c>
      <c r="BC257" s="47">
        <v>148</v>
      </c>
      <c r="BD257" s="47">
        <v>69</v>
      </c>
      <c r="BE257" s="47">
        <v>146</v>
      </c>
      <c r="BF257" s="47">
        <v>68</v>
      </c>
      <c r="BG257" s="47">
        <v>137</v>
      </c>
      <c r="BH257" s="47">
        <v>65</v>
      </c>
      <c r="BI257" s="47">
        <v>148</v>
      </c>
      <c r="BJ257" s="47">
        <v>69</v>
      </c>
      <c r="BK257" s="47">
        <v>146</v>
      </c>
      <c r="BL257" s="47">
        <v>68</v>
      </c>
      <c r="BM257" s="47">
        <v>137</v>
      </c>
      <c r="BN257" s="47">
        <v>65</v>
      </c>
      <c r="BO257" s="201"/>
      <c r="BP257" s="46" t="s">
        <v>120</v>
      </c>
      <c r="BQ257" s="50">
        <v>33</v>
      </c>
      <c r="BR257" s="49">
        <v>31</v>
      </c>
      <c r="BS257" s="49">
        <v>6</v>
      </c>
      <c r="BT257" s="50">
        <v>7</v>
      </c>
      <c r="BU257" s="49">
        <v>5</v>
      </c>
      <c r="BV257" s="50">
        <v>40</v>
      </c>
      <c r="BW257" s="50">
        <v>36</v>
      </c>
      <c r="BX257" s="201"/>
      <c r="BY257" s="46" t="s">
        <v>120</v>
      </c>
      <c r="BZ257" s="47">
        <v>282</v>
      </c>
      <c r="CA257" s="47">
        <v>170</v>
      </c>
      <c r="CB257" s="47">
        <v>280</v>
      </c>
      <c r="CC257" s="47">
        <v>214</v>
      </c>
      <c r="CD257" s="47">
        <v>240</v>
      </c>
      <c r="CE257" s="47">
        <v>240</v>
      </c>
      <c r="CF257" s="47">
        <v>0</v>
      </c>
      <c r="CG257" s="47">
        <v>240</v>
      </c>
      <c r="CH257" s="47">
        <v>0</v>
      </c>
      <c r="CI257" s="47">
        <v>5</v>
      </c>
      <c r="CJ257" s="47">
        <v>0</v>
      </c>
      <c r="CK257" s="47">
        <v>0</v>
      </c>
      <c r="CL257" s="142"/>
      <c r="CM257" s="138" t="s">
        <v>220</v>
      </c>
      <c r="CN257" s="138" t="s">
        <v>4396</v>
      </c>
      <c r="CO257" s="139">
        <v>1134</v>
      </c>
      <c r="CP257" s="141">
        <v>1666</v>
      </c>
    </row>
    <row r="258" spans="1:94" ht="13.15" customHeight="1">
      <c r="A258" s="201"/>
      <c r="B258" s="34" t="s">
        <v>102</v>
      </c>
      <c r="C258" s="35">
        <v>353</v>
      </c>
      <c r="D258" s="63">
        <v>183</v>
      </c>
      <c r="E258" s="63">
        <v>328</v>
      </c>
      <c r="F258" s="63">
        <v>169</v>
      </c>
      <c r="G258" s="63">
        <v>340</v>
      </c>
      <c r="H258" s="63">
        <v>171</v>
      </c>
      <c r="I258" s="63">
        <v>242</v>
      </c>
      <c r="J258" s="63">
        <v>120</v>
      </c>
      <c r="K258" s="63">
        <v>305</v>
      </c>
      <c r="L258" s="63">
        <v>151</v>
      </c>
      <c r="M258" s="63">
        <v>1568</v>
      </c>
      <c r="N258" s="63">
        <v>794</v>
      </c>
      <c r="O258" s="201"/>
      <c r="P258" s="64" t="s">
        <v>102</v>
      </c>
      <c r="Q258" s="63">
        <v>23</v>
      </c>
      <c r="R258" s="63">
        <v>12</v>
      </c>
      <c r="S258" s="63">
        <v>13</v>
      </c>
      <c r="T258" s="63">
        <v>7</v>
      </c>
      <c r="U258" s="63">
        <v>14</v>
      </c>
      <c r="V258" s="63">
        <v>3</v>
      </c>
      <c r="W258" s="63">
        <v>5</v>
      </c>
      <c r="X258" s="63">
        <v>1</v>
      </c>
      <c r="Y258" s="63">
        <v>7</v>
      </c>
      <c r="Z258" s="63">
        <v>2</v>
      </c>
      <c r="AA258" s="63">
        <v>62</v>
      </c>
      <c r="AB258" s="63">
        <v>25</v>
      </c>
      <c r="AC258" s="201"/>
      <c r="AD258" s="64" t="s">
        <v>102</v>
      </c>
      <c r="AE258" s="63">
        <v>12</v>
      </c>
      <c r="AF258" s="63">
        <v>12</v>
      </c>
      <c r="AG258" s="63">
        <v>12</v>
      </c>
      <c r="AH258" s="63">
        <v>10</v>
      </c>
      <c r="AI258" s="63">
        <v>10</v>
      </c>
      <c r="AJ258" s="63">
        <v>56</v>
      </c>
      <c r="AK258" s="63">
        <v>55</v>
      </c>
      <c r="AL258" s="63">
        <v>55</v>
      </c>
      <c r="AM258" s="63">
        <v>24</v>
      </c>
      <c r="AN258" s="63">
        <v>0</v>
      </c>
      <c r="AO258" s="63">
        <v>11</v>
      </c>
      <c r="AP258" s="201"/>
      <c r="AQ258" s="64" t="s">
        <v>102</v>
      </c>
      <c r="AR258" s="63">
        <v>10</v>
      </c>
      <c r="AS258" s="63">
        <v>492</v>
      </c>
      <c r="AT258" s="63">
        <v>186</v>
      </c>
      <c r="AU258" s="63">
        <v>60</v>
      </c>
      <c r="AV258" s="63">
        <v>0</v>
      </c>
      <c r="AW258" s="63">
        <v>24</v>
      </c>
      <c r="AX258" s="63">
        <v>59</v>
      </c>
      <c r="AY258" s="63">
        <v>49</v>
      </c>
      <c r="AZ258" s="63">
        <v>49</v>
      </c>
      <c r="BA258" s="201"/>
      <c r="BB258" s="51" t="s">
        <v>102</v>
      </c>
      <c r="BC258" s="63">
        <v>285</v>
      </c>
      <c r="BD258" s="63">
        <v>146</v>
      </c>
      <c r="BE258" s="63">
        <v>279</v>
      </c>
      <c r="BF258" s="63">
        <v>142</v>
      </c>
      <c r="BG258" s="63">
        <v>241</v>
      </c>
      <c r="BH258" s="63">
        <v>125</v>
      </c>
      <c r="BI258" s="63">
        <v>285</v>
      </c>
      <c r="BJ258" s="63">
        <v>146</v>
      </c>
      <c r="BK258" s="63">
        <v>279</v>
      </c>
      <c r="BL258" s="63">
        <v>142</v>
      </c>
      <c r="BM258" s="63">
        <v>241</v>
      </c>
      <c r="BN258" s="63">
        <v>125</v>
      </c>
      <c r="BO258" s="201"/>
      <c r="BP258" s="64" t="s">
        <v>102</v>
      </c>
      <c r="BQ258" s="63">
        <v>52</v>
      </c>
      <c r="BR258" s="63">
        <v>44</v>
      </c>
      <c r="BS258" s="63">
        <v>9</v>
      </c>
      <c r="BT258" s="63">
        <v>11</v>
      </c>
      <c r="BU258" s="63">
        <v>7</v>
      </c>
      <c r="BV258" s="63">
        <v>63</v>
      </c>
      <c r="BW258" s="63">
        <v>51</v>
      </c>
      <c r="BX258" s="201"/>
      <c r="BY258" s="64" t="s">
        <v>102</v>
      </c>
      <c r="BZ258" s="63">
        <v>282</v>
      </c>
      <c r="CA258" s="63">
        <v>170</v>
      </c>
      <c r="CB258" s="63">
        <v>280</v>
      </c>
      <c r="CC258" s="63">
        <v>214</v>
      </c>
      <c r="CD258" s="63">
        <v>249</v>
      </c>
      <c r="CE258" s="63">
        <v>249</v>
      </c>
      <c r="CF258" s="63">
        <v>9</v>
      </c>
      <c r="CG258" s="63">
        <v>249</v>
      </c>
      <c r="CH258" s="63">
        <v>0</v>
      </c>
      <c r="CI258" s="63">
        <v>8</v>
      </c>
      <c r="CJ258" s="63">
        <v>0</v>
      </c>
      <c r="CK258" s="63">
        <v>0</v>
      </c>
      <c r="CL258" s="142"/>
      <c r="CM258" s="138" t="s">
        <v>220</v>
      </c>
      <c r="CN258" s="138" t="s">
        <v>4397</v>
      </c>
      <c r="CO258" s="139">
        <v>1792</v>
      </c>
      <c r="CP258" s="141">
        <v>1702</v>
      </c>
    </row>
    <row r="259" spans="1:94">
      <c r="A259" s="194" t="s">
        <v>460</v>
      </c>
      <c r="B259" s="194"/>
      <c r="C259" s="194"/>
      <c r="D259" s="194"/>
      <c r="E259" s="194"/>
      <c r="F259" s="194"/>
      <c r="G259" s="194"/>
      <c r="H259" s="194"/>
      <c r="I259" s="194"/>
      <c r="J259" s="194"/>
      <c r="K259" s="194"/>
      <c r="L259" s="194"/>
      <c r="M259" s="194"/>
      <c r="N259" s="194"/>
      <c r="O259" s="194" t="s">
        <v>461</v>
      </c>
      <c r="P259" s="194"/>
      <c r="Q259" s="194"/>
      <c r="R259" s="194"/>
      <c r="S259" s="194"/>
      <c r="T259" s="194"/>
      <c r="U259" s="194"/>
      <c r="V259" s="194"/>
      <c r="W259" s="194"/>
      <c r="X259" s="194"/>
      <c r="Y259" s="194"/>
      <c r="Z259" s="194"/>
      <c r="AA259" s="194"/>
      <c r="AB259" s="194"/>
      <c r="AC259" s="194" t="s">
        <v>462</v>
      </c>
      <c r="AD259" s="194"/>
      <c r="AE259" s="194"/>
      <c r="AF259" s="194"/>
      <c r="AG259" s="194"/>
      <c r="AH259" s="194"/>
      <c r="AI259" s="194"/>
      <c r="AJ259" s="194"/>
      <c r="AK259" s="194"/>
      <c r="AL259" s="194"/>
      <c r="AM259" s="194"/>
      <c r="AN259" s="194"/>
      <c r="AO259" s="194"/>
      <c r="AP259" s="195" t="s">
        <v>463</v>
      </c>
      <c r="AQ259" s="195"/>
      <c r="AR259" s="195"/>
      <c r="AS259" s="195"/>
      <c r="AT259" s="195"/>
      <c r="AU259" s="195"/>
      <c r="AV259" s="195"/>
      <c r="AW259" s="195"/>
      <c r="AX259" s="195"/>
      <c r="AY259" s="195"/>
      <c r="AZ259" s="195"/>
      <c r="BA259" s="195" t="s">
        <v>4601</v>
      </c>
      <c r="BB259" s="195"/>
      <c r="BC259" s="195"/>
      <c r="BD259" s="195"/>
      <c r="BE259" s="195"/>
      <c r="BF259" s="195"/>
      <c r="BG259" s="195"/>
      <c r="BH259" s="195"/>
      <c r="BI259" s="195"/>
      <c r="BJ259" s="195"/>
      <c r="BK259" s="195"/>
      <c r="BL259" s="195"/>
      <c r="BM259" s="195"/>
      <c r="BN259" s="195"/>
      <c r="BO259" s="163" t="s">
        <v>464</v>
      </c>
      <c r="BP259" s="163"/>
      <c r="BQ259" s="163"/>
      <c r="BR259" s="163"/>
      <c r="BS259" s="163"/>
      <c r="BT259" s="163"/>
      <c r="BU259" s="163"/>
      <c r="BV259" s="163"/>
      <c r="BW259" s="163"/>
      <c r="BX259" s="194" t="s">
        <v>465</v>
      </c>
      <c r="BY259" s="194"/>
      <c r="BZ259" s="194"/>
      <c r="CA259" s="194"/>
      <c r="CB259" s="194"/>
      <c r="CC259" s="194"/>
      <c r="CD259" s="194"/>
      <c r="CE259" s="194"/>
      <c r="CF259" s="194"/>
      <c r="CG259" s="194"/>
      <c r="CH259" s="194"/>
      <c r="CI259" s="194"/>
      <c r="CJ259" s="194"/>
      <c r="CK259" s="194"/>
      <c r="CL259" s="142"/>
      <c r="CM259" s="138" t="s">
        <v>460</v>
      </c>
      <c r="CN259" s="138" t="s">
        <v>460</v>
      </c>
      <c r="CO259" s="139">
        <v>0</v>
      </c>
      <c r="CP259" s="141">
        <v>0</v>
      </c>
    </row>
    <row r="260" spans="1:94">
      <c r="A260" s="194" t="s">
        <v>4174</v>
      </c>
      <c r="B260" s="194"/>
      <c r="C260" s="194"/>
      <c r="D260" s="194"/>
      <c r="E260" s="194"/>
      <c r="F260" s="194"/>
      <c r="G260" s="194"/>
      <c r="H260" s="194"/>
      <c r="I260" s="194"/>
      <c r="J260" s="194"/>
      <c r="K260" s="194"/>
      <c r="L260" s="194"/>
      <c r="M260" s="194"/>
      <c r="N260" s="194"/>
      <c r="O260" s="194" t="s">
        <v>4174</v>
      </c>
      <c r="P260" s="194"/>
      <c r="Q260" s="194"/>
      <c r="R260" s="194"/>
      <c r="S260" s="194"/>
      <c r="T260" s="194"/>
      <c r="U260" s="194"/>
      <c r="V260" s="194"/>
      <c r="W260" s="194"/>
      <c r="X260" s="194"/>
      <c r="Y260" s="194"/>
      <c r="Z260" s="194"/>
      <c r="AA260" s="194"/>
      <c r="AB260" s="194"/>
      <c r="AC260" s="194" t="s">
        <v>4174</v>
      </c>
      <c r="AD260" s="194"/>
      <c r="AE260" s="194"/>
      <c r="AF260" s="194"/>
      <c r="AG260" s="194"/>
      <c r="AH260" s="194"/>
      <c r="AI260" s="194"/>
      <c r="AJ260" s="194"/>
      <c r="AK260" s="194"/>
      <c r="AL260" s="194"/>
      <c r="AM260" s="194"/>
      <c r="AN260" s="194"/>
      <c r="AO260" s="194"/>
      <c r="AP260" s="195" t="s">
        <v>4174</v>
      </c>
      <c r="AQ260" s="195"/>
      <c r="AR260" s="195"/>
      <c r="AS260" s="195"/>
      <c r="AT260" s="195"/>
      <c r="AU260" s="195"/>
      <c r="AV260" s="195"/>
      <c r="AW260" s="195"/>
      <c r="AX260" s="195"/>
      <c r="AY260" s="195"/>
      <c r="AZ260" s="195"/>
      <c r="BA260" s="195" t="s">
        <v>4175</v>
      </c>
      <c r="BB260" s="195"/>
      <c r="BC260" s="195"/>
      <c r="BD260" s="195"/>
      <c r="BE260" s="195"/>
      <c r="BF260" s="195"/>
      <c r="BG260" s="195"/>
      <c r="BH260" s="195"/>
      <c r="BI260" s="195"/>
      <c r="BJ260" s="195"/>
      <c r="BK260" s="195"/>
      <c r="BL260" s="195"/>
      <c r="BM260" s="195"/>
      <c r="BN260" s="195"/>
      <c r="BO260" s="163" t="s">
        <v>4174</v>
      </c>
      <c r="BP260" s="163"/>
      <c r="BQ260" s="163"/>
      <c r="BR260" s="163"/>
      <c r="BS260" s="163"/>
      <c r="BT260" s="163"/>
      <c r="BU260" s="163"/>
      <c r="BV260" s="163"/>
      <c r="BW260" s="163"/>
      <c r="BX260" s="194" t="s">
        <v>4174</v>
      </c>
      <c r="BY260" s="194"/>
      <c r="BZ260" s="194"/>
      <c r="CA260" s="194"/>
      <c r="CB260" s="194"/>
      <c r="CC260" s="194"/>
      <c r="CD260" s="194"/>
      <c r="CE260" s="194"/>
      <c r="CF260" s="194"/>
      <c r="CG260" s="194"/>
      <c r="CH260" s="194"/>
      <c r="CI260" s="194"/>
      <c r="CJ260" s="194"/>
      <c r="CK260" s="194"/>
      <c r="CL260" s="142"/>
      <c r="CM260" s="138" t="s">
        <v>4174</v>
      </c>
      <c r="CN260" s="138" t="s">
        <v>4174</v>
      </c>
      <c r="CO260" s="139">
        <v>0</v>
      </c>
      <c r="CP260" s="141">
        <v>0</v>
      </c>
    </row>
    <row r="261" spans="1:94" ht="24.6" customHeight="1">
      <c r="A261" s="198" t="s">
        <v>2</v>
      </c>
      <c r="B261" s="199" t="s">
        <v>335</v>
      </c>
      <c r="C261" s="194" t="s">
        <v>302</v>
      </c>
      <c r="D261" s="194"/>
      <c r="E261" s="194" t="s">
        <v>303</v>
      </c>
      <c r="F261" s="194"/>
      <c r="G261" s="194" t="s">
        <v>304</v>
      </c>
      <c r="H261" s="194"/>
      <c r="I261" s="194" t="s">
        <v>305</v>
      </c>
      <c r="J261" s="194"/>
      <c r="K261" s="194" t="s">
        <v>306</v>
      </c>
      <c r="L261" s="194"/>
      <c r="M261" s="198" t="s">
        <v>307</v>
      </c>
      <c r="N261" s="198"/>
      <c r="O261" s="198" t="s">
        <v>2</v>
      </c>
      <c r="P261" s="199" t="s">
        <v>335</v>
      </c>
      <c r="Q261" s="194" t="s">
        <v>302</v>
      </c>
      <c r="R261" s="194"/>
      <c r="S261" s="194" t="s">
        <v>303</v>
      </c>
      <c r="T261" s="194"/>
      <c r="U261" s="194" t="s">
        <v>304</v>
      </c>
      <c r="V261" s="194"/>
      <c r="W261" s="194" t="s">
        <v>305</v>
      </c>
      <c r="X261" s="194"/>
      <c r="Y261" s="194" t="s">
        <v>306</v>
      </c>
      <c r="Z261" s="194"/>
      <c r="AA261" s="198" t="s">
        <v>307</v>
      </c>
      <c r="AB261" s="198"/>
      <c r="AC261" s="198" t="s">
        <v>2</v>
      </c>
      <c r="AD261" s="199" t="s">
        <v>113</v>
      </c>
      <c r="AE261" s="200" t="s">
        <v>308</v>
      </c>
      <c r="AF261" s="200"/>
      <c r="AG261" s="200"/>
      <c r="AH261" s="200"/>
      <c r="AI261" s="200"/>
      <c r="AJ261" s="200"/>
      <c r="AK261" s="195" t="s">
        <v>165</v>
      </c>
      <c r="AL261" s="195"/>
      <c r="AM261" s="195"/>
      <c r="AN261" s="195"/>
      <c r="AO261" s="200" t="s">
        <v>309</v>
      </c>
      <c r="AP261" s="198" t="s">
        <v>2</v>
      </c>
      <c r="AQ261" s="199" t="s">
        <v>335</v>
      </c>
      <c r="AR261" s="195" t="s">
        <v>310</v>
      </c>
      <c r="AS261" s="195"/>
      <c r="AT261" s="195"/>
      <c r="AU261" s="195"/>
      <c r="AV261" s="195"/>
      <c r="AW261" s="195"/>
      <c r="AX261" s="195"/>
      <c r="AY261" s="195"/>
      <c r="AZ261" s="195"/>
      <c r="BA261" s="198" t="s">
        <v>2</v>
      </c>
      <c r="BB261" s="199" t="s">
        <v>335</v>
      </c>
      <c r="BC261" s="195" t="s">
        <v>311</v>
      </c>
      <c r="BD261" s="195"/>
      <c r="BE261" s="195" t="s">
        <v>312</v>
      </c>
      <c r="BF261" s="195"/>
      <c r="BG261" s="195" t="s">
        <v>313</v>
      </c>
      <c r="BH261" s="195"/>
      <c r="BI261" s="195" t="s">
        <v>343</v>
      </c>
      <c r="BJ261" s="195"/>
      <c r="BK261" s="195" t="s">
        <v>314</v>
      </c>
      <c r="BL261" s="195"/>
      <c r="BM261" s="200" t="s">
        <v>315</v>
      </c>
      <c r="BN261" s="200"/>
      <c r="BO261" s="199" t="s">
        <v>2</v>
      </c>
      <c r="BP261" s="199" t="s">
        <v>335</v>
      </c>
      <c r="BQ261" s="163" t="s">
        <v>166</v>
      </c>
      <c r="BR261" s="163"/>
      <c r="BS261" s="163"/>
      <c r="BT261" s="164" t="s">
        <v>167</v>
      </c>
      <c r="BU261" s="164"/>
      <c r="BV261" s="164" t="s">
        <v>466</v>
      </c>
      <c r="BW261" s="164"/>
      <c r="BX261" s="198" t="s">
        <v>2</v>
      </c>
      <c r="BY261" s="199" t="s">
        <v>335</v>
      </c>
      <c r="BZ261" s="195" t="s">
        <v>316</v>
      </c>
      <c r="CA261" s="195"/>
      <c r="CB261" s="195"/>
      <c r="CC261" s="195"/>
      <c r="CD261" s="195"/>
      <c r="CE261" s="195"/>
      <c r="CF261" s="195"/>
      <c r="CG261" s="195"/>
      <c r="CH261" s="195"/>
      <c r="CI261" s="195"/>
      <c r="CJ261" s="195"/>
      <c r="CK261" s="195"/>
      <c r="CL261" s="142"/>
      <c r="CM261" s="138" t="s">
        <v>2</v>
      </c>
      <c r="CN261" s="138" t="s">
        <v>4594</v>
      </c>
      <c r="CO261" s="139" t="e">
        <v>#VALUE!</v>
      </c>
      <c r="CP261" s="141">
        <v>0</v>
      </c>
    </row>
    <row r="262" spans="1:94" ht="48">
      <c r="A262" s="198"/>
      <c r="B262" s="199"/>
      <c r="C262" s="43" t="s">
        <v>170</v>
      </c>
      <c r="D262" s="43" t="s">
        <v>57</v>
      </c>
      <c r="E262" s="43" t="s">
        <v>170</v>
      </c>
      <c r="F262" s="43" t="s">
        <v>57</v>
      </c>
      <c r="G262" s="43" t="s">
        <v>170</v>
      </c>
      <c r="H262" s="43" t="s">
        <v>57</v>
      </c>
      <c r="I262" s="43" t="s">
        <v>170</v>
      </c>
      <c r="J262" s="43" t="s">
        <v>57</v>
      </c>
      <c r="K262" s="43" t="s">
        <v>170</v>
      </c>
      <c r="L262" s="43" t="s">
        <v>57</v>
      </c>
      <c r="M262" s="43" t="s">
        <v>170</v>
      </c>
      <c r="N262" s="43" t="s">
        <v>57</v>
      </c>
      <c r="O262" s="198"/>
      <c r="P262" s="199"/>
      <c r="Q262" s="43" t="s">
        <v>170</v>
      </c>
      <c r="R262" s="43" t="s">
        <v>57</v>
      </c>
      <c r="S262" s="43" t="s">
        <v>170</v>
      </c>
      <c r="T262" s="43" t="s">
        <v>57</v>
      </c>
      <c r="U262" s="43" t="s">
        <v>170</v>
      </c>
      <c r="V262" s="43" t="s">
        <v>57</v>
      </c>
      <c r="W262" s="43" t="s">
        <v>170</v>
      </c>
      <c r="X262" s="43" t="s">
        <v>57</v>
      </c>
      <c r="Y262" s="43" t="s">
        <v>170</v>
      </c>
      <c r="Z262" s="43" t="s">
        <v>57</v>
      </c>
      <c r="AA262" s="43" t="s">
        <v>170</v>
      </c>
      <c r="AB262" s="43" t="s">
        <v>57</v>
      </c>
      <c r="AC262" s="198"/>
      <c r="AD262" s="199"/>
      <c r="AE262" s="44" t="s">
        <v>302</v>
      </c>
      <c r="AF262" s="44" t="s">
        <v>303</v>
      </c>
      <c r="AG262" s="44" t="s">
        <v>304</v>
      </c>
      <c r="AH262" s="44" t="s">
        <v>305</v>
      </c>
      <c r="AI262" s="44" t="s">
        <v>306</v>
      </c>
      <c r="AJ262" s="44" t="s">
        <v>56</v>
      </c>
      <c r="AK262" s="44" t="s">
        <v>317</v>
      </c>
      <c r="AL262" s="31" t="s">
        <v>279</v>
      </c>
      <c r="AM262" s="31" t="s">
        <v>172</v>
      </c>
      <c r="AN262" s="31" t="s">
        <v>173</v>
      </c>
      <c r="AO262" s="200"/>
      <c r="AP262" s="198"/>
      <c r="AQ262" s="199"/>
      <c r="AR262" s="44" t="s">
        <v>434</v>
      </c>
      <c r="AS262" s="44" t="s">
        <v>344</v>
      </c>
      <c r="AT262" s="44" t="s">
        <v>435</v>
      </c>
      <c r="AU262" s="44" t="s">
        <v>436</v>
      </c>
      <c r="AV262" s="44" t="s">
        <v>437</v>
      </c>
      <c r="AW262" s="14" t="s">
        <v>175</v>
      </c>
      <c r="AX262" s="14" t="s">
        <v>176</v>
      </c>
      <c r="AY262" s="44" t="s">
        <v>69</v>
      </c>
      <c r="AZ262" s="44" t="s">
        <v>70</v>
      </c>
      <c r="BA262" s="198"/>
      <c r="BB262" s="199"/>
      <c r="BC262" s="43" t="s">
        <v>170</v>
      </c>
      <c r="BD262" s="43" t="s">
        <v>57</v>
      </c>
      <c r="BE262" s="43" t="s">
        <v>170</v>
      </c>
      <c r="BF262" s="43" t="s">
        <v>57</v>
      </c>
      <c r="BG262" s="43" t="s">
        <v>170</v>
      </c>
      <c r="BH262" s="43" t="s">
        <v>57</v>
      </c>
      <c r="BI262" s="43" t="s">
        <v>170</v>
      </c>
      <c r="BJ262" s="43" t="s">
        <v>57</v>
      </c>
      <c r="BK262" s="43" t="s">
        <v>170</v>
      </c>
      <c r="BL262" s="43" t="s">
        <v>57</v>
      </c>
      <c r="BM262" s="43" t="s">
        <v>170</v>
      </c>
      <c r="BN262" s="43" t="s">
        <v>57</v>
      </c>
      <c r="BO262" s="199"/>
      <c r="BP262" s="199"/>
      <c r="BQ262" s="32" t="s">
        <v>56</v>
      </c>
      <c r="BR262" s="45" t="s">
        <v>174</v>
      </c>
      <c r="BS262" s="45" t="s">
        <v>280</v>
      </c>
      <c r="BT262" s="45" t="s">
        <v>66</v>
      </c>
      <c r="BU262" s="45" t="s">
        <v>174</v>
      </c>
      <c r="BV262" s="45" t="s">
        <v>66</v>
      </c>
      <c r="BW262" s="45" t="s">
        <v>174</v>
      </c>
      <c r="BX262" s="198"/>
      <c r="BY262" s="199"/>
      <c r="BZ262" s="44" t="s">
        <v>336</v>
      </c>
      <c r="CA262" s="44" t="s">
        <v>318</v>
      </c>
      <c r="CB262" s="44" t="s">
        <v>350</v>
      </c>
      <c r="CC262" s="44" t="s">
        <v>345</v>
      </c>
      <c r="CD262" s="44" t="s">
        <v>346</v>
      </c>
      <c r="CE262" s="44" t="s">
        <v>347</v>
      </c>
      <c r="CF262" s="44" t="s">
        <v>348</v>
      </c>
      <c r="CG262" s="44" t="s">
        <v>349</v>
      </c>
      <c r="CH262" s="44" t="s">
        <v>337</v>
      </c>
      <c r="CI262" s="44" t="s">
        <v>319</v>
      </c>
      <c r="CJ262" s="44" t="s">
        <v>68</v>
      </c>
      <c r="CK262" s="44" t="s">
        <v>0</v>
      </c>
      <c r="CL262" s="142"/>
      <c r="CM262" s="138" t="s">
        <v>2</v>
      </c>
      <c r="CN262" s="138" t="s">
        <v>2</v>
      </c>
      <c r="CO262" s="139" t="e">
        <v>#VALUE!</v>
      </c>
      <c r="CP262" s="141">
        <v>0</v>
      </c>
    </row>
    <row r="263" spans="1:94">
      <c r="A263" s="51" t="s">
        <v>131</v>
      </c>
      <c r="B263" s="46"/>
      <c r="C263" s="47"/>
      <c r="D263" s="47"/>
      <c r="E263" s="47"/>
      <c r="F263" s="47"/>
      <c r="G263" s="47"/>
      <c r="H263" s="47"/>
      <c r="I263" s="47"/>
      <c r="J263" s="47"/>
      <c r="K263" s="47"/>
      <c r="L263" s="47"/>
      <c r="M263" s="48"/>
      <c r="N263" s="48"/>
      <c r="O263" s="51" t="s">
        <v>131</v>
      </c>
      <c r="P263" s="51"/>
      <c r="Q263" s="48"/>
      <c r="R263" s="48"/>
      <c r="S263" s="48"/>
      <c r="T263" s="48"/>
      <c r="U263" s="48"/>
      <c r="V263" s="48"/>
      <c r="W263" s="48"/>
      <c r="X263" s="48"/>
      <c r="Y263" s="48"/>
      <c r="Z263" s="48"/>
      <c r="AA263" s="48"/>
      <c r="AB263" s="48"/>
      <c r="AC263" s="51" t="s">
        <v>131</v>
      </c>
      <c r="AD263" s="51"/>
      <c r="AE263" s="48"/>
      <c r="AF263" s="48"/>
      <c r="AG263" s="48"/>
      <c r="AH263" s="48"/>
      <c r="AI263" s="48"/>
      <c r="AJ263" s="48"/>
      <c r="AK263" s="48"/>
      <c r="AL263" s="48"/>
      <c r="AM263" s="48"/>
      <c r="AN263" s="48"/>
      <c r="AO263" s="48"/>
      <c r="AP263" s="51" t="s">
        <v>131</v>
      </c>
      <c r="AQ263" s="46"/>
      <c r="AR263" s="47"/>
      <c r="AS263" s="47"/>
      <c r="AT263" s="47"/>
      <c r="AU263" s="47"/>
      <c r="AV263" s="47"/>
      <c r="AW263" s="47"/>
      <c r="AX263" s="47"/>
      <c r="AY263" s="47"/>
      <c r="AZ263" s="47"/>
      <c r="BA263" s="51" t="s">
        <v>131</v>
      </c>
      <c r="BB263" s="46"/>
      <c r="BC263" s="47"/>
      <c r="BD263" s="47"/>
      <c r="BE263" s="47"/>
      <c r="BF263" s="47"/>
      <c r="BG263" s="47"/>
      <c r="BH263" s="47"/>
      <c r="BI263" s="47"/>
      <c r="BJ263" s="47"/>
      <c r="BK263" s="47"/>
      <c r="BL263" s="47"/>
      <c r="BM263" s="47"/>
      <c r="BN263" s="47"/>
      <c r="BO263" s="51" t="s">
        <v>131</v>
      </c>
      <c r="BP263" s="46"/>
      <c r="BQ263" s="50"/>
      <c r="BR263" s="49"/>
      <c r="BS263" s="49"/>
      <c r="BT263" s="50"/>
      <c r="BU263" s="49"/>
      <c r="BV263" s="49"/>
      <c r="BW263" s="49"/>
      <c r="BX263" s="51" t="s">
        <v>131</v>
      </c>
      <c r="BY263" s="46"/>
      <c r="BZ263" s="47"/>
      <c r="CA263" s="47"/>
      <c r="CB263" s="47"/>
      <c r="CC263" s="47"/>
      <c r="CD263" s="47"/>
      <c r="CE263" s="47"/>
      <c r="CF263" s="47"/>
      <c r="CG263" s="47"/>
      <c r="CH263" s="47"/>
      <c r="CI263" s="47"/>
      <c r="CJ263" s="47"/>
      <c r="CK263" s="47"/>
      <c r="CL263" s="142"/>
      <c r="CM263" s="138" t="s">
        <v>131</v>
      </c>
      <c r="CN263" s="138" t="s">
        <v>131</v>
      </c>
      <c r="CO263" s="139">
        <v>0</v>
      </c>
      <c r="CP263" s="141">
        <v>0</v>
      </c>
    </row>
    <row r="264" spans="1:94">
      <c r="A264" s="201" t="s">
        <v>221</v>
      </c>
      <c r="B264" s="46" t="s">
        <v>119</v>
      </c>
      <c r="C264" s="47">
        <v>62</v>
      </c>
      <c r="D264" s="47">
        <v>32</v>
      </c>
      <c r="E264" s="47">
        <v>39</v>
      </c>
      <c r="F264" s="47">
        <v>22</v>
      </c>
      <c r="G264" s="47">
        <v>56</v>
      </c>
      <c r="H264" s="47">
        <v>30</v>
      </c>
      <c r="I264" s="47">
        <v>41</v>
      </c>
      <c r="J264" s="47">
        <v>18</v>
      </c>
      <c r="K264" s="47">
        <v>39</v>
      </c>
      <c r="L264" s="47">
        <v>20</v>
      </c>
      <c r="M264" s="48">
        <v>237</v>
      </c>
      <c r="N264" s="48">
        <v>122</v>
      </c>
      <c r="O264" s="201" t="s">
        <v>221</v>
      </c>
      <c r="P264" s="46" t="s">
        <v>119</v>
      </c>
      <c r="Q264" s="47">
        <v>4</v>
      </c>
      <c r="R264" s="47">
        <v>2</v>
      </c>
      <c r="S264" s="47">
        <v>1</v>
      </c>
      <c r="T264" s="47">
        <v>1</v>
      </c>
      <c r="U264" s="47">
        <v>4</v>
      </c>
      <c r="V264" s="47">
        <v>2</v>
      </c>
      <c r="W264" s="47">
        <v>2</v>
      </c>
      <c r="X264" s="47">
        <v>1</v>
      </c>
      <c r="Y264" s="47">
        <v>4</v>
      </c>
      <c r="Z264" s="47">
        <v>1</v>
      </c>
      <c r="AA264" s="48">
        <v>15</v>
      </c>
      <c r="AB264" s="48">
        <v>7</v>
      </c>
      <c r="AC264" s="201" t="s">
        <v>221</v>
      </c>
      <c r="AD264" s="46" t="s">
        <v>119</v>
      </c>
      <c r="AE264" s="47">
        <v>2</v>
      </c>
      <c r="AF264" s="47">
        <v>2</v>
      </c>
      <c r="AG264" s="47">
        <v>2</v>
      </c>
      <c r="AH264" s="47">
        <v>2</v>
      </c>
      <c r="AI264" s="47">
        <v>2</v>
      </c>
      <c r="AJ264" s="48">
        <v>10</v>
      </c>
      <c r="AK264" s="47">
        <v>9</v>
      </c>
      <c r="AL264" s="47">
        <v>8</v>
      </c>
      <c r="AM264" s="47">
        <v>0</v>
      </c>
      <c r="AN264" s="47">
        <v>0</v>
      </c>
      <c r="AO264" s="47">
        <v>2</v>
      </c>
      <c r="AP264" s="201" t="s">
        <v>221</v>
      </c>
      <c r="AQ264" s="46" t="s">
        <v>119</v>
      </c>
      <c r="AR264" s="47">
        <v>0</v>
      </c>
      <c r="AS264" s="47">
        <v>6</v>
      </c>
      <c r="AT264" s="47">
        <v>47</v>
      </c>
      <c r="AU264" s="47">
        <v>4</v>
      </c>
      <c r="AV264" s="47">
        <v>12</v>
      </c>
      <c r="AW264" s="47">
        <v>3</v>
      </c>
      <c r="AX264" s="47">
        <v>11</v>
      </c>
      <c r="AY264" s="47">
        <v>7</v>
      </c>
      <c r="AZ264" s="47">
        <v>9</v>
      </c>
      <c r="BA264" s="201" t="s">
        <v>221</v>
      </c>
      <c r="BB264" s="46" t="s">
        <v>119</v>
      </c>
      <c r="BC264" s="47">
        <v>25</v>
      </c>
      <c r="BD264" s="47">
        <v>13</v>
      </c>
      <c r="BE264" s="47">
        <v>25</v>
      </c>
      <c r="BF264" s="47">
        <v>13</v>
      </c>
      <c r="BG264" s="47">
        <v>20</v>
      </c>
      <c r="BH264" s="47">
        <v>12</v>
      </c>
      <c r="BI264" s="47">
        <v>25</v>
      </c>
      <c r="BJ264" s="47">
        <v>13</v>
      </c>
      <c r="BK264" s="47">
        <v>25</v>
      </c>
      <c r="BL264" s="47">
        <v>13</v>
      </c>
      <c r="BM264" s="47">
        <v>20</v>
      </c>
      <c r="BN264" s="47">
        <v>12</v>
      </c>
      <c r="BO264" s="201" t="s">
        <v>221</v>
      </c>
      <c r="BP264" s="46" t="s">
        <v>119</v>
      </c>
      <c r="BQ264" s="50">
        <v>7</v>
      </c>
      <c r="BR264" s="49">
        <v>4</v>
      </c>
      <c r="BS264" s="49">
        <v>0</v>
      </c>
      <c r="BT264" s="50">
        <v>0</v>
      </c>
      <c r="BU264" s="49">
        <v>0</v>
      </c>
      <c r="BV264" s="50">
        <v>7</v>
      </c>
      <c r="BW264" s="50">
        <v>4</v>
      </c>
      <c r="BX264" s="201" t="s">
        <v>221</v>
      </c>
      <c r="BY264" s="46" t="s">
        <v>119</v>
      </c>
      <c r="BZ264" s="47">
        <v>0</v>
      </c>
      <c r="CA264" s="47">
        <v>0</v>
      </c>
      <c r="CB264" s="47">
        <v>0</v>
      </c>
      <c r="CC264" s="47">
        <v>0</v>
      </c>
      <c r="CD264" s="47">
        <v>0</v>
      </c>
      <c r="CE264" s="47">
        <v>0</v>
      </c>
      <c r="CF264" s="47">
        <v>0</v>
      </c>
      <c r="CG264" s="47">
        <v>0</v>
      </c>
      <c r="CH264" s="47">
        <v>0</v>
      </c>
      <c r="CI264" s="47">
        <v>0</v>
      </c>
      <c r="CJ264" s="47">
        <v>0</v>
      </c>
      <c r="CK264" s="47">
        <v>0</v>
      </c>
      <c r="CL264" s="142"/>
      <c r="CM264" s="138" t="s">
        <v>221</v>
      </c>
      <c r="CN264" s="138" t="s">
        <v>4398</v>
      </c>
      <c r="CO264" s="139">
        <v>229</v>
      </c>
      <c r="CP264" s="141">
        <v>0</v>
      </c>
    </row>
    <row r="265" spans="1:94">
      <c r="A265" s="201"/>
      <c r="B265" s="46" t="s">
        <v>120</v>
      </c>
      <c r="C265" s="47">
        <v>0</v>
      </c>
      <c r="D265" s="47">
        <v>0</v>
      </c>
      <c r="E265" s="47">
        <v>0</v>
      </c>
      <c r="F265" s="47">
        <v>0</v>
      </c>
      <c r="G265" s="47">
        <v>0</v>
      </c>
      <c r="H265" s="47">
        <v>0</v>
      </c>
      <c r="I265" s="47">
        <v>0</v>
      </c>
      <c r="J265" s="47">
        <v>0</v>
      </c>
      <c r="K265" s="47">
        <v>0</v>
      </c>
      <c r="L265" s="47">
        <v>0</v>
      </c>
      <c r="M265" s="48">
        <v>0</v>
      </c>
      <c r="N265" s="48">
        <v>0</v>
      </c>
      <c r="O265" s="201"/>
      <c r="P265" s="46" t="s">
        <v>120</v>
      </c>
      <c r="Q265" s="47">
        <v>0</v>
      </c>
      <c r="R265" s="47">
        <v>0</v>
      </c>
      <c r="S265" s="47">
        <v>0</v>
      </c>
      <c r="T265" s="47">
        <v>0</v>
      </c>
      <c r="U265" s="47">
        <v>0</v>
      </c>
      <c r="V265" s="47">
        <v>0</v>
      </c>
      <c r="W265" s="47">
        <v>0</v>
      </c>
      <c r="X265" s="47">
        <v>0</v>
      </c>
      <c r="Y265" s="47">
        <v>0</v>
      </c>
      <c r="Z265" s="47">
        <v>0</v>
      </c>
      <c r="AA265" s="48">
        <v>0</v>
      </c>
      <c r="AB265" s="48">
        <v>0</v>
      </c>
      <c r="AC265" s="201"/>
      <c r="AD265" s="46" t="s">
        <v>120</v>
      </c>
      <c r="AE265" s="47">
        <v>0</v>
      </c>
      <c r="AF265" s="47">
        <v>0</v>
      </c>
      <c r="AG265" s="47">
        <v>0</v>
      </c>
      <c r="AH265" s="47">
        <v>0</v>
      </c>
      <c r="AI265" s="47">
        <v>0</v>
      </c>
      <c r="AJ265" s="48">
        <v>0</v>
      </c>
      <c r="AK265" s="47">
        <v>0</v>
      </c>
      <c r="AL265" s="47">
        <v>0</v>
      </c>
      <c r="AM265" s="47">
        <v>0</v>
      </c>
      <c r="AN265" s="47">
        <v>0</v>
      </c>
      <c r="AO265" s="47">
        <v>0</v>
      </c>
      <c r="AP265" s="201"/>
      <c r="AQ265" s="46" t="s">
        <v>120</v>
      </c>
      <c r="AR265" s="47">
        <v>0</v>
      </c>
      <c r="AS265" s="47">
        <v>0</v>
      </c>
      <c r="AT265" s="47">
        <v>0</v>
      </c>
      <c r="AU265" s="47">
        <v>0</v>
      </c>
      <c r="AV265" s="47">
        <v>0</v>
      </c>
      <c r="AW265" s="47">
        <v>0</v>
      </c>
      <c r="AX265" s="47">
        <v>0</v>
      </c>
      <c r="AY265" s="47">
        <v>0</v>
      </c>
      <c r="AZ265" s="47">
        <v>0</v>
      </c>
      <c r="BA265" s="201"/>
      <c r="BB265" s="46" t="s">
        <v>120</v>
      </c>
      <c r="BC265" s="47">
        <v>0</v>
      </c>
      <c r="BD265" s="47">
        <v>0</v>
      </c>
      <c r="BE265" s="47">
        <v>0</v>
      </c>
      <c r="BF265" s="47">
        <v>0</v>
      </c>
      <c r="BG265" s="47">
        <v>0</v>
      </c>
      <c r="BH265" s="47">
        <v>0</v>
      </c>
      <c r="BI265" s="47">
        <v>0</v>
      </c>
      <c r="BJ265" s="47">
        <v>0</v>
      </c>
      <c r="BK265" s="47">
        <v>0</v>
      </c>
      <c r="BL265" s="47">
        <v>0</v>
      </c>
      <c r="BM265" s="47">
        <v>0</v>
      </c>
      <c r="BN265" s="47">
        <v>0</v>
      </c>
      <c r="BO265" s="201"/>
      <c r="BP265" s="46" t="s">
        <v>120</v>
      </c>
      <c r="BQ265" s="50">
        <v>0</v>
      </c>
      <c r="BR265" s="49">
        <v>0</v>
      </c>
      <c r="BS265" s="49">
        <v>0</v>
      </c>
      <c r="BT265" s="50">
        <v>0</v>
      </c>
      <c r="BU265" s="49">
        <v>0</v>
      </c>
      <c r="BV265" s="50">
        <v>0</v>
      </c>
      <c r="BW265" s="50">
        <v>0</v>
      </c>
      <c r="BX265" s="201"/>
      <c r="BY265" s="46" t="s">
        <v>120</v>
      </c>
      <c r="BZ265" s="47">
        <v>0</v>
      </c>
      <c r="CA265" s="47">
        <v>0</v>
      </c>
      <c r="CB265" s="47">
        <v>0</v>
      </c>
      <c r="CC265" s="47">
        <v>0</v>
      </c>
      <c r="CD265" s="47">
        <v>0</v>
      </c>
      <c r="CE265" s="47">
        <v>0</v>
      </c>
      <c r="CF265" s="47">
        <v>0</v>
      </c>
      <c r="CG265" s="47">
        <v>0</v>
      </c>
      <c r="CH265" s="47">
        <v>0</v>
      </c>
      <c r="CI265" s="47">
        <v>0</v>
      </c>
      <c r="CJ265" s="47">
        <v>0</v>
      </c>
      <c r="CK265" s="47">
        <v>0</v>
      </c>
      <c r="CL265" s="142"/>
      <c r="CM265" s="138" t="s">
        <v>221</v>
      </c>
      <c r="CN265" s="138" t="s">
        <v>4399</v>
      </c>
      <c r="CO265" s="139">
        <v>0</v>
      </c>
      <c r="CP265" s="141">
        <v>0</v>
      </c>
    </row>
    <row r="266" spans="1:94">
      <c r="A266" s="201"/>
      <c r="B266" s="34" t="s">
        <v>102</v>
      </c>
      <c r="C266" s="35">
        <v>62</v>
      </c>
      <c r="D266" s="63">
        <v>32</v>
      </c>
      <c r="E266" s="63">
        <v>39</v>
      </c>
      <c r="F266" s="63">
        <v>22</v>
      </c>
      <c r="G266" s="63">
        <v>56</v>
      </c>
      <c r="H266" s="63">
        <v>30</v>
      </c>
      <c r="I266" s="63">
        <v>41</v>
      </c>
      <c r="J266" s="63">
        <v>18</v>
      </c>
      <c r="K266" s="63">
        <v>39</v>
      </c>
      <c r="L266" s="63">
        <v>20</v>
      </c>
      <c r="M266" s="63">
        <v>237</v>
      </c>
      <c r="N266" s="63">
        <v>122</v>
      </c>
      <c r="O266" s="201"/>
      <c r="P266" s="64" t="s">
        <v>102</v>
      </c>
      <c r="Q266" s="63">
        <v>4</v>
      </c>
      <c r="R266" s="63">
        <v>2</v>
      </c>
      <c r="S266" s="63">
        <v>1</v>
      </c>
      <c r="T266" s="63">
        <v>1</v>
      </c>
      <c r="U266" s="63">
        <v>4</v>
      </c>
      <c r="V266" s="63">
        <v>2</v>
      </c>
      <c r="W266" s="63">
        <v>2</v>
      </c>
      <c r="X266" s="63">
        <v>1</v>
      </c>
      <c r="Y266" s="63">
        <v>4</v>
      </c>
      <c r="Z266" s="63">
        <v>1</v>
      </c>
      <c r="AA266" s="63">
        <v>15</v>
      </c>
      <c r="AB266" s="63">
        <v>7</v>
      </c>
      <c r="AC266" s="201"/>
      <c r="AD266" s="64" t="s">
        <v>102</v>
      </c>
      <c r="AE266" s="63">
        <v>2</v>
      </c>
      <c r="AF266" s="63">
        <v>2</v>
      </c>
      <c r="AG266" s="63">
        <v>2</v>
      </c>
      <c r="AH266" s="63">
        <v>2</v>
      </c>
      <c r="AI266" s="63">
        <v>2</v>
      </c>
      <c r="AJ266" s="63">
        <v>10</v>
      </c>
      <c r="AK266" s="63">
        <v>9</v>
      </c>
      <c r="AL266" s="63">
        <v>8</v>
      </c>
      <c r="AM266" s="63">
        <v>0</v>
      </c>
      <c r="AN266" s="63">
        <v>0</v>
      </c>
      <c r="AO266" s="63">
        <v>2</v>
      </c>
      <c r="AP266" s="201"/>
      <c r="AQ266" s="64" t="s">
        <v>102</v>
      </c>
      <c r="AR266" s="63">
        <v>0</v>
      </c>
      <c r="AS266" s="63">
        <v>6</v>
      </c>
      <c r="AT266" s="63">
        <v>47</v>
      </c>
      <c r="AU266" s="63">
        <v>4</v>
      </c>
      <c r="AV266" s="63">
        <v>12</v>
      </c>
      <c r="AW266" s="63">
        <v>3</v>
      </c>
      <c r="AX266" s="63">
        <v>11</v>
      </c>
      <c r="AY266" s="63">
        <v>7</v>
      </c>
      <c r="AZ266" s="63">
        <v>9</v>
      </c>
      <c r="BA266" s="201"/>
      <c r="BB266" s="51" t="s">
        <v>102</v>
      </c>
      <c r="BC266" s="63">
        <v>25</v>
      </c>
      <c r="BD266" s="63">
        <v>13</v>
      </c>
      <c r="BE266" s="63">
        <v>25</v>
      </c>
      <c r="BF266" s="63">
        <v>13</v>
      </c>
      <c r="BG266" s="63">
        <v>20</v>
      </c>
      <c r="BH266" s="63">
        <v>12</v>
      </c>
      <c r="BI266" s="63">
        <v>25</v>
      </c>
      <c r="BJ266" s="63">
        <v>13</v>
      </c>
      <c r="BK266" s="63">
        <v>25</v>
      </c>
      <c r="BL266" s="63">
        <v>13</v>
      </c>
      <c r="BM266" s="63">
        <v>20</v>
      </c>
      <c r="BN266" s="63">
        <v>12</v>
      </c>
      <c r="BO266" s="201"/>
      <c r="BP266" s="64" t="s">
        <v>102</v>
      </c>
      <c r="BQ266" s="63">
        <v>7</v>
      </c>
      <c r="BR266" s="63">
        <v>4</v>
      </c>
      <c r="BS266" s="63">
        <v>0</v>
      </c>
      <c r="BT266" s="63">
        <v>0</v>
      </c>
      <c r="BU266" s="63">
        <v>0</v>
      </c>
      <c r="BV266" s="63">
        <v>7</v>
      </c>
      <c r="BW266" s="63">
        <v>4</v>
      </c>
      <c r="BX266" s="201"/>
      <c r="BY266" s="64" t="s">
        <v>102</v>
      </c>
      <c r="BZ266" s="63">
        <v>0</v>
      </c>
      <c r="CA266" s="63">
        <v>0</v>
      </c>
      <c r="CB266" s="63">
        <v>0</v>
      </c>
      <c r="CC266" s="63">
        <v>0</v>
      </c>
      <c r="CD266" s="63">
        <v>0</v>
      </c>
      <c r="CE266" s="63">
        <v>0</v>
      </c>
      <c r="CF266" s="63">
        <v>0</v>
      </c>
      <c r="CG266" s="63">
        <v>0</v>
      </c>
      <c r="CH266" s="63">
        <v>0</v>
      </c>
      <c r="CI266" s="63">
        <v>0</v>
      </c>
      <c r="CJ266" s="63">
        <v>0</v>
      </c>
      <c r="CK266" s="63">
        <v>0</v>
      </c>
      <c r="CL266" s="142"/>
      <c r="CM266" s="138" t="s">
        <v>221</v>
      </c>
      <c r="CN266" s="138" t="s">
        <v>4400</v>
      </c>
      <c r="CO266" s="139">
        <v>229</v>
      </c>
      <c r="CP266" s="141">
        <v>0</v>
      </c>
    </row>
    <row r="267" spans="1:94">
      <c r="A267" s="201" t="s">
        <v>222</v>
      </c>
      <c r="B267" s="46" t="s">
        <v>119</v>
      </c>
      <c r="C267" s="47">
        <v>461</v>
      </c>
      <c r="D267" s="47">
        <v>218</v>
      </c>
      <c r="E267" s="47">
        <v>391</v>
      </c>
      <c r="F267" s="47">
        <v>182</v>
      </c>
      <c r="G267" s="47">
        <v>362</v>
      </c>
      <c r="H267" s="47">
        <v>175</v>
      </c>
      <c r="I267" s="47">
        <v>313</v>
      </c>
      <c r="J267" s="47">
        <v>161</v>
      </c>
      <c r="K267" s="47">
        <v>228</v>
      </c>
      <c r="L267" s="47">
        <v>117</v>
      </c>
      <c r="M267" s="48">
        <v>1755</v>
      </c>
      <c r="N267" s="48">
        <v>853</v>
      </c>
      <c r="O267" s="201" t="s">
        <v>222</v>
      </c>
      <c r="P267" s="46" t="s">
        <v>119</v>
      </c>
      <c r="Q267" s="47">
        <v>42</v>
      </c>
      <c r="R267" s="47">
        <v>22</v>
      </c>
      <c r="S267" s="47">
        <v>29</v>
      </c>
      <c r="T267" s="47">
        <v>12</v>
      </c>
      <c r="U267" s="47">
        <v>23</v>
      </c>
      <c r="V267" s="47">
        <v>14</v>
      </c>
      <c r="W267" s="47">
        <v>24</v>
      </c>
      <c r="X267" s="47">
        <v>12</v>
      </c>
      <c r="Y267" s="47">
        <v>11</v>
      </c>
      <c r="Z267" s="47">
        <v>5</v>
      </c>
      <c r="AA267" s="48">
        <v>129</v>
      </c>
      <c r="AB267" s="48">
        <v>65</v>
      </c>
      <c r="AC267" s="201" t="s">
        <v>222</v>
      </c>
      <c r="AD267" s="46" t="s">
        <v>119</v>
      </c>
      <c r="AE267" s="47">
        <v>15</v>
      </c>
      <c r="AF267" s="47">
        <v>14</v>
      </c>
      <c r="AG267" s="47">
        <v>14</v>
      </c>
      <c r="AH267" s="47">
        <v>14</v>
      </c>
      <c r="AI267" s="47">
        <v>13</v>
      </c>
      <c r="AJ267" s="48">
        <v>70</v>
      </c>
      <c r="AK267" s="47">
        <v>55</v>
      </c>
      <c r="AL267" s="47">
        <v>46</v>
      </c>
      <c r="AM267" s="47">
        <v>0</v>
      </c>
      <c r="AN267" s="47">
        <v>0</v>
      </c>
      <c r="AO267" s="47">
        <v>14</v>
      </c>
      <c r="AP267" s="201" t="s">
        <v>222</v>
      </c>
      <c r="AQ267" s="46" t="s">
        <v>119</v>
      </c>
      <c r="AR267" s="47">
        <v>60</v>
      </c>
      <c r="AS267" s="47">
        <v>727</v>
      </c>
      <c r="AT267" s="47">
        <v>180</v>
      </c>
      <c r="AU267" s="47">
        <v>85</v>
      </c>
      <c r="AV267" s="47">
        <v>0</v>
      </c>
      <c r="AW267" s="47">
        <v>12</v>
      </c>
      <c r="AX267" s="47">
        <v>77</v>
      </c>
      <c r="AY267" s="47">
        <v>53</v>
      </c>
      <c r="AZ267" s="47">
        <v>53</v>
      </c>
      <c r="BA267" s="201" t="s">
        <v>222</v>
      </c>
      <c r="BB267" s="46" t="s">
        <v>119</v>
      </c>
      <c r="BC267" s="47">
        <v>217</v>
      </c>
      <c r="BD267" s="47">
        <v>104</v>
      </c>
      <c r="BE267" s="47">
        <v>209</v>
      </c>
      <c r="BF267" s="47">
        <v>101</v>
      </c>
      <c r="BG267" s="47">
        <v>188</v>
      </c>
      <c r="BH267" s="47">
        <v>92</v>
      </c>
      <c r="BI267" s="47">
        <v>217</v>
      </c>
      <c r="BJ267" s="47">
        <v>104</v>
      </c>
      <c r="BK267" s="47">
        <v>209</v>
      </c>
      <c r="BL267" s="47">
        <v>101</v>
      </c>
      <c r="BM267" s="47">
        <v>188</v>
      </c>
      <c r="BN267" s="47">
        <v>92</v>
      </c>
      <c r="BO267" s="201" t="s">
        <v>222</v>
      </c>
      <c r="BP267" s="46" t="s">
        <v>119</v>
      </c>
      <c r="BQ267" s="50">
        <v>50</v>
      </c>
      <c r="BR267" s="49">
        <v>35</v>
      </c>
      <c r="BS267" s="49">
        <v>2</v>
      </c>
      <c r="BT267" s="50">
        <v>4</v>
      </c>
      <c r="BU267" s="49">
        <v>1</v>
      </c>
      <c r="BV267" s="50">
        <v>54</v>
      </c>
      <c r="BW267" s="50">
        <v>36</v>
      </c>
      <c r="BX267" s="201" t="s">
        <v>222</v>
      </c>
      <c r="BY267" s="46" t="s">
        <v>119</v>
      </c>
      <c r="BZ267" s="47">
        <v>488</v>
      </c>
      <c r="CA267" s="47">
        <v>377</v>
      </c>
      <c r="CB267" s="47">
        <v>270</v>
      </c>
      <c r="CC267" s="47">
        <v>417</v>
      </c>
      <c r="CD267" s="47">
        <v>135</v>
      </c>
      <c r="CE267" s="47">
        <v>297</v>
      </c>
      <c r="CF267" s="47">
        <v>206</v>
      </c>
      <c r="CG267" s="47">
        <v>386</v>
      </c>
      <c r="CH267" s="47">
        <v>10</v>
      </c>
      <c r="CI267" s="47">
        <v>9</v>
      </c>
      <c r="CJ267" s="47">
        <v>39</v>
      </c>
      <c r="CK267" s="47">
        <v>284</v>
      </c>
      <c r="CL267" s="142"/>
      <c r="CM267" s="138" t="s">
        <v>222</v>
      </c>
      <c r="CN267" s="138" t="s">
        <v>4401</v>
      </c>
      <c r="CO267" s="139">
        <v>2394</v>
      </c>
      <c r="CP267" s="141">
        <v>2586</v>
      </c>
    </row>
    <row r="268" spans="1:94">
      <c r="A268" s="201"/>
      <c r="B268" s="46" t="s">
        <v>120</v>
      </c>
      <c r="C268" s="47">
        <v>341</v>
      </c>
      <c r="D268" s="47">
        <v>168</v>
      </c>
      <c r="E268" s="47">
        <v>289</v>
      </c>
      <c r="F268" s="47">
        <v>151</v>
      </c>
      <c r="G268" s="47">
        <v>297</v>
      </c>
      <c r="H268" s="47">
        <v>147</v>
      </c>
      <c r="I268" s="47">
        <v>298</v>
      </c>
      <c r="J268" s="47">
        <v>153</v>
      </c>
      <c r="K268" s="47">
        <v>241</v>
      </c>
      <c r="L268" s="47">
        <v>119</v>
      </c>
      <c r="M268" s="48">
        <v>1466</v>
      </c>
      <c r="N268" s="48">
        <v>738</v>
      </c>
      <c r="O268" s="201"/>
      <c r="P268" s="46" t="s">
        <v>120</v>
      </c>
      <c r="Q268" s="47">
        <v>12</v>
      </c>
      <c r="R268" s="47">
        <v>6</v>
      </c>
      <c r="S268" s="47">
        <v>16</v>
      </c>
      <c r="T268" s="47">
        <v>8</v>
      </c>
      <c r="U268" s="47">
        <v>19</v>
      </c>
      <c r="V268" s="47">
        <v>5</v>
      </c>
      <c r="W268" s="47">
        <v>16</v>
      </c>
      <c r="X268" s="47">
        <v>7</v>
      </c>
      <c r="Y268" s="47">
        <v>8</v>
      </c>
      <c r="Z268" s="47">
        <v>4</v>
      </c>
      <c r="AA268" s="48">
        <v>71</v>
      </c>
      <c r="AB268" s="48">
        <v>30</v>
      </c>
      <c r="AC268" s="201"/>
      <c r="AD268" s="46" t="s">
        <v>120</v>
      </c>
      <c r="AE268" s="47">
        <v>10</v>
      </c>
      <c r="AF268" s="47">
        <v>10</v>
      </c>
      <c r="AG268" s="47">
        <v>10</v>
      </c>
      <c r="AH268" s="47">
        <v>10</v>
      </c>
      <c r="AI268" s="47">
        <v>9</v>
      </c>
      <c r="AJ268" s="48">
        <v>49</v>
      </c>
      <c r="AK268" s="47">
        <v>42</v>
      </c>
      <c r="AL268" s="47">
        <v>36</v>
      </c>
      <c r="AM268" s="47">
        <v>13</v>
      </c>
      <c r="AN268" s="47">
        <v>4</v>
      </c>
      <c r="AO268" s="47">
        <v>7</v>
      </c>
      <c r="AP268" s="201"/>
      <c r="AQ268" s="46" t="s">
        <v>120</v>
      </c>
      <c r="AR268" s="47">
        <v>2</v>
      </c>
      <c r="AS268" s="47">
        <v>688</v>
      </c>
      <c r="AT268" s="47">
        <v>221</v>
      </c>
      <c r="AU268" s="47">
        <v>29</v>
      </c>
      <c r="AV268" s="47">
        <v>10</v>
      </c>
      <c r="AW268" s="47">
        <v>35</v>
      </c>
      <c r="AX268" s="47">
        <v>53</v>
      </c>
      <c r="AY268" s="47">
        <v>50</v>
      </c>
      <c r="AZ268" s="47">
        <v>50</v>
      </c>
      <c r="BA268" s="201"/>
      <c r="BB268" s="46" t="s">
        <v>120</v>
      </c>
      <c r="BC268" s="47">
        <v>212</v>
      </c>
      <c r="BD268" s="47">
        <v>115</v>
      </c>
      <c r="BE268" s="47">
        <v>209</v>
      </c>
      <c r="BF268" s="47">
        <v>115</v>
      </c>
      <c r="BG268" s="47">
        <v>199</v>
      </c>
      <c r="BH268" s="47">
        <v>109</v>
      </c>
      <c r="BI268" s="47">
        <v>212</v>
      </c>
      <c r="BJ268" s="47">
        <v>115</v>
      </c>
      <c r="BK268" s="47">
        <v>209</v>
      </c>
      <c r="BL268" s="47">
        <v>115</v>
      </c>
      <c r="BM268" s="47">
        <v>199</v>
      </c>
      <c r="BN268" s="47">
        <v>109</v>
      </c>
      <c r="BO268" s="201"/>
      <c r="BP268" s="46" t="s">
        <v>120</v>
      </c>
      <c r="BQ268" s="50">
        <v>48</v>
      </c>
      <c r="BR268" s="49">
        <v>42</v>
      </c>
      <c r="BS268" s="49">
        <v>3</v>
      </c>
      <c r="BT268" s="50">
        <v>10</v>
      </c>
      <c r="BU268" s="49">
        <v>5</v>
      </c>
      <c r="BV268" s="50">
        <v>58</v>
      </c>
      <c r="BW268" s="50">
        <v>47</v>
      </c>
      <c r="BX268" s="201"/>
      <c r="BY268" s="46" t="s">
        <v>120</v>
      </c>
      <c r="BZ268" s="47">
        <v>226</v>
      </c>
      <c r="CA268" s="47">
        <v>59</v>
      </c>
      <c r="CB268" s="47">
        <v>35</v>
      </c>
      <c r="CC268" s="47">
        <v>106</v>
      </c>
      <c r="CD268" s="47">
        <v>83</v>
      </c>
      <c r="CE268" s="47">
        <v>66</v>
      </c>
      <c r="CF268" s="47">
        <v>3</v>
      </c>
      <c r="CG268" s="47">
        <v>89</v>
      </c>
      <c r="CH268" s="47">
        <v>3</v>
      </c>
      <c r="CI268" s="47">
        <v>15</v>
      </c>
      <c r="CJ268" s="47">
        <v>1</v>
      </c>
      <c r="CK268" s="47">
        <v>201</v>
      </c>
      <c r="CL268" s="142"/>
      <c r="CM268" s="138" t="s">
        <v>222</v>
      </c>
      <c r="CN268" s="138" t="s">
        <v>4402</v>
      </c>
      <c r="CO268" s="139">
        <v>2207</v>
      </c>
      <c r="CP268" s="141">
        <v>670</v>
      </c>
    </row>
    <row r="269" spans="1:94">
      <c r="A269" s="201"/>
      <c r="B269" s="34" t="s">
        <v>102</v>
      </c>
      <c r="C269" s="35">
        <v>802</v>
      </c>
      <c r="D269" s="63">
        <v>386</v>
      </c>
      <c r="E269" s="63">
        <v>680</v>
      </c>
      <c r="F269" s="63">
        <v>333</v>
      </c>
      <c r="G269" s="63">
        <v>659</v>
      </c>
      <c r="H269" s="63">
        <v>322</v>
      </c>
      <c r="I269" s="63">
        <v>611</v>
      </c>
      <c r="J269" s="63">
        <v>314</v>
      </c>
      <c r="K269" s="63">
        <v>469</v>
      </c>
      <c r="L269" s="63">
        <v>236</v>
      </c>
      <c r="M269" s="63">
        <v>3221</v>
      </c>
      <c r="N269" s="63">
        <v>1591</v>
      </c>
      <c r="O269" s="201"/>
      <c r="P269" s="64" t="s">
        <v>102</v>
      </c>
      <c r="Q269" s="63">
        <v>54</v>
      </c>
      <c r="R269" s="63">
        <v>28</v>
      </c>
      <c r="S269" s="63">
        <v>45</v>
      </c>
      <c r="T269" s="63">
        <v>20</v>
      </c>
      <c r="U269" s="63">
        <v>42</v>
      </c>
      <c r="V269" s="63">
        <v>19</v>
      </c>
      <c r="W269" s="63">
        <v>40</v>
      </c>
      <c r="X269" s="63">
        <v>19</v>
      </c>
      <c r="Y269" s="63">
        <v>19</v>
      </c>
      <c r="Z269" s="63">
        <v>9</v>
      </c>
      <c r="AA269" s="63">
        <v>200</v>
      </c>
      <c r="AB269" s="63">
        <v>95</v>
      </c>
      <c r="AC269" s="201"/>
      <c r="AD269" s="64" t="s">
        <v>102</v>
      </c>
      <c r="AE269" s="63">
        <v>25</v>
      </c>
      <c r="AF269" s="63">
        <v>24</v>
      </c>
      <c r="AG269" s="63">
        <v>24</v>
      </c>
      <c r="AH269" s="63">
        <v>24</v>
      </c>
      <c r="AI269" s="63">
        <v>22</v>
      </c>
      <c r="AJ269" s="63">
        <v>119</v>
      </c>
      <c r="AK269" s="63">
        <v>97</v>
      </c>
      <c r="AL269" s="63">
        <v>82</v>
      </c>
      <c r="AM269" s="63">
        <v>13</v>
      </c>
      <c r="AN269" s="63">
        <v>4</v>
      </c>
      <c r="AO269" s="63">
        <v>21</v>
      </c>
      <c r="AP269" s="201"/>
      <c r="AQ269" s="64" t="s">
        <v>102</v>
      </c>
      <c r="AR269" s="63">
        <v>62</v>
      </c>
      <c r="AS269" s="63">
        <v>1415</v>
      </c>
      <c r="AT269" s="63">
        <v>401</v>
      </c>
      <c r="AU269" s="63">
        <v>114</v>
      </c>
      <c r="AV269" s="63">
        <v>10</v>
      </c>
      <c r="AW269" s="63">
        <v>47</v>
      </c>
      <c r="AX269" s="63">
        <v>130</v>
      </c>
      <c r="AY269" s="63">
        <v>103</v>
      </c>
      <c r="AZ269" s="63">
        <v>103</v>
      </c>
      <c r="BA269" s="201"/>
      <c r="BB269" s="51" t="s">
        <v>102</v>
      </c>
      <c r="BC269" s="63">
        <v>429</v>
      </c>
      <c r="BD269" s="63">
        <v>219</v>
      </c>
      <c r="BE269" s="63">
        <v>418</v>
      </c>
      <c r="BF269" s="63">
        <v>216</v>
      </c>
      <c r="BG269" s="63">
        <v>387</v>
      </c>
      <c r="BH269" s="63">
        <v>201</v>
      </c>
      <c r="BI269" s="63">
        <v>429</v>
      </c>
      <c r="BJ269" s="63">
        <v>219</v>
      </c>
      <c r="BK269" s="63">
        <v>418</v>
      </c>
      <c r="BL269" s="63">
        <v>216</v>
      </c>
      <c r="BM269" s="63">
        <v>387</v>
      </c>
      <c r="BN269" s="63">
        <v>201</v>
      </c>
      <c r="BO269" s="201"/>
      <c r="BP269" s="64" t="s">
        <v>102</v>
      </c>
      <c r="BQ269" s="63">
        <v>98</v>
      </c>
      <c r="BR269" s="63">
        <v>77</v>
      </c>
      <c r="BS269" s="63">
        <v>5</v>
      </c>
      <c r="BT269" s="63">
        <v>14</v>
      </c>
      <c r="BU269" s="63">
        <v>6</v>
      </c>
      <c r="BV269" s="63">
        <v>112</v>
      </c>
      <c r="BW269" s="63">
        <v>83</v>
      </c>
      <c r="BX269" s="201"/>
      <c r="BY269" s="64" t="s">
        <v>102</v>
      </c>
      <c r="BZ269" s="63">
        <v>714</v>
      </c>
      <c r="CA269" s="63">
        <v>436</v>
      </c>
      <c r="CB269" s="63">
        <v>305</v>
      </c>
      <c r="CC269" s="63">
        <v>523</v>
      </c>
      <c r="CD269" s="63">
        <v>218</v>
      </c>
      <c r="CE269" s="63">
        <v>363</v>
      </c>
      <c r="CF269" s="63">
        <v>209</v>
      </c>
      <c r="CG269" s="63">
        <v>475</v>
      </c>
      <c r="CH269" s="63">
        <v>13</v>
      </c>
      <c r="CI269" s="63">
        <v>24</v>
      </c>
      <c r="CJ269" s="63">
        <v>40</v>
      </c>
      <c r="CK269" s="63">
        <v>485</v>
      </c>
      <c r="CL269" s="142"/>
      <c r="CM269" s="138" t="s">
        <v>222</v>
      </c>
      <c r="CN269" s="138" t="s">
        <v>4403</v>
      </c>
      <c r="CO269" s="139">
        <v>4601</v>
      </c>
      <c r="CP269" s="141">
        <v>3256</v>
      </c>
    </row>
    <row r="270" spans="1:94">
      <c r="A270" s="201" t="s">
        <v>223</v>
      </c>
      <c r="B270" s="46" t="s">
        <v>119</v>
      </c>
      <c r="C270" s="47">
        <v>389</v>
      </c>
      <c r="D270" s="47">
        <v>188</v>
      </c>
      <c r="E270" s="47">
        <v>377</v>
      </c>
      <c r="F270" s="47">
        <v>161</v>
      </c>
      <c r="G270" s="47">
        <v>362</v>
      </c>
      <c r="H270" s="47">
        <v>161</v>
      </c>
      <c r="I270" s="47">
        <v>317</v>
      </c>
      <c r="J270" s="47">
        <v>153</v>
      </c>
      <c r="K270" s="47">
        <v>243</v>
      </c>
      <c r="L270" s="47">
        <v>125</v>
      </c>
      <c r="M270" s="48">
        <v>1688</v>
      </c>
      <c r="N270" s="48">
        <v>788</v>
      </c>
      <c r="O270" s="201" t="s">
        <v>223</v>
      </c>
      <c r="P270" s="46" t="s">
        <v>119</v>
      </c>
      <c r="Q270" s="47">
        <v>35</v>
      </c>
      <c r="R270" s="47">
        <v>19</v>
      </c>
      <c r="S270" s="47">
        <v>55</v>
      </c>
      <c r="T270" s="47">
        <v>20</v>
      </c>
      <c r="U270" s="47">
        <v>61</v>
      </c>
      <c r="V270" s="47">
        <v>35</v>
      </c>
      <c r="W270" s="47">
        <v>63</v>
      </c>
      <c r="X270" s="47">
        <v>25</v>
      </c>
      <c r="Y270" s="47">
        <v>14</v>
      </c>
      <c r="Z270" s="47">
        <v>4</v>
      </c>
      <c r="AA270" s="48">
        <v>228</v>
      </c>
      <c r="AB270" s="48">
        <v>103</v>
      </c>
      <c r="AC270" s="201" t="s">
        <v>223</v>
      </c>
      <c r="AD270" s="46" t="s">
        <v>119</v>
      </c>
      <c r="AE270" s="47">
        <v>13</v>
      </c>
      <c r="AF270" s="47">
        <v>13</v>
      </c>
      <c r="AG270" s="47">
        <v>12</v>
      </c>
      <c r="AH270" s="47">
        <v>12</v>
      </c>
      <c r="AI270" s="47">
        <v>11</v>
      </c>
      <c r="AJ270" s="48">
        <v>61</v>
      </c>
      <c r="AK270" s="47">
        <v>56</v>
      </c>
      <c r="AL270" s="47">
        <v>51</v>
      </c>
      <c r="AM270" s="47">
        <v>5</v>
      </c>
      <c r="AN270" s="47">
        <v>1</v>
      </c>
      <c r="AO270" s="47">
        <v>11</v>
      </c>
      <c r="AP270" s="201" t="s">
        <v>223</v>
      </c>
      <c r="AQ270" s="46" t="s">
        <v>119</v>
      </c>
      <c r="AR270" s="47">
        <v>0</v>
      </c>
      <c r="AS270" s="47">
        <v>416</v>
      </c>
      <c r="AT270" s="47">
        <v>63</v>
      </c>
      <c r="AU270" s="47">
        <v>78</v>
      </c>
      <c r="AV270" s="47">
        <v>13</v>
      </c>
      <c r="AW270" s="47">
        <v>21</v>
      </c>
      <c r="AX270" s="47">
        <v>54</v>
      </c>
      <c r="AY270" s="47">
        <v>49</v>
      </c>
      <c r="AZ270" s="47">
        <v>43</v>
      </c>
      <c r="BA270" s="201" t="s">
        <v>223</v>
      </c>
      <c r="BB270" s="46" t="s">
        <v>119</v>
      </c>
      <c r="BC270" s="47">
        <v>276</v>
      </c>
      <c r="BD270" s="47">
        <v>153</v>
      </c>
      <c r="BE270" s="47">
        <v>267</v>
      </c>
      <c r="BF270" s="47">
        <v>148</v>
      </c>
      <c r="BG270" s="47">
        <v>251</v>
      </c>
      <c r="BH270" s="47">
        <v>143</v>
      </c>
      <c r="BI270" s="47">
        <v>276</v>
      </c>
      <c r="BJ270" s="47">
        <v>153</v>
      </c>
      <c r="BK270" s="47">
        <v>267</v>
      </c>
      <c r="BL270" s="47">
        <v>148</v>
      </c>
      <c r="BM270" s="47">
        <v>251</v>
      </c>
      <c r="BN270" s="47">
        <v>143</v>
      </c>
      <c r="BO270" s="201" t="s">
        <v>223</v>
      </c>
      <c r="BP270" s="46" t="s">
        <v>119</v>
      </c>
      <c r="BQ270" s="50">
        <v>53</v>
      </c>
      <c r="BR270" s="49">
        <v>38</v>
      </c>
      <c r="BS270" s="49">
        <v>8</v>
      </c>
      <c r="BT270" s="50">
        <v>6</v>
      </c>
      <c r="BU270" s="49">
        <v>3</v>
      </c>
      <c r="BV270" s="50">
        <v>59</v>
      </c>
      <c r="BW270" s="50">
        <v>41</v>
      </c>
      <c r="BX270" s="201" t="s">
        <v>223</v>
      </c>
      <c r="BY270" s="46" t="s">
        <v>119</v>
      </c>
      <c r="BZ270" s="47">
        <v>772</v>
      </c>
      <c r="CA270" s="47">
        <v>60</v>
      </c>
      <c r="CB270" s="47">
        <v>139</v>
      </c>
      <c r="CC270" s="47">
        <v>151</v>
      </c>
      <c r="CD270" s="47">
        <v>117</v>
      </c>
      <c r="CE270" s="47">
        <v>117</v>
      </c>
      <c r="CF270" s="47">
        <v>110</v>
      </c>
      <c r="CG270" s="47">
        <v>165</v>
      </c>
      <c r="CH270" s="47">
        <v>17</v>
      </c>
      <c r="CI270" s="47">
        <v>19</v>
      </c>
      <c r="CJ270" s="47">
        <v>9</v>
      </c>
      <c r="CK270" s="47">
        <v>6</v>
      </c>
      <c r="CL270" s="142"/>
      <c r="CM270" s="138" t="s">
        <v>223</v>
      </c>
      <c r="CN270" s="138" t="s">
        <v>4404</v>
      </c>
      <c r="CO270" s="139">
        <v>1398</v>
      </c>
      <c r="CP270" s="141">
        <v>1648</v>
      </c>
    </row>
    <row r="271" spans="1:94">
      <c r="A271" s="201"/>
      <c r="B271" s="46" t="s">
        <v>120</v>
      </c>
      <c r="C271" s="47">
        <v>183</v>
      </c>
      <c r="D271" s="47">
        <v>91</v>
      </c>
      <c r="E271" s="47">
        <v>182</v>
      </c>
      <c r="F271" s="47">
        <v>88</v>
      </c>
      <c r="G271" s="47">
        <v>162</v>
      </c>
      <c r="H271" s="47">
        <v>83</v>
      </c>
      <c r="I271" s="47">
        <v>120</v>
      </c>
      <c r="J271" s="47">
        <v>51</v>
      </c>
      <c r="K271" s="47">
        <v>141</v>
      </c>
      <c r="L271" s="47">
        <v>65</v>
      </c>
      <c r="M271" s="48">
        <v>788</v>
      </c>
      <c r="N271" s="48">
        <v>378</v>
      </c>
      <c r="O271" s="201"/>
      <c r="P271" s="46" t="s">
        <v>120</v>
      </c>
      <c r="Q271" s="47">
        <v>14</v>
      </c>
      <c r="R271" s="47">
        <v>1</v>
      </c>
      <c r="S271" s="47">
        <v>12</v>
      </c>
      <c r="T271" s="47">
        <v>8</v>
      </c>
      <c r="U271" s="47">
        <v>27</v>
      </c>
      <c r="V271" s="47">
        <v>11</v>
      </c>
      <c r="W271" s="47">
        <v>7</v>
      </c>
      <c r="X271" s="47">
        <v>3</v>
      </c>
      <c r="Y271" s="47">
        <v>12</v>
      </c>
      <c r="Z271" s="47">
        <v>8</v>
      </c>
      <c r="AA271" s="48">
        <v>72</v>
      </c>
      <c r="AB271" s="48">
        <v>31</v>
      </c>
      <c r="AC271" s="201"/>
      <c r="AD271" s="46" t="s">
        <v>120</v>
      </c>
      <c r="AE271" s="47">
        <v>4</v>
      </c>
      <c r="AF271" s="47">
        <v>4</v>
      </c>
      <c r="AG271" s="47">
        <v>3</v>
      </c>
      <c r="AH271" s="47">
        <v>3</v>
      </c>
      <c r="AI271" s="47">
        <v>2</v>
      </c>
      <c r="AJ271" s="48">
        <v>16</v>
      </c>
      <c r="AK271" s="47">
        <v>18</v>
      </c>
      <c r="AL271" s="47">
        <v>18</v>
      </c>
      <c r="AM271" s="47">
        <v>18</v>
      </c>
      <c r="AN271" s="47">
        <v>1</v>
      </c>
      <c r="AO271" s="47">
        <v>2</v>
      </c>
      <c r="AP271" s="201"/>
      <c r="AQ271" s="46" t="s">
        <v>120</v>
      </c>
      <c r="AR271" s="47">
        <v>33</v>
      </c>
      <c r="AS271" s="47">
        <v>348</v>
      </c>
      <c r="AT271" s="47">
        <v>184</v>
      </c>
      <c r="AU271" s="47">
        <v>16</v>
      </c>
      <c r="AV271" s="47">
        <v>0</v>
      </c>
      <c r="AW271" s="47">
        <v>13</v>
      </c>
      <c r="AX271" s="47">
        <v>20</v>
      </c>
      <c r="AY271" s="47">
        <v>20</v>
      </c>
      <c r="AZ271" s="47">
        <v>20</v>
      </c>
      <c r="BA271" s="201"/>
      <c r="BB271" s="46" t="s">
        <v>120</v>
      </c>
      <c r="BC271" s="47">
        <v>112</v>
      </c>
      <c r="BD271" s="47">
        <v>56</v>
      </c>
      <c r="BE271" s="47">
        <v>112</v>
      </c>
      <c r="BF271" s="47">
        <v>56</v>
      </c>
      <c r="BG271" s="47">
        <v>81</v>
      </c>
      <c r="BH271" s="47">
        <v>39</v>
      </c>
      <c r="BI271" s="47">
        <v>113</v>
      </c>
      <c r="BJ271" s="47">
        <v>56</v>
      </c>
      <c r="BK271" s="47">
        <v>112</v>
      </c>
      <c r="BL271" s="47">
        <v>56</v>
      </c>
      <c r="BM271" s="47">
        <v>81</v>
      </c>
      <c r="BN271" s="47">
        <v>39</v>
      </c>
      <c r="BO271" s="201"/>
      <c r="BP271" s="46" t="s">
        <v>120</v>
      </c>
      <c r="BQ271" s="50">
        <v>17</v>
      </c>
      <c r="BR271" s="49">
        <v>13</v>
      </c>
      <c r="BS271" s="49">
        <v>2</v>
      </c>
      <c r="BT271" s="50">
        <v>2</v>
      </c>
      <c r="BU271" s="49">
        <v>1</v>
      </c>
      <c r="BV271" s="50">
        <v>19</v>
      </c>
      <c r="BW271" s="50">
        <v>14</v>
      </c>
      <c r="BX271" s="201"/>
      <c r="BY271" s="46" t="s">
        <v>120</v>
      </c>
      <c r="BZ271" s="47">
        <v>63</v>
      </c>
      <c r="CA271" s="47">
        <v>26</v>
      </c>
      <c r="CB271" s="47">
        <v>15</v>
      </c>
      <c r="CC271" s="47">
        <v>158</v>
      </c>
      <c r="CD271" s="47">
        <v>101</v>
      </c>
      <c r="CE271" s="47">
        <v>138</v>
      </c>
      <c r="CF271" s="47">
        <v>2</v>
      </c>
      <c r="CG271" s="47">
        <v>215</v>
      </c>
      <c r="CH271" s="47">
        <v>0</v>
      </c>
      <c r="CI271" s="47">
        <v>2</v>
      </c>
      <c r="CJ271" s="47">
        <v>3</v>
      </c>
      <c r="CK271" s="47">
        <v>0</v>
      </c>
      <c r="CL271" s="142"/>
      <c r="CM271" s="138" t="s">
        <v>223</v>
      </c>
      <c r="CN271" s="138" t="s">
        <v>4405</v>
      </c>
      <c r="CO271" s="139">
        <v>1345</v>
      </c>
      <c r="CP271" s="141">
        <v>718</v>
      </c>
    </row>
    <row r="272" spans="1:94">
      <c r="A272" s="201"/>
      <c r="B272" s="34" t="s">
        <v>102</v>
      </c>
      <c r="C272" s="35">
        <v>572</v>
      </c>
      <c r="D272" s="63">
        <v>279</v>
      </c>
      <c r="E272" s="63">
        <v>559</v>
      </c>
      <c r="F272" s="63">
        <v>249</v>
      </c>
      <c r="G272" s="63">
        <v>524</v>
      </c>
      <c r="H272" s="63">
        <v>244</v>
      </c>
      <c r="I272" s="63">
        <v>437</v>
      </c>
      <c r="J272" s="63">
        <v>204</v>
      </c>
      <c r="K272" s="63">
        <v>384</v>
      </c>
      <c r="L272" s="63">
        <v>190</v>
      </c>
      <c r="M272" s="63">
        <v>2476</v>
      </c>
      <c r="N272" s="63">
        <v>1166</v>
      </c>
      <c r="O272" s="201"/>
      <c r="P272" s="64" t="s">
        <v>102</v>
      </c>
      <c r="Q272" s="63">
        <v>49</v>
      </c>
      <c r="R272" s="63">
        <v>20</v>
      </c>
      <c r="S272" s="63">
        <v>67</v>
      </c>
      <c r="T272" s="63">
        <v>28</v>
      </c>
      <c r="U272" s="63">
        <v>88</v>
      </c>
      <c r="V272" s="63">
        <v>46</v>
      </c>
      <c r="W272" s="63">
        <v>70</v>
      </c>
      <c r="X272" s="63">
        <v>28</v>
      </c>
      <c r="Y272" s="63">
        <v>26</v>
      </c>
      <c r="Z272" s="63">
        <v>12</v>
      </c>
      <c r="AA272" s="63">
        <v>300</v>
      </c>
      <c r="AB272" s="63">
        <v>134</v>
      </c>
      <c r="AC272" s="201"/>
      <c r="AD272" s="64" t="s">
        <v>102</v>
      </c>
      <c r="AE272" s="63">
        <v>17</v>
      </c>
      <c r="AF272" s="63">
        <v>17</v>
      </c>
      <c r="AG272" s="63">
        <v>15</v>
      </c>
      <c r="AH272" s="63">
        <v>15</v>
      </c>
      <c r="AI272" s="63">
        <v>13</v>
      </c>
      <c r="AJ272" s="63">
        <v>77</v>
      </c>
      <c r="AK272" s="63">
        <v>74</v>
      </c>
      <c r="AL272" s="63">
        <v>69</v>
      </c>
      <c r="AM272" s="63">
        <v>23</v>
      </c>
      <c r="AN272" s="63">
        <v>2</v>
      </c>
      <c r="AO272" s="63">
        <v>13</v>
      </c>
      <c r="AP272" s="201"/>
      <c r="AQ272" s="64" t="s">
        <v>102</v>
      </c>
      <c r="AR272" s="63">
        <v>33</v>
      </c>
      <c r="AS272" s="63">
        <v>764</v>
      </c>
      <c r="AT272" s="63">
        <v>247</v>
      </c>
      <c r="AU272" s="63">
        <v>94</v>
      </c>
      <c r="AV272" s="63">
        <v>13</v>
      </c>
      <c r="AW272" s="63">
        <v>34</v>
      </c>
      <c r="AX272" s="63">
        <v>74</v>
      </c>
      <c r="AY272" s="63">
        <v>69</v>
      </c>
      <c r="AZ272" s="63">
        <v>63</v>
      </c>
      <c r="BA272" s="201"/>
      <c r="BB272" s="51" t="s">
        <v>102</v>
      </c>
      <c r="BC272" s="63">
        <v>388</v>
      </c>
      <c r="BD272" s="63">
        <v>209</v>
      </c>
      <c r="BE272" s="63">
        <v>379</v>
      </c>
      <c r="BF272" s="63">
        <v>204</v>
      </c>
      <c r="BG272" s="63">
        <v>332</v>
      </c>
      <c r="BH272" s="63">
        <v>182</v>
      </c>
      <c r="BI272" s="63">
        <v>389</v>
      </c>
      <c r="BJ272" s="63">
        <v>209</v>
      </c>
      <c r="BK272" s="63">
        <v>379</v>
      </c>
      <c r="BL272" s="63">
        <v>204</v>
      </c>
      <c r="BM272" s="63">
        <v>332</v>
      </c>
      <c r="BN272" s="63">
        <v>182</v>
      </c>
      <c r="BO272" s="201"/>
      <c r="BP272" s="64" t="s">
        <v>102</v>
      </c>
      <c r="BQ272" s="63">
        <v>70</v>
      </c>
      <c r="BR272" s="63">
        <v>51</v>
      </c>
      <c r="BS272" s="63">
        <v>10</v>
      </c>
      <c r="BT272" s="63">
        <v>8</v>
      </c>
      <c r="BU272" s="63">
        <v>4</v>
      </c>
      <c r="BV272" s="63">
        <v>78</v>
      </c>
      <c r="BW272" s="63">
        <v>55</v>
      </c>
      <c r="BX272" s="201"/>
      <c r="BY272" s="64" t="s">
        <v>102</v>
      </c>
      <c r="BZ272" s="63">
        <v>835</v>
      </c>
      <c r="CA272" s="63">
        <v>86</v>
      </c>
      <c r="CB272" s="63">
        <v>154</v>
      </c>
      <c r="CC272" s="63">
        <v>309</v>
      </c>
      <c r="CD272" s="63">
        <v>218</v>
      </c>
      <c r="CE272" s="63">
        <v>255</v>
      </c>
      <c r="CF272" s="63">
        <v>112</v>
      </c>
      <c r="CG272" s="63">
        <v>380</v>
      </c>
      <c r="CH272" s="63">
        <v>17</v>
      </c>
      <c r="CI272" s="63">
        <v>21</v>
      </c>
      <c r="CJ272" s="63">
        <v>12</v>
      </c>
      <c r="CK272" s="63">
        <v>6</v>
      </c>
      <c r="CL272" s="142"/>
      <c r="CM272" s="138" t="s">
        <v>223</v>
      </c>
      <c r="CN272" s="138" t="s">
        <v>4406</v>
      </c>
      <c r="CO272" s="139">
        <v>2743</v>
      </c>
      <c r="CP272" s="141">
        <v>2366</v>
      </c>
    </row>
    <row r="273" spans="1:94">
      <c r="A273" s="51" t="s">
        <v>132</v>
      </c>
      <c r="B273" s="46"/>
      <c r="C273" s="47"/>
      <c r="D273" s="47"/>
      <c r="E273" s="47"/>
      <c r="F273" s="47"/>
      <c r="G273" s="47"/>
      <c r="H273" s="47"/>
      <c r="I273" s="47"/>
      <c r="J273" s="47"/>
      <c r="K273" s="47"/>
      <c r="L273" s="47"/>
      <c r="M273" s="48"/>
      <c r="N273" s="48"/>
      <c r="O273" s="51" t="s">
        <v>132</v>
      </c>
      <c r="P273" s="51"/>
      <c r="Q273" s="48"/>
      <c r="R273" s="48"/>
      <c r="S273" s="48"/>
      <c r="T273" s="48"/>
      <c r="U273" s="48"/>
      <c r="V273" s="48"/>
      <c r="W273" s="48"/>
      <c r="X273" s="48"/>
      <c r="Y273" s="48"/>
      <c r="Z273" s="48"/>
      <c r="AA273" s="48"/>
      <c r="AB273" s="48"/>
      <c r="AC273" s="51" t="s">
        <v>132</v>
      </c>
      <c r="AD273" s="51"/>
      <c r="AE273" s="48"/>
      <c r="AF273" s="48"/>
      <c r="AG273" s="48"/>
      <c r="AH273" s="48"/>
      <c r="AI273" s="48"/>
      <c r="AJ273" s="48"/>
      <c r="AK273" s="48"/>
      <c r="AL273" s="48"/>
      <c r="AM273" s="48"/>
      <c r="AN273" s="48"/>
      <c r="AO273" s="48"/>
      <c r="AP273" s="51" t="s">
        <v>132</v>
      </c>
      <c r="AQ273" s="46"/>
      <c r="AR273" s="47"/>
      <c r="AS273" s="47"/>
      <c r="AT273" s="47"/>
      <c r="AU273" s="47"/>
      <c r="AV273" s="47"/>
      <c r="AW273" s="47"/>
      <c r="AX273" s="47"/>
      <c r="AY273" s="47"/>
      <c r="AZ273" s="47"/>
      <c r="BA273" s="51" t="s">
        <v>132</v>
      </c>
      <c r="BB273" s="46"/>
      <c r="BC273" s="47"/>
      <c r="BD273" s="47"/>
      <c r="BE273" s="47"/>
      <c r="BF273" s="47"/>
      <c r="BG273" s="47"/>
      <c r="BH273" s="47"/>
      <c r="BI273" s="47"/>
      <c r="BJ273" s="47"/>
      <c r="BK273" s="47"/>
      <c r="BL273" s="47"/>
      <c r="BM273" s="47"/>
      <c r="BN273" s="47"/>
      <c r="BO273" s="51" t="s">
        <v>132</v>
      </c>
      <c r="BP273" s="46"/>
      <c r="BQ273" s="50"/>
      <c r="BR273" s="49"/>
      <c r="BS273" s="49"/>
      <c r="BT273" s="50"/>
      <c r="BU273" s="49"/>
      <c r="BV273" s="49"/>
      <c r="BW273" s="49"/>
      <c r="BX273" s="51" t="s">
        <v>132</v>
      </c>
      <c r="BY273" s="46"/>
      <c r="BZ273" s="47"/>
      <c r="CA273" s="47"/>
      <c r="CB273" s="47"/>
      <c r="CC273" s="47"/>
      <c r="CD273" s="47"/>
      <c r="CE273" s="47"/>
      <c r="CF273" s="47"/>
      <c r="CG273" s="47"/>
      <c r="CH273" s="47"/>
      <c r="CI273" s="47"/>
      <c r="CJ273" s="47"/>
      <c r="CK273" s="47"/>
      <c r="CL273" s="142"/>
      <c r="CM273" s="138" t="s">
        <v>132</v>
      </c>
      <c r="CN273" s="138" t="s">
        <v>132</v>
      </c>
      <c r="CO273" s="139">
        <v>0</v>
      </c>
      <c r="CP273" s="141">
        <v>0</v>
      </c>
    </row>
    <row r="274" spans="1:94">
      <c r="A274" s="201" t="s">
        <v>224</v>
      </c>
      <c r="B274" s="46" t="s">
        <v>119</v>
      </c>
      <c r="C274" s="47">
        <v>885</v>
      </c>
      <c r="D274" s="47">
        <v>433</v>
      </c>
      <c r="E274" s="47">
        <v>827</v>
      </c>
      <c r="F274" s="47">
        <v>418</v>
      </c>
      <c r="G274" s="47">
        <v>782</v>
      </c>
      <c r="H274" s="47">
        <v>386</v>
      </c>
      <c r="I274" s="47">
        <v>605</v>
      </c>
      <c r="J274" s="47">
        <v>292</v>
      </c>
      <c r="K274" s="47">
        <v>621</v>
      </c>
      <c r="L274" s="47">
        <v>328</v>
      </c>
      <c r="M274" s="48">
        <v>3720</v>
      </c>
      <c r="N274" s="48">
        <v>1857</v>
      </c>
      <c r="O274" s="201" t="s">
        <v>224</v>
      </c>
      <c r="P274" s="46" t="s">
        <v>119</v>
      </c>
      <c r="Q274" s="47">
        <v>58</v>
      </c>
      <c r="R274" s="47">
        <v>25</v>
      </c>
      <c r="S274" s="47">
        <v>63</v>
      </c>
      <c r="T274" s="47">
        <v>31</v>
      </c>
      <c r="U274" s="47">
        <v>99</v>
      </c>
      <c r="V274" s="47">
        <v>55</v>
      </c>
      <c r="W274" s="47">
        <v>50</v>
      </c>
      <c r="X274" s="47">
        <v>32</v>
      </c>
      <c r="Y274" s="47">
        <v>33</v>
      </c>
      <c r="Z274" s="47">
        <v>20</v>
      </c>
      <c r="AA274" s="48">
        <v>303</v>
      </c>
      <c r="AB274" s="48">
        <v>163</v>
      </c>
      <c r="AC274" s="201" t="s">
        <v>224</v>
      </c>
      <c r="AD274" s="46" t="s">
        <v>119</v>
      </c>
      <c r="AE274" s="47">
        <v>27</v>
      </c>
      <c r="AF274" s="47">
        <v>28</v>
      </c>
      <c r="AG274" s="47">
        <v>27</v>
      </c>
      <c r="AH274" s="47">
        <v>27</v>
      </c>
      <c r="AI274" s="47">
        <v>27</v>
      </c>
      <c r="AJ274" s="48">
        <v>136</v>
      </c>
      <c r="AK274" s="47">
        <v>103</v>
      </c>
      <c r="AL274" s="47">
        <v>91</v>
      </c>
      <c r="AM274" s="47">
        <v>0</v>
      </c>
      <c r="AN274" s="47">
        <v>0</v>
      </c>
      <c r="AO274" s="47">
        <v>27</v>
      </c>
      <c r="AP274" s="201" t="s">
        <v>224</v>
      </c>
      <c r="AQ274" s="46" t="s">
        <v>119</v>
      </c>
      <c r="AR274" s="47">
        <v>61</v>
      </c>
      <c r="AS274" s="47">
        <v>1185</v>
      </c>
      <c r="AT274" s="47">
        <v>138</v>
      </c>
      <c r="AU274" s="47">
        <v>38</v>
      </c>
      <c r="AV274" s="47">
        <v>20</v>
      </c>
      <c r="AW274" s="47">
        <v>29</v>
      </c>
      <c r="AX274" s="47">
        <v>113</v>
      </c>
      <c r="AY274" s="47">
        <v>94</v>
      </c>
      <c r="AZ274" s="47">
        <v>95</v>
      </c>
      <c r="BA274" s="201" t="s">
        <v>224</v>
      </c>
      <c r="BB274" s="46" t="s">
        <v>119</v>
      </c>
      <c r="BC274" s="47">
        <v>579</v>
      </c>
      <c r="BD274" s="47">
        <v>324</v>
      </c>
      <c r="BE274" s="47">
        <v>536</v>
      </c>
      <c r="BF274" s="47">
        <v>300</v>
      </c>
      <c r="BG274" s="47">
        <v>437</v>
      </c>
      <c r="BH274" s="47">
        <v>243</v>
      </c>
      <c r="BI274" s="47">
        <v>579</v>
      </c>
      <c r="BJ274" s="47">
        <v>324</v>
      </c>
      <c r="BK274" s="47">
        <v>536</v>
      </c>
      <c r="BL274" s="47">
        <v>300</v>
      </c>
      <c r="BM274" s="47">
        <v>432</v>
      </c>
      <c r="BN274" s="47">
        <v>241</v>
      </c>
      <c r="BO274" s="201" t="s">
        <v>224</v>
      </c>
      <c r="BP274" s="46" t="s">
        <v>119</v>
      </c>
      <c r="BQ274" s="50">
        <v>108</v>
      </c>
      <c r="BR274" s="49">
        <v>63</v>
      </c>
      <c r="BS274" s="49">
        <v>2</v>
      </c>
      <c r="BT274" s="50">
        <v>10</v>
      </c>
      <c r="BU274" s="49">
        <v>5</v>
      </c>
      <c r="BV274" s="50">
        <v>118</v>
      </c>
      <c r="BW274" s="50">
        <v>68</v>
      </c>
      <c r="BX274" s="201" t="s">
        <v>224</v>
      </c>
      <c r="BY274" s="46" t="s">
        <v>119</v>
      </c>
      <c r="BZ274" s="47">
        <v>115</v>
      </c>
      <c r="CA274" s="47">
        <v>80</v>
      </c>
      <c r="CB274" s="47">
        <v>58</v>
      </c>
      <c r="CC274" s="47">
        <v>179</v>
      </c>
      <c r="CD274" s="47">
        <v>154</v>
      </c>
      <c r="CE274" s="47">
        <v>110</v>
      </c>
      <c r="CF274" s="47">
        <v>47</v>
      </c>
      <c r="CG274" s="47">
        <v>125</v>
      </c>
      <c r="CH274" s="47">
        <v>75</v>
      </c>
      <c r="CI274" s="47">
        <v>32</v>
      </c>
      <c r="CJ274" s="47">
        <v>16</v>
      </c>
      <c r="CK274" s="47">
        <v>5</v>
      </c>
      <c r="CL274" s="142"/>
      <c r="CM274" s="138" t="s">
        <v>224</v>
      </c>
      <c r="CN274" s="138" t="s">
        <v>4407</v>
      </c>
      <c r="CO274" s="139">
        <v>3097</v>
      </c>
      <c r="CP274" s="141">
        <v>943</v>
      </c>
    </row>
    <row r="275" spans="1:94">
      <c r="A275" s="201"/>
      <c r="B275" s="46" t="s">
        <v>120</v>
      </c>
      <c r="C275" s="47">
        <v>182</v>
      </c>
      <c r="D275" s="47">
        <v>93</v>
      </c>
      <c r="E275" s="47">
        <v>197</v>
      </c>
      <c r="F275" s="47">
        <v>100</v>
      </c>
      <c r="G275" s="47">
        <v>195</v>
      </c>
      <c r="H275" s="47">
        <v>107</v>
      </c>
      <c r="I275" s="47">
        <v>117</v>
      </c>
      <c r="J275" s="47">
        <v>55</v>
      </c>
      <c r="K275" s="47">
        <v>161</v>
      </c>
      <c r="L275" s="47">
        <v>75</v>
      </c>
      <c r="M275" s="48">
        <v>852</v>
      </c>
      <c r="N275" s="48">
        <v>430</v>
      </c>
      <c r="O275" s="201"/>
      <c r="P275" s="46" t="s">
        <v>120</v>
      </c>
      <c r="Q275" s="47">
        <v>11</v>
      </c>
      <c r="R275" s="47">
        <v>4</v>
      </c>
      <c r="S275" s="47">
        <v>3</v>
      </c>
      <c r="T275" s="47">
        <v>1</v>
      </c>
      <c r="U275" s="47">
        <v>2</v>
      </c>
      <c r="V275" s="47">
        <v>1</v>
      </c>
      <c r="W275" s="47">
        <v>1</v>
      </c>
      <c r="X275" s="47">
        <v>0</v>
      </c>
      <c r="Y275" s="47">
        <v>11</v>
      </c>
      <c r="Z275" s="47">
        <v>6</v>
      </c>
      <c r="AA275" s="48">
        <v>28</v>
      </c>
      <c r="AB275" s="48">
        <v>12</v>
      </c>
      <c r="AC275" s="201"/>
      <c r="AD275" s="46" t="s">
        <v>120</v>
      </c>
      <c r="AE275" s="47">
        <v>6</v>
      </c>
      <c r="AF275" s="47">
        <v>6</v>
      </c>
      <c r="AG275" s="47">
        <v>6</v>
      </c>
      <c r="AH275" s="47">
        <v>6</v>
      </c>
      <c r="AI275" s="47">
        <v>6</v>
      </c>
      <c r="AJ275" s="48">
        <v>30</v>
      </c>
      <c r="AK275" s="47">
        <v>25</v>
      </c>
      <c r="AL275" s="47">
        <v>17</v>
      </c>
      <c r="AM275" s="47">
        <v>0</v>
      </c>
      <c r="AN275" s="47">
        <v>0</v>
      </c>
      <c r="AO275" s="47">
        <v>5</v>
      </c>
      <c r="AP275" s="201"/>
      <c r="AQ275" s="46" t="s">
        <v>120</v>
      </c>
      <c r="AR275" s="47">
        <v>0</v>
      </c>
      <c r="AS275" s="47">
        <v>360</v>
      </c>
      <c r="AT275" s="47">
        <v>12</v>
      </c>
      <c r="AU275" s="47">
        <v>0</v>
      </c>
      <c r="AV275" s="47">
        <v>3</v>
      </c>
      <c r="AW275" s="47">
        <v>11</v>
      </c>
      <c r="AX275" s="47">
        <v>32</v>
      </c>
      <c r="AY275" s="47">
        <v>29</v>
      </c>
      <c r="AZ275" s="47">
        <v>29</v>
      </c>
      <c r="BA275" s="201"/>
      <c r="BB275" s="46" t="s">
        <v>120</v>
      </c>
      <c r="BC275" s="47">
        <v>191</v>
      </c>
      <c r="BD275" s="47">
        <v>89</v>
      </c>
      <c r="BE275" s="47">
        <v>187</v>
      </c>
      <c r="BF275" s="47">
        <v>87</v>
      </c>
      <c r="BG275" s="47">
        <v>103</v>
      </c>
      <c r="BH275" s="47">
        <v>48</v>
      </c>
      <c r="BI275" s="47">
        <v>191</v>
      </c>
      <c r="BJ275" s="47">
        <v>89</v>
      </c>
      <c r="BK275" s="47">
        <v>187</v>
      </c>
      <c r="BL275" s="47">
        <v>87</v>
      </c>
      <c r="BM275" s="47">
        <v>100</v>
      </c>
      <c r="BN275" s="47">
        <v>48</v>
      </c>
      <c r="BO275" s="201"/>
      <c r="BP275" s="46" t="s">
        <v>120</v>
      </c>
      <c r="BQ275" s="50">
        <v>27</v>
      </c>
      <c r="BR275" s="49">
        <v>21</v>
      </c>
      <c r="BS275" s="49">
        <v>2</v>
      </c>
      <c r="BT275" s="50">
        <v>8</v>
      </c>
      <c r="BU275" s="49">
        <v>3</v>
      </c>
      <c r="BV275" s="50">
        <v>35</v>
      </c>
      <c r="BW275" s="50">
        <v>24</v>
      </c>
      <c r="BX275" s="201"/>
      <c r="BY275" s="46" t="s">
        <v>120</v>
      </c>
      <c r="BZ275" s="47">
        <v>91</v>
      </c>
      <c r="CA275" s="47">
        <v>50</v>
      </c>
      <c r="CB275" s="47">
        <v>0</v>
      </c>
      <c r="CC275" s="47">
        <v>0</v>
      </c>
      <c r="CD275" s="47">
        <v>0</v>
      </c>
      <c r="CE275" s="47">
        <v>0</v>
      </c>
      <c r="CF275" s="47">
        <v>0</v>
      </c>
      <c r="CG275" s="47">
        <v>0</v>
      </c>
      <c r="CH275" s="47">
        <v>0</v>
      </c>
      <c r="CI275" s="47">
        <v>5</v>
      </c>
      <c r="CJ275" s="47">
        <v>0</v>
      </c>
      <c r="CK275" s="47">
        <v>13</v>
      </c>
      <c r="CL275" s="142"/>
      <c r="CM275" s="138" t="s">
        <v>224</v>
      </c>
      <c r="CN275" s="138" t="s">
        <v>4408</v>
      </c>
      <c r="CO275" s="139">
        <v>771</v>
      </c>
      <c r="CP275" s="141">
        <v>141</v>
      </c>
    </row>
    <row r="276" spans="1:94">
      <c r="A276" s="201"/>
      <c r="B276" s="34" t="s">
        <v>102</v>
      </c>
      <c r="C276" s="35">
        <v>1067</v>
      </c>
      <c r="D276" s="63">
        <v>526</v>
      </c>
      <c r="E276" s="63">
        <v>1024</v>
      </c>
      <c r="F276" s="63">
        <v>518</v>
      </c>
      <c r="G276" s="63">
        <v>977</v>
      </c>
      <c r="H276" s="63">
        <v>493</v>
      </c>
      <c r="I276" s="63">
        <v>722</v>
      </c>
      <c r="J276" s="63">
        <v>347</v>
      </c>
      <c r="K276" s="63">
        <v>782</v>
      </c>
      <c r="L276" s="63">
        <v>403</v>
      </c>
      <c r="M276" s="63">
        <v>4572</v>
      </c>
      <c r="N276" s="63">
        <v>2287</v>
      </c>
      <c r="O276" s="201"/>
      <c r="P276" s="64" t="s">
        <v>102</v>
      </c>
      <c r="Q276" s="63">
        <v>69</v>
      </c>
      <c r="R276" s="63">
        <v>29</v>
      </c>
      <c r="S276" s="63">
        <v>66</v>
      </c>
      <c r="T276" s="63">
        <v>32</v>
      </c>
      <c r="U276" s="63">
        <v>101</v>
      </c>
      <c r="V276" s="63">
        <v>56</v>
      </c>
      <c r="W276" s="63">
        <v>51</v>
      </c>
      <c r="X276" s="63">
        <v>32</v>
      </c>
      <c r="Y276" s="63">
        <v>44</v>
      </c>
      <c r="Z276" s="63">
        <v>26</v>
      </c>
      <c r="AA276" s="63">
        <v>331</v>
      </c>
      <c r="AB276" s="63">
        <v>175</v>
      </c>
      <c r="AC276" s="201"/>
      <c r="AD276" s="64" t="s">
        <v>102</v>
      </c>
      <c r="AE276" s="63">
        <v>33</v>
      </c>
      <c r="AF276" s="63">
        <v>34</v>
      </c>
      <c r="AG276" s="63">
        <v>33</v>
      </c>
      <c r="AH276" s="63">
        <v>33</v>
      </c>
      <c r="AI276" s="63">
        <v>33</v>
      </c>
      <c r="AJ276" s="63">
        <v>166</v>
      </c>
      <c r="AK276" s="63">
        <v>128</v>
      </c>
      <c r="AL276" s="63">
        <v>108</v>
      </c>
      <c r="AM276" s="63">
        <v>0</v>
      </c>
      <c r="AN276" s="63">
        <v>0</v>
      </c>
      <c r="AO276" s="63">
        <v>32</v>
      </c>
      <c r="AP276" s="201"/>
      <c r="AQ276" s="64" t="s">
        <v>102</v>
      </c>
      <c r="AR276" s="63">
        <v>61</v>
      </c>
      <c r="AS276" s="63">
        <v>1545</v>
      </c>
      <c r="AT276" s="63">
        <v>150</v>
      </c>
      <c r="AU276" s="63">
        <v>38</v>
      </c>
      <c r="AV276" s="63">
        <v>23</v>
      </c>
      <c r="AW276" s="63">
        <v>40</v>
      </c>
      <c r="AX276" s="63">
        <v>145</v>
      </c>
      <c r="AY276" s="63">
        <v>123</v>
      </c>
      <c r="AZ276" s="63">
        <v>124</v>
      </c>
      <c r="BA276" s="201"/>
      <c r="BB276" s="51" t="s">
        <v>102</v>
      </c>
      <c r="BC276" s="63">
        <v>770</v>
      </c>
      <c r="BD276" s="63">
        <v>413</v>
      </c>
      <c r="BE276" s="63">
        <v>723</v>
      </c>
      <c r="BF276" s="63">
        <v>387</v>
      </c>
      <c r="BG276" s="63">
        <v>540</v>
      </c>
      <c r="BH276" s="63">
        <v>291</v>
      </c>
      <c r="BI276" s="63">
        <v>770</v>
      </c>
      <c r="BJ276" s="63">
        <v>413</v>
      </c>
      <c r="BK276" s="63">
        <v>723</v>
      </c>
      <c r="BL276" s="63">
        <v>387</v>
      </c>
      <c r="BM276" s="63">
        <v>532</v>
      </c>
      <c r="BN276" s="63">
        <v>289</v>
      </c>
      <c r="BO276" s="201"/>
      <c r="BP276" s="64" t="s">
        <v>102</v>
      </c>
      <c r="BQ276" s="63">
        <v>135</v>
      </c>
      <c r="BR276" s="63">
        <v>84</v>
      </c>
      <c r="BS276" s="63">
        <v>4</v>
      </c>
      <c r="BT276" s="63">
        <v>18</v>
      </c>
      <c r="BU276" s="63">
        <v>8</v>
      </c>
      <c r="BV276" s="63">
        <v>153</v>
      </c>
      <c r="BW276" s="63">
        <v>92</v>
      </c>
      <c r="BX276" s="201"/>
      <c r="BY276" s="64" t="s">
        <v>102</v>
      </c>
      <c r="BZ276" s="63">
        <v>206</v>
      </c>
      <c r="CA276" s="63">
        <v>130</v>
      </c>
      <c r="CB276" s="63">
        <v>58</v>
      </c>
      <c r="CC276" s="63">
        <v>179</v>
      </c>
      <c r="CD276" s="63">
        <v>154</v>
      </c>
      <c r="CE276" s="63">
        <v>110</v>
      </c>
      <c r="CF276" s="63">
        <v>47</v>
      </c>
      <c r="CG276" s="63">
        <v>125</v>
      </c>
      <c r="CH276" s="63">
        <v>75</v>
      </c>
      <c r="CI276" s="63">
        <v>37</v>
      </c>
      <c r="CJ276" s="63">
        <v>16</v>
      </c>
      <c r="CK276" s="63">
        <v>18</v>
      </c>
      <c r="CL276" s="142"/>
      <c r="CM276" s="138" t="s">
        <v>224</v>
      </c>
      <c r="CN276" s="138" t="s">
        <v>4409</v>
      </c>
      <c r="CO276" s="139">
        <v>3868</v>
      </c>
      <c r="CP276" s="141">
        <v>1084</v>
      </c>
    </row>
    <row r="277" spans="1:94">
      <c r="A277" s="201" t="s">
        <v>225</v>
      </c>
      <c r="B277" s="46" t="s">
        <v>119</v>
      </c>
      <c r="C277" s="47">
        <v>0</v>
      </c>
      <c r="D277" s="47">
        <v>0</v>
      </c>
      <c r="E277" s="47">
        <v>0</v>
      </c>
      <c r="F277" s="47">
        <v>0</v>
      </c>
      <c r="G277" s="47">
        <v>0</v>
      </c>
      <c r="H277" s="47">
        <v>0</v>
      </c>
      <c r="I277" s="47">
        <v>0</v>
      </c>
      <c r="J277" s="47">
        <v>0</v>
      </c>
      <c r="K277" s="47">
        <v>0</v>
      </c>
      <c r="L277" s="47">
        <v>0</v>
      </c>
      <c r="M277" s="48">
        <v>0</v>
      </c>
      <c r="N277" s="48">
        <v>0</v>
      </c>
      <c r="O277" s="201" t="s">
        <v>225</v>
      </c>
      <c r="P277" s="46" t="s">
        <v>119</v>
      </c>
      <c r="Q277" s="47">
        <v>0</v>
      </c>
      <c r="R277" s="47">
        <v>0</v>
      </c>
      <c r="S277" s="47">
        <v>0</v>
      </c>
      <c r="T277" s="47">
        <v>0</v>
      </c>
      <c r="U277" s="47">
        <v>0</v>
      </c>
      <c r="V277" s="47">
        <v>0</v>
      </c>
      <c r="W277" s="47">
        <v>0</v>
      </c>
      <c r="X277" s="47">
        <v>0</v>
      </c>
      <c r="Y277" s="47">
        <v>0</v>
      </c>
      <c r="Z277" s="47">
        <v>0</v>
      </c>
      <c r="AA277" s="48">
        <v>0</v>
      </c>
      <c r="AB277" s="48">
        <v>0</v>
      </c>
      <c r="AC277" s="201" t="s">
        <v>225</v>
      </c>
      <c r="AD277" s="46" t="s">
        <v>119</v>
      </c>
      <c r="AE277" s="47">
        <v>0</v>
      </c>
      <c r="AF277" s="47">
        <v>0</v>
      </c>
      <c r="AG277" s="47">
        <v>0</v>
      </c>
      <c r="AH277" s="47">
        <v>0</v>
      </c>
      <c r="AI277" s="47">
        <v>0</v>
      </c>
      <c r="AJ277" s="48">
        <v>0</v>
      </c>
      <c r="AK277" s="47">
        <v>0</v>
      </c>
      <c r="AL277" s="47">
        <v>0</v>
      </c>
      <c r="AM277" s="47">
        <v>0</v>
      </c>
      <c r="AN277" s="47">
        <v>0</v>
      </c>
      <c r="AO277" s="47">
        <v>0</v>
      </c>
      <c r="AP277" s="201" t="s">
        <v>225</v>
      </c>
      <c r="AQ277" s="46" t="s">
        <v>119</v>
      </c>
      <c r="AR277" s="47">
        <v>0</v>
      </c>
      <c r="AS277" s="47">
        <v>0</v>
      </c>
      <c r="AT277" s="47">
        <v>0</v>
      </c>
      <c r="AU277" s="47">
        <v>0</v>
      </c>
      <c r="AV277" s="47">
        <v>0</v>
      </c>
      <c r="AW277" s="47">
        <v>0</v>
      </c>
      <c r="AX277" s="47">
        <v>0</v>
      </c>
      <c r="AY277" s="47">
        <v>0</v>
      </c>
      <c r="AZ277" s="47">
        <v>0</v>
      </c>
      <c r="BA277" s="201" t="s">
        <v>225</v>
      </c>
      <c r="BB277" s="46" t="s">
        <v>119</v>
      </c>
      <c r="BC277" s="47">
        <v>0</v>
      </c>
      <c r="BD277" s="47">
        <v>0</v>
      </c>
      <c r="BE277" s="47">
        <v>0</v>
      </c>
      <c r="BF277" s="47">
        <v>0</v>
      </c>
      <c r="BG277" s="47">
        <v>0</v>
      </c>
      <c r="BH277" s="47">
        <v>0</v>
      </c>
      <c r="BI277" s="47">
        <v>0</v>
      </c>
      <c r="BJ277" s="47">
        <v>0</v>
      </c>
      <c r="BK277" s="47">
        <v>0</v>
      </c>
      <c r="BL277" s="47">
        <v>0</v>
      </c>
      <c r="BM277" s="47">
        <v>0</v>
      </c>
      <c r="BN277" s="47">
        <v>0</v>
      </c>
      <c r="BO277" s="201" t="s">
        <v>225</v>
      </c>
      <c r="BP277" s="46" t="s">
        <v>119</v>
      </c>
      <c r="BQ277" s="50">
        <v>0</v>
      </c>
      <c r="BR277" s="49">
        <v>0</v>
      </c>
      <c r="BS277" s="49">
        <v>0</v>
      </c>
      <c r="BT277" s="50">
        <v>0</v>
      </c>
      <c r="BU277" s="49">
        <v>0</v>
      </c>
      <c r="BV277" s="50">
        <v>0</v>
      </c>
      <c r="BW277" s="50">
        <v>0</v>
      </c>
      <c r="BX277" s="201" t="s">
        <v>225</v>
      </c>
      <c r="BY277" s="46" t="s">
        <v>119</v>
      </c>
      <c r="BZ277" s="47">
        <v>0</v>
      </c>
      <c r="CA277" s="47">
        <v>0</v>
      </c>
      <c r="CB277" s="47">
        <v>0</v>
      </c>
      <c r="CC277" s="47">
        <v>0</v>
      </c>
      <c r="CD277" s="47">
        <v>0</v>
      </c>
      <c r="CE277" s="47">
        <v>0</v>
      </c>
      <c r="CF277" s="47">
        <v>0</v>
      </c>
      <c r="CG277" s="47">
        <v>0</v>
      </c>
      <c r="CH277" s="47">
        <v>0</v>
      </c>
      <c r="CI277" s="47">
        <v>0</v>
      </c>
      <c r="CJ277" s="47">
        <v>0</v>
      </c>
      <c r="CK277" s="47">
        <v>0</v>
      </c>
      <c r="CL277" s="142"/>
      <c r="CM277" s="138" t="s">
        <v>225</v>
      </c>
      <c r="CN277" s="138" t="s">
        <v>4410</v>
      </c>
      <c r="CO277" s="139">
        <v>0</v>
      </c>
      <c r="CP277" s="141">
        <v>0</v>
      </c>
    </row>
    <row r="278" spans="1:94">
      <c r="A278" s="201"/>
      <c r="B278" s="46" t="s">
        <v>120</v>
      </c>
      <c r="C278" s="47">
        <v>4870</v>
      </c>
      <c r="D278" s="47">
        <v>2366</v>
      </c>
      <c r="E278" s="47">
        <v>4320</v>
      </c>
      <c r="F278" s="47">
        <v>2151</v>
      </c>
      <c r="G278" s="47">
        <v>4132</v>
      </c>
      <c r="H278" s="47">
        <v>2045</v>
      </c>
      <c r="I278" s="47">
        <v>3867</v>
      </c>
      <c r="J278" s="47">
        <v>1918</v>
      </c>
      <c r="K278" s="47">
        <v>3546</v>
      </c>
      <c r="L278" s="47">
        <v>1825</v>
      </c>
      <c r="M278" s="48">
        <v>20735</v>
      </c>
      <c r="N278" s="48">
        <v>10305</v>
      </c>
      <c r="O278" s="201"/>
      <c r="P278" s="46" t="s">
        <v>120</v>
      </c>
      <c r="Q278" s="47">
        <v>228</v>
      </c>
      <c r="R278" s="47">
        <v>96</v>
      </c>
      <c r="S278" s="47">
        <v>174</v>
      </c>
      <c r="T278" s="47">
        <v>63</v>
      </c>
      <c r="U278" s="47">
        <v>222</v>
      </c>
      <c r="V278" s="47">
        <v>91</v>
      </c>
      <c r="W278" s="47">
        <v>178</v>
      </c>
      <c r="X278" s="47">
        <v>57</v>
      </c>
      <c r="Y278" s="47">
        <v>111</v>
      </c>
      <c r="Z278" s="47">
        <v>45</v>
      </c>
      <c r="AA278" s="48">
        <v>913</v>
      </c>
      <c r="AB278" s="48">
        <v>352</v>
      </c>
      <c r="AC278" s="201"/>
      <c r="AD278" s="46" t="s">
        <v>120</v>
      </c>
      <c r="AE278" s="47">
        <v>147</v>
      </c>
      <c r="AF278" s="47">
        <v>140</v>
      </c>
      <c r="AG278" s="47">
        <v>139</v>
      </c>
      <c r="AH278" s="47">
        <v>136</v>
      </c>
      <c r="AI278" s="47">
        <v>130</v>
      </c>
      <c r="AJ278" s="48">
        <v>692</v>
      </c>
      <c r="AK278" s="47">
        <v>647</v>
      </c>
      <c r="AL278" s="47">
        <v>632</v>
      </c>
      <c r="AM278" s="47">
        <v>490</v>
      </c>
      <c r="AN278" s="47">
        <v>7</v>
      </c>
      <c r="AO278" s="47">
        <v>115</v>
      </c>
      <c r="AP278" s="201"/>
      <c r="AQ278" s="46" t="s">
        <v>120</v>
      </c>
      <c r="AR278" s="47">
        <v>378</v>
      </c>
      <c r="AS278" s="47">
        <v>5968</v>
      </c>
      <c r="AT278" s="47">
        <v>2596</v>
      </c>
      <c r="AU278" s="47">
        <v>704</v>
      </c>
      <c r="AV278" s="47">
        <v>347</v>
      </c>
      <c r="AW278" s="47">
        <v>504</v>
      </c>
      <c r="AX278" s="47">
        <v>806</v>
      </c>
      <c r="AY278" s="47">
        <v>661</v>
      </c>
      <c r="AZ278" s="47">
        <v>648</v>
      </c>
      <c r="BA278" s="201"/>
      <c r="BB278" s="46" t="s">
        <v>120</v>
      </c>
      <c r="BC278" s="47">
        <v>3209</v>
      </c>
      <c r="BD278" s="47">
        <v>1710</v>
      </c>
      <c r="BE278" s="47">
        <v>3150</v>
      </c>
      <c r="BF278" s="47">
        <v>1688</v>
      </c>
      <c r="BG278" s="47">
        <v>2748</v>
      </c>
      <c r="BH278" s="47">
        <v>1505</v>
      </c>
      <c r="BI278" s="47">
        <v>3199</v>
      </c>
      <c r="BJ278" s="47">
        <v>1705</v>
      </c>
      <c r="BK278" s="47">
        <v>3140</v>
      </c>
      <c r="BL278" s="47">
        <v>1683</v>
      </c>
      <c r="BM278" s="47">
        <v>2116</v>
      </c>
      <c r="BN278" s="47">
        <v>1153</v>
      </c>
      <c r="BO278" s="201"/>
      <c r="BP278" s="46" t="s">
        <v>120</v>
      </c>
      <c r="BQ278" s="50">
        <v>630</v>
      </c>
      <c r="BR278" s="49">
        <v>552</v>
      </c>
      <c r="BS278" s="49">
        <v>68</v>
      </c>
      <c r="BT278" s="50">
        <v>134</v>
      </c>
      <c r="BU278" s="49">
        <v>85</v>
      </c>
      <c r="BV278" s="50">
        <v>764</v>
      </c>
      <c r="BW278" s="50">
        <v>637</v>
      </c>
      <c r="BX278" s="201"/>
      <c r="BY278" s="46" t="s">
        <v>120</v>
      </c>
      <c r="BZ278" s="47">
        <v>3980</v>
      </c>
      <c r="CA278" s="47">
        <v>2532</v>
      </c>
      <c r="CB278" s="47">
        <v>1756</v>
      </c>
      <c r="CC278" s="47">
        <v>2320</v>
      </c>
      <c r="CD278" s="47">
        <v>2658</v>
      </c>
      <c r="CE278" s="47">
        <v>1738</v>
      </c>
      <c r="CF278" s="47">
        <v>236</v>
      </c>
      <c r="CG278" s="47">
        <v>2283</v>
      </c>
      <c r="CH278" s="47">
        <v>99</v>
      </c>
      <c r="CI278" s="47">
        <v>564</v>
      </c>
      <c r="CJ278" s="47">
        <v>242</v>
      </c>
      <c r="CK278" s="47">
        <v>253</v>
      </c>
      <c r="CL278" s="142"/>
      <c r="CM278" s="138" t="s">
        <v>225</v>
      </c>
      <c r="CN278" s="138" t="s">
        <v>4411</v>
      </c>
      <c r="CO278" s="139">
        <v>24653</v>
      </c>
      <c r="CP278" s="141">
        <v>17602</v>
      </c>
    </row>
    <row r="279" spans="1:94">
      <c r="A279" s="201"/>
      <c r="B279" s="34" t="s">
        <v>102</v>
      </c>
      <c r="C279" s="35">
        <v>4870</v>
      </c>
      <c r="D279" s="63">
        <v>2366</v>
      </c>
      <c r="E279" s="63">
        <v>4320</v>
      </c>
      <c r="F279" s="63">
        <v>2151</v>
      </c>
      <c r="G279" s="63">
        <v>4132</v>
      </c>
      <c r="H279" s="63">
        <v>2045</v>
      </c>
      <c r="I279" s="63">
        <v>3867</v>
      </c>
      <c r="J279" s="63">
        <v>1918</v>
      </c>
      <c r="K279" s="63">
        <v>3546</v>
      </c>
      <c r="L279" s="63">
        <v>1825</v>
      </c>
      <c r="M279" s="63">
        <v>20735</v>
      </c>
      <c r="N279" s="63">
        <v>10305</v>
      </c>
      <c r="O279" s="201"/>
      <c r="P279" s="64" t="s">
        <v>102</v>
      </c>
      <c r="Q279" s="63">
        <v>228</v>
      </c>
      <c r="R279" s="63">
        <v>96</v>
      </c>
      <c r="S279" s="63">
        <v>174</v>
      </c>
      <c r="T279" s="63">
        <v>63</v>
      </c>
      <c r="U279" s="63">
        <v>222</v>
      </c>
      <c r="V279" s="63">
        <v>91</v>
      </c>
      <c r="W279" s="63">
        <v>178</v>
      </c>
      <c r="X279" s="63">
        <v>57</v>
      </c>
      <c r="Y279" s="63">
        <v>111</v>
      </c>
      <c r="Z279" s="63">
        <v>45</v>
      </c>
      <c r="AA279" s="63">
        <v>913</v>
      </c>
      <c r="AB279" s="63">
        <v>352</v>
      </c>
      <c r="AC279" s="201"/>
      <c r="AD279" s="64" t="s">
        <v>102</v>
      </c>
      <c r="AE279" s="63">
        <v>147</v>
      </c>
      <c r="AF279" s="63">
        <v>140</v>
      </c>
      <c r="AG279" s="63">
        <v>139</v>
      </c>
      <c r="AH279" s="63">
        <v>136</v>
      </c>
      <c r="AI279" s="63">
        <v>130</v>
      </c>
      <c r="AJ279" s="63">
        <v>692</v>
      </c>
      <c r="AK279" s="63">
        <v>647</v>
      </c>
      <c r="AL279" s="63">
        <v>632</v>
      </c>
      <c r="AM279" s="63">
        <v>490</v>
      </c>
      <c r="AN279" s="63">
        <v>7</v>
      </c>
      <c r="AO279" s="63">
        <v>115</v>
      </c>
      <c r="AP279" s="201"/>
      <c r="AQ279" s="64" t="s">
        <v>102</v>
      </c>
      <c r="AR279" s="63">
        <v>378</v>
      </c>
      <c r="AS279" s="63">
        <v>5968</v>
      </c>
      <c r="AT279" s="63">
        <v>2596</v>
      </c>
      <c r="AU279" s="63">
        <v>704</v>
      </c>
      <c r="AV279" s="63">
        <v>347</v>
      </c>
      <c r="AW279" s="63">
        <v>504</v>
      </c>
      <c r="AX279" s="63">
        <v>806</v>
      </c>
      <c r="AY279" s="63">
        <v>661</v>
      </c>
      <c r="AZ279" s="63">
        <v>648</v>
      </c>
      <c r="BA279" s="201"/>
      <c r="BB279" s="51" t="s">
        <v>102</v>
      </c>
      <c r="BC279" s="63">
        <v>3209</v>
      </c>
      <c r="BD279" s="63">
        <v>1710</v>
      </c>
      <c r="BE279" s="63">
        <v>3150</v>
      </c>
      <c r="BF279" s="63">
        <v>1688</v>
      </c>
      <c r="BG279" s="63">
        <v>2748</v>
      </c>
      <c r="BH279" s="63">
        <v>1505</v>
      </c>
      <c r="BI279" s="63">
        <v>3199</v>
      </c>
      <c r="BJ279" s="63">
        <v>1705</v>
      </c>
      <c r="BK279" s="63">
        <v>3140</v>
      </c>
      <c r="BL279" s="63">
        <v>1683</v>
      </c>
      <c r="BM279" s="63">
        <v>2116</v>
      </c>
      <c r="BN279" s="63">
        <v>1153</v>
      </c>
      <c r="BO279" s="201"/>
      <c r="BP279" s="64" t="s">
        <v>102</v>
      </c>
      <c r="BQ279" s="63">
        <v>630</v>
      </c>
      <c r="BR279" s="63">
        <v>552</v>
      </c>
      <c r="BS279" s="63">
        <v>68</v>
      </c>
      <c r="BT279" s="63">
        <v>134</v>
      </c>
      <c r="BU279" s="63">
        <v>85</v>
      </c>
      <c r="BV279" s="63">
        <v>764</v>
      </c>
      <c r="BW279" s="63">
        <v>637</v>
      </c>
      <c r="BX279" s="201"/>
      <c r="BY279" s="64" t="s">
        <v>102</v>
      </c>
      <c r="BZ279" s="63">
        <v>3980</v>
      </c>
      <c r="CA279" s="63">
        <v>2532</v>
      </c>
      <c r="CB279" s="63">
        <v>1756</v>
      </c>
      <c r="CC279" s="63">
        <v>2320</v>
      </c>
      <c r="CD279" s="63">
        <v>2658</v>
      </c>
      <c r="CE279" s="63">
        <v>1738</v>
      </c>
      <c r="CF279" s="63">
        <v>236</v>
      </c>
      <c r="CG279" s="63">
        <v>2283</v>
      </c>
      <c r="CH279" s="63">
        <v>99</v>
      </c>
      <c r="CI279" s="63">
        <v>564</v>
      </c>
      <c r="CJ279" s="63">
        <v>242</v>
      </c>
      <c r="CK279" s="63">
        <v>253</v>
      </c>
      <c r="CL279" s="142"/>
      <c r="CM279" s="138" t="s">
        <v>225</v>
      </c>
      <c r="CN279" s="138" t="s">
        <v>4412</v>
      </c>
      <c r="CO279" s="139">
        <v>24653</v>
      </c>
      <c r="CP279" s="141">
        <v>17602</v>
      </c>
    </row>
    <row r="280" spans="1:94">
      <c r="A280" s="201" t="s">
        <v>226</v>
      </c>
      <c r="B280" s="46" t="s">
        <v>119</v>
      </c>
      <c r="C280" s="47">
        <v>371</v>
      </c>
      <c r="D280" s="47">
        <v>205</v>
      </c>
      <c r="E280" s="47">
        <v>331</v>
      </c>
      <c r="F280" s="47">
        <v>155</v>
      </c>
      <c r="G280" s="47">
        <v>279</v>
      </c>
      <c r="H280" s="47">
        <v>145</v>
      </c>
      <c r="I280" s="47">
        <v>280</v>
      </c>
      <c r="J280" s="47">
        <v>130</v>
      </c>
      <c r="K280" s="47">
        <v>207</v>
      </c>
      <c r="L280" s="47">
        <v>98</v>
      </c>
      <c r="M280" s="48">
        <v>1468</v>
      </c>
      <c r="N280" s="48">
        <v>733</v>
      </c>
      <c r="O280" s="201" t="s">
        <v>226</v>
      </c>
      <c r="P280" s="46" t="s">
        <v>119</v>
      </c>
      <c r="Q280" s="47">
        <v>30</v>
      </c>
      <c r="R280" s="47">
        <v>9</v>
      </c>
      <c r="S280" s="47">
        <v>27</v>
      </c>
      <c r="T280" s="47">
        <v>14</v>
      </c>
      <c r="U280" s="47">
        <v>19</v>
      </c>
      <c r="V280" s="47">
        <v>8</v>
      </c>
      <c r="W280" s="47">
        <v>25</v>
      </c>
      <c r="X280" s="47">
        <v>9</v>
      </c>
      <c r="Y280" s="47">
        <v>20</v>
      </c>
      <c r="Z280" s="47">
        <v>9</v>
      </c>
      <c r="AA280" s="48">
        <v>121</v>
      </c>
      <c r="AB280" s="48">
        <v>49</v>
      </c>
      <c r="AC280" s="201" t="s">
        <v>226</v>
      </c>
      <c r="AD280" s="46" t="s">
        <v>119</v>
      </c>
      <c r="AE280" s="47">
        <v>17</v>
      </c>
      <c r="AF280" s="47">
        <v>17</v>
      </c>
      <c r="AG280" s="47">
        <v>16</v>
      </c>
      <c r="AH280" s="47">
        <v>14</v>
      </c>
      <c r="AI280" s="47">
        <v>13</v>
      </c>
      <c r="AJ280" s="48">
        <v>77</v>
      </c>
      <c r="AK280" s="47">
        <v>44</v>
      </c>
      <c r="AL280" s="47">
        <v>43</v>
      </c>
      <c r="AM280" s="47">
        <v>12</v>
      </c>
      <c r="AN280" s="47">
        <v>1</v>
      </c>
      <c r="AO280" s="47">
        <v>17</v>
      </c>
      <c r="AP280" s="201" t="s">
        <v>226</v>
      </c>
      <c r="AQ280" s="46" t="s">
        <v>119</v>
      </c>
      <c r="AR280" s="47">
        <v>50</v>
      </c>
      <c r="AS280" s="47">
        <v>700</v>
      </c>
      <c r="AT280" s="47">
        <v>86</v>
      </c>
      <c r="AU280" s="47">
        <v>38</v>
      </c>
      <c r="AV280" s="47">
        <v>10</v>
      </c>
      <c r="AW280" s="47">
        <v>23</v>
      </c>
      <c r="AX280" s="47">
        <v>70</v>
      </c>
      <c r="AY280" s="47">
        <v>54</v>
      </c>
      <c r="AZ280" s="47">
        <v>56</v>
      </c>
      <c r="BA280" s="201" t="s">
        <v>226</v>
      </c>
      <c r="BB280" s="46" t="s">
        <v>119</v>
      </c>
      <c r="BC280" s="47">
        <v>234</v>
      </c>
      <c r="BD280" s="47">
        <v>113</v>
      </c>
      <c r="BE280" s="47">
        <v>226</v>
      </c>
      <c r="BF280" s="47">
        <v>110</v>
      </c>
      <c r="BG280" s="47">
        <v>173</v>
      </c>
      <c r="BH280" s="47">
        <v>83</v>
      </c>
      <c r="BI280" s="47">
        <v>232</v>
      </c>
      <c r="BJ280" s="47">
        <v>113</v>
      </c>
      <c r="BK280" s="47">
        <v>224</v>
      </c>
      <c r="BL280" s="47">
        <v>110</v>
      </c>
      <c r="BM280" s="47">
        <v>165</v>
      </c>
      <c r="BN280" s="47">
        <v>79</v>
      </c>
      <c r="BO280" s="201" t="s">
        <v>226</v>
      </c>
      <c r="BP280" s="46" t="s">
        <v>119</v>
      </c>
      <c r="BQ280" s="50">
        <v>46</v>
      </c>
      <c r="BR280" s="49">
        <v>29</v>
      </c>
      <c r="BS280" s="49">
        <v>3</v>
      </c>
      <c r="BT280" s="50">
        <v>9</v>
      </c>
      <c r="BU280" s="49">
        <v>7</v>
      </c>
      <c r="BV280" s="50">
        <v>55</v>
      </c>
      <c r="BW280" s="50">
        <v>36</v>
      </c>
      <c r="BX280" s="201" t="s">
        <v>226</v>
      </c>
      <c r="BY280" s="46" t="s">
        <v>119</v>
      </c>
      <c r="BZ280" s="47">
        <v>193</v>
      </c>
      <c r="CA280" s="47">
        <v>158</v>
      </c>
      <c r="CB280" s="47">
        <v>180</v>
      </c>
      <c r="CC280" s="47">
        <v>334</v>
      </c>
      <c r="CD280" s="47">
        <v>216</v>
      </c>
      <c r="CE280" s="47">
        <v>141</v>
      </c>
      <c r="CF280" s="47">
        <v>21</v>
      </c>
      <c r="CG280" s="47">
        <v>184</v>
      </c>
      <c r="CH280" s="47">
        <v>46</v>
      </c>
      <c r="CI280" s="47">
        <v>36</v>
      </c>
      <c r="CJ280" s="47">
        <v>39</v>
      </c>
      <c r="CK280" s="47">
        <v>85</v>
      </c>
      <c r="CL280" s="142"/>
      <c r="CM280" s="138" t="s">
        <v>226</v>
      </c>
      <c r="CN280" s="138" t="s">
        <v>4413</v>
      </c>
      <c r="CO280" s="139">
        <v>1910</v>
      </c>
      <c r="CP280" s="141">
        <v>1473</v>
      </c>
    </row>
    <row r="281" spans="1:94">
      <c r="A281" s="201"/>
      <c r="B281" s="46" t="s">
        <v>120</v>
      </c>
      <c r="C281" s="47">
        <v>0</v>
      </c>
      <c r="D281" s="47">
        <v>0</v>
      </c>
      <c r="E281" s="47">
        <v>0</v>
      </c>
      <c r="F281" s="47">
        <v>0</v>
      </c>
      <c r="G281" s="47">
        <v>0</v>
      </c>
      <c r="H281" s="47">
        <v>0</v>
      </c>
      <c r="I281" s="47">
        <v>0</v>
      </c>
      <c r="J281" s="47">
        <v>0</v>
      </c>
      <c r="K281" s="47">
        <v>0</v>
      </c>
      <c r="L281" s="47">
        <v>0</v>
      </c>
      <c r="M281" s="48">
        <v>0</v>
      </c>
      <c r="N281" s="48">
        <v>0</v>
      </c>
      <c r="O281" s="201"/>
      <c r="P281" s="46" t="s">
        <v>120</v>
      </c>
      <c r="Q281" s="47">
        <v>0</v>
      </c>
      <c r="R281" s="47">
        <v>0</v>
      </c>
      <c r="S281" s="47">
        <v>0</v>
      </c>
      <c r="T281" s="47">
        <v>0</v>
      </c>
      <c r="U281" s="47">
        <v>0</v>
      </c>
      <c r="V281" s="47">
        <v>0</v>
      </c>
      <c r="W281" s="47">
        <v>0</v>
      </c>
      <c r="X281" s="47">
        <v>0</v>
      </c>
      <c r="Y281" s="47">
        <v>0</v>
      </c>
      <c r="Z281" s="47">
        <v>0</v>
      </c>
      <c r="AA281" s="48">
        <v>0</v>
      </c>
      <c r="AB281" s="48">
        <v>0</v>
      </c>
      <c r="AC281" s="201"/>
      <c r="AD281" s="46" t="s">
        <v>120</v>
      </c>
      <c r="AE281" s="47">
        <v>0</v>
      </c>
      <c r="AF281" s="47">
        <v>0</v>
      </c>
      <c r="AG281" s="47">
        <v>0</v>
      </c>
      <c r="AH281" s="47">
        <v>0</v>
      </c>
      <c r="AI281" s="47">
        <v>0</v>
      </c>
      <c r="AJ281" s="48">
        <v>0</v>
      </c>
      <c r="AK281" s="47">
        <v>0</v>
      </c>
      <c r="AL281" s="47">
        <v>0</v>
      </c>
      <c r="AM281" s="47">
        <v>0</v>
      </c>
      <c r="AN281" s="47">
        <v>0</v>
      </c>
      <c r="AO281" s="47">
        <v>0</v>
      </c>
      <c r="AP281" s="201"/>
      <c r="AQ281" s="46" t="s">
        <v>120</v>
      </c>
      <c r="AR281" s="47">
        <v>0</v>
      </c>
      <c r="AS281" s="47">
        <v>0</v>
      </c>
      <c r="AT281" s="47">
        <v>0</v>
      </c>
      <c r="AU281" s="47">
        <v>0</v>
      </c>
      <c r="AV281" s="47">
        <v>0</v>
      </c>
      <c r="AW281" s="47">
        <v>0</v>
      </c>
      <c r="AX281" s="47">
        <v>0</v>
      </c>
      <c r="AY281" s="47">
        <v>0</v>
      </c>
      <c r="AZ281" s="47">
        <v>0</v>
      </c>
      <c r="BA281" s="201"/>
      <c r="BB281" s="46" t="s">
        <v>120</v>
      </c>
      <c r="BC281" s="47">
        <v>0</v>
      </c>
      <c r="BD281" s="47">
        <v>0</v>
      </c>
      <c r="BE281" s="47">
        <v>0</v>
      </c>
      <c r="BF281" s="47">
        <v>0</v>
      </c>
      <c r="BG281" s="47">
        <v>0</v>
      </c>
      <c r="BH281" s="47">
        <v>0</v>
      </c>
      <c r="BI281" s="47">
        <v>0</v>
      </c>
      <c r="BJ281" s="47">
        <v>0</v>
      </c>
      <c r="BK281" s="47">
        <v>0</v>
      </c>
      <c r="BL281" s="47">
        <v>0</v>
      </c>
      <c r="BM281" s="47">
        <v>0</v>
      </c>
      <c r="BN281" s="47">
        <v>0</v>
      </c>
      <c r="BO281" s="201"/>
      <c r="BP281" s="46" t="s">
        <v>120</v>
      </c>
      <c r="BQ281" s="50">
        <v>0</v>
      </c>
      <c r="BR281" s="49">
        <v>0</v>
      </c>
      <c r="BS281" s="49">
        <v>0</v>
      </c>
      <c r="BT281" s="50">
        <v>0</v>
      </c>
      <c r="BU281" s="49">
        <v>0</v>
      </c>
      <c r="BV281" s="50">
        <v>0</v>
      </c>
      <c r="BW281" s="50">
        <v>0</v>
      </c>
      <c r="BX281" s="201"/>
      <c r="BY281" s="46" t="s">
        <v>120</v>
      </c>
      <c r="BZ281" s="47">
        <v>0</v>
      </c>
      <c r="CA281" s="47">
        <v>0</v>
      </c>
      <c r="CB281" s="47">
        <v>0</v>
      </c>
      <c r="CC281" s="47">
        <v>0</v>
      </c>
      <c r="CD281" s="47">
        <v>0</v>
      </c>
      <c r="CE281" s="47">
        <v>0</v>
      </c>
      <c r="CF281" s="47">
        <v>0</v>
      </c>
      <c r="CG281" s="47">
        <v>0</v>
      </c>
      <c r="CH281" s="47">
        <v>0</v>
      </c>
      <c r="CI281" s="47">
        <v>0</v>
      </c>
      <c r="CJ281" s="47">
        <v>0</v>
      </c>
      <c r="CK281" s="47">
        <v>0</v>
      </c>
      <c r="CL281" s="142"/>
      <c r="CM281" s="138" t="s">
        <v>226</v>
      </c>
      <c r="CN281" s="138" t="s">
        <v>4414</v>
      </c>
      <c r="CO281" s="139">
        <v>0</v>
      </c>
      <c r="CP281" s="141">
        <v>0</v>
      </c>
    </row>
    <row r="282" spans="1:94">
      <c r="A282" s="201"/>
      <c r="B282" s="34" t="s">
        <v>102</v>
      </c>
      <c r="C282" s="35">
        <v>371</v>
      </c>
      <c r="D282" s="63">
        <v>205</v>
      </c>
      <c r="E282" s="63">
        <v>331</v>
      </c>
      <c r="F282" s="63">
        <v>155</v>
      </c>
      <c r="G282" s="63">
        <v>279</v>
      </c>
      <c r="H282" s="63">
        <v>145</v>
      </c>
      <c r="I282" s="63">
        <v>280</v>
      </c>
      <c r="J282" s="63">
        <v>130</v>
      </c>
      <c r="K282" s="63">
        <v>207</v>
      </c>
      <c r="L282" s="63">
        <v>98</v>
      </c>
      <c r="M282" s="63">
        <v>1468</v>
      </c>
      <c r="N282" s="63">
        <v>733</v>
      </c>
      <c r="O282" s="201"/>
      <c r="P282" s="64" t="s">
        <v>102</v>
      </c>
      <c r="Q282" s="63">
        <v>30</v>
      </c>
      <c r="R282" s="63">
        <v>9</v>
      </c>
      <c r="S282" s="63">
        <v>27</v>
      </c>
      <c r="T282" s="63">
        <v>14</v>
      </c>
      <c r="U282" s="63">
        <v>19</v>
      </c>
      <c r="V282" s="63">
        <v>8</v>
      </c>
      <c r="W282" s="63">
        <v>25</v>
      </c>
      <c r="X282" s="63">
        <v>9</v>
      </c>
      <c r="Y282" s="63">
        <v>20</v>
      </c>
      <c r="Z282" s="63">
        <v>9</v>
      </c>
      <c r="AA282" s="63">
        <v>121</v>
      </c>
      <c r="AB282" s="63">
        <v>49</v>
      </c>
      <c r="AC282" s="201"/>
      <c r="AD282" s="64" t="s">
        <v>102</v>
      </c>
      <c r="AE282" s="63">
        <v>17</v>
      </c>
      <c r="AF282" s="63">
        <v>17</v>
      </c>
      <c r="AG282" s="63">
        <v>16</v>
      </c>
      <c r="AH282" s="63">
        <v>14</v>
      </c>
      <c r="AI282" s="63">
        <v>13</v>
      </c>
      <c r="AJ282" s="63">
        <v>77</v>
      </c>
      <c r="AK282" s="63">
        <v>44</v>
      </c>
      <c r="AL282" s="63">
        <v>43</v>
      </c>
      <c r="AM282" s="63">
        <v>12</v>
      </c>
      <c r="AN282" s="63">
        <v>1</v>
      </c>
      <c r="AO282" s="63">
        <v>17</v>
      </c>
      <c r="AP282" s="201"/>
      <c r="AQ282" s="64" t="s">
        <v>102</v>
      </c>
      <c r="AR282" s="63">
        <v>50</v>
      </c>
      <c r="AS282" s="63">
        <v>700</v>
      </c>
      <c r="AT282" s="63">
        <v>86</v>
      </c>
      <c r="AU282" s="63">
        <v>38</v>
      </c>
      <c r="AV282" s="63">
        <v>10</v>
      </c>
      <c r="AW282" s="63">
        <v>23</v>
      </c>
      <c r="AX282" s="63">
        <v>70</v>
      </c>
      <c r="AY282" s="63">
        <v>54</v>
      </c>
      <c r="AZ282" s="63">
        <v>56</v>
      </c>
      <c r="BA282" s="201"/>
      <c r="BB282" s="51" t="s">
        <v>102</v>
      </c>
      <c r="BC282" s="63">
        <v>234</v>
      </c>
      <c r="BD282" s="63">
        <v>113</v>
      </c>
      <c r="BE282" s="63">
        <v>226</v>
      </c>
      <c r="BF282" s="63">
        <v>110</v>
      </c>
      <c r="BG282" s="63">
        <v>173</v>
      </c>
      <c r="BH282" s="63">
        <v>83</v>
      </c>
      <c r="BI282" s="63">
        <v>232</v>
      </c>
      <c r="BJ282" s="63">
        <v>113</v>
      </c>
      <c r="BK282" s="63">
        <v>224</v>
      </c>
      <c r="BL282" s="63">
        <v>110</v>
      </c>
      <c r="BM282" s="63">
        <v>165</v>
      </c>
      <c r="BN282" s="63">
        <v>79</v>
      </c>
      <c r="BO282" s="201"/>
      <c r="BP282" s="64" t="s">
        <v>102</v>
      </c>
      <c r="BQ282" s="63">
        <v>46</v>
      </c>
      <c r="BR282" s="63">
        <v>29</v>
      </c>
      <c r="BS282" s="63">
        <v>3</v>
      </c>
      <c r="BT282" s="63">
        <v>9</v>
      </c>
      <c r="BU282" s="63">
        <v>7</v>
      </c>
      <c r="BV282" s="63">
        <v>55</v>
      </c>
      <c r="BW282" s="63">
        <v>36</v>
      </c>
      <c r="BX282" s="201"/>
      <c r="BY282" s="64" t="s">
        <v>102</v>
      </c>
      <c r="BZ282" s="63">
        <v>193</v>
      </c>
      <c r="CA282" s="63">
        <v>158</v>
      </c>
      <c r="CB282" s="63">
        <v>180</v>
      </c>
      <c r="CC282" s="63">
        <v>334</v>
      </c>
      <c r="CD282" s="63">
        <v>216</v>
      </c>
      <c r="CE282" s="63">
        <v>141</v>
      </c>
      <c r="CF282" s="63">
        <v>21</v>
      </c>
      <c r="CG282" s="63">
        <v>184</v>
      </c>
      <c r="CH282" s="63">
        <v>46</v>
      </c>
      <c r="CI282" s="63">
        <v>36</v>
      </c>
      <c r="CJ282" s="63">
        <v>39</v>
      </c>
      <c r="CK282" s="63">
        <v>85</v>
      </c>
      <c r="CL282" s="142"/>
      <c r="CM282" s="138" t="s">
        <v>226</v>
      </c>
      <c r="CN282" s="138" t="s">
        <v>4415</v>
      </c>
      <c r="CO282" s="139">
        <v>1910</v>
      </c>
      <c r="CP282" s="141">
        <v>1473</v>
      </c>
    </row>
    <row r="283" spans="1:94">
      <c r="A283" s="201" t="s">
        <v>227</v>
      </c>
      <c r="B283" s="46" t="s">
        <v>119</v>
      </c>
      <c r="C283" s="47">
        <v>433</v>
      </c>
      <c r="D283" s="47">
        <v>203</v>
      </c>
      <c r="E283" s="47">
        <v>370</v>
      </c>
      <c r="F283" s="47">
        <v>191</v>
      </c>
      <c r="G283" s="47">
        <v>360</v>
      </c>
      <c r="H283" s="47">
        <v>187</v>
      </c>
      <c r="I283" s="47">
        <v>291</v>
      </c>
      <c r="J283" s="47">
        <v>146</v>
      </c>
      <c r="K283" s="47">
        <v>251</v>
      </c>
      <c r="L283" s="47">
        <v>125</v>
      </c>
      <c r="M283" s="48">
        <v>1705</v>
      </c>
      <c r="N283" s="48">
        <v>852</v>
      </c>
      <c r="O283" s="201" t="s">
        <v>227</v>
      </c>
      <c r="P283" s="46" t="s">
        <v>119</v>
      </c>
      <c r="Q283" s="47">
        <v>28</v>
      </c>
      <c r="R283" s="47">
        <v>11</v>
      </c>
      <c r="S283" s="47">
        <v>30</v>
      </c>
      <c r="T283" s="47">
        <v>17</v>
      </c>
      <c r="U283" s="47">
        <v>26</v>
      </c>
      <c r="V283" s="47">
        <v>13</v>
      </c>
      <c r="W283" s="47">
        <v>20</v>
      </c>
      <c r="X283" s="47">
        <v>7</v>
      </c>
      <c r="Y283" s="47">
        <v>18</v>
      </c>
      <c r="Z283" s="47">
        <v>14</v>
      </c>
      <c r="AA283" s="48">
        <v>122</v>
      </c>
      <c r="AB283" s="48">
        <v>62</v>
      </c>
      <c r="AC283" s="201" t="s">
        <v>227</v>
      </c>
      <c r="AD283" s="46" t="s">
        <v>119</v>
      </c>
      <c r="AE283" s="47">
        <v>11</v>
      </c>
      <c r="AF283" s="47">
        <v>10</v>
      </c>
      <c r="AG283" s="47">
        <v>11</v>
      </c>
      <c r="AH283" s="47">
        <v>8</v>
      </c>
      <c r="AI283" s="47">
        <v>9</v>
      </c>
      <c r="AJ283" s="48">
        <v>49</v>
      </c>
      <c r="AK283" s="47">
        <v>46</v>
      </c>
      <c r="AL283" s="47">
        <v>46</v>
      </c>
      <c r="AM283" s="47">
        <v>5</v>
      </c>
      <c r="AN283" s="47">
        <v>3</v>
      </c>
      <c r="AO283" s="47">
        <v>9</v>
      </c>
      <c r="AP283" s="201" t="s">
        <v>227</v>
      </c>
      <c r="AQ283" s="46" t="s">
        <v>119</v>
      </c>
      <c r="AR283" s="47">
        <v>21</v>
      </c>
      <c r="AS283" s="47">
        <v>600</v>
      </c>
      <c r="AT283" s="47">
        <v>168</v>
      </c>
      <c r="AU283" s="47">
        <v>19</v>
      </c>
      <c r="AV283" s="47">
        <v>0</v>
      </c>
      <c r="AW283" s="47">
        <v>12</v>
      </c>
      <c r="AX283" s="47">
        <v>56</v>
      </c>
      <c r="AY283" s="47">
        <v>27</v>
      </c>
      <c r="AZ283" s="47">
        <v>32</v>
      </c>
      <c r="BA283" s="201" t="s">
        <v>227</v>
      </c>
      <c r="BB283" s="46" t="s">
        <v>119</v>
      </c>
      <c r="BC283" s="47">
        <v>200</v>
      </c>
      <c r="BD283" s="47">
        <v>110</v>
      </c>
      <c r="BE283" s="47">
        <v>198</v>
      </c>
      <c r="BF283" s="47">
        <v>109</v>
      </c>
      <c r="BG283" s="47">
        <v>167</v>
      </c>
      <c r="BH283" s="47">
        <v>90</v>
      </c>
      <c r="BI283" s="47">
        <v>199</v>
      </c>
      <c r="BJ283" s="47">
        <v>110</v>
      </c>
      <c r="BK283" s="47">
        <v>198</v>
      </c>
      <c r="BL283" s="47">
        <v>109</v>
      </c>
      <c r="BM283" s="47">
        <v>167</v>
      </c>
      <c r="BN283" s="47">
        <v>90</v>
      </c>
      <c r="BO283" s="201" t="s">
        <v>227</v>
      </c>
      <c r="BP283" s="46" t="s">
        <v>119</v>
      </c>
      <c r="BQ283" s="50">
        <v>46</v>
      </c>
      <c r="BR283" s="49">
        <v>31</v>
      </c>
      <c r="BS283" s="49">
        <v>2</v>
      </c>
      <c r="BT283" s="50">
        <v>5</v>
      </c>
      <c r="BU283" s="49">
        <v>2</v>
      </c>
      <c r="BV283" s="50">
        <v>51</v>
      </c>
      <c r="BW283" s="50">
        <v>33</v>
      </c>
      <c r="BX283" s="201" t="s">
        <v>227</v>
      </c>
      <c r="BY283" s="46" t="s">
        <v>119</v>
      </c>
      <c r="BZ283" s="47">
        <v>238</v>
      </c>
      <c r="CA283" s="47">
        <v>97</v>
      </c>
      <c r="CB283" s="47">
        <v>2</v>
      </c>
      <c r="CC283" s="47">
        <v>125</v>
      </c>
      <c r="CD283" s="47">
        <v>99</v>
      </c>
      <c r="CE283" s="47">
        <v>50</v>
      </c>
      <c r="CF283" s="47">
        <v>50</v>
      </c>
      <c r="CG283" s="47">
        <v>99</v>
      </c>
      <c r="CH283" s="47">
        <v>0</v>
      </c>
      <c r="CI283" s="47">
        <v>20</v>
      </c>
      <c r="CJ283" s="47">
        <v>5</v>
      </c>
      <c r="CK283" s="47">
        <v>0</v>
      </c>
      <c r="CL283" s="142"/>
      <c r="CM283" s="138" t="s">
        <v>227</v>
      </c>
      <c r="CN283" s="138" t="s">
        <v>4416</v>
      </c>
      <c r="CO283" s="139">
        <v>1801</v>
      </c>
      <c r="CP283" s="141">
        <v>760</v>
      </c>
    </row>
    <row r="284" spans="1:94">
      <c r="A284" s="201"/>
      <c r="B284" s="46" t="s">
        <v>120</v>
      </c>
      <c r="C284" s="47">
        <v>361</v>
      </c>
      <c r="D284" s="47">
        <v>163</v>
      </c>
      <c r="E284" s="47">
        <v>364</v>
      </c>
      <c r="F284" s="47">
        <v>178</v>
      </c>
      <c r="G284" s="47">
        <v>343</v>
      </c>
      <c r="H284" s="47">
        <v>153</v>
      </c>
      <c r="I284" s="47">
        <v>297</v>
      </c>
      <c r="J284" s="47">
        <v>153</v>
      </c>
      <c r="K284" s="47">
        <v>242</v>
      </c>
      <c r="L284" s="47">
        <v>134</v>
      </c>
      <c r="M284" s="48">
        <v>1607</v>
      </c>
      <c r="N284" s="48">
        <v>781</v>
      </c>
      <c r="O284" s="201"/>
      <c r="P284" s="46" t="s">
        <v>120</v>
      </c>
      <c r="Q284" s="47">
        <v>13</v>
      </c>
      <c r="R284" s="47">
        <v>6</v>
      </c>
      <c r="S284" s="47">
        <v>16</v>
      </c>
      <c r="T284" s="47">
        <v>9</v>
      </c>
      <c r="U284" s="47">
        <v>22</v>
      </c>
      <c r="V284" s="47">
        <v>9</v>
      </c>
      <c r="W284" s="47">
        <v>14</v>
      </c>
      <c r="X284" s="47">
        <v>7</v>
      </c>
      <c r="Y284" s="47">
        <v>19</v>
      </c>
      <c r="Z284" s="47">
        <v>11</v>
      </c>
      <c r="AA284" s="48">
        <v>84</v>
      </c>
      <c r="AB284" s="48">
        <v>42</v>
      </c>
      <c r="AC284" s="201"/>
      <c r="AD284" s="46" t="s">
        <v>120</v>
      </c>
      <c r="AE284" s="47">
        <v>14</v>
      </c>
      <c r="AF284" s="47">
        <v>13</v>
      </c>
      <c r="AG284" s="47">
        <v>13</v>
      </c>
      <c r="AH284" s="47">
        <v>12</v>
      </c>
      <c r="AI284" s="47">
        <v>11</v>
      </c>
      <c r="AJ284" s="48">
        <v>63</v>
      </c>
      <c r="AK284" s="47">
        <v>64</v>
      </c>
      <c r="AL284" s="47">
        <v>62</v>
      </c>
      <c r="AM284" s="47">
        <v>37</v>
      </c>
      <c r="AN284" s="47">
        <v>1</v>
      </c>
      <c r="AO284" s="47">
        <v>13</v>
      </c>
      <c r="AP284" s="201"/>
      <c r="AQ284" s="46" t="s">
        <v>120</v>
      </c>
      <c r="AR284" s="47">
        <v>0</v>
      </c>
      <c r="AS284" s="47">
        <v>532</v>
      </c>
      <c r="AT284" s="47">
        <v>234</v>
      </c>
      <c r="AU284" s="47">
        <v>19</v>
      </c>
      <c r="AV284" s="47">
        <v>8</v>
      </c>
      <c r="AW284" s="47">
        <v>38</v>
      </c>
      <c r="AX284" s="47">
        <v>63</v>
      </c>
      <c r="AY284" s="47">
        <v>57</v>
      </c>
      <c r="AZ284" s="47">
        <v>57</v>
      </c>
      <c r="BA284" s="201"/>
      <c r="BB284" s="46" t="s">
        <v>120</v>
      </c>
      <c r="BC284" s="47">
        <v>199</v>
      </c>
      <c r="BD284" s="47">
        <v>106</v>
      </c>
      <c r="BE284" s="47">
        <v>197</v>
      </c>
      <c r="BF284" s="47">
        <v>104</v>
      </c>
      <c r="BG284" s="47">
        <v>152</v>
      </c>
      <c r="BH284" s="47">
        <v>80</v>
      </c>
      <c r="BI284" s="47">
        <v>199</v>
      </c>
      <c r="BJ284" s="47">
        <v>106</v>
      </c>
      <c r="BK284" s="47">
        <v>197</v>
      </c>
      <c r="BL284" s="47">
        <v>104</v>
      </c>
      <c r="BM284" s="47">
        <v>152</v>
      </c>
      <c r="BN284" s="47">
        <v>80</v>
      </c>
      <c r="BO284" s="201"/>
      <c r="BP284" s="46" t="s">
        <v>120</v>
      </c>
      <c r="BQ284" s="50">
        <v>55</v>
      </c>
      <c r="BR284" s="49">
        <v>43</v>
      </c>
      <c r="BS284" s="49">
        <v>5</v>
      </c>
      <c r="BT284" s="50">
        <v>8</v>
      </c>
      <c r="BU284" s="49">
        <v>5</v>
      </c>
      <c r="BV284" s="50">
        <v>63</v>
      </c>
      <c r="BW284" s="50">
        <v>48</v>
      </c>
      <c r="BX284" s="201"/>
      <c r="BY284" s="46" t="s">
        <v>120</v>
      </c>
      <c r="BZ284" s="47">
        <v>85</v>
      </c>
      <c r="CA284" s="47">
        <v>50</v>
      </c>
      <c r="CB284" s="47">
        <v>207</v>
      </c>
      <c r="CC284" s="47">
        <v>314</v>
      </c>
      <c r="CD284" s="47">
        <v>286</v>
      </c>
      <c r="CE284" s="47">
        <v>197</v>
      </c>
      <c r="CF284" s="47">
        <v>3</v>
      </c>
      <c r="CG284" s="47">
        <v>213</v>
      </c>
      <c r="CH284" s="47">
        <v>2</v>
      </c>
      <c r="CI284" s="47">
        <v>30</v>
      </c>
      <c r="CJ284" s="47">
        <v>24</v>
      </c>
      <c r="CK284" s="47">
        <v>0</v>
      </c>
      <c r="CL284" s="142"/>
      <c r="CM284" s="138" t="s">
        <v>227</v>
      </c>
      <c r="CN284" s="138" t="s">
        <v>4417</v>
      </c>
      <c r="CO284" s="139">
        <v>1882</v>
      </c>
      <c r="CP284" s="141">
        <v>1357</v>
      </c>
    </row>
    <row r="285" spans="1:94">
      <c r="A285" s="201"/>
      <c r="B285" s="34" t="s">
        <v>102</v>
      </c>
      <c r="C285" s="35">
        <v>794</v>
      </c>
      <c r="D285" s="63">
        <v>366</v>
      </c>
      <c r="E285" s="63">
        <v>734</v>
      </c>
      <c r="F285" s="63">
        <v>369</v>
      </c>
      <c r="G285" s="63">
        <v>703</v>
      </c>
      <c r="H285" s="63">
        <v>340</v>
      </c>
      <c r="I285" s="63">
        <v>588</v>
      </c>
      <c r="J285" s="63">
        <v>299</v>
      </c>
      <c r="K285" s="63">
        <v>493</v>
      </c>
      <c r="L285" s="63">
        <v>259</v>
      </c>
      <c r="M285" s="63">
        <v>3312</v>
      </c>
      <c r="N285" s="63">
        <v>1633</v>
      </c>
      <c r="O285" s="201"/>
      <c r="P285" s="64" t="s">
        <v>102</v>
      </c>
      <c r="Q285" s="63">
        <v>41</v>
      </c>
      <c r="R285" s="63">
        <v>17</v>
      </c>
      <c r="S285" s="63">
        <v>46</v>
      </c>
      <c r="T285" s="63">
        <v>26</v>
      </c>
      <c r="U285" s="63">
        <v>48</v>
      </c>
      <c r="V285" s="63">
        <v>22</v>
      </c>
      <c r="W285" s="63">
        <v>34</v>
      </c>
      <c r="X285" s="63">
        <v>14</v>
      </c>
      <c r="Y285" s="63">
        <v>37</v>
      </c>
      <c r="Z285" s="63">
        <v>25</v>
      </c>
      <c r="AA285" s="63">
        <v>206</v>
      </c>
      <c r="AB285" s="63">
        <v>104</v>
      </c>
      <c r="AC285" s="201"/>
      <c r="AD285" s="64" t="s">
        <v>102</v>
      </c>
      <c r="AE285" s="63">
        <v>25</v>
      </c>
      <c r="AF285" s="63">
        <v>23</v>
      </c>
      <c r="AG285" s="63">
        <v>24</v>
      </c>
      <c r="AH285" s="63">
        <v>20</v>
      </c>
      <c r="AI285" s="63">
        <v>20</v>
      </c>
      <c r="AJ285" s="63">
        <v>112</v>
      </c>
      <c r="AK285" s="63">
        <v>110</v>
      </c>
      <c r="AL285" s="63">
        <v>108</v>
      </c>
      <c r="AM285" s="63">
        <v>42</v>
      </c>
      <c r="AN285" s="63">
        <v>4</v>
      </c>
      <c r="AO285" s="63">
        <v>22</v>
      </c>
      <c r="AP285" s="201"/>
      <c r="AQ285" s="64" t="s">
        <v>102</v>
      </c>
      <c r="AR285" s="63">
        <v>21</v>
      </c>
      <c r="AS285" s="63">
        <v>1132</v>
      </c>
      <c r="AT285" s="63">
        <v>402</v>
      </c>
      <c r="AU285" s="63">
        <v>38</v>
      </c>
      <c r="AV285" s="63">
        <v>8</v>
      </c>
      <c r="AW285" s="63">
        <v>50</v>
      </c>
      <c r="AX285" s="63">
        <v>119</v>
      </c>
      <c r="AY285" s="63">
        <v>84</v>
      </c>
      <c r="AZ285" s="63">
        <v>89</v>
      </c>
      <c r="BA285" s="201"/>
      <c r="BB285" s="51" t="s">
        <v>102</v>
      </c>
      <c r="BC285" s="63">
        <v>399</v>
      </c>
      <c r="BD285" s="63">
        <v>216</v>
      </c>
      <c r="BE285" s="63">
        <v>395</v>
      </c>
      <c r="BF285" s="63">
        <v>213</v>
      </c>
      <c r="BG285" s="63">
        <v>319</v>
      </c>
      <c r="BH285" s="63">
        <v>170</v>
      </c>
      <c r="BI285" s="63">
        <v>398</v>
      </c>
      <c r="BJ285" s="63">
        <v>216</v>
      </c>
      <c r="BK285" s="63">
        <v>395</v>
      </c>
      <c r="BL285" s="63">
        <v>213</v>
      </c>
      <c r="BM285" s="63">
        <v>319</v>
      </c>
      <c r="BN285" s="63">
        <v>170</v>
      </c>
      <c r="BO285" s="201"/>
      <c r="BP285" s="64" t="s">
        <v>102</v>
      </c>
      <c r="BQ285" s="63">
        <v>101</v>
      </c>
      <c r="BR285" s="63">
        <v>74</v>
      </c>
      <c r="BS285" s="63">
        <v>7</v>
      </c>
      <c r="BT285" s="63">
        <v>13</v>
      </c>
      <c r="BU285" s="63">
        <v>7</v>
      </c>
      <c r="BV285" s="63">
        <v>114</v>
      </c>
      <c r="BW285" s="63">
        <v>81</v>
      </c>
      <c r="BX285" s="201"/>
      <c r="BY285" s="64" t="s">
        <v>102</v>
      </c>
      <c r="BZ285" s="63">
        <v>323</v>
      </c>
      <c r="CA285" s="63">
        <v>147</v>
      </c>
      <c r="CB285" s="63">
        <v>209</v>
      </c>
      <c r="CC285" s="63">
        <v>439</v>
      </c>
      <c r="CD285" s="63">
        <v>385</v>
      </c>
      <c r="CE285" s="63">
        <v>247</v>
      </c>
      <c r="CF285" s="63">
        <v>53</v>
      </c>
      <c r="CG285" s="63">
        <v>312</v>
      </c>
      <c r="CH285" s="63">
        <v>2</v>
      </c>
      <c r="CI285" s="63">
        <v>50</v>
      </c>
      <c r="CJ285" s="63">
        <v>29</v>
      </c>
      <c r="CK285" s="63">
        <v>0</v>
      </c>
      <c r="CL285" s="142"/>
      <c r="CM285" s="138" t="s">
        <v>227</v>
      </c>
      <c r="CN285" s="138" t="s">
        <v>4418</v>
      </c>
      <c r="CO285" s="139">
        <v>3683</v>
      </c>
      <c r="CP285" s="141">
        <v>2117</v>
      </c>
    </row>
    <row r="286" spans="1:94">
      <c r="A286" s="201" t="s">
        <v>4</v>
      </c>
      <c r="B286" s="46" t="s">
        <v>119</v>
      </c>
      <c r="C286" s="47">
        <v>317</v>
      </c>
      <c r="D286" s="47">
        <v>158</v>
      </c>
      <c r="E286" s="47">
        <v>320</v>
      </c>
      <c r="F286" s="47">
        <v>168</v>
      </c>
      <c r="G286" s="47">
        <v>283</v>
      </c>
      <c r="H286" s="47">
        <v>145</v>
      </c>
      <c r="I286" s="47">
        <v>291</v>
      </c>
      <c r="J286" s="47">
        <v>144</v>
      </c>
      <c r="K286" s="47">
        <v>228</v>
      </c>
      <c r="L286" s="47">
        <v>119</v>
      </c>
      <c r="M286" s="48">
        <v>1439</v>
      </c>
      <c r="N286" s="48">
        <v>734</v>
      </c>
      <c r="O286" s="201" t="s">
        <v>4</v>
      </c>
      <c r="P286" s="46" t="s">
        <v>119</v>
      </c>
      <c r="Q286" s="47">
        <v>29</v>
      </c>
      <c r="R286" s="47">
        <v>15</v>
      </c>
      <c r="S286" s="47">
        <v>29</v>
      </c>
      <c r="T286" s="47">
        <v>15</v>
      </c>
      <c r="U286" s="47">
        <v>17</v>
      </c>
      <c r="V286" s="47">
        <v>10</v>
      </c>
      <c r="W286" s="47">
        <v>25</v>
      </c>
      <c r="X286" s="47">
        <v>11</v>
      </c>
      <c r="Y286" s="47">
        <v>9</v>
      </c>
      <c r="Z286" s="47">
        <v>4</v>
      </c>
      <c r="AA286" s="48">
        <v>109</v>
      </c>
      <c r="AB286" s="48">
        <v>55</v>
      </c>
      <c r="AC286" s="201" t="s">
        <v>4</v>
      </c>
      <c r="AD286" s="46" t="s">
        <v>119</v>
      </c>
      <c r="AE286" s="47">
        <v>11</v>
      </c>
      <c r="AF286" s="47">
        <v>11</v>
      </c>
      <c r="AG286" s="47">
        <v>11</v>
      </c>
      <c r="AH286" s="47">
        <v>10</v>
      </c>
      <c r="AI286" s="47">
        <v>10</v>
      </c>
      <c r="AJ286" s="48">
        <v>53</v>
      </c>
      <c r="AK286" s="47">
        <v>38</v>
      </c>
      <c r="AL286" s="47">
        <v>31</v>
      </c>
      <c r="AM286" s="47">
        <v>5</v>
      </c>
      <c r="AN286" s="47">
        <v>1</v>
      </c>
      <c r="AO286" s="47">
        <v>10</v>
      </c>
      <c r="AP286" s="201" t="s">
        <v>4</v>
      </c>
      <c r="AQ286" s="46" t="s">
        <v>119</v>
      </c>
      <c r="AR286" s="47">
        <v>10</v>
      </c>
      <c r="AS286" s="47">
        <v>467</v>
      </c>
      <c r="AT286" s="47">
        <v>241</v>
      </c>
      <c r="AU286" s="47">
        <v>35</v>
      </c>
      <c r="AV286" s="47">
        <v>5</v>
      </c>
      <c r="AW286" s="47">
        <v>26</v>
      </c>
      <c r="AX286" s="47">
        <v>51</v>
      </c>
      <c r="AY286" s="47">
        <v>50</v>
      </c>
      <c r="AZ286" s="47">
        <v>50</v>
      </c>
      <c r="BA286" s="201" t="s">
        <v>4</v>
      </c>
      <c r="BB286" s="46" t="s">
        <v>119</v>
      </c>
      <c r="BC286" s="47">
        <v>226</v>
      </c>
      <c r="BD286" s="47">
        <v>121</v>
      </c>
      <c r="BE286" s="47">
        <v>218</v>
      </c>
      <c r="BF286" s="47">
        <v>116</v>
      </c>
      <c r="BG286" s="47">
        <v>170</v>
      </c>
      <c r="BH286" s="47">
        <v>91</v>
      </c>
      <c r="BI286" s="47">
        <v>219</v>
      </c>
      <c r="BJ286" s="47">
        <v>121</v>
      </c>
      <c r="BK286" s="47">
        <v>211</v>
      </c>
      <c r="BL286" s="47">
        <v>116</v>
      </c>
      <c r="BM286" s="47">
        <v>159</v>
      </c>
      <c r="BN286" s="47">
        <v>84</v>
      </c>
      <c r="BO286" s="201" t="s">
        <v>4</v>
      </c>
      <c r="BP286" s="46" t="s">
        <v>119</v>
      </c>
      <c r="BQ286" s="50">
        <v>38</v>
      </c>
      <c r="BR286" s="49">
        <v>27</v>
      </c>
      <c r="BS286" s="49">
        <v>0</v>
      </c>
      <c r="BT286" s="50">
        <v>7</v>
      </c>
      <c r="BU286" s="49">
        <v>3</v>
      </c>
      <c r="BV286" s="50">
        <v>45</v>
      </c>
      <c r="BW286" s="50">
        <v>30</v>
      </c>
      <c r="BX286" s="201" t="s">
        <v>4</v>
      </c>
      <c r="BY286" s="46" t="s">
        <v>119</v>
      </c>
      <c r="BZ286" s="47">
        <v>182</v>
      </c>
      <c r="CA286" s="47">
        <v>65</v>
      </c>
      <c r="CB286" s="47">
        <v>6</v>
      </c>
      <c r="CC286" s="47">
        <v>79</v>
      </c>
      <c r="CD286" s="47">
        <v>167</v>
      </c>
      <c r="CE286" s="47">
        <v>85</v>
      </c>
      <c r="CF286" s="47">
        <v>50</v>
      </c>
      <c r="CG286" s="47">
        <v>14</v>
      </c>
      <c r="CH286" s="47">
        <v>4</v>
      </c>
      <c r="CI286" s="47">
        <v>14</v>
      </c>
      <c r="CJ286" s="47">
        <v>12</v>
      </c>
      <c r="CK286" s="47">
        <v>7</v>
      </c>
      <c r="CL286" s="142"/>
      <c r="CM286" s="138" t="s">
        <v>4</v>
      </c>
      <c r="CN286" s="138" t="s">
        <v>4419</v>
      </c>
      <c r="CO286" s="139">
        <v>1832</v>
      </c>
      <c r="CP286" s="141">
        <v>652</v>
      </c>
    </row>
    <row r="287" spans="1:94">
      <c r="A287" s="201"/>
      <c r="B287" s="46" t="s">
        <v>120</v>
      </c>
      <c r="C287" s="47">
        <v>0</v>
      </c>
      <c r="D287" s="47">
        <v>0</v>
      </c>
      <c r="E287" s="47">
        <v>0</v>
      </c>
      <c r="F287" s="47">
        <v>0</v>
      </c>
      <c r="G287" s="47">
        <v>0</v>
      </c>
      <c r="H287" s="47">
        <v>0</v>
      </c>
      <c r="I287" s="47">
        <v>0</v>
      </c>
      <c r="J287" s="47">
        <v>0</v>
      </c>
      <c r="K287" s="47">
        <v>0</v>
      </c>
      <c r="L287" s="47">
        <v>0</v>
      </c>
      <c r="M287" s="48">
        <v>0</v>
      </c>
      <c r="N287" s="48">
        <v>0</v>
      </c>
      <c r="O287" s="201"/>
      <c r="P287" s="46" t="s">
        <v>120</v>
      </c>
      <c r="Q287" s="47">
        <v>0</v>
      </c>
      <c r="R287" s="47">
        <v>0</v>
      </c>
      <c r="S287" s="47">
        <v>0</v>
      </c>
      <c r="T287" s="47">
        <v>0</v>
      </c>
      <c r="U287" s="47">
        <v>0</v>
      </c>
      <c r="V287" s="47">
        <v>0</v>
      </c>
      <c r="W287" s="47">
        <v>0</v>
      </c>
      <c r="X287" s="47">
        <v>0</v>
      </c>
      <c r="Y287" s="47">
        <v>0</v>
      </c>
      <c r="Z287" s="47">
        <v>0</v>
      </c>
      <c r="AA287" s="48">
        <v>0</v>
      </c>
      <c r="AB287" s="48">
        <v>0</v>
      </c>
      <c r="AC287" s="201"/>
      <c r="AD287" s="46" t="s">
        <v>120</v>
      </c>
      <c r="AE287" s="47">
        <v>0</v>
      </c>
      <c r="AF287" s="47">
        <v>0</v>
      </c>
      <c r="AG287" s="47">
        <v>0</v>
      </c>
      <c r="AH287" s="47">
        <v>0</v>
      </c>
      <c r="AI287" s="47">
        <v>0</v>
      </c>
      <c r="AJ287" s="48">
        <v>0</v>
      </c>
      <c r="AK287" s="47">
        <v>0</v>
      </c>
      <c r="AL287" s="47">
        <v>0</v>
      </c>
      <c r="AM287" s="47">
        <v>0</v>
      </c>
      <c r="AN287" s="47">
        <v>0</v>
      </c>
      <c r="AO287" s="47">
        <v>0</v>
      </c>
      <c r="AP287" s="201"/>
      <c r="AQ287" s="46" t="s">
        <v>120</v>
      </c>
      <c r="AR287" s="47">
        <v>0</v>
      </c>
      <c r="AS287" s="47">
        <v>0</v>
      </c>
      <c r="AT287" s="47">
        <v>0</v>
      </c>
      <c r="AU287" s="47">
        <v>0</v>
      </c>
      <c r="AV287" s="47">
        <v>0</v>
      </c>
      <c r="AW287" s="47">
        <v>0</v>
      </c>
      <c r="AX287" s="47">
        <v>0</v>
      </c>
      <c r="AY287" s="47">
        <v>0</v>
      </c>
      <c r="AZ287" s="47">
        <v>0</v>
      </c>
      <c r="BA287" s="201"/>
      <c r="BB287" s="46" t="s">
        <v>120</v>
      </c>
      <c r="BC287" s="47">
        <v>0</v>
      </c>
      <c r="BD287" s="47">
        <v>0</v>
      </c>
      <c r="BE287" s="47">
        <v>0</v>
      </c>
      <c r="BF287" s="47">
        <v>0</v>
      </c>
      <c r="BG287" s="47">
        <v>0</v>
      </c>
      <c r="BH287" s="47">
        <v>0</v>
      </c>
      <c r="BI287" s="47">
        <v>0</v>
      </c>
      <c r="BJ287" s="47">
        <v>0</v>
      </c>
      <c r="BK287" s="47">
        <v>0</v>
      </c>
      <c r="BL287" s="47">
        <v>0</v>
      </c>
      <c r="BM287" s="47">
        <v>0</v>
      </c>
      <c r="BN287" s="47">
        <v>0</v>
      </c>
      <c r="BO287" s="201"/>
      <c r="BP287" s="46" t="s">
        <v>120</v>
      </c>
      <c r="BQ287" s="50">
        <v>0</v>
      </c>
      <c r="BR287" s="49">
        <v>0</v>
      </c>
      <c r="BS287" s="49">
        <v>0</v>
      </c>
      <c r="BT287" s="50">
        <v>0</v>
      </c>
      <c r="BU287" s="49">
        <v>0</v>
      </c>
      <c r="BV287" s="50">
        <v>0</v>
      </c>
      <c r="BW287" s="50">
        <v>0</v>
      </c>
      <c r="BX287" s="201"/>
      <c r="BY287" s="46" t="s">
        <v>120</v>
      </c>
      <c r="BZ287" s="47">
        <v>0</v>
      </c>
      <c r="CA287" s="47">
        <v>0</v>
      </c>
      <c r="CB287" s="47">
        <v>0</v>
      </c>
      <c r="CC287" s="47">
        <v>0</v>
      </c>
      <c r="CD287" s="47">
        <v>0</v>
      </c>
      <c r="CE287" s="47">
        <v>0</v>
      </c>
      <c r="CF287" s="47">
        <v>0</v>
      </c>
      <c r="CG287" s="47">
        <v>0</v>
      </c>
      <c r="CH287" s="47">
        <v>0</v>
      </c>
      <c r="CI287" s="47">
        <v>0</v>
      </c>
      <c r="CJ287" s="47">
        <v>0</v>
      </c>
      <c r="CK287" s="47">
        <v>0</v>
      </c>
      <c r="CL287" s="142"/>
      <c r="CM287" s="138" t="s">
        <v>4</v>
      </c>
      <c r="CN287" s="138" t="s">
        <v>4420</v>
      </c>
      <c r="CO287" s="139">
        <v>0</v>
      </c>
      <c r="CP287" s="141">
        <v>0</v>
      </c>
    </row>
    <row r="288" spans="1:94">
      <c r="A288" s="201"/>
      <c r="B288" s="34" t="s">
        <v>102</v>
      </c>
      <c r="C288" s="35">
        <v>317</v>
      </c>
      <c r="D288" s="63">
        <v>158</v>
      </c>
      <c r="E288" s="63">
        <v>320</v>
      </c>
      <c r="F288" s="63">
        <v>168</v>
      </c>
      <c r="G288" s="63">
        <v>283</v>
      </c>
      <c r="H288" s="63">
        <v>145</v>
      </c>
      <c r="I288" s="63">
        <v>291</v>
      </c>
      <c r="J288" s="63">
        <v>144</v>
      </c>
      <c r="K288" s="63">
        <v>228</v>
      </c>
      <c r="L288" s="63">
        <v>119</v>
      </c>
      <c r="M288" s="63">
        <v>1439</v>
      </c>
      <c r="N288" s="63">
        <v>734</v>
      </c>
      <c r="O288" s="201"/>
      <c r="P288" s="64" t="s">
        <v>102</v>
      </c>
      <c r="Q288" s="63">
        <v>29</v>
      </c>
      <c r="R288" s="63">
        <v>15</v>
      </c>
      <c r="S288" s="63">
        <v>29</v>
      </c>
      <c r="T288" s="63">
        <v>15</v>
      </c>
      <c r="U288" s="63">
        <v>17</v>
      </c>
      <c r="V288" s="63">
        <v>10</v>
      </c>
      <c r="W288" s="63">
        <v>25</v>
      </c>
      <c r="X288" s="63">
        <v>11</v>
      </c>
      <c r="Y288" s="63">
        <v>9</v>
      </c>
      <c r="Z288" s="63">
        <v>4</v>
      </c>
      <c r="AA288" s="63">
        <v>109</v>
      </c>
      <c r="AB288" s="63">
        <v>55</v>
      </c>
      <c r="AC288" s="201"/>
      <c r="AD288" s="64" t="s">
        <v>102</v>
      </c>
      <c r="AE288" s="63">
        <v>11</v>
      </c>
      <c r="AF288" s="63">
        <v>11</v>
      </c>
      <c r="AG288" s="63">
        <v>11</v>
      </c>
      <c r="AH288" s="63">
        <v>10</v>
      </c>
      <c r="AI288" s="63">
        <v>10</v>
      </c>
      <c r="AJ288" s="63">
        <v>53</v>
      </c>
      <c r="AK288" s="63">
        <v>38</v>
      </c>
      <c r="AL288" s="63">
        <v>31</v>
      </c>
      <c r="AM288" s="63">
        <v>5</v>
      </c>
      <c r="AN288" s="63">
        <v>1</v>
      </c>
      <c r="AO288" s="63">
        <v>10</v>
      </c>
      <c r="AP288" s="201"/>
      <c r="AQ288" s="64" t="s">
        <v>102</v>
      </c>
      <c r="AR288" s="63">
        <v>10</v>
      </c>
      <c r="AS288" s="63">
        <v>467</v>
      </c>
      <c r="AT288" s="63">
        <v>241</v>
      </c>
      <c r="AU288" s="63">
        <v>35</v>
      </c>
      <c r="AV288" s="63">
        <v>5</v>
      </c>
      <c r="AW288" s="63">
        <v>26</v>
      </c>
      <c r="AX288" s="63">
        <v>51</v>
      </c>
      <c r="AY288" s="63">
        <v>50</v>
      </c>
      <c r="AZ288" s="63">
        <v>50</v>
      </c>
      <c r="BA288" s="201"/>
      <c r="BB288" s="51" t="s">
        <v>102</v>
      </c>
      <c r="BC288" s="63">
        <v>226</v>
      </c>
      <c r="BD288" s="63">
        <v>121</v>
      </c>
      <c r="BE288" s="63">
        <v>218</v>
      </c>
      <c r="BF288" s="63">
        <v>116</v>
      </c>
      <c r="BG288" s="63">
        <v>170</v>
      </c>
      <c r="BH288" s="63">
        <v>91</v>
      </c>
      <c r="BI288" s="63">
        <v>219</v>
      </c>
      <c r="BJ288" s="63">
        <v>121</v>
      </c>
      <c r="BK288" s="63">
        <v>211</v>
      </c>
      <c r="BL288" s="63">
        <v>116</v>
      </c>
      <c r="BM288" s="63">
        <v>159</v>
      </c>
      <c r="BN288" s="63">
        <v>84</v>
      </c>
      <c r="BO288" s="201"/>
      <c r="BP288" s="64" t="s">
        <v>102</v>
      </c>
      <c r="BQ288" s="63">
        <v>38</v>
      </c>
      <c r="BR288" s="63">
        <v>27</v>
      </c>
      <c r="BS288" s="63">
        <v>0</v>
      </c>
      <c r="BT288" s="63">
        <v>7</v>
      </c>
      <c r="BU288" s="63">
        <v>3</v>
      </c>
      <c r="BV288" s="63">
        <v>45</v>
      </c>
      <c r="BW288" s="63">
        <v>30</v>
      </c>
      <c r="BX288" s="201"/>
      <c r="BY288" s="64" t="s">
        <v>102</v>
      </c>
      <c r="BZ288" s="63">
        <v>182</v>
      </c>
      <c r="CA288" s="63">
        <v>65</v>
      </c>
      <c r="CB288" s="63">
        <v>6</v>
      </c>
      <c r="CC288" s="63">
        <v>79</v>
      </c>
      <c r="CD288" s="63">
        <v>167</v>
      </c>
      <c r="CE288" s="63">
        <v>85</v>
      </c>
      <c r="CF288" s="63">
        <v>50</v>
      </c>
      <c r="CG288" s="63">
        <v>14</v>
      </c>
      <c r="CH288" s="63">
        <v>4</v>
      </c>
      <c r="CI288" s="63">
        <v>14</v>
      </c>
      <c r="CJ288" s="63">
        <v>12</v>
      </c>
      <c r="CK288" s="63">
        <v>7</v>
      </c>
      <c r="CL288" s="142"/>
      <c r="CM288" s="138" t="s">
        <v>4</v>
      </c>
      <c r="CN288" s="138" t="s">
        <v>4421</v>
      </c>
      <c r="CO288" s="139">
        <v>1832</v>
      </c>
      <c r="CP288" s="141">
        <v>652</v>
      </c>
    </row>
    <row r="289" spans="1:94">
      <c r="A289" s="201" t="s">
        <v>228</v>
      </c>
      <c r="B289" s="46" t="s">
        <v>119</v>
      </c>
      <c r="C289" s="47">
        <v>18</v>
      </c>
      <c r="D289" s="47">
        <v>10</v>
      </c>
      <c r="E289" s="47">
        <v>19</v>
      </c>
      <c r="F289" s="47">
        <v>10</v>
      </c>
      <c r="G289" s="47">
        <v>19</v>
      </c>
      <c r="H289" s="47">
        <v>12</v>
      </c>
      <c r="I289" s="47">
        <v>23</v>
      </c>
      <c r="J289" s="47">
        <v>8</v>
      </c>
      <c r="K289" s="47">
        <v>19</v>
      </c>
      <c r="L289" s="47">
        <v>12</v>
      </c>
      <c r="M289" s="48">
        <v>98</v>
      </c>
      <c r="N289" s="48">
        <v>52</v>
      </c>
      <c r="O289" s="201" t="s">
        <v>228</v>
      </c>
      <c r="P289" s="46" t="s">
        <v>119</v>
      </c>
      <c r="Q289" s="47">
        <v>0</v>
      </c>
      <c r="R289" s="47">
        <v>0</v>
      </c>
      <c r="S289" s="47">
        <v>0</v>
      </c>
      <c r="T289" s="47">
        <v>0</v>
      </c>
      <c r="U289" s="47">
        <v>0</v>
      </c>
      <c r="V289" s="47">
        <v>0</v>
      </c>
      <c r="W289" s="47">
        <v>0</v>
      </c>
      <c r="X289" s="47">
        <v>0</v>
      </c>
      <c r="Y289" s="47">
        <v>0</v>
      </c>
      <c r="Z289" s="47">
        <v>0</v>
      </c>
      <c r="AA289" s="48">
        <v>0</v>
      </c>
      <c r="AB289" s="48">
        <v>0</v>
      </c>
      <c r="AC289" s="201" t="s">
        <v>228</v>
      </c>
      <c r="AD289" s="46" t="s">
        <v>119</v>
      </c>
      <c r="AE289" s="47">
        <v>1</v>
      </c>
      <c r="AF289" s="47">
        <v>1</v>
      </c>
      <c r="AG289" s="47">
        <v>1</v>
      </c>
      <c r="AH289" s="47">
        <v>1</v>
      </c>
      <c r="AI289" s="47">
        <v>1</v>
      </c>
      <c r="AJ289" s="48">
        <v>5</v>
      </c>
      <c r="AK289" s="47">
        <v>5</v>
      </c>
      <c r="AL289" s="47">
        <v>0</v>
      </c>
      <c r="AM289" s="47">
        <v>0</v>
      </c>
      <c r="AN289" s="47">
        <v>0</v>
      </c>
      <c r="AO289" s="47">
        <v>1</v>
      </c>
      <c r="AP289" s="201" t="s">
        <v>228</v>
      </c>
      <c r="AQ289" s="46" t="s">
        <v>119</v>
      </c>
      <c r="AR289" s="47">
        <v>0</v>
      </c>
      <c r="AS289" s="47">
        <v>50</v>
      </c>
      <c r="AT289" s="47">
        <v>0</v>
      </c>
      <c r="AU289" s="47">
        <v>0</v>
      </c>
      <c r="AV289" s="47">
        <v>0</v>
      </c>
      <c r="AW289" s="47">
        <v>0</v>
      </c>
      <c r="AX289" s="47">
        <v>3</v>
      </c>
      <c r="AY289" s="47">
        <v>3</v>
      </c>
      <c r="AZ289" s="47">
        <v>3</v>
      </c>
      <c r="BA289" s="201" t="s">
        <v>228</v>
      </c>
      <c r="BB289" s="46" t="s">
        <v>119</v>
      </c>
      <c r="BC289" s="47">
        <v>14</v>
      </c>
      <c r="BD289" s="47">
        <v>4</v>
      </c>
      <c r="BE289" s="47">
        <v>14</v>
      </c>
      <c r="BF289" s="47">
        <v>4</v>
      </c>
      <c r="BG289" s="47">
        <v>12</v>
      </c>
      <c r="BH289" s="47">
        <v>4</v>
      </c>
      <c r="BI289" s="47">
        <v>14</v>
      </c>
      <c r="BJ289" s="47">
        <v>4</v>
      </c>
      <c r="BK289" s="47">
        <v>14</v>
      </c>
      <c r="BL289" s="47">
        <v>4</v>
      </c>
      <c r="BM289" s="47">
        <v>12</v>
      </c>
      <c r="BN289" s="47">
        <v>4</v>
      </c>
      <c r="BO289" s="201" t="s">
        <v>228</v>
      </c>
      <c r="BP289" s="46" t="s">
        <v>119</v>
      </c>
      <c r="BQ289" s="50">
        <v>3</v>
      </c>
      <c r="BR289" s="49">
        <v>3</v>
      </c>
      <c r="BS289" s="49">
        <v>0</v>
      </c>
      <c r="BT289" s="50">
        <v>0</v>
      </c>
      <c r="BU289" s="49">
        <v>0</v>
      </c>
      <c r="BV289" s="50">
        <v>3</v>
      </c>
      <c r="BW289" s="50">
        <v>3</v>
      </c>
      <c r="BX289" s="201" t="s">
        <v>228</v>
      </c>
      <c r="BY289" s="46" t="s">
        <v>119</v>
      </c>
      <c r="BZ289" s="47">
        <v>0</v>
      </c>
      <c r="CA289" s="47">
        <v>0</v>
      </c>
      <c r="CB289" s="47">
        <v>0</v>
      </c>
      <c r="CC289" s="47">
        <v>0</v>
      </c>
      <c r="CD289" s="47">
        <v>0</v>
      </c>
      <c r="CE289" s="47">
        <v>0</v>
      </c>
      <c r="CF289" s="47">
        <v>0</v>
      </c>
      <c r="CG289" s="47">
        <v>0</v>
      </c>
      <c r="CH289" s="47">
        <v>0</v>
      </c>
      <c r="CI289" s="47">
        <v>0</v>
      </c>
      <c r="CJ289" s="47">
        <v>0</v>
      </c>
      <c r="CK289" s="47">
        <v>0</v>
      </c>
      <c r="CL289" s="142"/>
      <c r="CM289" s="138" t="s">
        <v>228</v>
      </c>
      <c r="CN289" s="138" t="s">
        <v>4422</v>
      </c>
      <c r="CO289" s="139">
        <v>100</v>
      </c>
      <c r="CP289" s="141">
        <v>0</v>
      </c>
    </row>
    <row r="290" spans="1:94">
      <c r="A290" s="201"/>
      <c r="B290" s="46" t="s">
        <v>120</v>
      </c>
      <c r="C290" s="47">
        <v>99</v>
      </c>
      <c r="D290" s="47">
        <v>61</v>
      </c>
      <c r="E290" s="47">
        <v>68</v>
      </c>
      <c r="F290" s="47">
        <v>36</v>
      </c>
      <c r="G290" s="47">
        <v>69</v>
      </c>
      <c r="H290" s="47">
        <v>37</v>
      </c>
      <c r="I290" s="47">
        <v>47</v>
      </c>
      <c r="J290" s="47">
        <v>25</v>
      </c>
      <c r="K290" s="47">
        <v>39</v>
      </c>
      <c r="L290" s="47">
        <v>22</v>
      </c>
      <c r="M290" s="48">
        <v>322</v>
      </c>
      <c r="N290" s="48">
        <v>181</v>
      </c>
      <c r="O290" s="201"/>
      <c r="P290" s="46" t="s">
        <v>120</v>
      </c>
      <c r="Q290" s="47">
        <v>24</v>
      </c>
      <c r="R290" s="47">
        <v>14</v>
      </c>
      <c r="S290" s="47">
        <v>15</v>
      </c>
      <c r="T290" s="47">
        <v>7</v>
      </c>
      <c r="U290" s="47">
        <v>15</v>
      </c>
      <c r="V290" s="47">
        <v>5</v>
      </c>
      <c r="W290" s="47">
        <v>1</v>
      </c>
      <c r="X290" s="47">
        <v>0</v>
      </c>
      <c r="Y290" s="47">
        <v>2</v>
      </c>
      <c r="Z290" s="47">
        <v>1</v>
      </c>
      <c r="AA290" s="48">
        <v>57</v>
      </c>
      <c r="AB290" s="48">
        <v>27</v>
      </c>
      <c r="AC290" s="201"/>
      <c r="AD290" s="46" t="s">
        <v>120</v>
      </c>
      <c r="AE290" s="47">
        <v>4</v>
      </c>
      <c r="AF290" s="47">
        <v>3</v>
      </c>
      <c r="AG290" s="47">
        <v>3</v>
      </c>
      <c r="AH290" s="47">
        <v>3</v>
      </c>
      <c r="AI290" s="47">
        <v>3</v>
      </c>
      <c r="AJ290" s="48">
        <v>16</v>
      </c>
      <c r="AK290" s="47">
        <v>9</v>
      </c>
      <c r="AL290" s="47">
        <v>0</v>
      </c>
      <c r="AM290" s="47">
        <v>0</v>
      </c>
      <c r="AN290" s="47">
        <v>0</v>
      </c>
      <c r="AO290" s="47">
        <v>3</v>
      </c>
      <c r="AP290" s="201"/>
      <c r="AQ290" s="46" t="s">
        <v>120</v>
      </c>
      <c r="AR290" s="47">
        <v>0</v>
      </c>
      <c r="AS290" s="47">
        <v>118</v>
      </c>
      <c r="AT290" s="47">
        <v>18</v>
      </c>
      <c r="AU290" s="47">
        <v>8</v>
      </c>
      <c r="AV290" s="47">
        <v>6</v>
      </c>
      <c r="AW290" s="47">
        <v>2</v>
      </c>
      <c r="AX290" s="47">
        <v>22</v>
      </c>
      <c r="AY290" s="47">
        <v>9</v>
      </c>
      <c r="AZ290" s="47">
        <v>9</v>
      </c>
      <c r="BA290" s="201"/>
      <c r="BB290" s="46" t="s">
        <v>120</v>
      </c>
      <c r="BC290" s="47">
        <v>44</v>
      </c>
      <c r="BD290" s="47">
        <v>22</v>
      </c>
      <c r="BE290" s="47">
        <v>39</v>
      </c>
      <c r="BF290" s="47">
        <v>19</v>
      </c>
      <c r="BG290" s="47">
        <v>35</v>
      </c>
      <c r="BH290" s="47">
        <v>18</v>
      </c>
      <c r="BI290" s="47">
        <v>44</v>
      </c>
      <c r="BJ290" s="47">
        <v>22</v>
      </c>
      <c r="BK290" s="47">
        <v>39</v>
      </c>
      <c r="BL290" s="47">
        <v>19</v>
      </c>
      <c r="BM290" s="47">
        <v>35</v>
      </c>
      <c r="BN290" s="47">
        <v>18</v>
      </c>
      <c r="BO290" s="201"/>
      <c r="BP290" s="46" t="s">
        <v>120</v>
      </c>
      <c r="BQ290" s="50">
        <v>10</v>
      </c>
      <c r="BR290" s="49">
        <v>9</v>
      </c>
      <c r="BS290" s="49">
        <v>0</v>
      </c>
      <c r="BT290" s="50">
        <v>1</v>
      </c>
      <c r="BU290" s="49">
        <v>1</v>
      </c>
      <c r="BV290" s="50">
        <v>11</v>
      </c>
      <c r="BW290" s="50">
        <v>10</v>
      </c>
      <c r="BX290" s="201"/>
      <c r="BY290" s="46" t="s">
        <v>120</v>
      </c>
      <c r="BZ290" s="47">
        <v>48</v>
      </c>
      <c r="CA290" s="47">
        <v>35</v>
      </c>
      <c r="CB290" s="47">
        <v>14</v>
      </c>
      <c r="CC290" s="47">
        <v>28</v>
      </c>
      <c r="CD290" s="47">
        <v>30</v>
      </c>
      <c r="CE290" s="47">
        <v>32</v>
      </c>
      <c r="CF290" s="47">
        <v>0</v>
      </c>
      <c r="CG290" s="47">
        <v>63</v>
      </c>
      <c r="CH290" s="47">
        <v>1</v>
      </c>
      <c r="CI290" s="47">
        <v>5</v>
      </c>
      <c r="CJ290" s="47">
        <v>5</v>
      </c>
      <c r="CK290" s="47">
        <v>0</v>
      </c>
      <c r="CL290" s="142"/>
      <c r="CM290" s="138" t="s">
        <v>228</v>
      </c>
      <c r="CN290" s="138" t="s">
        <v>4423</v>
      </c>
      <c r="CO290" s="139">
        <v>352</v>
      </c>
      <c r="CP290" s="141">
        <v>251</v>
      </c>
    </row>
    <row r="291" spans="1:94">
      <c r="A291" s="201"/>
      <c r="B291" s="34" t="s">
        <v>102</v>
      </c>
      <c r="C291" s="35">
        <v>117</v>
      </c>
      <c r="D291" s="63">
        <v>71</v>
      </c>
      <c r="E291" s="63">
        <v>87</v>
      </c>
      <c r="F291" s="63">
        <v>46</v>
      </c>
      <c r="G291" s="63">
        <v>88</v>
      </c>
      <c r="H291" s="63">
        <v>49</v>
      </c>
      <c r="I291" s="63">
        <v>70</v>
      </c>
      <c r="J291" s="63">
        <v>33</v>
      </c>
      <c r="K291" s="63">
        <v>58</v>
      </c>
      <c r="L291" s="63">
        <v>34</v>
      </c>
      <c r="M291" s="63">
        <v>420</v>
      </c>
      <c r="N291" s="63">
        <v>233</v>
      </c>
      <c r="O291" s="201"/>
      <c r="P291" s="64" t="s">
        <v>102</v>
      </c>
      <c r="Q291" s="63">
        <v>24</v>
      </c>
      <c r="R291" s="63">
        <v>14</v>
      </c>
      <c r="S291" s="63">
        <v>15</v>
      </c>
      <c r="T291" s="63">
        <v>7</v>
      </c>
      <c r="U291" s="63">
        <v>15</v>
      </c>
      <c r="V291" s="63">
        <v>5</v>
      </c>
      <c r="W291" s="63">
        <v>1</v>
      </c>
      <c r="X291" s="63">
        <v>0</v>
      </c>
      <c r="Y291" s="63">
        <v>2</v>
      </c>
      <c r="Z291" s="63">
        <v>1</v>
      </c>
      <c r="AA291" s="63">
        <v>57</v>
      </c>
      <c r="AB291" s="63">
        <v>27</v>
      </c>
      <c r="AC291" s="201"/>
      <c r="AD291" s="64" t="s">
        <v>102</v>
      </c>
      <c r="AE291" s="63">
        <v>5</v>
      </c>
      <c r="AF291" s="63">
        <v>4</v>
      </c>
      <c r="AG291" s="63">
        <v>4</v>
      </c>
      <c r="AH291" s="63">
        <v>4</v>
      </c>
      <c r="AI291" s="63">
        <v>4</v>
      </c>
      <c r="AJ291" s="63">
        <v>21</v>
      </c>
      <c r="AK291" s="63">
        <v>14</v>
      </c>
      <c r="AL291" s="63">
        <v>0</v>
      </c>
      <c r="AM291" s="63">
        <v>0</v>
      </c>
      <c r="AN291" s="63">
        <v>0</v>
      </c>
      <c r="AO291" s="63">
        <v>4</v>
      </c>
      <c r="AP291" s="201"/>
      <c r="AQ291" s="64" t="s">
        <v>102</v>
      </c>
      <c r="AR291" s="63">
        <v>0</v>
      </c>
      <c r="AS291" s="63">
        <v>168</v>
      </c>
      <c r="AT291" s="63">
        <v>18</v>
      </c>
      <c r="AU291" s="63">
        <v>8</v>
      </c>
      <c r="AV291" s="63">
        <v>6</v>
      </c>
      <c r="AW291" s="63">
        <v>2</v>
      </c>
      <c r="AX291" s="63">
        <v>25</v>
      </c>
      <c r="AY291" s="63">
        <v>12</v>
      </c>
      <c r="AZ291" s="63">
        <v>12</v>
      </c>
      <c r="BA291" s="201"/>
      <c r="BB291" s="51" t="s">
        <v>102</v>
      </c>
      <c r="BC291" s="63">
        <v>58</v>
      </c>
      <c r="BD291" s="63">
        <v>26</v>
      </c>
      <c r="BE291" s="63">
        <v>53</v>
      </c>
      <c r="BF291" s="63">
        <v>23</v>
      </c>
      <c r="BG291" s="63">
        <v>47</v>
      </c>
      <c r="BH291" s="63">
        <v>22</v>
      </c>
      <c r="BI291" s="63">
        <v>58</v>
      </c>
      <c r="BJ291" s="63">
        <v>26</v>
      </c>
      <c r="BK291" s="63">
        <v>53</v>
      </c>
      <c r="BL291" s="63">
        <v>23</v>
      </c>
      <c r="BM291" s="63">
        <v>47</v>
      </c>
      <c r="BN291" s="63">
        <v>22</v>
      </c>
      <c r="BO291" s="201"/>
      <c r="BP291" s="64" t="s">
        <v>102</v>
      </c>
      <c r="BQ291" s="63">
        <v>13</v>
      </c>
      <c r="BR291" s="63">
        <v>12</v>
      </c>
      <c r="BS291" s="63">
        <v>0</v>
      </c>
      <c r="BT291" s="63">
        <v>1</v>
      </c>
      <c r="BU291" s="63">
        <v>1</v>
      </c>
      <c r="BV291" s="63">
        <v>14</v>
      </c>
      <c r="BW291" s="63">
        <v>13</v>
      </c>
      <c r="BX291" s="201"/>
      <c r="BY291" s="64" t="s">
        <v>102</v>
      </c>
      <c r="BZ291" s="63">
        <v>48</v>
      </c>
      <c r="CA291" s="63">
        <v>35</v>
      </c>
      <c r="CB291" s="63">
        <v>14</v>
      </c>
      <c r="CC291" s="63">
        <v>28</v>
      </c>
      <c r="CD291" s="63">
        <v>30</v>
      </c>
      <c r="CE291" s="63">
        <v>32</v>
      </c>
      <c r="CF291" s="63">
        <v>0</v>
      </c>
      <c r="CG291" s="63">
        <v>63</v>
      </c>
      <c r="CH291" s="63">
        <v>1</v>
      </c>
      <c r="CI291" s="63">
        <v>5</v>
      </c>
      <c r="CJ291" s="63">
        <v>5</v>
      </c>
      <c r="CK291" s="63">
        <v>0</v>
      </c>
      <c r="CL291" s="142"/>
      <c r="CM291" s="138" t="s">
        <v>228</v>
      </c>
      <c r="CN291" s="138" t="s">
        <v>4424</v>
      </c>
      <c r="CO291" s="139">
        <v>452</v>
      </c>
      <c r="CP291" s="141">
        <v>251</v>
      </c>
    </row>
    <row r="292" spans="1:94">
      <c r="A292" s="194" t="s">
        <v>460</v>
      </c>
      <c r="B292" s="194"/>
      <c r="C292" s="194"/>
      <c r="D292" s="194"/>
      <c r="E292" s="194"/>
      <c r="F292" s="194"/>
      <c r="G292" s="194"/>
      <c r="H292" s="194"/>
      <c r="I292" s="194"/>
      <c r="J292" s="194"/>
      <c r="K292" s="194"/>
      <c r="L292" s="194"/>
      <c r="M292" s="194"/>
      <c r="N292" s="194"/>
      <c r="O292" s="194" t="s">
        <v>461</v>
      </c>
      <c r="P292" s="194"/>
      <c r="Q292" s="194"/>
      <c r="R292" s="194"/>
      <c r="S292" s="194"/>
      <c r="T292" s="194"/>
      <c r="U292" s="194"/>
      <c r="V292" s="194"/>
      <c r="W292" s="194"/>
      <c r="X292" s="194"/>
      <c r="Y292" s="194"/>
      <c r="Z292" s="194"/>
      <c r="AA292" s="194"/>
      <c r="AB292" s="194"/>
      <c r="AC292" s="194" t="s">
        <v>462</v>
      </c>
      <c r="AD292" s="194"/>
      <c r="AE292" s="194"/>
      <c r="AF292" s="194"/>
      <c r="AG292" s="194"/>
      <c r="AH292" s="194"/>
      <c r="AI292" s="194"/>
      <c r="AJ292" s="194"/>
      <c r="AK292" s="194"/>
      <c r="AL292" s="194"/>
      <c r="AM292" s="194"/>
      <c r="AN292" s="194"/>
      <c r="AO292" s="194"/>
      <c r="AP292" s="195" t="s">
        <v>463</v>
      </c>
      <c r="AQ292" s="195"/>
      <c r="AR292" s="195"/>
      <c r="AS292" s="195"/>
      <c r="AT292" s="195"/>
      <c r="AU292" s="195"/>
      <c r="AV292" s="195"/>
      <c r="AW292" s="195"/>
      <c r="AX292" s="195"/>
      <c r="AY292" s="195"/>
      <c r="AZ292" s="195"/>
      <c r="BA292" s="195" t="s">
        <v>4601</v>
      </c>
      <c r="BB292" s="195"/>
      <c r="BC292" s="195"/>
      <c r="BD292" s="195"/>
      <c r="BE292" s="195"/>
      <c r="BF292" s="195"/>
      <c r="BG292" s="195"/>
      <c r="BH292" s="195"/>
      <c r="BI292" s="195"/>
      <c r="BJ292" s="195"/>
      <c r="BK292" s="195"/>
      <c r="BL292" s="195"/>
      <c r="BM292" s="195"/>
      <c r="BN292" s="195"/>
      <c r="BO292" s="163" t="s">
        <v>464</v>
      </c>
      <c r="BP292" s="163"/>
      <c r="BQ292" s="163"/>
      <c r="BR292" s="163"/>
      <c r="BS292" s="163"/>
      <c r="BT292" s="163"/>
      <c r="BU292" s="163"/>
      <c r="BV292" s="163"/>
      <c r="BW292" s="163"/>
      <c r="BX292" s="194" t="s">
        <v>465</v>
      </c>
      <c r="BY292" s="194"/>
      <c r="BZ292" s="194"/>
      <c r="CA292" s="194"/>
      <c r="CB292" s="194"/>
      <c r="CC292" s="194"/>
      <c r="CD292" s="194"/>
      <c r="CE292" s="194"/>
      <c r="CF292" s="194"/>
      <c r="CG292" s="194"/>
      <c r="CH292" s="194"/>
      <c r="CI292" s="194"/>
      <c r="CJ292" s="194"/>
      <c r="CK292" s="194"/>
      <c r="CL292" s="142"/>
      <c r="CM292" s="138" t="s">
        <v>460</v>
      </c>
      <c r="CN292" s="138" t="s">
        <v>460</v>
      </c>
      <c r="CO292" s="139">
        <v>0</v>
      </c>
      <c r="CP292" s="141">
        <v>0</v>
      </c>
    </row>
    <row r="293" spans="1:94">
      <c r="A293" s="194" t="s">
        <v>4174</v>
      </c>
      <c r="B293" s="194"/>
      <c r="C293" s="194"/>
      <c r="D293" s="194"/>
      <c r="E293" s="194"/>
      <c r="F293" s="194"/>
      <c r="G293" s="194"/>
      <c r="H293" s="194"/>
      <c r="I293" s="194"/>
      <c r="J293" s="194"/>
      <c r="K293" s="194"/>
      <c r="L293" s="194"/>
      <c r="M293" s="194"/>
      <c r="N293" s="194"/>
      <c r="O293" s="194" t="s">
        <v>4174</v>
      </c>
      <c r="P293" s="194"/>
      <c r="Q293" s="194"/>
      <c r="R293" s="194"/>
      <c r="S293" s="194"/>
      <c r="T293" s="194"/>
      <c r="U293" s="194"/>
      <c r="V293" s="194"/>
      <c r="W293" s="194"/>
      <c r="X293" s="194"/>
      <c r="Y293" s="194"/>
      <c r="Z293" s="194"/>
      <c r="AA293" s="194"/>
      <c r="AB293" s="194"/>
      <c r="AC293" s="194" t="s">
        <v>4174</v>
      </c>
      <c r="AD293" s="194"/>
      <c r="AE293" s="194"/>
      <c r="AF293" s="194"/>
      <c r="AG293" s="194"/>
      <c r="AH293" s="194"/>
      <c r="AI293" s="194"/>
      <c r="AJ293" s="194"/>
      <c r="AK293" s="194"/>
      <c r="AL293" s="194"/>
      <c r="AM293" s="194"/>
      <c r="AN293" s="194"/>
      <c r="AO293" s="194"/>
      <c r="AP293" s="195" t="s">
        <v>4174</v>
      </c>
      <c r="AQ293" s="195"/>
      <c r="AR293" s="195"/>
      <c r="AS293" s="195"/>
      <c r="AT293" s="195"/>
      <c r="AU293" s="195"/>
      <c r="AV293" s="195"/>
      <c r="AW293" s="195"/>
      <c r="AX293" s="195"/>
      <c r="AY293" s="195"/>
      <c r="AZ293" s="195"/>
      <c r="BA293" s="195" t="s">
        <v>4175</v>
      </c>
      <c r="BB293" s="195"/>
      <c r="BC293" s="195"/>
      <c r="BD293" s="195"/>
      <c r="BE293" s="195"/>
      <c r="BF293" s="195"/>
      <c r="BG293" s="195"/>
      <c r="BH293" s="195"/>
      <c r="BI293" s="195"/>
      <c r="BJ293" s="195"/>
      <c r="BK293" s="195"/>
      <c r="BL293" s="195"/>
      <c r="BM293" s="195"/>
      <c r="BN293" s="195"/>
      <c r="BO293" s="163" t="s">
        <v>4174</v>
      </c>
      <c r="BP293" s="163"/>
      <c r="BQ293" s="163"/>
      <c r="BR293" s="163"/>
      <c r="BS293" s="163"/>
      <c r="BT293" s="163"/>
      <c r="BU293" s="163"/>
      <c r="BV293" s="163"/>
      <c r="BW293" s="163"/>
      <c r="BX293" s="194" t="s">
        <v>4174</v>
      </c>
      <c r="BY293" s="194"/>
      <c r="BZ293" s="194"/>
      <c r="CA293" s="194"/>
      <c r="CB293" s="194"/>
      <c r="CC293" s="194"/>
      <c r="CD293" s="194"/>
      <c r="CE293" s="194"/>
      <c r="CF293" s="194"/>
      <c r="CG293" s="194"/>
      <c r="CH293" s="194"/>
      <c r="CI293" s="194"/>
      <c r="CJ293" s="194"/>
      <c r="CK293" s="194"/>
      <c r="CL293" s="142"/>
      <c r="CM293" s="138" t="s">
        <v>4174</v>
      </c>
      <c r="CN293" s="138" t="s">
        <v>4174</v>
      </c>
      <c r="CO293" s="139">
        <v>0</v>
      </c>
      <c r="CP293" s="141">
        <v>0</v>
      </c>
    </row>
    <row r="294" spans="1:94" ht="24.6" customHeight="1">
      <c r="A294" s="198" t="s">
        <v>2</v>
      </c>
      <c r="B294" s="199" t="s">
        <v>335</v>
      </c>
      <c r="C294" s="194" t="s">
        <v>302</v>
      </c>
      <c r="D294" s="194"/>
      <c r="E294" s="194" t="s">
        <v>303</v>
      </c>
      <c r="F294" s="194"/>
      <c r="G294" s="194" t="s">
        <v>304</v>
      </c>
      <c r="H294" s="194"/>
      <c r="I294" s="194" t="s">
        <v>305</v>
      </c>
      <c r="J294" s="194"/>
      <c r="K294" s="194" t="s">
        <v>306</v>
      </c>
      <c r="L294" s="194"/>
      <c r="M294" s="198" t="s">
        <v>307</v>
      </c>
      <c r="N294" s="198"/>
      <c r="O294" s="198" t="s">
        <v>2</v>
      </c>
      <c r="P294" s="199" t="s">
        <v>335</v>
      </c>
      <c r="Q294" s="194" t="s">
        <v>302</v>
      </c>
      <c r="R294" s="194"/>
      <c r="S294" s="194" t="s">
        <v>303</v>
      </c>
      <c r="T294" s="194"/>
      <c r="U294" s="194" t="s">
        <v>304</v>
      </c>
      <c r="V294" s="194"/>
      <c r="W294" s="194" t="s">
        <v>305</v>
      </c>
      <c r="X294" s="194"/>
      <c r="Y294" s="194" t="s">
        <v>306</v>
      </c>
      <c r="Z294" s="194"/>
      <c r="AA294" s="198" t="s">
        <v>307</v>
      </c>
      <c r="AB294" s="198"/>
      <c r="AC294" s="198" t="s">
        <v>2</v>
      </c>
      <c r="AD294" s="199" t="s">
        <v>113</v>
      </c>
      <c r="AE294" s="200" t="s">
        <v>308</v>
      </c>
      <c r="AF294" s="200"/>
      <c r="AG294" s="200"/>
      <c r="AH294" s="200"/>
      <c r="AI294" s="200"/>
      <c r="AJ294" s="200"/>
      <c r="AK294" s="195" t="s">
        <v>165</v>
      </c>
      <c r="AL294" s="195"/>
      <c r="AM294" s="195"/>
      <c r="AN294" s="195"/>
      <c r="AO294" s="200" t="s">
        <v>309</v>
      </c>
      <c r="AP294" s="198" t="s">
        <v>2</v>
      </c>
      <c r="AQ294" s="199" t="s">
        <v>335</v>
      </c>
      <c r="AR294" s="195" t="s">
        <v>310</v>
      </c>
      <c r="AS294" s="195"/>
      <c r="AT294" s="195"/>
      <c r="AU294" s="195"/>
      <c r="AV294" s="195"/>
      <c r="AW294" s="195"/>
      <c r="AX294" s="195"/>
      <c r="AY294" s="195"/>
      <c r="AZ294" s="195"/>
      <c r="BA294" s="198" t="s">
        <v>2</v>
      </c>
      <c r="BB294" s="199" t="s">
        <v>335</v>
      </c>
      <c r="BC294" s="195" t="s">
        <v>311</v>
      </c>
      <c r="BD294" s="195"/>
      <c r="BE294" s="195" t="s">
        <v>312</v>
      </c>
      <c r="BF294" s="195"/>
      <c r="BG294" s="195" t="s">
        <v>313</v>
      </c>
      <c r="BH294" s="195"/>
      <c r="BI294" s="195" t="s">
        <v>343</v>
      </c>
      <c r="BJ294" s="195"/>
      <c r="BK294" s="195" t="s">
        <v>314</v>
      </c>
      <c r="BL294" s="195"/>
      <c r="BM294" s="200" t="s">
        <v>315</v>
      </c>
      <c r="BN294" s="200"/>
      <c r="BO294" s="199" t="s">
        <v>2</v>
      </c>
      <c r="BP294" s="199" t="s">
        <v>335</v>
      </c>
      <c r="BQ294" s="163" t="s">
        <v>166</v>
      </c>
      <c r="BR294" s="163"/>
      <c r="BS294" s="163"/>
      <c r="BT294" s="164" t="s">
        <v>167</v>
      </c>
      <c r="BU294" s="164"/>
      <c r="BV294" s="164" t="s">
        <v>466</v>
      </c>
      <c r="BW294" s="164"/>
      <c r="BX294" s="198" t="s">
        <v>2</v>
      </c>
      <c r="BY294" s="199" t="s">
        <v>335</v>
      </c>
      <c r="BZ294" s="195" t="s">
        <v>316</v>
      </c>
      <c r="CA294" s="195"/>
      <c r="CB294" s="195"/>
      <c r="CC294" s="195"/>
      <c r="CD294" s="195"/>
      <c r="CE294" s="195"/>
      <c r="CF294" s="195"/>
      <c r="CG294" s="195"/>
      <c r="CH294" s="195"/>
      <c r="CI294" s="195"/>
      <c r="CJ294" s="195"/>
      <c r="CK294" s="195"/>
      <c r="CL294" s="142"/>
      <c r="CM294" s="138" t="s">
        <v>2</v>
      </c>
      <c r="CN294" s="138" t="s">
        <v>4594</v>
      </c>
      <c r="CO294" s="139" t="e">
        <v>#VALUE!</v>
      </c>
      <c r="CP294" s="141">
        <v>0</v>
      </c>
    </row>
    <row r="295" spans="1:94" ht="48">
      <c r="A295" s="198"/>
      <c r="B295" s="199"/>
      <c r="C295" s="43" t="s">
        <v>170</v>
      </c>
      <c r="D295" s="43" t="s">
        <v>57</v>
      </c>
      <c r="E295" s="43" t="s">
        <v>170</v>
      </c>
      <c r="F295" s="43" t="s">
        <v>57</v>
      </c>
      <c r="G295" s="43" t="s">
        <v>170</v>
      </c>
      <c r="H295" s="43" t="s">
        <v>57</v>
      </c>
      <c r="I295" s="43" t="s">
        <v>170</v>
      </c>
      <c r="J295" s="43" t="s">
        <v>57</v>
      </c>
      <c r="K295" s="43" t="s">
        <v>170</v>
      </c>
      <c r="L295" s="43" t="s">
        <v>57</v>
      </c>
      <c r="M295" s="43" t="s">
        <v>170</v>
      </c>
      <c r="N295" s="43" t="s">
        <v>57</v>
      </c>
      <c r="O295" s="198"/>
      <c r="P295" s="199"/>
      <c r="Q295" s="43" t="s">
        <v>170</v>
      </c>
      <c r="R295" s="43" t="s">
        <v>57</v>
      </c>
      <c r="S295" s="43" t="s">
        <v>170</v>
      </c>
      <c r="T295" s="43" t="s">
        <v>57</v>
      </c>
      <c r="U295" s="43" t="s">
        <v>170</v>
      </c>
      <c r="V295" s="43" t="s">
        <v>57</v>
      </c>
      <c r="W295" s="43" t="s">
        <v>170</v>
      </c>
      <c r="X295" s="43" t="s">
        <v>57</v>
      </c>
      <c r="Y295" s="43" t="s">
        <v>170</v>
      </c>
      <c r="Z295" s="43" t="s">
        <v>57</v>
      </c>
      <c r="AA295" s="43" t="s">
        <v>170</v>
      </c>
      <c r="AB295" s="43" t="s">
        <v>57</v>
      </c>
      <c r="AC295" s="198"/>
      <c r="AD295" s="199"/>
      <c r="AE295" s="44" t="s">
        <v>302</v>
      </c>
      <c r="AF295" s="44" t="s">
        <v>303</v>
      </c>
      <c r="AG295" s="44" t="s">
        <v>304</v>
      </c>
      <c r="AH295" s="44" t="s">
        <v>305</v>
      </c>
      <c r="AI295" s="44" t="s">
        <v>306</v>
      </c>
      <c r="AJ295" s="44" t="s">
        <v>56</v>
      </c>
      <c r="AK295" s="44" t="s">
        <v>317</v>
      </c>
      <c r="AL295" s="31" t="s">
        <v>279</v>
      </c>
      <c r="AM295" s="31" t="s">
        <v>172</v>
      </c>
      <c r="AN295" s="31" t="s">
        <v>173</v>
      </c>
      <c r="AO295" s="200"/>
      <c r="AP295" s="198"/>
      <c r="AQ295" s="199"/>
      <c r="AR295" s="44" t="s">
        <v>434</v>
      </c>
      <c r="AS295" s="44" t="s">
        <v>344</v>
      </c>
      <c r="AT295" s="44" t="s">
        <v>435</v>
      </c>
      <c r="AU295" s="44" t="s">
        <v>436</v>
      </c>
      <c r="AV295" s="44" t="s">
        <v>437</v>
      </c>
      <c r="AW295" s="14" t="s">
        <v>175</v>
      </c>
      <c r="AX295" s="14" t="s">
        <v>176</v>
      </c>
      <c r="AY295" s="44" t="s">
        <v>69</v>
      </c>
      <c r="AZ295" s="44" t="s">
        <v>70</v>
      </c>
      <c r="BA295" s="198"/>
      <c r="BB295" s="199"/>
      <c r="BC295" s="43" t="s">
        <v>170</v>
      </c>
      <c r="BD295" s="43" t="s">
        <v>57</v>
      </c>
      <c r="BE295" s="43" t="s">
        <v>170</v>
      </c>
      <c r="BF295" s="43" t="s">
        <v>57</v>
      </c>
      <c r="BG295" s="43" t="s">
        <v>170</v>
      </c>
      <c r="BH295" s="43" t="s">
        <v>57</v>
      </c>
      <c r="BI295" s="43" t="s">
        <v>170</v>
      </c>
      <c r="BJ295" s="43" t="s">
        <v>57</v>
      </c>
      <c r="BK295" s="43" t="s">
        <v>170</v>
      </c>
      <c r="BL295" s="43" t="s">
        <v>57</v>
      </c>
      <c r="BM295" s="43" t="s">
        <v>170</v>
      </c>
      <c r="BN295" s="43" t="s">
        <v>57</v>
      </c>
      <c r="BO295" s="199"/>
      <c r="BP295" s="199"/>
      <c r="BQ295" s="32" t="s">
        <v>56</v>
      </c>
      <c r="BR295" s="45" t="s">
        <v>174</v>
      </c>
      <c r="BS295" s="45" t="s">
        <v>280</v>
      </c>
      <c r="BT295" s="45" t="s">
        <v>66</v>
      </c>
      <c r="BU295" s="45" t="s">
        <v>174</v>
      </c>
      <c r="BV295" s="45" t="s">
        <v>66</v>
      </c>
      <c r="BW295" s="45" t="s">
        <v>174</v>
      </c>
      <c r="BX295" s="198"/>
      <c r="BY295" s="199"/>
      <c r="BZ295" s="44" t="s">
        <v>336</v>
      </c>
      <c r="CA295" s="44" t="s">
        <v>318</v>
      </c>
      <c r="CB295" s="44" t="s">
        <v>350</v>
      </c>
      <c r="CC295" s="44" t="s">
        <v>345</v>
      </c>
      <c r="CD295" s="44" t="s">
        <v>346</v>
      </c>
      <c r="CE295" s="44" t="s">
        <v>347</v>
      </c>
      <c r="CF295" s="44" t="s">
        <v>348</v>
      </c>
      <c r="CG295" s="44" t="s">
        <v>349</v>
      </c>
      <c r="CH295" s="44" t="s">
        <v>337</v>
      </c>
      <c r="CI295" s="44" t="s">
        <v>319</v>
      </c>
      <c r="CJ295" s="44" t="s">
        <v>68</v>
      </c>
      <c r="CK295" s="44" t="s">
        <v>0</v>
      </c>
      <c r="CL295" s="142"/>
      <c r="CM295" s="138" t="s">
        <v>2</v>
      </c>
      <c r="CN295" s="138" t="s">
        <v>2</v>
      </c>
      <c r="CO295" s="139" t="e">
        <v>#VALUE!</v>
      </c>
      <c r="CP295" s="141">
        <v>0</v>
      </c>
    </row>
    <row r="296" spans="1:94">
      <c r="A296" s="51" t="s">
        <v>135</v>
      </c>
      <c r="B296" s="46"/>
      <c r="C296" s="47"/>
      <c r="D296" s="47"/>
      <c r="E296" s="47"/>
      <c r="F296" s="47"/>
      <c r="G296" s="47"/>
      <c r="H296" s="47"/>
      <c r="I296" s="47"/>
      <c r="J296" s="47"/>
      <c r="K296" s="47"/>
      <c r="L296" s="47"/>
      <c r="M296" s="48"/>
      <c r="N296" s="48"/>
      <c r="O296" s="51" t="s">
        <v>135</v>
      </c>
      <c r="P296" s="51"/>
      <c r="Q296" s="48"/>
      <c r="R296" s="48"/>
      <c r="S296" s="48"/>
      <c r="T296" s="48"/>
      <c r="U296" s="48"/>
      <c r="V296" s="48"/>
      <c r="W296" s="48"/>
      <c r="X296" s="48"/>
      <c r="Y296" s="48"/>
      <c r="Z296" s="48"/>
      <c r="AA296" s="48"/>
      <c r="AB296" s="48"/>
      <c r="AC296" s="51" t="s">
        <v>135</v>
      </c>
      <c r="AD296" s="51"/>
      <c r="AE296" s="48"/>
      <c r="AF296" s="48"/>
      <c r="AG296" s="48"/>
      <c r="AH296" s="48"/>
      <c r="AI296" s="48"/>
      <c r="AJ296" s="48"/>
      <c r="AK296" s="48"/>
      <c r="AL296" s="48"/>
      <c r="AM296" s="48"/>
      <c r="AN296" s="48"/>
      <c r="AO296" s="48"/>
      <c r="AP296" s="51" t="s">
        <v>135</v>
      </c>
      <c r="AQ296" s="46"/>
      <c r="AR296" s="47"/>
      <c r="AS296" s="47"/>
      <c r="AT296" s="47"/>
      <c r="AU296" s="47"/>
      <c r="AV296" s="47"/>
      <c r="AW296" s="47"/>
      <c r="AX296" s="47"/>
      <c r="AY296" s="47"/>
      <c r="AZ296" s="47"/>
      <c r="BA296" s="51" t="s">
        <v>135</v>
      </c>
      <c r="BB296" s="46"/>
      <c r="BC296" s="47"/>
      <c r="BD296" s="47"/>
      <c r="BE296" s="47"/>
      <c r="BF296" s="47"/>
      <c r="BG296" s="47"/>
      <c r="BH296" s="47"/>
      <c r="BI296" s="47"/>
      <c r="BJ296" s="47"/>
      <c r="BK296" s="47"/>
      <c r="BL296" s="47"/>
      <c r="BM296" s="47"/>
      <c r="BN296" s="47"/>
      <c r="BO296" s="51" t="s">
        <v>135</v>
      </c>
      <c r="BP296" s="46"/>
      <c r="BQ296" s="50"/>
      <c r="BR296" s="49"/>
      <c r="BS296" s="49"/>
      <c r="BT296" s="50"/>
      <c r="BU296" s="49"/>
      <c r="BV296" s="49"/>
      <c r="BW296" s="49"/>
      <c r="BX296" s="51" t="s">
        <v>135</v>
      </c>
      <c r="BY296" s="46"/>
      <c r="BZ296" s="47"/>
      <c r="CA296" s="47"/>
      <c r="CB296" s="47"/>
      <c r="CC296" s="47"/>
      <c r="CD296" s="47"/>
      <c r="CE296" s="47"/>
      <c r="CF296" s="47"/>
      <c r="CG296" s="47"/>
      <c r="CH296" s="47"/>
      <c r="CI296" s="47"/>
      <c r="CJ296" s="47"/>
      <c r="CK296" s="47"/>
      <c r="CL296" s="142"/>
      <c r="CM296" s="138" t="s">
        <v>135</v>
      </c>
      <c r="CN296" s="138" t="s">
        <v>135</v>
      </c>
      <c r="CO296" s="139">
        <v>0</v>
      </c>
      <c r="CP296" s="141">
        <v>0</v>
      </c>
    </row>
    <row r="297" spans="1:94">
      <c r="A297" s="201" t="s">
        <v>229</v>
      </c>
      <c r="B297" s="46" t="s">
        <v>119</v>
      </c>
      <c r="C297" s="47">
        <v>1708</v>
      </c>
      <c r="D297" s="47">
        <v>811</v>
      </c>
      <c r="E297" s="47">
        <v>1220</v>
      </c>
      <c r="F297" s="47">
        <v>607</v>
      </c>
      <c r="G297" s="47">
        <v>1083</v>
      </c>
      <c r="H297" s="47">
        <v>546</v>
      </c>
      <c r="I297" s="47">
        <v>918</v>
      </c>
      <c r="J297" s="47">
        <v>448</v>
      </c>
      <c r="K297" s="47">
        <v>709</v>
      </c>
      <c r="L297" s="47">
        <v>356</v>
      </c>
      <c r="M297" s="48">
        <v>5638</v>
      </c>
      <c r="N297" s="48">
        <v>2768</v>
      </c>
      <c r="O297" s="201" t="s">
        <v>229</v>
      </c>
      <c r="P297" s="46" t="s">
        <v>119</v>
      </c>
      <c r="Q297" s="47">
        <v>205</v>
      </c>
      <c r="R297" s="47">
        <v>96</v>
      </c>
      <c r="S297" s="47">
        <v>161</v>
      </c>
      <c r="T297" s="47">
        <v>77</v>
      </c>
      <c r="U297" s="47">
        <v>157</v>
      </c>
      <c r="V297" s="47">
        <v>70</v>
      </c>
      <c r="W297" s="47">
        <v>107</v>
      </c>
      <c r="X297" s="47">
        <v>45</v>
      </c>
      <c r="Y297" s="47">
        <v>48</v>
      </c>
      <c r="Z297" s="47">
        <v>19</v>
      </c>
      <c r="AA297" s="48">
        <v>678</v>
      </c>
      <c r="AB297" s="48">
        <v>307</v>
      </c>
      <c r="AC297" s="201" t="s">
        <v>229</v>
      </c>
      <c r="AD297" s="46" t="s">
        <v>119</v>
      </c>
      <c r="AE297" s="47">
        <v>61</v>
      </c>
      <c r="AF297" s="47">
        <v>57</v>
      </c>
      <c r="AG297" s="47">
        <v>57</v>
      </c>
      <c r="AH297" s="47">
        <v>52</v>
      </c>
      <c r="AI297" s="47">
        <v>51</v>
      </c>
      <c r="AJ297" s="48">
        <v>278</v>
      </c>
      <c r="AK297" s="47">
        <v>174</v>
      </c>
      <c r="AL297" s="47">
        <v>88</v>
      </c>
      <c r="AM297" s="47">
        <v>0</v>
      </c>
      <c r="AN297" s="47">
        <v>1</v>
      </c>
      <c r="AO297" s="47">
        <v>55</v>
      </c>
      <c r="AP297" s="201" t="s">
        <v>229</v>
      </c>
      <c r="AQ297" s="46" t="s">
        <v>119</v>
      </c>
      <c r="AR297" s="47">
        <v>0</v>
      </c>
      <c r="AS297" s="47">
        <v>435</v>
      </c>
      <c r="AT297" s="47">
        <v>474</v>
      </c>
      <c r="AU297" s="47">
        <v>602</v>
      </c>
      <c r="AV297" s="47">
        <v>133</v>
      </c>
      <c r="AW297" s="47">
        <v>60</v>
      </c>
      <c r="AX297" s="47">
        <v>209</v>
      </c>
      <c r="AY297" s="47">
        <v>131</v>
      </c>
      <c r="AZ297" s="47">
        <v>131</v>
      </c>
      <c r="BA297" s="201" t="s">
        <v>229</v>
      </c>
      <c r="BB297" s="46" t="s">
        <v>119</v>
      </c>
      <c r="BC297" s="47">
        <v>669</v>
      </c>
      <c r="BD297" s="47">
        <v>347</v>
      </c>
      <c r="BE297" s="47">
        <v>644</v>
      </c>
      <c r="BF297" s="47">
        <v>336</v>
      </c>
      <c r="BG297" s="47">
        <v>531</v>
      </c>
      <c r="BH297" s="47">
        <v>278</v>
      </c>
      <c r="BI297" s="47">
        <v>671</v>
      </c>
      <c r="BJ297" s="47">
        <v>349</v>
      </c>
      <c r="BK297" s="47">
        <v>646</v>
      </c>
      <c r="BL297" s="47">
        <v>338</v>
      </c>
      <c r="BM297" s="47">
        <v>533</v>
      </c>
      <c r="BN297" s="47">
        <v>280</v>
      </c>
      <c r="BO297" s="201" t="s">
        <v>229</v>
      </c>
      <c r="BP297" s="46" t="s">
        <v>119</v>
      </c>
      <c r="BQ297" s="50">
        <v>168</v>
      </c>
      <c r="BR297" s="49">
        <v>90</v>
      </c>
      <c r="BS297" s="49">
        <v>3</v>
      </c>
      <c r="BT297" s="50">
        <v>15</v>
      </c>
      <c r="BU297" s="49">
        <v>10</v>
      </c>
      <c r="BV297" s="50">
        <v>183</v>
      </c>
      <c r="BW297" s="50">
        <v>100</v>
      </c>
      <c r="BX297" s="201" t="s">
        <v>229</v>
      </c>
      <c r="BY297" s="46" t="s">
        <v>119</v>
      </c>
      <c r="BZ297" s="47">
        <v>1201</v>
      </c>
      <c r="CA297" s="47">
        <v>1053</v>
      </c>
      <c r="CB297" s="47">
        <v>589</v>
      </c>
      <c r="CC297" s="47">
        <v>1250</v>
      </c>
      <c r="CD297" s="47">
        <v>958</v>
      </c>
      <c r="CE297" s="47">
        <v>660</v>
      </c>
      <c r="CF297" s="47">
        <v>74</v>
      </c>
      <c r="CG297" s="47">
        <v>879</v>
      </c>
      <c r="CH297" s="47">
        <v>32</v>
      </c>
      <c r="CI297" s="47">
        <v>186</v>
      </c>
      <c r="CJ297" s="47">
        <v>75</v>
      </c>
      <c r="CK297" s="47">
        <v>0</v>
      </c>
      <c r="CL297" s="142"/>
      <c r="CM297" s="138" t="s">
        <v>229</v>
      </c>
      <c r="CN297" s="138" t="s">
        <v>4425</v>
      </c>
      <c r="CO297" s="139">
        <v>5365</v>
      </c>
      <c r="CP297" s="141">
        <v>6696</v>
      </c>
    </row>
    <row r="298" spans="1:94">
      <c r="A298" s="201"/>
      <c r="B298" s="46" t="s">
        <v>120</v>
      </c>
      <c r="C298" s="47">
        <v>0</v>
      </c>
      <c r="D298" s="47">
        <v>0</v>
      </c>
      <c r="E298" s="47">
        <v>0</v>
      </c>
      <c r="F298" s="47">
        <v>0</v>
      </c>
      <c r="G298" s="47">
        <v>0</v>
      </c>
      <c r="H298" s="47">
        <v>0</v>
      </c>
      <c r="I298" s="47">
        <v>0</v>
      </c>
      <c r="J298" s="47">
        <v>0</v>
      </c>
      <c r="K298" s="47">
        <v>0</v>
      </c>
      <c r="L298" s="47">
        <v>0</v>
      </c>
      <c r="M298" s="48">
        <v>0</v>
      </c>
      <c r="N298" s="48">
        <v>0</v>
      </c>
      <c r="O298" s="201"/>
      <c r="P298" s="46" t="s">
        <v>120</v>
      </c>
      <c r="Q298" s="47">
        <v>0</v>
      </c>
      <c r="R298" s="47">
        <v>0</v>
      </c>
      <c r="S298" s="47">
        <v>0</v>
      </c>
      <c r="T298" s="47">
        <v>0</v>
      </c>
      <c r="U298" s="47">
        <v>0</v>
      </c>
      <c r="V298" s="47">
        <v>0</v>
      </c>
      <c r="W298" s="47">
        <v>0</v>
      </c>
      <c r="X298" s="47">
        <v>0</v>
      </c>
      <c r="Y298" s="47">
        <v>0</v>
      </c>
      <c r="Z298" s="47">
        <v>0</v>
      </c>
      <c r="AA298" s="48">
        <v>0</v>
      </c>
      <c r="AB298" s="48">
        <v>0</v>
      </c>
      <c r="AC298" s="201"/>
      <c r="AD298" s="46" t="s">
        <v>120</v>
      </c>
      <c r="AE298" s="47">
        <v>0</v>
      </c>
      <c r="AF298" s="47">
        <v>0</v>
      </c>
      <c r="AG298" s="47">
        <v>0</v>
      </c>
      <c r="AH298" s="47">
        <v>0</v>
      </c>
      <c r="AI298" s="47">
        <v>0</v>
      </c>
      <c r="AJ298" s="48">
        <v>0</v>
      </c>
      <c r="AK298" s="47">
        <v>0</v>
      </c>
      <c r="AL298" s="47">
        <v>0</v>
      </c>
      <c r="AM298" s="47">
        <v>0</v>
      </c>
      <c r="AN298" s="47">
        <v>0</v>
      </c>
      <c r="AO298" s="47">
        <v>0</v>
      </c>
      <c r="AP298" s="201"/>
      <c r="AQ298" s="46" t="s">
        <v>120</v>
      </c>
      <c r="AR298" s="47">
        <v>0</v>
      </c>
      <c r="AS298" s="47">
        <v>0</v>
      </c>
      <c r="AT298" s="47">
        <v>0</v>
      </c>
      <c r="AU298" s="47">
        <v>0</v>
      </c>
      <c r="AV298" s="47">
        <v>0</v>
      </c>
      <c r="AW298" s="47">
        <v>0</v>
      </c>
      <c r="AX298" s="47">
        <v>0</v>
      </c>
      <c r="AY298" s="47">
        <v>0</v>
      </c>
      <c r="AZ298" s="47">
        <v>0</v>
      </c>
      <c r="BA298" s="201"/>
      <c r="BB298" s="46" t="s">
        <v>120</v>
      </c>
      <c r="BC298" s="47">
        <v>0</v>
      </c>
      <c r="BD298" s="47">
        <v>0</v>
      </c>
      <c r="BE298" s="47">
        <v>0</v>
      </c>
      <c r="BF298" s="47">
        <v>0</v>
      </c>
      <c r="BG298" s="47">
        <v>0</v>
      </c>
      <c r="BH298" s="47">
        <v>0</v>
      </c>
      <c r="BI298" s="47">
        <v>0</v>
      </c>
      <c r="BJ298" s="47">
        <v>0</v>
      </c>
      <c r="BK298" s="47">
        <v>0</v>
      </c>
      <c r="BL298" s="47">
        <v>0</v>
      </c>
      <c r="BM298" s="47">
        <v>0</v>
      </c>
      <c r="BN298" s="47">
        <v>0</v>
      </c>
      <c r="BO298" s="201"/>
      <c r="BP298" s="46" t="s">
        <v>120</v>
      </c>
      <c r="BQ298" s="50">
        <v>0</v>
      </c>
      <c r="BR298" s="49">
        <v>0</v>
      </c>
      <c r="BS298" s="49">
        <v>0</v>
      </c>
      <c r="BT298" s="50">
        <v>0</v>
      </c>
      <c r="BU298" s="49">
        <v>0</v>
      </c>
      <c r="BV298" s="50">
        <v>0</v>
      </c>
      <c r="BW298" s="50">
        <v>0</v>
      </c>
      <c r="BX298" s="201"/>
      <c r="BY298" s="46" t="s">
        <v>120</v>
      </c>
      <c r="BZ298" s="47">
        <v>0</v>
      </c>
      <c r="CA298" s="47">
        <v>0</v>
      </c>
      <c r="CB298" s="47">
        <v>0</v>
      </c>
      <c r="CC298" s="47">
        <v>0</v>
      </c>
      <c r="CD298" s="47">
        <v>0</v>
      </c>
      <c r="CE298" s="47">
        <v>0</v>
      </c>
      <c r="CF298" s="47">
        <v>0</v>
      </c>
      <c r="CG298" s="47">
        <v>0</v>
      </c>
      <c r="CH298" s="47">
        <v>0</v>
      </c>
      <c r="CI298" s="47">
        <v>0</v>
      </c>
      <c r="CJ298" s="47">
        <v>0</v>
      </c>
      <c r="CK298" s="47">
        <v>0</v>
      </c>
      <c r="CL298" s="142"/>
      <c r="CM298" s="138" t="s">
        <v>229</v>
      </c>
      <c r="CN298" s="138" t="s">
        <v>4426</v>
      </c>
      <c r="CO298" s="139">
        <v>0</v>
      </c>
      <c r="CP298" s="141">
        <v>0</v>
      </c>
    </row>
    <row r="299" spans="1:94">
      <c r="A299" s="201"/>
      <c r="B299" s="34" t="s">
        <v>102</v>
      </c>
      <c r="C299" s="35">
        <v>1708</v>
      </c>
      <c r="D299" s="63">
        <v>811</v>
      </c>
      <c r="E299" s="63">
        <v>1220</v>
      </c>
      <c r="F299" s="63">
        <v>607</v>
      </c>
      <c r="G299" s="63">
        <v>1083</v>
      </c>
      <c r="H299" s="63">
        <v>546</v>
      </c>
      <c r="I299" s="63">
        <v>918</v>
      </c>
      <c r="J299" s="63">
        <v>448</v>
      </c>
      <c r="K299" s="63">
        <v>709</v>
      </c>
      <c r="L299" s="63">
        <v>356</v>
      </c>
      <c r="M299" s="63">
        <v>5638</v>
      </c>
      <c r="N299" s="63">
        <v>2768</v>
      </c>
      <c r="O299" s="201"/>
      <c r="P299" s="64" t="s">
        <v>102</v>
      </c>
      <c r="Q299" s="63">
        <v>205</v>
      </c>
      <c r="R299" s="63">
        <v>96</v>
      </c>
      <c r="S299" s="63">
        <v>161</v>
      </c>
      <c r="T299" s="63">
        <v>77</v>
      </c>
      <c r="U299" s="63">
        <v>157</v>
      </c>
      <c r="V299" s="63">
        <v>70</v>
      </c>
      <c r="W299" s="63">
        <v>107</v>
      </c>
      <c r="X299" s="63">
        <v>45</v>
      </c>
      <c r="Y299" s="63">
        <v>48</v>
      </c>
      <c r="Z299" s="63">
        <v>19</v>
      </c>
      <c r="AA299" s="63">
        <v>678</v>
      </c>
      <c r="AB299" s="63">
        <v>307</v>
      </c>
      <c r="AC299" s="201"/>
      <c r="AD299" s="64" t="s">
        <v>102</v>
      </c>
      <c r="AE299" s="63">
        <v>61</v>
      </c>
      <c r="AF299" s="63">
        <v>57</v>
      </c>
      <c r="AG299" s="63">
        <v>57</v>
      </c>
      <c r="AH299" s="63">
        <v>52</v>
      </c>
      <c r="AI299" s="63">
        <v>51</v>
      </c>
      <c r="AJ299" s="63">
        <v>278</v>
      </c>
      <c r="AK299" s="63">
        <v>174</v>
      </c>
      <c r="AL299" s="63">
        <v>88</v>
      </c>
      <c r="AM299" s="63">
        <v>0</v>
      </c>
      <c r="AN299" s="63">
        <v>1</v>
      </c>
      <c r="AO299" s="63">
        <v>55</v>
      </c>
      <c r="AP299" s="201"/>
      <c r="AQ299" s="64" t="s">
        <v>102</v>
      </c>
      <c r="AR299" s="63">
        <v>0</v>
      </c>
      <c r="AS299" s="63">
        <v>435</v>
      </c>
      <c r="AT299" s="63">
        <v>474</v>
      </c>
      <c r="AU299" s="63">
        <v>602</v>
      </c>
      <c r="AV299" s="63">
        <v>133</v>
      </c>
      <c r="AW299" s="63">
        <v>60</v>
      </c>
      <c r="AX299" s="63">
        <v>209</v>
      </c>
      <c r="AY299" s="63">
        <v>131</v>
      </c>
      <c r="AZ299" s="63">
        <v>131</v>
      </c>
      <c r="BA299" s="201"/>
      <c r="BB299" s="51" t="s">
        <v>102</v>
      </c>
      <c r="BC299" s="63">
        <v>669</v>
      </c>
      <c r="BD299" s="63">
        <v>347</v>
      </c>
      <c r="BE299" s="63">
        <v>644</v>
      </c>
      <c r="BF299" s="63">
        <v>336</v>
      </c>
      <c r="BG299" s="63">
        <v>531</v>
      </c>
      <c r="BH299" s="63">
        <v>278</v>
      </c>
      <c r="BI299" s="63">
        <v>671</v>
      </c>
      <c r="BJ299" s="63">
        <v>349</v>
      </c>
      <c r="BK299" s="63">
        <v>646</v>
      </c>
      <c r="BL299" s="63">
        <v>338</v>
      </c>
      <c r="BM299" s="63">
        <v>533</v>
      </c>
      <c r="BN299" s="63">
        <v>280</v>
      </c>
      <c r="BO299" s="201"/>
      <c r="BP299" s="64" t="s">
        <v>102</v>
      </c>
      <c r="BQ299" s="63">
        <v>168</v>
      </c>
      <c r="BR299" s="63">
        <v>90</v>
      </c>
      <c r="BS299" s="63">
        <v>3</v>
      </c>
      <c r="BT299" s="63">
        <v>15</v>
      </c>
      <c r="BU299" s="63">
        <v>10</v>
      </c>
      <c r="BV299" s="63">
        <v>183</v>
      </c>
      <c r="BW299" s="63">
        <v>100</v>
      </c>
      <c r="BX299" s="201"/>
      <c r="BY299" s="64" t="s">
        <v>102</v>
      </c>
      <c r="BZ299" s="63">
        <v>1201</v>
      </c>
      <c r="CA299" s="63">
        <v>1053</v>
      </c>
      <c r="CB299" s="63">
        <v>589</v>
      </c>
      <c r="CC299" s="63">
        <v>1250</v>
      </c>
      <c r="CD299" s="63">
        <v>958</v>
      </c>
      <c r="CE299" s="63">
        <v>660</v>
      </c>
      <c r="CF299" s="63">
        <v>74</v>
      </c>
      <c r="CG299" s="63">
        <v>879</v>
      </c>
      <c r="CH299" s="63">
        <v>32</v>
      </c>
      <c r="CI299" s="63">
        <v>186</v>
      </c>
      <c r="CJ299" s="63">
        <v>75</v>
      </c>
      <c r="CK299" s="63">
        <v>0</v>
      </c>
      <c r="CL299" s="142"/>
      <c r="CM299" s="138" t="s">
        <v>229</v>
      </c>
      <c r="CN299" s="138" t="s">
        <v>4427</v>
      </c>
      <c r="CO299" s="139">
        <v>5365</v>
      </c>
      <c r="CP299" s="141">
        <v>6696</v>
      </c>
    </row>
    <row r="300" spans="1:94">
      <c r="A300" s="201" t="s">
        <v>230</v>
      </c>
      <c r="B300" s="46" t="s">
        <v>119</v>
      </c>
      <c r="C300" s="47">
        <v>6889</v>
      </c>
      <c r="D300" s="47">
        <v>3342</v>
      </c>
      <c r="E300" s="47">
        <v>4978</v>
      </c>
      <c r="F300" s="47">
        <v>2407</v>
      </c>
      <c r="G300" s="47">
        <v>4900</v>
      </c>
      <c r="H300" s="47">
        <v>2390</v>
      </c>
      <c r="I300" s="47">
        <v>4173</v>
      </c>
      <c r="J300" s="47">
        <v>2091</v>
      </c>
      <c r="K300" s="47">
        <v>3766</v>
      </c>
      <c r="L300" s="47">
        <v>1956</v>
      </c>
      <c r="M300" s="48">
        <v>24706</v>
      </c>
      <c r="N300" s="48">
        <v>12186</v>
      </c>
      <c r="O300" s="201" t="s">
        <v>230</v>
      </c>
      <c r="P300" s="46" t="s">
        <v>119</v>
      </c>
      <c r="Q300" s="47">
        <v>929</v>
      </c>
      <c r="R300" s="47">
        <v>443</v>
      </c>
      <c r="S300" s="47">
        <v>744</v>
      </c>
      <c r="T300" s="47">
        <v>335</v>
      </c>
      <c r="U300" s="47">
        <v>729</v>
      </c>
      <c r="V300" s="47">
        <v>316</v>
      </c>
      <c r="W300" s="47">
        <v>466</v>
      </c>
      <c r="X300" s="47">
        <v>228</v>
      </c>
      <c r="Y300" s="47">
        <v>544</v>
      </c>
      <c r="Z300" s="47">
        <v>270</v>
      </c>
      <c r="AA300" s="48">
        <v>3412</v>
      </c>
      <c r="AB300" s="48">
        <v>1592</v>
      </c>
      <c r="AC300" s="201" t="s">
        <v>230</v>
      </c>
      <c r="AD300" s="46" t="s">
        <v>119</v>
      </c>
      <c r="AE300" s="47">
        <v>214</v>
      </c>
      <c r="AF300" s="47">
        <v>205</v>
      </c>
      <c r="AG300" s="47">
        <v>203</v>
      </c>
      <c r="AH300" s="47">
        <v>198</v>
      </c>
      <c r="AI300" s="47">
        <v>190</v>
      </c>
      <c r="AJ300" s="48">
        <v>1010</v>
      </c>
      <c r="AK300" s="47">
        <v>723</v>
      </c>
      <c r="AL300" s="47">
        <v>477</v>
      </c>
      <c r="AM300" s="47">
        <v>20</v>
      </c>
      <c r="AN300" s="47">
        <v>10</v>
      </c>
      <c r="AO300" s="47">
        <v>195</v>
      </c>
      <c r="AP300" s="201" t="s">
        <v>230</v>
      </c>
      <c r="AQ300" s="46" t="s">
        <v>119</v>
      </c>
      <c r="AR300" s="47">
        <v>112</v>
      </c>
      <c r="AS300" s="47">
        <v>2801</v>
      </c>
      <c r="AT300" s="47">
        <v>2291</v>
      </c>
      <c r="AU300" s="47">
        <v>2320</v>
      </c>
      <c r="AV300" s="47">
        <v>665</v>
      </c>
      <c r="AW300" s="47">
        <v>236</v>
      </c>
      <c r="AX300" s="47">
        <v>829</v>
      </c>
      <c r="AY300" s="47">
        <v>633</v>
      </c>
      <c r="AZ300" s="47">
        <v>628</v>
      </c>
      <c r="BA300" s="201" t="s">
        <v>230</v>
      </c>
      <c r="BB300" s="46" t="s">
        <v>119</v>
      </c>
      <c r="BC300" s="47">
        <v>3899</v>
      </c>
      <c r="BD300" s="47">
        <v>2037</v>
      </c>
      <c r="BE300" s="47">
        <v>3580</v>
      </c>
      <c r="BF300" s="47">
        <v>1920</v>
      </c>
      <c r="BG300" s="47">
        <v>2556</v>
      </c>
      <c r="BH300" s="47">
        <v>1402</v>
      </c>
      <c r="BI300" s="47">
        <v>3903</v>
      </c>
      <c r="BJ300" s="47">
        <v>2042</v>
      </c>
      <c r="BK300" s="47">
        <v>3582</v>
      </c>
      <c r="BL300" s="47">
        <v>1926</v>
      </c>
      <c r="BM300" s="47">
        <v>2476</v>
      </c>
      <c r="BN300" s="47">
        <v>1363</v>
      </c>
      <c r="BO300" s="201" t="s">
        <v>230</v>
      </c>
      <c r="BP300" s="46" t="s">
        <v>119</v>
      </c>
      <c r="BQ300" s="50">
        <v>705</v>
      </c>
      <c r="BR300" s="49">
        <v>410</v>
      </c>
      <c r="BS300" s="49">
        <v>30</v>
      </c>
      <c r="BT300" s="50">
        <v>62</v>
      </c>
      <c r="BU300" s="49">
        <v>38</v>
      </c>
      <c r="BV300" s="50">
        <v>767</v>
      </c>
      <c r="BW300" s="50">
        <v>448</v>
      </c>
      <c r="BX300" s="201" t="s">
        <v>230</v>
      </c>
      <c r="BY300" s="46" t="s">
        <v>119</v>
      </c>
      <c r="BZ300" s="47">
        <v>3763</v>
      </c>
      <c r="CA300" s="47">
        <v>1883</v>
      </c>
      <c r="CB300" s="47">
        <v>2183</v>
      </c>
      <c r="CC300" s="47">
        <v>3045</v>
      </c>
      <c r="CD300" s="47">
        <v>2740</v>
      </c>
      <c r="CE300" s="47">
        <v>1939</v>
      </c>
      <c r="CF300" s="47">
        <v>288</v>
      </c>
      <c r="CG300" s="47">
        <v>2765</v>
      </c>
      <c r="CH300" s="47">
        <v>195</v>
      </c>
      <c r="CI300" s="47">
        <v>631</v>
      </c>
      <c r="CJ300" s="47">
        <v>270</v>
      </c>
      <c r="CK300" s="47">
        <v>669</v>
      </c>
      <c r="CL300" s="142"/>
      <c r="CM300" s="138" t="s">
        <v>230</v>
      </c>
      <c r="CN300" s="138" t="s">
        <v>4428</v>
      </c>
      <c r="CO300" s="139">
        <v>25192</v>
      </c>
      <c r="CP300" s="141">
        <v>18801</v>
      </c>
    </row>
    <row r="301" spans="1:94">
      <c r="A301" s="201"/>
      <c r="B301" s="46" t="s">
        <v>120</v>
      </c>
      <c r="C301" s="47">
        <v>775</v>
      </c>
      <c r="D301" s="47">
        <v>366</v>
      </c>
      <c r="E301" s="47">
        <v>712</v>
      </c>
      <c r="F301" s="47">
        <v>362</v>
      </c>
      <c r="G301" s="47">
        <v>632</v>
      </c>
      <c r="H301" s="47">
        <v>333</v>
      </c>
      <c r="I301" s="47">
        <v>568</v>
      </c>
      <c r="J301" s="47">
        <v>271</v>
      </c>
      <c r="K301" s="47">
        <v>430</v>
      </c>
      <c r="L301" s="47">
        <v>214</v>
      </c>
      <c r="M301" s="48">
        <v>3117</v>
      </c>
      <c r="N301" s="48">
        <v>1546</v>
      </c>
      <c r="O301" s="201"/>
      <c r="P301" s="46" t="s">
        <v>120</v>
      </c>
      <c r="Q301" s="47">
        <v>21</v>
      </c>
      <c r="R301" s="47">
        <v>14</v>
      </c>
      <c r="S301" s="47">
        <v>46</v>
      </c>
      <c r="T301" s="47">
        <v>22</v>
      </c>
      <c r="U301" s="47">
        <v>25</v>
      </c>
      <c r="V301" s="47">
        <v>9</v>
      </c>
      <c r="W301" s="47">
        <v>21</v>
      </c>
      <c r="X301" s="47">
        <v>7</v>
      </c>
      <c r="Y301" s="47">
        <v>17</v>
      </c>
      <c r="Z301" s="47">
        <v>8</v>
      </c>
      <c r="AA301" s="48">
        <v>130</v>
      </c>
      <c r="AB301" s="48">
        <v>60</v>
      </c>
      <c r="AC301" s="201"/>
      <c r="AD301" s="46" t="s">
        <v>120</v>
      </c>
      <c r="AE301" s="47">
        <v>24</v>
      </c>
      <c r="AF301" s="47">
        <v>23</v>
      </c>
      <c r="AG301" s="47">
        <v>21</v>
      </c>
      <c r="AH301" s="47">
        <v>22</v>
      </c>
      <c r="AI301" s="47">
        <v>20</v>
      </c>
      <c r="AJ301" s="48">
        <v>110</v>
      </c>
      <c r="AK301" s="47">
        <v>104</v>
      </c>
      <c r="AL301" s="47">
        <v>88</v>
      </c>
      <c r="AM301" s="47">
        <v>87</v>
      </c>
      <c r="AN301" s="47">
        <v>0</v>
      </c>
      <c r="AO301" s="47">
        <v>18</v>
      </c>
      <c r="AP301" s="201"/>
      <c r="AQ301" s="46" t="s">
        <v>120</v>
      </c>
      <c r="AR301" s="47">
        <v>60</v>
      </c>
      <c r="AS301" s="47">
        <v>645</v>
      </c>
      <c r="AT301" s="47">
        <v>457</v>
      </c>
      <c r="AU301" s="47">
        <v>115</v>
      </c>
      <c r="AV301" s="47">
        <v>84</v>
      </c>
      <c r="AW301" s="47">
        <v>82</v>
      </c>
      <c r="AX301" s="47">
        <v>113</v>
      </c>
      <c r="AY301" s="47">
        <v>108</v>
      </c>
      <c r="AZ301" s="47">
        <v>106</v>
      </c>
      <c r="BA301" s="201"/>
      <c r="BB301" s="46" t="s">
        <v>120</v>
      </c>
      <c r="BC301" s="47">
        <v>450</v>
      </c>
      <c r="BD301" s="47">
        <v>237</v>
      </c>
      <c r="BE301" s="47">
        <v>433</v>
      </c>
      <c r="BF301" s="47">
        <v>226</v>
      </c>
      <c r="BG301" s="47">
        <v>380</v>
      </c>
      <c r="BH301" s="47">
        <v>201</v>
      </c>
      <c r="BI301" s="47">
        <v>450</v>
      </c>
      <c r="BJ301" s="47">
        <v>237</v>
      </c>
      <c r="BK301" s="47">
        <v>433</v>
      </c>
      <c r="BL301" s="47">
        <v>226</v>
      </c>
      <c r="BM301" s="47">
        <v>366</v>
      </c>
      <c r="BN301" s="47">
        <v>196</v>
      </c>
      <c r="BO301" s="201"/>
      <c r="BP301" s="46" t="s">
        <v>120</v>
      </c>
      <c r="BQ301" s="50">
        <v>96</v>
      </c>
      <c r="BR301" s="49">
        <v>77</v>
      </c>
      <c r="BS301" s="49">
        <v>5</v>
      </c>
      <c r="BT301" s="50">
        <v>18</v>
      </c>
      <c r="BU301" s="49">
        <v>12</v>
      </c>
      <c r="BV301" s="50">
        <v>114</v>
      </c>
      <c r="BW301" s="50">
        <v>89</v>
      </c>
      <c r="BX301" s="201"/>
      <c r="BY301" s="46" t="s">
        <v>120</v>
      </c>
      <c r="BZ301" s="47">
        <v>605</v>
      </c>
      <c r="CA301" s="47">
        <v>499</v>
      </c>
      <c r="CB301" s="47">
        <v>1092</v>
      </c>
      <c r="CC301" s="47">
        <v>1762</v>
      </c>
      <c r="CD301" s="47">
        <v>683</v>
      </c>
      <c r="CE301" s="47">
        <v>407</v>
      </c>
      <c r="CF301" s="47">
        <v>421</v>
      </c>
      <c r="CG301" s="47">
        <v>612</v>
      </c>
      <c r="CH301" s="47">
        <v>42</v>
      </c>
      <c r="CI301" s="47">
        <v>64</v>
      </c>
      <c r="CJ301" s="47">
        <v>150</v>
      </c>
      <c r="CK301" s="47">
        <v>23</v>
      </c>
      <c r="CL301" s="142"/>
      <c r="CM301" s="138" t="s">
        <v>230</v>
      </c>
      <c r="CN301" s="138" t="s">
        <v>4429</v>
      </c>
      <c r="CO301" s="139">
        <v>3601</v>
      </c>
      <c r="CP301" s="141">
        <v>6123</v>
      </c>
    </row>
    <row r="302" spans="1:94">
      <c r="A302" s="201"/>
      <c r="B302" s="34" t="s">
        <v>102</v>
      </c>
      <c r="C302" s="35">
        <v>7664</v>
      </c>
      <c r="D302" s="63">
        <v>3708</v>
      </c>
      <c r="E302" s="63">
        <v>5690</v>
      </c>
      <c r="F302" s="63">
        <v>2769</v>
      </c>
      <c r="G302" s="63">
        <v>5532</v>
      </c>
      <c r="H302" s="63">
        <v>2723</v>
      </c>
      <c r="I302" s="63">
        <v>4741</v>
      </c>
      <c r="J302" s="63">
        <v>2362</v>
      </c>
      <c r="K302" s="63">
        <v>4196</v>
      </c>
      <c r="L302" s="63">
        <v>2170</v>
      </c>
      <c r="M302" s="63">
        <v>27823</v>
      </c>
      <c r="N302" s="63">
        <v>13732</v>
      </c>
      <c r="O302" s="201"/>
      <c r="P302" s="64" t="s">
        <v>102</v>
      </c>
      <c r="Q302" s="63">
        <v>950</v>
      </c>
      <c r="R302" s="63">
        <v>457</v>
      </c>
      <c r="S302" s="63">
        <v>790</v>
      </c>
      <c r="T302" s="63">
        <v>357</v>
      </c>
      <c r="U302" s="63">
        <v>754</v>
      </c>
      <c r="V302" s="63">
        <v>325</v>
      </c>
      <c r="W302" s="63">
        <v>487</v>
      </c>
      <c r="X302" s="63">
        <v>235</v>
      </c>
      <c r="Y302" s="63">
        <v>561</v>
      </c>
      <c r="Z302" s="63">
        <v>278</v>
      </c>
      <c r="AA302" s="63">
        <v>3542</v>
      </c>
      <c r="AB302" s="63">
        <v>1652</v>
      </c>
      <c r="AC302" s="201"/>
      <c r="AD302" s="64" t="s">
        <v>102</v>
      </c>
      <c r="AE302" s="63">
        <v>238</v>
      </c>
      <c r="AF302" s="63">
        <v>228</v>
      </c>
      <c r="AG302" s="63">
        <v>224</v>
      </c>
      <c r="AH302" s="63">
        <v>220</v>
      </c>
      <c r="AI302" s="63">
        <v>210</v>
      </c>
      <c r="AJ302" s="63">
        <v>1120</v>
      </c>
      <c r="AK302" s="63">
        <v>827</v>
      </c>
      <c r="AL302" s="63">
        <v>565</v>
      </c>
      <c r="AM302" s="63">
        <v>107</v>
      </c>
      <c r="AN302" s="63">
        <v>10</v>
      </c>
      <c r="AO302" s="63">
        <v>213</v>
      </c>
      <c r="AP302" s="201"/>
      <c r="AQ302" s="64" t="s">
        <v>102</v>
      </c>
      <c r="AR302" s="63">
        <v>172</v>
      </c>
      <c r="AS302" s="63">
        <v>3446</v>
      </c>
      <c r="AT302" s="63">
        <v>2748</v>
      </c>
      <c r="AU302" s="63">
        <v>2435</v>
      </c>
      <c r="AV302" s="63">
        <v>749</v>
      </c>
      <c r="AW302" s="63">
        <v>318</v>
      </c>
      <c r="AX302" s="63">
        <v>942</v>
      </c>
      <c r="AY302" s="63">
        <v>741</v>
      </c>
      <c r="AZ302" s="63">
        <v>734</v>
      </c>
      <c r="BA302" s="201"/>
      <c r="BB302" s="51" t="s">
        <v>102</v>
      </c>
      <c r="BC302" s="63">
        <v>4349</v>
      </c>
      <c r="BD302" s="63">
        <v>2274</v>
      </c>
      <c r="BE302" s="63">
        <v>4013</v>
      </c>
      <c r="BF302" s="63">
        <v>2146</v>
      </c>
      <c r="BG302" s="63">
        <v>2936</v>
      </c>
      <c r="BH302" s="63">
        <v>1603</v>
      </c>
      <c r="BI302" s="63">
        <v>4353</v>
      </c>
      <c r="BJ302" s="63">
        <v>2279</v>
      </c>
      <c r="BK302" s="63">
        <v>4015</v>
      </c>
      <c r="BL302" s="63">
        <v>2152</v>
      </c>
      <c r="BM302" s="63">
        <v>2842</v>
      </c>
      <c r="BN302" s="63">
        <v>1559</v>
      </c>
      <c r="BO302" s="201"/>
      <c r="BP302" s="64" t="s">
        <v>102</v>
      </c>
      <c r="BQ302" s="63">
        <v>801</v>
      </c>
      <c r="BR302" s="63">
        <v>487</v>
      </c>
      <c r="BS302" s="63">
        <v>35</v>
      </c>
      <c r="BT302" s="63">
        <v>80</v>
      </c>
      <c r="BU302" s="63">
        <v>50</v>
      </c>
      <c r="BV302" s="63">
        <v>881</v>
      </c>
      <c r="BW302" s="63">
        <v>537</v>
      </c>
      <c r="BX302" s="201"/>
      <c r="BY302" s="64" t="s">
        <v>102</v>
      </c>
      <c r="BZ302" s="63">
        <v>4368</v>
      </c>
      <c r="CA302" s="63">
        <v>2382</v>
      </c>
      <c r="CB302" s="63">
        <v>3275</v>
      </c>
      <c r="CC302" s="63">
        <v>4807</v>
      </c>
      <c r="CD302" s="63">
        <v>3423</v>
      </c>
      <c r="CE302" s="63">
        <v>2346</v>
      </c>
      <c r="CF302" s="63">
        <v>709</v>
      </c>
      <c r="CG302" s="63">
        <v>3377</v>
      </c>
      <c r="CH302" s="63">
        <v>237</v>
      </c>
      <c r="CI302" s="63">
        <v>695</v>
      </c>
      <c r="CJ302" s="63">
        <v>420</v>
      </c>
      <c r="CK302" s="63">
        <v>692</v>
      </c>
      <c r="CL302" s="142"/>
      <c r="CM302" s="138" t="s">
        <v>230</v>
      </c>
      <c r="CN302" s="138" t="s">
        <v>4430</v>
      </c>
      <c r="CO302" s="139">
        <v>28793</v>
      </c>
      <c r="CP302" s="141">
        <v>24924</v>
      </c>
    </row>
    <row r="303" spans="1:94">
      <c r="A303" s="51" t="s">
        <v>136</v>
      </c>
      <c r="B303" s="46"/>
      <c r="C303" s="47"/>
      <c r="D303" s="47"/>
      <c r="E303" s="47"/>
      <c r="F303" s="47"/>
      <c r="G303" s="47"/>
      <c r="H303" s="47"/>
      <c r="I303" s="47"/>
      <c r="J303" s="47"/>
      <c r="K303" s="47"/>
      <c r="L303" s="47"/>
      <c r="M303" s="48"/>
      <c r="N303" s="48"/>
      <c r="O303" s="51" t="s">
        <v>136</v>
      </c>
      <c r="P303" s="51"/>
      <c r="Q303" s="48"/>
      <c r="R303" s="48"/>
      <c r="S303" s="48"/>
      <c r="T303" s="48"/>
      <c r="U303" s="48"/>
      <c r="V303" s="48"/>
      <c r="W303" s="48"/>
      <c r="X303" s="48"/>
      <c r="Y303" s="48"/>
      <c r="Z303" s="48"/>
      <c r="AA303" s="48"/>
      <c r="AB303" s="48"/>
      <c r="AC303" s="51" t="s">
        <v>136</v>
      </c>
      <c r="AD303" s="51"/>
      <c r="AE303" s="48"/>
      <c r="AF303" s="48"/>
      <c r="AG303" s="48"/>
      <c r="AH303" s="48"/>
      <c r="AI303" s="48"/>
      <c r="AJ303" s="48"/>
      <c r="AK303" s="48"/>
      <c r="AL303" s="48"/>
      <c r="AM303" s="48"/>
      <c r="AN303" s="48"/>
      <c r="AO303" s="48"/>
      <c r="AP303" s="51" t="s">
        <v>136</v>
      </c>
      <c r="AQ303" s="46"/>
      <c r="AR303" s="47"/>
      <c r="AS303" s="47"/>
      <c r="AT303" s="47"/>
      <c r="AU303" s="47"/>
      <c r="AV303" s="47"/>
      <c r="AW303" s="47"/>
      <c r="AX303" s="47"/>
      <c r="AY303" s="47"/>
      <c r="AZ303" s="47"/>
      <c r="BA303" s="51" t="s">
        <v>136</v>
      </c>
      <c r="BB303" s="46"/>
      <c r="BC303" s="47"/>
      <c r="BD303" s="47"/>
      <c r="BE303" s="47"/>
      <c r="BF303" s="47"/>
      <c r="BG303" s="47"/>
      <c r="BH303" s="47"/>
      <c r="BI303" s="47"/>
      <c r="BJ303" s="47"/>
      <c r="BK303" s="47"/>
      <c r="BL303" s="47"/>
      <c r="BM303" s="47"/>
      <c r="BN303" s="47"/>
      <c r="BO303" s="51" t="s">
        <v>136</v>
      </c>
      <c r="BP303" s="46"/>
      <c r="BQ303" s="50"/>
      <c r="BR303" s="49"/>
      <c r="BS303" s="49"/>
      <c r="BT303" s="50"/>
      <c r="BU303" s="49"/>
      <c r="BV303" s="49"/>
      <c r="BW303" s="49"/>
      <c r="BX303" s="51" t="s">
        <v>136</v>
      </c>
      <c r="BY303" s="46"/>
      <c r="BZ303" s="47"/>
      <c r="CA303" s="47"/>
      <c r="CB303" s="47"/>
      <c r="CC303" s="47"/>
      <c r="CD303" s="47"/>
      <c r="CE303" s="47"/>
      <c r="CF303" s="47"/>
      <c r="CG303" s="47"/>
      <c r="CH303" s="47"/>
      <c r="CI303" s="47"/>
      <c r="CJ303" s="47"/>
      <c r="CK303" s="47"/>
      <c r="CL303" s="142"/>
      <c r="CM303" s="138" t="s">
        <v>136</v>
      </c>
      <c r="CN303" s="138" t="s">
        <v>136</v>
      </c>
      <c r="CO303" s="139">
        <v>0</v>
      </c>
      <c r="CP303" s="141">
        <v>0</v>
      </c>
    </row>
    <row r="304" spans="1:94">
      <c r="A304" s="201" t="s">
        <v>231</v>
      </c>
      <c r="B304" s="46" t="s">
        <v>119</v>
      </c>
      <c r="C304" s="47">
        <v>1227</v>
      </c>
      <c r="D304" s="47">
        <v>615</v>
      </c>
      <c r="E304" s="47">
        <v>1091</v>
      </c>
      <c r="F304" s="47">
        <v>553</v>
      </c>
      <c r="G304" s="47">
        <v>944</v>
      </c>
      <c r="H304" s="47">
        <v>472</v>
      </c>
      <c r="I304" s="47">
        <v>799</v>
      </c>
      <c r="J304" s="47">
        <v>415</v>
      </c>
      <c r="K304" s="47">
        <v>907</v>
      </c>
      <c r="L304" s="47">
        <v>474</v>
      </c>
      <c r="M304" s="48">
        <v>4968</v>
      </c>
      <c r="N304" s="48">
        <v>2529</v>
      </c>
      <c r="O304" s="201" t="s">
        <v>231</v>
      </c>
      <c r="P304" s="46" t="s">
        <v>119</v>
      </c>
      <c r="Q304" s="47">
        <v>129</v>
      </c>
      <c r="R304" s="47">
        <v>56</v>
      </c>
      <c r="S304" s="47">
        <v>99</v>
      </c>
      <c r="T304" s="47">
        <v>42</v>
      </c>
      <c r="U304" s="47">
        <v>102</v>
      </c>
      <c r="V304" s="47">
        <v>42</v>
      </c>
      <c r="W304" s="47">
        <v>82</v>
      </c>
      <c r="X304" s="47">
        <v>45</v>
      </c>
      <c r="Y304" s="47">
        <v>181</v>
      </c>
      <c r="Z304" s="47">
        <v>86</v>
      </c>
      <c r="AA304" s="48">
        <v>593</v>
      </c>
      <c r="AB304" s="48">
        <v>271</v>
      </c>
      <c r="AC304" s="201" t="s">
        <v>231</v>
      </c>
      <c r="AD304" s="46" t="s">
        <v>119</v>
      </c>
      <c r="AE304" s="47">
        <v>48</v>
      </c>
      <c r="AF304" s="47">
        <v>46</v>
      </c>
      <c r="AG304" s="47">
        <v>45</v>
      </c>
      <c r="AH304" s="47">
        <v>47</v>
      </c>
      <c r="AI304" s="47">
        <v>46</v>
      </c>
      <c r="AJ304" s="48">
        <v>232</v>
      </c>
      <c r="AK304" s="47">
        <v>172</v>
      </c>
      <c r="AL304" s="47">
        <v>114</v>
      </c>
      <c r="AM304" s="47">
        <v>3</v>
      </c>
      <c r="AN304" s="47">
        <v>1</v>
      </c>
      <c r="AO304" s="47">
        <v>47</v>
      </c>
      <c r="AP304" s="201" t="s">
        <v>231</v>
      </c>
      <c r="AQ304" s="46" t="s">
        <v>119</v>
      </c>
      <c r="AR304" s="47">
        <v>5</v>
      </c>
      <c r="AS304" s="47">
        <v>1528</v>
      </c>
      <c r="AT304" s="47">
        <v>676</v>
      </c>
      <c r="AU304" s="47">
        <v>129</v>
      </c>
      <c r="AV304" s="47">
        <v>31</v>
      </c>
      <c r="AW304" s="47">
        <v>60</v>
      </c>
      <c r="AX304" s="47">
        <v>222</v>
      </c>
      <c r="AY304" s="47">
        <v>150</v>
      </c>
      <c r="AZ304" s="47">
        <v>149</v>
      </c>
      <c r="BA304" s="201" t="s">
        <v>231</v>
      </c>
      <c r="BB304" s="46" t="s">
        <v>119</v>
      </c>
      <c r="BC304" s="47">
        <v>850</v>
      </c>
      <c r="BD304" s="47">
        <v>460</v>
      </c>
      <c r="BE304" s="47">
        <v>798</v>
      </c>
      <c r="BF304" s="47">
        <v>437</v>
      </c>
      <c r="BG304" s="47">
        <v>421</v>
      </c>
      <c r="BH304" s="47">
        <v>233</v>
      </c>
      <c r="BI304" s="47">
        <v>850</v>
      </c>
      <c r="BJ304" s="47">
        <v>460</v>
      </c>
      <c r="BK304" s="47">
        <v>798</v>
      </c>
      <c r="BL304" s="47">
        <v>437</v>
      </c>
      <c r="BM304" s="47">
        <v>411</v>
      </c>
      <c r="BN304" s="47">
        <v>228</v>
      </c>
      <c r="BO304" s="201" t="s">
        <v>231</v>
      </c>
      <c r="BP304" s="46" t="s">
        <v>119</v>
      </c>
      <c r="BQ304" s="50">
        <v>149</v>
      </c>
      <c r="BR304" s="49">
        <v>71</v>
      </c>
      <c r="BS304" s="49">
        <v>6</v>
      </c>
      <c r="BT304" s="50">
        <v>16</v>
      </c>
      <c r="BU304" s="49">
        <v>7</v>
      </c>
      <c r="BV304" s="50">
        <v>165</v>
      </c>
      <c r="BW304" s="50">
        <v>78</v>
      </c>
      <c r="BX304" s="201" t="s">
        <v>231</v>
      </c>
      <c r="BY304" s="46" t="s">
        <v>119</v>
      </c>
      <c r="BZ304" s="47">
        <v>49</v>
      </c>
      <c r="CA304" s="47">
        <v>39</v>
      </c>
      <c r="CB304" s="47">
        <v>146</v>
      </c>
      <c r="CC304" s="47">
        <v>139</v>
      </c>
      <c r="CD304" s="47">
        <v>40</v>
      </c>
      <c r="CE304" s="47">
        <v>36</v>
      </c>
      <c r="CF304" s="47">
        <v>18</v>
      </c>
      <c r="CG304" s="47">
        <v>51</v>
      </c>
      <c r="CH304" s="47">
        <v>5</v>
      </c>
      <c r="CI304" s="47">
        <v>51</v>
      </c>
      <c r="CJ304" s="47">
        <v>17</v>
      </c>
      <c r="CK304" s="47">
        <v>12</v>
      </c>
      <c r="CL304" s="142"/>
      <c r="CM304" s="138" t="s">
        <v>231</v>
      </c>
      <c r="CN304" s="138" t="s">
        <v>4431</v>
      </c>
      <c r="CO304" s="139">
        <v>5760</v>
      </c>
      <c r="CP304" s="141">
        <v>523</v>
      </c>
    </row>
    <row r="305" spans="1:94">
      <c r="A305" s="201"/>
      <c r="B305" s="46" t="s">
        <v>120</v>
      </c>
      <c r="C305" s="47">
        <v>1327</v>
      </c>
      <c r="D305" s="47">
        <v>715</v>
      </c>
      <c r="E305" s="47">
        <v>1243</v>
      </c>
      <c r="F305" s="47">
        <v>640</v>
      </c>
      <c r="G305" s="47">
        <v>1167</v>
      </c>
      <c r="H305" s="47">
        <v>619</v>
      </c>
      <c r="I305" s="47">
        <v>1042</v>
      </c>
      <c r="J305" s="47">
        <v>499</v>
      </c>
      <c r="K305" s="47">
        <v>1037</v>
      </c>
      <c r="L305" s="47">
        <v>548</v>
      </c>
      <c r="M305" s="48">
        <v>5816</v>
      </c>
      <c r="N305" s="48">
        <v>3021</v>
      </c>
      <c r="O305" s="201"/>
      <c r="P305" s="46" t="s">
        <v>120</v>
      </c>
      <c r="Q305" s="47">
        <v>103</v>
      </c>
      <c r="R305" s="47">
        <v>46</v>
      </c>
      <c r="S305" s="47">
        <v>92</v>
      </c>
      <c r="T305" s="47">
        <v>45</v>
      </c>
      <c r="U305" s="47">
        <v>110</v>
      </c>
      <c r="V305" s="47">
        <v>50</v>
      </c>
      <c r="W305" s="47">
        <v>78</v>
      </c>
      <c r="X305" s="47">
        <v>42</v>
      </c>
      <c r="Y305" s="47">
        <v>75</v>
      </c>
      <c r="Z305" s="47">
        <v>34</v>
      </c>
      <c r="AA305" s="48">
        <v>458</v>
      </c>
      <c r="AB305" s="48">
        <v>217</v>
      </c>
      <c r="AC305" s="201"/>
      <c r="AD305" s="46" t="s">
        <v>120</v>
      </c>
      <c r="AE305" s="47">
        <v>46</v>
      </c>
      <c r="AF305" s="47">
        <v>44</v>
      </c>
      <c r="AG305" s="47">
        <v>41</v>
      </c>
      <c r="AH305" s="47">
        <v>42</v>
      </c>
      <c r="AI305" s="47">
        <v>41</v>
      </c>
      <c r="AJ305" s="48">
        <v>214</v>
      </c>
      <c r="AK305" s="47">
        <v>201</v>
      </c>
      <c r="AL305" s="47">
        <v>199</v>
      </c>
      <c r="AM305" s="47">
        <v>51</v>
      </c>
      <c r="AN305" s="47">
        <v>6</v>
      </c>
      <c r="AO305" s="47">
        <v>41</v>
      </c>
      <c r="AP305" s="201"/>
      <c r="AQ305" s="46" t="s">
        <v>120</v>
      </c>
      <c r="AR305" s="47">
        <v>103</v>
      </c>
      <c r="AS305" s="47">
        <v>1815</v>
      </c>
      <c r="AT305" s="47">
        <v>773</v>
      </c>
      <c r="AU305" s="47">
        <v>198</v>
      </c>
      <c r="AV305" s="47">
        <v>4</v>
      </c>
      <c r="AW305" s="47">
        <v>79</v>
      </c>
      <c r="AX305" s="47">
        <v>212</v>
      </c>
      <c r="AY305" s="47">
        <v>192</v>
      </c>
      <c r="AZ305" s="47">
        <v>190</v>
      </c>
      <c r="BA305" s="201"/>
      <c r="BB305" s="46" t="s">
        <v>120</v>
      </c>
      <c r="BC305" s="47">
        <v>961</v>
      </c>
      <c r="BD305" s="47">
        <v>520</v>
      </c>
      <c r="BE305" s="47">
        <v>908</v>
      </c>
      <c r="BF305" s="47">
        <v>497</v>
      </c>
      <c r="BG305" s="47">
        <v>641</v>
      </c>
      <c r="BH305" s="47">
        <v>362</v>
      </c>
      <c r="BI305" s="47">
        <v>940</v>
      </c>
      <c r="BJ305" s="47">
        <v>505</v>
      </c>
      <c r="BK305" s="47">
        <v>885</v>
      </c>
      <c r="BL305" s="47">
        <v>482</v>
      </c>
      <c r="BM305" s="47">
        <v>525</v>
      </c>
      <c r="BN305" s="47">
        <v>298</v>
      </c>
      <c r="BO305" s="201"/>
      <c r="BP305" s="46" t="s">
        <v>120</v>
      </c>
      <c r="BQ305" s="50">
        <v>185</v>
      </c>
      <c r="BR305" s="49">
        <v>134</v>
      </c>
      <c r="BS305" s="49">
        <v>11</v>
      </c>
      <c r="BT305" s="50">
        <v>18</v>
      </c>
      <c r="BU305" s="49">
        <v>11</v>
      </c>
      <c r="BV305" s="50">
        <v>203</v>
      </c>
      <c r="BW305" s="50">
        <v>145</v>
      </c>
      <c r="BX305" s="201"/>
      <c r="BY305" s="46" t="s">
        <v>120</v>
      </c>
      <c r="BZ305" s="47">
        <v>143</v>
      </c>
      <c r="CA305" s="47">
        <v>2</v>
      </c>
      <c r="CB305" s="47">
        <v>34</v>
      </c>
      <c r="CC305" s="47">
        <v>71</v>
      </c>
      <c r="CD305" s="47">
        <v>67</v>
      </c>
      <c r="CE305" s="47">
        <v>54</v>
      </c>
      <c r="CF305" s="47">
        <v>4</v>
      </c>
      <c r="CG305" s="47">
        <v>90</v>
      </c>
      <c r="CH305" s="47">
        <v>8</v>
      </c>
      <c r="CI305" s="47">
        <v>52</v>
      </c>
      <c r="CJ305" s="47">
        <v>35</v>
      </c>
      <c r="CK305" s="47">
        <v>0</v>
      </c>
      <c r="CL305" s="142"/>
      <c r="CM305" s="138" t="s">
        <v>231</v>
      </c>
      <c r="CN305" s="138" t="s">
        <v>4432</v>
      </c>
      <c r="CO305" s="139">
        <v>6864</v>
      </c>
      <c r="CP305" s="141">
        <v>473</v>
      </c>
    </row>
    <row r="306" spans="1:94">
      <c r="A306" s="201"/>
      <c r="B306" s="34" t="s">
        <v>102</v>
      </c>
      <c r="C306" s="35">
        <v>2554</v>
      </c>
      <c r="D306" s="63">
        <v>1330</v>
      </c>
      <c r="E306" s="63">
        <v>2334</v>
      </c>
      <c r="F306" s="63">
        <v>1193</v>
      </c>
      <c r="G306" s="63">
        <v>2111</v>
      </c>
      <c r="H306" s="63">
        <v>1091</v>
      </c>
      <c r="I306" s="63">
        <v>1841</v>
      </c>
      <c r="J306" s="63">
        <v>914</v>
      </c>
      <c r="K306" s="63">
        <v>1944</v>
      </c>
      <c r="L306" s="63">
        <v>1022</v>
      </c>
      <c r="M306" s="63">
        <v>10784</v>
      </c>
      <c r="N306" s="63">
        <v>5550</v>
      </c>
      <c r="O306" s="201"/>
      <c r="P306" s="64" t="s">
        <v>102</v>
      </c>
      <c r="Q306" s="63">
        <v>232</v>
      </c>
      <c r="R306" s="63">
        <v>102</v>
      </c>
      <c r="S306" s="63">
        <v>191</v>
      </c>
      <c r="T306" s="63">
        <v>87</v>
      </c>
      <c r="U306" s="63">
        <v>212</v>
      </c>
      <c r="V306" s="63">
        <v>92</v>
      </c>
      <c r="W306" s="63">
        <v>160</v>
      </c>
      <c r="X306" s="63">
        <v>87</v>
      </c>
      <c r="Y306" s="63">
        <v>256</v>
      </c>
      <c r="Z306" s="63">
        <v>120</v>
      </c>
      <c r="AA306" s="63">
        <v>1051</v>
      </c>
      <c r="AB306" s="63">
        <v>488</v>
      </c>
      <c r="AC306" s="201"/>
      <c r="AD306" s="64" t="s">
        <v>102</v>
      </c>
      <c r="AE306" s="63">
        <v>94</v>
      </c>
      <c r="AF306" s="63">
        <v>90</v>
      </c>
      <c r="AG306" s="63">
        <v>86</v>
      </c>
      <c r="AH306" s="63">
        <v>89</v>
      </c>
      <c r="AI306" s="63">
        <v>87</v>
      </c>
      <c r="AJ306" s="63">
        <v>446</v>
      </c>
      <c r="AK306" s="63">
        <v>373</v>
      </c>
      <c r="AL306" s="63">
        <v>313</v>
      </c>
      <c r="AM306" s="63">
        <v>54</v>
      </c>
      <c r="AN306" s="63">
        <v>7</v>
      </c>
      <c r="AO306" s="63">
        <v>88</v>
      </c>
      <c r="AP306" s="201"/>
      <c r="AQ306" s="64" t="s">
        <v>102</v>
      </c>
      <c r="AR306" s="63">
        <v>108</v>
      </c>
      <c r="AS306" s="63">
        <v>3343</v>
      </c>
      <c r="AT306" s="63">
        <v>1449</v>
      </c>
      <c r="AU306" s="63">
        <v>327</v>
      </c>
      <c r="AV306" s="63">
        <v>35</v>
      </c>
      <c r="AW306" s="63">
        <v>139</v>
      </c>
      <c r="AX306" s="63">
        <v>434</v>
      </c>
      <c r="AY306" s="63">
        <v>342</v>
      </c>
      <c r="AZ306" s="63">
        <v>339</v>
      </c>
      <c r="BA306" s="201"/>
      <c r="BB306" s="51" t="s">
        <v>102</v>
      </c>
      <c r="BC306" s="63">
        <v>1811</v>
      </c>
      <c r="BD306" s="63">
        <v>980</v>
      </c>
      <c r="BE306" s="63">
        <v>1706</v>
      </c>
      <c r="BF306" s="63">
        <v>934</v>
      </c>
      <c r="BG306" s="63">
        <v>1062</v>
      </c>
      <c r="BH306" s="63">
        <v>595</v>
      </c>
      <c r="BI306" s="63">
        <v>1790</v>
      </c>
      <c r="BJ306" s="63">
        <v>965</v>
      </c>
      <c r="BK306" s="63">
        <v>1683</v>
      </c>
      <c r="BL306" s="63">
        <v>919</v>
      </c>
      <c r="BM306" s="63">
        <v>936</v>
      </c>
      <c r="BN306" s="63">
        <v>526</v>
      </c>
      <c r="BO306" s="201"/>
      <c r="BP306" s="64" t="s">
        <v>102</v>
      </c>
      <c r="BQ306" s="63">
        <v>334</v>
      </c>
      <c r="BR306" s="63">
        <v>205</v>
      </c>
      <c r="BS306" s="63">
        <v>17</v>
      </c>
      <c r="BT306" s="63">
        <v>34</v>
      </c>
      <c r="BU306" s="63">
        <v>18</v>
      </c>
      <c r="BV306" s="63">
        <v>368</v>
      </c>
      <c r="BW306" s="63">
        <v>223</v>
      </c>
      <c r="BX306" s="201"/>
      <c r="BY306" s="64" t="s">
        <v>102</v>
      </c>
      <c r="BZ306" s="63">
        <v>192</v>
      </c>
      <c r="CA306" s="63">
        <v>41</v>
      </c>
      <c r="CB306" s="63">
        <v>180</v>
      </c>
      <c r="CC306" s="63">
        <v>210</v>
      </c>
      <c r="CD306" s="63">
        <v>107</v>
      </c>
      <c r="CE306" s="63">
        <v>90</v>
      </c>
      <c r="CF306" s="63">
        <v>22</v>
      </c>
      <c r="CG306" s="63">
        <v>141</v>
      </c>
      <c r="CH306" s="63">
        <v>13</v>
      </c>
      <c r="CI306" s="63">
        <v>103</v>
      </c>
      <c r="CJ306" s="63">
        <v>52</v>
      </c>
      <c r="CK306" s="63">
        <v>12</v>
      </c>
      <c r="CL306" s="142"/>
      <c r="CM306" s="138" t="s">
        <v>231</v>
      </c>
      <c r="CN306" s="138" t="s">
        <v>4433</v>
      </c>
      <c r="CO306" s="139">
        <v>12624</v>
      </c>
      <c r="CP306" s="141">
        <v>996</v>
      </c>
    </row>
    <row r="307" spans="1:94">
      <c r="A307" s="201" t="s">
        <v>232</v>
      </c>
      <c r="B307" s="46" t="s">
        <v>119</v>
      </c>
      <c r="C307" s="47">
        <v>1163</v>
      </c>
      <c r="D307" s="47">
        <v>580</v>
      </c>
      <c r="E307" s="47">
        <v>1035</v>
      </c>
      <c r="F307" s="47">
        <v>553</v>
      </c>
      <c r="G307" s="47">
        <v>941</v>
      </c>
      <c r="H307" s="47">
        <v>473</v>
      </c>
      <c r="I307" s="47">
        <v>751</v>
      </c>
      <c r="J307" s="47">
        <v>402</v>
      </c>
      <c r="K307" s="47">
        <v>874</v>
      </c>
      <c r="L307" s="47">
        <v>497</v>
      </c>
      <c r="M307" s="48">
        <v>4764</v>
      </c>
      <c r="N307" s="48">
        <v>2505</v>
      </c>
      <c r="O307" s="201" t="s">
        <v>232</v>
      </c>
      <c r="P307" s="46" t="s">
        <v>119</v>
      </c>
      <c r="Q307" s="47">
        <v>169</v>
      </c>
      <c r="R307" s="47">
        <v>76</v>
      </c>
      <c r="S307" s="47">
        <v>162</v>
      </c>
      <c r="T307" s="47">
        <v>74</v>
      </c>
      <c r="U307" s="47">
        <v>136</v>
      </c>
      <c r="V307" s="47">
        <v>67</v>
      </c>
      <c r="W307" s="47">
        <v>70</v>
      </c>
      <c r="X307" s="47">
        <v>33</v>
      </c>
      <c r="Y307" s="47">
        <v>142</v>
      </c>
      <c r="Z307" s="47">
        <v>86</v>
      </c>
      <c r="AA307" s="48">
        <v>679</v>
      </c>
      <c r="AB307" s="48">
        <v>336</v>
      </c>
      <c r="AC307" s="201" t="s">
        <v>232</v>
      </c>
      <c r="AD307" s="46" t="s">
        <v>119</v>
      </c>
      <c r="AE307" s="47">
        <v>42</v>
      </c>
      <c r="AF307" s="47">
        <v>42</v>
      </c>
      <c r="AG307" s="47">
        <v>39</v>
      </c>
      <c r="AH307" s="47">
        <v>40</v>
      </c>
      <c r="AI307" s="47">
        <v>39</v>
      </c>
      <c r="AJ307" s="48">
        <v>202</v>
      </c>
      <c r="AK307" s="47">
        <v>155</v>
      </c>
      <c r="AL307" s="47">
        <v>135</v>
      </c>
      <c r="AM307" s="47">
        <v>5</v>
      </c>
      <c r="AN307" s="47">
        <v>0</v>
      </c>
      <c r="AO307" s="47">
        <v>41</v>
      </c>
      <c r="AP307" s="201" t="s">
        <v>232</v>
      </c>
      <c r="AQ307" s="46" t="s">
        <v>119</v>
      </c>
      <c r="AR307" s="47">
        <v>43</v>
      </c>
      <c r="AS307" s="47">
        <v>1228</v>
      </c>
      <c r="AT307" s="47">
        <v>436</v>
      </c>
      <c r="AU307" s="47">
        <v>175</v>
      </c>
      <c r="AV307" s="47">
        <v>0</v>
      </c>
      <c r="AW307" s="47">
        <v>18</v>
      </c>
      <c r="AX307" s="47">
        <v>184</v>
      </c>
      <c r="AY307" s="47">
        <v>116</v>
      </c>
      <c r="AZ307" s="47">
        <v>114</v>
      </c>
      <c r="BA307" s="201" t="s">
        <v>232</v>
      </c>
      <c r="BB307" s="46" t="s">
        <v>119</v>
      </c>
      <c r="BC307" s="47">
        <v>931</v>
      </c>
      <c r="BD307" s="47">
        <v>503</v>
      </c>
      <c r="BE307" s="47">
        <v>875</v>
      </c>
      <c r="BF307" s="47">
        <v>475</v>
      </c>
      <c r="BG307" s="47">
        <v>587</v>
      </c>
      <c r="BH307" s="47">
        <v>319</v>
      </c>
      <c r="BI307" s="47">
        <v>947</v>
      </c>
      <c r="BJ307" s="47">
        <v>517</v>
      </c>
      <c r="BK307" s="47">
        <v>891</v>
      </c>
      <c r="BL307" s="47">
        <v>489</v>
      </c>
      <c r="BM307" s="47">
        <v>597</v>
      </c>
      <c r="BN307" s="47">
        <v>328</v>
      </c>
      <c r="BO307" s="201" t="s">
        <v>232</v>
      </c>
      <c r="BP307" s="46" t="s">
        <v>119</v>
      </c>
      <c r="BQ307" s="50">
        <v>133</v>
      </c>
      <c r="BR307" s="49">
        <v>84</v>
      </c>
      <c r="BS307" s="49">
        <v>3</v>
      </c>
      <c r="BT307" s="50">
        <v>18</v>
      </c>
      <c r="BU307" s="49">
        <v>7</v>
      </c>
      <c r="BV307" s="50">
        <v>151</v>
      </c>
      <c r="BW307" s="50">
        <v>91</v>
      </c>
      <c r="BX307" s="201" t="s">
        <v>232</v>
      </c>
      <c r="BY307" s="46" t="s">
        <v>119</v>
      </c>
      <c r="BZ307" s="47">
        <v>548</v>
      </c>
      <c r="CA307" s="47">
        <v>141</v>
      </c>
      <c r="CB307" s="47">
        <v>104</v>
      </c>
      <c r="CC307" s="47">
        <v>139</v>
      </c>
      <c r="CD307" s="47">
        <v>105</v>
      </c>
      <c r="CE307" s="47">
        <v>156</v>
      </c>
      <c r="CF307" s="47">
        <v>19</v>
      </c>
      <c r="CG307" s="47">
        <v>164</v>
      </c>
      <c r="CH307" s="47">
        <v>16</v>
      </c>
      <c r="CI307" s="47">
        <v>87</v>
      </c>
      <c r="CJ307" s="47">
        <v>23</v>
      </c>
      <c r="CK307" s="47">
        <v>163</v>
      </c>
      <c r="CL307" s="142"/>
      <c r="CM307" s="138" t="s">
        <v>232</v>
      </c>
      <c r="CN307" s="138" t="s">
        <v>4434</v>
      </c>
      <c r="CO307" s="139">
        <v>4507</v>
      </c>
      <c r="CP307" s="141">
        <v>1392</v>
      </c>
    </row>
    <row r="308" spans="1:94">
      <c r="A308" s="201"/>
      <c r="B308" s="46" t="s">
        <v>120</v>
      </c>
      <c r="C308" s="47">
        <v>1456</v>
      </c>
      <c r="D308" s="47">
        <v>731</v>
      </c>
      <c r="E308" s="47">
        <v>1280</v>
      </c>
      <c r="F308" s="47">
        <v>640</v>
      </c>
      <c r="G308" s="47">
        <v>1181</v>
      </c>
      <c r="H308" s="47">
        <v>588</v>
      </c>
      <c r="I308" s="47">
        <v>1029</v>
      </c>
      <c r="J308" s="47">
        <v>528</v>
      </c>
      <c r="K308" s="47">
        <v>1119</v>
      </c>
      <c r="L308" s="47">
        <v>622</v>
      </c>
      <c r="M308" s="48">
        <v>6065</v>
      </c>
      <c r="N308" s="48">
        <v>3109</v>
      </c>
      <c r="O308" s="201"/>
      <c r="P308" s="46" t="s">
        <v>120</v>
      </c>
      <c r="Q308" s="47">
        <v>57</v>
      </c>
      <c r="R308" s="47">
        <v>18</v>
      </c>
      <c r="S308" s="47">
        <v>75</v>
      </c>
      <c r="T308" s="47">
        <v>31</v>
      </c>
      <c r="U308" s="47">
        <v>58</v>
      </c>
      <c r="V308" s="47">
        <v>26</v>
      </c>
      <c r="W308" s="47">
        <v>45</v>
      </c>
      <c r="X308" s="47">
        <v>20</v>
      </c>
      <c r="Y308" s="47">
        <v>77</v>
      </c>
      <c r="Z308" s="47">
        <v>43</v>
      </c>
      <c r="AA308" s="48">
        <v>312</v>
      </c>
      <c r="AB308" s="48">
        <v>138</v>
      </c>
      <c r="AC308" s="201"/>
      <c r="AD308" s="46" t="s">
        <v>120</v>
      </c>
      <c r="AE308" s="47">
        <v>45</v>
      </c>
      <c r="AF308" s="47">
        <v>44</v>
      </c>
      <c r="AG308" s="47">
        <v>42</v>
      </c>
      <c r="AH308" s="47">
        <v>40</v>
      </c>
      <c r="AI308" s="47">
        <v>41</v>
      </c>
      <c r="AJ308" s="48">
        <v>212</v>
      </c>
      <c r="AK308" s="47">
        <v>201</v>
      </c>
      <c r="AL308" s="47">
        <v>195</v>
      </c>
      <c r="AM308" s="47">
        <v>79</v>
      </c>
      <c r="AN308" s="47">
        <v>1</v>
      </c>
      <c r="AO308" s="47">
        <v>41</v>
      </c>
      <c r="AP308" s="201"/>
      <c r="AQ308" s="46" t="s">
        <v>120</v>
      </c>
      <c r="AR308" s="47">
        <v>3</v>
      </c>
      <c r="AS308" s="47">
        <v>1151</v>
      </c>
      <c r="AT308" s="47">
        <v>954</v>
      </c>
      <c r="AU308" s="47">
        <v>283</v>
      </c>
      <c r="AV308" s="47">
        <v>32</v>
      </c>
      <c r="AW308" s="47">
        <v>66</v>
      </c>
      <c r="AX308" s="47">
        <v>229</v>
      </c>
      <c r="AY308" s="47">
        <v>201</v>
      </c>
      <c r="AZ308" s="47">
        <v>183</v>
      </c>
      <c r="BA308" s="201"/>
      <c r="BB308" s="46" t="s">
        <v>120</v>
      </c>
      <c r="BC308" s="47">
        <v>1079</v>
      </c>
      <c r="BD308" s="47">
        <v>605</v>
      </c>
      <c r="BE308" s="47">
        <v>1035</v>
      </c>
      <c r="BF308" s="47">
        <v>580</v>
      </c>
      <c r="BG308" s="47">
        <v>863</v>
      </c>
      <c r="BH308" s="47">
        <v>490</v>
      </c>
      <c r="BI308" s="47">
        <v>1069</v>
      </c>
      <c r="BJ308" s="47">
        <v>600</v>
      </c>
      <c r="BK308" s="47">
        <v>1025</v>
      </c>
      <c r="BL308" s="47">
        <v>575</v>
      </c>
      <c r="BM308" s="47">
        <v>781</v>
      </c>
      <c r="BN308" s="47">
        <v>444</v>
      </c>
      <c r="BO308" s="201"/>
      <c r="BP308" s="46" t="s">
        <v>120</v>
      </c>
      <c r="BQ308" s="50">
        <v>184</v>
      </c>
      <c r="BR308" s="49">
        <v>132</v>
      </c>
      <c r="BS308" s="49">
        <v>5</v>
      </c>
      <c r="BT308" s="50">
        <v>37</v>
      </c>
      <c r="BU308" s="49">
        <v>22</v>
      </c>
      <c r="BV308" s="50">
        <v>221</v>
      </c>
      <c r="BW308" s="50">
        <v>154</v>
      </c>
      <c r="BX308" s="201"/>
      <c r="BY308" s="46" t="s">
        <v>120</v>
      </c>
      <c r="BZ308" s="47">
        <v>629</v>
      </c>
      <c r="CA308" s="47">
        <v>104</v>
      </c>
      <c r="CB308" s="47">
        <v>212</v>
      </c>
      <c r="CC308" s="47">
        <v>417</v>
      </c>
      <c r="CD308" s="47">
        <v>296</v>
      </c>
      <c r="CE308" s="47">
        <v>310</v>
      </c>
      <c r="CF308" s="47">
        <v>156</v>
      </c>
      <c r="CG308" s="47">
        <v>324</v>
      </c>
      <c r="CH308" s="47">
        <v>12</v>
      </c>
      <c r="CI308" s="47">
        <v>86</v>
      </c>
      <c r="CJ308" s="47">
        <v>25</v>
      </c>
      <c r="CK308" s="47">
        <v>24</v>
      </c>
      <c r="CL308" s="142"/>
      <c r="CM308" s="138" t="s">
        <v>232</v>
      </c>
      <c r="CN308" s="138" t="s">
        <v>4435</v>
      </c>
      <c r="CO308" s="139">
        <v>6459</v>
      </c>
      <c r="CP308" s="141">
        <v>2460</v>
      </c>
    </row>
    <row r="309" spans="1:94">
      <c r="A309" s="201"/>
      <c r="B309" s="34" t="s">
        <v>102</v>
      </c>
      <c r="C309" s="35">
        <v>2619</v>
      </c>
      <c r="D309" s="63">
        <v>1311</v>
      </c>
      <c r="E309" s="63">
        <v>2315</v>
      </c>
      <c r="F309" s="63">
        <v>1193</v>
      </c>
      <c r="G309" s="63">
        <v>2122</v>
      </c>
      <c r="H309" s="63">
        <v>1061</v>
      </c>
      <c r="I309" s="63">
        <v>1780</v>
      </c>
      <c r="J309" s="63">
        <v>930</v>
      </c>
      <c r="K309" s="63">
        <v>1993</v>
      </c>
      <c r="L309" s="63">
        <v>1119</v>
      </c>
      <c r="M309" s="63">
        <v>10829</v>
      </c>
      <c r="N309" s="63">
        <v>5614</v>
      </c>
      <c r="O309" s="201"/>
      <c r="P309" s="64" t="s">
        <v>102</v>
      </c>
      <c r="Q309" s="63">
        <v>226</v>
      </c>
      <c r="R309" s="63">
        <v>94</v>
      </c>
      <c r="S309" s="63">
        <v>237</v>
      </c>
      <c r="T309" s="63">
        <v>105</v>
      </c>
      <c r="U309" s="63">
        <v>194</v>
      </c>
      <c r="V309" s="63">
        <v>93</v>
      </c>
      <c r="W309" s="63">
        <v>115</v>
      </c>
      <c r="X309" s="63">
        <v>53</v>
      </c>
      <c r="Y309" s="63">
        <v>219</v>
      </c>
      <c r="Z309" s="63">
        <v>129</v>
      </c>
      <c r="AA309" s="63">
        <v>991</v>
      </c>
      <c r="AB309" s="63">
        <v>474</v>
      </c>
      <c r="AC309" s="201"/>
      <c r="AD309" s="64" t="s">
        <v>102</v>
      </c>
      <c r="AE309" s="63">
        <v>87</v>
      </c>
      <c r="AF309" s="63">
        <v>86</v>
      </c>
      <c r="AG309" s="63">
        <v>81</v>
      </c>
      <c r="AH309" s="63">
        <v>80</v>
      </c>
      <c r="AI309" s="63">
        <v>80</v>
      </c>
      <c r="AJ309" s="63">
        <v>414</v>
      </c>
      <c r="AK309" s="63">
        <v>356</v>
      </c>
      <c r="AL309" s="63">
        <v>330</v>
      </c>
      <c r="AM309" s="63">
        <v>84</v>
      </c>
      <c r="AN309" s="63">
        <v>1</v>
      </c>
      <c r="AO309" s="63">
        <v>82</v>
      </c>
      <c r="AP309" s="201"/>
      <c r="AQ309" s="64" t="s">
        <v>102</v>
      </c>
      <c r="AR309" s="63">
        <v>46</v>
      </c>
      <c r="AS309" s="63">
        <v>2379</v>
      </c>
      <c r="AT309" s="63">
        <v>1390</v>
      </c>
      <c r="AU309" s="63">
        <v>458</v>
      </c>
      <c r="AV309" s="63">
        <v>32</v>
      </c>
      <c r="AW309" s="63">
        <v>84</v>
      </c>
      <c r="AX309" s="63">
        <v>413</v>
      </c>
      <c r="AY309" s="63">
        <v>317</v>
      </c>
      <c r="AZ309" s="63">
        <v>297</v>
      </c>
      <c r="BA309" s="201"/>
      <c r="BB309" s="51" t="s">
        <v>102</v>
      </c>
      <c r="BC309" s="63">
        <v>2010</v>
      </c>
      <c r="BD309" s="63">
        <v>1108</v>
      </c>
      <c r="BE309" s="63">
        <v>1910</v>
      </c>
      <c r="BF309" s="63">
        <v>1055</v>
      </c>
      <c r="BG309" s="63">
        <v>1450</v>
      </c>
      <c r="BH309" s="63">
        <v>809</v>
      </c>
      <c r="BI309" s="63">
        <v>2016</v>
      </c>
      <c r="BJ309" s="63">
        <v>1117</v>
      </c>
      <c r="BK309" s="63">
        <v>1916</v>
      </c>
      <c r="BL309" s="63">
        <v>1064</v>
      </c>
      <c r="BM309" s="63">
        <v>1378</v>
      </c>
      <c r="BN309" s="63">
        <v>772</v>
      </c>
      <c r="BO309" s="201"/>
      <c r="BP309" s="64" t="s">
        <v>102</v>
      </c>
      <c r="BQ309" s="63">
        <v>317</v>
      </c>
      <c r="BR309" s="63">
        <v>216</v>
      </c>
      <c r="BS309" s="63">
        <v>8</v>
      </c>
      <c r="BT309" s="63">
        <v>55</v>
      </c>
      <c r="BU309" s="63">
        <v>29</v>
      </c>
      <c r="BV309" s="63">
        <v>372</v>
      </c>
      <c r="BW309" s="63">
        <v>245</v>
      </c>
      <c r="BX309" s="201"/>
      <c r="BY309" s="64" t="s">
        <v>102</v>
      </c>
      <c r="BZ309" s="63">
        <v>1177</v>
      </c>
      <c r="CA309" s="63">
        <v>245</v>
      </c>
      <c r="CB309" s="63">
        <v>316</v>
      </c>
      <c r="CC309" s="63">
        <v>556</v>
      </c>
      <c r="CD309" s="63">
        <v>401</v>
      </c>
      <c r="CE309" s="63">
        <v>466</v>
      </c>
      <c r="CF309" s="63">
        <v>175</v>
      </c>
      <c r="CG309" s="63">
        <v>488</v>
      </c>
      <c r="CH309" s="63">
        <v>28</v>
      </c>
      <c r="CI309" s="63">
        <v>173</v>
      </c>
      <c r="CJ309" s="63">
        <v>48</v>
      </c>
      <c r="CK309" s="63">
        <v>187</v>
      </c>
      <c r="CL309" s="142"/>
      <c r="CM309" s="138" t="s">
        <v>232</v>
      </c>
      <c r="CN309" s="138" t="s">
        <v>4436</v>
      </c>
      <c r="CO309" s="139">
        <v>10966</v>
      </c>
      <c r="CP309" s="141">
        <v>3852</v>
      </c>
    </row>
    <row r="310" spans="1:94">
      <c r="A310" s="201" t="s">
        <v>233</v>
      </c>
      <c r="B310" s="46" t="s">
        <v>119</v>
      </c>
      <c r="C310" s="47">
        <v>0</v>
      </c>
      <c r="D310" s="47">
        <v>0</v>
      </c>
      <c r="E310" s="47">
        <v>0</v>
      </c>
      <c r="F310" s="47">
        <v>0</v>
      </c>
      <c r="G310" s="47">
        <v>0</v>
      </c>
      <c r="H310" s="47">
        <v>0</v>
      </c>
      <c r="I310" s="47">
        <v>0</v>
      </c>
      <c r="J310" s="47">
        <v>0</v>
      </c>
      <c r="K310" s="47">
        <v>0</v>
      </c>
      <c r="L310" s="47">
        <v>0</v>
      </c>
      <c r="M310" s="48">
        <v>0</v>
      </c>
      <c r="N310" s="48">
        <v>0</v>
      </c>
      <c r="O310" s="201" t="s">
        <v>233</v>
      </c>
      <c r="P310" s="46" t="s">
        <v>119</v>
      </c>
      <c r="Q310" s="47">
        <v>0</v>
      </c>
      <c r="R310" s="47">
        <v>0</v>
      </c>
      <c r="S310" s="47">
        <v>0</v>
      </c>
      <c r="T310" s="47">
        <v>0</v>
      </c>
      <c r="U310" s="47">
        <v>0</v>
      </c>
      <c r="V310" s="47">
        <v>0</v>
      </c>
      <c r="W310" s="47">
        <v>0</v>
      </c>
      <c r="X310" s="47">
        <v>0</v>
      </c>
      <c r="Y310" s="47">
        <v>0</v>
      </c>
      <c r="Z310" s="47">
        <v>0</v>
      </c>
      <c r="AA310" s="48">
        <v>0</v>
      </c>
      <c r="AB310" s="48">
        <v>0</v>
      </c>
      <c r="AC310" s="201" t="s">
        <v>233</v>
      </c>
      <c r="AD310" s="46" t="s">
        <v>119</v>
      </c>
      <c r="AE310" s="47">
        <v>0</v>
      </c>
      <c r="AF310" s="47">
        <v>0</v>
      </c>
      <c r="AG310" s="47">
        <v>0</v>
      </c>
      <c r="AH310" s="47">
        <v>0</v>
      </c>
      <c r="AI310" s="47">
        <v>0</v>
      </c>
      <c r="AJ310" s="48">
        <v>0</v>
      </c>
      <c r="AK310" s="47">
        <v>0</v>
      </c>
      <c r="AL310" s="47">
        <v>0</v>
      </c>
      <c r="AM310" s="47">
        <v>0</v>
      </c>
      <c r="AN310" s="47">
        <v>0</v>
      </c>
      <c r="AO310" s="47">
        <v>0</v>
      </c>
      <c r="AP310" s="201" t="s">
        <v>233</v>
      </c>
      <c r="AQ310" s="46" t="s">
        <v>119</v>
      </c>
      <c r="AR310" s="47">
        <v>0</v>
      </c>
      <c r="AS310" s="47">
        <v>0</v>
      </c>
      <c r="AT310" s="47">
        <v>0</v>
      </c>
      <c r="AU310" s="47">
        <v>0</v>
      </c>
      <c r="AV310" s="47">
        <v>0</v>
      </c>
      <c r="AW310" s="47">
        <v>0</v>
      </c>
      <c r="AX310" s="47">
        <v>0</v>
      </c>
      <c r="AY310" s="47">
        <v>0</v>
      </c>
      <c r="AZ310" s="47">
        <v>0</v>
      </c>
      <c r="BA310" s="201" t="s">
        <v>233</v>
      </c>
      <c r="BB310" s="46" t="s">
        <v>119</v>
      </c>
      <c r="BC310" s="47">
        <v>0</v>
      </c>
      <c r="BD310" s="47">
        <v>0</v>
      </c>
      <c r="BE310" s="47">
        <v>0</v>
      </c>
      <c r="BF310" s="47">
        <v>0</v>
      </c>
      <c r="BG310" s="47">
        <v>0</v>
      </c>
      <c r="BH310" s="47">
        <v>0</v>
      </c>
      <c r="BI310" s="47">
        <v>0</v>
      </c>
      <c r="BJ310" s="47">
        <v>0</v>
      </c>
      <c r="BK310" s="47">
        <v>0</v>
      </c>
      <c r="BL310" s="47">
        <v>0</v>
      </c>
      <c r="BM310" s="47">
        <v>0</v>
      </c>
      <c r="BN310" s="47">
        <v>0</v>
      </c>
      <c r="BO310" s="201" t="s">
        <v>233</v>
      </c>
      <c r="BP310" s="46" t="s">
        <v>119</v>
      </c>
      <c r="BQ310" s="50">
        <v>0</v>
      </c>
      <c r="BR310" s="49">
        <v>0</v>
      </c>
      <c r="BS310" s="49">
        <v>0</v>
      </c>
      <c r="BT310" s="50">
        <v>0</v>
      </c>
      <c r="BU310" s="49">
        <v>0</v>
      </c>
      <c r="BV310" s="50">
        <v>0</v>
      </c>
      <c r="BW310" s="50">
        <v>0</v>
      </c>
      <c r="BX310" s="201" t="s">
        <v>233</v>
      </c>
      <c r="BY310" s="46" t="s">
        <v>119</v>
      </c>
      <c r="BZ310" s="47">
        <v>0</v>
      </c>
      <c r="CA310" s="47">
        <v>0</v>
      </c>
      <c r="CB310" s="47">
        <v>0</v>
      </c>
      <c r="CC310" s="47">
        <v>0</v>
      </c>
      <c r="CD310" s="47">
        <v>0</v>
      </c>
      <c r="CE310" s="47">
        <v>0</v>
      </c>
      <c r="CF310" s="47">
        <v>0</v>
      </c>
      <c r="CG310" s="47">
        <v>0</v>
      </c>
      <c r="CH310" s="47">
        <v>0</v>
      </c>
      <c r="CI310" s="47">
        <v>0</v>
      </c>
      <c r="CJ310" s="47">
        <v>0</v>
      </c>
      <c r="CK310" s="47">
        <v>0</v>
      </c>
      <c r="CL310" s="142"/>
      <c r="CM310" s="138" t="s">
        <v>233</v>
      </c>
      <c r="CN310" s="138" t="s">
        <v>4437</v>
      </c>
      <c r="CO310" s="139">
        <v>0</v>
      </c>
      <c r="CP310" s="141">
        <v>0</v>
      </c>
    </row>
    <row r="311" spans="1:94">
      <c r="A311" s="201"/>
      <c r="B311" s="46" t="s">
        <v>120</v>
      </c>
      <c r="C311" s="47">
        <v>2724</v>
      </c>
      <c r="D311" s="47">
        <v>1383</v>
      </c>
      <c r="E311" s="47">
        <v>2415</v>
      </c>
      <c r="F311" s="47">
        <v>1248</v>
      </c>
      <c r="G311" s="47">
        <v>2646</v>
      </c>
      <c r="H311" s="47">
        <v>1272</v>
      </c>
      <c r="I311" s="47">
        <v>2367</v>
      </c>
      <c r="J311" s="47">
        <v>1237</v>
      </c>
      <c r="K311" s="47">
        <v>1911</v>
      </c>
      <c r="L311" s="47">
        <v>1029</v>
      </c>
      <c r="M311" s="48">
        <v>12063</v>
      </c>
      <c r="N311" s="48">
        <v>6169</v>
      </c>
      <c r="O311" s="201"/>
      <c r="P311" s="46" t="s">
        <v>120</v>
      </c>
      <c r="Q311" s="47">
        <v>120</v>
      </c>
      <c r="R311" s="47">
        <v>44</v>
      </c>
      <c r="S311" s="47">
        <v>104</v>
      </c>
      <c r="T311" s="47">
        <v>43</v>
      </c>
      <c r="U311" s="47">
        <v>160</v>
      </c>
      <c r="V311" s="47">
        <v>85</v>
      </c>
      <c r="W311" s="47">
        <v>97</v>
      </c>
      <c r="X311" s="47">
        <v>45</v>
      </c>
      <c r="Y311" s="47">
        <v>21</v>
      </c>
      <c r="Z311" s="47">
        <v>11</v>
      </c>
      <c r="AA311" s="48">
        <v>502</v>
      </c>
      <c r="AB311" s="48">
        <v>228</v>
      </c>
      <c r="AC311" s="201"/>
      <c r="AD311" s="46" t="s">
        <v>120</v>
      </c>
      <c r="AE311" s="47">
        <v>90</v>
      </c>
      <c r="AF311" s="47">
        <v>88</v>
      </c>
      <c r="AG311" s="47">
        <v>91</v>
      </c>
      <c r="AH311" s="47">
        <v>86</v>
      </c>
      <c r="AI311" s="47">
        <v>82</v>
      </c>
      <c r="AJ311" s="48">
        <v>437</v>
      </c>
      <c r="AK311" s="47">
        <v>411</v>
      </c>
      <c r="AL311" s="47">
        <v>398</v>
      </c>
      <c r="AM311" s="47">
        <v>297</v>
      </c>
      <c r="AN311" s="47">
        <v>1</v>
      </c>
      <c r="AO311" s="47">
        <v>71</v>
      </c>
      <c r="AP311" s="201"/>
      <c r="AQ311" s="46" t="s">
        <v>120</v>
      </c>
      <c r="AR311" s="47">
        <v>47</v>
      </c>
      <c r="AS311" s="47">
        <v>3659</v>
      </c>
      <c r="AT311" s="47">
        <v>1315</v>
      </c>
      <c r="AU311" s="47">
        <v>555</v>
      </c>
      <c r="AV311" s="47">
        <v>107</v>
      </c>
      <c r="AW311" s="47">
        <v>190</v>
      </c>
      <c r="AX311" s="47">
        <v>431</v>
      </c>
      <c r="AY311" s="47">
        <v>400</v>
      </c>
      <c r="AZ311" s="47">
        <v>384</v>
      </c>
      <c r="BA311" s="201"/>
      <c r="BB311" s="46" t="s">
        <v>120</v>
      </c>
      <c r="BC311" s="47">
        <v>1831</v>
      </c>
      <c r="BD311" s="47">
        <v>979</v>
      </c>
      <c r="BE311" s="47">
        <v>1816</v>
      </c>
      <c r="BF311" s="47">
        <v>971</v>
      </c>
      <c r="BG311" s="47">
        <v>1633</v>
      </c>
      <c r="BH311" s="47">
        <v>852</v>
      </c>
      <c r="BI311" s="47">
        <v>1077</v>
      </c>
      <c r="BJ311" s="47">
        <v>569</v>
      </c>
      <c r="BK311" s="47">
        <v>1062</v>
      </c>
      <c r="BL311" s="47">
        <v>561</v>
      </c>
      <c r="BM311" s="47">
        <v>936</v>
      </c>
      <c r="BN311" s="47">
        <v>497</v>
      </c>
      <c r="BO311" s="201"/>
      <c r="BP311" s="46" t="s">
        <v>120</v>
      </c>
      <c r="BQ311" s="50">
        <v>408</v>
      </c>
      <c r="BR311" s="49">
        <v>339</v>
      </c>
      <c r="BS311" s="49">
        <v>34</v>
      </c>
      <c r="BT311" s="50">
        <v>91</v>
      </c>
      <c r="BU311" s="49">
        <v>56</v>
      </c>
      <c r="BV311" s="50">
        <v>499</v>
      </c>
      <c r="BW311" s="50">
        <v>395</v>
      </c>
      <c r="BX311" s="201"/>
      <c r="BY311" s="46" t="s">
        <v>120</v>
      </c>
      <c r="BZ311" s="47">
        <v>1359</v>
      </c>
      <c r="CA311" s="47">
        <v>680</v>
      </c>
      <c r="CB311" s="47">
        <v>1270</v>
      </c>
      <c r="CC311" s="47">
        <v>2161</v>
      </c>
      <c r="CD311" s="47">
        <v>732</v>
      </c>
      <c r="CE311" s="47">
        <v>810</v>
      </c>
      <c r="CF311" s="47">
        <v>335</v>
      </c>
      <c r="CG311" s="47">
        <v>1221</v>
      </c>
      <c r="CH311" s="47">
        <v>453</v>
      </c>
      <c r="CI311" s="47">
        <v>42</v>
      </c>
      <c r="CJ311" s="47">
        <v>66</v>
      </c>
      <c r="CK311" s="47">
        <v>424</v>
      </c>
      <c r="CL311" s="142"/>
      <c r="CM311" s="138" t="s">
        <v>233</v>
      </c>
      <c r="CN311" s="138" t="s">
        <v>4438</v>
      </c>
      <c r="CO311" s="139">
        <v>14065</v>
      </c>
      <c r="CP311" s="141">
        <v>9021</v>
      </c>
    </row>
    <row r="312" spans="1:94">
      <c r="A312" s="201"/>
      <c r="B312" s="34" t="s">
        <v>102</v>
      </c>
      <c r="C312" s="35">
        <v>2724</v>
      </c>
      <c r="D312" s="63">
        <v>1383</v>
      </c>
      <c r="E312" s="63">
        <v>2415</v>
      </c>
      <c r="F312" s="63">
        <v>1248</v>
      </c>
      <c r="G312" s="63">
        <v>2646</v>
      </c>
      <c r="H312" s="63">
        <v>1272</v>
      </c>
      <c r="I312" s="63">
        <v>2367</v>
      </c>
      <c r="J312" s="63">
        <v>1237</v>
      </c>
      <c r="K312" s="63">
        <v>1911</v>
      </c>
      <c r="L312" s="63">
        <v>1029</v>
      </c>
      <c r="M312" s="63">
        <v>12063</v>
      </c>
      <c r="N312" s="63">
        <v>6169</v>
      </c>
      <c r="O312" s="201"/>
      <c r="P312" s="64" t="s">
        <v>102</v>
      </c>
      <c r="Q312" s="63">
        <v>120</v>
      </c>
      <c r="R312" s="63">
        <v>44</v>
      </c>
      <c r="S312" s="63">
        <v>104</v>
      </c>
      <c r="T312" s="63">
        <v>43</v>
      </c>
      <c r="U312" s="63">
        <v>160</v>
      </c>
      <c r="V312" s="63">
        <v>85</v>
      </c>
      <c r="W312" s="63">
        <v>97</v>
      </c>
      <c r="X312" s="63">
        <v>45</v>
      </c>
      <c r="Y312" s="63">
        <v>21</v>
      </c>
      <c r="Z312" s="63">
        <v>11</v>
      </c>
      <c r="AA312" s="63">
        <v>502</v>
      </c>
      <c r="AB312" s="63">
        <v>228</v>
      </c>
      <c r="AC312" s="201"/>
      <c r="AD312" s="64" t="s">
        <v>102</v>
      </c>
      <c r="AE312" s="63">
        <v>90</v>
      </c>
      <c r="AF312" s="63">
        <v>88</v>
      </c>
      <c r="AG312" s="63">
        <v>91</v>
      </c>
      <c r="AH312" s="63">
        <v>86</v>
      </c>
      <c r="AI312" s="63">
        <v>82</v>
      </c>
      <c r="AJ312" s="63">
        <v>437</v>
      </c>
      <c r="AK312" s="63">
        <v>411</v>
      </c>
      <c r="AL312" s="63">
        <v>398</v>
      </c>
      <c r="AM312" s="63">
        <v>297</v>
      </c>
      <c r="AN312" s="63">
        <v>1</v>
      </c>
      <c r="AO312" s="63">
        <v>71</v>
      </c>
      <c r="AP312" s="201"/>
      <c r="AQ312" s="64" t="s">
        <v>102</v>
      </c>
      <c r="AR312" s="63">
        <v>47</v>
      </c>
      <c r="AS312" s="63">
        <v>3659</v>
      </c>
      <c r="AT312" s="63">
        <v>1315</v>
      </c>
      <c r="AU312" s="63">
        <v>555</v>
      </c>
      <c r="AV312" s="63">
        <v>107</v>
      </c>
      <c r="AW312" s="63">
        <v>190</v>
      </c>
      <c r="AX312" s="63">
        <v>431</v>
      </c>
      <c r="AY312" s="63">
        <v>400</v>
      </c>
      <c r="AZ312" s="63">
        <v>384</v>
      </c>
      <c r="BA312" s="201"/>
      <c r="BB312" s="51" t="s">
        <v>102</v>
      </c>
      <c r="BC312" s="63">
        <v>1831</v>
      </c>
      <c r="BD312" s="63">
        <v>979</v>
      </c>
      <c r="BE312" s="63">
        <v>1816</v>
      </c>
      <c r="BF312" s="63">
        <v>971</v>
      </c>
      <c r="BG312" s="63">
        <v>1633</v>
      </c>
      <c r="BH312" s="63">
        <v>852</v>
      </c>
      <c r="BI312" s="63">
        <v>1077</v>
      </c>
      <c r="BJ312" s="63">
        <v>569</v>
      </c>
      <c r="BK312" s="63">
        <v>1062</v>
      </c>
      <c r="BL312" s="63">
        <v>561</v>
      </c>
      <c r="BM312" s="63">
        <v>936</v>
      </c>
      <c r="BN312" s="63">
        <v>497</v>
      </c>
      <c r="BO312" s="201"/>
      <c r="BP312" s="64" t="s">
        <v>102</v>
      </c>
      <c r="BQ312" s="63">
        <v>408</v>
      </c>
      <c r="BR312" s="63">
        <v>339</v>
      </c>
      <c r="BS312" s="63">
        <v>34</v>
      </c>
      <c r="BT312" s="63">
        <v>91</v>
      </c>
      <c r="BU312" s="63">
        <v>56</v>
      </c>
      <c r="BV312" s="63">
        <v>499</v>
      </c>
      <c r="BW312" s="63">
        <v>395</v>
      </c>
      <c r="BX312" s="201"/>
      <c r="BY312" s="64" t="s">
        <v>102</v>
      </c>
      <c r="BZ312" s="63">
        <v>1359</v>
      </c>
      <c r="CA312" s="63">
        <v>680</v>
      </c>
      <c r="CB312" s="63">
        <v>1270</v>
      </c>
      <c r="CC312" s="63">
        <v>2161</v>
      </c>
      <c r="CD312" s="63">
        <v>732</v>
      </c>
      <c r="CE312" s="63">
        <v>810</v>
      </c>
      <c r="CF312" s="63">
        <v>335</v>
      </c>
      <c r="CG312" s="63">
        <v>1221</v>
      </c>
      <c r="CH312" s="63">
        <v>453</v>
      </c>
      <c r="CI312" s="63">
        <v>42</v>
      </c>
      <c r="CJ312" s="63">
        <v>66</v>
      </c>
      <c r="CK312" s="63">
        <v>424</v>
      </c>
      <c r="CL312" s="142"/>
      <c r="CM312" s="138" t="s">
        <v>233</v>
      </c>
      <c r="CN312" s="138" t="s">
        <v>4439</v>
      </c>
      <c r="CO312" s="139">
        <v>14065</v>
      </c>
      <c r="CP312" s="141">
        <v>9021</v>
      </c>
    </row>
    <row r="313" spans="1:94">
      <c r="A313" s="201" t="s">
        <v>234</v>
      </c>
      <c r="B313" s="46" t="s">
        <v>119</v>
      </c>
      <c r="C313" s="47">
        <v>999</v>
      </c>
      <c r="D313" s="47">
        <v>517</v>
      </c>
      <c r="E313" s="47">
        <v>776</v>
      </c>
      <c r="F313" s="47">
        <v>412</v>
      </c>
      <c r="G313" s="47">
        <v>830</v>
      </c>
      <c r="H313" s="47">
        <v>430</v>
      </c>
      <c r="I313" s="47">
        <v>661</v>
      </c>
      <c r="J313" s="47">
        <v>372</v>
      </c>
      <c r="K313" s="47">
        <v>549</v>
      </c>
      <c r="L313" s="47">
        <v>275</v>
      </c>
      <c r="M313" s="48">
        <v>3815</v>
      </c>
      <c r="N313" s="48">
        <v>2006</v>
      </c>
      <c r="O313" s="201" t="s">
        <v>234</v>
      </c>
      <c r="P313" s="46" t="s">
        <v>119</v>
      </c>
      <c r="Q313" s="47">
        <v>100</v>
      </c>
      <c r="R313" s="47">
        <v>44</v>
      </c>
      <c r="S313" s="47">
        <v>94</v>
      </c>
      <c r="T313" s="47">
        <v>39</v>
      </c>
      <c r="U313" s="47">
        <v>73</v>
      </c>
      <c r="V313" s="47">
        <v>29</v>
      </c>
      <c r="W313" s="47">
        <v>41</v>
      </c>
      <c r="X313" s="47">
        <v>19</v>
      </c>
      <c r="Y313" s="47">
        <v>42</v>
      </c>
      <c r="Z313" s="47">
        <v>23</v>
      </c>
      <c r="AA313" s="48">
        <v>350</v>
      </c>
      <c r="AB313" s="48">
        <v>154</v>
      </c>
      <c r="AC313" s="201" t="s">
        <v>234</v>
      </c>
      <c r="AD313" s="46" t="s">
        <v>119</v>
      </c>
      <c r="AE313" s="47">
        <v>37</v>
      </c>
      <c r="AF313" s="47">
        <v>36</v>
      </c>
      <c r="AG313" s="47">
        <v>37</v>
      </c>
      <c r="AH313" s="47">
        <v>35</v>
      </c>
      <c r="AI313" s="47">
        <v>37</v>
      </c>
      <c r="AJ313" s="48">
        <v>182</v>
      </c>
      <c r="AK313" s="47">
        <v>133</v>
      </c>
      <c r="AL313" s="47">
        <v>116</v>
      </c>
      <c r="AM313" s="47">
        <v>14</v>
      </c>
      <c r="AN313" s="47">
        <v>8</v>
      </c>
      <c r="AO313" s="47">
        <v>37</v>
      </c>
      <c r="AP313" s="201" t="s">
        <v>234</v>
      </c>
      <c r="AQ313" s="46" t="s">
        <v>119</v>
      </c>
      <c r="AR313" s="47">
        <v>42</v>
      </c>
      <c r="AS313" s="47">
        <v>798</v>
      </c>
      <c r="AT313" s="47">
        <v>619</v>
      </c>
      <c r="AU313" s="47">
        <v>150</v>
      </c>
      <c r="AV313" s="47">
        <v>30</v>
      </c>
      <c r="AW313" s="47">
        <v>25</v>
      </c>
      <c r="AX313" s="47">
        <v>185</v>
      </c>
      <c r="AY313" s="47">
        <v>106</v>
      </c>
      <c r="AZ313" s="47">
        <v>110</v>
      </c>
      <c r="BA313" s="201" t="s">
        <v>234</v>
      </c>
      <c r="BB313" s="46" t="s">
        <v>119</v>
      </c>
      <c r="BC313" s="47">
        <v>604</v>
      </c>
      <c r="BD313" s="47">
        <v>335</v>
      </c>
      <c r="BE313" s="47">
        <v>558</v>
      </c>
      <c r="BF313" s="47">
        <v>313</v>
      </c>
      <c r="BG313" s="47">
        <v>450</v>
      </c>
      <c r="BH313" s="47">
        <v>248</v>
      </c>
      <c r="BI313" s="47">
        <v>604</v>
      </c>
      <c r="BJ313" s="47">
        <v>335</v>
      </c>
      <c r="BK313" s="47">
        <v>558</v>
      </c>
      <c r="BL313" s="47">
        <v>313</v>
      </c>
      <c r="BM313" s="47">
        <v>451</v>
      </c>
      <c r="BN313" s="47">
        <v>250</v>
      </c>
      <c r="BO313" s="201" t="s">
        <v>234</v>
      </c>
      <c r="BP313" s="46" t="s">
        <v>119</v>
      </c>
      <c r="BQ313" s="50">
        <v>130</v>
      </c>
      <c r="BR313" s="49">
        <v>84</v>
      </c>
      <c r="BS313" s="49">
        <v>0</v>
      </c>
      <c r="BT313" s="50">
        <v>18</v>
      </c>
      <c r="BU313" s="49">
        <v>9</v>
      </c>
      <c r="BV313" s="50">
        <v>148</v>
      </c>
      <c r="BW313" s="50">
        <v>93</v>
      </c>
      <c r="BX313" s="201" t="s">
        <v>234</v>
      </c>
      <c r="BY313" s="46" t="s">
        <v>119</v>
      </c>
      <c r="BZ313" s="47">
        <v>111</v>
      </c>
      <c r="CA313" s="47">
        <v>124</v>
      </c>
      <c r="CB313" s="47">
        <v>156</v>
      </c>
      <c r="CC313" s="47">
        <v>383</v>
      </c>
      <c r="CD313" s="47">
        <v>296</v>
      </c>
      <c r="CE313" s="47">
        <v>140</v>
      </c>
      <c r="CF313" s="47">
        <v>12</v>
      </c>
      <c r="CG313" s="47">
        <v>138</v>
      </c>
      <c r="CH313" s="47">
        <v>13</v>
      </c>
      <c r="CI313" s="47">
        <v>15</v>
      </c>
      <c r="CJ313" s="47">
        <v>7</v>
      </c>
      <c r="CK313" s="47">
        <v>1</v>
      </c>
      <c r="CL313" s="142"/>
      <c r="CM313" s="138" t="s">
        <v>234</v>
      </c>
      <c r="CN313" s="138" t="s">
        <v>4440</v>
      </c>
      <c r="CO313" s="139">
        <v>4245</v>
      </c>
      <c r="CP313" s="141">
        <v>1373</v>
      </c>
    </row>
    <row r="314" spans="1:94">
      <c r="A314" s="201"/>
      <c r="B314" s="46" t="s">
        <v>120</v>
      </c>
      <c r="C314" s="47">
        <v>0</v>
      </c>
      <c r="D314" s="47">
        <v>0</v>
      </c>
      <c r="E314" s="47">
        <v>0</v>
      </c>
      <c r="F314" s="47">
        <v>0</v>
      </c>
      <c r="G314" s="47">
        <v>0</v>
      </c>
      <c r="H314" s="47">
        <v>0</v>
      </c>
      <c r="I314" s="47">
        <v>0</v>
      </c>
      <c r="J314" s="47">
        <v>0</v>
      </c>
      <c r="K314" s="47">
        <v>0</v>
      </c>
      <c r="L314" s="47">
        <v>0</v>
      </c>
      <c r="M314" s="48">
        <v>0</v>
      </c>
      <c r="N314" s="48">
        <v>0</v>
      </c>
      <c r="O314" s="201"/>
      <c r="P314" s="46" t="s">
        <v>120</v>
      </c>
      <c r="Q314" s="47">
        <v>0</v>
      </c>
      <c r="R314" s="47">
        <v>0</v>
      </c>
      <c r="S314" s="47">
        <v>0</v>
      </c>
      <c r="T314" s="47">
        <v>0</v>
      </c>
      <c r="U314" s="47">
        <v>0</v>
      </c>
      <c r="V314" s="47">
        <v>0</v>
      </c>
      <c r="W314" s="47">
        <v>0</v>
      </c>
      <c r="X314" s="47">
        <v>0</v>
      </c>
      <c r="Y314" s="47">
        <v>0</v>
      </c>
      <c r="Z314" s="47">
        <v>0</v>
      </c>
      <c r="AA314" s="48">
        <v>0</v>
      </c>
      <c r="AB314" s="48">
        <v>0</v>
      </c>
      <c r="AC314" s="201"/>
      <c r="AD314" s="46" t="s">
        <v>120</v>
      </c>
      <c r="AE314" s="47">
        <v>0</v>
      </c>
      <c r="AF314" s="47">
        <v>0</v>
      </c>
      <c r="AG314" s="47">
        <v>0</v>
      </c>
      <c r="AH314" s="47">
        <v>0</v>
      </c>
      <c r="AI314" s="47">
        <v>0</v>
      </c>
      <c r="AJ314" s="48">
        <v>0</v>
      </c>
      <c r="AK314" s="47">
        <v>0</v>
      </c>
      <c r="AL314" s="47">
        <v>0</v>
      </c>
      <c r="AM314" s="47">
        <v>0</v>
      </c>
      <c r="AN314" s="47">
        <v>0</v>
      </c>
      <c r="AO314" s="47">
        <v>0</v>
      </c>
      <c r="AP314" s="201"/>
      <c r="AQ314" s="46" t="s">
        <v>120</v>
      </c>
      <c r="AR314" s="47">
        <v>0</v>
      </c>
      <c r="AS314" s="47">
        <v>0</v>
      </c>
      <c r="AT314" s="47">
        <v>0</v>
      </c>
      <c r="AU314" s="47">
        <v>0</v>
      </c>
      <c r="AV314" s="47">
        <v>0</v>
      </c>
      <c r="AW314" s="47">
        <v>0</v>
      </c>
      <c r="AX314" s="47">
        <v>0</v>
      </c>
      <c r="AY314" s="47">
        <v>0</v>
      </c>
      <c r="AZ314" s="47">
        <v>0</v>
      </c>
      <c r="BA314" s="201"/>
      <c r="BB314" s="46" t="s">
        <v>120</v>
      </c>
      <c r="BC314" s="47">
        <v>0</v>
      </c>
      <c r="BD314" s="47">
        <v>0</v>
      </c>
      <c r="BE314" s="47">
        <v>0</v>
      </c>
      <c r="BF314" s="47">
        <v>0</v>
      </c>
      <c r="BG314" s="47">
        <v>0</v>
      </c>
      <c r="BH314" s="47">
        <v>0</v>
      </c>
      <c r="BI314" s="47">
        <v>0</v>
      </c>
      <c r="BJ314" s="47">
        <v>0</v>
      </c>
      <c r="BK314" s="47">
        <v>0</v>
      </c>
      <c r="BL314" s="47">
        <v>0</v>
      </c>
      <c r="BM314" s="47">
        <v>0</v>
      </c>
      <c r="BN314" s="47">
        <v>0</v>
      </c>
      <c r="BO314" s="201"/>
      <c r="BP314" s="46" t="s">
        <v>120</v>
      </c>
      <c r="BQ314" s="50">
        <v>0</v>
      </c>
      <c r="BR314" s="49">
        <v>0</v>
      </c>
      <c r="BS314" s="49">
        <v>0</v>
      </c>
      <c r="BT314" s="50">
        <v>0</v>
      </c>
      <c r="BU314" s="49">
        <v>0</v>
      </c>
      <c r="BV314" s="50">
        <v>0</v>
      </c>
      <c r="BW314" s="50">
        <v>0</v>
      </c>
      <c r="BX314" s="201"/>
      <c r="BY314" s="46" t="s">
        <v>120</v>
      </c>
      <c r="BZ314" s="47">
        <v>0</v>
      </c>
      <c r="CA314" s="47">
        <v>0</v>
      </c>
      <c r="CB314" s="47">
        <v>0</v>
      </c>
      <c r="CC314" s="47">
        <v>0</v>
      </c>
      <c r="CD314" s="47">
        <v>0</v>
      </c>
      <c r="CE314" s="47">
        <v>0</v>
      </c>
      <c r="CF314" s="47">
        <v>0</v>
      </c>
      <c r="CG314" s="47">
        <v>0</v>
      </c>
      <c r="CH314" s="47">
        <v>0</v>
      </c>
      <c r="CI314" s="47">
        <v>0</v>
      </c>
      <c r="CJ314" s="47">
        <v>0</v>
      </c>
      <c r="CK314" s="47">
        <v>0</v>
      </c>
      <c r="CL314" s="142"/>
      <c r="CM314" s="138" t="s">
        <v>234</v>
      </c>
      <c r="CN314" s="138" t="s">
        <v>4441</v>
      </c>
      <c r="CO314" s="139">
        <v>0</v>
      </c>
      <c r="CP314" s="141">
        <v>0</v>
      </c>
    </row>
    <row r="315" spans="1:94">
      <c r="A315" s="201"/>
      <c r="B315" s="34" t="s">
        <v>102</v>
      </c>
      <c r="C315" s="35">
        <v>999</v>
      </c>
      <c r="D315" s="63">
        <v>517</v>
      </c>
      <c r="E315" s="63">
        <v>776</v>
      </c>
      <c r="F315" s="63">
        <v>412</v>
      </c>
      <c r="G315" s="63">
        <v>830</v>
      </c>
      <c r="H315" s="63">
        <v>430</v>
      </c>
      <c r="I315" s="63">
        <v>661</v>
      </c>
      <c r="J315" s="63">
        <v>372</v>
      </c>
      <c r="K315" s="63">
        <v>549</v>
      </c>
      <c r="L315" s="63">
        <v>275</v>
      </c>
      <c r="M315" s="63">
        <v>3815</v>
      </c>
      <c r="N315" s="63">
        <v>2006</v>
      </c>
      <c r="O315" s="201"/>
      <c r="P315" s="64" t="s">
        <v>102</v>
      </c>
      <c r="Q315" s="63">
        <v>100</v>
      </c>
      <c r="R315" s="63">
        <v>44</v>
      </c>
      <c r="S315" s="63">
        <v>94</v>
      </c>
      <c r="T315" s="63">
        <v>39</v>
      </c>
      <c r="U315" s="63">
        <v>73</v>
      </c>
      <c r="V315" s="63">
        <v>29</v>
      </c>
      <c r="W315" s="63">
        <v>41</v>
      </c>
      <c r="X315" s="63">
        <v>19</v>
      </c>
      <c r="Y315" s="63">
        <v>42</v>
      </c>
      <c r="Z315" s="63">
        <v>23</v>
      </c>
      <c r="AA315" s="63">
        <v>350</v>
      </c>
      <c r="AB315" s="63">
        <v>154</v>
      </c>
      <c r="AC315" s="201"/>
      <c r="AD315" s="64" t="s">
        <v>102</v>
      </c>
      <c r="AE315" s="63">
        <v>37</v>
      </c>
      <c r="AF315" s="63">
        <v>36</v>
      </c>
      <c r="AG315" s="63">
        <v>37</v>
      </c>
      <c r="AH315" s="63">
        <v>35</v>
      </c>
      <c r="AI315" s="63">
        <v>37</v>
      </c>
      <c r="AJ315" s="63">
        <v>182</v>
      </c>
      <c r="AK315" s="63">
        <v>133</v>
      </c>
      <c r="AL315" s="63">
        <v>116</v>
      </c>
      <c r="AM315" s="63">
        <v>14</v>
      </c>
      <c r="AN315" s="63">
        <v>8</v>
      </c>
      <c r="AO315" s="63">
        <v>37</v>
      </c>
      <c r="AP315" s="201"/>
      <c r="AQ315" s="64" t="s">
        <v>102</v>
      </c>
      <c r="AR315" s="63">
        <v>42</v>
      </c>
      <c r="AS315" s="63">
        <v>798</v>
      </c>
      <c r="AT315" s="63">
        <v>619</v>
      </c>
      <c r="AU315" s="63">
        <v>150</v>
      </c>
      <c r="AV315" s="63">
        <v>30</v>
      </c>
      <c r="AW315" s="63">
        <v>25</v>
      </c>
      <c r="AX315" s="63">
        <v>185</v>
      </c>
      <c r="AY315" s="63">
        <v>106</v>
      </c>
      <c r="AZ315" s="63">
        <v>110</v>
      </c>
      <c r="BA315" s="201"/>
      <c r="BB315" s="51" t="s">
        <v>102</v>
      </c>
      <c r="BC315" s="63">
        <v>604</v>
      </c>
      <c r="BD315" s="63">
        <v>335</v>
      </c>
      <c r="BE315" s="63">
        <v>558</v>
      </c>
      <c r="BF315" s="63">
        <v>313</v>
      </c>
      <c r="BG315" s="63">
        <v>450</v>
      </c>
      <c r="BH315" s="63">
        <v>248</v>
      </c>
      <c r="BI315" s="63">
        <v>604</v>
      </c>
      <c r="BJ315" s="63">
        <v>335</v>
      </c>
      <c r="BK315" s="63">
        <v>558</v>
      </c>
      <c r="BL315" s="63">
        <v>313</v>
      </c>
      <c r="BM315" s="63">
        <v>451</v>
      </c>
      <c r="BN315" s="63">
        <v>250</v>
      </c>
      <c r="BO315" s="201"/>
      <c r="BP315" s="64" t="s">
        <v>102</v>
      </c>
      <c r="BQ315" s="63">
        <v>130</v>
      </c>
      <c r="BR315" s="63">
        <v>84</v>
      </c>
      <c r="BS315" s="63">
        <v>0</v>
      </c>
      <c r="BT315" s="63">
        <v>18</v>
      </c>
      <c r="BU315" s="63">
        <v>9</v>
      </c>
      <c r="BV315" s="63">
        <v>148</v>
      </c>
      <c r="BW315" s="63">
        <v>93</v>
      </c>
      <c r="BX315" s="201"/>
      <c r="BY315" s="64" t="s">
        <v>102</v>
      </c>
      <c r="BZ315" s="63">
        <v>111</v>
      </c>
      <c r="CA315" s="63">
        <v>124</v>
      </c>
      <c r="CB315" s="63">
        <v>156</v>
      </c>
      <c r="CC315" s="63">
        <v>383</v>
      </c>
      <c r="CD315" s="63">
        <v>296</v>
      </c>
      <c r="CE315" s="63">
        <v>140</v>
      </c>
      <c r="CF315" s="63">
        <v>12</v>
      </c>
      <c r="CG315" s="63">
        <v>138</v>
      </c>
      <c r="CH315" s="63">
        <v>13</v>
      </c>
      <c r="CI315" s="63">
        <v>15</v>
      </c>
      <c r="CJ315" s="63">
        <v>7</v>
      </c>
      <c r="CK315" s="63">
        <v>1</v>
      </c>
      <c r="CL315" s="142"/>
      <c r="CM315" s="138" t="s">
        <v>234</v>
      </c>
      <c r="CN315" s="138" t="s">
        <v>4442</v>
      </c>
      <c r="CO315" s="139">
        <v>4245</v>
      </c>
      <c r="CP315" s="141">
        <v>1373</v>
      </c>
    </row>
    <row r="316" spans="1:94">
      <c r="A316" s="201" t="s">
        <v>235</v>
      </c>
      <c r="B316" s="46" t="s">
        <v>119</v>
      </c>
      <c r="C316" s="47">
        <v>0</v>
      </c>
      <c r="D316" s="47">
        <v>0</v>
      </c>
      <c r="E316" s="47">
        <v>0</v>
      </c>
      <c r="F316" s="47">
        <v>0</v>
      </c>
      <c r="G316" s="47">
        <v>0</v>
      </c>
      <c r="H316" s="47">
        <v>0</v>
      </c>
      <c r="I316" s="47">
        <v>0</v>
      </c>
      <c r="J316" s="47">
        <v>0</v>
      </c>
      <c r="K316" s="47">
        <v>0</v>
      </c>
      <c r="L316" s="47">
        <v>0</v>
      </c>
      <c r="M316" s="48">
        <v>0</v>
      </c>
      <c r="N316" s="48">
        <v>0</v>
      </c>
      <c r="O316" s="201" t="s">
        <v>235</v>
      </c>
      <c r="P316" s="46" t="s">
        <v>119</v>
      </c>
      <c r="Q316" s="47">
        <v>0</v>
      </c>
      <c r="R316" s="47">
        <v>0</v>
      </c>
      <c r="S316" s="47">
        <v>0</v>
      </c>
      <c r="T316" s="47">
        <v>0</v>
      </c>
      <c r="U316" s="47">
        <v>0</v>
      </c>
      <c r="V316" s="47">
        <v>0</v>
      </c>
      <c r="W316" s="47">
        <v>0</v>
      </c>
      <c r="X316" s="47">
        <v>0</v>
      </c>
      <c r="Y316" s="47">
        <v>0</v>
      </c>
      <c r="Z316" s="47">
        <v>0</v>
      </c>
      <c r="AA316" s="48">
        <v>0</v>
      </c>
      <c r="AB316" s="48">
        <v>0</v>
      </c>
      <c r="AC316" s="201" t="s">
        <v>235</v>
      </c>
      <c r="AD316" s="46" t="s">
        <v>119</v>
      </c>
      <c r="AE316" s="47">
        <v>0</v>
      </c>
      <c r="AF316" s="47">
        <v>0</v>
      </c>
      <c r="AG316" s="47">
        <v>0</v>
      </c>
      <c r="AH316" s="47">
        <v>0</v>
      </c>
      <c r="AI316" s="47">
        <v>0</v>
      </c>
      <c r="AJ316" s="48">
        <v>0</v>
      </c>
      <c r="AK316" s="47">
        <v>0</v>
      </c>
      <c r="AL316" s="47">
        <v>0</v>
      </c>
      <c r="AM316" s="47">
        <v>0</v>
      </c>
      <c r="AN316" s="47">
        <v>0</v>
      </c>
      <c r="AO316" s="47">
        <v>0</v>
      </c>
      <c r="AP316" s="201" t="s">
        <v>235</v>
      </c>
      <c r="AQ316" s="46" t="s">
        <v>119</v>
      </c>
      <c r="AR316" s="47">
        <v>0</v>
      </c>
      <c r="AS316" s="47">
        <v>0</v>
      </c>
      <c r="AT316" s="47">
        <v>0</v>
      </c>
      <c r="AU316" s="47">
        <v>0</v>
      </c>
      <c r="AV316" s="47">
        <v>0</v>
      </c>
      <c r="AW316" s="47">
        <v>0</v>
      </c>
      <c r="AX316" s="47">
        <v>0</v>
      </c>
      <c r="AY316" s="47">
        <v>0</v>
      </c>
      <c r="AZ316" s="47">
        <v>0</v>
      </c>
      <c r="BA316" s="201" t="s">
        <v>235</v>
      </c>
      <c r="BB316" s="46" t="s">
        <v>119</v>
      </c>
      <c r="BC316" s="47">
        <v>0</v>
      </c>
      <c r="BD316" s="47">
        <v>0</v>
      </c>
      <c r="BE316" s="47">
        <v>0</v>
      </c>
      <c r="BF316" s="47">
        <v>0</v>
      </c>
      <c r="BG316" s="47">
        <v>0</v>
      </c>
      <c r="BH316" s="47">
        <v>0</v>
      </c>
      <c r="BI316" s="47">
        <v>0</v>
      </c>
      <c r="BJ316" s="47">
        <v>0</v>
      </c>
      <c r="BK316" s="47">
        <v>0</v>
      </c>
      <c r="BL316" s="47">
        <v>0</v>
      </c>
      <c r="BM316" s="47">
        <v>0</v>
      </c>
      <c r="BN316" s="47">
        <v>0</v>
      </c>
      <c r="BO316" s="201" t="s">
        <v>235</v>
      </c>
      <c r="BP316" s="46" t="s">
        <v>119</v>
      </c>
      <c r="BQ316" s="50">
        <v>0</v>
      </c>
      <c r="BR316" s="49">
        <v>0</v>
      </c>
      <c r="BS316" s="49">
        <v>0</v>
      </c>
      <c r="BT316" s="50">
        <v>0</v>
      </c>
      <c r="BU316" s="49">
        <v>0</v>
      </c>
      <c r="BV316" s="50">
        <v>0</v>
      </c>
      <c r="BW316" s="50">
        <v>0</v>
      </c>
      <c r="BX316" s="201" t="s">
        <v>235</v>
      </c>
      <c r="BY316" s="46" t="s">
        <v>119</v>
      </c>
      <c r="BZ316" s="47">
        <v>0</v>
      </c>
      <c r="CA316" s="47">
        <v>0</v>
      </c>
      <c r="CB316" s="47">
        <v>0</v>
      </c>
      <c r="CC316" s="47">
        <v>0</v>
      </c>
      <c r="CD316" s="47">
        <v>0</v>
      </c>
      <c r="CE316" s="47">
        <v>0</v>
      </c>
      <c r="CF316" s="47">
        <v>0</v>
      </c>
      <c r="CG316" s="47">
        <v>0</v>
      </c>
      <c r="CH316" s="47">
        <v>0</v>
      </c>
      <c r="CI316" s="47">
        <v>0</v>
      </c>
      <c r="CJ316" s="47">
        <v>0</v>
      </c>
      <c r="CK316" s="47">
        <v>0</v>
      </c>
      <c r="CL316" s="142"/>
      <c r="CM316" s="138" t="s">
        <v>235</v>
      </c>
      <c r="CN316" s="138" t="s">
        <v>4443</v>
      </c>
      <c r="CO316" s="139">
        <v>0</v>
      </c>
      <c r="CP316" s="141">
        <v>0</v>
      </c>
    </row>
    <row r="317" spans="1:94">
      <c r="A317" s="201"/>
      <c r="B317" s="46" t="s">
        <v>120</v>
      </c>
      <c r="C317" s="47">
        <v>1988</v>
      </c>
      <c r="D317" s="47">
        <v>1019</v>
      </c>
      <c r="E317" s="47">
        <v>1999</v>
      </c>
      <c r="F317" s="47">
        <v>971</v>
      </c>
      <c r="G317" s="47">
        <v>1730</v>
      </c>
      <c r="H317" s="47">
        <v>897</v>
      </c>
      <c r="I317" s="47">
        <v>1532</v>
      </c>
      <c r="J317" s="47">
        <v>832</v>
      </c>
      <c r="K317" s="47">
        <v>1388</v>
      </c>
      <c r="L317" s="47">
        <v>758</v>
      </c>
      <c r="M317" s="48">
        <v>8637</v>
      </c>
      <c r="N317" s="48">
        <v>4477</v>
      </c>
      <c r="O317" s="201"/>
      <c r="P317" s="46" t="s">
        <v>120</v>
      </c>
      <c r="Q317" s="47">
        <v>81</v>
      </c>
      <c r="R317" s="47">
        <v>42</v>
      </c>
      <c r="S317" s="47">
        <v>85</v>
      </c>
      <c r="T317" s="47">
        <v>38</v>
      </c>
      <c r="U317" s="47">
        <v>80</v>
      </c>
      <c r="V317" s="47">
        <v>45</v>
      </c>
      <c r="W317" s="47">
        <v>65</v>
      </c>
      <c r="X317" s="47">
        <v>27</v>
      </c>
      <c r="Y317" s="47">
        <v>11</v>
      </c>
      <c r="Z317" s="47">
        <v>5</v>
      </c>
      <c r="AA317" s="48">
        <v>322</v>
      </c>
      <c r="AB317" s="48">
        <v>157</v>
      </c>
      <c r="AC317" s="201"/>
      <c r="AD317" s="46" t="s">
        <v>120</v>
      </c>
      <c r="AE317" s="47">
        <v>54</v>
      </c>
      <c r="AF317" s="47">
        <v>55</v>
      </c>
      <c r="AG317" s="47">
        <v>51</v>
      </c>
      <c r="AH317" s="47">
        <v>49</v>
      </c>
      <c r="AI317" s="47">
        <v>50</v>
      </c>
      <c r="AJ317" s="48">
        <v>259</v>
      </c>
      <c r="AK317" s="47">
        <v>238</v>
      </c>
      <c r="AL317" s="47">
        <v>234</v>
      </c>
      <c r="AM317" s="47">
        <v>78</v>
      </c>
      <c r="AN317" s="47">
        <v>1</v>
      </c>
      <c r="AO317" s="47">
        <v>46</v>
      </c>
      <c r="AP317" s="201"/>
      <c r="AQ317" s="46" t="s">
        <v>120</v>
      </c>
      <c r="AR317" s="47">
        <v>31</v>
      </c>
      <c r="AS317" s="47">
        <v>2311</v>
      </c>
      <c r="AT317" s="47">
        <v>910</v>
      </c>
      <c r="AU317" s="47">
        <v>162</v>
      </c>
      <c r="AV317" s="47">
        <v>205</v>
      </c>
      <c r="AW317" s="47">
        <v>122</v>
      </c>
      <c r="AX317" s="47">
        <v>303</v>
      </c>
      <c r="AY317" s="47">
        <v>265</v>
      </c>
      <c r="AZ317" s="47">
        <v>243</v>
      </c>
      <c r="BA317" s="201"/>
      <c r="BB317" s="46" t="s">
        <v>120</v>
      </c>
      <c r="BC317" s="47">
        <v>1331</v>
      </c>
      <c r="BD317" s="47">
        <v>734</v>
      </c>
      <c r="BE317" s="47">
        <v>1301</v>
      </c>
      <c r="BF317" s="47">
        <v>720</v>
      </c>
      <c r="BG317" s="47">
        <v>1171</v>
      </c>
      <c r="BH317" s="47">
        <v>653</v>
      </c>
      <c r="BI317" s="47">
        <v>1330</v>
      </c>
      <c r="BJ317" s="47">
        <v>733</v>
      </c>
      <c r="BK317" s="47">
        <v>1300</v>
      </c>
      <c r="BL317" s="47">
        <v>719</v>
      </c>
      <c r="BM317" s="47">
        <v>1164</v>
      </c>
      <c r="BN317" s="47">
        <v>648</v>
      </c>
      <c r="BO317" s="201"/>
      <c r="BP317" s="46" t="s">
        <v>120</v>
      </c>
      <c r="BQ317" s="50">
        <v>249</v>
      </c>
      <c r="BR317" s="49">
        <v>205</v>
      </c>
      <c r="BS317" s="49">
        <v>14</v>
      </c>
      <c r="BT317" s="50">
        <v>22</v>
      </c>
      <c r="BU317" s="49">
        <v>15</v>
      </c>
      <c r="BV317" s="50">
        <v>271</v>
      </c>
      <c r="BW317" s="50">
        <v>220</v>
      </c>
      <c r="BX317" s="201"/>
      <c r="BY317" s="46" t="s">
        <v>120</v>
      </c>
      <c r="BZ317" s="47">
        <v>412</v>
      </c>
      <c r="CA317" s="47">
        <v>58</v>
      </c>
      <c r="CB317" s="47">
        <v>244</v>
      </c>
      <c r="CC317" s="47">
        <v>436</v>
      </c>
      <c r="CD317" s="47">
        <v>244</v>
      </c>
      <c r="CE317" s="47">
        <v>180</v>
      </c>
      <c r="CF317" s="47">
        <v>53</v>
      </c>
      <c r="CG317" s="47">
        <v>242</v>
      </c>
      <c r="CH317" s="47">
        <v>8</v>
      </c>
      <c r="CI317" s="47">
        <v>127</v>
      </c>
      <c r="CJ317" s="47">
        <v>96</v>
      </c>
      <c r="CK317" s="47">
        <v>12</v>
      </c>
      <c r="CL317" s="142"/>
      <c r="CM317" s="138" t="s">
        <v>235</v>
      </c>
      <c r="CN317" s="138" t="s">
        <v>4444</v>
      </c>
      <c r="CO317" s="139">
        <v>9056</v>
      </c>
      <c r="CP317" s="141">
        <v>1877</v>
      </c>
    </row>
    <row r="318" spans="1:94">
      <c r="A318" s="201"/>
      <c r="B318" s="34" t="s">
        <v>102</v>
      </c>
      <c r="C318" s="35">
        <v>1988</v>
      </c>
      <c r="D318" s="63">
        <v>1019</v>
      </c>
      <c r="E318" s="63">
        <v>1999</v>
      </c>
      <c r="F318" s="63">
        <v>971</v>
      </c>
      <c r="G318" s="63">
        <v>1730</v>
      </c>
      <c r="H318" s="63">
        <v>897</v>
      </c>
      <c r="I318" s="63">
        <v>1532</v>
      </c>
      <c r="J318" s="63">
        <v>832</v>
      </c>
      <c r="K318" s="63">
        <v>1388</v>
      </c>
      <c r="L318" s="63">
        <v>758</v>
      </c>
      <c r="M318" s="63">
        <v>8637</v>
      </c>
      <c r="N318" s="63">
        <v>4477</v>
      </c>
      <c r="O318" s="201"/>
      <c r="P318" s="64" t="s">
        <v>102</v>
      </c>
      <c r="Q318" s="63">
        <v>81</v>
      </c>
      <c r="R318" s="63">
        <v>42</v>
      </c>
      <c r="S318" s="63">
        <v>85</v>
      </c>
      <c r="T318" s="63">
        <v>38</v>
      </c>
      <c r="U318" s="63">
        <v>80</v>
      </c>
      <c r="V318" s="63">
        <v>45</v>
      </c>
      <c r="W318" s="63">
        <v>65</v>
      </c>
      <c r="X318" s="63">
        <v>27</v>
      </c>
      <c r="Y318" s="63">
        <v>11</v>
      </c>
      <c r="Z318" s="63">
        <v>5</v>
      </c>
      <c r="AA318" s="63">
        <v>322</v>
      </c>
      <c r="AB318" s="63">
        <v>157</v>
      </c>
      <c r="AC318" s="201"/>
      <c r="AD318" s="64" t="s">
        <v>102</v>
      </c>
      <c r="AE318" s="63">
        <v>54</v>
      </c>
      <c r="AF318" s="63">
        <v>55</v>
      </c>
      <c r="AG318" s="63">
        <v>51</v>
      </c>
      <c r="AH318" s="63">
        <v>49</v>
      </c>
      <c r="AI318" s="63">
        <v>50</v>
      </c>
      <c r="AJ318" s="63">
        <v>259</v>
      </c>
      <c r="AK318" s="63">
        <v>238</v>
      </c>
      <c r="AL318" s="63">
        <v>234</v>
      </c>
      <c r="AM318" s="63">
        <v>78</v>
      </c>
      <c r="AN318" s="63">
        <v>1</v>
      </c>
      <c r="AO318" s="63">
        <v>46</v>
      </c>
      <c r="AP318" s="201"/>
      <c r="AQ318" s="64" t="s">
        <v>102</v>
      </c>
      <c r="AR318" s="63">
        <v>31</v>
      </c>
      <c r="AS318" s="63">
        <v>2311</v>
      </c>
      <c r="AT318" s="63">
        <v>910</v>
      </c>
      <c r="AU318" s="63">
        <v>162</v>
      </c>
      <c r="AV318" s="63">
        <v>205</v>
      </c>
      <c r="AW318" s="63">
        <v>122</v>
      </c>
      <c r="AX318" s="63">
        <v>303</v>
      </c>
      <c r="AY318" s="63">
        <v>265</v>
      </c>
      <c r="AZ318" s="63">
        <v>243</v>
      </c>
      <c r="BA318" s="201"/>
      <c r="BB318" s="51" t="s">
        <v>102</v>
      </c>
      <c r="BC318" s="63">
        <v>1331</v>
      </c>
      <c r="BD318" s="63">
        <v>734</v>
      </c>
      <c r="BE318" s="63">
        <v>1301</v>
      </c>
      <c r="BF318" s="63">
        <v>720</v>
      </c>
      <c r="BG318" s="63">
        <v>1171</v>
      </c>
      <c r="BH318" s="63">
        <v>653</v>
      </c>
      <c r="BI318" s="63">
        <v>1330</v>
      </c>
      <c r="BJ318" s="63">
        <v>733</v>
      </c>
      <c r="BK318" s="63">
        <v>1300</v>
      </c>
      <c r="BL318" s="63">
        <v>719</v>
      </c>
      <c r="BM318" s="63">
        <v>1164</v>
      </c>
      <c r="BN318" s="63">
        <v>648</v>
      </c>
      <c r="BO318" s="201"/>
      <c r="BP318" s="64" t="s">
        <v>102</v>
      </c>
      <c r="BQ318" s="63">
        <v>249</v>
      </c>
      <c r="BR318" s="63">
        <v>205</v>
      </c>
      <c r="BS318" s="63">
        <v>14</v>
      </c>
      <c r="BT318" s="63">
        <v>22</v>
      </c>
      <c r="BU318" s="63">
        <v>15</v>
      </c>
      <c r="BV318" s="63">
        <v>271</v>
      </c>
      <c r="BW318" s="63">
        <v>220</v>
      </c>
      <c r="BX318" s="201"/>
      <c r="BY318" s="64" t="s">
        <v>102</v>
      </c>
      <c r="BZ318" s="63">
        <v>412</v>
      </c>
      <c r="CA318" s="63">
        <v>58</v>
      </c>
      <c r="CB318" s="63">
        <v>244</v>
      </c>
      <c r="CC318" s="63">
        <v>436</v>
      </c>
      <c r="CD318" s="63">
        <v>244</v>
      </c>
      <c r="CE318" s="63">
        <v>180</v>
      </c>
      <c r="CF318" s="63">
        <v>53</v>
      </c>
      <c r="CG318" s="63">
        <v>242</v>
      </c>
      <c r="CH318" s="63">
        <v>8</v>
      </c>
      <c r="CI318" s="63">
        <v>127</v>
      </c>
      <c r="CJ318" s="63">
        <v>96</v>
      </c>
      <c r="CK318" s="63">
        <v>12</v>
      </c>
      <c r="CL318" s="142"/>
      <c r="CM318" s="138" t="s">
        <v>235</v>
      </c>
      <c r="CN318" s="138" t="s">
        <v>4445</v>
      </c>
      <c r="CO318" s="139">
        <v>9056</v>
      </c>
      <c r="CP318" s="141">
        <v>1877</v>
      </c>
    </row>
    <row r="319" spans="1:94">
      <c r="A319" s="194" t="s">
        <v>460</v>
      </c>
      <c r="B319" s="194"/>
      <c r="C319" s="194"/>
      <c r="D319" s="194"/>
      <c r="E319" s="194"/>
      <c r="F319" s="194"/>
      <c r="G319" s="194"/>
      <c r="H319" s="194"/>
      <c r="I319" s="194"/>
      <c r="J319" s="194"/>
      <c r="K319" s="194"/>
      <c r="L319" s="194"/>
      <c r="M319" s="194"/>
      <c r="N319" s="194"/>
      <c r="O319" s="194" t="s">
        <v>461</v>
      </c>
      <c r="P319" s="194"/>
      <c r="Q319" s="194"/>
      <c r="R319" s="194"/>
      <c r="S319" s="194"/>
      <c r="T319" s="194"/>
      <c r="U319" s="194"/>
      <c r="V319" s="194"/>
      <c r="W319" s="194"/>
      <c r="X319" s="194"/>
      <c r="Y319" s="194"/>
      <c r="Z319" s="194"/>
      <c r="AA319" s="194"/>
      <c r="AB319" s="194"/>
      <c r="AC319" s="194" t="s">
        <v>462</v>
      </c>
      <c r="AD319" s="194"/>
      <c r="AE319" s="194"/>
      <c r="AF319" s="194"/>
      <c r="AG319" s="194"/>
      <c r="AH319" s="194"/>
      <c r="AI319" s="194"/>
      <c r="AJ319" s="194"/>
      <c r="AK319" s="194"/>
      <c r="AL319" s="194"/>
      <c r="AM319" s="194"/>
      <c r="AN319" s="194"/>
      <c r="AO319" s="194"/>
      <c r="AP319" s="195" t="s">
        <v>463</v>
      </c>
      <c r="AQ319" s="195"/>
      <c r="AR319" s="195"/>
      <c r="AS319" s="195"/>
      <c r="AT319" s="195"/>
      <c r="AU319" s="195"/>
      <c r="AV319" s="195"/>
      <c r="AW319" s="195"/>
      <c r="AX319" s="195"/>
      <c r="AY319" s="195"/>
      <c r="AZ319" s="195"/>
      <c r="BA319" s="195" t="s">
        <v>4601</v>
      </c>
      <c r="BB319" s="195"/>
      <c r="BC319" s="195"/>
      <c r="BD319" s="195"/>
      <c r="BE319" s="195"/>
      <c r="BF319" s="195"/>
      <c r="BG319" s="195"/>
      <c r="BH319" s="195"/>
      <c r="BI319" s="195"/>
      <c r="BJ319" s="195"/>
      <c r="BK319" s="195"/>
      <c r="BL319" s="195"/>
      <c r="BM319" s="195"/>
      <c r="BN319" s="195"/>
      <c r="BO319" s="163" t="s">
        <v>464</v>
      </c>
      <c r="BP319" s="163"/>
      <c r="BQ319" s="163"/>
      <c r="BR319" s="163"/>
      <c r="BS319" s="163"/>
      <c r="BT319" s="163"/>
      <c r="BU319" s="163"/>
      <c r="BV319" s="163"/>
      <c r="BW319" s="163"/>
      <c r="BX319" s="194" t="s">
        <v>465</v>
      </c>
      <c r="BY319" s="194"/>
      <c r="BZ319" s="194"/>
      <c r="CA319" s="194"/>
      <c r="CB319" s="194"/>
      <c r="CC319" s="194"/>
      <c r="CD319" s="194"/>
      <c r="CE319" s="194"/>
      <c r="CF319" s="194"/>
      <c r="CG319" s="194"/>
      <c r="CH319" s="194"/>
      <c r="CI319" s="194"/>
      <c r="CJ319" s="194"/>
      <c r="CK319" s="194"/>
      <c r="CL319" s="142"/>
      <c r="CM319" s="138" t="s">
        <v>460</v>
      </c>
      <c r="CN319" s="138" t="s">
        <v>460</v>
      </c>
      <c r="CO319" s="139">
        <v>0</v>
      </c>
      <c r="CP319" s="141">
        <v>0</v>
      </c>
    </row>
    <row r="320" spans="1:94">
      <c r="A320" s="194" t="s">
        <v>4174</v>
      </c>
      <c r="B320" s="194"/>
      <c r="C320" s="194"/>
      <c r="D320" s="194"/>
      <c r="E320" s="194"/>
      <c r="F320" s="194"/>
      <c r="G320" s="194"/>
      <c r="H320" s="194"/>
      <c r="I320" s="194"/>
      <c r="J320" s="194"/>
      <c r="K320" s="194"/>
      <c r="L320" s="194"/>
      <c r="M320" s="194"/>
      <c r="N320" s="194"/>
      <c r="O320" s="194" t="s">
        <v>4174</v>
      </c>
      <c r="P320" s="194"/>
      <c r="Q320" s="194"/>
      <c r="R320" s="194"/>
      <c r="S320" s="194"/>
      <c r="T320" s="194"/>
      <c r="U320" s="194"/>
      <c r="V320" s="194"/>
      <c r="W320" s="194"/>
      <c r="X320" s="194"/>
      <c r="Y320" s="194"/>
      <c r="Z320" s="194"/>
      <c r="AA320" s="194"/>
      <c r="AB320" s="194"/>
      <c r="AC320" s="194" t="s">
        <v>4174</v>
      </c>
      <c r="AD320" s="194"/>
      <c r="AE320" s="194"/>
      <c r="AF320" s="194"/>
      <c r="AG320" s="194"/>
      <c r="AH320" s="194"/>
      <c r="AI320" s="194"/>
      <c r="AJ320" s="194"/>
      <c r="AK320" s="194"/>
      <c r="AL320" s="194"/>
      <c r="AM320" s="194"/>
      <c r="AN320" s="194"/>
      <c r="AO320" s="194"/>
      <c r="AP320" s="195" t="s">
        <v>4174</v>
      </c>
      <c r="AQ320" s="195"/>
      <c r="AR320" s="195"/>
      <c r="AS320" s="195"/>
      <c r="AT320" s="195"/>
      <c r="AU320" s="195"/>
      <c r="AV320" s="195"/>
      <c r="AW320" s="195"/>
      <c r="AX320" s="195"/>
      <c r="AY320" s="195"/>
      <c r="AZ320" s="195"/>
      <c r="BA320" s="195" t="s">
        <v>4175</v>
      </c>
      <c r="BB320" s="195"/>
      <c r="BC320" s="195"/>
      <c r="BD320" s="195"/>
      <c r="BE320" s="195"/>
      <c r="BF320" s="195"/>
      <c r="BG320" s="195"/>
      <c r="BH320" s="195"/>
      <c r="BI320" s="195"/>
      <c r="BJ320" s="195"/>
      <c r="BK320" s="195"/>
      <c r="BL320" s="195"/>
      <c r="BM320" s="195"/>
      <c r="BN320" s="195"/>
      <c r="BO320" s="163" t="s">
        <v>4174</v>
      </c>
      <c r="BP320" s="163"/>
      <c r="BQ320" s="163"/>
      <c r="BR320" s="163"/>
      <c r="BS320" s="163"/>
      <c r="BT320" s="163"/>
      <c r="BU320" s="163"/>
      <c r="BV320" s="163"/>
      <c r="BW320" s="163"/>
      <c r="BX320" s="194" t="s">
        <v>4174</v>
      </c>
      <c r="BY320" s="194"/>
      <c r="BZ320" s="194"/>
      <c r="CA320" s="194"/>
      <c r="CB320" s="194"/>
      <c r="CC320" s="194"/>
      <c r="CD320" s="194"/>
      <c r="CE320" s="194"/>
      <c r="CF320" s="194"/>
      <c r="CG320" s="194"/>
      <c r="CH320" s="194"/>
      <c r="CI320" s="194"/>
      <c r="CJ320" s="194"/>
      <c r="CK320" s="194"/>
      <c r="CL320" s="142"/>
      <c r="CM320" s="138" t="s">
        <v>4174</v>
      </c>
      <c r="CN320" s="138" t="s">
        <v>4174</v>
      </c>
      <c r="CO320" s="139">
        <v>0</v>
      </c>
      <c r="CP320" s="141">
        <v>0</v>
      </c>
    </row>
    <row r="321" spans="1:94" ht="24.6" customHeight="1">
      <c r="A321" s="198" t="s">
        <v>2</v>
      </c>
      <c r="B321" s="199" t="s">
        <v>335</v>
      </c>
      <c r="C321" s="194" t="s">
        <v>302</v>
      </c>
      <c r="D321" s="194"/>
      <c r="E321" s="194" t="s">
        <v>303</v>
      </c>
      <c r="F321" s="194"/>
      <c r="G321" s="194" t="s">
        <v>304</v>
      </c>
      <c r="H321" s="194"/>
      <c r="I321" s="194" t="s">
        <v>305</v>
      </c>
      <c r="J321" s="194"/>
      <c r="K321" s="194" t="s">
        <v>306</v>
      </c>
      <c r="L321" s="194"/>
      <c r="M321" s="198" t="s">
        <v>307</v>
      </c>
      <c r="N321" s="198"/>
      <c r="O321" s="198" t="s">
        <v>2</v>
      </c>
      <c r="P321" s="199" t="s">
        <v>335</v>
      </c>
      <c r="Q321" s="194" t="s">
        <v>302</v>
      </c>
      <c r="R321" s="194"/>
      <c r="S321" s="194" t="s">
        <v>303</v>
      </c>
      <c r="T321" s="194"/>
      <c r="U321" s="194" t="s">
        <v>304</v>
      </c>
      <c r="V321" s="194"/>
      <c r="W321" s="194" t="s">
        <v>305</v>
      </c>
      <c r="X321" s="194"/>
      <c r="Y321" s="194" t="s">
        <v>306</v>
      </c>
      <c r="Z321" s="194"/>
      <c r="AA321" s="198" t="s">
        <v>307</v>
      </c>
      <c r="AB321" s="198"/>
      <c r="AC321" s="198" t="s">
        <v>2</v>
      </c>
      <c r="AD321" s="199" t="s">
        <v>113</v>
      </c>
      <c r="AE321" s="200" t="s">
        <v>308</v>
      </c>
      <c r="AF321" s="200"/>
      <c r="AG321" s="200"/>
      <c r="AH321" s="200"/>
      <c r="AI321" s="200"/>
      <c r="AJ321" s="200"/>
      <c r="AK321" s="195" t="s">
        <v>165</v>
      </c>
      <c r="AL321" s="195"/>
      <c r="AM321" s="195"/>
      <c r="AN321" s="195"/>
      <c r="AO321" s="200" t="s">
        <v>309</v>
      </c>
      <c r="AP321" s="198" t="s">
        <v>2</v>
      </c>
      <c r="AQ321" s="199" t="s">
        <v>335</v>
      </c>
      <c r="AR321" s="195" t="s">
        <v>310</v>
      </c>
      <c r="AS321" s="195"/>
      <c r="AT321" s="195"/>
      <c r="AU321" s="195"/>
      <c r="AV321" s="195"/>
      <c r="AW321" s="195"/>
      <c r="AX321" s="195"/>
      <c r="AY321" s="195"/>
      <c r="AZ321" s="195"/>
      <c r="BA321" s="198" t="s">
        <v>2</v>
      </c>
      <c r="BB321" s="199" t="s">
        <v>335</v>
      </c>
      <c r="BC321" s="195" t="s">
        <v>311</v>
      </c>
      <c r="BD321" s="195"/>
      <c r="BE321" s="195" t="s">
        <v>312</v>
      </c>
      <c r="BF321" s="195"/>
      <c r="BG321" s="195" t="s">
        <v>313</v>
      </c>
      <c r="BH321" s="195"/>
      <c r="BI321" s="195" t="s">
        <v>343</v>
      </c>
      <c r="BJ321" s="195"/>
      <c r="BK321" s="195" t="s">
        <v>314</v>
      </c>
      <c r="BL321" s="195"/>
      <c r="BM321" s="200" t="s">
        <v>315</v>
      </c>
      <c r="BN321" s="200"/>
      <c r="BO321" s="199" t="s">
        <v>2</v>
      </c>
      <c r="BP321" s="199" t="s">
        <v>335</v>
      </c>
      <c r="BQ321" s="163" t="s">
        <v>166</v>
      </c>
      <c r="BR321" s="163"/>
      <c r="BS321" s="163"/>
      <c r="BT321" s="164" t="s">
        <v>167</v>
      </c>
      <c r="BU321" s="164"/>
      <c r="BV321" s="164" t="s">
        <v>466</v>
      </c>
      <c r="BW321" s="164"/>
      <c r="BX321" s="198" t="s">
        <v>2</v>
      </c>
      <c r="BY321" s="199" t="s">
        <v>335</v>
      </c>
      <c r="BZ321" s="195" t="s">
        <v>316</v>
      </c>
      <c r="CA321" s="195"/>
      <c r="CB321" s="195"/>
      <c r="CC321" s="195"/>
      <c r="CD321" s="195"/>
      <c r="CE321" s="195"/>
      <c r="CF321" s="195"/>
      <c r="CG321" s="195"/>
      <c r="CH321" s="195"/>
      <c r="CI321" s="195"/>
      <c r="CJ321" s="195"/>
      <c r="CK321" s="195"/>
      <c r="CL321" s="142"/>
      <c r="CM321" s="138" t="s">
        <v>2</v>
      </c>
      <c r="CN321" s="138" t="s">
        <v>4594</v>
      </c>
      <c r="CO321" s="139" t="e">
        <v>#VALUE!</v>
      </c>
      <c r="CP321" s="141">
        <v>0</v>
      </c>
    </row>
    <row r="322" spans="1:94" ht="48">
      <c r="A322" s="198"/>
      <c r="B322" s="199"/>
      <c r="C322" s="43" t="s">
        <v>170</v>
      </c>
      <c r="D322" s="43" t="s">
        <v>57</v>
      </c>
      <c r="E322" s="43" t="s">
        <v>170</v>
      </c>
      <c r="F322" s="43" t="s">
        <v>57</v>
      </c>
      <c r="G322" s="43" t="s">
        <v>170</v>
      </c>
      <c r="H322" s="43" t="s">
        <v>57</v>
      </c>
      <c r="I322" s="43" t="s">
        <v>170</v>
      </c>
      <c r="J322" s="43" t="s">
        <v>57</v>
      </c>
      <c r="K322" s="43" t="s">
        <v>170</v>
      </c>
      <c r="L322" s="43" t="s">
        <v>57</v>
      </c>
      <c r="M322" s="43" t="s">
        <v>170</v>
      </c>
      <c r="N322" s="43" t="s">
        <v>57</v>
      </c>
      <c r="O322" s="198"/>
      <c r="P322" s="199"/>
      <c r="Q322" s="43" t="s">
        <v>170</v>
      </c>
      <c r="R322" s="43" t="s">
        <v>57</v>
      </c>
      <c r="S322" s="43" t="s">
        <v>170</v>
      </c>
      <c r="T322" s="43" t="s">
        <v>57</v>
      </c>
      <c r="U322" s="43" t="s">
        <v>170</v>
      </c>
      <c r="V322" s="43" t="s">
        <v>57</v>
      </c>
      <c r="W322" s="43" t="s">
        <v>170</v>
      </c>
      <c r="X322" s="43" t="s">
        <v>57</v>
      </c>
      <c r="Y322" s="43" t="s">
        <v>170</v>
      </c>
      <c r="Z322" s="43" t="s">
        <v>57</v>
      </c>
      <c r="AA322" s="43" t="s">
        <v>170</v>
      </c>
      <c r="AB322" s="43" t="s">
        <v>57</v>
      </c>
      <c r="AC322" s="198"/>
      <c r="AD322" s="199"/>
      <c r="AE322" s="44" t="s">
        <v>302</v>
      </c>
      <c r="AF322" s="44" t="s">
        <v>303</v>
      </c>
      <c r="AG322" s="44" t="s">
        <v>304</v>
      </c>
      <c r="AH322" s="44" t="s">
        <v>305</v>
      </c>
      <c r="AI322" s="44" t="s">
        <v>306</v>
      </c>
      <c r="AJ322" s="44" t="s">
        <v>56</v>
      </c>
      <c r="AK322" s="44" t="s">
        <v>317</v>
      </c>
      <c r="AL322" s="31" t="s">
        <v>279</v>
      </c>
      <c r="AM322" s="31" t="s">
        <v>172</v>
      </c>
      <c r="AN322" s="31" t="s">
        <v>173</v>
      </c>
      <c r="AO322" s="200"/>
      <c r="AP322" s="198"/>
      <c r="AQ322" s="199"/>
      <c r="AR322" s="44" t="s">
        <v>434</v>
      </c>
      <c r="AS322" s="44" t="s">
        <v>344</v>
      </c>
      <c r="AT322" s="44" t="s">
        <v>435</v>
      </c>
      <c r="AU322" s="44" t="s">
        <v>436</v>
      </c>
      <c r="AV322" s="44" t="s">
        <v>437</v>
      </c>
      <c r="AW322" s="14" t="s">
        <v>175</v>
      </c>
      <c r="AX322" s="14" t="s">
        <v>176</v>
      </c>
      <c r="AY322" s="44" t="s">
        <v>69</v>
      </c>
      <c r="AZ322" s="44" t="s">
        <v>70</v>
      </c>
      <c r="BA322" s="198"/>
      <c r="BB322" s="199"/>
      <c r="BC322" s="43" t="s">
        <v>170</v>
      </c>
      <c r="BD322" s="43" t="s">
        <v>57</v>
      </c>
      <c r="BE322" s="43" t="s">
        <v>170</v>
      </c>
      <c r="BF322" s="43" t="s">
        <v>57</v>
      </c>
      <c r="BG322" s="43" t="s">
        <v>170</v>
      </c>
      <c r="BH322" s="43" t="s">
        <v>57</v>
      </c>
      <c r="BI322" s="43" t="s">
        <v>170</v>
      </c>
      <c r="BJ322" s="43" t="s">
        <v>57</v>
      </c>
      <c r="BK322" s="43" t="s">
        <v>170</v>
      </c>
      <c r="BL322" s="43" t="s">
        <v>57</v>
      </c>
      <c r="BM322" s="43" t="s">
        <v>170</v>
      </c>
      <c r="BN322" s="43" t="s">
        <v>57</v>
      </c>
      <c r="BO322" s="199"/>
      <c r="BP322" s="199"/>
      <c r="BQ322" s="32" t="s">
        <v>56</v>
      </c>
      <c r="BR322" s="45" t="s">
        <v>174</v>
      </c>
      <c r="BS322" s="45" t="s">
        <v>280</v>
      </c>
      <c r="BT322" s="45" t="s">
        <v>66</v>
      </c>
      <c r="BU322" s="45" t="s">
        <v>174</v>
      </c>
      <c r="BV322" s="45" t="s">
        <v>66</v>
      </c>
      <c r="BW322" s="45" t="s">
        <v>174</v>
      </c>
      <c r="BX322" s="198"/>
      <c r="BY322" s="199"/>
      <c r="BZ322" s="44" t="s">
        <v>336</v>
      </c>
      <c r="CA322" s="44" t="s">
        <v>318</v>
      </c>
      <c r="CB322" s="44" t="s">
        <v>350</v>
      </c>
      <c r="CC322" s="44" t="s">
        <v>345</v>
      </c>
      <c r="CD322" s="44" t="s">
        <v>346</v>
      </c>
      <c r="CE322" s="44" t="s">
        <v>347</v>
      </c>
      <c r="CF322" s="44" t="s">
        <v>348</v>
      </c>
      <c r="CG322" s="44" t="s">
        <v>349</v>
      </c>
      <c r="CH322" s="44" t="s">
        <v>337</v>
      </c>
      <c r="CI322" s="44" t="s">
        <v>319</v>
      </c>
      <c r="CJ322" s="44" t="s">
        <v>68</v>
      </c>
      <c r="CK322" s="44" t="s">
        <v>0</v>
      </c>
      <c r="CL322" s="142"/>
      <c r="CM322" s="138" t="s">
        <v>2</v>
      </c>
      <c r="CN322" s="138" t="s">
        <v>2</v>
      </c>
      <c r="CO322" s="139" t="e">
        <v>#VALUE!</v>
      </c>
      <c r="CP322" s="141">
        <v>0</v>
      </c>
    </row>
    <row r="323" spans="1:94">
      <c r="A323" s="51" t="s">
        <v>137</v>
      </c>
      <c r="B323" s="46"/>
      <c r="C323" s="47"/>
      <c r="D323" s="47"/>
      <c r="E323" s="47"/>
      <c r="F323" s="47"/>
      <c r="G323" s="47"/>
      <c r="H323" s="47"/>
      <c r="I323" s="47"/>
      <c r="J323" s="47"/>
      <c r="K323" s="47"/>
      <c r="L323" s="47"/>
      <c r="M323" s="48"/>
      <c r="N323" s="48"/>
      <c r="O323" s="51" t="s">
        <v>137</v>
      </c>
      <c r="P323" s="51"/>
      <c r="Q323" s="48"/>
      <c r="R323" s="48"/>
      <c r="S323" s="48"/>
      <c r="T323" s="48"/>
      <c r="U323" s="48"/>
      <c r="V323" s="48"/>
      <c r="W323" s="48"/>
      <c r="X323" s="48"/>
      <c r="Y323" s="48"/>
      <c r="Z323" s="48"/>
      <c r="AA323" s="48"/>
      <c r="AB323" s="48"/>
      <c r="AC323" s="51" t="s">
        <v>137</v>
      </c>
      <c r="AD323" s="51"/>
      <c r="AE323" s="48"/>
      <c r="AF323" s="48"/>
      <c r="AG323" s="48"/>
      <c r="AH323" s="48"/>
      <c r="AI323" s="48"/>
      <c r="AJ323" s="48"/>
      <c r="AK323" s="48"/>
      <c r="AL323" s="48"/>
      <c r="AM323" s="48"/>
      <c r="AN323" s="48"/>
      <c r="AO323" s="48"/>
      <c r="AP323" s="51" t="s">
        <v>137</v>
      </c>
      <c r="AQ323" s="46"/>
      <c r="AR323" s="47"/>
      <c r="AS323" s="47"/>
      <c r="AT323" s="47"/>
      <c r="AU323" s="47"/>
      <c r="AV323" s="47"/>
      <c r="AW323" s="47"/>
      <c r="AX323" s="47"/>
      <c r="AY323" s="47"/>
      <c r="AZ323" s="47"/>
      <c r="BA323" s="51" t="s">
        <v>137</v>
      </c>
      <c r="BB323" s="46"/>
      <c r="BC323" s="47"/>
      <c r="BD323" s="47"/>
      <c r="BE323" s="47"/>
      <c r="BF323" s="47"/>
      <c r="BG323" s="47"/>
      <c r="BH323" s="47"/>
      <c r="BI323" s="47"/>
      <c r="BJ323" s="47"/>
      <c r="BK323" s="47"/>
      <c r="BL323" s="47"/>
      <c r="BM323" s="47"/>
      <c r="BN323" s="47"/>
      <c r="BO323" s="51" t="s">
        <v>137</v>
      </c>
      <c r="BP323" s="46"/>
      <c r="BQ323" s="50"/>
      <c r="BR323" s="49"/>
      <c r="BS323" s="49"/>
      <c r="BT323" s="50"/>
      <c r="BU323" s="49"/>
      <c r="BV323" s="49"/>
      <c r="BW323" s="49"/>
      <c r="BX323" s="51" t="s">
        <v>137</v>
      </c>
      <c r="BY323" s="46"/>
      <c r="BZ323" s="47"/>
      <c r="CA323" s="47"/>
      <c r="CB323" s="47"/>
      <c r="CC323" s="47"/>
      <c r="CD323" s="47"/>
      <c r="CE323" s="47"/>
      <c r="CF323" s="47"/>
      <c r="CG323" s="47"/>
      <c r="CH323" s="47"/>
      <c r="CI323" s="47"/>
      <c r="CJ323" s="47"/>
      <c r="CK323" s="47"/>
      <c r="CL323" s="142"/>
      <c r="CM323" s="138" t="s">
        <v>137</v>
      </c>
      <c r="CN323" s="138" t="s">
        <v>137</v>
      </c>
      <c r="CO323" s="139">
        <v>0</v>
      </c>
      <c r="CP323" s="141">
        <v>0</v>
      </c>
    </row>
    <row r="324" spans="1:94">
      <c r="A324" s="201" t="s">
        <v>236</v>
      </c>
      <c r="B324" s="46" t="s">
        <v>119</v>
      </c>
      <c r="C324" s="47">
        <v>2377</v>
      </c>
      <c r="D324" s="47">
        <v>1189</v>
      </c>
      <c r="E324" s="47">
        <v>1894</v>
      </c>
      <c r="F324" s="47">
        <v>897</v>
      </c>
      <c r="G324" s="47">
        <v>1747</v>
      </c>
      <c r="H324" s="47">
        <v>845</v>
      </c>
      <c r="I324" s="47">
        <v>1601</v>
      </c>
      <c r="J324" s="47">
        <v>791</v>
      </c>
      <c r="K324" s="47">
        <v>1333</v>
      </c>
      <c r="L324" s="47">
        <v>737</v>
      </c>
      <c r="M324" s="48">
        <v>8952</v>
      </c>
      <c r="N324" s="48">
        <v>4459</v>
      </c>
      <c r="O324" s="201" t="s">
        <v>236</v>
      </c>
      <c r="P324" s="46" t="s">
        <v>119</v>
      </c>
      <c r="Q324" s="47">
        <v>268</v>
      </c>
      <c r="R324" s="47">
        <v>123</v>
      </c>
      <c r="S324" s="47">
        <v>218</v>
      </c>
      <c r="T324" s="47">
        <v>103</v>
      </c>
      <c r="U324" s="47">
        <v>255</v>
      </c>
      <c r="V324" s="47">
        <v>114</v>
      </c>
      <c r="W324" s="47">
        <v>186</v>
      </c>
      <c r="X324" s="47">
        <v>84</v>
      </c>
      <c r="Y324" s="47">
        <v>122</v>
      </c>
      <c r="Z324" s="47">
        <v>64</v>
      </c>
      <c r="AA324" s="48">
        <v>1049</v>
      </c>
      <c r="AB324" s="48">
        <v>488</v>
      </c>
      <c r="AC324" s="201" t="s">
        <v>236</v>
      </c>
      <c r="AD324" s="46" t="s">
        <v>119</v>
      </c>
      <c r="AE324" s="47">
        <v>83</v>
      </c>
      <c r="AF324" s="47">
        <v>81</v>
      </c>
      <c r="AG324" s="47">
        <v>78</v>
      </c>
      <c r="AH324" s="47">
        <v>78</v>
      </c>
      <c r="AI324" s="47">
        <v>74</v>
      </c>
      <c r="AJ324" s="48">
        <v>394</v>
      </c>
      <c r="AK324" s="47">
        <v>278</v>
      </c>
      <c r="AL324" s="47">
        <v>209</v>
      </c>
      <c r="AM324" s="47">
        <v>0</v>
      </c>
      <c r="AN324" s="47">
        <v>3</v>
      </c>
      <c r="AO324" s="47">
        <v>77</v>
      </c>
      <c r="AP324" s="201" t="s">
        <v>236</v>
      </c>
      <c r="AQ324" s="46" t="s">
        <v>119</v>
      </c>
      <c r="AR324" s="47">
        <v>178</v>
      </c>
      <c r="AS324" s="47">
        <v>1622</v>
      </c>
      <c r="AT324" s="47">
        <v>584</v>
      </c>
      <c r="AU324" s="47">
        <v>945</v>
      </c>
      <c r="AV324" s="47">
        <v>135</v>
      </c>
      <c r="AW324" s="47">
        <v>88</v>
      </c>
      <c r="AX324" s="47">
        <v>313</v>
      </c>
      <c r="AY324" s="47">
        <v>232</v>
      </c>
      <c r="AZ324" s="47">
        <v>232</v>
      </c>
      <c r="BA324" s="201" t="s">
        <v>236</v>
      </c>
      <c r="BB324" s="46" t="s">
        <v>119</v>
      </c>
      <c r="BC324" s="47">
        <v>1264</v>
      </c>
      <c r="BD324" s="47">
        <v>697</v>
      </c>
      <c r="BE324" s="47">
        <v>1216</v>
      </c>
      <c r="BF324" s="47">
        <v>667</v>
      </c>
      <c r="BG324" s="47">
        <v>901</v>
      </c>
      <c r="BH324" s="47">
        <v>497</v>
      </c>
      <c r="BI324" s="47">
        <v>1258</v>
      </c>
      <c r="BJ324" s="47">
        <v>697</v>
      </c>
      <c r="BK324" s="47">
        <v>1210</v>
      </c>
      <c r="BL324" s="47">
        <v>667</v>
      </c>
      <c r="BM324" s="47">
        <v>891</v>
      </c>
      <c r="BN324" s="47">
        <v>495</v>
      </c>
      <c r="BO324" s="201" t="s">
        <v>236</v>
      </c>
      <c r="BP324" s="46" t="s">
        <v>119</v>
      </c>
      <c r="BQ324" s="50">
        <v>266</v>
      </c>
      <c r="BR324" s="49">
        <v>148</v>
      </c>
      <c r="BS324" s="49">
        <v>10</v>
      </c>
      <c r="BT324" s="50">
        <v>18</v>
      </c>
      <c r="BU324" s="49">
        <v>12</v>
      </c>
      <c r="BV324" s="50">
        <v>284</v>
      </c>
      <c r="BW324" s="50">
        <v>160</v>
      </c>
      <c r="BX324" s="201" t="s">
        <v>236</v>
      </c>
      <c r="BY324" s="46" t="s">
        <v>119</v>
      </c>
      <c r="BZ324" s="47">
        <v>2629</v>
      </c>
      <c r="CA324" s="47">
        <v>1842</v>
      </c>
      <c r="CB324" s="47">
        <v>783</v>
      </c>
      <c r="CC324" s="47">
        <v>978</v>
      </c>
      <c r="CD324" s="47">
        <v>962</v>
      </c>
      <c r="CE324" s="47">
        <v>716</v>
      </c>
      <c r="CF324" s="47">
        <v>79</v>
      </c>
      <c r="CG324" s="47">
        <v>762</v>
      </c>
      <c r="CH324" s="47">
        <v>176</v>
      </c>
      <c r="CI324" s="47">
        <v>237</v>
      </c>
      <c r="CJ324" s="47">
        <v>116</v>
      </c>
      <c r="CK324" s="47">
        <v>42</v>
      </c>
      <c r="CL324" s="142"/>
      <c r="CM324" s="138" t="s">
        <v>236</v>
      </c>
      <c r="CN324" s="138" t="s">
        <v>4446</v>
      </c>
      <c r="CO324" s="139">
        <v>9629</v>
      </c>
      <c r="CP324" s="141">
        <v>8927</v>
      </c>
    </row>
    <row r="325" spans="1:94">
      <c r="A325" s="201"/>
      <c r="B325" s="46" t="s">
        <v>120</v>
      </c>
      <c r="C325" s="47">
        <v>562</v>
      </c>
      <c r="D325" s="47">
        <v>290</v>
      </c>
      <c r="E325" s="47">
        <v>568</v>
      </c>
      <c r="F325" s="47">
        <v>280</v>
      </c>
      <c r="G325" s="47">
        <v>506</v>
      </c>
      <c r="H325" s="47">
        <v>230</v>
      </c>
      <c r="I325" s="47">
        <v>448</v>
      </c>
      <c r="J325" s="47">
        <v>234</v>
      </c>
      <c r="K325" s="47">
        <v>471</v>
      </c>
      <c r="L325" s="47">
        <v>236</v>
      </c>
      <c r="M325" s="48">
        <v>2555</v>
      </c>
      <c r="N325" s="48">
        <v>1270</v>
      </c>
      <c r="O325" s="201"/>
      <c r="P325" s="46" t="s">
        <v>120</v>
      </c>
      <c r="Q325" s="47">
        <v>26</v>
      </c>
      <c r="R325" s="47">
        <v>11</v>
      </c>
      <c r="S325" s="47">
        <v>23</v>
      </c>
      <c r="T325" s="47">
        <v>15</v>
      </c>
      <c r="U325" s="47">
        <v>23</v>
      </c>
      <c r="V325" s="47">
        <v>12</v>
      </c>
      <c r="W325" s="47">
        <v>16</v>
      </c>
      <c r="X325" s="47">
        <v>7</v>
      </c>
      <c r="Y325" s="47">
        <v>23</v>
      </c>
      <c r="Z325" s="47">
        <v>10</v>
      </c>
      <c r="AA325" s="48">
        <v>111</v>
      </c>
      <c r="AB325" s="48">
        <v>55</v>
      </c>
      <c r="AC325" s="201"/>
      <c r="AD325" s="46" t="s">
        <v>120</v>
      </c>
      <c r="AE325" s="47">
        <v>13</v>
      </c>
      <c r="AF325" s="47">
        <v>13</v>
      </c>
      <c r="AG325" s="47">
        <v>13</v>
      </c>
      <c r="AH325" s="47">
        <v>13</v>
      </c>
      <c r="AI325" s="47">
        <v>13</v>
      </c>
      <c r="AJ325" s="48">
        <v>65</v>
      </c>
      <c r="AK325" s="47">
        <v>67</v>
      </c>
      <c r="AL325" s="47">
        <v>56</v>
      </c>
      <c r="AM325" s="47">
        <v>17</v>
      </c>
      <c r="AN325" s="47">
        <v>1</v>
      </c>
      <c r="AO325" s="47">
        <v>9</v>
      </c>
      <c r="AP325" s="201"/>
      <c r="AQ325" s="46" t="s">
        <v>120</v>
      </c>
      <c r="AR325" s="47">
        <v>0</v>
      </c>
      <c r="AS325" s="47">
        <v>619</v>
      </c>
      <c r="AT325" s="47">
        <v>133</v>
      </c>
      <c r="AU325" s="47">
        <v>366</v>
      </c>
      <c r="AV325" s="47">
        <v>0</v>
      </c>
      <c r="AW325" s="47">
        <v>31</v>
      </c>
      <c r="AX325" s="47">
        <v>65</v>
      </c>
      <c r="AY325" s="47">
        <v>61</v>
      </c>
      <c r="AZ325" s="47">
        <v>61</v>
      </c>
      <c r="BA325" s="201"/>
      <c r="BB325" s="46" t="s">
        <v>120</v>
      </c>
      <c r="BC325" s="47">
        <v>499</v>
      </c>
      <c r="BD325" s="47">
        <v>253</v>
      </c>
      <c r="BE325" s="47">
        <v>499</v>
      </c>
      <c r="BF325" s="47">
        <v>253</v>
      </c>
      <c r="BG325" s="47">
        <v>443</v>
      </c>
      <c r="BH325" s="47">
        <v>219</v>
      </c>
      <c r="BI325" s="47">
        <v>499</v>
      </c>
      <c r="BJ325" s="47">
        <v>253</v>
      </c>
      <c r="BK325" s="47">
        <v>499</v>
      </c>
      <c r="BL325" s="47">
        <v>253</v>
      </c>
      <c r="BM325" s="47">
        <v>443</v>
      </c>
      <c r="BN325" s="47">
        <v>219</v>
      </c>
      <c r="BO325" s="201"/>
      <c r="BP325" s="46" t="s">
        <v>120</v>
      </c>
      <c r="BQ325" s="50">
        <v>61</v>
      </c>
      <c r="BR325" s="49">
        <v>46</v>
      </c>
      <c r="BS325" s="49">
        <v>8</v>
      </c>
      <c r="BT325" s="50">
        <v>12</v>
      </c>
      <c r="BU325" s="49">
        <v>4</v>
      </c>
      <c r="BV325" s="50">
        <v>73</v>
      </c>
      <c r="BW325" s="50">
        <v>50</v>
      </c>
      <c r="BX325" s="201"/>
      <c r="BY325" s="46" t="s">
        <v>120</v>
      </c>
      <c r="BZ325" s="47">
        <v>142</v>
      </c>
      <c r="CA325" s="47">
        <v>73</v>
      </c>
      <c r="CB325" s="47">
        <v>5</v>
      </c>
      <c r="CC325" s="47">
        <v>94</v>
      </c>
      <c r="CD325" s="47">
        <v>97</v>
      </c>
      <c r="CE325" s="47">
        <v>103</v>
      </c>
      <c r="CF325" s="47">
        <v>0</v>
      </c>
      <c r="CG325" s="47">
        <v>141</v>
      </c>
      <c r="CH325" s="47">
        <v>2</v>
      </c>
      <c r="CI325" s="47">
        <v>5</v>
      </c>
      <c r="CJ325" s="47">
        <v>0</v>
      </c>
      <c r="CK325" s="47">
        <v>8</v>
      </c>
      <c r="CL325" s="142"/>
      <c r="CM325" s="138" t="s">
        <v>236</v>
      </c>
      <c r="CN325" s="138" t="s">
        <v>4447</v>
      </c>
      <c r="CO325" s="139">
        <v>3101</v>
      </c>
      <c r="CP325" s="141">
        <v>657</v>
      </c>
    </row>
    <row r="326" spans="1:94">
      <c r="A326" s="201"/>
      <c r="B326" s="34" t="s">
        <v>102</v>
      </c>
      <c r="C326" s="35">
        <v>2939</v>
      </c>
      <c r="D326" s="63">
        <v>1479</v>
      </c>
      <c r="E326" s="63">
        <v>2462</v>
      </c>
      <c r="F326" s="63">
        <v>1177</v>
      </c>
      <c r="G326" s="63">
        <v>2253</v>
      </c>
      <c r="H326" s="63">
        <v>1075</v>
      </c>
      <c r="I326" s="63">
        <v>2049</v>
      </c>
      <c r="J326" s="63">
        <v>1025</v>
      </c>
      <c r="K326" s="63">
        <v>1804</v>
      </c>
      <c r="L326" s="63">
        <v>973</v>
      </c>
      <c r="M326" s="63">
        <v>11507</v>
      </c>
      <c r="N326" s="63">
        <v>5729</v>
      </c>
      <c r="O326" s="201"/>
      <c r="P326" s="64" t="s">
        <v>102</v>
      </c>
      <c r="Q326" s="63">
        <v>294</v>
      </c>
      <c r="R326" s="63">
        <v>134</v>
      </c>
      <c r="S326" s="63">
        <v>241</v>
      </c>
      <c r="T326" s="63">
        <v>118</v>
      </c>
      <c r="U326" s="63">
        <v>278</v>
      </c>
      <c r="V326" s="63">
        <v>126</v>
      </c>
      <c r="W326" s="63">
        <v>202</v>
      </c>
      <c r="X326" s="63">
        <v>91</v>
      </c>
      <c r="Y326" s="63">
        <v>145</v>
      </c>
      <c r="Z326" s="63">
        <v>74</v>
      </c>
      <c r="AA326" s="63">
        <v>1160</v>
      </c>
      <c r="AB326" s="63">
        <v>543</v>
      </c>
      <c r="AC326" s="201"/>
      <c r="AD326" s="64" t="s">
        <v>102</v>
      </c>
      <c r="AE326" s="63">
        <v>96</v>
      </c>
      <c r="AF326" s="63">
        <v>94</v>
      </c>
      <c r="AG326" s="63">
        <v>91</v>
      </c>
      <c r="AH326" s="63">
        <v>91</v>
      </c>
      <c r="AI326" s="63">
        <v>87</v>
      </c>
      <c r="AJ326" s="63">
        <v>459</v>
      </c>
      <c r="AK326" s="63">
        <v>345</v>
      </c>
      <c r="AL326" s="63">
        <v>265</v>
      </c>
      <c r="AM326" s="63">
        <v>17</v>
      </c>
      <c r="AN326" s="63">
        <v>4</v>
      </c>
      <c r="AO326" s="63">
        <v>86</v>
      </c>
      <c r="AP326" s="201"/>
      <c r="AQ326" s="64" t="s">
        <v>102</v>
      </c>
      <c r="AR326" s="63">
        <v>178</v>
      </c>
      <c r="AS326" s="63">
        <v>2241</v>
      </c>
      <c r="AT326" s="63">
        <v>717</v>
      </c>
      <c r="AU326" s="63">
        <v>1311</v>
      </c>
      <c r="AV326" s="63">
        <v>135</v>
      </c>
      <c r="AW326" s="63">
        <v>119</v>
      </c>
      <c r="AX326" s="63">
        <v>378</v>
      </c>
      <c r="AY326" s="63">
        <v>293</v>
      </c>
      <c r="AZ326" s="63">
        <v>293</v>
      </c>
      <c r="BA326" s="201"/>
      <c r="BB326" s="51" t="s">
        <v>102</v>
      </c>
      <c r="BC326" s="63">
        <v>1763</v>
      </c>
      <c r="BD326" s="63">
        <v>950</v>
      </c>
      <c r="BE326" s="63">
        <v>1715</v>
      </c>
      <c r="BF326" s="63">
        <v>920</v>
      </c>
      <c r="BG326" s="63">
        <v>1344</v>
      </c>
      <c r="BH326" s="63">
        <v>716</v>
      </c>
      <c r="BI326" s="63">
        <v>1757</v>
      </c>
      <c r="BJ326" s="63">
        <v>950</v>
      </c>
      <c r="BK326" s="63">
        <v>1709</v>
      </c>
      <c r="BL326" s="63">
        <v>920</v>
      </c>
      <c r="BM326" s="63">
        <v>1334</v>
      </c>
      <c r="BN326" s="63">
        <v>714</v>
      </c>
      <c r="BO326" s="201"/>
      <c r="BP326" s="64" t="s">
        <v>102</v>
      </c>
      <c r="BQ326" s="63">
        <v>327</v>
      </c>
      <c r="BR326" s="63">
        <v>194</v>
      </c>
      <c r="BS326" s="63">
        <v>18</v>
      </c>
      <c r="BT326" s="63">
        <v>30</v>
      </c>
      <c r="BU326" s="63">
        <v>16</v>
      </c>
      <c r="BV326" s="63">
        <v>357</v>
      </c>
      <c r="BW326" s="63">
        <v>210</v>
      </c>
      <c r="BX326" s="201"/>
      <c r="BY326" s="64" t="s">
        <v>102</v>
      </c>
      <c r="BZ326" s="63">
        <v>2771</v>
      </c>
      <c r="CA326" s="63">
        <v>1915</v>
      </c>
      <c r="CB326" s="63">
        <v>788</v>
      </c>
      <c r="CC326" s="63">
        <v>1072</v>
      </c>
      <c r="CD326" s="63">
        <v>1059</v>
      </c>
      <c r="CE326" s="63">
        <v>819</v>
      </c>
      <c r="CF326" s="63">
        <v>79</v>
      </c>
      <c r="CG326" s="63">
        <v>903</v>
      </c>
      <c r="CH326" s="63">
        <v>178</v>
      </c>
      <c r="CI326" s="63">
        <v>242</v>
      </c>
      <c r="CJ326" s="63">
        <v>116</v>
      </c>
      <c r="CK326" s="63">
        <v>50</v>
      </c>
      <c r="CL326" s="142"/>
      <c r="CM326" s="138" t="s">
        <v>236</v>
      </c>
      <c r="CN326" s="138" t="s">
        <v>4448</v>
      </c>
      <c r="CO326" s="139">
        <v>12730</v>
      </c>
      <c r="CP326" s="141">
        <v>9584</v>
      </c>
    </row>
    <row r="327" spans="1:94">
      <c r="A327" s="201" t="s">
        <v>237</v>
      </c>
      <c r="B327" s="46" t="s">
        <v>119</v>
      </c>
      <c r="C327" s="47">
        <v>4362</v>
      </c>
      <c r="D327" s="47">
        <v>2114</v>
      </c>
      <c r="E327" s="47">
        <v>2872</v>
      </c>
      <c r="F327" s="47">
        <v>1423</v>
      </c>
      <c r="G327" s="47">
        <v>2651</v>
      </c>
      <c r="H327" s="47">
        <v>1286</v>
      </c>
      <c r="I327" s="47">
        <v>1974</v>
      </c>
      <c r="J327" s="47">
        <v>996</v>
      </c>
      <c r="K327" s="47">
        <v>1470</v>
      </c>
      <c r="L327" s="47">
        <v>784</v>
      </c>
      <c r="M327" s="48">
        <v>13329</v>
      </c>
      <c r="N327" s="48">
        <v>6603</v>
      </c>
      <c r="O327" s="201" t="s">
        <v>237</v>
      </c>
      <c r="P327" s="46" t="s">
        <v>119</v>
      </c>
      <c r="Q327" s="47">
        <v>774</v>
      </c>
      <c r="R327" s="47">
        <v>346</v>
      </c>
      <c r="S327" s="47">
        <v>522</v>
      </c>
      <c r="T327" s="47">
        <v>216</v>
      </c>
      <c r="U327" s="47">
        <v>462</v>
      </c>
      <c r="V327" s="47">
        <v>201</v>
      </c>
      <c r="W327" s="47">
        <v>285</v>
      </c>
      <c r="X327" s="47">
        <v>127</v>
      </c>
      <c r="Y327" s="47">
        <v>203</v>
      </c>
      <c r="Z327" s="47">
        <v>88</v>
      </c>
      <c r="AA327" s="48">
        <v>2246</v>
      </c>
      <c r="AB327" s="48">
        <v>978</v>
      </c>
      <c r="AC327" s="201" t="s">
        <v>237</v>
      </c>
      <c r="AD327" s="46" t="s">
        <v>119</v>
      </c>
      <c r="AE327" s="47">
        <v>111</v>
      </c>
      <c r="AF327" s="47">
        <v>100</v>
      </c>
      <c r="AG327" s="47">
        <v>100</v>
      </c>
      <c r="AH327" s="47">
        <v>97</v>
      </c>
      <c r="AI327" s="47">
        <v>89</v>
      </c>
      <c r="AJ327" s="48">
        <v>497</v>
      </c>
      <c r="AK327" s="47">
        <v>291</v>
      </c>
      <c r="AL327" s="47">
        <v>176</v>
      </c>
      <c r="AM327" s="47">
        <v>0</v>
      </c>
      <c r="AN327" s="47">
        <v>41</v>
      </c>
      <c r="AO327" s="47">
        <v>100</v>
      </c>
      <c r="AP327" s="201" t="s">
        <v>237</v>
      </c>
      <c r="AQ327" s="46" t="s">
        <v>119</v>
      </c>
      <c r="AR327" s="47">
        <v>0</v>
      </c>
      <c r="AS327" s="47">
        <v>992</v>
      </c>
      <c r="AT327" s="47">
        <v>1192</v>
      </c>
      <c r="AU327" s="47">
        <v>1008</v>
      </c>
      <c r="AV327" s="47">
        <v>382</v>
      </c>
      <c r="AW327" s="47">
        <v>123</v>
      </c>
      <c r="AX327" s="47">
        <v>461</v>
      </c>
      <c r="AY327" s="47">
        <v>242</v>
      </c>
      <c r="AZ327" s="47">
        <v>240</v>
      </c>
      <c r="BA327" s="201" t="s">
        <v>237</v>
      </c>
      <c r="BB327" s="46" t="s">
        <v>119</v>
      </c>
      <c r="BC327" s="47">
        <v>1342</v>
      </c>
      <c r="BD327" s="47">
        <v>680</v>
      </c>
      <c r="BE327" s="47">
        <v>1275</v>
      </c>
      <c r="BF327" s="47">
        <v>652</v>
      </c>
      <c r="BG327" s="47">
        <v>890</v>
      </c>
      <c r="BH327" s="47">
        <v>462</v>
      </c>
      <c r="BI327" s="47">
        <v>1355</v>
      </c>
      <c r="BJ327" s="47">
        <v>691</v>
      </c>
      <c r="BK327" s="47">
        <v>1270</v>
      </c>
      <c r="BL327" s="47">
        <v>651</v>
      </c>
      <c r="BM327" s="47">
        <v>883</v>
      </c>
      <c r="BN327" s="47">
        <v>459</v>
      </c>
      <c r="BO327" s="201" t="s">
        <v>237</v>
      </c>
      <c r="BP327" s="46" t="s">
        <v>119</v>
      </c>
      <c r="BQ327" s="50">
        <v>279</v>
      </c>
      <c r="BR327" s="49">
        <v>137</v>
      </c>
      <c r="BS327" s="49">
        <v>7</v>
      </c>
      <c r="BT327" s="50">
        <v>12</v>
      </c>
      <c r="BU327" s="49">
        <v>7</v>
      </c>
      <c r="BV327" s="50">
        <v>291</v>
      </c>
      <c r="BW327" s="50">
        <v>144</v>
      </c>
      <c r="BX327" s="201" t="s">
        <v>237</v>
      </c>
      <c r="BY327" s="46" t="s">
        <v>119</v>
      </c>
      <c r="BZ327" s="47">
        <v>2861</v>
      </c>
      <c r="CA327" s="47">
        <v>1824</v>
      </c>
      <c r="CB327" s="47">
        <v>525</v>
      </c>
      <c r="CC327" s="47">
        <v>1873</v>
      </c>
      <c r="CD327" s="47">
        <v>1466</v>
      </c>
      <c r="CE327" s="47">
        <v>1257</v>
      </c>
      <c r="CF327" s="47">
        <v>32</v>
      </c>
      <c r="CG327" s="47">
        <v>1651</v>
      </c>
      <c r="CH327" s="47">
        <v>71</v>
      </c>
      <c r="CI327" s="47">
        <v>461</v>
      </c>
      <c r="CJ327" s="47">
        <v>138</v>
      </c>
      <c r="CK327" s="47">
        <v>22</v>
      </c>
      <c r="CL327" s="142"/>
      <c r="CM327" s="138" t="s">
        <v>237</v>
      </c>
      <c r="CN327" s="138" t="s">
        <v>4449</v>
      </c>
      <c r="CO327" s="139">
        <v>11502</v>
      </c>
      <c r="CP327" s="141">
        <v>11560</v>
      </c>
    </row>
    <row r="328" spans="1:94">
      <c r="A328" s="201"/>
      <c r="B328" s="46" t="s">
        <v>120</v>
      </c>
      <c r="C328" s="47">
        <v>177</v>
      </c>
      <c r="D328" s="47">
        <v>92</v>
      </c>
      <c r="E328" s="47">
        <v>156</v>
      </c>
      <c r="F328" s="47">
        <v>80</v>
      </c>
      <c r="G328" s="47">
        <v>142</v>
      </c>
      <c r="H328" s="47">
        <v>73</v>
      </c>
      <c r="I328" s="47">
        <v>123</v>
      </c>
      <c r="J328" s="47">
        <v>62</v>
      </c>
      <c r="K328" s="47">
        <v>122</v>
      </c>
      <c r="L328" s="47">
        <v>62</v>
      </c>
      <c r="M328" s="48">
        <v>720</v>
      </c>
      <c r="N328" s="48">
        <v>369</v>
      </c>
      <c r="O328" s="201"/>
      <c r="P328" s="46" t="s">
        <v>120</v>
      </c>
      <c r="Q328" s="47">
        <v>5</v>
      </c>
      <c r="R328" s="47">
        <v>3</v>
      </c>
      <c r="S328" s="47">
        <v>6</v>
      </c>
      <c r="T328" s="47">
        <v>2</v>
      </c>
      <c r="U328" s="47">
        <v>11</v>
      </c>
      <c r="V328" s="47">
        <v>4</v>
      </c>
      <c r="W328" s="47">
        <v>5</v>
      </c>
      <c r="X328" s="47">
        <v>3</v>
      </c>
      <c r="Y328" s="47">
        <v>0</v>
      </c>
      <c r="Z328" s="47">
        <v>0</v>
      </c>
      <c r="AA328" s="48">
        <v>27</v>
      </c>
      <c r="AB328" s="48">
        <v>12</v>
      </c>
      <c r="AC328" s="201"/>
      <c r="AD328" s="46" t="s">
        <v>120</v>
      </c>
      <c r="AE328" s="47">
        <v>5</v>
      </c>
      <c r="AF328" s="47">
        <v>5</v>
      </c>
      <c r="AG328" s="47">
        <v>5</v>
      </c>
      <c r="AH328" s="47">
        <v>4</v>
      </c>
      <c r="AI328" s="47">
        <v>4</v>
      </c>
      <c r="AJ328" s="48">
        <v>23</v>
      </c>
      <c r="AK328" s="47">
        <v>22</v>
      </c>
      <c r="AL328" s="47">
        <v>18</v>
      </c>
      <c r="AM328" s="47">
        <v>0</v>
      </c>
      <c r="AN328" s="47">
        <v>0</v>
      </c>
      <c r="AO328" s="47">
        <v>4</v>
      </c>
      <c r="AP328" s="201"/>
      <c r="AQ328" s="46" t="s">
        <v>120</v>
      </c>
      <c r="AR328" s="47">
        <v>0</v>
      </c>
      <c r="AS328" s="47">
        <v>283</v>
      </c>
      <c r="AT328" s="47">
        <v>40</v>
      </c>
      <c r="AU328" s="47">
        <v>10</v>
      </c>
      <c r="AV328" s="47">
        <v>0</v>
      </c>
      <c r="AW328" s="47">
        <v>6</v>
      </c>
      <c r="AX328" s="47">
        <v>11</v>
      </c>
      <c r="AY328" s="47">
        <v>11</v>
      </c>
      <c r="AZ328" s="47">
        <v>11</v>
      </c>
      <c r="BA328" s="201"/>
      <c r="BB328" s="46" t="s">
        <v>120</v>
      </c>
      <c r="BC328" s="47">
        <v>98</v>
      </c>
      <c r="BD328" s="47">
        <v>54</v>
      </c>
      <c r="BE328" s="47">
        <v>96</v>
      </c>
      <c r="BF328" s="47">
        <v>53</v>
      </c>
      <c r="BG328" s="47">
        <v>94</v>
      </c>
      <c r="BH328" s="47">
        <v>52</v>
      </c>
      <c r="BI328" s="47">
        <v>98</v>
      </c>
      <c r="BJ328" s="47">
        <v>54</v>
      </c>
      <c r="BK328" s="47">
        <v>96</v>
      </c>
      <c r="BL328" s="47">
        <v>53</v>
      </c>
      <c r="BM328" s="47">
        <v>29</v>
      </c>
      <c r="BN328" s="47">
        <v>17</v>
      </c>
      <c r="BO328" s="201"/>
      <c r="BP328" s="46" t="s">
        <v>120</v>
      </c>
      <c r="BQ328" s="50">
        <v>21</v>
      </c>
      <c r="BR328" s="49">
        <v>18</v>
      </c>
      <c r="BS328" s="49">
        <v>3</v>
      </c>
      <c r="BT328" s="50">
        <v>4</v>
      </c>
      <c r="BU328" s="49">
        <v>3</v>
      </c>
      <c r="BV328" s="50">
        <v>25</v>
      </c>
      <c r="BW328" s="50">
        <v>21</v>
      </c>
      <c r="BX328" s="201"/>
      <c r="BY328" s="46" t="s">
        <v>120</v>
      </c>
      <c r="BZ328" s="47">
        <v>26</v>
      </c>
      <c r="CA328" s="47">
        <v>11</v>
      </c>
      <c r="CB328" s="47">
        <v>7</v>
      </c>
      <c r="CC328" s="47">
        <v>32</v>
      </c>
      <c r="CD328" s="47">
        <v>24</v>
      </c>
      <c r="CE328" s="47">
        <v>26</v>
      </c>
      <c r="CF328" s="47">
        <v>0</v>
      </c>
      <c r="CG328" s="47">
        <v>16</v>
      </c>
      <c r="CH328" s="47">
        <v>8</v>
      </c>
      <c r="CI328" s="47">
        <v>13</v>
      </c>
      <c r="CJ328" s="47">
        <v>6</v>
      </c>
      <c r="CK328" s="47">
        <v>9</v>
      </c>
      <c r="CL328" s="142"/>
      <c r="CM328" s="138" t="s">
        <v>237</v>
      </c>
      <c r="CN328" s="138" t="s">
        <v>4450</v>
      </c>
      <c r="CO328" s="139">
        <v>726</v>
      </c>
      <c r="CP328" s="141">
        <v>150</v>
      </c>
    </row>
    <row r="329" spans="1:94">
      <c r="A329" s="201"/>
      <c r="B329" s="34" t="s">
        <v>102</v>
      </c>
      <c r="C329" s="35">
        <v>4539</v>
      </c>
      <c r="D329" s="63">
        <v>2206</v>
      </c>
      <c r="E329" s="63">
        <v>3028</v>
      </c>
      <c r="F329" s="63">
        <v>1503</v>
      </c>
      <c r="G329" s="63">
        <v>2793</v>
      </c>
      <c r="H329" s="63">
        <v>1359</v>
      </c>
      <c r="I329" s="63">
        <v>2097</v>
      </c>
      <c r="J329" s="63">
        <v>1058</v>
      </c>
      <c r="K329" s="63">
        <v>1592</v>
      </c>
      <c r="L329" s="63">
        <v>846</v>
      </c>
      <c r="M329" s="63">
        <v>14049</v>
      </c>
      <c r="N329" s="63">
        <v>6972</v>
      </c>
      <c r="O329" s="201"/>
      <c r="P329" s="64" t="s">
        <v>102</v>
      </c>
      <c r="Q329" s="63">
        <v>779</v>
      </c>
      <c r="R329" s="63">
        <v>349</v>
      </c>
      <c r="S329" s="63">
        <v>528</v>
      </c>
      <c r="T329" s="63">
        <v>218</v>
      </c>
      <c r="U329" s="63">
        <v>473</v>
      </c>
      <c r="V329" s="63">
        <v>205</v>
      </c>
      <c r="W329" s="63">
        <v>290</v>
      </c>
      <c r="X329" s="63">
        <v>130</v>
      </c>
      <c r="Y329" s="63">
        <v>203</v>
      </c>
      <c r="Z329" s="63">
        <v>88</v>
      </c>
      <c r="AA329" s="63">
        <v>2273</v>
      </c>
      <c r="AB329" s="63">
        <v>990</v>
      </c>
      <c r="AC329" s="201"/>
      <c r="AD329" s="64" t="s">
        <v>102</v>
      </c>
      <c r="AE329" s="63">
        <v>116</v>
      </c>
      <c r="AF329" s="63">
        <v>105</v>
      </c>
      <c r="AG329" s="63">
        <v>105</v>
      </c>
      <c r="AH329" s="63">
        <v>101</v>
      </c>
      <c r="AI329" s="63">
        <v>93</v>
      </c>
      <c r="AJ329" s="63">
        <v>520</v>
      </c>
      <c r="AK329" s="63">
        <v>313</v>
      </c>
      <c r="AL329" s="63">
        <v>194</v>
      </c>
      <c r="AM329" s="63">
        <v>0</v>
      </c>
      <c r="AN329" s="63">
        <v>41</v>
      </c>
      <c r="AO329" s="63">
        <v>104</v>
      </c>
      <c r="AP329" s="201"/>
      <c r="AQ329" s="64" t="s">
        <v>102</v>
      </c>
      <c r="AR329" s="63">
        <v>0</v>
      </c>
      <c r="AS329" s="63">
        <v>1275</v>
      </c>
      <c r="AT329" s="63">
        <v>1232</v>
      </c>
      <c r="AU329" s="63">
        <v>1018</v>
      </c>
      <c r="AV329" s="63">
        <v>382</v>
      </c>
      <c r="AW329" s="63">
        <v>129</v>
      </c>
      <c r="AX329" s="63">
        <v>472</v>
      </c>
      <c r="AY329" s="63">
        <v>253</v>
      </c>
      <c r="AZ329" s="63">
        <v>251</v>
      </c>
      <c r="BA329" s="201"/>
      <c r="BB329" s="51" t="s">
        <v>102</v>
      </c>
      <c r="BC329" s="63">
        <v>1440</v>
      </c>
      <c r="BD329" s="63">
        <v>734</v>
      </c>
      <c r="BE329" s="63">
        <v>1371</v>
      </c>
      <c r="BF329" s="63">
        <v>705</v>
      </c>
      <c r="BG329" s="63">
        <v>984</v>
      </c>
      <c r="BH329" s="63">
        <v>514</v>
      </c>
      <c r="BI329" s="63">
        <v>1453</v>
      </c>
      <c r="BJ329" s="63">
        <v>745</v>
      </c>
      <c r="BK329" s="63">
        <v>1366</v>
      </c>
      <c r="BL329" s="63">
        <v>704</v>
      </c>
      <c r="BM329" s="63">
        <v>912</v>
      </c>
      <c r="BN329" s="63">
        <v>476</v>
      </c>
      <c r="BO329" s="201"/>
      <c r="BP329" s="64" t="s">
        <v>102</v>
      </c>
      <c r="BQ329" s="63">
        <v>300</v>
      </c>
      <c r="BR329" s="63">
        <v>155</v>
      </c>
      <c r="BS329" s="63">
        <v>10</v>
      </c>
      <c r="BT329" s="63">
        <v>16</v>
      </c>
      <c r="BU329" s="63">
        <v>10</v>
      </c>
      <c r="BV329" s="63">
        <v>316</v>
      </c>
      <c r="BW329" s="63">
        <v>165</v>
      </c>
      <c r="BX329" s="201"/>
      <c r="BY329" s="64" t="s">
        <v>102</v>
      </c>
      <c r="BZ329" s="63">
        <v>2887</v>
      </c>
      <c r="CA329" s="63">
        <v>1835</v>
      </c>
      <c r="CB329" s="63">
        <v>532</v>
      </c>
      <c r="CC329" s="63">
        <v>1905</v>
      </c>
      <c r="CD329" s="63">
        <v>1490</v>
      </c>
      <c r="CE329" s="63">
        <v>1283</v>
      </c>
      <c r="CF329" s="63">
        <v>32</v>
      </c>
      <c r="CG329" s="63">
        <v>1667</v>
      </c>
      <c r="CH329" s="63">
        <v>79</v>
      </c>
      <c r="CI329" s="63">
        <v>474</v>
      </c>
      <c r="CJ329" s="63">
        <v>144</v>
      </c>
      <c r="CK329" s="63">
        <v>31</v>
      </c>
      <c r="CL329" s="142"/>
      <c r="CM329" s="138" t="s">
        <v>237</v>
      </c>
      <c r="CN329" s="138" t="s">
        <v>4451</v>
      </c>
      <c r="CO329" s="139">
        <v>12228</v>
      </c>
      <c r="CP329" s="141">
        <v>11710</v>
      </c>
    </row>
    <row r="330" spans="1:94">
      <c r="A330" s="201" t="s">
        <v>238</v>
      </c>
      <c r="B330" s="46" t="s">
        <v>119</v>
      </c>
      <c r="C330" s="47">
        <v>0</v>
      </c>
      <c r="D330" s="47">
        <v>0</v>
      </c>
      <c r="E330" s="47">
        <v>0</v>
      </c>
      <c r="F330" s="47">
        <v>0</v>
      </c>
      <c r="G330" s="47">
        <v>0</v>
      </c>
      <c r="H330" s="47">
        <v>0</v>
      </c>
      <c r="I330" s="47">
        <v>0</v>
      </c>
      <c r="J330" s="47">
        <v>0</v>
      </c>
      <c r="K330" s="47">
        <v>0</v>
      </c>
      <c r="L330" s="47">
        <v>0</v>
      </c>
      <c r="M330" s="48">
        <v>0</v>
      </c>
      <c r="N330" s="48">
        <v>0</v>
      </c>
      <c r="O330" s="201" t="s">
        <v>238</v>
      </c>
      <c r="P330" s="46" t="s">
        <v>119</v>
      </c>
      <c r="Q330" s="47">
        <v>0</v>
      </c>
      <c r="R330" s="47">
        <v>0</v>
      </c>
      <c r="S330" s="47">
        <v>0</v>
      </c>
      <c r="T330" s="47">
        <v>0</v>
      </c>
      <c r="U330" s="47">
        <v>0</v>
      </c>
      <c r="V330" s="47">
        <v>0</v>
      </c>
      <c r="W330" s="47">
        <v>0</v>
      </c>
      <c r="X330" s="47">
        <v>0</v>
      </c>
      <c r="Y330" s="47">
        <v>0</v>
      </c>
      <c r="Z330" s="47">
        <v>0</v>
      </c>
      <c r="AA330" s="48">
        <v>0</v>
      </c>
      <c r="AB330" s="48">
        <v>0</v>
      </c>
      <c r="AC330" s="201" t="s">
        <v>238</v>
      </c>
      <c r="AD330" s="46" t="s">
        <v>119</v>
      </c>
      <c r="AE330" s="47">
        <v>0</v>
      </c>
      <c r="AF330" s="47">
        <v>0</v>
      </c>
      <c r="AG330" s="47">
        <v>0</v>
      </c>
      <c r="AH330" s="47">
        <v>0</v>
      </c>
      <c r="AI330" s="47">
        <v>0</v>
      </c>
      <c r="AJ330" s="48">
        <v>0</v>
      </c>
      <c r="AK330" s="47">
        <v>0</v>
      </c>
      <c r="AL330" s="47">
        <v>0</v>
      </c>
      <c r="AM330" s="47">
        <v>0</v>
      </c>
      <c r="AN330" s="47">
        <v>0</v>
      </c>
      <c r="AO330" s="47">
        <v>0</v>
      </c>
      <c r="AP330" s="201" t="s">
        <v>238</v>
      </c>
      <c r="AQ330" s="46" t="s">
        <v>119</v>
      </c>
      <c r="AR330" s="47">
        <v>0</v>
      </c>
      <c r="AS330" s="47">
        <v>0</v>
      </c>
      <c r="AT330" s="47">
        <v>0</v>
      </c>
      <c r="AU330" s="47">
        <v>0</v>
      </c>
      <c r="AV330" s="47">
        <v>0</v>
      </c>
      <c r="AW330" s="47">
        <v>0</v>
      </c>
      <c r="AX330" s="47">
        <v>0</v>
      </c>
      <c r="AY330" s="47">
        <v>0</v>
      </c>
      <c r="AZ330" s="47">
        <v>0</v>
      </c>
      <c r="BA330" s="201" t="s">
        <v>238</v>
      </c>
      <c r="BB330" s="46" t="s">
        <v>119</v>
      </c>
      <c r="BC330" s="47">
        <v>0</v>
      </c>
      <c r="BD330" s="47">
        <v>0</v>
      </c>
      <c r="BE330" s="47">
        <v>0</v>
      </c>
      <c r="BF330" s="47">
        <v>0</v>
      </c>
      <c r="BG330" s="47">
        <v>0</v>
      </c>
      <c r="BH330" s="47">
        <v>0</v>
      </c>
      <c r="BI330" s="47">
        <v>0</v>
      </c>
      <c r="BJ330" s="47">
        <v>0</v>
      </c>
      <c r="BK330" s="47">
        <v>0</v>
      </c>
      <c r="BL330" s="47">
        <v>0</v>
      </c>
      <c r="BM330" s="47">
        <v>0</v>
      </c>
      <c r="BN330" s="47">
        <v>0</v>
      </c>
      <c r="BO330" s="201" t="s">
        <v>238</v>
      </c>
      <c r="BP330" s="46" t="s">
        <v>119</v>
      </c>
      <c r="BQ330" s="50">
        <v>0</v>
      </c>
      <c r="BR330" s="49">
        <v>0</v>
      </c>
      <c r="BS330" s="49">
        <v>0</v>
      </c>
      <c r="BT330" s="50">
        <v>0</v>
      </c>
      <c r="BU330" s="49">
        <v>0</v>
      </c>
      <c r="BV330" s="50">
        <v>0</v>
      </c>
      <c r="BW330" s="50">
        <v>0</v>
      </c>
      <c r="BX330" s="201" t="s">
        <v>238</v>
      </c>
      <c r="BY330" s="46" t="s">
        <v>119</v>
      </c>
      <c r="BZ330" s="47">
        <v>0</v>
      </c>
      <c r="CA330" s="47">
        <v>0</v>
      </c>
      <c r="CB330" s="47">
        <v>0</v>
      </c>
      <c r="CC330" s="47">
        <v>0</v>
      </c>
      <c r="CD330" s="47">
        <v>0</v>
      </c>
      <c r="CE330" s="47">
        <v>0</v>
      </c>
      <c r="CF330" s="47">
        <v>0</v>
      </c>
      <c r="CG330" s="47">
        <v>0</v>
      </c>
      <c r="CH330" s="47">
        <v>0</v>
      </c>
      <c r="CI330" s="47">
        <v>0</v>
      </c>
      <c r="CJ330" s="47">
        <v>0</v>
      </c>
      <c r="CK330" s="47">
        <v>0</v>
      </c>
      <c r="CL330" s="142"/>
      <c r="CM330" s="138" t="s">
        <v>238</v>
      </c>
      <c r="CN330" s="138" t="s">
        <v>4452</v>
      </c>
      <c r="CO330" s="139">
        <v>0</v>
      </c>
      <c r="CP330" s="141">
        <v>0</v>
      </c>
    </row>
    <row r="331" spans="1:94">
      <c r="A331" s="201"/>
      <c r="B331" s="46" t="s">
        <v>120</v>
      </c>
      <c r="C331" s="47">
        <v>2849</v>
      </c>
      <c r="D331" s="47">
        <v>1425</v>
      </c>
      <c r="E331" s="47">
        <v>2538</v>
      </c>
      <c r="F331" s="47">
        <v>1223</v>
      </c>
      <c r="G331" s="47">
        <v>2480</v>
      </c>
      <c r="H331" s="47">
        <v>1228</v>
      </c>
      <c r="I331" s="47">
        <v>2261</v>
      </c>
      <c r="J331" s="47">
        <v>1125</v>
      </c>
      <c r="K331" s="47">
        <v>2226</v>
      </c>
      <c r="L331" s="47">
        <v>1104</v>
      </c>
      <c r="M331" s="48">
        <v>12354</v>
      </c>
      <c r="N331" s="48">
        <v>6105</v>
      </c>
      <c r="O331" s="201"/>
      <c r="P331" s="46" t="s">
        <v>120</v>
      </c>
      <c r="Q331" s="47">
        <v>132</v>
      </c>
      <c r="R331" s="47">
        <v>46</v>
      </c>
      <c r="S331" s="47">
        <v>139</v>
      </c>
      <c r="T331" s="47">
        <v>63</v>
      </c>
      <c r="U331" s="47">
        <v>135</v>
      </c>
      <c r="V331" s="47">
        <v>52</v>
      </c>
      <c r="W331" s="47">
        <v>106</v>
      </c>
      <c r="X331" s="47">
        <v>42</v>
      </c>
      <c r="Y331" s="47">
        <v>95</v>
      </c>
      <c r="Z331" s="47">
        <v>42</v>
      </c>
      <c r="AA331" s="48">
        <v>607</v>
      </c>
      <c r="AB331" s="48">
        <v>245</v>
      </c>
      <c r="AC331" s="201"/>
      <c r="AD331" s="46" t="s">
        <v>120</v>
      </c>
      <c r="AE331" s="47">
        <v>120</v>
      </c>
      <c r="AF331" s="47">
        <v>103</v>
      </c>
      <c r="AG331" s="47">
        <v>104</v>
      </c>
      <c r="AH331" s="47">
        <v>101</v>
      </c>
      <c r="AI331" s="47">
        <v>98</v>
      </c>
      <c r="AJ331" s="48">
        <v>526</v>
      </c>
      <c r="AK331" s="47">
        <v>510</v>
      </c>
      <c r="AL331" s="47">
        <v>494</v>
      </c>
      <c r="AM331" s="47">
        <v>378</v>
      </c>
      <c r="AN331" s="47">
        <v>6</v>
      </c>
      <c r="AO331" s="47">
        <v>95</v>
      </c>
      <c r="AP331" s="201"/>
      <c r="AQ331" s="46" t="s">
        <v>120</v>
      </c>
      <c r="AR331" s="47">
        <v>338</v>
      </c>
      <c r="AS331" s="47">
        <v>4867</v>
      </c>
      <c r="AT331" s="47">
        <v>1108</v>
      </c>
      <c r="AU331" s="47">
        <v>429</v>
      </c>
      <c r="AV331" s="47">
        <v>83</v>
      </c>
      <c r="AW331" s="47">
        <v>340</v>
      </c>
      <c r="AX331" s="47">
        <v>567</v>
      </c>
      <c r="AY331" s="47">
        <v>466</v>
      </c>
      <c r="AZ331" s="47">
        <v>472</v>
      </c>
      <c r="BA331" s="201"/>
      <c r="BB331" s="46" t="s">
        <v>120</v>
      </c>
      <c r="BC331" s="47">
        <v>2133</v>
      </c>
      <c r="BD331" s="47">
        <v>1102</v>
      </c>
      <c r="BE331" s="47">
        <v>2114</v>
      </c>
      <c r="BF331" s="47">
        <v>1092</v>
      </c>
      <c r="BG331" s="47">
        <v>1857</v>
      </c>
      <c r="BH331" s="47">
        <v>986</v>
      </c>
      <c r="BI331" s="47">
        <v>1985</v>
      </c>
      <c r="BJ331" s="47">
        <v>1017</v>
      </c>
      <c r="BK331" s="47">
        <v>1968</v>
      </c>
      <c r="BL331" s="47">
        <v>1007</v>
      </c>
      <c r="BM331" s="47">
        <v>1506</v>
      </c>
      <c r="BN331" s="47">
        <v>793</v>
      </c>
      <c r="BO331" s="201"/>
      <c r="BP331" s="46" t="s">
        <v>120</v>
      </c>
      <c r="BQ331" s="50">
        <v>499</v>
      </c>
      <c r="BR331" s="49">
        <v>410</v>
      </c>
      <c r="BS331" s="49">
        <v>77</v>
      </c>
      <c r="BT331" s="50">
        <v>125</v>
      </c>
      <c r="BU331" s="49">
        <v>67</v>
      </c>
      <c r="BV331" s="50">
        <v>624</v>
      </c>
      <c r="BW331" s="50">
        <v>477</v>
      </c>
      <c r="BX331" s="201"/>
      <c r="BY331" s="46" t="s">
        <v>120</v>
      </c>
      <c r="BZ331" s="47">
        <v>3690</v>
      </c>
      <c r="CA331" s="47">
        <v>1901</v>
      </c>
      <c r="CB331" s="47">
        <v>1132</v>
      </c>
      <c r="CC331" s="47">
        <v>2681</v>
      </c>
      <c r="CD331" s="47">
        <v>1119</v>
      </c>
      <c r="CE331" s="47">
        <v>555</v>
      </c>
      <c r="CF331" s="47">
        <v>618</v>
      </c>
      <c r="CG331" s="47">
        <v>1718</v>
      </c>
      <c r="CH331" s="47">
        <v>268</v>
      </c>
      <c r="CI331" s="47">
        <v>190</v>
      </c>
      <c r="CJ331" s="47">
        <v>99</v>
      </c>
      <c r="CK331" s="47">
        <v>268</v>
      </c>
      <c r="CL331" s="142"/>
      <c r="CM331" s="138" t="s">
        <v>238</v>
      </c>
      <c r="CN331" s="138" t="s">
        <v>4453</v>
      </c>
      <c r="CO331" s="139">
        <v>15527</v>
      </c>
      <c r="CP331" s="141">
        <v>13682</v>
      </c>
    </row>
    <row r="332" spans="1:94">
      <c r="A332" s="201"/>
      <c r="B332" s="34" t="s">
        <v>102</v>
      </c>
      <c r="C332" s="35">
        <v>2849</v>
      </c>
      <c r="D332" s="63">
        <v>1425</v>
      </c>
      <c r="E332" s="63">
        <v>2538</v>
      </c>
      <c r="F332" s="63">
        <v>1223</v>
      </c>
      <c r="G332" s="63">
        <v>2480</v>
      </c>
      <c r="H332" s="63">
        <v>1228</v>
      </c>
      <c r="I332" s="63">
        <v>2261</v>
      </c>
      <c r="J332" s="63">
        <v>1125</v>
      </c>
      <c r="K332" s="63">
        <v>2226</v>
      </c>
      <c r="L332" s="63">
        <v>1104</v>
      </c>
      <c r="M332" s="63">
        <v>12354</v>
      </c>
      <c r="N332" s="63">
        <v>6105</v>
      </c>
      <c r="O332" s="201"/>
      <c r="P332" s="64" t="s">
        <v>102</v>
      </c>
      <c r="Q332" s="63">
        <v>132</v>
      </c>
      <c r="R332" s="63">
        <v>46</v>
      </c>
      <c r="S332" s="63">
        <v>139</v>
      </c>
      <c r="T332" s="63">
        <v>63</v>
      </c>
      <c r="U332" s="63">
        <v>135</v>
      </c>
      <c r="V332" s="63">
        <v>52</v>
      </c>
      <c r="W332" s="63">
        <v>106</v>
      </c>
      <c r="X332" s="63">
        <v>42</v>
      </c>
      <c r="Y332" s="63">
        <v>95</v>
      </c>
      <c r="Z332" s="63">
        <v>42</v>
      </c>
      <c r="AA332" s="63">
        <v>607</v>
      </c>
      <c r="AB332" s="63">
        <v>245</v>
      </c>
      <c r="AC332" s="201"/>
      <c r="AD332" s="64" t="s">
        <v>102</v>
      </c>
      <c r="AE332" s="63">
        <v>120</v>
      </c>
      <c r="AF332" s="63">
        <v>103</v>
      </c>
      <c r="AG332" s="63">
        <v>104</v>
      </c>
      <c r="AH332" s="63">
        <v>101</v>
      </c>
      <c r="AI332" s="63">
        <v>98</v>
      </c>
      <c r="AJ332" s="63">
        <v>526</v>
      </c>
      <c r="AK332" s="63">
        <v>510</v>
      </c>
      <c r="AL332" s="63">
        <v>494</v>
      </c>
      <c r="AM332" s="63">
        <v>378</v>
      </c>
      <c r="AN332" s="63">
        <v>6</v>
      </c>
      <c r="AO332" s="63">
        <v>95</v>
      </c>
      <c r="AP332" s="201"/>
      <c r="AQ332" s="64" t="s">
        <v>102</v>
      </c>
      <c r="AR332" s="63">
        <v>338</v>
      </c>
      <c r="AS332" s="63">
        <v>4867</v>
      </c>
      <c r="AT332" s="63">
        <v>1108</v>
      </c>
      <c r="AU332" s="63">
        <v>429</v>
      </c>
      <c r="AV332" s="63">
        <v>83</v>
      </c>
      <c r="AW332" s="63">
        <v>340</v>
      </c>
      <c r="AX332" s="63">
        <v>567</v>
      </c>
      <c r="AY332" s="63">
        <v>466</v>
      </c>
      <c r="AZ332" s="63">
        <v>472</v>
      </c>
      <c r="BA332" s="201"/>
      <c r="BB332" s="51" t="s">
        <v>102</v>
      </c>
      <c r="BC332" s="63">
        <v>2133</v>
      </c>
      <c r="BD332" s="63">
        <v>1102</v>
      </c>
      <c r="BE332" s="63">
        <v>2114</v>
      </c>
      <c r="BF332" s="63">
        <v>1092</v>
      </c>
      <c r="BG332" s="63">
        <v>1857</v>
      </c>
      <c r="BH332" s="63">
        <v>986</v>
      </c>
      <c r="BI332" s="63">
        <v>1985</v>
      </c>
      <c r="BJ332" s="63">
        <v>1017</v>
      </c>
      <c r="BK332" s="63">
        <v>1968</v>
      </c>
      <c r="BL332" s="63">
        <v>1007</v>
      </c>
      <c r="BM332" s="63">
        <v>1506</v>
      </c>
      <c r="BN332" s="63">
        <v>793</v>
      </c>
      <c r="BO332" s="201"/>
      <c r="BP332" s="64" t="s">
        <v>102</v>
      </c>
      <c r="BQ332" s="63">
        <v>499</v>
      </c>
      <c r="BR332" s="63">
        <v>410</v>
      </c>
      <c r="BS332" s="63">
        <v>77</v>
      </c>
      <c r="BT332" s="63">
        <v>125</v>
      </c>
      <c r="BU332" s="63">
        <v>67</v>
      </c>
      <c r="BV332" s="63">
        <v>624</v>
      </c>
      <c r="BW332" s="63">
        <v>477</v>
      </c>
      <c r="BX332" s="201"/>
      <c r="BY332" s="64" t="s">
        <v>102</v>
      </c>
      <c r="BZ332" s="63">
        <v>3690</v>
      </c>
      <c r="CA332" s="63">
        <v>1901</v>
      </c>
      <c r="CB332" s="63">
        <v>1132</v>
      </c>
      <c r="CC332" s="63">
        <v>2681</v>
      </c>
      <c r="CD332" s="63">
        <v>1119</v>
      </c>
      <c r="CE332" s="63">
        <v>555</v>
      </c>
      <c r="CF332" s="63">
        <v>618</v>
      </c>
      <c r="CG332" s="63">
        <v>1718</v>
      </c>
      <c r="CH332" s="63">
        <v>268</v>
      </c>
      <c r="CI332" s="63">
        <v>190</v>
      </c>
      <c r="CJ332" s="63">
        <v>99</v>
      </c>
      <c r="CK332" s="63">
        <v>268</v>
      </c>
      <c r="CL332" s="142"/>
      <c r="CM332" s="138" t="s">
        <v>238</v>
      </c>
      <c r="CN332" s="138" t="s">
        <v>4454</v>
      </c>
      <c r="CO332" s="139">
        <v>15527</v>
      </c>
      <c r="CP332" s="141">
        <v>13682</v>
      </c>
    </row>
    <row r="333" spans="1:94">
      <c r="A333" s="201" t="s">
        <v>239</v>
      </c>
      <c r="B333" s="46" t="s">
        <v>119</v>
      </c>
      <c r="C333" s="47">
        <v>489</v>
      </c>
      <c r="D333" s="47">
        <v>239</v>
      </c>
      <c r="E333" s="47">
        <v>370</v>
      </c>
      <c r="F333" s="47">
        <v>184</v>
      </c>
      <c r="G333" s="47">
        <v>288</v>
      </c>
      <c r="H333" s="47">
        <v>138</v>
      </c>
      <c r="I333" s="47">
        <v>255</v>
      </c>
      <c r="J333" s="47">
        <v>137</v>
      </c>
      <c r="K333" s="47">
        <v>197</v>
      </c>
      <c r="L333" s="47">
        <v>98</v>
      </c>
      <c r="M333" s="48">
        <v>1599</v>
      </c>
      <c r="N333" s="48">
        <v>796</v>
      </c>
      <c r="O333" s="201" t="s">
        <v>239</v>
      </c>
      <c r="P333" s="46" t="s">
        <v>119</v>
      </c>
      <c r="Q333" s="47">
        <v>41</v>
      </c>
      <c r="R333" s="47">
        <v>14</v>
      </c>
      <c r="S333" s="47">
        <v>40</v>
      </c>
      <c r="T333" s="47">
        <v>25</v>
      </c>
      <c r="U333" s="47">
        <v>34</v>
      </c>
      <c r="V333" s="47">
        <v>14</v>
      </c>
      <c r="W333" s="47">
        <v>17</v>
      </c>
      <c r="X333" s="47">
        <v>8</v>
      </c>
      <c r="Y333" s="47">
        <v>27</v>
      </c>
      <c r="Z333" s="47">
        <v>16</v>
      </c>
      <c r="AA333" s="48">
        <v>159</v>
      </c>
      <c r="AB333" s="48">
        <v>77</v>
      </c>
      <c r="AC333" s="201" t="s">
        <v>239</v>
      </c>
      <c r="AD333" s="46" t="s">
        <v>119</v>
      </c>
      <c r="AE333" s="47">
        <v>19</v>
      </c>
      <c r="AF333" s="47">
        <v>18</v>
      </c>
      <c r="AG333" s="47">
        <v>18</v>
      </c>
      <c r="AH333" s="47">
        <v>16</v>
      </c>
      <c r="AI333" s="47">
        <v>16</v>
      </c>
      <c r="AJ333" s="48">
        <v>87</v>
      </c>
      <c r="AK333" s="47">
        <v>58</v>
      </c>
      <c r="AL333" s="47">
        <v>33</v>
      </c>
      <c r="AM333" s="47">
        <v>7</v>
      </c>
      <c r="AN333" s="47">
        <v>4</v>
      </c>
      <c r="AO333" s="47">
        <v>18</v>
      </c>
      <c r="AP333" s="201" t="s">
        <v>239</v>
      </c>
      <c r="AQ333" s="46" t="s">
        <v>119</v>
      </c>
      <c r="AR333" s="47">
        <v>36</v>
      </c>
      <c r="AS333" s="47">
        <v>427</v>
      </c>
      <c r="AT333" s="47">
        <v>208</v>
      </c>
      <c r="AU333" s="47">
        <v>110</v>
      </c>
      <c r="AV333" s="47">
        <v>0</v>
      </c>
      <c r="AW333" s="47">
        <v>9</v>
      </c>
      <c r="AX333" s="47">
        <v>82</v>
      </c>
      <c r="AY333" s="47">
        <v>48</v>
      </c>
      <c r="AZ333" s="47">
        <v>49</v>
      </c>
      <c r="BA333" s="201" t="s">
        <v>239</v>
      </c>
      <c r="BB333" s="46" t="s">
        <v>119</v>
      </c>
      <c r="BC333" s="47">
        <v>129</v>
      </c>
      <c r="BD333" s="47">
        <v>68</v>
      </c>
      <c r="BE333" s="47">
        <v>124</v>
      </c>
      <c r="BF333" s="47">
        <v>65</v>
      </c>
      <c r="BG333" s="47">
        <v>96</v>
      </c>
      <c r="BH333" s="47">
        <v>45</v>
      </c>
      <c r="BI333" s="47">
        <v>165</v>
      </c>
      <c r="BJ333" s="47">
        <v>89</v>
      </c>
      <c r="BK333" s="47">
        <v>160</v>
      </c>
      <c r="BL333" s="47">
        <v>86</v>
      </c>
      <c r="BM333" s="47">
        <v>122</v>
      </c>
      <c r="BN333" s="47">
        <v>62</v>
      </c>
      <c r="BO333" s="201" t="s">
        <v>239</v>
      </c>
      <c r="BP333" s="46" t="s">
        <v>119</v>
      </c>
      <c r="BQ333" s="50">
        <v>56</v>
      </c>
      <c r="BR333" s="49">
        <v>32</v>
      </c>
      <c r="BS333" s="49">
        <v>1</v>
      </c>
      <c r="BT333" s="50">
        <v>2</v>
      </c>
      <c r="BU333" s="49">
        <v>2</v>
      </c>
      <c r="BV333" s="50">
        <v>58</v>
      </c>
      <c r="BW333" s="50">
        <v>34</v>
      </c>
      <c r="BX333" s="201" t="s">
        <v>239</v>
      </c>
      <c r="BY333" s="46" t="s">
        <v>119</v>
      </c>
      <c r="BZ333" s="47">
        <v>188</v>
      </c>
      <c r="CA333" s="47">
        <v>122</v>
      </c>
      <c r="CB333" s="47">
        <v>94</v>
      </c>
      <c r="CC333" s="47">
        <v>198</v>
      </c>
      <c r="CD333" s="47">
        <v>133</v>
      </c>
      <c r="CE333" s="47">
        <v>104</v>
      </c>
      <c r="CF333" s="47">
        <v>8</v>
      </c>
      <c r="CG333" s="47">
        <v>133</v>
      </c>
      <c r="CH333" s="47">
        <v>20</v>
      </c>
      <c r="CI333" s="47">
        <v>64</v>
      </c>
      <c r="CJ333" s="47">
        <v>9</v>
      </c>
      <c r="CK333" s="47">
        <v>13</v>
      </c>
      <c r="CL333" s="142"/>
      <c r="CM333" s="138" t="s">
        <v>239</v>
      </c>
      <c r="CN333" s="138" t="s">
        <v>4455</v>
      </c>
      <c r="CO333" s="139">
        <v>1954</v>
      </c>
      <c r="CP333" s="141">
        <v>1000</v>
      </c>
    </row>
    <row r="334" spans="1:94">
      <c r="A334" s="201"/>
      <c r="B334" s="46" t="s">
        <v>120</v>
      </c>
      <c r="C334" s="47">
        <v>0</v>
      </c>
      <c r="D334" s="47">
        <v>0</v>
      </c>
      <c r="E334" s="47">
        <v>0</v>
      </c>
      <c r="F334" s="47">
        <v>0</v>
      </c>
      <c r="G334" s="47">
        <v>0</v>
      </c>
      <c r="H334" s="47">
        <v>0</v>
      </c>
      <c r="I334" s="47">
        <v>0</v>
      </c>
      <c r="J334" s="47">
        <v>0</v>
      </c>
      <c r="K334" s="47">
        <v>0</v>
      </c>
      <c r="L334" s="47">
        <v>0</v>
      </c>
      <c r="M334" s="48">
        <v>0</v>
      </c>
      <c r="N334" s="48">
        <v>0</v>
      </c>
      <c r="O334" s="201"/>
      <c r="P334" s="46" t="s">
        <v>120</v>
      </c>
      <c r="Q334" s="47">
        <v>0</v>
      </c>
      <c r="R334" s="47">
        <v>0</v>
      </c>
      <c r="S334" s="47">
        <v>0</v>
      </c>
      <c r="T334" s="47">
        <v>0</v>
      </c>
      <c r="U334" s="47">
        <v>0</v>
      </c>
      <c r="V334" s="47">
        <v>0</v>
      </c>
      <c r="W334" s="47">
        <v>0</v>
      </c>
      <c r="X334" s="47">
        <v>0</v>
      </c>
      <c r="Y334" s="47">
        <v>0</v>
      </c>
      <c r="Z334" s="47">
        <v>0</v>
      </c>
      <c r="AA334" s="48">
        <v>0</v>
      </c>
      <c r="AB334" s="48">
        <v>0</v>
      </c>
      <c r="AC334" s="201"/>
      <c r="AD334" s="46" t="s">
        <v>120</v>
      </c>
      <c r="AE334" s="47">
        <v>0</v>
      </c>
      <c r="AF334" s="47">
        <v>0</v>
      </c>
      <c r="AG334" s="47">
        <v>0</v>
      </c>
      <c r="AH334" s="47">
        <v>0</v>
      </c>
      <c r="AI334" s="47">
        <v>0</v>
      </c>
      <c r="AJ334" s="48">
        <v>0</v>
      </c>
      <c r="AK334" s="47">
        <v>0</v>
      </c>
      <c r="AL334" s="47">
        <v>0</v>
      </c>
      <c r="AM334" s="47">
        <v>0</v>
      </c>
      <c r="AN334" s="47">
        <v>0</v>
      </c>
      <c r="AO334" s="47">
        <v>0</v>
      </c>
      <c r="AP334" s="201"/>
      <c r="AQ334" s="46" t="s">
        <v>120</v>
      </c>
      <c r="AR334" s="47">
        <v>0</v>
      </c>
      <c r="AS334" s="47">
        <v>0</v>
      </c>
      <c r="AT334" s="47">
        <v>0</v>
      </c>
      <c r="AU334" s="47">
        <v>0</v>
      </c>
      <c r="AV334" s="47">
        <v>0</v>
      </c>
      <c r="AW334" s="47">
        <v>0</v>
      </c>
      <c r="AX334" s="47">
        <v>0</v>
      </c>
      <c r="AY334" s="47">
        <v>0</v>
      </c>
      <c r="AZ334" s="47">
        <v>0</v>
      </c>
      <c r="BA334" s="201"/>
      <c r="BB334" s="46" t="s">
        <v>120</v>
      </c>
      <c r="BC334" s="47">
        <v>0</v>
      </c>
      <c r="BD334" s="47">
        <v>0</v>
      </c>
      <c r="BE334" s="47">
        <v>0</v>
      </c>
      <c r="BF334" s="47">
        <v>0</v>
      </c>
      <c r="BG334" s="47">
        <v>0</v>
      </c>
      <c r="BH334" s="47">
        <v>0</v>
      </c>
      <c r="BI334" s="47">
        <v>0</v>
      </c>
      <c r="BJ334" s="47">
        <v>0</v>
      </c>
      <c r="BK334" s="47">
        <v>0</v>
      </c>
      <c r="BL334" s="47">
        <v>0</v>
      </c>
      <c r="BM334" s="47">
        <v>0</v>
      </c>
      <c r="BN334" s="47">
        <v>0</v>
      </c>
      <c r="BO334" s="201"/>
      <c r="BP334" s="46" t="s">
        <v>120</v>
      </c>
      <c r="BQ334" s="50">
        <v>0</v>
      </c>
      <c r="BR334" s="49">
        <v>0</v>
      </c>
      <c r="BS334" s="49">
        <v>0</v>
      </c>
      <c r="BT334" s="50">
        <v>0</v>
      </c>
      <c r="BU334" s="49">
        <v>0</v>
      </c>
      <c r="BV334" s="50">
        <v>0</v>
      </c>
      <c r="BW334" s="50">
        <v>0</v>
      </c>
      <c r="BX334" s="201"/>
      <c r="BY334" s="46" t="s">
        <v>120</v>
      </c>
      <c r="BZ334" s="47">
        <v>0</v>
      </c>
      <c r="CA334" s="47">
        <v>0</v>
      </c>
      <c r="CB334" s="47">
        <v>0</v>
      </c>
      <c r="CC334" s="47">
        <v>0</v>
      </c>
      <c r="CD334" s="47">
        <v>0</v>
      </c>
      <c r="CE334" s="47">
        <v>0</v>
      </c>
      <c r="CF334" s="47">
        <v>0</v>
      </c>
      <c r="CG334" s="47">
        <v>0</v>
      </c>
      <c r="CH334" s="47">
        <v>0</v>
      </c>
      <c r="CI334" s="47">
        <v>0</v>
      </c>
      <c r="CJ334" s="47">
        <v>0</v>
      </c>
      <c r="CK334" s="47">
        <v>0</v>
      </c>
      <c r="CL334" s="142"/>
      <c r="CM334" s="138" t="s">
        <v>239</v>
      </c>
      <c r="CN334" s="138" t="s">
        <v>4456</v>
      </c>
      <c r="CO334" s="139">
        <v>0</v>
      </c>
      <c r="CP334" s="141">
        <v>0</v>
      </c>
    </row>
    <row r="335" spans="1:94">
      <c r="A335" s="201"/>
      <c r="B335" s="34" t="s">
        <v>102</v>
      </c>
      <c r="C335" s="35">
        <v>489</v>
      </c>
      <c r="D335" s="63">
        <v>239</v>
      </c>
      <c r="E335" s="63">
        <v>370</v>
      </c>
      <c r="F335" s="63">
        <v>184</v>
      </c>
      <c r="G335" s="63">
        <v>288</v>
      </c>
      <c r="H335" s="63">
        <v>138</v>
      </c>
      <c r="I335" s="63">
        <v>255</v>
      </c>
      <c r="J335" s="63">
        <v>137</v>
      </c>
      <c r="K335" s="63">
        <v>197</v>
      </c>
      <c r="L335" s="63">
        <v>98</v>
      </c>
      <c r="M335" s="63">
        <v>1599</v>
      </c>
      <c r="N335" s="63">
        <v>796</v>
      </c>
      <c r="O335" s="201"/>
      <c r="P335" s="64" t="s">
        <v>102</v>
      </c>
      <c r="Q335" s="63">
        <v>41</v>
      </c>
      <c r="R335" s="63">
        <v>14</v>
      </c>
      <c r="S335" s="63">
        <v>40</v>
      </c>
      <c r="T335" s="63">
        <v>25</v>
      </c>
      <c r="U335" s="63">
        <v>34</v>
      </c>
      <c r="V335" s="63">
        <v>14</v>
      </c>
      <c r="W335" s="63">
        <v>17</v>
      </c>
      <c r="X335" s="63">
        <v>8</v>
      </c>
      <c r="Y335" s="63">
        <v>27</v>
      </c>
      <c r="Z335" s="63">
        <v>16</v>
      </c>
      <c r="AA335" s="63">
        <v>159</v>
      </c>
      <c r="AB335" s="63">
        <v>77</v>
      </c>
      <c r="AC335" s="201"/>
      <c r="AD335" s="64" t="s">
        <v>102</v>
      </c>
      <c r="AE335" s="63">
        <v>19</v>
      </c>
      <c r="AF335" s="63">
        <v>18</v>
      </c>
      <c r="AG335" s="63">
        <v>18</v>
      </c>
      <c r="AH335" s="63">
        <v>16</v>
      </c>
      <c r="AI335" s="63">
        <v>16</v>
      </c>
      <c r="AJ335" s="63">
        <v>87</v>
      </c>
      <c r="AK335" s="63">
        <v>58</v>
      </c>
      <c r="AL335" s="63">
        <v>33</v>
      </c>
      <c r="AM335" s="63">
        <v>7</v>
      </c>
      <c r="AN335" s="63">
        <v>4</v>
      </c>
      <c r="AO335" s="63">
        <v>18</v>
      </c>
      <c r="AP335" s="201"/>
      <c r="AQ335" s="64" t="s">
        <v>102</v>
      </c>
      <c r="AR335" s="63">
        <v>36</v>
      </c>
      <c r="AS335" s="63">
        <v>427</v>
      </c>
      <c r="AT335" s="63">
        <v>208</v>
      </c>
      <c r="AU335" s="63">
        <v>110</v>
      </c>
      <c r="AV335" s="63">
        <v>0</v>
      </c>
      <c r="AW335" s="63">
        <v>9</v>
      </c>
      <c r="AX335" s="63">
        <v>82</v>
      </c>
      <c r="AY335" s="63">
        <v>48</v>
      </c>
      <c r="AZ335" s="63">
        <v>49</v>
      </c>
      <c r="BA335" s="201"/>
      <c r="BB335" s="51" t="s">
        <v>102</v>
      </c>
      <c r="BC335" s="63">
        <v>129</v>
      </c>
      <c r="BD335" s="63">
        <v>68</v>
      </c>
      <c r="BE335" s="63">
        <v>124</v>
      </c>
      <c r="BF335" s="63">
        <v>65</v>
      </c>
      <c r="BG335" s="63">
        <v>96</v>
      </c>
      <c r="BH335" s="63">
        <v>45</v>
      </c>
      <c r="BI335" s="63">
        <v>165</v>
      </c>
      <c r="BJ335" s="63">
        <v>89</v>
      </c>
      <c r="BK335" s="63">
        <v>160</v>
      </c>
      <c r="BL335" s="63">
        <v>86</v>
      </c>
      <c r="BM335" s="63">
        <v>122</v>
      </c>
      <c r="BN335" s="63">
        <v>62</v>
      </c>
      <c r="BO335" s="201"/>
      <c r="BP335" s="64" t="s">
        <v>102</v>
      </c>
      <c r="BQ335" s="63">
        <v>56</v>
      </c>
      <c r="BR335" s="63">
        <v>32</v>
      </c>
      <c r="BS335" s="63">
        <v>1</v>
      </c>
      <c r="BT335" s="63">
        <v>2</v>
      </c>
      <c r="BU335" s="63">
        <v>2</v>
      </c>
      <c r="BV335" s="63">
        <v>58</v>
      </c>
      <c r="BW335" s="63">
        <v>34</v>
      </c>
      <c r="BX335" s="201"/>
      <c r="BY335" s="64" t="s">
        <v>102</v>
      </c>
      <c r="BZ335" s="63">
        <v>188</v>
      </c>
      <c r="CA335" s="63">
        <v>122</v>
      </c>
      <c r="CB335" s="63">
        <v>94</v>
      </c>
      <c r="CC335" s="63">
        <v>198</v>
      </c>
      <c r="CD335" s="63">
        <v>133</v>
      </c>
      <c r="CE335" s="63">
        <v>104</v>
      </c>
      <c r="CF335" s="63">
        <v>8</v>
      </c>
      <c r="CG335" s="63">
        <v>133</v>
      </c>
      <c r="CH335" s="63">
        <v>20</v>
      </c>
      <c r="CI335" s="63">
        <v>64</v>
      </c>
      <c r="CJ335" s="63">
        <v>9</v>
      </c>
      <c r="CK335" s="63">
        <v>13</v>
      </c>
      <c r="CL335" s="142"/>
      <c r="CM335" s="138" t="s">
        <v>239</v>
      </c>
      <c r="CN335" s="138" t="s">
        <v>4457</v>
      </c>
      <c r="CO335" s="139">
        <v>1954</v>
      </c>
      <c r="CP335" s="141">
        <v>1000</v>
      </c>
    </row>
    <row r="336" spans="1:94">
      <c r="A336" s="201" t="s">
        <v>240</v>
      </c>
      <c r="B336" s="46" t="s">
        <v>119</v>
      </c>
      <c r="C336" s="47">
        <v>2250</v>
      </c>
      <c r="D336" s="47">
        <v>1132</v>
      </c>
      <c r="E336" s="47">
        <v>1558</v>
      </c>
      <c r="F336" s="47">
        <v>807</v>
      </c>
      <c r="G336" s="47">
        <v>1528</v>
      </c>
      <c r="H336" s="47">
        <v>775</v>
      </c>
      <c r="I336" s="47">
        <v>1236</v>
      </c>
      <c r="J336" s="47">
        <v>669</v>
      </c>
      <c r="K336" s="47">
        <v>1027</v>
      </c>
      <c r="L336" s="47">
        <v>527</v>
      </c>
      <c r="M336" s="48">
        <v>7599</v>
      </c>
      <c r="N336" s="48">
        <v>3910</v>
      </c>
      <c r="O336" s="201" t="s">
        <v>240</v>
      </c>
      <c r="P336" s="46" t="s">
        <v>119</v>
      </c>
      <c r="Q336" s="47">
        <v>382</v>
      </c>
      <c r="R336" s="47">
        <v>183</v>
      </c>
      <c r="S336" s="47">
        <v>211</v>
      </c>
      <c r="T336" s="47">
        <v>105</v>
      </c>
      <c r="U336" s="47">
        <v>225</v>
      </c>
      <c r="V336" s="47">
        <v>102</v>
      </c>
      <c r="W336" s="47">
        <v>132</v>
      </c>
      <c r="X336" s="47">
        <v>62</v>
      </c>
      <c r="Y336" s="47">
        <v>185</v>
      </c>
      <c r="Z336" s="47">
        <v>89</v>
      </c>
      <c r="AA336" s="48">
        <v>1135</v>
      </c>
      <c r="AB336" s="48">
        <v>541</v>
      </c>
      <c r="AC336" s="201" t="s">
        <v>240</v>
      </c>
      <c r="AD336" s="46" t="s">
        <v>119</v>
      </c>
      <c r="AE336" s="47">
        <v>55</v>
      </c>
      <c r="AF336" s="47">
        <v>52</v>
      </c>
      <c r="AG336" s="47">
        <v>51</v>
      </c>
      <c r="AH336" s="47">
        <v>49</v>
      </c>
      <c r="AI336" s="47">
        <v>48</v>
      </c>
      <c r="AJ336" s="48">
        <v>255</v>
      </c>
      <c r="AK336" s="47">
        <v>163</v>
      </c>
      <c r="AL336" s="47">
        <v>131</v>
      </c>
      <c r="AM336" s="47">
        <v>1</v>
      </c>
      <c r="AN336" s="47">
        <v>9</v>
      </c>
      <c r="AO336" s="47">
        <v>50</v>
      </c>
      <c r="AP336" s="201" t="s">
        <v>240</v>
      </c>
      <c r="AQ336" s="46" t="s">
        <v>119</v>
      </c>
      <c r="AR336" s="47">
        <v>70</v>
      </c>
      <c r="AS336" s="47">
        <v>353</v>
      </c>
      <c r="AT336" s="47">
        <v>929</v>
      </c>
      <c r="AU336" s="47">
        <v>1153</v>
      </c>
      <c r="AV336" s="47">
        <v>226</v>
      </c>
      <c r="AW336" s="47">
        <v>63</v>
      </c>
      <c r="AX336" s="47">
        <v>246</v>
      </c>
      <c r="AY336" s="47">
        <v>178</v>
      </c>
      <c r="AZ336" s="47">
        <v>175</v>
      </c>
      <c r="BA336" s="201" t="s">
        <v>240</v>
      </c>
      <c r="BB336" s="46" t="s">
        <v>119</v>
      </c>
      <c r="BC336" s="47">
        <v>1016</v>
      </c>
      <c r="BD336" s="47">
        <v>529</v>
      </c>
      <c r="BE336" s="47">
        <v>969</v>
      </c>
      <c r="BF336" s="47">
        <v>505</v>
      </c>
      <c r="BG336" s="47">
        <v>594</v>
      </c>
      <c r="BH336" s="47">
        <v>308</v>
      </c>
      <c r="BI336" s="47">
        <v>879</v>
      </c>
      <c r="BJ336" s="47">
        <v>453</v>
      </c>
      <c r="BK336" s="47">
        <v>834</v>
      </c>
      <c r="BL336" s="47">
        <v>429</v>
      </c>
      <c r="BM336" s="47">
        <v>482</v>
      </c>
      <c r="BN336" s="47">
        <v>244</v>
      </c>
      <c r="BO336" s="201" t="s">
        <v>240</v>
      </c>
      <c r="BP336" s="46" t="s">
        <v>119</v>
      </c>
      <c r="BQ336" s="50">
        <v>163</v>
      </c>
      <c r="BR336" s="49">
        <v>95</v>
      </c>
      <c r="BS336" s="49">
        <v>12</v>
      </c>
      <c r="BT336" s="50">
        <v>8</v>
      </c>
      <c r="BU336" s="49">
        <v>5</v>
      </c>
      <c r="BV336" s="50">
        <v>171</v>
      </c>
      <c r="BW336" s="50">
        <v>100</v>
      </c>
      <c r="BX336" s="201" t="s">
        <v>240</v>
      </c>
      <c r="BY336" s="46" t="s">
        <v>119</v>
      </c>
      <c r="BZ336" s="47">
        <v>2163</v>
      </c>
      <c r="CA336" s="47">
        <v>1070</v>
      </c>
      <c r="CB336" s="47">
        <v>761</v>
      </c>
      <c r="CC336" s="47">
        <v>1137</v>
      </c>
      <c r="CD336" s="47">
        <v>1007</v>
      </c>
      <c r="CE336" s="47">
        <v>843</v>
      </c>
      <c r="CF336" s="47">
        <v>48</v>
      </c>
      <c r="CG336" s="47">
        <v>1037</v>
      </c>
      <c r="CH336" s="47">
        <v>67</v>
      </c>
      <c r="CI336" s="47">
        <v>198</v>
      </c>
      <c r="CJ336" s="47">
        <v>123</v>
      </c>
      <c r="CK336" s="47">
        <v>13</v>
      </c>
      <c r="CL336" s="142"/>
      <c r="CM336" s="138" t="s">
        <v>240</v>
      </c>
      <c r="CN336" s="138" t="s">
        <v>4458</v>
      </c>
      <c r="CO336" s="139">
        <v>9305</v>
      </c>
      <c r="CP336" s="141">
        <v>8133</v>
      </c>
    </row>
    <row r="337" spans="1:94">
      <c r="A337" s="201"/>
      <c r="B337" s="46" t="s">
        <v>120</v>
      </c>
      <c r="C337" s="47">
        <v>0</v>
      </c>
      <c r="D337" s="47">
        <v>0</v>
      </c>
      <c r="E337" s="47">
        <v>0</v>
      </c>
      <c r="F337" s="47">
        <v>0</v>
      </c>
      <c r="G337" s="47">
        <v>0</v>
      </c>
      <c r="H337" s="47">
        <v>0</v>
      </c>
      <c r="I337" s="47">
        <v>0</v>
      </c>
      <c r="J337" s="47">
        <v>0</v>
      </c>
      <c r="K337" s="47">
        <v>0</v>
      </c>
      <c r="L337" s="47">
        <v>0</v>
      </c>
      <c r="M337" s="48">
        <v>0</v>
      </c>
      <c r="N337" s="48">
        <v>0</v>
      </c>
      <c r="O337" s="201"/>
      <c r="P337" s="46" t="s">
        <v>120</v>
      </c>
      <c r="Q337" s="47">
        <v>0</v>
      </c>
      <c r="R337" s="47">
        <v>0</v>
      </c>
      <c r="S337" s="47">
        <v>0</v>
      </c>
      <c r="T337" s="47">
        <v>0</v>
      </c>
      <c r="U337" s="47">
        <v>0</v>
      </c>
      <c r="V337" s="47">
        <v>0</v>
      </c>
      <c r="W337" s="47">
        <v>0</v>
      </c>
      <c r="X337" s="47">
        <v>0</v>
      </c>
      <c r="Y337" s="47">
        <v>0</v>
      </c>
      <c r="Z337" s="47">
        <v>0</v>
      </c>
      <c r="AA337" s="48">
        <v>0</v>
      </c>
      <c r="AB337" s="48">
        <v>0</v>
      </c>
      <c r="AC337" s="201"/>
      <c r="AD337" s="46" t="s">
        <v>120</v>
      </c>
      <c r="AE337" s="47">
        <v>0</v>
      </c>
      <c r="AF337" s="47">
        <v>0</v>
      </c>
      <c r="AG337" s="47">
        <v>0</v>
      </c>
      <c r="AH337" s="47">
        <v>0</v>
      </c>
      <c r="AI337" s="47">
        <v>0</v>
      </c>
      <c r="AJ337" s="48">
        <v>0</v>
      </c>
      <c r="AK337" s="47">
        <v>0</v>
      </c>
      <c r="AL337" s="47">
        <v>0</v>
      </c>
      <c r="AM337" s="47">
        <v>0</v>
      </c>
      <c r="AN337" s="47">
        <v>0</v>
      </c>
      <c r="AO337" s="47">
        <v>0</v>
      </c>
      <c r="AP337" s="201"/>
      <c r="AQ337" s="46" t="s">
        <v>120</v>
      </c>
      <c r="AR337" s="47">
        <v>0</v>
      </c>
      <c r="AS337" s="47">
        <v>0</v>
      </c>
      <c r="AT337" s="47">
        <v>0</v>
      </c>
      <c r="AU337" s="47">
        <v>0</v>
      </c>
      <c r="AV337" s="47">
        <v>0</v>
      </c>
      <c r="AW337" s="47">
        <v>0</v>
      </c>
      <c r="AX337" s="47">
        <v>0</v>
      </c>
      <c r="AY337" s="47">
        <v>0</v>
      </c>
      <c r="AZ337" s="47">
        <v>0</v>
      </c>
      <c r="BA337" s="201"/>
      <c r="BB337" s="46" t="s">
        <v>120</v>
      </c>
      <c r="BC337" s="47">
        <v>0</v>
      </c>
      <c r="BD337" s="47">
        <v>0</v>
      </c>
      <c r="BE337" s="47">
        <v>0</v>
      </c>
      <c r="BF337" s="47">
        <v>0</v>
      </c>
      <c r="BG337" s="47">
        <v>0</v>
      </c>
      <c r="BH337" s="47">
        <v>0</v>
      </c>
      <c r="BI337" s="47">
        <v>0</v>
      </c>
      <c r="BJ337" s="47">
        <v>0</v>
      </c>
      <c r="BK337" s="47">
        <v>0</v>
      </c>
      <c r="BL337" s="47">
        <v>0</v>
      </c>
      <c r="BM337" s="47">
        <v>0</v>
      </c>
      <c r="BN337" s="47">
        <v>0</v>
      </c>
      <c r="BO337" s="201"/>
      <c r="BP337" s="46" t="s">
        <v>120</v>
      </c>
      <c r="BQ337" s="50">
        <v>0</v>
      </c>
      <c r="BR337" s="49">
        <v>0</v>
      </c>
      <c r="BS337" s="49">
        <v>0</v>
      </c>
      <c r="BT337" s="50">
        <v>0</v>
      </c>
      <c r="BU337" s="49">
        <v>0</v>
      </c>
      <c r="BV337" s="50">
        <v>0</v>
      </c>
      <c r="BW337" s="50">
        <v>0</v>
      </c>
      <c r="BX337" s="201"/>
      <c r="BY337" s="46" t="s">
        <v>120</v>
      </c>
      <c r="BZ337" s="47">
        <v>0</v>
      </c>
      <c r="CA337" s="47">
        <v>0</v>
      </c>
      <c r="CB337" s="47">
        <v>0</v>
      </c>
      <c r="CC337" s="47">
        <v>0</v>
      </c>
      <c r="CD337" s="47">
        <v>0</v>
      </c>
      <c r="CE337" s="47">
        <v>0</v>
      </c>
      <c r="CF337" s="47">
        <v>0</v>
      </c>
      <c r="CG337" s="47">
        <v>0</v>
      </c>
      <c r="CH337" s="47">
        <v>0</v>
      </c>
      <c r="CI337" s="47">
        <v>0</v>
      </c>
      <c r="CJ337" s="47">
        <v>0</v>
      </c>
      <c r="CK337" s="47">
        <v>0</v>
      </c>
      <c r="CL337" s="142"/>
      <c r="CM337" s="138" t="s">
        <v>240</v>
      </c>
      <c r="CN337" s="138" t="s">
        <v>4459</v>
      </c>
      <c r="CO337" s="139">
        <v>0</v>
      </c>
      <c r="CP337" s="141">
        <v>0</v>
      </c>
    </row>
    <row r="338" spans="1:94">
      <c r="A338" s="201"/>
      <c r="B338" s="34" t="s">
        <v>102</v>
      </c>
      <c r="C338" s="35">
        <v>2250</v>
      </c>
      <c r="D338" s="63">
        <v>1132</v>
      </c>
      <c r="E338" s="63">
        <v>1558</v>
      </c>
      <c r="F338" s="63">
        <v>807</v>
      </c>
      <c r="G338" s="63">
        <v>1528</v>
      </c>
      <c r="H338" s="63">
        <v>775</v>
      </c>
      <c r="I338" s="63">
        <v>1236</v>
      </c>
      <c r="J338" s="63">
        <v>669</v>
      </c>
      <c r="K338" s="63">
        <v>1027</v>
      </c>
      <c r="L338" s="63">
        <v>527</v>
      </c>
      <c r="M338" s="63">
        <v>7599</v>
      </c>
      <c r="N338" s="63">
        <v>3910</v>
      </c>
      <c r="O338" s="201"/>
      <c r="P338" s="64" t="s">
        <v>102</v>
      </c>
      <c r="Q338" s="63">
        <v>382</v>
      </c>
      <c r="R338" s="63">
        <v>183</v>
      </c>
      <c r="S338" s="63">
        <v>211</v>
      </c>
      <c r="T338" s="63">
        <v>105</v>
      </c>
      <c r="U338" s="63">
        <v>225</v>
      </c>
      <c r="V338" s="63">
        <v>102</v>
      </c>
      <c r="W338" s="63">
        <v>132</v>
      </c>
      <c r="X338" s="63">
        <v>62</v>
      </c>
      <c r="Y338" s="63">
        <v>185</v>
      </c>
      <c r="Z338" s="63">
        <v>89</v>
      </c>
      <c r="AA338" s="63">
        <v>1135</v>
      </c>
      <c r="AB338" s="63">
        <v>541</v>
      </c>
      <c r="AC338" s="201"/>
      <c r="AD338" s="64" t="s">
        <v>102</v>
      </c>
      <c r="AE338" s="63">
        <v>55</v>
      </c>
      <c r="AF338" s="63">
        <v>52</v>
      </c>
      <c r="AG338" s="63">
        <v>51</v>
      </c>
      <c r="AH338" s="63">
        <v>49</v>
      </c>
      <c r="AI338" s="63">
        <v>48</v>
      </c>
      <c r="AJ338" s="63">
        <v>255</v>
      </c>
      <c r="AK338" s="63">
        <v>163</v>
      </c>
      <c r="AL338" s="63">
        <v>131</v>
      </c>
      <c r="AM338" s="63">
        <v>1</v>
      </c>
      <c r="AN338" s="63">
        <v>9</v>
      </c>
      <c r="AO338" s="63">
        <v>50</v>
      </c>
      <c r="AP338" s="201"/>
      <c r="AQ338" s="64" t="s">
        <v>102</v>
      </c>
      <c r="AR338" s="63">
        <v>70</v>
      </c>
      <c r="AS338" s="63">
        <v>353</v>
      </c>
      <c r="AT338" s="63">
        <v>929</v>
      </c>
      <c r="AU338" s="63">
        <v>1153</v>
      </c>
      <c r="AV338" s="63">
        <v>226</v>
      </c>
      <c r="AW338" s="63">
        <v>63</v>
      </c>
      <c r="AX338" s="63">
        <v>246</v>
      </c>
      <c r="AY338" s="63">
        <v>178</v>
      </c>
      <c r="AZ338" s="63">
        <v>175</v>
      </c>
      <c r="BA338" s="201"/>
      <c r="BB338" s="51" t="s">
        <v>102</v>
      </c>
      <c r="BC338" s="63">
        <v>1016</v>
      </c>
      <c r="BD338" s="63">
        <v>529</v>
      </c>
      <c r="BE338" s="63">
        <v>969</v>
      </c>
      <c r="BF338" s="63">
        <v>505</v>
      </c>
      <c r="BG338" s="63">
        <v>594</v>
      </c>
      <c r="BH338" s="63">
        <v>308</v>
      </c>
      <c r="BI338" s="63">
        <v>879</v>
      </c>
      <c r="BJ338" s="63">
        <v>453</v>
      </c>
      <c r="BK338" s="63">
        <v>834</v>
      </c>
      <c r="BL338" s="63">
        <v>429</v>
      </c>
      <c r="BM338" s="63">
        <v>482</v>
      </c>
      <c r="BN338" s="63">
        <v>244</v>
      </c>
      <c r="BO338" s="201"/>
      <c r="BP338" s="64" t="s">
        <v>102</v>
      </c>
      <c r="BQ338" s="63">
        <v>163</v>
      </c>
      <c r="BR338" s="63">
        <v>95</v>
      </c>
      <c r="BS338" s="63">
        <v>12</v>
      </c>
      <c r="BT338" s="63">
        <v>8</v>
      </c>
      <c r="BU338" s="63">
        <v>5</v>
      </c>
      <c r="BV338" s="63">
        <v>171</v>
      </c>
      <c r="BW338" s="63">
        <v>100</v>
      </c>
      <c r="BX338" s="201"/>
      <c r="BY338" s="64" t="s">
        <v>102</v>
      </c>
      <c r="BZ338" s="63">
        <v>2163</v>
      </c>
      <c r="CA338" s="63">
        <v>1070</v>
      </c>
      <c r="CB338" s="63">
        <v>761</v>
      </c>
      <c r="CC338" s="63">
        <v>1137</v>
      </c>
      <c r="CD338" s="63">
        <v>1007</v>
      </c>
      <c r="CE338" s="63">
        <v>843</v>
      </c>
      <c r="CF338" s="63">
        <v>48</v>
      </c>
      <c r="CG338" s="63">
        <v>1037</v>
      </c>
      <c r="CH338" s="63">
        <v>67</v>
      </c>
      <c r="CI338" s="63">
        <v>198</v>
      </c>
      <c r="CJ338" s="63">
        <v>123</v>
      </c>
      <c r="CK338" s="63">
        <v>13</v>
      </c>
      <c r="CL338" s="142"/>
      <c r="CM338" s="138" t="s">
        <v>240</v>
      </c>
      <c r="CN338" s="138" t="s">
        <v>4460</v>
      </c>
      <c r="CO338" s="139">
        <v>9305</v>
      </c>
      <c r="CP338" s="141">
        <v>8133</v>
      </c>
    </row>
    <row r="339" spans="1:94">
      <c r="A339" s="201" t="s">
        <v>241</v>
      </c>
      <c r="B339" s="46" t="s">
        <v>119</v>
      </c>
      <c r="C339" s="47">
        <v>2722</v>
      </c>
      <c r="D339" s="47">
        <v>1316</v>
      </c>
      <c r="E339" s="47">
        <v>2570</v>
      </c>
      <c r="F339" s="47">
        <v>1216</v>
      </c>
      <c r="G339" s="47">
        <v>2277</v>
      </c>
      <c r="H339" s="47">
        <v>1124</v>
      </c>
      <c r="I339" s="47">
        <v>1861</v>
      </c>
      <c r="J339" s="47">
        <v>941</v>
      </c>
      <c r="K339" s="47">
        <v>1376</v>
      </c>
      <c r="L339" s="47">
        <v>719</v>
      </c>
      <c r="M339" s="48">
        <v>10806</v>
      </c>
      <c r="N339" s="48">
        <v>5316</v>
      </c>
      <c r="O339" s="201" t="s">
        <v>241</v>
      </c>
      <c r="P339" s="46" t="s">
        <v>119</v>
      </c>
      <c r="Q339" s="47">
        <v>504</v>
      </c>
      <c r="R339" s="47">
        <v>230</v>
      </c>
      <c r="S339" s="47">
        <v>488</v>
      </c>
      <c r="T339" s="47">
        <v>198</v>
      </c>
      <c r="U339" s="47">
        <v>421</v>
      </c>
      <c r="V339" s="47">
        <v>184</v>
      </c>
      <c r="W339" s="47">
        <v>224</v>
      </c>
      <c r="X339" s="47">
        <v>107</v>
      </c>
      <c r="Y339" s="47">
        <v>194</v>
      </c>
      <c r="Z339" s="47">
        <v>98</v>
      </c>
      <c r="AA339" s="48">
        <v>1831</v>
      </c>
      <c r="AB339" s="48">
        <v>817</v>
      </c>
      <c r="AC339" s="201" t="s">
        <v>241</v>
      </c>
      <c r="AD339" s="46" t="s">
        <v>119</v>
      </c>
      <c r="AE339" s="47">
        <v>89</v>
      </c>
      <c r="AF339" s="47">
        <v>94</v>
      </c>
      <c r="AG339" s="47">
        <v>93</v>
      </c>
      <c r="AH339" s="47">
        <v>91</v>
      </c>
      <c r="AI339" s="47">
        <v>86</v>
      </c>
      <c r="AJ339" s="48">
        <v>453</v>
      </c>
      <c r="AK339" s="47">
        <v>254</v>
      </c>
      <c r="AL339" s="47">
        <v>194</v>
      </c>
      <c r="AM339" s="47">
        <v>12</v>
      </c>
      <c r="AN339" s="47">
        <v>30</v>
      </c>
      <c r="AO339" s="47">
        <v>92</v>
      </c>
      <c r="AP339" s="201" t="s">
        <v>241</v>
      </c>
      <c r="AQ339" s="46" t="s">
        <v>119</v>
      </c>
      <c r="AR339" s="47">
        <v>0</v>
      </c>
      <c r="AS339" s="47">
        <v>1019</v>
      </c>
      <c r="AT339" s="47">
        <v>826</v>
      </c>
      <c r="AU339" s="47">
        <v>850</v>
      </c>
      <c r="AV339" s="47">
        <v>519</v>
      </c>
      <c r="AW339" s="47">
        <v>103</v>
      </c>
      <c r="AX339" s="47">
        <v>350</v>
      </c>
      <c r="AY339" s="47">
        <v>248</v>
      </c>
      <c r="AZ339" s="47">
        <v>240</v>
      </c>
      <c r="BA339" s="201" t="s">
        <v>241</v>
      </c>
      <c r="BB339" s="46" t="s">
        <v>119</v>
      </c>
      <c r="BC339" s="47">
        <v>1285</v>
      </c>
      <c r="BD339" s="47">
        <v>653</v>
      </c>
      <c r="BE339" s="47">
        <v>1235</v>
      </c>
      <c r="BF339" s="47">
        <v>632</v>
      </c>
      <c r="BG339" s="47">
        <v>878</v>
      </c>
      <c r="BH339" s="47">
        <v>458</v>
      </c>
      <c r="BI339" s="47">
        <v>1292</v>
      </c>
      <c r="BJ339" s="47">
        <v>663</v>
      </c>
      <c r="BK339" s="47">
        <v>1253</v>
      </c>
      <c r="BL339" s="47">
        <v>645</v>
      </c>
      <c r="BM339" s="47">
        <v>881</v>
      </c>
      <c r="BN339" s="47">
        <v>464</v>
      </c>
      <c r="BO339" s="201" t="s">
        <v>241</v>
      </c>
      <c r="BP339" s="46" t="s">
        <v>119</v>
      </c>
      <c r="BQ339" s="50">
        <v>274</v>
      </c>
      <c r="BR339" s="49">
        <v>160</v>
      </c>
      <c r="BS339" s="49">
        <v>16</v>
      </c>
      <c r="BT339" s="50">
        <v>26</v>
      </c>
      <c r="BU339" s="49">
        <v>11</v>
      </c>
      <c r="BV339" s="50">
        <v>300</v>
      </c>
      <c r="BW339" s="50">
        <v>171</v>
      </c>
      <c r="BX339" s="201" t="s">
        <v>241</v>
      </c>
      <c r="BY339" s="46" t="s">
        <v>119</v>
      </c>
      <c r="BZ339" s="47">
        <v>2210</v>
      </c>
      <c r="CA339" s="47">
        <v>1249</v>
      </c>
      <c r="CB339" s="47">
        <v>1097</v>
      </c>
      <c r="CC339" s="47">
        <v>1678</v>
      </c>
      <c r="CD339" s="47">
        <v>1473</v>
      </c>
      <c r="CE339" s="47">
        <v>1139</v>
      </c>
      <c r="CF339" s="47">
        <v>160</v>
      </c>
      <c r="CG339" s="47">
        <v>1430</v>
      </c>
      <c r="CH339" s="47">
        <v>83</v>
      </c>
      <c r="CI339" s="47">
        <v>305</v>
      </c>
      <c r="CJ339" s="47">
        <v>174</v>
      </c>
      <c r="CK339" s="47">
        <v>186</v>
      </c>
      <c r="CL339" s="142"/>
      <c r="CM339" s="138" t="s">
        <v>241</v>
      </c>
      <c r="CN339" s="138" t="s">
        <v>4461</v>
      </c>
      <c r="CO339" s="139">
        <v>10511</v>
      </c>
      <c r="CP339" s="141">
        <v>10519</v>
      </c>
    </row>
    <row r="340" spans="1:94">
      <c r="A340" s="201"/>
      <c r="B340" s="46" t="s">
        <v>120</v>
      </c>
      <c r="C340" s="47">
        <v>0</v>
      </c>
      <c r="D340" s="47">
        <v>0</v>
      </c>
      <c r="E340" s="47">
        <v>0</v>
      </c>
      <c r="F340" s="47">
        <v>0</v>
      </c>
      <c r="G340" s="47">
        <v>0</v>
      </c>
      <c r="H340" s="47">
        <v>0</v>
      </c>
      <c r="I340" s="47">
        <v>0</v>
      </c>
      <c r="J340" s="47">
        <v>0</v>
      </c>
      <c r="K340" s="47">
        <v>0</v>
      </c>
      <c r="L340" s="47">
        <v>0</v>
      </c>
      <c r="M340" s="48">
        <v>0</v>
      </c>
      <c r="N340" s="48">
        <v>0</v>
      </c>
      <c r="O340" s="201"/>
      <c r="P340" s="46" t="s">
        <v>120</v>
      </c>
      <c r="Q340" s="47">
        <v>0</v>
      </c>
      <c r="R340" s="47">
        <v>0</v>
      </c>
      <c r="S340" s="47">
        <v>0</v>
      </c>
      <c r="T340" s="47">
        <v>0</v>
      </c>
      <c r="U340" s="47">
        <v>0</v>
      </c>
      <c r="V340" s="47">
        <v>0</v>
      </c>
      <c r="W340" s="47">
        <v>0</v>
      </c>
      <c r="X340" s="47">
        <v>0</v>
      </c>
      <c r="Y340" s="47">
        <v>0</v>
      </c>
      <c r="Z340" s="47">
        <v>0</v>
      </c>
      <c r="AA340" s="48">
        <v>0</v>
      </c>
      <c r="AB340" s="48">
        <v>0</v>
      </c>
      <c r="AC340" s="201"/>
      <c r="AD340" s="46" t="s">
        <v>120</v>
      </c>
      <c r="AE340" s="47">
        <v>0</v>
      </c>
      <c r="AF340" s="47">
        <v>0</v>
      </c>
      <c r="AG340" s="47">
        <v>0</v>
      </c>
      <c r="AH340" s="47">
        <v>0</v>
      </c>
      <c r="AI340" s="47">
        <v>0</v>
      </c>
      <c r="AJ340" s="48">
        <v>0</v>
      </c>
      <c r="AK340" s="47">
        <v>0</v>
      </c>
      <c r="AL340" s="47">
        <v>0</v>
      </c>
      <c r="AM340" s="47">
        <v>0</v>
      </c>
      <c r="AN340" s="47">
        <v>0</v>
      </c>
      <c r="AO340" s="47">
        <v>0</v>
      </c>
      <c r="AP340" s="201"/>
      <c r="AQ340" s="46" t="s">
        <v>120</v>
      </c>
      <c r="AR340" s="47">
        <v>0</v>
      </c>
      <c r="AS340" s="47">
        <v>0</v>
      </c>
      <c r="AT340" s="47">
        <v>0</v>
      </c>
      <c r="AU340" s="47">
        <v>0</v>
      </c>
      <c r="AV340" s="47">
        <v>0</v>
      </c>
      <c r="AW340" s="47">
        <v>0</v>
      </c>
      <c r="AX340" s="47">
        <v>0</v>
      </c>
      <c r="AY340" s="47">
        <v>0</v>
      </c>
      <c r="AZ340" s="47">
        <v>0</v>
      </c>
      <c r="BA340" s="201"/>
      <c r="BB340" s="46" t="s">
        <v>120</v>
      </c>
      <c r="BC340" s="47">
        <v>0</v>
      </c>
      <c r="BD340" s="47">
        <v>0</v>
      </c>
      <c r="BE340" s="47">
        <v>0</v>
      </c>
      <c r="BF340" s="47">
        <v>0</v>
      </c>
      <c r="BG340" s="47">
        <v>0</v>
      </c>
      <c r="BH340" s="47">
        <v>0</v>
      </c>
      <c r="BI340" s="47">
        <v>0</v>
      </c>
      <c r="BJ340" s="47">
        <v>0</v>
      </c>
      <c r="BK340" s="47">
        <v>0</v>
      </c>
      <c r="BL340" s="47">
        <v>0</v>
      </c>
      <c r="BM340" s="47">
        <v>0</v>
      </c>
      <c r="BN340" s="47">
        <v>0</v>
      </c>
      <c r="BO340" s="201"/>
      <c r="BP340" s="46" t="s">
        <v>120</v>
      </c>
      <c r="BQ340" s="50">
        <v>0</v>
      </c>
      <c r="BR340" s="49">
        <v>0</v>
      </c>
      <c r="BS340" s="49">
        <v>0</v>
      </c>
      <c r="BT340" s="50">
        <v>0</v>
      </c>
      <c r="BU340" s="49">
        <v>0</v>
      </c>
      <c r="BV340" s="50">
        <v>0</v>
      </c>
      <c r="BW340" s="50">
        <v>0</v>
      </c>
      <c r="BX340" s="201"/>
      <c r="BY340" s="46" t="s">
        <v>120</v>
      </c>
      <c r="BZ340" s="47">
        <v>0</v>
      </c>
      <c r="CA340" s="47">
        <v>0</v>
      </c>
      <c r="CB340" s="47">
        <v>0</v>
      </c>
      <c r="CC340" s="47">
        <v>0</v>
      </c>
      <c r="CD340" s="47">
        <v>0</v>
      </c>
      <c r="CE340" s="47">
        <v>0</v>
      </c>
      <c r="CF340" s="47">
        <v>0</v>
      </c>
      <c r="CG340" s="47">
        <v>0</v>
      </c>
      <c r="CH340" s="47">
        <v>0</v>
      </c>
      <c r="CI340" s="47">
        <v>0</v>
      </c>
      <c r="CJ340" s="47">
        <v>0</v>
      </c>
      <c r="CK340" s="47">
        <v>0</v>
      </c>
      <c r="CL340" s="142"/>
      <c r="CM340" s="138" t="s">
        <v>241</v>
      </c>
      <c r="CN340" s="138" t="s">
        <v>4462</v>
      </c>
      <c r="CO340" s="139">
        <v>0</v>
      </c>
      <c r="CP340" s="141">
        <v>0</v>
      </c>
    </row>
    <row r="341" spans="1:94">
      <c r="A341" s="201"/>
      <c r="B341" s="34" t="s">
        <v>102</v>
      </c>
      <c r="C341" s="35">
        <v>2722</v>
      </c>
      <c r="D341" s="63">
        <v>1316</v>
      </c>
      <c r="E341" s="63">
        <v>2570</v>
      </c>
      <c r="F341" s="63">
        <v>1216</v>
      </c>
      <c r="G341" s="63">
        <v>2277</v>
      </c>
      <c r="H341" s="63">
        <v>1124</v>
      </c>
      <c r="I341" s="63">
        <v>1861</v>
      </c>
      <c r="J341" s="63">
        <v>941</v>
      </c>
      <c r="K341" s="63">
        <v>1376</v>
      </c>
      <c r="L341" s="63">
        <v>719</v>
      </c>
      <c r="M341" s="63">
        <v>10806</v>
      </c>
      <c r="N341" s="63">
        <v>5316</v>
      </c>
      <c r="O341" s="201"/>
      <c r="P341" s="64" t="s">
        <v>102</v>
      </c>
      <c r="Q341" s="63">
        <v>504</v>
      </c>
      <c r="R341" s="63">
        <v>230</v>
      </c>
      <c r="S341" s="63">
        <v>488</v>
      </c>
      <c r="T341" s="63">
        <v>198</v>
      </c>
      <c r="U341" s="63">
        <v>421</v>
      </c>
      <c r="V341" s="63">
        <v>184</v>
      </c>
      <c r="W341" s="63">
        <v>224</v>
      </c>
      <c r="X341" s="63">
        <v>107</v>
      </c>
      <c r="Y341" s="63">
        <v>194</v>
      </c>
      <c r="Z341" s="63">
        <v>98</v>
      </c>
      <c r="AA341" s="63">
        <v>1831</v>
      </c>
      <c r="AB341" s="63">
        <v>817</v>
      </c>
      <c r="AC341" s="201"/>
      <c r="AD341" s="64" t="s">
        <v>102</v>
      </c>
      <c r="AE341" s="63">
        <v>89</v>
      </c>
      <c r="AF341" s="63">
        <v>94</v>
      </c>
      <c r="AG341" s="63">
        <v>93</v>
      </c>
      <c r="AH341" s="63">
        <v>91</v>
      </c>
      <c r="AI341" s="63">
        <v>86</v>
      </c>
      <c r="AJ341" s="63">
        <v>453</v>
      </c>
      <c r="AK341" s="63">
        <v>254</v>
      </c>
      <c r="AL341" s="63">
        <v>194</v>
      </c>
      <c r="AM341" s="63">
        <v>12</v>
      </c>
      <c r="AN341" s="63">
        <v>30</v>
      </c>
      <c r="AO341" s="63">
        <v>92</v>
      </c>
      <c r="AP341" s="201"/>
      <c r="AQ341" s="64" t="s">
        <v>102</v>
      </c>
      <c r="AR341" s="63">
        <v>0</v>
      </c>
      <c r="AS341" s="63">
        <v>1019</v>
      </c>
      <c r="AT341" s="63">
        <v>826</v>
      </c>
      <c r="AU341" s="63">
        <v>850</v>
      </c>
      <c r="AV341" s="63">
        <v>519</v>
      </c>
      <c r="AW341" s="63">
        <v>103</v>
      </c>
      <c r="AX341" s="63">
        <v>350</v>
      </c>
      <c r="AY341" s="63">
        <v>248</v>
      </c>
      <c r="AZ341" s="63">
        <v>240</v>
      </c>
      <c r="BA341" s="201"/>
      <c r="BB341" s="51" t="s">
        <v>102</v>
      </c>
      <c r="BC341" s="63">
        <v>1285</v>
      </c>
      <c r="BD341" s="63">
        <v>653</v>
      </c>
      <c r="BE341" s="63">
        <v>1235</v>
      </c>
      <c r="BF341" s="63">
        <v>632</v>
      </c>
      <c r="BG341" s="63">
        <v>878</v>
      </c>
      <c r="BH341" s="63">
        <v>458</v>
      </c>
      <c r="BI341" s="63">
        <v>1292</v>
      </c>
      <c r="BJ341" s="63">
        <v>663</v>
      </c>
      <c r="BK341" s="63">
        <v>1253</v>
      </c>
      <c r="BL341" s="63">
        <v>645</v>
      </c>
      <c r="BM341" s="63">
        <v>881</v>
      </c>
      <c r="BN341" s="63">
        <v>464</v>
      </c>
      <c r="BO341" s="201"/>
      <c r="BP341" s="64" t="s">
        <v>102</v>
      </c>
      <c r="BQ341" s="63">
        <v>274</v>
      </c>
      <c r="BR341" s="63">
        <v>160</v>
      </c>
      <c r="BS341" s="63">
        <v>16</v>
      </c>
      <c r="BT341" s="63">
        <v>26</v>
      </c>
      <c r="BU341" s="63">
        <v>11</v>
      </c>
      <c r="BV341" s="63">
        <v>300</v>
      </c>
      <c r="BW341" s="63">
        <v>171</v>
      </c>
      <c r="BX341" s="201"/>
      <c r="BY341" s="64" t="s">
        <v>102</v>
      </c>
      <c r="BZ341" s="63">
        <v>2210</v>
      </c>
      <c r="CA341" s="63">
        <v>1249</v>
      </c>
      <c r="CB341" s="63">
        <v>1097</v>
      </c>
      <c r="CC341" s="63">
        <v>1678</v>
      </c>
      <c r="CD341" s="63">
        <v>1473</v>
      </c>
      <c r="CE341" s="63">
        <v>1139</v>
      </c>
      <c r="CF341" s="63">
        <v>160</v>
      </c>
      <c r="CG341" s="63">
        <v>1430</v>
      </c>
      <c r="CH341" s="63">
        <v>83</v>
      </c>
      <c r="CI341" s="63">
        <v>305</v>
      </c>
      <c r="CJ341" s="63">
        <v>174</v>
      </c>
      <c r="CK341" s="63">
        <v>186</v>
      </c>
      <c r="CL341" s="142"/>
      <c r="CM341" s="138" t="s">
        <v>241</v>
      </c>
      <c r="CN341" s="138" t="s">
        <v>4463</v>
      </c>
      <c r="CO341" s="139">
        <v>10511</v>
      </c>
      <c r="CP341" s="141">
        <v>10519</v>
      </c>
    </row>
    <row r="342" spans="1:94">
      <c r="A342" s="201" t="s">
        <v>242</v>
      </c>
      <c r="B342" s="46" t="s">
        <v>119</v>
      </c>
      <c r="C342" s="47">
        <v>4097</v>
      </c>
      <c r="D342" s="47">
        <v>2022</v>
      </c>
      <c r="E342" s="47">
        <v>2781</v>
      </c>
      <c r="F342" s="47">
        <v>1348</v>
      </c>
      <c r="G342" s="47">
        <v>2436</v>
      </c>
      <c r="H342" s="47">
        <v>1201</v>
      </c>
      <c r="I342" s="47">
        <v>2004</v>
      </c>
      <c r="J342" s="47">
        <v>1039</v>
      </c>
      <c r="K342" s="47">
        <v>1451</v>
      </c>
      <c r="L342" s="47">
        <v>793</v>
      </c>
      <c r="M342" s="48">
        <v>12769</v>
      </c>
      <c r="N342" s="48">
        <v>6403</v>
      </c>
      <c r="O342" s="201" t="s">
        <v>242</v>
      </c>
      <c r="P342" s="46" t="s">
        <v>119</v>
      </c>
      <c r="Q342" s="47">
        <v>699</v>
      </c>
      <c r="R342" s="47">
        <v>323</v>
      </c>
      <c r="S342" s="47">
        <v>547</v>
      </c>
      <c r="T342" s="47">
        <v>250</v>
      </c>
      <c r="U342" s="47">
        <v>448</v>
      </c>
      <c r="V342" s="47">
        <v>212</v>
      </c>
      <c r="W342" s="47">
        <v>282</v>
      </c>
      <c r="X342" s="47">
        <v>152</v>
      </c>
      <c r="Y342" s="47">
        <v>274</v>
      </c>
      <c r="Z342" s="47">
        <v>159</v>
      </c>
      <c r="AA342" s="48">
        <v>2250</v>
      </c>
      <c r="AB342" s="48">
        <v>1096</v>
      </c>
      <c r="AC342" s="201" t="s">
        <v>242</v>
      </c>
      <c r="AD342" s="46" t="s">
        <v>119</v>
      </c>
      <c r="AE342" s="47">
        <v>109</v>
      </c>
      <c r="AF342" s="47">
        <v>103</v>
      </c>
      <c r="AG342" s="47">
        <v>101</v>
      </c>
      <c r="AH342" s="47">
        <v>99</v>
      </c>
      <c r="AI342" s="47">
        <v>94</v>
      </c>
      <c r="AJ342" s="48">
        <v>506</v>
      </c>
      <c r="AK342" s="47">
        <v>297</v>
      </c>
      <c r="AL342" s="47">
        <v>172</v>
      </c>
      <c r="AM342" s="47">
        <v>33</v>
      </c>
      <c r="AN342" s="47">
        <v>11</v>
      </c>
      <c r="AO342" s="47">
        <v>99</v>
      </c>
      <c r="AP342" s="201" t="s">
        <v>242</v>
      </c>
      <c r="AQ342" s="46" t="s">
        <v>119</v>
      </c>
      <c r="AR342" s="47">
        <v>23</v>
      </c>
      <c r="AS342" s="47">
        <v>1324</v>
      </c>
      <c r="AT342" s="47">
        <v>1324</v>
      </c>
      <c r="AU342" s="47">
        <v>978</v>
      </c>
      <c r="AV342" s="47">
        <v>329</v>
      </c>
      <c r="AW342" s="47">
        <v>108</v>
      </c>
      <c r="AX342" s="47">
        <v>419</v>
      </c>
      <c r="AY342" s="47">
        <v>271</v>
      </c>
      <c r="AZ342" s="47">
        <v>263</v>
      </c>
      <c r="BA342" s="201" t="s">
        <v>242</v>
      </c>
      <c r="BB342" s="46" t="s">
        <v>119</v>
      </c>
      <c r="BC342" s="47">
        <v>1380</v>
      </c>
      <c r="BD342" s="47">
        <v>761</v>
      </c>
      <c r="BE342" s="47">
        <v>1334</v>
      </c>
      <c r="BF342" s="47">
        <v>742</v>
      </c>
      <c r="BG342" s="47">
        <v>827</v>
      </c>
      <c r="BH342" s="47">
        <v>452</v>
      </c>
      <c r="BI342" s="47">
        <v>1411</v>
      </c>
      <c r="BJ342" s="47">
        <v>781</v>
      </c>
      <c r="BK342" s="47">
        <v>1365</v>
      </c>
      <c r="BL342" s="47">
        <v>762</v>
      </c>
      <c r="BM342" s="47">
        <v>833</v>
      </c>
      <c r="BN342" s="47">
        <v>459</v>
      </c>
      <c r="BO342" s="201" t="s">
        <v>242</v>
      </c>
      <c r="BP342" s="46" t="s">
        <v>119</v>
      </c>
      <c r="BQ342" s="50">
        <v>291</v>
      </c>
      <c r="BR342" s="49">
        <v>176</v>
      </c>
      <c r="BS342" s="49">
        <v>14</v>
      </c>
      <c r="BT342" s="50">
        <v>8</v>
      </c>
      <c r="BU342" s="49">
        <v>4</v>
      </c>
      <c r="BV342" s="50">
        <v>299</v>
      </c>
      <c r="BW342" s="50">
        <v>180</v>
      </c>
      <c r="BX342" s="201" t="s">
        <v>242</v>
      </c>
      <c r="BY342" s="46" t="s">
        <v>119</v>
      </c>
      <c r="BZ342" s="47">
        <v>1244</v>
      </c>
      <c r="CA342" s="47">
        <v>746</v>
      </c>
      <c r="CB342" s="47">
        <v>497</v>
      </c>
      <c r="CC342" s="47">
        <v>1216</v>
      </c>
      <c r="CD342" s="47">
        <v>944</v>
      </c>
      <c r="CE342" s="47">
        <v>703</v>
      </c>
      <c r="CF342" s="47">
        <v>75</v>
      </c>
      <c r="CG342" s="47">
        <v>1118</v>
      </c>
      <c r="CH342" s="47">
        <v>35</v>
      </c>
      <c r="CI342" s="47">
        <v>183</v>
      </c>
      <c r="CJ342" s="47">
        <v>54</v>
      </c>
      <c r="CK342" s="47">
        <v>358</v>
      </c>
      <c r="CL342" s="142"/>
      <c r="CM342" s="138" t="s">
        <v>242</v>
      </c>
      <c r="CN342" s="138" t="s">
        <v>4464</v>
      </c>
      <c r="CO342" s="139">
        <v>12200</v>
      </c>
      <c r="CP342" s="141">
        <v>6578</v>
      </c>
    </row>
    <row r="343" spans="1:94">
      <c r="A343" s="201"/>
      <c r="B343" s="46" t="s">
        <v>120</v>
      </c>
      <c r="C343" s="47">
        <v>0</v>
      </c>
      <c r="D343" s="47">
        <v>0</v>
      </c>
      <c r="E343" s="47">
        <v>0</v>
      </c>
      <c r="F343" s="47">
        <v>0</v>
      </c>
      <c r="G343" s="47">
        <v>0</v>
      </c>
      <c r="H343" s="47">
        <v>0</v>
      </c>
      <c r="I343" s="47">
        <v>0</v>
      </c>
      <c r="J343" s="47">
        <v>0</v>
      </c>
      <c r="K343" s="47">
        <v>0</v>
      </c>
      <c r="L343" s="47">
        <v>0</v>
      </c>
      <c r="M343" s="48">
        <v>0</v>
      </c>
      <c r="N343" s="48">
        <v>0</v>
      </c>
      <c r="O343" s="201"/>
      <c r="P343" s="46" t="s">
        <v>120</v>
      </c>
      <c r="Q343" s="47">
        <v>0</v>
      </c>
      <c r="R343" s="47">
        <v>0</v>
      </c>
      <c r="S343" s="47">
        <v>0</v>
      </c>
      <c r="T343" s="47">
        <v>0</v>
      </c>
      <c r="U343" s="47">
        <v>0</v>
      </c>
      <c r="V343" s="47">
        <v>0</v>
      </c>
      <c r="W343" s="47">
        <v>0</v>
      </c>
      <c r="X343" s="47">
        <v>0</v>
      </c>
      <c r="Y343" s="47">
        <v>0</v>
      </c>
      <c r="Z343" s="47">
        <v>0</v>
      </c>
      <c r="AA343" s="48">
        <v>0</v>
      </c>
      <c r="AB343" s="48">
        <v>0</v>
      </c>
      <c r="AC343" s="201"/>
      <c r="AD343" s="46" t="s">
        <v>120</v>
      </c>
      <c r="AE343" s="47">
        <v>0</v>
      </c>
      <c r="AF343" s="47">
        <v>0</v>
      </c>
      <c r="AG343" s="47">
        <v>0</v>
      </c>
      <c r="AH343" s="47">
        <v>0</v>
      </c>
      <c r="AI343" s="47">
        <v>0</v>
      </c>
      <c r="AJ343" s="48">
        <v>0</v>
      </c>
      <c r="AK343" s="47">
        <v>0</v>
      </c>
      <c r="AL343" s="47">
        <v>0</v>
      </c>
      <c r="AM343" s="47">
        <v>0</v>
      </c>
      <c r="AN343" s="47">
        <v>0</v>
      </c>
      <c r="AO343" s="47">
        <v>0</v>
      </c>
      <c r="AP343" s="201"/>
      <c r="AQ343" s="46" t="s">
        <v>120</v>
      </c>
      <c r="AR343" s="47">
        <v>0</v>
      </c>
      <c r="AS343" s="47">
        <v>0</v>
      </c>
      <c r="AT343" s="47">
        <v>0</v>
      </c>
      <c r="AU343" s="47">
        <v>0</v>
      </c>
      <c r="AV343" s="47">
        <v>0</v>
      </c>
      <c r="AW343" s="47">
        <v>0</v>
      </c>
      <c r="AX343" s="47">
        <v>0</v>
      </c>
      <c r="AY343" s="47">
        <v>0</v>
      </c>
      <c r="AZ343" s="47">
        <v>0</v>
      </c>
      <c r="BA343" s="201"/>
      <c r="BB343" s="46" t="s">
        <v>120</v>
      </c>
      <c r="BC343" s="47">
        <v>0</v>
      </c>
      <c r="BD343" s="47">
        <v>0</v>
      </c>
      <c r="BE343" s="47">
        <v>0</v>
      </c>
      <c r="BF343" s="47">
        <v>0</v>
      </c>
      <c r="BG343" s="47">
        <v>0</v>
      </c>
      <c r="BH343" s="47">
        <v>0</v>
      </c>
      <c r="BI343" s="47">
        <v>0</v>
      </c>
      <c r="BJ343" s="47">
        <v>0</v>
      </c>
      <c r="BK343" s="47">
        <v>0</v>
      </c>
      <c r="BL343" s="47">
        <v>0</v>
      </c>
      <c r="BM343" s="47">
        <v>0</v>
      </c>
      <c r="BN343" s="47">
        <v>0</v>
      </c>
      <c r="BO343" s="201"/>
      <c r="BP343" s="46" t="s">
        <v>120</v>
      </c>
      <c r="BQ343" s="50">
        <v>0</v>
      </c>
      <c r="BR343" s="49">
        <v>0</v>
      </c>
      <c r="BS343" s="49">
        <v>0</v>
      </c>
      <c r="BT343" s="50">
        <v>0</v>
      </c>
      <c r="BU343" s="49">
        <v>0</v>
      </c>
      <c r="BV343" s="50">
        <v>0</v>
      </c>
      <c r="BW343" s="50">
        <v>0</v>
      </c>
      <c r="BX343" s="201"/>
      <c r="BY343" s="46" t="s">
        <v>120</v>
      </c>
      <c r="BZ343" s="47">
        <v>0</v>
      </c>
      <c r="CA343" s="47">
        <v>0</v>
      </c>
      <c r="CB343" s="47">
        <v>0</v>
      </c>
      <c r="CC343" s="47">
        <v>0</v>
      </c>
      <c r="CD343" s="47">
        <v>0</v>
      </c>
      <c r="CE343" s="47">
        <v>0</v>
      </c>
      <c r="CF343" s="47">
        <v>0</v>
      </c>
      <c r="CG343" s="47">
        <v>0</v>
      </c>
      <c r="CH343" s="47">
        <v>0</v>
      </c>
      <c r="CI343" s="47">
        <v>0</v>
      </c>
      <c r="CJ343" s="47">
        <v>0</v>
      </c>
      <c r="CK343" s="47">
        <v>0</v>
      </c>
      <c r="CL343" s="142"/>
      <c r="CM343" s="138" t="s">
        <v>242</v>
      </c>
      <c r="CN343" s="138" t="s">
        <v>4465</v>
      </c>
      <c r="CO343" s="139">
        <v>0</v>
      </c>
      <c r="CP343" s="141">
        <v>0</v>
      </c>
    </row>
    <row r="344" spans="1:94">
      <c r="A344" s="201"/>
      <c r="B344" s="34" t="s">
        <v>102</v>
      </c>
      <c r="C344" s="35">
        <v>4097</v>
      </c>
      <c r="D344" s="63">
        <v>2022</v>
      </c>
      <c r="E344" s="63">
        <v>2781</v>
      </c>
      <c r="F344" s="63">
        <v>1348</v>
      </c>
      <c r="G344" s="63">
        <v>2436</v>
      </c>
      <c r="H344" s="63">
        <v>1201</v>
      </c>
      <c r="I344" s="63">
        <v>2004</v>
      </c>
      <c r="J344" s="63">
        <v>1039</v>
      </c>
      <c r="K344" s="63">
        <v>1451</v>
      </c>
      <c r="L344" s="63">
        <v>793</v>
      </c>
      <c r="M344" s="63">
        <v>12769</v>
      </c>
      <c r="N344" s="63">
        <v>6403</v>
      </c>
      <c r="O344" s="201"/>
      <c r="P344" s="64" t="s">
        <v>102</v>
      </c>
      <c r="Q344" s="63">
        <v>699</v>
      </c>
      <c r="R344" s="63">
        <v>323</v>
      </c>
      <c r="S344" s="63">
        <v>547</v>
      </c>
      <c r="T344" s="63">
        <v>250</v>
      </c>
      <c r="U344" s="63">
        <v>448</v>
      </c>
      <c r="V344" s="63">
        <v>212</v>
      </c>
      <c r="W344" s="63">
        <v>282</v>
      </c>
      <c r="X344" s="63">
        <v>152</v>
      </c>
      <c r="Y344" s="63">
        <v>274</v>
      </c>
      <c r="Z344" s="63">
        <v>159</v>
      </c>
      <c r="AA344" s="63">
        <v>2250</v>
      </c>
      <c r="AB344" s="63">
        <v>1096</v>
      </c>
      <c r="AC344" s="201"/>
      <c r="AD344" s="64" t="s">
        <v>102</v>
      </c>
      <c r="AE344" s="63">
        <v>109</v>
      </c>
      <c r="AF344" s="63">
        <v>103</v>
      </c>
      <c r="AG344" s="63">
        <v>101</v>
      </c>
      <c r="AH344" s="63">
        <v>99</v>
      </c>
      <c r="AI344" s="63">
        <v>94</v>
      </c>
      <c r="AJ344" s="63">
        <v>506</v>
      </c>
      <c r="AK344" s="63">
        <v>297</v>
      </c>
      <c r="AL344" s="63">
        <v>172</v>
      </c>
      <c r="AM344" s="63">
        <v>33</v>
      </c>
      <c r="AN344" s="63">
        <v>11</v>
      </c>
      <c r="AO344" s="63">
        <v>99</v>
      </c>
      <c r="AP344" s="201"/>
      <c r="AQ344" s="64" t="s">
        <v>102</v>
      </c>
      <c r="AR344" s="63">
        <v>23</v>
      </c>
      <c r="AS344" s="63">
        <v>1324</v>
      </c>
      <c r="AT344" s="63">
        <v>1324</v>
      </c>
      <c r="AU344" s="63">
        <v>978</v>
      </c>
      <c r="AV344" s="63">
        <v>329</v>
      </c>
      <c r="AW344" s="63">
        <v>108</v>
      </c>
      <c r="AX344" s="63">
        <v>419</v>
      </c>
      <c r="AY344" s="63">
        <v>271</v>
      </c>
      <c r="AZ344" s="63">
        <v>263</v>
      </c>
      <c r="BA344" s="201"/>
      <c r="BB344" s="51" t="s">
        <v>102</v>
      </c>
      <c r="BC344" s="63">
        <v>1380</v>
      </c>
      <c r="BD344" s="63">
        <v>761</v>
      </c>
      <c r="BE344" s="63">
        <v>1334</v>
      </c>
      <c r="BF344" s="63">
        <v>742</v>
      </c>
      <c r="BG344" s="63">
        <v>827</v>
      </c>
      <c r="BH344" s="63">
        <v>452</v>
      </c>
      <c r="BI344" s="63">
        <v>1411</v>
      </c>
      <c r="BJ344" s="63">
        <v>781</v>
      </c>
      <c r="BK344" s="63">
        <v>1365</v>
      </c>
      <c r="BL344" s="63">
        <v>762</v>
      </c>
      <c r="BM344" s="63">
        <v>833</v>
      </c>
      <c r="BN344" s="63">
        <v>459</v>
      </c>
      <c r="BO344" s="201"/>
      <c r="BP344" s="64" t="s">
        <v>102</v>
      </c>
      <c r="BQ344" s="63">
        <v>291</v>
      </c>
      <c r="BR344" s="63">
        <v>176</v>
      </c>
      <c r="BS344" s="63">
        <v>14</v>
      </c>
      <c r="BT344" s="63">
        <v>8</v>
      </c>
      <c r="BU344" s="63">
        <v>4</v>
      </c>
      <c r="BV344" s="63">
        <v>299</v>
      </c>
      <c r="BW344" s="63">
        <v>180</v>
      </c>
      <c r="BX344" s="201"/>
      <c r="BY344" s="64" t="s">
        <v>102</v>
      </c>
      <c r="BZ344" s="63">
        <v>1244</v>
      </c>
      <c r="CA344" s="63">
        <v>746</v>
      </c>
      <c r="CB344" s="63">
        <v>497</v>
      </c>
      <c r="CC344" s="63">
        <v>1216</v>
      </c>
      <c r="CD344" s="63">
        <v>944</v>
      </c>
      <c r="CE344" s="63">
        <v>703</v>
      </c>
      <c r="CF344" s="63">
        <v>75</v>
      </c>
      <c r="CG344" s="63">
        <v>1118</v>
      </c>
      <c r="CH344" s="63">
        <v>35</v>
      </c>
      <c r="CI344" s="63">
        <v>183</v>
      </c>
      <c r="CJ344" s="63">
        <v>54</v>
      </c>
      <c r="CK344" s="63">
        <v>358</v>
      </c>
      <c r="CL344" s="142"/>
      <c r="CM344" s="138" t="s">
        <v>242</v>
      </c>
      <c r="CN344" s="138" t="s">
        <v>4466</v>
      </c>
      <c r="CO344" s="139">
        <v>12200</v>
      </c>
      <c r="CP344" s="141">
        <v>6578</v>
      </c>
    </row>
    <row r="345" spans="1:94">
      <c r="A345" s="51" t="s">
        <v>138</v>
      </c>
      <c r="B345" s="46"/>
      <c r="C345" s="47"/>
      <c r="D345" s="47"/>
      <c r="E345" s="47"/>
      <c r="F345" s="47"/>
      <c r="G345" s="47"/>
      <c r="H345" s="47"/>
      <c r="I345" s="47"/>
      <c r="J345" s="47"/>
      <c r="K345" s="47"/>
      <c r="L345" s="47"/>
      <c r="M345" s="48"/>
      <c r="N345" s="48"/>
      <c r="O345" s="51" t="s">
        <v>138</v>
      </c>
      <c r="P345" s="51"/>
      <c r="Q345" s="48"/>
      <c r="R345" s="48"/>
      <c r="S345" s="48"/>
      <c r="T345" s="48"/>
      <c r="U345" s="48"/>
      <c r="V345" s="48"/>
      <c r="W345" s="48"/>
      <c r="X345" s="48"/>
      <c r="Y345" s="48"/>
      <c r="Z345" s="48"/>
      <c r="AA345" s="48"/>
      <c r="AB345" s="48"/>
      <c r="AC345" s="51" t="s">
        <v>138</v>
      </c>
      <c r="AD345" s="51"/>
      <c r="AE345" s="48"/>
      <c r="AF345" s="48"/>
      <c r="AG345" s="48"/>
      <c r="AH345" s="48"/>
      <c r="AI345" s="48"/>
      <c r="AJ345" s="48"/>
      <c r="AK345" s="48"/>
      <c r="AL345" s="48"/>
      <c r="AM345" s="48"/>
      <c r="AN345" s="48"/>
      <c r="AO345" s="48"/>
      <c r="AP345" s="51" t="s">
        <v>138</v>
      </c>
      <c r="AQ345" s="46"/>
      <c r="AR345" s="47"/>
      <c r="AS345" s="47"/>
      <c r="AT345" s="47"/>
      <c r="AU345" s="47"/>
      <c r="AV345" s="47"/>
      <c r="AW345" s="47"/>
      <c r="AX345" s="47"/>
      <c r="AY345" s="47"/>
      <c r="AZ345" s="47"/>
      <c r="BA345" s="51" t="s">
        <v>138</v>
      </c>
      <c r="BB345" s="46"/>
      <c r="BC345" s="47"/>
      <c r="BD345" s="47"/>
      <c r="BE345" s="47"/>
      <c r="BF345" s="47"/>
      <c r="BG345" s="47"/>
      <c r="BH345" s="47"/>
      <c r="BI345" s="47"/>
      <c r="BJ345" s="47"/>
      <c r="BK345" s="47"/>
      <c r="BL345" s="47"/>
      <c r="BM345" s="47"/>
      <c r="BN345" s="47"/>
      <c r="BO345" s="51" t="s">
        <v>138</v>
      </c>
      <c r="BP345" s="46"/>
      <c r="BQ345" s="50"/>
      <c r="BR345" s="49"/>
      <c r="BS345" s="49"/>
      <c r="BT345" s="50"/>
      <c r="BU345" s="49"/>
      <c r="BV345" s="49"/>
      <c r="BW345" s="49"/>
      <c r="BX345" s="51" t="s">
        <v>138</v>
      </c>
      <c r="BY345" s="46"/>
      <c r="BZ345" s="47"/>
      <c r="CA345" s="47"/>
      <c r="CB345" s="47"/>
      <c r="CC345" s="47"/>
      <c r="CD345" s="47"/>
      <c r="CE345" s="47"/>
      <c r="CF345" s="47"/>
      <c r="CG345" s="47"/>
      <c r="CH345" s="47"/>
      <c r="CI345" s="47"/>
      <c r="CJ345" s="47"/>
      <c r="CK345" s="47"/>
      <c r="CL345" s="142"/>
      <c r="CM345" s="138" t="s">
        <v>138</v>
      </c>
      <c r="CN345" s="138" t="s">
        <v>138</v>
      </c>
      <c r="CO345" s="139">
        <v>0</v>
      </c>
      <c r="CP345" s="141">
        <v>0</v>
      </c>
    </row>
    <row r="346" spans="1:94">
      <c r="A346" s="201" t="s">
        <v>243</v>
      </c>
      <c r="B346" s="46" t="s">
        <v>119</v>
      </c>
      <c r="C346" s="47">
        <v>243</v>
      </c>
      <c r="D346" s="47">
        <v>113</v>
      </c>
      <c r="E346" s="47">
        <v>124</v>
      </c>
      <c r="F346" s="47">
        <v>57</v>
      </c>
      <c r="G346" s="47">
        <v>104</v>
      </c>
      <c r="H346" s="47">
        <v>54</v>
      </c>
      <c r="I346" s="47">
        <v>87</v>
      </c>
      <c r="J346" s="47">
        <v>46</v>
      </c>
      <c r="K346" s="47">
        <v>49</v>
      </c>
      <c r="L346" s="47">
        <v>22</v>
      </c>
      <c r="M346" s="48">
        <v>607</v>
      </c>
      <c r="N346" s="48">
        <v>292</v>
      </c>
      <c r="O346" s="201" t="s">
        <v>243</v>
      </c>
      <c r="P346" s="46" t="s">
        <v>119</v>
      </c>
      <c r="Q346" s="47">
        <v>24</v>
      </c>
      <c r="R346" s="47">
        <v>8</v>
      </c>
      <c r="S346" s="47">
        <v>10</v>
      </c>
      <c r="T346" s="47">
        <v>4</v>
      </c>
      <c r="U346" s="47">
        <v>5</v>
      </c>
      <c r="V346" s="47">
        <v>3</v>
      </c>
      <c r="W346" s="47">
        <v>3</v>
      </c>
      <c r="X346" s="47">
        <v>0</v>
      </c>
      <c r="Y346" s="47">
        <v>2</v>
      </c>
      <c r="Z346" s="47">
        <v>1</v>
      </c>
      <c r="AA346" s="48">
        <v>44</v>
      </c>
      <c r="AB346" s="48">
        <v>16</v>
      </c>
      <c r="AC346" s="201" t="s">
        <v>243</v>
      </c>
      <c r="AD346" s="46" t="s">
        <v>119</v>
      </c>
      <c r="AE346" s="47">
        <v>6</v>
      </c>
      <c r="AF346" s="47">
        <v>6</v>
      </c>
      <c r="AG346" s="47">
        <v>6</v>
      </c>
      <c r="AH346" s="47">
        <v>6</v>
      </c>
      <c r="AI346" s="47">
        <v>6</v>
      </c>
      <c r="AJ346" s="48">
        <v>30</v>
      </c>
      <c r="AK346" s="47">
        <v>19</v>
      </c>
      <c r="AL346" s="47">
        <v>19</v>
      </c>
      <c r="AM346" s="47">
        <v>0</v>
      </c>
      <c r="AN346" s="47">
        <v>0</v>
      </c>
      <c r="AO346" s="47">
        <v>6</v>
      </c>
      <c r="AP346" s="201" t="s">
        <v>243</v>
      </c>
      <c r="AQ346" s="46" t="s">
        <v>119</v>
      </c>
      <c r="AR346" s="47">
        <v>8</v>
      </c>
      <c r="AS346" s="47">
        <v>271</v>
      </c>
      <c r="AT346" s="47">
        <v>28</v>
      </c>
      <c r="AU346" s="47">
        <v>0</v>
      </c>
      <c r="AV346" s="47">
        <v>0</v>
      </c>
      <c r="AW346" s="47">
        <v>11</v>
      </c>
      <c r="AX346" s="47">
        <v>26</v>
      </c>
      <c r="AY346" s="47">
        <v>18</v>
      </c>
      <c r="AZ346" s="47">
        <v>17</v>
      </c>
      <c r="BA346" s="201" t="s">
        <v>243</v>
      </c>
      <c r="BB346" s="46" t="s">
        <v>119</v>
      </c>
      <c r="BC346" s="47">
        <v>54</v>
      </c>
      <c r="BD346" s="47">
        <v>26</v>
      </c>
      <c r="BE346" s="47">
        <v>54</v>
      </c>
      <c r="BF346" s="47">
        <v>26</v>
      </c>
      <c r="BG346" s="47">
        <v>51</v>
      </c>
      <c r="BH346" s="47">
        <v>25</v>
      </c>
      <c r="BI346" s="47">
        <v>53</v>
      </c>
      <c r="BJ346" s="47">
        <v>26</v>
      </c>
      <c r="BK346" s="47">
        <v>53</v>
      </c>
      <c r="BL346" s="47">
        <v>26</v>
      </c>
      <c r="BM346" s="47">
        <v>50</v>
      </c>
      <c r="BN346" s="47">
        <v>25</v>
      </c>
      <c r="BO346" s="201" t="s">
        <v>243</v>
      </c>
      <c r="BP346" s="46" t="s">
        <v>119</v>
      </c>
      <c r="BQ346" s="50">
        <v>19</v>
      </c>
      <c r="BR346" s="49">
        <v>9</v>
      </c>
      <c r="BS346" s="49">
        <v>0</v>
      </c>
      <c r="BT346" s="50">
        <v>1</v>
      </c>
      <c r="BU346" s="49">
        <v>1</v>
      </c>
      <c r="BV346" s="50">
        <v>20</v>
      </c>
      <c r="BW346" s="50">
        <v>10</v>
      </c>
      <c r="BX346" s="201" t="s">
        <v>243</v>
      </c>
      <c r="BY346" s="46" t="s">
        <v>119</v>
      </c>
      <c r="BZ346" s="47">
        <v>99</v>
      </c>
      <c r="CA346" s="47">
        <v>77</v>
      </c>
      <c r="CB346" s="47">
        <v>102</v>
      </c>
      <c r="CC346" s="47">
        <v>156</v>
      </c>
      <c r="CD346" s="47">
        <v>118</v>
      </c>
      <c r="CE346" s="47">
        <v>141</v>
      </c>
      <c r="CF346" s="47">
        <v>3</v>
      </c>
      <c r="CG346" s="47">
        <v>169</v>
      </c>
      <c r="CH346" s="47">
        <v>4</v>
      </c>
      <c r="CI346" s="47">
        <v>16</v>
      </c>
      <c r="CJ346" s="47">
        <v>15</v>
      </c>
      <c r="CK346" s="47">
        <v>0</v>
      </c>
      <c r="CL346" s="142"/>
      <c r="CM346" s="138" t="s">
        <v>243</v>
      </c>
      <c r="CN346" s="138" t="s">
        <v>4467</v>
      </c>
      <c r="CO346" s="139">
        <v>634</v>
      </c>
      <c r="CP346" s="141">
        <v>869</v>
      </c>
    </row>
    <row r="347" spans="1:94">
      <c r="A347" s="201"/>
      <c r="B347" s="46" t="s">
        <v>120</v>
      </c>
      <c r="C347" s="47">
        <v>0</v>
      </c>
      <c r="D347" s="47">
        <v>0</v>
      </c>
      <c r="E347" s="47">
        <v>0</v>
      </c>
      <c r="F347" s="47">
        <v>0</v>
      </c>
      <c r="G347" s="47">
        <v>0</v>
      </c>
      <c r="H347" s="47">
        <v>0</v>
      </c>
      <c r="I347" s="47">
        <v>0</v>
      </c>
      <c r="J347" s="47">
        <v>0</v>
      </c>
      <c r="K347" s="47">
        <v>0</v>
      </c>
      <c r="L347" s="47">
        <v>0</v>
      </c>
      <c r="M347" s="48">
        <v>0</v>
      </c>
      <c r="N347" s="48">
        <v>0</v>
      </c>
      <c r="O347" s="201"/>
      <c r="P347" s="46" t="s">
        <v>120</v>
      </c>
      <c r="Q347" s="47">
        <v>0</v>
      </c>
      <c r="R347" s="47">
        <v>0</v>
      </c>
      <c r="S347" s="47">
        <v>0</v>
      </c>
      <c r="T347" s="47">
        <v>0</v>
      </c>
      <c r="U347" s="47">
        <v>0</v>
      </c>
      <c r="V347" s="47">
        <v>0</v>
      </c>
      <c r="W347" s="47">
        <v>0</v>
      </c>
      <c r="X347" s="47">
        <v>0</v>
      </c>
      <c r="Y347" s="47">
        <v>0</v>
      </c>
      <c r="Z347" s="47">
        <v>0</v>
      </c>
      <c r="AA347" s="48">
        <v>0</v>
      </c>
      <c r="AB347" s="48">
        <v>0</v>
      </c>
      <c r="AC347" s="201"/>
      <c r="AD347" s="46" t="s">
        <v>120</v>
      </c>
      <c r="AE347" s="47">
        <v>0</v>
      </c>
      <c r="AF347" s="47">
        <v>0</v>
      </c>
      <c r="AG347" s="47">
        <v>0</v>
      </c>
      <c r="AH347" s="47">
        <v>0</v>
      </c>
      <c r="AI347" s="47">
        <v>0</v>
      </c>
      <c r="AJ347" s="48">
        <v>0</v>
      </c>
      <c r="AK347" s="47">
        <v>0</v>
      </c>
      <c r="AL347" s="47">
        <v>0</v>
      </c>
      <c r="AM347" s="47">
        <v>0</v>
      </c>
      <c r="AN347" s="47">
        <v>0</v>
      </c>
      <c r="AO347" s="47">
        <v>0</v>
      </c>
      <c r="AP347" s="201"/>
      <c r="AQ347" s="46" t="s">
        <v>120</v>
      </c>
      <c r="AR347" s="47">
        <v>0</v>
      </c>
      <c r="AS347" s="47">
        <v>0</v>
      </c>
      <c r="AT347" s="47">
        <v>0</v>
      </c>
      <c r="AU347" s="47">
        <v>0</v>
      </c>
      <c r="AV347" s="47">
        <v>0</v>
      </c>
      <c r="AW347" s="47">
        <v>0</v>
      </c>
      <c r="AX347" s="47">
        <v>0</v>
      </c>
      <c r="AY347" s="47">
        <v>0</v>
      </c>
      <c r="AZ347" s="47">
        <v>0</v>
      </c>
      <c r="BA347" s="201"/>
      <c r="BB347" s="46" t="s">
        <v>120</v>
      </c>
      <c r="BC347" s="47">
        <v>0</v>
      </c>
      <c r="BD347" s="47">
        <v>0</v>
      </c>
      <c r="BE347" s="47">
        <v>0</v>
      </c>
      <c r="BF347" s="47">
        <v>0</v>
      </c>
      <c r="BG347" s="47">
        <v>0</v>
      </c>
      <c r="BH347" s="47">
        <v>0</v>
      </c>
      <c r="BI347" s="47">
        <v>0</v>
      </c>
      <c r="BJ347" s="47">
        <v>0</v>
      </c>
      <c r="BK347" s="47">
        <v>0</v>
      </c>
      <c r="BL347" s="47">
        <v>0</v>
      </c>
      <c r="BM347" s="47">
        <v>0</v>
      </c>
      <c r="BN347" s="47">
        <v>0</v>
      </c>
      <c r="BO347" s="201"/>
      <c r="BP347" s="46" t="s">
        <v>120</v>
      </c>
      <c r="BQ347" s="50">
        <v>0</v>
      </c>
      <c r="BR347" s="49">
        <v>0</v>
      </c>
      <c r="BS347" s="49">
        <v>0</v>
      </c>
      <c r="BT347" s="50">
        <v>0</v>
      </c>
      <c r="BU347" s="49">
        <v>0</v>
      </c>
      <c r="BV347" s="50">
        <v>0</v>
      </c>
      <c r="BW347" s="50">
        <v>0</v>
      </c>
      <c r="BX347" s="201"/>
      <c r="BY347" s="46" t="s">
        <v>120</v>
      </c>
      <c r="BZ347" s="47">
        <v>0</v>
      </c>
      <c r="CA347" s="47">
        <v>0</v>
      </c>
      <c r="CB347" s="47">
        <v>0</v>
      </c>
      <c r="CC347" s="47">
        <v>0</v>
      </c>
      <c r="CD347" s="47">
        <v>0</v>
      </c>
      <c r="CE347" s="47">
        <v>0</v>
      </c>
      <c r="CF347" s="47">
        <v>0</v>
      </c>
      <c r="CG347" s="47">
        <v>0</v>
      </c>
      <c r="CH347" s="47">
        <v>0</v>
      </c>
      <c r="CI347" s="47">
        <v>0</v>
      </c>
      <c r="CJ347" s="47">
        <v>0</v>
      </c>
      <c r="CK347" s="47">
        <v>0</v>
      </c>
      <c r="CL347" s="142"/>
      <c r="CM347" s="138" t="s">
        <v>243</v>
      </c>
      <c r="CN347" s="138" t="s">
        <v>4468</v>
      </c>
      <c r="CO347" s="139">
        <v>0</v>
      </c>
      <c r="CP347" s="141">
        <v>0</v>
      </c>
    </row>
    <row r="348" spans="1:94">
      <c r="A348" s="201"/>
      <c r="B348" s="34" t="s">
        <v>102</v>
      </c>
      <c r="C348" s="35">
        <v>243</v>
      </c>
      <c r="D348" s="63">
        <v>113</v>
      </c>
      <c r="E348" s="63">
        <v>124</v>
      </c>
      <c r="F348" s="63">
        <v>57</v>
      </c>
      <c r="G348" s="63">
        <v>104</v>
      </c>
      <c r="H348" s="63">
        <v>54</v>
      </c>
      <c r="I348" s="63">
        <v>87</v>
      </c>
      <c r="J348" s="63">
        <v>46</v>
      </c>
      <c r="K348" s="63">
        <v>49</v>
      </c>
      <c r="L348" s="63">
        <v>22</v>
      </c>
      <c r="M348" s="63">
        <v>607</v>
      </c>
      <c r="N348" s="63">
        <v>292</v>
      </c>
      <c r="O348" s="201"/>
      <c r="P348" s="64" t="s">
        <v>102</v>
      </c>
      <c r="Q348" s="63">
        <v>24</v>
      </c>
      <c r="R348" s="63">
        <v>8</v>
      </c>
      <c r="S348" s="63">
        <v>10</v>
      </c>
      <c r="T348" s="63">
        <v>4</v>
      </c>
      <c r="U348" s="63">
        <v>5</v>
      </c>
      <c r="V348" s="63">
        <v>3</v>
      </c>
      <c r="W348" s="63">
        <v>3</v>
      </c>
      <c r="X348" s="63">
        <v>0</v>
      </c>
      <c r="Y348" s="63">
        <v>2</v>
      </c>
      <c r="Z348" s="63">
        <v>1</v>
      </c>
      <c r="AA348" s="63">
        <v>44</v>
      </c>
      <c r="AB348" s="63">
        <v>16</v>
      </c>
      <c r="AC348" s="201"/>
      <c r="AD348" s="64" t="s">
        <v>102</v>
      </c>
      <c r="AE348" s="63">
        <v>6</v>
      </c>
      <c r="AF348" s="63">
        <v>6</v>
      </c>
      <c r="AG348" s="63">
        <v>6</v>
      </c>
      <c r="AH348" s="63">
        <v>6</v>
      </c>
      <c r="AI348" s="63">
        <v>6</v>
      </c>
      <c r="AJ348" s="63">
        <v>30</v>
      </c>
      <c r="AK348" s="63">
        <v>19</v>
      </c>
      <c r="AL348" s="63">
        <v>19</v>
      </c>
      <c r="AM348" s="63">
        <v>0</v>
      </c>
      <c r="AN348" s="63">
        <v>0</v>
      </c>
      <c r="AO348" s="63">
        <v>6</v>
      </c>
      <c r="AP348" s="201"/>
      <c r="AQ348" s="64" t="s">
        <v>102</v>
      </c>
      <c r="AR348" s="63">
        <v>8</v>
      </c>
      <c r="AS348" s="63">
        <v>271</v>
      </c>
      <c r="AT348" s="63">
        <v>28</v>
      </c>
      <c r="AU348" s="63">
        <v>0</v>
      </c>
      <c r="AV348" s="63">
        <v>0</v>
      </c>
      <c r="AW348" s="63">
        <v>11</v>
      </c>
      <c r="AX348" s="63">
        <v>26</v>
      </c>
      <c r="AY348" s="63">
        <v>18</v>
      </c>
      <c r="AZ348" s="63">
        <v>17</v>
      </c>
      <c r="BA348" s="201"/>
      <c r="BB348" s="51" t="s">
        <v>102</v>
      </c>
      <c r="BC348" s="63">
        <v>54</v>
      </c>
      <c r="BD348" s="63">
        <v>26</v>
      </c>
      <c r="BE348" s="63">
        <v>54</v>
      </c>
      <c r="BF348" s="63">
        <v>26</v>
      </c>
      <c r="BG348" s="63">
        <v>51</v>
      </c>
      <c r="BH348" s="63">
        <v>25</v>
      </c>
      <c r="BI348" s="63">
        <v>53</v>
      </c>
      <c r="BJ348" s="63">
        <v>26</v>
      </c>
      <c r="BK348" s="63">
        <v>53</v>
      </c>
      <c r="BL348" s="63">
        <v>26</v>
      </c>
      <c r="BM348" s="63">
        <v>50</v>
      </c>
      <c r="BN348" s="63">
        <v>25</v>
      </c>
      <c r="BO348" s="201"/>
      <c r="BP348" s="64" t="s">
        <v>102</v>
      </c>
      <c r="BQ348" s="63">
        <v>19</v>
      </c>
      <c r="BR348" s="63">
        <v>9</v>
      </c>
      <c r="BS348" s="63">
        <v>0</v>
      </c>
      <c r="BT348" s="63">
        <v>1</v>
      </c>
      <c r="BU348" s="63">
        <v>1</v>
      </c>
      <c r="BV348" s="63">
        <v>20</v>
      </c>
      <c r="BW348" s="63">
        <v>10</v>
      </c>
      <c r="BX348" s="201"/>
      <c r="BY348" s="64" t="s">
        <v>102</v>
      </c>
      <c r="BZ348" s="63">
        <v>99</v>
      </c>
      <c r="CA348" s="63">
        <v>77</v>
      </c>
      <c r="CB348" s="63">
        <v>102</v>
      </c>
      <c r="CC348" s="63">
        <v>156</v>
      </c>
      <c r="CD348" s="63">
        <v>118</v>
      </c>
      <c r="CE348" s="63">
        <v>141</v>
      </c>
      <c r="CF348" s="63">
        <v>3</v>
      </c>
      <c r="CG348" s="63">
        <v>169</v>
      </c>
      <c r="CH348" s="63">
        <v>4</v>
      </c>
      <c r="CI348" s="63">
        <v>16</v>
      </c>
      <c r="CJ348" s="63">
        <v>15</v>
      </c>
      <c r="CK348" s="63">
        <v>0</v>
      </c>
      <c r="CL348" s="142"/>
      <c r="CM348" s="138" t="s">
        <v>243</v>
      </c>
      <c r="CN348" s="138" t="s">
        <v>4469</v>
      </c>
      <c r="CO348" s="139">
        <v>634</v>
      </c>
      <c r="CP348" s="141">
        <v>869</v>
      </c>
    </row>
    <row r="349" spans="1:94">
      <c r="A349" s="201" t="s">
        <v>244</v>
      </c>
      <c r="B349" s="46" t="s">
        <v>119</v>
      </c>
      <c r="C349" s="47">
        <v>1835</v>
      </c>
      <c r="D349" s="47">
        <v>918</v>
      </c>
      <c r="E349" s="47">
        <v>1601</v>
      </c>
      <c r="F349" s="47">
        <v>844</v>
      </c>
      <c r="G349" s="47">
        <v>1214</v>
      </c>
      <c r="H349" s="47">
        <v>589</v>
      </c>
      <c r="I349" s="47">
        <v>1023</v>
      </c>
      <c r="J349" s="47">
        <v>556</v>
      </c>
      <c r="K349" s="47">
        <v>891</v>
      </c>
      <c r="L349" s="47">
        <v>470</v>
      </c>
      <c r="M349" s="48">
        <v>6564</v>
      </c>
      <c r="N349" s="48">
        <v>3377</v>
      </c>
      <c r="O349" s="201" t="s">
        <v>244</v>
      </c>
      <c r="P349" s="46" t="s">
        <v>119</v>
      </c>
      <c r="Q349" s="47">
        <v>131</v>
      </c>
      <c r="R349" s="47">
        <v>61</v>
      </c>
      <c r="S349" s="47">
        <v>123</v>
      </c>
      <c r="T349" s="47">
        <v>67</v>
      </c>
      <c r="U349" s="47">
        <v>71</v>
      </c>
      <c r="V349" s="47">
        <v>35</v>
      </c>
      <c r="W349" s="47">
        <v>51</v>
      </c>
      <c r="X349" s="47">
        <v>23</v>
      </c>
      <c r="Y349" s="47">
        <v>13</v>
      </c>
      <c r="Z349" s="47">
        <v>10</v>
      </c>
      <c r="AA349" s="48">
        <v>389</v>
      </c>
      <c r="AB349" s="48">
        <v>196</v>
      </c>
      <c r="AC349" s="201" t="s">
        <v>244</v>
      </c>
      <c r="AD349" s="46" t="s">
        <v>119</v>
      </c>
      <c r="AE349" s="47">
        <v>54</v>
      </c>
      <c r="AF349" s="47">
        <v>52</v>
      </c>
      <c r="AG349" s="47">
        <v>48</v>
      </c>
      <c r="AH349" s="47">
        <v>44</v>
      </c>
      <c r="AI349" s="47">
        <v>40</v>
      </c>
      <c r="AJ349" s="48">
        <v>238</v>
      </c>
      <c r="AK349" s="47">
        <v>206</v>
      </c>
      <c r="AL349" s="47">
        <v>205</v>
      </c>
      <c r="AM349" s="47">
        <v>14</v>
      </c>
      <c r="AN349" s="47">
        <v>2</v>
      </c>
      <c r="AO349" s="47">
        <v>47</v>
      </c>
      <c r="AP349" s="201" t="s">
        <v>244</v>
      </c>
      <c r="AQ349" s="46" t="s">
        <v>119</v>
      </c>
      <c r="AR349" s="47">
        <v>25</v>
      </c>
      <c r="AS349" s="47">
        <v>2470</v>
      </c>
      <c r="AT349" s="47">
        <v>292</v>
      </c>
      <c r="AU349" s="47">
        <v>220</v>
      </c>
      <c r="AV349" s="47">
        <v>6</v>
      </c>
      <c r="AW349" s="47">
        <v>91</v>
      </c>
      <c r="AX349" s="47">
        <v>220</v>
      </c>
      <c r="AY349" s="47">
        <v>183</v>
      </c>
      <c r="AZ349" s="47">
        <v>182</v>
      </c>
      <c r="BA349" s="201" t="s">
        <v>244</v>
      </c>
      <c r="BB349" s="46" t="s">
        <v>119</v>
      </c>
      <c r="BC349" s="47">
        <v>906</v>
      </c>
      <c r="BD349" s="47">
        <v>465</v>
      </c>
      <c r="BE349" s="47">
        <v>853</v>
      </c>
      <c r="BF349" s="47">
        <v>444</v>
      </c>
      <c r="BG349" s="47">
        <v>767</v>
      </c>
      <c r="BH349" s="47">
        <v>387</v>
      </c>
      <c r="BI349" s="47">
        <v>905</v>
      </c>
      <c r="BJ349" s="47">
        <v>465</v>
      </c>
      <c r="BK349" s="47">
        <v>852</v>
      </c>
      <c r="BL349" s="47">
        <v>444</v>
      </c>
      <c r="BM349" s="47">
        <v>727</v>
      </c>
      <c r="BN349" s="47">
        <v>372</v>
      </c>
      <c r="BO349" s="201" t="s">
        <v>244</v>
      </c>
      <c r="BP349" s="46" t="s">
        <v>119</v>
      </c>
      <c r="BQ349" s="50">
        <v>190</v>
      </c>
      <c r="BR349" s="49">
        <v>121</v>
      </c>
      <c r="BS349" s="49">
        <v>10</v>
      </c>
      <c r="BT349" s="50">
        <v>22</v>
      </c>
      <c r="BU349" s="49">
        <v>17</v>
      </c>
      <c r="BV349" s="50">
        <v>212</v>
      </c>
      <c r="BW349" s="50">
        <v>138</v>
      </c>
      <c r="BX349" s="201" t="s">
        <v>244</v>
      </c>
      <c r="BY349" s="46" t="s">
        <v>119</v>
      </c>
      <c r="BZ349" s="47">
        <v>877</v>
      </c>
      <c r="CA349" s="47">
        <v>227</v>
      </c>
      <c r="CB349" s="47">
        <v>906</v>
      </c>
      <c r="CC349" s="47">
        <v>1137</v>
      </c>
      <c r="CD349" s="47">
        <v>396</v>
      </c>
      <c r="CE349" s="47">
        <v>245</v>
      </c>
      <c r="CF349" s="47">
        <v>43</v>
      </c>
      <c r="CG349" s="47">
        <v>374</v>
      </c>
      <c r="CH349" s="47">
        <v>62</v>
      </c>
      <c r="CI349" s="47">
        <v>80</v>
      </c>
      <c r="CJ349" s="47">
        <v>88</v>
      </c>
      <c r="CK349" s="47">
        <v>85</v>
      </c>
      <c r="CL349" s="142"/>
      <c r="CM349" s="138" t="s">
        <v>244</v>
      </c>
      <c r="CN349" s="138" t="s">
        <v>4470</v>
      </c>
      <c r="CO349" s="139">
        <v>6751</v>
      </c>
      <c r="CP349" s="141">
        <v>4267</v>
      </c>
    </row>
    <row r="350" spans="1:94">
      <c r="A350" s="201"/>
      <c r="B350" s="46" t="s">
        <v>120</v>
      </c>
      <c r="C350" s="47">
        <v>616</v>
      </c>
      <c r="D350" s="47">
        <v>328</v>
      </c>
      <c r="E350" s="47">
        <v>598</v>
      </c>
      <c r="F350" s="47">
        <v>292</v>
      </c>
      <c r="G350" s="47">
        <v>544</v>
      </c>
      <c r="H350" s="47">
        <v>251</v>
      </c>
      <c r="I350" s="47">
        <v>507</v>
      </c>
      <c r="J350" s="47">
        <v>252</v>
      </c>
      <c r="K350" s="47">
        <v>434</v>
      </c>
      <c r="L350" s="47">
        <v>215</v>
      </c>
      <c r="M350" s="48">
        <v>2699</v>
      </c>
      <c r="N350" s="48">
        <v>1338</v>
      </c>
      <c r="O350" s="201"/>
      <c r="P350" s="46" t="s">
        <v>120</v>
      </c>
      <c r="Q350" s="47">
        <v>22</v>
      </c>
      <c r="R350" s="47">
        <v>12</v>
      </c>
      <c r="S350" s="47">
        <v>33</v>
      </c>
      <c r="T350" s="47">
        <v>10</v>
      </c>
      <c r="U350" s="47">
        <v>17</v>
      </c>
      <c r="V350" s="47">
        <v>5</v>
      </c>
      <c r="W350" s="47">
        <v>25</v>
      </c>
      <c r="X350" s="47">
        <v>17</v>
      </c>
      <c r="Y350" s="47">
        <v>21</v>
      </c>
      <c r="Z350" s="47">
        <v>9</v>
      </c>
      <c r="AA350" s="48">
        <v>118</v>
      </c>
      <c r="AB350" s="48">
        <v>53</v>
      </c>
      <c r="AC350" s="201"/>
      <c r="AD350" s="46" t="s">
        <v>120</v>
      </c>
      <c r="AE350" s="47">
        <v>21</v>
      </c>
      <c r="AF350" s="47">
        <v>18</v>
      </c>
      <c r="AG350" s="47">
        <v>18</v>
      </c>
      <c r="AH350" s="47">
        <v>16</v>
      </c>
      <c r="AI350" s="47">
        <v>15</v>
      </c>
      <c r="AJ350" s="48">
        <v>88</v>
      </c>
      <c r="AK350" s="47">
        <v>83</v>
      </c>
      <c r="AL350" s="47">
        <v>83</v>
      </c>
      <c r="AM350" s="47">
        <v>70</v>
      </c>
      <c r="AN350" s="47">
        <v>0</v>
      </c>
      <c r="AO350" s="47">
        <v>13</v>
      </c>
      <c r="AP350" s="201"/>
      <c r="AQ350" s="46" t="s">
        <v>120</v>
      </c>
      <c r="AR350" s="47">
        <v>0</v>
      </c>
      <c r="AS350" s="47">
        <v>749</v>
      </c>
      <c r="AT350" s="47">
        <v>431</v>
      </c>
      <c r="AU350" s="47">
        <v>0</v>
      </c>
      <c r="AV350" s="47">
        <v>0</v>
      </c>
      <c r="AW350" s="47">
        <v>65</v>
      </c>
      <c r="AX350" s="47">
        <v>84</v>
      </c>
      <c r="AY350" s="47">
        <v>85</v>
      </c>
      <c r="AZ350" s="47">
        <v>84</v>
      </c>
      <c r="BA350" s="201"/>
      <c r="BB350" s="46" t="s">
        <v>120</v>
      </c>
      <c r="BC350" s="47">
        <v>462</v>
      </c>
      <c r="BD350" s="47">
        <v>235</v>
      </c>
      <c r="BE350" s="47">
        <v>448</v>
      </c>
      <c r="BF350" s="47">
        <v>228</v>
      </c>
      <c r="BG350" s="47">
        <v>405</v>
      </c>
      <c r="BH350" s="47">
        <v>215</v>
      </c>
      <c r="BI350" s="47">
        <v>453</v>
      </c>
      <c r="BJ350" s="47">
        <v>232</v>
      </c>
      <c r="BK350" s="47">
        <v>442</v>
      </c>
      <c r="BL350" s="47">
        <v>226</v>
      </c>
      <c r="BM350" s="47">
        <v>397</v>
      </c>
      <c r="BN350" s="47">
        <v>213</v>
      </c>
      <c r="BO350" s="201"/>
      <c r="BP350" s="46" t="s">
        <v>120</v>
      </c>
      <c r="BQ350" s="50">
        <v>83</v>
      </c>
      <c r="BR350" s="49">
        <v>71</v>
      </c>
      <c r="BS350" s="49">
        <v>18</v>
      </c>
      <c r="BT350" s="50">
        <v>12</v>
      </c>
      <c r="BU350" s="49">
        <v>9</v>
      </c>
      <c r="BV350" s="50">
        <v>95</v>
      </c>
      <c r="BW350" s="50">
        <v>80</v>
      </c>
      <c r="BX350" s="201"/>
      <c r="BY350" s="46" t="s">
        <v>120</v>
      </c>
      <c r="BZ350" s="47">
        <v>281</v>
      </c>
      <c r="CA350" s="47">
        <v>162</v>
      </c>
      <c r="CB350" s="47">
        <v>379</v>
      </c>
      <c r="CC350" s="47">
        <v>243</v>
      </c>
      <c r="CD350" s="47">
        <v>266</v>
      </c>
      <c r="CE350" s="47">
        <v>58</v>
      </c>
      <c r="CF350" s="47">
        <v>65</v>
      </c>
      <c r="CG350" s="47">
        <v>364</v>
      </c>
      <c r="CH350" s="47">
        <v>22</v>
      </c>
      <c r="CI350" s="47">
        <v>35</v>
      </c>
      <c r="CJ350" s="47">
        <v>2</v>
      </c>
      <c r="CK350" s="47">
        <v>35</v>
      </c>
      <c r="CL350" s="142"/>
      <c r="CM350" s="138" t="s">
        <v>244</v>
      </c>
      <c r="CN350" s="138" t="s">
        <v>4471</v>
      </c>
      <c r="CO350" s="139">
        <v>2791</v>
      </c>
      <c r="CP350" s="141">
        <v>1840</v>
      </c>
    </row>
    <row r="351" spans="1:94">
      <c r="A351" s="201"/>
      <c r="B351" s="34" t="s">
        <v>102</v>
      </c>
      <c r="C351" s="35">
        <v>2451</v>
      </c>
      <c r="D351" s="63">
        <v>1246</v>
      </c>
      <c r="E351" s="63">
        <v>2199</v>
      </c>
      <c r="F351" s="63">
        <v>1136</v>
      </c>
      <c r="G351" s="63">
        <v>1758</v>
      </c>
      <c r="H351" s="63">
        <v>840</v>
      </c>
      <c r="I351" s="63">
        <v>1530</v>
      </c>
      <c r="J351" s="63">
        <v>808</v>
      </c>
      <c r="K351" s="63">
        <v>1325</v>
      </c>
      <c r="L351" s="63">
        <v>685</v>
      </c>
      <c r="M351" s="63">
        <v>9263</v>
      </c>
      <c r="N351" s="63">
        <v>4715</v>
      </c>
      <c r="O351" s="201"/>
      <c r="P351" s="64" t="s">
        <v>102</v>
      </c>
      <c r="Q351" s="63">
        <v>153</v>
      </c>
      <c r="R351" s="63">
        <v>73</v>
      </c>
      <c r="S351" s="63">
        <v>156</v>
      </c>
      <c r="T351" s="63">
        <v>77</v>
      </c>
      <c r="U351" s="63">
        <v>88</v>
      </c>
      <c r="V351" s="63">
        <v>40</v>
      </c>
      <c r="W351" s="63">
        <v>76</v>
      </c>
      <c r="X351" s="63">
        <v>40</v>
      </c>
      <c r="Y351" s="63">
        <v>34</v>
      </c>
      <c r="Z351" s="63">
        <v>19</v>
      </c>
      <c r="AA351" s="63">
        <v>507</v>
      </c>
      <c r="AB351" s="63">
        <v>249</v>
      </c>
      <c r="AC351" s="201"/>
      <c r="AD351" s="64" t="s">
        <v>102</v>
      </c>
      <c r="AE351" s="63">
        <v>75</v>
      </c>
      <c r="AF351" s="63">
        <v>70</v>
      </c>
      <c r="AG351" s="63">
        <v>66</v>
      </c>
      <c r="AH351" s="63">
        <v>60</v>
      </c>
      <c r="AI351" s="63">
        <v>55</v>
      </c>
      <c r="AJ351" s="63">
        <v>326</v>
      </c>
      <c r="AK351" s="63">
        <v>289</v>
      </c>
      <c r="AL351" s="63">
        <v>288</v>
      </c>
      <c r="AM351" s="63">
        <v>84</v>
      </c>
      <c r="AN351" s="63">
        <v>2</v>
      </c>
      <c r="AO351" s="63">
        <v>60</v>
      </c>
      <c r="AP351" s="201"/>
      <c r="AQ351" s="64" t="s">
        <v>102</v>
      </c>
      <c r="AR351" s="63">
        <v>25</v>
      </c>
      <c r="AS351" s="63">
        <v>3219</v>
      </c>
      <c r="AT351" s="63">
        <v>723</v>
      </c>
      <c r="AU351" s="63">
        <v>220</v>
      </c>
      <c r="AV351" s="63">
        <v>6</v>
      </c>
      <c r="AW351" s="63">
        <v>156</v>
      </c>
      <c r="AX351" s="63">
        <v>304</v>
      </c>
      <c r="AY351" s="63">
        <v>268</v>
      </c>
      <c r="AZ351" s="63">
        <v>266</v>
      </c>
      <c r="BA351" s="201"/>
      <c r="BB351" s="51" t="s">
        <v>102</v>
      </c>
      <c r="BC351" s="63">
        <v>1368</v>
      </c>
      <c r="BD351" s="63">
        <v>700</v>
      </c>
      <c r="BE351" s="63">
        <v>1301</v>
      </c>
      <c r="BF351" s="63">
        <v>672</v>
      </c>
      <c r="BG351" s="63">
        <v>1172</v>
      </c>
      <c r="BH351" s="63">
        <v>602</v>
      </c>
      <c r="BI351" s="63">
        <v>1358</v>
      </c>
      <c r="BJ351" s="63">
        <v>697</v>
      </c>
      <c r="BK351" s="63">
        <v>1294</v>
      </c>
      <c r="BL351" s="63">
        <v>670</v>
      </c>
      <c r="BM351" s="63">
        <v>1124</v>
      </c>
      <c r="BN351" s="63">
        <v>585</v>
      </c>
      <c r="BO351" s="201"/>
      <c r="BP351" s="64" t="s">
        <v>102</v>
      </c>
      <c r="BQ351" s="63">
        <v>273</v>
      </c>
      <c r="BR351" s="63">
        <v>192</v>
      </c>
      <c r="BS351" s="63">
        <v>28</v>
      </c>
      <c r="BT351" s="63">
        <v>34</v>
      </c>
      <c r="BU351" s="63">
        <v>26</v>
      </c>
      <c r="BV351" s="63">
        <v>307</v>
      </c>
      <c r="BW351" s="63">
        <v>218</v>
      </c>
      <c r="BX351" s="201"/>
      <c r="BY351" s="64" t="s">
        <v>102</v>
      </c>
      <c r="BZ351" s="63">
        <v>1158</v>
      </c>
      <c r="CA351" s="63">
        <v>389</v>
      </c>
      <c r="CB351" s="63">
        <v>1285</v>
      </c>
      <c r="CC351" s="63">
        <v>1380</v>
      </c>
      <c r="CD351" s="63">
        <v>662</v>
      </c>
      <c r="CE351" s="63">
        <v>303</v>
      </c>
      <c r="CF351" s="63">
        <v>108</v>
      </c>
      <c r="CG351" s="63">
        <v>738</v>
      </c>
      <c r="CH351" s="63">
        <v>84</v>
      </c>
      <c r="CI351" s="63">
        <v>115</v>
      </c>
      <c r="CJ351" s="63">
        <v>90</v>
      </c>
      <c r="CK351" s="63">
        <v>120</v>
      </c>
      <c r="CL351" s="142"/>
      <c r="CM351" s="138" t="s">
        <v>244</v>
      </c>
      <c r="CN351" s="138" t="s">
        <v>4472</v>
      </c>
      <c r="CO351" s="139">
        <v>9542</v>
      </c>
      <c r="CP351" s="141">
        <v>6107</v>
      </c>
    </row>
    <row r="352" spans="1:94">
      <c r="A352" s="201" t="s">
        <v>245</v>
      </c>
      <c r="B352" s="46" t="s">
        <v>119</v>
      </c>
      <c r="C352" s="47">
        <v>80</v>
      </c>
      <c r="D352" s="47">
        <v>43</v>
      </c>
      <c r="E352" s="47">
        <v>81</v>
      </c>
      <c r="F352" s="47">
        <v>44</v>
      </c>
      <c r="G352" s="47">
        <v>70</v>
      </c>
      <c r="H352" s="47">
        <v>36</v>
      </c>
      <c r="I352" s="47">
        <v>56</v>
      </c>
      <c r="J352" s="47">
        <v>33</v>
      </c>
      <c r="K352" s="47">
        <v>51</v>
      </c>
      <c r="L352" s="47">
        <v>23</v>
      </c>
      <c r="M352" s="48">
        <v>338</v>
      </c>
      <c r="N352" s="48">
        <v>179</v>
      </c>
      <c r="O352" s="201" t="s">
        <v>245</v>
      </c>
      <c r="P352" s="46" t="s">
        <v>119</v>
      </c>
      <c r="Q352" s="47">
        <v>0</v>
      </c>
      <c r="R352" s="47">
        <v>0</v>
      </c>
      <c r="S352" s="47">
        <v>2</v>
      </c>
      <c r="T352" s="47">
        <v>0</v>
      </c>
      <c r="U352" s="47">
        <v>5</v>
      </c>
      <c r="V352" s="47">
        <v>4</v>
      </c>
      <c r="W352" s="47">
        <v>4</v>
      </c>
      <c r="X352" s="47">
        <v>1</v>
      </c>
      <c r="Y352" s="47">
        <v>7</v>
      </c>
      <c r="Z352" s="47">
        <v>5</v>
      </c>
      <c r="AA352" s="48">
        <v>18</v>
      </c>
      <c r="AB352" s="48">
        <v>10</v>
      </c>
      <c r="AC352" s="201" t="s">
        <v>245</v>
      </c>
      <c r="AD352" s="46" t="s">
        <v>119</v>
      </c>
      <c r="AE352" s="47">
        <v>3</v>
      </c>
      <c r="AF352" s="47">
        <v>3</v>
      </c>
      <c r="AG352" s="47">
        <v>3</v>
      </c>
      <c r="AH352" s="47">
        <v>3</v>
      </c>
      <c r="AI352" s="47">
        <v>3</v>
      </c>
      <c r="AJ352" s="48">
        <v>15</v>
      </c>
      <c r="AK352" s="47">
        <v>12</v>
      </c>
      <c r="AL352" s="47">
        <v>12</v>
      </c>
      <c r="AM352" s="47">
        <v>0</v>
      </c>
      <c r="AN352" s="47">
        <v>0</v>
      </c>
      <c r="AO352" s="47">
        <v>3</v>
      </c>
      <c r="AP352" s="201" t="s">
        <v>245</v>
      </c>
      <c r="AQ352" s="46" t="s">
        <v>119</v>
      </c>
      <c r="AR352" s="47">
        <v>0</v>
      </c>
      <c r="AS352" s="47">
        <v>175</v>
      </c>
      <c r="AT352" s="47">
        <v>158</v>
      </c>
      <c r="AU352" s="47">
        <v>0</v>
      </c>
      <c r="AV352" s="47">
        <v>0</v>
      </c>
      <c r="AW352" s="47">
        <v>10</v>
      </c>
      <c r="AX352" s="47">
        <v>20</v>
      </c>
      <c r="AY352" s="47">
        <v>13</v>
      </c>
      <c r="AZ352" s="47">
        <v>15</v>
      </c>
      <c r="BA352" s="201" t="s">
        <v>245</v>
      </c>
      <c r="BB352" s="46" t="s">
        <v>119</v>
      </c>
      <c r="BC352" s="47">
        <v>57</v>
      </c>
      <c r="BD352" s="47">
        <v>31</v>
      </c>
      <c r="BE352" s="47">
        <v>57</v>
      </c>
      <c r="BF352" s="47">
        <v>31</v>
      </c>
      <c r="BG352" s="47">
        <v>36</v>
      </c>
      <c r="BH352" s="47">
        <v>19</v>
      </c>
      <c r="BI352" s="47">
        <v>57</v>
      </c>
      <c r="BJ352" s="47">
        <v>31</v>
      </c>
      <c r="BK352" s="47">
        <v>57</v>
      </c>
      <c r="BL352" s="47">
        <v>31</v>
      </c>
      <c r="BM352" s="47">
        <v>36</v>
      </c>
      <c r="BN352" s="47">
        <v>19</v>
      </c>
      <c r="BO352" s="201" t="s">
        <v>245</v>
      </c>
      <c r="BP352" s="46" t="s">
        <v>119</v>
      </c>
      <c r="BQ352" s="50">
        <v>14</v>
      </c>
      <c r="BR352" s="49">
        <v>7</v>
      </c>
      <c r="BS352" s="49">
        <v>6</v>
      </c>
      <c r="BT352" s="50">
        <v>0</v>
      </c>
      <c r="BU352" s="49">
        <v>0</v>
      </c>
      <c r="BV352" s="50">
        <v>14</v>
      </c>
      <c r="BW352" s="50">
        <v>7</v>
      </c>
      <c r="BX352" s="201" t="s">
        <v>245</v>
      </c>
      <c r="BY352" s="46" t="s">
        <v>119</v>
      </c>
      <c r="BZ352" s="47">
        <v>148</v>
      </c>
      <c r="CA352" s="47">
        <v>72</v>
      </c>
      <c r="CB352" s="47">
        <v>66</v>
      </c>
      <c r="CC352" s="47">
        <v>25</v>
      </c>
      <c r="CD352" s="47">
        <v>38</v>
      </c>
      <c r="CE352" s="47">
        <v>9</v>
      </c>
      <c r="CF352" s="47">
        <v>0</v>
      </c>
      <c r="CG352" s="47">
        <v>30</v>
      </c>
      <c r="CH352" s="47">
        <v>4</v>
      </c>
      <c r="CI352" s="47">
        <v>12</v>
      </c>
      <c r="CJ352" s="47">
        <v>0</v>
      </c>
      <c r="CK352" s="47">
        <v>0</v>
      </c>
      <c r="CL352" s="142"/>
      <c r="CM352" s="138" t="s">
        <v>245</v>
      </c>
      <c r="CN352" s="138" t="s">
        <v>4473</v>
      </c>
      <c r="CO352" s="139">
        <v>824</v>
      </c>
      <c r="CP352" s="141">
        <v>392</v>
      </c>
    </row>
    <row r="353" spans="1:94">
      <c r="A353" s="201"/>
      <c r="B353" s="46" t="s">
        <v>120</v>
      </c>
      <c r="C353" s="47">
        <v>0</v>
      </c>
      <c r="D353" s="47">
        <v>0</v>
      </c>
      <c r="E353" s="47">
        <v>0</v>
      </c>
      <c r="F353" s="47">
        <v>0</v>
      </c>
      <c r="G353" s="47">
        <v>0</v>
      </c>
      <c r="H353" s="47">
        <v>0</v>
      </c>
      <c r="I353" s="47">
        <v>0</v>
      </c>
      <c r="J353" s="47">
        <v>0</v>
      </c>
      <c r="K353" s="47">
        <v>0</v>
      </c>
      <c r="L353" s="47">
        <v>0</v>
      </c>
      <c r="M353" s="48">
        <v>0</v>
      </c>
      <c r="N353" s="48">
        <v>0</v>
      </c>
      <c r="O353" s="201"/>
      <c r="P353" s="46" t="s">
        <v>120</v>
      </c>
      <c r="Q353" s="47">
        <v>0</v>
      </c>
      <c r="R353" s="47">
        <v>0</v>
      </c>
      <c r="S353" s="47">
        <v>0</v>
      </c>
      <c r="T353" s="47">
        <v>0</v>
      </c>
      <c r="U353" s="47">
        <v>0</v>
      </c>
      <c r="V353" s="47">
        <v>0</v>
      </c>
      <c r="W353" s="47">
        <v>0</v>
      </c>
      <c r="X353" s="47">
        <v>0</v>
      </c>
      <c r="Y353" s="47">
        <v>0</v>
      </c>
      <c r="Z353" s="47">
        <v>0</v>
      </c>
      <c r="AA353" s="48">
        <v>0</v>
      </c>
      <c r="AB353" s="48">
        <v>0</v>
      </c>
      <c r="AC353" s="201"/>
      <c r="AD353" s="46" t="s">
        <v>120</v>
      </c>
      <c r="AE353" s="47">
        <v>0</v>
      </c>
      <c r="AF353" s="47">
        <v>0</v>
      </c>
      <c r="AG353" s="47">
        <v>0</v>
      </c>
      <c r="AH353" s="47">
        <v>0</v>
      </c>
      <c r="AI353" s="47">
        <v>0</v>
      </c>
      <c r="AJ353" s="48">
        <v>0</v>
      </c>
      <c r="AK353" s="47">
        <v>0</v>
      </c>
      <c r="AL353" s="47">
        <v>0</v>
      </c>
      <c r="AM353" s="47">
        <v>0</v>
      </c>
      <c r="AN353" s="47">
        <v>0</v>
      </c>
      <c r="AO353" s="47">
        <v>0</v>
      </c>
      <c r="AP353" s="201"/>
      <c r="AQ353" s="46" t="s">
        <v>120</v>
      </c>
      <c r="AR353" s="47">
        <v>0</v>
      </c>
      <c r="AS353" s="47">
        <v>0</v>
      </c>
      <c r="AT353" s="47">
        <v>0</v>
      </c>
      <c r="AU353" s="47">
        <v>0</v>
      </c>
      <c r="AV353" s="47">
        <v>0</v>
      </c>
      <c r="AW353" s="47">
        <v>0</v>
      </c>
      <c r="AX353" s="47">
        <v>0</v>
      </c>
      <c r="AY353" s="47">
        <v>0</v>
      </c>
      <c r="AZ353" s="47">
        <v>0</v>
      </c>
      <c r="BA353" s="201"/>
      <c r="BB353" s="46" t="s">
        <v>120</v>
      </c>
      <c r="BC353" s="47">
        <v>0</v>
      </c>
      <c r="BD353" s="47">
        <v>0</v>
      </c>
      <c r="BE353" s="47">
        <v>0</v>
      </c>
      <c r="BF353" s="47">
        <v>0</v>
      </c>
      <c r="BG353" s="47">
        <v>0</v>
      </c>
      <c r="BH353" s="47">
        <v>0</v>
      </c>
      <c r="BI353" s="47">
        <v>0</v>
      </c>
      <c r="BJ353" s="47">
        <v>0</v>
      </c>
      <c r="BK353" s="47">
        <v>0</v>
      </c>
      <c r="BL353" s="47">
        <v>0</v>
      </c>
      <c r="BM353" s="47">
        <v>0</v>
      </c>
      <c r="BN353" s="47">
        <v>0</v>
      </c>
      <c r="BO353" s="201"/>
      <c r="BP353" s="46" t="s">
        <v>120</v>
      </c>
      <c r="BQ353" s="50">
        <v>0</v>
      </c>
      <c r="BR353" s="49">
        <v>0</v>
      </c>
      <c r="BS353" s="49">
        <v>0</v>
      </c>
      <c r="BT353" s="50">
        <v>0</v>
      </c>
      <c r="BU353" s="49">
        <v>0</v>
      </c>
      <c r="BV353" s="50">
        <v>0</v>
      </c>
      <c r="BW353" s="50">
        <v>0</v>
      </c>
      <c r="BX353" s="201"/>
      <c r="BY353" s="46" t="s">
        <v>120</v>
      </c>
      <c r="BZ353" s="47">
        <v>0</v>
      </c>
      <c r="CA353" s="47">
        <v>0</v>
      </c>
      <c r="CB353" s="47">
        <v>0</v>
      </c>
      <c r="CC353" s="47">
        <v>0</v>
      </c>
      <c r="CD353" s="47">
        <v>0</v>
      </c>
      <c r="CE353" s="47">
        <v>0</v>
      </c>
      <c r="CF353" s="47">
        <v>0</v>
      </c>
      <c r="CG353" s="47">
        <v>0</v>
      </c>
      <c r="CH353" s="47">
        <v>0</v>
      </c>
      <c r="CI353" s="47">
        <v>0</v>
      </c>
      <c r="CJ353" s="47">
        <v>0</v>
      </c>
      <c r="CK353" s="47">
        <v>0</v>
      </c>
      <c r="CL353" s="142"/>
      <c r="CM353" s="138" t="s">
        <v>245</v>
      </c>
      <c r="CN353" s="138" t="s">
        <v>4474</v>
      </c>
      <c r="CO353" s="139">
        <v>0</v>
      </c>
      <c r="CP353" s="141">
        <v>0</v>
      </c>
    </row>
    <row r="354" spans="1:94">
      <c r="A354" s="201"/>
      <c r="B354" s="34" t="s">
        <v>102</v>
      </c>
      <c r="C354" s="35">
        <v>80</v>
      </c>
      <c r="D354" s="63">
        <v>43</v>
      </c>
      <c r="E354" s="63">
        <v>81</v>
      </c>
      <c r="F354" s="63">
        <v>44</v>
      </c>
      <c r="G354" s="63">
        <v>70</v>
      </c>
      <c r="H354" s="63">
        <v>36</v>
      </c>
      <c r="I354" s="63">
        <v>56</v>
      </c>
      <c r="J354" s="63">
        <v>33</v>
      </c>
      <c r="K354" s="63">
        <v>51</v>
      </c>
      <c r="L354" s="63">
        <v>23</v>
      </c>
      <c r="M354" s="63">
        <v>338</v>
      </c>
      <c r="N354" s="63">
        <v>179</v>
      </c>
      <c r="O354" s="201"/>
      <c r="P354" s="64" t="s">
        <v>102</v>
      </c>
      <c r="Q354" s="63">
        <v>0</v>
      </c>
      <c r="R354" s="63">
        <v>0</v>
      </c>
      <c r="S354" s="63">
        <v>2</v>
      </c>
      <c r="T354" s="63">
        <v>0</v>
      </c>
      <c r="U354" s="63">
        <v>5</v>
      </c>
      <c r="V354" s="63">
        <v>4</v>
      </c>
      <c r="W354" s="63">
        <v>4</v>
      </c>
      <c r="X354" s="63">
        <v>1</v>
      </c>
      <c r="Y354" s="63">
        <v>7</v>
      </c>
      <c r="Z354" s="63">
        <v>5</v>
      </c>
      <c r="AA354" s="63">
        <v>18</v>
      </c>
      <c r="AB354" s="63">
        <v>10</v>
      </c>
      <c r="AC354" s="201"/>
      <c r="AD354" s="64" t="s">
        <v>102</v>
      </c>
      <c r="AE354" s="63">
        <v>3</v>
      </c>
      <c r="AF354" s="63">
        <v>3</v>
      </c>
      <c r="AG354" s="63">
        <v>3</v>
      </c>
      <c r="AH354" s="63">
        <v>3</v>
      </c>
      <c r="AI354" s="63">
        <v>3</v>
      </c>
      <c r="AJ354" s="63">
        <v>15</v>
      </c>
      <c r="AK354" s="63">
        <v>12</v>
      </c>
      <c r="AL354" s="63">
        <v>12</v>
      </c>
      <c r="AM354" s="63">
        <v>0</v>
      </c>
      <c r="AN354" s="63">
        <v>0</v>
      </c>
      <c r="AO354" s="63">
        <v>3</v>
      </c>
      <c r="AP354" s="201"/>
      <c r="AQ354" s="64" t="s">
        <v>102</v>
      </c>
      <c r="AR354" s="63">
        <v>0</v>
      </c>
      <c r="AS354" s="63">
        <v>175</v>
      </c>
      <c r="AT354" s="63">
        <v>158</v>
      </c>
      <c r="AU354" s="63">
        <v>0</v>
      </c>
      <c r="AV354" s="63">
        <v>0</v>
      </c>
      <c r="AW354" s="63">
        <v>10</v>
      </c>
      <c r="AX354" s="63">
        <v>20</v>
      </c>
      <c r="AY354" s="63">
        <v>13</v>
      </c>
      <c r="AZ354" s="63">
        <v>15</v>
      </c>
      <c r="BA354" s="201"/>
      <c r="BB354" s="51" t="s">
        <v>102</v>
      </c>
      <c r="BC354" s="63">
        <v>57</v>
      </c>
      <c r="BD354" s="63">
        <v>31</v>
      </c>
      <c r="BE354" s="63">
        <v>57</v>
      </c>
      <c r="BF354" s="63">
        <v>31</v>
      </c>
      <c r="BG354" s="63">
        <v>36</v>
      </c>
      <c r="BH354" s="63">
        <v>19</v>
      </c>
      <c r="BI354" s="63">
        <v>57</v>
      </c>
      <c r="BJ354" s="63">
        <v>31</v>
      </c>
      <c r="BK354" s="63">
        <v>57</v>
      </c>
      <c r="BL354" s="63">
        <v>31</v>
      </c>
      <c r="BM354" s="63">
        <v>36</v>
      </c>
      <c r="BN354" s="63">
        <v>19</v>
      </c>
      <c r="BO354" s="201"/>
      <c r="BP354" s="64" t="s">
        <v>102</v>
      </c>
      <c r="BQ354" s="63">
        <v>14</v>
      </c>
      <c r="BR354" s="63">
        <v>7</v>
      </c>
      <c r="BS354" s="63">
        <v>6</v>
      </c>
      <c r="BT354" s="63">
        <v>0</v>
      </c>
      <c r="BU354" s="63">
        <v>0</v>
      </c>
      <c r="BV354" s="63">
        <v>14</v>
      </c>
      <c r="BW354" s="63">
        <v>7</v>
      </c>
      <c r="BX354" s="201"/>
      <c r="BY354" s="64" t="s">
        <v>102</v>
      </c>
      <c r="BZ354" s="63">
        <v>148</v>
      </c>
      <c r="CA354" s="63">
        <v>72</v>
      </c>
      <c r="CB354" s="63">
        <v>66</v>
      </c>
      <c r="CC354" s="63">
        <v>25</v>
      </c>
      <c r="CD354" s="63">
        <v>38</v>
      </c>
      <c r="CE354" s="63">
        <v>9</v>
      </c>
      <c r="CF354" s="63">
        <v>0</v>
      </c>
      <c r="CG354" s="63">
        <v>30</v>
      </c>
      <c r="CH354" s="63">
        <v>4</v>
      </c>
      <c r="CI354" s="63">
        <v>12</v>
      </c>
      <c r="CJ354" s="63">
        <v>0</v>
      </c>
      <c r="CK354" s="63">
        <v>0</v>
      </c>
      <c r="CL354" s="142"/>
      <c r="CM354" s="138" t="s">
        <v>245</v>
      </c>
      <c r="CN354" s="138" t="s">
        <v>4475</v>
      </c>
      <c r="CO354" s="139">
        <v>824</v>
      </c>
      <c r="CP354" s="141">
        <v>392</v>
      </c>
    </row>
    <row r="355" spans="1:94">
      <c r="A355" s="194" t="s">
        <v>460</v>
      </c>
      <c r="B355" s="194"/>
      <c r="C355" s="194"/>
      <c r="D355" s="194"/>
      <c r="E355" s="194"/>
      <c r="F355" s="194"/>
      <c r="G355" s="194"/>
      <c r="H355" s="194"/>
      <c r="I355" s="194"/>
      <c r="J355" s="194"/>
      <c r="K355" s="194"/>
      <c r="L355" s="194"/>
      <c r="M355" s="194"/>
      <c r="N355" s="194"/>
      <c r="O355" s="194" t="s">
        <v>461</v>
      </c>
      <c r="P355" s="194"/>
      <c r="Q355" s="194"/>
      <c r="R355" s="194"/>
      <c r="S355" s="194"/>
      <c r="T355" s="194"/>
      <c r="U355" s="194"/>
      <c r="V355" s="194"/>
      <c r="W355" s="194"/>
      <c r="X355" s="194"/>
      <c r="Y355" s="194"/>
      <c r="Z355" s="194"/>
      <c r="AA355" s="194"/>
      <c r="AB355" s="194"/>
      <c r="AC355" s="194" t="s">
        <v>462</v>
      </c>
      <c r="AD355" s="194"/>
      <c r="AE355" s="194"/>
      <c r="AF355" s="194"/>
      <c r="AG355" s="194"/>
      <c r="AH355" s="194"/>
      <c r="AI355" s="194"/>
      <c r="AJ355" s="194"/>
      <c r="AK355" s="194"/>
      <c r="AL355" s="194"/>
      <c r="AM355" s="194"/>
      <c r="AN355" s="194"/>
      <c r="AO355" s="194"/>
      <c r="AP355" s="195" t="s">
        <v>463</v>
      </c>
      <c r="AQ355" s="195"/>
      <c r="AR355" s="195"/>
      <c r="AS355" s="195"/>
      <c r="AT355" s="195"/>
      <c r="AU355" s="195"/>
      <c r="AV355" s="195"/>
      <c r="AW355" s="195"/>
      <c r="AX355" s="195"/>
      <c r="AY355" s="195"/>
      <c r="AZ355" s="195"/>
      <c r="BA355" s="195" t="s">
        <v>4601</v>
      </c>
      <c r="BB355" s="195"/>
      <c r="BC355" s="195"/>
      <c r="BD355" s="195"/>
      <c r="BE355" s="195"/>
      <c r="BF355" s="195"/>
      <c r="BG355" s="195"/>
      <c r="BH355" s="195"/>
      <c r="BI355" s="195"/>
      <c r="BJ355" s="195"/>
      <c r="BK355" s="195"/>
      <c r="BL355" s="195"/>
      <c r="BM355" s="195"/>
      <c r="BN355" s="195"/>
      <c r="BO355" s="163" t="s">
        <v>464</v>
      </c>
      <c r="BP355" s="163"/>
      <c r="BQ355" s="163"/>
      <c r="BR355" s="163"/>
      <c r="BS355" s="163"/>
      <c r="BT355" s="163"/>
      <c r="BU355" s="163"/>
      <c r="BV355" s="163"/>
      <c r="BW355" s="163"/>
      <c r="BX355" s="194" t="s">
        <v>465</v>
      </c>
      <c r="BY355" s="194"/>
      <c r="BZ355" s="194"/>
      <c r="CA355" s="194"/>
      <c r="CB355" s="194"/>
      <c r="CC355" s="194"/>
      <c r="CD355" s="194"/>
      <c r="CE355" s="194"/>
      <c r="CF355" s="194"/>
      <c r="CG355" s="194"/>
      <c r="CH355" s="194"/>
      <c r="CI355" s="194"/>
      <c r="CJ355" s="194"/>
      <c r="CK355" s="194"/>
      <c r="CL355" s="142"/>
      <c r="CM355" s="138" t="s">
        <v>460</v>
      </c>
      <c r="CN355" s="138" t="s">
        <v>460</v>
      </c>
      <c r="CO355" s="139">
        <v>0</v>
      </c>
      <c r="CP355" s="141">
        <v>0</v>
      </c>
    </row>
    <row r="356" spans="1:94">
      <c r="A356" s="194" t="s">
        <v>4174</v>
      </c>
      <c r="B356" s="194"/>
      <c r="C356" s="194"/>
      <c r="D356" s="194"/>
      <c r="E356" s="194"/>
      <c r="F356" s="194"/>
      <c r="G356" s="194"/>
      <c r="H356" s="194"/>
      <c r="I356" s="194"/>
      <c r="J356" s="194"/>
      <c r="K356" s="194"/>
      <c r="L356" s="194"/>
      <c r="M356" s="194"/>
      <c r="N356" s="194"/>
      <c r="O356" s="194" t="s">
        <v>4174</v>
      </c>
      <c r="P356" s="194"/>
      <c r="Q356" s="194"/>
      <c r="R356" s="194"/>
      <c r="S356" s="194"/>
      <c r="T356" s="194"/>
      <c r="U356" s="194"/>
      <c r="V356" s="194"/>
      <c r="W356" s="194"/>
      <c r="X356" s="194"/>
      <c r="Y356" s="194"/>
      <c r="Z356" s="194"/>
      <c r="AA356" s="194"/>
      <c r="AB356" s="194"/>
      <c r="AC356" s="194" t="s">
        <v>4174</v>
      </c>
      <c r="AD356" s="194"/>
      <c r="AE356" s="194"/>
      <c r="AF356" s="194"/>
      <c r="AG356" s="194"/>
      <c r="AH356" s="194"/>
      <c r="AI356" s="194"/>
      <c r="AJ356" s="194"/>
      <c r="AK356" s="194"/>
      <c r="AL356" s="194"/>
      <c r="AM356" s="194"/>
      <c r="AN356" s="194"/>
      <c r="AO356" s="194"/>
      <c r="AP356" s="195" t="s">
        <v>4174</v>
      </c>
      <c r="AQ356" s="195"/>
      <c r="AR356" s="195"/>
      <c r="AS356" s="195"/>
      <c r="AT356" s="195"/>
      <c r="AU356" s="195"/>
      <c r="AV356" s="195"/>
      <c r="AW356" s="195"/>
      <c r="AX356" s="195"/>
      <c r="AY356" s="195"/>
      <c r="AZ356" s="195"/>
      <c r="BA356" s="195" t="s">
        <v>4175</v>
      </c>
      <c r="BB356" s="195"/>
      <c r="BC356" s="195"/>
      <c r="BD356" s="195"/>
      <c r="BE356" s="195"/>
      <c r="BF356" s="195"/>
      <c r="BG356" s="195"/>
      <c r="BH356" s="195"/>
      <c r="BI356" s="195"/>
      <c r="BJ356" s="195"/>
      <c r="BK356" s="195"/>
      <c r="BL356" s="195"/>
      <c r="BM356" s="195"/>
      <c r="BN356" s="195"/>
      <c r="BO356" s="163" t="s">
        <v>4174</v>
      </c>
      <c r="BP356" s="163"/>
      <c r="BQ356" s="163"/>
      <c r="BR356" s="163"/>
      <c r="BS356" s="163"/>
      <c r="BT356" s="163"/>
      <c r="BU356" s="163"/>
      <c r="BV356" s="163"/>
      <c r="BW356" s="163"/>
      <c r="BX356" s="194" t="s">
        <v>4174</v>
      </c>
      <c r="BY356" s="194"/>
      <c r="BZ356" s="194"/>
      <c r="CA356" s="194"/>
      <c r="CB356" s="194"/>
      <c r="CC356" s="194"/>
      <c r="CD356" s="194"/>
      <c r="CE356" s="194"/>
      <c r="CF356" s="194"/>
      <c r="CG356" s="194"/>
      <c r="CH356" s="194"/>
      <c r="CI356" s="194"/>
      <c r="CJ356" s="194"/>
      <c r="CK356" s="194"/>
      <c r="CL356" s="142"/>
      <c r="CM356" s="138" t="s">
        <v>4174</v>
      </c>
      <c r="CN356" s="138" t="s">
        <v>4174</v>
      </c>
      <c r="CO356" s="139">
        <v>0</v>
      </c>
      <c r="CP356" s="141">
        <v>0</v>
      </c>
    </row>
    <row r="357" spans="1:94" ht="24.6" customHeight="1">
      <c r="A357" s="198" t="s">
        <v>2</v>
      </c>
      <c r="B357" s="199" t="s">
        <v>335</v>
      </c>
      <c r="C357" s="194" t="s">
        <v>302</v>
      </c>
      <c r="D357" s="194"/>
      <c r="E357" s="194" t="s">
        <v>303</v>
      </c>
      <c r="F357" s="194"/>
      <c r="G357" s="194" t="s">
        <v>304</v>
      </c>
      <c r="H357" s="194"/>
      <c r="I357" s="194" t="s">
        <v>305</v>
      </c>
      <c r="J357" s="194"/>
      <c r="K357" s="194" t="s">
        <v>306</v>
      </c>
      <c r="L357" s="194"/>
      <c r="M357" s="198" t="s">
        <v>307</v>
      </c>
      <c r="N357" s="198"/>
      <c r="O357" s="198" t="s">
        <v>2</v>
      </c>
      <c r="P357" s="199" t="s">
        <v>335</v>
      </c>
      <c r="Q357" s="194" t="s">
        <v>302</v>
      </c>
      <c r="R357" s="194"/>
      <c r="S357" s="194" t="s">
        <v>303</v>
      </c>
      <c r="T357" s="194"/>
      <c r="U357" s="194" t="s">
        <v>304</v>
      </c>
      <c r="V357" s="194"/>
      <c r="W357" s="194" t="s">
        <v>305</v>
      </c>
      <c r="X357" s="194"/>
      <c r="Y357" s="194" t="s">
        <v>306</v>
      </c>
      <c r="Z357" s="194"/>
      <c r="AA357" s="198" t="s">
        <v>307</v>
      </c>
      <c r="AB357" s="198"/>
      <c r="AC357" s="198" t="s">
        <v>2</v>
      </c>
      <c r="AD357" s="199" t="s">
        <v>113</v>
      </c>
      <c r="AE357" s="200" t="s">
        <v>308</v>
      </c>
      <c r="AF357" s="200"/>
      <c r="AG357" s="200"/>
      <c r="AH357" s="200"/>
      <c r="AI357" s="200"/>
      <c r="AJ357" s="200"/>
      <c r="AK357" s="195" t="s">
        <v>165</v>
      </c>
      <c r="AL357" s="195"/>
      <c r="AM357" s="195"/>
      <c r="AN357" s="195"/>
      <c r="AO357" s="200" t="s">
        <v>309</v>
      </c>
      <c r="AP357" s="198" t="s">
        <v>2</v>
      </c>
      <c r="AQ357" s="199" t="s">
        <v>335</v>
      </c>
      <c r="AR357" s="195" t="s">
        <v>310</v>
      </c>
      <c r="AS357" s="195"/>
      <c r="AT357" s="195"/>
      <c r="AU357" s="195"/>
      <c r="AV357" s="195"/>
      <c r="AW357" s="195"/>
      <c r="AX357" s="195"/>
      <c r="AY357" s="195"/>
      <c r="AZ357" s="195"/>
      <c r="BA357" s="198" t="s">
        <v>2</v>
      </c>
      <c r="BB357" s="199" t="s">
        <v>335</v>
      </c>
      <c r="BC357" s="195" t="s">
        <v>311</v>
      </c>
      <c r="BD357" s="195"/>
      <c r="BE357" s="195" t="s">
        <v>312</v>
      </c>
      <c r="BF357" s="195"/>
      <c r="BG357" s="195" t="s">
        <v>313</v>
      </c>
      <c r="BH357" s="195"/>
      <c r="BI357" s="195" t="s">
        <v>343</v>
      </c>
      <c r="BJ357" s="195"/>
      <c r="BK357" s="195" t="s">
        <v>314</v>
      </c>
      <c r="BL357" s="195"/>
      <c r="BM357" s="200" t="s">
        <v>315</v>
      </c>
      <c r="BN357" s="200"/>
      <c r="BO357" s="199" t="s">
        <v>2</v>
      </c>
      <c r="BP357" s="199" t="s">
        <v>335</v>
      </c>
      <c r="BQ357" s="163" t="s">
        <v>166</v>
      </c>
      <c r="BR357" s="163"/>
      <c r="BS357" s="163"/>
      <c r="BT357" s="164" t="s">
        <v>167</v>
      </c>
      <c r="BU357" s="164"/>
      <c r="BV357" s="164" t="s">
        <v>466</v>
      </c>
      <c r="BW357" s="164"/>
      <c r="BX357" s="198" t="s">
        <v>2</v>
      </c>
      <c r="BY357" s="199" t="s">
        <v>335</v>
      </c>
      <c r="BZ357" s="195" t="s">
        <v>316</v>
      </c>
      <c r="CA357" s="195"/>
      <c r="CB357" s="195"/>
      <c r="CC357" s="195"/>
      <c r="CD357" s="195"/>
      <c r="CE357" s="195"/>
      <c r="CF357" s="195"/>
      <c r="CG357" s="195"/>
      <c r="CH357" s="195"/>
      <c r="CI357" s="195"/>
      <c r="CJ357" s="195"/>
      <c r="CK357" s="195"/>
      <c r="CL357" s="142"/>
      <c r="CM357" s="138" t="s">
        <v>2</v>
      </c>
      <c r="CN357" s="138" t="s">
        <v>4594</v>
      </c>
      <c r="CO357" s="139" t="e">
        <v>#VALUE!</v>
      </c>
      <c r="CP357" s="141">
        <v>0</v>
      </c>
    </row>
    <row r="358" spans="1:94" ht="48">
      <c r="A358" s="198"/>
      <c r="B358" s="199"/>
      <c r="C358" s="43" t="s">
        <v>170</v>
      </c>
      <c r="D358" s="43" t="s">
        <v>57</v>
      </c>
      <c r="E358" s="43" t="s">
        <v>170</v>
      </c>
      <c r="F358" s="43" t="s">
        <v>57</v>
      </c>
      <c r="G358" s="43" t="s">
        <v>170</v>
      </c>
      <c r="H358" s="43" t="s">
        <v>57</v>
      </c>
      <c r="I358" s="43" t="s">
        <v>170</v>
      </c>
      <c r="J358" s="43" t="s">
        <v>57</v>
      </c>
      <c r="K358" s="43" t="s">
        <v>170</v>
      </c>
      <c r="L358" s="43" t="s">
        <v>57</v>
      </c>
      <c r="M358" s="43" t="s">
        <v>170</v>
      </c>
      <c r="N358" s="43" t="s">
        <v>57</v>
      </c>
      <c r="O358" s="198"/>
      <c r="P358" s="199"/>
      <c r="Q358" s="43" t="s">
        <v>170</v>
      </c>
      <c r="R358" s="43" t="s">
        <v>57</v>
      </c>
      <c r="S358" s="43" t="s">
        <v>170</v>
      </c>
      <c r="T358" s="43" t="s">
        <v>57</v>
      </c>
      <c r="U358" s="43" t="s">
        <v>170</v>
      </c>
      <c r="V358" s="43" t="s">
        <v>57</v>
      </c>
      <c r="W358" s="43" t="s">
        <v>170</v>
      </c>
      <c r="X358" s="43" t="s">
        <v>57</v>
      </c>
      <c r="Y358" s="43" t="s">
        <v>170</v>
      </c>
      <c r="Z358" s="43" t="s">
        <v>57</v>
      </c>
      <c r="AA358" s="43" t="s">
        <v>170</v>
      </c>
      <c r="AB358" s="43" t="s">
        <v>57</v>
      </c>
      <c r="AC358" s="198"/>
      <c r="AD358" s="199"/>
      <c r="AE358" s="44" t="s">
        <v>302</v>
      </c>
      <c r="AF358" s="44" t="s">
        <v>303</v>
      </c>
      <c r="AG358" s="44" t="s">
        <v>304</v>
      </c>
      <c r="AH358" s="44" t="s">
        <v>305</v>
      </c>
      <c r="AI358" s="44" t="s">
        <v>306</v>
      </c>
      <c r="AJ358" s="44" t="s">
        <v>56</v>
      </c>
      <c r="AK358" s="44" t="s">
        <v>317</v>
      </c>
      <c r="AL358" s="31" t="s">
        <v>279</v>
      </c>
      <c r="AM358" s="31" t="s">
        <v>172</v>
      </c>
      <c r="AN358" s="31" t="s">
        <v>173</v>
      </c>
      <c r="AO358" s="200"/>
      <c r="AP358" s="198"/>
      <c r="AQ358" s="199"/>
      <c r="AR358" s="44" t="s">
        <v>434</v>
      </c>
      <c r="AS358" s="44" t="s">
        <v>344</v>
      </c>
      <c r="AT358" s="44" t="s">
        <v>435</v>
      </c>
      <c r="AU358" s="44" t="s">
        <v>436</v>
      </c>
      <c r="AV358" s="44" t="s">
        <v>437</v>
      </c>
      <c r="AW358" s="14" t="s">
        <v>175</v>
      </c>
      <c r="AX358" s="14" t="s">
        <v>176</v>
      </c>
      <c r="AY358" s="44" t="s">
        <v>69</v>
      </c>
      <c r="AZ358" s="44" t="s">
        <v>70</v>
      </c>
      <c r="BA358" s="198"/>
      <c r="BB358" s="199"/>
      <c r="BC358" s="43" t="s">
        <v>170</v>
      </c>
      <c r="BD358" s="43" t="s">
        <v>57</v>
      </c>
      <c r="BE358" s="43" t="s">
        <v>170</v>
      </c>
      <c r="BF358" s="43" t="s">
        <v>57</v>
      </c>
      <c r="BG358" s="43" t="s">
        <v>170</v>
      </c>
      <c r="BH358" s="43" t="s">
        <v>57</v>
      </c>
      <c r="BI358" s="43" t="s">
        <v>170</v>
      </c>
      <c r="BJ358" s="43" t="s">
        <v>57</v>
      </c>
      <c r="BK358" s="43" t="s">
        <v>170</v>
      </c>
      <c r="BL358" s="43" t="s">
        <v>57</v>
      </c>
      <c r="BM358" s="43" t="s">
        <v>170</v>
      </c>
      <c r="BN358" s="43" t="s">
        <v>57</v>
      </c>
      <c r="BO358" s="199"/>
      <c r="BP358" s="199"/>
      <c r="BQ358" s="32" t="s">
        <v>56</v>
      </c>
      <c r="BR358" s="45" t="s">
        <v>174</v>
      </c>
      <c r="BS358" s="45" t="s">
        <v>280</v>
      </c>
      <c r="BT358" s="45" t="s">
        <v>66</v>
      </c>
      <c r="BU358" s="45" t="s">
        <v>174</v>
      </c>
      <c r="BV358" s="45" t="s">
        <v>66</v>
      </c>
      <c r="BW358" s="45" t="s">
        <v>174</v>
      </c>
      <c r="BX358" s="198"/>
      <c r="BY358" s="199"/>
      <c r="BZ358" s="44" t="s">
        <v>336</v>
      </c>
      <c r="CA358" s="44" t="s">
        <v>318</v>
      </c>
      <c r="CB358" s="44" t="s">
        <v>350</v>
      </c>
      <c r="CC358" s="44" t="s">
        <v>345</v>
      </c>
      <c r="CD358" s="44" t="s">
        <v>346</v>
      </c>
      <c r="CE358" s="44" t="s">
        <v>347</v>
      </c>
      <c r="CF358" s="44" t="s">
        <v>348</v>
      </c>
      <c r="CG358" s="44" t="s">
        <v>349</v>
      </c>
      <c r="CH358" s="44" t="s">
        <v>337</v>
      </c>
      <c r="CI358" s="44" t="s">
        <v>319</v>
      </c>
      <c r="CJ358" s="44" t="s">
        <v>68</v>
      </c>
      <c r="CK358" s="44" t="s">
        <v>0</v>
      </c>
      <c r="CL358" s="142"/>
      <c r="CM358" s="138" t="s">
        <v>2</v>
      </c>
      <c r="CN358" s="138" t="s">
        <v>2</v>
      </c>
      <c r="CO358" s="139" t="e">
        <v>#VALUE!</v>
      </c>
      <c r="CP358" s="141">
        <v>0</v>
      </c>
    </row>
    <row r="359" spans="1:94">
      <c r="A359" s="53" t="s">
        <v>139</v>
      </c>
      <c r="B359" s="51"/>
      <c r="C359" s="48"/>
      <c r="D359" s="48"/>
      <c r="E359" s="48"/>
      <c r="F359" s="48"/>
      <c r="G359" s="48"/>
      <c r="H359" s="48"/>
      <c r="I359" s="48"/>
      <c r="J359" s="48"/>
      <c r="K359" s="48"/>
      <c r="L359" s="48"/>
      <c r="M359" s="48"/>
      <c r="N359" s="48"/>
      <c r="O359" s="53" t="s">
        <v>139</v>
      </c>
      <c r="P359" s="51"/>
      <c r="Q359" s="48"/>
      <c r="R359" s="48"/>
      <c r="S359" s="48"/>
      <c r="T359" s="48"/>
      <c r="U359" s="48"/>
      <c r="V359" s="48"/>
      <c r="W359" s="48"/>
      <c r="X359" s="48"/>
      <c r="Y359" s="48"/>
      <c r="Z359" s="48"/>
      <c r="AA359" s="48"/>
      <c r="AB359" s="48"/>
      <c r="AC359" s="53" t="s">
        <v>139</v>
      </c>
      <c r="AD359" s="51"/>
      <c r="AE359" s="48"/>
      <c r="AF359" s="48"/>
      <c r="AG359" s="48"/>
      <c r="AH359" s="48"/>
      <c r="AI359" s="48"/>
      <c r="AJ359" s="48"/>
      <c r="AK359" s="48"/>
      <c r="AL359" s="48"/>
      <c r="AM359" s="48"/>
      <c r="AN359" s="48"/>
      <c r="AO359" s="48"/>
      <c r="AP359" s="53" t="s">
        <v>139</v>
      </c>
      <c r="AQ359" s="53"/>
      <c r="AR359" s="48"/>
      <c r="AS359" s="48"/>
      <c r="AT359" s="48"/>
      <c r="AU359" s="48"/>
      <c r="AV359" s="48"/>
      <c r="AW359" s="48"/>
      <c r="AX359" s="48"/>
      <c r="AY359" s="48"/>
      <c r="AZ359" s="48"/>
      <c r="BA359" s="53" t="s">
        <v>139</v>
      </c>
      <c r="BB359" s="53"/>
      <c r="BC359" s="48"/>
      <c r="BD359" s="48"/>
      <c r="BE359" s="48"/>
      <c r="BF359" s="48"/>
      <c r="BG359" s="48"/>
      <c r="BH359" s="48"/>
      <c r="BI359" s="48"/>
      <c r="BJ359" s="48"/>
      <c r="BK359" s="48"/>
      <c r="BL359" s="48"/>
      <c r="BM359" s="48"/>
      <c r="BN359" s="48"/>
      <c r="BO359" s="53" t="s">
        <v>139</v>
      </c>
      <c r="BP359" s="46"/>
      <c r="BQ359" s="50"/>
      <c r="BR359" s="49"/>
      <c r="BS359" s="49"/>
      <c r="BT359" s="50"/>
      <c r="BU359" s="49"/>
      <c r="BV359" s="49"/>
      <c r="BW359" s="49"/>
      <c r="BX359" s="53" t="s">
        <v>139</v>
      </c>
      <c r="BY359" s="53"/>
      <c r="BZ359" s="48"/>
      <c r="CA359" s="48"/>
      <c r="CB359" s="48"/>
      <c r="CC359" s="48"/>
      <c r="CD359" s="48"/>
      <c r="CE359" s="48"/>
      <c r="CF359" s="48"/>
      <c r="CG359" s="48"/>
      <c r="CH359" s="48"/>
      <c r="CI359" s="48"/>
      <c r="CJ359" s="48"/>
      <c r="CK359" s="48"/>
      <c r="CL359" s="142"/>
      <c r="CM359" s="138" t="s">
        <v>139</v>
      </c>
      <c r="CN359" s="138" t="s">
        <v>139</v>
      </c>
      <c r="CO359" s="139">
        <v>0</v>
      </c>
      <c r="CP359" s="141">
        <v>0</v>
      </c>
    </row>
    <row r="360" spans="1:94">
      <c r="A360" s="201" t="s">
        <v>246</v>
      </c>
      <c r="B360" s="46" t="s">
        <v>119</v>
      </c>
      <c r="C360" s="47">
        <v>5427</v>
      </c>
      <c r="D360" s="47">
        <v>2687</v>
      </c>
      <c r="E360" s="47">
        <v>4352</v>
      </c>
      <c r="F360" s="47">
        <v>2051</v>
      </c>
      <c r="G360" s="47">
        <v>4066</v>
      </c>
      <c r="H360" s="47">
        <v>1963</v>
      </c>
      <c r="I360" s="47">
        <v>3590</v>
      </c>
      <c r="J360" s="47">
        <v>1778</v>
      </c>
      <c r="K360" s="47">
        <v>2998</v>
      </c>
      <c r="L360" s="47">
        <v>1528</v>
      </c>
      <c r="M360" s="48">
        <v>20433</v>
      </c>
      <c r="N360" s="48">
        <v>10007</v>
      </c>
      <c r="O360" s="203" t="s">
        <v>246</v>
      </c>
      <c r="P360" s="46" t="s">
        <v>119</v>
      </c>
      <c r="Q360" s="47">
        <v>937</v>
      </c>
      <c r="R360" s="47">
        <v>411</v>
      </c>
      <c r="S360" s="47">
        <v>701</v>
      </c>
      <c r="T360" s="47">
        <v>322</v>
      </c>
      <c r="U360" s="47">
        <v>654</v>
      </c>
      <c r="V360" s="47">
        <v>277</v>
      </c>
      <c r="W360" s="47">
        <v>502</v>
      </c>
      <c r="X360" s="47">
        <v>219</v>
      </c>
      <c r="Y360" s="47">
        <v>330</v>
      </c>
      <c r="Z360" s="47">
        <v>168</v>
      </c>
      <c r="AA360" s="48">
        <v>3124</v>
      </c>
      <c r="AB360" s="48">
        <v>1397</v>
      </c>
      <c r="AC360" s="203" t="s">
        <v>246</v>
      </c>
      <c r="AD360" s="46" t="s">
        <v>119</v>
      </c>
      <c r="AE360" s="47">
        <v>183</v>
      </c>
      <c r="AF360" s="47">
        <v>179</v>
      </c>
      <c r="AG360" s="47">
        <v>178</v>
      </c>
      <c r="AH360" s="47">
        <v>174</v>
      </c>
      <c r="AI360" s="47">
        <v>174</v>
      </c>
      <c r="AJ360" s="48">
        <v>888</v>
      </c>
      <c r="AK360" s="47">
        <v>620</v>
      </c>
      <c r="AL360" s="47">
        <v>479</v>
      </c>
      <c r="AM360" s="47">
        <v>26</v>
      </c>
      <c r="AN360" s="47">
        <v>16</v>
      </c>
      <c r="AO360" s="47">
        <v>174</v>
      </c>
      <c r="AP360" s="203" t="s">
        <v>246</v>
      </c>
      <c r="AQ360" s="46" t="s">
        <v>119</v>
      </c>
      <c r="AR360" s="47">
        <v>79</v>
      </c>
      <c r="AS360" s="47">
        <v>2666</v>
      </c>
      <c r="AT360" s="47">
        <v>2400</v>
      </c>
      <c r="AU360" s="47">
        <v>1637</v>
      </c>
      <c r="AV360" s="47">
        <v>453</v>
      </c>
      <c r="AW360" s="47">
        <v>331</v>
      </c>
      <c r="AX360" s="47">
        <v>763</v>
      </c>
      <c r="AY360" s="47">
        <v>575</v>
      </c>
      <c r="AZ360" s="47">
        <v>575</v>
      </c>
      <c r="BA360" s="203" t="s">
        <v>246</v>
      </c>
      <c r="BB360" s="46" t="s">
        <v>119</v>
      </c>
      <c r="BC360" s="47">
        <v>2736</v>
      </c>
      <c r="BD360" s="47">
        <v>1426</v>
      </c>
      <c r="BE360" s="47">
        <v>2601</v>
      </c>
      <c r="BF360" s="47">
        <v>1361</v>
      </c>
      <c r="BG360" s="47">
        <v>1674</v>
      </c>
      <c r="BH360" s="47">
        <v>901</v>
      </c>
      <c r="BI360" s="47">
        <v>2602</v>
      </c>
      <c r="BJ360" s="47">
        <v>1359</v>
      </c>
      <c r="BK360" s="47">
        <v>2473</v>
      </c>
      <c r="BL360" s="47">
        <v>1297</v>
      </c>
      <c r="BM360" s="47">
        <v>1496</v>
      </c>
      <c r="BN360" s="47">
        <v>817</v>
      </c>
      <c r="BO360" s="203" t="s">
        <v>246</v>
      </c>
      <c r="BP360" s="46" t="s">
        <v>119</v>
      </c>
      <c r="BQ360" s="50">
        <v>564</v>
      </c>
      <c r="BR360" s="49">
        <v>396</v>
      </c>
      <c r="BS360" s="49">
        <v>49</v>
      </c>
      <c r="BT360" s="50">
        <v>40</v>
      </c>
      <c r="BU360" s="49">
        <v>20</v>
      </c>
      <c r="BV360" s="50">
        <v>604</v>
      </c>
      <c r="BW360" s="50">
        <v>416</v>
      </c>
      <c r="BX360" s="203" t="s">
        <v>246</v>
      </c>
      <c r="BY360" s="46" t="s">
        <v>119</v>
      </c>
      <c r="BZ360" s="47">
        <v>4811</v>
      </c>
      <c r="CA360" s="47">
        <v>3144</v>
      </c>
      <c r="CB360" s="47">
        <v>1512</v>
      </c>
      <c r="CC360" s="47">
        <v>5052</v>
      </c>
      <c r="CD360" s="47">
        <v>3938</v>
      </c>
      <c r="CE360" s="47">
        <v>3569</v>
      </c>
      <c r="CF360" s="47">
        <v>550</v>
      </c>
      <c r="CG360" s="47">
        <v>4482</v>
      </c>
      <c r="CH360" s="47">
        <v>91</v>
      </c>
      <c r="CI360" s="47">
        <v>293</v>
      </c>
      <c r="CJ360" s="47">
        <v>397</v>
      </c>
      <c r="CK360" s="47">
        <v>250</v>
      </c>
      <c r="CL360" s="142"/>
      <c r="CM360" s="138" t="s">
        <v>246</v>
      </c>
      <c r="CN360" s="138" t="s">
        <v>4476</v>
      </c>
      <c r="CO360" s="139">
        <v>21424</v>
      </c>
      <c r="CP360" s="141">
        <v>27149</v>
      </c>
    </row>
    <row r="361" spans="1:94">
      <c r="A361" s="201"/>
      <c r="B361" s="46" t="s">
        <v>120</v>
      </c>
      <c r="C361" s="47">
        <v>324</v>
      </c>
      <c r="D361" s="47">
        <v>149</v>
      </c>
      <c r="E361" s="47">
        <v>306</v>
      </c>
      <c r="F361" s="47">
        <v>150</v>
      </c>
      <c r="G361" s="47">
        <v>291</v>
      </c>
      <c r="H361" s="47">
        <v>146</v>
      </c>
      <c r="I361" s="47">
        <v>280</v>
      </c>
      <c r="J361" s="47">
        <v>123</v>
      </c>
      <c r="K361" s="47">
        <v>258</v>
      </c>
      <c r="L361" s="47">
        <v>125</v>
      </c>
      <c r="M361" s="48">
        <v>1459</v>
      </c>
      <c r="N361" s="48">
        <v>693</v>
      </c>
      <c r="O361" s="203"/>
      <c r="P361" s="46" t="s">
        <v>120</v>
      </c>
      <c r="Q361" s="47">
        <v>6</v>
      </c>
      <c r="R361" s="47">
        <v>2</v>
      </c>
      <c r="S361" s="47">
        <v>9</v>
      </c>
      <c r="T361" s="47">
        <v>5</v>
      </c>
      <c r="U361" s="47">
        <v>4</v>
      </c>
      <c r="V361" s="47">
        <v>2</v>
      </c>
      <c r="W361" s="47">
        <v>17</v>
      </c>
      <c r="X361" s="47">
        <v>6</v>
      </c>
      <c r="Y361" s="47">
        <v>9</v>
      </c>
      <c r="Z361" s="47">
        <v>3</v>
      </c>
      <c r="AA361" s="48">
        <v>45</v>
      </c>
      <c r="AB361" s="48">
        <v>18</v>
      </c>
      <c r="AC361" s="203"/>
      <c r="AD361" s="46" t="s">
        <v>120</v>
      </c>
      <c r="AE361" s="47">
        <v>12</v>
      </c>
      <c r="AF361" s="47">
        <v>12</v>
      </c>
      <c r="AG361" s="47">
        <v>12</v>
      </c>
      <c r="AH361" s="47">
        <v>12</v>
      </c>
      <c r="AI361" s="47">
        <v>12</v>
      </c>
      <c r="AJ361" s="48">
        <v>60</v>
      </c>
      <c r="AK361" s="47">
        <v>52</v>
      </c>
      <c r="AL361" s="47">
        <v>43</v>
      </c>
      <c r="AM361" s="47">
        <v>17</v>
      </c>
      <c r="AN361" s="47">
        <v>1</v>
      </c>
      <c r="AO361" s="47">
        <v>11</v>
      </c>
      <c r="AP361" s="203"/>
      <c r="AQ361" s="46" t="s">
        <v>120</v>
      </c>
      <c r="AR361" s="47">
        <v>35</v>
      </c>
      <c r="AS361" s="47">
        <v>421</v>
      </c>
      <c r="AT361" s="47">
        <v>172</v>
      </c>
      <c r="AU361" s="47">
        <v>52</v>
      </c>
      <c r="AV361" s="47">
        <v>15</v>
      </c>
      <c r="AW361" s="47">
        <v>22</v>
      </c>
      <c r="AX361" s="47">
        <v>63</v>
      </c>
      <c r="AY361" s="47">
        <v>49</v>
      </c>
      <c r="AZ361" s="47">
        <v>49</v>
      </c>
      <c r="BA361" s="203"/>
      <c r="BB361" s="46" t="s">
        <v>120</v>
      </c>
      <c r="BC361" s="47">
        <v>249</v>
      </c>
      <c r="BD361" s="47">
        <v>130</v>
      </c>
      <c r="BE361" s="47">
        <v>248</v>
      </c>
      <c r="BF361" s="47">
        <v>130</v>
      </c>
      <c r="BG361" s="47">
        <v>190</v>
      </c>
      <c r="BH361" s="47">
        <v>104</v>
      </c>
      <c r="BI361" s="47">
        <v>249</v>
      </c>
      <c r="BJ361" s="47">
        <v>130</v>
      </c>
      <c r="BK361" s="47">
        <v>248</v>
      </c>
      <c r="BL361" s="47">
        <v>130</v>
      </c>
      <c r="BM361" s="47">
        <v>210</v>
      </c>
      <c r="BN361" s="47">
        <v>116</v>
      </c>
      <c r="BO361" s="203"/>
      <c r="BP361" s="46" t="s">
        <v>120</v>
      </c>
      <c r="BQ361" s="50">
        <v>53</v>
      </c>
      <c r="BR361" s="49">
        <v>46</v>
      </c>
      <c r="BS361" s="49">
        <v>8</v>
      </c>
      <c r="BT361" s="50">
        <v>5</v>
      </c>
      <c r="BU361" s="49">
        <v>2</v>
      </c>
      <c r="BV361" s="50">
        <v>58</v>
      </c>
      <c r="BW361" s="50">
        <v>48</v>
      </c>
      <c r="BX361" s="203"/>
      <c r="BY361" s="46" t="s">
        <v>120</v>
      </c>
      <c r="BZ361" s="47">
        <v>25</v>
      </c>
      <c r="CA361" s="47">
        <v>40</v>
      </c>
      <c r="CB361" s="47">
        <v>32</v>
      </c>
      <c r="CC361" s="47">
        <v>81</v>
      </c>
      <c r="CD361" s="47">
        <v>69</v>
      </c>
      <c r="CE361" s="47">
        <v>61</v>
      </c>
      <c r="CF361" s="47">
        <v>12</v>
      </c>
      <c r="CG361" s="47">
        <v>74</v>
      </c>
      <c r="CH361" s="47">
        <v>5</v>
      </c>
      <c r="CI361" s="47">
        <v>23</v>
      </c>
      <c r="CJ361" s="47">
        <v>15</v>
      </c>
      <c r="CK361" s="47">
        <v>0</v>
      </c>
      <c r="CL361" s="142"/>
      <c r="CM361" s="138" t="s">
        <v>246</v>
      </c>
      <c r="CN361" s="138" t="s">
        <v>4477</v>
      </c>
      <c r="CO361" s="139">
        <v>1676</v>
      </c>
      <c r="CP361" s="141">
        <v>399</v>
      </c>
    </row>
    <row r="362" spans="1:94">
      <c r="A362" s="201"/>
      <c r="B362" s="34" t="s">
        <v>102</v>
      </c>
      <c r="C362" s="35">
        <v>5751</v>
      </c>
      <c r="D362" s="63">
        <v>2836</v>
      </c>
      <c r="E362" s="63">
        <v>4658</v>
      </c>
      <c r="F362" s="63">
        <v>2201</v>
      </c>
      <c r="G362" s="63">
        <v>4357</v>
      </c>
      <c r="H362" s="63">
        <v>2109</v>
      </c>
      <c r="I362" s="63">
        <v>3870</v>
      </c>
      <c r="J362" s="63">
        <v>1901</v>
      </c>
      <c r="K362" s="63">
        <v>3256</v>
      </c>
      <c r="L362" s="63">
        <v>1653</v>
      </c>
      <c r="M362" s="63">
        <v>21892</v>
      </c>
      <c r="N362" s="63">
        <v>10700</v>
      </c>
      <c r="O362" s="203"/>
      <c r="P362" s="64" t="s">
        <v>102</v>
      </c>
      <c r="Q362" s="63">
        <v>943</v>
      </c>
      <c r="R362" s="63">
        <v>413</v>
      </c>
      <c r="S362" s="63">
        <v>710</v>
      </c>
      <c r="T362" s="63">
        <v>327</v>
      </c>
      <c r="U362" s="63">
        <v>658</v>
      </c>
      <c r="V362" s="63">
        <v>279</v>
      </c>
      <c r="W362" s="63">
        <v>519</v>
      </c>
      <c r="X362" s="63">
        <v>225</v>
      </c>
      <c r="Y362" s="63">
        <v>339</v>
      </c>
      <c r="Z362" s="63">
        <v>171</v>
      </c>
      <c r="AA362" s="63">
        <v>3169</v>
      </c>
      <c r="AB362" s="63">
        <v>1415</v>
      </c>
      <c r="AC362" s="203"/>
      <c r="AD362" s="64" t="s">
        <v>102</v>
      </c>
      <c r="AE362" s="63">
        <v>195</v>
      </c>
      <c r="AF362" s="63">
        <v>191</v>
      </c>
      <c r="AG362" s="63">
        <v>190</v>
      </c>
      <c r="AH362" s="63">
        <v>186</v>
      </c>
      <c r="AI362" s="63">
        <v>186</v>
      </c>
      <c r="AJ362" s="63">
        <v>948</v>
      </c>
      <c r="AK362" s="63">
        <v>672</v>
      </c>
      <c r="AL362" s="63">
        <v>522</v>
      </c>
      <c r="AM362" s="63">
        <v>43</v>
      </c>
      <c r="AN362" s="63">
        <v>17</v>
      </c>
      <c r="AO362" s="63">
        <v>185</v>
      </c>
      <c r="AP362" s="203"/>
      <c r="AQ362" s="64" t="s">
        <v>102</v>
      </c>
      <c r="AR362" s="63">
        <v>114</v>
      </c>
      <c r="AS362" s="63">
        <v>3087</v>
      </c>
      <c r="AT362" s="63">
        <v>2572</v>
      </c>
      <c r="AU362" s="63">
        <v>1689</v>
      </c>
      <c r="AV362" s="63">
        <v>468</v>
      </c>
      <c r="AW362" s="63">
        <v>353</v>
      </c>
      <c r="AX362" s="63">
        <v>826</v>
      </c>
      <c r="AY362" s="63">
        <v>624</v>
      </c>
      <c r="AZ362" s="63">
        <v>624</v>
      </c>
      <c r="BA362" s="203"/>
      <c r="BB362" s="51" t="s">
        <v>102</v>
      </c>
      <c r="BC362" s="63">
        <v>2985</v>
      </c>
      <c r="BD362" s="63">
        <v>1556</v>
      </c>
      <c r="BE362" s="63">
        <v>2849</v>
      </c>
      <c r="BF362" s="63">
        <v>1491</v>
      </c>
      <c r="BG362" s="63">
        <v>1864</v>
      </c>
      <c r="BH362" s="63">
        <v>1005</v>
      </c>
      <c r="BI362" s="63">
        <v>2851</v>
      </c>
      <c r="BJ362" s="63">
        <v>1489</v>
      </c>
      <c r="BK362" s="63">
        <v>2721</v>
      </c>
      <c r="BL362" s="63">
        <v>1427</v>
      </c>
      <c r="BM362" s="63">
        <v>1706</v>
      </c>
      <c r="BN362" s="63">
        <v>933</v>
      </c>
      <c r="BO362" s="203"/>
      <c r="BP362" s="64" t="s">
        <v>102</v>
      </c>
      <c r="BQ362" s="63">
        <v>617</v>
      </c>
      <c r="BR362" s="63">
        <v>442</v>
      </c>
      <c r="BS362" s="63">
        <v>57</v>
      </c>
      <c r="BT362" s="63">
        <v>45</v>
      </c>
      <c r="BU362" s="63">
        <v>22</v>
      </c>
      <c r="BV362" s="63">
        <v>662</v>
      </c>
      <c r="BW362" s="63">
        <v>464</v>
      </c>
      <c r="BX362" s="203"/>
      <c r="BY362" s="64" t="s">
        <v>102</v>
      </c>
      <c r="BZ362" s="63">
        <v>4836</v>
      </c>
      <c r="CA362" s="63">
        <v>3184</v>
      </c>
      <c r="CB362" s="63">
        <v>1544</v>
      </c>
      <c r="CC362" s="63">
        <v>5133</v>
      </c>
      <c r="CD362" s="63">
        <v>4007</v>
      </c>
      <c r="CE362" s="63">
        <v>3630</v>
      </c>
      <c r="CF362" s="63">
        <v>562</v>
      </c>
      <c r="CG362" s="63">
        <v>4556</v>
      </c>
      <c r="CH362" s="63">
        <v>96</v>
      </c>
      <c r="CI362" s="63">
        <v>316</v>
      </c>
      <c r="CJ362" s="63">
        <v>412</v>
      </c>
      <c r="CK362" s="63">
        <v>250</v>
      </c>
      <c r="CL362" s="142"/>
      <c r="CM362" s="138" t="s">
        <v>246</v>
      </c>
      <c r="CN362" s="138" t="s">
        <v>4478</v>
      </c>
      <c r="CO362" s="139">
        <v>23100</v>
      </c>
      <c r="CP362" s="141">
        <v>27548</v>
      </c>
    </row>
    <row r="363" spans="1:94">
      <c r="A363" s="201" t="s">
        <v>247</v>
      </c>
      <c r="B363" s="46" t="s">
        <v>119</v>
      </c>
      <c r="C363" s="47">
        <v>5738</v>
      </c>
      <c r="D363" s="47">
        <v>2833</v>
      </c>
      <c r="E363" s="47">
        <v>4329</v>
      </c>
      <c r="F363" s="47">
        <v>2119</v>
      </c>
      <c r="G363" s="47">
        <v>4139</v>
      </c>
      <c r="H363" s="47">
        <v>1993</v>
      </c>
      <c r="I363" s="47">
        <v>3447</v>
      </c>
      <c r="J363" s="47">
        <v>1704</v>
      </c>
      <c r="K363" s="47">
        <v>2770</v>
      </c>
      <c r="L363" s="47">
        <v>1386</v>
      </c>
      <c r="M363" s="48">
        <v>20423</v>
      </c>
      <c r="N363" s="48">
        <v>10035</v>
      </c>
      <c r="O363" s="203" t="s">
        <v>247</v>
      </c>
      <c r="P363" s="46" t="s">
        <v>119</v>
      </c>
      <c r="Q363" s="47">
        <v>888</v>
      </c>
      <c r="R363" s="47">
        <v>374</v>
      </c>
      <c r="S363" s="47">
        <v>676</v>
      </c>
      <c r="T363" s="47">
        <v>315</v>
      </c>
      <c r="U363" s="47">
        <v>690</v>
      </c>
      <c r="V363" s="47">
        <v>281</v>
      </c>
      <c r="W363" s="47">
        <v>475</v>
      </c>
      <c r="X363" s="47">
        <v>244</v>
      </c>
      <c r="Y363" s="47">
        <v>381</v>
      </c>
      <c r="Z363" s="47">
        <v>174</v>
      </c>
      <c r="AA363" s="48">
        <v>3110</v>
      </c>
      <c r="AB363" s="48">
        <v>1388</v>
      </c>
      <c r="AC363" s="203" t="s">
        <v>247</v>
      </c>
      <c r="AD363" s="46" t="s">
        <v>119</v>
      </c>
      <c r="AE363" s="47">
        <v>183</v>
      </c>
      <c r="AF363" s="47">
        <v>177</v>
      </c>
      <c r="AG363" s="47">
        <v>179</v>
      </c>
      <c r="AH363" s="47">
        <v>176</v>
      </c>
      <c r="AI363" s="47">
        <v>173</v>
      </c>
      <c r="AJ363" s="48">
        <v>888</v>
      </c>
      <c r="AK363" s="47">
        <v>576</v>
      </c>
      <c r="AL363" s="47">
        <v>465</v>
      </c>
      <c r="AM363" s="47">
        <v>71</v>
      </c>
      <c r="AN363" s="47">
        <v>31</v>
      </c>
      <c r="AO363" s="47">
        <v>176</v>
      </c>
      <c r="AP363" s="203" t="s">
        <v>247</v>
      </c>
      <c r="AQ363" s="46" t="s">
        <v>119</v>
      </c>
      <c r="AR363" s="47">
        <v>35</v>
      </c>
      <c r="AS363" s="47">
        <v>2858</v>
      </c>
      <c r="AT363" s="47">
        <v>1729</v>
      </c>
      <c r="AU363" s="47">
        <v>1689</v>
      </c>
      <c r="AV363" s="47">
        <v>864</v>
      </c>
      <c r="AW363" s="47">
        <v>243</v>
      </c>
      <c r="AX363" s="47">
        <v>749</v>
      </c>
      <c r="AY363" s="47">
        <v>541</v>
      </c>
      <c r="AZ363" s="47">
        <v>532</v>
      </c>
      <c r="BA363" s="203" t="s">
        <v>247</v>
      </c>
      <c r="BB363" s="46" t="s">
        <v>119</v>
      </c>
      <c r="BC363" s="47">
        <v>2699</v>
      </c>
      <c r="BD363" s="47">
        <v>1326</v>
      </c>
      <c r="BE363" s="47">
        <v>2532</v>
      </c>
      <c r="BF363" s="47">
        <v>1242</v>
      </c>
      <c r="BG363" s="47">
        <v>1633</v>
      </c>
      <c r="BH363" s="47">
        <v>800</v>
      </c>
      <c r="BI363" s="47">
        <v>2453</v>
      </c>
      <c r="BJ363" s="47">
        <v>1217</v>
      </c>
      <c r="BK363" s="47">
        <v>2302</v>
      </c>
      <c r="BL363" s="47">
        <v>1142</v>
      </c>
      <c r="BM363" s="47">
        <v>1196</v>
      </c>
      <c r="BN363" s="47">
        <v>588</v>
      </c>
      <c r="BO363" s="203" t="s">
        <v>247</v>
      </c>
      <c r="BP363" s="46" t="s">
        <v>119</v>
      </c>
      <c r="BQ363" s="50">
        <v>564</v>
      </c>
      <c r="BR363" s="49">
        <v>355</v>
      </c>
      <c r="BS363" s="49">
        <v>26</v>
      </c>
      <c r="BT363" s="50">
        <v>41</v>
      </c>
      <c r="BU363" s="49">
        <v>22</v>
      </c>
      <c r="BV363" s="50">
        <v>605</v>
      </c>
      <c r="BW363" s="50">
        <v>377</v>
      </c>
      <c r="BX363" s="203" t="s">
        <v>247</v>
      </c>
      <c r="BY363" s="46" t="s">
        <v>119</v>
      </c>
      <c r="BZ363" s="47">
        <v>5875</v>
      </c>
      <c r="CA363" s="47">
        <v>4229</v>
      </c>
      <c r="CB363" s="47">
        <v>1817</v>
      </c>
      <c r="CC363" s="47">
        <v>4642</v>
      </c>
      <c r="CD363" s="47">
        <v>3924</v>
      </c>
      <c r="CE363" s="47">
        <v>2933</v>
      </c>
      <c r="CF363" s="47">
        <v>284</v>
      </c>
      <c r="CG363" s="47">
        <v>4055</v>
      </c>
      <c r="CH363" s="47">
        <v>227</v>
      </c>
      <c r="CI363" s="47">
        <v>669</v>
      </c>
      <c r="CJ363" s="47">
        <v>356</v>
      </c>
      <c r="CK363" s="47">
        <v>408</v>
      </c>
      <c r="CL363" s="142"/>
      <c r="CM363" s="138" t="s">
        <v>247</v>
      </c>
      <c r="CN363" s="138" t="s">
        <v>4479</v>
      </c>
      <c r="CO363" s="139">
        <v>22014</v>
      </c>
      <c r="CP363" s="141">
        <v>27986</v>
      </c>
    </row>
    <row r="364" spans="1:94">
      <c r="A364" s="201"/>
      <c r="B364" s="46" t="s">
        <v>120</v>
      </c>
      <c r="C364" s="47">
        <v>212</v>
      </c>
      <c r="D364" s="47">
        <v>116</v>
      </c>
      <c r="E364" s="47">
        <v>197</v>
      </c>
      <c r="F364" s="47">
        <v>104</v>
      </c>
      <c r="G364" s="47">
        <v>172</v>
      </c>
      <c r="H364" s="47">
        <v>80</v>
      </c>
      <c r="I364" s="47">
        <v>201</v>
      </c>
      <c r="J364" s="47">
        <v>98</v>
      </c>
      <c r="K364" s="47">
        <v>216</v>
      </c>
      <c r="L364" s="47">
        <v>108</v>
      </c>
      <c r="M364" s="48">
        <v>998</v>
      </c>
      <c r="N364" s="48">
        <v>506</v>
      </c>
      <c r="O364" s="203"/>
      <c r="P364" s="46" t="s">
        <v>120</v>
      </c>
      <c r="Q364" s="47">
        <v>1</v>
      </c>
      <c r="R364" s="47">
        <v>0</v>
      </c>
      <c r="S364" s="47">
        <v>0</v>
      </c>
      <c r="T364" s="47">
        <v>0</v>
      </c>
      <c r="U364" s="47">
        <v>2</v>
      </c>
      <c r="V364" s="47">
        <v>2</v>
      </c>
      <c r="W364" s="47">
        <v>0</v>
      </c>
      <c r="X364" s="47">
        <v>0</v>
      </c>
      <c r="Y364" s="47">
        <v>2</v>
      </c>
      <c r="Z364" s="47">
        <v>1</v>
      </c>
      <c r="AA364" s="48">
        <v>5</v>
      </c>
      <c r="AB364" s="48">
        <v>3</v>
      </c>
      <c r="AC364" s="203"/>
      <c r="AD364" s="46" t="s">
        <v>120</v>
      </c>
      <c r="AE364" s="47">
        <v>10</v>
      </c>
      <c r="AF364" s="47">
        <v>9</v>
      </c>
      <c r="AG364" s="47">
        <v>10</v>
      </c>
      <c r="AH364" s="47">
        <v>10</v>
      </c>
      <c r="AI364" s="47">
        <v>10</v>
      </c>
      <c r="AJ364" s="48">
        <v>49</v>
      </c>
      <c r="AK364" s="47">
        <v>44</v>
      </c>
      <c r="AL364" s="47">
        <v>43</v>
      </c>
      <c r="AM364" s="47">
        <v>39</v>
      </c>
      <c r="AN364" s="47">
        <v>0</v>
      </c>
      <c r="AO364" s="47">
        <v>10</v>
      </c>
      <c r="AP364" s="203"/>
      <c r="AQ364" s="46" t="s">
        <v>120</v>
      </c>
      <c r="AR364" s="47">
        <v>21</v>
      </c>
      <c r="AS364" s="47">
        <v>403</v>
      </c>
      <c r="AT364" s="47">
        <v>58</v>
      </c>
      <c r="AU364" s="47">
        <v>36</v>
      </c>
      <c r="AV364" s="47">
        <v>2</v>
      </c>
      <c r="AW364" s="47">
        <v>56</v>
      </c>
      <c r="AX364" s="47">
        <v>46</v>
      </c>
      <c r="AY364" s="47">
        <v>47</v>
      </c>
      <c r="AZ364" s="47">
        <v>47</v>
      </c>
      <c r="BA364" s="203"/>
      <c r="BB364" s="46" t="s">
        <v>120</v>
      </c>
      <c r="BC364" s="47">
        <v>244</v>
      </c>
      <c r="BD364" s="47">
        <v>133</v>
      </c>
      <c r="BE364" s="47">
        <v>242</v>
      </c>
      <c r="BF364" s="47">
        <v>132</v>
      </c>
      <c r="BG364" s="47">
        <v>189</v>
      </c>
      <c r="BH364" s="47">
        <v>106</v>
      </c>
      <c r="BI364" s="47">
        <v>238</v>
      </c>
      <c r="BJ364" s="47">
        <v>130</v>
      </c>
      <c r="BK364" s="47">
        <v>236</v>
      </c>
      <c r="BL364" s="47">
        <v>129</v>
      </c>
      <c r="BM364" s="47">
        <v>130</v>
      </c>
      <c r="BN364" s="47">
        <v>70</v>
      </c>
      <c r="BO364" s="203"/>
      <c r="BP364" s="46" t="s">
        <v>120</v>
      </c>
      <c r="BQ364" s="50">
        <v>46</v>
      </c>
      <c r="BR364" s="49">
        <v>41</v>
      </c>
      <c r="BS364" s="49">
        <v>7</v>
      </c>
      <c r="BT364" s="50">
        <v>10</v>
      </c>
      <c r="BU364" s="49">
        <v>8</v>
      </c>
      <c r="BV364" s="50">
        <v>56</v>
      </c>
      <c r="BW364" s="50">
        <v>49</v>
      </c>
      <c r="BX364" s="203"/>
      <c r="BY364" s="46" t="s">
        <v>120</v>
      </c>
      <c r="BZ364" s="47">
        <v>101</v>
      </c>
      <c r="CA364" s="47">
        <v>124</v>
      </c>
      <c r="CB364" s="47">
        <v>5</v>
      </c>
      <c r="CC364" s="47">
        <v>88</v>
      </c>
      <c r="CD364" s="47">
        <v>34</v>
      </c>
      <c r="CE364" s="47">
        <v>45</v>
      </c>
      <c r="CF364" s="47">
        <v>63</v>
      </c>
      <c r="CG364" s="47">
        <v>190</v>
      </c>
      <c r="CH364" s="47">
        <v>6</v>
      </c>
      <c r="CI364" s="47">
        <v>13</v>
      </c>
      <c r="CJ364" s="47">
        <v>11</v>
      </c>
      <c r="CK364" s="47">
        <v>0</v>
      </c>
      <c r="CL364" s="142"/>
      <c r="CM364" s="138" t="s">
        <v>247</v>
      </c>
      <c r="CN364" s="138" t="s">
        <v>4480</v>
      </c>
      <c r="CO364" s="139">
        <v>1155</v>
      </c>
      <c r="CP364" s="141">
        <v>656</v>
      </c>
    </row>
    <row r="365" spans="1:94">
      <c r="A365" s="201"/>
      <c r="B365" s="34" t="s">
        <v>102</v>
      </c>
      <c r="C365" s="35">
        <v>5950</v>
      </c>
      <c r="D365" s="63">
        <v>2949</v>
      </c>
      <c r="E365" s="63">
        <v>4526</v>
      </c>
      <c r="F365" s="63">
        <v>2223</v>
      </c>
      <c r="G365" s="63">
        <v>4311</v>
      </c>
      <c r="H365" s="63">
        <v>2073</v>
      </c>
      <c r="I365" s="63">
        <v>3648</v>
      </c>
      <c r="J365" s="63">
        <v>1802</v>
      </c>
      <c r="K365" s="63">
        <v>2986</v>
      </c>
      <c r="L365" s="63">
        <v>1494</v>
      </c>
      <c r="M365" s="63">
        <v>21421</v>
      </c>
      <c r="N365" s="63">
        <v>10541</v>
      </c>
      <c r="O365" s="203"/>
      <c r="P365" s="64" t="s">
        <v>102</v>
      </c>
      <c r="Q365" s="63">
        <v>889</v>
      </c>
      <c r="R365" s="63">
        <v>374</v>
      </c>
      <c r="S365" s="63">
        <v>676</v>
      </c>
      <c r="T365" s="63">
        <v>315</v>
      </c>
      <c r="U365" s="63">
        <v>692</v>
      </c>
      <c r="V365" s="63">
        <v>283</v>
      </c>
      <c r="W365" s="63">
        <v>475</v>
      </c>
      <c r="X365" s="63">
        <v>244</v>
      </c>
      <c r="Y365" s="63">
        <v>383</v>
      </c>
      <c r="Z365" s="63">
        <v>175</v>
      </c>
      <c r="AA365" s="63">
        <v>3115</v>
      </c>
      <c r="AB365" s="63">
        <v>1391</v>
      </c>
      <c r="AC365" s="203"/>
      <c r="AD365" s="64" t="s">
        <v>102</v>
      </c>
      <c r="AE365" s="63">
        <v>193</v>
      </c>
      <c r="AF365" s="63">
        <v>186</v>
      </c>
      <c r="AG365" s="63">
        <v>189</v>
      </c>
      <c r="AH365" s="63">
        <v>186</v>
      </c>
      <c r="AI365" s="63">
        <v>183</v>
      </c>
      <c r="AJ365" s="63">
        <v>937</v>
      </c>
      <c r="AK365" s="63">
        <v>620</v>
      </c>
      <c r="AL365" s="63">
        <v>508</v>
      </c>
      <c r="AM365" s="63">
        <v>110</v>
      </c>
      <c r="AN365" s="63">
        <v>31</v>
      </c>
      <c r="AO365" s="63">
        <v>186</v>
      </c>
      <c r="AP365" s="203"/>
      <c r="AQ365" s="64" t="s">
        <v>102</v>
      </c>
      <c r="AR365" s="63">
        <v>56</v>
      </c>
      <c r="AS365" s="63">
        <v>3261</v>
      </c>
      <c r="AT365" s="63">
        <v>1787</v>
      </c>
      <c r="AU365" s="63">
        <v>1725</v>
      </c>
      <c r="AV365" s="63">
        <v>866</v>
      </c>
      <c r="AW365" s="63">
        <v>299</v>
      </c>
      <c r="AX365" s="63">
        <v>795</v>
      </c>
      <c r="AY365" s="63">
        <v>588</v>
      </c>
      <c r="AZ365" s="63">
        <v>579</v>
      </c>
      <c r="BA365" s="203"/>
      <c r="BB365" s="51" t="s">
        <v>102</v>
      </c>
      <c r="BC365" s="63">
        <v>2943</v>
      </c>
      <c r="BD365" s="63">
        <v>1459</v>
      </c>
      <c r="BE365" s="63">
        <v>2774</v>
      </c>
      <c r="BF365" s="63">
        <v>1374</v>
      </c>
      <c r="BG365" s="63">
        <v>1822</v>
      </c>
      <c r="BH365" s="63">
        <v>906</v>
      </c>
      <c r="BI365" s="63">
        <v>2691</v>
      </c>
      <c r="BJ365" s="63">
        <v>1347</v>
      </c>
      <c r="BK365" s="63">
        <v>2538</v>
      </c>
      <c r="BL365" s="63">
        <v>1271</v>
      </c>
      <c r="BM365" s="63">
        <v>1326</v>
      </c>
      <c r="BN365" s="63">
        <v>658</v>
      </c>
      <c r="BO365" s="203"/>
      <c r="BP365" s="64" t="s">
        <v>102</v>
      </c>
      <c r="BQ365" s="63">
        <v>610</v>
      </c>
      <c r="BR365" s="63">
        <v>396</v>
      </c>
      <c r="BS365" s="63">
        <v>33</v>
      </c>
      <c r="BT365" s="63">
        <v>51</v>
      </c>
      <c r="BU365" s="63">
        <v>30</v>
      </c>
      <c r="BV365" s="63">
        <v>661</v>
      </c>
      <c r="BW365" s="63">
        <v>426</v>
      </c>
      <c r="BX365" s="203"/>
      <c r="BY365" s="64" t="s">
        <v>102</v>
      </c>
      <c r="BZ365" s="63">
        <v>5976</v>
      </c>
      <c r="CA365" s="63">
        <v>4353</v>
      </c>
      <c r="CB365" s="63">
        <v>1822</v>
      </c>
      <c r="CC365" s="63">
        <v>4730</v>
      </c>
      <c r="CD365" s="63">
        <v>3958</v>
      </c>
      <c r="CE365" s="63">
        <v>2978</v>
      </c>
      <c r="CF365" s="63">
        <v>347</v>
      </c>
      <c r="CG365" s="63">
        <v>4245</v>
      </c>
      <c r="CH365" s="63">
        <v>233</v>
      </c>
      <c r="CI365" s="63">
        <v>682</v>
      </c>
      <c r="CJ365" s="63">
        <v>367</v>
      </c>
      <c r="CK365" s="63">
        <v>408</v>
      </c>
      <c r="CL365" s="142"/>
      <c r="CM365" s="138" t="s">
        <v>247</v>
      </c>
      <c r="CN365" s="138" t="s">
        <v>4481</v>
      </c>
      <c r="CO365" s="139">
        <v>23169</v>
      </c>
      <c r="CP365" s="141">
        <v>28642</v>
      </c>
    </row>
    <row r="366" spans="1:94">
      <c r="A366" s="201" t="s">
        <v>248</v>
      </c>
      <c r="B366" s="46" t="s">
        <v>119</v>
      </c>
      <c r="C366" s="47">
        <v>3447</v>
      </c>
      <c r="D366" s="47">
        <v>1692</v>
      </c>
      <c r="E366" s="47">
        <v>2544</v>
      </c>
      <c r="F366" s="47">
        <v>1280</v>
      </c>
      <c r="G366" s="47">
        <v>2306</v>
      </c>
      <c r="H366" s="47">
        <v>1104</v>
      </c>
      <c r="I366" s="47">
        <v>1977</v>
      </c>
      <c r="J366" s="47">
        <v>965</v>
      </c>
      <c r="K366" s="47">
        <v>1617</v>
      </c>
      <c r="L366" s="47">
        <v>805</v>
      </c>
      <c r="M366" s="48">
        <v>11891</v>
      </c>
      <c r="N366" s="48">
        <v>5846</v>
      </c>
      <c r="O366" s="203" t="s">
        <v>248</v>
      </c>
      <c r="P366" s="46" t="s">
        <v>119</v>
      </c>
      <c r="Q366" s="47">
        <v>600</v>
      </c>
      <c r="R366" s="47">
        <v>279</v>
      </c>
      <c r="S366" s="47">
        <v>391</v>
      </c>
      <c r="T366" s="47">
        <v>180</v>
      </c>
      <c r="U366" s="47">
        <v>379</v>
      </c>
      <c r="V366" s="47">
        <v>168</v>
      </c>
      <c r="W366" s="47">
        <v>261</v>
      </c>
      <c r="X366" s="47">
        <v>134</v>
      </c>
      <c r="Y366" s="47">
        <v>208</v>
      </c>
      <c r="Z366" s="47">
        <v>117</v>
      </c>
      <c r="AA366" s="48">
        <v>1839</v>
      </c>
      <c r="AB366" s="48">
        <v>878</v>
      </c>
      <c r="AC366" s="203" t="s">
        <v>248</v>
      </c>
      <c r="AD366" s="46" t="s">
        <v>119</v>
      </c>
      <c r="AE366" s="47">
        <v>112</v>
      </c>
      <c r="AF366" s="47">
        <v>105</v>
      </c>
      <c r="AG366" s="47">
        <v>105</v>
      </c>
      <c r="AH366" s="47">
        <v>102</v>
      </c>
      <c r="AI366" s="47">
        <v>99</v>
      </c>
      <c r="AJ366" s="48">
        <v>523</v>
      </c>
      <c r="AK366" s="47">
        <v>316</v>
      </c>
      <c r="AL366" s="47">
        <v>219</v>
      </c>
      <c r="AM366" s="47">
        <v>13</v>
      </c>
      <c r="AN366" s="47">
        <v>33</v>
      </c>
      <c r="AO366" s="47">
        <v>104</v>
      </c>
      <c r="AP366" s="203" t="s">
        <v>248</v>
      </c>
      <c r="AQ366" s="46" t="s">
        <v>119</v>
      </c>
      <c r="AR366" s="47">
        <v>0</v>
      </c>
      <c r="AS366" s="47">
        <v>834</v>
      </c>
      <c r="AT366" s="47">
        <v>1059</v>
      </c>
      <c r="AU366" s="47">
        <v>978</v>
      </c>
      <c r="AV366" s="47">
        <v>511</v>
      </c>
      <c r="AW366" s="47">
        <v>97</v>
      </c>
      <c r="AX366" s="47">
        <v>410</v>
      </c>
      <c r="AY366" s="47">
        <v>252</v>
      </c>
      <c r="AZ366" s="47">
        <v>261</v>
      </c>
      <c r="BA366" s="203" t="s">
        <v>248</v>
      </c>
      <c r="BB366" s="46" t="s">
        <v>119</v>
      </c>
      <c r="BC366" s="47">
        <v>1484</v>
      </c>
      <c r="BD366" s="47">
        <v>782</v>
      </c>
      <c r="BE366" s="47">
        <v>1382</v>
      </c>
      <c r="BF366" s="47">
        <v>732</v>
      </c>
      <c r="BG366" s="47">
        <v>989</v>
      </c>
      <c r="BH366" s="47">
        <v>544</v>
      </c>
      <c r="BI366" s="47">
        <v>1481</v>
      </c>
      <c r="BJ366" s="47">
        <v>782</v>
      </c>
      <c r="BK366" s="47">
        <v>1379</v>
      </c>
      <c r="BL366" s="47">
        <v>732</v>
      </c>
      <c r="BM366" s="47">
        <v>938</v>
      </c>
      <c r="BN366" s="47">
        <v>519</v>
      </c>
      <c r="BO366" s="203" t="s">
        <v>248</v>
      </c>
      <c r="BP366" s="46" t="s">
        <v>119</v>
      </c>
      <c r="BQ366" s="50">
        <v>349</v>
      </c>
      <c r="BR366" s="49">
        <v>206</v>
      </c>
      <c r="BS366" s="49">
        <v>20</v>
      </c>
      <c r="BT366" s="50">
        <v>19</v>
      </c>
      <c r="BU366" s="49">
        <v>9</v>
      </c>
      <c r="BV366" s="50">
        <v>368</v>
      </c>
      <c r="BW366" s="50">
        <v>215</v>
      </c>
      <c r="BX366" s="203" t="s">
        <v>248</v>
      </c>
      <c r="BY366" s="46" t="s">
        <v>119</v>
      </c>
      <c r="BZ366" s="47">
        <v>1374</v>
      </c>
      <c r="CA366" s="47">
        <v>1406</v>
      </c>
      <c r="CB366" s="47">
        <v>525</v>
      </c>
      <c r="CC366" s="47">
        <v>1440</v>
      </c>
      <c r="CD366" s="47">
        <v>1248</v>
      </c>
      <c r="CE366" s="47">
        <v>1007</v>
      </c>
      <c r="CF366" s="47">
        <v>77</v>
      </c>
      <c r="CG366" s="47">
        <v>1064</v>
      </c>
      <c r="CH366" s="47">
        <v>92</v>
      </c>
      <c r="CI366" s="47">
        <v>393</v>
      </c>
      <c r="CJ366" s="47">
        <v>127</v>
      </c>
      <c r="CK366" s="47">
        <v>580</v>
      </c>
      <c r="CL366" s="142"/>
      <c r="CM366" s="138" t="s">
        <v>248</v>
      </c>
      <c r="CN366" s="138" t="s">
        <v>4482</v>
      </c>
      <c r="CO366" s="139">
        <v>11312</v>
      </c>
      <c r="CP366" s="141">
        <v>8233</v>
      </c>
    </row>
    <row r="367" spans="1:94">
      <c r="A367" s="201"/>
      <c r="B367" s="46" t="s">
        <v>120</v>
      </c>
      <c r="C367" s="47">
        <v>467</v>
      </c>
      <c r="D367" s="47">
        <v>235</v>
      </c>
      <c r="E367" s="47">
        <v>421</v>
      </c>
      <c r="F367" s="47">
        <v>209</v>
      </c>
      <c r="G367" s="47">
        <v>392</v>
      </c>
      <c r="H367" s="47">
        <v>173</v>
      </c>
      <c r="I367" s="47">
        <v>342</v>
      </c>
      <c r="J367" s="47">
        <v>168</v>
      </c>
      <c r="K367" s="47">
        <v>346</v>
      </c>
      <c r="L367" s="47">
        <v>180</v>
      </c>
      <c r="M367" s="48">
        <v>1968</v>
      </c>
      <c r="N367" s="48">
        <v>965</v>
      </c>
      <c r="O367" s="203"/>
      <c r="P367" s="46" t="s">
        <v>120</v>
      </c>
      <c r="Q367" s="47">
        <v>42</v>
      </c>
      <c r="R367" s="47">
        <v>21</v>
      </c>
      <c r="S367" s="47">
        <v>41</v>
      </c>
      <c r="T367" s="47">
        <v>14</v>
      </c>
      <c r="U367" s="47">
        <v>34</v>
      </c>
      <c r="V367" s="47">
        <v>18</v>
      </c>
      <c r="W367" s="47">
        <v>21</v>
      </c>
      <c r="X367" s="47">
        <v>5</v>
      </c>
      <c r="Y367" s="47">
        <v>30</v>
      </c>
      <c r="Z367" s="47">
        <v>14</v>
      </c>
      <c r="AA367" s="48">
        <v>168</v>
      </c>
      <c r="AB367" s="48">
        <v>72</v>
      </c>
      <c r="AC367" s="203"/>
      <c r="AD367" s="46" t="s">
        <v>120</v>
      </c>
      <c r="AE367" s="47">
        <v>16</v>
      </c>
      <c r="AF367" s="47">
        <v>16</v>
      </c>
      <c r="AG367" s="47">
        <v>16</v>
      </c>
      <c r="AH367" s="47">
        <v>16</v>
      </c>
      <c r="AI367" s="47">
        <v>16</v>
      </c>
      <c r="AJ367" s="48">
        <v>80</v>
      </c>
      <c r="AK367" s="47">
        <v>58</v>
      </c>
      <c r="AL367" s="47">
        <v>46</v>
      </c>
      <c r="AM367" s="47">
        <v>19</v>
      </c>
      <c r="AN367" s="47">
        <v>3</v>
      </c>
      <c r="AO367" s="47">
        <v>15</v>
      </c>
      <c r="AP367" s="203"/>
      <c r="AQ367" s="46" t="s">
        <v>120</v>
      </c>
      <c r="AR367" s="47">
        <v>0</v>
      </c>
      <c r="AS367" s="47">
        <v>184</v>
      </c>
      <c r="AT367" s="47">
        <v>155</v>
      </c>
      <c r="AU367" s="47">
        <v>290</v>
      </c>
      <c r="AV367" s="47">
        <v>14</v>
      </c>
      <c r="AW367" s="47">
        <v>40</v>
      </c>
      <c r="AX367" s="47">
        <v>78</v>
      </c>
      <c r="AY367" s="47">
        <v>48</v>
      </c>
      <c r="AZ367" s="47">
        <v>50</v>
      </c>
      <c r="BA367" s="203"/>
      <c r="BB367" s="46" t="s">
        <v>120</v>
      </c>
      <c r="BC367" s="47">
        <v>300</v>
      </c>
      <c r="BD367" s="47">
        <v>145</v>
      </c>
      <c r="BE367" s="47">
        <v>287</v>
      </c>
      <c r="BF367" s="47">
        <v>140</v>
      </c>
      <c r="BG367" s="47">
        <v>233</v>
      </c>
      <c r="BH367" s="47">
        <v>115</v>
      </c>
      <c r="BI367" s="47">
        <v>300</v>
      </c>
      <c r="BJ367" s="47">
        <v>145</v>
      </c>
      <c r="BK367" s="47">
        <v>287</v>
      </c>
      <c r="BL367" s="47">
        <v>140</v>
      </c>
      <c r="BM367" s="47">
        <v>204</v>
      </c>
      <c r="BN367" s="47">
        <v>95</v>
      </c>
      <c r="BO367" s="203"/>
      <c r="BP367" s="46" t="s">
        <v>120</v>
      </c>
      <c r="BQ367" s="50">
        <v>50</v>
      </c>
      <c r="BR367" s="49">
        <v>40</v>
      </c>
      <c r="BS367" s="49">
        <v>4</v>
      </c>
      <c r="BT367" s="50">
        <v>9</v>
      </c>
      <c r="BU367" s="49">
        <v>4</v>
      </c>
      <c r="BV367" s="50">
        <v>59</v>
      </c>
      <c r="BW367" s="50">
        <v>44</v>
      </c>
      <c r="BX367" s="203"/>
      <c r="BY367" s="46" t="s">
        <v>120</v>
      </c>
      <c r="BZ367" s="47">
        <v>540</v>
      </c>
      <c r="CA367" s="47">
        <v>362</v>
      </c>
      <c r="CB367" s="47">
        <v>432</v>
      </c>
      <c r="CC367" s="47">
        <v>533</v>
      </c>
      <c r="CD367" s="47">
        <v>466</v>
      </c>
      <c r="CE367" s="47">
        <v>470</v>
      </c>
      <c r="CF367" s="47">
        <v>27</v>
      </c>
      <c r="CG367" s="47">
        <v>434</v>
      </c>
      <c r="CH367" s="47">
        <v>15</v>
      </c>
      <c r="CI367" s="47">
        <v>105</v>
      </c>
      <c r="CJ367" s="47">
        <v>35</v>
      </c>
      <c r="CK367" s="47">
        <v>15</v>
      </c>
      <c r="CL367" s="142"/>
      <c r="CM367" s="138" t="s">
        <v>248</v>
      </c>
      <c r="CN367" s="138" t="s">
        <v>4483</v>
      </c>
      <c r="CO367" s="139">
        <v>2063</v>
      </c>
      <c r="CP367" s="141">
        <v>3279</v>
      </c>
    </row>
    <row r="368" spans="1:94">
      <c r="A368" s="201"/>
      <c r="B368" s="34" t="s">
        <v>102</v>
      </c>
      <c r="C368" s="35">
        <v>3914</v>
      </c>
      <c r="D368" s="63">
        <v>1927</v>
      </c>
      <c r="E368" s="63">
        <v>2965</v>
      </c>
      <c r="F368" s="63">
        <v>1489</v>
      </c>
      <c r="G368" s="63">
        <v>2698</v>
      </c>
      <c r="H368" s="63">
        <v>1277</v>
      </c>
      <c r="I368" s="63">
        <v>2319</v>
      </c>
      <c r="J368" s="63">
        <v>1133</v>
      </c>
      <c r="K368" s="63">
        <v>1963</v>
      </c>
      <c r="L368" s="63">
        <v>985</v>
      </c>
      <c r="M368" s="63">
        <v>13859</v>
      </c>
      <c r="N368" s="63">
        <v>6811</v>
      </c>
      <c r="O368" s="203"/>
      <c r="P368" s="64" t="s">
        <v>102</v>
      </c>
      <c r="Q368" s="63">
        <v>642</v>
      </c>
      <c r="R368" s="63">
        <v>300</v>
      </c>
      <c r="S368" s="63">
        <v>432</v>
      </c>
      <c r="T368" s="63">
        <v>194</v>
      </c>
      <c r="U368" s="63">
        <v>413</v>
      </c>
      <c r="V368" s="63">
        <v>186</v>
      </c>
      <c r="W368" s="63">
        <v>282</v>
      </c>
      <c r="X368" s="63">
        <v>139</v>
      </c>
      <c r="Y368" s="63">
        <v>238</v>
      </c>
      <c r="Z368" s="63">
        <v>131</v>
      </c>
      <c r="AA368" s="63">
        <v>2007</v>
      </c>
      <c r="AB368" s="63">
        <v>950</v>
      </c>
      <c r="AC368" s="203"/>
      <c r="AD368" s="64" t="s">
        <v>102</v>
      </c>
      <c r="AE368" s="63">
        <v>128</v>
      </c>
      <c r="AF368" s="63">
        <v>121</v>
      </c>
      <c r="AG368" s="63">
        <v>121</v>
      </c>
      <c r="AH368" s="63">
        <v>118</v>
      </c>
      <c r="AI368" s="63">
        <v>115</v>
      </c>
      <c r="AJ368" s="63">
        <v>603</v>
      </c>
      <c r="AK368" s="63">
        <v>374</v>
      </c>
      <c r="AL368" s="63">
        <v>265</v>
      </c>
      <c r="AM368" s="63">
        <v>32</v>
      </c>
      <c r="AN368" s="63">
        <v>36</v>
      </c>
      <c r="AO368" s="63">
        <v>119</v>
      </c>
      <c r="AP368" s="203"/>
      <c r="AQ368" s="64" t="s">
        <v>102</v>
      </c>
      <c r="AR368" s="63">
        <v>0</v>
      </c>
      <c r="AS368" s="63">
        <v>1018</v>
      </c>
      <c r="AT368" s="63">
        <v>1214</v>
      </c>
      <c r="AU368" s="63">
        <v>1268</v>
      </c>
      <c r="AV368" s="63">
        <v>525</v>
      </c>
      <c r="AW368" s="63">
        <v>137</v>
      </c>
      <c r="AX368" s="63">
        <v>488</v>
      </c>
      <c r="AY368" s="63">
        <v>300</v>
      </c>
      <c r="AZ368" s="63">
        <v>311</v>
      </c>
      <c r="BA368" s="203"/>
      <c r="BB368" s="51" t="s">
        <v>102</v>
      </c>
      <c r="BC368" s="63">
        <v>1784</v>
      </c>
      <c r="BD368" s="63">
        <v>927</v>
      </c>
      <c r="BE368" s="63">
        <v>1669</v>
      </c>
      <c r="BF368" s="63">
        <v>872</v>
      </c>
      <c r="BG368" s="63">
        <v>1222</v>
      </c>
      <c r="BH368" s="63">
        <v>659</v>
      </c>
      <c r="BI368" s="63">
        <v>1781</v>
      </c>
      <c r="BJ368" s="63">
        <v>927</v>
      </c>
      <c r="BK368" s="63">
        <v>1666</v>
      </c>
      <c r="BL368" s="63">
        <v>872</v>
      </c>
      <c r="BM368" s="63">
        <v>1142</v>
      </c>
      <c r="BN368" s="63">
        <v>614</v>
      </c>
      <c r="BO368" s="203"/>
      <c r="BP368" s="64" t="s">
        <v>102</v>
      </c>
      <c r="BQ368" s="63">
        <v>399</v>
      </c>
      <c r="BR368" s="63">
        <v>246</v>
      </c>
      <c r="BS368" s="63">
        <v>24</v>
      </c>
      <c r="BT368" s="63">
        <v>28</v>
      </c>
      <c r="BU368" s="63">
        <v>13</v>
      </c>
      <c r="BV368" s="63">
        <v>427</v>
      </c>
      <c r="BW368" s="63">
        <v>259</v>
      </c>
      <c r="BX368" s="203"/>
      <c r="BY368" s="64" t="s">
        <v>102</v>
      </c>
      <c r="BZ368" s="63">
        <v>1914</v>
      </c>
      <c r="CA368" s="63">
        <v>1768</v>
      </c>
      <c r="CB368" s="63">
        <v>957</v>
      </c>
      <c r="CC368" s="63">
        <v>1973</v>
      </c>
      <c r="CD368" s="63">
        <v>1714</v>
      </c>
      <c r="CE368" s="63">
        <v>1477</v>
      </c>
      <c r="CF368" s="63">
        <v>104</v>
      </c>
      <c r="CG368" s="63">
        <v>1498</v>
      </c>
      <c r="CH368" s="63">
        <v>107</v>
      </c>
      <c r="CI368" s="63">
        <v>498</v>
      </c>
      <c r="CJ368" s="63">
        <v>162</v>
      </c>
      <c r="CK368" s="63">
        <v>595</v>
      </c>
      <c r="CL368" s="142"/>
      <c r="CM368" s="138" t="s">
        <v>248</v>
      </c>
      <c r="CN368" s="138" t="s">
        <v>4484</v>
      </c>
      <c r="CO368" s="139">
        <v>13375</v>
      </c>
      <c r="CP368" s="141">
        <v>11512</v>
      </c>
    </row>
    <row r="369" spans="1:94">
      <c r="A369" s="51" t="s">
        <v>140</v>
      </c>
      <c r="B369" s="51"/>
      <c r="C369" s="48"/>
      <c r="D369" s="48"/>
      <c r="E369" s="48"/>
      <c r="F369" s="48"/>
      <c r="G369" s="48"/>
      <c r="H369" s="48"/>
      <c r="I369" s="48"/>
      <c r="J369" s="48"/>
      <c r="K369" s="48"/>
      <c r="L369" s="48"/>
      <c r="M369" s="48"/>
      <c r="N369" s="48"/>
      <c r="O369" s="51" t="s">
        <v>140</v>
      </c>
      <c r="P369" s="51"/>
      <c r="Q369" s="48"/>
      <c r="R369" s="48"/>
      <c r="S369" s="48"/>
      <c r="T369" s="48"/>
      <c r="U369" s="48"/>
      <c r="V369" s="48"/>
      <c r="W369" s="48"/>
      <c r="X369" s="48"/>
      <c r="Y369" s="48"/>
      <c r="Z369" s="48"/>
      <c r="AA369" s="48"/>
      <c r="AB369" s="48"/>
      <c r="AC369" s="51" t="s">
        <v>140</v>
      </c>
      <c r="AD369" s="51"/>
      <c r="AE369" s="48"/>
      <c r="AF369" s="48"/>
      <c r="AG369" s="48"/>
      <c r="AH369" s="48"/>
      <c r="AI369" s="48"/>
      <c r="AJ369" s="48"/>
      <c r="AK369" s="48"/>
      <c r="AL369" s="48"/>
      <c r="AM369" s="48"/>
      <c r="AN369" s="48"/>
      <c r="AO369" s="48"/>
      <c r="AP369" s="51" t="s">
        <v>140</v>
      </c>
      <c r="AQ369" s="46"/>
      <c r="AR369" s="47"/>
      <c r="AS369" s="47"/>
      <c r="AT369" s="47"/>
      <c r="AU369" s="47"/>
      <c r="AV369" s="47"/>
      <c r="AW369" s="47"/>
      <c r="AX369" s="47"/>
      <c r="AY369" s="47"/>
      <c r="AZ369" s="47"/>
      <c r="BA369" s="51" t="s">
        <v>140</v>
      </c>
      <c r="BB369" s="46"/>
      <c r="BC369" s="47"/>
      <c r="BD369" s="47"/>
      <c r="BE369" s="47"/>
      <c r="BF369" s="47"/>
      <c r="BG369" s="47"/>
      <c r="BH369" s="47"/>
      <c r="BI369" s="47"/>
      <c r="BJ369" s="47"/>
      <c r="BK369" s="47"/>
      <c r="BL369" s="47"/>
      <c r="BM369" s="47"/>
      <c r="BN369" s="47"/>
      <c r="BO369" s="51" t="s">
        <v>140</v>
      </c>
      <c r="BP369" s="46"/>
      <c r="BQ369" s="50"/>
      <c r="BR369" s="49"/>
      <c r="BS369" s="49"/>
      <c r="BT369" s="50"/>
      <c r="BU369" s="49"/>
      <c r="BV369" s="49"/>
      <c r="BW369" s="49"/>
      <c r="BX369" s="51" t="s">
        <v>140</v>
      </c>
      <c r="BY369" s="46"/>
      <c r="BZ369" s="47"/>
      <c r="CA369" s="47"/>
      <c r="CB369" s="47"/>
      <c r="CC369" s="47"/>
      <c r="CD369" s="47"/>
      <c r="CE369" s="47"/>
      <c r="CF369" s="47"/>
      <c r="CG369" s="47"/>
      <c r="CH369" s="47"/>
      <c r="CI369" s="47"/>
      <c r="CJ369" s="47"/>
      <c r="CK369" s="47"/>
      <c r="CL369" s="142"/>
      <c r="CM369" s="138" t="s">
        <v>140</v>
      </c>
      <c r="CN369" s="138" t="s">
        <v>140</v>
      </c>
      <c r="CO369" s="139">
        <v>0</v>
      </c>
      <c r="CP369" s="141">
        <v>0</v>
      </c>
    </row>
    <row r="370" spans="1:94">
      <c r="A370" s="201" t="s">
        <v>19</v>
      </c>
      <c r="B370" s="46" t="s">
        <v>119</v>
      </c>
      <c r="C370" s="47">
        <v>62</v>
      </c>
      <c r="D370" s="47">
        <v>25</v>
      </c>
      <c r="E370" s="47">
        <v>67</v>
      </c>
      <c r="F370" s="47">
        <v>29</v>
      </c>
      <c r="G370" s="47">
        <v>69</v>
      </c>
      <c r="H370" s="47">
        <v>36</v>
      </c>
      <c r="I370" s="47">
        <v>69</v>
      </c>
      <c r="J370" s="47">
        <v>35</v>
      </c>
      <c r="K370" s="47">
        <v>64</v>
      </c>
      <c r="L370" s="47">
        <v>30</v>
      </c>
      <c r="M370" s="48">
        <v>331</v>
      </c>
      <c r="N370" s="48">
        <v>155</v>
      </c>
      <c r="O370" s="201" t="s">
        <v>19</v>
      </c>
      <c r="P370" s="46" t="s">
        <v>119</v>
      </c>
      <c r="Q370" s="47">
        <v>0</v>
      </c>
      <c r="R370" s="47">
        <v>0</v>
      </c>
      <c r="S370" s="47">
        <v>1</v>
      </c>
      <c r="T370" s="47">
        <v>0</v>
      </c>
      <c r="U370" s="47">
        <v>0</v>
      </c>
      <c r="V370" s="47">
        <v>0</v>
      </c>
      <c r="W370" s="47">
        <v>1</v>
      </c>
      <c r="X370" s="47">
        <v>1</v>
      </c>
      <c r="Y370" s="47">
        <v>0</v>
      </c>
      <c r="Z370" s="47">
        <v>0</v>
      </c>
      <c r="AA370" s="48">
        <v>2</v>
      </c>
      <c r="AB370" s="48">
        <v>1</v>
      </c>
      <c r="AC370" s="201" t="s">
        <v>19</v>
      </c>
      <c r="AD370" s="46" t="s">
        <v>119</v>
      </c>
      <c r="AE370" s="47">
        <v>2</v>
      </c>
      <c r="AF370" s="47">
        <v>3</v>
      </c>
      <c r="AG370" s="47">
        <v>3</v>
      </c>
      <c r="AH370" s="47">
        <v>3</v>
      </c>
      <c r="AI370" s="47">
        <v>3</v>
      </c>
      <c r="AJ370" s="48">
        <v>14</v>
      </c>
      <c r="AK370" s="47">
        <v>11</v>
      </c>
      <c r="AL370" s="47">
        <v>9</v>
      </c>
      <c r="AM370" s="47">
        <v>0</v>
      </c>
      <c r="AN370" s="47">
        <v>0</v>
      </c>
      <c r="AO370" s="47">
        <v>2</v>
      </c>
      <c r="AP370" s="201" t="s">
        <v>19</v>
      </c>
      <c r="AQ370" s="46" t="s">
        <v>119</v>
      </c>
      <c r="AR370" s="47">
        <v>0</v>
      </c>
      <c r="AS370" s="47">
        <v>172</v>
      </c>
      <c r="AT370" s="47">
        <v>4</v>
      </c>
      <c r="AU370" s="47">
        <v>1</v>
      </c>
      <c r="AV370" s="47">
        <v>0</v>
      </c>
      <c r="AW370" s="47">
        <v>9</v>
      </c>
      <c r="AX370" s="47">
        <v>21</v>
      </c>
      <c r="AY370" s="47">
        <v>9</v>
      </c>
      <c r="AZ370" s="47">
        <v>9</v>
      </c>
      <c r="BA370" s="201" t="s">
        <v>19</v>
      </c>
      <c r="BB370" s="46" t="s">
        <v>119</v>
      </c>
      <c r="BC370" s="47">
        <v>66</v>
      </c>
      <c r="BD370" s="47">
        <v>31</v>
      </c>
      <c r="BE370" s="47">
        <v>65</v>
      </c>
      <c r="BF370" s="47">
        <v>30</v>
      </c>
      <c r="BG370" s="47">
        <v>59</v>
      </c>
      <c r="BH370" s="47">
        <v>27</v>
      </c>
      <c r="BI370" s="47">
        <v>66</v>
      </c>
      <c r="BJ370" s="47">
        <v>31</v>
      </c>
      <c r="BK370" s="47">
        <v>65</v>
      </c>
      <c r="BL370" s="47">
        <v>30</v>
      </c>
      <c r="BM370" s="47">
        <v>59</v>
      </c>
      <c r="BN370" s="47">
        <v>27</v>
      </c>
      <c r="BO370" s="201" t="s">
        <v>19</v>
      </c>
      <c r="BP370" s="46" t="s">
        <v>119</v>
      </c>
      <c r="BQ370" s="50">
        <v>11</v>
      </c>
      <c r="BR370" s="49">
        <v>4</v>
      </c>
      <c r="BS370" s="49">
        <v>0</v>
      </c>
      <c r="BT370" s="50">
        <v>2</v>
      </c>
      <c r="BU370" s="49">
        <v>0</v>
      </c>
      <c r="BV370" s="50">
        <v>13</v>
      </c>
      <c r="BW370" s="50">
        <v>4</v>
      </c>
      <c r="BX370" s="201" t="s">
        <v>19</v>
      </c>
      <c r="BY370" s="46" t="s">
        <v>119</v>
      </c>
      <c r="BZ370" s="47">
        <v>5</v>
      </c>
      <c r="CA370" s="47">
        <v>35</v>
      </c>
      <c r="CB370" s="47">
        <v>32</v>
      </c>
      <c r="CC370" s="47">
        <v>111</v>
      </c>
      <c r="CD370" s="47">
        <v>69</v>
      </c>
      <c r="CE370" s="47">
        <v>17</v>
      </c>
      <c r="CF370" s="47">
        <v>11</v>
      </c>
      <c r="CG370" s="47">
        <v>91</v>
      </c>
      <c r="CH370" s="47">
        <v>7</v>
      </c>
      <c r="CI370" s="47">
        <v>10</v>
      </c>
      <c r="CJ370" s="47">
        <v>8</v>
      </c>
      <c r="CK370" s="47">
        <v>23</v>
      </c>
      <c r="CL370" s="142"/>
      <c r="CM370" s="138" t="s">
        <v>19</v>
      </c>
      <c r="CN370" s="138" t="s">
        <v>4485</v>
      </c>
      <c r="CO370" s="139">
        <v>360</v>
      </c>
      <c r="CP370" s="141">
        <v>378</v>
      </c>
    </row>
    <row r="371" spans="1:94">
      <c r="A371" s="201"/>
      <c r="B371" s="46" t="s">
        <v>120</v>
      </c>
      <c r="C371" s="47">
        <v>0</v>
      </c>
      <c r="D371" s="47">
        <v>0</v>
      </c>
      <c r="E371" s="47">
        <v>0</v>
      </c>
      <c r="F371" s="47">
        <v>0</v>
      </c>
      <c r="G371" s="47">
        <v>0</v>
      </c>
      <c r="H371" s="47">
        <v>0</v>
      </c>
      <c r="I371" s="47">
        <v>0</v>
      </c>
      <c r="J371" s="47">
        <v>0</v>
      </c>
      <c r="K371" s="47">
        <v>0</v>
      </c>
      <c r="L371" s="47">
        <v>0</v>
      </c>
      <c r="M371" s="48">
        <v>0</v>
      </c>
      <c r="N371" s="48">
        <v>0</v>
      </c>
      <c r="O371" s="201"/>
      <c r="P371" s="46" t="s">
        <v>120</v>
      </c>
      <c r="Q371" s="47">
        <v>0</v>
      </c>
      <c r="R371" s="47">
        <v>0</v>
      </c>
      <c r="S371" s="47">
        <v>0</v>
      </c>
      <c r="T371" s="47">
        <v>0</v>
      </c>
      <c r="U371" s="47">
        <v>0</v>
      </c>
      <c r="V371" s="47">
        <v>0</v>
      </c>
      <c r="W371" s="47">
        <v>0</v>
      </c>
      <c r="X371" s="47">
        <v>0</v>
      </c>
      <c r="Y371" s="47">
        <v>0</v>
      </c>
      <c r="Z371" s="47">
        <v>0</v>
      </c>
      <c r="AA371" s="48">
        <v>0</v>
      </c>
      <c r="AB371" s="48">
        <v>0</v>
      </c>
      <c r="AC371" s="201"/>
      <c r="AD371" s="46" t="s">
        <v>120</v>
      </c>
      <c r="AE371" s="47">
        <v>0</v>
      </c>
      <c r="AF371" s="47">
        <v>0</v>
      </c>
      <c r="AG371" s="47">
        <v>0</v>
      </c>
      <c r="AH371" s="47">
        <v>0</v>
      </c>
      <c r="AI371" s="47">
        <v>0</v>
      </c>
      <c r="AJ371" s="48">
        <v>0</v>
      </c>
      <c r="AK371" s="47">
        <v>0</v>
      </c>
      <c r="AL371" s="47">
        <v>0</v>
      </c>
      <c r="AM371" s="47">
        <v>0</v>
      </c>
      <c r="AN371" s="47">
        <v>0</v>
      </c>
      <c r="AO371" s="47">
        <v>0</v>
      </c>
      <c r="AP371" s="201"/>
      <c r="AQ371" s="46" t="s">
        <v>120</v>
      </c>
      <c r="AR371" s="47">
        <v>0</v>
      </c>
      <c r="AS371" s="47">
        <v>0</v>
      </c>
      <c r="AT371" s="47">
        <v>0</v>
      </c>
      <c r="AU371" s="47">
        <v>0</v>
      </c>
      <c r="AV371" s="47">
        <v>0</v>
      </c>
      <c r="AW371" s="47">
        <v>0</v>
      </c>
      <c r="AX371" s="47">
        <v>0</v>
      </c>
      <c r="AY371" s="47">
        <v>0</v>
      </c>
      <c r="AZ371" s="47">
        <v>0</v>
      </c>
      <c r="BA371" s="201"/>
      <c r="BB371" s="46" t="s">
        <v>120</v>
      </c>
      <c r="BC371" s="47">
        <v>0</v>
      </c>
      <c r="BD371" s="47">
        <v>0</v>
      </c>
      <c r="BE371" s="47">
        <v>0</v>
      </c>
      <c r="BF371" s="47">
        <v>0</v>
      </c>
      <c r="BG371" s="47">
        <v>0</v>
      </c>
      <c r="BH371" s="47">
        <v>0</v>
      </c>
      <c r="BI371" s="47">
        <v>0</v>
      </c>
      <c r="BJ371" s="47">
        <v>0</v>
      </c>
      <c r="BK371" s="47">
        <v>0</v>
      </c>
      <c r="BL371" s="47">
        <v>0</v>
      </c>
      <c r="BM371" s="47">
        <v>0</v>
      </c>
      <c r="BN371" s="47">
        <v>0</v>
      </c>
      <c r="BO371" s="201"/>
      <c r="BP371" s="46" t="s">
        <v>120</v>
      </c>
      <c r="BQ371" s="50">
        <v>0</v>
      </c>
      <c r="BR371" s="49">
        <v>0</v>
      </c>
      <c r="BS371" s="49">
        <v>0</v>
      </c>
      <c r="BT371" s="50">
        <v>0</v>
      </c>
      <c r="BU371" s="49">
        <v>0</v>
      </c>
      <c r="BV371" s="50">
        <v>0</v>
      </c>
      <c r="BW371" s="50">
        <v>0</v>
      </c>
      <c r="BX371" s="201"/>
      <c r="BY371" s="46" t="s">
        <v>120</v>
      </c>
      <c r="BZ371" s="47">
        <v>0</v>
      </c>
      <c r="CA371" s="47">
        <v>0</v>
      </c>
      <c r="CB371" s="47">
        <v>0</v>
      </c>
      <c r="CC371" s="47">
        <v>0</v>
      </c>
      <c r="CD371" s="47">
        <v>0</v>
      </c>
      <c r="CE371" s="47">
        <v>0</v>
      </c>
      <c r="CF371" s="47">
        <v>0</v>
      </c>
      <c r="CG371" s="47">
        <v>0</v>
      </c>
      <c r="CH371" s="47">
        <v>0</v>
      </c>
      <c r="CI371" s="47">
        <v>0</v>
      </c>
      <c r="CJ371" s="47">
        <v>0</v>
      </c>
      <c r="CK371" s="47">
        <v>0</v>
      </c>
      <c r="CL371" s="142"/>
      <c r="CM371" s="138" t="s">
        <v>19</v>
      </c>
      <c r="CN371" s="138" t="s">
        <v>4486</v>
      </c>
      <c r="CO371" s="139">
        <v>0</v>
      </c>
      <c r="CP371" s="141">
        <v>0</v>
      </c>
    </row>
    <row r="372" spans="1:94">
      <c r="A372" s="201"/>
      <c r="B372" s="34" t="s">
        <v>102</v>
      </c>
      <c r="C372" s="35">
        <v>62</v>
      </c>
      <c r="D372" s="63">
        <v>25</v>
      </c>
      <c r="E372" s="63">
        <v>67</v>
      </c>
      <c r="F372" s="63">
        <v>29</v>
      </c>
      <c r="G372" s="63">
        <v>69</v>
      </c>
      <c r="H372" s="63">
        <v>36</v>
      </c>
      <c r="I372" s="63">
        <v>69</v>
      </c>
      <c r="J372" s="63">
        <v>35</v>
      </c>
      <c r="K372" s="63">
        <v>64</v>
      </c>
      <c r="L372" s="63">
        <v>30</v>
      </c>
      <c r="M372" s="63">
        <v>331</v>
      </c>
      <c r="N372" s="63">
        <v>155</v>
      </c>
      <c r="O372" s="201"/>
      <c r="P372" s="64" t="s">
        <v>102</v>
      </c>
      <c r="Q372" s="63">
        <v>0</v>
      </c>
      <c r="R372" s="63">
        <v>0</v>
      </c>
      <c r="S372" s="63">
        <v>1</v>
      </c>
      <c r="T372" s="63">
        <v>0</v>
      </c>
      <c r="U372" s="63">
        <v>0</v>
      </c>
      <c r="V372" s="63">
        <v>0</v>
      </c>
      <c r="W372" s="63">
        <v>1</v>
      </c>
      <c r="X372" s="63">
        <v>1</v>
      </c>
      <c r="Y372" s="63">
        <v>0</v>
      </c>
      <c r="Z372" s="63">
        <v>0</v>
      </c>
      <c r="AA372" s="63">
        <v>2</v>
      </c>
      <c r="AB372" s="63">
        <v>1</v>
      </c>
      <c r="AC372" s="201"/>
      <c r="AD372" s="64" t="s">
        <v>102</v>
      </c>
      <c r="AE372" s="63">
        <v>2</v>
      </c>
      <c r="AF372" s="63">
        <v>3</v>
      </c>
      <c r="AG372" s="63">
        <v>3</v>
      </c>
      <c r="AH372" s="63">
        <v>3</v>
      </c>
      <c r="AI372" s="63">
        <v>3</v>
      </c>
      <c r="AJ372" s="63">
        <v>14</v>
      </c>
      <c r="AK372" s="63">
        <v>11</v>
      </c>
      <c r="AL372" s="63">
        <v>9</v>
      </c>
      <c r="AM372" s="63">
        <v>0</v>
      </c>
      <c r="AN372" s="63">
        <v>0</v>
      </c>
      <c r="AO372" s="63">
        <v>2</v>
      </c>
      <c r="AP372" s="201"/>
      <c r="AQ372" s="64" t="s">
        <v>102</v>
      </c>
      <c r="AR372" s="63">
        <v>0</v>
      </c>
      <c r="AS372" s="63">
        <v>172</v>
      </c>
      <c r="AT372" s="63">
        <v>4</v>
      </c>
      <c r="AU372" s="63">
        <v>1</v>
      </c>
      <c r="AV372" s="63">
        <v>0</v>
      </c>
      <c r="AW372" s="63">
        <v>9</v>
      </c>
      <c r="AX372" s="63">
        <v>21</v>
      </c>
      <c r="AY372" s="63">
        <v>9</v>
      </c>
      <c r="AZ372" s="63">
        <v>9</v>
      </c>
      <c r="BA372" s="201"/>
      <c r="BB372" s="51" t="s">
        <v>102</v>
      </c>
      <c r="BC372" s="63">
        <v>66</v>
      </c>
      <c r="BD372" s="63">
        <v>31</v>
      </c>
      <c r="BE372" s="63">
        <v>65</v>
      </c>
      <c r="BF372" s="63">
        <v>30</v>
      </c>
      <c r="BG372" s="63">
        <v>59</v>
      </c>
      <c r="BH372" s="63">
        <v>27</v>
      </c>
      <c r="BI372" s="63">
        <v>66</v>
      </c>
      <c r="BJ372" s="63">
        <v>31</v>
      </c>
      <c r="BK372" s="63">
        <v>65</v>
      </c>
      <c r="BL372" s="63">
        <v>30</v>
      </c>
      <c r="BM372" s="63">
        <v>59</v>
      </c>
      <c r="BN372" s="63">
        <v>27</v>
      </c>
      <c r="BO372" s="201"/>
      <c r="BP372" s="64" t="s">
        <v>102</v>
      </c>
      <c r="BQ372" s="63">
        <v>11</v>
      </c>
      <c r="BR372" s="63">
        <v>4</v>
      </c>
      <c r="BS372" s="63">
        <v>0</v>
      </c>
      <c r="BT372" s="63">
        <v>2</v>
      </c>
      <c r="BU372" s="63">
        <v>0</v>
      </c>
      <c r="BV372" s="63">
        <v>13</v>
      </c>
      <c r="BW372" s="63">
        <v>4</v>
      </c>
      <c r="BX372" s="201"/>
      <c r="BY372" s="64" t="s">
        <v>102</v>
      </c>
      <c r="BZ372" s="63">
        <v>5</v>
      </c>
      <c r="CA372" s="63">
        <v>35</v>
      </c>
      <c r="CB372" s="63">
        <v>32</v>
      </c>
      <c r="CC372" s="63">
        <v>111</v>
      </c>
      <c r="CD372" s="63">
        <v>69</v>
      </c>
      <c r="CE372" s="63">
        <v>17</v>
      </c>
      <c r="CF372" s="63">
        <v>11</v>
      </c>
      <c r="CG372" s="63">
        <v>91</v>
      </c>
      <c r="CH372" s="63">
        <v>7</v>
      </c>
      <c r="CI372" s="63">
        <v>10</v>
      </c>
      <c r="CJ372" s="63">
        <v>8</v>
      </c>
      <c r="CK372" s="63">
        <v>23</v>
      </c>
      <c r="CL372" s="142"/>
      <c r="CM372" s="138" t="s">
        <v>19</v>
      </c>
      <c r="CN372" s="138" t="s">
        <v>4487</v>
      </c>
      <c r="CO372" s="139">
        <v>360</v>
      </c>
      <c r="CP372" s="141">
        <v>378</v>
      </c>
    </row>
    <row r="373" spans="1:94">
      <c r="A373" s="201" t="s">
        <v>249</v>
      </c>
      <c r="B373" s="46" t="s">
        <v>119</v>
      </c>
      <c r="C373" s="47">
        <v>77</v>
      </c>
      <c r="D373" s="47">
        <v>42</v>
      </c>
      <c r="E373" s="47">
        <v>51</v>
      </c>
      <c r="F373" s="47">
        <v>29</v>
      </c>
      <c r="G373" s="47">
        <v>60</v>
      </c>
      <c r="H373" s="47">
        <v>24</v>
      </c>
      <c r="I373" s="47">
        <v>48</v>
      </c>
      <c r="J373" s="47">
        <v>16</v>
      </c>
      <c r="K373" s="47">
        <v>40</v>
      </c>
      <c r="L373" s="47">
        <v>15</v>
      </c>
      <c r="M373" s="48">
        <v>276</v>
      </c>
      <c r="N373" s="48">
        <v>126</v>
      </c>
      <c r="O373" s="201" t="s">
        <v>249</v>
      </c>
      <c r="P373" s="46" t="s">
        <v>119</v>
      </c>
      <c r="Q373" s="47">
        <v>8</v>
      </c>
      <c r="R373" s="47">
        <v>2</v>
      </c>
      <c r="S373" s="47">
        <v>0</v>
      </c>
      <c r="T373" s="47">
        <v>0</v>
      </c>
      <c r="U373" s="47">
        <v>2</v>
      </c>
      <c r="V373" s="47">
        <v>0</v>
      </c>
      <c r="W373" s="47">
        <v>4</v>
      </c>
      <c r="X373" s="47">
        <v>0</v>
      </c>
      <c r="Y373" s="47">
        <v>0</v>
      </c>
      <c r="Z373" s="47">
        <v>0</v>
      </c>
      <c r="AA373" s="48">
        <v>14</v>
      </c>
      <c r="AB373" s="48">
        <v>2</v>
      </c>
      <c r="AC373" s="201" t="s">
        <v>249</v>
      </c>
      <c r="AD373" s="46" t="s">
        <v>119</v>
      </c>
      <c r="AE373" s="47">
        <v>2</v>
      </c>
      <c r="AF373" s="47">
        <v>2</v>
      </c>
      <c r="AG373" s="47">
        <v>2</v>
      </c>
      <c r="AH373" s="47">
        <v>2</v>
      </c>
      <c r="AI373" s="47">
        <v>2</v>
      </c>
      <c r="AJ373" s="48">
        <v>10</v>
      </c>
      <c r="AK373" s="47">
        <v>10</v>
      </c>
      <c r="AL373" s="47">
        <v>10</v>
      </c>
      <c r="AM373" s="47">
        <v>0</v>
      </c>
      <c r="AN373" s="47">
        <v>0</v>
      </c>
      <c r="AO373" s="47">
        <v>2</v>
      </c>
      <c r="AP373" s="201" t="s">
        <v>249</v>
      </c>
      <c r="AQ373" s="46" t="s">
        <v>119</v>
      </c>
      <c r="AR373" s="47">
        <v>0</v>
      </c>
      <c r="AS373" s="47">
        <v>105</v>
      </c>
      <c r="AT373" s="47">
        <v>30</v>
      </c>
      <c r="AU373" s="47">
        <v>0</v>
      </c>
      <c r="AV373" s="47">
        <v>0</v>
      </c>
      <c r="AW373" s="47">
        <v>0</v>
      </c>
      <c r="AX373" s="47">
        <v>10</v>
      </c>
      <c r="AY373" s="47">
        <v>10</v>
      </c>
      <c r="AZ373" s="47">
        <v>10</v>
      </c>
      <c r="BA373" s="201" t="s">
        <v>249</v>
      </c>
      <c r="BB373" s="46" t="s">
        <v>119</v>
      </c>
      <c r="BC373" s="47">
        <v>47</v>
      </c>
      <c r="BD373" s="47">
        <v>21</v>
      </c>
      <c r="BE373" s="47">
        <v>46</v>
      </c>
      <c r="BF373" s="47">
        <v>20</v>
      </c>
      <c r="BG373" s="47">
        <v>45</v>
      </c>
      <c r="BH373" s="47">
        <v>19</v>
      </c>
      <c r="BI373" s="47">
        <v>46</v>
      </c>
      <c r="BJ373" s="47">
        <v>20</v>
      </c>
      <c r="BK373" s="47">
        <v>45</v>
      </c>
      <c r="BL373" s="47">
        <v>19</v>
      </c>
      <c r="BM373" s="47">
        <v>45</v>
      </c>
      <c r="BN373" s="47">
        <v>19</v>
      </c>
      <c r="BO373" s="201" t="s">
        <v>249</v>
      </c>
      <c r="BP373" s="46" t="s">
        <v>119</v>
      </c>
      <c r="BQ373" s="50">
        <v>10</v>
      </c>
      <c r="BR373" s="49">
        <v>5</v>
      </c>
      <c r="BS373" s="49">
        <v>0</v>
      </c>
      <c r="BT373" s="50">
        <v>2</v>
      </c>
      <c r="BU373" s="49">
        <v>2</v>
      </c>
      <c r="BV373" s="50">
        <v>12</v>
      </c>
      <c r="BW373" s="50">
        <v>7</v>
      </c>
      <c r="BX373" s="201" t="s">
        <v>249</v>
      </c>
      <c r="BY373" s="46" t="s">
        <v>119</v>
      </c>
      <c r="BZ373" s="47">
        <v>146</v>
      </c>
      <c r="CA373" s="47">
        <v>1</v>
      </c>
      <c r="CB373" s="47">
        <v>0</v>
      </c>
      <c r="CC373" s="47">
        <v>0</v>
      </c>
      <c r="CD373" s="47">
        <v>1</v>
      </c>
      <c r="CE373" s="47">
        <v>0</v>
      </c>
      <c r="CF373" s="47">
        <v>0</v>
      </c>
      <c r="CG373" s="47">
        <v>1</v>
      </c>
      <c r="CH373" s="47">
        <v>48</v>
      </c>
      <c r="CI373" s="47">
        <v>4</v>
      </c>
      <c r="CJ373" s="47">
        <v>0</v>
      </c>
      <c r="CK373" s="47">
        <v>0</v>
      </c>
      <c r="CL373" s="142"/>
      <c r="CM373" s="138" t="s">
        <v>249</v>
      </c>
      <c r="CN373" s="138" t="s">
        <v>4488</v>
      </c>
      <c r="CO373" s="139">
        <v>300</v>
      </c>
      <c r="CP373" s="141">
        <v>197</v>
      </c>
    </row>
    <row r="374" spans="1:94">
      <c r="A374" s="201"/>
      <c r="B374" s="46" t="s">
        <v>120</v>
      </c>
      <c r="C374" s="47">
        <v>0</v>
      </c>
      <c r="D374" s="47">
        <v>0</v>
      </c>
      <c r="E374" s="47">
        <v>0</v>
      </c>
      <c r="F374" s="47">
        <v>0</v>
      </c>
      <c r="G374" s="47">
        <v>0</v>
      </c>
      <c r="H374" s="47">
        <v>0</v>
      </c>
      <c r="I374" s="47">
        <v>0</v>
      </c>
      <c r="J374" s="47">
        <v>0</v>
      </c>
      <c r="K374" s="47">
        <v>0</v>
      </c>
      <c r="L374" s="47">
        <v>0</v>
      </c>
      <c r="M374" s="48">
        <v>0</v>
      </c>
      <c r="N374" s="48">
        <v>0</v>
      </c>
      <c r="O374" s="201"/>
      <c r="P374" s="46" t="s">
        <v>120</v>
      </c>
      <c r="Q374" s="47">
        <v>0</v>
      </c>
      <c r="R374" s="47">
        <v>0</v>
      </c>
      <c r="S374" s="47">
        <v>0</v>
      </c>
      <c r="T374" s="47">
        <v>0</v>
      </c>
      <c r="U374" s="47">
        <v>0</v>
      </c>
      <c r="V374" s="47">
        <v>0</v>
      </c>
      <c r="W374" s="47">
        <v>0</v>
      </c>
      <c r="X374" s="47">
        <v>0</v>
      </c>
      <c r="Y374" s="47">
        <v>0</v>
      </c>
      <c r="Z374" s="47">
        <v>0</v>
      </c>
      <c r="AA374" s="48">
        <v>0</v>
      </c>
      <c r="AB374" s="48">
        <v>0</v>
      </c>
      <c r="AC374" s="201"/>
      <c r="AD374" s="46" t="s">
        <v>120</v>
      </c>
      <c r="AE374" s="47">
        <v>0</v>
      </c>
      <c r="AF374" s="47">
        <v>0</v>
      </c>
      <c r="AG374" s="47">
        <v>0</v>
      </c>
      <c r="AH374" s="47">
        <v>0</v>
      </c>
      <c r="AI374" s="47">
        <v>0</v>
      </c>
      <c r="AJ374" s="48">
        <v>0</v>
      </c>
      <c r="AK374" s="47">
        <v>0</v>
      </c>
      <c r="AL374" s="47">
        <v>0</v>
      </c>
      <c r="AM374" s="47">
        <v>0</v>
      </c>
      <c r="AN374" s="47">
        <v>0</v>
      </c>
      <c r="AO374" s="47">
        <v>0</v>
      </c>
      <c r="AP374" s="201"/>
      <c r="AQ374" s="46" t="s">
        <v>120</v>
      </c>
      <c r="AR374" s="47">
        <v>0</v>
      </c>
      <c r="AS374" s="47">
        <v>0</v>
      </c>
      <c r="AT374" s="47">
        <v>0</v>
      </c>
      <c r="AU374" s="47">
        <v>0</v>
      </c>
      <c r="AV374" s="47">
        <v>0</v>
      </c>
      <c r="AW374" s="47">
        <v>0</v>
      </c>
      <c r="AX374" s="47">
        <v>0</v>
      </c>
      <c r="AY374" s="47">
        <v>0</v>
      </c>
      <c r="AZ374" s="47">
        <v>0</v>
      </c>
      <c r="BA374" s="201"/>
      <c r="BB374" s="46" t="s">
        <v>120</v>
      </c>
      <c r="BC374" s="47">
        <v>0</v>
      </c>
      <c r="BD374" s="47">
        <v>0</v>
      </c>
      <c r="BE374" s="47">
        <v>0</v>
      </c>
      <c r="BF374" s="47">
        <v>0</v>
      </c>
      <c r="BG374" s="47">
        <v>0</v>
      </c>
      <c r="BH374" s="47">
        <v>0</v>
      </c>
      <c r="BI374" s="47">
        <v>0</v>
      </c>
      <c r="BJ374" s="47">
        <v>0</v>
      </c>
      <c r="BK374" s="47">
        <v>0</v>
      </c>
      <c r="BL374" s="47">
        <v>0</v>
      </c>
      <c r="BM374" s="47">
        <v>0</v>
      </c>
      <c r="BN374" s="47">
        <v>0</v>
      </c>
      <c r="BO374" s="201"/>
      <c r="BP374" s="46" t="s">
        <v>120</v>
      </c>
      <c r="BQ374" s="50">
        <v>0</v>
      </c>
      <c r="BR374" s="49">
        <v>0</v>
      </c>
      <c r="BS374" s="49">
        <v>0</v>
      </c>
      <c r="BT374" s="50">
        <v>0</v>
      </c>
      <c r="BU374" s="49">
        <v>0</v>
      </c>
      <c r="BV374" s="50">
        <v>0</v>
      </c>
      <c r="BW374" s="50">
        <v>0</v>
      </c>
      <c r="BX374" s="201"/>
      <c r="BY374" s="46" t="s">
        <v>120</v>
      </c>
      <c r="BZ374" s="47">
        <v>0</v>
      </c>
      <c r="CA374" s="47">
        <v>0</v>
      </c>
      <c r="CB374" s="47">
        <v>0</v>
      </c>
      <c r="CC374" s="47">
        <v>0</v>
      </c>
      <c r="CD374" s="47">
        <v>0</v>
      </c>
      <c r="CE374" s="47">
        <v>0</v>
      </c>
      <c r="CF374" s="47">
        <v>0</v>
      </c>
      <c r="CG374" s="47">
        <v>0</v>
      </c>
      <c r="CH374" s="47">
        <v>0</v>
      </c>
      <c r="CI374" s="47">
        <v>0</v>
      </c>
      <c r="CJ374" s="47">
        <v>0</v>
      </c>
      <c r="CK374" s="47">
        <v>0</v>
      </c>
      <c r="CL374" s="142"/>
      <c r="CM374" s="138" t="s">
        <v>249</v>
      </c>
      <c r="CN374" s="138" t="s">
        <v>4489</v>
      </c>
      <c r="CO374" s="139">
        <v>0</v>
      </c>
      <c r="CP374" s="141">
        <v>0</v>
      </c>
    </row>
    <row r="375" spans="1:94">
      <c r="A375" s="201"/>
      <c r="B375" s="34" t="s">
        <v>102</v>
      </c>
      <c r="C375" s="35">
        <v>77</v>
      </c>
      <c r="D375" s="63">
        <v>42</v>
      </c>
      <c r="E375" s="63">
        <v>51</v>
      </c>
      <c r="F375" s="63">
        <v>29</v>
      </c>
      <c r="G375" s="63">
        <v>60</v>
      </c>
      <c r="H375" s="63">
        <v>24</v>
      </c>
      <c r="I375" s="63">
        <v>48</v>
      </c>
      <c r="J375" s="63">
        <v>16</v>
      </c>
      <c r="K375" s="63">
        <v>40</v>
      </c>
      <c r="L375" s="63">
        <v>15</v>
      </c>
      <c r="M375" s="63">
        <v>276</v>
      </c>
      <c r="N375" s="63">
        <v>126</v>
      </c>
      <c r="O375" s="201"/>
      <c r="P375" s="64" t="s">
        <v>102</v>
      </c>
      <c r="Q375" s="63">
        <v>8</v>
      </c>
      <c r="R375" s="63">
        <v>2</v>
      </c>
      <c r="S375" s="63">
        <v>0</v>
      </c>
      <c r="T375" s="63">
        <v>0</v>
      </c>
      <c r="U375" s="63">
        <v>2</v>
      </c>
      <c r="V375" s="63">
        <v>0</v>
      </c>
      <c r="W375" s="63">
        <v>4</v>
      </c>
      <c r="X375" s="63">
        <v>0</v>
      </c>
      <c r="Y375" s="63">
        <v>0</v>
      </c>
      <c r="Z375" s="63">
        <v>0</v>
      </c>
      <c r="AA375" s="63">
        <v>14</v>
      </c>
      <c r="AB375" s="63">
        <v>2</v>
      </c>
      <c r="AC375" s="201"/>
      <c r="AD375" s="64" t="s">
        <v>102</v>
      </c>
      <c r="AE375" s="63">
        <v>2</v>
      </c>
      <c r="AF375" s="63">
        <v>2</v>
      </c>
      <c r="AG375" s="63">
        <v>2</v>
      </c>
      <c r="AH375" s="63">
        <v>2</v>
      </c>
      <c r="AI375" s="63">
        <v>2</v>
      </c>
      <c r="AJ375" s="63">
        <v>10</v>
      </c>
      <c r="AK375" s="63">
        <v>10</v>
      </c>
      <c r="AL375" s="63">
        <v>10</v>
      </c>
      <c r="AM375" s="63">
        <v>0</v>
      </c>
      <c r="AN375" s="63">
        <v>0</v>
      </c>
      <c r="AO375" s="63">
        <v>2</v>
      </c>
      <c r="AP375" s="201"/>
      <c r="AQ375" s="64" t="s">
        <v>102</v>
      </c>
      <c r="AR375" s="63">
        <v>0</v>
      </c>
      <c r="AS375" s="63">
        <v>105</v>
      </c>
      <c r="AT375" s="63">
        <v>30</v>
      </c>
      <c r="AU375" s="63">
        <v>0</v>
      </c>
      <c r="AV375" s="63">
        <v>0</v>
      </c>
      <c r="AW375" s="63">
        <v>0</v>
      </c>
      <c r="AX375" s="63">
        <v>10</v>
      </c>
      <c r="AY375" s="63">
        <v>10</v>
      </c>
      <c r="AZ375" s="63">
        <v>10</v>
      </c>
      <c r="BA375" s="201"/>
      <c r="BB375" s="51" t="s">
        <v>102</v>
      </c>
      <c r="BC375" s="63">
        <v>47</v>
      </c>
      <c r="BD375" s="63">
        <v>21</v>
      </c>
      <c r="BE375" s="63">
        <v>46</v>
      </c>
      <c r="BF375" s="63">
        <v>20</v>
      </c>
      <c r="BG375" s="63">
        <v>45</v>
      </c>
      <c r="BH375" s="63">
        <v>19</v>
      </c>
      <c r="BI375" s="63">
        <v>46</v>
      </c>
      <c r="BJ375" s="63">
        <v>20</v>
      </c>
      <c r="BK375" s="63">
        <v>45</v>
      </c>
      <c r="BL375" s="63">
        <v>19</v>
      </c>
      <c r="BM375" s="63">
        <v>45</v>
      </c>
      <c r="BN375" s="63">
        <v>19</v>
      </c>
      <c r="BO375" s="201"/>
      <c r="BP375" s="64" t="s">
        <v>102</v>
      </c>
      <c r="BQ375" s="63">
        <v>10</v>
      </c>
      <c r="BR375" s="63">
        <v>5</v>
      </c>
      <c r="BS375" s="63">
        <v>0</v>
      </c>
      <c r="BT375" s="63">
        <v>2</v>
      </c>
      <c r="BU375" s="63">
        <v>2</v>
      </c>
      <c r="BV375" s="63">
        <v>12</v>
      </c>
      <c r="BW375" s="63">
        <v>7</v>
      </c>
      <c r="BX375" s="201"/>
      <c r="BY375" s="64" t="s">
        <v>102</v>
      </c>
      <c r="BZ375" s="63">
        <v>146</v>
      </c>
      <c r="CA375" s="63">
        <v>1</v>
      </c>
      <c r="CB375" s="63">
        <v>0</v>
      </c>
      <c r="CC375" s="63">
        <v>0</v>
      </c>
      <c r="CD375" s="63">
        <v>1</v>
      </c>
      <c r="CE375" s="63">
        <v>0</v>
      </c>
      <c r="CF375" s="63">
        <v>0</v>
      </c>
      <c r="CG375" s="63">
        <v>1</v>
      </c>
      <c r="CH375" s="63">
        <v>48</v>
      </c>
      <c r="CI375" s="63">
        <v>4</v>
      </c>
      <c r="CJ375" s="63">
        <v>0</v>
      </c>
      <c r="CK375" s="63">
        <v>0</v>
      </c>
      <c r="CL375" s="142"/>
      <c r="CM375" s="138" t="s">
        <v>249</v>
      </c>
      <c r="CN375" s="138" t="s">
        <v>4490</v>
      </c>
      <c r="CO375" s="139">
        <v>300</v>
      </c>
      <c r="CP375" s="141">
        <v>197</v>
      </c>
    </row>
    <row r="376" spans="1:94">
      <c r="A376" s="201" t="s">
        <v>20</v>
      </c>
      <c r="B376" s="46" t="s">
        <v>119</v>
      </c>
      <c r="C376" s="47">
        <v>0</v>
      </c>
      <c r="D376" s="47">
        <v>0</v>
      </c>
      <c r="E376" s="47">
        <v>0</v>
      </c>
      <c r="F376" s="47">
        <v>0</v>
      </c>
      <c r="G376" s="47">
        <v>0</v>
      </c>
      <c r="H376" s="47">
        <v>0</v>
      </c>
      <c r="I376" s="47">
        <v>0</v>
      </c>
      <c r="J376" s="47">
        <v>0</v>
      </c>
      <c r="K376" s="47">
        <v>0</v>
      </c>
      <c r="L376" s="47">
        <v>0</v>
      </c>
      <c r="M376" s="48">
        <v>0</v>
      </c>
      <c r="N376" s="48">
        <v>0</v>
      </c>
      <c r="O376" s="201" t="s">
        <v>20</v>
      </c>
      <c r="P376" s="46" t="s">
        <v>119</v>
      </c>
      <c r="Q376" s="47">
        <v>0</v>
      </c>
      <c r="R376" s="47">
        <v>0</v>
      </c>
      <c r="S376" s="47">
        <v>0</v>
      </c>
      <c r="T376" s="47">
        <v>0</v>
      </c>
      <c r="U376" s="47">
        <v>0</v>
      </c>
      <c r="V376" s="47">
        <v>0</v>
      </c>
      <c r="W376" s="47">
        <v>0</v>
      </c>
      <c r="X376" s="47">
        <v>0</v>
      </c>
      <c r="Y376" s="47">
        <v>0</v>
      </c>
      <c r="Z376" s="47">
        <v>0</v>
      </c>
      <c r="AA376" s="48">
        <v>0</v>
      </c>
      <c r="AB376" s="48">
        <v>0</v>
      </c>
      <c r="AC376" s="201" t="s">
        <v>20</v>
      </c>
      <c r="AD376" s="46" t="s">
        <v>119</v>
      </c>
      <c r="AE376" s="47">
        <v>0</v>
      </c>
      <c r="AF376" s="47">
        <v>0</v>
      </c>
      <c r="AG376" s="47">
        <v>0</v>
      </c>
      <c r="AH376" s="47">
        <v>0</v>
      </c>
      <c r="AI376" s="47">
        <v>0</v>
      </c>
      <c r="AJ376" s="48">
        <v>0</v>
      </c>
      <c r="AK376" s="47">
        <v>0</v>
      </c>
      <c r="AL376" s="47">
        <v>0</v>
      </c>
      <c r="AM376" s="47">
        <v>0</v>
      </c>
      <c r="AN376" s="47">
        <v>0</v>
      </c>
      <c r="AO376" s="47">
        <v>0</v>
      </c>
      <c r="AP376" s="201" t="s">
        <v>20</v>
      </c>
      <c r="AQ376" s="46" t="s">
        <v>119</v>
      </c>
      <c r="AR376" s="47">
        <v>0</v>
      </c>
      <c r="AS376" s="47">
        <v>0</v>
      </c>
      <c r="AT376" s="47">
        <v>0</v>
      </c>
      <c r="AU376" s="47">
        <v>0</v>
      </c>
      <c r="AV376" s="47">
        <v>0</v>
      </c>
      <c r="AW376" s="47">
        <v>0</v>
      </c>
      <c r="AX376" s="47">
        <v>0</v>
      </c>
      <c r="AY376" s="47">
        <v>0</v>
      </c>
      <c r="AZ376" s="47">
        <v>0</v>
      </c>
      <c r="BA376" s="201" t="s">
        <v>20</v>
      </c>
      <c r="BB376" s="46" t="s">
        <v>119</v>
      </c>
      <c r="BC376" s="47">
        <v>0</v>
      </c>
      <c r="BD376" s="47">
        <v>0</v>
      </c>
      <c r="BE376" s="47">
        <v>0</v>
      </c>
      <c r="BF376" s="47">
        <v>0</v>
      </c>
      <c r="BG376" s="47">
        <v>0</v>
      </c>
      <c r="BH376" s="47">
        <v>0</v>
      </c>
      <c r="BI376" s="47">
        <v>0</v>
      </c>
      <c r="BJ376" s="47">
        <v>0</v>
      </c>
      <c r="BK376" s="47">
        <v>0</v>
      </c>
      <c r="BL376" s="47">
        <v>0</v>
      </c>
      <c r="BM376" s="47">
        <v>0</v>
      </c>
      <c r="BN376" s="47">
        <v>0</v>
      </c>
      <c r="BO376" s="201" t="s">
        <v>20</v>
      </c>
      <c r="BP376" s="46" t="s">
        <v>119</v>
      </c>
      <c r="BQ376" s="50">
        <v>0</v>
      </c>
      <c r="BR376" s="49">
        <v>0</v>
      </c>
      <c r="BS376" s="49">
        <v>0</v>
      </c>
      <c r="BT376" s="50">
        <v>0</v>
      </c>
      <c r="BU376" s="49">
        <v>0</v>
      </c>
      <c r="BV376" s="50">
        <v>0</v>
      </c>
      <c r="BW376" s="50">
        <v>0</v>
      </c>
      <c r="BX376" s="201" t="s">
        <v>20</v>
      </c>
      <c r="BY376" s="46" t="s">
        <v>119</v>
      </c>
      <c r="BZ376" s="47">
        <v>0</v>
      </c>
      <c r="CA376" s="47">
        <v>0</v>
      </c>
      <c r="CB376" s="47">
        <v>0</v>
      </c>
      <c r="CC376" s="47">
        <v>0</v>
      </c>
      <c r="CD376" s="47">
        <v>0</v>
      </c>
      <c r="CE376" s="47">
        <v>0</v>
      </c>
      <c r="CF376" s="47">
        <v>0</v>
      </c>
      <c r="CG376" s="47">
        <v>0</v>
      </c>
      <c r="CH376" s="47">
        <v>0</v>
      </c>
      <c r="CI376" s="47">
        <v>0</v>
      </c>
      <c r="CJ376" s="47">
        <v>0</v>
      </c>
      <c r="CK376" s="47">
        <v>0</v>
      </c>
      <c r="CL376" s="142"/>
      <c r="CM376" s="138" t="s">
        <v>20</v>
      </c>
      <c r="CN376" s="138" t="s">
        <v>4491</v>
      </c>
      <c r="CO376" s="139">
        <v>0</v>
      </c>
      <c r="CP376" s="141">
        <v>0</v>
      </c>
    </row>
    <row r="377" spans="1:94">
      <c r="A377" s="201"/>
      <c r="B377" s="46" t="s">
        <v>120</v>
      </c>
      <c r="C377" s="47">
        <v>153</v>
      </c>
      <c r="D377" s="47">
        <v>85</v>
      </c>
      <c r="E377" s="47">
        <v>129</v>
      </c>
      <c r="F377" s="47">
        <v>64</v>
      </c>
      <c r="G377" s="47">
        <v>97</v>
      </c>
      <c r="H377" s="47">
        <v>47</v>
      </c>
      <c r="I377" s="47">
        <v>89</v>
      </c>
      <c r="J377" s="47">
        <v>45</v>
      </c>
      <c r="K377" s="47">
        <v>78</v>
      </c>
      <c r="L377" s="47">
        <v>50</v>
      </c>
      <c r="M377" s="48">
        <v>546</v>
      </c>
      <c r="N377" s="48">
        <v>291</v>
      </c>
      <c r="O377" s="201"/>
      <c r="P377" s="46" t="s">
        <v>120</v>
      </c>
      <c r="Q377" s="47">
        <v>14</v>
      </c>
      <c r="R377" s="47">
        <v>10</v>
      </c>
      <c r="S377" s="47">
        <v>10</v>
      </c>
      <c r="T377" s="47">
        <v>7</v>
      </c>
      <c r="U377" s="47">
        <v>9</v>
      </c>
      <c r="V377" s="47">
        <v>3</v>
      </c>
      <c r="W377" s="47">
        <v>5</v>
      </c>
      <c r="X377" s="47">
        <v>2</v>
      </c>
      <c r="Y377" s="47">
        <v>0</v>
      </c>
      <c r="Z377" s="47">
        <v>0</v>
      </c>
      <c r="AA377" s="48">
        <v>38</v>
      </c>
      <c r="AB377" s="48">
        <v>22</v>
      </c>
      <c r="AC377" s="201"/>
      <c r="AD377" s="46" t="s">
        <v>120</v>
      </c>
      <c r="AE377" s="47">
        <v>4</v>
      </c>
      <c r="AF377" s="47">
        <v>4</v>
      </c>
      <c r="AG377" s="47">
        <v>4</v>
      </c>
      <c r="AH377" s="47">
        <v>4</v>
      </c>
      <c r="AI377" s="47">
        <v>4</v>
      </c>
      <c r="AJ377" s="48">
        <v>20</v>
      </c>
      <c r="AK377" s="47">
        <v>20</v>
      </c>
      <c r="AL377" s="47">
        <v>19</v>
      </c>
      <c r="AM377" s="47">
        <v>12</v>
      </c>
      <c r="AN377" s="47">
        <v>0</v>
      </c>
      <c r="AO377" s="47">
        <v>3</v>
      </c>
      <c r="AP377" s="201"/>
      <c r="AQ377" s="46" t="s">
        <v>120</v>
      </c>
      <c r="AR377" s="47">
        <v>0</v>
      </c>
      <c r="AS377" s="47">
        <v>235</v>
      </c>
      <c r="AT377" s="47">
        <v>0</v>
      </c>
      <c r="AU377" s="47">
        <v>0</v>
      </c>
      <c r="AV377" s="47">
        <v>0</v>
      </c>
      <c r="AW377" s="47">
        <v>12</v>
      </c>
      <c r="AX377" s="47">
        <v>21</v>
      </c>
      <c r="AY377" s="47">
        <v>16</v>
      </c>
      <c r="AZ377" s="47">
        <v>24</v>
      </c>
      <c r="BA377" s="201"/>
      <c r="BB377" s="46" t="s">
        <v>120</v>
      </c>
      <c r="BC377" s="47">
        <v>58</v>
      </c>
      <c r="BD377" s="47">
        <v>26</v>
      </c>
      <c r="BE377" s="47">
        <v>57</v>
      </c>
      <c r="BF377" s="47">
        <v>26</v>
      </c>
      <c r="BG377" s="47">
        <v>45</v>
      </c>
      <c r="BH377" s="47">
        <v>20</v>
      </c>
      <c r="BI377" s="47">
        <v>58</v>
      </c>
      <c r="BJ377" s="47">
        <v>26</v>
      </c>
      <c r="BK377" s="47">
        <v>57</v>
      </c>
      <c r="BL377" s="47">
        <v>26</v>
      </c>
      <c r="BM377" s="47">
        <v>44</v>
      </c>
      <c r="BN377" s="47">
        <v>20</v>
      </c>
      <c r="BO377" s="201"/>
      <c r="BP377" s="46" t="s">
        <v>120</v>
      </c>
      <c r="BQ377" s="50">
        <v>18</v>
      </c>
      <c r="BR377" s="49">
        <v>14</v>
      </c>
      <c r="BS377" s="49">
        <v>0</v>
      </c>
      <c r="BT377" s="50">
        <v>0</v>
      </c>
      <c r="BU377" s="49">
        <v>0</v>
      </c>
      <c r="BV377" s="50">
        <v>18</v>
      </c>
      <c r="BW377" s="50">
        <v>14</v>
      </c>
      <c r="BX377" s="201"/>
      <c r="BY377" s="46" t="s">
        <v>120</v>
      </c>
      <c r="BZ377" s="47">
        <v>12</v>
      </c>
      <c r="CA377" s="47">
        <v>0</v>
      </c>
      <c r="CB377" s="47">
        <v>0</v>
      </c>
      <c r="CC377" s="47">
        <v>0</v>
      </c>
      <c r="CD377" s="47">
        <v>0</v>
      </c>
      <c r="CE377" s="47">
        <v>0</v>
      </c>
      <c r="CF377" s="47">
        <v>0</v>
      </c>
      <c r="CG377" s="47">
        <v>0</v>
      </c>
      <c r="CH377" s="47">
        <v>5</v>
      </c>
      <c r="CI377" s="47">
        <v>0</v>
      </c>
      <c r="CJ377" s="47">
        <v>0</v>
      </c>
      <c r="CK377" s="47">
        <v>0</v>
      </c>
      <c r="CL377" s="142"/>
      <c r="CM377" s="138" t="s">
        <v>20</v>
      </c>
      <c r="CN377" s="138" t="s">
        <v>4492</v>
      </c>
      <c r="CO377" s="139">
        <v>470</v>
      </c>
      <c r="CP377" s="141">
        <v>17</v>
      </c>
    </row>
    <row r="378" spans="1:94">
      <c r="A378" s="201"/>
      <c r="B378" s="34" t="s">
        <v>102</v>
      </c>
      <c r="C378" s="35">
        <v>153</v>
      </c>
      <c r="D378" s="63">
        <v>85</v>
      </c>
      <c r="E378" s="63">
        <v>129</v>
      </c>
      <c r="F378" s="63">
        <v>64</v>
      </c>
      <c r="G378" s="63">
        <v>97</v>
      </c>
      <c r="H378" s="63">
        <v>47</v>
      </c>
      <c r="I378" s="63">
        <v>89</v>
      </c>
      <c r="J378" s="63">
        <v>45</v>
      </c>
      <c r="K378" s="63">
        <v>78</v>
      </c>
      <c r="L378" s="63">
        <v>50</v>
      </c>
      <c r="M378" s="63">
        <v>546</v>
      </c>
      <c r="N378" s="63">
        <v>291</v>
      </c>
      <c r="O378" s="201"/>
      <c r="P378" s="64" t="s">
        <v>102</v>
      </c>
      <c r="Q378" s="63">
        <v>14</v>
      </c>
      <c r="R378" s="63">
        <v>10</v>
      </c>
      <c r="S378" s="63">
        <v>10</v>
      </c>
      <c r="T378" s="63">
        <v>7</v>
      </c>
      <c r="U378" s="63">
        <v>9</v>
      </c>
      <c r="V378" s="63">
        <v>3</v>
      </c>
      <c r="W378" s="63">
        <v>5</v>
      </c>
      <c r="X378" s="63">
        <v>2</v>
      </c>
      <c r="Y378" s="63">
        <v>0</v>
      </c>
      <c r="Z378" s="63">
        <v>0</v>
      </c>
      <c r="AA378" s="63">
        <v>38</v>
      </c>
      <c r="AB378" s="63">
        <v>22</v>
      </c>
      <c r="AC378" s="201"/>
      <c r="AD378" s="64" t="s">
        <v>102</v>
      </c>
      <c r="AE378" s="63">
        <v>4</v>
      </c>
      <c r="AF378" s="63">
        <v>4</v>
      </c>
      <c r="AG378" s="63">
        <v>4</v>
      </c>
      <c r="AH378" s="63">
        <v>4</v>
      </c>
      <c r="AI378" s="63">
        <v>4</v>
      </c>
      <c r="AJ378" s="63">
        <v>20</v>
      </c>
      <c r="AK378" s="63">
        <v>20</v>
      </c>
      <c r="AL378" s="63">
        <v>19</v>
      </c>
      <c r="AM378" s="63">
        <v>12</v>
      </c>
      <c r="AN378" s="63">
        <v>0</v>
      </c>
      <c r="AO378" s="63">
        <v>3</v>
      </c>
      <c r="AP378" s="201"/>
      <c r="AQ378" s="64" t="s">
        <v>102</v>
      </c>
      <c r="AR378" s="63">
        <v>0</v>
      </c>
      <c r="AS378" s="63">
        <v>235</v>
      </c>
      <c r="AT378" s="63">
        <v>0</v>
      </c>
      <c r="AU378" s="63">
        <v>0</v>
      </c>
      <c r="AV378" s="63">
        <v>0</v>
      </c>
      <c r="AW378" s="63">
        <v>12</v>
      </c>
      <c r="AX378" s="63">
        <v>21</v>
      </c>
      <c r="AY378" s="63">
        <v>16</v>
      </c>
      <c r="AZ378" s="63">
        <v>24</v>
      </c>
      <c r="BA378" s="201"/>
      <c r="BB378" s="51" t="s">
        <v>102</v>
      </c>
      <c r="BC378" s="63">
        <v>58</v>
      </c>
      <c r="BD378" s="63">
        <v>26</v>
      </c>
      <c r="BE378" s="63">
        <v>57</v>
      </c>
      <c r="BF378" s="63">
        <v>26</v>
      </c>
      <c r="BG378" s="63">
        <v>45</v>
      </c>
      <c r="BH378" s="63">
        <v>20</v>
      </c>
      <c r="BI378" s="63">
        <v>58</v>
      </c>
      <c r="BJ378" s="63">
        <v>26</v>
      </c>
      <c r="BK378" s="63">
        <v>57</v>
      </c>
      <c r="BL378" s="63">
        <v>26</v>
      </c>
      <c r="BM378" s="63">
        <v>44</v>
      </c>
      <c r="BN378" s="63">
        <v>20</v>
      </c>
      <c r="BO378" s="201"/>
      <c r="BP378" s="64" t="s">
        <v>102</v>
      </c>
      <c r="BQ378" s="63">
        <v>18</v>
      </c>
      <c r="BR378" s="63">
        <v>14</v>
      </c>
      <c r="BS378" s="63">
        <v>0</v>
      </c>
      <c r="BT378" s="63">
        <v>0</v>
      </c>
      <c r="BU378" s="63">
        <v>0</v>
      </c>
      <c r="BV378" s="63">
        <v>18</v>
      </c>
      <c r="BW378" s="63">
        <v>14</v>
      </c>
      <c r="BX378" s="201"/>
      <c r="BY378" s="64" t="s">
        <v>102</v>
      </c>
      <c r="BZ378" s="63">
        <v>12</v>
      </c>
      <c r="CA378" s="63">
        <v>0</v>
      </c>
      <c r="CB378" s="63">
        <v>0</v>
      </c>
      <c r="CC378" s="63">
        <v>0</v>
      </c>
      <c r="CD378" s="63">
        <v>0</v>
      </c>
      <c r="CE378" s="63">
        <v>0</v>
      </c>
      <c r="CF378" s="63">
        <v>0</v>
      </c>
      <c r="CG378" s="63">
        <v>0</v>
      </c>
      <c r="CH378" s="63">
        <v>5</v>
      </c>
      <c r="CI378" s="63">
        <v>0</v>
      </c>
      <c r="CJ378" s="63">
        <v>0</v>
      </c>
      <c r="CK378" s="63">
        <v>0</v>
      </c>
      <c r="CL378" s="142"/>
      <c r="CM378" s="138" t="s">
        <v>20</v>
      </c>
      <c r="CN378" s="138" t="s">
        <v>4493</v>
      </c>
      <c r="CO378" s="139">
        <v>470</v>
      </c>
      <c r="CP378" s="141">
        <v>17</v>
      </c>
    </row>
    <row r="379" spans="1:94">
      <c r="A379" s="201" t="s">
        <v>250</v>
      </c>
      <c r="B379" s="46" t="s">
        <v>119</v>
      </c>
      <c r="C379" s="47">
        <v>234</v>
      </c>
      <c r="D379" s="47">
        <v>120</v>
      </c>
      <c r="E379" s="47">
        <v>224</v>
      </c>
      <c r="F379" s="47">
        <v>98</v>
      </c>
      <c r="G379" s="47">
        <v>184</v>
      </c>
      <c r="H379" s="47">
        <v>93</v>
      </c>
      <c r="I379" s="47">
        <v>160</v>
      </c>
      <c r="J379" s="47">
        <v>84</v>
      </c>
      <c r="K379" s="47">
        <v>97</v>
      </c>
      <c r="L379" s="47">
        <v>59</v>
      </c>
      <c r="M379" s="48">
        <v>899</v>
      </c>
      <c r="N379" s="48">
        <v>454</v>
      </c>
      <c r="O379" s="201" t="s">
        <v>250</v>
      </c>
      <c r="P379" s="46" t="s">
        <v>119</v>
      </c>
      <c r="Q379" s="47">
        <v>26</v>
      </c>
      <c r="R379" s="47">
        <v>13</v>
      </c>
      <c r="S379" s="47">
        <v>42</v>
      </c>
      <c r="T379" s="47">
        <v>13</v>
      </c>
      <c r="U379" s="47">
        <v>18</v>
      </c>
      <c r="V379" s="47">
        <v>11</v>
      </c>
      <c r="W379" s="47">
        <v>13</v>
      </c>
      <c r="X379" s="47">
        <v>10</v>
      </c>
      <c r="Y379" s="47">
        <v>4</v>
      </c>
      <c r="Z379" s="47">
        <v>3</v>
      </c>
      <c r="AA379" s="48">
        <v>103</v>
      </c>
      <c r="AB379" s="48">
        <v>50</v>
      </c>
      <c r="AC379" s="201" t="s">
        <v>250</v>
      </c>
      <c r="AD379" s="46" t="s">
        <v>119</v>
      </c>
      <c r="AE379" s="47">
        <v>10</v>
      </c>
      <c r="AF379" s="47">
        <v>10</v>
      </c>
      <c r="AG379" s="47">
        <v>10</v>
      </c>
      <c r="AH379" s="47">
        <v>10</v>
      </c>
      <c r="AI379" s="47">
        <v>7</v>
      </c>
      <c r="AJ379" s="48">
        <v>47</v>
      </c>
      <c r="AK379" s="47">
        <v>31</v>
      </c>
      <c r="AL379" s="47">
        <v>28</v>
      </c>
      <c r="AM379" s="47">
        <v>0</v>
      </c>
      <c r="AN379" s="47">
        <v>0</v>
      </c>
      <c r="AO379" s="47">
        <v>10</v>
      </c>
      <c r="AP379" s="201" t="s">
        <v>250</v>
      </c>
      <c r="AQ379" s="46" t="s">
        <v>119</v>
      </c>
      <c r="AR379" s="47">
        <v>2</v>
      </c>
      <c r="AS379" s="47">
        <v>344</v>
      </c>
      <c r="AT379" s="47">
        <v>45</v>
      </c>
      <c r="AU379" s="47">
        <v>31</v>
      </c>
      <c r="AV379" s="47">
        <v>0</v>
      </c>
      <c r="AW379" s="47">
        <v>8</v>
      </c>
      <c r="AX379" s="47">
        <v>35</v>
      </c>
      <c r="AY379" s="47">
        <v>21</v>
      </c>
      <c r="AZ379" s="47">
        <v>21</v>
      </c>
      <c r="BA379" s="201" t="s">
        <v>250</v>
      </c>
      <c r="BB379" s="46" t="s">
        <v>119</v>
      </c>
      <c r="BC379" s="47">
        <v>93</v>
      </c>
      <c r="BD379" s="47">
        <v>55</v>
      </c>
      <c r="BE379" s="47">
        <v>92</v>
      </c>
      <c r="BF379" s="47">
        <v>55</v>
      </c>
      <c r="BG379" s="47">
        <v>81</v>
      </c>
      <c r="BH379" s="47">
        <v>50</v>
      </c>
      <c r="BI379" s="47">
        <v>93</v>
      </c>
      <c r="BJ379" s="47">
        <v>55</v>
      </c>
      <c r="BK379" s="47">
        <v>92</v>
      </c>
      <c r="BL379" s="47">
        <v>55</v>
      </c>
      <c r="BM379" s="47">
        <v>81</v>
      </c>
      <c r="BN379" s="47">
        <v>50</v>
      </c>
      <c r="BO379" s="201" t="s">
        <v>250</v>
      </c>
      <c r="BP379" s="46" t="s">
        <v>119</v>
      </c>
      <c r="BQ379" s="50">
        <v>31</v>
      </c>
      <c r="BR379" s="49">
        <v>15</v>
      </c>
      <c r="BS379" s="49">
        <v>2</v>
      </c>
      <c r="BT379" s="50">
        <v>2</v>
      </c>
      <c r="BU379" s="49">
        <v>2</v>
      </c>
      <c r="BV379" s="50">
        <v>33</v>
      </c>
      <c r="BW379" s="50">
        <v>17</v>
      </c>
      <c r="BX379" s="201" t="s">
        <v>250</v>
      </c>
      <c r="BY379" s="46" t="s">
        <v>119</v>
      </c>
      <c r="BZ379" s="47">
        <v>14</v>
      </c>
      <c r="CA379" s="47">
        <v>1</v>
      </c>
      <c r="CB379" s="47">
        <v>14</v>
      </c>
      <c r="CC379" s="47">
        <v>23</v>
      </c>
      <c r="CD379" s="47">
        <v>23</v>
      </c>
      <c r="CE379" s="47">
        <v>20</v>
      </c>
      <c r="CF379" s="47">
        <v>4</v>
      </c>
      <c r="CG379" s="47">
        <v>19</v>
      </c>
      <c r="CH379" s="47">
        <v>2</v>
      </c>
      <c r="CI379" s="47">
        <v>0</v>
      </c>
      <c r="CJ379" s="47">
        <v>0</v>
      </c>
      <c r="CK379" s="47">
        <v>5</v>
      </c>
      <c r="CL379" s="142"/>
      <c r="CM379" s="138" t="s">
        <v>250</v>
      </c>
      <c r="CN379" s="138" t="s">
        <v>4494</v>
      </c>
      <c r="CO379" s="139">
        <v>949</v>
      </c>
      <c r="CP379" s="141">
        <v>120</v>
      </c>
    </row>
    <row r="380" spans="1:94">
      <c r="A380" s="201"/>
      <c r="B380" s="46" t="s">
        <v>120</v>
      </c>
      <c r="C380" s="47">
        <v>246</v>
      </c>
      <c r="D380" s="47">
        <v>122</v>
      </c>
      <c r="E380" s="47">
        <v>218</v>
      </c>
      <c r="F380" s="47">
        <v>110</v>
      </c>
      <c r="G380" s="47">
        <v>203</v>
      </c>
      <c r="H380" s="47">
        <v>101</v>
      </c>
      <c r="I380" s="47">
        <v>218</v>
      </c>
      <c r="J380" s="47">
        <v>102</v>
      </c>
      <c r="K380" s="47">
        <v>160</v>
      </c>
      <c r="L380" s="47">
        <v>83</v>
      </c>
      <c r="M380" s="48">
        <v>1045</v>
      </c>
      <c r="N380" s="48">
        <v>518</v>
      </c>
      <c r="O380" s="201"/>
      <c r="P380" s="46" t="s">
        <v>120</v>
      </c>
      <c r="Q380" s="47">
        <v>11</v>
      </c>
      <c r="R380" s="47">
        <v>4</v>
      </c>
      <c r="S380" s="47">
        <v>8</v>
      </c>
      <c r="T380" s="47">
        <v>6</v>
      </c>
      <c r="U380" s="47">
        <v>3</v>
      </c>
      <c r="V380" s="47">
        <v>2</v>
      </c>
      <c r="W380" s="47">
        <v>9</v>
      </c>
      <c r="X380" s="47">
        <v>7</v>
      </c>
      <c r="Y380" s="47">
        <v>3</v>
      </c>
      <c r="Z380" s="47">
        <v>2</v>
      </c>
      <c r="AA380" s="48">
        <v>34</v>
      </c>
      <c r="AB380" s="48">
        <v>21</v>
      </c>
      <c r="AC380" s="201"/>
      <c r="AD380" s="46" t="s">
        <v>120</v>
      </c>
      <c r="AE380" s="47">
        <v>9</v>
      </c>
      <c r="AF380" s="47">
        <v>9</v>
      </c>
      <c r="AG380" s="47">
        <v>8</v>
      </c>
      <c r="AH380" s="47">
        <v>8</v>
      </c>
      <c r="AI380" s="47">
        <v>7</v>
      </c>
      <c r="AJ380" s="48">
        <v>41</v>
      </c>
      <c r="AK380" s="47">
        <v>43</v>
      </c>
      <c r="AL380" s="47">
        <v>43</v>
      </c>
      <c r="AM380" s="47">
        <v>21</v>
      </c>
      <c r="AN380" s="47">
        <v>0</v>
      </c>
      <c r="AO380" s="47">
        <v>6</v>
      </c>
      <c r="AP380" s="201"/>
      <c r="AQ380" s="46" t="s">
        <v>120</v>
      </c>
      <c r="AR380" s="47">
        <v>101</v>
      </c>
      <c r="AS380" s="47">
        <v>747</v>
      </c>
      <c r="AT380" s="47">
        <v>0</v>
      </c>
      <c r="AU380" s="47">
        <v>8</v>
      </c>
      <c r="AV380" s="47">
        <v>0</v>
      </c>
      <c r="AW380" s="47">
        <v>45</v>
      </c>
      <c r="AX380" s="47">
        <v>55</v>
      </c>
      <c r="AY380" s="47">
        <v>39</v>
      </c>
      <c r="AZ380" s="47">
        <v>39</v>
      </c>
      <c r="BA380" s="201"/>
      <c r="BB380" s="46" t="s">
        <v>120</v>
      </c>
      <c r="BC380" s="47">
        <v>137</v>
      </c>
      <c r="BD380" s="47">
        <v>73</v>
      </c>
      <c r="BE380" s="47">
        <v>137</v>
      </c>
      <c r="BF380" s="47">
        <v>73</v>
      </c>
      <c r="BG380" s="47">
        <v>134</v>
      </c>
      <c r="BH380" s="47">
        <v>71</v>
      </c>
      <c r="BI380" s="47">
        <v>137</v>
      </c>
      <c r="BJ380" s="47">
        <v>73</v>
      </c>
      <c r="BK380" s="47">
        <v>137</v>
      </c>
      <c r="BL380" s="47">
        <v>73</v>
      </c>
      <c r="BM380" s="47">
        <v>134</v>
      </c>
      <c r="BN380" s="47">
        <v>71</v>
      </c>
      <c r="BO380" s="201"/>
      <c r="BP380" s="46" t="s">
        <v>120</v>
      </c>
      <c r="BQ380" s="50">
        <v>41</v>
      </c>
      <c r="BR380" s="49">
        <v>34</v>
      </c>
      <c r="BS380" s="49">
        <v>1</v>
      </c>
      <c r="BT380" s="50">
        <v>11</v>
      </c>
      <c r="BU380" s="49">
        <v>9</v>
      </c>
      <c r="BV380" s="50">
        <v>52</v>
      </c>
      <c r="BW380" s="50">
        <v>43</v>
      </c>
      <c r="BX380" s="201"/>
      <c r="BY380" s="46" t="s">
        <v>120</v>
      </c>
      <c r="BZ380" s="47">
        <v>2</v>
      </c>
      <c r="CA380" s="47">
        <v>2</v>
      </c>
      <c r="CB380" s="47">
        <v>14</v>
      </c>
      <c r="CC380" s="47">
        <v>462</v>
      </c>
      <c r="CD380" s="47">
        <v>442</v>
      </c>
      <c r="CE380" s="47">
        <v>3</v>
      </c>
      <c r="CF380" s="47">
        <v>2</v>
      </c>
      <c r="CG380" s="47">
        <v>4</v>
      </c>
      <c r="CH380" s="47">
        <v>1</v>
      </c>
      <c r="CI380" s="47">
        <v>5</v>
      </c>
      <c r="CJ380" s="47">
        <v>0</v>
      </c>
      <c r="CK380" s="47">
        <v>1</v>
      </c>
      <c r="CL380" s="142"/>
      <c r="CM380" s="138" t="s">
        <v>250</v>
      </c>
      <c r="CN380" s="138" t="s">
        <v>4495</v>
      </c>
      <c r="CO380" s="139">
        <v>1627</v>
      </c>
      <c r="CP380" s="141">
        <v>932</v>
      </c>
    </row>
    <row r="381" spans="1:94">
      <c r="A381" s="201"/>
      <c r="B381" s="34" t="s">
        <v>102</v>
      </c>
      <c r="C381" s="35">
        <v>480</v>
      </c>
      <c r="D381" s="63">
        <v>242</v>
      </c>
      <c r="E381" s="63">
        <v>442</v>
      </c>
      <c r="F381" s="63">
        <v>208</v>
      </c>
      <c r="G381" s="63">
        <v>387</v>
      </c>
      <c r="H381" s="63">
        <v>194</v>
      </c>
      <c r="I381" s="63">
        <v>378</v>
      </c>
      <c r="J381" s="63">
        <v>186</v>
      </c>
      <c r="K381" s="63">
        <v>257</v>
      </c>
      <c r="L381" s="63">
        <v>142</v>
      </c>
      <c r="M381" s="63">
        <v>1944</v>
      </c>
      <c r="N381" s="63">
        <v>972</v>
      </c>
      <c r="O381" s="201"/>
      <c r="P381" s="64" t="s">
        <v>102</v>
      </c>
      <c r="Q381" s="63">
        <v>37</v>
      </c>
      <c r="R381" s="63">
        <v>17</v>
      </c>
      <c r="S381" s="63">
        <v>50</v>
      </c>
      <c r="T381" s="63">
        <v>19</v>
      </c>
      <c r="U381" s="63">
        <v>21</v>
      </c>
      <c r="V381" s="63">
        <v>13</v>
      </c>
      <c r="W381" s="63">
        <v>22</v>
      </c>
      <c r="X381" s="63">
        <v>17</v>
      </c>
      <c r="Y381" s="63">
        <v>7</v>
      </c>
      <c r="Z381" s="63">
        <v>5</v>
      </c>
      <c r="AA381" s="63">
        <v>137</v>
      </c>
      <c r="AB381" s="63">
        <v>71</v>
      </c>
      <c r="AC381" s="201"/>
      <c r="AD381" s="64" t="s">
        <v>102</v>
      </c>
      <c r="AE381" s="63">
        <v>19</v>
      </c>
      <c r="AF381" s="63">
        <v>19</v>
      </c>
      <c r="AG381" s="63">
        <v>18</v>
      </c>
      <c r="AH381" s="63">
        <v>18</v>
      </c>
      <c r="AI381" s="63">
        <v>14</v>
      </c>
      <c r="AJ381" s="63">
        <v>88</v>
      </c>
      <c r="AK381" s="63">
        <v>74</v>
      </c>
      <c r="AL381" s="63">
        <v>71</v>
      </c>
      <c r="AM381" s="63">
        <v>21</v>
      </c>
      <c r="AN381" s="63">
        <v>0</v>
      </c>
      <c r="AO381" s="63">
        <v>16</v>
      </c>
      <c r="AP381" s="201"/>
      <c r="AQ381" s="64" t="s">
        <v>102</v>
      </c>
      <c r="AR381" s="63">
        <v>103</v>
      </c>
      <c r="AS381" s="63">
        <v>1091</v>
      </c>
      <c r="AT381" s="63">
        <v>45</v>
      </c>
      <c r="AU381" s="63">
        <v>39</v>
      </c>
      <c r="AV381" s="63">
        <v>0</v>
      </c>
      <c r="AW381" s="63">
        <v>53</v>
      </c>
      <c r="AX381" s="63">
        <v>90</v>
      </c>
      <c r="AY381" s="63">
        <v>60</v>
      </c>
      <c r="AZ381" s="63">
        <v>60</v>
      </c>
      <c r="BA381" s="201"/>
      <c r="BB381" s="51" t="s">
        <v>102</v>
      </c>
      <c r="BC381" s="63">
        <v>230</v>
      </c>
      <c r="BD381" s="63">
        <v>128</v>
      </c>
      <c r="BE381" s="63">
        <v>229</v>
      </c>
      <c r="BF381" s="63">
        <v>128</v>
      </c>
      <c r="BG381" s="63">
        <v>215</v>
      </c>
      <c r="BH381" s="63">
        <v>121</v>
      </c>
      <c r="BI381" s="63">
        <v>230</v>
      </c>
      <c r="BJ381" s="63">
        <v>128</v>
      </c>
      <c r="BK381" s="63">
        <v>229</v>
      </c>
      <c r="BL381" s="63">
        <v>128</v>
      </c>
      <c r="BM381" s="63">
        <v>215</v>
      </c>
      <c r="BN381" s="63">
        <v>121</v>
      </c>
      <c r="BO381" s="201"/>
      <c r="BP381" s="64" t="s">
        <v>102</v>
      </c>
      <c r="BQ381" s="63">
        <v>72</v>
      </c>
      <c r="BR381" s="63">
        <v>49</v>
      </c>
      <c r="BS381" s="63">
        <v>3</v>
      </c>
      <c r="BT381" s="63">
        <v>13</v>
      </c>
      <c r="BU381" s="63">
        <v>11</v>
      </c>
      <c r="BV381" s="63">
        <v>85</v>
      </c>
      <c r="BW381" s="63">
        <v>60</v>
      </c>
      <c r="BX381" s="201"/>
      <c r="BY381" s="64" t="s">
        <v>102</v>
      </c>
      <c r="BZ381" s="63">
        <v>16</v>
      </c>
      <c r="CA381" s="63">
        <v>3</v>
      </c>
      <c r="CB381" s="63">
        <v>28</v>
      </c>
      <c r="CC381" s="63">
        <v>485</v>
      </c>
      <c r="CD381" s="63">
        <v>465</v>
      </c>
      <c r="CE381" s="63">
        <v>23</v>
      </c>
      <c r="CF381" s="63">
        <v>6</v>
      </c>
      <c r="CG381" s="63">
        <v>23</v>
      </c>
      <c r="CH381" s="63">
        <v>3</v>
      </c>
      <c r="CI381" s="63">
        <v>5</v>
      </c>
      <c r="CJ381" s="63">
        <v>0</v>
      </c>
      <c r="CK381" s="63">
        <v>6</v>
      </c>
      <c r="CL381" s="142"/>
      <c r="CM381" s="138" t="s">
        <v>250</v>
      </c>
      <c r="CN381" s="138" t="s">
        <v>4496</v>
      </c>
      <c r="CO381" s="139">
        <v>2576</v>
      </c>
      <c r="CP381" s="141">
        <v>1052</v>
      </c>
    </row>
    <row r="382" spans="1:94">
      <c r="A382" s="201" t="s">
        <v>21</v>
      </c>
      <c r="B382" s="46" t="s">
        <v>119</v>
      </c>
      <c r="C382" s="47">
        <v>120</v>
      </c>
      <c r="D382" s="47">
        <v>60</v>
      </c>
      <c r="E382" s="47">
        <v>105</v>
      </c>
      <c r="F382" s="47">
        <v>45</v>
      </c>
      <c r="G382" s="47">
        <v>79</v>
      </c>
      <c r="H382" s="47">
        <v>36</v>
      </c>
      <c r="I382" s="47">
        <v>73</v>
      </c>
      <c r="J382" s="47">
        <v>39</v>
      </c>
      <c r="K382" s="47">
        <v>61</v>
      </c>
      <c r="L382" s="47">
        <v>30</v>
      </c>
      <c r="M382" s="48">
        <v>438</v>
      </c>
      <c r="N382" s="48">
        <v>210</v>
      </c>
      <c r="O382" s="201" t="s">
        <v>21</v>
      </c>
      <c r="P382" s="46" t="s">
        <v>119</v>
      </c>
      <c r="Q382" s="47">
        <v>0</v>
      </c>
      <c r="R382" s="47">
        <v>0</v>
      </c>
      <c r="S382" s="47">
        <v>3</v>
      </c>
      <c r="T382" s="47">
        <v>3</v>
      </c>
      <c r="U382" s="47">
        <v>0</v>
      </c>
      <c r="V382" s="47">
        <v>0</v>
      </c>
      <c r="W382" s="47">
        <v>1</v>
      </c>
      <c r="X382" s="47">
        <v>1</v>
      </c>
      <c r="Y382" s="47">
        <v>0</v>
      </c>
      <c r="Z382" s="47">
        <v>0</v>
      </c>
      <c r="AA382" s="48">
        <v>4</v>
      </c>
      <c r="AB382" s="48">
        <v>4</v>
      </c>
      <c r="AC382" s="201" t="s">
        <v>21</v>
      </c>
      <c r="AD382" s="46" t="s">
        <v>119</v>
      </c>
      <c r="AE382" s="47">
        <v>2</v>
      </c>
      <c r="AF382" s="47">
        <v>3</v>
      </c>
      <c r="AG382" s="47">
        <v>2</v>
      </c>
      <c r="AH382" s="47">
        <v>2</v>
      </c>
      <c r="AI382" s="47">
        <v>2</v>
      </c>
      <c r="AJ382" s="48">
        <v>11</v>
      </c>
      <c r="AK382" s="47">
        <v>9</v>
      </c>
      <c r="AL382" s="47">
        <v>6</v>
      </c>
      <c r="AM382" s="47">
        <v>6</v>
      </c>
      <c r="AN382" s="47">
        <v>1</v>
      </c>
      <c r="AO382" s="47">
        <v>2</v>
      </c>
      <c r="AP382" s="201" t="s">
        <v>21</v>
      </c>
      <c r="AQ382" s="46" t="s">
        <v>119</v>
      </c>
      <c r="AR382" s="47">
        <v>0</v>
      </c>
      <c r="AS382" s="47">
        <v>173</v>
      </c>
      <c r="AT382" s="47">
        <v>0</v>
      </c>
      <c r="AU382" s="47">
        <v>20</v>
      </c>
      <c r="AV382" s="47">
        <v>4</v>
      </c>
      <c r="AW382" s="47">
        <v>8</v>
      </c>
      <c r="AX382" s="47">
        <v>8</v>
      </c>
      <c r="AY382" s="47">
        <v>10</v>
      </c>
      <c r="AZ382" s="47">
        <v>10</v>
      </c>
      <c r="BA382" s="201" t="s">
        <v>21</v>
      </c>
      <c r="BB382" s="46" t="s">
        <v>119</v>
      </c>
      <c r="BC382" s="47">
        <v>72</v>
      </c>
      <c r="BD382" s="47">
        <v>34</v>
      </c>
      <c r="BE382" s="47">
        <v>72</v>
      </c>
      <c r="BF382" s="47">
        <v>34</v>
      </c>
      <c r="BG382" s="47">
        <v>72</v>
      </c>
      <c r="BH382" s="47">
        <v>34</v>
      </c>
      <c r="BI382" s="47">
        <v>72</v>
      </c>
      <c r="BJ382" s="47">
        <v>34</v>
      </c>
      <c r="BK382" s="47">
        <v>72</v>
      </c>
      <c r="BL382" s="47">
        <v>34</v>
      </c>
      <c r="BM382" s="47">
        <v>72</v>
      </c>
      <c r="BN382" s="47">
        <v>34</v>
      </c>
      <c r="BO382" s="201" t="s">
        <v>21</v>
      </c>
      <c r="BP382" s="46" t="s">
        <v>119</v>
      </c>
      <c r="BQ382" s="50">
        <v>10</v>
      </c>
      <c r="BR382" s="49">
        <v>5</v>
      </c>
      <c r="BS382" s="49">
        <v>1</v>
      </c>
      <c r="BT382" s="50">
        <v>1</v>
      </c>
      <c r="BU382" s="49">
        <v>1</v>
      </c>
      <c r="BV382" s="50">
        <v>11</v>
      </c>
      <c r="BW382" s="50">
        <v>6</v>
      </c>
      <c r="BX382" s="201" t="s">
        <v>21</v>
      </c>
      <c r="BY382" s="46" t="s">
        <v>119</v>
      </c>
      <c r="BZ382" s="47">
        <v>39</v>
      </c>
      <c r="CA382" s="47">
        <v>35</v>
      </c>
      <c r="CB382" s="47">
        <v>90</v>
      </c>
      <c r="CC382" s="47">
        <v>188</v>
      </c>
      <c r="CD382" s="47">
        <v>132</v>
      </c>
      <c r="CE382" s="47">
        <v>118</v>
      </c>
      <c r="CF382" s="47">
        <v>2</v>
      </c>
      <c r="CG382" s="47">
        <v>155</v>
      </c>
      <c r="CH382" s="47">
        <v>2</v>
      </c>
      <c r="CI382" s="47">
        <v>25</v>
      </c>
      <c r="CJ382" s="47">
        <v>0</v>
      </c>
      <c r="CK382" s="47">
        <v>10</v>
      </c>
      <c r="CL382" s="142"/>
      <c r="CM382" s="138" t="s">
        <v>21</v>
      </c>
      <c r="CN382" s="138" t="s">
        <v>4497</v>
      </c>
      <c r="CO382" s="139">
        <v>446</v>
      </c>
      <c r="CP382" s="141">
        <v>761</v>
      </c>
    </row>
    <row r="383" spans="1:94">
      <c r="A383" s="201"/>
      <c r="B383" s="46" t="s">
        <v>120</v>
      </c>
      <c r="C383" s="47">
        <v>0</v>
      </c>
      <c r="D383" s="47">
        <v>0</v>
      </c>
      <c r="E383" s="47">
        <v>0</v>
      </c>
      <c r="F383" s="47">
        <v>0</v>
      </c>
      <c r="G383" s="47">
        <v>0</v>
      </c>
      <c r="H383" s="47">
        <v>0</v>
      </c>
      <c r="I383" s="47">
        <v>0</v>
      </c>
      <c r="J383" s="47">
        <v>0</v>
      </c>
      <c r="K383" s="47">
        <v>0</v>
      </c>
      <c r="L383" s="47">
        <v>0</v>
      </c>
      <c r="M383" s="48">
        <v>0</v>
      </c>
      <c r="N383" s="48">
        <v>0</v>
      </c>
      <c r="O383" s="201"/>
      <c r="P383" s="46" t="s">
        <v>120</v>
      </c>
      <c r="Q383" s="47">
        <v>0</v>
      </c>
      <c r="R383" s="47">
        <v>0</v>
      </c>
      <c r="S383" s="47">
        <v>0</v>
      </c>
      <c r="T383" s="47">
        <v>0</v>
      </c>
      <c r="U383" s="47">
        <v>0</v>
      </c>
      <c r="V383" s="47">
        <v>0</v>
      </c>
      <c r="W383" s="47">
        <v>0</v>
      </c>
      <c r="X383" s="47">
        <v>0</v>
      </c>
      <c r="Y383" s="47">
        <v>0</v>
      </c>
      <c r="Z383" s="47">
        <v>0</v>
      </c>
      <c r="AA383" s="48">
        <v>0</v>
      </c>
      <c r="AB383" s="48">
        <v>0</v>
      </c>
      <c r="AC383" s="201"/>
      <c r="AD383" s="46" t="s">
        <v>120</v>
      </c>
      <c r="AE383" s="47">
        <v>0</v>
      </c>
      <c r="AF383" s="47">
        <v>0</v>
      </c>
      <c r="AG383" s="47">
        <v>0</v>
      </c>
      <c r="AH383" s="47">
        <v>0</v>
      </c>
      <c r="AI383" s="47">
        <v>0</v>
      </c>
      <c r="AJ383" s="48">
        <v>0</v>
      </c>
      <c r="AK383" s="47">
        <v>0</v>
      </c>
      <c r="AL383" s="47">
        <v>0</v>
      </c>
      <c r="AM383" s="47">
        <v>0</v>
      </c>
      <c r="AN383" s="47">
        <v>0</v>
      </c>
      <c r="AO383" s="47">
        <v>0</v>
      </c>
      <c r="AP383" s="201"/>
      <c r="AQ383" s="46" t="s">
        <v>120</v>
      </c>
      <c r="AR383" s="47">
        <v>0</v>
      </c>
      <c r="AS383" s="47">
        <v>0</v>
      </c>
      <c r="AT383" s="47">
        <v>0</v>
      </c>
      <c r="AU383" s="47">
        <v>0</v>
      </c>
      <c r="AV383" s="47">
        <v>0</v>
      </c>
      <c r="AW383" s="47">
        <v>0</v>
      </c>
      <c r="AX383" s="47">
        <v>0</v>
      </c>
      <c r="AY383" s="47">
        <v>0</v>
      </c>
      <c r="AZ383" s="47">
        <v>0</v>
      </c>
      <c r="BA383" s="201"/>
      <c r="BB383" s="46" t="s">
        <v>120</v>
      </c>
      <c r="BC383" s="47">
        <v>0</v>
      </c>
      <c r="BD383" s="47">
        <v>0</v>
      </c>
      <c r="BE383" s="47">
        <v>0</v>
      </c>
      <c r="BF383" s="47">
        <v>0</v>
      </c>
      <c r="BG383" s="47">
        <v>0</v>
      </c>
      <c r="BH383" s="47">
        <v>0</v>
      </c>
      <c r="BI383" s="47">
        <v>0</v>
      </c>
      <c r="BJ383" s="47">
        <v>0</v>
      </c>
      <c r="BK383" s="47">
        <v>0</v>
      </c>
      <c r="BL383" s="47">
        <v>0</v>
      </c>
      <c r="BM383" s="47">
        <v>0</v>
      </c>
      <c r="BN383" s="47">
        <v>0</v>
      </c>
      <c r="BO383" s="201"/>
      <c r="BP383" s="46" t="s">
        <v>120</v>
      </c>
      <c r="BQ383" s="50">
        <v>0</v>
      </c>
      <c r="BR383" s="49">
        <v>0</v>
      </c>
      <c r="BS383" s="49">
        <v>0</v>
      </c>
      <c r="BT383" s="50">
        <v>0</v>
      </c>
      <c r="BU383" s="49">
        <v>0</v>
      </c>
      <c r="BV383" s="50">
        <v>0</v>
      </c>
      <c r="BW383" s="50">
        <v>0</v>
      </c>
      <c r="BX383" s="201"/>
      <c r="BY383" s="46" t="s">
        <v>120</v>
      </c>
      <c r="BZ383" s="47">
        <v>0</v>
      </c>
      <c r="CA383" s="47">
        <v>0</v>
      </c>
      <c r="CB383" s="47">
        <v>0</v>
      </c>
      <c r="CC383" s="47">
        <v>0</v>
      </c>
      <c r="CD383" s="47">
        <v>0</v>
      </c>
      <c r="CE383" s="47">
        <v>0</v>
      </c>
      <c r="CF383" s="47">
        <v>0</v>
      </c>
      <c r="CG383" s="47">
        <v>0</v>
      </c>
      <c r="CH383" s="47">
        <v>0</v>
      </c>
      <c r="CI383" s="47">
        <v>0</v>
      </c>
      <c r="CJ383" s="47">
        <v>0</v>
      </c>
      <c r="CK383" s="47">
        <v>0</v>
      </c>
      <c r="CL383" s="142"/>
      <c r="CM383" s="138" t="s">
        <v>21</v>
      </c>
      <c r="CN383" s="138" t="s">
        <v>4498</v>
      </c>
      <c r="CO383" s="139">
        <v>0</v>
      </c>
      <c r="CP383" s="141">
        <v>0</v>
      </c>
    </row>
    <row r="384" spans="1:94">
      <c r="A384" s="201"/>
      <c r="B384" s="34" t="s">
        <v>102</v>
      </c>
      <c r="C384" s="35">
        <v>120</v>
      </c>
      <c r="D384" s="63">
        <v>60</v>
      </c>
      <c r="E384" s="63">
        <v>105</v>
      </c>
      <c r="F384" s="63">
        <v>45</v>
      </c>
      <c r="G384" s="63">
        <v>79</v>
      </c>
      <c r="H384" s="63">
        <v>36</v>
      </c>
      <c r="I384" s="63">
        <v>73</v>
      </c>
      <c r="J384" s="63">
        <v>39</v>
      </c>
      <c r="K384" s="63">
        <v>61</v>
      </c>
      <c r="L384" s="63">
        <v>30</v>
      </c>
      <c r="M384" s="63">
        <v>438</v>
      </c>
      <c r="N384" s="63">
        <v>210</v>
      </c>
      <c r="O384" s="201"/>
      <c r="P384" s="64" t="s">
        <v>102</v>
      </c>
      <c r="Q384" s="63">
        <v>0</v>
      </c>
      <c r="R384" s="63">
        <v>0</v>
      </c>
      <c r="S384" s="63">
        <v>3</v>
      </c>
      <c r="T384" s="63">
        <v>3</v>
      </c>
      <c r="U384" s="63">
        <v>0</v>
      </c>
      <c r="V384" s="63">
        <v>0</v>
      </c>
      <c r="W384" s="63">
        <v>1</v>
      </c>
      <c r="X384" s="63">
        <v>1</v>
      </c>
      <c r="Y384" s="63">
        <v>0</v>
      </c>
      <c r="Z384" s="63">
        <v>0</v>
      </c>
      <c r="AA384" s="63">
        <v>4</v>
      </c>
      <c r="AB384" s="63">
        <v>4</v>
      </c>
      <c r="AC384" s="201"/>
      <c r="AD384" s="64" t="s">
        <v>102</v>
      </c>
      <c r="AE384" s="63">
        <v>2</v>
      </c>
      <c r="AF384" s="63">
        <v>3</v>
      </c>
      <c r="AG384" s="63">
        <v>2</v>
      </c>
      <c r="AH384" s="63">
        <v>2</v>
      </c>
      <c r="AI384" s="63">
        <v>2</v>
      </c>
      <c r="AJ384" s="63">
        <v>11</v>
      </c>
      <c r="AK384" s="63">
        <v>9</v>
      </c>
      <c r="AL384" s="63">
        <v>6</v>
      </c>
      <c r="AM384" s="63">
        <v>6</v>
      </c>
      <c r="AN384" s="63">
        <v>1</v>
      </c>
      <c r="AO384" s="63">
        <v>2</v>
      </c>
      <c r="AP384" s="201"/>
      <c r="AQ384" s="64" t="s">
        <v>102</v>
      </c>
      <c r="AR384" s="63">
        <v>0</v>
      </c>
      <c r="AS384" s="63">
        <v>173</v>
      </c>
      <c r="AT384" s="63">
        <v>0</v>
      </c>
      <c r="AU384" s="63">
        <v>20</v>
      </c>
      <c r="AV384" s="63">
        <v>4</v>
      </c>
      <c r="AW384" s="63">
        <v>8</v>
      </c>
      <c r="AX384" s="63">
        <v>8</v>
      </c>
      <c r="AY384" s="63">
        <v>10</v>
      </c>
      <c r="AZ384" s="63">
        <v>10</v>
      </c>
      <c r="BA384" s="201"/>
      <c r="BB384" s="51" t="s">
        <v>102</v>
      </c>
      <c r="BC384" s="63">
        <v>72</v>
      </c>
      <c r="BD384" s="63">
        <v>34</v>
      </c>
      <c r="BE384" s="63">
        <v>72</v>
      </c>
      <c r="BF384" s="63">
        <v>34</v>
      </c>
      <c r="BG384" s="63">
        <v>72</v>
      </c>
      <c r="BH384" s="63">
        <v>34</v>
      </c>
      <c r="BI384" s="63">
        <v>72</v>
      </c>
      <c r="BJ384" s="63">
        <v>34</v>
      </c>
      <c r="BK384" s="63">
        <v>72</v>
      </c>
      <c r="BL384" s="63">
        <v>34</v>
      </c>
      <c r="BM384" s="63">
        <v>72</v>
      </c>
      <c r="BN384" s="63">
        <v>34</v>
      </c>
      <c r="BO384" s="201"/>
      <c r="BP384" s="64" t="s">
        <v>102</v>
      </c>
      <c r="BQ384" s="63">
        <v>10</v>
      </c>
      <c r="BR384" s="63">
        <v>5</v>
      </c>
      <c r="BS384" s="63">
        <v>1</v>
      </c>
      <c r="BT384" s="63">
        <v>1</v>
      </c>
      <c r="BU384" s="63">
        <v>1</v>
      </c>
      <c r="BV384" s="63">
        <v>11</v>
      </c>
      <c r="BW384" s="63">
        <v>6</v>
      </c>
      <c r="BX384" s="201"/>
      <c r="BY384" s="64" t="s">
        <v>102</v>
      </c>
      <c r="BZ384" s="63">
        <v>39</v>
      </c>
      <c r="CA384" s="63">
        <v>35</v>
      </c>
      <c r="CB384" s="63">
        <v>90</v>
      </c>
      <c r="CC384" s="63">
        <v>188</v>
      </c>
      <c r="CD384" s="63">
        <v>132</v>
      </c>
      <c r="CE384" s="63">
        <v>118</v>
      </c>
      <c r="CF384" s="63">
        <v>2</v>
      </c>
      <c r="CG384" s="63">
        <v>155</v>
      </c>
      <c r="CH384" s="63">
        <v>2</v>
      </c>
      <c r="CI384" s="63">
        <v>25</v>
      </c>
      <c r="CJ384" s="63">
        <v>0</v>
      </c>
      <c r="CK384" s="63">
        <v>10</v>
      </c>
      <c r="CL384" s="142"/>
      <c r="CM384" s="138" t="s">
        <v>21</v>
      </c>
      <c r="CN384" s="138" t="s">
        <v>4499</v>
      </c>
      <c r="CO384" s="139">
        <v>446</v>
      </c>
      <c r="CP384" s="141">
        <v>761</v>
      </c>
    </row>
    <row r="385" spans="1:94">
      <c r="A385" s="194" t="s">
        <v>460</v>
      </c>
      <c r="B385" s="194"/>
      <c r="C385" s="194"/>
      <c r="D385" s="194"/>
      <c r="E385" s="194"/>
      <c r="F385" s="194"/>
      <c r="G385" s="194"/>
      <c r="H385" s="194"/>
      <c r="I385" s="194"/>
      <c r="J385" s="194"/>
      <c r="K385" s="194"/>
      <c r="L385" s="194"/>
      <c r="M385" s="194"/>
      <c r="N385" s="194"/>
      <c r="O385" s="194" t="s">
        <v>461</v>
      </c>
      <c r="P385" s="194"/>
      <c r="Q385" s="194"/>
      <c r="R385" s="194"/>
      <c r="S385" s="194"/>
      <c r="T385" s="194"/>
      <c r="U385" s="194"/>
      <c r="V385" s="194"/>
      <c r="W385" s="194"/>
      <c r="X385" s="194"/>
      <c r="Y385" s="194"/>
      <c r="Z385" s="194"/>
      <c r="AA385" s="194"/>
      <c r="AB385" s="194"/>
      <c r="AC385" s="194" t="s">
        <v>462</v>
      </c>
      <c r="AD385" s="194"/>
      <c r="AE385" s="194"/>
      <c r="AF385" s="194"/>
      <c r="AG385" s="194"/>
      <c r="AH385" s="194"/>
      <c r="AI385" s="194"/>
      <c r="AJ385" s="194"/>
      <c r="AK385" s="194"/>
      <c r="AL385" s="194"/>
      <c r="AM385" s="194"/>
      <c r="AN385" s="194"/>
      <c r="AO385" s="194"/>
      <c r="AP385" s="195" t="s">
        <v>463</v>
      </c>
      <c r="AQ385" s="195"/>
      <c r="AR385" s="195"/>
      <c r="AS385" s="195"/>
      <c r="AT385" s="195"/>
      <c r="AU385" s="195"/>
      <c r="AV385" s="195"/>
      <c r="AW385" s="195"/>
      <c r="AX385" s="195"/>
      <c r="AY385" s="195"/>
      <c r="AZ385" s="195"/>
      <c r="BA385" s="195" t="s">
        <v>4601</v>
      </c>
      <c r="BB385" s="195"/>
      <c r="BC385" s="195"/>
      <c r="BD385" s="195"/>
      <c r="BE385" s="195"/>
      <c r="BF385" s="195"/>
      <c r="BG385" s="195"/>
      <c r="BH385" s="195"/>
      <c r="BI385" s="195"/>
      <c r="BJ385" s="195"/>
      <c r="BK385" s="195"/>
      <c r="BL385" s="195"/>
      <c r="BM385" s="195"/>
      <c r="BN385" s="195"/>
      <c r="BO385" s="163" t="s">
        <v>464</v>
      </c>
      <c r="BP385" s="163"/>
      <c r="BQ385" s="163"/>
      <c r="BR385" s="163"/>
      <c r="BS385" s="163"/>
      <c r="BT385" s="163"/>
      <c r="BU385" s="163"/>
      <c r="BV385" s="163"/>
      <c r="BW385" s="163"/>
      <c r="BX385" s="194" t="s">
        <v>465</v>
      </c>
      <c r="BY385" s="194"/>
      <c r="BZ385" s="194"/>
      <c r="CA385" s="194"/>
      <c r="CB385" s="194"/>
      <c r="CC385" s="194"/>
      <c r="CD385" s="194"/>
      <c r="CE385" s="194"/>
      <c r="CF385" s="194"/>
      <c r="CG385" s="194"/>
      <c r="CH385" s="194"/>
      <c r="CI385" s="194"/>
      <c r="CJ385" s="194"/>
      <c r="CK385" s="194"/>
      <c r="CL385" s="142"/>
      <c r="CM385" s="138" t="s">
        <v>460</v>
      </c>
      <c r="CN385" s="138" t="s">
        <v>460</v>
      </c>
      <c r="CO385" s="139">
        <v>0</v>
      </c>
      <c r="CP385" s="141">
        <v>0</v>
      </c>
    </row>
    <row r="386" spans="1:94">
      <c r="A386" s="194" t="s">
        <v>4174</v>
      </c>
      <c r="B386" s="194"/>
      <c r="C386" s="194"/>
      <c r="D386" s="194"/>
      <c r="E386" s="194"/>
      <c r="F386" s="194"/>
      <c r="G386" s="194"/>
      <c r="H386" s="194"/>
      <c r="I386" s="194"/>
      <c r="J386" s="194"/>
      <c r="K386" s="194"/>
      <c r="L386" s="194"/>
      <c r="M386" s="194"/>
      <c r="N386" s="194"/>
      <c r="O386" s="194" t="s">
        <v>4174</v>
      </c>
      <c r="P386" s="194"/>
      <c r="Q386" s="194"/>
      <c r="R386" s="194"/>
      <c r="S386" s="194"/>
      <c r="T386" s="194"/>
      <c r="U386" s="194"/>
      <c r="V386" s="194"/>
      <c r="W386" s="194"/>
      <c r="X386" s="194"/>
      <c r="Y386" s="194"/>
      <c r="Z386" s="194"/>
      <c r="AA386" s="194"/>
      <c r="AB386" s="194"/>
      <c r="AC386" s="194" t="s">
        <v>4174</v>
      </c>
      <c r="AD386" s="194"/>
      <c r="AE386" s="194"/>
      <c r="AF386" s="194"/>
      <c r="AG386" s="194"/>
      <c r="AH386" s="194"/>
      <c r="AI386" s="194"/>
      <c r="AJ386" s="194"/>
      <c r="AK386" s="194"/>
      <c r="AL386" s="194"/>
      <c r="AM386" s="194"/>
      <c r="AN386" s="194"/>
      <c r="AO386" s="194"/>
      <c r="AP386" s="195" t="s">
        <v>4174</v>
      </c>
      <c r="AQ386" s="195"/>
      <c r="AR386" s="195"/>
      <c r="AS386" s="195"/>
      <c r="AT386" s="195"/>
      <c r="AU386" s="195"/>
      <c r="AV386" s="195"/>
      <c r="AW386" s="195"/>
      <c r="AX386" s="195"/>
      <c r="AY386" s="195"/>
      <c r="AZ386" s="195"/>
      <c r="BA386" s="195" t="s">
        <v>4175</v>
      </c>
      <c r="BB386" s="195"/>
      <c r="BC386" s="195"/>
      <c r="BD386" s="195"/>
      <c r="BE386" s="195"/>
      <c r="BF386" s="195"/>
      <c r="BG386" s="195"/>
      <c r="BH386" s="195"/>
      <c r="BI386" s="195"/>
      <c r="BJ386" s="195"/>
      <c r="BK386" s="195"/>
      <c r="BL386" s="195"/>
      <c r="BM386" s="195"/>
      <c r="BN386" s="195"/>
      <c r="BO386" s="163" t="s">
        <v>4174</v>
      </c>
      <c r="BP386" s="163"/>
      <c r="BQ386" s="163"/>
      <c r="BR386" s="163"/>
      <c r="BS386" s="163"/>
      <c r="BT386" s="163"/>
      <c r="BU386" s="163"/>
      <c r="BV386" s="163"/>
      <c r="BW386" s="163"/>
      <c r="BX386" s="194" t="s">
        <v>4174</v>
      </c>
      <c r="BY386" s="194"/>
      <c r="BZ386" s="194"/>
      <c r="CA386" s="194"/>
      <c r="CB386" s="194"/>
      <c r="CC386" s="194"/>
      <c r="CD386" s="194"/>
      <c r="CE386" s="194"/>
      <c r="CF386" s="194"/>
      <c r="CG386" s="194"/>
      <c r="CH386" s="194"/>
      <c r="CI386" s="194"/>
      <c r="CJ386" s="194"/>
      <c r="CK386" s="194"/>
      <c r="CL386" s="142"/>
      <c r="CM386" s="138" t="s">
        <v>4174</v>
      </c>
      <c r="CN386" s="138" t="s">
        <v>4174</v>
      </c>
      <c r="CO386" s="139">
        <v>0</v>
      </c>
      <c r="CP386" s="141">
        <v>0</v>
      </c>
    </row>
    <row r="387" spans="1:94" ht="24.6" customHeight="1">
      <c r="A387" s="198" t="s">
        <v>2</v>
      </c>
      <c r="B387" s="199" t="s">
        <v>335</v>
      </c>
      <c r="C387" s="194" t="s">
        <v>302</v>
      </c>
      <c r="D387" s="194"/>
      <c r="E387" s="194" t="s">
        <v>303</v>
      </c>
      <c r="F387" s="194"/>
      <c r="G387" s="194" t="s">
        <v>304</v>
      </c>
      <c r="H387" s="194"/>
      <c r="I387" s="194" t="s">
        <v>305</v>
      </c>
      <c r="J387" s="194"/>
      <c r="K387" s="194" t="s">
        <v>306</v>
      </c>
      <c r="L387" s="194"/>
      <c r="M387" s="198" t="s">
        <v>307</v>
      </c>
      <c r="N387" s="198"/>
      <c r="O387" s="198" t="s">
        <v>2</v>
      </c>
      <c r="P387" s="199" t="s">
        <v>335</v>
      </c>
      <c r="Q387" s="194" t="s">
        <v>302</v>
      </c>
      <c r="R387" s="194"/>
      <c r="S387" s="194" t="s">
        <v>303</v>
      </c>
      <c r="T387" s="194"/>
      <c r="U387" s="194" t="s">
        <v>304</v>
      </c>
      <c r="V387" s="194"/>
      <c r="W387" s="194" t="s">
        <v>305</v>
      </c>
      <c r="X387" s="194"/>
      <c r="Y387" s="194" t="s">
        <v>306</v>
      </c>
      <c r="Z387" s="194"/>
      <c r="AA387" s="198" t="s">
        <v>307</v>
      </c>
      <c r="AB387" s="198"/>
      <c r="AC387" s="198" t="s">
        <v>2</v>
      </c>
      <c r="AD387" s="199" t="s">
        <v>113</v>
      </c>
      <c r="AE387" s="200" t="s">
        <v>308</v>
      </c>
      <c r="AF387" s="200"/>
      <c r="AG387" s="200"/>
      <c r="AH387" s="200"/>
      <c r="AI387" s="200"/>
      <c r="AJ387" s="200"/>
      <c r="AK387" s="195" t="s">
        <v>165</v>
      </c>
      <c r="AL387" s="195"/>
      <c r="AM387" s="195"/>
      <c r="AN387" s="195"/>
      <c r="AO387" s="200" t="s">
        <v>309</v>
      </c>
      <c r="AP387" s="198" t="s">
        <v>2</v>
      </c>
      <c r="AQ387" s="199" t="s">
        <v>335</v>
      </c>
      <c r="AR387" s="195" t="s">
        <v>310</v>
      </c>
      <c r="AS387" s="195"/>
      <c r="AT387" s="195"/>
      <c r="AU387" s="195"/>
      <c r="AV387" s="195"/>
      <c r="AW387" s="195"/>
      <c r="AX387" s="195"/>
      <c r="AY387" s="195"/>
      <c r="AZ387" s="195"/>
      <c r="BA387" s="198" t="s">
        <v>2</v>
      </c>
      <c r="BB387" s="199" t="s">
        <v>335</v>
      </c>
      <c r="BC387" s="195" t="s">
        <v>311</v>
      </c>
      <c r="BD387" s="195"/>
      <c r="BE387" s="195" t="s">
        <v>312</v>
      </c>
      <c r="BF387" s="195"/>
      <c r="BG387" s="195" t="s">
        <v>313</v>
      </c>
      <c r="BH387" s="195"/>
      <c r="BI387" s="195" t="s">
        <v>343</v>
      </c>
      <c r="BJ387" s="195"/>
      <c r="BK387" s="195" t="s">
        <v>314</v>
      </c>
      <c r="BL387" s="195"/>
      <c r="BM387" s="200" t="s">
        <v>315</v>
      </c>
      <c r="BN387" s="200"/>
      <c r="BO387" s="199" t="s">
        <v>2</v>
      </c>
      <c r="BP387" s="199" t="s">
        <v>335</v>
      </c>
      <c r="BQ387" s="163" t="s">
        <v>166</v>
      </c>
      <c r="BR387" s="163"/>
      <c r="BS387" s="163"/>
      <c r="BT387" s="164" t="s">
        <v>167</v>
      </c>
      <c r="BU387" s="164"/>
      <c r="BV387" s="164" t="s">
        <v>466</v>
      </c>
      <c r="BW387" s="164"/>
      <c r="BX387" s="198" t="s">
        <v>2</v>
      </c>
      <c r="BY387" s="199" t="s">
        <v>335</v>
      </c>
      <c r="BZ387" s="195" t="s">
        <v>316</v>
      </c>
      <c r="CA387" s="195"/>
      <c r="CB387" s="195"/>
      <c r="CC387" s="195"/>
      <c r="CD387" s="195"/>
      <c r="CE387" s="195"/>
      <c r="CF387" s="195"/>
      <c r="CG387" s="195"/>
      <c r="CH387" s="195"/>
      <c r="CI387" s="195"/>
      <c r="CJ387" s="195"/>
      <c r="CK387" s="195"/>
      <c r="CL387" s="142"/>
      <c r="CM387" s="138" t="s">
        <v>2</v>
      </c>
      <c r="CN387" s="138" t="s">
        <v>4594</v>
      </c>
      <c r="CO387" s="139" t="e">
        <v>#VALUE!</v>
      </c>
      <c r="CP387" s="141">
        <v>0</v>
      </c>
    </row>
    <row r="388" spans="1:94" ht="48">
      <c r="A388" s="198"/>
      <c r="B388" s="199"/>
      <c r="C388" s="43" t="s">
        <v>170</v>
      </c>
      <c r="D388" s="43" t="s">
        <v>57</v>
      </c>
      <c r="E388" s="43" t="s">
        <v>170</v>
      </c>
      <c r="F388" s="43" t="s">
        <v>57</v>
      </c>
      <c r="G388" s="43" t="s">
        <v>170</v>
      </c>
      <c r="H388" s="43" t="s">
        <v>57</v>
      </c>
      <c r="I388" s="43" t="s">
        <v>170</v>
      </c>
      <c r="J388" s="43" t="s">
        <v>57</v>
      </c>
      <c r="K388" s="43" t="s">
        <v>170</v>
      </c>
      <c r="L388" s="43" t="s">
        <v>57</v>
      </c>
      <c r="M388" s="43" t="s">
        <v>170</v>
      </c>
      <c r="N388" s="43" t="s">
        <v>57</v>
      </c>
      <c r="O388" s="198"/>
      <c r="P388" s="199"/>
      <c r="Q388" s="43" t="s">
        <v>170</v>
      </c>
      <c r="R388" s="43" t="s">
        <v>57</v>
      </c>
      <c r="S388" s="43" t="s">
        <v>170</v>
      </c>
      <c r="T388" s="43" t="s">
        <v>57</v>
      </c>
      <c r="U388" s="43" t="s">
        <v>170</v>
      </c>
      <c r="V388" s="43" t="s">
        <v>57</v>
      </c>
      <c r="W388" s="43" t="s">
        <v>170</v>
      </c>
      <c r="X388" s="43" t="s">
        <v>57</v>
      </c>
      <c r="Y388" s="43" t="s">
        <v>170</v>
      </c>
      <c r="Z388" s="43" t="s">
        <v>57</v>
      </c>
      <c r="AA388" s="43" t="s">
        <v>170</v>
      </c>
      <c r="AB388" s="43" t="s">
        <v>57</v>
      </c>
      <c r="AC388" s="198"/>
      <c r="AD388" s="199"/>
      <c r="AE388" s="44" t="s">
        <v>302</v>
      </c>
      <c r="AF388" s="44" t="s">
        <v>303</v>
      </c>
      <c r="AG388" s="44" t="s">
        <v>304</v>
      </c>
      <c r="AH388" s="44" t="s">
        <v>305</v>
      </c>
      <c r="AI388" s="44" t="s">
        <v>306</v>
      </c>
      <c r="AJ388" s="44" t="s">
        <v>56</v>
      </c>
      <c r="AK388" s="44" t="s">
        <v>317</v>
      </c>
      <c r="AL388" s="31" t="s">
        <v>279</v>
      </c>
      <c r="AM388" s="31" t="s">
        <v>172</v>
      </c>
      <c r="AN388" s="31" t="s">
        <v>173</v>
      </c>
      <c r="AO388" s="200"/>
      <c r="AP388" s="198"/>
      <c r="AQ388" s="199"/>
      <c r="AR388" s="44" t="s">
        <v>434</v>
      </c>
      <c r="AS388" s="44" t="s">
        <v>344</v>
      </c>
      <c r="AT388" s="44" t="s">
        <v>435</v>
      </c>
      <c r="AU388" s="44" t="s">
        <v>436</v>
      </c>
      <c r="AV388" s="44" t="s">
        <v>437</v>
      </c>
      <c r="AW388" s="14" t="s">
        <v>175</v>
      </c>
      <c r="AX388" s="14" t="s">
        <v>176</v>
      </c>
      <c r="AY388" s="44" t="s">
        <v>69</v>
      </c>
      <c r="AZ388" s="44" t="s">
        <v>70</v>
      </c>
      <c r="BA388" s="198"/>
      <c r="BB388" s="199"/>
      <c r="BC388" s="43" t="s">
        <v>170</v>
      </c>
      <c r="BD388" s="43" t="s">
        <v>57</v>
      </c>
      <c r="BE388" s="43" t="s">
        <v>170</v>
      </c>
      <c r="BF388" s="43" t="s">
        <v>57</v>
      </c>
      <c r="BG388" s="43" t="s">
        <v>170</v>
      </c>
      <c r="BH388" s="43" t="s">
        <v>57</v>
      </c>
      <c r="BI388" s="43" t="s">
        <v>170</v>
      </c>
      <c r="BJ388" s="43" t="s">
        <v>57</v>
      </c>
      <c r="BK388" s="43" t="s">
        <v>170</v>
      </c>
      <c r="BL388" s="43" t="s">
        <v>57</v>
      </c>
      <c r="BM388" s="43" t="s">
        <v>170</v>
      </c>
      <c r="BN388" s="43" t="s">
        <v>57</v>
      </c>
      <c r="BO388" s="199"/>
      <c r="BP388" s="199"/>
      <c r="BQ388" s="32" t="s">
        <v>56</v>
      </c>
      <c r="BR388" s="45" t="s">
        <v>174</v>
      </c>
      <c r="BS388" s="45" t="s">
        <v>280</v>
      </c>
      <c r="BT388" s="45" t="s">
        <v>66</v>
      </c>
      <c r="BU388" s="45" t="s">
        <v>174</v>
      </c>
      <c r="BV388" s="45" t="s">
        <v>66</v>
      </c>
      <c r="BW388" s="45" t="s">
        <v>174</v>
      </c>
      <c r="BX388" s="198"/>
      <c r="BY388" s="199"/>
      <c r="BZ388" s="44" t="s">
        <v>336</v>
      </c>
      <c r="CA388" s="44" t="s">
        <v>318</v>
      </c>
      <c r="CB388" s="44" t="s">
        <v>350</v>
      </c>
      <c r="CC388" s="44" t="s">
        <v>345</v>
      </c>
      <c r="CD388" s="44" t="s">
        <v>346</v>
      </c>
      <c r="CE388" s="44" t="s">
        <v>347</v>
      </c>
      <c r="CF388" s="44" t="s">
        <v>348</v>
      </c>
      <c r="CG388" s="44" t="s">
        <v>349</v>
      </c>
      <c r="CH388" s="44" t="s">
        <v>337</v>
      </c>
      <c r="CI388" s="44" t="s">
        <v>319</v>
      </c>
      <c r="CJ388" s="44" t="s">
        <v>68</v>
      </c>
      <c r="CK388" s="44" t="s">
        <v>0</v>
      </c>
      <c r="CL388" s="142"/>
      <c r="CM388" s="138" t="s">
        <v>2</v>
      </c>
      <c r="CN388" s="138" t="s">
        <v>2</v>
      </c>
      <c r="CO388" s="139" t="e">
        <v>#VALUE!</v>
      </c>
      <c r="CP388" s="141">
        <v>0</v>
      </c>
    </row>
    <row r="389" spans="1:94">
      <c r="A389" s="51" t="s">
        <v>141</v>
      </c>
      <c r="B389" s="51"/>
      <c r="C389" s="48"/>
      <c r="D389" s="48"/>
      <c r="E389" s="48"/>
      <c r="F389" s="48"/>
      <c r="G389" s="48"/>
      <c r="H389" s="48"/>
      <c r="I389" s="48"/>
      <c r="J389" s="48"/>
      <c r="K389" s="48"/>
      <c r="L389" s="48"/>
      <c r="M389" s="48"/>
      <c r="N389" s="48"/>
      <c r="O389" s="51" t="s">
        <v>141</v>
      </c>
      <c r="P389" s="51"/>
      <c r="Q389" s="48"/>
      <c r="R389" s="48"/>
      <c r="S389" s="48"/>
      <c r="T389" s="48"/>
      <c r="U389" s="48"/>
      <c r="V389" s="48"/>
      <c r="W389" s="48"/>
      <c r="X389" s="48"/>
      <c r="Y389" s="48"/>
      <c r="Z389" s="48"/>
      <c r="AA389" s="48"/>
      <c r="AB389" s="48"/>
      <c r="AC389" s="51" t="s">
        <v>141</v>
      </c>
      <c r="AD389" s="51"/>
      <c r="AE389" s="48"/>
      <c r="AF389" s="48"/>
      <c r="AG389" s="48"/>
      <c r="AH389" s="48"/>
      <c r="AI389" s="48"/>
      <c r="AJ389" s="48"/>
      <c r="AK389" s="48"/>
      <c r="AL389" s="48"/>
      <c r="AM389" s="48"/>
      <c r="AN389" s="48"/>
      <c r="AO389" s="48"/>
      <c r="AP389" s="51" t="s">
        <v>141</v>
      </c>
      <c r="AQ389" s="46"/>
      <c r="AR389" s="47"/>
      <c r="AS389" s="47"/>
      <c r="AT389" s="47"/>
      <c r="AU389" s="47"/>
      <c r="AV389" s="47"/>
      <c r="AW389" s="47"/>
      <c r="AX389" s="47"/>
      <c r="AY389" s="47"/>
      <c r="AZ389" s="47"/>
      <c r="BA389" s="51" t="s">
        <v>141</v>
      </c>
      <c r="BB389" s="46"/>
      <c r="BC389" s="47"/>
      <c r="BD389" s="47"/>
      <c r="BE389" s="47"/>
      <c r="BF389" s="47"/>
      <c r="BG389" s="47"/>
      <c r="BH389" s="47"/>
      <c r="BI389" s="47"/>
      <c r="BJ389" s="47"/>
      <c r="BK389" s="47"/>
      <c r="BL389" s="47"/>
      <c r="BM389" s="47"/>
      <c r="BN389" s="47"/>
      <c r="BO389" s="51" t="s">
        <v>141</v>
      </c>
      <c r="BP389" s="46"/>
      <c r="BQ389" s="50"/>
      <c r="BR389" s="49"/>
      <c r="BS389" s="49"/>
      <c r="BT389" s="50"/>
      <c r="BU389" s="49"/>
      <c r="BV389" s="49"/>
      <c r="BW389" s="49"/>
      <c r="BX389" s="51" t="s">
        <v>141</v>
      </c>
      <c r="BY389" s="46"/>
      <c r="BZ389" s="47"/>
      <c r="CA389" s="47"/>
      <c r="CB389" s="47"/>
      <c r="CC389" s="47"/>
      <c r="CD389" s="47"/>
      <c r="CE389" s="47"/>
      <c r="CF389" s="47"/>
      <c r="CG389" s="47"/>
      <c r="CH389" s="47"/>
      <c r="CI389" s="47"/>
      <c r="CJ389" s="47"/>
      <c r="CK389" s="47"/>
      <c r="CL389" s="142"/>
      <c r="CM389" s="138" t="s">
        <v>141</v>
      </c>
      <c r="CN389" s="138" t="s">
        <v>141</v>
      </c>
      <c r="CO389" s="139">
        <v>0</v>
      </c>
      <c r="CP389" s="141">
        <v>0</v>
      </c>
    </row>
    <row r="390" spans="1:94">
      <c r="A390" s="201" t="s">
        <v>251</v>
      </c>
      <c r="B390" s="46" t="s">
        <v>119</v>
      </c>
      <c r="C390" s="47">
        <v>663</v>
      </c>
      <c r="D390" s="47">
        <v>342</v>
      </c>
      <c r="E390" s="47">
        <v>689</v>
      </c>
      <c r="F390" s="47">
        <v>339</v>
      </c>
      <c r="G390" s="47">
        <v>586</v>
      </c>
      <c r="H390" s="47">
        <v>284</v>
      </c>
      <c r="I390" s="47">
        <v>511</v>
      </c>
      <c r="J390" s="47">
        <v>254</v>
      </c>
      <c r="K390" s="47">
        <v>479</v>
      </c>
      <c r="L390" s="47">
        <v>245</v>
      </c>
      <c r="M390" s="48">
        <v>2928</v>
      </c>
      <c r="N390" s="48">
        <v>1464</v>
      </c>
      <c r="O390" s="201" t="s">
        <v>251</v>
      </c>
      <c r="P390" s="46" t="s">
        <v>119</v>
      </c>
      <c r="Q390" s="47">
        <v>47</v>
      </c>
      <c r="R390" s="47">
        <v>20</v>
      </c>
      <c r="S390" s="47">
        <v>37</v>
      </c>
      <c r="T390" s="47">
        <v>12</v>
      </c>
      <c r="U390" s="47">
        <v>32</v>
      </c>
      <c r="V390" s="47">
        <v>22</v>
      </c>
      <c r="W390" s="47">
        <v>44</v>
      </c>
      <c r="X390" s="47">
        <v>22</v>
      </c>
      <c r="Y390" s="47">
        <v>27</v>
      </c>
      <c r="Z390" s="47">
        <v>11</v>
      </c>
      <c r="AA390" s="48">
        <v>187</v>
      </c>
      <c r="AB390" s="48">
        <v>87</v>
      </c>
      <c r="AC390" s="201" t="s">
        <v>251</v>
      </c>
      <c r="AD390" s="46" t="s">
        <v>119</v>
      </c>
      <c r="AE390" s="47">
        <v>19</v>
      </c>
      <c r="AF390" s="47">
        <v>19</v>
      </c>
      <c r="AG390" s="47">
        <v>18</v>
      </c>
      <c r="AH390" s="47">
        <v>17</v>
      </c>
      <c r="AI390" s="47">
        <v>16</v>
      </c>
      <c r="AJ390" s="48">
        <v>89</v>
      </c>
      <c r="AK390" s="47">
        <v>62</v>
      </c>
      <c r="AL390" s="47">
        <v>38</v>
      </c>
      <c r="AM390" s="47">
        <v>0</v>
      </c>
      <c r="AN390" s="47">
        <v>0</v>
      </c>
      <c r="AO390" s="47">
        <v>15</v>
      </c>
      <c r="AP390" s="201" t="s">
        <v>251</v>
      </c>
      <c r="AQ390" s="46" t="s">
        <v>119</v>
      </c>
      <c r="AR390" s="47">
        <v>2</v>
      </c>
      <c r="AS390" s="47">
        <v>677</v>
      </c>
      <c r="AT390" s="47">
        <v>223</v>
      </c>
      <c r="AU390" s="47">
        <v>34</v>
      </c>
      <c r="AV390" s="47">
        <v>0</v>
      </c>
      <c r="AW390" s="47">
        <v>28</v>
      </c>
      <c r="AX390" s="47">
        <v>97</v>
      </c>
      <c r="AY390" s="47">
        <v>62</v>
      </c>
      <c r="AZ390" s="47">
        <v>62</v>
      </c>
      <c r="BA390" s="201" t="s">
        <v>251</v>
      </c>
      <c r="BB390" s="46" t="s">
        <v>119</v>
      </c>
      <c r="BC390" s="47">
        <v>418</v>
      </c>
      <c r="BD390" s="47">
        <v>210</v>
      </c>
      <c r="BE390" s="47">
        <v>402</v>
      </c>
      <c r="BF390" s="47">
        <v>202</v>
      </c>
      <c r="BG390" s="47">
        <v>351</v>
      </c>
      <c r="BH390" s="47">
        <v>179</v>
      </c>
      <c r="BI390" s="47">
        <v>418</v>
      </c>
      <c r="BJ390" s="47">
        <v>210</v>
      </c>
      <c r="BK390" s="47">
        <v>402</v>
      </c>
      <c r="BL390" s="47">
        <v>202</v>
      </c>
      <c r="BM390" s="47">
        <v>351</v>
      </c>
      <c r="BN390" s="47">
        <v>179</v>
      </c>
      <c r="BO390" s="201" t="s">
        <v>251</v>
      </c>
      <c r="BP390" s="46" t="s">
        <v>119</v>
      </c>
      <c r="BQ390" s="50">
        <v>70</v>
      </c>
      <c r="BR390" s="49">
        <v>33</v>
      </c>
      <c r="BS390" s="49">
        <v>3</v>
      </c>
      <c r="BT390" s="50">
        <v>5</v>
      </c>
      <c r="BU390" s="49">
        <v>2</v>
      </c>
      <c r="BV390" s="50">
        <v>75</v>
      </c>
      <c r="BW390" s="50">
        <v>35</v>
      </c>
      <c r="BX390" s="201" t="s">
        <v>251</v>
      </c>
      <c r="BY390" s="46" t="s">
        <v>119</v>
      </c>
      <c r="BZ390" s="47">
        <v>62</v>
      </c>
      <c r="CA390" s="47">
        <v>22</v>
      </c>
      <c r="CB390" s="47">
        <v>10</v>
      </c>
      <c r="CC390" s="47">
        <v>3</v>
      </c>
      <c r="CD390" s="47">
        <v>2</v>
      </c>
      <c r="CE390" s="47">
        <v>4</v>
      </c>
      <c r="CF390" s="47">
        <v>4</v>
      </c>
      <c r="CG390" s="47">
        <v>45</v>
      </c>
      <c r="CH390" s="47">
        <v>0</v>
      </c>
      <c r="CI390" s="47">
        <v>5</v>
      </c>
      <c r="CJ390" s="47">
        <v>0</v>
      </c>
      <c r="CK390" s="47">
        <v>0</v>
      </c>
      <c r="CL390" s="142"/>
      <c r="CM390" s="138" t="s">
        <v>251</v>
      </c>
      <c r="CN390" s="138" t="s">
        <v>4500</v>
      </c>
      <c r="CO390" s="139">
        <v>2161</v>
      </c>
      <c r="CP390" s="141">
        <v>152</v>
      </c>
    </row>
    <row r="391" spans="1:94">
      <c r="A391" s="201"/>
      <c r="B391" s="46" t="s">
        <v>120</v>
      </c>
      <c r="C391" s="47">
        <v>0</v>
      </c>
      <c r="D391" s="47">
        <v>0</v>
      </c>
      <c r="E391" s="47">
        <v>0</v>
      </c>
      <c r="F391" s="47">
        <v>0</v>
      </c>
      <c r="G391" s="47">
        <v>0</v>
      </c>
      <c r="H391" s="47">
        <v>0</v>
      </c>
      <c r="I391" s="47">
        <v>0</v>
      </c>
      <c r="J391" s="47">
        <v>0</v>
      </c>
      <c r="K391" s="47">
        <v>0</v>
      </c>
      <c r="L391" s="47">
        <v>0</v>
      </c>
      <c r="M391" s="48">
        <v>0</v>
      </c>
      <c r="N391" s="48">
        <v>0</v>
      </c>
      <c r="O391" s="201"/>
      <c r="P391" s="46" t="s">
        <v>120</v>
      </c>
      <c r="Q391" s="47">
        <v>0</v>
      </c>
      <c r="R391" s="47">
        <v>0</v>
      </c>
      <c r="S391" s="47">
        <v>0</v>
      </c>
      <c r="T391" s="47">
        <v>0</v>
      </c>
      <c r="U391" s="47">
        <v>0</v>
      </c>
      <c r="V391" s="47">
        <v>0</v>
      </c>
      <c r="W391" s="47">
        <v>0</v>
      </c>
      <c r="X391" s="47">
        <v>0</v>
      </c>
      <c r="Y391" s="47">
        <v>0</v>
      </c>
      <c r="Z391" s="47">
        <v>0</v>
      </c>
      <c r="AA391" s="48">
        <v>0</v>
      </c>
      <c r="AB391" s="48">
        <v>0</v>
      </c>
      <c r="AC391" s="201"/>
      <c r="AD391" s="46" t="s">
        <v>120</v>
      </c>
      <c r="AE391" s="47">
        <v>0</v>
      </c>
      <c r="AF391" s="47">
        <v>0</v>
      </c>
      <c r="AG391" s="47">
        <v>0</v>
      </c>
      <c r="AH391" s="47">
        <v>0</v>
      </c>
      <c r="AI391" s="47">
        <v>0</v>
      </c>
      <c r="AJ391" s="48">
        <v>0</v>
      </c>
      <c r="AK391" s="47">
        <v>0</v>
      </c>
      <c r="AL391" s="47">
        <v>0</v>
      </c>
      <c r="AM391" s="47">
        <v>0</v>
      </c>
      <c r="AN391" s="47">
        <v>0</v>
      </c>
      <c r="AO391" s="47">
        <v>0</v>
      </c>
      <c r="AP391" s="201"/>
      <c r="AQ391" s="46" t="s">
        <v>120</v>
      </c>
      <c r="AR391" s="47">
        <v>0</v>
      </c>
      <c r="AS391" s="47">
        <v>0</v>
      </c>
      <c r="AT391" s="47">
        <v>0</v>
      </c>
      <c r="AU391" s="47">
        <v>0</v>
      </c>
      <c r="AV391" s="47">
        <v>0</v>
      </c>
      <c r="AW391" s="47">
        <v>0</v>
      </c>
      <c r="AX391" s="47">
        <v>0</v>
      </c>
      <c r="AY391" s="47">
        <v>0</v>
      </c>
      <c r="AZ391" s="47">
        <v>0</v>
      </c>
      <c r="BA391" s="201"/>
      <c r="BB391" s="46" t="s">
        <v>120</v>
      </c>
      <c r="BC391" s="47">
        <v>0</v>
      </c>
      <c r="BD391" s="47">
        <v>0</v>
      </c>
      <c r="BE391" s="47">
        <v>0</v>
      </c>
      <c r="BF391" s="47">
        <v>0</v>
      </c>
      <c r="BG391" s="47">
        <v>0</v>
      </c>
      <c r="BH391" s="47">
        <v>0</v>
      </c>
      <c r="BI391" s="47">
        <v>0</v>
      </c>
      <c r="BJ391" s="47">
        <v>0</v>
      </c>
      <c r="BK391" s="47">
        <v>0</v>
      </c>
      <c r="BL391" s="47">
        <v>0</v>
      </c>
      <c r="BM391" s="47">
        <v>0</v>
      </c>
      <c r="BN391" s="47">
        <v>0</v>
      </c>
      <c r="BO391" s="201"/>
      <c r="BP391" s="46" t="s">
        <v>120</v>
      </c>
      <c r="BQ391" s="50">
        <v>0</v>
      </c>
      <c r="BR391" s="49">
        <v>0</v>
      </c>
      <c r="BS391" s="49">
        <v>0</v>
      </c>
      <c r="BT391" s="50">
        <v>0</v>
      </c>
      <c r="BU391" s="49">
        <v>0</v>
      </c>
      <c r="BV391" s="50">
        <v>0</v>
      </c>
      <c r="BW391" s="50">
        <v>0</v>
      </c>
      <c r="BX391" s="201"/>
      <c r="BY391" s="46" t="s">
        <v>120</v>
      </c>
      <c r="BZ391" s="47">
        <v>0</v>
      </c>
      <c r="CA391" s="47">
        <v>0</v>
      </c>
      <c r="CB391" s="47">
        <v>0</v>
      </c>
      <c r="CC391" s="47">
        <v>0</v>
      </c>
      <c r="CD391" s="47">
        <v>0</v>
      </c>
      <c r="CE391" s="47">
        <v>0</v>
      </c>
      <c r="CF391" s="47">
        <v>0</v>
      </c>
      <c r="CG391" s="47">
        <v>0</v>
      </c>
      <c r="CH391" s="47">
        <v>0</v>
      </c>
      <c r="CI391" s="47">
        <v>0</v>
      </c>
      <c r="CJ391" s="47">
        <v>0</v>
      </c>
      <c r="CK391" s="47">
        <v>0</v>
      </c>
      <c r="CL391" s="142"/>
      <c r="CM391" s="138" t="s">
        <v>251</v>
      </c>
      <c r="CN391" s="138" t="s">
        <v>4501</v>
      </c>
      <c r="CO391" s="139">
        <v>0</v>
      </c>
      <c r="CP391" s="141">
        <v>0</v>
      </c>
    </row>
    <row r="392" spans="1:94">
      <c r="A392" s="201"/>
      <c r="B392" s="34" t="s">
        <v>102</v>
      </c>
      <c r="C392" s="35">
        <v>663</v>
      </c>
      <c r="D392" s="63">
        <v>342</v>
      </c>
      <c r="E392" s="63">
        <v>689</v>
      </c>
      <c r="F392" s="63">
        <v>339</v>
      </c>
      <c r="G392" s="63">
        <v>586</v>
      </c>
      <c r="H392" s="63">
        <v>284</v>
      </c>
      <c r="I392" s="63">
        <v>511</v>
      </c>
      <c r="J392" s="63">
        <v>254</v>
      </c>
      <c r="K392" s="63">
        <v>479</v>
      </c>
      <c r="L392" s="63">
        <v>245</v>
      </c>
      <c r="M392" s="63">
        <v>2928</v>
      </c>
      <c r="N392" s="63">
        <v>1464</v>
      </c>
      <c r="O392" s="201"/>
      <c r="P392" s="64" t="s">
        <v>102</v>
      </c>
      <c r="Q392" s="63">
        <v>47</v>
      </c>
      <c r="R392" s="63">
        <v>20</v>
      </c>
      <c r="S392" s="63">
        <v>37</v>
      </c>
      <c r="T392" s="63">
        <v>12</v>
      </c>
      <c r="U392" s="63">
        <v>32</v>
      </c>
      <c r="V392" s="63">
        <v>22</v>
      </c>
      <c r="W392" s="63">
        <v>44</v>
      </c>
      <c r="X392" s="63">
        <v>22</v>
      </c>
      <c r="Y392" s="63">
        <v>27</v>
      </c>
      <c r="Z392" s="63">
        <v>11</v>
      </c>
      <c r="AA392" s="63">
        <v>187</v>
      </c>
      <c r="AB392" s="63">
        <v>87</v>
      </c>
      <c r="AC392" s="201"/>
      <c r="AD392" s="64" t="s">
        <v>102</v>
      </c>
      <c r="AE392" s="63">
        <v>19</v>
      </c>
      <c r="AF392" s="63">
        <v>19</v>
      </c>
      <c r="AG392" s="63">
        <v>18</v>
      </c>
      <c r="AH392" s="63">
        <v>17</v>
      </c>
      <c r="AI392" s="63">
        <v>16</v>
      </c>
      <c r="AJ392" s="63">
        <v>89</v>
      </c>
      <c r="AK392" s="63">
        <v>62</v>
      </c>
      <c r="AL392" s="63">
        <v>38</v>
      </c>
      <c r="AM392" s="63">
        <v>0</v>
      </c>
      <c r="AN392" s="63">
        <v>0</v>
      </c>
      <c r="AO392" s="63">
        <v>15</v>
      </c>
      <c r="AP392" s="201"/>
      <c r="AQ392" s="64" t="s">
        <v>102</v>
      </c>
      <c r="AR392" s="63">
        <v>2</v>
      </c>
      <c r="AS392" s="63">
        <v>677</v>
      </c>
      <c r="AT392" s="63">
        <v>223</v>
      </c>
      <c r="AU392" s="63">
        <v>34</v>
      </c>
      <c r="AV392" s="63">
        <v>0</v>
      </c>
      <c r="AW392" s="63">
        <v>28</v>
      </c>
      <c r="AX392" s="63">
        <v>97</v>
      </c>
      <c r="AY392" s="63">
        <v>62</v>
      </c>
      <c r="AZ392" s="63">
        <v>62</v>
      </c>
      <c r="BA392" s="201"/>
      <c r="BB392" s="51" t="s">
        <v>102</v>
      </c>
      <c r="BC392" s="63">
        <v>418</v>
      </c>
      <c r="BD392" s="63">
        <v>210</v>
      </c>
      <c r="BE392" s="63">
        <v>402</v>
      </c>
      <c r="BF392" s="63">
        <v>202</v>
      </c>
      <c r="BG392" s="63">
        <v>351</v>
      </c>
      <c r="BH392" s="63">
        <v>179</v>
      </c>
      <c r="BI392" s="63">
        <v>418</v>
      </c>
      <c r="BJ392" s="63">
        <v>210</v>
      </c>
      <c r="BK392" s="63">
        <v>402</v>
      </c>
      <c r="BL392" s="63">
        <v>202</v>
      </c>
      <c r="BM392" s="63">
        <v>351</v>
      </c>
      <c r="BN392" s="63">
        <v>179</v>
      </c>
      <c r="BO392" s="201"/>
      <c r="BP392" s="64" t="s">
        <v>102</v>
      </c>
      <c r="BQ392" s="63">
        <v>70</v>
      </c>
      <c r="BR392" s="63">
        <v>33</v>
      </c>
      <c r="BS392" s="63">
        <v>3</v>
      </c>
      <c r="BT392" s="63">
        <v>5</v>
      </c>
      <c r="BU392" s="63">
        <v>2</v>
      </c>
      <c r="BV392" s="63">
        <v>75</v>
      </c>
      <c r="BW392" s="63">
        <v>35</v>
      </c>
      <c r="BX392" s="201"/>
      <c r="BY392" s="64" t="s">
        <v>102</v>
      </c>
      <c r="BZ392" s="63">
        <v>62</v>
      </c>
      <c r="CA392" s="63">
        <v>22</v>
      </c>
      <c r="CB392" s="63">
        <v>10</v>
      </c>
      <c r="CC392" s="63">
        <v>3</v>
      </c>
      <c r="CD392" s="63">
        <v>2</v>
      </c>
      <c r="CE392" s="63">
        <v>4</v>
      </c>
      <c r="CF392" s="63">
        <v>4</v>
      </c>
      <c r="CG392" s="63">
        <v>45</v>
      </c>
      <c r="CH392" s="63">
        <v>0</v>
      </c>
      <c r="CI392" s="63">
        <v>5</v>
      </c>
      <c r="CJ392" s="63">
        <v>0</v>
      </c>
      <c r="CK392" s="63">
        <v>0</v>
      </c>
      <c r="CL392" s="142"/>
      <c r="CM392" s="138" t="s">
        <v>251</v>
      </c>
      <c r="CN392" s="138" t="s">
        <v>4502</v>
      </c>
      <c r="CO392" s="139">
        <v>2161</v>
      </c>
      <c r="CP392" s="141">
        <v>152</v>
      </c>
    </row>
    <row r="393" spans="1:94">
      <c r="A393" s="201" t="s">
        <v>17</v>
      </c>
      <c r="B393" s="46" t="s">
        <v>119</v>
      </c>
      <c r="C393" s="47">
        <v>702</v>
      </c>
      <c r="D393" s="47">
        <v>351</v>
      </c>
      <c r="E393" s="47">
        <v>579</v>
      </c>
      <c r="F393" s="47">
        <v>287</v>
      </c>
      <c r="G393" s="47">
        <v>690</v>
      </c>
      <c r="H393" s="47">
        <v>364</v>
      </c>
      <c r="I393" s="47">
        <v>412</v>
      </c>
      <c r="J393" s="47">
        <v>217</v>
      </c>
      <c r="K393" s="47">
        <v>341</v>
      </c>
      <c r="L393" s="47">
        <v>179</v>
      </c>
      <c r="M393" s="48">
        <v>2724</v>
      </c>
      <c r="N393" s="48">
        <v>1398</v>
      </c>
      <c r="O393" s="201" t="s">
        <v>17</v>
      </c>
      <c r="P393" s="46" t="s">
        <v>119</v>
      </c>
      <c r="Q393" s="47">
        <v>38</v>
      </c>
      <c r="R393" s="47">
        <v>18</v>
      </c>
      <c r="S393" s="47">
        <v>20</v>
      </c>
      <c r="T393" s="47">
        <v>8</v>
      </c>
      <c r="U393" s="47">
        <v>24</v>
      </c>
      <c r="V393" s="47">
        <v>9</v>
      </c>
      <c r="W393" s="47">
        <v>12</v>
      </c>
      <c r="X393" s="47">
        <v>8</v>
      </c>
      <c r="Y393" s="47">
        <v>15</v>
      </c>
      <c r="Z393" s="47">
        <v>6</v>
      </c>
      <c r="AA393" s="48">
        <v>109</v>
      </c>
      <c r="AB393" s="48">
        <v>49</v>
      </c>
      <c r="AC393" s="201" t="s">
        <v>17</v>
      </c>
      <c r="AD393" s="46" t="s">
        <v>119</v>
      </c>
      <c r="AE393" s="47">
        <v>26</v>
      </c>
      <c r="AF393" s="47">
        <v>25</v>
      </c>
      <c r="AG393" s="47">
        <v>25</v>
      </c>
      <c r="AH393" s="47">
        <v>19</v>
      </c>
      <c r="AI393" s="47">
        <v>19</v>
      </c>
      <c r="AJ393" s="48">
        <v>114</v>
      </c>
      <c r="AK393" s="47">
        <v>83</v>
      </c>
      <c r="AL393" s="47">
        <v>70</v>
      </c>
      <c r="AM393" s="47">
        <v>0</v>
      </c>
      <c r="AN393" s="47">
        <v>5</v>
      </c>
      <c r="AO393" s="47">
        <v>22</v>
      </c>
      <c r="AP393" s="201" t="s">
        <v>17</v>
      </c>
      <c r="AQ393" s="46" t="s">
        <v>119</v>
      </c>
      <c r="AR393" s="47">
        <v>0</v>
      </c>
      <c r="AS393" s="47">
        <v>1145</v>
      </c>
      <c r="AT393" s="47">
        <v>189</v>
      </c>
      <c r="AU393" s="47">
        <v>5</v>
      </c>
      <c r="AV393" s="47">
        <v>21</v>
      </c>
      <c r="AW393" s="47">
        <v>28</v>
      </c>
      <c r="AX393" s="47">
        <v>77</v>
      </c>
      <c r="AY393" s="47">
        <v>66</v>
      </c>
      <c r="AZ393" s="47">
        <v>65</v>
      </c>
      <c r="BA393" s="201" t="s">
        <v>17</v>
      </c>
      <c r="BB393" s="46" t="s">
        <v>119</v>
      </c>
      <c r="BC393" s="47">
        <v>258</v>
      </c>
      <c r="BD393" s="47">
        <v>122</v>
      </c>
      <c r="BE393" s="47">
        <v>255</v>
      </c>
      <c r="BF393" s="47">
        <v>121</v>
      </c>
      <c r="BG393" s="47">
        <v>251</v>
      </c>
      <c r="BH393" s="47">
        <v>120</v>
      </c>
      <c r="BI393" s="47">
        <v>257</v>
      </c>
      <c r="BJ393" s="47">
        <v>122</v>
      </c>
      <c r="BK393" s="47">
        <v>254</v>
      </c>
      <c r="BL393" s="47">
        <v>121</v>
      </c>
      <c r="BM393" s="47">
        <v>240</v>
      </c>
      <c r="BN393" s="47">
        <v>110</v>
      </c>
      <c r="BO393" s="201" t="s">
        <v>17</v>
      </c>
      <c r="BP393" s="46" t="s">
        <v>119</v>
      </c>
      <c r="BQ393" s="50">
        <v>82</v>
      </c>
      <c r="BR393" s="49">
        <v>46</v>
      </c>
      <c r="BS393" s="49">
        <v>3</v>
      </c>
      <c r="BT393" s="50">
        <v>8</v>
      </c>
      <c r="BU393" s="49">
        <v>5</v>
      </c>
      <c r="BV393" s="50">
        <v>90</v>
      </c>
      <c r="BW393" s="50">
        <v>51</v>
      </c>
      <c r="BX393" s="201" t="s">
        <v>17</v>
      </c>
      <c r="BY393" s="46" t="s">
        <v>119</v>
      </c>
      <c r="BZ393" s="47">
        <v>216</v>
      </c>
      <c r="CA393" s="47">
        <v>124</v>
      </c>
      <c r="CB393" s="47">
        <v>100</v>
      </c>
      <c r="CC393" s="47">
        <v>124</v>
      </c>
      <c r="CD393" s="47">
        <v>93</v>
      </c>
      <c r="CE393" s="47">
        <v>24</v>
      </c>
      <c r="CF393" s="47">
        <v>12</v>
      </c>
      <c r="CG393" s="47">
        <v>69</v>
      </c>
      <c r="CH393" s="47">
        <v>28</v>
      </c>
      <c r="CI393" s="47">
        <v>30</v>
      </c>
      <c r="CJ393" s="47">
        <v>26</v>
      </c>
      <c r="CK393" s="47">
        <v>2</v>
      </c>
      <c r="CL393" s="142"/>
      <c r="CM393" s="138" t="s">
        <v>17</v>
      </c>
      <c r="CN393" s="138" t="s">
        <v>4503</v>
      </c>
      <c r="CO393" s="139">
        <v>2982</v>
      </c>
      <c r="CP393" s="141">
        <v>790</v>
      </c>
    </row>
    <row r="394" spans="1:94">
      <c r="A394" s="201"/>
      <c r="B394" s="46" t="s">
        <v>120</v>
      </c>
      <c r="C394" s="47">
        <v>271</v>
      </c>
      <c r="D394" s="47">
        <v>128</v>
      </c>
      <c r="E394" s="47">
        <v>264</v>
      </c>
      <c r="F394" s="47">
        <v>137</v>
      </c>
      <c r="G394" s="47">
        <v>272</v>
      </c>
      <c r="H394" s="47">
        <v>135</v>
      </c>
      <c r="I394" s="47">
        <v>252</v>
      </c>
      <c r="J394" s="47">
        <v>130</v>
      </c>
      <c r="K394" s="47">
        <v>272</v>
      </c>
      <c r="L394" s="47">
        <v>129</v>
      </c>
      <c r="M394" s="48">
        <v>1331</v>
      </c>
      <c r="N394" s="48">
        <v>659</v>
      </c>
      <c r="O394" s="201"/>
      <c r="P394" s="46" t="s">
        <v>120</v>
      </c>
      <c r="Q394" s="47">
        <v>18</v>
      </c>
      <c r="R394" s="47">
        <v>11</v>
      </c>
      <c r="S394" s="47">
        <v>15</v>
      </c>
      <c r="T394" s="47">
        <v>7</v>
      </c>
      <c r="U394" s="47">
        <v>18</v>
      </c>
      <c r="V394" s="47">
        <v>8</v>
      </c>
      <c r="W394" s="47">
        <v>7</v>
      </c>
      <c r="X394" s="47">
        <v>5</v>
      </c>
      <c r="Y394" s="47">
        <v>37</v>
      </c>
      <c r="Z394" s="47">
        <v>19</v>
      </c>
      <c r="AA394" s="48">
        <v>95</v>
      </c>
      <c r="AB394" s="48">
        <v>50</v>
      </c>
      <c r="AC394" s="201"/>
      <c r="AD394" s="46" t="s">
        <v>120</v>
      </c>
      <c r="AE394" s="47">
        <v>8</v>
      </c>
      <c r="AF394" s="47">
        <v>8</v>
      </c>
      <c r="AG394" s="47">
        <v>7</v>
      </c>
      <c r="AH394" s="47">
        <v>7</v>
      </c>
      <c r="AI394" s="47">
        <v>7</v>
      </c>
      <c r="AJ394" s="48">
        <v>37</v>
      </c>
      <c r="AK394" s="47">
        <v>33</v>
      </c>
      <c r="AL394" s="47">
        <v>33</v>
      </c>
      <c r="AM394" s="47">
        <v>0</v>
      </c>
      <c r="AN394" s="47">
        <v>1</v>
      </c>
      <c r="AO394" s="47">
        <v>5</v>
      </c>
      <c r="AP394" s="201"/>
      <c r="AQ394" s="46" t="s">
        <v>120</v>
      </c>
      <c r="AR394" s="47">
        <v>66</v>
      </c>
      <c r="AS394" s="47">
        <v>136</v>
      </c>
      <c r="AT394" s="47">
        <v>175</v>
      </c>
      <c r="AU394" s="47">
        <v>114</v>
      </c>
      <c r="AV394" s="47">
        <v>0</v>
      </c>
      <c r="AW394" s="47">
        <v>18</v>
      </c>
      <c r="AX394" s="47">
        <v>33</v>
      </c>
      <c r="AY394" s="47">
        <v>28</v>
      </c>
      <c r="AZ394" s="47">
        <v>29</v>
      </c>
      <c r="BA394" s="201"/>
      <c r="BB394" s="46" t="s">
        <v>120</v>
      </c>
      <c r="BC394" s="47">
        <v>286</v>
      </c>
      <c r="BD394" s="47">
        <v>160</v>
      </c>
      <c r="BE394" s="47">
        <v>270</v>
      </c>
      <c r="BF394" s="47">
        <v>155</v>
      </c>
      <c r="BG394" s="47">
        <v>232</v>
      </c>
      <c r="BH394" s="47">
        <v>138</v>
      </c>
      <c r="BI394" s="47">
        <v>286</v>
      </c>
      <c r="BJ394" s="47">
        <v>160</v>
      </c>
      <c r="BK394" s="47">
        <v>270</v>
      </c>
      <c r="BL394" s="47">
        <v>155</v>
      </c>
      <c r="BM394" s="47">
        <v>101</v>
      </c>
      <c r="BN394" s="47">
        <v>51</v>
      </c>
      <c r="BO394" s="201"/>
      <c r="BP394" s="46" t="s">
        <v>120</v>
      </c>
      <c r="BQ394" s="50">
        <v>30</v>
      </c>
      <c r="BR394" s="49">
        <v>20</v>
      </c>
      <c r="BS394" s="49">
        <v>5</v>
      </c>
      <c r="BT394" s="50">
        <v>4</v>
      </c>
      <c r="BU394" s="49">
        <v>3</v>
      </c>
      <c r="BV394" s="50">
        <v>34</v>
      </c>
      <c r="BW394" s="50">
        <v>23</v>
      </c>
      <c r="BX394" s="201"/>
      <c r="BY394" s="46" t="s">
        <v>120</v>
      </c>
      <c r="BZ394" s="47">
        <v>279</v>
      </c>
      <c r="CA394" s="47">
        <v>4</v>
      </c>
      <c r="CB394" s="47">
        <v>689</v>
      </c>
      <c r="CC394" s="47">
        <v>735</v>
      </c>
      <c r="CD394" s="47">
        <v>225</v>
      </c>
      <c r="CE394" s="47">
        <v>2</v>
      </c>
      <c r="CF394" s="47">
        <v>2</v>
      </c>
      <c r="CG394" s="47">
        <v>340</v>
      </c>
      <c r="CH394" s="47">
        <v>11</v>
      </c>
      <c r="CI394" s="47">
        <v>12</v>
      </c>
      <c r="CJ394" s="47">
        <v>16</v>
      </c>
      <c r="CK394" s="47">
        <v>1</v>
      </c>
      <c r="CL394" s="142"/>
      <c r="CM394" s="138" t="s">
        <v>17</v>
      </c>
      <c r="CN394" s="138" t="s">
        <v>4504</v>
      </c>
      <c r="CO394" s="139">
        <v>1319</v>
      </c>
      <c r="CP394" s="141">
        <v>2287</v>
      </c>
    </row>
    <row r="395" spans="1:94">
      <c r="A395" s="201"/>
      <c r="B395" s="34" t="s">
        <v>102</v>
      </c>
      <c r="C395" s="35">
        <v>973</v>
      </c>
      <c r="D395" s="63">
        <v>479</v>
      </c>
      <c r="E395" s="63">
        <v>843</v>
      </c>
      <c r="F395" s="63">
        <v>424</v>
      </c>
      <c r="G395" s="63">
        <v>962</v>
      </c>
      <c r="H395" s="63">
        <v>499</v>
      </c>
      <c r="I395" s="63">
        <v>664</v>
      </c>
      <c r="J395" s="63">
        <v>347</v>
      </c>
      <c r="K395" s="63">
        <v>613</v>
      </c>
      <c r="L395" s="63">
        <v>308</v>
      </c>
      <c r="M395" s="63">
        <v>4055</v>
      </c>
      <c r="N395" s="63">
        <v>2057</v>
      </c>
      <c r="O395" s="201"/>
      <c r="P395" s="64" t="s">
        <v>102</v>
      </c>
      <c r="Q395" s="63">
        <v>56</v>
      </c>
      <c r="R395" s="63">
        <v>29</v>
      </c>
      <c r="S395" s="63">
        <v>35</v>
      </c>
      <c r="T395" s="63">
        <v>15</v>
      </c>
      <c r="U395" s="63">
        <v>42</v>
      </c>
      <c r="V395" s="63">
        <v>17</v>
      </c>
      <c r="W395" s="63">
        <v>19</v>
      </c>
      <c r="X395" s="63">
        <v>13</v>
      </c>
      <c r="Y395" s="63">
        <v>52</v>
      </c>
      <c r="Z395" s="63">
        <v>25</v>
      </c>
      <c r="AA395" s="63">
        <v>204</v>
      </c>
      <c r="AB395" s="63">
        <v>99</v>
      </c>
      <c r="AC395" s="201"/>
      <c r="AD395" s="64" t="s">
        <v>102</v>
      </c>
      <c r="AE395" s="63">
        <v>34</v>
      </c>
      <c r="AF395" s="63">
        <v>33</v>
      </c>
      <c r="AG395" s="63">
        <v>32</v>
      </c>
      <c r="AH395" s="63">
        <v>26</v>
      </c>
      <c r="AI395" s="63">
        <v>26</v>
      </c>
      <c r="AJ395" s="63">
        <v>151</v>
      </c>
      <c r="AK395" s="63">
        <v>116</v>
      </c>
      <c r="AL395" s="63">
        <v>103</v>
      </c>
      <c r="AM395" s="63">
        <v>0</v>
      </c>
      <c r="AN395" s="63">
        <v>6</v>
      </c>
      <c r="AO395" s="63">
        <v>27</v>
      </c>
      <c r="AP395" s="201"/>
      <c r="AQ395" s="64" t="s">
        <v>102</v>
      </c>
      <c r="AR395" s="63">
        <v>66</v>
      </c>
      <c r="AS395" s="63">
        <v>1281</v>
      </c>
      <c r="AT395" s="63">
        <v>364</v>
      </c>
      <c r="AU395" s="63">
        <v>119</v>
      </c>
      <c r="AV395" s="63">
        <v>21</v>
      </c>
      <c r="AW395" s="63">
        <v>46</v>
      </c>
      <c r="AX395" s="63">
        <v>110</v>
      </c>
      <c r="AY395" s="63">
        <v>94</v>
      </c>
      <c r="AZ395" s="63">
        <v>94</v>
      </c>
      <c r="BA395" s="201"/>
      <c r="BB395" s="51" t="s">
        <v>102</v>
      </c>
      <c r="BC395" s="63">
        <v>544</v>
      </c>
      <c r="BD395" s="63">
        <v>282</v>
      </c>
      <c r="BE395" s="63">
        <v>525</v>
      </c>
      <c r="BF395" s="63">
        <v>276</v>
      </c>
      <c r="BG395" s="63">
        <v>483</v>
      </c>
      <c r="BH395" s="63">
        <v>258</v>
      </c>
      <c r="BI395" s="63">
        <v>543</v>
      </c>
      <c r="BJ395" s="63">
        <v>282</v>
      </c>
      <c r="BK395" s="63">
        <v>524</v>
      </c>
      <c r="BL395" s="63">
        <v>276</v>
      </c>
      <c r="BM395" s="63">
        <v>341</v>
      </c>
      <c r="BN395" s="63">
        <v>161</v>
      </c>
      <c r="BO395" s="201"/>
      <c r="BP395" s="64" t="s">
        <v>102</v>
      </c>
      <c r="BQ395" s="63">
        <v>112</v>
      </c>
      <c r="BR395" s="63">
        <v>66</v>
      </c>
      <c r="BS395" s="63">
        <v>8</v>
      </c>
      <c r="BT395" s="63">
        <v>12</v>
      </c>
      <c r="BU395" s="63">
        <v>8</v>
      </c>
      <c r="BV395" s="63">
        <v>124</v>
      </c>
      <c r="BW395" s="63">
        <v>74</v>
      </c>
      <c r="BX395" s="201"/>
      <c r="BY395" s="64" t="s">
        <v>102</v>
      </c>
      <c r="BZ395" s="63">
        <v>495</v>
      </c>
      <c r="CA395" s="63">
        <v>128</v>
      </c>
      <c r="CB395" s="63">
        <v>789</v>
      </c>
      <c r="CC395" s="63">
        <v>859</v>
      </c>
      <c r="CD395" s="63">
        <v>318</v>
      </c>
      <c r="CE395" s="63">
        <v>26</v>
      </c>
      <c r="CF395" s="63">
        <v>14</v>
      </c>
      <c r="CG395" s="63">
        <v>409</v>
      </c>
      <c r="CH395" s="63">
        <v>39</v>
      </c>
      <c r="CI395" s="63">
        <v>42</v>
      </c>
      <c r="CJ395" s="63">
        <v>42</v>
      </c>
      <c r="CK395" s="63">
        <v>3</v>
      </c>
      <c r="CL395" s="142"/>
      <c r="CM395" s="138" t="s">
        <v>17</v>
      </c>
      <c r="CN395" s="138" t="s">
        <v>4505</v>
      </c>
      <c r="CO395" s="139">
        <v>4301</v>
      </c>
      <c r="CP395" s="141">
        <v>3077</v>
      </c>
    </row>
    <row r="396" spans="1:94">
      <c r="A396" s="201" t="s">
        <v>252</v>
      </c>
      <c r="B396" s="46" t="s">
        <v>119</v>
      </c>
      <c r="C396" s="47">
        <v>231</v>
      </c>
      <c r="D396" s="47">
        <v>134</v>
      </c>
      <c r="E396" s="47">
        <v>158</v>
      </c>
      <c r="F396" s="47">
        <v>86</v>
      </c>
      <c r="G396" s="47">
        <v>121</v>
      </c>
      <c r="H396" s="47">
        <v>70</v>
      </c>
      <c r="I396" s="47">
        <v>92</v>
      </c>
      <c r="J396" s="47">
        <v>44</v>
      </c>
      <c r="K396" s="47">
        <v>55</v>
      </c>
      <c r="L396" s="47">
        <v>29</v>
      </c>
      <c r="M396" s="48">
        <v>657</v>
      </c>
      <c r="N396" s="48">
        <v>363</v>
      </c>
      <c r="O396" s="201" t="s">
        <v>252</v>
      </c>
      <c r="P396" s="46" t="s">
        <v>119</v>
      </c>
      <c r="Q396" s="47">
        <v>28</v>
      </c>
      <c r="R396" s="47">
        <v>9</v>
      </c>
      <c r="S396" s="47">
        <v>7</v>
      </c>
      <c r="T396" s="47">
        <v>4</v>
      </c>
      <c r="U396" s="47">
        <v>8</v>
      </c>
      <c r="V396" s="47">
        <v>2</v>
      </c>
      <c r="W396" s="47">
        <v>3</v>
      </c>
      <c r="X396" s="47">
        <v>2</v>
      </c>
      <c r="Y396" s="47">
        <v>0</v>
      </c>
      <c r="Z396" s="47">
        <v>0</v>
      </c>
      <c r="AA396" s="48">
        <v>46</v>
      </c>
      <c r="AB396" s="48">
        <v>17</v>
      </c>
      <c r="AC396" s="201" t="s">
        <v>252</v>
      </c>
      <c r="AD396" s="46" t="s">
        <v>119</v>
      </c>
      <c r="AE396" s="47">
        <v>6</v>
      </c>
      <c r="AF396" s="47">
        <v>6</v>
      </c>
      <c r="AG396" s="47">
        <v>6</v>
      </c>
      <c r="AH396" s="47">
        <v>4</v>
      </c>
      <c r="AI396" s="47">
        <v>3</v>
      </c>
      <c r="AJ396" s="48">
        <v>25</v>
      </c>
      <c r="AK396" s="47">
        <v>15</v>
      </c>
      <c r="AL396" s="47">
        <v>12</v>
      </c>
      <c r="AM396" s="47">
        <v>0</v>
      </c>
      <c r="AN396" s="47">
        <v>3</v>
      </c>
      <c r="AO396" s="47">
        <v>6</v>
      </c>
      <c r="AP396" s="201" t="s">
        <v>252</v>
      </c>
      <c r="AQ396" s="46" t="s">
        <v>119</v>
      </c>
      <c r="AR396" s="47">
        <v>0</v>
      </c>
      <c r="AS396" s="47">
        <v>4</v>
      </c>
      <c r="AT396" s="47">
        <v>221</v>
      </c>
      <c r="AU396" s="47">
        <v>25</v>
      </c>
      <c r="AV396" s="47">
        <v>0</v>
      </c>
      <c r="AW396" s="47">
        <v>1</v>
      </c>
      <c r="AX396" s="47">
        <v>27</v>
      </c>
      <c r="AY396" s="47">
        <v>17</v>
      </c>
      <c r="AZ396" s="47">
        <v>17</v>
      </c>
      <c r="BA396" s="201" t="s">
        <v>252</v>
      </c>
      <c r="BB396" s="46" t="s">
        <v>119</v>
      </c>
      <c r="BC396" s="47">
        <v>60</v>
      </c>
      <c r="BD396" s="47">
        <v>35</v>
      </c>
      <c r="BE396" s="47">
        <v>58</v>
      </c>
      <c r="BF396" s="47">
        <v>33</v>
      </c>
      <c r="BG396" s="47">
        <v>56</v>
      </c>
      <c r="BH396" s="47">
        <v>33</v>
      </c>
      <c r="BI396" s="47">
        <v>60</v>
      </c>
      <c r="BJ396" s="47">
        <v>35</v>
      </c>
      <c r="BK396" s="47">
        <v>58</v>
      </c>
      <c r="BL396" s="47">
        <v>33</v>
      </c>
      <c r="BM396" s="47">
        <v>56</v>
      </c>
      <c r="BN396" s="47">
        <v>33</v>
      </c>
      <c r="BO396" s="201" t="s">
        <v>252</v>
      </c>
      <c r="BP396" s="46" t="s">
        <v>119</v>
      </c>
      <c r="BQ396" s="50">
        <v>15</v>
      </c>
      <c r="BR396" s="49">
        <v>4</v>
      </c>
      <c r="BS396" s="49">
        <v>1</v>
      </c>
      <c r="BT396" s="50">
        <v>0</v>
      </c>
      <c r="BU396" s="49">
        <v>0</v>
      </c>
      <c r="BV396" s="50">
        <v>15</v>
      </c>
      <c r="BW396" s="50">
        <v>4</v>
      </c>
      <c r="BX396" s="201" t="s">
        <v>252</v>
      </c>
      <c r="BY396" s="46" t="s">
        <v>119</v>
      </c>
      <c r="BZ396" s="47">
        <v>0</v>
      </c>
      <c r="CA396" s="47">
        <v>0</v>
      </c>
      <c r="CB396" s="47">
        <v>0</v>
      </c>
      <c r="CC396" s="47">
        <v>0</v>
      </c>
      <c r="CD396" s="47">
        <v>0</v>
      </c>
      <c r="CE396" s="47">
        <v>0</v>
      </c>
      <c r="CF396" s="47">
        <v>0</v>
      </c>
      <c r="CG396" s="47">
        <v>0</v>
      </c>
      <c r="CH396" s="47">
        <v>0</v>
      </c>
      <c r="CI396" s="47">
        <v>0</v>
      </c>
      <c r="CJ396" s="47">
        <v>0</v>
      </c>
      <c r="CK396" s="47">
        <v>0</v>
      </c>
      <c r="CL396" s="142"/>
      <c r="CM396" s="138" t="s">
        <v>252</v>
      </c>
      <c r="CN396" s="138" t="s">
        <v>4506</v>
      </c>
      <c r="CO396" s="139">
        <v>771</v>
      </c>
      <c r="CP396" s="141">
        <v>0</v>
      </c>
    </row>
    <row r="397" spans="1:94">
      <c r="A397" s="201"/>
      <c r="B397" s="46" t="s">
        <v>120</v>
      </c>
      <c r="C397" s="47">
        <v>138</v>
      </c>
      <c r="D397" s="47">
        <v>66</v>
      </c>
      <c r="E397" s="47">
        <v>135</v>
      </c>
      <c r="F397" s="47">
        <v>80</v>
      </c>
      <c r="G397" s="47">
        <v>153</v>
      </c>
      <c r="H397" s="47">
        <v>68</v>
      </c>
      <c r="I397" s="47">
        <v>117</v>
      </c>
      <c r="J397" s="47">
        <v>63</v>
      </c>
      <c r="K397" s="47">
        <v>132</v>
      </c>
      <c r="L397" s="47">
        <v>65</v>
      </c>
      <c r="M397" s="48">
        <v>675</v>
      </c>
      <c r="N397" s="48">
        <v>342</v>
      </c>
      <c r="O397" s="201"/>
      <c r="P397" s="46" t="s">
        <v>120</v>
      </c>
      <c r="Q397" s="47">
        <v>15</v>
      </c>
      <c r="R397" s="47">
        <v>9</v>
      </c>
      <c r="S397" s="47">
        <v>11</v>
      </c>
      <c r="T397" s="47">
        <v>4</v>
      </c>
      <c r="U397" s="47">
        <v>10</v>
      </c>
      <c r="V397" s="47">
        <v>4</v>
      </c>
      <c r="W397" s="47">
        <v>5</v>
      </c>
      <c r="X397" s="47">
        <v>3</v>
      </c>
      <c r="Y397" s="47">
        <v>7</v>
      </c>
      <c r="Z397" s="47">
        <v>6</v>
      </c>
      <c r="AA397" s="48">
        <v>48</v>
      </c>
      <c r="AB397" s="48">
        <v>26</v>
      </c>
      <c r="AC397" s="201"/>
      <c r="AD397" s="46" t="s">
        <v>120</v>
      </c>
      <c r="AE397" s="47">
        <v>4</v>
      </c>
      <c r="AF397" s="47">
        <v>4</v>
      </c>
      <c r="AG397" s="47">
        <v>4</v>
      </c>
      <c r="AH397" s="47">
        <v>4</v>
      </c>
      <c r="AI397" s="47">
        <v>4</v>
      </c>
      <c r="AJ397" s="48">
        <v>20</v>
      </c>
      <c r="AK397" s="47">
        <v>18</v>
      </c>
      <c r="AL397" s="47">
        <v>17</v>
      </c>
      <c r="AM397" s="47">
        <v>6</v>
      </c>
      <c r="AN397" s="47">
        <v>2</v>
      </c>
      <c r="AO397" s="47">
        <v>3</v>
      </c>
      <c r="AP397" s="201"/>
      <c r="AQ397" s="46" t="s">
        <v>120</v>
      </c>
      <c r="AR397" s="47">
        <v>0</v>
      </c>
      <c r="AS397" s="47">
        <v>72</v>
      </c>
      <c r="AT397" s="47">
        <v>8</v>
      </c>
      <c r="AU397" s="47">
        <v>87</v>
      </c>
      <c r="AV397" s="47">
        <v>24</v>
      </c>
      <c r="AW397" s="47">
        <v>13</v>
      </c>
      <c r="AX397" s="47">
        <v>26</v>
      </c>
      <c r="AY397" s="47">
        <v>16</v>
      </c>
      <c r="AZ397" s="47">
        <v>15</v>
      </c>
      <c r="BA397" s="201"/>
      <c r="BB397" s="46" t="s">
        <v>120</v>
      </c>
      <c r="BC397" s="47">
        <v>102</v>
      </c>
      <c r="BD397" s="47">
        <v>51</v>
      </c>
      <c r="BE397" s="47">
        <v>102</v>
      </c>
      <c r="BF397" s="47">
        <v>51</v>
      </c>
      <c r="BG397" s="47">
        <v>97</v>
      </c>
      <c r="BH397" s="47">
        <v>49</v>
      </c>
      <c r="BI397" s="47">
        <v>102</v>
      </c>
      <c r="BJ397" s="47">
        <v>51</v>
      </c>
      <c r="BK397" s="47">
        <v>102</v>
      </c>
      <c r="BL397" s="47">
        <v>51</v>
      </c>
      <c r="BM397" s="47">
        <v>97</v>
      </c>
      <c r="BN397" s="47">
        <v>49</v>
      </c>
      <c r="BO397" s="201"/>
      <c r="BP397" s="46" t="s">
        <v>120</v>
      </c>
      <c r="BQ397" s="50">
        <v>15</v>
      </c>
      <c r="BR397" s="49">
        <v>13</v>
      </c>
      <c r="BS397" s="49">
        <v>0</v>
      </c>
      <c r="BT397" s="50">
        <v>0</v>
      </c>
      <c r="BU397" s="49">
        <v>0</v>
      </c>
      <c r="BV397" s="50">
        <v>15</v>
      </c>
      <c r="BW397" s="50">
        <v>13</v>
      </c>
      <c r="BX397" s="201"/>
      <c r="BY397" s="46" t="s">
        <v>120</v>
      </c>
      <c r="BZ397" s="47">
        <v>0</v>
      </c>
      <c r="CA397" s="47">
        <v>0</v>
      </c>
      <c r="CB397" s="47">
        <v>0</v>
      </c>
      <c r="CC397" s="47">
        <v>0</v>
      </c>
      <c r="CD397" s="47">
        <v>0</v>
      </c>
      <c r="CE397" s="47">
        <v>0</v>
      </c>
      <c r="CF397" s="47">
        <v>0</v>
      </c>
      <c r="CG397" s="47">
        <v>0</v>
      </c>
      <c r="CH397" s="47">
        <v>0</v>
      </c>
      <c r="CI397" s="47">
        <v>0</v>
      </c>
      <c r="CJ397" s="47">
        <v>0</v>
      </c>
      <c r="CK397" s="47">
        <v>0</v>
      </c>
      <c r="CL397" s="142"/>
      <c r="CM397" s="138" t="s">
        <v>252</v>
      </c>
      <c r="CN397" s="138" t="s">
        <v>4507</v>
      </c>
      <c r="CO397" s="139">
        <v>636</v>
      </c>
      <c r="CP397" s="141">
        <v>0</v>
      </c>
    </row>
    <row r="398" spans="1:94">
      <c r="A398" s="201"/>
      <c r="B398" s="34" t="s">
        <v>102</v>
      </c>
      <c r="C398" s="35">
        <v>369</v>
      </c>
      <c r="D398" s="63">
        <v>200</v>
      </c>
      <c r="E398" s="63">
        <v>293</v>
      </c>
      <c r="F398" s="63">
        <v>166</v>
      </c>
      <c r="G398" s="63">
        <v>274</v>
      </c>
      <c r="H398" s="63">
        <v>138</v>
      </c>
      <c r="I398" s="63">
        <v>209</v>
      </c>
      <c r="J398" s="63">
        <v>107</v>
      </c>
      <c r="K398" s="63">
        <v>187</v>
      </c>
      <c r="L398" s="63">
        <v>94</v>
      </c>
      <c r="M398" s="63">
        <v>1332</v>
      </c>
      <c r="N398" s="63">
        <v>705</v>
      </c>
      <c r="O398" s="201"/>
      <c r="P398" s="64" t="s">
        <v>102</v>
      </c>
      <c r="Q398" s="63">
        <v>43</v>
      </c>
      <c r="R398" s="63">
        <v>18</v>
      </c>
      <c r="S398" s="63">
        <v>18</v>
      </c>
      <c r="T398" s="63">
        <v>8</v>
      </c>
      <c r="U398" s="63">
        <v>18</v>
      </c>
      <c r="V398" s="63">
        <v>6</v>
      </c>
      <c r="W398" s="63">
        <v>8</v>
      </c>
      <c r="X398" s="63">
        <v>5</v>
      </c>
      <c r="Y398" s="63">
        <v>7</v>
      </c>
      <c r="Z398" s="63">
        <v>6</v>
      </c>
      <c r="AA398" s="63">
        <v>94</v>
      </c>
      <c r="AB398" s="63">
        <v>43</v>
      </c>
      <c r="AC398" s="201"/>
      <c r="AD398" s="64" t="s">
        <v>102</v>
      </c>
      <c r="AE398" s="63">
        <v>10</v>
      </c>
      <c r="AF398" s="63">
        <v>10</v>
      </c>
      <c r="AG398" s="63">
        <v>10</v>
      </c>
      <c r="AH398" s="63">
        <v>8</v>
      </c>
      <c r="AI398" s="63">
        <v>7</v>
      </c>
      <c r="AJ398" s="63">
        <v>45</v>
      </c>
      <c r="AK398" s="63">
        <v>33</v>
      </c>
      <c r="AL398" s="63">
        <v>29</v>
      </c>
      <c r="AM398" s="63">
        <v>6</v>
      </c>
      <c r="AN398" s="63">
        <v>5</v>
      </c>
      <c r="AO398" s="63">
        <v>9</v>
      </c>
      <c r="AP398" s="201"/>
      <c r="AQ398" s="64" t="s">
        <v>102</v>
      </c>
      <c r="AR398" s="63">
        <v>0</v>
      </c>
      <c r="AS398" s="63">
        <v>76</v>
      </c>
      <c r="AT398" s="63">
        <v>229</v>
      </c>
      <c r="AU398" s="63">
        <v>112</v>
      </c>
      <c r="AV398" s="63">
        <v>24</v>
      </c>
      <c r="AW398" s="63">
        <v>14</v>
      </c>
      <c r="AX398" s="63">
        <v>53</v>
      </c>
      <c r="AY398" s="63">
        <v>33</v>
      </c>
      <c r="AZ398" s="63">
        <v>32</v>
      </c>
      <c r="BA398" s="201"/>
      <c r="BB398" s="51" t="s">
        <v>102</v>
      </c>
      <c r="BC398" s="63">
        <v>162</v>
      </c>
      <c r="BD398" s="63">
        <v>86</v>
      </c>
      <c r="BE398" s="63">
        <v>160</v>
      </c>
      <c r="BF398" s="63">
        <v>84</v>
      </c>
      <c r="BG398" s="63">
        <v>153</v>
      </c>
      <c r="BH398" s="63">
        <v>82</v>
      </c>
      <c r="BI398" s="63">
        <v>162</v>
      </c>
      <c r="BJ398" s="63">
        <v>86</v>
      </c>
      <c r="BK398" s="63">
        <v>160</v>
      </c>
      <c r="BL398" s="63">
        <v>84</v>
      </c>
      <c r="BM398" s="63">
        <v>153</v>
      </c>
      <c r="BN398" s="63">
        <v>82</v>
      </c>
      <c r="BO398" s="201"/>
      <c r="BP398" s="64" t="s">
        <v>102</v>
      </c>
      <c r="BQ398" s="63">
        <v>30</v>
      </c>
      <c r="BR398" s="63">
        <v>17</v>
      </c>
      <c r="BS398" s="63">
        <v>1</v>
      </c>
      <c r="BT398" s="63">
        <v>0</v>
      </c>
      <c r="BU398" s="63">
        <v>0</v>
      </c>
      <c r="BV398" s="63">
        <v>30</v>
      </c>
      <c r="BW398" s="63">
        <v>17</v>
      </c>
      <c r="BX398" s="201"/>
      <c r="BY398" s="64" t="s">
        <v>102</v>
      </c>
      <c r="BZ398" s="63">
        <v>0</v>
      </c>
      <c r="CA398" s="63">
        <v>0</v>
      </c>
      <c r="CB398" s="63">
        <v>0</v>
      </c>
      <c r="CC398" s="63">
        <v>0</v>
      </c>
      <c r="CD398" s="63">
        <v>0</v>
      </c>
      <c r="CE398" s="63">
        <v>0</v>
      </c>
      <c r="CF398" s="63">
        <v>0</v>
      </c>
      <c r="CG398" s="63">
        <v>0</v>
      </c>
      <c r="CH398" s="63">
        <v>0</v>
      </c>
      <c r="CI398" s="63">
        <v>0</v>
      </c>
      <c r="CJ398" s="63">
        <v>0</v>
      </c>
      <c r="CK398" s="63">
        <v>0</v>
      </c>
      <c r="CL398" s="142"/>
      <c r="CM398" s="138" t="s">
        <v>252</v>
      </c>
      <c r="CN398" s="138" t="s">
        <v>4508</v>
      </c>
      <c r="CO398" s="139">
        <v>1407</v>
      </c>
      <c r="CP398" s="141">
        <v>0</v>
      </c>
    </row>
    <row r="399" spans="1:94">
      <c r="A399" s="201" t="s">
        <v>253</v>
      </c>
      <c r="B399" s="46" t="s">
        <v>119</v>
      </c>
      <c r="C399" s="47">
        <v>663</v>
      </c>
      <c r="D399" s="47">
        <v>319</v>
      </c>
      <c r="E399" s="47">
        <v>646</v>
      </c>
      <c r="F399" s="47">
        <v>318</v>
      </c>
      <c r="G399" s="47">
        <v>489</v>
      </c>
      <c r="H399" s="47">
        <v>247</v>
      </c>
      <c r="I399" s="47">
        <v>435</v>
      </c>
      <c r="J399" s="47">
        <v>220</v>
      </c>
      <c r="K399" s="47">
        <v>354</v>
      </c>
      <c r="L399" s="47">
        <v>166</v>
      </c>
      <c r="M399" s="48">
        <v>2587</v>
      </c>
      <c r="N399" s="48">
        <v>1270</v>
      </c>
      <c r="O399" s="201" t="s">
        <v>253</v>
      </c>
      <c r="P399" s="46" t="s">
        <v>119</v>
      </c>
      <c r="Q399" s="47">
        <v>54</v>
      </c>
      <c r="R399" s="47">
        <v>31</v>
      </c>
      <c r="S399" s="47">
        <v>46</v>
      </c>
      <c r="T399" s="47">
        <v>25</v>
      </c>
      <c r="U399" s="47">
        <v>35</v>
      </c>
      <c r="V399" s="47">
        <v>18</v>
      </c>
      <c r="W399" s="47">
        <v>25</v>
      </c>
      <c r="X399" s="47">
        <v>8</v>
      </c>
      <c r="Y399" s="47">
        <v>5</v>
      </c>
      <c r="Z399" s="47">
        <v>2</v>
      </c>
      <c r="AA399" s="48">
        <v>165</v>
      </c>
      <c r="AB399" s="48">
        <v>84</v>
      </c>
      <c r="AC399" s="201" t="s">
        <v>253</v>
      </c>
      <c r="AD399" s="46" t="s">
        <v>119</v>
      </c>
      <c r="AE399" s="47">
        <v>20</v>
      </c>
      <c r="AF399" s="47">
        <v>21</v>
      </c>
      <c r="AG399" s="47">
        <v>20</v>
      </c>
      <c r="AH399" s="47">
        <v>20</v>
      </c>
      <c r="AI399" s="47">
        <v>20</v>
      </c>
      <c r="AJ399" s="48">
        <v>101</v>
      </c>
      <c r="AK399" s="47">
        <v>85</v>
      </c>
      <c r="AL399" s="47">
        <v>77</v>
      </c>
      <c r="AM399" s="47">
        <v>0</v>
      </c>
      <c r="AN399" s="47">
        <v>0</v>
      </c>
      <c r="AO399" s="47">
        <v>19</v>
      </c>
      <c r="AP399" s="201" t="s">
        <v>253</v>
      </c>
      <c r="AQ399" s="46" t="s">
        <v>119</v>
      </c>
      <c r="AR399" s="47">
        <v>36</v>
      </c>
      <c r="AS399" s="47">
        <v>833</v>
      </c>
      <c r="AT399" s="47">
        <v>140</v>
      </c>
      <c r="AU399" s="47">
        <v>54</v>
      </c>
      <c r="AV399" s="47">
        <v>37</v>
      </c>
      <c r="AW399" s="47">
        <v>18</v>
      </c>
      <c r="AX399" s="47">
        <v>105</v>
      </c>
      <c r="AY399" s="47">
        <v>78</v>
      </c>
      <c r="AZ399" s="47">
        <v>77</v>
      </c>
      <c r="BA399" s="201" t="s">
        <v>253</v>
      </c>
      <c r="BB399" s="46" t="s">
        <v>119</v>
      </c>
      <c r="BC399" s="47">
        <v>299</v>
      </c>
      <c r="BD399" s="47">
        <v>143</v>
      </c>
      <c r="BE399" s="47">
        <v>285</v>
      </c>
      <c r="BF399" s="47">
        <v>135</v>
      </c>
      <c r="BG399" s="47">
        <v>272</v>
      </c>
      <c r="BH399" s="47">
        <v>126</v>
      </c>
      <c r="BI399" s="47">
        <v>299</v>
      </c>
      <c r="BJ399" s="47">
        <v>143</v>
      </c>
      <c r="BK399" s="47">
        <v>285</v>
      </c>
      <c r="BL399" s="47">
        <v>135</v>
      </c>
      <c r="BM399" s="47">
        <v>272</v>
      </c>
      <c r="BN399" s="47">
        <v>126</v>
      </c>
      <c r="BO399" s="201" t="s">
        <v>253</v>
      </c>
      <c r="BP399" s="46" t="s">
        <v>119</v>
      </c>
      <c r="BQ399" s="50">
        <v>77</v>
      </c>
      <c r="BR399" s="49">
        <v>32</v>
      </c>
      <c r="BS399" s="49">
        <v>3</v>
      </c>
      <c r="BT399" s="50">
        <v>7</v>
      </c>
      <c r="BU399" s="49">
        <v>4</v>
      </c>
      <c r="BV399" s="50">
        <v>84</v>
      </c>
      <c r="BW399" s="50">
        <v>36</v>
      </c>
      <c r="BX399" s="201" t="s">
        <v>253</v>
      </c>
      <c r="BY399" s="46" t="s">
        <v>119</v>
      </c>
      <c r="BZ399" s="47">
        <v>108</v>
      </c>
      <c r="CA399" s="47">
        <v>40</v>
      </c>
      <c r="CB399" s="47">
        <v>149</v>
      </c>
      <c r="CC399" s="47">
        <v>186</v>
      </c>
      <c r="CD399" s="47">
        <v>100</v>
      </c>
      <c r="CE399" s="47">
        <v>36</v>
      </c>
      <c r="CF399" s="47">
        <v>11</v>
      </c>
      <c r="CG399" s="47">
        <v>59</v>
      </c>
      <c r="CH399" s="47">
        <v>31</v>
      </c>
      <c r="CI399" s="47">
        <v>54</v>
      </c>
      <c r="CJ399" s="47">
        <v>19</v>
      </c>
      <c r="CK399" s="47">
        <v>7</v>
      </c>
      <c r="CL399" s="142"/>
      <c r="CM399" s="138" t="s">
        <v>253</v>
      </c>
      <c r="CN399" s="138" t="s">
        <v>4509</v>
      </c>
      <c r="CO399" s="139">
        <v>2523</v>
      </c>
      <c r="CP399" s="141">
        <v>720</v>
      </c>
    </row>
    <row r="400" spans="1:94">
      <c r="A400" s="201"/>
      <c r="B400" s="46" t="s">
        <v>120</v>
      </c>
      <c r="C400" s="47">
        <v>226</v>
      </c>
      <c r="D400" s="47">
        <v>115</v>
      </c>
      <c r="E400" s="47">
        <v>226</v>
      </c>
      <c r="F400" s="47">
        <v>118</v>
      </c>
      <c r="G400" s="47">
        <v>224</v>
      </c>
      <c r="H400" s="47">
        <v>112</v>
      </c>
      <c r="I400" s="47">
        <v>173</v>
      </c>
      <c r="J400" s="47">
        <v>89</v>
      </c>
      <c r="K400" s="47">
        <v>170</v>
      </c>
      <c r="L400" s="47">
        <v>85</v>
      </c>
      <c r="M400" s="48">
        <v>1019</v>
      </c>
      <c r="N400" s="48">
        <v>519</v>
      </c>
      <c r="O400" s="201"/>
      <c r="P400" s="46" t="s">
        <v>120</v>
      </c>
      <c r="Q400" s="47">
        <v>2</v>
      </c>
      <c r="R400" s="47">
        <v>2</v>
      </c>
      <c r="S400" s="47">
        <v>10</v>
      </c>
      <c r="T400" s="47">
        <v>8</v>
      </c>
      <c r="U400" s="47">
        <v>10</v>
      </c>
      <c r="V400" s="47">
        <v>4</v>
      </c>
      <c r="W400" s="47">
        <v>12</v>
      </c>
      <c r="X400" s="47">
        <v>6</v>
      </c>
      <c r="Y400" s="47">
        <v>5</v>
      </c>
      <c r="Z400" s="47">
        <v>3</v>
      </c>
      <c r="AA400" s="48">
        <v>39</v>
      </c>
      <c r="AB400" s="48">
        <v>23</v>
      </c>
      <c r="AC400" s="201"/>
      <c r="AD400" s="46" t="s">
        <v>120</v>
      </c>
      <c r="AE400" s="47">
        <v>8</v>
      </c>
      <c r="AF400" s="47">
        <v>8</v>
      </c>
      <c r="AG400" s="47">
        <v>8</v>
      </c>
      <c r="AH400" s="47">
        <v>8</v>
      </c>
      <c r="AI400" s="47">
        <v>8</v>
      </c>
      <c r="AJ400" s="48">
        <v>40</v>
      </c>
      <c r="AK400" s="47">
        <v>36</v>
      </c>
      <c r="AL400" s="47">
        <v>36</v>
      </c>
      <c r="AM400" s="47">
        <v>20</v>
      </c>
      <c r="AN400" s="47">
        <v>0</v>
      </c>
      <c r="AO400" s="47">
        <v>7</v>
      </c>
      <c r="AP400" s="201"/>
      <c r="AQ400" s="46" t="s">
        <v>120</v>
      </c>
      <c r="AR400" s="47">
        <v>7</v>
      </c>
      <c r="AS400" s="47">
        <v>243</v>
      </c>
      <c r="AT400" s="47">
        <v>141</v>
      </c>
      <c r="AU400" s="47">
        <v>81</v>
      </c>
      <c r="AV400" s="47">
        <v>0</v>
      </c>
      <c r="AW400" s="47">
        <v>26</v>
      </c>
      <c r="AX400" s="47">
        <v>44</v>
      </c>
      <c r="AY400" s="47">
        <v>36</v>
      </c>
      <c r="AZ400" s="47">
        <v>35</v>
      </c>
      <c r="BA400" s="201"/>
      <c r="BB400" s="46" t="s">
        <v>120</v>
      </c>
      <c r="BC400" s="47">
        <v>159</v>
      </c>
      <c r="BD400" s="47">
        <v>80</v>
      </c>
      <c r="BE400" s="47">
        <v>156</v>
      </c>
      <c r="BF400" s="47">
        <v>77</v>
      </c>
      <c r="BG400" s="47">
        <v>150</v>
      </c>
      <c r="BH400" s="47">
        <v>75</v>
      </c>
      <c r="BI400" s="47">
        <v>159</v>
      </c>
      <c r="BJ400" s="47">
        <v>80</v>
      </c>
      <c r="BK400" s="47">
        <v>156</v>
      </c>
      <c r="BL400" s="47">
        <v>77</v>
      </c>
      <c r="BM400" s="47">
        <v>150</v>
      </c>
      <c r="BN400" s="47">
        <v>75</v>
      </c>
      <c r="BO400" s="201"/>
      <c r="BP400" s="46" t="s">
        <v>120</v>
      </c>
      <c r="BQ400" s="50">
        <v>36</v>
      </c>
      <c r="BR400" s="49">
        <v>26</v>
      </c>
      <c r="BS400" s="49">
        <v>5</v>
      </c>
      <c r="BT400" s="50">
        <v>3</v>
      </c>
      <c r="BU400" s="49">
        <v>3</v>
      </c>
      <c r="BV400" s="50">
        <v>39</v>
      </c>
      <c r="BW400" s="50">
        <v>29</v>
      </c>
      <c r="BX400" s="201"/>
      <c r="BY400" s="46" t="s">
        <v>120</v>
      </c>
      <c r="BZ400" s="47">
        <v>71</v>
      </c>
      <c r="CA400" s="47">
        <v>113</v>
      </c>
      <c r="CB400" s="47">
        <v>18</v>
      </c>
      <c r="CC400" s="47">
        <v>40</v>
      </c>
      <c r="CD400" s="47">
        <v>69</v>
      </c>
      <c r="CE400" s="47">
        <v>57</v>
      </c>
      <c r="CF400" s="47">
        <v>1</v>
      </c>
      <c r="CG400" s="47">
        <v>46</v>
      </c>
      <c r="CH400" s="47">
        <v>1</v>
      </c>
      <c r="CI400" s="47">
        <v>5</v>
      </c>
      <c r="CJ400" s="47">
        <v>13</v>
      </c>
      <c r="CK400" s="47">
        <v>0</v>
      </c>
      <c r="CL400" s="142"/>
      <c r="CM400" s="138" t="s">
        <v>253</v>
      </c>
      <c r="CN400" s="138" t="s">
        <v>4510</v>
      </c>
      <c r="CO400" s="139">
        <v>1240</v>
      </c>
      <c r="CP400" s="141">
        <v>416</v>
      </c>
    </row>
    <row r="401" spans="1:94">
      <c r="A401" s="201"/>
      <c r="B401" s="34" t="s">
        <v>102</v>
      </c>
      <c r="C401" s="35">
        <v>889</v>
      </c>
      <c r="D401" s="63">
        <v>434</v>
      </c>
      <c r="E401" s="63">
        <v>872</v>
      </c>
      <c r="F401" s="63">
        <v>436</v>
      </c>
      <c r="G401" s="63">
        <v>713</v>
      </c>
      <c r="H401" s="63">
        <v>359</v>
      </c>
      <c r="I401" s="63">
        <v>608</v>
      </c>
      <c r="J401" s="63">
        <v>309</v>
      </c>
      <c r="K401" s="63">
        <v>524</v>
      </c>
      <c r="L401" s="63">
        <v>251</v>
      </c>
      <c r="M401" s="63">
        <v>3606</v>
      </c>
      <c r="N401" s="63">
        <v>1789</v>
      </c>
      <c r="O401" s="201"/>
      <c r="P401" s="64" t="s">
        <v>102</v>
      </c>
      <c r="Q401" s="63">
        <v>56</v>
      </c>
      <c r="R401" s="63">
        <v>33</v>
      </c>
      <c r="S401" s="63">
        <v>56</v>
      </c>
      <c r="T401" s="63">
        <v>33</v>
      </c>
      <c r="U401" s="63">
        <v>45</v>
      </c>
      <c r="V401" s="63">
        <v>22</v>
      </c>
      <c r="W401" s="63">
        <v>37</v>
      </c>
      <c r="X401" s="63">
        <v>14</v>
      </c>
      <c r="Y401" s="63">
        <v>10</v>
      </c>
      <c r="Z401" s="63">
        <v>5</v>
      </c>
      <c r="AA401" s="63">
        <v>204</v>
      </c>
      <c r="AB401" s="63">
        <v>107</v>
      </c>
      <c r="AC401" s="201"/>
      <c r="AD401" s="64" t="s">
        <v>102</v>
      </c>
      <c r="AE401" s="63">
        <v>28</v>
      </c>
      <c r="AF401" s="63">
        <v>29</v>
      </c>
      <c r="AG401" s="63">
        <v>28</v>
      </c>
      <c r="AH401" s="63">
        <v>28</v>
      </c>
      <c r="AI401" s="63">
        <v>28</v>
      </c>
      <c r="AJ401" s="63">
        <v>141</v>
      </c>
      <c r="AK401" s="63">
        <v>121</v>
      </c>
      <c r="AL401" s="63">
        <v>113</v>
      </c>
      <c r="AM401" s="63">
        <v>20</v>
      </c>
      <c r="AN401" s="63">
        <v>0</v>
      </c>
      <c r="AO401" s="63">
        <v>26</v>
      </c>
      <c r="AP401" s="201"/>
      <c r="AQ401" s="64" t="s">
        <v>102</v>
      </c>
      <c r="AR401" s="63">
        <v>43</v>
      </c>
      <c r="AS401" s="63">
        <v>1076</v>
      </c>
      <c r="AT401" s="63">
        <v>281</v>
      </c>
      <c r="AU401" s="63">
        <v>135</v>
      </c>
      <c r="AV401" s="63">
        <v>37</v>
      </c>
      <c r="AW401" s="63">
        <v>44</v>
      </c>
      <c r="AX401" s="63">
        <v>149</v>
      </c>
      <c r="AY401" s="63">
        <v>114</v>
      </c>
      <c r="AZ401" s="63">
        <v>112</v>
      </c>
      <c r="BA401" s="201"/>
      <c r="BB401" s="51" t="s">
        <v>102</v>
      </c>
      <c r="BC401" s="63">
        <v>458</v>
      </c>
      <c r="BD401" s="63">
        <v>223</v>
      </c>
      <c r="BE401" s="63">
        <v>441</v>
      </c>
      <c r="BF401" s="63">
        <v>212</v>
      </c>
      <c r="BG401" s="63">
        <v>422</v>
      </c>
      <c r="BH401" s="63">
        <v>201</v>
      </c>
      <c r="BI401" s="63">
        <v>458</v>
      </c>
      <c r="BJ401" s="63">
        <v>223</v>
      </c>
      <c r="BK401" s="63">
        <v>441</v>
      </c>
      <c r="BL401" s="63">
        <v>212</v>
      </c>
      <c r="BM401" s="63">
        <v>422</v>
      </c>
      <c r="BN401" s="63">
        <v>201</v>
      </c>
      <c r="BO401" s="201"/>
      <c r="BP401" s="64" t="s">
        <v>102</v>
      </c>
      <c r="BQ401" s="63">
        <v>113</v>
      </c>
      <c r="BR401" s="63">
        <v>58</v>
      </c>
      <c r="BS401" s="63">
        <v>8</v>
      </c>
      <c r="BT401" s="63">
        <v>10</v>
      </c>
      <c r="BU401" s="63">
        <v>7</v>
      </c>
      <c r="BV401" s="63">
        <v>123</v>
      </c>
      <c r="BW401" s="63">
        <v>65</v>
      </c>
      <c r="BX401" s="201"/>
      <c r="BY401" s="64" t="s">
        <v>102</v>
      </c>
      <c r="BZ401" s="63">
        <v>179</v>
      </c>
      <c r="CA401" s="63">
        <v>153</v>
      </c>
      <c r="CB401" s="63">
        <v>167</v>
      </c>
      <c r="CC401" s="63">
        <v>226</v>
      </c>
      <c r="CD401" s="63">
        <v>169</v>
      </c>
      <c r="CE401" s="63">
        <v>93</v>
      </c>
      <c r="CF401" s="63">
        <v>12</v>
      </c>
      <c r="CG401" s="63">
        <v>105</v>
      </c>
      <c r="CH401" s="63">
        <v>32</v>
      </c>
      <c r="CI401" s="63">
        <v>59</v>
      </c>
      <c r="CJ401" s="63">
        <v>32</v>
      </c>
      <c r="CK401" s="63">
        <v>7</v>
      </c>
      <c r="CL401" s="142"/>
      <c r="CM401" s="138" t="s">
        <v>253</v>
      </c>
      <c r="CN401" s="138" t="s">
        <v>4511</v>
      </c>
      <c r="CO401" s="139">
        <v>3763</v>
      </c>
      <c r="CP401" s="141">
        <v>1136</v>
      </c>
    </row>
    <row r="402" spans="1:94">
      <c r="A402" s="201" t="s">
        <v>254</v>
      </c>
      <c r="B402" s="46" t="s">
        <v>119</v>
      </c>
      <c r="C402" s="47">
        <v>692</v>
      </c>
      <c r="D402" s="47">
        <v>373</v>
      </c>
      <c r="E402" s="47">
        <v>598</v>
      </c>
      <c r="F402" s="47">
        <v>310</v>
      </c>
      <c r="G402" s="47">
        <v>493</v>
      </c>
      <c r="H402" s="47">
        <v>271</v>
      </c>
      <c r="I402" s="47">
        <v>431</v>
      </c>
      <c r="J402" s="47">
        <v>240</v>
      </c>
      <c r="K402" s="47">
        <v>332</v>
      </c>
      <c r="L402" s="47">
        <v>192</v>
      </c>
      <c r="M402" s="48">
        <v>2546</v>
      </c>
      <c r="N402" s="48">
        <v>1386</v>
      </c>
      <c r="O402" s="201" t="s">
        <v>254</v>
      </c>
      <c r="P402" s="46" t="s">
        <v>119</v>
      </c>
      <c r="Q402" s="47">
        <v>114</v>
      </c>
      <c r="R402" s="47">
        <v>67</v>
      </c>
      <c r="S402" s="47">
        <v>105</v>
      </c>
      <c r="T402" s="47">
        <v>43</v>
      </c>
      <c r="U402" s="47">
        <v>51</v>
      </c>
      <c r="V402" s="47">
        <v>17</v>
      </c>
      <c r="W402" s="47">
        <v>50</v>
      </c>
      <c r="X402" s="47">
        <v>31</v>
      </c>
      <c r="Y402" s="47">
        <v>30</v>
      </c>
      <c r="Z402" s="47">
        <v>22</v>
      </c>
      <c r="AA402" s="48">
        <v>350</v>
      </c>
      <c r="AB402" s="48">
        <v>180</v>
      </c>
      <c r="AC402" s="201" t="s">
        <v>254</v>
      </c>
      <c r="AD402" s="46" t="s">
        <v>119</v>
      </c>
      <c r="AE402" s="47">
        <v>22</v>
      </c>
      <c r="AF402" s="47">
        <v>21</v>
      </c>
      <c r="AG402" s="47">
        <v>20</v>
      </c>
      <c r="AH402" s="47">
        <v>21</v>
      </c>
      <c r="AI402" s="47">
        <v>21</v>
      </c>
      <c r="AJ402" s="48">
        <v>105</v>
      </c>
      <c r="AK402" s="47">
        <v>93</v>
      </c>
      <c r="AL402" s="47">
        <v>88</v>
      </c>
      <c r="AM402" s="47">
        <v>4</v>
      </c>
      <c r="AN402" s="47">
        <v>4</v>
      </c>
      <c r="AO402" s="47">
        <v>21</v>
      </c>
      <c r="AP402" s="201" t="s">
        <v>254</v>
      </c>
      <c r="AQ402" s="46" t="s">
        <v>119</v>
      </c>
      <c r="AR402" s="47">
        <v>61</v>
      </c>
      <c r="AS402" s="47">
        <v>1015</v>
      </c>
      <c r="AT402" s="47">
        <v>72</v>
      </c>
      <c r="AU402" s="47">
        <v>228</v>
      </c>
      <c r="AV402" s="47">
        <v>6</v>
      </c>
      <c r="AW402" s="47">
        <v>36</v>
      </c>
      <c r="AX402" s="47">
        <v>93</v>
      </c>
      <c r="AY402" s="47">
        <v>97</v>
      </c>
      <c r="AZ402" s="47">
        <v>85</v>
      </c>
      <c r="BA402" s="201" t="s">
        <v>254</v>
      </c>
      <c r="BB402" s="46" t="s">
        <v>119</v>
      </c>
      <c r="BC402" s="47">
        <v>329</v>
      </c>
      <c r="BD402" s="47">
        <v>173</v>
      </c>
      <c r="BE402" s="47">
        <v>318</v>
      </c>
      <c r="BF402" s="47">
        <v>164</v>
      </c>
      <c r="BG402" s="47">
        <v>265</v>
      </c>
      <c r="BH402" s="47">
        <v>134</v>
      </c>
      <c r="BI402" s="47">
        <v>328</v>
      </c>
      <c r="BJ402" s="47">
        <v>172</v>
      </c>
      <c r="BK402" s="47">
        <v>317</v>
      </c>
      <c r="BL402" s="47">
        <v>163</v>
      </c>
      <c r="BM402" s="47">
        <v>264</v>
      </c>
      <c r="BN402" s="47">
        <v>133</v>
      </c>
      <c r="BO402" s="201" t="s">
        <v>254</v>
      </c>
      <c r="BP402" s="46" t="s">
        <v>119</v>
      </c>
      <c r="BQ402" s="50">
        <v>79</v>
      </c>
      <c r="BR402" s="49">
        <v>51</v>
      </c>
      <c r="BS402" s="49">
        <v>7</v>
      </c>
      <c r="BT402" s="50">
        <v>9</v>
      </c>
      <c r="BU402" s="49">
        <v>6</v>
      </c>
      <c r="BV402" s="50">
        <v>88</v>
      </c>
      <c r="BW402" s="50">
        <v>57</v>
      </c>
      <c r="BX402" s="201" t="s">
        <v>254</v>
      </c>
      <c r="BY402" s="46" t="s">
        <v>119</v>
      </c>
      <c r="BZ402" s="47">
        <v>190</v>
      </c>
      <c r="CA402" s="47">
        <v>101</v>
      </c>
      <c r="CB402" s="47">
        <v>346</v>
      </c>
      <c r="CC402" s="47">
        <v>201</v>
      </c>
      <c r="CD402" s="47">
        <v>175</v>
      </c>
      <c r="CE402" s="47">
        <v>53</v>
      </c>
      <c r="CF402" s="47">
        <v>59</v>
      </c>
      <c r="CG402" s="47">
        <v>184</v>
      </c>
      <c r="CH402" s="47">
        <v>91</v>
      </c>
      <c r="CI402" s="47">
        <v>53</v>
      </c>
      <c r="CJ402" s="47">
        <v>17</v>
      </c>
      <c r="CK402" s="47">
        <v>9</v>
      </c>
      <c r="CL402" s="142"/>
      <c r="CM402" s="138" t="s">
        <v>254</v>
      </c>
      <c r="CN402" s="138" t="s">
        <v>4512</v>
      </c>
      <c r="CO402" s="139">
        <v>3249</v>
      </c>
      <c r="CP402" s="141">
        <v>1400</v>
      </c>
    </row>
    <row r="403" spans="1:94">
      <c r="A403" s="201"/>
      <c r="B403" s="46" t="s">
        <v>120</v>
      </c>
      <c r="C403" s="47">
        <v>892</v>
      </c>
      <c r="D403" s="47">
        <v>465</v>
      </c>
      <c r="E403" s="47">
        <v>876</v>
      </c>
      <c r="F403" s="47">
        <v>435</v>
      </c>
      <c r="G403" s="47">
        <v>878</v>
      </c>
      <c r="H403" s="47">
        <v>472</v>
      </c>
      <c r="I403" s="47">
        <v>753</v>
      </c>
      <c r="J403" s="47">
        <v>406</v>
      </c>
      <c r="K403" s="47">
        <v>712</v>
      </c>
      <c r="L403" s="47">
        <v>363</v>
      </c>
      <c r="M403" s="48">
        <v>4111</v>
      </c>
      <c r="N403" s="48">
        <v>2141</v>
      </c>
      <c r="O403" s="201"/>
      <c r="P403" s="46" t="s">
        <v>120</v>
      </c>
      <c r="Q403" s="47">
        <v>69</v>
      </c>
      <c r="R403" s="47">
        <v>39</v>
      </c>
      <c r="S403" s="47">
        <v>58</v>
      </c>
      <c r="T403" s="47">
        <v>28</v>
      </c>
      <c r="U403" s="47">
        <v>53</v>
      </c>
      <c r="V403" s="47">
        <v>24</v>
      </c>
      <c r="W403" s="47">
        <v>63</v>
      </c>
      <c r="X403" s="47">
        <v>29</v>
      </c>
      <c r="Y403" s="47">
        <v>25</v>
      </c>
      <c r="Z403" s="47">
        <v>11</v>
      </c>
      <c r="AA403" s="48">
        <v>268</v>
      </c>
      <c r="AB403" s="48">
        <v>131</v>
      </c>
      <c r="AC403" s="201"/>
      <c r="AD403" s="46" t="s">
        <v>120</v>
      </c>
      <c r="AE403" s="47">
        <v>28</v>
      </c>
      <c r="AF403" s="47">
        <v>29</v>
      </c>
      <c r="AG403" s="47">
        <v>27</v>
      </c>
      <c r="AH403" s="47">
        <v>27</v>
      </c>
      <c r="AI403" s="47">
        <v>28</v>
      </c>
      <c r="AJ403" s="48">
        <v>139</v>
      </c>
      <c r="AK403" s="47">
        <v>134</v>
      </c>
      <c r="AL403" s="47">
        <v>128</v>
      </c>
      <c r="AM403" s="47">
        <v>32</v>
      </c>
      <c r="AN403" s="47">
        <v>0</v>
      </c>
      <c r="AO403" s="47">
        <v>25</v>
      </c>
      <c r="AP403" s="201"/>
      <c r="AQ403" s="46" t="s">
        <v>120</v>
      </c>
      <c r="AR403" s="47">
        <v>192</v>
      </c>
      <c r="AS403" s="47">
        <v>1793</v>
      </c>
      <c r="AT403" s="47">
        <v>111</v>
      </c>
      <c r="AU403" s="47">
        <v>150</v>
      </c>
      <c r="AV403" s="47">
        <v>62</v>
      </c>
      <c r="AW403" s="47">
        <v>88</v>
      </c>
      <c r="AX403" s="47">
        <v>205</v>
      </c>
      <c r="AY403" s="47">
        <v>136</v>
      </c>
      <c r="AZ403" s="47">
        <v>135</v>
      </c>
      <c r="BA403" s="201"/>
      <c r="BB403" s="46" t="s">
        <v>120</v>
      </c>
      <c r="BC403" s="47">
        <v>633</v>
      </c>
      <c r="BD403" s="47">
        <v>319</v>
      </c>
      <c r="BE403" s="47">
        <v>631</v>
      </c>
      <c r="BF403" s="47">
        <v>319</v>
      </c>
      <c r="BG403" s="47">
        <v>518</v>
      </c>
      <c r="BH403" s="47">
        <v>259</v>
      </c>
      <c r="BI403" s="47">
        <v>508</v>
      </c>
      <c r="BJ403" s="47">
        <v>254</v>
      </c>
      <c r="BK403" s="47">
        <v>506</v>
      </c>
      <c r="BL403" s="47">
        <v>254</v>
      </c>
      <c r="BM403" s="47">
        <v>368</v>
      </c>
      <c r="BN403" s="47">
        <v>181</v>
      </c>
      <c r="BO403" s="201"/>
      <c r="BP403" s="46" t="s">
        <v>120</v>
      </c>
      <c r="BQ403" s="50">
        <v>125</v>
      </c>
      <c r="BR403" s="49">
        <v>105</v>
      </c>
      <c r="BS403" s="49">
        <v>10</v>
      </c>
      <c r="BT403" s="50">
        <v>14</v>
      </c>
      <c r="BU403" s="49">
        <v>9</v>
      </c>
      <c r="BV403" s="50">
        <v>139</v>
      </c>
      <c r="BW403" s="50">
        <v>114</v>
      </c>
      <c r="BX403" s="201"/>
      <c r="BY403" s="46" t="s">
        <v>120</v>
      </c>
      <c r="BZ403" s="47">
        <v>516</v>
      </c>
      <c r="CA403" s="47">
        <v>107</v>
      </c>
      <c r="CB403" s="47">
        <v>316</v>
      </c>
      <c r="CC403" s="47">
        <v>420</v>
      </c>
      <c r="CD403" s="47">
        <v>282</v>
      </c>
      <c r="CE403" s="47">
        <v>179</v>
      </c>
      <c r="CF403" s="47">
        <v>7</v>
      </c>
      <c r="CG403" s="47">
        <v>166</v>
      </c>
      <c r="CH403" s="47">
        <v>21</v>
      </c>
      <c r="CI403" s="47">
        <v>39</v>
      </c>
      <c r="CJ403" s="47">
        <v>29</v>
      </c>
      <c r="CK403" s="47">
        <v>2</v>
      </c>
      <c r="CL403" s="142"/>
      <c r="CM403" s="138" t="s">
        <v>254</v>
      </c>
      <c r="CN403" s="138" t="s">
        <v>4513</v>
      </c>
      <c r="CO403" s="139">
        <v>5021</v>
      </c>
      <c r="CP403" s="141">
        <v>2014</v>
      </c>
    </row>
    <row r="404" spans="1:94">
      <c r="A404" s="201"/>
      <c r="B404" s="34" t="s">
        <v>102</v>
      </c>
      <c r="C404" s="35">
        <v>1584</v>
      </c>
      <c r="D404" s="63">
        <v>838</v>
      </c>
      <c r="E404" s="63">
        <v>1474</v>
      </c>
      <c r="F404" s="63">
        <v>745</v>
      </c>
      <c r="G404" s="63">
        <v>1371</v>
      </c>
      <c r="H404" s="63">
        <v>743</v>
      </c>
      <c r="I404" s="63">
        <v>1184</v>
      </c>
      <c r="J404" s="63">
        <v>646</v>
      </c>
      <c r="K404" s="63">
        <v>1044</v>
      </c>
      <c r="L404" s="63">
        <v>555</v>
      </c>
      <c r="M404" s="63">
        <v>6657</v>
      </c>
      <c r="N404" s="63">
        <v>3527</v>
      </c>
      <c r="O404" s="201"/>
      <c r="P404" s="64" t="s">
        <v>102</v>
      </c>
      <c r="Q404" s="63">
        <v>183</v>
      </c>
      <c r="R404" s="63">
        <v>106</v>
      </c>
      <c r="S404" s="63">
        <v>163</v>
      </c>
      <c r="T404" s="63">
        <v>71</v>
      </c>
      <c r="U404" s="63">
        <v>104</v>
      </c>
      <c r="V404" s="63">
        <v>41</v>
      </c>
      <c r="W404" s="63">
        <v>113</v>
      </c>
      <c r="X404" s="63">
        <v>60</v>
      </c>
      <c r="Y404" s="63">
        <v>55</v>
      </c>
      <c r="Z404" s="63">
        <v>33</v>
      </c>
      <c r="AA404" s="63">
        <v>618</v>
      </c>
      <c r="AB404" s="63">
        <v>311</v>
      </c>
      <c r="AC404" s="201"/>
      <c r="AD404" s="64" t="s">
        <v>102</v>
      </c>
      <c r="AE404" s="63">
        <v>50</v>
      </c>
      <c r="AF404" s="63">
        <v>50</v>
      </c>
      <c r="AG404" s="63">
        <v>47</v>
      </c>
      <c r="AH404" s="63">
        <v>48</v>
      </c>
      <c r="AI404" s="63">
        <v>49</v>
      </c>
      <c r="AJ404" s="63">
        <v>244</v>
      </c>
      <c r="AK404" s="63">
        <v>227</v>
      </c>
      <c r="AL404" s="63">
        <v>216</v>
      </c>
      <c r="AM404" s="63">
        <v>36</v>
      </c>
      <c r="AN404" s="63">
        <v>4</v>
      </c>
      <c r="AO404" s="63">
        <v>46</v>
      </c>
      <c r="AP404" s="201"/>
      <c r="AQ404" s="64" t="s">
        <v>102</v>
      </c>
      <c r="AR404" s="63">
        <v>253</v>
      </c>
      <c r="AS404" s="63">
        <v>2808</v>
      </c>
      <c r="AT404" s="63">
        <v>183</v>
      </c>
      <c r="AU404" s="63">
        <v>378</v>
      </c>
      <c r="AV404" s="63">
        <v>68</v>
      </c>
      <c r="AW404" s="63">
        <v>124</v>
      </c>
      <c r="AX404" s="63">
        <v>298</v>
      </c>
      <c r="AY404" s="63">
        <v>233</v>
      </c>
      <c r="AZ404" s="63">
        <v>220</v>
      </c>
      <c r="BA404" s="201"/>
      <c r="BB404" s="51" t="s">
        <v>102</v>
      </c>
      <c r="BC404" s="63">
        <v>962</v>
      </c>
      <c r="BD404" s="63">
        <v>492</v>
      </c>
      <c r="BE404" s="63">
        <v>949</v>
      </c>
      <c r="BF404" s="63">
        <v>483</v>
      </c>
      <c r="BG404" s="63">
        <v>783</v>
      </c>
      <c r="BH404" s="63">
        <v>393</v>
      </c>
      <c r="BI404" s="63">
        <v>836</v>
      </c>
      <c r="BJ404" s="63">
        <v>426</v>
      </c>
      <c r="BK404" s="63">
        <v>823</v>
      </c>
      <c r="BL404" s="63">
        <v>417</v>
      </c>
      <c r="BM404" s="63">
        <v>632</v>
      </c>
      <c r="BN404" s="63">
        <v>314</v>
      </c>
      <c r="BO404" s="201"/>
      <c r="BP404" s="64" t="s">
        <v>102</v>
      </c>
      <c r="BQ404" s="63">
        <v>204</v>
      </c>
      <c r="BR404" s="63">
        <v>156</v>
      </c>
      <c r="BS404" s="63">
        <v>17</v>
      </c>
      <c r="BT404" s="63">
        <v>23</v>
      </c>
      <c r="BU404" s="63">
        <v>15</v>
      </c>
      <c r="BV404" s="63">
        <v>227</v>
      </c>
      <c r="BW404" s="63">
        <v>171</v>
      </c>
      <c r="BX404" s="201"/>
      <c r="BY404" s="64" t="s">
        <v>102</v>
      </c>
      <c r="BZ404" s="63">
        <v>706</v>
      </c>
      <c r="CA404" s="63">
        <v>208</v>
      </c>
      <c r="CB404" s="63">
        <v>662</v>
      </c>
      <c r="CC404" s="63">
        <v>621</v>
      </c>
      <c r="CD404" s="63">
        <v>457</v>
      </c>
      <c r="CE404" s="63">
        <v>232</v>
      </c>
      <c r="CF404" s="63">
        <v>66</v>
      </c>
      <c r="CG404" s="63">
        <v>350</v>
      </c>
      <c r="CH404" s="63">
        <v>112</v>
      </c>
      <c r="CI404" s="63">
        <v>92</v>
      </c>
      <c r="CJ404" s="63">
        <v>46</v>
      </c>
      <c r="CK404" s="63">
        <v>11</v>
      </c>
      <c r="CL404" s="142"/>
      <c r="CM404" s="138" t="s">
        <v>254</v>
      </c>
      <c r="CN404" s="138" t="s">
        <v>4514</v>
      </c>
      <c r="CO404" s="139">
        <v>8270</v>
      </c>
      <c r="CP404" s="141">
        <v>3414</v>
      </c>
    </row>
    <row r="405" spans="1:94">
      <c r="A405" s="51" t="s">
        <v>142</v>
      </c>
      <c r="B405" s="51"/>
      <c r="C405" s="48"/>
      <c r="D405" s="48"/>
      <c r="E405" s="48"/>
      <c r="F405" s="48"/>
      <c r="G405" s="48"/>
      <c r="H405" s="48"/>
      <c r="I405" s="48"/>
      <c r="J405" s="48"/>
      <c r="K405" s="48"/>
      <c r="L405" s="48"/>
      <c r="M405" s="48"/>
      <c r="N405" s="48"/>
      <c r="O405" s="51" t="s">
        <v>142</v>
      </c>
      <c r="P405" s="51"/>
      <c r="Q405" s="48"/>
      <c r="R405" s="48"/>
      <c r="S405" s="48"/>
      <c r="T405" s="48"/>
      <c r="U405" s="48"/>
      <c r="V405" s="48"/>
      <c r="W405" s="48"/>
      <c r="X405" s="48"/>
      <c r="Y405" s="48"/>
      <c r="Z405" s="48"/>
      <c r="AA405" s="48"/>
      <c r="AB405" s="48"/>
      <c r="AC405" s="51" t="s">
        <v>142</v>
      </c>
      <c r="AD405" s="51"/>
      <c r="AE405" s="48"/>
      <c r="AF405" s="48"/>
      <c r="AG405" s="48"/>
      <c r="AH405" s="48"/>
      <c r="AI405" s="48"/>
      <c r="AJ405" s="48"/>
      <c r="AK405" s="48"/>
      <c r="AL405" s="48"/>
      <c r="AM405" s="48"/>
      <c r="AN405" s="48"/>
      <c r="AO405" s="48"/>
      <c r="AP405" s="51" t="s">
        <v>142</v>
      </c>
      <c r="AQ405" s="46"/>
      <c r="AR405" s="47"/>
      <c r="AS405" s="47"/>
      <c r="AT405" s="47"/>
      <c r="AU405" s="47"/>
      <c r="AV405" s="47"/>
      <c r="AW405" s="47"/>
      <c r="AX405" s="47"/>
      <c r="AY405" s="47"/>
      <c r="AZ405" s="47"/>
      <c r="BA405" s="51" t="s">
        <v>142</v>
      </c>
      <c r="BB405" s="46"/>
      <c r="BC405" s="47"/>
      <c r="BD405" s="47"/>
      <c r="BE405" s="47"/>
      <c r="BF405" s="47"/>
      <c r="BG405" s="47"/>
      <c r="BH405" s="47"/>
      <c r="BI405" s="47"/>
      <c r="BJ405" s="47"/>
      <c r="BK405" s="47"/>
      <c r="BL405" s="47"/>
      <c r="BM405" s="47"/>
      <c r="BN405" s="47"/>
      <c r="BO405" s="51" t="s">
        <v>142</v>
      </c>
      <c r="BP405" s="46"/>
      <c r="BQ405" s="50"/>
      <c r="BR405" s="49"/>
      <c r="BS405" s="49"/>
      <c r="BT405" s="50"/>
      <c r="BU405" s="49"/>
      <c r="BV405" s="49"/>
      <c r="BW405" s="49"/>
      <c r="BX405" s="51" t="s">
        <v>142</v>
      </c>
      <c r="BY405" s="46"/>
      <c r="BZ405" s="47"/>
      <c r="CA405" s="47"/>
      <c r="CB405" s="47"/>
      <c r="CC405" s="47"/>
      <c r="CD405" s="47"/>
      <c r="CE405" s="47"/>
      <c r="CF405" s="47"/>
      <c r="CG405" s="47"/>
      <c r="CH405" s="47"/>
      <c r="CI405" s="47"/>
      <c r="CJ405" s="47"/>
      <c r="CK405" s="47"/>
      <c r="CL405" s="142"/>
      <c r="CM405" s="138" t="s">
        <v>142</v>
      </c>
      <c r="CN405" s="138" t="s">
        <v>142</v>
      </c>
      <c r="CO405" s="139">
        <v>0</v>
      </c>
      <c r="CP405" s="141">
        <v>0</v>
      </c>
    </row>
    <row r="406" spans="1:94">
      <c r="A406" s="201" t="s">
        <v>255</v>
      </c>
      <c r="B406" s="46" t="s">
        <v>119</v>
      </c>
      <c r="C406" s="47">
        <v>1291</v>
      </c>
      <c r="D406" s="47">
        <v>648</v>
      </c>
      <c r="E406" s="47">
        <v>1081</v>
      </c>
      <c r="F406" s="47">
        <v>545</v>
      </c>
      <c r="G406" s="47">
        <v>1216</v>
      </c>
      <c r="H406" s="47">
        <v>593</v>
      </c>
      <c r="I406" s="47">
        <v>1057</v>
      </c>
      <c r="J406" s="47">
        <v>502</v>
      </c>
      <c r="K406" s="47">
        <v>1273</v>
      </c>
      <c r="L406" s="47">
        <v>640</v>
      </c>
      <c r="M406" s="48">
        <v>5918</v>
      </c>
      <c r="N406" s="48">
        <v>2928</v>
      </c>
      <c r="O406" s="201" t="s">
        <v>255</v>
      </c>
      <c r="P406" s="46" t="s">
        <v>119</v>
      </c>
      <c r="Q406" s="47">
        <v>128</v>
      </c>
      <c r="R406" s="47">
        <v>64</v>
      </c>
      <c r="S406" s="47">
        <v>121</v>
      </c>
      <c r="T406" s="47">
        <v>59</v>
      </c>
      <c r="U406" s="47">
        <v>133</v>
      </c>
      <c r="V406" s="47">
        <v>60</v>
      </c>
      <c r="W406" s="47">
        <v>75</v>
      </c>
      <c r="X406" s="47">
        <v>33</v>
      </c>
      <c r="Y406" s="47">
        <v>241</v>
      </c>
      <c r="Z406" s="47">
        <v>119</v>
      </c>
      <c r="AA406" s="48">
        <v>698</v>
      </c>
      <c r="AB406" s="48">
        <v>335</v>
      </c>
      <c r="AC406" s="201" t="s">
        <v>255</v>
      </c>
      <c r="AD406" s="46" t="s">
        <v>119</v>
      </c>
      <c r="AE406" s="47">
        <v>52</v>
      </c>
      <c r="AF406" s="47">
        <v>51</v>
      </c>
      <c r="AG406" s="47">
        <v>53</v>
      </c>
      <c r="AH406" s="47">
        <v>50</v>
      </c>
      <c r="AI406" s="47">
        <v>50</v>
      </c>
      <c r="AJ406" s="48">
        <v>256</v>
      </c>
      <c r="AK406" s="47">
        <v>196</v>
      </c>
      <c r="AL406" s="47">
        <v>41</v>
      </c>
      <c r="AM406" s="47">
        <v>7</v>
      </c>
      <c r="AN406" s="47">
        <v>18</v>
      </c>
      <c r="AO406" s="47">
        <v>51</v>
      </c>
      <c r="AP406" s="201" t="s">
        <v>255</v>
      </c>
      <c r="AQ406" s="46" t="s">
        <v>119</v>
      </c>
      <c r="AR406" s="47">
        <v>9</v>
      </c>
      <c r="AS406" s="47">
        <v>1905</v>
      </c>
      <c r="AT406" s="47">
        <v>577</v>
      </c>
      <c r="AU406" s="47">
        <v>152</v>
      </c>
      <c r="AV406" s="47">
        <v>229</v>
      </c>
      <c r="AW406" s="47">
        <v>19</v>
      </c>
      <c r="AX406" s="47">
        <v>233</v>
      </c>
      <c r="AY406" s="47">
        <v>82</v>
      </c>
      <c r="AZ406" s="47">
        <v>75</v>
      </c>
      <c r="BA406" s="201" t="s">
        <v>255</v>
      </c>
      <c r="BB406" s="46" t="s">
        <v>119</v>
      </c>
      <c r="BC406" s="47">
        <v>1725</v>
      </c>
      <c r="BD406" s="47">
        <v>901</v>
      </c>
      <c r="BE406" s="47">
        <v>1590</v>
      </c>
      <c r="BF406" s="47">
        <v>836</v>
      </c>
      <c r="BG406" s="47">
        <v>1004</v>
      </c>
      <c r="BH406" s="47">
        <v>552</v>
      </c>
      <c r="BI406" s="47">
        <v>1717</v>
      </c>
      <c r="BJ406" s="47">
        <v>898</v>
      </c>
      <c r="BK406" s="47">
        <v>1583</v>
      </c>
      <c r="BL406" s="47">
        <v>833</v>
      </c>
      <c r="BM406" s="47">
        <v>994</v>
      </c>
      <c r="BN406" s="47">
        <v>551</v>
      </c>
      <c r="BO406" s="201" t="s">
        <v>255</v>
      </c>
      <c r="BP406" s="46" t="s">
        <v>119</v>
      </c>
      <c r="BQ406" s="50">
        <v>195</v>
      </c>
      <c r="BR406" s="49">
        <v>61</v>
      </c>
      <c r="BS406" s="49">
        <v>3</v>
      </c>
      <c r="BT406" s="50">
        <v>33</v>
      </c>
      <c r="BU406" s="49">
        <v>6</v>
      </c>
      <c r="BV406" s="50">
        <v>228</v>
      </c>
      <c r="BW406" s="50">
        <v>67</v>
      </c>
      <c r="BX406" s="201" t="s">
        <v>255</v>
      </c>
      <c r="BY406" s="46" t="s">
        <v>119</v>
      </c>
      <c r="BZ406" s="47">
        <v>530</v>
      </c>
      <c r="CA406" s="47">
        <v>275</v>
      </c>
      <c r="CB406" s="47">
        <v>222</v>
      </c>
      <c r="CC406" s="47">
        <v>179</v>
      </c>
      <c r="CD406" s="47">
        <v>305</v>
      </c>
      <c r="CE406" s="47">
        <v>150</v>
      </c>
      <c r="CF406" s="47">
        <v>29</v>
      </c>
      <c r="CG406" s="47">
        <v>248</v>
      </c>
      <c r="CH406" s="47">
        <v>23</v>
      </c>
      <c r="CI406" s="47">
        <v>146</v>
      </c>
      <c r="CJ406" s="47">
        <v>42</v>
      </c>
      <c r="CK406" s="47">
        <v>8</v>
      </c>
      <c r="CL406" s="142"/>
      <c r="CM406" s="138" t="s">
        <v>255</v>
      </c>
      <c r="CN406" s="138" t="s">
        <v>4515</v>
      </c>
      <c r="CO406" s="139">
        <v>7303</v>
      </c>
      <c r="CP406" s="141">
        <v>1961</v>
      </c>
    </row>
    <row r="407" spans="1:94">
      <c r="A407" s="201"/>
      <c r="B407" s="46" t="s">
        <v>120</v>
      </c>
      <c r="C407" s="47">
        <v>742</v>
      </c>
      <c r="D407" s="47">
        <v>370</v>
      </c>
      <c r="E407" s="47">
        <v>626</v>
      </c>
      <c r="F407" s="47">
        <v>308</v>
      </c>
      <c r="G407" s="47">
        <v>692</v>
      </c>
      <c r="H407" s="47">
        <v>342</v>
      </c>
      <c r="I407" s="47">
        <v>671</v>
      </c>
      <c r="J407" s="47">
        <v>331</v>
      </c>
      <c r="K407" s="47">
        <v>785</v>
      </c>
      <c r="L407" s="47">
        <v>420</v>
      </c>
      <c r="M407" s="48">
        <v>3516</v>
      </c>
      <c r="N407" s="48">
        <v>1771</v>
      </c>
      <c r="O407" s="201"/>
      <c r="P407" s="46" t="s">
        <v>120</v>
      </c>
      <c r="Q407" s="47">
        <v>53</v>
      </c>
      <c r="R407" s="47">
        <v>18</v>
      </c>
      <c r="S407" s="47">
        <v>51</v>
      </c>
      <c r="T407" s="47">
        <v>23</v>
      </c>
      <c r="U407" s="47">
        <v>50</v>
      </c>
      <c r="V407" s="47">
        <v>21</v>
      </c>
      <c r="W407" s="47">
        <v>53</v>
      </c>
      <c r="X407" s="47">
        <v>23</v>
      </c>
      <c r="Y407" s="47">
        <v>105</v>
      </c>
      <c r="Z407" s="47">
        <v>66</v>
      </c>
      <c r="AA407" s="48">
        <v>312</v>
      </c>
      <c r="AB407" s="48">
        <v>151</v>
      </c>
      <c r="AC407" s="201"/>
      <c r="AD407" s="46" t="s">
        <v>120</v>
      </c>
      <c r="AE407" s="47">
        <v>19</v>
      </c>
      <c r="AF407" s="47">
        <v>19</v>
      </c>
      <c r="AG407" s="47">
        <v>18</v>
      </c>
      <c r="AH407" s="47">
        <v>19</v>
      </c>
      <c r="AI407" s="47">
        <v>20</v>
      </c>
      <c r="AJ407" s="48">
        <v>95</v>
      </c>
      <c r="AK407" s="47">
        <v>82</v>
      </c>
      <c r="AL407" s="47">
        <v>52</v>
      </c>
      <c r="AM407" s="47">
        <v>27</v>
      </c>
      <c r="AN407" s="47">
        <v>5</v>
      </c>
      <c r="AO407" s="47">
        <v>16</v>
      </c>
      <c r="AP407" s="201"/>
      <c r="AQ407" s="46" t="s">
        <v>120</v>
      </c>
      <c r="AR407" s="47">
        <v>26</v>
      </c>
      <c r="AS407" s="47">
        <v>1128</v>
      </c>
      <c r="AT407" s="47">
        <v>200</v>
      </c>
      <c r="AU407" s="47">
        <v>187</v>
      </c>
      <c r="AV407" s="47">
        <v>53</v>
      </c>
      <c r="AW407" s="47">
        <v>31</v>
      </c>
      <c r="AX407" s="47">
        <v>97</v>
      </c>
      <c r="AY407" s="47">
        <v>84</v>
      </c>
      <c r="AZ407" s="47">
        <v>69</v>
      </c>
      <c r="BA407" s="201"/>
      <c r="BB407" s="46" t="s">
        <v>120</v>
      </c>
      <c r="BC407" s="47">
        <v>847</v>
      </c>
      <c r="BD407" s="47">
        <v>397</v>
      </c>
      <c r="BE407" s="47">
        <v>770</v>
      </c>
      <c r="BF407" s="47">
        <v>360</v>
      </c>
      <c r="BG407" s="47">
        <v>480</v>
      </c>
      <c r="BH407" s="47">
        <v>248</v>
      </c>
      <c r="BI407" s="47">
        <v>847</v>
      </c>
      <c r="BJ407" s="47">
        <v>397</v>
      </c>
      <c r="BK407" s="47">
        <v>770</v>
      </c>
      <c r="BL407" s="47">
        <v>360</v>
      </c>
      <c r="BM407" s="47">
        <v>470</v>
      </c>
      <c r="BN407" s="47">
        <v>244</v>
      </c>
      <c r="BO407" s="201"/>
      <c r="BP407" s="46" t="s">
        <v>120</v>
      </c>
      <c r="BQ407" s="50">
        <v>84</v>
      </c>
      <c r="BR407" s="49">
        <v>47</v>
      </c>
      <c r="BS407" s="49">
        <v>5</v>
      </c>
      <c r="BT407" s="50">
        <v>14</v>
      </c>
      <c r="BU407" s="49">
        <v>8</v>
      </c>
      <c r="BV407" s="50">
        <v>98</v>
      </c>
      <c r="BW407" s="50">
        <v>55</v>
      </c>
      <c r="BX407" s="201"/>
      <c r="BY407" s="46" t="s">
        <v>120</v>
      </c>
      <c r="BZ407" s="47">
        <v>422</v>
      </c>
      <c r="CA407" s="47">
        <v>56</v>
      </c>
      <c r="CB407" s="47">
        <v>11</v>
      </c>
      <c r="CC407" s="47">
        <v>61</v>
      </c>
      <c r="CD407" s="47">
        <v>169</v>
      </c>
      <c r="CE407" s="47">
        <v>0</v>
      </c>
      <c r="CF407" s="47">
        <v>0</v>
      </c>
      <c r="CG407" s="47">
        <v>34</v>
      </c>
      <c r="CH407" s="47">
        <v>0</v>
      </c>
      <c r="CI407" s="47">
        <v>22</v>
      </c>
      <c r="CJ407" s="47">
        <v>1</v>
      </c>
      <c r="CK407" s="47">
        <v>7</v>
      </c>
      <c r="CL407" s="142"/>
      <c r="CM407" s="138" t="s">
        <v>255</v>
      </c>
      <c r="CN407" s="138" t="s">
        <v>4516</v>
      </c>
      <c r="CO407" s="139">
        <v>3895</v>
      </c>
      <c r="CP407" s="141">
        <v>753</v>
      </c>
    </row>
    <row r="408" spans="1:94">
      <c r="A408" s="201"/>
      <c r="B408" s="34" t="s">
        <v>102</v>
      </c>
      <c r="C408" s="35">
        <v>2033</v>
      </c>
      <c r="D408" s="63">
        <v>1018</v>
      </c>
      <c r="E408" s="63">
        <v>1707</v>
      </c>
      <c r="F408" s="63">
        <v>853</v>
      </c>
      <c r="G408" s="63">
        <v>1908</v>
      </c>
      <c r="H408" s="63">
        <v>935</v>
      </c>
      <c r="I408" s="63">
        <v>1728</v>
      </c>
      <c r="J408" s="63">
        <v>833</v>
      </c>
      <c r="K408" s="63">
        <v>2058</v>
      </c>
      <c r="L408" s="63">
        <v>1060</v>
      </c>
      <c r="M408" s="63">
        <v>9434</v>
      </c>
      <c r="N408" s="63">
        <v>4699</v>
      </c>
      <c r="O408" s="201"/>
      <c r="P408" s="64" t="s">
        <v>102</v>
      </c>
      <c r="Q408" s="63">
        <v>181</v>
      </c>
      <c r="R408" s="63">
        <v>82</v>
      </c>
      <c r="S408" s="63">
        <v>172</v>
      </c>
      <c r="T408" s="63">
        <v>82</v>
      </c>
      <c r="U408" s="63">
        <v>183</v>
      </c>
      <c r="V408" s="63">
        <v>81</v>
      </c>
      <c r="W408" s="63">
        <v>128</v>
      </c>
      <c r="X408" s="63">
        <v>56</v>
      </c>
      <c r="Y408" s="63">
        <v>346</v>
      </c>
      <c r="Z408" s="63">
        <v>185</v>
      </c>
      <c r="AA408" s="63">
        <v>1010</v>
      </c>
      <c r="AB408" s="63">
        <v>486</v>
      </c>
      <c r="AC408" s="201"/>
      <c r="AD408" s="64" t="s">
        <v>102</v>
      </c>
      <c r="AE408" s="63">
        <v>71</v>
      </c>
      <c r="AF408" s="63">
        <v>70</v>
      </c>
      <c r="AG408" s="63">
        <v>71</v>
      </c>
      <c r="AH408" s="63">
        <v>69</v>
      </c>
      <c r="AI408" s="63">
        <v>70</v>
      </c>
      <c r="AJ408" s="63">
        <v>351</v>
      </c>
      <c r="AK408" s="63">
        <v>278</v>
      </c>
      <c r="AL408" s="63">
        <v>93</v>
      </c>
      <c r="AM408" s="63">
        <v>34</v>
      </c>
      <c r="AN408" s="63">
        <v>23</v>
      </c>
      <c r="AO408" s="63">
        <v>67</v>
      </c>
      <c r="AP408" s="201"/>
      <c r="AQ408" s="64" t="s">
        <v>102</v>
      </c>
      <c r="AR408" s="63">
        <v>35</v>
      </c>
      <c r="AS408" s="63">
        <v>3033</v>
      </c>
      <c r="AT408" s="63">
        <v>777</v>
      </c>
      <c r="AU408" s="63">
        <v>339</v>
      </c>
      <c r="AV408" s="63">
        <v>282</v>
      </c>
      <c r="AW408" s="63">
        <v>50</v>
      </c>
      <c r="AX408" s="63">
        <v>330</v>
      </c>
      <c r="AY408" s="63">
        <v>166</v>
      </c>
      <c r="AZ408" s="63">
        <v>144</v>
      </c>
      <c r="BA408" s="201"/>
      <c r="BB408" s="51" t="s">
        <v>102</v>
      </c>
      <c r="BC408" s="63">
        <v>2572</v>
      </c>
      <c r="BD408" s="63">
        <v>1298</v>
      </c>
      <c r="BE408" s="63">
        <v>2360</v>
      </c>
      <c r="BF408" s="63">
        <v>1196</v>
      </c>
      <c r="BG408" s="63">
        <v>1484</v>
      </c>
      <c r="BH408" s="63">
        <v>800</v>
      </c>
      <c r="BI408" s="63">
        <v>2564</v>
      </c>
      <c r="BJ408" s="63">
        <v>1295</v>
      </c>
      <c r="BK408" s="63">
        <v>2353</v>
      </c>
      <c r="BL408" s="63">
        <v>1193</v>
      </c>
      <c r="BM408" s="63">
        <v>1464</v>
      </c>
      <c r="BN408" s="63">
        <v>795</v>
      </c>
      <c r="BO408" s="201"/>
      <c r="BP408" s="64" t="s">
        <v>102</v>
      </c>
      <c r="BQ408" s="63">
        <v>279</v>
      </c>
      <c r="BR408" s="63">
        <v>108</v>
      </c>
      <c r="BS408" s="63">
        <v>8</v>
      </c>
      <c r="BT408" s="63">
        <v>47</v>
      </c>
      <c r="BU408" s="63">
        <v>14</v>
      </c>
      <c r="BV408" s="63">
        <v>326</v>
      </c>
      <c r="BW408" s="63">
        <v>122</v>
      </c>
      <c r="BX408" s="201"/>
      <c r="BY408" s="64" t="s">
        <v>102</v>
      </c>
      <c r="BZ408" s="63">
        <v>952</v>
      </c>
      <c r="CA408" s="63">
        <v>331</v>
      </c>
      <c r="CB408" s="63">
        <v>233</v>
      </c>
      <c r="CC408" s="63">
        <v>240</v>
      </c>
      <c r="CD408" s="63">
        <v>474</v>
      </c>
      <c r="CE408" s="63">
        <v>150</v>
      </c>
      <c r="CF408" s="63">
        <v>29</v>
      </c>
      <c r="CG408" s="63">
        <v>282</v>
      </c>
      <c r="CH408" s="63">
        <v>23</v>
      </c>
      <c r="CI408" s="63">
        <v>168</v>
      </c>
      <c r="CJ408" s="63">
        <v>43</v>
      </c>
      <c r="CK408" s="63">
        <v>15</v>
      </c>
      <c r="CL408" s="142"/>
      <c r="CM408" s="138" t="s">
        <v>255</v>
      </c>
      <c r="CN408" s="138" t="s">
        <v>4517</v>
      </c>
      <c r="CO408" s="139">
        <v>11198</v>
      </c>
      <c r="CP408" s="141">
        <v>2714</v>
      </c>
    </row>
    <row r="409" spans="1:94">
      <c r="A409" s="201" t="s">
        <v>256</v>
      </c>
      <c r="B409" s="46" t="s">
        <v>119</v>
      </c>
      <c r="C409" s="47">
        <v>571</v>
      </c>
      <c r="D409" s="47">
        <v>302</v>
      </c>
      <c r="E409" s="47">
        <v>518</v>
      </c>
      <c r="F409" s="47">
        <v>276</v>
      </c>
      <c r="G409" s="47">
        <v>517</v>
      </c>
      <c r="H409" s="47">
        <v>268</v>
      </c>
      <c r="I409" s="47">
        <v>476</v>
      </c>
      <c r="J409" s="47">
        <v>230</v>
      </c>
      <c r="K409" s="47">
        <v>409</v>
      </c>
      <c r="L409" s="47">
        <v>205</v>
      </c>
      <c r="M409" s="48">
        <v>2491</v>
      </c>
      <c r="N409" s="48">
        <v>1281</v>
      </c>
      <c r="O409" s="201" t="s">
        <v>256</v>
      </c>
      <c r="P409" s="46" t="s">
        <v>119</v>
      </c>
      <c r="Q409" s="47">
        <v>98</v>
      </c>
      <c r="R409" s="47">
        <v>52</v>
      </c>
      <c r="S409" s="47">
        <v>88</v>
      </c>
      <c r="T409" s="47">
        <v>44</v>
      </c>
      <c r="U409" s="47">
        <v>98</v>
      </c>
      <c r="V409" s="47">
        <v>50</v>
      </c>
      <c r="W409" s="47">
        <v>38</v>
      </c>
      <c r="X409" s="47">
        <v>20</v>
      </c>
      <c r="Y409" s="47">
        <v>69</v>
      </c>
      <c r="Z409" s="47">
        <v>33</v>
      </c>
      <c r="AA409" s="48">
        <v>391</v>
      </c>
      <c r="AB409" s="48">
        <v>199</v>
      </c>
      <c r="AC409" s="201" t="s">
        <v>256</v>
      </c>
      <c r="AD409" s="46" t="s">
        <v>119</v>
      </c>
      <c r="AE409" s="47">
        <v>27</v>
      </c>
      <c r="AF409" s="47">
        <v>27</v>
      </c>
      <c r="AG409" s="47">
        <v>26</v>
      </c>
      <c r="AH409" s="47">
        <v>25</v>
      </c>
      <c r="AI409" s="47">
        <v>23</v>
      </c>
      <c r="AJ409" s="48">
        <v>128</v>
      </c>
      <c r="AK409" s="47">
        <v>94</v>
      </c>
      <c r="AL409" s="47">
        <v>19</v>
      </c>
      <c r="AM409" s="47">
        <v>0</v>
      </c>
      <c r="AN409" s="47">
        <v>0</v>
      </c>
      <c r="AO409" s="47">
        <v>27</v>
      </c>
      <c r="AP409" s="201" t="s">
        <v>256</v>
      </c>
      <c r="AQ409" s="46" t="s">
        <v>119</v>
      </c>
      <c r="AR409" s="47">
        <v>45</v>
      </c>
      <c r="AS409" s="47">
        <v>579</v>
      </c>
      <c r="AT409" s="47">
        <v>203</v>
      </c>
      <c r="AU409" s="47">
        <v>208</v>
      </c>
      <c r="AV409" s="47">
        <v>95</v>
      </c>
      <c r="AW409" s="47">
        <v>5</v>
      </c>
      <c r="AX409" s="47">
        <v>114</v>
      </c>
      <c r="AY409" s="47">
        <v>17</v>
      </c>
      <c r="AZ409" s="47">
        <v>16</v>
      </c>
      <c r="BA409" s="201" t="s">
        <v>256</v>
      </c>
      <c r="BB409" s="46" t="s">
        <v>119</v>
      </c>
      <c r="BC409" s="47">
        <v>493</v>
      </c>
      <c r="BD409" s="47">
        <v>241</v>
      </c>
      <c r="BE409" s="47">
        <v>421</v>
      </c>
      <c r="BF409" s="47">
        <v>209</v>
      </c>
      <c r="BG409" s="47">
        <v>262</v>
      </c>
      <c r="BH409" s="47">
        <v>138</v>
      </c>
      <c r="BI409" s="47">
        <v>493</v>
      </c>
      <c r="BJ409" s="47">
        <v>241</v>
      </c>
      <c r="BK409" s="47">
        <v>421</v>
      </c>
      <c r="BL409" s="47">
        <v>209</v>
      </c>
      <c r="BM409" s="47">
        <v>258</v>
      </c>
      <c r="BN409" s="47">
        <v>134</v>
      </c>
      <c r="BO409" s="201" t="s">
        <v>256</v>
      </c>
      <c r="BP409" s="46" t="s">
        <v>119</v>
      </c>
      <c r="BQ409" s="50">
        <v>81</v>
      </c>
      <c r="BR409" s="49">
        <v>26</v>
      </c>
      <c r="BS409" s="49">
        <v>1</v>
      </c>
      <c r="BT409" s="50">
        <v>3</v>
      </c>
      <c r="BU409" s="49">
        <v>0</v>
      </c>
      <c r="BV409" s="50">
        <v>84</v>
      </c>
      <c r="BW409" s="50">
        <v>26</v>
      </c>
      <c r="BX409" s="201" t="s">
        <v>256</v>
      </c>
      <c r="BY409" s="46" t="s">
        <v>119</v>
      </c>
      <c r="BZ409" s="47">
        <v>341</v>
      </c>
      <c r="CA409" s="47">
        <v>122</v>
      </c>
      <c r="CB409" s="47">
        <v>39</v>
      </c>
      <c r="CC409" s="47">
        <v>180</v>
      </c>
      <c r="CD409" s="47">
        <v>121</v>
      </c>
      <c r="CE409" s="47">
        <v>68</v>
      </c>
      <c r="CF409" s="47">
        <v>6</v>
      </c>
      <c r="CG409" s="47">
        <v>143</v>
      </c>
      <c r="CH409" s="47">
        <v>8</v>
      </c>
      <c r="CI409" s="47">
        <v>55</v>
      </c>
      <c r="CJ409" s="47">
        <v>0</v>
      </c>
      <c r="CK409" s="47">
        <v>0</v>
      </c>
      <c r="CL409" s="142"/>
      <c r="CM409" s="138" t="s">
        <v>256</v>
      </c>
      <c r="CN409" s="138" t="s">
        <v>4518</v>
      </c>
      <c r="CO409" s="139">
        <v>3119</v>
      </c>
      <c r="CP409" s="141">
        <v>1028</v>
      </c>
    </row>
    <row r="410" spans="1:94">
      <c r="A410" s="201"/>
      <c r="B410" s="46" t="s">
        <v>120</v>
      </c>
      <c r="C410" s="47">
        <v>1125</v>
      </c>
      <c r="D410" s="47">
        <v>600</v>
      </c>
      <c r="E410" s="47">
        <v>1058</v>
      </c>
      <c r="F410" s="47">
        <v>555</v>
      </c>
      <c r="G410" s="47">
        <v>1059</v>
      </c>
      <c r="H410" s="47">
        <v>563</v>
      </c>
      <c r="I410" s="47">
        <v>960</v>
      </c>
      <c r="J410" s="47">
        <v>509</v>
      </c>
      <c r="K410" s="47">
        <v>865</v>
      </c>
      <c r="L410" s="47">
        <v>448</v>
      </c>
      <c r="M410" s="48">
        <v>5067</v>
      </c>
      <c r="N410" s="48">
        <v>2675</v>
      </c>
      <c r="O410" s="201"/>
      <c r="P410" s="46" t="s">
        <v>120</v>
      </c>
      <c r="Q410" s="47">
        <v>109</v>
      </c>
      <c r="R410" s="47">
        <v>58</v>
      </c>
      <c r="S410" s="47">
        <v>118</v>
      </c>
      <c r="T410" s="47">
        <v>58</v>
      </c>
      <c r="U410" s="47">
        <v>124</v>
      </c>
      <c r="V410" s="47">
        <v>57</v>
      </c>
      <c r="W410" s="47">
        <v>83</v>
      </c>
      <c r="X410" s="47">
        <v>38</v>
      </c>
      <c r="Y410" s="47">
        <v>57</v>
      </c>
      <c r="Z410" s="47">
        <v>29</v>
      </c>
      <c r="AA410" s="48">
        <v>491</v>
      </c>
      <c r="AB410" s="48">
        <v>240</v>
      </c>
      <c r="AC410" s="201"/>
      <c r="AD410" s="46" t="s">
        <v>120</v>
      </c>
      <c r="AE410" s="47">
        <v>39</v>
      </c>
      <c r="AF410" s="47">
        <v>39</v>
      </c>
      <c r="AG410" s="47">
        <v>37</v>
      </c>
      <c r="AH410" s="47">
        <v>37</v>
      </c>
      <c r="AI410" s="47">
        <v>34</v>
      </c>
      <c r="AJ410" s="48">
        <v>186</v>
      </c>
      <c r="AK410" s="47">
        <v>164</v>
      </c>
      <c r="AL410" s="47">
        <v>116</v>
      </c>
      <c r="AM410" s="47">
        <v>37</v>
      </c>
      <c r="AN410" s="47">
        <v>0</v>
      </c>
      <c r="AO410" s="47">
        <v>35</v>
      </c>
      <c r="AP410" s="201"/>
      <c r="AQ410" s="46" t="s">
        <v>120</v>
      </c>
      <c r="AR410" s="47">
        <v>29</v>
      </c>
      <c r="AS410" s="47">
        <v>1701</v>
      </c>
      <c r="AT410" s="47">
        <v>544</v>
      </c>
      <c r="AU410" s="47">
        <v>369</v>
      </c>
      <c r="AV410" s="47">
        <v>101</v>
      </c>
      <c r="AW410" s="47">
        <v>96</v>
      </c>
      <c r="AX410" s="47">
        <v>205</v>
      </c>
      <c r="AY410" s="47">
        <v>125</v>
      </c>
      <c r="AZ410" s="47">
        <v>117</v>
      </c>
      <c r="BA410" s="201"/>
      <c r="BB410" s="46" t="s">
        <v>120</v>
      </c>
      <c r="BC410" s="47">
        <v>970</v>
      </c>
      <c r="BD410" s="47">
        <v>444</v>
      </c>
      <c r="BE410" s="47">
        <v>840</v>
      </c>
      <c r="BF410" s="47">
        <v>432</v>
      </c>
      <c r="BG410" s="47">
        <v>646</v>
      </c>
      <c r="BH410" s="47">
        <v>345</v>
      </c>
      <c r="BI410" s="47">
        <v>967</v>
      </c>
      <c r="BJ410" s="47">
        <v>442</v>
      </c>
      <c r="BK410" s="47">
        <v>838</v>
      </c>
      <c r="BL410" s="47">
        <v>431</v>
      </c>
      <c r="BM410" s="47">
        <v>641</v>
      </c>
      <c r="BN410" s="47">
        <v>342</v>
      </c>
      <c r="BO410" s="201"/>
      <c r="BP410" s="46" t="s">
        <v>120</v>
      </c>
      <c r="BQ410" s="50">
        <v>164</v>
      </c>
      <c r="BR410" s="49">
        <v>111</v>
      </c>
      <c r="BS410" s="49">
        <v>13</v>
      </c>
      <c r="BT410" s="50">
        <v>24</v>
      </c>
      <c r="BU410" s="49">
        <v>13</v>
      </c>
      <c r="BV410" s="50">
        <v>188</v>
      </c>
      <c r="BW410" s="50">
        <v>124</v>
      </c>
      <c r="BX410" s="201"/>
      <c r="BY410" s="46" t="s">
        <v>120</v>
      </c>
      <c r="BZ410" s="47">
        <v>639</v>
      </c>
      <c r="CA410" s="47">
        <v>214</v>
      </c>
      <c r="CB410" s="47">
        <v>71</v>
      </c>
      <c r="CC410" s="47">
        <v>257</v>
      </c>
      <c r="CD410" s="47">
        <v>157</v>
      </c>
      <c r="CE410" s="47">
        <v>169</v>
      </c>
      <c r="CF410" s="47">
        <v>2</v>
      </c>
      <c r="CG410" s="47">
        <v>199</v>
      </c>
      <c r="CH410" s="47">
        <v>30</v>
      </c>
      <c r="CI410" s="47">
        <v>56</v>
      </c>
      <c r="CJ410" s="47">
        <v>6</v>
      </c>
      <c r="CK410" s="47">
        <v>0</v>
      </c>
      <c r="CL410" s="142"/>
      <c r="CM410" s="138" t="s">
        <v>256</v>
      </c>
      <c r="CN410" s="138" t="s">
        <v>4519</v>
      </c>
      <c r="CO410" s="139">
        <v>7044</v>
      </c>
      <c r="CP410" s="141">
        <v>1738</v>
      </c>
    </row>
    <row r="411" spans="1:94">
      <c r="A411" s="201"/>
      <c r="B411" s="34" t="s">
        <v>102</v>
      </c>
      <c r="C411" s="35">
        <v>1696</v>
      </c>
      <c r="D411" s="63">
        <v>902</v>
      </c>
      <c r="E411" s="63">
        <v>1576</v>
      </c>
      <c r="F411" s="63">
        <v>831</v>
      </c>
      <c r="G411" s="63">
        <v>1576</v>
      </c>
      <c r="H411" s="63">
        <v>831</v>
      </c>
      <c r="I411" s="63">
        <v>1436</v>
      </c>
      <c r="J411" s="63">
        <v>739</v>
      </c>
      <c r="K411" s="63">
        <v>1274</v>
      </c>
      <c r="L411" s="63">
        <v>653</v>
      </c>
      <c r="M411" s="63">
        <v>7558</v>
      </c>
      <c r="N411" s="63">
        <v>3956</v>
      </c>
      <c r="O411" s="201"/>
      <c r="P411" s="64" t="s">
        <v>102</v>
      </c>
      <c r="Q411" s="63">
        <v>207</v>
      </c>
      <c r="R411" s="63">
        <v>110</v>
      </c>
      <c r="S411" s="63">
        <v>206</v>
      </c>
      <c r="T411" s="63">
        <v>102</v>
      </c>
      <c r="U411" s="63">
        <v>222</v>
      </c>
      <c r="V411" s="63">
        <v>107</v>
      </c>
      <c r="W411" s="63">
        <v>121</v>
      </c>
      <c r="X411" s="63">
        <v>58</v>
      </c>
      <c r="Y411" s="63">
        <v>126</v>
      </c>
      <c r="Z411" s="63">
        <v>62</v>
      </c>
      <c r="AA411" s="63">
        <v>882</v>
      </c>
      <c r="AB411" s="63">
        <v>439</v>
      </c>
      <c r="AC411" s="201"/>
      <c r="AD411" s="64" t="s">
        <v>102</v>
      </c>
      <c r="AE411" s="63">
        <v>66</v>
      </c>
      <c r="AF411" s="63">
        <v>66</v>
      </c>
      <c r="AG411" s="63">
        <v>63</v>
      </c>
      <c r="AH411" s="63">
        <v>62</v>
      </c>
      <c r="AI411" s="63">
        <v>57</v>
      </c>
      <c r="AJ411" s="63">
        <v>314</v>
      </c>
      <c r="AK411" s="63">
        <v>258</v>
      </c>
      <c r="AL411" s="63">
        <v>135</v>
      </c>
      <c r="AM411" s="63">
        <v>37</v>
      </c>
      <c r="AN411" s="63">
        <v>0</v>
      </c>
      <c r="AO411" s="63">
        <v>62</v>
      </c>
      <c r="AP411" s="201"/>
      <c r="AQ411" s="64" t="s">
        <v>102</v>
      </c>
      <c r="AR411" s="63">
        <v>74</v>
      </c>
      <c r="AS411" s="63">
        <v>2280</v>
      </c>
      <c r="AT411" s="63">
        <v>747</v>
      </c>
      <c r="AU411" s="63">
        <v>577</v>
      </c>
      <c r="AV411" s="63">
        <v>196</v>
      </c>
      <c r="AW411" s="63">
        <v>101</v>
      </c>
      <c r="AX411" s="63">
        <v>319</v>
      </c>
      <c r="AY411" s="63">
        <v>142</v>
      </c>
      <c r="AZ411" s="63">
        <v>133</v>
      </c>
      <c r="BA411" s="201"/>
      <c r="BB411" s="51" t="s">
        <v>102</v>
      </c>
      <c r="BC411" s="63">
        <v>1463</v>
      </c>
      <c r="BD411" s="63">
        <v>685</v>
      </c>
      <c r="BE411" s="63">
        <v>1261</v>
      </c>
      <c r="BF411" s="63">
        <v>641</v>
      </c>
      <c r="BG411" s="63">
        <v>908</v>
      </c>
      <c r="BH411" s="63">
        <v>483</v>
      </c>
      <c r="BI411" s="63">
        <v>1460</v>
      </c>
      <c r="BJ411" s="63">
        <v>683</v>
      </c>
      <c r="BK411" s="63">
        <v>1259</v>
      </c>
      <c r="BL411" s="63">
        <v>640</v>
      </c>
      <c r="BM411" s="63">
        <v>899</v>
      </c>
      <c r="BN411" s="63">
        <v>476</v>
      </c>
      <c r="BO411" s="201"/>
      <c r="BP411" s="64" t="s">
        <v>102</v>
      </c>
      <c r="BQ411" s="63">
        <v>245</v>
      </c>
      <c r="BR411" s="63">
        <v>137</v>
      </c>
      <c r="BS411" s="63">
        <v>14</v>
      </c>
      <c r="BT411" s="63">
        <v>27</v>
      </c>
      <c r="BU411" s="63">
        <v>13</v>
      </c>
      <c r="BV411" s="63">
        <v>272</v>
      </c>
      <c r="BW411" s="63">
        <v>150</v>
      </c>
      <c r="BX411" s="201"/>
      <c r="BY411" s="64" t="s">
        <v>102</v>
      </c>
      <c r="BZ411" s="63">
        <v>980</v>
      </c>
      <c r="CA411" s="63">
        <v>336</v>
      </c>
      <c r="CB411" s="63">
        <v>110</v>
      </c>
      <c r="CC411" s="63">
        <v>437</v>
      </c>
      <c r="CD411" s="63">
        <v>278</v>
      </c>
      <c r="CE411" s="63">
        <v>237</v>
      </c>
      <c r="CF411" s="63">
        <v>8</v>
      </c>
      <c r="CG411" s="63">
        <v>342</v>
      </c>
      <c r="CH411" s="63">
        <v>38</v>
      </c>
      <c r="CI411" s="63">
        <v>111</v>
      </c>
      <c r="CJ411" s="63">
        <v>6</v>
      </c>
      <c r="CK411" s="63">
        <v>0</v>
      </c>
      <c r="CL411" s="142"/>
      <c r="CM411" s="138" t="s">
        <v>256</v>
      </c>
      <c r="CN411" s="138" t="s">
        <v>4520</v>
      </c>
      <c r="CO411" s="139">
        <v>10163</v>
      </c>
      <c r="CP411" s="141">
        <v>2766</v>
      </c>
    </row>
    <row r="412" spans="1:94">
      <c r="A412" s="201" t="s">
        <v>257</v>
      </c>
      <c r="B412" s="46" t="s">
        <v>119</v>
      </c>
      <c r="C412" s="47">
        <v>3463</v>
      </c>
      <c r="D412" s="47">
        <v>1756</v>
      </c>
      <c r="E412" s="47">
        <v>3033</v>
      </c>
      <c r="F412" s="47">
        <v>1515</v>
      </c>
      <c r="G412" s="47">
        <v>3230</v>
      </c>
      <c r="H412" s="47">
        <v>1671</v>
      </c>
      <c r="I412" s="47">
        <v>2667</v>
      </c>
      <c r="J412" s="47">
        <v>1347</v>
      </c>
      <c r="K412" s="47">
        <v>3276</v>
      </c>
      <c r="L412" s="47">
        <v>1683</v>
      </c>
      <c r="M412" s="48">
        <v>15669</v>
      </c>
      <c r="N412" s="48">
        <v>7972</v>
      </c>
      <c r="O412" s="201" t="s">
        <v>257</v>
      </c>
      <c r="P412" s="46" t="s">
        <v>119</v>
      </c>
      <c r="Q412" s="47">
        <v>559</v>
      </c>
      <c r="R412" s="47">
        <v>253</v>
      </c>
      <c r="S412" s="47">
        <v>511</v>
      </c>
      <c r="T412" s="47">
        <v>265</v>
      </c>
      <c r="U412" s="47">
        <v>582</v>
      </c>
      <c r="V412" s="47">
        <v>288</v>
      </c>
      <c r="W412" s="47">
        <v>373</v>
      </c>
      <c r="X412" s="47">
        <v>189</v>
      </c>
      <c r="Y412" s="47">
        <v>750</v>
      </c>
      <c r="Z412" s="47">
        <v>358</v>
      </c>
      <c r="AA412" s="48">
        <v>2775</v>
      </c>
      <c r="AB412" s="48">
        <v>1353</v>
      </c>
      <c r="AC412" s="201" t="s">
        <v>257</v>
      </c>
      <c r="AD412" s="46" t="s">
        <v>119</v>
      </c>
      <c r="AE412" s="47">
        <v>110</v>
      </c>
      <c r="AF412" s="47">
        <v>110</v>
      </c>
      <c r="AG412" s="47">
        <v>110</v>
      </c>
      <c r="AH412" s="47">
        <v>106</v>
      </c>
      <c r="AI412" s="47">
        <v>105</v>
      </c>
      <c r="AJ412" s="48">
        <v>541</v>
      </c>
      <c r="AK412" s="47">
        <v>457</v>
      </c>
      <c r="AL412" s="47">
        <v>253</v>
      </c>
      <c r="AM412" s="47">
        <v>2</v>
      </c>
      <c r="AN412" s="47">
        <v>14</v>
      </c>
      <c r="AO412" s="47">
        <v>108</v>
      </c>
      <c r="AP412" s="201" t="s">
        <v>257</v>
      </c>
      <c r="AQ412" s="46" t="s">
        <v>119</v>
      </c>
      <c r="AR412" s="47">
        <v>41</v>
      </c>
      <c r="AS412" s="47">
        <v>2031</v>
      </c>
      <c r="AT412" s="47">
        <v>2090</v>
      </c>
      <c r="AU412" s="47">
        <v>1253</v>
      </c>
      <c r="AV412" s="47">
        <v>545</v>
      </c>
      <c r="AW412" s="47">
        <v>43</v>
      </c>
      <c r="AX412" s="47">
        <v>522</v>
      </c>
      <c r="AY412" s="47">
        <v>250</v>
      </c>
      <c r="AZ412" s="47">
        <v>216</v>
      </c>
      <c r="BA412" s="201" t="s">
        <v>257</v>
      </c>
      <c r="BB412" s="46" t="s">
        <v>119</v>
      </c>
      <c r="BC412" s="47">
        <v>3748</v>
      </c>
      <c r="BD412" s="47">
        <v>1988</v>
      </c>
      <c r="BE412" s="47">
        <v>3321</v>
      </c>
      <c r="BF412" s="47">
        <v>1780</v>
      </c>
      <c r="BG412" s="47">
        <v>1797</v>
      </c>
      <c r="BH412" s="47">
        <v>983</v>
      </c>
      <c r="BI412" s="47">
        <v>3725</v>
      </c>
      <c r="BJ412" s="47">
        <v>1977</v>
      </c>
      <c r="BK412" s="47">
        <v>3304</v>
      </c>
      <c r="BL412" s="47">
        <v>1774</v>
      </c>
      <c r="BM412" s="47">
        <v>1828</v>
      </c>
      <c r="BN412" s="47">
        <v>1001</v>
      </c>
      <c r="BO412" s="201" t="s">
        <v>257</v>
      </c>
      <c r="BP412" s="46" t="s">
        <v>119</v>
      </c>
      <c r="BQ412" s="50">
        <v>408</v>
      </c>
      <c r="BR412" s="49">
        <v>143</v>
      </c>
      <c r="BS412" s="49">
        <v>9</v>
      </c>
      <c r="BT412" s="50">
        <v>61</v>
      </c>
      <c r="BU412" s="49">
        <v>12</v>
      </c>
      <c r="BV412" s="50">
        <v>469</v>
      </c>
      <c r="BW412" s="50">
        <v>155</v>
      </c>
      <c r="BX412" s="201" t="s">
        <v>257</v>
      </c>
      <c r="BY412" s="46" t="s">
        <v>119</v>
      </c>
      <c r="BZ412" s="47">
        <v>938</v>
      </c>
      <c r="CA412" s="47">
        <v>720</v>
      </c>
      <c r="CB412" s="47">
        <v>869</v>
      </c>
      <c r="CC412" s="47">
        <v>727</v>
      </c>
      <c r="CD412" s="47">
        <v>518</v>
      </c>
      <c r="CE412" s="47">
        <v>241</v>
      </c>
      <c r="CF412" s="47">
        <v>33</v>
      </c>
      <c r="CG412" s="47">
        <v>422</v>
      </c>
      <c r="CH412" s="47">
        <v>53</v>
      </c>
      <c r="CI412" s="47">
        <v>107</v>
      </c>
      <c r="CJ412" s="47">
        <v>93</v>
      </c>
      <c r="CK412" s="47">
        <v>38</v>
      </c>
      <c r="CL412" s="142"/>
      <c r="CM412" s="138" t="s">
        <v>257</v>
      </c>
      <c r="CN412" s="138" t="s">
        <v>4521</v>
      </c>
      <c r="CO412" s="139">
        <v>18110</v>
      </c>
      <c r="CP412" s="141">
        <v>4521</v>
      </c>
    </row>
    <row r="413" spans="1:94">
      <c r="A413" s="201"/>
      <c r="B413" s="46" t="s">
        <v>120</v>
      </c>
      <c r="C413" s="47">
        <v>1977</v>
      </c>
      <c r="D413" s="47">
        <v>1039</v>
      </c>
      <c r="E413" s="47">
        <v>1821</v>
      </c>
      <c r="F413" s="47">
        <v>916</v>
      </c>
      <c r="G413" s="47">
        <v>1894</v>
      </c>
      <c r="H413" s="47">
        <v>939</v>
      </c>
      <c r="I413" s="47">
        <v>1679</v>
      </c>
      <c r="J413" s="47">
        <v>871</v>
      </c>
      <c r="K413" s="47">
        <v>1629</v>
      </c>
      <c r="L413" s="47">
        <v>855</v>
      </c>
      <c r="M413" s="48">
        <v>9000</v>
      </c>
      <c r="N413" s="48">
        <v>4620</v>
      </c>
      <c r="O413" s="201"/>
      <c r="P413" s="46" t="s">
        <v>120</v>
      </c>
      <c r="Q413" s="47">
        <v>136</v>
      </c>
      <c r="R413" s="47">
        <v>52</v>
      </c>
      <c r="S413" s="47">
        <v>138</v>
      </c>
      <c r="T413" s="47">
        <v>59</v>
      </c>
      <c r="U413" s="47">
        <v>129</v>
      </c>
      <c r="V413" s="47">
        <v>45</v>
      </c>
      <c r="W413" s="47">
        <v>96</v>
      </c>
      <c r="X413" s="47">
        <v>43</v>
      </c>
      <c r="Y413" s="47">
        <v>116</v>
      </c>
      <c r="Z413" s="47">
        <v>58</v>
      </c>
      <c r="AA413" s="48">
        <v>615</v>
      </c>
      <c r="AB413" s="48">
        <v>257</v>
      </c>
      <c r="AC413" s="201"/>
      <c r="AD413" s="46" t="s">
        <v>120</v>
      </c>
      <c r="AE413" s="47">
        <v>51</v>
      </c>
      <c r="AF413" s="47">
        <v>49</v>
      </c>
      <c r="AG413" s="47">
        <v>50</v>
      </c>
      <c r="AH413" s="47">
        <v>47</v>
      </c>
      <c r="AI413" s="47">
        <v>43</v>
      </c>
      <c r="AJ413" s="48">
        <v>240</v>
      </c>
      <c r="AK413" s="47">
        <v>225</v>
      </c>
      <c r="AL413" s="47">
        <v>188</v>
      </c>
      <c r="AM413" s="47">
        <v>33</v>
      </c>
      <c r="AN413" s="47">
        <v>7</v>
      </c>
      <c r="AO413" s="47">
        <v>38</v>
      </c>
      <c r="AP413" s="201"/>
      <c r="AQ413" s="46" t="s">
        <v>120</v>
      </c>
      <c r="AR413" s="47">
        <v>102</v>
      </c>
      <c r="AS413" s="47">
        <v>3112</v>
      </c>
      <c r="AT413" s="47">
        <v>801</v>
      </c>
      <c r="AU413" s="47">
        <v>172</v>
      </c>
      <c r="AV413" s="47">
        <v>108</v>
      </c>
      <c r="AW413" s="47">
        <v>79</v>
      </c>
      <c r="AX413" s="47">
        <v>260</v>
      </c>
      <c r="AY413" s="47">
        <v>167</v>
      </c>
      <c r="AZ413" s="47">
        <v>168</v>
      </c>
      <c r="BA413" s="201"/>
      <c r="BB413" s="46" t="s">
        <v>120</v>
      </c>
      <c r="BC413" s="47">
        <v>1665</v>
      </c>
      <c r="BD413" s="47">
        <v>879</v>
      </c>
      <c r="BE413" s="47">
        <v>1599</v>
      </c>
      <c r="BF413" s="47">
        <v>847</v>
      </c>
      <c r="BG413" s="47">
        <v>1098</v>
      </c>
      <c r="BH413" s="47">
        <v>579</v>
      </c>
      <c r="BI413" s="47">
        <v>1665</v>
      </c>
      <c r="BJ413" s="47">
        <v>880</v>
      </c>
      <c r="BK413" s="47">
        <v>1599</v>
      </c>
      <c r="BL413" s="47">
        <v>848</v>
      </c>
      <c r="BM413" s="47">
        <v>1069</v>
      </c>
      <c r="BN413" s="47">
        <v>538</v>
      </c>
      <c r="BO413" s="201"/>
      <c r="BP413" s="46" t="s">
        <v>120</v>
      </c>
      <c r="BQ413" s="50">
        <v>204</v>
      </c>
      <c r="BR413" s="49">
        <v>123</v>
      </c>
      <c r="BS413" s="49">
        <v>10</v>
      </c>
      <c r="BT413" s="50">
        <v>32</v>
      </c>
      <c r="BU413" s="49">
        <v>10</v>
      </c>
      <c r="BV413" s="50">
        <v>236</v>
      </c>
      <c r="BW413" s="50">
        <v>133</v>
      </c>
      <c r="BX413" s="201"/>
      <c r="BY413" s="46" t="s">
        <v>120</v>
      </c>
      <c r="BZ413" s="47">
        <v>830</v>
      </c>
      <c r="CA413" s="47">
        <v>294</v>
      </c>
      <c r="CB413" s="47">
        <v>53</v>
      </c>
      <c r="CC413" s="47">
        <v>501</v>
      </c>
      <c r="CD413" s="47">
        <v>178</v>
      </c>
      <c r="CE413" s="47">
        <v>298</v>
      </c>
      <c r="CF413" s="47">
        <v>359</v>
      </c>
      <c r="CG413" s="47">
        <v>270</v>
      </c>
      <c r="CH413" s="47">
        <v>174</v>
      </c>
      <c r="CI413" s="47">
        <v>28</v>
      </c>
      <c r="CJ413" s="47">
        <v>15</v>
      </c>
      <c r="CK413" s="47">
        <v>0</v>
      </c>
      <c r="CL413" s="142"/>
      <c r="CM413" s="138" t="s">
        <v>257</v>
      </c>
      <c r="CN413" s="138" t="s">
        <v>4522</v>
      </c>
      <c r="CO413" s="139">
        <v>9957</v>
      </c>
      <c r="CP413" s="141">
        <v>2957</v>
      </c>
    </row>
    <row r="414" spans="1:94">
      <c r="A414" s="201"/>
      <c r="B414" s="34" t="s">
        <v>102</v>
      </c>
      <c r="C414" s="35">
        <v>5440</v>
      </c>
      <c r="D414" s="63">
        <v>2795</v>
      </c>
      <c r="E414" s="63">
        <v>4854</v>
      </c>
      <c r="F414" s="63">
        <v>2431</v>
      </c>
      <c r="G414" s="63">
        <v>5124</v>
      </c>
      <c r="H414" s="63">
        <v>2610</v>
      </c>
      <c r="I414" s="63">
        <v>4346</v>
      </c>
      <c r="J414" s="63">
        <v>2218</v>
      </c>
      <c r="K414" s="63">
        <v>4905</v>
      </c>
      <c r="L414" s="63">
        <v>2538</v>
      </c>
      <c r="M414" s="63">
        <v>24669</v>
      </c>
      <c r="N414" s="63">
        <v>12592</v>
      </c>
      <c r="O414" s="201"/>
      <c r="P414" s="64" t="s">
        <v>102</v>
      </c>
      <c r="Q414" s="63">
        <v>695</v>
      </c>
      <c r="R414" s="63">
        <v>305</v>
      </c>
      <c r="S414" s="63">
        <v>649</v>
      </c>
      <c r="T414" s="63">
        <v>324</v>
      </c>
      <c r="U414" s="63">
        <v>711</v>
      </c>
      <c r="V414" s="63">
        <v>333</v>
      </c>
      <c r="W414" s="63">
        <v>469</v>
      </c>
      <c r="X414" s="63">
        <v>232</v>
      </c>
      <c r="Y414" s="63">
        <v>866</v>
      </c>
      <c r="Z414" s="63">
        <v>416</v>
      </c>
      <c r="AA414" s="63">
        <v>3390</v>
      </c>
      <c r="AB414" s="63">
        <v>1610</v>
      </c>
      <c r="AC414" s="201"/>
      <c r="AD414" s="64" t="s">
        <v>102</v>
      </c>
      <c r="AE414" s="63">
        <v>161</v>
      </c>
      <c r="AF414" s="63">
        <v>159</v>
      </c>
      <c r="AG414" s="63">
        <v>160</v>
      </c>
      <c r="AH414" s="63">
        <v>153</v>
      </c>
      <c r="AI414" s="63">
        <v>148</v>
      </c>
      <c r="AJ414" s="63">
        <v>781</v>
      </c>
      <c r="AK414" s="63">
        <v>682</v>
      </c>
      <c r="AL414" s="63">
        <v>441</v>
      </c>
      <c r="AM414" s="63">
        <v>35</v>
      </c>
      <c r="AN414" s="63">
        <v>21</v>
      </c>
      <c r="AO414" s="63">
        <v>146</v>
      </c>
      <c r="AP414" s="201"/>
      <c r="AQ414" s="64" t="s">
        <v>102</v>
      </c>
      <c r="AR414" s="63">
        <v>143</v>
      </c>
      <c r="AS414" s="63">
        <v>5143</v>
      </c>
      <c r="AT414" s="63">
        <v>2891</v>
      </c>
      <c r="AU414" s="63">
        <v>1425</v>
      </c>
      <c r="AV414" s="63">
        <v>653</v>
      </c>
      <c r="AW414" s="63">
        <v>122</v>
      </c>
      <c r="AX414" s="63">
        <v>782</v>
      </c>
      <c r="AY414" s="63">
        <v>417</v>
      </c>
      <c r="AZ414" s="63">
        <v>384</v>
      </c>
      <c r="BA414" s="201"/>
      <c r="BB414" s="51" t="s">
        <v>102</v>
      </c>
      <c r="BC414" s="63">
        <v>5413</v>
      </c>
      <c r="BD414" s="63">
        <v>2867</v>
      </c>
      <c r="BE414" s="63">
        <v>4920</v>
      </c>
      <c r="BF414" s="63">
        <v>2627</v>
      </c>
      <c r="BG414" s="63">
        <v>2895</v>
      </c>
      <c r="BH414" s="63">
        <v>1562</v>
      </c>
      <c r="BI414" s="63">
        <v>5390</v>
      </c>
      <c r="BJ414" s="63">
        <v>2857</v>
      </c>
      <c r="BK414" s="63">
        <v>4903</v>
      </c>
      <c r="BL414" s="63">
        <v>2622</v>
      </c>
      <c r="BM414" s="63">
        <v>2897</v>
      </c>
      <c r="BN414" s="63">
        <v>1539</v>
      </c>
      <c r="BO414" s="201"/>
      <c r="BP414" s="64" t="s">
        <v>102</v>
      </c>
      <c r="BQ414" s="63">
        <v>612</v>
      </c>
      <c r="BR414" s="63">
        <v>266</v>
      </c>
      <c r="BS414" s="63">
        <v>19</v>
      </c>
      <c r="BT414" s="63">
        <v>93</v>
      </c>
      <c r="BU414" s="63">
        <v>22</v>
      </c>
      <c r="BV414" s="63">
        <v>705</v>
      </c>
      <c r="BW414" s="63">
        <v>288</v>
      </c>
      <c r="BX414" s="201"/>
      <c r="BY414" s="64" t="s">
        <v>102</v>
      </c>
      <c r="BZ414" s="63">
        <v>1768</v>
      </c>
      <c r="CA414" s="63">
        <v>1014</v>
      </c>
      <c r="CB414" s="63">
        <v>922</v>
      </c>
      <c r="CC414" s="63">
        <v>1228</v>
      </c>
      <c r="CD414" s="63">
        <v>696</v>
      </c>
      <c r="CE414" s="63">
        <v>539</v>
      </c>
      <c r="CF414" s="63">
        <v>392</v>
      </c>
      <c r="CG414" s="63">
        <v>692</v>
      </c>
      <c r="CH414" s="63">
        <v>227</v>
      </c>
      <c r="CI414" s="63">
        <v>135</v>
      </c>
      <c r="CJ414" s="63">
        <v>108</v>
      </c>
      <c r="CK414" s="63">
        <v>38</v>
      </c>
      <c r="CL414" s="142"/>
      <c r="CM414" s="138" t="s">
        <v>257</v>
      </c>
      <c r="CN414" s="138" t="s">
        <v>4523</v>
      </c>
      <c r="CO414" s="139">
        <v>28067</v>
      </c>
      <c r="CP414" s="141">
        <v>7478</v>
      </c>
    </row>
    <row r="415" spans="1:94">
      <c r="A415" s="201" t="s">
        <v>258</v>
      </c>
      <c r="B415" s="46" t="s">
        <v>119</v>
      </c>
      <c r="C415" s="47">
        <v>1958</v>
      </c>
      <c r="D415" s="47">
        <v>973</v>
      </c>
      <c r="E415" s="47">
        <v>1694</v>
      </c>
      <c r="F415" s="47">
        <v>891</v>
      </c>
      <c r="G415" s="47">
        <v>1606</v>
      </c>
      <c r="H415" s="47">
        <v>868</v>
      </c>
      <c r="I415" s="47">
        <v>1344</v>
      </c>
      <c r="J415" s="47">
        <v>669</v>
      </c>
      <c r="K415" s="47">
        <v>1581</v>
      </c>
      <c r="L415" s="47">
        <v>824</v>
      </c>
      <c r="M415" s="48">
        <v>8183</v>
      </c>
      <c r="N415" s="48">
        <v>4225</v>
      </c>
      <c r="O415" s="201" t="s">
        <v>258</v>
      </c>
      <c r="P415" s="46" t="s">
        <v>119</v>
      </c>
      <c r="Q415" s="47">
        <v>328</v>
      </c>
      <c r="R415" s="47">
        <v>155</v>
      </c>
      <c r="S415" s="47">
        <v>335</v>
      </c>
      <c r="T415" s="47">
        <v>146</v>
      </c>
      <c r="U415" s="47">
        <v>314</v>
      </c>
      <c r="V415" s="47">
        <v>153</v>
      </c>
      <c r="W415" s="47">
        <v>253</v>
      </c>
      <c r="X415" s="47">
        <v>119</v>
      </c>
      <c r="Y415" s="47">
        <v>388</v>
      </c>
      <c r="Z415" s="47">
        <v>182</v>
      </c>
      <c r="AA415" s="48">
        <v>1618</v>
      </c>
      <c r="AB415" s="48">
        <v>755</v>
      </c>
      <c r="AC415" s="201" t="s">
        <v>258</v>
      </c>
      <c r="AD415" s="46" t="s">
        <v>119</v>
      </c>
      <c r="AE415" s="47">
        <v>64</v>
      </c>
      <c r="AF415" s="47">
        <v>63</v>
      </c>
      <c r="AG415" s="47">
        <v>60</v>
      </c>
      <c r="AH415" s="47">
        <v>58</v>
      </c>
      <c r="AI415" s="47">
        <v>57</v>
      </c>
      <c r="AJ415" s="48">
        <v>302</v>
      </c>
      <c r="AK415" s="47">
        <v>260</v>
      </c>
      <c r="AL415" s="47">
        <v>196</v>
      </c>
      <c r="AM415" s="47">
        <v>27</v>
      </c>
      <c r="AN415" s="47">
        <v>14</v>
      </c>
      <c r="AO415" s="47">
        <v>61</v>
      </c>
      <c r="AP415" s="201" t="s">
        <v>258</v>
      </c>
      <c r="AQ415" s="46" t="s">
        <v>119</v>
      </c>
      <c r="AR415" s="47">
        <v>27</v>
      </c>
      <c r="AS415" s="47">
        <v>1748</v>
      </c>
      <c r="AT415" s="47">
        <v>1302</v>
      </c>
      <c r="AU415" s="47">
        <v>423</v>
      </c>
      <c r="AV415" s="47">
        <v>71</v>
      </c>
      <c r="AW415" s="47">
        <v>64</v>
      </c>
      <c r="AX415" s="47">
        <v>284</v>
      </c>
      <c r="AY415" s="47">
        <v>205</v>
      </c>
      <c r="AZ415" s="47">
        <v>204</v>
      </c>
      <c r="BA415" s="201" t="s">
        <v>258</v>
      </c>
      <c r="BB415" s="46" t="s">
        <v>119</v>
      </c>
      <c r="BC415" s="47">
        <v>1778</v>
      </c>
      <c r="BD415" s="47">
        <v>915</v>
      </c>
      <c r="BE415" s="47">
        <v>1528</v>
      </c>
      <c r="BF415" s="47">
        <v>780</v>
      </c>
      <c r="BG415" s="47">
        <v>702</v>
      </c>
      <c r="BH415" s="47">
        <v>360</v>
      </c>
      <c r="BI415" s="47">
        <v>1781</v>
      </c>
      <c r="BJ415" s="47">
        <v>924</v>
      </c>
      <c r="BK415" s="47">
        <v>1543</v>
      </c>
      <c r="BL415" s="47">
        <v>791</v>
      </c>
      <c r="BM415" s="47">
        <v>779</v>
      </c>
      <c r="BN415" s="47">
        <v>397</v>
      </c>
      <c r="BO415" s="201" t="s">
        <v>258</v>
      </c>
      <c r="BP415" s="46" t="s">
        <v>119</v>
      </c>
      <c r="BQ415" s="50">
        <v>243</v>
      </c>
      <c r="BR415" s="49">
        <v>95</v>
      </c>
      <c r="BS415" s="49">
        <v>4</v>
      </c>
      <c r="BT415" s="50">
        <v>29</v>
      </c>
      <c r="BU415" s="49">
        <v>12</v>
      </c>
      <c r="BV415" s="50">
        <v>272</v>
      </c>
      <c r="BW415" s="50">
        <v>107</v>
      </c>
      <c r="BX415" s="201" t="s">
        <v>258</v>
      </c>
      <c r="BY415" s="46" t="s">
        <v>119</v>
      </c>
      <c r="BZ415" s="47">
        <v>489</v>
      </c>
      <c r="CA415" s="47">
        <v>483</v>
      </c>
      <c r="CB415" s="47">
        <v>335</v>
      </c>
      <c r="CC415" s="47">
        <v>397</v>
      </c>
      <c r="CD415" s="47">
        <v>358</v>
      </c>
      <c r="CE415" s="47">
        <v>632</v>
      </c>
      <c r="CF415" s="47">
        <v>58</v>
      </c>
      <c r="CG415" s="47">
        <v>385</v>
      </c>
      <c r="CH415" s="47">
        <v>48</v>
      </c>
      <c r="CI415" s="47">
        <v>122</v>
      </c>
      <c r="CJ415" s="47">
        <v>47</v>
      </c>
      <c r="CK415" s="47">
        <v>27</v>
      </c>
      <c r="CL415" s="142"/>
      <c r="CM415" s="138" t="s">
        <v>258</v>
      </c>
      <c r="CN415" s="138" t="s">
        <v>4524</v>
      </c>
      <c r="CO415" s="139">
        <v>9476</v>
      </c>
      <c r="CP415" s="141">
        <v>3185</v>
      </c>
    </row>
    <row r="416" spans="1:94">
      <c r="A416" s="201"/>
      <c r="B416" s="46" t="s">
        <v>120</v>
      </c>
      <c r="C416" s="47">
        <v>521</v>
      </c>
      <c r="D416" s="47">
        <v>262</v>
      </c>
      <c r="E416" s="47">
        <v>556</v>
      </c>
      <c r="F416" s="47">
        <v>276</v>
      </c>
      <c r="G416" s="47">
        <v>510</v>
      </c>
      <c r="H416" s="47">
        <v>254</v>
      </c>
      <c r="I416" s="47">
        <v>400</v>
      </c>
      <c r="J416" s="47">
        <v>204</v>
      </c>
      <c r="K416" s="47">
        <v>468</v>
      </c>
      <c r="L416" s="47">
        <v>247</v>
      </c>
      <c r="M416" s="48">
        <v>2455</v>
      </c>
      <c r="N416" s="48">
        <v>1243</v>
      </c>
      <c r="O416" s="201"/>
      <c r="P416" s="46" t="s">
        <v>120</v>
      </c>
      <c r="Q416" s="47">
        <v>46</v>
      </c>
      <c r="R416" s="47">
        <v>15</v>
      </c>
      <c r="S416" s="47">
        <v>64</v>
      </c>
      <c r="T416" s="47">
        <v>32</v>
      </c>
      <c r="U416" s="47">
        <v>93</v>
      </c>
      <c r="V416" s="47">
        <v>41</v>
      </c>
      <c r="W416" s="47">
        <v>16</v>
      </c>
      <c r="X416" s="47">
        <v>12</v>
      </c>
      <c r="Y416" s="47">
        <v>38</v>
      </c>
      <c r="Z416" s="47">
        <v>22</v>
      </c>
      <c r="AA416" s="48">
        <v>257</v>
      </c>
      <c r="AB416" s="48">
        <v>122</v>
      </c>
      <c r="AC416" s="201"/>
      <c r="AD416" s="46" t="s">
        <v>120</v>
      </c>
      <c r="AE416" s="47">
        <v>17</v>
      </c>
      <c r="AF416" s="47">
        <v>17</v>
      </c>
      <c r="AG416" s="47">
        <v>17</v>
      </c>
      <c r="AH416" s="47">
        <v>15</v>
      </c>
      <c r="AI416" s="47">
        <v>16</v>
      </c>
      <c r="AJ416" s="48">
        <v>82</v>
      </c>
      <c r="AK416" s="47">
        <v>77</v>
      </c>
      <c r="AL416" s="47">
        <v>74</v>
      </c>
      <c r="AM416" s="47">
        <v>31</v>
      </c>
      <c r="AN416" s="47">
        <v>0</v>
      </c>
      <c r="AO416" s="47">
        <v>15</v>
      </c>
      <c r="AP416" s="201"/>
      <c r="AQ416" s="46" t="s">
        <v>120</v>
      </c>
      <c r="AR416" s="47">
        <v>6</v>
      </c>
      <c r="AS416" s="47">
        <v>821</v>
      </c>
      <c r="AT416" s="47">
        <v>246</v>
      </c>
      <c r="AU416" s="47">
        <v>79</v>
      </c>
      <c r="AV416" s="47">
        <v>1</v>
      </c>
      <c r="AW416" s="47">
        <v>39</v>
      </c>
      <c r="AX416" s="47">
        <v>83</v>
      </c>
      <c r="AY416" s="47">
        <v>73</v>
      </c>
      <c r="AZ416" s="47">
        <v>72</v>
      </c>
      <c r="BA416" s="201"/>
      <c r="BB416" s="46" t="s">
        <v>120</v>
      </c>
      <c r="BC416" s="47">
        <v>478</v>
      </c>
      <c r="BD416" s="47">
        <v>273</v>
      </c>
      <c r="BE416" s="47">
        <v>437</v>
      </c>
      <c r="BF416" s="47">
        <v>252</v>
      </c>
      <c r="BG416" s="47">
        <v>293</v>
      </c>
      <c r="BH416" s="47">
        <v>155</v>
      </c>
      <c r="BI416" s="47">
        <v>451</v>
      </c>
      <c r="BJ416" s="47">
        <v>261</v>
      </c>
      <c r="BK416" s="47">
        <v>414</v>
      </c>
      <c r="BL416" s="47">
        <v>241</v>
      </c>
      <c r="BM416" s="47">
        <v>307</v>
      </c>
      <c r="BN416" s="47">
        <v>168</v>
      </c>
      <c r="BO416" s="201"/>
      <c r="BP416" s="46" t="s">
        <v>120</v>
      </c>
      <c r="BQ416" s="50">
        <v>73</v>
      </c>
      <c r="BR416" s="49">
        <v>51</v>
      </c>
      <c r="BS416" s="49">
        <v>3</v>
      </c>
      <c r="BT416" s="50">
        <v>10</v>
      </c>
      <c r="BU416" s="49">
        <v>9</v>
      </c>
      <c r="BV416" s="50">
        <v>83</v>
      </c>
      <c r="BW416" s="50">
        <v>60</v>
      </c>
      <c r="BX416" s="201"/>
      <c r="BY416" s="46" t="s">
        <v>120</v>
      </c>
      <c r="BZ416" s="47">
        <v>105</v>
      </c>
      <c r="CA416" s="47">
        <v>111</v>
      </c>
      <c r="CB416" s="47">
        <v>23</v>
      </c>
      <c r="CC416" s="47">
        <v>155</v>
      </c>
      <c r="CD416" s="47">
        <v>18</v>
      </c>
      <c r="CE416" s="47">
        <v>28</v>
      </c>
      <c r="CF416" s="47">
        <v>1</v>
      </c>
      <c r="CG416" s="47">
        <v>39</v>
      </c>
      <c r="CH416" s="47">
        <v>21</v>
      </c>
      <c r="CI416" s="47">
        <v>29</v>
      </c>
      <c r="CJ416" s="47">
        <v>15</v>
      </c>
      <c r="CK416" s="47">
        <v>6</v>
      </c>
      <c r="CL416" s="142"/>
      <c r="CM416" s="138" t="s">
        <v>258</v>
      </c>
      <c r="CN416" s="138" t="s">
        <v>4525</v>
      </c>
      <c r="CO416" s="139">
        <v>2707</v>
      </c>
      <c r="CP416" s="141">
        <v>501</v>
      </c>
    </row>
    <row r="417" spans="1:94">
      <c r="A417" s="201"/>
      <c r="B417" s="34" t="s">
        <v>102</v>
      </c>
      <c r="C417" s="35">
        <v>2479</v>
      </c>
      <c r="D417" s="63">
        <v>1235</v>
      </c>
      <c r="E417" s="63">
        <v>2250</v>
      </c>
      <c r="F417" s="63">
        <v>1167</v>
      </c>
      <c r="G417" s="63">
        <v>2116</v>
      </c>
      <c r="H417" s="63">
        <v>1122</v>
      </c>
      <c r="I417" s="63">
        <v>1744</v>
      </c>
      <c r="J417" s="63">
        <v>873</v>
      </c>
      <c r="K417" s="63">
        <v>2049</v>
      </c>
      <c r="L417" s="63">
        <v>1071</v>
      </c>
      <c r="M417" s="63">
        <v>10638</v>
      </c>
      <c r="N417" s="63">
        <v>5468</v>
      </c>
      <c r="O417" s="201"/>
      <c r="P417" s="64" t="s">
        <v>102</v>
      </c>
      <c r="Q417" s="63">
        <v>374</v>
      </c>
      <c r="R417" s="63">
        <v>170</v>
      </c>
      <c r="S417" s="63">
        <v>399</v>
      </c>
      <c r="T417" s="63">
        <v>178</v>
      </c>
      <c r="U417" s="63">
        <v>407</v>
      </c>
      <c r="V417" s="63">
        <v>194</v>
      </c>
      <c r="W417" s="63">
        <v>269</v>
      </c>
      <c r="X417" s="63">
        <v>131</v>
      </c>
      <c r="Y417" s="63">
        <v>426</v>
      </c>
      <c r="Z417" s="63">
        <v>204</v>
      </c>
      <c r="AA417" s="63">
        <v>1875</v>
      </c>
      <c r="AB417" s="63">
        <v>877</v>
      </c>
      <c r="AC417" s="201"/>
      <c r="AD417" s="64" t="s">
        <v>102</v>
      </c>
      <c r="AE417" s="63">
        <v>81</v>
      </c>
      <c r="AF417" s="63">
        <v>80</v>
      </c>
      <c r="AG417" s="63">
        <v>77</v>
      </c>
      <c r="AH417" s="63">
        <v>73</v>
      </c>
      <c r="AI417" s="63">
        <v>73</v>
      </c>
      <c r="AJ417" s="63">
        <v>384</v>
      </c>
      <c r="AK417" s="63">
        <v>337</v>
      </c>
      <c r="AL417" s="63">
        <v>270</v>
      </c>
      <c r="AM417" s="63">
        <v>58</v>
      </c>
      <c r="AN417" s="63">
        <v>14</v>
      </c>
      <c r="AO417" s="63">
        <v>76</v>
      </c>
      <c r="AP417" s="201"/>
      <c r="AQ417" s="64" t="s">
        <v>102</v>
      </c>
      <c r="AR417" s="63">
        <v>33</v>
      </c>
      <c r="AS417" s="63">
        <v>2569</v>
      </c>
      <c r="AT417" s="63">
        <v>1548</v>
      </c>
      <c r="AU417" s="63">
        <v>502</v>
      </c>
      <c r="AV417" s="63">
        <v>72</v>
      </c>
      <c r="AW417" s="63">
        <v>103</v>
      </c>
      <c r="AX417" s="63">
        <v>367</v>
      </c>
      <c r="AY417" s="63">
        <v>278</v>
      </c>
      <c r="AZ417" s="63">
        <v>276</v>
      </c>
      <c r="BA417" s="201"/>
      <c r="BB417" s="51" t="s">
        <v>102</v>
      </c>
      <c r="BC417" s="63">
        <v>2256</v>
      </c>
      <c r="BD417" s="63">
        <v>1188</v>
      </c>
      <c r="BE417" s="63">
        <v>1965</v>
      </c>
      <c r="BF417" s="63">
        <v>1032</v>
      </c>
      <c r="BG417" s="63">
        <v>995</v>
      </c>
      <c r="BH417" s="63">
        <v>515</v>
      </c>
      <c r="BI417" s="63">
        <v>2232</v>
      </c>
      <c r="BJ417" s="63">
        <v>1185</v>
      </c>
      <c r="BK417" s="63">
        <v>1957</v>
      </c>
      <c r="BL417" s="63">
        <v>1032</v>
      </c>
      <c r="BM417" s="63">
        <v>1086</v>
      </c>
      <c r="BN417" s="63">
        <v>565</v>
      </c>
      <c r="BO417" s="201"/>
      <c r="BP417" s="64" t="s">
        <v>102</v>
      </c>
      <c r="BQ417" s="63">
        <v>316</v>
      </c>
      <c r="BR417" s="63">
        <v>146</v>
      </c>
      <c r="BS417" s="63">
        <v>7</v>
      </c>
      <c r="BT417" s="63">
        <v>39</v>
      </c>
      <c r="BU417" s="63">
        <v>21</v>
      </c>
      <c r="BV417" s="63">
        <v>355</v>
      </c>
      <c r="BW417" s="63">
        <v>167</v>
      </c>
      <c r="BX417" s="201"/>
      <c r="BY417" s="64" t="s">
        <v>102</v>
      </c>
      <c r="BZ417" s="63">
        <v>594</v>
      </c>
      <c r="CA417" s="63">
        <v>594</v>
      </c>
      <c r="CB417" s="63">
        <v>358</v>
      </c>
      <c r="CC417" s="63">
        <v>552</v>
      </c>
      <c r="CD417" s="63">
        <v>376</v>
      </c>
      <c r="CE417" s="63">
        <v>660</v>
      </c>
      <c r="CF417" s="63">
        <v>59</v>
      </c>
      <c r="CG417" s="63">
        <v>424</v>
      </c>
      <c r="CH417" s="63">
        <v>69</v>
      </c>
      <c r="CI417" s="63">
        <v>151</v>
      </c>
      <c r="CJ417" s="63">
        <v>62</v>
      </c>
      <c r="CK417" s="63">
        <v>33</v>
      </c>
      <c r="CL417" s="142"/>
      <c r="CM417" s="138" t="s">
        <v>258</v>
      </c>
      <c r="CN417" s="138" t="s">
        <v>4526</v>
      </c>
      <c r="CO417" s="139">
        <v>12183</v>
      </c>
      <c r="CP417" s="141">
        <v>3686</v>
      </c>
    </row>
    <row r="418" spans="1:94">
      <c r="A418" s="194" t="s">
        <v>460</v>
      </c>
      <c r="B418" s="194"/>
      <c r="C418" s="194"/>
      <c r="D418" s="194"/>
      <c r="E418" s="194"/>
      <c r="F418" s="194"/>
      <c r="G418" s="194"/>
      <c r="H418" s="194"/>
      <c r="I418" s="194"/>
      <c r="J418" s="194"/>
      <c r="K418" s="194"/>
      <c r="L418" s="194"/>
      <c r="M418" s="194"/>
      <c r="N418" s="194"/>
      <c r="O418" s="194" t="s">
        <v>461</v>
      </c>
      <c r="P418" s="194"/>
      <c r="Q418" s="194"/>
      <c r="R418" s="194"/>
      <c r="S418" s="194"/>
      <c r="T418" s="194"/>
      <c r="U418" s="194"/>
      <c r="V418" s="194"/>
      <c r="W418" s="194"/>
      <c r="X418" s="194"/>
      <c r="Y418" s="194"/>
      <c r="Z418" s="194"/>
      <c r="AA418" s="194"/>
      <c r="AB418" s="194"/>
      <c r="AC418" s="194" t="s">
        <v>462</v>
      </c>
      <c r="AD418" s="194"/>
      <c r="AE418" s="194"/>
      <c r="AF418" s="194"/>
      <c r="AG418" s="194"/>
      <c r="AH418" s="194"/>
      <c r="AI418" s="194"/>
      <c r="AJ418" s="194"/>
      <c r="AK418" s="194"/>
      <c r="AL418" s="194"/>
      <c r="AM418" s="194"/>
      <c r="AN418" s="194"/>
      <c r="AO418" s="194"/>
      <c r="AP418" s="195" t="s">
        <v>463</v>
      </c>
      <c r="AQ418" s="195"/>
      <c r="AR418" s="195"/>
      <c r="AS418" s="195"/>
      <c r="AT418" s="195"/>
      <c r="AU418" s="195"/>
      <c r="AV418" s="195"/>
      <c r="AW418" s="195"/>
      <c r="AX418" s="195"/>
      <c r="AY418" s="195"/>
      <c r="AZ418" s="195"/>
      <c r="BA418" s="195" t="s">
        <v>4601</v>
      </c>
      <c r="BB418" s="195"/>
      <c r="BC418" s="195"/>
      <c r="BD418" s="195"/>
      <c r="BE418" s="195"/>
      <c r="BF418" s="195"/>
      <c r="BG418" s="195"/>
      <c r="BH418" s="195"/>
      <c r="BI418" s="195"/>
      <c r="BJ418" s="195"/>
      <c r="BK418" s="195"/>
      <c r="BL418" s="195"/>
      <c r="BM418" s="195"/>
      <c r="BN418" s="195"/>
      <c r="BO418" s="163" t="s">
        <v>464</v>
      </c>
      <c r="BP418" s="163"/>
      <c r="BQ418" s="163"/>
      <c r="BR418" s="163"/>
      <c r="BS418" s="163"/>
      <c r="BT418" s="163"/>
      <c r="BU418" s="163"/>
      <c r="BV418" s="163"/>
      <c r="BW418" s="163"/>
      <c r="BX418" s="194" t="s">
        <v>465</v>
      </c>
      <c r="BY418" s="194"/>
      <c r="BZ418" s="194"/>
      <c r="CA418" s="194"/>
      <c r="CB418" s="194"/>
      <c r="CC418" s="194"/>
      <c r="CD418" s="194"/>
      <c r="CE418" s="194"/>
      <c r="CF418" s="194"/>
      <c r="CG418" s="194"/>
      <c r="CH418" s="194"/>
      <c r="CI418" s="194"/>
      <c r="CJ418" s="194"/>
      <c r="CK418" s="194"/>
      <c r="CL418" s="142"/>
      <c r="CM418" s="138" t="s">
        <v>460</v>
      </c>
      <c r="CN418" s="138" t="s">
        <v>460</v>
      </c>
      <c r="CO418" s="139">
        <v>0</v>
      </c>
      <c r="CP418" s="141">
        <v>0</v>
      </c>
    </row>
    <row r="419" spans="1:94">
      <c r="A419" s="194" t="s">
        <v>4174</v>
      </c>
      <c r="B419" s="194"/>
      <c r="C419" s="194"/>
      <c r="D419" s="194"/>
      <c r="E419" s="194"/>
      <c r="F419" s="194"/>
      <c r="G419" s="194"/>
      <c r="H419" s="194"/>
      <c r="I419" s="194"/>
      <c r="J419" s="194"/>
      <c r="K419" s="194"/>
      <c r="L419" s="194"/>
      <c r="M419" s="194"/>
      <c r="N419" s="194"/>
      <c r="O419" s="194" t="s">
        <v>4174</v>
      </c>
      <c r="P419" s="194"/>
      <c r="Q419" s="194"/>
      <c r="R419" s="194"/>
      <c r="S419" s="194"/>
      <c r="T419" s="194"/>
      <c r="U419" s="194"/>
      <c r="V419" s="194"/>
      <c r="W419" s="194"/>
      <c r="X419" s="194"/>
      <c r="Y419" s="194"/>
      <c r="Z419" s="194"/>
      <c r="AA419" s="194"/>
      <c r="AB419" s="194"/>
      <c r="AC419" s="194" t="s">
        <v>4174</v>
      </c>
      <c r="AD419" s="194"/>
      <c r="AE419" s="194"/>
      <c r="AF419" s="194"/>
      <c r="AG419" s="194"/>
      <c r="AH419" s="194"/>
      <c r="AI419" s="194"/>
      <c r="AJ419" s="194"/>
      <c r="AK419" s="194"/>
      <c r="AL419" s="194"/>
      <c r="AM419" s="194"/>
      <c r="AN419" s="194"/>
      <c r="AO419" s="194"/>
      <c r="AP419" s="195" t="s">
        <v>4174</v>
      </c>
      <c r="AQ419" s="195"/>
      <c r="AR419" s="195"/>
      <c r="AS419" s="195"/>
      <c r="AT419" s="195"/>
      <c r="AU419" s="195"/>
      <c r="AV419" s="195"/>
      <c r="AW419" s="195"/>
      <c r="AX419" s="195"/>
      <c r="AY419" s="195"/>
      <c r="AZ419" s="195"/>
      <c r="BA419" s="195" t="s">
        <v>4175</v>
      </c>
      <c r="BB419" s="195"/>
      <c r="BC419" s="195"/>
      <c r="BD419" s="195"/>
      <c r="BE419" s="195"/>
      <c r="BF419" s="195"/>
      <c r="BG419" s="195"/>
      <c r="BH419" s="195"/>
      <c r="BI419" s="195"/>
      <c r="BJ419" s="195"/>
      <c r="BK419" s="195"/>
      <c r="BL419" s="195"/>
      <c r="BM419" s="195"/>
      <c r="BN419" s="195"/>
      <c r="BO419" s="163" t="s">
        <v>4174</v>
      </c>
      <c r="BP419" s="163"/>
      <c r="BQ419" s="163"/>
      <c r="BR419" s="163"/>
      <c r="BS419" s="163"/>
      <c r="BT419" s="163"/>
      <c r="BU419" s="163"/>
      <c r="BV419" s="163"/>
      <c r="BW419" s="163"/>
      <c r="BX419" s="194" t="s">
        <v>4174</v>
      </c>
      <c r="BY419" s="194"/>
      <c r="BZ419" s="194"/>
      <c r="CA419" s="194"/>
      <c r="CB419" s="194"/>
      <c r="CC419" s="194"/>
      <c r="CD419" s="194"/>
      <c r="CE419" s="194"/>
      <c r="CF419" s="194"/>
      <c r="CG419" s="194"/>
      <c r="CH419" s="194"/>
      <c r="CI419" s="194"/>
      <c r="CJ419" s="194"/>
      <c r="CK419" s="194"/>
      <c r="CL419" s="142"/>
      <c r="CM419" s="138" t="s">
        <v>4174</v>
      </c>
      <c r="CN419" s="138" t="s">
        <v>4174</v>
      </c>
      <c r="CO419" s="139">
        <v>0</v>
      </c>
      <c r="CP419" s="141">
        <v>0</v>
      </c>
    </row>
    <row r="420" spans="1:94" ht="24.6" customHeight="1">
      <c r="A420" s="198" t="s">
        <v>2</v>
      </c>
      <c r="B420" s="199" t="s">
        <v>335</v>
      </c>
      <c r="C420" s="194" t="s">
        <v>302</v>
      </c>
      <c r="D420" s="194"/>
      <c r="E420" s="194" t="s">
        <v>303</v>
      </c>
      <c r="F420" s="194"/>
      <c r="G420" s="194" t="s">
        <v>304</v>
      </c>
      <c r="H420" s="194"/>
      <c r="I420" s="194" t="s">
        <v>305</v>
      </c>
      <c r="J420" s="194"/>
      <c r="K420" s="194" t="s">
        <v>306</v>
      </c>
      <c r="L420" s="194"/>
      <c r="M420" s="198" t="s">
        <v>307</v>
      </c>
      <c r="N420" s="198"/>
      <c r="O420" s="198" t="s">
        <v>2</v>
      </c>
      <c r="P420" s="199" t="s">
        <v>335</v>
      </c>
      <c r="Q420" s="194" t="s">
        <v>302</v>
      </c>
      <c r="R420" s="194"/>
      <c r="S420" s="194" t="s">
        <v>303</v>
      </c>
      <c r="T420" s="194"/>
      <c r="U420" s="194" t="s">
        <v>304</v>
      </c>
      <c r="V420" s="194"/>
      <c r="W420" s="194" t="s">
        <v>305</v>
      </c>
      <c r="X420" s="194"/>
      <c r="Y420" s="194" t="s">
        <v>306</v>
      </c>
      <c r="Z420" s="194"/>
      <c r="AA420" s="198" t="s">
        <v>307</v>
      </c>
      <c r="AB420" s="198"/>
      <c r="AC420" s="198" t="s">
        <v>2</v>
      </c>
      <c r="AD420" s="199" t="s">
        <v>113</v>
      </c>
      <c r="AE420" s="200" t="s">
        <v>308</v>
      </c>
      <c r="AF420" s="200"/>
      <c r="AG420" s="200"/>
      <c r="AH420" s="200"/>
      <c r="AI420" s="200"/>
      <c r="AJ420" s="200"/>
      <c r="AK420" s="195" t="s">
        <v>165</v>
      </c>
      <c r="AL420" s="195"/>
      <c r="AM420" s="195"/>
      <c r="AN420" s="195"/>
      <c r="AO420" s="200" t="s">
        <v>309</v>
      </c>
      <c r="AP420" s="198" t="s">
        <v>2</v>
      </c>
      <c r="AQ420" s="199" t="s">
        <v>335</v>
      </c>
      <c r="AR420" s="195" t="s">
        <v>310</v>
      </c>
      <c r="AS420" s="195"/>
      <c r="AT420" s="195"/>
      <c r="AU420" s="195"/>
      <c r="AV420" s="195"/>
      <c r="AW420" s="195"/>
      <c r="AX420" s="195"/>
      <c r="AY420" s="195"/>
      <c r="AZ420" s="195"/>
      <c r="BA420" s="198" t="s">
        <v>2</v>
      </c>
      <c r="BB420" s="199" t="s">
        <v>335</v>
      </c>
      <c r="BC420" s="195" t="s">
        <v>311</v>
      </c>
      <c r="BD420" s="195"/>
      <c r="BE420" s="195" t="s">
        <v>312</v>
      </c>
      <c r="BF420" s="195"/>
      <c r="BG420" s="195" t="s">
        <v>313</v>
      </c>
      <c r="BH420" s="195"/>
      <c r="BI420" s="195" t="s">
        <v>343</v>
      </c>
      <c r="BJ420" s="195"/>
      <c r="BK420" s="195" t="s">
        <v>314</v>
      </c>
      <c r="BL420" s="195"/>
      <c r="BM420" s="200" t="s">
        <v>315</v>
      </c>
      <c r="BN420" s="200"/>
      <c r="BO420" s="199" t="s">
        <v>2</v>
      </c>
      <c r="BP420" s="199" t="s">
        <v>335</v>
      </c>
      <c r="BQ420" s="163" t="s">
        <v>166</v>
      </c>
      <c r="BR420" s="163"/>
      <c r="BS420" s="163"/>
      <c r="BT420" s="164" t="s">
        <v>167</v>
      </c>
      <c r="BU420" s="164"/>
      <c r="BV420" s="164" t="s">
        <v>466</v>
      </c>
      <c r="BW420" s="164"/>
      <c r="BX420" s="198" t="s">
        <v>2</v>
      </c>
      <c r="BY420" s="199" t="s">
        <v>335</v>
      </c>
      <c r="BZ420" s="195" t="s">
        <v>316</v>
      </c>
      <c r="CA420" s="195"/>
      <c r="CB420" s="195"/>
      <c r="CC420" s="195"/>
      <c r="CD420" s="195"/>
      <c r="CE420" s="195"/>
      <c r="CF420" s="195"/>
      <c r="CG420" s="195"/>
      <c r="CH420" s="195"/>
      <c r="CI420" s="195"/>
      <c r="CJ420" s="195"/>
      <c r="CK420" s="195"/>
      <c r="CL420" s="142"/>
      <c r="CM420" s="138" t="s">
        <v>2</v>
      </c>
      <c r="CN420" s="138" t="s">
        <v>4594</v>
      </c>
      <c r="CO420" s="139" t="e">
        <v>#VALUE!</v>
      </c>
      <c r="CP420" s="141">
        <v>0</v>
      </c>
    </row>
    <row r="421" spans="1:94" ht="48">
      <c r="A421" s="198"/>
      <c r="B421" s="199"/>
      <c r="C421" s="43" t="s">
        <v>170</v>
      </c>
      <c r="D421" s="43" t="s">
        <v>57</v>
      </c>
      <c r="E421" s="43" t="s">
        <v>170</v>
      </c>
      <c r="F421" s="43" t="s">
        <v>57</v>
      </c>
      <c r="G421" s="43" t="s">
        <v>170</v>
      </c>
      <c r="H421" s="43" t="s">
        <v>57</v>
      </c>
      <c r="I421" s="43" t="s">
        <v>170</v>
      </c>
      <c r="J421" s="43" t="s">
        <v>57</v>
      </c>
      <c r="K421" s="43" t="s">
        <v>170</v>
      </c>
      <c r="L421" s="43" t="s">
        <v>57</v>
      </c>
      <c r="M421" s="43" t="s">
        <v>170</v>
      </c>
      <c r="N421" s="43" t="s">
        <v>57</v>
      </c>
      <c r="O421" s="198"/>
      <c r="P421" s="199"/>
      <c r="Q421" s="43" t="s">
        <v>170</v>
      </c>
      <c r="R421" s="43" t="s">
        <v>57</v>
      </c>
      <c r="S421" s="43" t="s">
        <v>170</v>
      </c>
      <c r="T421" s="43" t="s">
        <v>57</v>
      </c>
      <c r="U421" s="43" t="s">
        <v>170</v>
      </c>
      <c r="V421" s="43" t="s">
        <v>57</v>
      </c>
      <c r="W421" s="43" t="s">
        <v>170</v>
      </c>
      <c r="X421" s="43" t="s">
        <v>57</v>
      </c>
      <c r="Y421" s="43" t="s">
        <v>170</v>
      </c>
      <c r="Z421" s="43" t="s">
        <v>57</v>
      </c>
      <c r="AA421" s="43" t="s">
        <v>170</v>
      </c>
      <c r="AB421" s="43" t="s">
        <v>57</v>
      </c>
      <c r="AC421" s="198"/>
      <c r="AD421" s="199"/>
      <c r="AE421" s="44" t="s">
        <v>302</v>
      </c>
      <c r="AF421" s="44" t="s">
        <v>303</v>
      </c>
      <c r="AG421" s="44" t="s">
        <v>304</v>
      </c>
      <c r="AH421" s="44" t="s">
        <v>305</v>
      </c>
      <c r="AI421" s="44" t="s">
        <v>306</v>
      </c>
      <c r="AJ421" s="44" t="s">
        <v>56</v>
      </c>
      <c r="AK421" s="44" t="s">
        <v>317</v>
      </c>
      <c r="AL421" s="31" t="s">
        <v>279</v>
      </c>
      <c r="AM421" s="31" t="s">
        <v>172</v>
      </c>
      <c r="AN421" s="31" t="s">
        <v>173</v>
      </c>
      <c r="AO421" s="200"/>
      <c r="AP421" s="198"/>
      <c r="AQ421" s="199"/>
      <c r="AR421" s="44" t="s">
        <v>434</v>
      </c>
      <c r="AS421" s="44" t="s">
        <v>344</v>
      </c>
      <c r="AT421" s="44" t="s">
        <v>435</v>
      </c>
      <c r="AU421" s="44" t="s">
        <v>436</v>
      </c>
      <c r="AV421" s="44" t="s">
        <v>437</v>
      </c>
      <c r="AW421" s="14" t="s">
        <v>175</v>
      </c>
      <c r="AX421" s="14" t="s">
        <v>176</v>
      </c>
      <c r="AY421" s="44" t="s">
        <v>69</v>
      </c>
      <c r="AZ421" s="44" t="s">
        <v>70</v>
      </c>
      <c r="BA421" s="198"/>
      <c r="BB421" s="199"/>
      <c r="BC421" s="43" t="s">
        <v>170</v>
      </c>
      <c r="BD421" s="43" t="s">
        <v>57</v>
      </c>
      <c r="BE421" s="43" t="s">
        <v>170</v>
      </c>
      <c r="BF421" s="43" t="s">
        <v>57</v>
      </c>
      <c r="BG421" s="43" t="s">
        <v>170</v>
      </c>
      <c r="BH421" s="43" t="s">
        <v>57</v>
      </c>
      <c r="BI421" s="43" t="s">
        <v>170</v>
      </c>
      <c r="BJ421" s="43" t="s">
        <v>57</v>
      </c>
      <c r="BK421" s="43" t="s">
        <v>170</v>
      </c>
      <c r="BL421" s="43" t="s">
        <v>57</v>
      </c>
      <c r="BM421" s="43" t="s">
        <v>170</v>
      </c>
      <c r="BN421" s="43" t="s">
        <v>57</v>
      </c>
      <c r="BO421" s="199"/>
      <c r="BP421" s="199"/>
      <c r="BQ421" s="32" t="s">
        <v>56</v>
      </c>
      <c r="BR421" s="45" t="s">
        <v>174</v>
      </c>
      <c r="BS421" s="45" t="s">
        <v>280</v>
      </c>
      <c r="BT421" s="45" t="s">
        <v>66</v>
      </c>
      <c r="BU421" s="45" t="s">
        <v>174</v>
      </c>
      <c r="BV421" s="45" t="s">
        <v>66</v>
      </c>
      <c r="BW421" s="45" t="s">
        <v>174</v>
      </c>
      <c r="BX421" s="198"/>
      <c r="BY421" s="199"/>
      <c r="BZ421" s="44" t="s">
        <v>336</v>
      </c>
      <c r="CA421" s="44" t="s">
        <v>318</v>
      </c>
      <c r="CB421" s="44" t="s">
        <v>350</v>
      </c>
      <c r="CC421" s="44" t="s">
        <v>345</v>
      </c>
      <c r="CD421" s="44" t="s">
        <v>346</v>
      </c>
      <c r="CE421" s="44" t="s">
        <v>347</v>
      </c>
      <c r="CF421" s="44" t="s">
        <v>348</v>
      </c>
      <c r="CG421" s="44" t="s">
        <v>349</v>
      </c>
      <c r="CH421" s="44" t="s">
        <v>337</v>
      </c>
      <c r="CI421" s="44" t="s">
        <v>319</v>
      </c>
      <c r="CJ421" s="44" t="s">
        <v>68</v>
      </c>
      <c r="CK421" s="44" t="s">
        <v>0</v>
      </c>
      <c r="CL421" s="142"/>
      <c r="CM421" s="138" t="s">
        <v>2</v>
      </c>
      <c r="CN421" s="138" t="s">
        <v>2</v>
      </c>
      <c r="CO421" s="139" t="e">
        <v>#VALUE!</v>
      </c>
      <c r="CP421" s="141">
        <v>0</v>
      </c>
    </row>
    <row r="422" spans="1:94">
      <c r="A422" s="51" t="s">
        <v>143</v>
      </c>
      <c r="B422" s="51"/>
      <c r="C422" s="47"/>
      <c r="D422" s="47"/>
      <c r="E422" s="47"/>
      <c r="F422" s="47"/>
      <c r="G422" s="47"/>
      <c r="H422" s="47"/>
      <c r="I422" s="47"/>
      <c r="J422" s="47"/>
      <c r="K422" s="47"/>
      <c r="L422" s="47"/>
      <c r="M422" s="47"/>
      <c r="N422" s="47"/>
      <c r="O422" s="51" t="s">
        <v>143</v>
      </c>
      <c r="P422" s="51"/>
      <c r="Q422" s="48"/>
      <c r="R422" s="48"/>
      <c r="S422" s="48"/>
      <c r="T422" s="48"/>
      <c r="U422" s="48"/>
      <c r="V422" s="48"/>
      <c r="W422" s="48"/>
      <c r="X422" s="48"/>
      <c r="Y422" s="48"/>
      <c r="Z422" s="48"/>
      <c r="AA422" s="48"/>
      <c r="AB422" s="48"/>
      <c r="AC422" s="51" t="s">
        <v>143</v>
      </c>
      <c r="AD422" s="51"/>
      <c r="AE422" s="48"/>
      <c r="AF422" s="48"/>
      <c r="AG422" s="48"/>
      <c r="AH422" s="48"/>
      <c r="AI422" s="48"/>
      <c r="AJ422" s="48"/>
      <c r="AK422" s="48"/>
      <c r="AL422" s="48"/>
      <c r="AM422" s="48"/>
      <c r="AN422" s="48"/>
      <c r="AO422" s="48"/>
      <c r="AP422" s="51" t="s">
        <v>143</v>
      </c>
      <c r="AQ422" s="46"/>
      <c r="AR422" s="47"/>
      <c r="AS422" s="47"/>
      <c r="AT422" s="47"/>
      <c r="AU422" s="47"/>
      <c r="AV422" s="47"/>
      <c r="AW422" s="47"/>
      <c r="AX422" s="47"/>
      <c r="AY422" s="47"/>
      <c r="AZ422" s="47"/>
      <c r="BA422" s="51" t="s">
        <v>143</v>
      </c>
      <c r="BB422" s="46"/>
      <c r="BC422" s="47"/>
      <c r="BD422" s="47"/>
      <c r="BE422" s="47"/>
      <c r="BF422" s="47"/>
      <c r="BG422" s="47"/>
      <c r="BH422" s="47"/>
      <c r="BI422" s="47"/>
      <c r="BJ422" s="47"/>
      <c r="BK422" s="47"/>
      <c r="BL422" s="47"/>
      <c r="BM422" s="47"/>
      <c r="BN422" s="47"/>
      <c r="BO422" s="51" t="s">
        <v>143</v>
      </c>
      <c r="BP422" s="46"/>
      <c r="BQ422" s="50"/>
      <c r="BR422" s="49"/>
      <c r="BS422" s="49"/>
      <c r="BT422" s="50"/>
      <c r="BU422" s="49"/>
      <c r="BV422" s="49"/>
      <c r="BW422" s="49"/>
      <c r="BX422" s="51" t="s">
        <v>143</v>
      </c>
      <c r="BY422" s="46"/>
      <c r="BZ422" s="47"/>
      <c r="CA422" s="47"/>
      <c r="CB422" s="47"/>
      <c r="CC422" s="47"/>
      <c r="CD422" s="47"/>
      <c r="CE422" s="47"/>
      <c r="CF422" s="47"/>
      <c r="CG422" s="47"/>
      <c r="CH422" s="47"/>
      <c r="CI422" s="47"/>
      <c r="CJ422" s="47"/>
      <c r="CK422" s="47"/>
      <c r="CL422" s="142"/>
      <c r="CM422" s="138" t="s">
        <v>143</v>
      </c>
      <c r="CN422" s="138" t="s">
        <v>143</v>
      </c>
      <c r="CO422" s="139">
        <v>0</v>
      </c>
      <c r="CP422" s="141">
        <v>0</v>
      </c>
    </row>
    <row r="423" spans="1:94">
      <c r="A423" s="201" t="s">
        <v>259</v>
      </c>
      <c r="B423" s="46" t="s">
        <v>119</v>
      </c>
      <c r="C423" s="47">
        <v>829</v>
      </c>
      <c r="D423" s="47">
        <v>407</v>
      </c>
      <c r="E423" s="47">
        <v>720</v>
      </c>
      <c r="F423" s="47">
        <v>366</v>
      </c>
      <c r="G423" s="47">
        <v>744</v>
      </c>
      <c r="H423" s="47">
        <v>343</v>
      </c>
      <c r="I423" s="47">
        <v>622</v>
      </c>
      <c r="J423" s="47">
        <v>309</v>
      </c>
      <c r="K423" s="47">
        <v>565</v>
      </c>
      <c r="L423" s="47">
        <v>290</v>
      </c>
      <c r="M423" s="48">
        <v>3480</v>
      </c>
      <c r="N423" s="48">
        <v>1715</v>
      </c>
      <c r="O423" s="201" t="s">
        <v>259</v>
      </c>
      <c r="P423" s="46" t="s">
        <v>119</v>
      </c>
      <c r="Q423" s="47">
        <v>120</v>
      </c>
      <c r="R423" s="47">
        <v>68</v>
      </c>
      <c r="S423" s="47">
        <v>83</v>
      </c>
      <c r="T423" s="47">
        <v>40</v>
      </c>
      <c r="U423" s="47">
        <v>86</v>
      </c>
      <c r="V423" s="47">
        <v>37</v>
      </c>
      <c r="W423" s="47">
        <v>52</v>
      </c>
      <c r="X423" s="47">
        <v>23</v>
      </c>
      <c r="Y423" s="47">
        <v>58</v>
      </c>
      <c r="Z423" s="47">
        <v>35</v>
      </c>
      <c r="AA423" s="48">
        <v>399</v>
      </c>
      <c r="AB423" s="48">
        <v>203</v>
      </c>
      <c r="AC423" s="201" t="s">
        <v>259</v>
      </c>
      <c r="AD423" s="46" t="s">
        <v>119</v>
      </c>
      <c r="AE423" s="47">
        <v>24</v>
      </c>
      <c r="AF423" s="47">
        <v>24</v>
      </c>
      <c r="AG423" s="47">
        <v>26</v>
      </c>
      <c r="AH423" s="47">
        <v>23</v>
      </c>
      <c r="AI423" s="47">
        <v>24</v>
      </c>
      <c r="AJ423" s="48">
        <v>121</v>
      </c>
      <c r="AK423" s="47">
        <v>79</v>
      </c>
      <c r="AL423" s="47">
        <v>62</v>
      </c>
      <c r="AM423" s="47">
        <v>0</v>
      </c>
      <c r="AN423" s="47">
        <v>0</v>
      </c>
      <c r="AO423" s="47">
        <v>24</v>
      </c>
      <c r="AP423" s="201" t="s">
        <v>259</v>
      </c>
      <c r="AQ423" s="46" t="s">
        <v>119</v>
      </c>
      <c r="AR423" s="47">
        <v>10</v>
      </c>
      <c r="AS423" s="47">
        <v>1097</v>
      </c>
      <c r="AT423" s="47">
        <v>161</v>
      </c>
      <c r="AU423" s="47">
        <v>52</v>
      </c>
      <c r="AV423" s="47">
        <v>21</v>
      </c>
      <c r="AW423" s="47">
        <v>22</v>
      </c>
      <c r="AX423" s="47">
        <v>114</v>
      </c>
      <c r="AY423" s="47">
        <v>75</v>
      </c>
      <c r="AZ423" s="47">
        <v>74</v>
      </c>
      <c r="BA423" s="201" t="s">
        <v>259</v>
      </c>
      <c r="BB423" s="46" t="s">
        <v>119</v>
      </c>
      <c r="BC423" s="47">
        <v>698</v>
      </c>
      <c r="BD423" s="47">
        <v>376</v>
      </c>
      <c r="BE423" s="47">
        <v>646</v>
      </c>
      <c r="BF423" s="47">
        <v>347</v>
      </c>
      <c r="BG423" s="47">
        <v>357</v>
      </c>
      <c r="BH423" s="47">
        <v>192</v>
      </c>
      <c r="BI423" s="47">
        <v>673</v>
      </c>
      <c r="BJ423" s="47">
        <v>363</v>
      </c>
      <c r="BK423" s="47">
        <v>633</v>
      </c>
      <c r="BL423" s="47">
        <v>341</v>
      </c>
      <c r="BM423" s="47">
        <v>396</v>
      </c>
      <c r="BN423" s="47">
        <v>210</v>
      </c>
      <c r="BO423" s="201" t="s">
        <v>259</v>
      </c>
      <c r="BP423" s="46" t="s">
        <v>119</v>
      </c>
      <c r="BQ423" s="50">
        <v>90</v>
      </c>
      <c r="BR423" s="49">
        <v>50</v>
      </c>
      <c r="BS423" s="49">
        <v>2</v>
      </c>
      <c r="BT423" s="50">
        <v>4</v>
      </c>
      <c r="BU423" s="49">
        <v>1</v>
      </c>
      <c r="BV423" s="50">
        <v>94</v>
      </c>
      <c r="BW423" s="50">
        <v>51</v>
      </c>
      <c r="BX423" s="201" t="s">
        <v>259</v>
      </c>
      <c r="BY423" s="46" t="s">
        <v>119</v>
      </c>
      <c r="BZ423" s="47">
        <v>108</v>
      </c>
      <c r="CA423" s="47">
        <v>22</v>
      </c>
      <c r="CB423" s="47">
        <v>142</v>
      </c>
      <c r="CC423" s="47">
        <v>125</v>
      </c>
      <c r="CD423" s="47">
        <v>74</v>
      </c>
      <c r="CE423" s="47">
        <v>71</v>
      </c>
      <c r="CF423" s="47">
        <v>54</v>
      </c>
      <c r="CG423" s="47">
        <v>90</v>
      </c>
      <c r="CH423" s="47">
        <v>6</v>
      </c>
      <c r="CI423" s="47">
        <v>26</v>
      </c>
      <c r="CJ423" s="47">
        <v>3</v>
      </c>
      <c r="CK423" s="47">
        <v>22</v>
      </c>
      <c r="CL423" s="142"/>
      <c r="CM423" s="138" t="s">
        <v>259</v>
      </c>
      <c r="CN423" s="138" t="s">
        <v>4527</v>
      </c>
      <c r="CO423" s="139">
        <v>3000</v>
      </c>
      <c r="CP423" s="141">
        <v>692</v>
      </c>
    </row>
    <row r="424" spans="1:94">
      <c r="A424" s="201"/>
      <c r="B424" s="46" t="s">
        <v>120</v>
      </c>
      <c r="C424" s="47">
        <v>175</v>
      </c>
      <c r="D424" s="47">
        <v>93</v>
      </c>
      <c r="E424" s="47">
        <v>150</v>
      </c>
      <c r="F424" s="47">
        <v>78</v>
      </c>
      <c r="G424" s="47">
        <v>152</v>
      </c>
      <c r="H424" s="47">
        <v>69</v>
      </c>
      <c r="I424" s="47">
        <v>96</v>
      </c>
      <c r="J424" s="47">
        <v>47</v>
      </c>
      <c r="K424" s="47">
        <v>97</v>
      </c>
      <c r="L424" s="47">
        <v>51</v>
      </c>
      <c r="M424" s="48">
        <v>670</v>
      </c>
      <c r="N424" s="48">
        <v>338</v>
      </c>
      <c r="O424" s="201"/>
      <c r="P424" s="46" t="s">
        <v>120</v>
      </c>
      <c r="Q424" s="47">
        <v>29</v>
      </c>
      <c r="R424" s="47">
        <v>17</v>
      </c>
      <c r="S424" s="47">
        <v>16</v>
      </c>
      <c r="T424" s="47">
        <v>10</v>
      </c>
      <c r="U424" s="47">
        <v>14</v>
      </c>
      <c r="V424" s="47">
        <v>7</v>
      </c>
      <c r="W424" s="47">
        <v>4</v>
      </c>
      <c r="X424" s="47">
        <v>3</v>
      </c>
      <c r="Y424" s="47">
        <v>9</v>
      </c>
      <c r="Z424" s="47">
        <v>4</v>
      </c>
      <c r="AA424" s="48">
        <v>72</v>
      </c>
      <c r="AB424" s="48">
        <v>41</v>
      </c>
      <c r="AC424" s="201"/>
      <c r="AD424" s="46" t="s">
        <v>120</v>
      </c>
      <c r="AE424" s="47">
        <v>6</v>
      </c>
      <c r="AF424" s="47">
        <v>6</v>
      </c>
      <c r="AG424" s="47">
        <v>7</v>
      </c>
      <c r="AH424" s="47">
        <v>5</v>
      </c>
      <c r="AI424" s="47">
        <v>6</v>
      </c>
      <c r="AJ424" s="48">
        <v>30</v>
      </c>
      <c r="AK424" s="47">
        <v>22</v>
      </c>
      <c r="AL424" s="47">
        <v>15</v>
      </c>
      <c r="AM424" s="47">
        <v>7</v>
      </c>
      <c r="AN424" s="47">
        <v>0</v>
      </c>
      <c r="AO424" s="47">
        <v>6</v>
      </c>
      <c r="AP424" s="201"/>
      <c r="AQ424" s="46" t="s">
        <v>120</v>
      </c>
      <c r="AR424" s="47">
        <v>0</v>
      </c>
      <c r="AS424" s="47">
        <v>273</v>
      </c>
      <c r="AT424" s="47">
        <v>32</v>
      </c>
      <c r="AU424" s="47">
        <v>12</v>
      </c>
      <c r="AV424" s="47">
        <v>0</v>
      </c>
      <c r="AW424" s="47">
        <v>13</v>
      </c>
      <c r="AX424" s="47">
        <v>34</v>
      </c>
      <c r="AY424" s="47">
        <v>26</v>
      </c>
      <c r="AZ424" s="47">
        <v>25</v>
      </c>
      <c r="BA424" s="201"/>
      <c r="BB424" s="46" t="s">
        <v>120</v>
      </c>
      <c r="BC424" s="47">
        <v>69</v>
      </c>
      <c r="BD424" s="47">
        <v>36</v>
      </c>
      <c r="BE424" s="47">
        <v>67</v>
      </c>
      <c r="BF424" s="47">
        <v>34</v>
      </c>
      <c r="BG424" s="47">
        <v>53</v>
      </c>
      <c r="BH424" s="47">
        <v>27</v>
      </c>
      <c r="BI424" s="47">
        <v>69</v>
      </c>
      <c r="BJ424" s="47">
        <v>36</v>
      </c>
      <c r="BK424" s="47">
        <v>67</v>
      </c>
      <c r="BL424" s="47">
        <v>34</v>
      </c>
      <c r="BM424" s="47">
        <v>53</v>
      </c>
      <c r="BN424" s="47">
        <v>27</v>
      </c>
      <c r="BO424" s="201"/>
      <c r="BP424" s="46" t="s">
        <v>120</v>
      </c>
      <c r="BQ424" s="50">
        <v>24</v>
      </c>
      <c r="BR424" s="49">
        <v>13</v>
      </c>
      <c r="BS424" s="49">
        <v>1</v>
      </c>
      <c r="BT424" s="50">
        <v>2</v>
      </c>
      <c r="BU424" s="49">
        <v>2</v>
      </c>
      <c r="BV424" s="50">
        <v>26</v>
      </c>
      <c r="BW424" s="50">
        <v>15</v>
      </c>
      <c r="BX424" s="201"/>
      <c r="BY424" s="46" t="s">
        <v>120</v>
      </c>
      <c r="BZ424" s="47">
        <v>72</v>
      </c>
      <c r="CA424" s="47">
        <v>0</v>
      </c>
      <c r="CB424" s="47">
        <v>0</v>
      </c>
      <c r="CC424" s="47">
        <v>0</v>
      </c>
      <c r="CD424" s="47">
        <v>20</v>
      </c>
      <c r="CE424" s="47">
        <v>0</v>
      </c>
      <c r="CF424" s="47">
        <v>0</v>
      </c>
      <c r="CG424" s="47">
        <v>20</v>
      </c>
      <c r="CH424" s="47">
        <v>0</v>
      </c>
      <c r="CI424" s="47">
        <v>10</v>
      </c>
      <c r="CJ424" s="47">
        <v>0</v>
      </c>
      <c r="CK424" s="47">
        <v>0</v>
      </c>
      <c r="CL424" s="142"/>
      <c r="CM424" s="138" t="s">
        <v>259</v>
      </c>
      <c r="CN424" s="138" t="s">
        <v>4528</v>
      </c>
      <c r="CO424" s="139">
        <v>690</v>
      </c>
      <c r="CP424" s="141">
        <v>112</v>
      </c>
    </row>
    <row r="425" spans="1:94">
      <c r="A425" s="201"/>
      <c r="B425" s="34" t="s">
        <v>102</v>
      </c>
      <c r="C425" s="35">
        <v>1004</v>
      </c>
      <c r="D425" s="63">
        <v>500</v>
      </c>
      <c r="E425" s="63">
        <v>870</v>
      </c>
      <c r="F425" s="63">
        <v>444</v>
      </c>
      <c r="G425" s="63">
        <v>896</v>
      </c>
      <c r="H425" s="63">
        <v>412</v>
      </c>
      <c r="I425" s="63">
        <v>718</v>
      </c>
      <c r="J425" s="63">
        <v>356</v>
      </c>
      <c r="K425" s="63">
        <v>662</v>
      </c>
      <c r="L425" s="63">
        <v>341</v>
      </c>
      <c r="M425" s="63">
        <v>4150</v>
      </c>
      <c r="N425" s="63">
        <v>2053</v>
      </c>
      <c r="O425" s="201"/>
      <c r="P425" s="64" t="s">
        <v>102</v>
      </c>
      <c r="Q425" s="63">
        <v>149</v>
      </c>
      <c r="R425" s="63">
        <v>85</v>
      </c>
      <c r="S425" s="63">
        <v>99</v>
      </c>
      <c r="T425" s="63">
        <v>50</v>
      </c>
      <c r="U425" s="63">
        <v>100</v>
      </c>
      <c r="V425" s="63">
        <v>44</v>
      </c>
      <c r="W425" s="63">
        <v>56</v>
      </c>
      <c r="X425" s="63">
        <v>26</v>
      </c>
      <c r="Y425" s="63">
        <v>67</v>
      </c>
      <c r="Z425" s="63">
        <v>39</v>
      </c>
      <c r="AA425" s="63">
        <v>471</v>
      </c>
      <c r="AB425" s="63">
        <v>244</v>
      </c>
      <c r="AC425" s="201"/>
      <c r="AD425" s="64" t="s">
        <v>102</v>
      </c>
      <c r="AE425" s="63">
        <v>30</v>
      </c>
      <c r="AF425" s="63">
        <v>30</v>
      </c>
      <c r="AG425" s="63">
        <v>33</v>
      </c>
      <c r="AH425" s="63">
        <v>28</v>
      </c>
      <c r="AI425" s="63">
        <v>30</v>
      </c>
      <c r="AJ425" s="63">
        <v>151</v>
      </c>
      <c r="AK425" s="63">
        <v>101</v>
      </c>
      <c r="AL425" s="63">
        <v>77</v>
      </c>
      <c r="AM425" s="63">
        <v>7</v>
      </c>
      <c r="AN425" s="63">
        <v>0</v>
      </c>
      <c r="AO425" s="63">
        <v>30</v>
      </c>
      <c r="AP425" s="201"/>
      <c r="AQ425" s="64" t="s">
        <v>102</v>
      </c>
      <c r="AR425" s="63">
        <v>10</v>
      </c>
      <c r="AS425" s="63">
        <v>1370</v>
      </c>
      <c r="AT425" s="63">
        <v>193</v>
      </c>
      <c r="AU425" s="63">
        <v>64</v>
      </c>
      <c r="AV425" s="63">
        <v>21</v>
      </c>
      <c r="AW425" s="63">
        <v>35</v>
      </c>
      <c r="AX425" s="63">
        <v>148</v>
      </c>
      <c r="AY425" s="63">
        <v>101</v>
      </c>
      <c r="AZ425" s="63">
        <v>99</v>
      </c>
      <c r="BA425" s="201"/>
      <c r="BB425" s="51" t="s">
        <v>102</v>
      </c>
      <c r="BC425" s="63">
        <v>767</v>
      </c>
      <c r="BD425" s="63">
        <v>412</v>
      </c>
      <c r="BE425" s="63">
        <v>713</v>
      </c>
      <c r="BF425" s="63">
        <v>381</v>
      </c>
      <c r="BG425" s="63">
        <v>410</v>
      </c>
      <c r="BH425" s="63">
        <v>219</v>
      </c>
      <c r="BI425" s="63">
        <v>742</v>
      </c>
      <c r="BJ425" s="63">
        <v>399</v>
      </c>
      <c r="BK425" s="63">
        <v>700</v>
      </c>
      <c r="BL425" s="63">
        <v>375</v>
      </c>
      <c r="BM425" s="63">
        <v>449</v>
      </c>
      <c r="BN425" s="63">
        <v>237</v>
      </c>
      <c r="BO425" s="201"/>
      <c r="BP425" s="64" t="s">
        <v>102</v>
      </c>
      <c r="BQ425" s="63">
        <v>114</v>
      </c>
      <c r="BR425" s="63">
        <v>63</v>
      </c>
      <c r="BS425" s="63">
        <v>3</v>
      </c>
      <c r="BT425" s="63">
        <v>6</v>
      </c>
      <c r="BU425" s="63">
        <v>3</v>
      </c>
      <c r="BV425" s="63">
        <v>120</v>
      </c>
      <c r="BW425" s="63">
        <v>66</v>
      </c>
      <c r="BX425" s="201"/>
      <c r="BY425" s="64" t="s">
        <v>102</v>
      </c>
      <c r="BZ425" s="63">
        <v>180</v>
      </c>
      <c r="CA425" s="63">
        <v>22</v>
      </c>
      <c r="CB425" s="63">
        <v>142</v>
      </c>
      <c r="CC425" s="63">
        <v>125</v>
      </c>
      <c r="CD425" s="63">
        <v>94</v>
      </c>
      <c r="CE425" s="63">
        <v>71</v>
      </c>
      <c r="CF425" s="63">
        <v>54</v>
      </c>
      <c r="CG425" s="63">
        <v>110</v>
      </c>
      <c r="CH425" s="63">
        <v>6</v>
      </c>
      <c r="CI425" s="63">
        <v>36</v>
      </c>
      <c r="CJ425" s="63">
        <v>3</v>
      </c>
      <c r="CK425" s="63">
        <v>22</v>
      </c>
      <c r="CL425" s="142"/>
      <c r="CM425" s="138" t="s">
        <v>259</v>
      </c>
      <c r="CN425" s="138" t="s">
        <v>4529</v>
      </c>
      <c r="CO425" s="139">
        <v>3690</v>
      </c>
      <c r="CP425" s="141">
        <v>804</v>
      </c>
    </row>
    <row r="426" spans="1:94">
      <c r="A426" s="201" t="s">
        <v>260</v>
      </c>
      <c r="B426" s="46" t="s">
        <v>119</v>
      </c>
      <c r="C426" s="47">
        <v>304</v>
      </c>
      <c r="D426" s="47">
        <v>164</v>
      </c>
      <c r="E426" s="47">
        <v>303</v>
      </c>
      <c r="F426" s="47">
        <v>138</v>
      </c>
      <c r="G426" s="47">
        <v>272</v>
      </c>
      <c r="H426" s="47">
        <v>131</v>
      </c>
      <c r="I426" s="47">
        <v>277</v>
      </c>
      <c r="J426" s="47">
        <v>134</v>
      </c>
      <c r="K426" s="47">
        <v>290</v>
      </c>
      <c r="L426" s="47">
        <v>149</v>
      </c>
      <c r="M426" s="48">
        <v>1446</v>
      </c>
      <c r="N426" s="48">
        <v>716</v>
      </c>
      <c r="O426" s="201" t="s">
        <v>260</v>
      </c>
      <c r="P426" s="46" t="s">
        <v>119</v>
      </c>
      <c r="Q426" s="47">
        <v>22</v>
      </c>
      <c r="R426" s="47">
        <v>13</v>
      </c>
      <c r="S426" s="47">
        <v>12</v>
      </c>
      <c r="T426" s="47">
        <v>7</v>
      </c>
      <c r="U426" s="47">
        <v>24</v>
      </c>
      <c r="V426" s="47">
        <v>14</v>
      </c>
      <c r="W426" s="47">
        <v>11</v>
      </c>
      <c r="X426" s="47">
        <v>5</v>
      </c>
      <c r="Y426" s="47">
        <v>54</v>
      </c>
      <c r="Z426" s="47">
        <v>23</v>
      </c>
      <c r="AA426" s="48">
        <v>123</v>
      </c>
      <c r="AB426" s="48">
        <v>62</v>
      </c>
      <c r="AC426" s="201" t="s">
        <v>260</v>
      </c>
      <c r="AD426" s="46" t="s">
        <v>119</v>
      </c>
      <c r="AE426" s="47">
        <v>16</v>
      </c>
      <c r="AF426" s="47">
        <v>17</v>
      </c>
      <c r="AG426" s="47">
        <v>16</v>
      </c>
      <c r="AH426" s="47">
        <v>16</v>
      </c>
      <c r="AI426" s="47">
        <v>14</v>
      </c>
      <c r="AJ426" s="48">
        <v>79</v>
      </c>
      <c r="AK426" s="47">
        <v>57</v>
      </c>
      <c r="AL426" s="47">
        <v>47</v>
      </c>
      <c r="AM426" s="47">
        <v>1</v>
      </c>
      <c r="AN426" s="47">
        <v>6</v>
      </c>
      <c r="AO426" s="47">
        <v>16</v>
      </c>
      <c r="AP426" s="201" t="s">
        <v>260</v>
      </c>
      <c r="AQ426" s="46" t="s">
        <v>119</v>
      </c>
      <c r="AR426" s="47">
        <v>8</v>
      </c>
      <c r="AS426" s="47">
        <v>282</v>
      </c>
      <c r="AT426" s="47">
        <v>260</v>
      </c>
      <c r="AU426" s="47">
        <v>86</v>
      </c>
      <c r="AV426" s="47">
        <v>34</v>
      </c>
      <c r="AW426" s="47">
        <v>22</v>
      </c>
      <c r="AX426" s="47">
        <v>83</v>
      </c>
      <c r="AY426" s="47">
        <v>61</v>
      </c>
      <c r="AZ426" s="47">
        <v>50</v>
      </c>
      <c r="BA426" s="201" t="s">
        <v>260</v>
      </c>
      <c r="BB426" s="46" t="s">
        <v>119</v>
      </c>
      <c r="BC426" s="47">
        <v>326</v>
      </c>
      <c r="BD426" s="47">
        <v>169</v>
      </c>
      <c r="BE426" s="47">
        <v>303</v>
      </c>
      <c r="BF426" s="47">
        <v>155</v>
      </c>
      <c r="BG426" s="47">
        <v>149</v>
      </c>
      <c r="BH426" s="47">
        <v>78</v>
      </c>
      <c r="BI426" s="47">
        <v>323</v>
      </c>
      <c r="BJ426" s="47">
        <v>169</v>
      </c>
      <c r="BK426" s="47">
        <v>301</v>
      </c>
      <c r="BL426" s="47">
        <v>155</v>
      </c>
      <c r="BM426" s="47">
        <v>143</v>
      </c>
      <c r="BN426" s="47">
        <v>75</v>
      </c>
      <c r="BO426" s="201" t="s">
        <v>260</v>
      </c>
      <c r="BP426" s="46" t="s">
        <v>119</v>
      </c>
      <c r="BQ426" s="50">
        <v>56</v>
      </c>
      <c r="BR426" s="49">
        <v>23</v>
      </c>
      <c r="BS426" s="49">
        <v>0</v>
      </c>
      <c r="BT426" s="50">
        <v>5</v>
      </c>
      <c r="BU426" s="49">
        <v>3</v>
      </c>
      <c r="BV426" s="50">
        <v>61</v>
      </c>
      <c r="BW426" s="50">
        <v>26</v>
      </c>
      <c r="BX426" s="201" t="s">
        <v>260</v>
      </c>
      <c r="BY426" s="46" t="s">
        <v>119</v>
      </c>
      <c r="BZ426" s="47">
        <v>244</v>
      </c>
      <c r="CA426" s="47">
        <v>30</v>
      </c>
      <c r="CB426" s="47">
        <v>212</v>
      </c>
      <c r="CC426" s="47">
        <v>218</v>
      </c>
      <c r="CD426" s="47">
        <v>109</v>
      </c>
      <c r="CE426" s="47">
        <v>106</v>
      </c>
      <c r="CF426" s="47">
        <v>76</v>
      </c>
      <c r="CG426" s="47">
        <v>101</v>
      </c>
      <c r="CH426" s="47">
        <v>3</v>
      </c>
      <c r="CI426" s="47">
        <v>80</v>
      </c>
      <c r="CJ426" s="47">
        <v>10</v>
      </c>
      <c r="CK426" s="47">
        <v>5</v>
      </c>
      <c r="CL426" s="142"/>
      <c r="CM426" s="138" t="s">
        <v>260</v>
      </c>
      <c r="CN426" s="138" t="s">
        <v>4530</v>
      </c>
      <c r="CO426" s="139">
        <v>1866</v>
      </c>
      <c r="CP426" s="141">
        <v>1099</v>
      </c>
    </row>
    <row r="427" spans="1:94">
      <c r="A427" s="201"/>
      <c r="B427" s="46" t="s">
        <v>120</v>
      </c>
      <c r="C427" s="47">
        <v>817</v>
      </c>
      <c r="D427" s="47">
        <v>401</v>
      </c>
      <c r="E427" s="47">
        <v>748</v>
      </c>
      <c r="F427" s="47">
        <v>344</v>
      </c>
      <c r="G427" s="47">
        <v>784</v>
      </c>
      <c r="H427" s="47">
        <v>402</v>
      </c>
      <c r="I427" s="47">
        <v>702</v>
      </c>
      <c r="J427" s="47">
        <v>335</v>
      </c>
      <c r="K427" s="47">
        <v>663</v>
      </c>
      <c r="L427" s="47">
        <v>346</v>
      </c>
      <c r="M427" s="48">
        <v>3714</v>
      </c>
      <c r="N427" s="48">
        <v>1828</v>
      </c>
      <c r="O427" s="201"/>
      <c r="P427" s="46" t="s">
        <v>120</v>
      </c>
      <c r="Q427" s="47">
        <v>47</v>
      </c>
      <c r="R427" s="47">
        <v>21</v>
      </c>
      <c r="S427" s="47">
        <v>52</v>
      </c>
      <c r="T427" s="47">
        <v>24</v>
      </c>
      <c r="U427" s="47">
        <v>46</v>
      </c>
      <c r="V427" s="47">
        <v>25</v>
      </c>
      <c r="W427" s="47">
        <v>40</v>
      </c>
      <c r="X427" s="47">
        <v>15</v>
      </c>
      <c r="Y427" s="47">
        <v>47</v>
      </c>
      <c r="Z427" s="47">
        <v>25</v>
      </c>
      <c r="AA427" s="48">
        <v>232</v>
      </c>
      <c r="AB427" s="48">
        <v>110</v>
      </c>
      <c r="AC427" s="201"/>
      <c r="AD427" s="46" t="s">
        <v>120</v>
      </c>
      <c r="AE427" s="47">
        <v>21</v>
      </c>
      <c r="AF427" s="47">
        <v>19</v>
      </c>
      <c r="AG427" s="47">
        <v>20</v>
      </c>
      <c r="AH427" s="47">
        <v>19</v>
      </c>
      <c r="AI427" s="47">
        <v>18</v>
      </c>
      <c r="AJ427" s="48">
        <v>97</v>
      </c>
      <c r="AK427" s="47">
        <v>90</v>
      </c>
      <c r="AL427" s="47">
        <v>90</v>
      </c>
      <c r="AM427" s="47">
        <v>27</v>
      </c>
      <c r="AN427" s="47">
        <v>4</v>
      </c>
      <c r="AO427" s="47">
        <v>17</v>
      </c>
      <c r="AP427" s="201"/>
      <c r="AQ427" s="46" t="s">
        <v>120</v>
      </c>
      <c r="AR427" s="47">
        <v>0</v>
      </c>
      <c r="AS427" s="47">
        <v>1167</v>
      </c>
      <c r="AT427" s="47">
        <v>385</v>
      </c>
      <c r="AU427" s="47">
        <v>159</v>
      </c>
      <c r="AV427" s="47">
        <v>35</v>
      </c>
      <c r="AW427" s="47">
        <v>26</v>
      </c>
      <c r="AX427" s="47">
        <v>104</v>
      </c>
      <c r="AY427" s="47">
        <v>96</v>
      </c>
      <c r="AZ427" s="47">
        <v>96</v>
      </c>
      <c r="BA427" s="201"/>
      <c r="BB427" s="46" t="s">
        <v>120</v>
      </c>
      <c r="BC427" s="47">
        <v>511</v>
      </c>
      <c r="BD427" s="47">
        <v>259</v>
      </c>
      <c r="BE427" s="47">
        <v>496</v>
      </c>
      <c r="BF427" s="47">
        <v>252</v>
      </c>
      <c r="BG427" s="47">
        <v>373</v>
      </c>
      <c r="BH427" s="47">
        <v>199</v>
      </c>
      <c r="BI427" s="47">
        <v>511</v>
      </c>
      <c r="BJ427" s="47">
        <v>259</v>
      </c>
      <c r="BK427" s="47">
        <v>496</v>
      </c>
      <c r="BL427" s="47">
        <v>252</v>
      </c>
      <c r="BM427" s="47">
        <v>344</v>
      </c>
      <c r="BN427" s="47">
        <v>185</v>
      </c>
      <c r="BO427" s="201"/>
      <c r="BP427" s="46" t="s">
        <v>120</v>
      </c>
      <c r="BQ427" s="50">
        <v>92</v>
      </c>
      <c r="BR427" s="49">
        <v>65</v>
      </c>
      <c r="BS427" s="49">
        <v>0</v>
      </c>
      <c r="BT427" s="50">
        <v>15</v>
      </c>
      <c r="BU427" s="49">
        <v>6</v>
      </c>
      <c r="BV427" s="50">
        <v>107</v>
      </c>
      <c r="BW427" s="50">
        <v>71</v>
      </c>
      <c r="BX427" s="201"/>
      <c r="BY427" s="46" t="s">
        <v>120</v>
      </c>
      <c r="BZ427" s="47">
        <v>116</v>
      </c>
      <c r="CA427" s="47">
        <v>13</v>
      </c>
      <c r="CB427" s="47">
        <v>0</v>
      </c>
      <c r="CC427" s="47">
        <v>12</v>
      </c>
      <c r="CD427" s="47">
        <v>4</v>
      </c>
      <c r="CE427" s="47">
        <v>4</v>
      </c>
      <c r="CF427" s="47">
        <v>0</v>
      </c>
      <c r="CG427" s="47">
        <v>5</v>
      </c>
      <c r="CH427" s="47">
        <v>5</v>
      </c>
      <c r="CI427" s="47">
        <v>0</v>
      </c>
      <c r="CJ427" s="47">
        <v>6</v>
      </c>
      <c r="CK427" s="47">
        <v>0</v>
      </c>
      <c r="CL427" s="142"/>
      <c r="CM427" s="138" t="s">
        <v>260</v>
      </c>
      <c r="CN427" s="138" t="s">
        <v>4531</v>
      </c>
      <c r="CO427" s="139">
        <v>4300</v>
      </c>
      <c r="CP427" s="141">
        <v>159</v>
      </c>
    </row>
    <row r="428" spans="1:94">
      <c r="A428" s="201"/>
      <c r="B428" s="34" t="s">
        <v>102</v>
      </c>
      <c r="C428" s="35">
        <v>1121</v>
      </c>
      <c r="D428" s="63">
        <v>565</v>
      </c>
      <c r="E428" s="63">
        <v>1051</v>
      </c>
      <c r="F428" s="63">
        <v>482</v>
      </c>
      <c r="G428" s="63">
        <v>1056</v>
      </c>
      <c r="H428" s="63">
        <v>533</v>
      </c>
      <c r="I428" s="63">
        <v>979</v>
      </c>
      <c r="J428" s="63">
        <v>469</v>
      </c>
      <c r="K428" s="63">
        <v>953</v>
      </c>
      <c r="L428" s="63">
        <v>495</v>
      </c>
      <c r="M428" s="63">
        <v>5160</v>
      </c>
      <c r="N428" s="63">
        <v>2544</v>
      </c>
      <c r="O428" s="201"/>
      <c r="P428" s="64" t="s">
        <v>102</v>
      </c>
      <c r="Q428" s="63">
        <v>69</v>
      </c>
      <c r="R428" s="63">
        <v>34</v>
      </c>
      <c r="S428" s="63">
        <v>64</v>
      </c>
      <c r="T428" s="63">
        <v>31</v>
      </c>
      <c r="U428" s="63">
        <v>70</v>
      </c>
      <c r="V428" s="63">
        <v>39</v>
      </c>
      <c r="W428" s="63">
        <v>51</v>
      </c>
      <c r="X428" s="63">
        <v>20</v>
      </c>
      <c r="Y428" s="63">
        <v>101</v>
      </c>
      <c r="Z428" s="63">
        <v>48</v>
      </c>
      <c r="AA428" s="63">
        <v>355</v>
      </c>
      <c r="AB428" s="63">
        <v>172</v>
      </c>
      <c r="AC428" s="201"/>
      <c r="AD428" s="64" t="s">
        <v>102</v>
      </c>
      <c r="AE428" s="63">
        <v>37</v>
      </c>
      <c r="AF428" s="63">
        <v>36</v>
      </c>
      <c r="AG428" s="63">
        <v>36</v>
      </c>
      <c r="AH428" s="63">
        <v>35</v>
      </c>
      <c r="AI428" s="63">
        <v>32</v>
      </c>
      <c r="AJ428" s="63">
        <v>176</v>
      </c>
      <c r="AK428" s="63">
        <v>147</v>
      </c>
      <c r="AL428" s="63">
        <v>137</v>
      </c>
      <c r="AM428" s="63">
        <v>28</v>
      </c>
      <c r="AN428" s="63">
        <v>10</v>
      </c>
      <c r="AO428" s="63">
        <v>33</v>
      </c>
      <c r="AP428" s="201"/>
      <c r="AQ428" s="64" t="s">
        <v>102</v>
      </c>
      <c r="AR428" s="63">
        <v>8</v>
      </c>
      <c r="AS428" s="63">
        <v>1449</v>
      </c>
      <c r="AT428" s="63">
        <v>645</v>
      </c>
      <c r="AU428" s="63">
        <v>245</v>
      </c>
      <c r="AV428" s="63">
        <v>69</v>
      </c>
      <c r="AW428" s="63">
        <v>48</v>
      </c>
      <c r="AX428" s="63">
        <v>187</v>
      </c>
      <c r="AY428" s="63">
        <v>157</v>
      </c>
      <c r="AZ428" s="63">
        <v>146</v>
      </c>
      <c r="BA428" s="201"/>
      <c r="BB428" s="51" t="s">
        <v>102</v>
      </c>
      <c r="BC428" s="63">
        <v>837</v>
      </c>
      <c r="BD428" s="63">
        <v>428</v>
      </c>
      <c r="BE428" s="63">
        <v>799</v>
      </c>
      <c r="BF428" s="63">
        <v>407</v>
      </c>
      <c r="BG428" s="63">
        <v>522</v>
      </c>
      <c r="BH428" s="63">
        <v>277</v>
      </c>
      <c r="BI428" s="63">
        <v>834</v>
      </c>
      <c r="BJ428" s="63">
        <v>428</v>
      </c>
      <c r="BK428" s="63">
        <v>797</v>
      </c>
      <c r="BL428" s="63">
        <v>407</v>
      </c>
      <c r="BM428" s="63">
        <v>487</v>
      </c>
      <c r="BN428" s="63">
        <v>260</v>
      </c>
      <c r="BO428" s="201"/>
      <c r="BP428" s="64" t="s">
        <v>102</v>
      </c>
      <c r="BQ428" s="63">
        <v>148</v>
      </c>
      <c r="BR428" s="63">
        <v>88</v>
      </c>
      <c r="BS428" s="63">
        <v>0</v>
      </c>
      <c r="BT428" s="63">
        <v>20</v>
      </c>
      <c r="BU428" s="63">
        <v>9</v>
      </c>
      <c r="BV428" s="63">
        <v>168</v>
      </c>
      <c r="BW428" s="63">
        <v>97</v>
      </c>
      <c r="BX428" s="201"/>
      <c r="BY428" s="64" t="s">
        <v>102</v>
      </c>
      <c r="BZ428" s="63">
        <v>360</v>
      </c>
      <c r="CA428" s="63">
        <v>43</v>
      </c>
      <c r="CB428" s="63">
        <v>212</v>
      </c>
      <c r="CC428" s="63">
        <v>230</v>
      </c>
      <c r="CD428" s="63">
        <v>113</v>
      </c>
      <c r="CE428" s="63">
        <v>110</v>
      </c>
      <c r="CF428" s="63">
        <v>76</v>
      </c>
      <c r="CG428" s="63">
        <v>106</v>
      </c>
      <c r="CH428" s="63">
        <v>8</v>
      </c>
      <c r="CI428" s="63">
        <v>80</v>
      </c>
      <c r="CJ428" s="63">
        <v>16</v>
      </c>
      <c r="CK428" s="63">
        <v>5</v>
      </c>
      <c r="CL428" s="142"/>
      <c r="CM428" s="138" t="s">
        <v>260</v>
      </c>
      <c r="CN428" s="138" t="s">
        <v>4532</v>
      </c>
      <c r="CO428" s="139">
        <v>6166</v>
      </c>
      <c r="CP428" s="141">
        <v>1258</v>
      </c>
    </row>
    <row r="429" spans="1:94">
      <c r="A429" s="201" t="s">
        <v>261</v>
      </c>
      <c r="B429" s="46" t="s">
        <v>119</v>
      </c>
      <c r="C429" s="47">
        <v>2263</v>
      </c>
      <c r="D429" s="47">
        <v>1132</v>
      </c>
      <c r="E429" s="47">
        <v>2116</v>
      </c>
      <c r="F429" s="47">
        <v>1071</v>
      </c>
      <c r="G429" s="47">
        <v>2091</v>
      </c>
      <c r="H429" s="47">
        <v>1023</v>
      </c>
      <c r="I429" s="47">
        <v>1881</v>
      </c>
      <c r="J429" s="47">
        <v>930</v>
      </c>
      <c r="K429" s="47">
        <v>1983</v>
      </c>
      <c r="L429" s="47">
        <v>968</v>
      </c>
      <c r="M429" s="48">
        <v>10334</v>
      </c>
      <c r="N429" s="48">
        <v>5124</v>
      </c>
      <c r="O429" s="201" t="s">
        <v>261</v>
      </c>
      <c r="P429" s="46" t="s">
        <v>119</v>
      </c>
      <c r="Q429" s="47">
        <v>233</v>
      </c>
      <c r="R429" s="47">
        <v>91</v>
      </c>
      <c r="S429" s="47">
        <v>226</v>
      </c>
      <c r="T429" s="47">
        <v>98</v>
      </c>
      <c r="U429" s="47">
        <v>257</v>
      </c>
      <c r="V429" s="47">
        <v>113</v>
      </c>
      <c r="W429" s="47">
        <v>177</v>
      </c>
      <c r="X429" s="47">
        <v>71</v>
      </c>
      <c r="Y429" s="47">
        <v>225</v>
      </c>
      <c r="Z429" s="47">
        <v>105</v>
      </c>
      <c r="AA429" s="48">
        <v>1118</v>
      </c>
      <c r="AB429" s="48">
        <v>478</v>
      </c>
      <c r="AC429" s="201" t="s">
        <v>261</v>
      </c>
      <c r="AD429" s="46" t="s">
        <v>119</v>
      </c>
      <c r="AE429" s="47">
        <v>87</v>
      </c>
      <c r="AF429" s="47">
        <v>86</v>
      </c>
      <c r="AG429" s="47">
        <v>86</v>
      </c>
      <c r="AH429" s="47">
        <v>83</v>
      </c>
      <c r="AI429" s="47">
        <v>83</v>
      </c>
      <c r="AJ429" s="48">
        <v>425</v>
      </c>
      <c r="AK429" s="47">
        <v>293</v>
      </c>
      <c r="AL429" s="47">
        <v>253</v>
      </c>
      <c r="AM429" s="47">
        <v>0</v>
      </c>
      <c r="AN429" s="47">
        <v>18</v>
      </c>
      <c r="AO429" s="47">
        <v>84</v>
      </c>
      <c r="AP429" s="201" t="s">
        <v>261</v>
      </c>
      <c r="AQ429" s="46" t="s">
        <v>119</v>
      </c>
      <c r="AR429" s="47">
        <v>31</v>
      </c>
      <c r="AS429" s="47">
        <v>1566</v>
      </c>
      <c r="AT429" s="47">
        <v>1690</v>
      </c>
      <c r="AU429" s="47">
        <v>553</v>
      </c>
      <c r="AV429" s="47">
        <v>142</v>
      </c>
      <c r="AW429" s="47">
        <v>44</v>
      </c>
      <c r="AX429" s="47">
        <v>362</v>
      </c>
      <c r="AY429" s="47">
        <v>264</v>
      </c>
      <c r="AZ429" s="47">
        <v>268</v>
      </c>
      <c r="BA429" s="201" t="s">
        <v>261</v>
      </c>
      <c r="BB429" s="46" t="s">
        <v>119</v>
      </c>
      <c r="BC429" s="47">
        <v>1731</v>
      </c>
      <c r="BD429" s="47">
        <v>907</v>
      </c>
      <c r="BE429" s="47">
        <v>1646</v>
      </c>
      <c r="BF429" s="47">
        <v>875</v>
      </c>
      <c r="BG429" s="47">
        <v>1177</v>
      </c>
      <c r="BH429" s="47">
        <v>620</v>
      </c>
      <c r="BI429" s="47">
        <v>1618</v>
      </c>
      <c r="BJ429" s="47">
        <v>854</v>
      </c>
      <c r="BK429" s="47">
        <v>1545</v>
      </c>
      <c r="BL429" s="47">
        <v>829</v>
      </c>
      <c r="BM429" s="47">
        <v>1086</v>
      </c>
      <c r="BN429" s="47">
        <v>584</v>
      </c>
      <c r="BO429" s="201" t="s">
        <v>261</v>
      </c>
      <c r="BP429" s="46" t="s">
        <v>119</v>
      </c>
      <c r="BQ429" s="50">
        <v>298</v>
      </c>
      <c r="BR429" s="49">
        <v>131</v>
      </c>
      <c r="BS429" s="49">
        <v>3</v>
      </c>
      <c r="BT429" s="50">
        <v>11</v>
      </c>
      <c r="BU429" s="49">
        <v>2</v>
      </c>
      <c r="BV429" s="50">
        <v>309</v>
      </c>
      <c r="BW429" s="50">
        <v>133</v>
      </c>
      <c r="BX429" s="201" t="s">
        <v>261</v>
      </c>
      <c r="BY429" s="46" t="s">
        <v>119</v>
      </c>
      <c r="BZ429" s="47">
        <v>160</v>
      </c>
      <c r="CA429" s="47">
        <v>237</v>
      </c>
      <c r="CB429" s="47">
        <v>440</v>
      </c>
      <c r="CC429" s="47">
        <v>459</v>
      </c>
      <c r="CD429" s="47">
        <v>319</v>
      </c>
      <c r="CE429" s="47">
        <v>239</v>
      </c>
      <c r="CF429" s="47">
        <v>198</v>
      </c>
      <c r="CG429" s="47">
        <v>417</v>
      </c>
      <c r="CH429" s="47">
        <v>80</v>
      </c>
      <c r="CI429" s="47">
        <v>132</v>
      </c>
      <c r="CJ429" s="47">
        <v>47</v>
      </c>
      <c r="CK429" s="47">
        <v>43</v>
      </c>
      <c r="CL429" s="142"/>
      <c r="CM429" s="138" t="s">
        <v>261</v>
      </c>
      <c r="CN429" s="138" t="s">
        <v>4533</v>
      </c>
      <c r="CO429" s="139">
        <v>11155</v>
      </c>
      <c r="CP429" s="141">
        <v>2549</v>
      </c>
    </row>
    <row r="430" spans="1:94">
      <c r="A430" s="201"/>
      <c r="B430" s="46" t="s">
        <v>120</v>
      </c>
      <c r="C430" s="47">
        <v>0</v>
      </c>
      <c r="D430" s="47">
        <v>0</v>
      </c>
      <c r="E430" s="47">
        <v>0</v>
      </c>
      <c r="F430" s="47">
        <v>0</v>
      </c>
      <c r="G430" s="47">
        <v>0</v>
      </c>
      <c r="H430" s="47">
        <v>0</v>
      </c>
      <c r="I430" s="47">
        <v>0</v>
      </c>
      <c r="J430" s="47">
        <v>0</v>
      </c>
      <c r="K430" s="47">
        <v>0</v>
      </c>
      <c r="L430" s="47">
        <v>0</v>
      </c>
      <c r="M430" s="48">
        <v>0</v>
      </c>
      <c r="N430" s="48">
        <v>0</v>
      </c>
      <c r="O430" s="201"/>
      <c r="P430" s="46" t="s">
        <v>120</v>
      </c>
      <c r="Q430" s="47">
        <v>0</v>
      </c>
      <c r="R430" s="47">
        <v>0</v>
      </c>
      <c r="S430" s="47">
        <v>0</v>
      </c>
      <c r="T430" s="47">
        <v>0</v>
      </c>
      <c r="U430" s="47">
        <v>0</v>
      </c>
      <c r="V430" s="47">
        <v>0</v>
      </c>
      <c r="W430" s="47">
        <v>0</v>
      </c>
      <c r="X430" s="47">
        <v>0</v>
      </c>
      <c r="Y430" s="47">
        <v>0</v>
      </c>
      <c r="Z430" s="47">
        <v>0</v>
      </c>
      <c r="AA430" s="48">
        <v>0</v>
      </c>
      <c r="AB430" s="48">
        <v>0</v>
      </c>
      <c r="AC430" s="201"/>
      <c r="AD430" s="46" t="s">
        <v>120</v>
      </c>
      <c r="AE430" s="47">
        <v>0</v>
      </c>
      <c r="AF430" s="47">
        <v>0</v>
      </c>
      <c r="AG430" s="47">
        <v>0</v>
      </c>
      <c r="AH430" s="47">
        <v>0</v>
      </c>
      <c r="AI430" s="47">
        <v>0</v>
      </c>
      <c r="AJ430" s="48">
        <v>0</v>
      </c>
      <c r="AK430" s="47">
        <v>0</v>
      </c>
      <c r="AL430" s="47">
        <v>0</v>
      </c>
      <c r="AM430" s="47">
        <v>0</v>
      </c>
      <c r="AN430" s="47">
        <v>0</v>
      </c>
      <c r="AO430" s="47">
        <v>0</v>
      </c>
      <c r="AP430" s="201"/>
      <c r="AQ430" s="46" t="s">
        <v>120</v>
      </c>
      <c r="AR430" s="47">
        <v>0</v>
      </c>
      <c r="AS430" s="47">
        <v>0</v>
      </c>
      <c r="AT430" s="47">
        <v>0</v>
      </c>
      <c r="AU430" s="47">
        <v>0</v>
      </c>
      <c r="AV430" s="47">
        <v>0</v>
      </c>
      <c r="AW430" s="47">
        <v>0</v>
      </c>
      <c r="AX430" s="47">
        <v>0</v>
      </c>
      <c r="AY430" s="47">
        <v>0</v>
      </c>
      <c r="AZ430" s="47">
        <v>0</v>
      </c>
      <c r="BA430" s="201"/>
      <c r="BB430" s="46" t="s">
        <v>120</v>
      </c>
      <c r="BC430" s="47">
        <v>0</v>
      </c>
      <c r="BD430" s="47">
        <v>0</v>
      </c>
      <c r="BE430" s="47">
        <v>0</v>
      </c>
      <c r="BF430" s="47">
        <v>0</v>
      </c>
      <c r="BG430" s="47">
        <v>0</v>
      </c>
      <c r="BH430" s="47">
        <v>0</v>
      </c>
      <c r="BI430" s="47">
        <v>0</v>
      </c>
      <c r="BJ430" s="47">
        <v>0</v>
      </c>
      <c r="BK430" s="47">
        <v>0</v>
      </c>
      <c r="BL430" s="47">
        <v>0</v>
      </c>
      <c r="BM430" s="47">
        <v>0</v>
      </c>
      <c r="BN430" s="47">
        <v>0</v>
      </c>
      <c r="BO430" s="201"/>
      <c r="BP430" s="46" t="s">
        <v>120</v>
      </c>
      <c r="BQ430" s="50">
        <v>0</v>
      </c>
      <c r="BR430" s="49">
        <v>0</v>
      </c>
      <c r="BS430" s="49">
        <v>0</v>
      </c>
      <c r="BT430" s="50">
        <v>0</v>
      </c>
      <c r="BU430" s="49">
        <v>0</v>
      </c>
      <c r="BV430" s="50">
        <v>0</v>
      </c>
      <c r="BW430" s="50">
        <v>0</v>
      </c>
      <c r="BX430" s="201"/>
      <c r="BY430" s="46" t="s">
        <v>120</v>
      </c>
      <c r="BZ430" s="47">
        <v>0</v>
      </c>
      <c r="CA430" s="47">
        <v>0</v>
      </c>
      <c r="CB430" s="47">
        <v>0</v>
      </c>
      <c r="CC430" s="47">
        <v>0</v>
      </c>
      <c r="CD430" s="47">
        <v>0</v>
      </c>
      <c r="CE430" s="47">
        <v>0</v>
      </c>
      <c r="CF430" s="47">
        <v>0</v>
      </c>
      <c r="CG430" s="47">
        <v>0</v>
      </c>
      <c r="CH430" s="47">
        <v>0</v>
      </c>
      <c r="CI430" s="47">
        <v>0</v>
      </c>
      <c r="CJ430" s="47">
        <v>0</v>
      </c>
      <c r="CK430" s="47">
        <v>0</v>
      </c>
      <c r="CL430" s="142"/>
      <c r="CM430" s="138" t="s">
        <v>261</v>
      </c>
      <c r="CN430" s="138" t="s">
        <v>4534</v>
      </c>
      <c r="CO430" s="139">
        <v>0</v>
      </c>
      <c r="CP430" s="141">
        <v>0</v>
      </c>
    </row>
    <row r="431" spans="1:94">
      <c r="A431" s="201"/>
      <c r="B431" s="34" t="s">
        <v>102</v>
      </c>
      <c r="C431" s="35">
        <v>2263</v>
      </c>
      <c r="D431" s="63">
        <v>1132</v>
      </c>
      <c r="E431" s="63">
        <v>2116</v>
      </c>
      <c r="F431" s="63">
        <v>1071</v>
      </c>
      <c r="G431" s="63">
        <v>2091</v>
      </c>
      <c r="H431" s="63">
        <v>1023</v>
      </c>
      <c r="I431" s="63">
        <v>1881</v>
      </c>
      <c r="J431" s="63">
        <v>930</v>
      </c>
      <c r="K431" s="63">
        <v>1983</v>
      </c>
      <c r="L431" s="63">
        <v>968</v>
      </c>
      <c r="M431" s="63">
        <v>10334</v>
      </c>
      <c r="N431" s="63">
        <v>5124</v>
      </c>
      <c r="O431" s="201"/>
      <c r="P431" s="64" t="s">
        <v>102</v>
      </c>
      <c r="Q431" s="63">
        <v>233</v>
      </c>
      <c r="R431" s="63">
        <v>91</v>
      </c>
      <c r="S431" s="63">
        <v>226</v>
      </c>
      <c r="T431" s="63">
        <v>98</v>
      </c>
      <c r="U431" s="63">
        <v>257</v>
      </c>
      <c r="V431" s="63">
        <v>113</v>
      </c>
      <c r="W431" s="63">
        <v>177</v>
      </c>
      <c r="X431" s="63">
        <v>71</v>
      </c>
      <c r="Y431" s="63">
        <v>225</v>
      </c>
      <c r="Z431" s="63">
        <v>105</v>
      </c>
      <c r="AA431" s="63">
        <v>1118</v>
      </c>
      <c r="AB431" s="63">
        <v>478</v>
      </c>
      <c r="AC431" s="201"/>
      <c r="AD431" s="64" t="s">
        <v>102</v>
      </c>
      <c r="AE431" s="63">
        <v>87</v>
      </c>
      <c r="AF431" s="63">
        <v>86</v>
      </c>
      <c r="AG431" s="63">
        <v>86</v>
      </c>
      <c r="AH431" s="63">
        <v>83</v>
      </c>
      <c r="AI431" s="63">
        <v>83</v>
      </c>
      <c r="AJ431" s="63">
        <v>425</v>
      </c>
      <c r="AK431" s="63">
        <v>293</v>
      </c>
      <c r="AL431" s="63">
        <v>253</v>
      </c>
      <c r="AM431" s="63">
        <v>0</v>
      </c>
      <c r="AN431" s="63">
        <v>18</v>
      </c>
      <c r="AO431" s="63">
        <v>84</v>
      </c>
      <c r="AP431" s="201"/>
      <c r="AQ431" s="64" t="s">
        <v>102</v>
      </c>
      <c r="AR431" s="63">
        <v>31</v>
      </c>
      <c r="AS431" s="63">
        <v>1566</v>
      </c>
      <c r="AT431" s="63">
        <v>1690</v>
      </c>
      <c r="AU431" s="63">
        <v>553</v>
      </c>
      <c r="AV431" s="63">
        <v>142</v>
      </c>
      <c r="AW431" s="63">
        <v>44</v>
      </c>
      <c r="AX431" s="63">
        <v>362</v>
      </c>
      <c r="AY431" s="63">
        <v>264</v>
      </c>
      <c r="AZ431" s="63">
        <v>268</v>
      </c>
      <c r="BA431" s="201"/>
      <c r="BB431" s="51" t="s">
        <v>102</v>
      </c>
      <c r="BC431" s="63">
        <v>1731</v>
      </c>
      <c r="BD431" s="63">
        <v>907</v>
      </c>
      <c r="BE431" s="63">
        <v>1646</v>
      </c>
      <c r="BF431" s="63">
        <v>875</v>
      </c>
      <c r="BG431" s="63">
        <v>1177</v>
      </c>
      <c r="BH431" s="63">
        <v>620</v>
      </c>
      <c r="BI431" s="63">
        <v>1618</v>
      </c>
      <c r="BJ431" s="63">
        <v>854</v>
      </c>
      <c r="BK431" s="63">
        <v>1545</v>
      </c>
      <c r="BL431" s="63">
        <v>829</v>
      </c>
      <c r="BM431" s="63">
        <v>1086</v>
      </c>
      <c r="BN431" s="63">
        <v>584</v>
      </c>
      <c r="BO431" s="201"/>
      <c r="BP431" s="64" t="s">
        <v>102</v>
      </c>
      <c r="BQ431" s="63">
        <v>298</v>
      </c>
      <c r="BR431" s="63">
        <v>131</v>
      </c>
      <c r="BS431" s="63">
        <v>3</v>
      </c>
      <c r="BT431" s="63">
        <v>11</v>
      </c>
      <c r="BU431" s="63">
        <v>2</v>
      </c>
      <c r="BV431" s="63">
        <v>309</v>
      </c>
      <c r="BW431" s="63">
        <v>133</v>
      </c>
      <c r="BX431" s="201"/>
      <c r="BY431" s="64" t="s">
        <v>102</v>
      </c>
      <c r="BZ431" s="63">
        <v>160</v>
      </c>
      <c r="CA431" s="63">
        <v>237</v>
      </c>
      <c r="CB431" s="63">
        <v>440</v>
      </c>
      <c r="CC431" s="63">
        <v>459</v>
      </c>
      <c r="CD431" s="63">
        <v>319</v>
      </c>
      <c r="CE431" s="63">
        <v>239</v>
      </c>
      <c r="CF431" s="63">
        <v>198</v>
      </c>
      <c r="CG431" s="63">
        <v>417</v>
      </c>
      <c r="CH431" s="63">
        <v>80</v>
      </c>
      <c r="CI431" s="63">
        <v>132</v>
      </c>
      <c r="CJ431" s="63">
        <v>47</v>
      </c>
      <c r="CK431" s="63">
        <v>43</v>
      </c>
      <c r="CL431" s="142"/>
      <c r="CM431" s="138" t="s">
        <v>261</v>
      </c>
      <c r="CN431" s="138" t="s">
        <v>4535</v>
      </c>
      <c r="CO431" s="139">
        <v>11155</v>
      </c>
      <c r="CP431" s="141">
        <v>2549</v>
      </c>
    </row>
    <row r="432" spans="1:94">
      <c r="A432" s="201" t="s">
        <v>262</v>
      </c>
      <c r="B432" s="46" t="s">
        <v>119</v>
      </c>
      <c r="C432" s="47">
        <v>801</v>
      </c>
      <c r="D432" s="47">
        <v>391</v>
      </c>
      <c r="E432" s="47">
        <v>643</v>
      </c>
      <c r="F432" s="47">
        <v>328</v>
      </c>
      <c r="G432" s="47">
        <v>730</v>
      </c>
      <c r="H432" s="47">
        <v>387</v>
      </c>
      <c r="I432" s="47">
        <v>621</v>
      </c>
      <c r="J432" s="47">
        <v>291</v>
      </c>
      <c r="K432" s="47">
        <v>599</v>
      </c>
      <c r="L432" s="47">
        <v>301</v>
      </c>
      <c r="M432" s="48">
        <v>3394</v>
      </c>
      <c r="N432" s="48">
        <v>1698</v>
      </c>
      <c r="O432" s="201" t="s">
        <v>262</v>
      </c>
      <c r="P432" s="46" t="s">
        <v>119</v>
      </c>
      <c r="Q432" s="47">
        <v>68</v>
      </c>
      <c r="R432" s="47">
        <v>35</v>
      </c>
      <c r="S432" s="47">
        <v>54</v>
      </c>
      <c r="T432" s="47">
        <v>30</v>
      </c>
      <c r="U432" s="47">
        <v>68</v>
      </c>
      <c r="V432" s="47">
        <v>40</v>
      </c>
      <c r="W432" s="47">
        <v>38</v>
      </c>
      <c r="X432" s="47">
        <v>13</v>
      </c>
      <c r="Y432" s="47">
        <v>28</v>
      </c>
      <c r="Z432" s="47">
        <v>9</v>
      </c>
      <c r="AA432" s="48">
        <v>256</v>
      </c>
      <c r="AB432" s="48">
        <v>127</v>
      </c>
      <c r="AC432" s="201" t="s">
        <v>262</v>
      </c>
      <c r="AD432" s="46" t="s">
        <v>119</v>
      </c>
      <c r="AE432" s="47">
        <v>31</v>
      </c>
      <c r="AF432" s="47">
        <v>31</v>
      </c>
      <c r="AG432" s="47">
        <v>30</v>
      </c>
      <c r="AH432" s="47">
        <v>28</v>
      </c>
      <c r="AI432" s="47">
        <v>26</v>
      </c>
      <c r="AJ432" s="48">
        <v>146</v>
      </c>
      <c r="AK432" s="47">
        <v>105</v>
      </c>
      <c r="AL432" s="47">
        <v>58</v>
      </c>
      <c r="AM432" s="47">
        <v>0</v>
      </c>
      <c r="AN432" s="47">
        <v>0</v>
      </c>
      <c r="AO432" s="47">
        <v>30</v>
      </c>
      <c r="AP432" s="201" t="s">
        <v>262</v>
      </c>
      <c r="AQ432" s="46" t="s">
        <v>119</v>
      </c>
      <c r="AR432" s="47">
        <v>0</v>
      </c>
      <c r="AS432" s="47">
        <v>425</v>
      </c>
      <c r="AT432" s="47">
        <v>599</v>
      </c>
      <c r="AU432" s="47">
        <v>260</v>
      </c>
      <c r="AV432" s="47">
        <v>31</v>
      </c>
      <c r="AW432" s="47">
        <v>22</v>
      </c>
      <c r="AX432" s="47">
        <v>128</v>
      </c>
      <c r="AY432" s="47">
        <v>92</v>
      </c>
      <c r="AZ432" s="47">
        <v>92</v>
      </c>
      <c r="BA432" s="201" t="s">
        <v>262</v>
      </c>
      <c r="BB432" s="46" t="s">
        <v>119</v>
      </c>
      <c r="BC432" s="47">
        <v>640</v>
      </c>
      <c r="BD432" s="47">
        <v>273</v>
      </c>
      <c r="BE432" s="47">
        <v>561</v>
      </c>
      <c r="BF432" s="47">
        <v>268</v>
      </c>
      <c r="BG432" s="47">
        <v>497</v>
      </c>
      <c r="BH432" s="47">
        <v>237</v>
      </c>
      <c r="BI432" s="47">
        <v>640</v>
      </c>
      <c r="BJ432" s="47">
        <v>273</v>
      </c>
      <c r="BK432" s="47">
        <v>561</v>
      </c>
      <c r="BL432" s="47">
        <v>268</v>
      </c>
      <c r="BM432" s="47">
        <v>497</v>
      </c>
      <c r="BN432" s="47">
        <v>237</v>
      </c>
      <c r="BO432" s="201" t="s">
        <v>262</v>
      </c>
      <c r="BP432" s="46" t="s">
        <v>119</v>
      </c>
      <c r="BQ432" s="50">
        <v>95</v>
      </c>
      <c r="BR432" s="49">
        <v>29</v>
      </c>
      <c r="BS432" s="49">
        <v>4</v>
      </c>
      <c r="BT432" s="50">
        <v>16</v>
      </c>
      <c r="BU432" s="49">
        <v>5</v>
      </c>
      <c r="BV432" s="50">
        <v>111</v>
      </c>
      <c r="BW432" s="50">
        <v>34</v>
      </c>
      <c r="BX432" s="201" t="s">
        <v>262</v>
      </c>
      <c r="BY432" s="46" t="s">
        <v>119</v>
      </c>
      <c r="BZ432" s="47">
        <v>85</v>
      </c>
      <c r="CA432" s="47">
        <v>16</v>
      </c>
      <c r="CB432" s="47">
        <v>11</v>
      </c>
      <c r="CC432" s="47">
        <v>24</v>
      </c>
      <c r="CD432" s="47">
        <v>21</v>
      </c>
      <c r="CE432" s="47">
        <v>7</v>
      </c>
      <c r="CF432" s="47">
        <v>2</v>
      </c>
      <c r="CG432" s="47">
        <v>15</v>
      </c>
      <c r="CH432" s="47">
        <v>4</v>
      </c>
      <c r="CI432" s="47">
        <v>11</v>
      </c>
      <c r="CJ432" s="47">
        <v>6</v>
      </c>
      <c r="CK432" s="47">
        <v>0</v>
      </c>
      <c r="CL432" s="142"/>
      <c r="CM432" s="138" t="s">
        <v>262</v>
      </c>
      <c r="CN432" s="138" t="s">
        <v>4536</v>
      </c>
      <c r="CO432" s="139">
        <v>3842</v>
      </c>
      <c r="CP432" s="141">
        <v>185</v>
      </c>
    </row>
    <row r="433" spans="1:94">
      <c r="A433" s="201"/>
      <c r="B433" s="46" t="s">
        <v>120</v>
      </c>
      <c r="C433" s="47">
        <v>391</v>
      </c>
      <c r="D433" s="47">
        <v>172</v>
      </c>
      <c r="E433" s="47">
        <v>371</v>
      </c>
      <c r="F433" s="47">
        <v>167</v>
      </c>
      <c r="G433" s="47">
        <v>341</v>
      </c>
      <c r="H433" s="47">
        <v>166</v>
      </c>
      <c r="I433" s="47">
        <v>386</v>
      </c>
      <c r="J433" s="47">
        <v>183</v>
      </c>
      <c r="K433" s="47">
        <v>347</v>
      </c>
      <c r="L433" s="47">
        <v>174</v>
      </c>
      <c r="M433" s="48">
        <v>1836</v>
      </c>
      <c r="N433" s="48">
        <v>862</v>
      </c>
      <c r="O433" s="201"/>
      <c r="P433" s="46" t="s">
        <v>120</v>
      </c>
      <c r="Q433" s="47">
        <v>57</v>
      </c>
      <c r="R433" s="47">
        <v>19</v>
      </c>
      <c r="S433" s="47">
        <v>53</v>
      </c>
      <c r="T433" s="47">
        <v>15</v>
      </c>
      <c r="U433" s="47">
        <v>27</v>
      </c>
      <c r="V433" s="47">
        <v>16</v>
      </c>
      <c r="W433" s="47">
        <v>15</v>
      </c>
      <c r="X433" s="47">
        <v>9</v>
      </c>
      <c r="Y433" s="47">
        <v>20</v>
      </c>
      <c r="Z433" s="47">
        <v>8</v>
      </c>
      <c r="AA433" s="48">
        <v>172</v>
      </c>
      <c r="AB433" s="48">
        <v>67</v>
      </c>
      <c r="AC433" s="201"/>
      <c r="AD433" s="46" t="s">
        <v>120</v>
      </c>
      <c r="AE433" s="47">
        <v>9</v>
      </c>
      <c r="AF433" s="47">
        <v>10</v>
      </c>
      <c r="AG433" s="47">
        <v>9</v>
      </c>
      <c r="AH433" s="47">
        <v>10</v>
      </c>
      <c r="AI433" s="47">
        <v>9</v>
      </c>
      <c r="AJ433" s="48">
        <v>47</v>
      </c>
      <c r="AK433" s="47">
        <v>46</v>
      </c>
      <c r="AL433" s="47">
        <v>41</v>
      </c>
      <c r="AM433" s="47">
        <v>19</v>
      </c>
      <c r="AN433" s="47">
        <v>0</v>
      </c>
      <c r="AO433" s="47">
        <v>8</v>
      </c>
      <c r="AP433" s="201"/>
      <c r="AQ433" s="46" t="s">
        <v>120</v>
      </c>
      <c r="AR433" s="47">
        <v>0</v>
      </c>
      <c r="AS433" s="47">
        <v>322</v>
      </c>
      <c r="AT433" s="47">
        <v>367</v>
      </c>
      <c r="AU433" s="47">
        <v>0</v>
      </c>
      <c r="AV433" s="47">
        <v>0</v>
      </c>
      <c r="AW433" s="47">
        <v>19</v>
      </c>
      <c r="AX433" s="47">
        <v>61</v>
      </c>
      <c r="AY433" s="47">
        <v>52</v>
      </c>
      <c r="AZ433" s="47">
        <v>49</v>
      </c>
      <c r="BA433" s="201"/>
      <c r="BB433" s="46" t="s">
        <v>120</v>
      </c>
      <c r="BC433" s="47">
        <v>350</v>
      </c>
      <c r="BD433" s="47">
        <v>198</v>
      </c>
      <c r="BE433" s="47">
        <v>330</v>
      </c>
      <c r="BF433" s="47">
        <v>186</v>
      </c>
      <c r="BG433" s="47">
        <v>245</v>
      </c>
      <c r="BH433" s="47">
        <v>145</v>
      </c>
      <c r="BI433" s="47">
        <v>350</v>
      </c>
      <c r="BJ433" s="47">
        <v>198</v>
      </c>
      <c r="BK433" s="47">
        <v>330</v>
      </c>
      <c r="BL433" s="47">
        <v>186</v>
      </c>
      <c r="BM433" s="47">
        <v>242</v>
      </c>
      <c r="BN433" s="47">
        <v>143</v>
      </c>
      <c r="BO433" s="201"/>
      <c r="BP433" s="46" t="s">
        <v>120</v>
      </c>
      <c r="BQ433" s="50">
        <v>47</v>
      </c>
      <c r="BR433" s="49">
        <v>31</v>
      </c>
      <c r="BS433" s="49">
        <v>2</v>
      </c>
      <c r="BT433" s="50">
        <v>4</v>
      </c>
      <c r="BU433" s="49">
        <v>3</v>
      </c>
      <c r="BV433" s="50">
        <v>51</v>
      </c>
      <c r="BW433" s="50">
        <v>34</v>
      </c>
      <c r="BX433" s="201"/>
      <c r="BY433" s="46" t="s">
        <v>120</v>
      </c>
      <c r="BZ433" s="47">
        <v>5</v>
      </c>
      <c r="CA433" s="47">
        <v>2</v>
      </c>
      <c r="CB433" s="47">
        <v>5</v>
      </c>
      <c r="CC433" s="47">
        <v>5</v>
      </c>
      <c r="CD433" s="47">
        <v>0</v>
      </c>
      <c r="CE433" s="47">
        <v>0</v>
      </c>
      <c r="CF433" s="47">
        <v>0</v>
      </c>
      <c r="CG433" s="47">
        <v>0</v>
      </c>
      <c r="CH433" s="47">
        <v>0</v>
      </c>
      <c r="CI433" s="47">
        <v>0</v>
      </c>
      <c r="CJ433" s="47">
        <v>0</v>
      </c>
      <c r="CK433" s="47">
        <v>0</v>
      </c>
      <c r="CL433" s="142"/>
      <c r="CM433" s="138" t="s">
        <v>262</v>
      </c>
      <c r="CN433" s="138" t="s">
        <v>4537</v>
      </c>
      <c r="CO433" s="139">
        <v>1745</v>
      </c>
      <c r="CP433" s="141">
        <v>17</v>
      </c>
    </row>
    <row r="434" spans="1:94">
      <c r="A434" s="201"/>
      <c r="B434" s="34" t="s">
        <v>102</v>
      </c>
      <c r="C434" s="35">
        <v>1192</v>
      </c>
      <c r="D434" s="63">
        <v>563</v>
      </c>
      <c r="E434" s="63">
        <v>1014</v>
      </c>
      <c r="F434" s="63">
        <v>495</v>
      </c>
      <c r="G434" s="63">
        <v>1071</v>
      </c>
      <c r="H434" s="63">
        <v>553</v>
      </c>
      <c r="I434" s="63">
        <v>1007</v>
      </c>
      <c r="J434" s="63">
        <v>474</v>
      </c>
      <c r="K434" s="63">
        <v>946</v>
      </c>
      <c r="L434" s="63">
        <v>475</v>
      </c>
      <c r="M434" s="63">
        <v>5230</v>
      </c>
      <c r="N434" s="63">
        <v>2560</v>
      </c>
      <c r="O434" s="201"/>
      <c r="P434" s="64" t="s">
        <v>102</v>
      </c>
      <c r="Q434" s="63">
        <v>125</v>
      </c>
      <c r="R434" s="63">
        <v>54</v>
      </c>
      <c r="S434" s="63">
        <v>107</v>
      </c>
      <c r="T434" s="63">
        <v>45</v>
      </c>
      <c r="U434" s="63">
        <v>95</v>
      </c>
      <c r="V434" s="63">
        <v>56</v>
      </c>
      <c r="W434" s="63">
        <v>53</v>
      </c>
      <c r="X434" s="63">
        <v>22</v>
      </c>
      <c r="Y434" s="63">
        <v>48</v>
      </c>
      <c r="Z434" s="63">
        <v>17</v>
      </c>
      <c r="AA434" s="63">
        <v>428</v>
      </c>
      <c r="AB434" s="63">
        <v>194</v>
      </c>
      <c r="AC434" s="201"/>
      <c r="AD434" s="64" t="s">
        <v>102</v>
      </c>
      <c r="AE434" s="63">
        <v>40</v>
      </c>
      <c r="AF434" s="63">
        <v>41</v>
      </c>
      <c r="AG434" s="63">
        <v>39</v>
      </c>
      <c r="AH434" s="63">
        <v>38</v>
      </c>
      <c r="AI434" s="63">
        <v>35</v>
      </c>
      <c r="AJ434" s="63">
        <v>193</v>
      </c>
      <c r="AK434" s="63">
        <v>151</v>
      </c>
      <c r="AL434" s="63">
        <v>99</v>
      </c>
      <c r="AM434" s="63">
        <v>19</v>
      </c>
      <c r="AN434" s="63">
        <v>0</v>
      </c>
      <c r="AO434" s="63">
        <v>38</v>
      </c>
      <c r="AP434" s="201"/>
      <c r="AQ434" s="64" t="s">
        <v>102</v>
      </c>
      <c r="AR434" s="63">
        <v>0</v>
      </c>
      <c r="AS434" s="63">
        <v>747</v>
      </c>
      <c r="AT434" s="63">
        <v>966</v>
      </c>
      <c r="AU434" s="63">
        <v>260</v>
      </c>
      <c r="AV434" s="63">
        <v>31</v>
      </c>
      <c r="AW434" s="63">
        <v>41</v>
      </c>
      <c r="AX434" s="63">
        <v>189</v>
      </c>
      <c r="AY434" s="63">
        <v>144</v>
      </c>
      <c r="AZ434" s="63">
        <v>141</v>
      </c>
      <c r="BA434" s="201"/>
      <c r="BB434" s="51" t="s">
        <v>102</v>
      </c>
      <c r="BC434" s="63">
        <v>990</v>
      </c>
      <c r="BD434" s="63">
        <v>471</v>
      </c>
      <c r="BE434" s="63">
        <v>891</v>
      </c>
      <c r="BF434" s="63">
        <v>454</v>
      </c>
      <c r="BG434" s="63">
        <v>742</v>
      </c>
      <c r="BH434" s="63">
        <v>382</v>
      </c>
      <c r="BI434" s="63">
        <v>990</v>
      </c>
      <c r="BJ434" s="63">
        <v>471</v>
      </c>
      <c r="BK434" s="63">
        <v>891</v>
      </c>
      <c r="BL434" s="63">
        <v>454</v>
      </c>
      <c r="BM434" s="63">
        <v>739</v>
      </c>
      <c r="BN434" s="63">
        <v>380</v>
      </c>
      <c r="BO434" s="201"/>
      <c r="BP434" s="64" t="s">
        <v>102</v>
      </c>
      <c r="BQ434" s="63">
        <v>142</v>
      </c>
      <c r="BR434" s="63">
        <v>60</v>
      </c>
      <c r="BS434" s="63">
        <v>6</v>
      </c>
      <c r="BT434" s="63">
        <v>20</v>
      </c>
      <c r="BU434" s="63">
        <v>8</v>
      </c>
      <c r="BV434" s="63">
        <v>162</v>
      </c>
      <c r="BW434" s="63">
        <v>68</v>
      </c>
      <c r="BX434" s="201"/>
      <c r="BY434" s="64" t="s">
        <v>102</v>
      </c>
      <c r="BZ434" s="63">
        <v>90</v>
      </c>
      <c r="CA434" s="63">
        <v>18</v>
      </c>
      <c r="CB434" s="63">
        <v>16</v>
      </c>
      <c r="CC434" s="63">
        <v>29</v>
      </c>
      <c r="CD434" s="63">
        <v>21</v>
      </c>
      <c r="CE434" s="63">
        <v>7</v>
      </c>
      <c r="CF434" s="63">
        <v>2</v>
      </c>
      <c r="CG434" s="63">
        <v>15</v>
      </c>
      <c r="CH434" s="63">
        <v>4</v>
      </c>
      <c r="CI434" s="63">
        <v>11</v>
      </c>
      <c r="CJ434" s="63">
        <v>6</v>
      </c>
      <c r="CK434" s="63">
        <v>0</v>
      </c>
      <c r="CL434" s="142"/>
      <c r="CM434" s="138" t="s">
        <v>262</v>
      </c>
      <c r="CN434" s="138" t="s">
        <v>4538</v>
      </c>
      <c r="CO434" s="139">
        <v>5587</v>
      </c>
      <c r="CP434" s="141">
        <v>202</v>
      </c>
    </row>
    <row r="435" spans="1:94">
      <c r="A435" s="201" t="s">
        <v>263</v>
      </c>
      <c r="B435" s="46" t="s">
        <v>119</v>
      </c>
      <c r="C435" s="47">
        <v>489</v>
      </c>
      <c r="D435" s="47">
        <v>223</v>
      </c>
      <c r="E435" s="47">
        <v>477</v>
      </c>
      <c r="F435" s="47">
        <v>232</v>
      </c>
      <c r="G435" s="47">
        <v>546</v>
      </c>
      <c r="H435" s="47">
        <v>258</v>
      </c>
      <c r="I435" s="47">
        <v>397</v>
      </c>
      <c r="J435" s="47">
        <v>230</v>
      </c>
      <c r="K435" s="47">
        <v>386</v>
      </c>
      <c r="L435" s="47">
        <v>202</v>
      </c>
      <c r="M435" s="48">
        <v>2295</v>
      </c>
      <c r="N435" s="48">
        <v>1145</v>
      </c>
      <c r="O435" s="201" t="s">
        <v>263</v>
      </c>
      <c r="P435" s="46" t="s">
        <v>119</v>
      </c>
      <c r="Q435" s="47">
        <v>55</v>
      </c>
      <c r="R435" s="47">
        <v>24</v>
      </c>
      <c r="S435" s="47">
        <v>48</v>
      </c>
      <c r="T435" s="47">
        <v>18</v>
      </c>
      <c r="U435" s="47">
        <v>52</v>
      </c>
      <c r="V435" s="47">
        <v>28</v>
      </c>
      <c r="W435" s="47">
        <v>36</v>
      </c>
      <c r="X435" s="47">
        <v>18</v>
      </c>
      <c r="Y435" s="47">
        <v>25</v>
      </c>
      <c r="Z435" s="47">
        <v>12</v>
      </c>
      <c r="AA435" s="48">
        <v>216</v>
      </c>
      <c r="AB435" s="48">
        <v>100</v>
      </c>
      <c r="AC435" s="201" t="s">
        <v>263</v>
      </c>
      <c r="AD435" s="46" t="s">
        <v>119</v>
      </c>
      <c r="AE435" s="47">
        <v>17</v>
      </c>
      <c r="AF435" s="47">
        <v>18</v>
      </c>
      <c r="AG435" s="47">
        <v>20</v>
      </c>
      <c r="AH435" s="47">
        <v>18</v>
      </c>
      <c r="AI435" s="47">
        <v>18</v>
      </c>
      <c r="AJ435" s="48">
        <v>91</v>
      </c>
      <c r="AK435" s="47">
        <v>61</v>
      </c>
      <c r="AL435" s="47">
        <v>38</v>
      </c>
      <c r="AM435" s="47">
        <v>0</v>
      </c>
      <c r="AN435" s="47">
        <v>1</v>
      </c>
      <c r="AO435" s="47">
        <v>18</v>
      </c>
      <c r="AP435" s="201" t="s">
        <v>263</v>
      </c>
      <c r="AQ435" s="46" t="s">
        <v>119</v>
      </c>
      <c r="AR435" s="47">
        <v>0</v>
      </c>
      <c r="AS435" s="47">
        <v>537</v>
      </c>
      <c r="AT435" s="47">
        <v>398</v>
      </c>
      <c r="AU435" s="47">
        <v>119</v>
      </c>
      <c r="AV435" s="47">
        <v>5</v>
      </c>
      <c r="AW435" s="47">
        <v>4</v>
      </c>
      <c r="AX435" s="47">
        <v>71</v>
      </c>
      <c r="AY435" s="47">
        <v>55</v>
      </c>
      <c r="AZ435" s="47">
        <v>61</v>
      </c>
      <c r="BA435" s="201" t="s">
        <v>263</v>
      </c>
      <c r="BB435" s="46" t="s">
        <v>119</v>
      </c>
      <c r="BC435" s="47">
        <v>465</v>
      </c>
      <c r="BD435" s="47">
        <v>259</v>
      </c>
      <c r="BE435" s="47">
        <v>441</v>
      </c>
      <c r="BF435" s="47">
        <v>245</v>
      </c>
      <c r="BG435" s="47">
        <v>279</v>
      </c>
      <c r="BH435" s="47">
        <v>161</v>
      </c>
      <c r="BI435" s="47">
        <v>464</v>
      </c>
      <c r="BJ435" s="47">
        <v>258</v>
      </c>
      <c r="BK435" s="47">
        <v>440</v>
      </c>
      <c r="BL435" s="47">
        <v>244</v>
      </c>
      <c r="BM435" s="47">
        <v>338</v>
      </c>
      <c r="BN435" s="47">
        <v>193</v>
      </c>
      <c r="BO435" s="201" t="s">
        <v>263</v>
      </c>
      <c r="BP435" s="46" t="s">
        <v>119</v>
      </c>
      <c r="BQ435" s="50">
        <v>72</v>
      </c>
      <c r="BR435" s="49">
        <v>30</v>
      </c>
      <c r="BS435" s="49">
        <v>5</v>
      </c>
      <c r="BT435" s="50">
        <v>5</v>
      </c>
      <c r="BU435" s="49">
        <v>3</v>
      </c>
      <c r="BV435" s="50">
        <v>77</v>
      </c>
      <c r="BW435" s="50">
        <v>33</v>
      </c>
      <c r="BX435" s="201" t="s">
        <v>263</v>
      </c>
      <c r="BY435" s="46" t="s">
        <v>119</v>
      </c>
      <c r="BZ435" s="47">
        <v>32</v>
      </c>
      <c r="CA435" s="47">
        <v>67</v>
      </c>
      <c r="CB435" s="47">
        <v>16</v>
      </c>
      <c r="CC435" s="47">
        <v>55</v>
      </c>
      <c r="CD435" s="47">
        <v>21</v>
      </c>
      <c r="CE435" s="47">
        <v>23</v>
      </c>
      <c r="CF435" s="47">
        <v>1</v>
      </c>
      <c r="CG435" s="47">
        <v>3</v>
      </c>
      <c r="CH435" s="47">
        <v>10</v>
      </c>
      <c r="CI435" s="47">
        <v>47</v>
      </c>
      <c r="CJ435" s="47">
        <v>2</v>
      </c>
      <c r="CK435" s="47">
        <v>1</v>
      </c>
      <c r="CL435" s="142"/>
      <c r="CM435" s="138" t="s">
        <v>263</v>
      </c>
      <c r="CN435" s="138" t="s">
        <v>4539</v>
      </c>
      <c r="CO435" s="139">
        <v>2769</v>
      </c>
      <c r="CP435" s="141">
        <v>228</v>
      </c>
    </row>
    <row r="436" spans="1:94">
      <c r="A436" s="201"/>
      <c r="B436" s="46" t="s">
        <v>120</v>
      </c>
      <c r="C436" s="47">
        <v>404</v>
      </c>
      <c r="D436" s="47">
        <v>207</v>
      </c>
      <c r="E436" s="47">
        <v>379</v>
      </c>
      <c r="F436" s="47">
        <v>198</v>
      </c>
      <c r="G436" s="47">
        <v>423</v>
      </c>
      <c r="H436" s="47">
        <v>209</v>
      </c>
      <c r="I436" s="47">
        <v>329</v>
      </c>
      <c r="J436" s="47">
        <v>174</v>
      </c>
      <c r="K436" s="47">
        <v>307</v>
      </c>
      <c r="L436" s="47">
        <v>146</v>
      </c>
      <c r="M436" s="48">
        <v>1842</v>
      </c>
      <c r="N436" s="48">
        <v>934</v>
      </c>
      <c r="O436" s="201"/>
      <c r="P436" s="46" t="s">
        <v>120</v>
      </c>
      <c r="Q436" s="47">
        <v>17</v>
      </c>
      <c r="R436" s="47">
        <v>8</v>
      </c>
      <c r="S436" s="47">
        <v>27</v>
      </c>
      <c r="T436" s="47">
        <v>10</v>
      </c>
      <c r="U436" s="47">
        <v>37</v>
      </c>
      <c r="V436" s="47">
        <v>4</v>
      </c>
      <c r="W436" s="47">
        <v>37</v>
      </c>
      <c r="X436" s="47">
        <v>14</v>
      </c>
      <c r="Y436" s="47">
        <v>21</v>
      </c>
      <c r="Z436" s="47">
        <v>7</v>
      </c>
      <c r="AA436" s="48">
        <v>139</v>
      </c>
      <c r="AB436" s="48">
        <v>43</v>
      </c>
      <c r="AC436" s="201"/>
      <c r="AD436" s="46" t="s">
        <v>120</v>
      </c>
      <c r="AE436" s="47">
        <v>10</v>
      </c>
      <c r="AF436" s="47">
        <v>10</v>
      </c>
      <c r="AG436" s="47">
        <v>11</v>
      </c>
      <c r="AH436" s="47">
        <v>10</v>
      </c>
      <c r="AI436" s="47">
        <v>9</v>
      </c>
      <c r="AJ436" s="48">
        <v>50</v>
      </c>
      <c r="AK436" s="47">
        <v>36</v>
      </c>
      <c r="AL436" s="47">
        <v>29</v>
      </c>
      <c r="AM436" s="47">
        <v>0</v>
      </c>
      <c r="AN436" s="47">
        <v>0</v>
      </c>
      <c r="AO436" s="47">
        <v>7</v>
      </c>
      <c r="AP436" s="201"/>
      <c r="AQ436" s="46" t="s">
        <v>120</v>
      </c>
      <c r="AR436" s="47">
        <v>0</v>
      </c>
      <c r="AS436" s="47">
        <v>329</v>
      </c>
      <c r="AT436" s="47">
        <v>200</v>
      </c>
      <c r="AU436" s="47">
        <v>25</v>
      </c>
      <c r="AV436" s="47">
        <v>31</v>
      </c>
      <c r="AW436" s="47">
        <v>21</v>
      </c>
      <c r="AX436" s="47">
        <v>37</v>
      </c>
      <c r="AY436" s="47">
        <v>27</v>
      </c>
      <c r="AZ436" s="47">
        <v>22</v>
      </c>
      <c r="BA436" s="201"/>
      <c r="BB436" s="46" t="s">
        <v>120</v>
      </c>
      <c r="BC436" s="47">
        <v>293</v>
      </c>
      <c r="BD436" s="47">
        <v>137</v>
      </c>
      <c r="BE436" s="47">
        <v>283</v>
      </c>
      <c r="BF436" s="47">
        <v>132</v>
      </c>
      <c r="BG436" s="47">
        <v>266</v>
      </c>
      <c r="BH436" s="47">
        <v>124</v>
      </c>
      <c r="BI436" s="47">
        <v>292</v>
      </c>
      <c r="BJ436" s="47">
        <v>137</v>
      </c>
      <c r="BK436" s="47">
        <v>282</v>
      </c>
      <c r="BL436" s="47">
        <v>132</v>
      </c>
      <c r="BM436" s="47">
        <v>265</v>
      </c>
      <c r="BN436" s="47">
        <v>124</v>
      </c>
      <c r="BO436" s="201"/>
      <c r="BP436" s="46" t="s">
        <v>120</v>
      </c>
      <c r="BQ436" s="50">
        <v>50</v>
      </c>
      <c r="BR436" s="49">
        <v>26</v>
      </c>
      <c r="BS436" s="49">
        <v>7</v>
      </c>
      <c r="BT436" s="50">
        <v>1</v>
      </c>
      <c r="BU436" s="49">
        <v>0</v>
      </c>
      <c r="BV436" s="50">
        <v>51</v>
      </c>
      <c r="BW436" s="50">
        <v>26</v>
      </c>
      <c r="BX436" s="201"/>
      <c r="BY436" s="46" t="s">
        <v>120</v>
      </c>
      <c r="BZ436" s="47">
        <v>0</v>
      </c>
      <c r="CA436" s="47">
        <v>0</v>
      </c>
      <c r="CB436" s="47">
        <v>0</v>
      </c>
      <c r="CC436" s="47">
        <v>1</v>
      </c>
      <c r="CD436" s="47">
        <v>1</v>
      </c>
      <c r="CE436" s="47">
        <v>0</v>
      </c>
      <c r="CF436" s="47">
        <v>0</v>
      </c>
      <c r="CG436" s="47">
        <v>0</v>
      </c>
      <c r="CH436" s="47">
        <v>0</v>
      </c>
      <c r="CI436" s="47">
        <v>5</v>
      </c>
      <c r="CJ436" s="47">
        <v>0</v>
      </c>
      <c r="CK436" s="47">
        <v>25</v>
      </c>
      <c r="CL436" s="142"/>
      <c r="CM436" s="138" t="s">
        <v>263</v>
      </c>
      <c r="CN436" s="138" t="s">
        <v>4540</v>
      </c>
      <c r="CO436" s="139">
        <v>1513</v>
      </c>
      <c r="CP436" s="141">
        <v>2</v>
      </c>
    </row>
    <row r="437" spans="1:94">
      <c r="A437" s="201"/>
      <c r="B437" s="34" t="s">
        <v>102</v>
      </c>
      <c r="C437" s="35">
        <v>893</v>
      </c>
      <c r="D437" s="63">
        <v>430</v>
      </c>
      <c r="E437" s="63">
        <v>856</v>
      </c>
      <c r="F437" s="63">
        <v>430</v>
      </c>
      <c r="G437" s="63">
        <v>969</v>
      </c>
      <c r="H437" s="63">
        <v>467</v>
      </c>
      <c r="I437" s="63">
        <v>726</v>
      </c>
      <c r="J437" s="63">
        <v>404</v>
      </c>
      <c r="K437" s="63">
        <v>693</v>
      </c>
      <c r="L437" s="63">
        <v>348</v>
      </c>
      <c r="M437" s="63">
        <v>4137</v>
      </c>
      <c r="N437" s="63">
        <v>2079</v>
      </c>
      <c r="O437" s="201"/>
      <c r="P437" s="64" t="s">
        <v>102</v>
      </c>
      <c r="Q437" s="63">
        <v>72</v>
      </c>
      <c r="R437" s="63">
        <v>32</v>
      </c>
      <c r="S437" s="63">
        <v>75</v>
      </c>
      <c r="T437" s="63">
        <v>28</v>
      </c>
      <c r="U437" s="63">
        <v>89</v>
      </c>
      <c r="V437" s="63">
        <v>32</v>
      </c>
      <c r="W437" s="63">
        <v>73</v>
      </c>
      <c r="X437" s="63">
        <v>32</v>
      </c>
      <c r="Y437" s="63">
        <v>46</v>
      </c>
      <c r="Z437" s="63">
        <v>19</v>
      </c>
      <c r="AA437" s="63">
        <v>355</v>
      </c>
      <c r="AB437" s="63">
        <v>143</v>
      </c>
      <c r="AC437" s="201"/>
      <c r="AD437" s="64" t="s">
        <v>102</v>
      </c>
      <c r="AE437" s="63">
        <v>27</v>
      </c>
      <c r="AF437" s="63">
        <v>28</v>
      </c>
      <c r="AG437" s="63">
        <v>31</v>
      </c>
      <c r="AH437" s="63">
        <v>28</v>
      </c>
      <c r="AI437" s="63">
        <v>27</v>
      </c>
      <c r="AJ437" s="63">
        <v>141</v>
      </c>
      <c r="AK437" s="63">
        <v>97</v>
      </c>
      <c r="AL437" s="63">
        <v>67</v>
      </c>
      <c r="AM437" s="63">
        <v>0</v>
      </c>
      <c r="AN437" s="63">
        <v>1</v>
      </c>
      <c r="AO437" s="63">
        <v>25</v>
      </c>
      <c r="AP437" s="201"/>
      <c r="AQ437" s="64" t="s">
        <v>102</v>
      </c>
      <c r="AR437" s="63">
        <v>0</v>
      </c>
      <c r="AS437" s="63">
        <v>866</v>
      </c>
      <c r="AT437" s="63">
        <v>598</v>
      </c>
      <c r="AU437" s="63">
        <v>144</v>
      </c>
      <c r="AV437" s="63">
        <v>36</v>
      </c>
      <c r="AW437" s="63">
        <v>25</v>
      </c>
      <c r="AX437" s="63">
        <v>108</v>
      </c>
      <c r="AY437" s="63">
        <v>82</v>
      </c>
      <c r="AZ437" s="63">
        <v>83</v>
      </c>
      <c r="BA437" s="201"/>
      <c r="BB437" s="51" t="s">
        <v>102</v>
      </c>
      <c r="BC437" s="63">
        <v>758</v>
      </c>
      <c r="BD437" s="63">
        <v>396</v>
      </c>
      <c r="BE437" s="63">
        <v>724</v>
      </c>
      <c r="BF437" s="63">
        <v>377</v>
      </c>
      <c r="BG437" s="63">
        <v>545</v>
      </c>
      <c r="BH437" s="63">
        <v>285</v>
      </c>
      <c r="BI437" s="63">
        <v>756</v>
      </c>
      <c r="BJ437" s="63">
        <v>395</v>
      </c>
      <c r="BK437" s="63">
        <v>722</v>
      </c>
      <c r="BL437" s="63">
        <v>376</v>
      </c>
      <c r="BM437" s="63">
        <v>603</v>
      </c>
      <c r="BN437" s="63">
        <v>317</v>
      </c>
      <c r="BO437" s="201"/>
      <c r="BP437" s="64" t="s">
        <v>102</v>
      </c>
      <c r="BQ437" s="63">
        <v>122</v>
      </c>
      <c r="BR437" s="63">
        <v>56</v>
      </c>
      <c r="BS437" s="63">
        <v>12</v>
      </c>
      <c r="BT437" s="63">
        <v>6</v>
      </c>
      <c r="BU437" s="63">
        <v>3</v>
      </c>
      <c r="BV437" s="63">
        <v>128</v>
      </c>
      <c r="BW437" s="63">
        <v>59</v>
      </c>
      <c r="BX437" s="201"/>
      <c r="BY437" s="64" t="s">
        <v>102</v>
      </c>
      <c r="BZ437" s="63">
        <v>32</v>
      </c>
      <c r="CA437" s="63">
        <v>67</v>
      </c>
      <c r="CB437" s="63">
        <v>16</v>
      </c>
      <c r="CC437" s="63">
        <v>56</v>
      </c>
      <c r="CD437" s="63">
        <v>22</v>
      </c>
      <c r="CE437" s="63">
        <v>23</v>
      </c>
      <c r="CF437" s="63">
        <v>1</v>
      </c>
      <c r="CG437" s="63">
        <v>3</v>
      </c>
      <c r="CH437" s="63">
        <v>10</v>
      </c>
      <c r="CI437" s="63">
        <v>52</v>
      </c>
      <c r="CJ437" s="63">
        <v>2</v>
      </c>
      <c r="CK437" s="63">
        <v>26</v>
      </c>
      <c r="CL437" s="142"/>
      <c r="CM437" s="138" t="s">
        <v>263</v>
      </c>
      <c r="CN437" s="138" t="s">
        <v>4541</v>
      </c>
      <c r="CO437" s="139">
        <v>4282</v>
      </c>
      <c r="CP437" s="141">
        <v>230</v>
      </c>
    </row>
    <row r="438" spans="1:94">
      <c r="A438" s="201" t="s">
        <v>264</v>
      </c>
      <c r="B438" s="46" t="s">
        <v>119</v>
      </c>
      <c r="C438" s="47">
        <v>568</v>
      </c>
      <c r="D438" s="47">
        <v>281</v>
      </c>
      <c r="E438" s="47">
        <v>482</v>
      </c>
      <c r="F438" s="47">
        <v>219</v>
      </c>
      <c r="G438" s="47">
        <v>575</v>
      </c>
      <c r="H438" s="47">
        <v>252</v>
      </c>
      <c r="I438" s="47">
        <v>522</v>
      </c>
      <c r="J438" s="47">
        <v>272</v>
      </c>
      <c r="K438" s="47">
        <v>438</v>
      </c>
      <c r="L438" s="47">
        <v>227</v>
      </c>
      <c r="M438" s="48">
        <v>2585</v>
      </c>
      <c r="N438" s="48">
        <v>1251</v>
      </c>
      <c r="O438" s="201" t="s">
        <v>264</v>
      </c>
      <c r="P438" s="46" t="s">
        <v>119</v>
      </c>
      <c r="Q438" s="47">
        <v>58</v>
      </c>
      <c r="R438" s="47">
        <v>22</v>
      </c>
      <c r="S438" s="47">
        <v>46</v>
      </c>
      <c r="T438" s="47">
        <v>18</v>
      </c>
      <c r="U438" s="47">
        <v>43</v>
      </c>
      <c r="V438" s="47">
        <v>14</v>
      </c>
      <c r="W438" s="47">
        <v>51</v>
      </c>
      <c r="X438" s="47">
        <v>31</v>
      </c>
      <c r="Y438" s="47">
        <v>23</v>
      </c>
      <c r="Z438" s="47">
        <v>13</v>
      </c>
      <c r="AA438" s="48">
        <v>221</v>
      </c>
      <c r="AB438" s="48">
        <v>98</v>
      </c>
      <c r="AC438" s="201" t="s">
        <v>264</v>
      </c>
      <c r="AD438" s="46" t="s">
        <v>119</v>
      </c>
      <c r="AE438" s="47">
        <v>25</v>
      </c>
      <c r="AF438" s="47">
        <v>25</v>
      </c>
      <c r="AG438" s="47">
        <v>26</v>
      </c>
      <c r="AH438" s="47">
        <v>24</v>
      </c>
      <c r="AI438" s="47">
        <v>25</v>
      </c>
      <c r="AJ438" s="48">
        <v>125</v>
      </c>
      <c r="AK438" s="47">
        <v>103</v>
      </c>
      <c r="AL438" s="47">
        <v>89</v>
      </c>
      <c r="AM438" s="47">
        <v>6</v>
      </c>
      <c r="AN438" s="47">
        <v>2</v>
      </c>
      <c r="AO438" s="47">
        <v>24</v>
      </c>
      <c r="AP438" s="201" t="s">
        <v>264</v>
      </c>
      <c r="AQ438" s="46" t="s">
        <v>119</v>
      </c>
      <c r="AR438" s="47">
        <v>0</v>
      </c>
      <c r="AS438" s="47">
        <v>754</v>
      </c>
      <c r="AT438" s="47">
        <v>145</v>
      </c>
      <c r="AU438" s="47">
        <v>233</v>
      </c>
      <c r="AV438" s="47">
        <v>23</v>
      </c>
      <c r="AW438" s="47">
        <v>26</v>
      </c>
      <c r="AX438" s="47">
        <v>103</v>
      </c>
      <c r="AY438" s="47">
        <v>82</v>
      </c>
      <c r="AZ438" s="47">
        <v>86</v>
      </c>
      <c r="BA438" s="201" t="s">
        <v>264</v>
      </c>
      <c r="BB438" s="46" t="s">
        <v>119</v>
      </c>
      <c r="BC438" s="47">
        <v>559</v>
      </c>
      <c r="BD438" s="47">
        <v>303</v>
      </c>
      <c r="BE438" s="47">
        <v>541</v>
      </c>
      <c r="BF438" s="47">
        <v>290</v>
      </c>
      <c r="BG438" s="47">
        <v>407</v>
      </c>
      <c r="BH438" s="47">
        <v>209</v>
      </c>
      <c r="BI438" s="47">
        <v>556</v>
      </c>
      <c r="BJ438" s="47">
        <v>303</v>
      </c>
      <c r="BK438" s="47">
        <v>538</v>
      </c>
      <c r="BL438" s="47">
        <v>290</v>
      </c>
      <c r="BM438" s="47">
        <v>375</v>
      </c>
      <c r="BN438" s="47">
        <v>195</v>
      </c>
      <c r="BO438" s="201" t="s">
        <v>264</v>
      </c>
      <c r="BP438" s="46" t="s">
        <v>119</v>
      </c>
      <c r="BQ438" s="50">
        <v>94</v>
      </c>
      <c r="BR438" s="49">
        <v>35</v>
      </c>
      <c r="BS438" s="49">
        <v>2</v>
      </c>
      <c r="BT438" s="50">
        <v>10</v>
      </c>
      <c r="BU438" s="49">
        <v>3</v>
      </c>
      <c r="BV438" s="50">
        <v>104</v>
      </c>
      <c r="BW438" s="50">
        <v>38</v>
      </c>
      <c r="BX438" s="201" t="s">
        <v>264</v>
      </c>
      <c r="BY438" s="46" t="s">
        <v>119</v>
      </c>
      <c r="BZ438" s="47">
        <v>476</v>
      </c>
      <c r="CA438" s="47">
        <v>194</v>
      </c>
      <c r="CB438" s="47">
        <v>312</v>
      </c>
      <c r="CC438" s="47">
        <v>283</v>
      </c>
      <c r="CD438" s="47">
        <v>112</v>
      </c>
      <c r="CE438" s="47">
        <v>175</v>
      </c>
      <c r="CF438" s="47">
        <v>103</v>
      </c>
      <c r="CG438" s="47">
        <v>185</v>
      </c>
      <c r="CH438" s="47">
        <v>101</v>
      </c>
      <c r="CI438" s="47">
        <v>45</v>
      </c>
      <c r="CJ438" s="47">
        <v>13</v>
      </c>
      <c r="CK438" s="47">
        <v>3</v>
      </c>
      <c r="CL438" s="142"/>
      <c r="CM438" s="138" t="s">
        <v>264</v>
      </c>
      <c r="CN438" s="138" t="s">
        <v>4542</v>
      </c>
      <c r="CO438" s="139">
        <v>2990</v>
      </c>
      <c r="CP438" s="141">
        <v>1941</v>
      </c>
    </row>
    <row r="439" spans="1:94">
      <c r="A439" s="201"/>
      <c r="B439" s="46" t="s">
        <v>120</v>
      </c>
      <c r="C439" s="47">
        <v>635</v>
      </c>
      <c r="D439" s="47">
        <v>317</v>
      </c>
      <c r="E439" s="47">
        <v>605</v>
      </c>
      <c r="F439" s="47">
        <v>308</v>
      </c>
      <c r="G439" s="47">
        <v>612</v>
      </c>
      <c r="H439" s="47">
        <v>291</v>
      </c>
      <c r="I439" s="47">
        <v>653</v>
      </c>
      <c r="J439" s="47">
        <v>318</v>
      </c>
      <c r="K439" s="47">
        <v>588</v>
      </c>
      <c r="L439" s="47">
        <v>300</v>
      </c>
      <c r="M439" s="48">
        <v>3093</v>
      </c>
      <c r="N439" s="48">
        <v>1534</v>
      </c>
      <c r="O439" s="201"/>
      <c r="P439" s="46" t="s">
        <v>120</v>
      </c>
      <c r="Q439" s="47">
        <v>36</v>
      </c>
      <c r="R439" s="47">
        <v>9</v>
      </c>
      <c r="S439" s="47">
        <v>51</v>
      </c>
      <c r="T439" s="47">
        <v>23</v>
      </c>
      <c r="U439" s="47">
        <v>69</v>
      </c>
      <c r="V439" s="47">
        <v>29</v>
      </c>
      <c r="W439" s="47">
        <v>32</v>
      </c>
      <c r="X439" s="47">
        <v>11</v>
      </c>
      <c r="Y439" s="47">
        <v>42</v>
      </c>
      <c r="Z439" s="47">
        <v>22</v>
      </c>
      <c r="AA439" s="48">
        <v>230</v>
      </c>
      <c r="AB439" s="48">
        <v>94</v>
      </c>
      <c r="AC439" s="201"/>
      <c r="AD439" s="46" t="s">
        <v>120</v>
      </c>
      <c r="AE439" s="47">
        <v>17</v>
      </c>
      <c r="AF439" s="47">
        <v>17</v>
      </c>
      <c r="AG439" s="47">
        <v>18</v>
      </c>
      <c r="AH439" s="47">
        <v>17</v>
      </c>
      <c r="AI439" s="47">
        <v>15</v>
      </c>
      <c r="AJ439" s="48">
        <v>84</v>
      </c>
      <c r="AK439" s="47">
        <v>83</v>
      </c>
      <c r="AL439" s="47">
        <v>83</v>
      </c>
      <c r="AM439" s="47">
        <v>35</v>
      </c>
      <c r="AN439" s="47">
        <v>0</v>
      </c>
      <c r="AO439" s="47">
        <v>12</v>
      </c>
      <c r="AP439" s="201"/>
      <c r="AQ439" s="46" t="s">
        <v>120</v>
      </c>
      <c r="AR439" s="47">
        <v>4</v>
      </c>
      <c r="AS439" s="47">
        <v>1087</v>
      </c>
      <c r="AT439" s="47">
        <v>251</v>
      </c>
      <c r="AU439" s="47">
        <v>20</v>
      </c>
      <c r="AV439" s="47">
        <v>9</v>
      </c>
      <c r="AW439" s="47">
        <v>32</v>
      </c>
      <c r="AX439" s="47">
        <v>85</v>
      </c>
      <c r="AY439" s="47">
        <v>79</v>
      </c>
      <c r="AZ439" s="47">
        <v>78</v>
      </c>
      <c r="BA439" s="201"/>
      <c r="BB439" s="46" t="s">
        <v>120</v>
      </c>
      <c r="BC439" s="47">
        <v>680</v>
      </c>
      <c r="BD439" s="47">
        <v>339</v>
      </c>
      <c r="BE439" s="47">
        <v>652</v>
      </c>
      <c r="BF439" s="47">
        <v>326</v>
      </c>
      <c r="BG439" s="47">
        <v>571</v>
      </c>
      <c r="BH439" s="47">
        <v>292</v>
      </c>
      <c r="BI439" s="47">
        <v>664</v>
      </c>
      <c r="BJ439" s="47">
        <v>333</v>
      </c>
      <c r="BK439" s="47">
        <v>636</v>
      </c>
      <c r="BL439" s="47">
        <v>320</v>
      </c>
      <c r="BM439" s="47">
        <v>562</v>
      </c>
      <c r="BN439" s="47">
        <v>287</v>
      </c>
      <c r="BO439" s="201"/>
      <c r="BP439" s="46" t="s">
        <v>120</v>
      </c>
      <c r="BQ439" s="50">
        <v>87</v>
      </c>
      <c r="BR439" s="49">
        <v>53</v>
      </c>
      <c r="BS439" s="49">
        <v>3</v>
      </c>
      <c r="BT439" s="50">
        <v>14</v>
      </c>
      <c r="BU439" s="49">
        <v>5</v>
      </c>
      <c r="BV439" s="50">
        <v>101</v>
      </c>
      <c r="BW439" s="50">
        <v>58</v>
      </c>
      <c r="BX439" s="201"/>
      <c r="BY439" s="46" t="s">
        <v>120</v>
      </c>
      <c r="BZ439" s="47">
        <v>1624</v>
      </c>
      <c r="CA439" s="47">
        <v>615</v>
      </c>
      <c r="CB439" s="47">
        <v>1289</v>
      </c>
      <c r="CC439" s="47">
        <v>706</v>
      </c>
      <c r="CD439" s="47">
        <v>791</v>
      </c>
      <c r="CE439" s="47">
        <v>571</v>
      </c>
      <c r="CF439" s="47">
        <v>20</v>
      </c>
      <c r="CG439" s="47">
        <v>899</v>
      </c>
      <c r="CH439" s="47">
        <v>71</v>
      </c>
      <c r="CI439" s="47">
        <v>51</v>
      </c>
      <c r="CJ439" s="47">
        <v>48</v>
      </c>
      <c r="CK439" s="47">
        <v>229</v>
      </c>
      <c r="CL439" s="142"/>
      <c r="CM439" s="138" t="s">
        <v>264</v>
      </c>
      <c r="CN439" s="138" t="s">
        <v>4543</v>
      </c>
      <c r="CO439" s="139">
        <v>3056</v>
      </c>
      <c r="CP439" s="141">
        <v>6586</v>
      </c>
    </row>
    <row r="440" spans="1:94">
      <c r="A440" s="201"/>
      <c r="B440" s="34" t="s">
        <v>102</v>
      </c>
      <c r="C440" s="35">
        <v>1203</v>
      </c>
      <c r="D440" s="63">
        <v>598</v>
      </c>
      <c r="E440" s="63">
        <v>1087</v>
      </c>
      <c r="F440" s="63">
        <v>527</v>
      </c>
      <c r="G440" s="63">
        <v>1187</v>
      </c>
      <c r="H440" s="63">
        <v>543</v>
      </c>
      <c r="I440" s="63">
        <v>1175</v>
      </c>
      <c r="J440" s="63">
        <v>590</v>
      </c>
      <c r="K440" s="63">
        <v>1026</v>
      </c>
      <c r="L440" s="63">
        <v>527</v>
      </c>
      <c r="M440" s="63">
        <v>5678</v>
      </c>
      <c r="N440" s="63">
        <v>2785</v>
      </c>
      <c r="O440" s="201"/>
      <c r="P440" s="64" t="s">
        <v>102</v>
      </c>
      <c r="Q440" s="63">
        <v>94</v>
      </c>
      <c r="R440" s="63">
        <v>31</v>
      </c>
      <c r="S440" s="63">
        <v>97</v>
      </c>
      <c r="T440" s="63">
        <v>41</v>
      </c>
      <c r="U440" s="63">
        <v>112</v>
      </c>
      <c r="V440" s="63">
        <v>43</v>
      </c>
      <c r="W440" s="63">
        <v>83</v>
      </c>
      <c r="X440" s="63">
        <v>42</v>
      </c>
      <c r="Y440" s="63">
        <v>65</v>
      </c>
      <c r="Z440" s="63">
        <v>35</v>
      </c>
      <c r="AA440" s="63">
        <v>451</v>
      </c>
      <c r="AB440" s="63">
        <v>192</v>
      </c>
      <c r="AC440" s="201"/>
      <c r="AD440" s="64" t="s">
        <v>102</v>
      </c>
      <c r="AE440" s="63">
        <v>42</v>
      </c>
      <c r="AF440" s="63">
        <v>42</v>
      </c>
      <c r="AG440" s="63">
        <v>44</v>
      </c>
      <c r="AH440" s="63">
        <v>41</v>
      </c>
      <c r="AI440" s="63">
        <v>40</v>
      </c>
      <c r="AJ440" s="63">
        <v>209</v>
      </c>
      <c r="AK440" s="63">
        <v>186</v>
      </c>
      <c r="AL440" s="63">
        <v>172</v>
      </c>
      <c r="AM440" s="63">
        <v>41</v>
      </c>
      <c r="AN440" s="63">
        <v>2</v>
      </c>
      <c r="AO440" s="63">
        <v>36</v>
      </c>
      <c r="AP440" s="201"/>
      <c r="AQ440" s="64" t="s">
        <v>102</v>
      </c>
      <c r="AR440" s="63">
        <v>4</v>
      </c>
      <c r="AS440" s="63">
        <v>1841</v>
      </c>
      <c r="AT440" s="63">
        <v>396</v>
      </c>
      <c r="AU440" s="63">
        <v>253</v>
      </c>
      <c r="AV440" s="63">
        <v>32</v>
      </c>
      <c r="AW440" s="63">
        <v>58</v>
      </c>
      <c r="AX440" s="63">
        <v>188</v>
      </c>
      <c r="AY440" s="63">
        <v>161</v>
      </c>
      <c r="AZ440" s="63">
        <v>164</v>
      </c>
      <c r="BA440" s="201"/>
      <c r="BB440" s="51" t="s">
        <v>102</v>
      </c>
      <c r="BC440" s="63">
        <v>1239</v>
      </c>
      <c r="BD440" s="63">
        <v>642</v>
      </c>
      <c r="BE440" s="63">
        <v>1193</v>
      </c>
      <c r="BF440" s="63">
        <v>616</v>
      </c>
      <c r="BG440" s="63">
        <v>978</v>
      </c>
      <c r="BH440" s="63">
        <v>501</v>
      </c>
      <c r="BI440" s="63">
        <v>1220</v>
      </c>
      <c r="BJ440" s="63">
        <v>636</v>
      </c>
      <c r="BK440" s="63">
        <v>1174</v>
      </c>
      <c r="BL440" s="63">
        <v>610</v>
      </c>
      <c r="BM440" s="63">
        <v>937</v>
      </c>
      <c r="BN440" s="63">
        <v>482</v>
      </c>
      <c r="BO440" s="201"/>
      <c r="BP440" s="64" t="s">
        <v>102</v>
      </c>
      <c r="BQ440" s="63">
        <v>181</v>
      </c>
      <c r="BR440" s="63">
        <v>88</v>
      </c>
      <c r="BS440" s="63">
        <v>5</v>
      </c>
      <c r="BT440" s="63">
        <v>24</v>
      </c>
      <c r="BU440" s="63">
        <v>8</v>
      </c>
      <c r="BV440" s="63">
        <v>205</v>
      </c>
      <c r="BW440" s="63">
        <v>96</v>
      </c>
      <c r="BX440" s="201"/>
      <c r="BY440" s="64" t="s">
        <v>102</v>
      </c>
      <c r="BZ440" s="63">
        <v>2100</v>
      </c>
      <c r="CA440" s="63">
        <v>809</v>
      </c>
      <c r="CB440" s="63">
        <v>1601</v>
      </c>
      <c r="CC440" s="63">
        <v>989</v>
      </c>
      <c r="CD440" s="63">
        <v>903</v>
      </c>
      <c r="CE440" s="63">
        <v>746</v>
      </c>
      <c r="CF440" s="63">
        <v>123</v>
      </c>
      <c r="CG440" s="63">
        <v>1084</v>
      </c>
      <c r="CH440" s="63">
        <v>172</v>
      </c>
      <c r="CI440" s="63">
        <v>96</v>
      </c>
      <c r="CJ440" s="63">
        <v>61</v>
      </c>
      <c r="CK440" s="63">
        <v>232</v>
      </c>
      <c r="CL440" s="142"/>
      <c r="CM440" s="138" t="s">
        <v>264</v>
      </c>
      <c r="CN440" s="138" t="s">
        <v>4544</v>
      </c>
      <c r="CO440" s="139">
        <v>6046</v>
      </c>
      <c r="CP440" s="141">
        <v>8527</v>
      </c>
    </row>
    <row r="441" spans="1:94">
      <c r="A441" s="201" t="s">
        <v>265</v>
      </c>
      <c r="B441" s="46" t="s">
        <v>119</v>
      </c>
      <c r="C441" s="47">
        <v>449</v>
      </c>
      <c r="D441" s="47">
        <v>236</v>
      </c>
      <c r="E441" s="47">
        <v>364</v>
      </c>
      <c r="F441" s="47">
        <v>194</v>
      </c>
      <c r="G441" s="47">
        <v>442</v>
      </c>
      <c r="H441" s="47">
        <v>209</v>
      </c>
      <c r="I441" s="47">
        <v>375</v>
      </c>
      <c r="J441" s="47">
        <v>203</v>
      </c>
      <c r="K441" s="47">
        <v>429</v>
      </c>
      <c r="L441" s="47">
        <v>200</v>
      </c>
      <c r="M441" s="48">
        <v>2059</v>
      </c>
      <c r="N441" s="48">
        <v>1042</v>
      </c>
      <c r="O441" s="201" t="s">
        <v>265</v>
      </c>
      <c r="P441" s="46" t="s">
        <v>119</v>
      </c>
      <c r="Q441" s="47">
        <v>54</v>
      </c>
      <c r="R441" s="47">
        <v>26</v>
      </c>
      <c r="S441" s="47">
        <v>47</v>
      </c>
      <c r="T441" s="47">
        <v>20</v>
      </c>
      <c r="U441" s="47">
        <v>48</v>
      </c>
      <c r="V441" s="47">
        <v>21</v>
      </c>
      <c r="W441" s="47">
        <v>52</v>
      </c>
      <c r="X441" s="47">
        <v>26</v>
      </c>
      <c r="Y441" s="47">
        <v>40</v>
      </c>
      <c r="Z441" s="47">
        <v>16</v>
      </c>
      <c r="AA441" s="48">
        <v>241</v>
      </c>
      <c r="AB441" s="48">
        <v>109</v>
      </c>
      <c r="AC441" s="201" t="s">
        <v>265</v>
      </c>
      <c r="AD441" s="46" t="s">
        <v>119</v>
      </c>
      <c r="AE441" s="47">
        <v>21</v>
      </c>
      <c r="AF441" s="47">
        <v>20</v>
      </c>
      <c r="AG441" s="47">
        <v>20</v>
      </c>
      <c r="AH441" s="47">
        <v>20</v>
      </c>
      <c r="AI441" s="47">
        <v>20</v>
      </c>
      <c r="AJ441" s="48">
        <v>101</v>
      </c>
      <c r="AK441" s="47">
        <v>76</v>
      </c>
      <c r="AL441" s="47">
        <v>32</v>
      </c>
      <c r="AM441" s="47">
        <v>0</v>
      </c>
      <c r="AN441" s="47">
        <v>0</v>
      </c>
      <c r="AO441" s="47">
        <v>20</v>
      </c>
      <c r="AP441" s="201" t="s">
        <v>265</v>
      </c>
      <c r="AQ441" s="46" t="s">
        <v>119</v>
      </c>
      <c r="AR441" s="47">
        <v>53</v>
      </c>
      <c r="AS441" s="47">
        <v>528</v>
      </c>
      <c r="AT441" s="47">
        <v>278</v>
      </c>
      <c r="AU441" s="47">
        <v>93</v>
      </c>
      <c r="AV441" s="47">
        <v>2</v>
      </c>
      <c r="AW441" s="47">
        <v>22</v>
      </c>
      <c r="AX441" s="47">
        <v>90</v>
      </c>
      <c r="AY441" s="47">
        <v>60</v>
      </c>
      <c r="AZ441" s="47">
        <v>67</v>
      </c>
      <c r="BA441" s="201" t="s">
        <v>265</v>
      </c>
      <c r="BB441" s="46" t="s">
        <v>119</v>
      </c>
      <c r="BC441" s="47">
        <v>390</v>
      </c>
      <c r="BD441" s="47">
        <v>197</v>
      </c>
      <c r="BE441" s="47">
        <v>361</v>
      </c>
      <c r="BF441" s="47">
        <v>190</v>
      </c>
      <c r="BG441" s="47">
        <v>262</v>
      </c>
      <c r="BH441" s="47">
        <v>135</v>
      </c>
      <c r="BI441" s="47">
        <v>383</v>
      </c>
      <c r="BJ441" s="47">
        <v>196</v>
      </c>
      <c r="BK441" s="47">
        <v>354</v>
      </c>
      <c r="BL441" s="47">
        <v>189</v>
      </c>
      <c r="BM441" s="47">
        <v>272</v>
      </c>
      <c r="BN441" s="47">
        <v>142</v>
      </c>
      <c r="BO441" s="201" t="s">
        <v>265</v>
      </c>
      <c r="BP441" s="46" t="s">
        <v>119</v>
      </c>
      <c r="BQ441" s="50">
        <v>75</v>
      </c>
      <c r="BR441" s="49">
        <v>24</v>
      </c>
      <c r="BS441" s="49">
        <v>1</v>
      </c>
      <c r="BT441" s="50">
        <v>11</v>
      </c>
      <c r="BU441" s="49">
        <v>1</v>
      </c>
      <c r="BV441" s="50">
        <v>86</v>
      </c>
      <c r="BW441" s="50">
        <v>25</v>
      </c>
      <c r="BX441" s="201" t="s">
        <v>265</v>
      </c>
      <c r="BY441" s="46" t="s">
        <v>119</v>
      </c>
      <c r="BZ441" s="47">
        <v>131</v>
      </c>
      <c r="CA441" s="47">
        <v>68</v>
      </c>
      <c r="CB441" s="47">
        <v>99</v>
      </c>
      <c r="CC441" s="47">
        <v>46</v>
      </c>
      <c r="CD441" s="47">
        <v>93</v>
      </c>
      <c r="CE441" s="47">
        <v>22</v>
      </c>
      <c r="CF441" s="47">
        <v>29</v>
      </c>
      <c r="CG441" s="47">
        <v>66</v>
      </c>
      <c r="CH441" s="47">
        <v>13</v>
      </c>
      <c r="CI441" s="47">
        <v>5</v>
      </c>
      <c r="CJ441" s="47">
        <v>0</v>
      </c>
      <c r="CK441" s="47">
        <v>0</v>
      </c>
      <c r="CL441" s="142"/>
      <c r="CM441" s="138" t="s">
        <v>265</v>
      </c>
      <c r="CN441" s="138" t="s">
        <v>4545</v>
      </c>
      <c r="CO441" s="139">
        <v>2325</v>
      </c>
      <c r="CP441" s="141">
        <v>567</v>
      </c>
    </row>
    <row r="442" spans="1:94">
      <c r="A442" s="201"/>
      <c r="B442" s="46" t="s">
        <v>120</v>
      </c>
      <c r="C442" s="47">
        <v>464</v>
      </c>
      <c r="D442" s="47">
        <v>228</v>
      </c>
      <c r="E442" s="47">
        <v>425</v>
      </c>
      <c r="F442" s="47">
        <v>209</v>
      </c>
      <c r="G442" s="47">
        <v>491</v>
      </c>
      <c r="H442" s="47">
        <v>245</v>
      </c>
      <c r="I442" s="47">
        <v>436</v>
      </c>
      <c r="J442" s="47">
        <v>214</v>
      </c>
      <c r="K442" s="47">
        <v>442</v>
      </c>
      <c r="L442" s="47">
        <v>214</v>
      </c>
      <c r="M442" s="48">
        <v>2258</v>
      </c>
      <c r="N442" s="48">
        <v>1110</v>
      </c>
      <c r="O442" s="201"/>
      <c r="P442" s="46" t="s">
        <v>120</v>
      </c>
      <c r="Q442" s="47">
        <v>20</v>
      </c>
      <c r="R442" s="47">
        <v>7</v>
      </c>
      <c r="S442" s="47">
        <v>39</v>
      </c>
      <c r="T442" s="47">
        <v>18</v>
      </c>
      <c r="U442" s="47">
        <v>38</v>
      </c>
      <c r="V442" s="47">
        <v>13</v>
      </c>
      <c r="W442" s="47">
        <v>36</v>
      </c>
      <c r="X442" s="47">
        <v>16</v>
      </c>
      <c r="Y442" s="47">
        <v>37</v>
      </c>
      <c r="Z442" s="47">
        <v>14</v>
      </c>
      <c r="AA442" s="48">
        <v>170</v>
      </c>
      <c r="AB442" s="48">
        <v>68</v>
      </c>
      <c r="AC442" s="201"/>
      <c r="AD442" s="46" t="s">
        <v>120</v>
      </c>
      <c r="AE442" s="47">
        <v>13</v>
      </c>
      <c r="AF442" s="47">
        <v>12</v>
      </c>
      <c r="AG442" s="47">
        <v>13</v>
      </c>
      <c r="AH442" s="47">
        <v>13</v>
      </c>
      <c r="AI442" s="47">
        <v>14</v>
      </c>
      <c r="AJ442" s="48">
        <v>65</v>
      </c>
      <c r="AK442" s="47">
        <v>49</v>
      </c>
      <c r="AL442" s="47">
        <v>25</v>
      </c>
      <c r="AM442" s="47">
        <v>5</v>
      </c>
      <c r="AN442" s="47">
        <v>0</v>
      </c>
      <c r="AO442" s="47">
        <v>11</v>
      </c>
      <c r="AP442" s="201"/>
      <c r="AQ442" s="46" t="s">
        <v>120</v>
      </c>
      <c r="AR442" s="47">
        <v>0</v>
      </c>
      <c r="AS442" s="47">
        <v>394</v>
      </c>
      <c r="AT442" s="47">
        <v>550</v>
      </c>
      <c r="AU442" s="47">
        <v>59</v>
      </c>
      <c r="AV442" s="47">
        <v>2</v>
      </c>
      <c r="AW442" s="47">
        <v>27</v>
      </c>
      <c r="AX442" s="47">
        <v>63</v>
      </c>
      <c r="AY442" s="47">
        <v>53</v>
      </c>
      <c r="AZ442" s="47">
        <v>57</v>
      </c>
      <c r="BA442" s="201"/>
      <c r="BB442" s="46" t="s">
        <v>120</v>
      </c>
      <c r="BC442" s="47">
        <v>420</v>
      </c>
      <c r="BD442" s="47">
        <v>216</v>
      </c>
      <c r="BE442" s="47">
        <v>401</v>
      </c>
      <c r="BF442" s="47">
        <v>202</v>
      </c>
      <c r="BG442" s="47">
        <v>342</v>
      </c>
      <c r="BH442" s="47">
        <v>170</v>
      </c>
      <c r="BI442" s="47">
        <v>371</v>
      </c>
      <c r="BJ442" s="47">
        <v>194</v>
      </c>
      <c r="BK442" s="47">
        <v>352</v>
      </c>
      <c r="BL442" s="47">
        <v>180</v>
      </c>
      <c r="BM442" s="47">
        <v>294</v>
      </c>
      <c r="BN442" s="47">
        <v>148</v>
      </c>
      <c r="BO442" s="201"/>
      <c r="BP442" s="46" t="s">
        <v>120</v>
      </c>
      <c r="BQ442" s="50">
        <v>65</v>
      </c>
      <c r="BR442" s="49">
        <v>43</v>
      </c>
      <c r="BS442" s="49">
        <v>3</v>
      </c>
      <c r="BT442" s="50">
        <v>21</v>
      </c>
      <c r="BU442" s="49">
        <v>8</v>
      </c>
      <c r="BV442" s="50">
        <v>86</v>
      </c>
      <c r="BW442" s="50">
        <v>51</v>
      </c>
      <c r="BX442" s="201"/>
      <c r="BY442" s="46" t="s">
        <v>120</v>
      </c>
      <c r="BZ442" s="47">
        <v>55</v>
      </c>
      <c r="CA442" s="47">
        <v>23</v>
      </c>
      <c r="CB442" s="47">
        <v>16</v>
      </c>
      <c r="CC442" s="47">
        <v>24</v>
      </c>
      <c r="CD442" s="47">
        <v>26</v>
      </c>
      <c r="CE442" s="47">
        <v>25</v>
      </c>
      <c r="CF442" s="47">
        <v>7</v>
      </c>
      <c r="CG442" s="47">
        <v>52</v>
      </c>
      <c r="CH442" s="47">
        <v>5</v>
      </c>
      <c r="CI442" s="47">
        <v>20</v>
      </c>
      <c r="CJ442" s="47">
        <v>0</v>
      </c>
      <c r="CK442" s="47">
        <v>0</v>
      </c>
      <c r="CL442" s="142"/>
      <c r="CM442" s="138" t="s">
        <v>265</v>
      </c>
      <c r="CN442" s="138" t="s">
        <v>4546</v>
      </c>
      <c r="CO442" s="139">
        <v>2684</v>
      </c>
      <c r="CP442" s="141">
        <v>233</v>
      </c>
    </row>
    <row r="443" spans="1:94">
      <c r="A443" s="201"/>
      <c r="B443" s="34" t="s">
        <v>102</v>
      </c>
      <c r="C443" s="35">
        <v>913</v>
      </c>
      <c r="D443" s="63">
        <v>464</v>
      </c>
      <c r="E443" s="63">
        <v>789</v>
      </c>
      <c r="F443" s="63">
        <v>403</v>
      </c>
      <c r="G443" s="63">
        <v>933</v>
      </c>
      <c r="H443" s="63">
        <v>454</v>
      </c>
      <c r="I443" s="63">
        <v>811</v>
      </c>
      <c r="J443" s="63">
        <v>417</v>
      </c>
      <c r="K443" s="63">
        <v>871</v>
      </c>
      <c r="L443" s="63">
        <v>414</v>
      </c>
      <c r="M443" s="63">
        <v>4317</v>
      </c>
      <c r="N443" s="63">
        <v>2152</v>
      </c>
      <c r="O443" s="201"/>
      <c r="P443" s="64" t="s">
        <v>102</v>
      </c>
      <c r="Q443" s="63">
        <v>74</v>
      </c>
      <c r="R443" s="63">
        <v>33</v>
      </c>
      <c r="S443" s="63">
        <v>86</v>
      </c>
      <c r="T443" s="63">
        <v>38</v>
      </c>
      <c r="U443" s="63">
        <v>86</v>
      </c>
      <c r="V443" s="63">
        <v>34</v>
      </c>
      <c r="W443" s="63">
        <v>88</v>
      </c>
      <c r="X443" s="63">
        <v>42</v>
      </c>
      <c r="Y443" s="63">
        <v>77</v>
      </c>
      <c r="Z443" s="63">
        <v>30</v>
      </c>
      <c r="AA443" s="63">
        <v>411</v>
      </c>
      <c r="AB443" s="63">
        <v>177</v>
      </c>
      <c r="AC443" s="201"/>
      <c r="AD443" s="64" t="s">
        <v>102</v>
      </c>
      <c r="AE443" s="63">
        <v>34</v>
      </c>
      <c r="AF443" s="63">
        <v>32</v>
      </c>
      <c r="AG443" s="63">
        <v>33</v>
      </c>
      <c r="AH443" s="63">
        <v>33</v>
      </c>
      <c r="AI443" s="63">
        <v>34</v>
      </c>
      <c r="AJ443" s="63">
        <v>166</v>
      </c>
      <c r="AK443" s="63">
        <v>125</v>
      </c>
      <c r="AL443" s="63">
        <v>57</v>
      </c>
      <c r="AM443" s="63">
        <v>5</v>
      </c>
      <c r="AN443" s="63">
        <v>0</v>
      </c>
      <c r="AO443" s="63">
        <v>31</v>
      </c>
      <c r="AP443" s="201"/>
      <c r="AQ443" s="64" t="s">
        <v>102</v>
      </c>
      <c r="AR443" s="63">
        <v>53</v>
      </c>
      <c r="AS443" s="63">
        <v>922</v>
      </c>
      <c r="AT443" s="63">
        <v>828</v>
      </c>
      <c r="AU443" s="63">
        <v>152</v>
      </c>
      <c r="AV443" s="63">
        <v>4</v>
      </c>
      <c r="AW443" s="63">
        <v>49</v>
      </c>
      <c r="AX443" s="63">
        <v>153</v>
      </c>
      <c r="AY443" s="63">
        <v>113</v>
      </c>
      <c r="AZ443" s="63">
        <v>124</v>
      </c>
      <c r="BA443" s="201"/>
      <c r="BB443" s="51" t="s">
        <v>102</v>
      </c>
      <c r="BC443" s="63">
        <v>810</v>
      </c>
      <c r="BD443" s="63">
        <v>413</v>
      </c>
      <c r="BE443" s="63">
        <v>762</v>
      </c>
      <c r="BF443" s="63">
        <v>392</v>
      </c>
      <c r="BG443" s="63">
        <v>604</v>
      </c>
      <c r="BH443" s="63">
        <v>305</v>
      </c>
      <c r="BI443" s="63">
        <v>754</v>
      </c>
      <c r="BJ443" s="63">
        <v>390</v>
      </c>
      <c r="BK443" s="63">
        <v>706</v>
      </c>
      <c r="BL443" s="63">
        <v>369</v>
      </c>
      <c r="BM443" s="63">
        <v>566</v>
      </c>
      <c r="BN443" s="63">
        <v>290</v>
      </c>
      <c r="BO443" s="201"/>
      <c r="BP443" s="64" t="s">
        <v>102</v>
      </c>
      <c r="BQ443" s="63">
        <v>140</v>
      </c>
      <c r="BR443" s="63">
        <v>67</v>
      </c>
      <c r="BS443" s="63">
        <v>4</v>
      </c>
      <c r="BT443" s="63">
        <v>32</v>
      </c>
      <c r="BU443" s="63">
        <v>9</v>
      </c>
      <c r="BV443" s="63">
        <v>172</v>
      </c>
      <c r="BW443" s="63">
        <v>76</v>
      </c>
      <c r="BX443" s="201"/>
      <c r="BY443" s="64" t="s">
        <v>102</v>
      </c>
      <c r="BZ443" s="63">
        <v>186</v>
      </c>
      <c r="CA443" s="63">
        <v>91</v>
      </c>
      <c r="CB443" s="63">
        <v>115</v>
      </c>
      <c r="CC443" s="63">
        <v>70</v>
      </c>
      <c r="CD443" s="63">
        <v>119</v>
      </c>
      <c r="CE443" s="63">
        <v>47</v>
      </c>
      <c r="CF443" s="63">
        <v>36</v>
      </c>
      <c r="CG443" s="63">
        <v>118</v>
      </c>
      <c r="CH443" s="63">
        <v>18</v>
      </c>
      <c r="CI443" s="63">
        <v>25</v>
      </c>
      <c r="CJ443" s="63">
        <v>0</v>
      </c>
      <c r="CK443" s="63">
        <v>0</v>
      </c>
      <c r="CL443" s="142"/>
      <c r="CM443" s="138" t="s">
        <v>265</v>
      </c>
      <c r="CN443" s="138" t="s">
        <v>4547</v>
      </c>
      <c r="CO443" s="139">
        <v>5009</v>
      </c>
      <c r="CP443" s="141">
        <v>800</v>
      </c>
    </row>
    <row r="444" spans="1:94">
      <c r="A444" s="194" t="s">
        <v>460</v>
      </c>
      <c r="B444" s="194"/>
      <c r="C444" s="194"/>
      <c r="D444" s="194"/>
      <c r="E444" s="194"/>
      <c r="F444" s="194"/>
      <c r="G444" s="194"/>
      <c r="H444" s="194"/>
      <c r="I444" s="194"/>
      <c r="J444" s="194"/>
      <c r="K444" s="194"/>
      <c r="L444" s="194"/>
      <c r="M444" s="194"/>
      <c r="N444" s="194"/>
      <c r="O444" s="194" t="s">
        <v>461</v>
      </c>
      <c r="P444" s="194"/>
      <c r="Q444" s="194"/>
      <c r="R444" s="194"/>
      <c r="S444" s="194"/>
      <c r="T444" s="194"/>
      <c r="U444" s="194"/>
      <c r="V444" s="194"/>
      <c r="W444" s="194"/>
      <c r="X444" s="194"/>
      <c r="Y444" s="194"/>
      <c r="Z444" s="194"/>
      <c r="AA444" s="194"/>
      <c r="AB444" s="194"/>
      <c r="AC444" s="194" t="s">
        <v>462</v>
      </c>
      <c r="AD444" s="194"/>
      <c r="AE444" s="194"/>
      <c r="AF444" s="194"/>
      <c r="AG444" s="194"/>
      <c r="AH444" s="194"/>
      <c r="AI444" s="194"/>
      <c r="AJ444" s="194"/>
      <c r="AK444" s="194"/>
      <c r="AL444" s="194"/>
      <c r="AM444" s="194"/>
      <c r="AN444" s="194"/>
      <c r="AO444" s="194"/>
      <c r="AP444" s="195" t="s">
        <v>463</v>
      </c>
      <c r="AQ444" s="195"/>
      <c r="AR444" s="195"/>
      <c r="AS444" s="195"/>
      <c r="AT444" s="195"/>
      <c r="AU444" s="195"/>
      <c r="AV444" s="195"/>
      <c r="AW444" s="195"/>
      <c r="AX444" s="195"/>
      <c r="AY444" s="195"/>
      <c r="AZ444" s="195"/>
      <c r="BA444" s="195" t="s">
        <v>4601</v>
      </c>
      <c r="BB444" s="195"/>
      <c r="BC444" s="195"/>
      <c r="BD444" s="195"/>
      <c r="BE444" s="195"/>
      <c r="BF444" s="195"/>
      <c r="BG444" s="195"/>
      <c r="BH444" s="195"/>
      <c r="BI444" s="195"/>
      <c r="BJ444" s="195"/>
      <c r="BK444" s="195"/>
      <c r="BL444" s="195"/>
      <c r="BM444" s="195"/>
      <c r="BN444" s="195"/>
      <c r="BO444" s="163" t="s">
        <v>464</v>
      </c>
      <c r="BP444" s="163"/>
      <c r="BQ444" s="163"/>
      <c r="BR444" s="163"/>
      <c r="BS444" s="163"/>
      <c r="BT444" s="163"/>
      <c r="BU444" s="163"/>
      <c r="BV444" s="163"/>
      <c r="BW444" s="163"/>
      <c r="BX444" s="194" t="s">
        <v>465</v>
      </c>
      <c r="BY444" s="194"/>
      <c r="BZ444" s="194"/>
      <c r="CA444" s="194"/>
      <c r="CB444" s="194"/>
      <c r="CC444" s="194"/>
      <c r="CD444" s="194"/>
      <c r="CE444" s="194"/>
      <c r="CF444" s="194"/>
      <c r="CG444" s="194"/>
      <c r="CH444" s="194"/>
      <c r="CI444" s="194"/>
      <c r="CJ444" s="194"/>
      <c r="CK444" s="194"/>
      <c r="CL444" s="142"/>
      <c r="CM444" s="138" t="s">
        <v>460</v>
      </c>
      <c r="CN444" s="138" t="s">
        <v>460</v>
      </c>
      <c r="CO444" s="139">
        <v>0</v>
      </c>
      <c r="CP444" s="141">
        <v>0</v>
      </c>
    </row>
    <row r="445" spans="1:94">
      <c r="A445" s="194" t="s">
        <v>4174</v>
      </c>
      <c r="B445" s="194"/>
      <c r="C445" s="194"/>
      <c r="D445" s="194"/>
      <c r="E445" s="194"/>
      <c r="F445" s="194"/>
      <c r="G445" s="194"/>
      <c r="H445" s="194"/>
      <c r="I445" s="194"/>
      <c r="J445" s="194"/>
      <c r="K445" s="194"/>
      <c r="L445" s="194"/>
      <c r="M445" s="194"/>
      <c r="N445" s="194"/>
      <c r="O445" s="194" t="s">
        <v>4174</v>
      </c>
      <c r="P445" s="194"/>
      <c r="Q445" s="194"/>
      <c r="R445" s="194"/>
      <c r="S445" s="194"/>
      <c r="T445" s="194"/>
      <c r="U445" s="194"/>
      <c r="V445" s="194"/>
      <c r="W445" s="194"/>
      <c r="X445" s="194"/>
      <c r="Y445" s="194"/>
      <c r="Z445" s="194"/>
      <c r="AA445" s="194"/>
      <c r="AB445" s="194"/>
      <c r="AC445" s="194" t="s">
        <v>4174</v>
      </c>
      <c r="AD445" s="194"/>
      <c r="AE445" s="194"/>
      <c r="AF445" s="194"/>
      <c r="AG445" s="194"/>
      <c r="AH445" s="194"/>
      <c r="AI445" s="194"/>
      <c r="AJ445" s="194"/>
      <c r="AK445" s="194"/>
      <c r="AL445" s="194"/>
      <c r="AM445" s="194"/>
      <c r="AN445" s="194"/>
      <c r="AO445" s="194"/>
      <c r="AP445" s="195" t="s">
        <v>4174</v>
      </c>
      <c r="AQ445" s="195"/>
      <c r="AR445" s="195"/>
      <c r="AS445" s="195"/>
      <c r="AT445" s="195"/>
      <c r="AU445" s="195"/>
      <c r="AV445" s="195"/>
      <c r="AW445" s="195"/>
      <c r="AX445" s="195"/>
      <c r="AY445" s="195"/>
      <c r="AZ445" s="195"/>
      <c r="BA445" s="195" t="s">
        <v>4175</v>
      </c>
      <c r="BB445" s="195"/>
      <c r="BC445" s="195"/>
      <c r="BD445" s="195"/>
      <c r="BE445" s="195"/>
      <c r="BF445" s="195"/>
      <c r="BG445" s="195"/>
      <c r="BH445" s="195"/>
      <c r="BI445" s="195"/>
      <c r="BJ445" s="195"/>
      <c r="BK445" s="195"/>
      <c r="BL445" s="195"/>
      <c r="BM445" s="195"/>
      <c r="BN445" s="195"/>
      <c r="BO445" s="163" t="s">
        <v>4174</v>
      </c>
      <c r="BP445" s="163"/>
      <c r="BQ445" s="163"/>
      <c r="BR445" s="163"/>
      <c r="BS445" s="163"/>
      <c r="BT445" s="163"/>
      <c r="BU445" s="163"/>
      <c r="BV445" s="163"/>
      <c r="BW445" s="163"/>
      <c r="BX445" s="194" t="s">
        <v>4174</v>
      </c>
      <c r="BY445" s="194"/>
      <c r="BZ445" s="194"/>
      <c r="CA445" s="194"/>
      <c r="CB445" s="194"/>
      <c r="CC445" s="194"/>
      <c r="CD445" s="194"/>
      <c r="CE445" s="194"/>
      <c r="CF445" s="194"/>
      <c r="CG445" s="194"/>
      <c r="CH445" s="194"/>
      <c r="CI445" s="194"/>
      <c r="CJ445" s="194"/>
      <c r="CK445" s="194"/>
      <c r="CL445" s="142"/>
      <c r="CM445" s="138" t="s">
        <v>4174</v>
      </c>
      <c r="CN445" s="138" t="s">
        <v>4174</v>
      </c>
      <c r="CO445" s="139">
        <v>0</v>
      </c>
      <c r="CP445" s="141">
        <v>0</v>
      </c>
    </row>
    <row r="446" spans="1:94" ht="24.6" customHeight="1">
      <c r="A446" s="198" t="s">
        <v>2</v>
      </c>
      <c r="B446" s="199" t="s">
        <v>335</v>
      </c>
      <c r="C446" s="194" t="s">
        <v>302</v>
      </c>
      <c r="D446" s="194"/>
      <c r="E446" s="194" t="s">
        <v>303</v>
      </c>
      <c r="F446" s="194"/>
      <c r="G446" s="194" t="s">
        <v>304</v>
      </c>
      <c r="H446" s="194"/>
      <c r="I446" s="194" t="s">
        <v>305</v>
      </c>
      <c r="J446" s="194"/>
      <c r="K446" s="194" t="s">
        <v>306</v>
      </c>
      <c r="L446" s="194"/>
      <c r="M446" s="198" t="s">
        <v>307</v>
      </c>
      <c r="N446" s="198"/>
      <c r="O446" s="198" t="s">
        <v>2</v>
      </c>
      <c r="P446" s="199" t="s">
        <v>335</v>
      </c>
      <c r="Q446" s="194" t="s">
        <v>302</v>
      </c>
      <c r="R446" s="194"/>
      <c r="S446" s="194" t="s">
        <v>303</v>
      </c>
      <c r="T446" s="194"/>
      <c r="U446" s="194" t="s">
        <v>304</v>
      </c>
      <c r="V446" s="194"/>
      <c r="W446" s="194" t="s">
        <v>305</v>
      </c>
      <c r="X446" s="194"/>
      <c r="Y446" s="194" t="s">
        <v>306</v>
      </c>
      <c r="Z446" s="194"/>
      <c r="AA446" s="198" t="s">
        <v>307</v>
      </c>
      <c r="AB446" s="198"/>
      <c r="AC446" s="198" t="s">
        <v>2</v>
      </c>
      <c r="AD446" s="199" t="s">
        <v>113</v>
      </c>
      <c r="AE446" s="200" t="s">
        <v>308</v>
      </c>
      <c r="AF446" s="200"/>
      <c r="AG446" s="200"/>
      <c r="AH446" s="200"/>
      <c r="AI446" s="200"/>
      <c r="AJ446" s="200"/>
      <c r="AK446" s="195" t="s">
        <v>165</v>
      </c>
      <c r="AL446" s="195"/>
      <c r="AM446" s="195"/>
      <c r="AN446" s="195"/>
      <c r="AO446" s="200" t="s">
        <v>309</v>
      </c>
      <c r="AP446" s="198" t="s">
        <v>2</v>
      </c>
      <c r="AQ446" s="199" t="s">
        <v>335</v>
      </c>
      <c r="AR446" s="195" t="s">
        <v>310</v>
      </c>
      <c r="AS446" s="195"/>
      <c r="AT446" s="195"/>
      <c r="AU446" s="195"/>
      <c r="AV446" s="195"/>
      <c r="AW446" s="195"/>
      <c r="AX446" s="195"/>
      <c r="AY446" s="195"/>
      <c r="AZ446" s="195"/>
      <c r="BA446" s="198" t="s">
        <v>2</v>
      </c>
      <c r="BB446" s="199" t="s">
        <v>335</v>
      </c>
      <c r="BC446" s="195" t="s">
        <v>311</v>
      </c>
      <c r="BD446" s="195"/>
      <c r="BE446" s="195" t="s">
        <v>312</v>
      </c>
      <c r="BF446" s="195"/>
      <c r="BG446" s="195" t="s">
        <v>313</v>
      </c>
      <c r="BH446" s="195"/>
      <c r="BI446" s="195" t="s">
        <v>343</v>
      </c>
      <c r="BJ446" s="195"/>
      <c r="BK446" s="195" t="s">
        <v>314</v>
      </c>
      <c r="BL446" s="195"/>
      <c r="BM446" s="200" t="s">
        <v>315</v>
      </c>
      <c r="BN446" s="200"/>
      <c r="BO446" s="199" t="s">
        <v>2</v>
      </c>
      <c r="BP446" s="199" t="s">
        <v>335</v>
      </c>
      <c r="BQ446" s="163" t="s">
        <v>166</v>
      </c>
      <c r="BR446" s="163"/>
      <c r="BS446" s="163"/>
      <c r="BT446" s="164" t="s">
        <v>167</v>
      </c>
      <c r="BU446" s="164"/>
      <c r="BV446" s="164" t="s">
        <v>466</v>
      </c>
      <c r="BW446" s="164"/>
      <c r="BX446" s="198" t="s">
        <v>2</v>
      </c>
      <c r="BY446" s="199" t="s">
        <v>335</v>
      </c>
      <c r="BZ446" s="195" t="s">
        <v>316</v>
      </c>
      <c r="CA446" s="195"/>
      <c r="CB446" s="195"/>
      <c r="CC446" s="195"/>
      <c r="CD446" s="195"/>
      <c r="CE446" s="195"/>
      <c r="CF446" s="195"/>
      <c r="CG446" s="195"/>
      <c r="CH446" s="195"/>
      <c r="CI446" s="195"/>
      <c r="CJ446" s="195"/>
      <c r="CK446" s="195"/>
      <c r="CL446" s="142"/>
      <c r="CM446" s="138" t="s">
        <v>2</v>
      </c>
      <c r="CN446" s="138" t="s">
        <v>4594</v>
      </c>
      <c r="CO446" s="139" t="e">
        <v>#VALUE!</v>
      </c>
      <c r="CP446" s="141">
        <v>0</v>
      </c>
    </row>
    <row r="447" spans="1:94" ht="48">
      <c r="A447" s="198"/>
      <c r="B447" s="199"/>
      <c r="C447" s="43" t="s">
        <v>170</v>
      </c>
      <c r="D447" s="43" t="s">
        <v>57</v>
      </c>
      <c r="E447" s="43" t="s">
        <v>170</v>
      </c>
      <c r="F447" s="43" t="s">
        <v>57</v>
      </c>
      <c r="G447" s="43" t="s">
        <v>170</v>
      </c>
      <c r="H447" s="43" t="s">
        <v>57</v>
      </c>
      <c r="I447" s="43" t="s">
        <v>170</v>
      </c>
      <c r="J447" s="43" t="s">
        <v>57</v>
      </c>
      <c r="K447" s="43" t="s">
        <v>170</v>
      </c>
      <c r="L447" s="43" t="s">
        <v>57</v>
      </c>
      <c r="M447" s="43" t="s">
        <v>170</v>
      </c>
      <c r="N447" s="43" t="s">
        <v>57</v>
      </c>
      <c r="O447" s="198"/>
      <c r="P447" s="199"/>
      <c r="Q447" s="43" t="s">
        <v>170</v>
      </c>
      <c r="R447" s="43" t="s">
        <v>57</v>
      </c>
      <c r="S447" s="43" t="s">
        <v>170</v>
      </c>
      <c r="T447" s="43" t="s">
        <v>57</v>
      </c>
      <c r="U447" s="43" t="s">
        <v>170</v>
      </c>
      <c r="V447" s="43" t="s">
        <v>57</v>
      </c>
      <c r="W447" s="43" t="s">
        <v>170</v>
      </c>
      <c r="X447" s="43" t="s">
        <v>57</v>
      </c>
      <c r="Y447" s="43" t="s">
        <v>170</v>
      </c>
      <c r="Z447" s="43" t="s">
        <v>57</v>
      </c>
      <c r="AA447" s="43" t="s">
        <v>170</v>
      </c>
      <c r="AB447" s="43" t="s">
        <v>57</v>
      </c>
      <c r="AC447" s="198"/>
      <c r="AD447" s="199"/>
      <c r="AE447" s="44" t="s">
        <v>302</v>
      </c>
      <c r="AF447" s="44" t="s">
        <v>303</v>
      </c>
      <c r="AG447" s="44" t="s">
        <v>304</v>
      </c>
      <c r="AH447" s="44" t="s">
        <v>305</v>
      </c>
      <c r="AI447" s="44" t="s">
        <v>306</v>
      </c>
      <c r="AJ447" s="44" t="s">
        <v>56</v>
      </c>
      <c r="AK447" s="44" t="s">
        <v>317</v>
      </c>
      <c r="AL447" s="31" t="s">
        <v>279</v>
      </c>
      <c r="AM447" s="31" t="s">
        <v>172</v>
      </c>
      <c r="AN447" s="31" t="s">
        <v>173</v>
      </c>
      <c r="AO447" s="200"/>
      <c r="AP447" s="198"/>
      <c r="AQ447" s="199"/>
      <c r="AR447" s="44" t="s">
        <v>434</v>
      </c>
      <c r="AS447" s="44" t="s">
        <v>344</v>
      </c>
      <c r="AT447" s="44" t="s">
        <v>435</v>
      </c>
      <c r="AU447" s="44" t="s">
        <v>436</v>
      </c>
      <c r="AV447" s="44" t="s">
        <v>437</v>
      </c>
      <c r="AW447" s="14" t="s">
        <v>175</v>
      </c>
      <c r="AX447" s="14" t="s">
        <v>176</v>
      </c>
      <c r="AY447" s="44" t="s">
        <v>69</v>
      </c>
      <c r="AZ447" s="44" t="s">
        <v>70</v>
      </c>
      <c r="BA447" s="198"/>
      <c r="BB447" s="199"/>
      <c r="BC447" s="43" t="s">
        <v>170</v>
      </c>
      <c r="BD447" s="43" t="s">
        <v>57</v>
      </c>
      <c r="BE447" s="43" t="s">
        <v>170</v>
      </c>
      <c r="BF447" s="43" t="s">
        <v>57</v>
      </c>
      <c r="BG447" s="43" t="s">
        <v>170</v>
      </c>
      <c r="BH447" s="43" t="s">
        <v>57</v>
      </c>
      <c r="BI447" s="43" t="s">
        <v>170</v>
      </c>
      <c r="BJ447" s="43" t="s">
        <v>57</v>
      </c>
      <c r="BK447" s="43" t="s">
        <v>170</v>
      </c>
      <c r="BL447" s="43" t="s">
        <v>57</v>
      </c>
      <c r="BM447" s="43" t="s">
        <v>170</v>
      </c>
      <c r="BN447" s="43" t="s">
        <v>57</v>
      </c>
      <c r="BO447" s="199"/>
      <c r="BP447" s="199"/>
      <c r="BQ447" s="32" t="s">
        <v>56</v>
      </c>
      <c r="BR447" s="45" t="s">
        <v>174</v>
      </c>
      <c r="BS447" s="45" t="s">
        <v>280</v>
      </c>
      <c r="BT447" s="45" t="s">
        <v>66</v>
      </c>
      <c r="BU447" s="45" t="s">
        <v>174</v>
      </c>
      <c r="BV447" s="45" t="s">
        <v>66</v>
      </c>
      <c r="BW447" s="45" t="s">
        <v>174</v>
      </c>
      <c r="BX447" s="198"/>
      <c r="BY447" s="199"/>
      <c r="BZ447" s="44" t="s">
        <v>336</v>
      </c>
      <c r="CA447" s="44" t="s">
        <v>318</v>
      </c>
      <c r="CB447" s="44" t="s">
        <v>350</v>
      </c>
      <c r="CC447" s="44" t="s">
        <v>345</v>
      </c>
      <c r="CD447" s="44" t="s">
        <v>346</v>
      </c>
      <c r="CE447" s="44" t="s">
        <v>347</v>
      </c>
      <c r="CF447" s="44" t="s">
        <v>348</v>
      </c>
      <c r="CG447" s="44" t="s">
        <v>349</v>
      </c>
      <c r="CH447" s="44" t="s">
        <v>337</v>
      </c>
      <c r="CI447" s="44" t="s">
        <v>319</v>
      </c>
      <c r="CJ447" s="44" t="s">
        <v>68</v>
      </c>
      <c r="CK447" s="44" t="s">
        <v>0</v>
      </c>
      <c r="CL447" s="142"/>
      <c r="CM447" s="138" t="s">
        <v>2</v>
      </c>
      <c r="CN447" s="138" t="s">
        <v>2</v>
      </c>
      <c r="CO447" s="139" t="e">
        <v>#VALUE!</v>
      </c>
      <c r="CP447" s="141">
        <v>0</v>
      </c>
    </row>
    <row r="448" spans="1:94">
      <c r="A448" s="51" t="s">
        <v>266</v>
      </c>
      <c r="B448" s="51"/>
      <c r="C448" s="48"/>
      <c r="D448" s="48"/>
      <c r="E448" s="48"/>
      <c r="F448" s="48"/>
      <c r="G448" s="48"/>
      <c r="H448" s="48"/>
      <c r="I448" s="48"/>
      <c r="J448" s="48"/>
      <c r="K448" s="48"/>
      <c r="L448" s="48"/>
      <c r="M448" s="48"/>
      <c r="N448" s="48"/>
      <c r="O448" s="51" t="s">
        <v>266</v>
      </c>
      <c r="P448" s="51"/>
      <c r="Q448" s="48"/>
      <c r="R448" s="48"/>
      <c r="S448" s="48"/>
      <c r="T448" s="48"/>
      <c r="U448" s="48"/>
      <c r="V448" s="48"/>
      <c r="W448" s="48"/>
      <c r="X448" s="48"/>
      <c r="Y448" s="48"/>
      <c r="Z448" s="48"/>
      <c r="AA448" s="48"/>
      <c r="AB448" s="48"/>
      <c r="AC448" s="51" t="s">
        <v>266</v>
      </c>
      <c r="AD448" s="51"/>
      <c r="AE448" s="48"/>
      <c r="AF448" s="48"/>
      <c r="AG448" s="48"/>
      <c r="AH448" s="48"/>
      <c r="AI448" s="48"/>
      <c r="AJ448" s="48"/>
      <c r="AK448" s="48"/>
      <c r="AL448" s="48"/>
      <c r="AM448" s="48"/>
      <c r="AN448" s="48"/>
      <c r="AO448" s="48"/>
      <c r="AP448" s="51" t="s">
        <v>266</v>
      </c>
      <c r="AQ448" s="46"/>
      <c r="AR448" s="47"/>
      <c r="AS448" s="47"/>
      <c r="AT448" s="47"/>
      <c r="AU448" s="47"/>
      <c r="AV448" s="47"/>
      <c r="AW448" s="47"/>
      <c r="AX448" s="47"/>
      <c r="AY448" s="47"/>
      <c r="AZ448" s="47"/>
      <c r="BA448" s="51" t="s">
        <v>266</v>
      </c>
      <c r="BB448" s="46"/>
      <c r="BC448" s="47"/>
      <c r="BD448" s="47"/>
      <c r="BE448" s="47"/>
      <c r="BF448" s="47"/>
      <c r="BG448" s="47"/>
      <c r="BH448" s="47"/>
      <c r="BI448" s="47"/>
      <c r="BJ448" s="47"/>
      <c r="BK448" s="47"/>
      <c r="BL448" s="47"/>
      <c r="BM448" s="47"/>
      <c r="BN448" s="47"/>
      <c r="BO448" s="51" t="s">
        <v>266</v>
      </c>
      <c r="BP448" s="46"/>
      <c r="BQ448" s="50"/>
      <c r="BR448" s="49"/>
      <c r="BS448" s="49"/>
      <c r="BT448" s="50"/>
      <c r="BU448" s="49"/>
      <c r="BV448" s="49"/>
      <c r="BW448" s="49"/>
      <c r="BX448" s="51" t="s">
        <v>266</v>
      </c>
      <c r="BY448" s="46"/>
      <c r="BZ448" s="47"/>
      <c r="CA448" s="47"/>
      <c r="CB448" s="47"/>
      <c r="CC448" s="47"/>
      <c r="CD448" s="47"/>
      <c r="CE448" s="47"/>
      <c r="CF448" s="47"/>
      <c r="CG448" s="47"/>
      <c r="CH448" s="47"/>
      <c r="CI448" s="47"/>
      <c r="CJ448" s="47"/>
      <c r="CK448" s="47"/>
      <c r="CL448" s="142"/>
      <c r="CM448" s="138" t="s">
        <v>266</v>
      </c>
      <c r="CN448" s="138" t="s">
        <v>266</v>
      </c>
      <c r="CO448" s="139">
        <v>0</v>
      </c>
      <c r="CP448" s="141">
        <v>0</v>
      </c>
    </row>
    <row r="449" spans="1:94">
      <c r="A449" s="201" t="s">
        <v>5</v>
      </c>
      <c r="B449" s="46" t="s">
        <v>119</v>
      </c>
      <c r="C449" s="47">
        <v>4177</v>
      </c>
      <c r="D449" s="47">
        <v>2001</v>
      </c>
      <c r="E449" s="47">
        <v>3241</v>
      </c>
      <c r="F449" s="47">
        <v>1567</v>
      </c>
      <c r="G449" s="47">
        <v>3265</v>
      </c>
      <c r="H449" s="47">
        <v>1669</v>
      </c>
      <c r="I449" s="47">
        <v>2454</v>
      </c>
      <c r="J449" s="47">
        <v>1229</v>
      </c>
      <c r="K449" s="47">
        <v>2042</v>
      </c>
      <c r="L449" s="47">
        <v>1019</v>
      </c>
      <c r="M449" s="48">
        <v>15179</v>
      </c>
      <c r="N449" s="48">
        <v>7485</v>
      </c>
      <c r="O449" s="201" t="s">
        <v>5</v>
      </c>
      <c r="P449" s="46" t="s">
        <v>119</v>
      </c>
      <c r="Q449" s="47">
        <v>807</v>
      </c>
      <c r="R449" s="47">
        <v>382</v>
      </c>
      <c r="S449" s="47">
        <v>521</v>
      </c>
      <c r="T449" s="47">
        <v>220</v>
      </c>
      <c r="U449" s="47">
        <v>520</v>
      </c>
      <c r="V449" s="47">
        <v>229</v>
      </c>
      <c r="W449" s="47">
        <v>320</v>
      </c>
      <c r="X449" s="47">
        <v>165</v>
      </c>
      <c r="Y449" s="47">
        <v>243</v>
      </c>
      <c r="Z449" s="47">
        <v>108</v>
      </c>
      <c r="AA449" s="48">
        <v>2411</v>
      </c>
      <c r="AB449" s="48">
        <v>1104</v>
      </c>
      <c r="AC449" s="201" t="s">
        <v>5</v>
      </c>
      <c r="AD449" s="46" t="s">
        <v>119</v>
      </c>
      <c r="AE449" s="47">
        <v>138</v>
      </c>
      <c r="AF449" s="47">
        <v>138</v>
      </c>
      <c r="AG449" s="47">
        <v>142</v>
      </c>
      <c r="AH449" s="47">
        <v>135</v>
      </c>
      <c r="AI449" s="47">
        <v>132</v>
      </c>
      <c r="AJ449" s="48">
        <v>685</v>
      </c>
      <c r="AK449" s="47">
        <v>400</v>
      </c>
      <c r="AL449" s="47">
        <v>325</v>
      </c>
      <c r="AM449" s="47">
        <v>4</v>
      </c>
      <c r="AN449" s="47">
        <v>2</v>
      </c>
      <c r="AO449" s="47">
        <v>136</v>
      </c>
      <c r="AP449" s="201" t="s">
        <v>5</v>
      </c>
      <c r="AQ449" s="46" t="s">
        <v>119</v>
      </c>
      <c r="AR449" s="47">
        <v>49</v>
      </c>
      <c r="AS449" s="47">
        <v>1077</v>
      </c>
      <c r="AT449" s="47">
        <v>1937</v>
      </c>
      <c r="AU449" s="47">
        <v>1412</v>
      </c>
      <c r="AV449" s="47">
        <v>407</v>
      </c>
      <c r="AW449" s="47">
        <v>176</v>
      </c>
      <c r="AX449" s="47">
        <v>541</v>
      </c>
      <c r="AY449" s="47">
        <v>372</v>
      </c>
      <c r="AZ449" s="47">
        <v>367</v>
      </c>
      <c r="BA449" s="201" t="s">
        <v>5</v>
      </c>
      <c r="BB449" s="46" t="s">
        <v>119</v>
      </c>
      <c r="BC449" s="47">
        <v>1904</v>
      </c>
      <c r="BD449" s="47">
        <v>971</v>
      </c>
      <c r="BE449" s="47">
        <v>1818</v>
      </c>
      <c r="BF449" s="47">
        <v>930</v>
      </c>
      <c r="BG449" s="47">
        <v>1262</v>
      </c>
      <c r="BH449" s="47">
        <v>648</v>
      </c>
      <c r="BI449" s="47">
        <v>1903</v>
      </c>
      <c r="BJ449" s="47">
        <v>971</v>
      </c>
      <c r="BK449" s="47">
        <v>1818</v>
      </c>
      <c r="BL449" s="47">
        <v>930</v>
      </c>
      <c r="BM449" s="47">
        <v>1243</v>
      </c>
      <c r="BN449" s="47">
        <v>641</v>
      </c>
      <c r="BO449" s="201" t="s">
        <v>5</v>
      </c>
      <c r="BP449" s="46" t="s">
        <v>119</v>
      </c>
      <c r="BQ449" s="50">
        <v>372</v>
      </c>
      <c r="BR449" s="49">
        <v>231</v>
      </c>
      <c r="BS449" s="49">
        <v>34</v>
      </c>
      <c r="BT449" s="50">
        <v>14</v>
      </c>
      <c r="BU449" s="49">
        <v>8</v>
      </c>
      <c r="BV449" s="50">
        <v>386</v>
      </c>
      <c r="BW449" s="50">
        <v>239</v>
      </c>
      <c r="BX449" s="201" t="s">
        <v>5</v>
      </c>
      <c r="BY449" s="46" t="s">
        <v>119</v>
      </c>
      <c r="BZ449" s="47">
        <v>4853</v>
      </c>
      <c r="CA449" s="47">
        <v>3746</v>
      </c>
      <c r="CB449" s="47">
        <v>1477</v>
      </c>
      <c r="CC449" s="47">
        <v>4123</v>
      </c>
      <c r="CD449" s="47">
        <v>3592</v>
      </c>
      <c r="CE449" s="47">
        <v>2953</v>
      </c>
      <c r="CF449" s="47">
        <v>261</v>
      </c>
      <c r="CG449" s="47">
        <v>3970</v>
      </c>
      <c r="CH449" s="47">
        <v>175</v>
      </c>
      <c r="CI449" s="47">
        <v>366</v>
      </c>
      <c r="CJ449" s="47">
        <v>344</v>
      </c>
      <c r="CK449" s="47">
        <v>317</v>
      </c>
      <c r="CL449" s="142"/>
      <c r="CM449" s="138" t="s">
        <v>5</v>
      </c>
      <c r="CN449" s="138" t="s">
        <v>4548</v>
      </c>
      <c r="CO449" s="139">
        <v>15697</v>
      </c>
      <c r="CP449" s="141">
        <v>25150</v>
      </c>
    </row>
    <row r="450" spans="1:94">
      <c r="A450" s="201"/>
      <c r="B450" s="46" t="s">
        <v>120</v>
      </c>
      <c r="C450" s="47">
        <v>533</v>
      </c>
      <c r="D450" s="47">
        <v>253</v>
      </c>
      <c r="E450" s="47">
        <v>417</v>
      </c>
      <c r="F450" s="47">
        <v>227</v>
      </c>
      <c r="G450" s="47">
        <v>405</v>
      </c>
      <c r="H450" s="47">
        <v>179</v>
      </c>
      <c r="I450" s="47">
        <v>399</v>
      </c>
      <c r="J450" s="47">
        <v>196</v>
      </c>
      <c r="K450" s="47">
        <v>365</v>
      </c>
      <c r="L450" s="47">
        <v>188</v>
      </c>
      <c r="M450" s="48">
        <v>2119</v>
      </c>
      <c r="N450" s="48">
        <v>1043</v>
      </c>
      <c r="O450" s="201"/>
      <c r="P450" s="46" t="s">
        <v>120</v>
      </c>
      <c r="Q450" s="47">
        <v>34</v>
      </c>
      <c r="R450" s="47">
        <v>14</v>
      </c>
      <c r="S450" s="47">
        <v>12</v>
      </c>
      <c r="T450" s="47">
        <v>3</v>
      </c>
      <c r="U450" s="47">
        <v>29</v>
      </c>
      <c r="V450" s="47">
        <v>12</v>
      </c>
      <c r="W450" s="47">
        <v>14</v>
      </c>
      <c r="X450" s="47">
        <v>6</v>
      </c>
      <c r="Y450" s="47">
        <v>25</v>
      </c>
      <c r="Z450" s="47">
        <v>18</v>
      </c>
      <c r="AA450" s="48">
        <v>114</v>
      </c>
      <c r="AB450" s="48">
        <v>53</v>
      </c>
      <c r="AC450" s="201"/>
      <c r="AD450" s="46" t="s">
        <v>120</v>
      </c>
      <c r="AE450" s="47">
        <v>24</v>
      </c>
      <c r="AF450" s="47">
        <v>24</v>
      </c>
      <c r="AG450" s="47">
        <v>24</v>
      </c>
      <c r="AH450" s="47">
        <v>23</v>
      </c>
      <c r="AI450" s="47">
        <v>23</v>
      </c>
      <c r="AJ450" s="48">
        <v>118</v>
      </c>
      <c r="AK450" s="47">
        <v>104</v>
      </c>
      <c r="AL450" s="47">
        <v>104</v>
      </c>
      <c r="AM450" s="47">
        <v>29</v>
      </c>
      <c r="AN450" s="47">
        <v>3</v>
      </c>
      <c r="AO450" s="47">
        <v>23</v>
      </c>
      <c r="AP450" s="201"/>
      <c r="AQ450" s="46" t="s">
        <v>120</v>
      </c>
      <c r="AR450" s="47">
        <v>39</v>
      </c>
      <c r="AS450" s="47">
        <v>558</v>
      </c>
      <c r="AT450" s="47">
        <v>294</v>
      </c>
      <c r="AU450" s="47">
        <v>52</v>
      </c>
      <c r="AV450" s="47">
        <v>10</v>
      </c>
      <c r="AW450" s="47">
        <v>65</v>
      </c>
      <c r="AX450" s="47">
        <v>128</v>
      </c>
      <c r="AY450" s="47">
        <v>105</v>
      </c>
      <c r="AZ450" s="47">
        <v>100</v>
      </c>
      <c r="BA450" s="201"/>
      <c r="BB450" s="46" t="s">
        <v>120</v>
      </c>
      <c r="BC450" s="47">
        <v>339</v>
      </c>
      <c r="BD450" s="47">
        <v>164</v>
      </c>
      <c r="BE450" s="47">
        <v>337</v>
      </c>
      <c r="BF450" s="47">
        <v>163</v>
      </c>
      <c r="BG450" s="47">
        <v>284</v>
      </c>
      <c r="BH450" s="47">
        <v>137</v>
      </c>
      <c r="BI450" s="47">
        <v>339</v>
      </c>
      <c r="BJ450" s="47">
        <v>164</v>
      </c>
      <c r="BK450" s="47">
        <v>337</v>
      </c>
      <c r="BL450" s="47">
        <v>163</v>
      </c>
      <c r="BM450" s="47">
        <v>283</v>
      </c>
      <c r="BN450" s="47">
        <v>137</v>
      </c>
      <c r="BO450" s="201"/>
      <c r="BP450" s="46" t="s">
        <v>120</v>
      </c>
      <c r="BQ450" s="50">
        <v>95</v>
      </c>
      <c r="BR450" s="49">
        <v>89</v>
      </c>
      <c r="BS450" s="49">
        <v>13</v>
      </c>
      <c r="BT450" s="50">
        <v>13</v>
      </c>
      <c r="BU450" s="49">
        <v>11</v>
      </c>
      <c r="BV450" s="50">
        <v>108</v>
      </c>
      <c r="BW450" s="50">
        <v>100</v>
      </c>
      <c r="BX450" s="201"/>
      <c r="BY450" s="46" t="s">
        <v>120</v>
      </c>
      <c r="BZ450" s="47">
        <v>711</v>
      </c>
      <c r="CA450" s="47">
        <v>391</v>
      </c>
      <c r="CB450" s="47">
        <v>98</v>
      </c>
      <c r="CC450" s="47">
        <v>704</v>
      </c>
      <c r="CD450" s="47">
        <v>464</v>
      </c>
      <c r="CE450" s="47">
        <v>193</v>
      </c>
      <c r="CF450" s="47">
        <v>19</v>
      </c>
      <c r="CG450" s="47">
        <v>188</v>
      </c>
      <c r="CH450" s="47">
        <v>84</v>
      </c>
      <c r="CI450" s="47">
        <v>17</v>
      </c>
      <c r="CJ450" s="47">
        <v>14</v>
      </c>
      <c r="CK450" s="47">
        <v>43</v>
      </c>
      <c r="CL450" s="142"/>
      <c r="CM450" s="138" t="s">
        <v>5</v>
      </c>
      <c r="CN450" s="138" t="s">
        <v>4549</v>
      </c>
      <c r="CO450" s="139">
        <v>2295</v>
      </c>
      <c r="CP450" s="141">
        <v>2852</v>
      </c>
    </row>
    <row r="451" spans="1:94">
      <c r="A451" s="201"/>
      <c r="B451" s="34" t="s">
        <v>102</v>
      </c>
      <c r="C451" s="35">
        <v>4710</v>
      </c>
      <c r="D451" s="63">
        <v>2254</v>
      </c>
      <c r="E451" s="63">
        <v>3658</v>
      </c>
      <c r="F451" s="63">
        <v>1794</v>
      </c>
      <c r="G451" s="63">
        <v>3670</v>
      </c>
      <c r="H451" s="63">
        <v>1848</v>
      </c>
      <c r="I451" s="63">
        <v>2853</v>
      </c>
      <c r="J451" s="63">
        <v>1425</v>
      </c>
      <c r="K451" s="63">
        <v>2407</v>
      </c>
      <c r="L451" s="63">
        <v>1207</v>
      </c>
      <c r="M451" s="63">
        <v>17298</v>
      </c>
      <c r="N451" s="63">
        <v>8528</v>
      </c>
      <c r="O451" s="201"/>
      <c r="P451" s="64" t="s">
        <v>102</v>
      </c>
      <c r="Q451" s="63">
        <v>841</v>
      </c>
      <c r="R451" s="63">
        <v>396</v>
      </c>
      <c r="S451" s="63">
        <v>533</v>
      </c>
      <c r="T451" s="63">
        <v>223</v>
      </c>
      <c r="U451" s="63">
        <v>549</v>
      </c>
      <c r="V451" s="63">
        <v>241</v>
      </c>
      <c r="W451" s="63">
        <v>334</v>
      </c>
      <c r="X451" s="63">
        <v>171</v>
      </c>
      <c r="Y451" s="63">
        <v>268</v>
      </c>
      <c r="Z451" s="63">
        <v>126</v>
      </c>
      <c r="AA451" s="63">
        <v>2525</v>
      </c>
      <c r="AB451" s="63">
        <v>1157</v>
      </c>
      <c r="AC451" s="201"/>
      <c r="AD451" s="64" t="s">
        <v>102</v>
      </c>
      <c r="AE451" s="63">
        <v>162</v>
      </c>
      <c r="AF451" s="63">
        <v>162</v>
      </c>
      <c r="AG451" s="63">
        <v>166</v>
      </c>
      <c r="AH451" s="63">
        <v>158</v>
      </c>
      <c r="AI451" s="63">
        <v>155</v>
      </c>
      <c r="AJ451" s="63">
        <v>803</v>
      </c>
      <c r="AK451" s="63">
        <v>504</v>
      </c>
      <c r="AL451" s="63">
        <v>429</v>
      </c>
      <c r="AM451" s="63">
        <v>33</v>
      </c>
      <c r="AN451" s="63">
        <v>5</v>
      </c>
      <c r="AO451" s="63">
        <v>159</v>
      </c>
      <c r="AP451" s="201"/>
      <c r="AQ451" s="64" t="s">
        <v>102</v>
      </c>
      <c r="AR451" s="63">
        <v>88</v>
      </c>
      <c r="AS451" s="63">
        <v>1635</v>
      </c>
      <c r="AT451" s="63">
        <v>2231</v>
      </c>
      <c r="AU451" s="63">
        <v>1464</v>
      </c>
      <c r="AV451" s="63">
        <v>417</v>
      </c>
      <c r="AW451" s="63">
        <v>241</v>
      </c>
      <c r="AX451" s="63">
        <v>669</v>
      </c>
      <c r="AY451" s="63">
        <v>477</v>
      </c>
      <c r="AZ451" s="63">
        <v>467</v>
      </c>
      <c r="BA451" s="201"/>
      <c r="BB451" s="51" t="s">
        <v>102</v>
      </c>
      <c r="BC451" s="63">
        <v>2243</v>
      </c>
      <c r="BD451" s="63">
        <v>1135</v>
      </c>
      <c r="BE451" s="63">
        <v>2155</v>
      </c>
      <c r="BF451" s="63">
        <v>1093</v>
      </c>
      <c r="BG451" s="63">
        <v>1546</v>
      </c>
      <c r="BH451" s="63">
        <v>785</v>
      </c>
      <c r="BI451" s="63">
        <v>2242</v>
      </c>
      <c r="BJ451" s="63">
        <v>1135</v>
      </c>
      <c r="BK451" s="63">
        <v>2155</v>
      </c>
      <c r="BL451" s="63">
        <v>1093</v>
      </c>
      <c r="BM451" s="63">
        <v>1526</v>
      </c>
      <c r="BN451" s="63">
        <v>778</v>
      </c>
      <c r="BO451" s="201"/>
      <c r="BP451" s="64" t="s">
        <v>102</v>
      </c>
      <c r="BQ451" s="63">
        <v>467</v>
      </c>
      <c r="BR451" s="63">
        <v>320</v>
      </c>
      <c r="BS451" s="63">
        <v>47</v>
      </c>
      <c r="BT451" s="63">
        <v>27</v>
      </c>
      <c r="BU451" s="63">
        <v>19</v>
      </c>
      <c r="BV451" s="63">
        <v>494</v>
      </c>
      <c r="BW451" s="63">
        <v>339</v>
      </c>
      <c r="BX451" s="201"/>
      <c r="BY451" s="64" t="s">
        <v>102</v>
      </c>
      <c r="BZ451" s="63">
        <v>5564</v>
      </c>
      <c r="CA451" s="63">
        <v>4137</v>
      </c>
      <c r="CB451" s="63">
        <v>1575</v>
      </c>
      <c r="CC451" s="63">
        <v>4827</v>
      </c>
      <c r="CD451" s="63">
        <v>4056</v>
      </c>
      <c r="CE451" s="63">
        <v>3146</v>
      </c>
      <c r="CF451" s="63">
        <v>280</v>
      </c>
      <c r="CG451" s="63">
        <v>4158</v>
      </c>
      <c r="CH451" s="63">
        <v>259</v>
      </c>
      <c r="CI451" s="63">
        <v>383</v>
      </c>
      <c r="CJ451" s="63">
        <v>358</v>
      </c>
      <c r="CK451" s="63">
        <v>360</v>
      </c>
      <c r="CL451" s="142"/>
      <c r="CM451" s="138" t="s">
        <v>5</v>
      </c>
      <c r="CN451" s="138" t="s">
        <v>4550</v>
      </c>
      <c r="CO451" s="139">
        <v>17992</v>
      </c>
      <c r="CP451" s="141">
        <v>28002</v>
      </c>
    </row>
    <row r="452" spans="1:94">
      <c r="A452" s="201" t="s">
        <v>267</v>
      </c>
      <c r="B452" s="46" t="s">
        <v>119</v>
      </c>
      <c r="C452" s="47">
        <v>5725</v>
      </c>
      <c r="D452" s="47">
        <v>2846</v>
      </c>
      <c r="E452" s="47">
        <v>4410</v>
      </c>
      <c r="F452" s="47">
        <v>2081</v>
      </c>
      <c r="G452" s="47">
        <v>4047</v>
      </c>
      <c r="H452" s="47">
        <v>1940</v>
      </c>
      <c r="I452" s="47">
        <v>3311</v>
      </c>
      <c r="J452" s="47">
        <v>1661</v>
      </c>
      <c r="K452" s="47">
        <v>2608</v>
      </c>
      <c r="L452" s="47">
        <v>1320</v>
      </c>
      <c r="M452" s="48">
        <v>20101</v>
      </c>
      <c r="N452" s="48">
        <v>9848</v>
      </c>
      <c r="O452" s="201" t="s">
        <v>267</v>
      </c>
      <c r="P452" s="46" t="s">
        <v>119</v>
      </c>
      <c r="Q452" s="47">
        <v>1021</v>
      </c>
      <c r="R452" s="47">
        <v>462</v>
      </c>
      <c r="S452" s="47">
        <v>720</v>
      </c>
      <c r="T452" s="47">
        <v>292</v>
      </c>
      <c r="U452" s="47">
        <v>636</v>
      </c>
      <c r="V452" s="47">
        <v>309</v>
      </c>
      <c r="W452" s="47">
        <v>355</v>
      </c>
      <c r="X452" s="47">
        <v>171</v>
      </c>
      <c r="Y452" s="47">
        <v>310</v>
      </c>
      <c r="Z452" s="47">
        <v>149</v>
      </c>
      <c r="AA452" s="48">
        <v>3042</v>
      </c>
      <c r="AB452" s="48">
        <v>1383</v>
      </c>
      <c r="AC452" s="201" t="s">
        <v>267</v>
      </c>
      <c r="AD452" s="46" t="s">
        <v>119</v>
      </c>
      <c r="AE452" s="47">
        <v>157</v>
      </c>
      <c r="AF452" s="47">
        <v>155</v>
      </c>
      <c r="AG452" s="47">
        <v>153</v>
      </c>
      <c r="AH452" s="47">
        <v>151</v>
      </c>
      <c r="AI452" s="47">
        <v>151</v>
      </c>
      <c r="AJ452" s="48">
        <v>767</v>
      </c>
      <c r="AK452" s="47">
        <v>499</v>
      </c>
      <c r="AL452" s="47">
        <v>286</v>
      </c>
      <c r="AM452" s="47">
        <v>19</v>
      </c>
      <c r="AN452" s="47">
        <v>19</v>
      </c>
      <c r="AO452" s="47">
        <v>151</v>
      </c>
      <c r="AP452" s="201" t="s">
        <v>267</v>
      </c>
      <c r="AQ452" s="46" t="s">
        <v>119</v>
      </c>
      <c r="AR452" s="47">
        <v>21</v>
      </c>
      <c r="AS452" s="47">
        <v>1934</v>
      </c>
      <c r="AT452" s="47">
        <v>1234</v>
      </c>
      <c r="AU452" s="47">
        <v>2165</v>
      </c>
      <c r="AV452" s="47">
        <v>984</v>
      </c>
      <c r="AW452" s="47">
        <v>191</v>
      </c>
      <c r="AX452" s="47">
        <v>594</v>
      </c>
      <c r="AY452" s="47">
        <v>453</v>
      </c>
      <c r="AZ452" s="47">
        <v>445</v>
      </c>
      <c r="BA452" s="201" t="s">
        <v>267</v>
      </c>
      <c r="BB452" s="46" t="s">
        <v>119</v>
      </c>
      <c r="BC452" s="47">
        <v>2793</v>
      </c>
      <c r="BD452" s="47">
        <v>1368</v>
      </c>
      <c r="BE452" s="47">
        <v>2528</v>
      </c>
      <c r="BF452" s="47">
        <v>1314</v>
      </c>
      <c r="BG452" s="47">
        <v>1766</v>
      </c>
      <c r="BH452" s="47">
        <v>929</v>
      </c>
      <c r="BI452" s="47">
        <v>2682</v>
      </c>
      <c r="BJ452" s="47">
        <v>1324</v>
      </c>
      <c r="BK452" s="47">
        <v>2420</v>
      </c>
      <c r="BL452" s="47">
        <v>1271</v>
      </c>
      <c r="BM452" s="47">
        <v>1643</v>
      </c>
      <c r="BN452" s="47">
        <v>868</v>
      </c>
      <c r="BO452" s="201" t="s">
        <v>267</v>
      </c>
      <c r="BP452" s="46" t="s">
        <v>119</v>
      </c>
      <c r="BQ452" s="50">
        <v>483</v>
      </c>
      <c r="BR452" s="49">
        <v>282</v>
      </c>
      <c r="BS452" s="49">
        <v>33</v>
      </c>
      <c r="BT452" s="50">
        <v>51</v>
      </c>
      <c r="BU452" s="49">
        <v>19</v>
      </c>
      <c r="BV452" s="50">
        <v>534</v>
      </c>
      <c r="BW452" s="50">
        <v>301</v>
      </c>
      <c r="BX452" s="201" t="s">
        <v>267</v>
      </c>
      <c r="BY452" s="46" t="s">
        <v>119</v>
      </c>
      <c r="BZ452" s="47">
        <v>4616</v>
      </c>
      <c r="CA452" s="47">
        <v>3703</v>
      </c>
      <c r="CB452" s="47">
        <v>1719</v>
      </c>
      <c r="CC452" s="47">
        <v>3638</v>
      </c>
      <c r="CD452" s="47">
        <v>2787</v>
      </c>
      <c r="CE452" s="47">
        <v>2115</v>
      </c>
      <c r="CF452" s="47">
        <v>367</v>
      </c>
      <c r="CG452" s="47">
        <v>3094</v>
      </c>
      <c r="CH452" s="47">
        <v>235</v>
      </c>
      <c r="CI452" s="47">
        <v>263</v>
      </c>
      <c r="CJ452" s="47">
        <v>457</v>
      </c>
      <c r="CK452" s="47">
        <v>438</v>
      </c>
      <c r="CL452" s="142"/>
      <c r="CM452" s="138" t="s">
        <v>267</v>
      </c>
      <c r="CN452" s="138" t="s">
        <v>4551</v>
      </c>
      <c r="CO452" s="139">
        <v>21171</v>
      </c>
      <c r="CP452" s="141">
        <v>22274</v>
      </c>
    </row>
    <row r="453" spans="1:94">
      <c r="A453" s="201"/>
      <c r="B453" s="46" t="s">
        <v>120</v>
      </c>
      <c r="C453" s="47">
        <v>0</v>
      </c>
      <c r="D453" s="47">
        <v>0</v>
      </c>
      <c r="E453" s="47">
        <v>0</v>
      </c>
      <c r="F453" s="47">
        <v>0</v>
      </c>
      <c r="G453" s="47">
        <v>0</v>
      </c>
      <c r="H453" s="47">
        <v>0</v>
      </c>
      <c r="I453" s="47">
        <v>0</v>
      </c>
      <c r="J453" s="47">
        <v>0</v>
      </c>
      <c r="K453" s="47">
        <v>0</v>
      </c>
      <c r="L453" s="47">
        <v>0</v>
      </c>
      <c r="M453" s="48">
        <v>0</v>
      </c>
      <c r="N453" s="48">
        <v>0</v>
      </c>
      <c r="O453" s="201"/>
      <c r="P453" s="46" t="s">
        <v>120</v>
      </c>
      <c r="Q453" s="47">
        <v>0</v>
      </c>
      <c r="R453" s="47">
        <v>0</v>
      </c>
      <c r="S453" s="47">
        <v>0</v>
      </c>
      <c r="T453" s="47">
        <v>0</v>
      </c>
      <c r="U453" s="47">
        <v>0</v>
      </c>
      <c r="V453" s="47">
        <v>0</v>
      </c>
      <c r="W453" s="47">
        <v>0</v>
      </c>
      <c r="X453" s="47">
        <v>0</v>
      </c>
      <c r="Y453" s="47">
        <v>0</v>
      </c>
      <c r="Z453" s="47">
        <v>0</v>
      </c>
      <c r="AA453" s="48">
        <v>0</v>
      </c>
      <c r="AB453" s="48">
        <v>0</v>
      </c>
      <c r="AC453" s="201"/>
      <c r="AD453" s="46" t="s">
        <v>120</v>
      </c>
      <c r="AE453" s="47">
        <v>0</v>
      </c>
      <c r="AF453" s="47">
        <v>0</v>
      </c>
      <c r="AG453" s="47">
        <v>0</v>
      </c>
      <c r="AH453" s="47">
        <v>0</v>
      </c>
      <c r="AI453" s="47">
        <v>0</v>
      </c>
      <c r="AJ453" s="48">
        <v>0</v>
      </c>
      <c r="AK453" s="47">
        <v>0</v>
      </c>
      <c r="AL453" s="47">
        <v>0</v>
      </c>
      <c r="AM453" s="47">
        <v>0</v>
      </c>
      <c r="AN453" s="47">
        <v>0</v>
      </c>
      <c r="AO453" s="47">
        <v>0</v>
      </c>
      <c r="AP453" s="201"/>
      <c r="AQ453" s="46" t="s">
        <v>120</v>
      </c>
      <c r="AR453" s="47">
        <v>0</v>
      </c>
      <c r="AS453" s="47">
        <v>0</v>
      </c>
      <c r="AT453" s="47">
        <v>0</v>
      </c>
      <c r="AU453" s="47">
        <v>0</v>
      </c>
      <c r="AV453" s="47">
        <v>0</v>
      </c>
      <c r="AW453" s="47">
        <v>0</v>
      </c>
      <c r="AX453" s="47">
        <v>0</v>
      </c>
      <c r="AY453" s="47">
        <v>0</v>
      </c>
      <c r="AZ453" s="47">
        <v>0</v>
      </c>
      <c r="BA453" s="201"/>
      <c r="BB453" s="46" t="s">
        <v>120</v>
      </c>
      <c r="BC453" s="47">
        <v>0</v>
      </c>
      <c r="BD453" s="47">
        <v>0</v>
      </c>
      <c r="BE453" s="47">
        <v>0</v>
      </c>
      <c r="BF453" s="47">
        <v>0</v>
      </c>
      <c r="BG453" s="47">
        <v>0</v>
      </c>
      <c r="BH453" s="47">
        <v>0</v>
      </c>
      <c r="BI453" s="47">
        <v>0</v>
      </c>
      <c r="BJ453" s="47">
        <v>0</v>
      </c>
      <c r="BK453" s="47">
        <v>0</v>
      </c>
      <c r="BL453" s="47">
        <v>0</v>
      </c>
      <c r="BM453" s="47">
        <v>0</v>
      </c>
      <c r="BN453" s="47">
        <v>0</v>
      </c>
      <c r="BO453" s="201"/>
      <c r="BP453" s="46" t="s">
        <v>120</v>
      </c>
      <c r="BQ453" s="50">
        <v>0</v>
      </c>
      <c r="BR453" s="49">
        <v>0</v>
      </c>
      <c r="BS453" s="49">
        <v>0</v>
      </c>
      <c r="BT453" s="50">
        <v>0</v>
      </c>
      <c r="BU453" s="49">
        <v>0</v>
      </c>
      <c r="BV453" s="50">
        <v>0</v>
      </c>
      <c r="BW453" s="50">
        <v>0</v>
      </c>
      <c r="BX453" s="201"/>
      <c r="BY453" s="46" t="s">
        <v>120</v>
      </c>
      <c r="BZ453" s="47">
        <v>0</v>
      </c>
      <c r="CA453" s="47">
        <v>0</v>
      </c>
      <c r="CB453" s="47">
        <v>0</v>
      </c>
      <c r="CC453" s="47">
        <v>0</v>
      </c>
      <c r="CD453" s="47">
        <v>0</v>
      </c>
      <c r="CE453" s="47">
        <v>0</v>
      </c>
      <c r="CF453" s="47">
        <v>0</v>
      </c>
      <c r="CG453" s="47">
        <v>0</v>
      </c>
      <c r="CH453" s="47">
        <v>0</v>
      </c>
      <c r="CI453" s="47">
        <v>0</v>
      </c>
      <c r="CJ453" s="47">
        <v>0</v>
      </c>
      <c r="CK453" s="47">
        <v>0</v>
      </c>
      <c r="CL453" s="142"/>
      <c r="CM453" s="138" t="s">
        <v>267</v>
      </c>
      <c r="CN453" s="138" t="s">
        <v>4552</v>
      </c>
      <c r="CO453" s="139">
        <v>0</v>
      </c>
      <c r="CP453" s="141">
        <v>0</v>
      </c>
    </row>
    <row r="454" spans="1:94">
      <c r="A454" s="201"/>
      <c r="B454" s="34" t="s">
        <v>102</v>
      </c>
      <c r="C454" s="35">
        <v>5725</v>
      </c>
      <c r="D454" s="63">
        <v>2846</v>
      </c>
      <c r="E454" s="63">
        <v>4410</v>
      </c>
      <c r="F454" s="63">
        <v>2081</v>
      </c>
      <c r="G454" s="63">
        <v>4047</v>
      </c>
      <c r="H454" s="63">
        <v>1940</v>
      </c>
      <c r="I454" s="63">
        <v>3311</v>
      </c>
      <c r="J454" s="63">
        <v>1661</v>
      </c>
      <c r="K454" s="63">
        <v>2608</v>
      </c>
      <c r="L454" s="63">
        <v>1320</v>
      </c>
      <c r="M454" s="63">
        <v>20101</v>
      </c>
      <c r="N454" s="63">
        <v>9848</v>
      </c>
      <c r="O454" s="201"/>
      <c r="P454" s="64" t="s">
        <v>102</v>
      </c>
      <c r="Q454" s="63">
        <v>1021</v>
      </c>
      <c r="R454" s="63">
        <v>462</v>
      </c>
      <c r="S454" s="63">
        <v>720</v>
      </c>
      <c r="T454" s="63">
        <v>292</v>
      </c>
      <c r="U454" s="63">
        <v>636</v>
      </c>
      <c r="V454" s="63">
        <v>309</v>
      </c>
      <c r="W454" s="63">
        <v>355</v>
      </c>
      <c r="X454" s="63">
        <v>171</v>
      </c>
      <c r="Y454" s="63">
        <v>310</v>
      </c>
      <c r="Z454" s="63">
        <v>149</v>
      </c>
      <c r="AA454" s="63">
        <v>3042</v>
      </c>
      <c r="AB454" s="63">
        <v>1383</v>
      </c>
      <c r="AC454" s="201"/>
      <c r="AD454" s="64" t="s">
        <v>102</v>
      </c>
      <c r="AE454" s="63">
        <v>157</v>
      </c>
      <c r="AF454" s="63">
        <v>155</v>
      </c>
      <c r="AG454" s="63">
        <v>153</v>
      </c>
      <c r="AH454" s="63">
        <v>151</v>
      </c>
      <c r="AI454" s="63">
        <v>151</v>
      </c>
      <c r="AJ454" s="63">
        <v>767</v>
      </c>
      <c r="AK454" s="63">
        <v>499</v>
      </c>
      <c r="AL454" s="63">
        <v>286</v>
      </c>
      <c r="AM454" s="63">
        <v>19</v>
      </c>
      <c r="AN454" s="63">
        <v>19</v>
      </c>
      <c r="AO454" s="63">
        <v>151</v>
      </c>
      <c r="AP454" s="201"/>
      <c r="AQ454" s="64" t="s">
        <v>102</v>
      </c>
      <c r="AR454" s="63">
        <v>21</v>
      </c>
      <c r="AS454" s="63">
        <v>1934</v>
      </c>
      <c r="AT454" s="63">
        <v>1234</v>
      </c>
      <c r="AU454" s="63">
        <v>2165</v>
      </c>
      <c r="AV454" s="63">
        <v>984</v>
      </c>
      <c r="AW454" s="63">
        <v>191</v>
      </c>
      <c r="AX454" s="63">
        <v>594</v>
      </c>
      <c r="AY454" s="63">
        <v>453</v>
      </c>
      <c r="AZ454" s="63">
        <v>445</v>
      </c>
      <c r="BA454" s="201"/>
      <c r="BB454" s="51" t="s">
        <v>102</v>
      </c>
      <c r="BC454" s="63">
        <v>2793</v>
      </c>
      <c r="BD454" s="63">
        <v>1368</v>
      </c>
      <c r="BE454" s="63">
        <v>2528</v>
      </c>
      <c r="BF454" s="63">
        <v>1314</v>
      </c>
      <c r="BG454" s="63">
        <v>1766</v>
      </c>
      <c r="BH454" s="63">
        <v>929</v>
      </c>
      <c r="BI454" s="63">
        <v>2682</v>
      </c>
      <c r="BJ454" s="63">
        <v>1324</v>
      </c>
      <c r="BK454" s="63">
        <v>2420</v>
      </c>
      <c r="BL454" s="63">
        <v>1271</v>
      </c>
      <c r="BM454" s="63">
        <v>1643</v>
      </c>
      <c r="BN454" s="63">
        <v>868</v>
      </c>
      <c r="BO454" s="201"/>
      <c r="BP454" s="64" t="s">
        <v>102</v>
      </c>
      <c r="BQ454" s="63">
        <v>483</v>
      </c>
      <c r="BR454" s="63">
        <v>282</v>
      </c>
      <c r="BS454" s="63">
        <v>33</v>
      </c>
      <c r="BT454" s="63">
        <v>51</v>
      </c>
      <c r="BU454" s="63">
        <v>19</v>
      </c>
      <c r="BV454" s="63">
        <v>534</v>
      </c>
      <c r="BW454" s="63">
        <v>301</v>
      </c>
      <c r="BX454" s="201"/>
      <c r="BY454" s="64" t="s">
        <v>102</v>
      </c>
      <c r="BZ454" s="63">
        <v>4616</v>
      </c>
      <c r="CA454" s="63">
        <v>3703</v>
      </c>
      <c r="CB454" s="63">
        <v>1719</v>
      </c>
      <c r="CC454" s="63">
        <v>3638</v>
      </c>
      <c r="CD454" s="63">
        <v>2787</v>
      </c>
      <c r="CE454" s="63">
        <v>2115</v>
      </c>
      <c r="CF454" s="63">
        <v>367</v>
      </c>
      <c r="CG454" s="63">
        <v>3094</v>
      </c>
      <c r="CH454" s="63">
        <v>235</v>
      </c>
      <c r="CI454" s="63">
        <v>263</v>
      </c>
      <c r="CJ454" s="63">
        <v>457</v>
      </c>
      <c r="CK454" s="63">
        <v>438</v>
      </c>
      <c r="CL454" s="142"/>
      <c r="CM454" s="138" t="s">
        <v>267</v>
      </c>
      <c r="CN454" s="138" t="s">
        <v>4553</v>
      </c>
      <c r="CO454" s="139">
        <v>21171</v>
      </c>
      <c r="CP454" s="141">
        <v>22274</v>
      </c>
    </row>
    <row r="455" spans="1:94">
      <c r="A455" s="201" t="s">
        <v>268</v>
      </c>
      <c r="B455" s="46" t="s">
        <v>119</v>
      </c>
      <c r="C455" s="47">
        <v>0</v>
      </c>
      <c r="D455" s="47">
        <v>0</v>
      </c>
      <c r="E455" s="47">
        <v>0</v>
      </c>
      <c r="F455" s="47">
        <v>0</v>
      </c>
      <c r="G455" s="47">
        <v>0</v>
      </c>
      <c r="H455" s="47">
        <v>0</v>
      </c>
      <c r="I455" s="47">
        <v>0</v>
      </c>
      <c r="J455" s="47">
        <v>0</v>
      </c>
      <c r="K455" s="47">
        <v>0</v>
      </c>
      <c r="L455" s="47">
        <v>0</v>
      </c>
      <c r="M455" s="48">
        <v>0</v>
      </c>
      <c r="N455" s="48">
        <v>0</v>
      </c>
      <c r="O455" s="201" t="s">
        <v>268</v>
      </c>
      <c r="P455" s="46" t="s">
        <v>119</v>
      </c>
      <c r="Q455" s="47">
        <v>0</v>
      </c>
      <c r="R455" s="47">
        <v>0</v>
      </c>
      <c r="S455" s="47">
        <v>0</v>
      </c>
      <c r="T455" s="47">
        <v>0</v>
      </c>
      <c r="U455" s="47">
        <v>0</v>
      </c>
      <c r="V455" s="47">
        <v>0</v>
      </c>
      <c r="W455" s="47">
        <v>0</v>
      </c>
      <c r="X455" s="47">
        <v>0</v>
      </c>
      <c r="Y455" s="47">
        <v>0</v>
      </c>
      <c r="Z455" s="47">
        <v>0</v>
      </c>
      <c r="AA455" s="48">
        <v>0</v>
      </c>
      <c r="AB455" s="48">
        <v>0</v>
      </c>
      <c r="AC455" s="201" t="s">
        <v>268</v>
      </c>
      <c r="AD455" s="46" t="s">
        <v>119</v>
      </c>
      <c r="AE455" s="47">
        <v>0</v>
      </c>
      <c r="AF455" s="47">
        <v>0</v>
      </c>
      <c r="AG455" s="47">
        <v>0</v>
      </c>
      <c r="AH455" s="47">
        <v>0</v>
      </c>
      <c r="AI455" s="47">
        <v>0</v>
      </c>
      <c r="AJ455" s="48">
        <v>0</v>
      </c>
      <c r="AK455" s="47">
        <v>0</v>
      </c>
      <c r="AL455" s="47">
        <v>0</v>
      </c>
      <c r="AM455" s="47">
        <v>0</v>
      </c>
      <c r="AN455" s="47">
        <v>0</v>
      </c>
      <c r="AO455" s="47">
        <v>0</v>
      </c>
      <c r="AP455" s="201" t="s">
        <v>268</v>
      </c>
      <c r="AQ455" s="46" t="s">
        <v>119</v>
      </c>
      <c r="AR455" s="47">
        <v>0</v>
      </c>
      <c r="AS455" s="47">
        <v>0</v>
      </c>
      <c r="AT455" s="47">
        <v>0</v>
      </c>
      <c r="AU455" s="47">
        <v>0</v>
      </c>
      <c r="AV455" s="47">
        <v>0</v>
      </c>
      <c r="AW455" s="47">
        <v>0</v>
      </c>
      <c r="AX455" s="47">
        <v>0</v>
      </c>
      <c r="AY455" s="47">
        <v>0</v>
      </c>
      <c r="AZ455" s="47">
        <v>0</v>
      </c>
      <c r="BA455" s="201" t="s">
        <v>268</v>
      </c>
      <c r="BB455" s="46" t="s">
        <v>119</v>
      </c>
      <c r="BC455" s="47">
        <v>0</v>
      </c>
      <c r="BD455" s="47">
        <v>0</v>
      </c>
      <c r="BE455" s="47">
        <v>0</v>
      </c>
      <c r="BF455" s="47">
        <v>0</v>
      </c>
      <c r="BG455" s="47">
        <v>0</v>
      </c>
      <c r="BH455" s="47">
        <v>0</v>
      </c>
      <c r="BI455" s="47">
        <v>0</v>
      </c>
      <c r="BJ455" s="47">
        <v>0</v>
      </c>
      <c r="BK455" s="47">
        <v>0</v>
      </c>
      <c r="BL455" s="47">
        <v>0</v>
      </c>
      <c r="BM455" s="47">
        <v>0</v>
      </c>
      <c r="BN455" s="47">
        <v>0</v>
      </c>
      <c r="BO455" s="201" t="s">
        <v>268</v>
      </c>
      <c r="BP455" s="46" t="s">
        <v>119</v>
      </c>
      <c r="BQ455" s="50">
        <v>0</v>
      </c>
      <c r="BR455" s="49">
        <v>0</v>
      </c>
      <c r="BS455" s="49">
        <v>0</v>
      </c>
      <c r="BT455" s="50">
        <v>0</v>
      </c>
      <c r="BU455" s="49">
        <v>0</v>
      </c>
      <c r="BV455" s="50">
        <v>0</v>
      </c>
      <c r="BW455" s="50">
        <v>0</v>
      </c>
      <c r="BX455" s="201" t="s">
        <v>268</v>
      </c>
      <c r="BY455" s="46" t="s">
        <v>119</v>
      </c>
      <c r="BZ455" s="47">
        <v>0</v>
      </c>
      <c r="CA455" s="47">
        <v>0</v>
      </c>
      <c r="CB455" s="47">
        <v>0</v>
      </c>
      <c r="CC455" s="47">
        <v>0</v>
      </c>
      <c r="CD455" s="47">
        <v>0</v>
      </c>
      <c r="CE455" s="47">
        <v>0</v>
      </c>
      <c r="CF455" s="47">
        <v>0</v>
      </c>
      <c r="CG455" s="47">
        <v>0</v>
      </c>
      <c r="CH455" s="47">
        <v>0</v>
      </c>
      <c r="CI455" s="47">
        <v>0</v>
      </c>
      <c r="CJ455" s="47">
        <v>0</v>
      </c>
      <c r="CK455" s="47">
        <v>0</v>
      </c>
      <c r="CL455" s="142"/>
      <c r="CM455" s="138" t="s">
        <v>268</v>
      </c>
      <c r="CN455" s="138" t="s">
        <v>4554</v>
      </c>
      <c r="CO455" s="139">
        <v>0</v>
      </c>
      <c r="CP455" s="141">
        <v>0</v>
      </c>
    </row>
    <row r="456" spans="1:94">
      <c r="A456" s="201"/>
      <c r="B456" s="46" t="s">
        <v>120</v>
      </c>
      <c r="C456" s="47">
        <v>4552</v>
      </c>
      <c r="D456" s="47">
        <v>2186</v>
      </c>
      <c r="E456" s="47">
        <v>4197</v>
      </c>
      <c r="F456" s="47">
        <v>2045</v>
      </c>
      <c r="G456" s="47">
        <v>4110</v>
      </c>
      <c r="H456" s="47">
        <v>1997</v>
      </c>
      <c r="I456" s="47">
        <v>3684</v>
      </c>
      <c r="J456" s="47">
        <v>1823</v>
      </c>
      <c r="K456" s="47">
        <v>3821</v>
      </c>
      <c r="L456" s="47">
        <v>1902</v>
      </c>
      <c r="M456" s="48">
        <v>20364</v>
      </c>
      <c r="N456" s="48">
        <v>9953</v>
      </c>
      <c r="O456" s="201"/>
      <c r="P456" s="46" t="s">
        <v>120</v>
      </c>
      <c r="Q456" s="47">
        <v>130</v>
      </c>
      <c r="R456" s="47">
        <v>51</v>
      </c>
      <c r="S456" s="47">
        <v>175</v>
      </c>
      <c r="T456" s="47">
        <v>73</v>
      </c>
      <c r="U456" s="47">
        <v>147</v>
      </c>
      <c r="V456" s="47">
        <v>49</v>
      </c>
      <c r="W456" s="47">
        <v>138</v>
      </c>
      <c r="X456" s="47">
        <v>71</v>
      </c>
      <c r="Y456" s="47">
        <v>215</v>
      </c>
      <c r="Z456" s="47">
        <v>98</v>
      </c>
      <c r="AA456" s="48">
        <v>805</v>
      </c>
      <c r="AB456" s="48">
        <v>342</v>
      </c>
      <c r="AC456" s="201"/>
      <c r="AD456" s="46" t="s">
        <v>120</v>
      </c>
      <c r="AE456" s="47">
        <v>178</v>
      </c>
      <c r="AF456" s="47">
        <v>167</v>
      </c>
      <c r="AG456" s="47">
        <v>166</v>
      </c>
      <c r="AH456" s="47">
        <v>165</v>
      </c>
      <c r="AI456" s="47">
        <v>164</v>
      </c>
      <c r="AJ456" s="48">
        <v>840</v>
      </c>
      <c r="AK456" s="47">
        <v>753</v>
      </c>
      <c r="AL456" s="47">
        <v>748</v>
      </c>
      <c r="AM456" s="47">
        <v>550</v>
      </c>
      <c r="AN456" s="47">
        <v>12</v>
      </c>
      <c r="AO456" s="47">
        <v>149</v>
      </c>
      <c r="AP456" s="201"/>
      <c r="AQ456" s="46" t="s">
        <v>120</v>
      </c>
      <c r="AR456" s="47">
        <v>551</v>
      </c>
      <c r="AS456" s="47">
        <v>6430</v>
      </c>
      <c r="AT456" s="47">
        <v>2617</v>
      </c>
      <c r="AU456" s="47">
        <v>434</v>
      </c>
      <c r="AV456" s="47">
        <v>95</v>
      </c>
      <c r="AW456" s="47">
        <v>594</v>
      </c>
      <c r="AX456" s="47">
        <v>845</v>
      </c>
      <c r="AY456" s="47">
        <v>747</v>
      </c>
      <c r="AZ456" s="47">
        <v>729</v>
      </c>
      <c r="BA456" s="201"/>
      <c r="BB456" s="46" t="s">
        <v>120</v>
      </c>
      <c r="BC456" s="47">
        <v>3779</v>
      </c>
      <c r="BD456" s="47">
        <v>1915</v>
      </c>
      <c r="BE456" s="47">
        <v>3664</v>
      </c>
      <c r="BF456" s="47">
        <v>1859</v>
      </c>
      <c r="BG456" s="47">
        <v>2982</v>
      </c>
      <c r="BH456" s="47">
        <v>1543</v>
      </c>
      <c r="BI456" s="47">
        <v>3237</v>
      </c>
      <c r="BJ456" s="47">
        <v>1645</v>
      </c>
      <c r="BK456" s="47">
        <v>3130</v>
      </c>
      <c r="BL456" s="47">
        <v>1592</v>
      </c>
      <c r="BM456" s="47">
        <v>2125</v>
      </c>
      <c r="BN456" s="47">
        <v>1096</v>
      </c>
      <c r="BO456" s="201"/>
      <c r="BP456" s="46" t="s">
        <v>120</v>
      </c>
      <c r="BQ456" s="50">
        <v>746</v>
      </c>
      <c r="BR456" s="49">
        <v>676</v>
      </c>
      <c r="BS456" s="49">
        <v>135</v>
      </c>
      <c r="BT456" s="50">
        <v>186</v>
      </c>
      <c r="BU456" s="49">
        <v>115</v>
      </c>
      <c r="BV456" s="50">
        <v>932</v>
      </c>
      <c r="BW456" s="50">
        <v>791</v>
      </c>
      <c r="BX456" s="201"/>
      <c r="BY456" s="46" t="s">
        <v>120</v>
      </c>
      <c r="BZ456" s="47">
        <v>5824</v>
      </c>
      <c r="CA456" s="47">
        <v>33590</v>
      </c>
      <c r="CB456" s="47">
        <v>1922</v>
      </c>
      <c r="CC456" s="47">
        <v>3980</v>
      </c>
      <c r="CD456" s="47">
        <v>3070</v>
      </c>
      <c r="CE456" s="47">
        <v>2453</v>
      </c>
      <c r="CF456" s="47">
        <v>897</v>
      </c>
      <c r="CG456" s="47">
        <v>3413</v>
      </c>
      <c r="CH456" s="47">
        <v>236</v>
      </c>
      <c r="CI456" s="47">
        <v>507</v>
      </c>
      <c r="CJ456" s="47">
        <v>511</v>
      </c>
      <c r="CK456" s="47">
        <v>268</v>
      </c>
      <c r="CL456" s="142"/>
      <c r="CM456" s="138" t="s">
        <v>268</v>
      </c>
      <c r="CN456" s="138" t="s">
        <v>4555</v>
      </c>
      <c r="CO456" s="139">
        <v>23473</v>
      </c>
      <c r="CP456" s="141">
        <v>55385</v>
      </c>
    </row>
    <row r="457" spans="1:94">
      <c r="A457" s="201"/>
      <c r="B457" s="34" t="s">
        <v>102</v>
      </c>
      <c r="C457" s="35">
        <v>4552</v>
      </c>
      <c r="D457" s="63">
        <v>2186</v>
      </c>
      <c r="E457" s="63">
        <v>4197</v>
      </c>
      <c r="F457" s="63">
        <v>2045</v>
      </c>
      <c r="G457" s="63">
        <v>4110</v>
      </c>
      <c r="H457" s="63">
        <v>1997</v>
      </c>
      <c r="I457" s="63">
        <v>3684</v>
      </c>
      <c r="J457" s="63">
        <v>1823</v>
      </c>
      <c r="K457" s="63">
        <v>3821</v>
      </c>
      <c r="L457" s="63">
        <v>1902</v>
      </c>
      <c r="M457" s="63">
        <v>20364</v>
      </c>
      <c r="N457" s="63">
        <v>9953</v>
      </c>
      <c r="O457" s="201"/>
      <c r="P457" s="64" t="s">
        <v>102</v>
      </c>
      <c r="Q457" s="63">
        <v>130</v>
      </c>
      <c r="R457" s="63">
        <v>51</v>
      </c>
      <c r="S457" s="63">
        <v>175</v>
      </c>
      <c r="T457" s="63">
        <v>73</v>
      </c>
      <c r="U457" s="63">
        <v>147</v>
      </c>
      <c r="V457" s="63">
        <v>49</v>
      </c>
      <c r="W457" s="63">
        <v>138</v>
      </c>
      <c r="X457" s="63">
        <v>71</v>
      </c>
      <c r="Y457" s="63">
        <v>215</v>
      </c>
      <c r="Z457" s="63">
        <v>98</v>
      </c>
      <c r="AA457" s="63">
        <v>805</v>
      </c>
      <c r="AB457" s="63">
        <v>342</v>
      </c>
      <c r="AC457" s="201"/>
      <c r="AD457" s="64" t="s">
        <v>102</v>
      </c>
      <c r="AE457" s="63">
        <v>178</v>
      </c>
      <c r="AF457" s="63">
        <v>167</v>
      </c>
      <c r="AG457" s="63">
        <v>166</v>
      </c>
      <c r="AH457" s="63">
        <v>165</v>
      </c>
      <c r="AI457" s="63">
        <v>164</v>
      </c>
      <c r="AJ457" s="63">
        <v>840</v>
      </c>
      <c r="AK457" s="63">
        <v>753</v>
      </c>
      <c r="AL457" s="63">
        <v>748</v>
      </c>
      <c r="AM457" s="63">
        <v>550</v>
      </c>
      <c r="AN457" s="63">
        <v>12</v>
      </c>
      <c r="AO457" s="63">
        <v>149</v>
      </c>
      <c r="AP457" s="201"/>
      <c r="AQ457" s="64" t="s">
        <v>102</v>
      </c>
      <c r="AR457" s="63">
        <v>551</v>
      </c>
      <c r="AS457" s="63">
        <v>6430</v>
      </c>
      <c r="AT457" s="63">
        <v>2617</v>
      </c>
      <c r="AU457" s="63">
        <v>434</v>
      </c>
      <c r="AV457" s="63">
        <v>95</v>
      </c>
      <c r="AW457" s="63">
        <v>594</v>
      </c>
      <c r="AX457" s="63">
        <v>845</v>
      </c>
      <c r="AY457" s="63">
        <v>747</v>
      </c>
      <c r="AZ457" s="63">
        <v>729</v>
      </c>
      <c r="BA457" s="201"/>
      <c r="BB457" s="51" t="s">
        <v>102</v>
      </c>
      <c r="BC457" s="63">
        <v>3779</v>
      </c>
      <c r="BD457" s="63">
        <v>1915</v>
      </c>
      <c r="BE457" s="63">
        <v>3664</v>
      </c>
      <c r="BF457" s="63">
        <v>1859</v>
      </c>
      <c r="BG457" s="63">
        <v>2982</v>
      </c>
      <c r="BH457" s="63">
        <v>1543</v>
      </c>
      <c r="BI457" s="63">
        <v>3237</v>
      </c>
      <c r="BJ457" s="63">
        <v>1645</v>
      </c>
      <c r="BK457" s="63">
        <v>3130</v>
      </c>
      <c r="BL457" s="63">
        <v>1592</v>
      </c>
      <c r="BM457" s="63">
        <v>2125</v>
      </c>
      <c r="BN457" s="63">
        <v>1096</v>
      </c>
      <c r="BO457" s="201"/>
      <c r="BP457" s="64" t="s">
        <v>102</v>
      </c>
      <c r="BQ457" s="63">
        <v>746</v>
      </c>
      <c r="BR457" s="63">
        <v>676</v>
      </c>
      <c r="BS457" s="63">
        <v>135</v>
      </c>
      <c r="BT457" s="63">
        <v>186</v>
      </c>
      <c r="BU457" s="63">
        <v>115</v>
      </c>
      <c r="BV457" s="63">
        <v>932</v>
      </c>
      <c r="BW457" s="63">
        <v>791</v>
      </c>
      <c r="BX457" s="201"/>
      <c r="BY457" s="64" t="s">
        <v>102</v>
      </c>
      <c r="BZ457" s="63">
        <v>5824</v>
      </c>
      <c r="CA457" s="63">
        <v>33590</v>
      </c>
      <c r="CB457" s="63">
        <v>1922</v>
      </c>
      <c r="CC457" s="63">
        <v>3980</v>
      </c>
      <c r="CD457" s="63">
        <v>3070</v>
      </c>
      <c r="CE457" s="63">
        <v>2453</v>
      </c>
      <c r="CF457" s="63">
        <v>897</v>
      </c>
      <c r="CG457" s="63">
        <v>3413</v>
      </c>
      <c r="CH457" s="63">
        <v>236</v>
      </c>
      <c r="CI457" s="63">
        <v>507</v>
      </c>
      <c r="CJ457" s="63">
        <v>511</v>
      </c>
      <c r="CK457" s="63">
        <v>268</v>
      </c>
      <c r="CL457" s="142"/>
      <c r="CM457" s="138" t="s">
        <v>268</v>
      </c>
      <c r="CN457" s="138" t="s">
        <v>4556</v>
      </c>
      <c r="CO457" s="139">
        <v>23473</v>
      </c>
      <c r="CP457" s="141">
        <v>55385</v>
      </c>
    </row>
    <row r="458" spans="1:94">
      <c r="A458" s="201" t="s">
        <v>269</v>
      </c>
      <c r="B458" s="46" t="s">
        <v>119</v>
      </c>
      <c r="C458" s="47">
        <v>7288</v>
      </c>
      <c r="D458" s="47">
        <v>3479</v>
      </c>
      <c r="E458" s="47">
        <v>5953</v>
      </c>
      <c r="F458" s="47">
        <v>2957</v>
      </c>
      <c r="G458" s="47">
        <v>5318</v>
      </c>
      <c r="H458" s="47">
        <v>2547</v>
      </c>
      <c r="I458" s="47">
        <v>4155</v>
      </c>
      <c r="J458" s="47">
        <v>2088</v>
      </c>
      <c r="K458" s="47">
        <v>3722</v>
      </c>
      <c r="L458" s="47">
        <v>1837</v>
      </c>
      <c r="M458" s="48">
        <v>26436</v>
      </c>
      <c r="N458" s="48">
        <v>12908</v>
      </c>
      <c r="O458" s="201" t="s">
        <v>269</v>
      </c>
      <c r="P458" s="46" t="s">
        <v>119</v>
      </c>
      <c r="Q458" s="47">
        <v>1198</v>
      </c>
      <c r="R458" s="47">
        <v>549</v>
      </c>
      <c r="S458" s="47">
        <v>868</v>
      </c>
      <c r="T458" s="47">
        <v>413</v>
      </c>
      <c r="U458" s="47">
        <v>698</v>
      </c>
      <c r="V458" s="47">
        <v>320</v>
      </c>
      <c r="W458" s="47">
        <v>438</v>
      </c>
      <c r="X458" s="47">
        <v>224</v>
      </c>
      <c r="Y458" s="47">
        <v>507</v>
      </c>
      <c r="Z458" s="47">
        <v>231</v>
      </c>
      <c r="AA458" s="48">
        <v>3709</v>
      </c>
      <c r="AB458" s="48">
        <v>1737</v>
      </c>
      <c r="AC458" s="201" t="s">
        <v>269</v>
      </c>
      <c r="AD458" s="46" t="s">
        <v>119</v>
      </c>
      <c r="AE458" s="47">
        <v>227</v>
      </c>
      <c r="AF458" s="47">
        <v>221</v>
      </c>
      <c r="AG458" s="47">
        <v>218</v>
      </c>
      <c r="AH458" s="47">
        <v>214</v>
      </c>
      <c r="AI458" s="47">
        <v>209</v>
      </c>
      <c r="AJ458" s="48">
        <v>1089</v>
      </c>
      <c r="AK458" s="47">
        <v>663</v>
      </c>
      <c r="AL458" s="47">
        <v>543</v>
      </c>
      <c r="AM458" s="47">
        <v>47</v>
      </c>
      <c r="AN458" s="47">
        <v>33</v>
      </c>
      <c r="AO458" s="47">
        <v>217</v>
      </c>
      <c r="AP458" s="201" t="s">
        <v>269</v>
      </c>
      <c r="AQ458" s="46" t="s">
        <v>119</v>
      </c>
      <c r="AR458" s="47">
        <v>141</v>
      </c>
      <c r="AS458" s="47">
        <v>3596</v>
      </c>
      <c r="AT458" s="47">
        <v>2365</v>
      </c>
      <c r="AU458" s="47">
        <v>2472</v>
      </c>
      <c r="AV458" s="47">
        <v>872</v>
      </c>
      <c r="AW458" s="47">
        <v>291</v>
      </c>
      <c r="AX458" s="47">
        <v>881</v>
      </c>
      <c r="AY458" s="47">
        <v>627</v>
      </c>
      <c r="AZ458" s="47">
        <v>638</v>
      </c>
      <c r="BA458" s="201" t="s">
        <v>269</v>
      </c>
      <c r="BB458" s="46" t="s">
        <v>119</v>
      </c>
      <c r="BC458" s="47">
        <v>3598</v>
      </c>
      <c r="BD458" s="47">
        <v>1747</v>
      </c>
      <c r="BE458" s="47">
        <v>3343</v>
      </c>
      <c r="BF458" s="47">
        <v>1628</v>
      </c>
      <c r="BG458" s="47">
        <v>2026</v>
      </c>
      <c r="BH458" s="47">
        <v>1010</v>
      </c>
      <c r="BI458" s="47">
        <v>3474</v>
      </c>
      <c r="BJ458" s="47">
        <v>1691</v>
      </c>
      <c r="BK458" s="47">
        <v>3221</v>
      </c>
      <c r="BL458" s="47">
        <v>1572</v>
      </c>
      <c r="BM458" s="47">
        <v>1625</v>
      </c>
      <c r="BN458" s="47">
        <v>809</v>
      </c>
      <c r="BO458" s="201" t="s">
        <v>269</v>
      </c>
      <c r="BP458" s="46" t="s">
        <v>119</v>
      </c>
      <c r="BQ458" s="50">
        <v>634</v>
      </c>
      <c r="BR458" s="49">
        <v>385</v>
      </c>
      <c r="BS458" s="49">
        <v>43</v>
      </c>
      <c r="BT458" s="50">
        <v>21</v>
      </c>
      <c r="BU458" s="49">
        <v>14</v>
      </c>
      <c r="BV458" s="50">
        <v>655</v>
      </c>
      <c r="BW458" s="50">
        <v>399</v>
      </c>
      <c r="BX458" s="201" t="s">
        <v>269</v>
      </c>
      <c r="BY458" s="46" t="s">
        <v>119</v>
      </c>
      <c r="BZ458" s="47">
        <v>4541</v>
      </c>
      <c r="CA458" s="47">
        <v>3149</v>
      </c>
      <c r="CB458" s="47">
        <v>1685</v>
      </c>
      <c r="CC458" s="47">
        <v>3857</v>
      </c>
      <c r="CD458" s="47">
        <v>2917</v>
      </c>
      <c r="CE458" s="47">
        <v>2332</v>
      </c>
      <c r="CF458" s="47">
        <v>289</v>
      </c>
      <c r="CG458" s="47">
        <v>3225</v>
      </c>
      <c r="CH458" s="47">
        <v>231</v>
      </c>
      <c r="CI458" s="47">
        <v>682</v>
      </c>
      <c r="CJ458" s="47">
        <v>337</v>
      </c>
      <c r="CK458" s="47">
        <v>183</v>
      </c>
      <c r="CL458" s="142"/>
      <c r="CM458" s="138" t="s">
        <v>269</v>
      </c>
      <c r="CN458" s="138" t="s">
        <v>4557</v>
      </c>
      <c r="CO458" s="139">
        <v>28676</v>
      </c>
      <c r="CP458" s="141">
        <v>22226</v>
      </c>
    </row>
    <row r="459" spans="1:94">
      <c r="A459" s="201"/>
      <c r="B459" s="46" t="s">
        <v>120</v>
      </c>
      <c r="C459" s="47">
        <v>0</v>
      </c>
      <c r="D459" s="47">
        <v>0</v>
      </c>
      <c r="E459" s="47">
        <v>0</v>
      </c>
      <c r="F459" s="47">
        <v>0</v>
      </c>
      <c r="G459" s="47">
        <v>0</v>
      </c>
      <c r="H459" s="47">
        <v>0</v>
      </c>
      <c r="I459" s="47">
        <v>0</v>
      </c>
      <c r="J459" s="47">
        <v>0</v>
      </c>
      <c r="K459" s="47">
        <v>0</v>
      </c>
      <c r="L459" s="47">
        <v>0</v>
      </c>
      <c r="M459" s="48">
        <v>0</v>
      </c>
      <c r="N459" s="48">
        <v>0</v>
      </c>
      <c r="O459" s="201"/>
      <c r="P459" s="46" t="s">
        <v>120</v>
      </c>
      <c r="Q459" s="47">
        <v>0</v>
      </c>
      <c r="R459" s="47">
        <v>0</v>
      </c>
      <c r="S459" s="47">
        <v>0</v>
      </c>
      <c r="T459" s="47">
        <v>0</v>
      </c>
      <c r="U459" s="47">
        <v>0</v>
      </c>
      <c r="V459" s="47">
        <v>0</v>
      </c>
      <c r="W459" s="47">
        <v>0</v>
      </c>
      <c r="X459" s="47">
        <v>0</v>
      </c>
      <c r="Y459" s="47">
        <v>0</v>
      </c>
      <c r="Z459" s="47">
        <v>0</v>
      </c>
      <c r="AA459" s="48">
        <v>0</v>
      </c>
      <c r="AB459" s="48">
        <v>0</v>
      </c>
      <c r="AC459" s="201"/>
      <c r="AD459" s="46" t="s">
        <v>120</v>
      </c>
      <c r="AE459" s="47">
        <v>0</v>
      </c>
      <c r="AF459" s="47">
        <v>0</v>
      </c>
      <c r="AG459" s="47">
        <v>0</v>
      </c>
      <c r="AH459" s="47">
        <v>0</v>
      </c>
      <c r="AI459" s="47">
        <v>0</v>
      </c>
      <c r="AJ459" s="48">
        <v>0</v>
      </c>
      <c r="AK459" s="47">
        <v>0</v>
      </c>
      <c r="AL459" s="47">
        <v>0</v>
      </c>
      <c r="AM459" s="47">
        <v>0</v>
      </c>
      <c r="AN459" s="47">
        <v>0</v>
      </c>
      <c r="AO459" s="47">
        <v>0</v>
      </c>
      <c r="AP459" s="201"/>
      <c r="AQ459" s="46" t="s">
        <v>120</v>
      </c>
      <c r="AR459" s="47">
        <v>0</v>
      </c>
      <c r="AS459" s="47">
        <v>0</v>
      </c>
      <c r="AT459" s="47">
        <v>0</v>
      </c>
      <c r="AU459" s="47">
        <v>0</v>
      </c>
      <c r="AV459" s="47">
        <v>0</v>
      </c>
      <c r="AW459" s="47">
        <v>0</v>
      </c>
      <c r="AX459" s="47">
        <v>0</v>
      </c>
      <c r="AY459" s="47">
        <v>0</v>
      </c>
      <c r="AZ459" s="47">
        <v>0</v>
      </c>
      <c r="BA459" s="201"/>
      <c r="BB459" s="46" t="s">
        <v>120</v>
      </c>
      <c r="BC459" s="47">
        <v>0</v>
      </c>
      <c r="BD459" s="47">
        <v>0</v>
      </c>
      <c r="BE459" s="47">
        <v>0</v>
      </c>
      <c r="BF459" s="47">
        <v>0</v>
      </c>
      <c r="BG459" s="47">
        <v>0</v>
      </c>
      <c r="BH459" s="47">
        <v>0</v>
      </c>
      <c r="BI459" s="47">
        <v>0</v>
      </c>
      <c r="BJ459" s="47">
        <v>0</v>
      </c>
      <c r="BK459" s="47">
        <v>0</v>
      </c>
      <c r="BL459" s="47">
        <v>0</v>
      </c>
      <c r="BM459" s="47">
        <v>0</v>
      </c>
      <c r="BN459" s="47">
        <v>0</v>
      </c>
      <c r="BO459" s="201"/>
      <c r="BP459" s="46" t="s">
        <v>120</v>
      </c>
      <c r="BQ459" s="50">
        <v>0</v>
      </c>
      <c r="BR459" s="49">
        <v>0</v>
      </c>
      <c r="BS459" s="49">
        <v>0</v>
      </c>
      <c r="BT459" s="50">
        <v>0</v>
      </c>
      <c r="BU459" s="49">
        <v>0</v>
      </c>
      <c r="BV459" s="50">
        <v>0</v>
      </c>
      <c r="BW459" s="50">
        <v>0</v>
      </c>
      <c r="BX459" s="201"/>
      <c r="BY459" s="46" t="s">
        <v>120</v>
      </c>
      <c r="BZ459" s="47">
        <v>0</v>
      </c>
      <c r="CA459" s="47">
        <v>0</v>
      </c>
      <c r="CB459" s="47">
        <v>0</v>
      </c>
      <c r="CC459" s="47">
        <v>0</v>
      </c>
      <c r="CD459" s="47">
        <v>0</v>
      </c>
      <c r="CE459" s="47">
        <v>0</v>
      </c>
      <c r="CF459" s="47">
        <v>0</v>
      </c>
      <c r="CG459" s="47">
        <v>0</v>
      </c>
      <c r="CH459" s="47">
        <v>0</v>
      </c>
      <c r="CI459" s="47">
        <v>0</v>
      </c>
      <c r="CJ459" s="47">
        <v>0</v>
      </c>
      <c r="CK459" s="47">
        <v>0</v>
      </c>
      <c r="CL459" s="142"/>
      <c r="CM459" s="138" t="s">
        <v>269</v>
      </c>
      <c r="CN459" s="138" t="s">
        <v>4558</v>
      </c>
      <c r="CO459" s="139">
        <v>0</v>
      </c>
      <c r="CP459" s="141">
        <v>0</v>
      </c>
    </row>
    <row r="460" spans="1:94">
      <c r="A460" s="201"/>
      <c r="B460" s="34" t="s">
        <v>102</v>
      </c>
      <c r="C460" s="35">
        <v>7288</v>
      </c>
      <c r="D460" s="63">
        <v>3479</v>
      </c>
      <c r="E460" s="63">
        <v>5953</v>
      </c>
      <c r="F460" s="63">
        <v>2957</v>
      </c>
      <c r="G460" s="63">
        <v>5318</v>
      </c>
      <c r="H460" s="63">
        <v>2547</v>
      </c>
      <c r="I460" s="63">
        <v>4155</v>
      </c>
      <c r="J460" s="63">
        <v>2088</v>
      </c>
      <c r="K460" s="63">
        <v>3722</v>
      </c>
      <c r="L460" s="63">
        <v>1837</v>
      </c>
      <c r="M460" s="63">
        <v>26436</v>
      </c>
      <c r="N460" s="63">
        <v>12908</v>
      </c>
      <c r="O460" s="201"/>
      <c r="P460" s="64" t="s">
        <v>102</v>
      </c>
      <c r="Q460" s="63">
        <v>1198</v>
      </c>
      <c r="R460" s="63">
        <v>549</v>
      </c>
      <c r="S460" s="63">
        <v>868</v>
      </c>
      <c r="T460" s="63">
        <v>413</v>
      </c>
      <c r="U460" s="63">
        <v>698</v>
      </c>
      <c r="V460" s="63">
        <v>320</v>
      </c>
      <c r="W460" s="63">
        <v>438</v>
      </c>
      <c r="X460" s="63">
        <v>224</v>
      </c>
      <c r="Y460" s="63">
        <v>507</v>
      </c>
      <c r="Z460" s="63">
        <v>231</v>
      </c>
      <c r="AA460" s="63">
        <v>3709</v>
      </c>
      <c r="AB460" s="63">
        <v>1737</v>
      </c>
      <c r="AC460" s="201"/>
      <c r="AD460" s="64" t="s">
        <v>102</v>
      </c>
      <c r="AE460" s="63">
        <v>227</v>
      </c>
      <c r="AF460" s="63">
        <v>221</v>
      </c>
      <c r="AG460" s="63">
        <v>218</v>
      </c>
      <c r="AH460" s="63">
        <v>214</v>
      </c>
      <c r="AI460" s="63">
        <v>209</v>
      </c>
      <c r="AJ460" s="63">
        <v>1089</v>
      </c>
      <c r="AK460" s="63">
        <v>663</v>
      </c>
      <c r="AL460" s="63">
        <v>543</v>
      </c>
      <c r="AM460" s="63">
        <v>47</v>
      </c>
      <c r="AN460" s="63">
        <v>33</v>
      </c>
      <c r="AO460" s="63">
        <v>217</v>
      </c>
      <c r="AP460" s="201"/>
      <c r="AQ460" s="64" t="s">
        <v>102</v>
      </c>
      <c r="AR460" s="63">
        <v>141</v>
      </c>
      <c r="AS460" s="63">
        <v>3596</v>
      </c>
      <c r="AT460" s="63">
        <v>2365</v>
      </c>
      <c r="AU460" s="63">
        <v>2472</v>
      </c>
      <c r="AV460" s="63">
        <v>872</v>
      </c>
      <c r="AW460" s="63">
        <v>291</v>
      </c>
      <c r="AX460" s="63">
        <v>881</v>
      </c>
      <c r="AY460" s="63">
        <v>627</v>
      </c>
      <c r="AZ460" s="63">
        <v>638</v>
      </c>
      <c r="BA460" s="201"/>
      <c r="BB460" s="51" t="s">
        <v>102</v>
      </c>
      <c r="BC460" s="63">
        <v>3598</v>
      </c>
      <c r="BD460" s="63">
        <v>1747</v>
      </c>
      <c r="BE460" s="63">
        <v>3343</v>
      </c>
      <c r="BF460" s="63">
        <v>1628</v>
      </c>
      <c r="BG460" s="63">
        <v>2026</v>
      </c>
      <c r="BH460" s="63">
        <v>1010</v>
      </c>
      <c r="BI460" s="63">
        <v>3474</v>
      </c>
      <c r="BJ460" s="63">
        <v>1691</v>
      </c>
      <c r="BK460" s="63">
        <v>3221</v>
      </c>
      <c r="BL460" s="63">
        <v>1572</v>
      </c>
      <c r="BM460" s="63">
        <v>1625</v>
      </c>
      <c r="BN460" s="63">
        <v>809</v>
      </c>
      <c r="BO460" s="201"/>
      <c r="BP460" s="64" t="s">
        <v>102</v>
      </c>
      <c r="BQ460" s="63">
        <v>634</v>
      </c>
      <c r="BR460" s="63">
        <v>385</v>
      </c>
      <c r="BS460" s="63">
        <v>43</v>
      </c>
      <c r="BT460" s="63">
        <v>21</v>
      </c>
      <c r="BU460" s="63">
        <v>14</v>
      </c>
      <c r="BV460" s="63">
        <v>655</v>
      </c>
      <c r="BW460" s="63">
        <v>399</v>
      </c>
      <c r="BX460" s="201"/>
      <c r="BY460" s="64" t="s">
        <v>102</v>
      </c>
      <c r="BZ460" s="63">
        <v>4541</v>
      </c>
      <c r="CA460" s="63">
        <v>3149</v>
      </c>
      <c r="CB460" s="63">
        <v>1685</v>
      </c>
      <c r="CC460" s="63">
        <v>3857</v>
      </c>
      <c r="CD460" s="63">
        <v>2917</v>
      </c>
      <c r="CE460" s="63">
        <v>2332</v>
      </c>
      <c r="CF460" s="63">
        <v>289</v>
      </c>
      <c r="CG460" s="63">
        <v>3225</v>
      </c>
      <c r="CH460" s="63">
        <v>231</v>
      </c>
      <c r="CI460" s="63">
        <v>682</v>
      </c>
      <c r="CJ460" s="63">
        <v>337</v>
      </c>
      <c r="CK460" s="63">
        <v>183</v>
      </c>
      <c r="CL460" s="142"/>
      <c r="CM460" s="138" t="s">
        <v>269</v>
      </c>
      <c r="CN460" s="138" t="s">
        <v>4559</v>
      </c>
      <c r="CO460" s="139">
        <v>28676</v>
      </c>
      <c r="CP460" s="141">
        <v>22226</v>
      </c>
    </row>
    <row r="461" spans="1:94">
      <c r="A461" s="201" t="s">
        <v>270</v>
      </c>
      <c r="B461" s="46" t="s">
        <v>119</v>
      </c>
      <c r="C461" s="47">
        <v>5095</v>
      </c>
      <c r="D461" s="47">
        <v>2462</v>
      </c>
      <c r="E461" s="47">
        <v>3910</v>
      </c>
      <c r="F461" s="47">
        <v>1929</v>
      </c>
      <c r="G461" s="47">
        <v>3694</v>
      </c>
      <c r="H461" s="47">
        <v>1865</v>
      </c>
      <c r="I461" s="47">
        <v>2997</v>
      </c>
      <c r="J461" s="47">
        <v>1446</v>
      </c>
      <c r="K461" s="47">
        <v>2390</v>
      </c>
      <c r="L461" s="47">
        <v>1153</v>
      </c>
      <c r="M461" s="48">
        <v>18086</v>
      </c>
      <c r="N461" s="48">
        <v>8855</v>
      </c>
      <c r="O461" s="201" t="s">
        <v>270</v>
      </c>
      <c r="P461" s="46" t="s">
        <v>119</v>
      </c>
      <c r="Q461" s="47">
        <v>825</v>
      </c>
      <c r="R461" s="47">
        <v>380</v>
      </c>
      <c r="S461" s="47">
        <v>520</v>
      </c>
      <c r="T461" s="47">
        <v>242</v>
      </c>
      <c r="U461" s="47">
        <v>538</v>
      </c>
      <c r="V461" s="47">
        <v>244</v>
      </c>
      <c r="W461" s="47">
        <v>383</v>
      </c>
      <c r="X461" s="47">
        <v>176</v>
      </c>
      <c r="Y461" s="47">
        <v>210</v>
      </c>
      <c r="Z461" s="47">
        <v>92</v>
      </c>
      <c r="AA461" s="48">
        <v>2476</v>
      </c>
      <c r="AB461" s="48">
        <v>1134</v>
      </c>
      <c r="AC461" s="201" t="s">
        <v>270</v>
      </c>
      <c r="AD461" s="46" t="s">
        <v>119</v>
      </c>
      <c r="AE461" s="47">
        <v>165</v>
      </c>
      <c r="AF461" s="47">
        <v>160</v>
      </c>
      <c r="AG461" s="47">
        <v>157</v>
      </c>
      <c r="AH461" s="47">
        <v>152</v>
      </c>
      <c r="AI461" s="47">
        <v>152</v>
      </c>
      <c r="AJ461" s="48">
        <v>786</v>
      </c>
      <c r="AK461" s="47">
        <v>486</v>
      </c>
      <c r="AL461" s="47">
        <v>378</v>
      </c>
      <c r="AM461" s="47">
        <v>18</v>
      </c>
      <c r="AN461" s="47">
        <v>23</v>
      </c>
      <c r="AO461" s="47">
        <v>155</v>
      </c>
      <c r="AP461" s="201" t="s">
        <v>270</v>
      </c>
      <c r="AQ461" s="46" t="s">
        <v>119</v>
      </c>
      <c r="AR461" s="47">
        <v>12</v>
      </c>
      <c r="AS461" s="47">
        <v>1305</v>
      </c>
      <c r="AT461" s="47">
        <v>1806</v>
      </c>
      <c r="AU461" s="47">
        <v>1900</v>
      </c>
      <c r="AV461" s="47">
        <v>533</v>
      </c>
      <c r="AW461" s="47">
        <v>217</v>
      </c>
      <c r="AX461" s="47">
        <v>574</v>
      </c>
      <c r="AY461" s="47">
        <v>425</v>
      </c>
      <c r="AZ461" s="47">
        <v>429</v>
      </c>
      <c r="BA461" s="201" t="s">
        <v>270</v>
      </c>
      <c r="BB461" s="46" t="s">
        <v>119</v>
      </c>
      <c r="BC461" s="47">
        <v>2354</v>
      </c>
      <c r="BD461" s="47">
        <v>1142</v>
      </c>
      <c r="BE461" s="47">
        <v>2275</v>
      </c>
      <c r="BF461" s="47">
        <v>1110</v>
      </c>
      <c r="BG461" s="47">
        <v>1705</v>
      </c>
      <c r="BH461" s="47">
        <v>830</v>
      </c>
      <c r="BI461" s="47">
        <v>2343</v>
      </c>
      <c r="BJ461" s="47">
        <v>1136</v>
      </c>
      <c r="BK461" s="47">
        <v>2265</v>
      </c>
      <c r="BL461" s="47">
        <v>1104</v>
      </c>
      <c r="BM461" s="47">
        <v>1662</v>
      </c>
      <c r="BN461" s="47">
        <v>800</v>
      </c>
      <c r="BO461" s="201" t="s">
        <v>270</v>
      </c>
      <c r="BP461" s="46" t="s">
        <v>119</v>
      </c>
      <c r="BQ461" s="50">
        <v>472</v>
      </c>
      <c r="BR461" s="49">
        <v>205</v>
      </c>
      <c r="BS461" s="49">
        <v>25</v>
      </c>
      <c r="BT461" s="50">
        <v>34</v>
      </c>
      <c r="BU461" s="49">
        <v>11</v>
      </c>
      <c r="BV461" s="50">
        <v>506</v>
      </c>
      <c r="BW461" s="50">
        <v>216</v>
      </c>
      <c r="BX461" s="201" t="s">
        <v>270</v>
      </c>
      <c r="BY461" s="46" t="s">
        <v>119</v>
      </c>
      <c r="BZ461" s="47">
        <v>2734</v>
      </c>
      <c r="CA461" s="47">
        <v>1867</v>
      </c>
      <c r="CB461" s="47">
        <v>1098</v>
      </c>
      <c r="CC461" s="47">
        <v>2432</v>
      </c>
      <c r="CD461" s="47">
        <v>2469</v>
      </c>
      <c r="CE461" s="47">
        <v>2153</v>
      </c>
      <c r="CF461" s="47">
        <v>140</v>
      </c>
      <c r="CG461" s="47">
        <v>2531</v>
      </c>
      <c r="CH461" s="47">
        <v>49</v>
      </c>
      <c r="CI461" s="47">
        <v>136</v>
      </c>
      <c r="CJ461" s="47">
        <v>267</v>
      </c>
      <c r="CK461" s="47">
        <v>214</v>
      </c>
      <c r="CL461" s="142"/>
      <c r="CM461" s="138" t="s">
        <v>270</v>
      </c>
      <c r="CN461" s="138" t="s">
        <v>4560</v>
      </c>
      <c r="CO461" s="139">
        <v>18305</v>
      </c>
      <c r="CP461" s="141">
        <v>15473</v>
      </c>
    </row>
    <row r="462" spans="1:94">
      <c r="A462" s="201"/>
      <c r="B462" s="46" t="s">
        <v>120</v>
      </c>
      <c r="C462" s="47">
        <v>0</v>
      </c>
      <c r="D462" s="47">
        <v>0</v>
      </c>
      <c r="E462" s="47">
        <v>0</v>
      </c>
      <c r="F462" s="47">
        <v>0</v>
      </c>
      <c r="G462" s="47">
        <v>0</v>
      </c>
      <c r="H462" s="47">
        <v>0</v>
      </c>
      <c r="I462" s="47">
        <v>0</v>
      </c>
      <c r="J462" s="47">
        <v>0</v>
      </c>
      <c r="K462" s="47">
        <v>0</v>
      </c>
      <c r="L462" s="47">
        <v>0</v>
      </c>
      <c r="M462" s="48">
        <v>0</v>
      </c>
      <c r="N462" s="48">
        <v>0</v>
      </c>
      <c r="O462" s="201"/>
      <c r="P462" s="46" t="s">
        <v>120</v>
      </c>
      <c r="Q462" s="47">
        <v>0</v>
      </c>
      <c r="R462" s="47">
        <v>0</v>
      </c>
      <c r="S462" s="47">
        <v>0</v>
      </c>
      <c r="T462" s="47">
        <v>0</v>
      </c>
      <c r="U462" s="47">
        <v>0</v>
      </c>
      <c r="V462" s="47">
        <v>0</v>
      </c>
      <c r="W462" s="47">
        <v>0</v>
      </c>
      <c r="X462" s="47">
        <v>0</v>
      </c>
      <c r="Y462" s="47">
        <v>0</v>
      </c>
      <c r="Z462" s="47">
        <v>0</v>
      </c>
      <c r="AA462" s="48">
        <v>0</v>
      </c>
      <c r="AB462" s="48">
        <v>0</v>
      </c>
      <c r="AC462" s="201"/>
      <c r="AD462" s="46" t="s">
        <v>120</v>
      </c>
      <c r="AE462" s="47">
        <v>0</v>
      </c>
      <c r="AF462" s="47">
        <v>0</v>
      </c>
      <c r="AG462" s="47">
        <v>0</v>
      </c>
      <c r="AH462" s="47">
        <v>0</v>
      </c>
      <c r="AI462" s="47">
        <v>0</v>
      </c>
      <c r="AJ462" s="48">
        <v>0</v>
      </c>
      <c r="AK462" s="47">
        <v>0</v>
      </c>
      <c r="AL462" s="47">
        <v>0</v>
      </c>
      <c r="AM462" s="47">
        <v>0</v>
      </c>
      <c r="AN462" s="47">
        <v>0</v>
      </c>
      <c r="AO462" s="47">
        <v>0</v>
      </c>
      <c r="AP462" s="201"/>
      <c r="AQ462" s="46" t="s">
        <v>120</v>
      </c>
      <c r="AR462" s="47">
        <v>0</v>
      </c>
      <c r="AS462" s="47">
        <v>0</v>
      </c>
      <c r="AT462" s="47">
        <v>0</v>
      </c>
      <c r="AU462" s="47">
        <v>0</v>
      </c>
      <c r="AV462" s="47">
        <v>0</v>
      </c>
      <c r="AW462" s="47">
        <v>0</v>
      </c>
      <c r="AX462" s="47">
        <v>0</v>
      </c>
      <c r="AY462" s="47">
        <v>0</v>
      </c>
      <c r="AZ462" s="47">
        <v>0</v>
      </c>
      <c r="BA462" s="201"/>
      <c r="BB462" s="46" t="s">
        <v>120</v>
      </c>
      <c r="BC462" s="47">
        <v>0</v>
      </c>
      <c r="BD462" s="47">
        <v>0</v>
      </c>
      <c r="BE462" s="47">
        <v>0</v>
      </c>
      <c r="BF462" s="47">
        <v>0</v>
      </c>
      <c r="BG462" s="47">
        <v>0</v>
      </c>
      <c r="BH462" s="47">
        <v>0</v>
      </c>
      <c r="BI462" s="47">
        <v>0</v>
      </c>
      <c r="BJ462" s="47">
        <v>0</v>
      </c>
      <c r="BK462" s="47">
        <v>0</v>
      </c>
      <c r="BL462" s="47">
        <v>0</v>
      </c>
      <c r="BM462" s="47">
        <v>0</v>
      </c>
      <c r="BN462" s="47">
        <v>0</v>
      </c>
      <c r="BO462" s="201"/>
      <c r="BP462" s="46" t="s">
        <v>120</v>
      </c>
      <c r="BQ462" s="50">
        <v>0</v>
      </c>
      <c r="BR462" s="49">
        <v>0</v>
      </c>
      <c r="BS462" s="49">
        <v>0</v>
      </c>
      <c r="BT462" s="50">
        <v>0</v>
      </c>
      <c r="BU462" s="49">
        <v>0</v>
      </c>
      <c r="BV462" s="50">
        <v>0</v>
      </c>
      <c r="BW462" s="50">
        <v>0</v>
      </c>
      <c r="BX462" s="201"/>
      <c r="BY462" s="46" t="s">
        <v>120</v>
      </c>
      <c r="BZ462" s="47">
        <v>0</v>
      </c>
      <c r="CA462" s="47">
        <v>0</v>
      </c>
      <c r="CB462" s="47">
        <v>0</v>
      </c>
      <c r="CC462" s="47">
        <v>0</v>
      </c>
      <c r="CD462" s="47">
        <v>0</v>
      </c>
      <c r="CE462" s="47">
        <v>0</v>
      </c>
      <c r="CF462" s="47">
        <v>0</v>
      </c>
      <c r="CG462" s="47">
        <v>0</v>
      </c>
      <c r="CH462" s="47">
        <v>0</v>
      </c>
      <c r="CI462" s="47">
        <v>0</v>
      </c>
      <c r="CJ462" s="47">
        <v>0</v>
      </c>
      <c r="CK462" s="47">
        <v>0</v>
      </c>
      <c r="CL462" s="142"/>
      <c r="CM462" s="138" t="s">
        <v>270</v>
      </c>
      <c r="CN462" s="138" t="s">
        <v>4561</v>
      </c>
      <c r="CO462" s="139">
        <v>0</v>
      </c>
      <c r="CP462" s="141">
        <v>0</v>
      </c>
    </row>
    <row r="463" spans="1:94">
      <c r="A463" s="201"/>
      <c r="B463" s="34" t="s">
        <v>102</v>
      </c>
      <c r="C463" s="35">
        <v>5095</v>
      </c>
      <c r="D463" s="63">
        <v>2462</v>
      </c>
      <c r="E463" s="63">
        <v>3910</v>
      </c>
      <c r="F463" s="63">
        <v>1929</v>
      </c>
      <c r="G463" s="63">
        <v>3694</v>
      </c>
      <c r="H463" s="63">
        <v>1865</v>
      </c>
      <c r="I463" s="63">
        <v>2997</v>
      </c>
      <c r="J463" s="63">
        <v>1446</v>
      </c>
      <c r="K463" s="63">
        <v>2390</v>
      </c>
      <c r="L463" s="63">
        <v>1153</v>
      </c>
      <c r="M463" s="63">
        <v>18086</v>
      </c>
      <c r="N463" s="63">
        <v>8855</v>
      </c>
      <c r="O463" s="201"/>
      <c r="P463" s="64" t="s">
        <v>102</v>
      </c>
      <c r="Q463" s="63">
        <v>825</v>
      </c>
      <c r="R463" s="63">
        <v>380</v>
      </c>
      <c r="S463" s="63">
        <v>520</v>
      </c>
      <c r="T463" s="63">
        <v>242</v>
      </c>
      <c r="U463" s="63">
        <v>538</v>
      </c>
      <c r="V463" s="63">
        <v>244</v>
      </c>
      <c r="W463" s="63">
        <v>383</v>
      </c>
      <c r="X463" s="63">
        <v>176</v>
      </c>
      <c r="Y463" s="63">
        <v>210</v>
      </c>
      <c r="Z463" s="63">
        <v>92</v>
      </c>
      <c r="AA463" s="63">
        <v>2476</v>
      </c>
      <c r="AB463" s="63">
        <v>1134</v>
      </c>
      <c r="AC463" s="201"/>
      <c r="AD463" s="64" t="s">
        <v>102</v>
      </c>
      <c r="AE463" s="63">
        <v>165</v>
      </c>
      <c r="AF463" s="63">
        <v>160</v>
      </c>
      <c r="AG463" s="63">
        <v>157</v>
      </c>
      <c r="AH463" s="63">
        <v>152</v>
      </c>
      <c r="AI463" s="63">
        <v>152</v>
      </c>
      <c r="AJ463" s="63">
        <v>786</v>
      </c>
      <c r="AK463" s="63">
        <v>486</v>
      </c>
      <c r="AL463" s="63">
        <v>378</v>
      </c>
      <c r="AM463" s="63">
        <v>18</v>
      </c>
      <c r="AN463" s="63">
        <v>23</v>
      </c>
      <c r="AO463" s="63">
        <v>155</v>
      </c>
      <c r="AP463" s="201"/>
      <c r="AQ463" s="64" t="s">
        <v>102</v>
      </c>
      <c r="AR463" s="63">
        <v>12</v>
      </c>
      <c r="AS463" s="63">
        <v>1305</v>
      </c>
      <c r="AT463" s="63">
        <v>1806</v>
      </c>
      <c r="AU463" s="63">
        <v>1900</v>
      </c>
      <c r="AV463" s="63">
        <v>533</v>
      </c>
      <c r="AW463" s="63">
        <v>217</v>
      </c>
      <c r="AX463" s="63">
        <v>574</v>
      </c>
      <c r="AY463" s="63">
        <v>425</v>
      </c>
      <c r="AZ463" s="63">
        <v>429</v>
      </c>
      <c r="BA463" s="201"/>
      <c r="BB463" s="51" t="s">
        <v>102</v>
      </c>
      <c r="BC463" s="63">
        <v>2354</v>
      </c>
      <c r="BD463" s="63">
        <v>1142</v>
      </c>
      <c r="BE463" s="63">
        <v>2275</v>
      </c>
      <c r="BF463" s="63">
        <v>1110</v>
      </c>
      <c r="BG463" s="63">
        <v>1705</v>
      </c>
      <c r="BH463" s="63">
        <v>830</v>
      </c>
      <c r="BI463" s="63">
        <v>2343</v>
      </c>
      <c r="BJ463" s="63">
        <v>1136</v>
      </c>
      <c r="BK463" s="63">
        <v>2265</v>
      </c>
      <c r="BL463" s="63">
        <v>1104</v>
      </c>
      <c r="BM463" s="63">
        <v>1662</v>
      </c>
      <c r="BN463" s="63">
        <v>800</v>
      </c>
      <c r="BO463" s="201"/>
      <c r="BP463" s="64" t="s">
        <v>102</v>
      </c>
      <c r="BQ463" s="63">
        <v>472</v>
      </c>
      <c r="BR463" s="63">
        <v>205</v>
      </c>
      <c r="BS463" s="63">
        <v>25</v>
      </c>
      <c r="BT463" s="63">
        <v>34</v>
      </c>
      <c r="BU463" s="63">
        <v>11</v>
      </c>
      <c r="BV463" s="63">
        <v>506</v>
      </c>
      <c r="BW463" s="63">
        <v>216</v>
      </c>
      <c r="BX463" s="201"/>
      <c r="BY463" s="64" t="s">
        <v>102</v>
      </c>
      <c r="BZ463" s="63">
        <v>2734</v>
      </c>
      <c r="CA463" s="63">
        <v>1867</v>
      </c>
      <c r="CB463" s="63">
        <v>1098</v>
      </c>
      <c r="CC463" s="63">
        <v>2432</v>
      </c>
      <c r="CD463" s="63">
        <v>2469</v>
      </c>
      <c r="CE463" s="63">
        <v>2153</v>
      </c>
      <c r="CF463" s="63">
        <v>140</v>
      </c>
      <c r="CG463" s="63">
        <v>2531</v>
      </c>
      <c r="CH463" s="63">
        <v>49</v>
      </c>
      <c r="CI463" s="63">
        <v>136</v>
      </c>
      <c r="CJ463" s="63">
        <v>267</v>
      </c>
      <c r="CK463" s="63">
        <v>214</v>
      </c>
      <c r="CL463" s="142"/>
      <c r="CM463" s="138" t="s">
        <v>270</v>
      </c>
      <c r="CN463" s="138" t="s">
        <v>4562</v>
      </c>
      <c r="CO463" s="139">
        <v>18305</v>
      </c>
      <c r="CP463" s="141">
        <v>15473</v>
      </c>
    </row>
    <row r="464" spans="1:94">
      <c r="A464" s="201" t="s">
        <v>271</v>
      </c>
      <c r="B464" s="46" t="s">
        <v>119</v>
      </c>
      <c r="C464" s="47">
        <v>4422</v>
      </c>
      <c r="D464" s="47">
        <v>2142</v>
      </c>
      <c r="E464" s="47">
        <v>3586</v>
      </c>
      <c r="F464" s="47">
        <v>1774</v>
      </c>
      <c r="G464" s="47">
        <v>3484</v>
      </c>
      <c r="H464" s="47">
        <v>1660</v>
      </c>
      <c r="I464" s="47">
        <v>3148</v>
      </c>
      <c r="J464" s="47">
        <v>1574</v>
      </c>
      <c r="K464" s="47">
        <v>2670</v>
      </c>
      <c r="L464" s="47">
        <v>1384</v>
      </c>
      <c r="M464" s="48">
        <v>17310</v>
      </c>
      <c r="N464" s="48">
        <v>8534</v>
      </c>
      <c r="O464" s="201" t="s">
        <v>271</v>
      </c>
      <c r="P464" s="46" t="s">
        <v>119</v>
      </c>
      <c r="Q464" s="47">
        <v>744</v>
      </c>
      <c r="R464" s="47">
        <v>322</v>
      </c>
      <c r="S464" s="47">
        <v>455</v>
      </c>
      <c r="T464" s="47">
        <v>186</v>
      </c>
      <c r="U464" s="47">
        <v>488</v>
      </c>
      <c r="V464" s="47">
        <v>220</v>
      </c>
      <c r="W464" s="47">
        <v>323</v>
      </c>
      <c r="X464" s="47">
        <v>144</v>
      </c>
      <c r="Y464" s="47">
        <v>412</v>
      </c>
      <c r="Z464" s="47">
        <v>232</v>
      </c>
      <c r="AA464" s="48">
        <v>2422</v>
      </c>
      <c r="AB464" s="48">
        <v>1104</v>
      </c>
      <c r="AC464" s="201" t="s">
        <v>271</v>
      </c>
      <c r="AD464" s="46" t="s">
        <v>119</v>
      </c>
      <c r="AE464" s="47">
        <v>198</v>
      </c>
      <c r="AF464" s="47">
        <v>197</v>
      </c>
      <c r="AG464" s="47">
        <v>198</v>
      </c>
      <c r="AH464" s="47">
        <v>197</v>
      </c>
      <c r="AI464" s="47">
        <v>198</v>
      </c>
      <c r="AJ464" s="48">
        <v>988</v>
      </c>
      <c r="AK464" s="47">
        <v>538</v>
      </c>
      <c r="AL464" s="47">
        <v>454</v>
      </c>
      <c r="AM464" s="47">
        <v>30</v>
      </c>
      <c r="AN464" s="47">
        <v>24</v>
      </c>
      <c r="AO464" s="47">
        <v>197</v>
      </c>
      <c r="AP464" s="201" t="s">
        <v>271</v>
      </c>
      <c r="AQ464" s="46" t="s">
        <v>119</v>
      </c>
      <c r="AR464" s="47">
        <v>4</v>
      </c>
      <c r="AS464" s="47">
        <v>1424</v>
      </c>
      <c r="AT464" s="47">
        <v>2637</v>
      </c>
      <c r="AU464" s="47">
        <v>1612</v>
      </c>
      <c r="AV464" s="47">
        <v>361</v>
      </c>
      <c r="AW464" s="47">
        <v>255</v>
      </c>
      <c r="AX464" s="47">
        <v>710</v>
      </c>
      <c r="AY464" s="47">
        <v>497</v>
      </c>
      <c r="AZ464" s="47">
        <v>511</v>
      </c>
      <c r="BA464" s="201" t="s">
        <v>271</v>
      </c>
      <c r="BB464" s="46" t="s">
        <v>119</v>
      </c>
      <c r="BC464" s="47">
        <v>2542</v>
      </c>
      <c r="BD464" s="47">
        <v>1365</v>
      </c>
      <c r="BE464" s="47">
        <v>2416</v>
      </c>
      <c r="BF464" s="47">
        <v>1297</v>
      </c>
      <c r="BG464" s="47">
        <v>1488</v>
      </c>
      <c r="BH464" s="47">
        <v>811</v>
      </c>
      <c r="BI464" s="47">
        <v>2542</v>
      </c>
      <c r="BJ464" s="47">
        <v>1365</v>
      </c>
      <c r="BK464" s="47">
        <v>2416</v>
      </c>
      <c r="BL464" s="47">
        <v>1297</v>
      </c>
      <c r="BM464" s="47">
        <v>1414</v>
      </c>
      <c r="BN464" s="47">
        <v>772</v>
      </c>
      <c r="BO464" s="201" t="s">
        <v>271</v>
      </c>
      <c r="BP464" s="46" t="s">
        <v>119</v>
      </c>
      <c r="BQ464" s="50">
        <v>523</v>
      </c>
      <c r="BR464" s="49">
        <v>298</v>
      </c>
      <c r="BS464" s="49">
        <v>37</v>
      </c>
      <c r="BT464" s="50">
        <v>38</v>
      </c>
      <c r="BU464" s="49">
        <v>15</v>
      </c>
      <c r="BV464" s="50">
        <v>561</v>
      </c>
      <c r="BW464" s="50">
        <v>313</v>
      </c>
      <c r="BX464" s="201" t="s">
        <v>271</v>
      </c>
      <c r="BY464" s="46" t="s">
        <v>119</v>
      </c>
      <c r="BZ464" s="47">
        <v>10566</v>
      </c>
      <c r="CA464" s="47">
        <v>6538</v>
      </c>
      <c r="CB464" s="47">
        <v>1929</v>
      </c>
      <c r="CC464" s="47">
        <v>6400</v>
      </c>
      <c r="CD464" s="47">
        <v>5365</v>
      </c>
      <c r="CE464" s="47">
        <v>4827</v>
      </c>
      <c r="CF464" s="47">
        <v>473</v>
      </c>
      <c r="CG464" s="47">
        <v>5830</v>
      </c>
      <c r="CH464" s="47">
        <v>297</v>
      </c>
      <c r="CI464" s="47">
        <v>858</v>
      </c>
      <c r="CJ464" s="47">
        <v>721</v>
      </c>
      <c r="CK464" s="47">
        <v>321</v>
      </c>
      <c r="CL464" s="142"/>
      <c r="CM464" s="138" t="s">
        <v>271</v>
      </c>
      <c r="CN464" s="138" t="s">
        <v>4563</v>
      </c>
      <c r="CO464" s="139">
        <v>19016</v>
      </c>
      <c r="CP464" s="141">
        <v>42225</v>
      </c>
    </row>
    <row r="465" spans="1:94">
      <c r="A465" s="201"/>
      <c r="B465" s="46" t="s">
        <v>120</v>
      </c>
      <c r="C465" s="47">
        <v>0</v>
      </c>
      <c r="D465" s="47">
        <v>0</v>
      </c>
      <c r="E465" s="47">
        <v>0</v>
      </c>
      <c r="F465" s="47">
        <v>0</v>
      </c>
      <c r="G465" s="47">
        <v>0</v>
      </c>
      <c r="H465" s="47">
        <v>0</v>
      </c>
      <c r="I465" s="47">
        <v>0</v>
      </c>
      <c r="J465" s="47">
        <v>0</v>
      </c>
      <c r="K465" s="47">
        <v>0</v>
      </c>
      <c r="L465" s="47">
        <v>0</v>
      </c>
      <c r="M465" s="48">
        <v>0</v>
      </c>
      <c r="N465" s="48">
        <v>0</v>
      </c>
      <c r="O465" s="201"/>
      <c r="P465" s="46" t="s">
        <v>120</v>
      </c>
      <c r="Q465" s="47">
        <v>0</v>
      </c>
      <c r="R465" s="47">
        <v>0</v>
      </c>
      <c r="S465" s="47">
        <v>0</v>
      </c>
      <c r="T465" s="47">
        <v>0</v>
      </c>
      <c r="U465" s="47">
        <v>0</v>
      </c>
      <c r="V465" s="47">
        <v>0</v>
      </c>
      <c r="W465" s="47">
        <v>0</v>
      </c>
      <c r="X465" s="47">
        <v>0</v>
      </c>
      <c r="Y465" s="47">
        <v>0</v>
      </c>
      <c r="Z465" s="47">
        <v>0</v>
      </c>
      <c r="AA465" s="48">
        <v>0</v>
      </c>
      <c r="AB465" s="48">
        <v>0</v>
      </c>
      <c r="AC465" s="201"/>
      <c r="AD465" s="46" t="s">
        <v>120</v>
      </c>
      <c r="AE465" s="47">
        <v>0</v>
      </c>
      <c r="AF465" s="47">
        <v>0</v>
      </c>
      <c r="AG465" s="47">
        <v>0</v>
      </c>
      <c r="AH465" s="47">
        <v>0</v>
      </c>
      <c r="AI465" s="47">
        <v>0</v>
      </c>
      <c r="AJ465" s="48">
        <v>0</v>
      </c>
      <c r="AK465" s="47">
        <v>0</v>
      </c>
      <c r="AL465" s="47">
        <v>0</v>
      </c>
      <c r="AM465" s="47">
        <v>0</v>
      </c>
      <c r="AN465" s="47">
        <v>0</v>
      </c>
      <c r="AO465" s="47">
        <v>0</v>
      </c>
      <c r="AP465" s="201"/>
      <c r="AQ465" s="46" t="s">
        <v>120</v>
      </c>
      <c r="AR465" s="47">
        <v>0</v>
      </c>
      <c r="AS465" s="47">
        <v>0</v>
      </c>
      <c r="AT465" s="47">
        <v>0</v>
      </c>
      <c r="AU465" s="47">
        <v>0</v>
      </c>
      <c r="AV465" s="47">
        <v>0</v>
      </c>
      <c r="AW465" s="47">
        <v>0</v>
      </c>
      <c r="AX465" s="47">
        <v>0</v>
      </c>
      <c r="AY465" s="47">
        <v>0</v>
      </c>
      <c r="AZ465" s="47">
        <v>0</v>
      </c>
      <c r="BA465" s="201"/>
      <c r="BB465" s="46" t="s">
        <v>120</v>
      </c>
      <c r="BC465" s="47">
        <v>0</v>
      </c>
      <c r="BD465" s="47">
        <v>0</v>
      </c>
      <c r="BE465" s="47">
        <v>0</v>
      </c>
      <c r="BF465" s="47">
        <v>0</v>
      </c>
      <c r="BG465" s="47">
        <v>0</v>
      </c>
      <c r="BH465" s="47">
        <v>0</v>
      </c>
      <c r="BI465" s="47">
        <v>0</v>
      </c>
      <c r="BJ465" s="47">
        <v>0</v>
      </c>
      <c r="BK465" s="47">
        <v>0</v>
      </c>
      <c r="BL465" s="47">
        <v>0</v>
      </c>
      <c r="BM465" s="47">
        <v>0</v>
      </c>
      <c r="BN465" s="47">
        <v>0</v>
      </c>
      <c r="BO465" s="201"/>
      <c r="BP465" s="46" t="s">
        <v>120</v>
      </c>
      <c r="BQ465" s="50">
        <v>0</v>
      </c>
      <c r="BR465" s="49">
        <v>0</v>
      </c>
      <c r="BS465" s="49">
        <v>0</v>
      </c>
      <c r="BT465" s="50">
        <v>0</v>
      </c>
      <c r="BU465" s="49">
        <v>0</v>
      </c>
      <c r="BV465" s="50">
        <v>0</v>
      </c>
      <c r="BW465" s="50">
        <v>0</v>
      </c>
      <c r="BX465" s="201"/>
      <c r="BY465" s="46" t="s">
        <v>120</v>
      </c>
      <c r="BZ465" s="47">
        <v>0</v>
      </c>
      <c r="CA465" s="47">
        <v>0</v>
      </c>
      <c r="CB465" s="47">
        <v>0</v>
      </c>
      <c r="CC465" s="47">
        <v>0</v>
      </c>
      <c r="CD465" s="47">
        <v>0</v>
      </c>
      <c r="CE465" s="47">
        <v>0</v>
      </c>
      <c r="CF465" s="47">
        <v>0</v>
      </c>
      <c r="CG465" s="47">
        <v>0</v>
      </c>
      <c r="CH465" s="47">
        <v>0</v>
      </c>
      <c r="CI465" s="47">
        <v>0</v>
      </c>
      <c r="CJ465" s="47">
        <v>0</v>
      </c>
      <c r="CK465" s="47">
        <v>0</v>
      </c>
      <c r="CL465" s="142"/>
      <c r="CM465" s="138" t="s">
        <v>271</v>
      </c>
      <c r="CN465" s="138" t="s">
        <v>4564</v>
      </c>
      <c r="CO465" s="139">
        <v>0</v>
      </c>
      <c r="CP465" s="141">
        <v>0</v>
      </c>
    </row>
    <row r="466" spans="1:94">
      <c r="A466" s="201"/>
      <c r="B466" s="34" t="s">
        <v>102</v>
      </c>
      <c r="C466" s="35">
        <v>4422</v>
      </c>
      <c r="D466" s="63">
        <v>2142</v>
      </c>
      <c r="E466" s="63">
        <v>3586</v>
      </c>
      <c r="F466" s="63">
        <v>1774</v>
      </c>
      <c r="G466" s="63">
        <v>3484</v>
      </c>
      <c r="H466" s="63">
        <v>1660</v>
      </c>
      <c r="I466" s="63">
        <v>3148</v>
      </c>
      <c r="J466" s="63">
        <v>1574</v>
      </c>
      <c r="K466" s="63">
        <v>2670</v>
      </c>
      <c r="L466" s="63">
        <v>1384</v>
      </c>
      <c r="M466" s="63">
        <v>17310</v>
      </c>
      <c r="N466" s="63">
        <v>8534</v>
      </c>
      <c r="O466" s="201"/>
      <c r="P466" s="64" t="s">
        <v>102</v>
      </c>
      <c r="Q466" s="63">
        <v>744</v>
      </c>
      <c r="R466" s="63">
        <v>322</v>
      </c>
      <c r="S466" s="63">
        <v>455</v>
      </c>
      <c r="T466" s="63">
        <v>186</v>
      </c>
      <c r="U466" s="63">
        <v>488</v>
      </c>
      <c r="V466" s="63">
        <v>220</v>
      </c>
      <c r="W466" s="63">
        <v>323</v>
      </c>
      <c r="X466" s="63">
        <v>144</v>
      </c>
      <c r="Y466" s="63">
        <v>412</v>
      </c>
      <c r="Z466" s="63">
        <v>232</v>
      </c>
      <c r="AA466" s="63">
        <v>2422</v>
      </c>
      <c r="AB466" s="63">
        <v>1104</v>
      </c>
      <c r="AC466" s="201"/>
      <c r="AD466" s="64" t="s">
        <v>102</v>
      </c>
      <c r="AE466" s="63">
        <v>198</v>
      </c>
      <c r="AF466" s="63">
        <v>197</v>
      </c>
      <c r="AG466" s="63">
        <v>198</v>
      </c>
      <c r="AH466" s="63">
        <v>197</v>
      </c>
      <c r="AI466" s="63">
        <v>198</v>
      </c>
      <c r="AJ466" s="63">
        <v>988</v>
      </c>
      <c r="AK466" s="63">
        <v>538</v>
      </c>
      <c r="AL466" s="63">
        <v>454</v>
      </c>
      <c r="AM466" s="63">
        <v>30</v>
      </c>
      <c r="AN466" s="63">
        <v>24</v>
      </c>
      <c r="AO466" s="63">
        <v>197</v>
      </c>
      <c r="AP466" s="201"/>
      <c r="AQ466" s="64" t="s">
        <v>102</v>
      </c>
      <c r="AR466" s="63">
        <v>4</v>
      </c>
      <c r="AS466" s="63">
        <v>1424</v>
      </c>
      <c r="AT466" s="63">
        <v>2637</v>
      </c>
      <c r="AU466" s="63">
        <v>1612</v>
      </c>
      <c r="AV466" s="63">
        <v>361</v>
      </c>
      <c r="AW466" s="63">
        <v>255</v>
      </c>
      <c r="AX466" s="63">
        <v>710</v>
      </c>
      <c r="AY466" s="63">
        <v>497</v>
      </c>
      <c r="AZ466" s="63">
        <v>511</v>
      </c>
      <c r="BA466" s="201"/>
      <c r="BB466" s="51" t="s">
        <v>102</v>
      </c>
      <c r="BC466" s="63">
        <v>2542</v>
      </c>
      <c r="BD466" s="63">
        <v>1365</v>
      </c>
      <c r="BE466" s="63">
        <v>2416</v>
      </c>
      <c r="BF466" s="63">
        <v>1297</v>
      </c>
      <c r="BG466" s="63">
        <v>1488</v>
      </c>
      <c r="BH466" s="63">
        <v>811</v>
      </c>
      <c r="BI466" s="63">
        <v>2542</v>
      </c>
      <c r="BJ466" s="63">
        <v>1365</v>
      </c>
      <c r="BK466" s="63">
        <v>2416</v>
      </c>
      <c r="BL466" s="63">
        <v>1297</v>
      </c>
      <c r="BM466" s="63">
        <v>1414</v>
      </c>
      <c r="BN466" s="63">
        <v>772</v>
      </c>
      <c r="BO466" s="201"/>
      <c r="BP466" s="64" t="s">
        <v>102</v>
      </c>
      <c r="BQ466" s="63">
        <v>523</v>
      </c>
      <c r="BR466" s="63">
        <v>298</v>
      </c>
      <c r="BS466" s="63">
        <v>37</v>
      </c>
      <c r="BT466" s="63">
        <v>38</v>
      </c>
      <c r="BU466" s="63">
        <v>15</v>
      </c>
      <c r="BV466" s="63">
        <v>561</v>
      </c>
      <c r="BW466" s="63">
        <v>313</v>
      </c>
      <c r="BX466" s="201"/>
      <c r="BY466" s="64" t="s">
        <v>102</v>
      </c>
      <c r="BZ466" s="63">
        <v>10566</v>
      </c>
      <c r="CA466" s="63">
        <v>6538</v>
      </c>
      <c r="CB466" s="63">
        <v>1929</v>
      </c>
      <c r="CC466" s="63">
        <v>6400</v>
      </c>
      <c r="CD466" s="63">
        <v>5365</v>
      </c>
      <c r="CE466" s="63">
        <v>4827</v>
      </c>
      <c r="CF466" s="63">
        <v>473</v>
      </c>
      <c r="CG466" s="63">
        <v>5830</v>
      </c>
      <c r="CH466" s="63">
        <v>297</v>
      </c>
      <c r="CI466" s="63">
        <v>858</v>
      </c>
      <c r="CJ466" s="63">
        <v>721</v>
      </c>
      <c r="CK466" s="63">
        <v>321</v>
      </c>
      <c r="CL466" s="142"/>
      <c r="CM466" s="138" t="s">
        <v>271</v>
      </c>
      <c r="CN466" s="138" t="s">
        <v>4565</v>
      </c>
      <c r="CO466" s="139">
        <v>19016</v>
      </c>
      <c r="CP466" s="141">
        <v>42225</v>
      </c>
    </row>
    <row r="467" spans="1:94">
      <c r="A467" s="201" t="s">
        <v>272</v>
      </c>
      <c r="B467" s="46" t="s">
        <v>119</v>
      </c>
      <c r="C467" s="47">
        <v>2209</v>
      </c>
      <c r="D467" s="47">
        <v>1077</v>
      </c>
      <c r="E467" s="47">
        <v>1724</v>
      </c>
      <c r="F467" s="47">
        <v>845</v>
      </c>
      <c r="G467" s="47">
        <v>1648</v>
      </c>
      <c r="H467" s="47">
        <v>791</v>
      </c>
      <c r="I467" s="47">
        <v>1447</v>
      </c>
      <c r="J467" s="47">
        <v>726</v>
      </c>
      <c r="K467" s="47">
        <v>1269</v>
      </c>
      <c r="L467" s="47">
        <v>657</v>
      </c>
      <c r="M467" s="48">
        <v>8297</v>
      </c>
      <c r="N467" s="48">
        <v>4096</v>
      </c>
      <c r="O467" s="201" t="s">
        <v>272</v>
      </c>
      <c r="P467" s="46" t="s">
        <v>119</v>
      </c>
      <c r="Q467" s="47">
        <v>315</v>
      </c>
      <c r="R467" s="47">
        <v>134</v>
      </c>
      <c r="S467" s="47">
        <v>256</v>
      </c>
      <c r="T467" s="47">
        <v>120</v>
      </c>
      <c r="U467" s="47">
        <v>207</v>
      </c>
      <c r="V467" s="47">
        <v>86</v>
      </c>
      <c r="W467" s="47">
        <v>171</v>
      </c>
      <c r="X467" s="47">
        <v>92</v>
      </c>
      <c r="Y467" s="47">
        <v>126</v>
      </c>
      <c r="Z467" s="47">
        <v>60</v>
      </c>
      <c r="AA467" s="48">
        <v>1075</v>
      </c>
      <c r="AB467" s="48">
        <v>492</v>
      </c>
      <c r="AC467" s="201" t="s">
        <v>272</v>
      </c>
      <c r="AD467" s="46" t="s">
        <v>119</v>
      </c>
      <c r="AE467" s="47">
        <v>64</v>
      </c>
      <c r="AF467" s="47">
        <v>63</v>
      </c>
      <c r="AG467" s="47">
        <v>65</v>
      </c>
      <c r="AH467" s="47">
        <v>63</v>
      </c>
      <c r="AI467" s="47">
        <v>64</v>
      </c>
      <c r="AJ467" s="48">
        <v>319</v>
      </c>
      <c r="AK467" s="47">
        <v>227</v>
      </c>
      <c r="AL467" s="47">
        <v>160</v>
      </c>
      <c r="AM467" s="47">
        <v>0</v>
      </c>
      <c r="AN467" s="47">
        <v>10</v>
      </c>
      <c r="AO467" s="47">
        <v>63</v>
      </c>
      <c r="AP467" s="201" t="s">
        <v>272</v>
      </c>
      <c r="AQ467" s="46" t="s">
        <v>119</v>
      </c>
      <c r="AR467" s="47">
        <v>25</v>
      </c>
      <c r="AS467" s="47">
        <v>775</v>
      </c>
      <c r="AT467" s="47">
        <v>807</v>
      </c>
      <c r="AU467" s="47">
        <v>717</v>
      </c>
      <c r="AV467" s="47">
        <v>260</v>
      </c>
      <c r="AW467" s="47">
        <v>46</v>
      </c>
      <c r="AX467" s="47">
        <v>267</v>
      </c>
      <c r="AY467" s="47">
        <v>183</v>
      </c>
      <c r="AZ467" s="47">
        <v>183</v>
      </c>
      <c r="BA467" s="201" t="s">
        <v>272</v>
      </c>
      <c r="BB467" s="46" t="s">
        <v>119</v>
      </c>
      <c r="BC467" s="47">
        <v>1333</v>
      </c>
      <c r="BD467" s="47">
        <v>688</v>
      </c>
      <c r="BE467" s="47">
        <v>1283</v>
      </c>
      <c r="BF467" s="47">
        <v>666</v>
      </c>
      <c r="BG467" s="47">
        <v>950</v>
      </c>
      <c r="BH467" s="47">
        <v>497</v>
      </c>
      <c r="BI467" s="47">
        <v>1330</v>
      </c>
      <c r="BJ467" s="47">
        <v>687</v>
      </c>
      <c r="BK467" s="47">
        <v>1280</v>
      </c>
      <c r="BL467" s="47">
        <v>665</v>
      </c>
      <c r="BM467" s="47">
        <v>833</v>
      </c>
      <c r="BN467" s="47">
        <v>444</v>
      </c>
      <c r="BO467" s="201" t="s">
        <v>272</v>
      </c>
      <c r="BP467" s="46" t="s">
        <v>119</v>
      </c>
      <c r="BQ467" s="50">
        <v>222</v>
      </c>
      <c r="BR467" s="49">
        <v>120</v>
      </c>
      <c r="BS467" s="49">
        <v>14</v>
      </c>
      <c r="BT467" s="50">
        <v>8</v>
      </c>
      <c r="BU467" s="49">
        <v>3</v>
      </c>
      <c r="BV467" s="50">
        <v>230</v>
      </c>
      <c r="BW467" s="50">
        <v>123</v>
      </c>
      <c r="BX467" s="201" t="s">
        <v>272</v>
      </c>
      <c r="BY467" s="46" t="s">
        <v>119</v>
      </c>
      <c r="BZ467" s="47">
        <v>753</v>
      </c>
      <c r="CA467" s="47">
        <v>795</v>
      </c>
      <c r="CB467" s="47">
        <v>452</v>
      </c>
      <c r="CC467" s="47">
        <v>1091</v>
      </c>
      <c r="CD467" s="47">
        <v>750</v>
      </c>
      <c r="CE467" s="47">
        <v>589</v>
      </c>
      <c r="CF467" s="47">
        <v>82</v>
      </c>
      <c r="CG467" s="47">
        <v>858</v>
      </c>
      <c r="CH467" s="47">
        <v>55</v>
      </c>
      <c r="CI467" s="47">
        <v>81</v>
      </c>
      <c r="CJ467" s="47">
        <v>74</v>
      </c>
      <c r="CK467" s="47">
        <v>90</v>
      </c>
      <c r="CL467" s="142"/>
      <c r="CM467" s="138" t="s">
        <v>272</v>
      </c>
      <c r="CN467" s="138" t="s">
        <v>4566</v>
      </c>
      <c r="CO467" s="139">
        <v>8164</v>
      </c>
      <c r="CP467" s="141">
        <v>5425</v>
      </c>
    </row>
    <row r="468" spans="1:94">
      <c r="A468" s="201"/>
      <c r="B468" s="46" t="s">
        <v>120</v>
      </c>
      <c r="C468" s="47">
        <v>0</v>
      </c>
      <c r="D468" s="47">
        <v>0</v>
      </c>
      <c r="E468" s="47">
        <v>0</v>
      </c>
      <c r="F468" s="47">
        <v>0</v>
      </c>
      <c r="G468" s="47">
        <v>0</v>
      </c>
      <c r="H468" s="47">
        <v>0</v>
      </c>
      <c r="I468" s="47">
        <v>0</v>
      </c>
      <c r="J468" s="47">
        <v>0</v>
      </c>
      <c r="K468" s="47">
        <v>0</v>
      </c>
      <c r="L468" s="47">
        <v>0</v>
      </c>
      <c r="M468" s="48">
        <v>0</v>
      </c>
      <c r="N468" s="48">
        <v>0</v>
      </c>
      <c r="O468" s="201"/>
      <c r="P468" s="46" t="s">
        <v>120</v>
      </c>
      <c r="Q468" s="47">
        <v>0</v>
      </c>
      <c r="R468" s="47">
        <v>0</v>
      </c>
      <c r="S468" s="47">
        <v>0</v>
      </c>
      <c r="T468" s="47">
        <v>0</v>
      </c>
      <c r="U468" s="47">
        <v>0</v>
      </c>
      <c r="V468" s="47">
        <v>0</v>
      </c>
      <c r="W468" s="47">
        <v>0</v>
      </c>
      <c r="X468" s="47">
        <v>0</v>
      </c>
      <c r="Y468" s="47">
        <v>0</v>
      </c>
      <c r="Z468" s="47">
        <v>0</v>
      </c>
      <c r="AA468" s="48">
        <v>0</v>
      </c>
      <c r="AB468" s="48">
        <v>0</v>
      </c>
      <c r="AC468" s="201"/>
      <c r="AD468" s="46" t="s">
        <v>120</v>
      </c>
      <c r="AE468" s="47">
        <v>0</v>
      </c>
      <c r="AF468" s="47">
        <v>0</v>
      </c>
      <c r="AG468" s="47">
        <v>0</v>
      </c>
      <c r="AH468" s="47">
        <v>0</v>
      </c>
      <c r="AI468" s="47">
        <v>0</v>
      </c>
      <c r="AJ468" s="48">
        <v>0</v>
      </c>
      <c r="AK468" s="47">
        <v>0</v>
      </c>
      <c r="AL468" s="47">
        <v>0</v>
      </c>
      <c r="AM468" s="47">
        <v>0</v>
      </c>
      <c r="AN468" s="47">
        <v>0</v>
      </c>
      <c r="AO468" s="47">
        <v>0</v>
      </c>
      <c r="AP468" s="201"/>
      <c r="AQ468" s="46" t="s">
        <v>120</v>
      </c>
      <c r="AR468" s="47">
        <v>0</v>
      </c>
      <c r="AS468" s="47">
        <v>0</v>
      </c>
      <c r="AT468" s="47">
        <v>0</v>
      </c>
      <c r="AU468" s="47">
        <v>0</v>
      </c>
      <c r="AV468" s="47">
        <v>0</v>
      </c>
      <c r="AW468" s="47">
        <v>0</v>
      </c>
      <c r="AX468" s="47">
        <v>0</v>
      </c>
      <c r="AY468" s="47">
        <v>0</v>
      </c>
      <c r="AZ468" s="47">
        <v>0</v>
      </c>
      <c r="BA468" s="201"/>
      <c r="BB468" s="46" t="s">
        <v>120</v>
      </c>
      <c r="BC468" s="47">
        <v>0</v>
      </c>
      <c r="BD468" s="47">
        <v>0</v>
      </c>
      <c r="BE468" s="47">
        <v>0</v>
      </c>
      <c r="BF468" s="47">
        <v>0</v>
      </c>
      <c r="BG468" s="47">
        <v>0</v>
      </c>
      <c r="BH468" s="47">
        <v>0</v>
      </c>
      <c r="BI468" s="47">
        <v>0</v>
      </c>
      <c r="BJ468" s="47">
        <v>0</v>
      </c>
      <c r="BK468" s="47">
        <v>0</v>
      </c>
      <c r="BL468" s="47">
        <v>0</v>
      </c>
      <c r="BM468" s="47">
        <v>0</v>
      </c>
      <c r="BN468" s="47">
        <v>0</v>
      </c>
      <c r="BO468" s="201"/>
      <c r="BP468" s="46" t="s">
        <v>120</v>
      </c>
      <c r="BQ468" s="50">
        <v>0</v>
      </c>
      <c r="BR468" s="49">
        <v>0</v>
      </c>
      <c r="BS468" s="49">
        <v>0</v>
      </c>
      <c r="BT468" s="50">
        <v>0</v>
      </c>
      <c r="BU468" s="49">
        <v>0</v>
      </c>
      <c r="BV468" s="50">
        <v>0</v>
      </c>
      <c r="BW468" s="50">
        <v>0</v>
      </c>
      <c r="BX468" s="201"/>
      <c r="BY468" s="46" t="s">
        <v>120</v>
      </c>
      <c r="BZ468" s="47">
        <v>0</v>
      </c>
      <c r="CA468" s="47">
        <v>0</v>
      </c>
      <c r="CB468" s="47">
        <v>0</v>
      </c>
      <c r="CC468" s="47">
        <v>0</v>
      </c>
      <c r="CD468" s="47">
        <v>0</v>
      </c>
      <c r="CE468" s="47">
        <v>0</v>
      </c>
      <c r="CF468" s="47">
        <v>0</v>
      </c>
      <c r="CG468" s="47">
        <v>0</v>
      </c>
      <c r="CH468" s="47">
        <v>0</v>
      </c>
      <c r="CI468" s="47">
        <v>0</v>
      </c>
      <c r="CJ468" s="47">
        <v>0</v>
      </c>
      <c r="CK468" s="47">
        <v>0</v>
      </c>
      <c r="CL468" s="142"/>
      <c r="CM468" s="138" t="s">
        <v>272</v>
      </c>
      <c r="CN468" s="138" t="s">
        <v>4567</v>
      </c>
      <c r="CO468" s="139">
        <v>0</v>
      </c>
      <c r="CP468" s="141">
        <v>0</v>
      </c>
    </row>
    <row r="469" spans="1:94">
      <c r="A469" s="201"/>
      <c r="B469" s="34" t="s">
        <v>102</v>
      </c>
      <c r="C469" s="35">
        <v>2209</v>
      </c>
      <c r="D469" s="63">
        <v>1077</v>
      </c>
      <c r="E469" s="63">
        <v>1724</v>
      </c>
      <c r="F469" s="63">
        <v>845</v>
      </c>
      <c r="G469" s="63">
        <v>1648</v>
      </c>
      <c r="H469" s="63">
        <v>791</v>
      </c>
      <c r="I469" s="63">
        <v>1447</v>
      </c>
      <c r="J469" s="63">
        <v>726</v>
      </c>
      <c r="K469" s="63">
        <v>1269</v>
      </c>
      <c r="L469" s="63">
        <v>657</v>
      </c>
      <c r="M469" s="63">
        <v>8297</v>
      </c>
      <c r="N469" s="63">
        <v>4096</v>
      </c>
      <c r="O469" s="201"/>
      <c r="P469" s="64" t="s">
        <v>102</v>
      </c>
      <c r="Q469" s="63">
        <v>315</v>
      </c>
      <c r="R469" s="63">
        <v>134</v>
      </c>
      <c r="S469" s="63">
        <v>256</v>
      </c>
      <c r="T469" s="63">
        <v>120</v>
      </c>
      <c r="U469" s="63">
        <v>207</v>
      </c>
      <c r="V469" s="63">
        <v>86</v>
      </c>
      <c r="W469" s="63">
        <v>171</v>
      </c>
      <c r="X469" s="63">
        <v>92</v>
      </c>
      <c r="Y469" s="63">
        <v>126</v>
      </c>
      <c r="Z469" s="63">
        <v>60</v>
      </c>
      <c r="AA469" s="63">
        <v>1075</v>
      </c>
      <c r="AB469" s="63">
        <v>492</v>
      </c>
      <c r="AC469" s="201"/>
      <c r="AD469" s="64" t="s">
        <v>102</v>
      </c>
      <c r="AE469" s="63">
        <v>64</v>
      </c>
      <c r="AF469" s="63">
        <v>63</v>
      </c>
      <c r="AG469" s="63">
        <v>65</v>
      </c>
      <c r="AH469" s="63">
        <v>63</v>
      </c>
      <c r="AI469" s="63">
        <v>64</v>
      </c>
      <c r="AJ469" s="63">
        <v>319</v>
      </c>
      <c r="AK469" s="63">
        <v>227</v>
      </c>
      <c r="AL469" s="63">
        <v>160</v>
      </c>
      <c r="AM469" s="63">
        <v>0</v>
      </c>
      <c r="AN469" s="63">
        <v>10</v>
      </c>
      <c r="AO469" s="63">
        <v>63</v>
      </c>
      <c r="AP469" s="201"/>
      <c r="AQ469" s="64" t="s">
        <v>102</v>
      </c>
      <c r="AR469" s="63">
        <v>25</v>
      </c>
      <c r="AS469" s="63">
        <v>775</v>
      </c>
      <c r="AT469" s="63">
        <v>807</v>
      </c>
      <c r="AU469" s="63">
        <v>717</v>
      </c>
      <c r="AV469" s="63">
        <v>260</v>
      </c>
      <c r="AW469" s="63">
        <v>46</v>
      </c>
      <c r="AX469" s="63">
        <v>267</v>
      </c>
      <c r="AY469" s="63">
        <v>183</v>
      </c>
      <c r="AZ469" s="63">
        <v>183</v>
      </c>
      <c r="BA469" s="201"/>
      <c r="BB469" s="51" t="s">
        <v>102</v>
      </c>
      <c r="BC469" s="63">
        <v>1333</v>
      </c>
      <c r="BD469" s="63">
        <v>688</v>
      </c>
      <c r="BE469" s="63">
        <v>1283</v>
      </c>
      <c r="BF469" s="63">
        <v>666</v>
      </c>
      <c r="BG469" s="63">
        <v>950</v>
      </c>
      <c r="BH469" s="63">
        <v>497</v>
      </c>
      <c r="BI469" s="63">
        <v>1330</v>
      </c>
      <c r="BJ469" s="63">
        <v>687</v>
      </c>
      <c r="BK469" s="63">
        <v>1280</v>
      </c>
      <c r="BL469" s="63">
        <v>665</v>
      </c>
      <c r="BM469" s="63">
        <v>833</v>
      </c>
      <c r="BN469" s="63">
        <v>444</v>
      </c>
      <c r="BO469" s="201"/>
      <c r="BP469" s="64" t="s">
        <v>102</v>
      </c>
      <c r="BQ469" s="63">
        <v>222</v>
      </c>
      <c r="BR469" s="63">
        <v>120</v>
      </c>
      <c r="BS469" s="63">
        <v>14</v>
      </c>
      <c r="BT469" s="63">
        <v>8</v>
      </c>
      <c r="BU469" s="63">
        <v>3</v>
      </c>
      <c r="BV469" s="63">
        <v>230</v>
      </c>
      <c r="BW469" s="63">
        <v>123</v>
      </c>
      <c r="BX469" s="201"/>
      <c r="BY469" s="64" t="s">
        <v>102</v>
      </c>
      <c r="BZ469" s="63">
        <v>753</v>
      </c>
      <c r="CA469" s="63">
        <v>795</v>
      </c>
      <c r="CB469" s="63">
        <v>452</v>
      </c>
      <c r="CC469" s="63">
        <v>1091</v>
      </c>
      <c r="CD469" s="63">
        <v>750</v>
      </c>
      <c r="CE469" s="63">
        <v>589</v>
      </c>
      <c r="CF469" s="63">
        <v>82</v>
      </c>
      <c r="CG469" s="63">
        <v>858</v>
      </c>
      <c r="CH469" s="63">
        <v>55</v>
      </c>
      <c r="CI469" s="63">
        <v>81</v>
      </c>
      <c r="CJ469" s="63">
        <v>74</v>
      </c>
      <c r="CK469" s="63">
        <v>90</v>
      </c>
      <c r="CL469" s="142"/>
      <c r="CM469" s="138" t="s">
        <v>272</v>
      </c>
      <c r="CN469" s="138" t="s">
        <v>4568</v>
      </c>
      <c r="CO469" s="139">
        <v>8164</v>
      </c>
      <c r="CP469" s="141">
        <v>5425</v>
      </c>
    </row>
    <row r="470" spans="1:94">
      <c r="A470" s="194" t="s">
        <v>460</v>
      </c>
      <c r="B470" s="194"/>
      <c r="C470" s="194"/>
      <c r="D470" s="194"/>
      <c r="E470" s="194"/>
      <c r="F470" s="194"/>
      <c r="G470" s="194"/>
      <c r="H470" s="194"/>
      <c r="I470" s="194"/>
      <c r="J470" s="194"/>
      <c r="K470" s="194"/>
      <c r="L470" s="194"/>
      <c r="M470" s="194"/>
      <c r="N470" s="194"/>
      <c r="O470" s="194" t="s">
        <v>461</v>
      </c>
      <c r="P470" s="194"/>
      <c r="Q470" s="194"/>
      <c r="R470" s="194"/>
      <c r="S470" s="194"/>
      <c r="T470" s="194"/>
      <c r="U470" s="194"/>
      <c r="V470" s="194"/>
      <c r="W470" s="194"/>
      <c r="X470" s="194"/>
      <c r="Y470" s="194"/>
      <c r="Z470" s="194"/>
      <c r="AA470" s="194"/>
      <c r="AB470" s="194"/>
      <c r="AC470" s="194" t="s">
        <v>462</v>
      </c>
      <c r="AD470" s="194"/>
      <c r="AE470" s="194"/>
      <c r="AF470" s="194"/>
      <c r="AG470" s="194"/>
      <c r="AH470" s="194"/>
      <c r="AI470" s="194"/>
      <c r="AJ470" s="194"/>
      <c r="AK470" s="194"/>
      <c r="AL470" s="194"/>
      <c r="AM470" s="194"/>
      <c r="AN470" s="194"/>
      <c r="AO470" s="194"/>
      <c r="AP470" s="195" t="s">
        <v>463</v>
      </c>
      <c r="AQ470" s="195"/>
      <c r="AR470" s="195"/>
      <c r="AS470" s="195"/>
      <c r="AT470" s="195"/>
      <c r="AU470" s="195"/>
      <c r="AV470" s="195"/>
      <c r="AW470" s="195"/>
      <c r="AX470" s="195"/>
      <c r="AY470" s="195"/>
      <c r="AZ470" s="195"/>
      <c r="BA470" s="195" t="s">
        <v>4601</v>
      </c>
      <c r="BB470" s="195"/>
      <c r="BC470" s="195"/>
      <c r="BD470" s="195"/>
      <c r="BE470" s="195"/>
      <c r="BF470" s="195"/>
      <c r="BG470" s="195"/>
      <c r="BH470" s="195"/>
      <c r="BI470" s="195"/>
      <c r="BJ470" s="195"/>
      <c r="BK470" s="195"/>
      <c r="BL470" s="195"/>
      <c r="BM470" s="195"/>
      <c r="BN470" s="195"/>
      <c r="BO470" s="163" t="s">
        <v>464</v>
      </c>
      <c r="BP470" s="163"/>
      <c r="BQ470" s="163"/>
      <c r="BR470" s="163"/>
      <c r="BS470" s="163"/>
      <c r="BT470" s="163"/>
      <c r="BU470" s="163"/>
      <c r="BV470" s="163"/>
      <c r="BW470" s="163"/>
      <c r="BX470" s="194" t="s">
        <v>465</v>
      </c>
      <c r="BY470" s="194"/>
      <c r="BZ470" s="194"/>
      <c r="CA470" s="194"/>
      <c r="CB470" s="194"/>
      <c r="CC470" s="194"/>
      <c r="CD470" s="194"/>
      <c r="CE470" s="194"/>
      <c r="CF470" s="194"/>
      <c r="CG470" s="194"/>
      <c r="CH470" s="194"/>
      <c r="CI470" s="194"/>
      <c r="CJ470" s="194"/>
      <c r="CK470" s="194"/>
      <c r="CL470" s="142"/>
      <c r="CM470" s="138" t="s">
        <v>460</v>
      </c>
      <c r="CN470" s="138" t="s">
        <v>460</v>
      </c>
      <c r="CO470" s="139">
        <v>0</v>
      </c>
      <c r="CP470" s="141">
        <v>0</v>
      </c>
    </row>
    <row r="471" spans="1:94">
      <c r="A471" s="194" t="s">
        <v>4174</v>
      </c>
      <c r="B471" s="194"/>
      <c r="C471" s="194"/>
      <c r="D471" s="194"/>
      <c r="E471" s="194"/>
      <c r="F471" s="194"/>
      <c r="G471" s="194"/>
      <c r="H471" s="194"/>
      <c r="I471" s="194"/>
      <c r="J471" s="194"/>
      <c r="K471" s="194"/>
      <c r="L471" s="194"/>
      <c r="M471" s="194"/>
      <c r="N471" s="194"/>
      <c r="O471" s="194" t="s">
        <v>4174</v>
      </c>
      <c r="P471" s="194"/>
      <c r="Q471" s="194"/>
      <c r="R471" s="194"/>
      <c r="S471" s="194"/>
      <c r="T471" s="194"/>
      <c r="U471" s="194"/>
      <c r="V471" s="194"/>
      <c r="W471" s="194"/>
      <c r="X471" s="194"/>
      <c r="Y471" s="194"/>
      <c r="Z471" s="194"/>
      <c r="AA471" s="194"/>
      <c r="AB471" s="194"/>
      <c r="AC471" s="194" t="s">
        <v>4174</v>
      </c>
      <c r="AD471" s="194"/>
      <c r="AE471" s="194"/>
      <c r="AF471" s="194"/>
      <c r="AG471" s="194"/>
      <c r="AH471" s="194"/>
      <c r="AI471" s="194"/>
      <c r="AJ471" s="194"/>
      <c r="AK471" s="194"/>
      <c r="AL471" s="194"/>
      <c r="AM471" s="194"/>
      <c r="AN471" s="194"/>
      <c r="AO471" s="194"/>
      <c r="AP471" s="195" t="s">
        <v>4174</v>
      </c>
      <c r="AQ471" s="195"/>
      <c r="AR471" s="195"/>
      <c r="AS471" s="195"/>
      <c r="AT471" s="195"/>
      <c r="AU471" s="195"/>
      <c r="AV471" s="195"/>
      <c r="AW471" s="195"/>
      <c r="AX471" s="195"/>
      <c r="AY471" s="195"/>
      <c r="AZ471" s="195"/>
      <c r="BA471" s="195" t="s">
        <v>4175</v>
      </c>
      <c r="BB471" s="195"/>
      <c r="BC471" s="195"/>
      <c r="BD471" s="195"/>
      <c r="BE471" s="195"/>
      <c r="BF471" s="195"/>
      <c r="BG471" s="195"/>
      <c r="BH471" s="195"/>
      <c r="BI471" s="195"/>
      <c r="BJ471" s="195"/>
      <c r="BK471" s="195"/>
      <c r="BL471" s="195"/>
      <c r="BM471" s="195"/>
      <c r="BN471" s="195"/>
      <c r="BO471" s="163" t="s">
        <v>4174</v>
      </c>
      <c r="BP471" s="163"/>
      <c r="BQ471" s="163"/>
      <c r="BR471" s="163"/>
      <c r="BS471" s="163"/>
      <c r="BT471" s="163"/>
      <c r="BU471" s="163"/>
      <c r="BV471" s="163"/>
      <c r="BW471" s="163"/>
      <c r="BX471" s="194" t="s">
        <v>4174</v>
      </c>
      <c r="BY471" s="194"/>
      <c r="BZ471" s="194"/>
      <c r="CA471" s="194"/>
      <c r="CB471" s="194"/>
      <c r="CC471" s="194"/>
      <c r="CD471" s="194"/>
      <c r="CE471" s="194"/>
      <c r="CF471" s="194"/>
      <c r="CG471" s="194"/>
      <c r="CH471" s="194"/>
      <c r="CI471" s="194"/>
      <c r="CJ471" s="194"/>
      <c r="CK471" s="194"/>
      <c r="CL471" s="142"/>
      <c r="CM471" s="138" t="s">
        <v>4174</v>
      </c>
      <c r="CN471" s="138" t="s">
        <v>4174</v>
      </c>
      <c r="CO471" s="139">
        <v>0</v>
      </c>
      <c r="CP471" s="141">
        <v>0</v>
      </c>
    </row>
    <row r="472" spans="1:94" ht="24.6" customHeight="1">
      <c r="A472" s="198" t="s">
        <v>2</v>
      </c>
      <c r="B472" s="199" t="s">
        <v>335</v>
      </c>
      <c r="C472" s="194" t="s">
        <v>302</v>
      </c>
      <c r="D472" s="194"/>
      <c r="E472" s="194" t="s">
        <v>303</v>
      </c>
      <c r="F472" s="194"/>
      <c r="G472" s="194" t="s">
        <v>304</v>
      </c>
      <c r="H472" s="194"/>
      <c r="I472" s="194" t="s">
        <v>305</v>
      </c>
      <c r="J472" s="194"/>
      <c r="K472" s="194" t="s">
        <v>306</v>
      </c>
      <c r="L472" s="194"/>
      <c r="M472" s="198" t="s">
        <v>307</v>
      </c>
      <c r="N472" s="198"/>
      <c r="O472" s="198" t="s">
        <v>2</v>
      </c>
      <c r="P472" s="199" t="s">
        <v>335</v>
      </c>
      <c r="Q472" s="194" t="s">
        <v>302</v>
      </c>
      <c r="R472" s="194"/>
      <c r="S472" s="194" t="s">
        <v>303</v>
      </c>
      <c r="T472" s="194"/>
      <c r="U472" s="194" t="s">
        <v>304</v>
      </c>
      <c r="V472" s="194"/>
      <c r="W472" s="194" t="s">
        <v>305</v>
      </c>
      <c r="X472" s="194"/>
      <c r="Y472" s="194" t="s">
        <v>306</v>
      </c>
      <c r="Z472" s="194"/>
      <c r="AA472" s="198" t="s">
        <v>307</v>
      </c>
      <c r="AB472" s="198"/>
      <c r="AC472" s="198" t="s">
        <v>2</v>
      </c>
      <c r="AD472" s="199" t="s">
        <v>113</v>
      </c>
      <c r="AE472" s="200" t="s">
        <v>308</v>
      </c>
      <c r="AF472" s="200"/>
      <c r="AG472" s="200"/>
      <c r="AH472" s="200"/>
      <c r="AI472" s="200"/>
      <c r="AJ472" s="200"/>
      <c r="AK472" s="195" t="s">
        <v>165</v>
      </c>
      <c r="AL472" s="195"/>
      <c r="AM472" s="195"/>
      <c r="AN472" s="195"/>
      <c r="AO472" s="200" t="s">
        <v>309</v>
      </c>
      <c r="AP472" s="198" t="s">
        <v>2</v>
      </c>
      <c r="AQ472" s="199" t="s">
        <v>335</v>
      </c>
      <c r="AR472" s="195" t="s">
        <v>310</v>
      </c>
      <c r="AS472" s="195"/>
      <c r="AT472" s="195"/>
      <c r="AU472" s="195"/>
      <c r="AV472" s="195"/>
      <c r="AW472" s="195"/>
      <c r="AX472" s="195"/>
      <c r="AY472" s="195"/>
      <c r="AZ472" s="195"/>
      <c r="BA472" s="198" t="s">
        <v>2</v>
      </c>
      <c r="BB472" s="199" t="s">
        <v>335</v>
      </c>
      <c r="BC472" s="195" t="s">
        <v>311</v>
      </c>
      <c r="BD472" s="195"/>
      <c r="BE472" s="195" t="s">
        <v>312</v>
      </c>
      <c r="BF472" s="195"/>
      <c r="BG472" s="195" t="s">
        <v>313</v>
      </c>
      <c r="BH472" s="195"/>
      <c r="BI472" s="195" t="s">
        <v>343</v>
      </c>
      <c r="BJ472" s="195"/>
      <c r="BK472" s="195" t="s">
        <v>314</v>
      </c>
      <c r="BL472" s="195"/>
      <c r="BM472" s="200" t="s">
        <v>315</v>
      </c>
      <c r="BN472" s="200"/>
      <c r="BO472" s="199" t="s">
        <v>2</v>
      </c>
      <c r="BP472" s="199" t="s">
        <v>335</v>
      </c>
      <c r="BQ472" s="163" t="s">
        <v>166</v>
      </c>
      <c r="BR472" s="163"/>
      <c r="BS472" s="163"/>
      <c r="BT472" s="164" t="s">
        <v>167</v>
      </c>
      <c r="BU472" s="164"/>
      <c r="BV472" s="164" t="s">
        <v>466</v>
      </c>
      <c r="BW472" s="164"/>
      <c r="BX472" s="198" t="s">
        <v>2</v>
      </c>
      <c r="BY472" s="199" t="s">
        <v>335</v>
      </c>
      <c r="BZ472" s="195" t="s">
        <v>316</v>
      </c>
      <c r="CA472" s="195"/>
      <c r="CB472" s="195"/>
      <c r="CC472" s="195"/>
      <c r="CD472" s="195"/>
      <c r="CE472" s="195"/>
      <c r="CF472" s="195"/>
      <c r="CG472" s="195"/>
      <c r="CH472" s="195"/>
      <c r="CI472" s="195"/>
      <c r="CJ472" s="195"/>
      <c r="CK472" s="195"/>
      <c r="CL472" s="142"/>
      <c r="CM472" s="138" t="s">
        <v>2</v>
      </c>
      <c r="CN472" s="138" t="s">
        <v>4594</v>
      </c>
      <c r="CO472" s="139" t="e">
        <v>#VALUE!</v>
      </c>
      <c r="CP472" s="141">
        <v>0</v>
      </c>
    </row>
    <row r="473" spans="1:94" ht="48">
      <c r="A473" s="198"/>
      <c r="B473" s="199"/>
      <c r="C473" s="43" t="s">
        <v>170</v>
      </c>
      <c r="D473" s="43" t="s">
        <v>57</v>
      </c>
      <c r="E473" s="43" t="s">
        <v>170</v>
      </c>
      <c r="F473" s="43" t="s">
        <v>57</v>
      </c>
      <c r="G473" s="43" t="s">
        <v>170</v>
      </c>
      <c r="H473" s="43" t="s">
        <v>57</v>
      </c>
      <c r="I473" s="43" t="s">
        <v>170</v>
      </c>
      <c r="J473" s="43" t="s">
        <v>57</v>
      </c>
      <c r="K473" s="43" t="s">
        <v>170</v>
      </c>
      <c r="L473" s="43" t="s">
        <v>57</v>
      </c>
      <c r="M473" s="43" t="s">
        <v>170</v>
      </c>
      <c r="N473" s="43" t="s">
        <v>57</v>
      </c>
      <c r="O473" s="198"/>
      <c r="P473" s="199"/>
      <c r="Q473" s="43" t="s">
        <v>170</v>
      </c>
      <c r="R473" s="43" t="s">
        <v>57</v>
      </c>
      <c r="S473" s="43" t="s">
        <v>170</v>
      </c>
      <c r="T473" s="43" t="s">
        <v>57</v>
      </c>
      <c r="U473" s="43" t="s">
        <v>170</v>
      </c>
      <c r="V473" s="43" t="s">
        <v>57</v>
      </c>
      <c r="W473" s="43" t="s">
        <v>170</v>
      </c>
      <c r="X473" s="43" t="s">
        <v>57</v>
      </c>
      <c r="Y473" s="43" t="s">
        <v>170</v>
      </c>
      <c r="Z473" s="43" t="s">
        <v>57</v>
      </c>
      <c r="AA473" s="43" t="s">
        <v>170</v>
      </c>
      <c r="AB473" s="43" t="s">
        <v>57</v>
      </c>
      <c r="AC473" s="198"/>
      <c r="AD473" s="199"/>
      <c r="AE473" s="44" t="s">
        <v>302</v>
      </c>
      <c r="AF473" s="44" t="s">
        <v>303</v>
      </c>
      <c r="AG473" s="44" t="s">
        <v>304</v>
      </c>
      <c r="AH473" s="44" t="s">
        <v>305</v>
      </c>
      <c r="AI473" s="44" t="s">
        <v>306</v>
      </c>
      <c r="AJ473" s="44" t="s">
        <v>56</v>
      </c>
      <c r="AK473" s="44" t="s">
        <v>317</v>
      </c>
      <c r="AL473" s="31" t="s">
        <v>279</v>
      </c>
      <c r="AM473" s="31" t="s">
        <v>172</v>
      </c>
      <c r="AN473" s="31" t="s">
        <v>173</v>
      </c>
      <c r="AO473" s="200"/>
      <c r="AP473" s="198"/>
      <c r="AQ473" s="199"/>
      <c r="AR473" s="44" t="s">
        <v>434</v>
      </c>
      <c r="AS473" s="44" t="s">
        <v>344</v>
      </c>
      <c r="AT473" s="44" t="s">
        <v>435</v>
      </c>
      <c r="AU473" s="44" t="s">
        <v>436</v>
      </c>
      <c r="AV473" s="44" t="s">
        <v>437</v>
      </c>
      <c r="AW473" s="14" t="s">
        <v>175</v>
      </c>
      <c r="AX473" s="14" t="s">
        <v>176</v>
      </c>
      <c r="AY473" s="44" t="s">
        <v>69</v>
      </c>
      <c r="AZ473" s="44" t="s">
        <v>70</v>
      </c>
      <c r="BA473" s="198"/>
      <c r="BB473" s="199"/>
      <c r="BC473" s="43" t="s">
        <v>170</v>
      </c>
      <c r="BD473" s="43" t="s">
        <v>57</v>
      </c>
      <c r="BE473" s="43" t="s">
        <v>170</v>
      </c>
      <c r="BF473" s="43" t="s">
        <v>57</v>
      </c>
      <c r="BG473" s="43" t="s">
        <v>170</v>
      </c>
      <c r="BH473" s="43" t="s">
        <v>57</v>
      </c>
      <c r="BI473" s="43" t="s">
        <v>170</v>
      </c>
      <c r="BJ473" s="43" t="s">
        <v>57</v>
      </c>
      <c r="BK473" s="43" t="s">
        <v>170</v>
      </c>
      <c r="BL473" s="43" t="s">
        <v>57</v>
      </c>
      <c r="BM473" s="43" t="s">
        <v>170</v>
      </c>
      <c r="BN473" s="43" t="s">
        <v>57</v>
      </c>
      <c r="BO473" s="199"/>
      <c r="BP473" s="199"/>
      <c r="BQ473" s="32" t="s">
        <v>56</v>
      </c>
      <c r="BR473" s="45" t="s">
        <v>174</v>
      </c>
      <c r="BS473" s="45" t="s">
        <v>280</v>
      </c>
      <c r="BT473" s="45" t="s">
        <v>66</v>
      </c>
      <c r="BU473" s="45" t="s">
        <v>174</v>
      </c>
      <c r="BV473" s="45" t="s">
        <v>66</v>
      </c>
      <c r="BW473" s="45" t="s">
        <v>174</v>
      </c>
      <c r="BX473" s="198"/>
      <c r="BY473" s="199"/>
      <c r="BZ473" s="44" t="s">
        <v>336</v>
      </c>
      <c r="CA473" s="44" t="s">
        <v>318</v>
      </c>
      <c r="CB473" s="44" t="s">
        <v>350</v>
      </c>
      <c r="CC473" s="44" t="s">
        <v>345</v>
      </c>
      <c r="CD473" s="44" t="s">
        <v>346</v>
      </c>
      <c r="CE473" s="44" t="s">
        <v>347</v>
      </c>
      <c r="CF473" s="44" t="s">
        <v>348</v>
      </c>
      <c r="CG473" s="44" t="s">
        <v>349</v>
      </c>
      <c r="CH473" s="44" t="s">
        <v>337</v>
      </c>
      <c r="CI473" s="44" t="s">
        <v>319</v>
      </c>
      <c r="CJ473" s="44" t="s">
        <v>68</v>
      </c>
      <c r="CK473" s="44" t="s">
        <v>0</v>
      </c>
      <c r="CL473" s="142"/>
      <c r="CM473" s="138" t="s">
        <v>2</v>
      </c>
      <c r="CN473" s="138" t="s">
        <v>2</v>
      </c>
      <c r="CO473" s="139" t="e">
        <v>#VALUE!</v>
      </c>
      <c r="CP473" s="141">
        <v>0</v>
      </c>
    </row>
    <row r="474" spans="1:94">
      <c r="A474" s="51" t="s">
        <v>145</v>
      </c>
      <c r="B474" s="51"/>
      <c r="C474" s="48"/>
      <c r="D474" s="48"/>
      <c r="E474" s="48"/>
      <c r="F474" s="48"/>
      <c r="G474" s="48"/>
      <c r="H474" s="48"/>
      <c r="I474" s="48"/>
      <c r="J474" s="48"/>
      <c r="K474" s="48"/>
      <c r="L474" s="48"/>
      <c r="M474" s="48"/>
      <c r="N474" s="48"/>
      <c r="O474" s="51" t="s">
        <v>145</v>
      </c>
      <c r="P474" s="51"/>
      <c r="Q474" s="48"/>
      <c r="R474" s="48"/>
      <c r="S474" s="48"/>
      <c r="T474" s="48"/>
      <c r="U474" s="48"/>
      <c r="V474" s="48"/>
      <c r="W474" s="48"/>
      <c r="X474" s="48"/>
      <c r="Y474" s="48"/>
      <c r="Z474" s="48"/>
      <c r="AA474" s="48"/>
      <c r="AB474" s="48"/>
      <c r="AC474" s="51" t="s">
        <v>145</v>
      </c>
      <c r="AD474" s="51"/>
      <c r="AE474" s="48"/>
      <c r="AF474" s="48"/>
      <c r="AG474" s="48"/>
      <c r="AH474" s="48"/>
      <c r="AI474" s="48"/>
      <c r="AJ474" s="48"/>
      <c r="AK474" s="48"/>
      <c r="AL474" s="48"/>
      <c r="AM474" s="48"/>
      <c r="AN474" s="48"/>
      <c r="AO474" s="48"/>
      <c r="AP474" s="51" t="s">
        <v>145</v>
      </c>
      <c r="AQ474" s="46"/>
      <c r="AR474" s="47"/>
      <c r="AS474" s="47"/>
      <c r="AT474" s="47"/>
      <c r="AU474" s="47"/>
      <c r="AV474" s="47"/>
      <c r="AW474" s="47"/>
      <c r="AX474" s="47"/>
      <c r="AY474" s="47"/>
      <c r="AZ474" s="47"/>
      <c r="BA474" s="51" t="s">
        <v>145</v>
      </c>
      <c r="BB474" s="46"/>
      <c r="BC474" s="47"/>
      <c r="BD474" s="47"/>
      <c r="BE474" s="47"/>
      <c r="BF474" s="47"/>
      <c r="BG474" s="47"/>
      <c r="BH474" s="47"/>
      <c r="BI474" s="47"/>
      <c r="BJ474" s="47"/>
      <c r="BK474" s="47"/>
      <c r="BL474" s="47"/>
      <c r="BM474" s="47"/>
      <c r="BN474" s="47"/>
      <c r="BO474" s="51" t="s">
        <v>145</v>
      </c>
      <c r="BP474" s="46"/>
      <c r="BQ474" s="50"/>
      <c r="BR474" s="49"/>
      <c r="BS474" s="49"/>
      <c r="BT474" s="50"/>
      <c r="BU474" s="49"/>
      <c r="BV474" s="49"/>
      <c r="BW474" s="49"/>
      <c r="BX474" s="51" t="s">
        <v>145</v>
      </c>
      <c r="BY474" s="46"/>
      <c r="BZ474" s="47"/>
      <c r="CA474" s="47"/>
      <c r="CB474" s="47"/>
      <c r="CC474" s="47"/>
      <c r="CD474" s="47"/>
      <c r="CE474" s="47"/>
      <c r="CF474" s="47"/>
      <c r="CG474" s="47"/>
      <c r="CH474" s="47"/>
      <c r="CI474" s="47"/>
      <c r="CJ474" s="47"/>
      <c r="CK474" s="47"/>
      <c r="CL474" s="142"/>
      <c r="CM474" s="138" t="s">
        <v>145</v>
      </c>
      <c r="CN474" s="138" t="s">
        <v>145</v>
      </c>
      <c r="CO474" s="139">
        <v>0</v>
      </c>
      <c r="CP474" s="141">
        <v>0</v>
      </c>
    </row>
    <row r="475" spans="1:94">
      <c r="A475" s="201" t="s">
        <v>273</v>
      </c>
      <c r="B475" s="46" t="s">
        <v>119</v>
      </c>
      <c r="C475" s="47">
        <v>281</v>
      </c>
      <c r="D475" s="47">
        <v>128</v>
      </c>
      <c r="E475" s="47">
        <v>259</v>
      </c>
      <c r="F475" s="47">
        <v>138</v>
      </c>
      <c r="G475" s="47">
        <v>232</v>
      </c>
      <c r="H475" s="47">
        <v>119</v>
      </c>
      <c r="I475" s="47">
        <v>174</v>
      </c>
      <c r="J475" s="47">
        <v>85</v>
      </c>
      <c r="K475" s="47">
        <v>176</v>
      </c>
      <c r="L475" s="47">
        <v>85</v>
      </c>
      <c r="M475" s="48">
        <v>1122</v>
      </c>
      <c r="N475" s="48">
        <v>555</v>
      </c>
      <c r="O475" s="201" t="s">
        <v>273</v>
      </c>
      <c r="P475" s="46" t="s">
        <v>119</v>
      </c>
      <c r="Q475" s="47">
        <v>18</v>
      </c>
      <c r="R475" s="47">
        <v>9</v>
      </c>
      <c r="S475" s="47">
        <v>24</v>
      </c>
      <c r="T475" s="47">
        <v>11</v>
      </c>
      <c r="U475" s="47">
        <v>32</v>
      </c>
      <c r="V475" s="47">
        <v>22</v>
      </c>
      <c r="W475" s="47">
        <v>22</v>
      </c>
      <c r="X475" s="47">
        <v>11</v>
      </c>
      <c r="Y475" s="47">
        <v>21</v>
      </c>
      <c r="Z475" s="47">
        <v>10</v>
      </c>
      <c r="AA475" s="48">
        <v>117</v>
      </c>
      <c r="AB475" s="48">
        <v>63</v>
      </c>
      <c r="AC475" s="201" t="s">
        <v>273</v>
      </c>
      <c r="AD475" s="46" t="s">
        <v>119</v>
      </c>
      <c r="AE475" s="47">
        <v>8</v>
      </c>
      <c r="AF475" s="47">
        <v>8</v>
      </c>
      <c r="AG475" s="47">
        <v>8</v>
      </c>
      <c r="AH475" s="47">
        <v>7</v>
      </c>
      <c r="AI475" s="47">
        <v>6</v>
      </c>
      <c r="AJ475" s="48">
        <v>37</v>
      </c>
      <c r="AK475" s="47">
        <v>31</v>
      </c>
      <c r="AL475" s="47">
        <v>29</v>
      </c>
      <c r="AM475" s="47">
        <v>17</v>
      </c>
      <c r="AN475" s="47">
        <v>0</v>
      </c>
      <c r="AO475" s="47">
        <v>8</v>
      </c>
      <c r="AP475" s="201" t="s">
        <v>273</v>
      </c>
      <c r="AQ475" s="46" t="s">
        <v>119</v>
      </c>
      <c r="AR475" s="47">
        <v>63</v>
      </c>
      <c r="AS475" s="47">
        <v>342</v>
      </c>
      <c r="AT475" s="47">
        <v>58</v>
      </c>
      <c r="AU475" s="47">
        <v>20</v>
      </c>
      <c r="AV475" s="47">
        <v>0</v>
      </c>
      <c r="AW475" s="47">
        <v>12</v>
      </c>
      <c r="AX475" s="47">
        <v>36</v>
      </c>
      <c r="AY475" s="47">
        <v>31</v>
      </c>
      <c r="AZ475" s="47">
        <v>31</v>
      </c>
      <c r="BA475" s="201" t="s">
        <v>273</v>
      </c>
      <c r="BB475" s="46" t="s">
        <v>119</v>
      </c>
      <c r="BC475" s="47">
        <v>159</v>
      </c>
      <c r="BD475" s="47">
        <v>80</v>
      </c>
      <c r="BE475" s="47">
        <v>159</v>
      </c>
      <c r="BF475" s="47">
        <v>80</v>
      </c>
      <c r="BG475" s="47">
        <v>125</v>
      </c>
      <c r="BH475" s="47">
        <v>69</v>
      </c>
      <c r="BI475" s="47">
        <v>155</v>
      </c>
      <c r="BJ475" s="47">
        <v>79</v>
      </c>
      <c r="BK475" s="47">
        <v>155</v>
      </c>
      <c r="BL475" s="47">
        <v>79</v>
      </c>
      <c r="BM475" s="47">
        <v>123</v>
      </c>
      <c r="BN475" s="47">
        <v>69</v>
      </c>
      <c r="BO475" s="201" t="s">
        <v>273</v>
      </c>
      <c r="BP475" s="46" t="s">
        <v>119</v>
      </c>
      <c r="BQ475" s="50">
        <v>32</v>
      </c>
      <c r="BR475" s="49">
        <v>19</v>
      </c>
      <c r="BS475" s="49">
        <v>5</v>
      </c>
      <c r="BT475" s="50">
        <v>1</v>
      </c>
      <c r="BU475" s="49">
        <v>1</v>
      </c>
      <c r="BV475" s="50">
        <v>33</v>
      </c>
      <c r="BW475" s="50">
        <v>20</v>
      </c>
      <c r="BX475" s="201" t="s">
        <v>273</v>
      </c>
      <c r="BY475" s="46" t="s">
        <v>119</v>
      </c>
      <c r="BZ475" s="47">
        <v>10</v>
      </c>
      <c r="CA475" s="47">
        <v>18</v>
      </c>
      <c r="CB475" s="47">
        <v>79</v>
      </c>
      <c r="CC475" s="47">
        <v>72</v>
      </c>
      <c r="CD475" s="47">
        <v>16</v>
      </c>
      <c r="CE475" s="47">
        <v>15</v>
      </c>
      <c r="CF475" s="47">
        <v>5</v>
      </c>
      <c r="CG475" s="47">
        <v>25</v>
      </c>
      <c r="CH475" s="47">
        <v>4</v>
      </c>
      <c r="CI475" s="47">
        <v>0</v>
      </c>
      <c r="CJ475" s="47">
        <v>0</v>
      </c>
      <c r="CK475" s="47">
        <v>0</v>
      </c>
      <c r="CL475" s="142"/>
      <c r="CM475" s="138" t="s">
        <v>273</v>
      </c>
      <c r="CN475" s="138" t="s">
        <v>4569</v>
      </c>
      <c r="CO475" s="139">
        <v>1001</v>
      </c>
      <c r="CP475" s="141">
        <v>244</v>
      </c>
    </row>
    <row r="476" spans="1:94">
      <c r="A476" s="201"/>
      <c r="B476" s="46" t="s">
        <v>120</v>
      </c>
      <c r="C476" s="47">
        <v>136</v>
      </c>
      <c r="D476" s="47">
        <v>73</v>
      </c>
      <c r="E476" s="47">
        <v>113</v>
      </c>
      <c r="F476" s="47">
        <v>63</v>
      </c>
      <c r="G476" s="47">
        <v>104</v>
      </c>
      <c r="H476" s="47">
        <v>54</v>
      </c>
      <c r="I476" s="47">
        <v>87</v>
      </c>
      <c r="J476" s="47">
        <v>43</v>
      </c>
      <c r="K476" s="47">
        <v>81</v>
      </c>
      <c r="L476" s="47">
        <v>36</v>
      </c>
      <c r="M476" s="48">
        <v>521</v>
      </c>
      <c r="N476" s="48">
        <v>269</v>
      </c>
      <c r="O476" s="201"/>
      <c r="P476" s="46" t="s">
        <v>120</v>
      </c>
      <c r="Q476" s="47">
        <v>10</v>
      </c>
      <c r="R476" s="47">
        <v>5</v>
      </c>
      <c r="S476" s="47">
        <v>10</v>
      </c>
      <c r="T476" s="47">
        <v>4</v>
      </c>
      <c r="U476" s="47">
        <v>6</v>
      </c>
      <c r="V476" s="47">
        <v>3</v>
      </c>
      <c r="W476" s="47">
        <v>2</v>
      </c>
      <c r="X476" s="47">
        <v>1</v>
      </c>
      <c r="Y476" s="47">
        <v>11</v>
      </c>
      <c r="Z476" s="47">
        <v>7</v>
      </c>
      <c r="AA476" s="48">
        <v>39</v>
      </c>
      <c r="AB476" s="48">
        <v>20</v>
      </c>
      <c r="AC476" s="201"/>
      <c r="AD476" s="46" t="s">
        <v>120</v>
      </c>
      <c r="AE476" s="47">
        <v>4</v>
      </c>
      <c r="AF476" s="47">
        <v>4</v>
      </c>
      <c r="AG476" s="47">
        <v>3</v>
      </c>
      <c r="AH476" s="47">
        <v>3</v>
      </c>
      <c r="AI476" s="47">
        <v>3</v>
      </c>
      <c r="AJ476" s="48">
        <v>17</v>
      </c>
      <c r="AK476" s="47">
        <v>12</v>
      </c>
      <c r="AL476" s="47">
        <v>12</v>
      </c>
      <c r="AM476" s="47">
        <v>5</v>
      </c>
      <c r="AN476" s="47">
        <v>0</v>
      </c>
      <c r="AO476" s="47">
        <v>3</v>
      </c>
      <c r="AP476" s="201"/>
      <c r="AQ476" s="46" t="s">
        <v>120</v>
      </c>
      <c r="AR476" s="47">
        <v>0</v>
      </c>
      <c r="AS476" s="47">
        <v>75</v>
      </c>
      <c r="AT476" s="47">
        <v>154</v>
      </c>
      <c r="AU476" s="47">
        <v>0</v>
      </c>
      <c r="AV476" s="47">
        <v>0</v>
      </c>
      <c r="AW476" s="47">
        <v>13</v>
      </c>
      <c r="AX476" s="47">
        <v>16</v>
      </c>
      <c r="AY476" s="47">
        <v>16</v>
      </c>
      <c r="AZ476" s="47">
        <v>16</v>
      </c>
      <c r="BA476" s="201"/>
      <c r="BB476" s="46" t="s">
        <v>120</v>
      </c>
      <c r="BC476" s="47">
        <v>83</v>
      </c>
      <c r="BD476" s="47">
        <v>45</v>
      </c>
      <c r="BE476" s="47">
        <v>83</v>
      </c>
      <c r="BF476" s="47">
        <v>45</v>
      </c>
      <c r="BG476" s="47">
        <v>59</v>
      </c>
      <c r="BH476" s="47">
        <v>35</v>
      </c>
      <c r="BI476" s="47">
        <v>83</v>
      </c>
      <c r="BJ476" s="47">
        <v>45</v>
      </c>
      <c r="BK476" s="47">
        <v>83</v>
      </c>
      <c r="BL476" s="47">
        <v>45</v>
      </c>
      <c r="BM476" s="47">
        <v>59</v>
      </c>
      <c r="BN476" s="47">
        <v>35</v>
      </c>
      <c r="BO476" s="201"/>
      <c r="BP476" s="46" t="s">
        <v>120</v>
      </c>
      <c r="BQ476" s="50">
        <v>16</v>
      </c>
      <c r="BR476" s="49">
        <v>16</v>
      </c>
      <c r="BS476" s="49">
        <v>3</v>
      </c>
      <c r="BT476" s="50">
        <v>2</v>
      </c>
      <c r="BU476" s="49">
        <v>2</v>
      </c>
      <c r="BV476" s="50">
        <v>18</v>
      </c>
      <c r="BW476" s="50">
        <v>18</v>
      </c>
      <c r="BX476" s="201"/>
      <c r="BY476" s="46" t="s">
        <v>120</v>
      </c>
      <c r="BZ476" s="47">
        <v>0</v>
      </c>
      <c r="CA476" s="47">
        <v>130</v>
      </c>
      <c r="CB476" s="47">
        <v>132</v>
      </c>
      <c r="CC476" s="47">
        <v>2</v>
      </c>
      <c r="CD476" s="47">
        <v>219</v>
      </c>
      <c r="CE476" s="47">
        <v>116</v>
      </c>
      <c r="CF476" s="47">
        <v>0</v>
      </c>
      <c r="CG476" s="47">
        <v>131</v>
      </c>
      <c r="CH476" s="47">
        <v>0</v>
      </c>
      <c r="CI476" s="47">
        <v>24</v>
      </c>
      <c r="CJ476" s="47">
        <v>0</v>
      </c>
      <c r="CK476" s="47">
        <v>10</v>
      </c>
      <c r="CL476" s="142"/>
      <c r="CM476" s="138" t="s">
        <v>273</v>
      </c>
      <c r="CN476" s="138" t="s">
        <v>4570</v>
      </c>
      <c r="CO476" s="139">
        <v>612</v>
      </c>
      <c r="CP476" s="141">
        <v>730</v>
      </c>
    </row>
    <row r="477" spans="1:94">
      <c r="A477" s="201"/>
      <c r="B477" s="34" t="s">
        <v>102</v>
      </c>
      <c r="C477" s="35">
        <v>417</v>
      </c>
      <c r="D477" s="63">
        <v>201</v>
      </c>
      <c r="E477" s="63">
        <v>372</v>
      </c>
      <c r="F477" s="63">
        <v>201</v>
      </c>
      <c r="G477" s="63">
        <v>336</v>
      </c>
      <c r="H477" s="63">
        <v>173</v>
      </c>
      <c r="I477" s="63">
        <v>261</v>
      </c>
      <c r="J477" s="63">
        <v>128</v>
      </c>
      <c r="K477" s="63">
        <v>257</v>
      </c>
      <c r="L477" s="63">
        <v>121</v>
      </c>
      <c r="M477" s="63">
        <v>1643</v>
      </c>
      <c r="N477" s="63">
        <v>824</v>
      </c>
      <c r="O477" s="201"/>
      <c r="P477" s="64" t="s">
        <v>102</v>
      </c>
      <c r="Q477" s="63">
        <v>28</v>
      </c>
      <c r="R477" s="63">
        <v>14</v>
      </c>
      <c r="S477" s="63">
        <v>34</v>
      </c>
      <c r="T477" s="63">
        <v>15</v>
      </c>
      <c r="U477" s="63">
        <v>38</v>
      </c>
      <c r="V477" s="63">
        <v>25</v>
      </c>
      <c r="W477" s="63">
        <v>24</v>
      </c>
      <c r="X477" s="63">
        <v>12</v>
      </c>
      <c r="Y477" s="63">
        <v>32</v>
      </c>
      <c r="Z477" s="63">
        <v>17</v>
      </c>
      <c r="AA477" s="63">
        <v>156</v>
      </c>
      <c r="AB477" s="63">
        <v>83</v>
      </c>
      <c r="AC477" s="201"/>
      <c r="AD477" s="64" t="s">
        <v>102</v>
      </c>
      <c r="AE477" s="63">
        <v>12</v>
      </c>
      <c r="AF477" s="63">
        <v>12</v>
      </c>
      <c r="AG477" s="63">
        <v>11</v>
      </c>
      <c r="AH477" s="63">
        <v>10</v>
      </c>
      <c r="AI477" s="63">
        <v>9</v>
      </c>
      <c r="AJ477" s="63">
        <v>54</v>
      </c>
      <c r="AK477" s="63">
        <v>43</v>
      </c>
      <c r="AL477" s="63">
        <v>41</v>
      </c>
      <c r="AM477" s="63">
        <v>22</v>
      </c>
      <c r="AN477" s="63">
        <v>0</v>
      </c>
      <c r="AO477" s="63">
        <v>11</v>
      </c>
      <c r="AP477" s="201"/>
      <c r="AQ477" s="64" t="s">
        <v>102</v>
      </c>
      <c r="AR477" s="63">
        <v>63</v>
      </c>
      <c r="AS477" s="63">
        <v>417</v>
      </c>
      <c r="AT477" s="63">
        <v>212</v>
      </c>
      <c r="AU477" s="63">
        <v>20</v>
      </c>
      <c r="AV477" s="63">
        <v>0</v>
      </c>
      <c r="AW477" s="63">
        <v>25</v>
      </c>
      <c r="AX477" s="63">
        <v>52</v>
      </c>
      <c r="AY477" s="63">
        <v>47</v>
      </c>
      <c r="AZ477" s="63">
        <v>47</v>
      </c>
      <c r="BA477" s="201"/>
      <c r="BB477" s="51" t="s">
        <v>102</v>
      </c>
      <c r="BC477" s="63">
        <v>242</v>
      </c>
      <c r="BD477" s="63">
        <v>125</v>
      </c>
      <c r="BE477" s="63">
        <v>242</v>
      </c>
      <c r="BF477" s="63">
        <v>125</v>
      </c>
      <c r="BG477" s="63">
        <v>184</v>
      </c>
      <c r="BH477" s="63">
        <v>104</v>
      </c>
      <c r="BI477" s="63">
        <v>238</v>
      </c>
      <c r="BJ477" s="63">
        <v>124</v>
      </c>
      <c r="BK477" s="63">
        <v>238</v>
      </c>
      <c r="BL477" s="63">
        <v>124</v>
      </c>
      <c r="BM477" s="63">
        <v>182</v>
      </c>
      <c r="BN477" s="63">
        <v>104</v>
      </c>
      <c r="BO477" s="201"/>
      <c r="BP477" s="64" t="s">
        <v>102</v>
      </c>
      <c r="BQ477" s="63">
        <v>48</v>
      </c>
      <c r="BR477" s="63">
        <v>35</v>
      </c>
      <c r="BS477" s="63">
        <v>8</v>
      </c>
      <c r="BT477" s="63">
        <v>3</v>
      </c>
      <c r="BU477" s="63">
        <v>3</v>
      </c>
      <c r="BV477" s="63">
        <v>51</v>
      </c>
      <c r="BW477" s="63">
        <v>38</v>
      </c>
      <c r="BX477" s="201"/>
      <c r="BY477" s="64" t="s">
        <v>102</v>
      </c>
      <c r="BZ477" s="63">
        <v>10</v>
      </c>
      <c r="CA477" s="63">
        <v>148</v>
      </c>
      <c r="CB477" s="63">
        <v>211</v>
      </c>
      <c r="CC477" s="63">
        <v>74</v>
      </c>
      <c r="CD477" s="63">
        <v>235</v>
      </c>
      <c r="CE477" s="63">
        <v>131</v>
      </c>
      <c r="CF477" s="63">
        <v>5</v>
      </c>
      <c r="CG477" s="63">
        <v>156</v>
      </c>
      <c r="CH477" s="63">
        <v>4</v>
      </c>
      <c r="CI477" s="63">
        <v>24</v>
      </c>
      <c r="CJ477" s="63">
        <v>0</v>
      </c>
      <c r="CK477" s="63">
        <v>10</v>
      </c>
      <c r="CL477" s="142"/>
      <c r="CM477" s="138" t="s">
        <v>273</v>
      </c>
      <c r="CN477" s="138" t="s">
        <v>4571</v>
      </c>
      <c r="CO477" s="139">
        <v>1613</v>
      </c>
      <c r="CP477" s="141">
        <v>974</v>
      </c>
    </row>
    <row r="478" spans="1:94">
      <c r="A478" s="201" t="s">
        <v>274</v>
      </c>
      <c r="B478" s="46" t="s">
        <v>119</v>
      </c>
      <c r="C478" s="47">
        <v>673</v>
      </c>
      <c r="D478" s="47">
        <v>338</v>
      </c>
      <c r="E478" s="47">
        <v>563</v>
      </c>
      <c r="F478" s="47">
        <v>286</v>
      </c>
      <c r="G478" s="47">
        <v>532</v>
      </c>
      <c r="H478" s="47">
        <v>292</v>
      </c>
      <c r="I478" s="47">
        <v>436</v>
      </c>
      <c r="J478" s="47">
        <v>242</v>
      </c>
      <c r="K478" s="47">
        <v>369</v>
      </c>
      <c r="L478" s="47">
        <v>191</v>
      </c>
      <c r="M478" s="48">
        <v>2573</v>
      </c>
      <c r="N478" s="48">
        <v>1349</v>
      </c>
      <c r="O478" s="201" t="s">
        <v>274</v>
      </c>
      <c r="P478" s="46" t="s">
        <v>119</v>
      </c>
      <c r="Q478" s="47">
        <v>99</v>
      </c>
      <c r="R478" s="47">
        <v>53</v>
      </c>
      <c r="S478" s="47">
        <v>75</v>
      </c>
      <c r="T478" s="47">
        <v>33</v>
      </c>
      <c r="U478" s="47">
        <v>53</v>
      </c>
      <c r="V478" s="47">
        <v>24</v>
      </c>
      <c r="W478" s="47">
        <v>38</v>
      </c>
      <c r="X478" s="47">
        <v>22</v>
      </c>
      <c r="Y478" s="47">
        <v>50</v>
      </c>
      <c r="Z478" s="47">
        <v>25</v>
      </c>
      <c r="AA478" s="48">
        <v>315</v>
      </c>
      <c r="AB478" s="48">
        <v>157</v>
      </c>
      <c r="AC478" s="201" t="s">
        <v>274</v>
      </c>
      <c r="AD478" s="46" t="s">
        <v>119</v>
      </c>
      <c r="AE478" s="47">
        <v>16</v>
      </c>
      <c r="AF478" s="47">
        <v>16</v>
      </c>
      <c r="AG478" s="47">
        <v>14</v>
      </c>
      <c r="AH478" s="47">
        <v>15</v>
      </c>
      <c r="AI478" s="47">
        <v>14</v>
      </c>
      <c r="AJ478" s="48">
        <v>75</v>
      </c>
      <c r="AK478" s="47">
        <v>52</v>
      </c>
      <c r="AL478" s="47">
        <v>24</v>
      </c>
      <c r="AM478" s="47">
        <v>0</v>
      </c>
      <c r="AN478" s="47">
        <v>1</v>
      </c>
      <c r="AO478" s="47">
        <v>13</v>
      </c>
      <c r="AP478" s="201" t="s">
        <v>274</v>
      </c>
      <c r="AQ478" s="46" t="s">
        <v>119</v>
      </c>
      <c r="AR478" s="47">
        <v>20</v>
      </c>
      <c r="AS478" s="47">
        <v>286</v>
      </c>
      <c r="AT478" s="47">
        <v>166</v>
      </c>
      <c r="AU478" s="47">
        <v>225</v>
      </c>
      <c r="AV478" s="47">
        <v>88</v>
      </c>
      <c r="AW478" s="47">
        <v>11</v>
      </c>
      <c r="AX478" s="47">
        <v>63</v>
      </c>
      <c r="AY478" s="47">
        <v>52</v>
      </c>
      <c r="AZ478" s="47">
        <v>50</v>
      </c>
      <c r="BA478" s="201" t="s">
        <v>274</v>
      </c>
      <c r="BB478" s="46" t="s">
        <v>119</v>
      </c>
      <c r="BC478" s="47">
        <v>348</v>
      </c>
      <c r="BD478" s="47">
        <v>179</v>
      </c>
      <c r="BE478" s="47">
        <v>331</v>
      </c>
      <c r="BF478" s="47">
        <v>171</v>
      </c>
      <c r="BG478" s="47">
        <v>231</v>
      </c>
      <c r="BH478" s="47">
        <v>120</v>
      </c>
      <c r="BI478" s="47">
        <v>347</v>
      </c>
      <c r="BJ478" s="47">
        <v>177</v>
      </c>
      <c r="BK478" s="47">
        <v>330</v>
      </c>
      <c r="BL478" s="47">
        <v>169</v>
      </c>
      <c r="BM478" s="47">
        <v>230</v>
      </c>
      <c r="BN478" s="47">
        <v>118</v>
      </c>
      <c r="BO478" s="201" t="s">
        <v>274</v>
      </c>
      <c r="BP478" s="46" t="s">
        <v>119</v>
      </c>
      <c r="BQ478" s="50">
        <v>51</v>
      </c>
      <c r="BR478" s="49">
        <v>20</v>
      </c>
      <c r="BS478" s="49">
        <v>0</v>
      </c>
      <c r="BT478" s="50">
        <v>0</v>
      </c>
      <c r="BU478" s="49">
        <v>0</v>
      </c>
      <c r="BV478" s="50">
        <v>51</v>
      </c>
      <c r="BW478" s="50">
        <v>20</v>
      </c>
      <c r="BX478" s="201" t="s">
        <v>274</v>
      </c>
      <c r="BY478" s="46" t="s">
        <v>119</v>
      </c>
      <c r="BZ478" s="47">
        <v>175</v>
      </c>
      <c r="CA478" s="47">
        <v>135</v>
      </c>
      <c r="CB478" s="47">
        <v>138</v>
      </c>
      <c r="CC478" s="47">
        <v>191</v>
      </c>
      <c r="CD478" s="47">
        <v>179</v>
      </c>
      <c r="CE478" s="47">
        <v>128</v>
      </c>
      <c r="CF478" s="47">
        <v>12</v>
      </c>
      <c r="CG478" s="47">
        <v>237</v>
      </c>
      <c r="CH478" s="47">
        <v>11</v>
      </c>
      <c r="CI478" s="47">
        <v>38</v>
      </c>
      <c r="CJ478" s="47">
        <v>37</v>
      </c>
      <c r="CK478" s="47">
        <v>20</v>
      </c>
      <c r="CL478" s="142"/>
      <c r="CM478" s="138" t="s">
        <v>274</v>
      </c>
      <c r="CN478" s="138" t="s">
        <v>4572</v>
      </c>
      <c r="CO478" s="139">
        <v>2430</v>
      </c>
      <c r="CP478" s="141">
        <v>1206</v>
      </c>
    </row>
    <row r="479" spans="1:94">
      <c r="A479" s="201"/>
      <c r="B479" s="46" t="s">
        <v>120</v>
      </c>
      <c r="C479" s="47">
        <v>115</v>
      </c>
      <c r="D479" s="47">
        <v>56</v>
      </c>
      <c r="E479" s="47">
        <v>96</v>
      </c>
      <c r="F479" s="47">
        <v>43</v>
      </c>
      <c r="G479" s="47">
        <v>86</v>
      </c>
      <c r="H479" s="47">
        <v>47</v>
      </c>
      <c r="I479" s="47">
        <v>76</v>
      </c>
      <c r="J479" s="47">
        <v>37</v>
      </c>
      <c r="K479" s="47">
        <v>40</v>
      </c>
      <c r="L479" s="47">
        <v>24</v>
      </c>
      <c r="M479" s="48">
        <v>413</v>
      </c>
      <c r="N479" s="48">
        <v>207</v>
      </c>
      <c r="O479" s="201"/>
      <c r="P479" s="46" t="s">
        <v>120</v>
      </c>
      <c r="Q479" s="47">
        <v>8</v>
      </c>
      <c r="R479" s="47">
        <v>1</v>
      </c>
      <c r="S479" s="47">
        <v>12</v>
      </c>
      <c r="T479" s="47">
        <v>6</v>
      </c>
      <c r="U479" s="47">
        <v>16</v>
      </c>
      <c r="V479" s="47">
        <v>9</v>
      </c>
      <c r="W479" s="47">
        <v>3</v>
      </c>
      <c r="X479" s="47">
        <v>2</v>
      </c>
      <c r="Y479" s="47">
        <v>5</v>
      </c>
      <c r="Z479" s="47">
        <v>1</v>
      </c>
      <c r="AA479" s="48">
        <v>44</v>
      </c>
      <c r="AB479" s="48">
        <v>19</v>
      </c>
      <c r="AC479" s="201"/>
      <c r="AD479" s="46" t="s">
        <v>120</v>
      </c>
      <c r="AE479" s="47">
        <v>2</v>
      </c>
      <c r="AF479" s="47">
        <v>2</v>
      </c>
      <c r="AG479" s="47">
        <v>2</v>
      </c>
      <c r="AH479" s="47">
        <v>2</v>
      </c>
      <c r="AI479" s="47">
        <v>1</v>
      </c>
      <c r="AJ479" s="48">
        <v>9</v>
      </c>
      <c r="AK479" s="47">
        <v>7</v>
      </c>
      <c r="AL479" s="47">
        <v>1</v>
      </c>
      <c r="AM479" s="47">
        <v>0</v>
      </c>
      <c r="AN479" s="47">
        <v>0</v>
      </c>
      <c r="AO479" s="47">
        <v>2</v>
      </c>
      <c r="AP479" s="201"/>
      <c r="AQ479" s="46" t="s">
        <v>120</v>
      </c>
      <c r="AR479" s="47">
        <v>0</v>
      </c>
      <c r="AS479" s="47">
        <v>71</v>
      </c>
      <c r="AT479" s="47">
        <v>61</v>
      </c>
      <c r="AU479" s="47">
        <v>5</v>
      </c>
      <c r="AV479" s="47">
        <v>0</v>
      </c>
      <c r="AW479" s="47">
        <v>1</v>
      </c>
      <c r="AX479" s="47">
        <v>9</v>
      </c>
      <c r="AY479" s="47">
        <v>7</v>
      </c>
      <c r="AZ479" s="47">
        <v>7</v>
      </c>
      <c r="BA479" s="201"/>
      <c r="BB479" s="46" t="s">
        <v>120</v>
      </c>
      <c r="BC479" s="47">
        <v>42</v>
      </c>
      <c r="BD479" s="47">
        <v>21</v>
      </c>
      <c r="BE479" s="47">
        <v>40</v>
      </c>
      <c r="BF479" s="47">
        <v>20</v>
      </c>
      <c r="BG479" s="47">
        <v>35</v>
      </c>
      <c r="BH479" s="47">
        <v>16</v>
      </c>
      <c r="BI479" s="47">
        <v>42</v>
      </c>
      <c r="BJ479" s="47">
        <v>21</v>
      </c>
      <c r="BK479" s="47">
        <v>40</v>
      </c>
      <c r="BL479" s="47">
        <v>20</v>
      </c>
      <c r="BM479" s="47">
        <v>35</v>
      </c>
      <c r="BN479" s="47">
        <v>16</v>
      </c>
      <c r="BO479" s="201"/>
      <c r="BP479" s="46" t="s">
        <v>120</v>
      </c>
      <c r="BQ479" s="50">
        <v>8</v>
      </c>
      <c r="BR479" s="49">
        <v>3</v>
      </c>
      <c r="BS479" s="49">
        <v>2</v>
      </c>
      <c r="BT479" s="50">
        <v>0</v>
      </c>
      <c r="BU479" s="49">
        <v>0</v>
      </c>
      <c r="BV479" s="50">
        <v>8</v>
      </c>
      <c r="BW479" s="50">
        <v>3</v>
      </c>
      <c r="BX479" s="201"/>
      <c r="BY479" s="46" t="s">
        <v>120</v>
      </c>
      <c r="BZ479" s="47">
        <v>10</v>
      </c>
      <c r="CA479" s="47">
        <v>10</v>
      </c>
      <c r="CB479" s="47">
        <v>0</v>
      </c>
      <c r="CC479" s="47">
        <v>0</v>
      </c>
      <c r="CD479" s="47">
        <v>9</v>
      </c>
      <c r="CE479" s="47">
        <v>9</v>
      </c>
      <c r="CF479" s="47">
        <v>0</v>
      </c>
      <c r="CG479" s="47">
        <v>9</v>
      </c>
      <c r="CH479" s="47">
        <v>0</v>
      </c>
      <c r="CI479" s="47">
        <v>4</v>
      </c>
      <c r="CJ479" s="47">
        <v>0</v>
      </c>
      <c r="CK479" s="47">
        <v>4</v>
      </c>
      <c r="CL479" s="142"/>
      <c r="CM479" s="138" t="s">
        <v>274</v>
      </c>
      <c r="CN479" s="138" t="s">
        <v>4573</v>
      </c>
      <c r="CO479" s="139">
        <v>345</v>
      </c>
      <c r="CP479" s="141">
        <v>47</v>
      </c>
    </row>
    <row r="480" spans="1:94">
      <c r="A480" s="201"/>
      <c r="B480" s="34" t="s">
        <v>102</v>
      </c>
      <c r="C480" s="35">
        <v>788</v>
      </c>
      <c r="D480" s="63">
        <v>394</v>
      </c>
      <c r="E480" s="63">
        <v>659</v>
      </c>
      <c r="F480" s="63">
        <v>329</v>
      </c>
      <c r="G480" s="63">
        <v>618</v>
      </c>
      <c r="H480" s="63">
        <v>339</v>
      </c>
      <c r="I480" s="63">
        <v>512</v>
      </c>
      <c r="J480" s="63">
        <v>279</v>
      </c>
      <c r="K480" s="63">
        <v>409</v>
      </c>
      <c r="L480" s="63">
        <v>215</v>
      </c>
      <c r="M480" s="63">
        <v>2986</v>
      </c>
      <c r="N480" s="63">
        <v>1556</v>
      </c>
      <c r="O480" s="201"/>
      <c r="P480" s="64" t="s">
        <v>102</v>
      </c>
      <c r="Q480" s="63">
        <v>107</v>
      </c>
      <c r="R480" s="63">
        <v>54</v>
      </c>
      <c r="S480" s="63">
        <v>87</v>
      </c>
      <c r="T480" s="63">
        <v>39</v>
      </c>
      <c r="U480" s="63">
        <v>69</v>
      </c>
      <c r="V480" s="63">
        <v>33</v>
      </c>
      <c r="W480" s="63">
        <v>41</v>
      </c>
      <c r="X480" s="63">
        <v>24</v>
      </c>
      <c r="Y480" s="63">
        <v>55</v>
      </c>
      <c r="Z480" s="63">
        <v>26</v>
      </c>
      <c r="AA480" s="63">
        <v>359</v>
      </c>
      <c r="AB480" s="63">
        <v>176</v>
      </c>
      <c r="AC480" s="201"/>
      <c r="AD480" s="64" t="s">
        <v>102</v>
      </c>
      <c r="AE480" s="63">
        <v>18</v>
      </c>
      <c r="AF480" s="63">
        <v>18</v>
      </c>
      <c r="AG480" s="63">
        <v>16</v>
      </c>
      <c r="AH480" s="63">
        <v>17</v>
      </c>
      <c r="AI480" s="63">
        <v>15</v>
      </c>
      <c r="AJ480" s="63">
        <v>84</v>
      </c>
      <c r="AK480" s="63">
        <v>59</v>
      </c>
      <c r="AL480" s="63">
        <v>25</v>
      </c>
      <c r="AM480" s="63">
        <v>0</v>
      </c>
      <c r="AN480" s="63">
        <v>1</v>
      </c>
      <c r="AO480" s="63">
        <v>15</v>
      </c>
      <c r="AP480" s="201"/>
      <c r="AQ480" s="64" t="s">
        <v>102</v>
      </c>
      <c r="AR480" s="63">
        <v>20</v>
      </c>
      <c r="AS480" s="63">
        <v>357</v>
      </c>
      <c r="AT480" s="63">
        <v>227</v>
      </c>
      <c r="AU480" s="63">
        <v>230</v>
      </c>
      <c r="AV480" s="63">
        <v>88</v>
      </c>
      <c r="AW480" s="63">
        <v>12</v>
      </c>
      <c r="AX480" s="63">
        <v>72</v>
      </c>
      <c r="AY480" s="63">
        <v>59</v>
      </c>
      <c r="AZ480" s="63">
        <v>57</v>
      </c>
      <c r="BA480" s="201"/>
      <c r="BB480" s="51" t="s">
        <v>102</v>
      </c>
      <c r="BC480" s="63">
        <v>390</v>
      </c>
      <c r="BD480" s="63">
        <v>200</v>
      </c>
      <c r="BE480" s="63">
        <v>371</v>
      </c>
      <c r="BF480" s="63">
        <v>191</v>
      </c>
      <c r="BG480" s="63">
        <v>266</v>
      </c>
      <c r="BH480" s="63">
        <v>136</v>
      </c>
      <c r="BI480" s="63">
        <v>389</v>
      </c>
      <c r="BJ480" s="63">
        <v>198</v>
      </c>
      <c r="BK480" s="63">
        <v>370</v>
      </c>
      <c r="BL480" s="63">
        <v>189</v>
      </c>
      <c r="BM480" s="63">
        <v>265</v>
      </c>
      <c r="BN480" s="63">
        <v>134</v>
      </c>
      <c r="BO480" s="201"/>
      <c r="BP480" s="64" t="s">
        <v>102</v>
      </c>
      <c r="BQ480" s="63">
        <v>59</v>
      </c>
      <c r="BR480" s="63">
        <v>23</v>
      </c>
      <c r="BS480" s="63">
        <v>2</v>
      </c>
      <c r="BT480" s="63">
        <v>0</v>
      </c>
      <c r="BU480" s="63">
        <v>0</v>
      </c>
      <c r="BV480" s="63">
        <v>59</v>
      </c>
      <c r="BW480" s="63">
        <v>23</v>
      </c>
      <c r="BX480" s="201"/>
      <c r="BY480" s="64" t="s">
        <v>102</v>
      </c>
      <c r="BZ480" s="63">
        <v>185</v>
      </c>
      <c r="CA480" s="63">
        <v>145</v>
      </c>
      <c r="CB480" s="63">
        <v>138</v>
      </c>
      <c r="CC480" s="63">
        <v>191</v>
      </c>
      <c r="CD480" s="63">
        <v>188</v>
      </c>
      <c r="CE480" s="63">
        <v>137</v>
      </c>
      <c r="CF480" s="63">
        <v>12</v>
      </c>
      <c r="CG480" s="63">
        <v>246</v>
      </c>
      <c r="CH480" s="63">
        <v>11</v>
      </c>
      <c r="CI480" s="63">
        <v>42</v>
      </c>
      <c r="CJ480" s="63">
        <v>37</v>
      </c>
      <c r="CK480" s="63">
        <v>24</v>
      </c>
      <c r="CL480" s="142"/>
      <c r="CM480" s="138" t="s">
        <v>274</v>
      </c>
      <c r="CN480" s="138" t="s">
        <v>4574</v>
      </c>
      <c r="CO480" s="139">
        <v>2775</v>
      </c>
      <c r="CP480" s="141">
        <v>1253</v>
      </c>
    </row>
    <row r="481" spans="1:94">
      <c r="A481" s="201" t="s">
        <v>275</v>
      </c>
      <c r="B481" s="46" t="s">
        <v>119</v>
      </c>
      <c r="C481" s="47">
        <v>1590</v>
      </c>
      <c r="D481" s="47">
        <v>831</v>
      </c>
      <c r="E481" s="47">
        <v>1451</v>
      </c>
      <c r="F481" s="47">
        <v>699</v>
      </c>
      <c r="G481" s="47">
        <v>1267</v>
      </c>
      <c r="H481" s="47">
        <v>624</v>
      </c>
      <c r="I481" s="47">
        <v>1014</v>
      </c>
      <c r="J481" s="47">
        <v>525</v>
      </c>
      <c r="K481" s="47">
        <v>998</v>
      </c>
      <c r="L481" s="47">
        <v>529</v>
      </c>
      <c r="M481" s="48">
        <v>6320</v>
      </c>
      <c r="N481" s="48">
        <v>3208</v>
      </c>
      <c r="O481" s="201" t="s">
        <v>275</v>
      </c>
      <c r="P481" s="46" t="s">
        <v>119</v>
      </c>
      <c r="Q481" s="47">
        <v>123</v>
      </c>
      <c r="R481" s="47">
        <v>46</v>
      </c>
      <c r="S481" s="47">
        <v>110</v>
      </c>
      <c r="T481" s="47">
        <v>38</v>
      </c>
      <c r="U481" s="47">
        <v>119</v>
      </c>
      <c r="V481" s="47">
        <v>50</v>
      </c>
      <c r="W481" s="47">
        <v>68</v>
      </c>
      <c r="X481" s="47">
        <v>36</v>
      </c>
      <c r="Y481" s="47">
        <v>101</v>
      </c>
      <c r="Z481" s="47">
        <v>44</v>
      </c>
      <c r="AA481" s="48">
        <v>521</v>
      </c>
      <c r="AB481" s="48">
        <v>214</v>
      </c>
      <c r="AC481" s="201" t="s">
        <v>275</v>
      </c>
      <c r="AD481" s="46" t="s">
        <v>119</v>
      </c>
      <c r="AE481" s="47">
        <v>46</v>
      </c>
      <c r="AF481" s="47">
        <v>44</v>
      </c>
      <c r="AG481" s="47">
        <v>46</v>
      </c>
      <c r="AH481" s="47">
        <v>41</v>
      </c>
      <c r="AI481" s="47">
        <v>43</v>
      </c>
      <c r="AJ481" s="48">
        <v>220</v>
      </c>
      <c r="AK481" s="47">
        <v>188</v>
      </c>
      <c r="AL481" s="47">
        <v>119</v>
      </c>
      <c r="AM481" s="47">
        <v>17</v>
      </c>
      <c r="AN481" s="47">
        <v>4</v>
      </c>
      <c r="AO481" s="47">
        <v>43</v>
      </c>
      <c r="AP481" s="201" t="s">
        <v>275</v>
      </c>
      <c r="AQ481" s="46" t="s">
        <v>119</v>
      </c>
      <c r="AR481" s="47">
        <v>0</v>
      </c>
      <c r="AS481" s="47">
        <v>1825</v>
      </c>
      <c r="AT481" s="47">
        <v>450</v>
      </c>
      <c r="AU481" s="47">
        <v>165</v>
      </c>
      <c r="AV481" s="47">
        <v>10</v>
      </c>
      <c r="AW481" s="47">
        <v>59</v>
      </c>
      <c r="AX481" s="47">
        <v>204</v>
      </c>
      <c r="AY481" s="47">
        <v>123</v>
      </c>
      <c r="AZ481" s="47">
        <v>133</v>
      </c>
      <c r="BA481" s="201" t="s">
        <v>275</v>
      </c>
      <c r="BB481" s="46" t="s">
        <v>119</v>
      </c>
      <c r="BC481" s="47">
        <v>856</v>
      </c>
      <c r="BD481" s="47">
        <v>448</v>
      </c>
      <c r="BE481" s="47">
        <v>801</v>
      </c>
      <c r="BF481" s="47">
        <v>414</v>
      </c>
      <c r="BG481" s="47">
        <v>515</v>
      </c>
      <c r="BH481" s="47">
        <v>266</v>
      </c>
      <c r="BI481" s="47">
        <v>834</v>
      </c>
      <c r="BJ481" s="47">
        <v>443</v>
      </c>
      <c r="BK481" s="47">
        <v>781</v>
      </c>
      <c r="BL481" s="47">
        <v>410</v>
      </c>
      <c r="BM481" s="47">
        <v>505</v>
      </c>
      <c r="BN481" s="47">
        <v>262</v>
      </c>
      <c r="BO481" s="201" t="s">
        <v>275</v>
      </c>
      <c r="BP481" s="46" t="s">
        <v>119</v>
      </c>
      <c r="BQ481" s="50">
        <v>176</v>
      </c>
      <c r="BR481" s="49">
        <v>65</v>
      </c>
      <c r="BS481" s="49">
        <v>9</v>
      </c>
      <c r="BT481" s="50">
        <v>11</v>
      </c>
      <c r="BU481" s="49">
        <v>6</v>
      </c>
      <c r="BV481" s="50">
        <v>187</v>
      </c>
      <c r="BW481" s="50">
        <v>71</v>
      </c>
      <c r="BX481" s="201" t="s">
        <v>275</v>
      </c>
      <c r="BY481" s="46" t="s">
        <v>119</v>
      </c>
      <c r="BZ481" s="47">
        <v>292</v>
      </c>
      <c r="CA481" s="47">
        <v>298</v>
      </c>
      <c r="CB481" s="47">
        <v>464</v>
      </c>
      <c r="CC481" s="47">
        <v>446</v>
      </c>
      <c r="CD481" s="47">
        <v>229</v>
      </c>
      <c r="CE481" s="47">
        <v>210</v>
      </c>
      <c r="CF481" s="47">
        <v>59</v>
      </c>
      <c r="CG481" s="47">
        <v>262</v>
      </c>
      <c r="CH481" s="47">
        <v>41</v>
      </c>
      <c r="CI481" s="47">
        <v>76</v>
      </c>
      <c r="CJ481" s="47">
        <v>22</v>
      </c>
      <c r="CK481" s="47">
        <v>418</v>
      </c>
      <c r="CL481" s="142"/>
      <c r="CM481" s="138" t="s">
        <v>275</v>
      </c>
      <c r="CN481" s="138" t="s">
        <v>4575</v>
      </c>
      <c r="CO481" s="139">
        <v>5710</v>
      </c>
      <c r="CP481" s="141">
        <v>2301</v>
      </c>
    </row>
    <row r="482" spans="1:94">
      <c r="A482" s="201"/>
      <c r="B482" s="46" t="s">
        <v>120</v>
      </c>
      <c r="C482" s="47">
        <v>893</v>
      </c>
      <c r="D482" s="47">
        <v>448</v>
      </c>
      <c r="E482" s="47">
        <v>836</v>
      </c>
      <c r="F482" s="47">
        <v>427</v>
      </c>
      <c r="G482" s="47">
        <v>777</v>
      </c>
      <c r="H482" s="47">
        <v>398</v>
      </c>
      <c r="I482" s="47">
        <v>734</v>
      </c>
      <c r="J482" s="47">
        <v>357</v>
      </c>
      <c r="K482" s="47">
        <v>679</v>
      </c>
      <c r="L482" s="47">
        <v>364</v>
      </c>
      <c r="M482" s="48">
        <v>3919</v>
      </c>
      <c r="N482" s="48">
        <v>1994</v>
      </c>
      <c r="O482" s="201"/>
      <c r="P482" s="46" t="s">
        <v>120</v>
      </c>
      <c r="Q482" s="47">
        <v>85</v>
      </c>
      <c r="R482" s="47">
        <v>35</v>
      </c>
      <c r="S482" s="47">
        <v>76</v>
      </c>
      <c r="T482" s="47">
        <v>45</v>
      </c>
      <c r="U482" s="47">
        <v>42</v>
      </c>
      <c r="V482" s="47">
        <v>23</v>
      </c>
      <c r="W482" s="47">
        <v>41</v>
      </c>
      <c r="X482" s="47">
        <v>20</v>
      </c>
      <c r="Y482" s="47">
        <v>45</v>
      </c>
      <c r="Z482" s="47">
        <v>22</v>
      </c>
      <c r="AA482" s="48">
        <v>289</v>
      </c>
      <c r="AB482" s="48">
        <v>145</v>
      </c>
      <c r="AC482" s="201"/>
      <c r="AD482" s="46" t="s">
        <v>120</v>
      </c>
      <c r="AE482" s="47">
        <v>27</v>
      </c>
      <c r="AF482" s="47">
        <v>27</v>
      </c>
      <c r="AG482" s="47">
        <v>26</v>
      </c>
      <c r="AH482" s="47">
        <v>25</v>
      </c>
      <c r="AI482" s="47">
        <v>26</v>
      </c>
      <c r="AJ482" s="48">
        <v>131</v>
      </c>
      <c r="AK482" s="47">
        <v>129</v>
      </c>
      <c r="AL482" s="47">
        <v>124</v>
      </c>
      <c r="AM482" s="47">
        <v>77</v>
      </c>
      <c r="AN482" s="47">
        <v>0</v>
      </c>
      <c r="AO482" s="47">
        <v>24</v>
      </c>
      <c r="AP482" s="201"/>
      <c r="AQ482" s="46" t="s">
        <v>120</v>
      </c>
      <c r="AR482" s="47">
        <v>57</v>
      </c>
      <c r="AS482" s="47">
        <v>1356</v>
      </c>
      <c r="AT482" s="47">
        <v>518</v>
      </c>
      <c r="AU482" s="47">
        <v>41</v>
      </c>
      <c r="AV482" s="47">
        <v>0</v>
      </c>
      <c r="AW482" s="47">
        <v>89</v>
      </c>
      <c r="AX482" s="47">
        <v>143</v>
      </c>
      <c r="AY482" s="47">
        <v>128</v>
      </c>
      <c r="AZ482" s="47">
        <v>206</v>
      </c>
      <c r="BA482" s="201"/>
      <c r="BB482" s="46" t="s">
        <v>120</v>
      </c>
      <c r="BC482" s="47">
        <v>596</v>
      </c>
      <c r="BD482" s="47">
        <v>307</v>
      </c>
      <c r="BE482" s="47">
        <v>585</v>
      </c>
      <c r="BF482" s="47">
        <v>298</v>
      </c>
      <c r="BG482" s="47">
        <v>466</v>
      </c>
      <c r="BH482" s="47">
        <v>232</v>
      </c>
      <c r="BI482" s="47">
        <v>595</v>
      </c>
      <c r="BJ482" s="47">
        <v>307</v>
      </c>
      <c r="BK482" s="47">
        <v>584</v>
      </c>
      <c r="BL482" s="47">
        <v>298</v>
      </c>
      <c r="BM482" s="47">
        <v>466</v>
      </c>
      <c r="BN482" s="47">
        <v>235</v>
      </c>
      <c r="BO482" s="201"/>
      <c r="BP482" s="46" t="s">
        <v>120</v>
      </c>
      <c r="BQ482" s="50">
        <v>127</v>
      </c>
      <c r="BR482" s="49">
        <v>83</v>
      </c>
      <c r="BS482" s="49">
        <v>18</v>
      </c>
      <c r="BT482" s="50">
        <v>25</v>
      </c>
      <c r="BU482" s="49">
        <v>17</v>
      </c>
      <c r="BV482" s="50">
        <v>152</v>
      </c>
      <c r="BW482" s="50">
        <v>100</v>
      </c>
      <c r="BX482" s="201"/>
      <c r="BY482" s="46" t="s">
        <v>120</v>
      </c>
      <c r="BZ482" s="47">
        <v>659</v>
      </c>
      <c r="CA482" s="47">
        <v>276</v>
      </c>
      <c r="CB482" s="47">
        <v>209</v>
      </c>
      <c r="CC482" s="47">
        <v>733</v>
      </c>
      <c r="CD482" s="47">
        <v>357</v>
      </c>
      <c r="CE482" s="47">
        <v>210</v>
      </c>
      <c r="CF482" s="47">
        <v>67</v>
      </c>
      <c r="CG482" s="47">
        <v>361</v>
      </c>
      <c r="CH482" s="47">
        <v>43</v>
      </c>
      <c r="CI482" s="47">
        <v>51</v>
      </c>
      <c r="CJ482" s="47">
        <v>29</v>
      </c>
      <c r="CK482" s="47">
        <v>10</v>
      </c>
      <c r="CL482" s="142"/>
      <c r="CM482" s="138" t="s">
        <v>275</v>
      </c>
      <c r="CN482" s="138" t="s">
        <v>4576</v>
      </c>
      <c r="CO482" s="139">
        <v>4487</v>
      </c>
      <c r="CP482" s="141">
        <v>2915</v>
      </c>
    </row>
    <row r="483" spans="1:94">
      <c r="A483" s="201"/>
      <c r="B483" s="34" t="s">
        <v>102</v>
      </c>
      <c r="C483" s="35">
        <v>2483</v>
      </c>
      <c r="D483" s="63">
        <v>1279</v>
      </c>
      <c r="E483" s="63">
        <v>2287</v>
      </c>
      <c r="F483" s="63">
        <v>1126</v>
      </c>
      <c r="G483" s="63">
        <v>2044</v>
      </c>
      <c r="H483" s="63">
        <v>1022</v>
      </c>
      <c r="I483" s="63">
        <v>1748</v>
      </c>
      <c r="J483" s="63">
        <v>882</v>
      </c>
      <c r="K483" s="63">
        <v>1677</v>
      </c>
      <c r="L483" s="63">
        <v>893</v>
      </c>
      <c r="M483" s="63">
        <v>10239</v>
      </c>
      <c r="N483" s="63">
        <v>5202</v>
      </c>
      <c r="O483" s="201"/>
      <c r="P483" s="64" t="s">
        <v>102</v>
      </c>
      <c r="Q483" s="63">
        <v>208</v>
      </c>
      <c r="R483" s="63">
        <v>81</v>
      </c>
      <c r="S483" s="63">
        <v>186</v>
      </c>
      <c r="T483" s="63">
        <v>83</v>
      </c>
      <c r="U483" s="63">
        <v>161</v>
      </c>
      <c r="V483" s="63">
        <v>73</v>
      </c>
      <c r="W483" s="63">
        <v>109</v>
      </c>
      <c r="X483" s="63">
        <v>56</v>
      </c>
      <c r="Y483" s="63">
        <v>146</v>
      </c>
      <c r="Z483" s="63">
        <v>66</v>
      </c>
      <c r="AA483" s="63">
        <v>810</v>
      </c>
      <c r="AB483" s="63">
        <v>359</v>
      </c>
      <c r="AC483" s="201"/>
      <c r="AD483" s="64" t="s">
        <v>102</v>
      </c>
      <c r="AE483" s="63">
        <v>73</v>
      </c>
      <c r="AF483" s="63">
        <v>71</v>
      </c>
      <c r="AG483" s="63">
        <v>72</v>
      </c>
      <c r="AH483" s="63">
        <v>66</v>
      </c>
      <c r="AI483" s="63">
        <v>69</v>
      </c>
      <c r="AJ483" s="63">
        <v>351</v>
      </c>
      <c r="AK483" s="63">
        <v>317</v>
      </c>
      <c r="AL483" s="63">
        <v>243</v>
      </c>
      <c r="AM483" s="63">
        <v>94</v>
      </c>
      <c r="AN483" s="63">
        <v>4</v>
      </c>
      <c r="AO483" s="63">
        <v>67</v>
      </c>
      <c r="AP483" s="201"/>
      <c r="AQ483" s="64" t="s">
        <v>102</v>
      </c>
      <c r="AR483" s="63">
        <v>57</v>
      </c>
      <c r="AS483" s="63">
        <v>3181</v>
      </c>
      <c r="AT483" s="63">
        <v>968</v>
      </c>
      <c r="AU483" s="63">
        <v>206</v>
      </c>
      <c r="AV483" s="63">
        <v>10</v>
      </c>
      <c r="AW483" s="63">
        <v>148</v>
      </c>
      <c r="AX483" s="63">
        <v>347</v>
      </c>
      <c r="AY483" s="63">
        <v>251</v>
      </c>
      <c r="AZ483" s="63">
        <v>339</v>
      </c>
      <c r="BA483" s="201"/>
      <c r="BB483" s="51" t="s">
        <v>102</v>
      </c>
      <c r="BC483" s="63">
        <v>1452</v>
      </c>
      <c r="BD483" s="63">
        <v>755</v>
      </c>
      <c r="BE483" s="63">
        <v>1386</v>
      </c>
      <c r="BF483" s="63">
        <v>712</v>
      </c>
      <c r="BG483" s="63">
        <v>981</v>
      </c>
      <c r="BH483" s="63">
        <v>498</v>
      </c>
      <c r="BI483" s="63">
        <v>1429</v>
      </c>
      <c r="BJ483" s="63">
        <v>750</v>
      </c>
      <c r="BK483" s="63">
        <v>1365</v>
      </c>
      <c r="BL483" s="63">
        <v>708</v>
      </c>
      <c r="BM483" s="63">
        <v>971</v>
      </c>
      <c r="BN483" s="63">
        <v>497</v>
      </c>
      <c r="BO483" s="201"/>
      <c r="BP483" s="64" t="s">
        <v>102</v>
      </c>
      <c r="BQ483" s="63">
        <v>303</v>
      </c>
      <c r="BR483" s="63">
        <v>148</v>
      </c>
      <c r="BS483" s="63">
        <v>27</v>
      </c>
      <c r="BT483" s="63">
        <v>36</v>
      </c>
      <c r="BU483" s="63">
        <v>23</v>
      </c>
      <c r="BV483" s="63">
        <v>339</v>
      </c>
      <c r="BW483" s="63">
        <v>171</v>
      </c>
      <c r="BX483" s="201"/>
      <c r="BY483" s="64" t="s">
        <v>102</v>
      </c>
      <c r="BZ483" s="63">
        <v>951</v>
      </c>
      <c r="CA483" s="63">
        <v>574</v>
      </c>
      <c r="CB483" s="63">
        <v>673</v>
      </c>
      <c r="CC483" s="63">
        <v>1179</v>
      </c>
      <c r="CD483" s="63">
        <v>586</v>
      </c>
      <c r="CE483" s="63">
        <v>420</v>
      </c>
      <c r="CF483" s="63">
        <v>126</v>
      </c>
      <c r="CG483" s="63">
        <v>623</v>
      </c>
      <c r="CH483" s="63">
        <v>84</v>
      </c>
      <c r="CI483" s="63">
        <v>127</v>
      </c>
      <c r="CJ483" s="63">
        <v>51</v>
      </c>
      <c r="CK483" s="63">
        <v>428</v>
      </c>
      <c r="CL483" s="142"/>
      <c r="CM483" s="138" t="s">
        <v>275</v>
      </c>
      <c r="CN483" s="138" t="s">
        <v>4577</v>
      </c>
      <c r="CO483" s="139">
        <v>10197</v>
      </c>
      <c r="CP483" s="141">
        <v>5216</v>
      </c>
    </row>
    <row r="484" spans="1:94">
      <c r="A484" s="201" t="s">
        <v>276</v>
      </c>
      <c r="B484" s="46" t="s">
        <v>119</v>
      </c>
      <c r="C484" s="47">
        <v>577</v>
      </c>
      <c r="D484" s="47">
        <v>284</v>
      </c>
      <c r="E484" s="47">
        <v>525</v>
      </c>
      <c r="F484" s="47">
        <v>272</v>
      </c>
      <c r="G484" s="47">
        <v>458</v>
      </c>
      <c r="H484" s="47">
        <v>246</v>
      </c>
      <c r="I484" s="47">
        <v>419</v>
      </c>
      <c r="J484" s="47">
        <v>228</v>
      </c>
      <c r="K484" s="47">
        <v>292</v>
      </c>
      <c r="L484" s="47">
        <v>162</v>
      </c>
      <c r="M484" s="48">
        <v>2271</v>
      </c>
      <c r="N484" s="48">
        <v>1192</v>
      </c>
      <c r="O484" s="201" t="s">
        <v>276</v>
      </c>
      <c r="P484" s="46" t="s">
        <v>119</v>
      </c>
      <c r="Q484" s="47">
        <v>44</v>
      </c>
      <c r="R484" s="47">
        <v>23</v>
      </c>
      <c r="S484" s="47">
        <v>21</v>
      </c>
      <c r="T484" s="47">
        <v>10</v>
      </c>
      <c r="U484" s="47">
        <v>39</v>
      </c>
      <c r="V484" s="47">
        <v>20</v>
      </c>
      <c r="W484" s="47">
        <v>22</v>
      </c>
      <c r="X484" s="47">
        <v>9</v>
      </c>
      <c r="Y484" s="47">
        <v>7</v>
      </c>
      <c r="Z484" s="47">
        <v>7</v>
      </c>
      <c r="AA484" s="48">
        <v>133</v>
      </c>
      <c r="AB484" s="48">
        <v>69</v>
      </c>
      <c r="AC484" s="201" t="s">
        <v>276</v>
      </c>
      <c r="AD484" s="46" t="s">
        <v>119</v>
      </c>
      <c r="AE484" s="47">
        <v>16</v>
      </c>
      <c r="AF484" s="47">
        <v>17</v>
      </c>
      <c r="AG484" s="47">
        <v>15</v>
      </c>
      <c r="AH484" s="47">
        <v>14</v>
      </c>
      <c r="AI484" s="47">
        <v>13</v>
      </c>
      <c r="AJ484" s="48">
        <v>75</v>
      </c>
      <c r="AK484" s="47">
        <v>65</v>
      </c>
      <c r="AL484" s="47">
        <v>64</v>
      </c>
      <c r="AM484" s="47">
        <v>6</v>
      </c>
      <c r="AN484" s="47">
        <v>2</v>
      </c>
      <c r="AO484" s="47">
        <v>16</v>
      </c>
      <c r="AP484" s="201" t="s">
        <v>276</v>
      </c>
      <c r="AQ484" s="46" t="s">
        <v>119</v>
      </c>
      <c r="AR484" s="47">
        <v>0</v>
      </c>
      <c r="AS484" s="47">
        <v>541</v>
      </c>
      <c r="AT484" s="47">
        <v>459</v>
      </c>
      <c r="AU484" s="47">
        <v>213</v>
      </c>
      <c r="AV484" s="47">
        <v>0</v>
      </c>
      <c r="AW484" s="47">
        <v>41</v>
      </c>
      <c r="AX484" s="47">
        <v>79</v>
      </c>
      <c r="AY484" s="47">
        <v>65</v>
      </c>
      <c r="AZ484" s="47">
        <v>65</v>
      </c>
      <c r="BA484" s="201" t="s">
        <v>276</v>
      </c>
      <c r="BB484" s="46" t="s">
        <v>119</v>
      </c>
      <c r="BC484" s="47">
        <v>293</v>
      </c>
      <c r="BD484" s="47">
        <v>150</v>
      </c>
      <c r="BE484" s="47">
        <v>288</v>
      </c>
      <c r="BF484" s="47">
        <v>146</v>
      </c>
      <c r="BG484" s="47">
        <v>265</v>
      </c>
      <c r="BH484" s="47">
        <v>132</v>
      </c>
      <c r="BI484" s="47">
        <v>293</v>
      </c>
      <c r="BJ484" s="47">
        <v>150</v>
      </c>
      <c r="BK484" s="47">
        <v>288</v>
      </c>
      <c r="BL484" s="47">
        <v>146</v>
      </c>
      <c r="BM484" s="47">
        <v>265</v>
      </c>
      <c r="BN484" s="47">
        <v>132</v>
      </c>
      <c r="BO484" s="201" t="s">
        <v>276</v>
      </c>
      <c r="BP484" s="46" t="s">
        <v>119</v>
      </c>
      <c r="BQ484" s="50">
        <v>64</v>
      </c>
      <c r="BR484" s="49">
        <v>30</v>
      </c>
      <c r="BS484" s="49">
        <v>0</v>
      </c>
      <c r="BT484" s="50">
        <v>9</v>
      </c>
      <c r="BU484" s="49">
        <v>9</v>
      </c>
      <c r="BV484" s="50">
        <v>73</v>
      </c>
      <c r="BW484" s="50">
        <v>39</v>
      </c>
      <c r="BX484" s="201" t="s">
        <v>276</v>
      </c>
      <c r="BY484" s="46" t="s">
        <v>119</v>
      </c>
      <c r="BZ484" s="47">
        <v>67</v>
      </c>
      <c r="CA484" s="47">
        <v>7</v>
      </c>
      <c r="CB484" s="47">
        <v>92</v>
      </c>
      <c r="CC484" s="47">
        <v>167</v>
      </c>
      <c r="CD484" s="47">
        <v>314</v>
      </c>
      <c r="CE484" s="47">
        <v>161</v>
      </c>
      <c r="CF484" s="47">
        <v>52</v>
      </c>
      <c r="CG484" s="47">
        <v>156</v>
      </c>
      <c r="CH484" s="47">
        <v>17</v>
      </c>
      <c r="CI484" s="47">
        <v>39</v>
      </c>
      <c r="CJ484" s="47">
        <v>10</v>
      </c>
      <c r="CK484" s="47">
        <v>116</v>
      </c>
      <c r="CL484" s="142"/>
      <c r="CM484" s="138" t="s">
        <v>276</v>
      </c>
      <c r="CN484" s="138" t="s">
        <v>4578</v>
      </c>
      <c r="CO484" s="139">
        <v>3311</v>
      </c>
      <c r="CP484" s="141">
        <v>1033</v>
      </c>
    </row>
    <row r="485" spans="1:94">
      <c r="A485" s="201"/>
      <c r="B485" s="46" t="s">
        <v>120</v>
      </c>
      <c r="C485" s="47">
        <v>477</v>
      </c>
      <c r="D485" s="47">
        <v>226</v>
      </c>
      <c r="E485" s="47">
        <v>475</v>
      </c>
      <c r="F485" s="47">
        <v>236</v>
      </c>
      <c r="G485" s="47">
        <v>481</v>
      </c>
      <c r="H485" s="47">
        <v>250</v>
      </c>
      <c r="I485" s="47">
        <v>412</v>
      </c>
      <c r="J485" s="47">
        <v>217</v>
      </c>
      <c r="K485" s="47">
        <v>333</v>
      </c>
      <c r="L485" s="47">
        <v>170</v>
      </c>
      <c r="M485" s="48">
        <v>2178</v>
      </c>
      <c r="N485" s="48">
        <v>1099</v>
      </c>
      <c r="O485" s="201"/>
      <c r="P485" s="46" t="s">
        <v>120</v>
      </c>
      <c r="Q485" s="47">
        <v>10</v>
      </c>
      <c r="R485" s="47">
        <v>3</v>
      </c>
      <c r="S485" s="47">
        <v>14</v>
      </c>
      <c r="T485" s="47">
        <v>5</v>
      </c>
      <c r="U485" s="47">
        <v>25</v>
      </c>
      <c r="V485" s="47">
        <v>16</v>
      </c>
      <c r="W485" s="47">
        <v>16</v>
      </c>
      <c r="X485" s="47">
        <v>11</v>
      </c>
      <c r="Y485" s="47">
        <v>9</v>
      </c>
      <c r="Z485" s="47">
        <v>2</v>
      </c>
      <c r="AA485" s="48">
        <v>74</v>
      </c>
      <c r="AB485" s="48">
        <v>37</v>
      </c>
      <c r="AC485" s="201"/>
      <c r="AD485" s="46" t="s">
        <v>120</v>
      </c>
      <c r="AE485" s="47">
        <v>13</v>
      </c>
      <c r="AF485" s="47">
        <v>14</v>
      </c>
      <c r="AG485" s="47">
        <v>12</v>
      </c>
      <c r="AH485" s="47">
        <v>11</v>
      </c>
      <c r="AI485" s="47">
        <v>10</v>
      </c>
      <c r="AJ485" s="48">
        <v>60</v>
      </c>
      <c r="AK485" s="47">
        <v>63</v>
      </c>
      <c r="AL485" s="47">
        <v>53</v>
      </c>
      <c r="AM485" s="47">
        <v>31</v>
      </c>
      <c r="AN485" s="47">
        <v>1</v>
      </c>
      <c r="AO485" s="47">
        <v>8</v>
      </c>
      <c r="AP485" s="201"/>
      <c r="AQ485" s="46" t="s">
        <v>120</v>
      </c>
      <c r="AR485" s="47">
        <v>14</v>
      </c>
      <c r="AS485" s="47">
        <v>311</v>
      </c>
      <c r="AT485" s="47">
        <v>439</v>
      </c>
      <c r="AU485" s="47">
        <v>10</v>
      </c>
      <c r="AV485" s="47">
        <v>0</v>
      </c>
      <c r="AW485" s="47">
        <v>46</v>
      </c>
      <c r="AX485" s="47">
        <v>73</v>
      </c>
      <c r="AY485" s="47">
        <v>60</v>
      </c>
      <c r="AZ485" s="47">
        <v>56</v>
      </c>
      <c r="BA485" s="201"/>
      <c r="BB485" s="46" t="s">
        <v>120</v>
      </c>
      <c r="BC485" s="47">
        <v>308</v>
      </c>
      <c r="BD485" s="47">
        <v>150</v>
      </c>
      <c r="BE485" s="47">
        <v>308</v>
      </c>
      <c r="BF485" s="47">
        <v>150</v>
      </c>
      <c r="BG485" s="47">
        <v>286</v>
      </c>
      <c r="BH485" s="47">
        <v>141</v>
      </c>
      <c r="BI485" s="47">
        <v>308</v>
      </c>
      <c r="BJ485" s="47">
        <v>150</v>
      </c>
      <c r="BK485" s="47">
        <v>308</v>
      </c>
      <c r="BL485" s="47">
        <v>150</v>
      </c>
      <c r="BM485" s="47">
        <v>286</v>
      </c>
      <c r="BN485" s="47">
        <v>141</v>
      </c>
      <c r="BO485" s="201"/>
      <c r="BP485" s="46" t="s">
        <v>120</v>
      </c>
      <c r="BQ485" s="50">
        <v>61</v>
      </c>
      <c r="BR485" s="49">
        <v>49</v>
      </c>
      <c r="BS485" s="49">
        <v>2</v>
      </c>
      <c r="BT485" s="50">
        <v>3</v>
      </c>
      <c r="BU485" s="49">
        <v>2</v>
      </c>
      <c r="BV485" s="50">
        <v>64</v>
      </c>
      <c r="BW485" s="50">
        <v>51</v>
      </c>
      <c r="BX485" s="201"/>
      <c r="BY485" s="46" t="s">
        <v>120</v>
      </c>
      <c r="BZ485" s="47">
        <v>217</v>
      </c>
      <c r="CA485" s="47">
        <v>167</v>
      </c>
      <c r="CB485" s="47">
        <v>140</v>
      </c>
      <c r="CC485" s="47">
        <v>557</v>
      </c>
      <c r="CD485" s="47">
        <v>210</v>
      </c>
      <c r="CE485" s="47">
        <v>337</v>
      </c>
      <c r="CF485" s="47">
        <v>162</v>
      </c>
      <c r="CG485" s="47">
        <v>317</v>
      </c>
      <c r="CH485" s="47">
        <v>10</v>
      </c>
      <c r="CI485" s="47">
        <v>10</v>
      </c>
      <c r="CJ485" s="47">
        <v>5</v>
      </c>
      <c r="CK485" s="47">
        <v>0</v>
      </c>
      <c r="CL485" s="142"/>
      <c r="CM485" s="138" t="s">
        <v>276</v>
      </c>
      <c r="CN485" s="138" t="s">
        <v>4579</v>
      </c>
      <c r="CO485" s="139">
        <v>1993</v>
      </c>
      <c r="CP485" s="141">
        <v>2117</v>
      </c>
    </row>
    <row r="486" spans="1:94">
      <c r="A486" s="201"/>
      <c r="B486" s="34" t="s">
        <v>102</v>
      </c>
      <c r="C486" s="35">
        <v>1054</v>
      </c>
      <c r="D486" s="63">
        <v>510</v>
      </c>
      <c r="E486" s="63">
        <v>1000</v>
      </c>
      <c r="F486" s="63">
        <v>508</v>
      </c>
      <c r="G486" s="63">
        <v>939</v>
      </c>
      <c r="H486" s="63">
        <v>496</v>
      </c>
      <c r="I486" s="63">
        <v>831</v>
      </c>
      <c r="J486" s="63">
        <v>445</v>
      </c>
      <c r="K486" s="63">
        <v>625</v>
      </c>
      <c r="L486" s="63">
        <v>332</v>
      </c>
      <c r="M486" s="63">
        <v>4449</v>
      </c>
      <c r="N486" s="63">
        <v>2291</v>
      </c>
      <c r="O486" s="201"/>
      <c r="P486" s="64" t="s">
        <v>102</v>
      </c>
      <c r="Q486" s="63">
        <v>54</v>
      </c>
      <c r="R486" s="63">
        <v>26</v>
      </c>
      <c r="S486" s="63">
        <v>35</v>
      </c>
      <c r="T486" s="63">
        <v>15</v>
      </c>
      <c r="U486" s="63">
        <v>64</v>
      </c>
      <c r="V486" s="63">
        <v>36</v>
      </c>
      <c r="W486" s="63">
        <v>38</v>
      </c>
      <c r="X486" s="63">
        <v>20</v>
      </c>
      <c r="Y486" s="63">
        <v>16</v>
      </c>
      <c r="Z486" s="63">
        <v>9</v>
      </c>
      <c r="AA486" s="63">
        <v>207</v>
      </c>
      <c r="AB486" s="63">
        <v>106</v>
      </c>
      <c r="AC486" s="201"/>
      <c r="AD486" s="64" t="s">
        <v>102</v>
      </c>
      <c r="AE486" s="63">
        <v>29</v>
      </c>
      <c r="AF486" s="63">
        <v>31</v>
      </c>
      <c r="AG486" s="63">
        <v>27</v>
      </c>
      <c r="AH486" s="63">
        <v>25</v>
      </c>
      <c r="AI486" s="63">
        <v>23</v>
      </c>
      <c r="AJ486" s="63">
        <v>135</v>
      </c>
      <c r="AK486" s="63">
        <v>128</v>
      </c>
      <c r="AL486" s="63">
        <v>117</v>
      </c>
      <c r="AM486" s="63">
        <v>37</v>
      </c>
      <c r="AN486" s="63">
        <v>3</v>
      </c>
      <c r="AO486" s="63">
        <v>24</v>
      </c>
      <c r="AP486" s="201"/>
      <c r="AQ486" s="64" t="s">
        <v>102</v>
      </c>
      <c r="AR486" s="63">
        <v>14</v>
      </c>
      <c r="AS486" s="63">
        <v>852</v>
      </c>
      <c r="AT486" s="63">
        <v>898</v>
      </c>
      <c r="AU486" s="63">
        <v>223</v>
      </c>
      <c r="AV486" s="63">
        <v>0</v>
      </c>
      <c r="AW486" s="63">
        <v>87</v>
      </c>
      <c r="AX486" s="63">
        <v>152</v>
      </c>
      <c r="AY486" s="63">
        <v>125</v>
      </c>
      <c r="AZ486" s="63">
        <v>121</v>
      </c>
      <c r="BA486" s="201"/>
      <c r="BB486" s="51" t="s">
        <v>102</v>
      </c>
      <c r="BC486" s="63">
        <v>601</v>
      </c>
      <c r="BD486" s="63">
        <v>300</v>
      </c>
      <c r="BE486" s="63">
        <v>596</v>
      </c>
      <c r="BF486" s="63">
        <v>296</v>
      </c>
      <c r="BG486" s="63">
        <v>551</v>
      </c>
      <c r="BH486" s="63">
        <v>273</v>
      </c>
      <c r="BI486" s="63">
        <v>601</v>
      </c>
      <c r="BJ486" s="63">
        <v>300</v>
      </c>
      <c r="BK486" s="63">
        <v>596</v>
      </c>
      <c r="BL486" s="63">
        <v>296</v>
      </c>
      <c r="BM486" s="63">
        <v>551</v>
      </c>
      <c r="BN486" s="63">
        <v>273</v>
      </c>
      <c r="BO486" s="201"/>
      <c r="BP486" s="64" t="s">
        <v>102</v>
      </c>
      <c r="BQ486" s="63">
        <v>125</v>
      </c>
      <c r="BR486" s="63">
        <v>79</v>
      </c>
      <c r="BS486" s="63">
        <v>2</v>
      </c>
      <c r="BT486" s="63">
        <v>12</v>
      </c>
      <c r="BU486" s="63">
        <v>11</v>
      </c>
      <c r="BV486" s="63">
        <v>137</v>
      </c>
      <c r="BW486" s="63">
        <v>90</v>
      </c>
      <c r="BX486" s="201"/>
      <c r="BY486" s="64" t="s">
        <v>102</v>
      </c>
      <c r="BZ486" s="63">
        <v>284</v>
      </c>
      <c r="CA486" s="63">
        <v>174</v>
      </c>
      <c r="CB486" s="63">
        <v>232</v>
      </c>
      <c r="CC486" s="63">
        <v>724</v>
      </c>
      <c r="CD486" s="63">
        <v>524</v>
      </c>
      <c r="CE486" s="63">
        <v>498</v>
      </c>
      <c r="CF486" s="63">
        <v>214</v>
      </c>
      <c r="CG486" s="63">
        <v>473</v>
      </c>
      <c r="CH486" s="63">
        <v>27</v>
      </c>
      <c r="CI486" s="63">
        <v>49</v>
      </c>
      <c r="CJ486" s="63">
        <v>15</v>
      </c>
      <c r="CK486" s="63">
        <v>116</v>
      </c>
      <c r="CL486" s="142"/>
      <c r="CM486" s="138" t="s">
        <v>276</v>
      </c>
      <c r="CN486" s="138" t="s">
        <v>4580</v>
      </c>
      <c r="CO486" s="139">
        <v>5304</v>
      </c>
      <c r="CP486" s="141">
        <v>3150</v>
      </c>
    </row>
    <row r="487" spans="1:94">
      <c r="A487" s="201" t="s">
        <v>277</v>
      </c>
      <c r="B487" s="46" t="s">
        <v>119</v>
      </c>
      <c r="C487" s="47">
        <v>840</v>
      </c>
      <c r="D487" s="47">
        <v>430</v>
      </c>
      <c r="E487" s="47">
        <v>738</v>
      </c>
      <c r="F487" s="47">
        <v>363</v>
      </c>
      <c r="G487" s="47">
        <v>657</v>
      </c>
      <c r="H487" s="47">
        <v>333</v>
      </c>
      <c r="I487" s="47">
        <v>574</v>
      </c>
      <c r="J487" s="47">
        <v>284</v>
      </c>
      <c r="K487" s="47">
        <v>531</v>
      </c>
      <c r="L487" s="47">
        <v>267</v>
      </c>
      <c r="M487" s="48">
        <v>3340</v>
      </c>
      <c r="N487" s="48">
        <v>1677</v>
      </c>
      <c r="O487" s="201" t="s">
        <v>277</v>
      </c>
      <c r="P487" s="46" t="s">
        <v>119</v>
      </c>
      <c r="Q487" s="47">
        <v>103</v>
      </c>
      <c r="R487" s="47">
        <v>58</v>
      </c>
      <c r="S487" s="47">
        <v>69</v>
      </c>
      <c r="T487" s="47">
        <v>29</v>
      </c>
      <c r="U487" s="47">
        <v>63</v>
      </c>
      <c r="V487" s="47">
        <v>34</v>
      </c>
      <c r="W487" s="47">
        <v>40</v>
      </c>
      <c r="X487" s="47">
        <v>18</v>
      </c>
      <c r="Y487" s="47">
        <v>52</v>
      </c>
      <c r="Z487" s="47">
        <v>23</v>
      </c>
      <c r="AA487" s="48">
        <v>327</v>
      </c>
      <c r="AB487" s="48">
        <v>162</v>
      </c>
      <c r="AC487" s="201" t="s">
        <v>277</v>
      </c>
      <c r="AD487" s="46" t="s">
        <v>119</v>
      </c>
      <c r="AE487" s="47">
        <v>26</v>
      </c>
      <c r="AF487" s="47">
        <v>26</v>
      </c>
      <c r="AG487" s="47">
        <v>25</v>
      </c>
      <c r="AH487" s="47">
        <v>24</v>
      </c>
      <c r="AI487" s="47">
        <v>21</v>
      </c>
      <c r="AJ487" s="48">
        <v>122</v>
      </c>
      <c r="AK487" s="47">
        <v>106</v>
      </c>
      <c r="AL487" s="47">
        <v>79</v>
      </c>
      <c r="AM487" s="47">
        <v>0</v>
      </c>
      <c r="AN487" s="47">
        <v>2</v>
      </c>
      <c r="AO487" s="47">
        <v>24</v>
      </c>
      <c r="AP487" s="201" t="s">
        <v>277</v>
      </c>
      <c r="AQ487" s="46" t="s">
        <v>119</v>
      </c>
      <c r="AR487" s="47">
        <v>2</v>
      </c>
      <c r="AS487" s="47">
        <v>482</v>
      </c>
      <c r="AT487" s="47">
        <v>408</v>
      </c>
      <c r="AU487" s="47">
        <v>215</v>
      </c>
      <c r="AV487" s="47">
        <v>53</v>
      </c>
      <c r="AW487" s="47">
        <v>41</v>
      </c>
      <c r="AX487" s="47">
        <v>108</v>
      </c>
      <c r="AY487" s="47">
        <v>87</v>
      </c>
      <c r="AZ487" s="47">
        <v>83</v>
      </c>
      <c r="BA487" s="201" t="s">
        <v>277</v>
      </c>
      <c r="BB487" s="46" t="s">
        <v>119</v>
      </c>
      <c r="BC487" s="47">
        <v>552</v>
      </c>
      <c r="BD487" s="47">
        <v>275</v>
      </c>
      <c r="BE487" s="47">
        <v>531</v>
      </c>
      <c r="BF487" s="47">
        <v>270</v>
      </c>
      <c r="BG487" s="47">
        <v>372</v>
      </c>
      <c r="BH487" s="47">
        <v>181</v>
      </c>
      <c r="BI487" s="47">
        <v>550</v>
      </c>
      <c r="BJ487" s="47">
        <v>275</v>
      </c>
      <c r="BK487" s="47">
        <v>530</v>
      </c>
      <c r="BL487" s="47">
        <v>270</v>
      </c>
      <c r="BM487" s="47">
        <v>372</v>
      </c>
      <c r="BN487" s="47">
        <v>181</v>
      </c>
      <c r="BO487" s="201" t="s">
        <v>277</v>
      </c>
      <c r="BP487" s="46" t="s">
        <v>119</v>
      </c>
      <c r="BQ487" s="50">
        <v>98</v>
      </c>
      <c r="BR487" s="49">
        <v>58</v>
      </c>
      <c r="BS487" s="49">
        <v>3</v>
      </c>
      <c r="BT487" s="50">
        <v>4</v>
      </c>
      <c r="BU487" s="49">
        <v>2</v>
      </c>
      <c r="BV487" s="50">
        <v>102</v>
      </c>
      <c r="BW487" s="50">
        <v>60</v>
      </c>
      <c r="BX487" s="201" t="s">
        <v>277</v>
      </c>
      <c r="BY487" s="46" t="s">
        <v>119</v>
      </c>
      <c r="BZ487" s="47">
        <v>266</v>
      </c>
      <c r="CA487" s="47">
        <v>568</v>
      </c>
      <c r="CB487" s="47">
        <v>320</v>
      </c>
      <c r="CC487" s="47">
        <v>485</v>
      </c>
      <c r="CD487" s="47">
        <v>429</v>
      </c>
      <c r="CE487" s="47">
        <v>144</v>
      </c>
      <c r="CF487" s="47">
        <v>61</v>
      </c>
      <c r="CG487" s="47">
        <v>192</v>
      </c>
      <c r="CH487" s="47">
        <v>27</v>
      </c>
      <c r="CI487" s="47">
        <v>82</v>
      </c>
      <c r="CJ487" s="47">
        <v>16</v>
      </c>
      <c r="CK487" s="47">
        <v>38</v>
      </c>
      <c r="CL487" s="142"/>
      <c r="CM487" s="138" t="s">
        <v>277</v>
      </c>
      <c r="CN487" s="138" t="s">
        <v>4581</v>
      </c>
      <c r="CO487" s="139">
        <v>3315</v>
      </c>
      <c r="CP487" s="141">
        <v>2492</v>
      </c>
    </row>
    <row r="488" spans="1:94">
      <c r="A488" s="201"/>
      <c r="B488" s="46" t="s">
        <v>120</v>
      </c>
      <c r="C488" s="47">
        <v>0</v>
      </c>
      <c r="D488" s="47">
        <v>0</v>
      </c>
      <c r="E488" s="47">
        <v>0</v>
      </c>
      <c r="F488" s="47">
        <v>0</v>
      </c>
      <c r="G488" s="47">
        <v>0</v>
      </c>
      <c r="H488" s="47">
        <v>0</v>
      </c>
      <c r="I488" s="47">
        <v>0</v>
      </c>
      <c r="J488" s="47">
        <v>0</v>
      </c>
      <c r="K488" s="47">
        <v>0</v>
      </c>
      <c r="L488" s="47">
        <v>0</v>
      </c>
      <c r="M488" s="48">
        <v>0</v>
      </c>
      <c r="N488" s="48">
        <v>0</v>
      </c>
      <c r="O488" s="201"/>
      <c r="P488" s="46" t="s">
        <v>120</v>
      </c>
      <c r="Q488" s="47">
        <v>0</v>
      </c>
      <c r="R488" s="47">
        <v>0</v>
      </c>
      <c r="S488" s="47">
        <v>0</v>
      </c>
      <c r="T488" s="47">
        <v>0</v>
      </c>
      <c r="U488" s="47">
        <v>0</v>
      </c>
      <c r="V488" s="47">
        <v>0</v>
      </c>
      <c r="W488" s="47">
        <v>0</v>
      </c>
      <c r="X488" s="47">
        <v>0</v>
      </c>
      <c r="Y488" s="47">
        <v>0</v>
      </c>
      <c r="Z488" s="47">
        <v>0</v>
      </c>
      <c r="AA488" s="48">
        <v>0</v>
      </c>
      <c r="AB488" s="48">
        <v>0</v>
      </c>
      <c r="AC488" s="201"/>
      <c r="AD488" s="46" t="s">
        <v>120</v>
      </c>
      <c r="AE488" s="47">
        <v>0</v>
      </c>
      <c r="AF488" s="47">
        <v>0</v>
      </c>
      <c r="AG488" s="47">
        <v>0</v>
      </c>
      <c r="AH488" s="47">
        <v>0</v>
      </c>
      <c r="AI488" s="47">
        <v>0</v>
      </c>
      <c r="AJ488" s="48">
        <v>0</v>
      </c>
      <c r="AK488" s="47">
        <v>0</v>
      </c>
      <c r="AL488" s="47">
        <v>0</v>
      </c>
      <c r="AM488" s="47">
        <v>0</v>
      </c>
      <c r="AN488" s="47">
        <v>0</v>
      </c>
      <c r="AO488" s="47">
        <v>0</v>
      </c>
      <c r="AP488" s="201"/>
      <c r="AQ488" s="46" t="s">
        <v>120</v>
      </c>
      <c r="AR488" s="47">
        <v>0</v>
      </c>
      <c r="AS488" s="47">
        <v>0</v>
      </c>
      <c r="AT488" s="47">
        <v>0</v>
      </c>
      <c r="AU488" s="47">
        <v>0</v>
      </c>
      <c r="AV488" s="47">
        <v>0</v>
      </c>
      <c r="AW488" s="47">
        <v>0</v>
      </c>
      <c r="AX488" s="47">
        <v>0</v>
      </c>
      <c r="AY488" s="47">
        <v>0</v>
      </c>
      <c r="AZ488" s="47">
        <v>0</v>
      </c>
      <c r="BA488" s="201"/>
      <c r="BB488" s="46" t="s">
        <v>120</v>
      </c>
      <c r="BC488" s="47">
        <v>0</v>
      </c>
      <c r="BD488" s="47">
        <v>0</v>
      </c>
      <c r="BE488" s="47">
        <v>0</v>
      </c>
      <c r="BF488" s="47">
        <v>0</v>
      </c>
      <c r="BG488" s="47">
        <v>0</v>
      </c>
      <c r="BH488" s="47">
        <v>0</v>
      </c>
      <c r="BI488" s="47">
        <v>0</v>
      </c>
      <c r="BJ488" s="47">
        <v>0</v>
      </c>
      <c r="BK488" s="47">
        <v>0</v>
      </c>
      <c r="BL488" s="47">
        <v>0</v>
      </c>
      <c r="BM488" s="47">
        <v>0</v>
      </c>
      <c r="BN488" s="47">
        <v>0</v>
      </c>
      <c r="BO488" s="201"/>
      <c r="BP488" s="46" t="s">
        <v>120</v>
      </c>
      <c r="BQ488" s="50">
        <v>0</v>
      </c>
      <c r="BR488" s="49">
        <v>0</v>
      </c>
      <c r="BS488" s="49">
        <v>0</v>
      </c>
      <c r="BT488" s="50">
        <v>0</v>
      </c>
      <c r="BU488" s="49">
        <v>0</v>
      </c>
      <c r="BV488" s="50">
        <v>0</v>
      </c>
      <c r="BW488" s="50">
        <v>0</v>
      </c>
      <c r="BX488" s="201"/>
      <c r="BY488" s="46" t="s">
        <v>120</v>
      </c>
      <c r="BZ488" s="47">
        <v>0</v>
      </c>
      <c r="CA488" s="47">
        <v>0</v>
      </c>
      <c r="CB488" s="47">
        <v>0</v>
      </c>
      <c r="CC488" s="47">
        <v>0</v>
      </c>
      <c r="CD488" s="47">
        <v>0</v>
      </c>
      <c r="CE488" s="47">
        <v>0</v>
      </c>
      <c r="CF488" s="47">
        <v>0</v>
      </c>
      <c r="CG488" s="47">
        <v>0</v>
      </c>
      <c r="CH488" s="47">
        <v>0</v>
      </c>
      <c r="CI488" s="47">
        <v>0</v>
      </c>
      <c r="CJ488" s="47">
        <v>0</v>
      </c>
      <c r="CK488" s="47">
        <v>0</v>
      </c>
      <c r="CL488" s="142"/>
      <c r="CM488" s="138" t="s">
        <v>277</v>
      </c>
      <c r="CN488" s="138" t="s">
        <v>4582</v>
      </c>
      <c r="CO488" s="139">
        <v>0</v>
      </c>
      <c r="CP488" s="141">
        <v>0</v>
      </c>
    </row>
    <row r="489" spans="1:94">
      <c r="A489" s="201"/>
      <c r="B489" s="34" t="s">
        <v>102</v>
      </c>
      <c r="C489" s="35">
        <v>840</v>
      </c>
      <c r="D489" s="63">
        <v>430</v>
      </c>
      <c r="E489" s="63">
        <v>738</v>
      </c>
      <c r="F489" s="63">
        <v>363</v>
      </c>
      <c r="G489" s="63">
        <v>657</v>
      </c>
      <c r="H489" s="63">
        <v>333</v>
      </c>
      <c r="I489" s="63">
        <v>574</v>
      </c>
      <c r="J489" s="63">
        <v>284</v>
      </c>
      <c r="K489" s="63">
        <v>531</v>
      </c>
      <c r="L489" s="63">
        <v>267</v>
      </c>
      <c r="M489" s="63">
        <v>3340</v>
      </c>
      <c r="N489" s="63">
        <v>1677</v>
      </c>
      <c r="O489" s="201"/>
      <c r="P489" s="64" t="s">
        <v>102</v>
      </c>
      <c r="Q489" s="63">
        <v>103</v>
      </c>
      <c r="R489" s="63">
        <v>58</v>
      </c>
      <c r="S489" s="63">
        <v>69</v>
      </c>
      <c r="T489" s="63">
        <v>29</v>
      </c>
      <c r="U489" s="63">
        <v>63</v>
      </c>
      <c r="V489" s="63">
        <v>34</v>
      </c>
      <c r="W489" s="63">
        <v>40</v>
      </c>
      <c r="X489" s="63">
        <v>18</v>
      </c>
      <c r="Y489" s="63">
        <v>52</v>
      </c>
      <c r="Z489" s="63">
        <v>23</v>
      </c>
      <c r="AA489" s="63">
        <v>327</v>
      </c>
      <c r="AB489" s="63">
        <v>162</v>
      </c>
      <c r="AC489" s="201"/>
      <c r="AD489" s="64" t="s">
        <v>102</v>
      </c>
      <c r="AE489" s="63">
        <v>26</v>
      </c>
      <c r="AF489" s="63">
        <v>26</v>
      </c>
      <c r="AG489" s="63">
        <v>25</v>
      </c>
      <c r="AH489" s="63">
        <v>24</v>
      </c>
      <c r="AI489" s="63">
        <v>21</v>
      </c>
      <c r="AJ489" s="63">
        <v>122</v>
      </c>
      <c r="AK489" s="63">
        <v>106</v>
      </c>
      <c r="AL489" s="63">
        <v>79</v>
      </c>
      <c r="AM489" s="63">
        <v>0</v>
      </c>
      <c r="AN489" s="63">
        <v>2</v>
      </c>
      <c r="AO489" s="63">
        <v>24</v>
      </c>
      <c r="AP489" s="201"/>
      <c r="AQ489" s="64" t="s">
        <v>102</v>
      </c>
      <c r="AR489" s="63">
        <v>2</v>
      </c>
      <c r="AS489" s="63">
        <v>482</v>
      </c>
      <c r="AT489" s="63">
        <v>408</v>
      </c>
      <c r="AU489" s="63">
        <v>215</v>
      </c>
      <c r="AV489" s="63">
        <v>53</v>
      </c>
      <c r="AW489" s="63">
        <v>41</v>
      </c>
      <c r="AX489" s="63">
        <v>108</v>
      </c>
      <c r="AY489" s="63">
        <v>87</v>
      </c>
      <c r="AZ489" s="63">
        <v>83</v>
      </c>
      <c r="BA489" s="201"/>
      <c r="BB489" s="51" t="s">
        <v>102</v>
      </c>
      <c r="BC489" s="63">
        <v>552</v>
      </c>
      <c r="BD489" s="63">
        <v>275</v>
      </c>
      <c r="BE489" s="63">
        <v>531</v>
      </c>
      <c r="BF489" s="63">
        <v>270</v>
      </c>
      <c r="BG489" s="63">
        <v>372</v>
      </c>
      <c r="BH489" s="63">
        <v>181</v>
      </c>
      <c r="BI489" s="63">
        <v>550</v>
      </c>
      <c r="BJ489" s="63">
        <v>275</v>
      </c>
      <c r="BK489" s="63">
        <v>530</v>
      </c>
      <c r="BL489" s="63">
        <v>270</v>
      </c>
      <c r="BM489" s="63">
        <v>372</v>
      </c>
      <c r="BN489" s="63">
        <v>181</v>
      </c>
      <c r="BO489" s="201"/>
      <c r="BP489" s="64" t="s">
        <v>102</v>
      </c>
      <c r="BQ489" s="63">
        <v>98</v>
      </c>
      <c r="BR489" s="63">
        <v>58</v>
      </c>
      <c r="BS489" s="63">
        <v>3</v>
      </c>
      <c r="BT489" s="63">
        <v>4</v>
      </c>
      <c r="BU489" s="63">
        <v>2</v>
      </c>
      <c r="BV489" s="63">
        <v>102</v>
      </c>
      <c r="BW489" s="63">
        <v>60</v>
      </c>
      <c r="BX489" s="201"/>
      <c r="BY489" s="64" t="s">
        <v>102</v>
      </c>
      <c r="BZ489" s="63">
        <v>266</v>
      </c>
      <c r="CA489" s="63">
        <v>568</v>
      </c>
      <c r="CB489" s="63">
        <v>320</v>
      </c>
      <c r="CC489" s="63">
        <v>485</v>
      </c>
      <c r="CD489" s="63">
        <v>429</v>
      </c>
      <c r="CE489" s="63">
        <v>144</v>
      </c>
      <c r="CF489" s="63">
        <v>61</v>
      </c>
      <c r="CG489" s="63">
        <v>192</v>
      </c>
      <c r="CH489" s="63">
        <v>27</v>
      </c>
      <c r="CI489" s="63">
        <v>82</v>
      </c>
      <c r="CJ489" s="63">
        <v>16</v>
      </c>
      <c r="CK489" s="63">
        <v>38</v>
      </c>
      <c r="CL489" s="135"/>
      <c r="CM489" s="138" t="s">
        <v>277</v>
      </c>
      <c r="CN489" s="138" t="s">
        <v>4583</v>
      </c>
      <c r="CO489" s="139">
        <v>3315</v>
      </c>
      <c r="CP489" s="141">
        <v>2492</v>
      </c>
    </row>
    <row r="490" spans="1:94">
      <c r="A490" s="201" t="s">
        <v>278</v>
      </c>
      <c r="B490" s="46" t="s">
        <v>119</v>
      </c>
      <c r="C490" s="47">
        <v>760</v>
      </c>
      <c r="D490" s="47">
        <v>382</v>
      </c>
      <c r="E490" s="47">
        <v>703</v>
      </c>
      <c r="F490" s="47">
        <v>344</v>
      </c>
      <c r="G490" s="47">
        <v>683</v>
      </c>
      <c r="H490" s="47">
        <v>329</v>
      </c>
      <c r="I490" s="47">
        <v>601</v>
      </c>
      <c r="J490" s="47">
        <v>309</v>
      </c>
      <c r="K490" s="47">
        <v>542</v>
      </c>
      <c r="L490" s="47">
        <v>277</v>
      </c>
      <c r="M490" s="48">
        <v>3289</v>
      </c>
      <c r="N490" s="48">
        <v>1641</v>
      </c>
      <c r="O490" s="201" t="s">
        <v>278</v>
      </c>
      <c r="P490" s="46" t="s">
        <v>119</v>
      </c>
      <c r="Q490" s="47">
        <v>117</v>
      </c>
      <c r="R490" s="47">
        <v>59</v>
      </c>
      <c r="S490" s="47">
        <v>116</v>
      </c>
      <c r="T490" s="47">
        <v>50</v>
      </c>
      <c r="U490" s="47">
        <v>92</v>
      </c>
      <c r="V490" s="47">
        <v>54</v>
      </c>
      <c r="W490" s="47">
        <v>77</v>
      </c>
      <c r="X490" s="47">
        <v>38</v>
      </c>
      <c r="Y490" s="47">
        <v>64</v>
      </c>
      <c r="Z490" s="47">
        <v>33</v>
      </c>
      <c r="AA490" s="48">
        <v>466</v>
      </c>
      <c r="AB490" s="48">
        <v>234</v>
      </c>
      <c r="AC490" s="201" t="s">
        <v>278</v>
      </c>
      <c r="AD490" s="46" t="s">
        <v>119</v>
      </c>
      <c r="AE490" s="47">
        <v>22</v>
      </c>
      <c r="AF490" s="47">
        <v>22</v>
      </c>
      <c r="AG490" s="47">
        <v>22</v>
      </c>
      <c r="AH490" s="47">
        <v>20</v>
      </c>
      <c r="AI490" s="47">
        <v>20</v>
      </c>
      <c r="AJ490" s="48">
        <v>106</v>
      </c>
      <c r="AK490" s="47">
        <v>98</v>
      </c>
      <c r="AL490" s="47">
        <v>88</v>
      </c>
      <c r="AM490" s="47">
        <v>5</v>
      </c>
      <c r="AN490" s="47">
        <v>3</v>
      </c>
      <c r="AO490" s="47">
        <v>21</v>
      </c>
      <c r="AP490" s="201" t="s">
        <v>278</v>
      </c>
      <c r="AQ490" s="46" t="s">
        <v>119</v>
      </c>
      <c r="AR490" s="47">
        <v>0</v>
      </c>
      <c r="AS490" s="47">
        <v>713</v>
      </c>
      <c r="AT490" s="47">
        <v>489</v>
      </c>
      <c r="AU490" s="47">
        <v>64</v>
      </c>
      <c r="AV490" s="47">
        <v>16</v>
      </c>
      <c r="AW490" s="47">
        <v>23</v>
      </c>
      <c r="AX490" s="47">
        <v>88</v>
      </c>
      <c r="AY490" s="47">
        <v>76</v>
      </c>
      <c r="AZ490" s="47">
        <v>74</v>
      </c>
      <c r="BA490" s="201" t="s">
        <v>278</v>
      </c>
      <c r="BB490" s="46" t="s">
        <v>119</v>
      </c>
      <c r="BC490" s="47">
        <v>519</v>
      </c>
      <c r="BD490" s="47">
        <v>257</v>
      </c>
      <c r="BE490" s="47">
        <v>511</v>
      </c>
      <c r="BF490" s="47">
        <v>251</v>
      </c>
      <c r="BG490" s="47">
        <v>400</v>
      </c>
      <c r="BH490" s="47">
        <v>200</v>
      </c>
      <c r="BI490" s="47">
        <v>538</v>
      </c>
      <c r="BJ490" s="47">
        <v>269</v>
      </c>
      <c r="BK490" s="47">
        <v>530</v>
      </c>
      <c r="BL490" s="47">
        <v>263</v>
      </c>
      <c r="BM490" s="47">
        <v>393</v>
      </c>
      <c r="BN490" s="47">
        <v>194</v>
      </c>
      <c r="BO490" s="201" t="s">
        <v>278</v>
      </c>
      <c r="BP490" s="46" t="s">
        <v>119</v>
      </c>
      <c r="BQ490" s="50">
        <v>99</v>
      </c>
      <c r="BR490" s="49">
        <v>31</v>
      </c>
      <c r="BS490" s="49">
        <v>6</v>
      </c>
      <c r="BT490" s="50">
        <v>5</v>
      </c>
      <c r="BU490" s="49">
        <v>1</v>
      </c>
      <c r="BV490" s="50">
        <v>104</v>
      </c>
      <c r="BW490" s="50">
        <v>32</v>
      </c>
      <c r="BX490" s="201" t="s">
        <v>278</v>
      </c>
      <c r="BY490" s="46" t="s">
        <v>119</v>
      </c>
      <c r="BZ490" s="47">
        <v>108</v>
      </c>
      <c r="CA490" s="47">
        <v>135</v>
      </c>
      <c r="CB490" s="47">
        <v>824</v>
      </c>
      <c r="CC490" s="47">
        <v>868</v>
      </c>
      <c r="CD490" s="47">
        <v>82</v>
      </c>
      <c r="CE490" s="47">
        <v>70</v>
      </c>
      <c r="CF490" s="47">
        <v>20</v>
      </c>
      <c r="CG490" s="47">
        <v>106</v>
      </c>
      <c r="CH490" s="47">
        <v>9</v>
      </c>
      <c r="CI490" s="47">
        <v>42</v>
      </c>
      <c r="CJ490" s="47">
        <v>38</v>
      </c>
      <c r="CK490" s="47">
        <v>0</v>
      </c>
      <c r="CL490" s="135"/>
      <c r="CM490" s="138" t="s">
        <v>278</v>
      </c>
      <c r="CN490" s="138" t="s">
        <v>4584</v>
      </c>
      <c r="CO490" s="139">
        <v>3229</v>
      </c>
      <c r="CP490" s="141">
        <v>2222</v>
      </c>
    </row>
    <row r="491" spans="1:94">
      <c r="A491" s="201"/>
      <c r="B491" s="46" t="s">
        <v>120</v>
      </c>
      <c r="C491" s="47">
        <v>320</v>
      </c>
      <c r="D491" s="47">
        <v>126</v>
      </c>
      <c r="E491" s="47">
        <v>334</v>
      </c>
      <c r="F491" s="47">
        <v>116</v>
      </c>
      <c r="G491" s="47">
        <v>406</v>
      </c>
      <c r="H491" s="47">
        <v>127</v>
      </c>
      <c r="I491" s="47">
        <v>295</v>
      </c>
      <c r="J491" s="47">
        <v>105</v>
      </c>
      <c r="K491" s="47">
        <v>249</v>
      </c>
      <c r="L491" s="47">
        <v>88</v>
      </c>
      <c r="M491" s="48">
        <v>1604</v>
      </c>
      <c r="N491" s="48">
        <v>562</v>
      </c>
      <c r="O491" s="201"/>
      <c r="P491" s="46" t="s">
        <v>120</v>
      </c>
      <c r="Q491" s="47">
        <v>54</v>
      </c>
      <c r="R491" s="47">
        <v>16</v>
      </c>
      <c r="S491" s="47">
        <v>44</v>
      </c>
      <c r="T491" s="47">
        <v>6</v>
      </c>
      <c r="U491" s="47">
        <v>40</v>
      </c>
      <c r="V491" s="47">
        <v>7</v>
      </c>
      <c r="W491" s="47">
        <v>17</v>
      </c>
      <c r="X491" s="47">
        <v>6</v>
      </c>
      <c r="Y491" s="47">
        <v>10</v>
      </c>
      <c r="Z491" s="47">
        <v>4</v>
      </c>
      <c r="AA491" s="48">
        <v>165</v>
      </c>
      <c r="AB491" s="48">
        <v>39</v>
      </c>
      <c r="AC491" s="201"/>
      <c r="AD491" s="46" t="s">
        <v>120</v>
      </c>
      <c r="AE491" s="47">
        <v>7</v>
      </c>
      <c r="AF491" s="47">
        <v>7</v>
      </c>
      <c r="AG491" s="47">
        <v>9</v>
      </c>
      <c r="AH491" s="47">
        <v>7</v>
      </c>
      <c r="AI491" s="47">
        <v>7</v>
      </c>
      <c r="AJ491" s="48">
        <v>37</v>
      </c>
      <c r="AK491" s="47">
        <v>37</v>
      </c>
      <c r="AL491" s="47">
        <v>37</v>
      </c>
      <c r="AM491" s="47">
        <v>13</v>
      </c>
      <c r="AN491" s="47">
        <v>4</v>
      </c>
      <c r="AO491" s="47">
        <v>6</v>
      </c>
      <c r="AP491" s="201"/>
      <c r="AQ491" s="46" t="s">
        <v>120</v>
      </c>
      <c r="AR491" s="47">
        <v>0</v>
      </c>
      <c r="AS491" s="47">
        <v>512</v>
      </c>
      <c r="AT491" s="47">
        <v>41</v>
      </c>
      <c r="AU491" s="47">
        <v>32</v>
      </c>
      <c r="AV491" s="47">
        <v>6</v>
      </c>
      <c r="AW491" s="47">
        <v>28</v>
      </c>
      <c r="AX491" s="47">
        <v>38</v>
      </c>
      <c r="AY491" s="47">
        <v>37</v>
      </c>
      <c r="AZ491" s="47">
        <v>37</v>
      </c>
      <c r="BA491" s="201"/>
      <c r="BB491" s="46" t="s">
        <v>120</v>
      </c>
      <c r="BC491" s="47">
        <v>211</v>
      </c>
      <c r="BD491" s="47">
        <v>78</v>
      </c>
      <c r="BE491" s="47">
        <v>211</v>
      </c>
      <c r="BF491" s="47">
        <v>78</v>
      </c>
      <c r="BG491" s="47">
        <v>184</v>
      </c>
      <c r="BH491" s="47">
        <v>68</v>
      </c>
      <c r="BI491" s="47">
        <v>210</v>
      </c>
      <c r="BJ491" s="47">
        <v>78</v>
      </c>
      <c r="BK491" s="47">
        <v>210</v>
      </c>
      <c r="BL491" s="47">
        <v>78</v>
      </c>
      <c r="BM491" s="47">
        <v>183</v>
      </c>
      <c r="BN491" s="47">
        <v>68</v>
      </c>
      <c r="BO491" s="201"/>
      <c r="BP491" s="46" t="s">
        <v>120</v>
      </c>
      <c r="BQ491" s="50">
        <v>34</v>
      </c>
      <c r="BR491" s="49">
        <v>20</v>
      </c>
      <c r="BS491" s="49">
        <v>5</v>
      </c>
      <c r="BT491" s="50">
        <v>0</v>
      </c>
      <c r="BU491" s="49">
        <v>0</v>
      </c>
      <c r="BV491" s="50">
        <v>34</v>
      </c>
      <c r="BW491" s="50">
        <v>20</v>
      </c>
      <c r="BX491" s="201"/>
      <c r="BY491" s="46" t="s">
        <v>120</v>
      </c>
      <c r="BZ491" s="47">
        <v>33</v>
      </c>
      <c r="CA491" s="47">
        <v>6</v>
      </c>
      <c r="CB491" s="47">
        <v>114</v>
      </c>
      <c r="CC491" s="47">
        <v>99</v>
      </c>
      <c r="CD491" s="47">
        <v>23</v>
      </c>
      <c r="CE491" s="47">
        <v>21</v>
      </c>
      <c r="CF491" s="47">
        <v>3</v>
      </c>
      <c r="CG491" s="47">
        <v>26</v>
      </c>
      <c r="CH491" s="47">
        <v>3</v>
      </c>
      <c r="CI491" s="47">
        <v>20</v>
      </c>
      <c r="CJ491" s="47">
        <v>0</v>
      </c>
      <c r="CK491" s="47">
        <v>0</v>
      </c>
      <c r="CL491" s="135"/>
      <c r="CM491" s="138" t="s">
        <v>278</v>
      </c>
      <c r="CN491" s="138" t="s">
        <v>4585</v>
      </c>
      <c r="CO491" s="139">
        <v>1305</v>
      </c>
      <c r="CP491" s="141">
        <v>328</v>
      </c>
    </row>
    <row r="492" spans="1:94">
      <c r="A492" s="201"/>
      <c r="B492" s="34" t="s">
        <v>102</v>
      </c>
      <c r="C492" s="35">
        <v>1080</v>
      </c>
      <c r="D492" s="63">
        <v>508</v>
      </c>
      <c r="E492" s="63">
        <v>1037</v>
      </c>
      <c r="F492" s="63">
        <v>460</v>
      </c>
      <c r="G492" s="63">
        <v>1089</v>
      </c>
      <c r="H492" s="63">
        <v>456</v>
      </c>
      <c r="I492" s="63">
        <v>896</v>
      </c>
      <c r="J492" s="63">
        <v>414</v>
      </c>
      <c r="K492" s="63">
        <v>791</v>
      </c>
      <c r="L492" s="63">
        <v>365</v>
      </c>
      <c r="M492" s="63">
        <v>4893</v>
      </c>
      <c r="N492" s="63">
        <v>2203</v>
      </c>
      <c r="O492" s="201"/>
      <c r="P492" s="64" t="s">
        <v>102</v>
      </c>
      <c r="Q492" s="63">
        <v>171</v>
      </c>
      <c r="R492" s="63">
        <v>75</v>
      </c>
      <c r="S492" s="63">
        <v>160</v>
      </c>
      <c r="T492" s="63">
        <v>56</v>
      </c>
      <c r="U492" s="63">
        <v>132</v>
      </c>
      <c r="V492" s="63">
        <v>61</v>
      </c>
      <c r="W492" s="63">
        <v>94</v>
      </c>
      <c r="X492" s="63">
        <v>44</v>
      </c>
      <c r="Y492" s="63">
        <v>74</v>
      </c>
      <c r="Z492" s="63">
        <v>37</v>
      </c>
      <c r="AA492" s="63">
        <v>631</v>
      </c>
      <c r="AB492" s="63">
        <v>273</v>
      </c>
      <c r="AC492" s="201"/>
      <c r="AD492" s="64" t="s">
        <v>102</v>
      </c>
      <c r="AE492" s="63">
        <v>29</v>
      </c>
      <c r="AF492" s="63">
        <v>29</v>
      </c>
      <c r="AG492" s="63">
        <v>31</v>
      </c>
      <c r="AH492" s="63">
        <v>27</v>
      </c>
      <c r="AI492" s="63">
        <v>27</v>
      </c>
      <c r="AJ492" s="63">
        <v>143</v>
      </c>
      <c r="AK492" s="63">
        <v>135</v>
      </c>
      <c r="AL492" s="63">
        <v>125</v>
      </c>
      <c r="AM492" s="63">
        <v>18</v>
      </c>
      <c r="AN492" s="63">
        <v>7</v>
      </c>
      <c r="AO492" s="63">
        <v>27</v>
      </c>
      <c r="AP492" s="201"/>
      <c r="AQ492" s="64" t="s">
        <v>102</v>
      </c>
      <c r="AR492" s="63">
        <v>0</v>
      </c>
      <c r="AS492" s="63">
        <v>1225</v>
      </c>
      <c r="AT492" s="63">
        <v>530</v>
      </c>
      <c r="AU492" s="63">
        <v>96</v>
      </c>
      <c r="AV492" s="63">
        <v>22</v>
      </c>
      <c r="AW492" s="63">
        <v>51</v>
      </c>
      <c r="AX492" s="63">
        <v>126</v>
      </c>
      <c r="AY492" s="63">
        <v>113</v>
      </c>
      <c r="AZ492" s="63">
        <v>111</v>
      </c>
      <c r="BA492" s="201"/>
      <c r="BB492" s="51" t="s">
        <v>102</v>
      </c>
      <c r="BC492" s="63">
        <v>730</v>
      </c>
      <c r="BD492" s="63">
        <v>335</v>
      </c>
      <c r="BE492" s="63">
        <v>722</v>
      </c>
      <c r="BF492" s="63">
        <v>329</v>
      </c>
      <c r="BG492" s="63">
        <v>584</v>
      </c>
      <c r="BH492" s="63">
        <v>268</v>
      </c>
      <c r="BI492" s="63">
        <v>748</v>
      </c>
      <c r="BJ492" s="63">
        <v>347</v>
      </c>
      <c r="BK492" s="63">
        <v>740</v>
      </c>
      <c r="BL492" s="63">
        <v>341</v>
      </c>
      <c r="BM492" s="63">
        <v>576</v>
      </c>
      <c r="BN492" s="63">
        <v>262</v>
      </c>
      <c r="BO492" s="201"/>
      <c r="BP492" s="64" t="s">
        <v>102</v>
      </c>
      <c r="BQ492" s="63">
        <v>133</v>
      </c>
      <c r="BR492" s="63">
        <v>51</v>
      </c>
      <c r="BS492" s="63">
        <v>11</v>
      </c>
      <c r="BT492" s="63">
        <v>5</v>
      </c>
      <c r="BU492" s="63">
        <v>1</v>
      </c>
      <c r="BV492" s="63">
        <v>138</v>
      </c>
      <c r="BW492" s="63">
        <v>52</v>
      </c>
      <c r="BX492" s="201"/>
      <c r="BY492" s="64" t="s">
        <v>102</v>
      </c>
      <c r="BZ492" s="63">
        <v>141</v>
      </c>
      <c r="CA492" s="63">
        <v>141</v>
      </c>
      <c r="CB492" s="63">
        <v>938</v>
      </c>
      <c r="CC492" s="63">
        <v>967</v>
      </c>
      <c r="CD492" s="63">
        <v>105</v>
      </c>
      <c r="CE492" s="63">
        <v>91</v>
      </c>
      <c r="CF492" s="63">
        <v>23</v>
      </c>
      <c r="CG492" s="63">
        <v>132</v>
      </c>
      <c r="CH492" s="63">
        <v>12</v>
      </c>
      <c r="CI492" s="63">
        <v>62</v>
      </c>
      <c r="CJ492" s="63">
        <v>38</v>
      </c>
      <c r="CK492" s="63">
        <v>0</v>
      </c>
      <c r="CL492" s="135"/>
      <c r="CM492" s="138" t="s">
        <v>278</v>
      </c>
      <c r="CN492" s="138" t="s">
        <v>4586</v>
      </c>
      <c r="CO492" s="139">
        <v>4534</v>
      </c>
      <c r="CP492" s="141">
        <v>2550</v>
      </c>
    </row>
  </sheetData>
  <mergeCells count="1776">
    <mergeCell ref="BX1:CK1"/>
    <mergeCell ref="A2:N2"/>
    <mergeCell ref="O2:AB2"/>
    <mergeCell ref="AC2:AO2"/>
    <mergeCell ref="AP2:AZ2"/>
    <mergeCell ref="BA2:BN2"/>
    <mergeCell ref="BX2:CK2"/>
    <mergeCell ref="A1:N1"/>
    <mergeCell ref="O1:AB1"/>
    <mergeCell ref="AC1:AO1"/>
    <mergeCell ref="AP1:AZ1"/>
    <mergeCell ref="BA1:BN1"/>
    <mergeCell ref="BV4:BW4"/>
    <mergeCell ref="BO3:BW3"/>
    <mergeCell ref="BO2:BW2"/>
    <mergeCell ref="BO1:BW1"/>
    <mergeCell ref="AA4:AB4"/>
    <mergeCell ref="AC4:AC5"/>
    <mergeCell ref="AD4:AD5"/>
    <mergeCell ref="AE4:AJ4"/>
    <mergeCell ref="AK4:AN4"/>
    <mergeCell ref="AO4:AO5"/>
    <mergeCell ref="P4:P5"/>
    <mergeCell ref="Q4:R4"/>
    <mergeCell ref="S4:T4"/>
    <mergeCell ref="U4:V4"/>
    <mergeCell ref="W4:X4"/>
    <mergeCell ref="Y4:Z4"/>
    <mergeCell ref="BX3:CK3"/>
    <mergeCell ref="A4:A5"/>
    <mergeCell ref="B4:B5"/>
    <mergeCell ref="C4:D4"/>
    <mergeCell ref="E4:F4"/>
    <mergeCell ref="G4:H4"/>
    <mergeCell ref="I4:J4"/>
    <mergeCell ref="K4:L4"/>
    <mergeCell ref="M4:N4"/>
    <mergeCell ref="O4:O5"/>
    <mergeCell ref="A3:N3"/>
    <mergeCell ref="O3:AB3"/>
    <mergeCell ref="AC3:AO3"/>
    <mergeCell ref="AP3:AZ3"/>
    <mergeCell ref="BA3:BN3"/>
    <mergeCell ref="BP4:BP5"/>
    <mergeCell ref="BQ4:BS4"/>
    <mergeCell ref="BT4:BU4"/>
    <mergeCell ref="BX4:BX5"/>
    <mergeCell ref="BY4:BY5"/>
    <mergeCell ref="BZ4:CK4"/>
    <mergeCell ref="BE4:BF4"/>
    <mergeCell ref="BG4:BH4"/>
    <mergeCell ref="BI4:BJ4"/>
    <mergeCell ref="BK4:BL4"/>
    <mergeCell ref="BM4:BN4"/>
    <mergeCell ref="BO4:BO5"/>
    <mergeCell ref="AP4:AP5"/>
    <mergeCell ref="AQ4:AQ5"/>
    <mergeCell ref="AR4:AZ4"/>
    <mergeCell ref="BA4:BA5"/>
    <mergeCell ref="BB4:BB5"/>
    <mergeCell ref="BC4:BD4"/>
    <mergeCell ref="BX12:BX14"/>
    <mergeCell ref="A15:A17"/>
    <mergeCell ref="O15:O17"/>
    <mergeCell ref="AC15:AC17"/>
    <mergeCell ref="AP15:AP17"/>
    <mergeCell ref="BA15:BA17"/>
    <mergeCell ref="BO15:BO17"/>
    <mergeCell ref="BX15:BX17"/>
    <mergeCell ref="A12:A14"/>
    <mergeCell ref="O12:O14"/>
    <mergeCell ref="AC12:AC14"/>
    <mergeCell ref="AP12:AP14"/>
    <mergeCell ref="BA12:BA14"/>
    <mergeCell ref="BO12:BO14"/>
    <mergeCell ref="BX6:BX8"/>
    <mergeCell ref="A9:A11"/>
    <mergeCell ref="O9:O11"/>
    <mergeCell ref="AC9:AC11"/>
    <mergeCell ref="AP9:AP11"/>
    <mergeCell ref="BA9:BA11"/>
    <mergeCell ref="BO9:BO11"/>
    <mergeCell ref="BX9:BX11"/>
    <mergeCell ref="A6:A8"/>
    <mergeCell ref="O6:O8"/>
    <mergeCell ref="AC6:AC8"/>
    <mergeCell ref="AP6:AP8"/>
    <mergeCell ref="BA6:BA8"/>
    <mergeCell ref="BO6:BO8"/>
    <mergeCell ref="BX24:BX26"/>
    <mergeCell ref="A27:A29"/>
    <mergeCell ref="O27:O29"/>
    <mergeCell ref="AC27:AC29"/>
    <mergeCell ref="AP27:AP29"/>
    <mergeCell ref="BA27:BA29"/>
    <mergeCell ref="BO27:BO29"/>
    <mergeCell ref="BX27:BX29"/>
    <mergeCell ref="A24:A26"/>
    <mergeCell ref="O24:O26"/>
    <mergeCell ref="AC24:AC26"/>
    <mergeCell ref="AP24:AP26"/>
    <mergeCell ref="BA24:BA26"/>
    <mergeCell ref="BO24:BO26"/>
    <mergeCell ref="BX18:BX20"/>
    <mergeCell ref="A21:A23"/>
    <mergeCell ref="O21:O23"/>
    <mergeCell ref="AC21:AC23"/>
    <mergeCell ref="AP21:AP23"/>
    <mergeCell ref="BA21:BA23"/>
    <mergeCell ref="BO21:BO23"/>
    <mergeCell ref="BX21:BX23"/>
    <mergeCell ref="A18:A20"/>
    <mergeCell ref="O18:O20"/>
    <mergeCell ref="AC18:AC20"/>
    <mergeCell ref="AP18:AP20"/>
    <mergeCell ref="BA18:BA20"/>
    <mergeCell ref="BO18:BO20"/>
    <mergeCell ref="BX36:BX38"/>
    <mergeCell ref="A39:N39"/>
    <mergeCell ref="O39:AB39"/>
    <mergeCell ref="AC39:AO39"/>
    <mergeCell ref="AP39:AZ39"/>
    <mergeCell ref="BA39:BN39"/>
    <mergeCell ref="BX39:CK39"/>
    <mergeCell ref="A36:A38"/>
    <mergeCell ref="O36:O38"/>
    <mergeCell ref="AC36:AC38"/>
    <mergeCell ref="AP36:AP38"/>
    <mergeCell ref="BA36:BA38"/>
    <mergeCell ref="BO36:BO38"/>
    <mergeCell ref="BX30:BX32"/>
    <mergeCell ref="A33:A35"/>
    <mergeCell ref="O33:O35"/>
    <mergeCell ref="AC33:AC35"/>
    <mergeCell ref="AP33:AP35"/>
    <mergeCell ref="BA33:BA35"/>
    <mergeCell ref="BO33:BO35"/>
    <mergeCell ref="BX33:BX35"/>
    <mergeCell ref="A30:A32"/>
    <mergeCell ref="O30:O32"/>
    <mergeCell ref="AC30:AC32"/>
    <mergeCell ref="AP30:AP32"/>
    <mergeCell ref="BA30:BA32"/>
    <mergeCell ref="BO30:BO32"/>
    <mergeCell ref="BO39:BW39"/>
    <mergeCell ref="AA41:AB41"/>
    <mergeCell ref="AC41:AC42"/>
    <mergeCell ref="AD41:AD42"/>
    <mergeCell ref="AE41:AJ41"/>
    <mergeCell ref="AK41:AN41"/>
    <mergeCell ref="AO41:AO42"/>
    <mergeCell ref="P41:P42"/>
    <mergeCell ref="Q41:R41"/>
    <mergeCell ref="S41:T41"/>
    <mergeCell ref="U41:V41"/>
    <mergeCell ref="W41:X41"/>
    <mergeCell ref="Y41:Z41"/>
    <mergeCell ref="BX40:CK40"/>
    <mergeCell ref="A41:A42"/>
    <mergeCell ref="B41:B42"/>
    <mergeCell ref="C41:D41"/>
    <mergeCell ref="E41:F41"/>
    <mergeCell ref="G41:H41"/>
    <mergeCell ref="I41:J41"/>
    <mergeCell ref="K41:L41"/>
    <mergeCell ref="M41:N41"/>
    <mergeCell ref="O41:O42"/>
    <mergeCell ref="A40:N40"/>
    <mergeCell ref="O40:AB40"/>
    <mergeCell ref="AC40:AO40"/>
    <mergeCell ref="AP40:AZ40"/>
    <mergeCell ref="BA40:BN40"/>
    <mergeCell ref="BV41:BW41"/>
    <mergeCell ref="BO40:BW40"/>
    <mergeCell ref="BP41:BP42"/>
    <mergeCell ref="BQ41:BS41"/>
    <mergeCell ref="BT41:BU41"/>
    <mergeCell ref="BX41:BX42"/>
    <mergeCell ref="BY41:BY42"/>
    <mergeCell ref="BZ41:CK41"/>
    <mergeCell ref="BE41:BF41"/>
    <mergeCell ref="BG41:BH41"/>
    <mergeCell ref="BI41:BJ41"/>
    <mergeCell ref="BK41:BL41"/>
    <mergeCell ref="BM41:BN41"/>
    <mergeCell ref="BO41:BO42"/>
    <mergeCell ref="AP41:AP42"/>
    <mergeCell ref="AQ41:AQ42"/>
    <mergeCell ref="AR41:AZ41"/>
    <mergeCell ref="BA41:BA42"/>
    <mergeCell ref="BB41:BB42"/>
    <mergeCell ref="BC41:BD41"/>
    <mergeCell ref="BX49:BX51"/>
    <mergeCell ref="A52:A54"/>
    <mergeCell ref="O52:O54"/>
    <mergeCell ref="AC52:AC54"/>
    <mergeCell ref="AP52:AP54"/>
    <mergeCell ref="BA52:BA54"/>
    <mergeCell ref="BO52:BO54"/>
    <mergeCell ref="BX52:BX54"/>
    <mergeCell ref="A49:A51"/>
    <mergeCell ref="O49:O51"/>
    <mergeCell ref="AC49:AC51"/>
    <mergeCell ref="AP49:AP51"/>
    <mergeCell ref="BA49:BA51"/>
    <mergeCell ref="BO49:BO51"/>
    <mergeCell ref="BX43:BX45"/>
    <mergeCell ref="A46:A48"/>
    <mergeCell ref="O46:O48"/>
    <mergeCell ref="AC46:AC48"/>
    <mergeCell ref="AP46:AP48"/>
    <mergeCell ref="BA46:BA48"/>
    <mergeCell ref="BO46:BO48"/>
    <mergeCell ref="BX46:BX48"/>
    <mergeCell ref="A43:A45"/>
    <mergeCell ref="O43:O45"/>
    <mergeCell ref="AC43:AC45"/>
    <mergeCell ref="AP43:AP45"/>
    <mergeCell ref="BA43:BA45"/>
    <mergeCell ref="BO43:BO45"/>
    <mergeCell ref="BX61:BX63"/>
    <mergeCell ref="A64:A66"/>
    <mergeCell ref="O64:O66"/>
    <mergeCell ref="AC64:AC66"/>
    <mergeCell ref="AP64:AP66"/>
    <mergeCell ref="BA64:BA66"/>
    <mergeCell ref="BO64:BO66"/>
    <mergeCell ref="BX64:BX66"/>
    <mergeCell ref="A61:A63"/>
    <mergeCell ref="O61:O63"/>
    <mergeCell ref="AC61:AC63"/>
    <mergeCell ref="AP61:AP63"/>
    <mergeCell ref="BA61:BA63"/>
    <mergeCell ref="BO61:BO63"/>
    <mergeCell ref="BX55:BX57"/>
    <mergeCell ref="A58:A60"/>
    <mergeCell ref="O58:O60"/>
    <mergeCell ref="AC58:AC60"/>
    <mergeCell ref="AP58:AP60"/>
    <mergeCell ref="BA58:BA60"/>
    <mergeCell ref="BO58:BO60"/>
    <mergeCell ref="BX58:BX60"/>
    <mergeCell ref="A55:A57"/>
    <mergeCell ref="O55:O57"/>
    <mergeCell ref="AC55:AC57"/>
    <mergeCell ref="AP55:AP57"/>
    <mergeCell ref="BA55:BA57"/>
    <mergeCell ref="BO55:BO57"/>
    <mergeCell ref="BX73:BX75"/>
    <mergeCell ref="A76:B76"/>
    <mergeCell ref="O76:P76"/>
    <mergeCell ref="AC76:AD76"/>
    <mergeCell ref="AP76:AQ76"/>
    <mergeCell ref="BA76:BB76"/>
    <mergeCell ref="BO76:BP76"/>
    <mergeCell ref="BX76:BY76"/>
    <mergeCell ref="A73:A75"/>
    <mergeCell ref="O73:O75"/>
    <mergeCell ref="AC73:AC75"/>
    <mergeCell ref="AP73:AP75"/>
    <mergeCell ref="BA73:BA75"/>
    <mergeCell ref="BO73:BO75"/>
    <mergeCell ref="BX67:BX69"/>
    <mergeCell ref="A70:A72"/>
    <mergeCell ref="O70:O72"/>
    <mergeCell ref="AC70:AC72"/>
    <mergeCell ref="AP70:AP72"/>
    <mergeCell ref="BA70:BA72"/>
    <mergeCell ref="BO70:BO72"/>
    <mergeCell ref="BX70:BX72"/>
    <mergeCell ref="A67:A69"/>
    <mergeCell ref="O67:O69"/>
    <mergeCell ref="AC67:AC69"/>
    <mergeCell ref="AP67:AP69"/>
    <mergeCell ref="BA67:BA69"/>
    <mergeCell ref="BO67:BO69"/>
    <mergeCell ref="AC79:AC80"/>
    <mergeCell ref="AD79:AD80"/>
    <mergeCell ref="K79:L79"/>
    <mergeCell ref="M79:N79"/>
    <mergeCell ref="O79:O80"/>
    <mergeCell ref="P79:P80"/>
    <mergeCell ref="Q79:R79"/>
    <mergeCell ref="S79:T79"/>
    <mergeCell ref="A79:A80"/>
    <mergeCell ref="B79:B80"/>
    <mergeCell ref="C79:D79"/>
    <mergeCell ref="E79:F79"/>
    <mergeCell ref="G79:H79"/>
    <mergeCell ref="I79:J79"/>
    <mergeCell ref="BX77:CK77"/>
    <mergeCell ref="A78:N78"/>
    <mergeCell ref="O78:AB78"/>
    <mergeCell ref="AC78:AO78"/>
    <mergeCell ref="AP78:AZ78"/>
    <mergeCell ref="BA78:BN78"/>
    <mergeCell ref="BX78:CK78"/>
    <mergeCell ref="A77:N77"/>
    <mergeCell ref="O77:AB77"/>
    <mergeCell ref="AC77:AO77"/>
    <mergeCell ref="AP77:AZ77"/>
    <mergeCell ref="BA77:BN77"/>
    <mergeCell ref="BV79:BW79"/>
    <mergeCell ref="BO77:BW77"/>
    <mergeCell ref="BO78:BW78"/>
    <mergeCell ref="BX79:BX80"/>
    <mergeCell ref="BY79:BY80"/>
    <mergeCell ref="BZ79:CK79"/>
    <mergeCell ref="A82:A84"/>
    <mergeCell ref="O82:O84"/>
    <mergeCell ref="AC82:AC84"/>
    <mergeCell ref="AP82:AP84"/>
    <mergeCell ref="BA82:BA84"/>
    <mergeCell ref="BO82:BO84"/>
    <mergeCell ref="BX82:BX84"/>
    <mergeCell ref="BK79:BL79"/>
    <mergeCell ref="BM79:BN79"/>
    <mergeCell ref="BO79:BO80"/>
    <mergeCell ref="BP79:BP80"/>
    <mergeCell ref="BQ79:BS79"/>
    <mergeCell ref="BT79:BU79"/>
    <mergeCell ref="BA79:BA80"/>
    <mergeCell ref="BB79:BB80"/>
    <mergeCell ref="BC79:BD79"/>
    <mergeCell ref="BE79:BF79"/>
    <mergeCell ref="BG79:BH79"/>
    <mergeCell ref="BI79:BJ79"/>
    <mergeCell ref="AE79:AJ79"/>
    <mergeCell ref="AK79:AN79"/>
    <mergeCell ref="AO79:AO80"/>
    <mergeCell ref="AP79:AP80"/>
    <mergeCell ref="AQ79:AQ80"/>
    <mergeCell ref="AR79:AZ79"/>
    <mergeCell ref="U79:V79"/>
    <mergeCell ref="W79:X79"/>
    <mergeCell ref="Y79:Z79"/>
    <mergeCell ref="AA79:AB79"/>
    <mergeCell ref="BX91:BX93"/>
    <mergeCell ref="A94:A96"/>
    <mergeCell ref="O94:O96"/>
    <mergeCell ref="AC94:AC96"/>
    <mergeCell ref="AP94:AP96"/>
    <mergeCell ref="BA94:BA96"/>
    <mergeCell ref="BO94:BO96"/>
    <mergeCell ref="BX94:BX96"/>
    <mergeCell ref="A91:A93"/>
    <mergeCell ref="O91:O93"/>
    <mergeCell ref="AC91:AC93"/>
    <mergeCell ref="AP91:AP93"/>
    <mergeCell ref="BA91:BA93"/>
    <mergeCell ref="BO91:BO93"/>
    <mergeCell ref="BX85:BX87"/>
    <mergeCell ref="A88:A90"/>
    <mergeCell ref="O88:O90"/>
    <mergeCell ref="AC88:AC90"/>
    <mergeCell ref="AP88:AP90"/>
    <mergeCell ref="BA88:BA90"/>
    <mergeCell ref="BO88:BO90"/>
    <mergeCell ref="BX88:BX90"/>
    <mergeCell ref="A85:A87"/>
    <mergeCell ref="O85:O87"/>
    <mergeCell ref="AC85:AC87"/>
    <mergeCell ref="AP85:AP87"/>
    <mergeCell ref="BA85:BA87"/>
    <mergeCell ref="BO85:BO87"/>
    <mergeCell ref="BX104:BX106"/>
    <mergeCell ref="A107:A109"/>
    <mergeCell ref="O107:O109"/>
    <mergeCell ref="AC107:AC109"/>
    <mergeCell ref="AP107:AP109"/>
    <mergeCell ref="BA107:BA109"/>
    <mergeCell ref="BO107:BO109"/>
    <mergeCell ref="BX107:BX109"/>
    <mergeCell ref="A104:A106"/>
    <mergeCell ref="O104:O106"/>
    <mergeCell ref="AC104:AC106"/>
    <mergeCell ref="AP104:AP106"/>
    <mergeCell ref="BA104:BA106"/>
    <mergeCell ref="BO104:BO106"/>
    <mergeCell ref="BX98:BX100"/>
    <mergeCell ref="A101:A103"/>
    <mergeCell ref="O101:O103"/>
    <mergeCell ref="AC101:AC103"/>
    <mergeCell ref="AP101:AP103"/>
    <mergeCell ref="BA101:BA103"/>
    <mergeCell ref="BO101:BO103"/>
    <mergeCell ref="BX101:BX103"/>
    <mergeCell ref="A98:A100"/>
    <mergeCell ref="O98:O100"/>
    <mergeCell ref="AC98:AC100"/>
    <mergeCell ref="AP98:AP100"/>
    <mergeCell ref="BA98:BA100"/>
    <mergeCell ref="BO98:BO100"/>
    <mergeCell ref="BX110:CK110"/>
    <mergeCell ref="A111:N111"/>
    <mergeCell ref="O111:AB111"/>
    <mergeCell ref="AC111:AO111"/>
    <mergeCell ref="AP111:AZ111"/>
    <mergeCell ref="BA111:BN111"/>
    <mergeCell ref="BX111:CK111"/>
    <mergeCell ref="A110:N110"/>
    <mergeCell ref="O110:AB110"/>
    <mergeCell ref="AC110:AO110"/>
    <mergeCell ref="AP110:AZ110"/>
    <mergeCell ref="BA110:BN110"/>
    <mergeCell ref="BO110:BW110"/>
    <mergeCell ref="BO111:BW111"/>
    <mergeCell ref="BV112:BW112"/>
    <mergeCell ref="BC112:BD112"/>
    <mergeCell ref="BE112:BF112"/>
    <mergeCell ref="BG112:BH112"/>
    <mergeCell ref="BI112:BJ112"/>
    <mergeCell ref="AE112:AJ112"/>
    <mergeCell ref="AK112:AN112"/>
    <mergeCell ref="AO112:AO113"/>
    <mergeCell ref="AP112:AP113"/>
    <mergeCell ref="AQ112:AQ113"/>
    <mergeCell ref="AR112:AZ112"/>
    <mergeCell ref="U112:V112"/>
    <mergeCell ref="BY112:BY113"/>
    <mergeCell ref="BZ112:CK112"/>
    <mergeCell ref="BQ112:BS112"/>
    <mergeCell ref="BT112:BU112"/>
    <mergeCell ref="BA112:BA113"/>
    <mergeCell ref="BB112:BB113"/>
    <mergeCell ref="BX118:BX120"/>
    <mergeCell ref="A121:A123"/>
    <mergeCell ref="O121:O123"/>
    <mergeCell ref="AC121:AC123"/>
    <mergeCell ref="AP121:AP123"/>
    <mergeCell ref="BA121:BA123"/>
    <mergeCell ref="BO121:BO123"/>
    <mergeCell ref="BX121:BX123"/>
    <mergeCell ref="A118:A120"/>
    <mergeCell ref="O118:O120"/>
    <mergeCell ref="AC118:AC120"/>
    <mergeCell ref="AP118:AP120"/>
    <mergeCell ref="BA118:BA120"/>
    <mergeCell ref="BO118:BO120"/>
    <mergeCell ref="BX112:BX113"/>
    <mergeCell ref="A112:A113"/>
    <mergeCell ref="B112:B113"/>
    <mergeCell ref="C112:D112"/>
    <mergeCell ref="E112:F112"/>
    <mergeCell ref="G112:H112"/>
    <mergeCell ref="I112:J112"/>
    <mergeCell ref="A115:A117"/>
    <mergeCell ref="O115:O117"/>
    <mergeCell ref="AC115:AC117"/>
    <mergeCell ref="AP115:AP117"/>
    <mergeCell ref="BA115:BA117"/>
    <mergeCell ref="BO115:BO117"/>
    <mergeCell ref="BX115:BX117"/>
    <mergeCell ref="BK112:BL112"/>
    <mergeCell ref="BM112:BN112"/>
    <mergeCell ref="BO112:BO113"/>
    <mergeCell ref="BP112:BP113"/>
    <mergeCell ref="W112:X112"/>
    <mergeCell ref="Y112:Z112"/>
    <mergeCell ref="AA112:AB112"/>
    <mergeCell ref="AC112:AC113"/>
    <mergeCell ref="AD112:AD113"/>
    <mergeCell ref="K112:L112"/>
    <mergeCell ref="M112:N112"/>
    <mergeCell ref="O112:O113"/>
    <mergeCell ref="P112:P113"/>
    <mergeCell ref="Q112:R112"/>
    <mergeCell ref="S112:T112"/>
    <mergeCell ref="BX130:BX132"/>
    <mergeCell ref="A133:A135"/>
    <mergeCell ref="O133:O135"/>
    <mergeCell ref="AC133:AC135"/>
    <mergeCell ref="AP133:AP135"/>
    <mergeCell ref="BA133:BA135"/>
    <mergeCell ref="BO133:BO135"/>
    <mergeCell ref="BX133:BX135"/>
    <mergeCell ref="A130:A132"/>
    <mergeCell ref="O130:O132"/>
    <mergeCell ref="AC130:AC132"/>
    <mergeCell ref="AP130:AP132"/>
    <mergeCell ref="BA130:BA132"/>
    <mergeCell ref="BO130:BO132"/>
    <mergeCell ref="BX124:BX126"/>
    <mergeCell ref="A127:A129"/>
    <mergeCell ref="O127:O129"/>
    <mergeCell ref="AC127:AC129"/>
    <mergeCell ref="AP127:AP129"/>
    <mergeCell ref="BA127:BA129"/>
    <mergeCell ref="BO127:BO129"/>
    <mergeCell ref="BX127:BX129"/>
    <mergeCell ref="A124:A126"/>
    <mergeCell ref="O124:O126"/>
    <mergeCell ref="AC124:AC126"/>
    <mergeCell ref="AP124:AP126"/>
    <mergeCell ref="BA124:BA126"/>
    <mergeCell ref="BO124:BO126"/>
    <mergeCell ref="BX136:BX138"/>
    <mergeCell ref="A139:N139"/>
    <mergeCell ref="O139:AB139"/>
    <mergeCell ref="AC139:AO139"/>
    <mergeCell ref="AP139:AZ139"/>
    <mergeCell ref="BA139:BN139"/>
    <mergeCell ref="BX139:CK139"/>
    <mergeCell ref="A136:A138"/>
    <mergeCell ref="O136:O138"/>
    <mergeCell ref="AC136:AC138"/>
    <mergeCell ref="AP136:AP138"/>
    <mergeCell ref="BA136:BA138"/>
    <mergeCell ref="BO136:BO138"/>
    <mergeCell ref="BO139:BW139"/>
    <mergeCell ref="BO140:BW140"/>
    <mergeCell ref="BY141:BY142"/>
    <mergeCell ref="BZ141:CK141"/>
    <mergeCell ref="AQ141:AQ142"/>
    <mergeCell ref="AR141:AZ141"/>
    <mergeCell ref="BA141:BA142"/>
    <mergeCell ref="BB141:BB142"/>
    <mergeCell ref="BC141:BD141"/>
    <mergeCell ref="AA141:AB141"/>
    <mergeCell ref="AC141:AC142"/>
    <mergeCell ref="AD141:AD142"/>
    <mergeCell ref="AE141:AJ141"/>
    <mergeCell ref="AK141:AN141"/>
    <mergeCell ref="AO141:AO142"/>
    <mergeCell ref="BX140:CK140"/>
    <mergeCell ref="A141:A142"/>
    <mergeCell ref="B141:B142"/>
    <mergeCell ref="C141:D141"/>
    <mergeCell ref="E141:F141"/>
    <mergeCell ref="G141:H141"/>
    <mergeCell ref="I141:J141"/>
    <mergeCell ref="K141:L141"/>
    <mergeCell ref="M141:N141"/>
    <mergeCell ref="O141:O142"/>
    <mergeCell ref="A140:N140"/>
    <mergeCell ref="O140:AB140"/>
    <mergeCell ref="AC140:AO140"/>
    <mergeCell ref="AP140:AZ140"/>
    <mergeCell ref="BA140:BN140"/>
    <mergeCell ref="BV141:BW141"/>
    <mergeCell ref="BX144:BX146"/>
    <mergeCell ref="A147:A149"/>
    <mergeCell ref="O147:O149"/>
    <mergeCell ref="AC147:AC149"/>
    <mergeCell ref="AP147:AP149"/>
    <mergeCell ref="BA147:BA149"/>
    <mergeCell ref="BO147:BO149"/>
    <mergeCell ref="BX147:BX149"/>
    <mergeCell ref="A144:A146"/>
    <mergeCell ref="O144:O146"/>
    <mergeCell ref="AC144:AC146"/>
    <mergeCell ref="AP144:AP146"/>
    <mergeCell ref="BA144:BA146"/>
    <mergeCell ref="BO144:BO146"/>
    <mergeCell ref="BP141:BP142"/>
    <mergeCell ref="BQ141:BS141"/>
    <mergeCell ref="BT141:BU141"/>
    <mergeCell ref="BX141:BX142"/>
    <mergeCell ref="P141:P142"/>
    <mergeCell ref="Q141:R141"/>
    <mergeCell ref="S141:T141"/>
    <mergeCell ref="U141:V141"/>
    <mergeCell ref="W141:X141"/>
    <mergeCell ref="Y141:Z141"/>
    <mergeCell ref="BE141:BF141"/>
    <mergeCell ref="BG141:BH141"/>
    <mergeCell ref="BI141:BJ141"/>
    <mergeCell ref="BK141:BL141"/>
    <mergeCell ref="BM141:BN141"/>
    <mergeCell ref="BO141:BO142"/>
    <mergeCell ref="AP141:AP142"/>
    <mergeCell ref="BX156:BX158"/>
    <mergeCell ref="A159:A161"/>
    <mergeCell ref="O159:O161"/>
    <mergeCell ref="AC159:AC161"/>
    <mergeCell ref="AP159:AP161"/>
    <mergeCell ref="BA159:BA161"/>
    <mergeCell ref="BO159:BO161"/>
    <mergeCell ref="BX159:BX161"/>
    <mergeCell ref="A156:A158"/>
    <mergeCell ref="O156:O158"/>
    <mergeCell ref="AC156:AC158"/>
    <mergeCell ref="AP156:AP158"/>
    <mergeCell ref="BA156:BA158"/>
    <mergeCell ref="BO156:BO158"/>
    <mergeCell ref="BX150:BX152"/>
    <mergeCell ref="A153:A155"/>
    <mergeCell ref="O153:O155"/>
    <mergeCell ref="AC153:AC155"/>
    <mergeCell ref="AP153:AP155"/>
    <mergeCell ref="BA153:BA155"/>
    <mergeCell ref="BO153:BO155"/>
    <mergeCell ref="BX153:BX155"/>
    <mergeCell ref="A150:A152"/>
    <mergeCell ref="O150:O152"/>
    <mergeCell ref="AC150:AC152"/>
    <mergeCell ref="AP150:AP152"/>
    <mergeCell ref="BA150:BA152"/>
    <mergeCell ref="BO150:BO152"/>
    <mergeCell ref="BX169:BX171"/>
    <mergeCell ref="A172:A174"/>
    <mergeCell ref="O172:O174"/>
    <mergeCell ref="AC172:AC174"/>
    <mergeCell ref="AP172:AP174"/>
    <mergeCell ref="BA172:BA174"/>
    <mergeCell ref="BO172:BO174"/>
    <mergeCell ref="BX172:BX174"/>
    <mergeCell ref="A169:A171"/>
    <mergeCell ref="O169:O171"/>
    <mergeCell ref="AC169:AC171"/>
    <mergeCell ref="AP169:AP171"/>
    <mergeCell ref="BA169:BA171"/>
    <mergeCell ref="BO169:BO171"/>
    <mergeCell ref="BX163:BX165"/>
    <mergeCell ref="A166:A168"/>
    <mergeCell ref="O166:O168"/>
    <mergeCell ref="AC166:AC168"/>
    <mergeCell ref="AP166:AP168"/>
    <mergeCell ref="BA166:BA168"/>
    <mergeCell ref="BO166:BO168"/>
    <mergeCell ref="BX166:BX168"/>
    <mergeCell ref="A163:A165"/>
    <mergeCell ref="O163:O165"/>
    <mergeCell ref="AC163:AC165"/>
    <mergeCell ref="AP163:AP165"/>
    <mergeCell ref="BA163:BA165"/>
    <mergeCell ref="BO163:BO165"/>
    <mergeCell ref="M177:N177"/>
    <mergeCell ref="O177:O178"/>
    <mergeCell ref="P177:P178"/>
    <mergeCell ref="Q177:R177"/>
    <mergeCell ref="S177:T177"/>
    <mergeCell ref="A177:A178"/>
    <mergeCell ref="B177:B178"/>
    <mergeCell ref="C177:D177"/>
    <mergeCell ref="E177:F177"/>
    <mergeCell ref="G177:H177"/>
    <mergeCell ref="I177:J177"/>
    <mergeCell ref="BX175:CK175"/>
    <mergeCell ref="A176:N176"/>
    <mergeCell ref="O176:AB176"/>
    <mergeCell ref="AC176:AO176"/>
    <mergeCell ref="AP176:AZ176"/>
    <mergeCell ref="BA176:BN176"/>
    <mergeCell ref="BX176:CK176"/>
    <mergeCell ref="A175:N175"/>
    <mergeCell ref="O175:AB175"/>
    <mergeCell ref="AC175:AO175"/>
    <mergeCell ref="AP175:AZ175"/>
    <mergeCell ref="BA175:BN175"/>
    <mergeCell ref="BO175:BW175"/>
    <mergeCell ref="BO176:BW176"/>
    <mergeCell ref="BV177:BW177"/>
    <mergeCell ref="BX177:BX178"/>
    <mergeCell ref="BY177:BY178"/>
    <mergeCell ref="BZ177:CK177"/>
    <mergeCell ref="A180:A182"/>
    <mergeCell ref="O180:O182"/>
    <mergeCell ref="AC180:AC182"/>
    <mergeCell ref="AP180:AP182"/>
    <mergeCell ref="BA180:BA182"/>
    <mergeCell ref="BO180:BO182"/>
    <mergeCell ref="BX180:BX182"/>
    <mergeCell ref="BK177:BL177"/>
    <mergeCell ref="BM177:BN177"/>
    <mergeCell ref="BO177:BO178"/>
    <mergeCell ref="BP177:BP178"/>
    <mergeCell ref="BQ177:BS177"/>
    <mergeCell ref="BT177:BU177"/>
    <mergeCell ref="BA177:BA178"/>
    <mergeCell ref="BB177:BB178"/>
    <mergeCell ref="BC177:BD177"/>
    <mergeCell ref="BE177:BF177"/>
    <mergeCell ref="BG177:BH177"/>
    <mergeCell ref="BI177:BJ177"/>
    <mergeCell ref="AE177:AJ177"/>
    <mergeCell ref="AK177:AN177"/>
    <mergeCell ref="AO177:AO178"/>
    <mergeCell ref="AP177:AP178"/>
    <mergeCell ref="AQ177:AQ178"/>
    <mergeCell ref="AR177:AZ177"/>
    <mergeCell ref="U177:V177"/>
    <mergeCell ref="W177:X177"/>
    <mergeCell ref="Y177:Z177"/>
    <mergeCell ref="AA177:AB177"/>
    <mergeCell ref="AC177:AC178"/>
    <mergeCell ref="AD177:AD178"/>
    <mergeCell ref="K177:L177"/>
    <mergeCell ref="BX190:BX192"/>
    <mergeCell ref="A193:A195"/>
    <mergeCell ref="O193:O195"/>
    <mergeCell ref="AC193:AC195"/>
    <mergeCell ref="AP193:AP195"/>
    <mergeCell ref="BA193:BA195"/>
    <mergeCell ref="BO193:BO195"/>
    <mergeCell ref="BX193:BX195"/>
    <mergeCell ref="A190:A192"/>
    <mergeCell ref="O190:O192"/>
    <mergeCell ref="AC190:AC192"/>
    <mergeCell ref="AP190:AP192"/>
    <mergeCell ref="BA190:BA192"/>
    <mergeCell ref="BO190:BO192"/>
    <mergeCell ref="BX183:BX185"/>
    <mergeCell ref="A186:A188"/>
    <mergeCell ref="O186:O188"/>
    <mergeCell ref="AC186:AC188"/>
    <mergeCell ref="AP186:AP188"/>
    <mergeCell ref="BA186:BA188"/>
    <mergeCell ref="BO186:BO188"/>
    <mergeCell ref="BX186:BX188"/>
    <mergeCell ref="A183:A185"/>
    <mergeCell ref="O183:O185"/>
    <mergeCell ref="AC183:AC185"/>
    <mergeCell ref="AP183:AP185"/>
    <mergeCell ref="BA183:BA185"/>
    <mergeCell ref="BO183:BO185"/>
    <mergeCell ref="BX202:BX204"/>
    <mergeCell ref="A205:A207"/>
    <mergeCell ref="O205:O207"/>
    <mergeCell ref="AC205:AC207"/>
    <mergeCell ref="AP205:AP207"/>
    <mergeCell ref="BA205:BA207"/>
    <mergeCell ref="BO205:BO207"/>
    <mergeCell ref="BX205:BX207"/>
    <mergeCell ref="A202:A204"/>
    <mergeCell ref="O202:O204"/>
    <mergeCell ref="AC202:AC204"/>
    <mergeCell ref="AP202:AP204"/>
    <mergeCell ref="BA202:BA204"/>
    <mergeCell ref="BO202:BO204"/>
    <mergeCell ref="BX196:BX198"/>
    <mergeCell ref="A199:A201"/>
    <mergeCell ref="O199:O201"/>
    <mergeCell ref="AC199:AC201"/>
    <mergeCell ref="AP199:AP201"/>
    <mergeCell ref="BA199:BA201"/>
    <mergeCell ref="BO199:BO201"/>
    <mergeCell ref="BX199:BX201"/>
    <mergeCell ref="A196:A198"/>
    <mergeCell ref="O196:O198"/>
    <mergeCell ref="AC196:AC198"/>
    <mergeCell ref="AP196:AP198"/>
    <mergeCell ref="BA196:BA198"/>
    <mergeCell ref="BO196:BO198"/>
    <mergeCell ref="BX214:BX216"/>
    <mergeCell ref="A217:N217"/>
    <mergeCell ref="O217:AB217"/>
    <mergeCell ref="AC217:AO217"/>
    <mergeCell ref="AP217:AZ217"/>
    <mergeCell ref="BA217:BN217"/>
    <mergeCell ref="BX217:CK217"/>
    <mergeCell ref="A214:A216"/>
    <mergeCell ref="O214:O216"/>
    <mergeCell ref="AC214:AC216"/>
    <mergeCell ref="AP214:AP216"/>
    <mergeCell ref="BA214:BA216"/>
    <mergeCell ref="BO214:BO216"/>
    <mergeCell ref="BX208:BX210"/>
    <mergeCell ref="A211:A213"/>
    <mergeCell ref="O211:O213"/>
    <mergeCell ref="AC211:AC213"/>
    <mergeCell ref="AP211:AP213"/>
    <mergeCell ref="BA211:BA213"/>
    <mergeCell ref="BO211:BO213"/>
    <mergeCell ref="BX211:BX213"/>
    <mergeCell ref="A208:A210"/>
    <mergeCell ref="O208:O210"/>
    <mergeCell ref="AC208:AC210"/>
    <mergeCell ref="AP208:AP210"/>
    <mergeCell ref="BA208:BA210"/>
    <mergeCell ref="BO208:BO210"/>
    <mergeCell ref="BO217:BW217"/>
    <mergeCell ref="AA219:AB219"/>
    <mergeCell ref="AC219:AC220"/>
    <mergeCell ref="AD219:AD220"/>
    <mergeCell ref="AE219:AJ219"/>
    <mergeCell ref="AK219:AN219"/>
    <mergeCell ref="AO219:AO220"/>
    <mergeCell ref="P219:P220"/>
    <mergeCell ref="Q219:R219"/>
    <mergeCell ref="S219:T219"/>
    <mergeCell ref="U219:V219"/>
    <mergeCell ref="W219:X219"/>
    <mergeCell ref="Y219:Z219"/>
    <mergeCell ref="BX218:CK218"/>
    <mergeCell ref="A219:A220"/>
    <mergeCell ref="B219:B220"/>
    <mergeCell ref="C219:D219"/>
    <mergeCell ref="E219:F219"/>
    <mergeCell ref="G219:H219"/>
    <mergeCell ref="I219:J219"/>
    <mergeCell ref="K219:L219"/>
    <mergeCell ref="M219:N219"/>
    <mergeCell ref="O219:O220"/>
    <mergeCell ref="A218:N218"/>
    <mergeCell ref="O218:AB218"/>
    <mergeCell ref="AC218:AO218"/>
    <mergeCell ref="AP218:AZ218"/>
    <mergeCell ref="BA218:BN218"/>
    <mergeCell ref="BO218:BW218"/>
    <mergeCell ref="BV219:BW219"/>
    <mergeCell ref="BP219:BP220"/>
    <mergeCell ref="BQ219:BS219"/>
    <mergeCell ref="BT219:BU219"/>
    <mergeCell ref="BX219:BX220"/>
    <mergeCell ref="BY219:BY220"/>
    <mergeCell ref="BZ219:CK219"/>
    <mergeCell ref="BE219:BF219"/>
    <mergeCell ref="BG219:BH219"/>
    <mergeCell ref="BI219:BJ219"/>
    <mergeCell ref="BK219:BL219"/>
    <mergeCell ref="BM219:BN219"/>
    <mergeCell ref="BO219:BO220"/>
    <mergeCell ref="AP219:AP220"/>
    <mergeCell ref="AQ219:AQ220"/>
    <mergeCell ref="AR219:AZ219"/>
    <mergeCell ref="BA219:BA220"/>
    <mergeCell ref="BB219:BB220"/>
    <mergeCell ref="BC219:BD219"/>
    <mergeCell ref="BX228:BX230"/>
    <mergeCell ref="A231:A233"/>
    <mergeCell ref="O231:O233"/>
    <mergeCell ref="AC231:AC233"/>
    <mergeCell ref="AP231:AP233"/>
    <mergeCell ref="BA231:BA233"/>
    <mergeCell ref="BO231:BO233"/>
    <mergeCell ref="BX231:BX233"/>
    <mergeCell ref="A228:A230"/>
    <mergeCell ref="O228:O230"/>
    <mergeCell ref="AC228:AC230"/>
    <mergeCell ref="AP228:AP230"/>
    <mergeCell ref="BA228:BA230"/>
    <mergeCell ref="BO228:BO230"/>
    <mergeCell ref="BX222:BX224"/>
    <mergeCell ref="A225:A227"/>
    <mergeCell ref="O225:O227"/>
    <mergeCell ref="AC225:AC227"/>
    <mergeCell ref="AP225:AP227"/>
    <mergeCell ref="BA225:BA227"/>
    <mergeCell ref="BO225:BO227"/>
    <mergeCell ref="BX225:BX227"/>
    <mergeCell ref="A222:A224"/>
    <mergeCell ref="O222:O224"/>
    <mergeCell ref="AC222:AC224"/>
    <mergeCell ref="AP222:AP224"/>
    <mergeCell ref="BA222:BA224"/>
    <mergeCell ref="BO222:BO224"/>
    <mergeCell ref="BX241:BX243"/>
    <mergeCell ref="A244:A246"/>
    <mergeCell ref="O244:O246"/>
    <mergeCell ref="AC244:AC246"/>
    <mergeCell ref="AP244:AP246"/>
    <mergeCell ref="BA244:BA246"/>
    <mergeCell ref="BO244:BO246"/>
    <mergeCell ref="BX244:BX246"/>
    <mergeCell ref="A241:A243"/>
    <mergeCell ref="O241:O243"/>
    <mergeCell ref="AC241:AC243"/>
    <mergeCell ref="AP241:AP243"/>
    <mergeCell ref="BA241:BA243"/>
    <mergeCell ref="BO241:BO243"/>
    <mergeCell ref="BX234:BX236"/>
    <mergeCell ref="A238:A240"/>
    <mergeCell ref="O238:O240"/>
    <mergeCell ref="AC238:AC240"/>
    <mergeCell ref="AP238:AP240"/>
    <mergeCell ref="BA238:BA240"/>
    <mergeCell ref="BO238:BO240"/>
    <mergeCell ref="BX238:BX240"/>
    <mergeCell ref="A234:A236"/>
    <mergeCell ref="O234:O236"/>
    <mergeCell ref="AC234:AC236"/>
    <mergeCell ref="AP234:AP236"/>
    <mergeCell ref="BA234:BA236"/>
    <mergeCell ref="BO234:BO236"/>
    <mergeCell ref="BX253:BX255"/>
    <mergeCell ref="A256:A258"/>
    <mergeCell ref="O256:O258"/>
    <mergeCell ref="AC256:AC258"/>
    <mergeCell ref="AP256:AP258"/>
    <mergeCell ref="BA256:BA258"/>
    <mergeCell ref="BO256:BO258"/>
    <mergeCell ref="BX256:BX258"/>
    <mergeCell ref="A253:A255"/>
    <mergeCell ref="O253:O255"/>
    <mergeCell ref="AC253:AC255"/>
    <mergeCell ref="AP253:AP255"/>
    <mergeCell ref="BA253:BA255"/>
    <mergeCell ref="BO253:BO255"/>
    <mergeCell ref="BX247:BX249"/>
    <mergeCell ref="A250:A252"/>
    <mergeCell ref="O250:O252"/>
    <mergeCell ref="AC250:AC252"/>
    <mergeCell ref="AP250:AP252"/>
    <mergeCell ref="BA250:BA252"/>
    <mergeCell ref="BO250:BO252"/>
    <mergeCell ref="BX250:BX252"/>
    <mergeCell ref="A247:A249"/>
    <mergeCell ref="O247:O249"/>
    <mergeCell ref="AC247:AC249"/>
    <mergeCell ref="AP247:AP249"/>
    <mergeCell ref="BA247:BA249"/>
    <mergeCell ref="BO247:BO249"/>
    <mergeCell ref="AC261:AC262"/>
    <mergeCell ref="AD261:AD262"/>
    <mergeCell ref="K261:L261"/>
    <mergeCell ref="M261:N261"/>
    <mergeCell ref="O261:O262"/>
    <mergeCell ref="P261:P262"/>
    <mergeCell ref="Q261:R261"/>
    <mergeCell ref="S261:T261"/>
    <mergeCell ref="A261:A262"/>
    <mergeCell ref="B261:B262"/>
    <mergeCell ref="C261:D261"/>
    <mergeCell ref="E261:F261"/>
    <mergeCell ref="G261:H261"/>
    <mergeCell ref="I261:J261"/>
    <mergeCell ref="BX259:CK259"/>
    <mergeCell ref="A260:N260"/>
    <mergeCell ref="O260:AB260"/>
    <mergeCell ref="AC260:AO260"/>
    <mergeCell ref="AP260:AZ260"/>
    <mergeCell ref="BA260:BN260"/>
    <mergeCell ref="BX260:CK260"/>
    <mergeCell ref="A259:N259"/>
    <mergeCell ref="O259:AB259"/>
    <mergeCell ref="AC259:AO259"/>
    <mergeCell ref="AP259:AZ259"/>
    <mergeCell ref="BA259:BN259"/>
    <mergeCell ref="BO259:BW259"/>
    <mergeCell ref="BO260:BW260"/>
    <mergeCell ref="BV261:BW261"/>
    <mergeCell ref="BX261:BX262"/>
    <mergeCell ref="BY261:BY262"/>
    <mergeCell ref="BZ261:CK261"/>
    <mergeCell ref="A264:A266"/>
    <mergeCell ref="O264:O266"/>
    <mergeCell ref="AC264:AC266"/>
    <mergeCell ref="AP264:AP266"/>
    <mergeCell ref="BA264:BA266"/>
    <mergeCell ref="BO264:BO266"/>
    <mergeCell ref="BX264:BX266"/>
    <mergeCell ref="BK261:BL261"/>
    <mergeCell ref="BM261:BN261"/>
    <mergeCell ref="BO261:BO262"/>
    <mergeCell ref="BP261:BP262"/>
    <mergeCell ref="BQ261:BS261"/>
    <mergeCell ref="BT261:BU261"/>
    <mergeCell ref="BA261:BA262"/>
    <mergeCell ref="BB261:BB262"/>
    <mergeCell ref="BC261:BD261"/>
    <mergeCell ref="BE261:BF261"/>
    <mergeCell ref="BG261:BH261"/>
    <mergeCell ref="BI261:BJ261"/>
    <mergeCell ref="AE261:AJ261"/>
    <mergeCell ref="AK261:AN261"/>
    <mergeCell ref="AO261:AO262"/>
    <mergeCell ref="AP261:AP262"/>
    <mergeCell ref="AQ261:AQ262"/>
    <mergeCell ref="AR261:AZ261"/>
    <mergeCell ref="U261:V261"/>
    <mergeCell ref="W261:X261"/>
    <mergeCell ref="Y261:Z261"/>
    <mergeCell ref="AA261:AB261"/>
    <mergeCell ref="BX274:BX276"/>
    <mergeCell ref="A277:A279"/>
    <mergeCell ref="O277:O279"/>
    <mergeCell ref="AC277:AC279"/>
    <mergeCell ref="AP277:AP279"/>
    <mergeCell ref="BA277:BA279"/>
    <mergeCell ref="BO277:BO279"/>
    <mergeCell ref="BX277:BX279"/>
    <mergeCell ref="A274:A276"/>
    <mergeCell ref="O274:O276"/>
    <mergeCell ref="AC274:AC276"/>
    <mergeCell ref="AP274:AP276"/>
    <mergeCell ref="BA274:BA276"/>
    <mergeCell ref="BO274:BO276"/>
    <mergeCell ref="BX267:BX269"/>
    <mergeCell ref="A270:A272"/>
    <mergeCell ref="O270:O272"/>
    <mergeCell ref="AC270:AC272"/>
    <mergeCell ref="AP270:AP272"/>
    <mergeCell ref="BA270:BA272"/>
    <mergeCell ref="BO270:BO272"/>
    <mergeCell ref="BX270:BX272"/>
    <mergeCell ref="A267:A269"/>
    <mergeCell ref="O267:O269"/>
    <mergeCell ref="AC267:AC269"/>
    <mergeCell ref="AP267:AP269"/>
    <mergeCell ref="BA267:BA269"/>
    <mergeCell ref="BO267:BO269"/>
    <mergeCell ref="BX286:BX288"/>
    <mergeCell ref="A289:A291"/>
    <mergeCell ref="O289:O291"/>
    <mergeCell ref="AC289:AC291"/>
    <mergeCell ref="AP289:AP291"/>
    <mergeCell ref="BA289:BA291"/>
    <mergeCell ref="BO289:BO291"/>
    <mergeCell ref="BX289:BX291"/>
    <mergeCell ref="A286:A288"/>
    <mergeCell ref="O286:O288"/>
    <mergeCell ref="AC286:AC288"/>
    <mergeCell ref="AP286:AP288"/>
    <mergeCell ref="BA286:BA288"/>
    <mergeCell ref="BO286:BO288"/>
    <mergeCell ref="BX280:BX282"/>
    <mergeCell ref="A283:A285"/>
    <mergeCell ref="O283:O285"/>
    <mergeCell ref="AC283:AC285"/>
    <mergeCell ref="AP283:AP285"/>
    <mergeCell ref="BA283:BA285"/>
    <mergeCell ref="BO283:BO285"/>
    <mergeCell ref="BX283:BX285"/>
    <mergeCell ref="A280:A282"/>
    <mergeCell ref="O280:O282"/>
    <mergeCell ref="AC280:AC282"/>
    <mergeCell ref="AP280:AP282"/>
    <mergeCell ref="BA280:BA282"/>
    <mergeCell ref="BO280:BO282"/>
    <mergeCell ref="BX292:CK292"/>
    <mergeCell ref="A293:N293"/>
    <mergeCell ref="O293:AB293"/>
    <mergeCell ref="AC293:AO293"/>
    <mergeCell ref="AP293:AZ293"/>
    <mergeCell ref="BA293:BN293"/>
    <mergeCell ref="BX293:CK293"/>
    <mergeCell ref="A292:N292"/>
    <mergeCell ref="O292:AB292"/>
    <mergeCell ref="AC292:AO292"/>
    <mergeCell ref="AP292:AZ292"/>
    <mergeCell ref="BA292:BN292"/>
    <mergeCell ref="BO292:BW292"/>
    <mergeCell ref="BO293:BW293"/>
    <mergeCell ref="BV294:BW294"/>
    <mergeCell ref="BC294:BD294"/>
    <mergeCell ref="BE294:BF294"/>
    <mergeCell ref="BG294:BH294"/>
    <mergeCell ref="BI294:BJ294"/>
    <mergeCell ref="AE294:AJ294"/>
    <mergeCell ref="AK294:AN294"/>
    <mergeCell ref="AO294:AO295"/>
    <mergeCell ref="AP294:AP295"/>
    <mergeCell ref="AQ294:AQ295"/>
    <mergeCell ref="AR294:AZ294"/>
    <mergeCell ref="U294:V294"/>
    <mergeCell ref="BY294:BY295"/>
    <mergeCell ref="BZ294:CK294"/>
    <mergeCell ref="BQ294:BS294"/>
    <mergeCell ref="BT294:BU294"/>
    <mergeCell ref="BA294:BA295"/>
    <mergeCell ref="BB294:BB295"/>
    <mergeCell ref="BX300:BX302"/>
    <mergeCell ref="A304:A306"/>
    <mergeCell ref="O304:O306"/>
    <mergeCell ref="AC304:AC306"/>
    <mergeCell ref="AP304:AP306"/>
    <mergeCell ref="BA304:BA306"/>
    <mergeCell ref="BO304:BO306"/>
    <mergeCell ref="BX304:BX306"/>
    <mergeCell ref="A300:A302"/>
    <mergeCell ref="O300:O302"/>
    <mergeCell ref="AC300:AC302"/>
    <mergeCell ref="AP300:AP302"/>
    <mergeCell ref="BA300:BA302"/>
    <mergeCell ref="BO300:BO302"/>
    <mergeCell ref="BX294:BX295"/>
    <mergeCell ref="A294:A295"/>
    <mergeCell ref="B294:B295"/>
    <mergeCell ref="C294:D294"/>
    <mergeCell ref="E294:F294"/>
    <mergeCell ref="G294:H294"/>
    <mergeCell ref="I294:J294"/>
    <mergeCell ref="A297:A299"/>
    <mergeCell ref="O297:O299"/>
    <mergeCell ref="AC297:AC299"/>
    <mergeCell ref="AP297:AP299"/>
    <mergeCell ref="BA297:BA299"/>
    <mergeCell ref="BO297:BO299"/>
    <mergeCell ref="BX297:BX299"/>
    <mergeCell ref="BK294:BL294"/>
    <mergeCell ref="BM294:BN294"/>
    <mergeCell ref="BO294:BO295"/>
    <mergeCell ref="BP294:BP295"/>
    <mergeCell ref="W294:X294"/>
    <mergeCell ref="Y294:Z294"/>
    <mergeCell ref="AA294:AB294"/>
    <mergeCell ref="AC294:AC295"/>
    <mergeCell ref="AD294:AD295"/>
    <mergeCell ref="K294:L294"/>
    <mergeCell ref="M294:N294"/>
    <mergeCell ref="O294:O295"/>
    <mergeCell ref="P294:P295"/>
    <mergeCell ref="Q294:R294"/>
    <mergeCell ref="S294:T294"/>
    <mergeCell ref="BX313:BX315"/>
    <mergeCell ref="A316:A318"/>
    <mergeCell ref="O316:O318"/>
    <mergeCell ref="AC316:AC318"/>
    <mergeCell ref="AP316:AP318"/>
    <mergeCell ref="BA316:BA318"/>
    <mergeCell ref="BO316:BO318"/>
    <mergeCell ref="BX316:BX318"/>
    <mergeCell ref="A313:A315"/>
    <mergeCell ref="O313:O315"/>
    <mergeCell ref="AC313:AC315"/>
    <mergeCell ref="AP313:AP315"/>
    <mergeCell ref="BA313:BA315"/>
    <mergeCell ref="BO313:BO315"/>
    <mergeCell ref="BX307:BX309"/>
    <mergeCell ref="A310:A312"/>
    <mergeCell ref="O310:O312"/>
    <mergeCell ref="AC310:AC312"/>
    <mergeCell ref="AP310:AP312"/>
    <mergeCell ref="BA310:BA312"/>
    <mergeCell ref="BO310:BO312"/>
    <mergeCell ref="BX310:BX312"/>
    <mergeCell ref="A307:A309"/>
    <mergeCell ref="O307:O309"/>
    <mergeCell ref="AC307:AC309"/>
    <mergeCell ref="AP307:AP309"/>
    <mergeCell ref="BA307:BA309"/>
    <mergeCell ref="BO307:BO309"/>
    <mergeCell ref="BX319:CK319"/>
    <mergeCell ref="A320:N320"/>
    <mergeCell ref="O320:AB320"/>
    <mergeCell ref="AC320:AO320"/>
    <mergeCell ref="AP320:AZ320"/>
    <mergeCell ref="BA320:BN320"/>
    <mergeCell ref="BX320:CK320"/>
    <mergeCell ref="A319:N319"/>
    <mergeCell ref="O319:AB319"/>
    <mergeCell ref="AC319:AO319"/>
    <mergeCell ref="AP319:AZ319"/>
    <mergeCell ref="BA319:BN319"/>
    <mergeCell ref="BO319:BW319"/>
    <mergeCell ref="BO320:BW320"/>
    <mergeCell ref="BI321:BJ321"/>
    <mergeCell ref="AE321:AJ321"/>
    <mergeCell ref="AK321:AN321"/>
    <mergeCell ref="AO321:AO322"/>
    <mergeCell ref="AP321:AP322"/>
    <mergeCell ref="AQ321:AQ322"/>
    <mergeCell ref="AR321:AZ321"/>
    <mergeCell ref="U321:V321"/>
    <mergeCell ref="BX327:BX329"/>
    <mergeCell ref="A330:A332"/>
    <mergeCell ref="O330:O332"/>
    <mergeCell ref="AC330:AC332"/>
    <mergeCell ref="AP330:AP332"/>
    <mergeCell ref="BA330:BA332"/>
    <mergeCell ref="BO330:BO332"/>
    <mergeCell ref="BX330:BX332"/>
    <mergeCell ref="A327:A329"/>
    <mergeCell ref="O327:O329"/>
    <mergeCell ref="AC327:AC329"/>
    <mergeCell ref="AP327:AP329"/>
    <mergeCell ref="BA327:BA329"/>
    <mergeCell ref="BO327:BO329"/>
    <mergeCell ref="BX321:BX322"/>
    <mergeCell ref="A321:A322"/>
    <mergeCell ref="B321:B322"/>
    <mergeCell ref="C321:D321"/>
    <mergeCell ref="E321:F321"/>
    <mergeCell ref="G321:H321"/>
    <mergeCell ref="I321:J321"/>
    <mergeCell ref="BY321:BY322"/>
    <mergeCell ref="BZ321:CK321"/>
    <mergeCell ref="A324:A326"/>
    <mergeCell ref="O324:O326"/>
    <mergeCell ref="AC324:AC326"/>
    <mergeCell ref="AP324:AP326"/>
    <mergeCell ref="BA324:BA326"/>
    <mergeCell ref="BO324:BO326"/>
    <mergeCell ref="BX324:BX326"/>
    <mergeCell ref="BK321:BL321"/>
    <mergeCell ref="BM321:BN321"/>
    <mergeCell ref="BO321:BO322"/>
    <mergeCell ref="BP321:BP322"/>
    <mergeCell ref="BQ321:BS321"/>
    <mergeCell ref="BT321:BU321"/>
    <mergeCell ref="BA321:BA322"/>
    <mergeCell ref="BB321:BB322"/>
    <mergeCell ref="W321:X321"/>
    <mergeCell ref="Y321:Z321"/>
    <mergeCell ref="AA321:AB321"/>
    <mergeCell ref="AC321:AC322"/>
    <mergeCell ref="AD321:AD322"/>
    <mergeCell ref="K321:L321"/>
    <mergeCell ref="M321:N321"/>
    <mergeCell ref="O321:O322"/>
    <mergeCell ref="P321:P322"/>
    <mergeCell ref="Q321:R321"/>
    <mergeCell ref="S321:T321"/>
    <mergeCell ref="BV321:BW321"/>
    <mergeCell ref="BC321:BD321"/>
    <mergeCell ref="BE321:BF321"/>
    <mergeCell ref="BG321:BH321"/>
    <mergeCell ref="BX339:BX341"/>
    <mergeCell ref="A342:A344"/>
    <mergeCell ref="O342:O344"/>
    <mergeCell ref="AC342:AC344"/>
    <mergeCell ref="AP342:AP344"/>
    <mergeCell ref="BA342:BA344"/>
    <mergeCell ref="BO342:BO344"/>
    <mergeCell ref="BX342:BX344"/>
    <mergeCell ref="A339:A341"/>
    <mergeCell ref="O339:O341"/>
    <mergeCell ref="AC339:AC341"/>
    <mergeCell ref="AP339:AP341"/>
    <mergeCell ref="BA339:BA341"/>
    <mergeCell ref="BO339:BO341"/>
    <mergeCell ref="BX333:BX335"/>
    <mergeCell ref="A336:A338"/>
    <mergeCell ref="O336:O338"/>
    <mergeCell ref="AC336:AC338"/>
    <mergeCell ref="AP336:AP338"/>
    <mergeCell ref="BA336:BA338"/>
    <mergeCell ref="BO336:BO338"/>
    <mergeCell ref="BX336:BX338"/>
    <mergeCell ref="A333:A335"/>
    <mergeCell ref="O333:O335"/>
    <mergeCell ref="AC333:AC335"/>
    <mergeCell ref="AP333:AP335"/>
    <mergeCell ref="BA333:BA335"/>
    <mergeCell ref="BO333:BO335"/>
    <mergeCell ref="BX352:BX354"/>
    <mergeCell ref="A355:N355"/>
    <mergeCell ref="O355:AB355"/>
    <mergeCell ref="AC355:AO355"/>
    <mergeCell ref="AP355:AZ355"/>
    <mergeCell ref="BA355:BN355"/>
    <mergeCell ref="BX355:CK355"/>
    <mergeCell ref="A352:A354"/>
    <mergeCell ref="O352:O354"/>
    <mergeCell ref="AC352:AC354"/>
    <mergeCell ref="AP352:AP354"/>
    <mergeCell ref="BA352:BA354"/>
    <mergeCell ref="BO352:BO354"/>
    <mergeCell ref="BX346:BX348"/>
    <mergeCell ref="A349:A351"/>
    <mergeCell ref="O349:O351"/>
    <mergeCell ref="AC349:AC351"/>
    <mergeCell ref="AP349:AP351"/>
    <mergeCell ref="BA349:BA351"/>
    <mergeCell ref="BO349:BO351"/>
    <mergeCell ref="BX349:BX351"/>
    <mergeCell ref="A346:A348"/>
    <mergeCell ref="O346:O348"/>
    <mergeCell ref="AC346:AC348"/>
    <mergeCell ref="AP346:AP348"/>
    <mergeCell ref="BA346:BA348"/>
    <mergeCell ref="BO346:BO348"/>
    <mergeCell ref="BO355:BW355"/>
    <mergeCell ref="AA357:AB357"/>
    <mergeCell ref="AC357:AC358"/>
    <mergeCell ref="AD357:AD358"/>
    <mergeCell ref="AE357:AJ357"/>
    <mergeCell ref="AK357:AN357"/>
    <mergeCell ref="AO357:AO358"/>
    <mergeCell ref="P357:P358"/>
    <mergeCell ref="Q357:R357"/>
    <mergeCell ref="S357:T357"/>
    <mergeCell ref="U357:V357"/>
    <mergeCell ref="W357:X357"/>
    <mergeCell ref="Y357:Z357"/>
    <mergeCell ref="BX356:CK356"/>
    <mergeCell ref="A357:A358"/>
    <mergeCell ref="B357:B358"/>
    <mergeCell ref="C357:D357"/>
    <mergeCell ref="E357:F357"/>
    <mergeCell ref="G357:H357"/>
    <mergeCell ref="I357:J357"/>
    <mergeCell ref="K357:L357"/>
    <mergeCell ref="M357:N357"/>
    <mergeCell ref="O357:O358"/>
    <mergeCell ref="A356:N356"/>
    <mergeCell ref="O356:AB356"/>
    <mergeCell ref="AC356:AO356"/>
    <mergeCell ref="AP356:AZ356"/>
    <mergeCell ref="BA356:BN356"/>
    <mergeCell ref="BO356:BW356"/>
    <mergeCell ref="BV357:BW357"/>
    <mergeCell ref="BP357:BP358"/>
    <mergeCell ref="BQ357:BS357"/>
    <mergeCell ref="BT357:BU357"/>
    <mergeCell ref="BX357:BX358"/>
    <mergeCell ref="BY357:BY358"/>
    <mergeCell ref="BZ357:CK357"/>
    <mergeCell ref="BE357:BF357"/>
    <mergeCell ref="BG357:BH357"/>
    <mergeCell ref="BI357:BJ357"/>
    <mergeCell ref="BK357:BL357"/>
    <mergeCell ref="BM357:BN357"/>
    <mergeCell ref="BO357:BO358"/>
    <mergeCell ref="AP357:AP358"/>
    <mergeCell ref="AQ357:AQ358"/>
    <mergeCell ref="AR357:AZ357"/>
    <mergeCell ref="BA357:BA358"/>
    <mergeCell ref="BB357:BB358"/>
    <mergeCell ref="BC357:BD357"/>
    <mergeCell ref="BX366:BX368"/>
    <mergeCell ref="A370:A372"/>
    <mergeCell ref="O370:O372"/>
    <mergeCell ref="AC370:AC372"/>
    <mergeCell ref="AP370:AP372"/>
    <mergeCell ref="BA370:BA372"/>
    <mergeCell ref="BO370:BO372"/>
    <mergeCell ref="BX370:BX372"/>
    <mergeCell ref="A366:A368"/>
    <mergeCell ref="O366:O368"/>
    <mergeCell ref="AC366:AC368"/>
    <mergeCell ref="AP366:AP368"/>
    <mergeCell ref="BA366:BA368"/>
    <mergeCell ref="BO366:BO368"/>
    <mergeCell ref="BX360:BX362"/>
    <mergeCell ref="A363:A365"/>
    <mergeCell ref="O363:O365"/>
    <mergeCell ref="AC363:AC365"/>
    <mergeCell ref="AP363:AP365"/>
    <mergeCell ref="BA363:BA365"/>
    <mergeCell ref="BO363:BO365"/>
    <mergeCell ref="BX363:BX365"/>
    <mergeCell ref="A360:A362"/>
    <mergeCell ref="O360:O362"/>
    <mergeCell ref="AC360:AC362"/>
    <mergeCell ref="AP360:AP362"/>
    <mergeCell ref="BA360:BA362"/>
    <mergeCell ref="BO360:BO362"/>
    <mergeCell ref="BX379:BX381"/>
    <mergeCell ref="A382:A384"/>
    <mergeCell ref="O382:O384"/>
    <mergeCell ref="AC382:AC384"/>
    <mergeCell ref="AP382:AP384"/>
    <mergeCell ref="BA382:BA384"/>
    <mergeCell ref="BO382:BO384"/>
    <mergeCell ref="BX382:BX384"/>
    <mergeCell ref="A379:A381"/>
    <mergeCell ref="O379:O381"/>
    <mergeCell ref="AC379:AC381"/>
    <mergeCell ref="AP379:AP381"/>
    <mergeCell ref="BA379:BA381"/>
    <mergeCell ref="BO379:BO381"/>
    <mergeCell ref="BX373:BX375"/>
    <mergeCell ref="A376:A378"/>
    <mergeCell ref="O376:O378"/>
    <mergeCell ref="AC376:AC378"/>
    <mergeCell ref="AP376:AP378"/>
    <mergeCell ref="BA376:BA378"/>
    <mergeCell ref="BO376:BO378"/>
    <mergeCell ref="BX376:BX378"/>
    <mergeCell ref="A373:A375"/>
    <mergeCell ref="O373:O375"/>
    <mergeCell ref="AC373:AC375"/>
    <mergeCell ref="AP373:AP375"/>
    <mergeCell ref="BA373:BA375"/>
    <mergeCell ref="BO373:BO375"/>
    <mergeCell ref="AC387:AC388"/>
    <mergeCell ref="AD387:AD388"/>
    <mergeCell ref="K387:L387"/>
    <mergeCell ref="M387:N387"/>
    <mergeCell ref="O387:O388"/>
    <mergeCell ref="P387:P388"/>
    <mergeCell ref="Q387:R387"/>
    <mergeCell ref="S387:T387"/>
    <mergeCell ref="A387:A388"/>
    <mergeCell ref="B387:B388"/>
    <mergeCell ref="C387:D387"/>
    <mergeCell ref="E387:F387"/>
    <mergeCell ref="G387:H387"/>
    <mergeCell ref="I387:J387"/>
    <mergeCell ref="BX385:CK385"/>
    <mergeCell ref="A386:N386"/>
    <mergeCell ref="O386:AB386"/>
    <mergeCell ref="AC386:AO386"/>
    <mergeCell ref="AP386:AZ386"/>
    <mergeCell ref="BA386:BN386"/>
    <mergeCell ref="BX386:CK386"/>
    <mergeCell ref="A385:N385"/>
    <mergeCell ref="O385:AB385"/>
    <mergeCell ref="AC385:AO385"/>
    <mergeCell ref="AP385:AZ385"/>
    <mergeCell ref="BA385:BN385"/>
    <mergeCell ref="BO385:BW385"/>
    <mergeCell ref="BO386:BW386"/>
    <mergeCell ref="BV387:BW387"/>
    <mergeCell ref="BX387:BX388"/>
    <mergeCell ref="BY387:BY388"/>
    <mergeCell ref="BZ387:CK387"/>
    <mergeCell ref="A390:A392"/>
    <mergeCell ref="O390:O392"/>
    <mergeCell ref="AC390:AC392"/>
    <mergeCell ref="AP390:AP392"/>
    <mergeCell ref="BA390:BA392"/>
    <mergeCell ref="BO390:BO392"/>
    <mergeCell ref="BX390:BX392"/>
    <mergeCell ref="BK387:BL387"/>
    <mergeCell ref="BM387:BN387"/>
    <mergeCell ref="BO387:BO388"/>
    <mergeCell ref="BP387:BP388"/>
    <mergeCell ref="BQ387:BS387"/>
    <mergeCell ref="BT387:BU387"/>
    <mergeCell ref="BA387:BA388"/>
    <mergeCell ref="BB387:BB388"/>
    <mergeCell ref="BC387:BD387"/>
    <mergeCell ref="BE387:BF387"/>
    <mergeCell ref="BG387:BH387"/>
    <mergeCell ref="BI387:BJ387"/>
    <mergeCell ref="AE387:AJ387"/>
    <mergeCell ref="AK387:AN387"/>
    <mergeCell ref="AO387:AO388"/>
    <mergeCell ref="AP387:AP388"/>
    <mergeCell ref="AQ387:AQ388"/>
    <mergeCell ref="AR387:AZ387"/>
    <mergeCell ref="U387:V387"/>
    <mergeCell ref="W387:X387"/>
    <mergeCell ref="Y387:Z387"/>
    <mergeCell ref="AA387:AB387"/>
    <mergeCell ref="BX399:BX401"/>
    <mergeCell ref="A402:A404"/>
    <mergeCell ref="O402:O404"/>
    <mergeCell ref="AC402:AC404"/>
    <mergeCell ref="AP402:AP404"/>
    <mergeCell ref="BA402:BA404"/>
    <mergeCell ref="BO402:BO404"/>
    <mergeCell ref="BX402:BX404"/>
    <mergeCell ref="A399:A401"/>
    <mergeCell ref="O399:O401"/>
    <mergeCell ref="AC399:AC401"/>
    <mergeCell ref="AP399:AP401"/>
    <mergeCell ref="BA399:BA401"/>
    <mergeCell ref="BO399:BO401"/>
    <mergeCell ref="BX393:BX395"/>
    <mergeCell ref="A396:A398"/>
    <mergeCell ref="O396:O398"/>
    <mergeCell ref="AC396:AC398"/>
    <mergeCell ref="AP396:AP398"/>
    <mergeCell ref="BA396:BA398"/>
    <mergeCell ref="BO396:BO398"/>
    <mergeCell ref="BX396:BX398"/>
    <mergeCell ref="A393:A395"/>
    <mergeCell ref="O393:O395"/>
    <mergeCell ref="AC393:AC395"/>
    <mergeCell ref="AP393:AP395"/>
    <mergeCell ref="BA393:BA395"/>
    <mergeCell ref="BO393:BO395"/>
    <mergeCell ref="BX412:BX414"/>
    <mergeCell ref="A415:A417"/>
    <mergeCell ref="O415:O417"/>
    <mergeCell ref="AC415:AC417"/>
    <mergeCell ref="AP415:AP417"/>
    <mergeCell ref="BA415:BA417"/>
    <mergeCell ref="BO415:BO417"/>
    <mergeCell ref="BX415:BX417"/>
    <mergeCell ref="A412:A414"/>
    <mergeCell ref="O412:O414"/>
    <mergeCell ref="AC412:AC414"/>
    <mergeCell ref="AP412:AP414"/>
    <mergeCell ref="BA412:BA414"/>
    <mergeCell ref="BO412:BO414"/>
    <mergeCell ref="BX406:BX408"/>
    <mergeCell ref="A409:A411"/>
    <mergeCell ref="O409:O411"/>
    <mergeCell ref="AC409:AC411"/>
    <mergeCell ref="AP409:AP411"/>
    <mergeCell ref="BA409:BA411"/>
    <mergeCell ref="BO409:BO411"/>
    <mergeCell ref="BX409:BX411"/>
    <mergeCell ref="A406:A408"/>
    <mergeCell ref="O406:O408"/>
    <mergeCell ref="AC406:AC408"/>
    <mergeCell ref="AP406:AP408"/>
    <mergeCell ref="BA406:BA408"/>
    <mergeCell ref="BO406:BO408"/>
    <mergeCell ref="BX418:CK418"/>
    <mergeCell ref="A419:N419"/>
    <mergeCell ref="O419:AB419"/>
    <mergeCell ref="AC419:AO419"/>
    <mergeCell ref="AP419:AZ419"/>
    <mergeCell ref="BA419:BN419"/>
    <mergeCell ref="BX419:CK419"/>
    <mergeCell ref="A418:N418"/>
    <mergeCell ref="O418:AB418"/>
    <mergeCell ref="AC418:AO418"/>
    <mergeCell ref="AP418:AZ418"/>
    <mergeCell ref="BA418:BN418"/>
    <mergeCell ref="BO418:BW418"/>
    <mergeCell ref="BO419:BW419"/>
    <mergeCell ref="BV420:BW420"/>
    <mergeCell ref="BC420:BD420"/>
    <mergeCell ref="BE420:BF420"/>
    <mergeCell ref="BG420:BH420"/>
    <mergeCell ref="BI420:BJ420"/>
    <mergeCell ref="AE420:AJ420"/>
    <mergeCell ref="AK420:AN420"/>
    <mergeCell ref="AO420:AO421"/>
    <mergeCell ref="AP420:AP421"/>
    <mergeCell ref="AQ420:AQ421"/>
    <mergeCell ref="AR420:AZ420"/>
    <mergeCell ref="U420:V420"/>
    <mergeCell ref="BY420:BY421"/>
    <mergeCell ref="BZ420:CK420"/>
    <mergeCell ref="BQ420:BS420"/>
    <mergeCell ref="BT420:BU420"/>
    <mergeCell ref="BA420:BA421"/>
    <mergeCell ref="BB420:BB421"/>
    <mergeCell ref="BX426:BX428"/>
    <mergeCell ref="A429:A431"/>
    <mergeCell ref="O429:O431"/>
    <mergeCell ref="AC429:AC431"/>
    <mergeCell ref="AP429:AP431"/>
    <mergeCell ref="BA429:BA431"/>
    <mergeCell ref="BO429:BO431"/>
    <mergeCell ref="BX429:BX431"/>
    <mergeCell ref="A426:A428"/>
    <mergeCell ref="O426:O428"/>
    <mergeCell ref="AC426:AC428"/>
    <mergeCell ref="AP426:AP428"/>
    <mergeCell ref="BA426:BA428"/>
    <mergeCell ref="BO426:BO428"/>
    <mergeCell ref="BX420:BX421"/>
    <mergeCell ref="A420:A421"/>
    <mergeCell ref="B420:B421"/>
    <mergeCell ref="C420:D420"/>
    <mergeCell ref="E420:F420"/>
    <mergeCell ref="G420:H420"/>
    <mergeCell ref="I420:J420"/>
    <mergeCell ref="A423:A425"/>
    <mergeCell ref="O423:O425"/>
    <mergeCell ref="AC423:AC425"/>
    <mergeCell ref="AP423:AP425"/>
    <mergeCell ref="BA423:BA425"/>
    <mergeCell ref="BO423:BO425"/>
    <mergeCell ref="BX423:BX425"/>
    <mergeCell ref="BK420:BL420"/>
    <mergeCell ref="BM420:BN420"/>
    <mergeCell ref="BO420:BO421"/>
    <mergeCell ref="BP420:BP421"/>
    <mergeCell ref="W420:X420"/>
    <mergeCell ref="Y420:Z420"/>
    <mergeCell ref="AA420:AB420"/>
    <mergeCell ref="AC420:AC421"/>
    <mergeCell ref="AD420:AD421"/>
    <mergeCell ref="K420:L420"/>
    <mergeCell ref="M420:N420"/>
    <mergeCell ref="O420:O421"/>
    <mergeCell ref="P420:P421"/>
    <mergeCell ref="Q420:R420"/>
    <mergeCell ref="S420:T420"/>
    <mergeCell ref="BX438:BX440"/>
    <mergeCell ref="A441:A443"/>
    <mergeCell ref="O441:O443"/>
    <mergeCell ref="AC441:AC443"/>
    <mergeCell ref="AP441:AP443"/>
    <mergeCell ref="BA441:BA443"/>
    <mergeCell ref="BO441:BO443"/>
    <mergeCell ref="BX441:BX443"/>
    <mergeCell ref="A438:A440"/>
    <mergeCell ref="O438:O440"/>
    <mergeCell ref="AC438:AC440"/>
    <mergeCell ref="AP438:AP440"/>
    <mergeCell ref="BA438:BA440"/>
    <mergeCell ref="BO438:BO440"/>
    <mergeCell ref="BX432:BX434"/>
    <mergeCell ref="A435:A437"/>
    <mergeCell ref="O435:O437"/>
    <mergeCell ref="AC435:AC437"/>
    <mergeCell ref="AP435:AP437"/>
    <mergeCell ref="BA435:BA437"/>
    <mergeCell ref="BO435:BO437"/>
    <mergeCell ref="BX435:BX437"/>
    <mergeCell ref="A432:A434"/>
    <mergeCell ref="O432:O434"/>
    <mergeCell ref="AC432:AC434"/>
    <mergeCell ref="AP432:AP434"/>
    <mergeCell ref="BA432:BA434"/>
    <mergeCell ref="BO432:BO434"/>
    <mergeCell ref="BX444:CK444"/>
    <mergeCell ref="A445:N445"/>
    <mergeCell ref="O445:AB445"/>
    <mergeCell ref="AC445:AO445"/>
    <mergeCell ref="AP445:AZ445"/>
    <mergeCell ref="BA445:BN445"/>
    <mergeCell ref="BX445:CK445"/>
    <mergeCell ref="A444:N444"/>
    <mergeCell ref="O444:AB444"/>
    <mergeCell ref="AC444:AO444"/>
    <mergeCell ref="AP444:AZ444"/>
    <mergeCell ref="BA444:BN444"/>
    <mergeCell ref="BO444:BW444"/>
    <mergeCell ref="BO445:BW445"/>
    <mergeCell ref="BI446:BJ446"/>
    <mergeCell ref="AE446:AJ446"/>
    <mergeCell ref="AK446:AN446"/>
    <mergeCell ref="AO446:AO447"/>
    <mergeCell ref="AP446:AP447"/>
    <mergeCell ref="AQ446:AQ447"/>
    <mergeCell ref="AR446:AZ446"/>
    <mergeCell ref="U446:V446"/>
    <mergeCell ref="BX452:BX454"/>
    <mergeCell ref="A455:A457"/>
    <mergeCell ref="O455:O457"/>
    <mergeCell ref="AC455:AC457"/>
    <mergeCell ref="AP455:AP457"/>
    <mergeCell ref="BA455:BA457"/>
    <mergeCell ref="BO455:BO457"/>
    <mergeCell ref="BX455:BX457"/>
    <mergeCell ref="A452:A454"/>
    <mergeCell ref="O452:O454"/>
    <mergeCell ref="AC452:AC454"/>
    <mergeCell ref="AP452:AP454"/>
    <mergeCell ref="BA452:BA454"/>
    <mergeCell ref="BO452:BO454"/>
    <mergeCell ref="BX446:BX447"/>
    <mergeCell ref="A446:A447"/>
    <mergeCell ref="B446:B447"/>
    <mergeCell ref="C446:D446"/>
    <mergeCell ref="E446:F446"/>
    <mergeCell ref="G446:H446"/>
    <mergeCell ref="I446:J446"/>
    <mergeCell ref="BY446:BY447"/>
    <mergeCell ref="BZ446:CK446"/>
    <mergeCell ref="A449:A451"/>
    <mergeCell ref="O449:O451"/>
    <mergeCell ref="AC449:AC451"/>
    <mergeCell ref="AP449:AP451"/>
    <mergeCell ref="BA449:BA451"/>
    <mergeCell ref="BO449:BO451"/>
    <mergeCell ref="BX449:BX451"/>
    <mergeCell ref="BK446:BL446"/>
    <mergeCell ref="BM446:BN446"/>
    <mergeCell ref="BO446:BO447"/>
    <mergeCell ref="BP446:BP447"/>
    <mergeCell ref="BQ446:BS446"/>
    <mergeCell ref="BT446:BU446"/>
    <mergeCell ref="BA446:BA447"/>
    <mergeCell ref="BB446:BB447"/>
    <mergeCell ref="W446:X446"/>
    <mergeCell ref="Y446:Z446"/>
    <mergeCell ref="AA446:AB446"/>
    <mergeCell ref="AC446:AC447"/>
    <mergeCell ref="AD446:AD447"/>
    <mergeCell ref="K446:L446"/>
    <mergeCell ref="M446:N446"/>
    <mergeCell ref="O446:O447"/>
    <mergeCell ref="P446:P447"/>
    <mergeCell ref="Q446:R446"/>
    <mergeCell ref="S446:T446"/>
    <mergeCell ref="BV446:BW446"/>
    <mergeCell ref="BC446:BD446"/>
    <mergeCell ref="BE446:BF446"/>
    <mergeCell ref="BG446:BH446"/>
    <mergeCell ref="BX464:BX466"/>
    <mergeCell ref="A467:A469"/>
    <mergeCell ref="O467:O469"/>
    <mergeCell ref="AC467:AC469"/>
    <mergeCell ref="AP467:AP469"/>
    <mergeCell ref="BA467:BA469"/>
    <mergeCell ref="BO467:BO469"/>
    <mergeCell ref="BX467:BX469"/>
    <mergeCell ref="A464:A466"/>
    <mergeCell ref="O464:O466"/>
    <mergeCell ref="AC464:AC466"/>
    <mergeCell ref="AP464:AP466"/>
    <mergeCell ref="BA464:BA466"/>
    <mergeCell ref="BO464:BO466"/>
    <mergeCell ref="BX458:BX460"/>
    <mergeCell ref="A461:A463"/>
    <mergeCell ref="O461:O463"/>
    <mergeCell ref="AC461:AC463"/>
    <mergeCell ref="AP461:AP463"/>
    <mergeCell ref="BA461:BA463"/>
    <mergeCell ref="BO461:BO463"/>
    <mergeCell ref="BX461:BX463"/>
    <mergeCell ref="A458:A460"/>
    <mergeCell ref="O458:O460"/>
    <mergeCell ref="AC458:AC460"/>
    <mergeCell ref="AP458:AP460"/>
    <mergeCell ref="BA458:BA460"/>
    <mergeCell ref="BO458:BO460"/>
    <mergeCell ref="BX470:CK470"/>
    <mergeCell ref="A471:N471"/>
    <mergeCell ref="O471:AB471"/>
    <mergeCell ref="AC471:AO471"/>
    <mergeCell ref="AP471:AZ471"/>
    <mergeCell ref="BA471:BN471"/>
    <mergeCell ref="BX471:CK471"/>
    <mergeCell ref="A470:N470"/>
    <mergeCell ref="O470:AB470"/>
    <mergeCell ref="AC470:AO470"/>
    <mergeCell ref="AP470:AZ470"/>
    <mergeCell ref="BA470:BN470"/>
    <mergeCell ref="BO470:BW470"/>
    <mergeCell ref="BO471:BW471"/>
    <mergeCell ref="BV472:BW472"/>
    <mergeCell ref="BC472:BD472"/>
    <mergeCell ref="BE472:BF472"/>
    <mergeCell ref="BG472:BH472"/>
    <mergeCell ref="BI472:BJ472"/>
    <mergeCell ref="AE472:AJ472"/>
    <mergeCell ref="AK472:AN472"/>
    <mergeCell ref="AO472:AO473"/>
    <mergeCell ref="AP472:AP473"/>
    <mergeCell ref="AQ472:AQ473"/>
    <mergeCell ref="AR472:AZ472"/>
    <mergeCell ref="U472:V472"/>
    <mergeCell ref="BY472:BY473"/>
    <mergeCell ref="BZ472:CK472"/>
    <mergeCell ref="BQ472:BS472"/>
    <mergeCell ref="BT472:BU472"/>
    <mergeCell ref="BA472:BA473"/>
    <mergeCell ref="BB472:BB473"/>
    <mergeCell ref="BX478:BX480"/>
    <mergeCell ref="A481:A483"/>
    <mergeCell ref="O481:O483"/>
    <mergeCell ref="AC481:AC483"/>
    <mergeCell ref="AP481:AP483"/>
    <mergeCell ref="BA481:BA483"/>
    <mergeCell ref="BO481:BO483"/>
    <mergeCell ref="BX481:BX483"/>
    <mergeCell ref="A478:A480"/>
    <mergeCell ref="O478:O480"/>
    <mergeCell ref="AC478:AC480"/>
    <mergeCell ref="AP478:AP480"/>
    <mergeCell ref="BA478:BA480"/>
    <mergeCell ref="BO478:BO480"/>
    <mergeCell ref="BX472:BX473"/>
    <mergeCell ref="A472:A473"/>
    <mergeCell ref="B472:B473"/>
    <mergeCell ref="C472:D472"/>
    <mergeCell ref="E472:F472"/>
    <mergeCell ref="G472:H472"/>
    <mergeCell ref="I472:J472"/>
    <mergeCell ref="A475:A477"/>
    <mergeCell ref="O475:O477"/>
    <mergeCell ref="AC475:AC477"/>
    <mergeCell ref="AP475:AP477"/>
    <mergeCell ref="BA475:BA477"/>
    <mergeCell ref="BO475:BO477"/>
    <mergeCell ref="BX475:BX477"/>
    <mergeCell ref="BK472:BL472"/>
    <mergeCell ref="BM472:BN472"/>
    <mergeCell ref="BO472:BO473"/>
    <mergeCell ref="BP472:BP473"/>
    <mergeCell ref="W472:X472"/>
    <mergeCell ref="Y472:Z472"/>
    <mergeCell ref="AA472:AB472"/>
    <mergeCell ref="AC472:AC473"/>
    <mergeCell ref="AD472:AD473"/>
    <mergeCell ref="K472:L472"/>
    <mergeCell ref="M472:N472"/>
    <mergeCell ref="O472:O473"/>
    <mergeCell ref="P472:P473"/>
    <mergeCell ref="Q472:R472"/>
    <mergeCell ref="S472:T472"/>
    <mergeCell ref="BX490:BX492"/>
    <mergeCell ref="A490:A492"/>
    <mergeCell ref="O490:O492"/>
    <mergeCell ref="AC490:AC492"/>
    <mergeCell ref="AP490:AP492"/>
    <mergeCell ref="BA490:BA492"/>
    <mergeCell ref="BO490:BO492"/>
    <mergeCell ref="BX484:BX486"/>
    <mergeCell ref="A487:A489"/>
    <mergeCell ref="O487:O489"/>
    <mergeCell ref="AC487:AC489"/>
    <mergeCell ref="AP487:AP489"/>
    <mergeCell ref="BA487:BA489"/>
    <mergeCell ref="BO487:BO489"/>
    <mergeCell ref="BX487:BX489"/>
    <mergeCell ref="A484:A486"/>
    <mergeCell ref="O484:O486"/>
    <mergeCell ref="AC484:AC486"/>
    <mergeCell ref="AP484:AP486"/>
    <mergeCell ref="BA484:BA486"/>
    <mergeCell ref="BO484:BO486"/>
  </mergeCells>
  <printOptions horizontalCentered="1"/>
  <pageMargins left="0.23622047244094491" right="0.23622047244094491" top="0.35433070866141736" bottom="0.35433070866141736" header="0.11811023622047245" footer="0.11811023622047245"/>
  <pageSetup paperSize="9" scale="90" orientation="landscape" horizontalDpi="300" verticalDpi="300" r:id="rId1"/>
  <rowBreaks count="14" manualBreakCount="14">
    <brk id="38" max="16383" man="1"/>
    <brk id="76" max="88" man="1"/>
    <brk id="109" max="92" man="1"/>
    <brk id="138" max="92" man="1"/>
    <brk id="174" max="92" man="1"/>
    <brk id="216" max="88" man="1"/>
    <brk id="258" max="88" man="1"/>
    <brk id="291" max="92" man="1"/>
    <brk id="318" max="92" man="1"/>
    <brk id="354" max="92" man="1"/>
    <brk id="384" max="92" man="1"/>
    <brk id="417" max="92" man="1"/>
    <brk id="443" max="92" man="1"/>
    <brk id="469" max="92" man="1"/>
  </rowBreaks>
  <colBreaks count="1" manualBreakCount="1">
    <brk id="75" max="49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CL488"/>
  <sheetViews>
    <sheetView view="pageBreakPreview" zoomScale="90" zoomScaleNormal="100" zoomScaleSheetLayoutView="90" workbookViewId="0">
      <selection sqref="A1:L1"/>
    </sheetView>
  </sheetViews>
  <sheetFormatPr baseColWidth="10" defaultColWidth="11.5703125" defaultRowHeight="15"/>
  <cols>
    <col min="1" max="1" width="14.5703125" customWidth="1"/>
    <col min="2" max="2" width="8.85546875" customWidth="1"/>
    <col min="3" max="12" width="12.7109375" customWidth="1"/>
    <col min="13" max="13" width="14.5703125" customWidth="1"/>
    <col min="14" max="14" width="8.85546875" customWidth="1"/>
    <col min="15" max="24" width="12.7109375" customWidth="1"/>
    <col min="25" max="25" width="14.5703125" customWidth="1"/>
    <col min="26" max="26" width="8.85546875" customWidth="1"/>
    <col min="27" max="36" width="12.5703125" customWidth="1"/>
    <col min="37" max="37" width="14.5703125" customWidth="1"/>
    <col min="38" max="38" width="8.85546875" customWidth="1"/>
    <col min="39" max="47" width="13.7109375" customWidth="1"/>
    <col min="48" max="48" width="14.5703125" customWidth="1"/>
    <col min="49" max="49" width="8.85546875" customWidth="1"/>
    <col min="50" max="61" width="11.140625" customWidth="1"/>
    <col min="62" max="62" width="14.5703125" customWidth="1"/>
    <col min="63" max="63" width="14.140625" customWidth="1"/>
    <col min="64" max="64" width="17.7109375" style="104" customWidth="1"/>
    <col min="65" max="68" width="17.7109375" customWidth="1"/>
    <col min="69" max="70" width="17.7109375" style="104" customWidth="1"/>
    <col min="71" max="71" width="14.5703125" customWidth="1"/>
    <col min="72" max="72" width="8.85546875" customWidth="1"/>
    <col min="73" max="85" width="10.28515625" customWidth="1"/>
    <col min="87" max="87" width="11.5703125" style="111"/>
    <col min="88" max="89" width="11.5703125" style="112"/>
    <col min="90" max="90" width="5.7109375" style="112" bestFit="1" customWidth="1"/>
  </cols>
  <sheetData>
    <row r="1" spans="1:90" ht="21">
      <c r="A1" s="208" t="s">
        <v>467</v>
      </c>
      <c r="B1" s="208"/>
      <c r="C1" s="208"/>
      <c r="D1" s="208"/>
      <c r="E1" s="208"/>
      <c r="F1" s="208"/>
      <c r="G1" s="208"/>
      <c r="H1" s="208"/>
      <c r="I1" s="208"/>
      <c r="J1" s="208"/>
      <c r="K1" s="208"/>
      <c r="L1" s="208"/>
      <c r="M1" s="208" t="s">
        <v>468</v>
      </c>
      <c r="N1" s="208"/>
      <c r="O1" s="208"/>
      <c r="P1" s="208"/>
      <c r="Q1" s="208"/>
      <c r="R1" s="208"/>
      <c r="S1" s="208"/>
      <c r="T1" s="208"/>
      <c r="U1" s="208"/>
      <c r="V1" s="208"/>
      <c r="W1" s="208"/>
      <c r="X1" s="208"/>
      <c r="Y1" s="208" t="s">
        <v>469</v>
      </c>
      <c r="Z1" s="208"/>
      <c r="AA1" s="208"/>
      <c r="AB1" s="208"/>
      <c r="AC1" s="208"/>
      <c r="AD1" s="208"/>
      <c r="AE1" s="208"/>
      <c r="AF1" s="208"/>
      <c r="AG1" s="208"/>
      <c r="AH1" s="208"/>
      <c r="AI1" s="208"/>
      <c r="AJ1" s="208"/>
      <c r="AK1" s="208" t="s">
        <v>470</v>
      </c>
      <c r="AL1" s="208"/>
      <c r="AM1" s="208"/>
      <c r="AN1" s="208"/>
      <c r="AO1" s="208"/>
      <c r="AP1" s="208"/>
      <c r="AQ1" s="208"/>
      <c r="AR1" s="208"/>
      <c r="AS1" s="208"/>
      <c r="AT1" s="208"/>
      <c r="AU1" s="208"/>
      <c r="AV1" s="208" t="s">
        <v>4590</v>
      </c>
      <c r="AW1" s="208"/>
      <c r="AX1" s="208"/>
      <c r="AY1" s="208"/>
      <c r="AZ1" s="208"/>
      <c r="BA1" s="208"/>
      <c r="BB1" s="208"/>
      <c r="BC1" s="208"/>
      <c r="BD1" s="208"/>
      <c r="BE1" s="208"/>
      <c r="BF1" s="208"/>
      <c r="BG1" s="208"/>
      <c r="BH1" s="208"/>
      <c r="BI1" s="208"/>
      <c r="BJ1" s="208" t="s">
        <v>471</v>
      </c>
      <c r="BK1" s="208"/>
      <c r="BL1" s="208"/>
      <c r="BM1" s="208"/>
      <c r="BN1" s="208"/>
      <c r="BO1" s="208"/>
      <c r="BP1" s="208"/>
      <c r="BQ1" s="208"/>
      <c r="BR1" s="208"/>
      <c r="BS1" s="208" t="s">
        <v>295</v>
      </c>
      <c r="BT1" s="208"/>
      <c r="BU1" s="208"/>
      <c r="BV1" s="208"/>
      <c r="BW1" s="208"/>
      <c r="BX1" s="208"/>
      <c r="BY1" s="208"/>
      <c r="BZ1" s="208"/>
      <c r="CA1" s="208"/>
      <c r="CB1" s="208"/>
      <c r="CC1" s="208"/>
      <c r="CD1" s="208"/>
      <c r="CE1" s="208"/>
      <c r="CF1" s="208"/>
      <c r="CG1" s="208"/>
      <c r="CH1" s="135"/>
      <c r="CI1" s="136"/>
      <c r="CJ1" s="137"/>
      <c r="CK1" s="137"/>
      <c r="CL1" s="137"/>
    </row>
    <row r="2" spans="1:90">
      <c r="A2" s="205" t="s">
        <v>472</v>
      </c>
      <c r="B2" s="205"/>
      <c r="C2" s="205"/>
      <c r="D2" s="205"/>
      <c r="E2" s="205"/>
      <c r="F2" s="205"/>
      <c r="G2" s="205"/>
      <c r="H2" s="205"/>
      <c r="I2" s="205"/>
      <c r="J2" s="205"/>
      <c r="K2" s="205"/>
      <c r="L2" s="205"/>
      <c r="M2" s="205" t="s">
        <v>473</v>
      </c>
      <c r="N2" s="205"/>
      <c r="O2" s="205"/>
      <c r="P2" s="205"/>
      <c r="Q2" s="205"/>
      <c r="R2" s="205"/>
      <c r="S2" s="205"/>
      <c r="T2" s="205"/>
      <c r="U2" s="205"/>
      <c r="V2" s="205"/>
      <c r="W2" s="205"/>
      <c r="X2" s="205"/>
      <c r="Y2" s="205" t="s">
        <v>474</v>
      </c>
      <c r="Z2" s="205"/>
      <c r="AA2" s="205"/>
      <c r="AB2" s="205"/>
      <c r="AC2" s="205"/>
      <c r="AD2" s="205"/>
      <c r="AE2" s="205"/>
      <c r="AF2" s="205"/>
      <c r="AG2" s="205"/>
      <c r="AH2" s="205"/>
      <c r="AI2" s="205"/>
      <c r="AJ2" s="205"/>
      <c r="AK2" s="205" t="s">
        <v>475</v>
      </c>
      <c r="AL2" s="205"/>
      <c r="AM2" s="205"/>
      <c r="AN2" s="205"/>
      <c r="AO2" s="205"/>
      <c r="AP2" s="205"/>
      <c r="AQ2" s="205"/>
      <c r="AR2" s="205"/>
      <c r="AS2" s="205"/>
      <c r="AT2" s="205"/>
      <c r="AU2" s="205"/>
      <c r="AV2" s="205" t="s">
        <v>4595</v>
      </c>
      <c r="AW2" s="205"/>
      <c r="AX2" s="205"/>
      <c r="AY2" s="205"/>
      <c r="AZ2" s="205"/>
      <c r="BA2" s="205"/>
      <c r="BB2" s="205"/>
      <c r="BC2" s="205"/>
      <c r="BD2" s="205"/>
      <c r="BE2" s="205"/>
      <c r="BF2" s="205"/>
      <c r="BG2" s="205"/>
      <c r="BH2" s="205"/>
      <c r="BI2" s="205"/>
      <c r="BJ2" s="205" t="s">
        <v>476</v>
      </c>
      <c r="BK2" s="205"/>
      <c r="BL2" s="205"/>
      <c r="BM2" s="205"/>
      <c r="BN2" s="205"/>
      <c r="BO2" s="205"/>
      <c r="BP2" s="205"/>
      <c r="BQ2" s="205"/>
      <c r="BR2" s="205"/>
      <c r="BS2" s="205" t="s">
        <v>477</v>
      </c>
      <c r="BT2" s="205"/>
      <c r="BU2" s="205"/>
      <c r="BV2" s="205"/>
      <c r="BW2" s="205"/>
      <c r="BX2" s="205"/>
      <c r="BY2" s="205"/>
      <c r="BZ2" s="205"/>
      <c r="CA2" s="205"/>
      <c r="CB2" s="205"/>
      <c r="CC2" s="205"/>
      <c r="CD2" s="205"/>
      <c r="CE2" s="205"/>
      <c r="CF2" s="205"/>
      <c r="CG2" s="205"/>
      <c r="CH2" s="135"/>
      <c r="CI2" s="136"/>
      <c r="CJ2" s="137"/>
      <c r="CK2" s="137"/>
      <c r="CL2" s="137"/>
    </row>
    <row r="3" spans="1:90">
      <c r="A3" s="205" t="s">
        <v>4174</v>
      </c>
      <c r="B3" s="205"/>
      <c r="C3" s="205"/>
      <c r="D3" s="205"/>
      <c r="E3" s="205"/>
      <c r="F3" s="205"/>
      <c r="G3" s="205"/>
      <c r="H3" s="205"/>
      <c r="I3" s="205"/>
      <c r="J3" s="205"/>
      <c r="K3" s="205"/>
      <c r="L3" s="205"/>
      <c r="M3" s="205" t="s">
        <v>4174</v>
      </c>
      <c r="N3" s="205"/>
      <c r="O3" s="205"/>
      <c r="P3" s="205"/>
      <c r="Q3" s="205"/>
      <c r="R3" s="205"/>
      <c r="S3" s="205"/>
      <c r="T3" s="205"/>
      <c r="U3" s="205"/>
      <c r="V3" s="205"/>
      <c r="W3" s="205"/>
      <c r="X3" s="205"/>
      <c r="Y3" s="205" t="s">
        <v>4174</v>
      </c>
      <c r="Z3" s="205"/>
      <c r="AA3" s="205"/>
      <c r="AB3" s="205"/>
      <c r="AC3" s="205"/>
      <c r="AD3" s="205"/>
      <c r="AE3" s="205"/>
      <c r="AF3" s="205"/>
      <c r="AG3" s="205"/>
      <c r="AH3" s="205"/>
      <c r="AI3" s="205"/>
      <c r="AJ3" s="205"/>
      <c r="AK3" s="205" t="s">
        <v>4174</v>
      </c>
      <c r="AL3" s="205"/>
      <c r="AM3" s="205"/>
      <c r="AN3" s="205"/>
      <c r="AO3" s="205"/>
      <c r="AP3" s="205"/>
      <c r="AQ3" s="205"/>
      <c r="AR3" s="205"/>
      <c r="AS3" s="205"/>
      <c r="AT3" s="205"/>
      <c r="AU3" s="205"/>
      <c r="AV3" s="205" t="s">
        <v>4175</v>
      </c>
      <c r="AW3" s="205"/>
      <c r="AX3" s="205"/>
      <c r="AY3" s="205"/>
      <c r="AZ3" s="205"/>
      <c r="BA3" s="205"/>
      <c r="BB3" s="205"/>
      <c r="BC3" s="205"/>
      <c r="BD3" s="205"/>
      <c r="BE3" s="205"/>
      <c r="BF3" s="205"/>
      <c r="BG3" s="205"/>
      <c r="BH3" s="205"/>
      <c r="BI3" s="205"/>
      <c r="BJ3" s="205" t="s">
        <v>4174</v>
      </c>
      <c r="BK3" s="205"/>
      <c r="BL3" s="205"/>
      <c r="BM3" s="205"/>
      <c r="BN3" s="205"/>
      <c r="BO3" s="205"/>
      <c r="BP3" s="205"/>
      <c r="BQ3" s="205"/>
      <c r="BR3" s="205"/>
      <c r="BS3" s="205" t="s">
        <v>4174</v>
      </c>
      <c r="BT3" s="205"/>
      <c r="BU3" s="205"/>
      <c r="BV3" s="205"/>
      <c r="BW3" s="205"/>
      <c r="BX3" s="205"/>
      <c r="BY3" s="205"/>
      <c r="BZ3" s="205"/>
      <c r="CA3" s="205"/>
      <c r="CB3" s="205"/>
      <c r="CC3" s="205"/>
      <c r="CD3" s="205"/>
      <c r="CE3" s="205"/>
      <c r="CF3" s="205"/>
      <c r="CG3" s="205"/>
      <c r="CH3" s="135"/>
      <c r="CI3" s="136"/>
      <c r="CJ3" s="137"/>
      <c r="CK3" s="137"/>
      <c r="CL3" s="137"/>
    </row>
    <row r="4" spans="1:90" ht="23.45" customHeight="1">
      <c r="A4" s="204" t="s">
        <v>1</v>
      </c>
      <c r="B4" s="199" t="s">
        <v>335</v>
      </c>
      <c r="C4" s="205" t="s">
        <v>423</v>
      </c>
      <c r="D4" s="205"/>
      <c r="E4" s="205" t="s">
        <v>424</v>
      </c>
      <c r="F4" s="205"/>
      <c r="G4" s="205" t="s">
        <v>425</v>
      </c>
      <c r="H4" s="205"/>
      <c r="I4" s="205" t="s">
        <v>426</v>
      </c>
      <c r="J4" s="205"/>
      <c r="K4" s="205" t="s">
        <v>102</v>
      </c>
      <c r="L4" s="205"/>
      <c r="M4" s="204" t="s">
        <v>1</v>
      </c>
      <c r="N4" s="204" t="s">
        <v>113</v>
      </c>
      <c r="O4" s="205" t="s">
        <v>423</v>
      </c>
      <c r="P4" s="205"/>
      <c r="Q4" s="205" t="s">
        <v>424</v>
      </c>
      <c r="R4" s="205"/>
      <c r="S4" s="205" t="s">
        <v>425</v>
      </c>
      <c r="T4" s="205"/>
      <c r="U4" s="205" t="s">
        <v>426</v>
      </c>
      <c r="V4" s="205"/>
      <c r="W4" s="205" t="s">
        <v>102</v>
      </c>
      <c r="X4" s="205"/>
      <c r="Y4" s="204" t="s">
        <v>1</v>
      </c>
      <c r="Z4" s="204" t="s">
        <v>113</v>
      </c>
      <c r="AA4" s="205" t="s">
        <v>363</v>
      </c>
      <c r="AB4" s="205"/>
      <c r="AC4" s="205"/>
      <c r="AD4" s="205"/>
      <c r="AE4" s="205"/>
      <c r="AF4" s="205" t="s">
        <v>165</v>
      </c>
      <c r="AG4" s="205"/>
      <c r="AH4" s="205"/>
      <c r="AI4" s="205"/>
      <c r="AJ4" s="204" t="s">
        <v>364</v>
      </c>
      <c r="AK4" s="204" t="s">
        <v>1</v>
      </c>
      <c r="AL4" s="204" t="s">
        <v>113</v>
      </c>
      <c r="AM4" s="205" t="s">
        <v>365</v>
      </c>
      <c r="AN4" s="205"/>
      <c r="AO4" s="205"/>
      <c r="AP4" s="205"/>
      <c r="AQ4" s="205"/>
      <c r="AR4" s="205"/>
      <c r="AS4" s="205"/>
      <c r="AT4" s="205"/>
      <c r="AU4" s="205"/>
      <c r="AV4" s="205" t="s">
        <v>1</v>
      </c>
      <c r="AW4" s="204" t="s">
        <v>113</v>
      </c>
      <c r="AX4" s="205" t="s">
        <v>366</v>
      </c>
      <c r="AY4" s="205"/>
      <c r="AZ4" s="205" t="s">
        <v>367</v>
      </c>
      <c r="BA4" s="205"/>
      <c r="BB4" s="205" t="s">
        <v>89</v>
      </c>
      <c r="BC4" s="205"/>
      <c r="BD4" s="205" t="s">
        <v>368</v>
      </c>
      <c r="BE4" s="205"/>
      <c r="BF4" s="205" t="s">
        <v>369</v>
      </c>
      <c r="BG4" s="205"/>
      <c r="BH4" s="204" t="s">
        <v>370</v>
      </c>
      <c r="BI4" s="204"/>
      <c r="BJ4" s="204" t="s">
        <v>1</v>
      </c>
      <c r="BK4" s="204" t="s">
        <v>113</v>
      </c>
      <c r="BL4" s="205" t="s">
        <v>166</v>
      </c>
      <c r="BM4" s="205"/>
      <c r="BN4" s="205"/>
      <c r="BO4" s="204" t="s">
        <v>167</v>
      </c>
      <c r="BP4" s="204"/>
      <c r="BQ4" s="204" t="s">
        <v>466</v>
      </c>
      <c r="BR4" s="204"/>
      <c r="BS4" s="204" t="s">
        <v>1</v>
      </c>
      <c r="BT4" s="204" t="s">
        <v>113</v>
      </c>
      <c r="BU4" s="205" t="s">
        <v>371</v>
      </c>
      <c r="BV4" s="205"/>
      <c r="BW4" s="205"/>
      <c r="BX4" s="205"/>
      <c r="BY4" s="205"/>
      <c r="BZ4" s="205"/>
      <c r="CA4" s="205"/>
      <c r="CB4" s="205"/>
      <c r="CC4" s="205"/>
      <c r="CD4" s="205"/>
      <c r="CE4" s="205"/>
      <c r="CF4" s="205"/>
      <c r="CG4" s="205"/>
      <c r="CH4" s="135"/>
      <c r="CI4" s="136"/>
      <c r="CJ4" s="137"/>
      <c r="CK4" s="137"/>
      <c r="CL4" s="137"/>
    </row>
    <row r="5" spans="1:90" ht="36">
      <c r="A5" s="204"/>
      <c r="B5" s="199"/>
      <c r="C5" s="69" t="s">
        <v>170</v>
      </c>
      <c r="D5" s="69" t="s">
        <v>57</v>
      </c>
      <c r="E5" s="69" t="s">
        <v>170</v>
      </c>
      <c r="F5" s="69" t="s">
        <v>57</v>
      </c>
      <c r="G5" s="69" t="s">
        <v>170</v>
      </c>
      <c r="H5" s="69" t="s">
        <v>57</v>
      </c>
      <c r="I5" s="69" t="s">
        <v>170</v>
      </c>
      <c r="J5" s="69" t="s">
        <v>57</v>
      </c>
      <c r="K5" s="69" t="s">
        <v>170</v>
      </c>
      <c r="L5" s="69" t="s">
        <v>57</v>
      </c>
      <c r="M5" s="204"/>
      <c r="N5" s="204"/>
      <c r="O5" s="69" t="s">
        <v>170</v>
      </c>
      <c r="P5" s="69" t="s">
        <v>57</v>
      </c>
      <c r="Q5" s="69" t="s">
        <v>170</v>
      </c>
      <c r="R5" s="69" t="s">
        <v>57</v>
      </c>
      <c r="S5" s="69" t="s">
        <v>170</v>
      </c>
      <c r="T5" s="69" t="s">
        <v>57</v>
      </c>
      <c r="U5" s="69" t="s">
        <v>170</v>
      </c>
      <c r="V5" s="69" t="s">
        <v>57</v>
      </c>
      <c r="W5" s="69" t="s">
        <v>170</v>
      </c>
      <c r="X5" s="69" t="s">
        <v>57</v>
      </c>
      <c r="Y5" s="204"/>
      <c r="Z5" s="204"/>
      <c r="AA5" s="69" t="s">
        <v>427</v>
      </c>
      <c r="AB5" s="69" t="s">
        <v>428</v>
      </c>
      <c r="AC5" s="69" t="s">
        <v>429</v>
      </c>
      <c r="AD5" s="69" t="s">
        <v>430</v>
      </c>
      <c r="AE5" s="69" t="s">
        <v>102</v>
      </c>
      <c r="AF5" s="69" t="s">
        <v>372</v>
      </c>
      <c r="AG5" s="31" t="s">
        <v>279</v>
      </c>
      <c r="AH5" s="31" t="s">
        <v>172</v>
      </c>
      <c r="AI5" s="31" t="s">
        <v>173</v>
      </c>
      <c r="AJ5" s="204"/>
      <c r="AK5" s="204"/>
      <c r="AL5" s="204"/>
      <c r="AM5" s="44" t="s">
        <v>434</v>
      </c>
      <c r="AN5" s="44" t="s">
        <v>344</v>
      </c>
      <c r="AO5" s="44" t="s">
        <v>435</v>
      </c>
      <c r="AP5" s="44" t="s">
        <v>436</v>
      </c>
      <c r="AQ5" s="44" t="s">
        <v>437</v>
      </c>
      <c r="AR5" s="14" t="s">
        <v>175</v>
      </c>
      <c r="AS5" s="14" t="s">
        <v>176</v>
      </c>
      <c r="AT5" s="44" t="s">
        <v>69</v>
      </c>
      <c r="AU5" s="44" t="s">
        <v>70</v>
      </c>
      <c r="AV5" s="205"/>
      <c r="AW5" s="204"/>
      <c r="AX5" s="69" t="s">
        <v>170</v>
      </c>
      <c r="AY5" s="69" t="s">
        <v>57</v>
      </c>
      <c r="AZ5" s="69" t="s">
        <v>170</v>
      </c>
      <c r="BA5" s="69" t="s">
        <v>57</v>
      </c>
      <c r="BB5" s="69" t="s">
        <v>170</v>
      </c>
      <c r="BC5" s="69" t="s">
        <v>57</v>
      </c>
      <c r="BD5" s="69" t="s">
        <v>170</v>
      </c>
      <c r="BE5" s="69" t="s">
        <v>57</v>
      </c>
      <c r="BF5" s="69" t="s">
        <v>170</v>
      </c>
      <c r="BG5" s="69" t="s">
        <v>57</v>
      </c>
      <c r="BH5" s="69" t="s">
        <v>170</v>
      </c>
      <c r="BI5" s="69" t="s">
        <v>57</v>
      </c>
      <c r="BJ5" s="204"/>
      <c r="BK5" s="204"/>
      <c r="BL5" s="32" t="s">
        <v>56</v>
      </c>
      <c r="BM5" s="45" t="s">
        <v>174</v>
      </c>
      <c r="BN5" s="45" t="s">
        <v>280</v>
      </c>
      <c r="BO5" s="69" t="s">
        <v>66</v>
      </c>
      <c r="BP5" s="69" t="s">
        <v>174</v>
      </c>
      <c r="BQ5" s="69" t="s">
        <v>66</v>
      </c>
      <c r="BR5" s="69" t="s">
        <v>174</v>
      </c>
      <c r="BS5" s="204"/>
      <c r="BT5" s="204"/>
      <c r="BU5" s="69" t="s">
        <v>80</v>
      </c>
      <c r="BV5" s="69" t="s">
        <v>81</v>
      </c>
      <c r="BW5" s="69" t="s">
        <v>82</v>
      </c>
      <c r="BX5" s="69" t="s">
        <v>421</v>
      </c>
      <c r="BY5" s="69" t="s">
        <v>431</v>
      </c>
      <c r="BZ5" s="69" t="s">
        <v>432</v>
      </c>
      <c r="CA5" s="69" t="s">
        <v>420</v>
      </c>
      <c r="CB5" s="69" t="s">
        <v>84</v>
      </c>
      <c r="CC5" s="69" t="s">
        <v>85</v>
      </c>
      <c r="CD5" s="69" t="s">
        <v>86</v>
      </c>
      <c r="CE5" s="69" t="s">
        <v>87</v>
      </c>
      <c r="CF5" s="69" t="s">
        <v>88</v>
      </c>
      <c r="CG5" s="70" t="s">
        <v>0</v>
      </c>
      <c r="CH5" s="135"/>
      <c r="CI5" s="136"/>
      <c r="CJ5" s="137"/>
      <c r="CK5" s="139" t="s">
        <v>507</v>
      </c>
      <c r="CL5" s="139" t="s">
        <v>4146</v>
      </c>
    </row>
    <row r="6" spans="1:90" ht="14.45" customHeight="1">
      <c r="A6" s="167" t="s">
        <v>124</v>
      </c>
      <c r="B6" s="71" t="s">
        <v>119</v>
      </c>
      <c r="C6" s="5">
        <v>1905</v>
      </c>
      <c r="D6" s="5">
        <v>993</v>
      </c>
      <c r="E6" s="5">
        <v>2136</v>
      </c>
      <c r="F6" s="5">
        <v>1117</v>
      </c>
      <c r="G6" s="5">
        <v>2142</v>
      </c>
      <c r="H6" s="5">
        <v>1143</v>
      </c>
      <c r="I6" s="5">
        <v>2767</v>
      </c>
      <c r="J6" s="5">
        <v>1540</v>
      </c>
      <c r="K6" s="72">
        <v>8950</v>
      </c>
      <c r="L6" s="72">
        <v>4793</v>
      </c>
      <c r="M6" s="167" t="s">
        <v>124</v>
      </c>
      <c r="N6" s="71" t="s">
        <v>119</v>
      </c>
      <c r="O6" s="5">
        <v>45</v>
      </c>
      <c r="P6" s="5">
        <v>20</v>
      </c>
      <c r="Q6" s="5">
        <v>37</v>
      </c>
      <c r="R6" s="5">
        <v>14</v>
      </c>
      <c r="S6" s="5">
        <v>58</v>
      </c>
      <c r="T6" s="5">
        <v>32</v>
      </c>
      <c r="U6" s="5">
        <v>518</v>
      </c>
      <c r="V6" s="5">
        <v>270</v>
      </c>
      <c r="W6" s="72">
        <v>658</v>
      </c>
      <c r="X6" s="72">
        <v>336</v>
      </c>
      <c r="Y6" s="167" t="s">
        <v>124</v>
      </c>
      <c r="Z6" s="71" t="s">
        <v>119</v>
      </c>
      <c r="AA6" s="5">
        <v>95</v>
      </c>
      <c r="AB6" s="5">
        <v>93</v>
      </c>
      <c r="AC6" s="5">
        <v>92</v>
      </c>
      <c r="AD6" s="5">
        <v>94</v>
      </c>
      <c r="AE6" s="72">
        <v>374</v>
      </c>
      <c r="AF6" s="72">
        <v>405</v>
      </c>
      <c r="AG6" s="5">
        <v>387</v>
      </c>
      <c r="AH6" s="5">
        <v>32</v>
      </c>
      <c r="AI6" s="5">
        <v>6</v>
      </c>
      <c r="AJ6" s="5">
        <v>93</v>
      </c>
      <c r="AK6" s="167" t="s">
        <v>124</v>
      </c>
      <c r="AL6" s="71" t="s">
        <v>119</v>
      </c>
      <c r="AM6" s="5">
        <v>104</v>
      </c>
      <c r="AN6" s="5">
        <v>2321</v>
      </c>
      <c r="AO6" s="5">
        <v>1309</v>
      </c>
      <c r="AP6" s="5">
        <v>618</v>
      </c>
      <c r="AQ6" s="5">
        <v>49</v>
      </c>
      <c r="AR6" s="5">
        <v>87</v>
      </c>
      <c r="AS6" s="5">
        <v>397</v>
      </c>
      <c r="AT6" s="5">
        <v>368</v>
      </c>
      <c r="AU6" s="5">
        <v>369</v>
      </c>
      <c r="AV6" s="167" t="s">
        <v>124</v>
      </c>
      <c r="AW6" s="71" t="s">
        <v>119</v>
      </c>
      <c r="AX6" s="5">
        <v>3286</v>
      </c>
      <c r="AY6" s="5">
        <v>1798</v>
      </c>
      <c r="AZ6" s="5">
        <v>3119</v>
      </c>
      <c r="BA6" s="5">
        <v>1719</v>
      </c>
      <c r="BB6" s="5">
        <v>1526</v>
      </c>
      <c r="BC6" s="5">
        <v>850</v>
      </c>
      <c r="BD6" s="5">
        <v>2801</v>
      </c>
      <c r="BE6" s="5">
        <v>1555</v>
      </c>
      <c r="BF6" s="5">
        <v>2673</v>
      </c>
      <c r="BG6" s="5">
        <v>1489</v>
      </c>
      <c r="BH6" s="5">
        <v>1269</v>
      </c>
      <c r="BI6" s="5">
        <v>731</v>
      </c>
      <c r="BJ6" s="167" t="s">
        <v>124</v>
      </c>
      <c r="BK6" s="71" t="s">
        <v>119</v>
      </c>
      <c r="BL6" s="72">
        <v>585</v>
      </c>
      <c r="BM6" s="5">
        <v>224</v>
      </c>
      <c r="BN6" s="5">
        <v>74</v>
      </c>
      <c r="BO6" s="72">
        <v>62</v>
      </c>
      <c r="BP6" s="5">
        <v>31</v>
      </c>
      <c r="BQ6" s="72">
        <v>647</v>
      </c>
      <c r="BR6" s="72">
        <v>255</v>
      </c>
      <c r="BS6" s="167" t="s">
        <v>124</v>
      </c>
      <c r="BT6" s="71" t="s">
        <v>119</v>
      </c>
      <c r="BU6" s="5">
        <v>517</v>
      </c>
      <c r="BV6" s="5">
        <v>606</v>
      </c>
      <c r="BW6" s="5">
        <v>386</v>
      </c>
      <c r="BX6" s="5">
        <v>146</v>
      </c>
      <c r="BY6" s="5">
        <v>607</v>
      </c>
      <c r="BZ6" s="5">
        <v>215</v>
      </c>
      <c r="CA6" s="5">
        <v>289</v>
      </c>
      <c r="CB6" s="5">
        <v>19</v>
      </c>
      <c r="CC6" s="5">
        <v>4</v>
      </c>
      <c r="CD6" s="5">
        <v>185</v>
      </c>
      <c r="CE6" s="5">
        <v>9</v>
      </c>
      <c r="CF6" s="5">
        <v>117</v>
      </c>
      <c r="CG6" s="5">
        <v>107</v>
      </c>
      <c r="CH6" s="140"/>
      <c r="CI6" s="138" t="s">
        <v>124</v>
      </c>
      <c r="CJ6" s="138" t="s">
        <v>4176</v>
      </c>
      <c r="CK6" s="139">
        <v>11390</v>
      </c>
      <c r="CL6" s="141">
        <v>2983</v>
      </c>
    </row>
    <row r="7" spans="1:90">
      <c r="A7" s="167"/>
      <c r="B7" s="71" t="s">
        <v>120</v>
      </c>
      <c r="C7" s="5">
        <v>1307</v>
      </c>
      <c r="D7" s="5">
        <v>651</v>
      </c>
      <c r="E7" s="5">
        <v>1445</v>
      </c>
      <c r="F7" s="5">
        <v>744</v>
      </c>
      <c r="G7" s="5">
        <v>1479</v>
      </c>
      <c r="H7" s="5">
        <v>748</v>
      </c>
      <c r="I7" s="5">
        <v>1910</v>
      </c>
      <c r="J7" s="5">
        <v>1010</v>
      </c>
      <c r="K7" s="72">
        <v>6141</v>
      </c>
      <c r="L7" s="72">
        <v>3153</v>
      </c>
      <c r="M7" s="167"/>
      <c r="N7" s="71" t="s">
        <v>120</v>
      </c>
      <c r="O7" s="5">
        <v>44</v>
      </c>
      <c r="P7" s="5">
        <v>17</v>
      </c>
      <c r="Q7" s="5">
        <v>30</v>
      </c>
      <c r="R7" s="5">
        <v>14</v>
      </c>
      <c r="S7" s="5">
        <v>39</v>
      </c>
      <c r="T7" s="5">
        <v>17</v>
      </c>
      <c r="U7" s="5">
        <v>334</v>
      </c>
      <c r="V7" s="5">
        <v>182</v>
      </c>
      <c r="W7" s="72">
        <v>447</v>
      </c>
      <c r="X7" s="72">
        <v>230</v>
      </c>
      <c r="Y7" s="167"/>
      <c r="Z7" s="71" t="s">
        <v>120</v>
      </c>
      <c r="AA7" s="5">
        <v>45</v>
      </c>
      <c r="AB7" s="5">
        <v>43</v>
      </c>
      <c r="AC7" s="5">
        <v>44</v>
      </c>
      <c r="AD7" s="5">
        <v>50</v>
      </c>
      <c r="AE7" s="72">
        <v>182</v>
      </c>
      <c r="AF7" s="72">
        <v>195</v>
      </c>
      <c r="AG7" s="5">
        <v>170</v>
      </c>
      <c r="AH7" s="5">
        <v>101</v>
      </c>
      <c r="AI7" s="5">
        <v>9</v>
      </c>
      <c r="AJ7" s="5">
        <v>38</v>
      </c>
      <c r="AK7" s="167"/>
      <c r="AL7" s="71" t="s">
        <v>120</v>
      </c>
      <c r="AM7" s="5">
        <v>30</v>
      </c>
      <c r="AN7" s="5">
        <v>1583</v>
      </c>
      <c r="AO7" s="5">
        <v>714</v>
      </c>
      <c r="AP7" s="5">
        <v>451</v>
      </c>
      <c r="AQ7" s="5">
        <v>256</v>
      </c>
      <c r="AR7" s="5">
        <v>52</v>
      </c>
      <c r="AS7" s="5">
        <v>208</v>
      </c>
      <c r="AT7" s="5">
        <v>217</v>
      </c>
      <c r="AU7" s="5">
        <v>209</v>
      </c>
      <c r="AV7" s="167"/>
      <c r="AW7" s="71" t="s">
        <v>120</v>
      </c>
      <c r="AX7" s="5">
        <v>2422</v>
      </c>
      <c r="AY7" s="5">
        <v>1316</v>
      </c>
      <c r="AZ7" s="5">
        <v>2241</v>
      </c>
      <c r="BA7" s="5">
        <v>1227</v>
      </c>
      <c r="BB7" s="5">
        <v>1137</v>
      </c>
      <c r="BC7" s="5">
        <v>630</v>
      </c>
      <c r="BD7" s="5">
        <v>1949</v>
      </c>
      <c r="BE7" s="5">
        <v>1059</v>
      </c>
      <c r="BF7" s="5">
        <v>1844</v>
      </c>
      <c r="BG7" s="5">
        <v>1011</v>
      </c>
      <c r="BH7" s="5">
        <v>732</v>
      </c>
      <c r="BI7" s="5">
        <v>417</v>
      </c>
      <c r="BJ7" s="167"/>
      <c r="BK7" s="71" t="s">
        <v>120</v>
      </c>
      <c r="BL7" s="72">
        <v>362</v>
      </c>
      <c r="BM7" s="5">
        <v>163</v>
      </c>
      <c r="BN7" s="5">
        <v>94</v>
      </c>
      <c r="BO7" s="72">
        <v>66</v>
      </c>
      <c r="BP7" s="5">
        <v>25</v>
      </c>
      <c r="BQ7" s="72">
        <v>428</v>
      </c>
      <c r="BR7" s="72">
        <v>188</v>
      </c>
      <c r="BS7" s="167"/>
      <c r="BT7" s="71" t="s">
        <v>120</v>
      </c>
      <c r="BU7" s="5">
        <v>31</v>
      </c>
      <c r="BV7" s="5">
        <v>117</v>
      </c>
      <c r="BW7" s="5">
        <v>36</v>
      </c>
      <c r="BX7" s="5">
        <v>94</v>
      </c>
      <c r="BY7" s="5">
        <v>130</v>
      </c>
      <c r="BZ7" s="5">
        <v>97</v>
      </c>
      <c r="CA7" s="5">
        <v>122</v>
      </c>
      <c r="CB7" s="5">
        <v>4</v>
      </c>
      <c r="CC7" s="5">
        <v>0</v>
      </c>
      <c r="CD7" s="5">
        <v>0</v>
      </c>
      <c r="CE7" s="5">
        <v>9</v>
      </c>
      <c r="CF7" s="5">
        <v>31</v>
      </c>
      <c r="CG7" s="5">
        <v>20</v>
      </c>
      <c r="CH7" s="140"/>
      <c r="CI7" s="138" t="s">
        <v>124</v>
      </c>
      <c r="CJ7" s="138" t="s">
        <v>4177</v>
      </c>
      <c r="CK7" s="139">
        <v>8422</v>
      </c>
      <c r="CL7" s="141">
        <v>640</v>
      </c>
    </row>
    <row r="8" spans="1:90">
      <c r="A8" s="167"/>
      <c r="B8" s="103" t="s">
        <v>102</v>
      </c>
      <c r="C8" s="105">
        <v>3212</v>
      </c>
      <c r="D8" s="105">
        <v>1644</v>
      </c>
      <c r="E8" s="105">
        <v>3581</v>
      </c>
      <c r="F8" s="105">
        <v>1861</v>
      </c>
      <c r="G8" s="105">
        <v>3621</v>
      </c>
      <c r="H8" s="105">
        <v>1891</v>
      </c>
      <c r="I8" s="105">
        <v>4677</v>
      </c>
      <c r="J8" s="105">
        <v>2550</v>
      </c>
      <c r="K8" s="105">
        <v>15091</v>
      </c>
      <c r="L8" s="105">
        <v>7946</v>
      </c>
      <c r="M8" s="167"/>
      <c r="N8" s="103" t="s">
        <v>102</v>
      </c>
      <c r="O8" s="105">
        <v>89</v>
      </c>
      <c r="P8" s="105">
        <v>37</v>
      </c>
      <c r="Q8" s="105">
        <v>67</v>
      </c>
      <c r="R8" s="105">
        <v>28</v>
      </c>
      <c r="S8" s="105">
        <v>97</v>
      </c>
      <c r="T8" s="105">
        <v>49</v>
      </c>
      <c r="U8" s="105">
        <v>852</v>
      </c>
      <c r="V8" s="105">
        <v>452</v>
      </c>
      <c r="W8" s="105">
        <v>1105</v>
      </c>
      <c r="X8" s="105">
        <v>566</v>
      </c>
      <c r="Y8" s="167"/>
      <c r="Z8" s="103" t="s">
        <v>102</v>
      </c>
      <c r="AA8" s="105">
        <v>140</v>
      </c>
      <c r="AB8" s="105">
        <v>136</v>
      </c>
      <c r="AC8" s="105">
        <v>136</v>
      </c>
      <c r="AD8" s="105">
        <v>144</v>
      </c>
      <c r="AE8" s="105">
        <v>556</v>
      </c>
      <c r="AF8" s="105">
        <v>600</v>
      </c>
      <c r="AG8" s="105">
        <v>557</v>
      </c>
      <c r="AH8" s="105">
        <v>133</v>
      </c>
      <c r="AI8" s="105">
        <v>15</v>
      </c>
      <c r="AJ8" s="105">
        <v>131</v>
      </c>
      <c r="AK8" s="167"/>
      <c r="AL8" s="103" t="s">
        <v>102</v>
      </c>
      <c r="AM8" s="105">
        <v>134</v>
      </c>
      <c r="AN8" s="105">
        <v>3904</v>
      </c>
      <c r="AO8" s="105">
        <v>2023</v>
      </c>
      <c r="AP8" s="105">
        <v>1069</v>
      </c>
      <c r="AQ8" s="105">
        <v>305</v>
      </c>
      <c r="AR8" s="105">
        <v>139</v>
      </c>
      <c r="AS8" s="105">
        <v>605</v>
      </c>
      <c r="AT8" s="105">
        <v>585</v>
      </c>
      <c r="AU8" s="105">
        <v>578</v>
      </c>
      <c r="AV8" s="167"/>
      <c r="AW8" s="103" t="s">
        <v>102</v>
      </c>
      <c r="AX8" s="105">
        <v>5708</v>
      </c>
      <c r="AY8" s="105">
        <v>3114</v>
      </c>
      <c r="AZ8" s="105">
        <v>5360</v>
      </c>
      <c r="BA8" s="105">
        <v>2946</v>
      </c>
      <c r="BB8" s="105">
        <v>2663</v>
      </c>
      <c r="BC8" s="105">
        <v>1480</v>
      </c>
      <c r="BD8" s="105">
        <v>4750</v>
      </c>
      <c r="BE8" s="105">
        <v>2614</v>
      </c>
      <c r="BF8" s="105">
        <v>4517</v>
      </c>
      <c r="BG8" s="105">
        <v>2500</v>
      </c>
      <c r="BH8" s="105">
        <v>2001</v>
      </c>
      <c r="BI8" s="105">
        <v>1148</v>
      </c>
      <c r="BJ8" s="167"/>
      <c r="BK8" s="103" t="s">
        <v>102</v>
      </c>
      <c r="BL8" s="105">
        <v>947</v>
      </c>
      <c r="BM8" s="105">
        <v>387</v>
      </c>
      <c r="BN8" s="105">
        <v>168</v>
      </c>
      <c r="BO8" s="105">
        <v>128</v>
      </c>
      <c r="BP8" s="105">
        <v>56</v>
      </c>
      <c r="BQ8" s="105">
        <v>1075</v>
      </c>
      <c r="BR8" s="105">
        <v>443</v>
      </c>
      <c r="BS8" s="167"/>
      <c r="BT8" s="103" t="s">
        <v>102</v>
      </c>
      <c r="BU8" s="105">
        <v>548</v>
      </c>
      <c r="BV8" s="105">
        <v>723</v>
      </c>
      <c r="BW8" s="105">
        <v>422</v>
      </c>
      <c r="BX8" s="105">
        <v>240</v>
      </c>
      <c r="BY8" s="105">
        <v>737</v>
      </c>
      <c r="BZ8" s="105">
        <v>312</v>
      </c>
      <c r="CA8" s="105">
        <v>411</v>
      </c>
      <c r="CB8" s="105">
        <v>23</v>
      </c>
      <c r="CC8" s="105">
        <v>4</v>
      </c>
      <c r="CD8" s="105">
        <v>185</v>
      </c>
      <c r="CE8" s="105">
        <v>18</v>
      </c>
      <c r="CF8" s="105">
        <v>148</v>
      </c>
      <c r="CG8" s="105">
        <v>127</v>
      </c>
      <c r="CH8" s="140"/>
      <c r="CI8" s="138" t="s">
        <v>124</v>
      </c>
      <c r="CJ8" s="138" t="s">
        <v>4178</v>
      </c>
      <c r="CK8" s="139">
        <v>19812</v>
      </c>
      <c r="CL8" s="141">
        <v>3623</v>
      </c>
    </row>
    <row r="9" spans="1:90" ht="14.45" customHeight="1">
      <c r="A9" s="167" t="s">
        <v>125</v>
      </c>
      <c r="B9" s="71" t="s">
        <v>119</v>
      </c>
      <c r="C9" s="5">
        <v>1441</v>
      </c>
      <c r="D9" s="5">
        <v>753</v>
      </c>
      <c r="E9" s="5">
        <v>1390</v>
      </c>
      <c r="F9" s="5">
        <v>734</v>
      </c>
      <c r="G9" s="5">
        <v>1356</v>
      </c>
      <c r="H9" s="5">
        <v>719</v>
      </c>
      <c r="I9" s="5">
        <v>1514</v>
      </c>
      <c r="J9" s="5">
        <v>775</v>
      </c>
      <c r="K9" s="72">
        <v>5701</v>
      </c>
      <c r="L9" s="72">
        <v>2981</v>
      </c>
      <c r="M9" s="167" t="s">
        <v>125</v>
      </c>
      <c r="N9" s="71" t="s">
        <v>119</v>
      </c>
      <c r="O9" s="5">
        <v>118</v>
      </c>
      <c r="P9" s="5">
        <v>58</v>
      </c>
      <c r="Q9" s="5">
        <v>109</v>
      </c>
      <c r="R9" s="5">
        <v>54</v>
      </c>
      <c r="S9" s="5">
        <v>62</v>
      </c>
      <c r="T9" s="5">
        <v>23</v>
      </c>
      <c r="U9" s="5">
        <v>269</v>
      </c>
      <c r="V9" s="5">
        <v>139</v>
      </c>
      <c r="W9" s="72">
        <v>558</v>
      </c>
      <c r="X9" s="72">
        <v>274</v>
      </c>
      <c r="Y9" s="167" t="s">
        <v>125</v>
      </c>
      <c r="Z9" s="71" t="s">
        <v>119</v>
      </c>
      <c r="AA9" s="5">
        <v>52</v>
      </c>
      <c r="AB9" s="5">
        <v>54</v>
      </c>
      <c r="AC9" s="5">
        <v>55</v>
      </c>
      <c r="AD9" s="5">
        <v>54</v>
      </c>
      <c r="AE9" s="72">
        <v>215</v>
      </c>
      <c r="AF9" s="72">
        <v>224</v>
      </c>
      <c r="AG9" s="5">
        <v>157</v>
      </c>
      <c r="AH9" s="5">
        <v>0</v>
      </c>
      <c r="AI9" s="5">
        <v>11</v>
      </c>
      <c r="AJ9" s="5">
        <v>52</v>
      </c>
      <c r="AK9" s="167" t="s">
        <v>125</v>
      </c>
      <c r="AL9" s="71" t="s">
        <v>119</v>
      </c>
      <c r="AM9" s="5">
        <v>0</v>
      </c>
      <c r="AN9" s="5">
        <v>1555</v>
      </c>
      <c r="AO9" s="5">
        <v>823</v>
      </c>
      <c r="AP9" s="5">
        <v>281</v>
      </c>
      <c r="AQ9" s="5">
        <v>5</v>
      </c>
      <c r="AR9" s="5">
        <v>53</v>
      </c>
      <c r="AS9" s="5">
        <v>225</v>
      </c>
      <c r="AT9" s="5">
        <v>220</v>
      </c>
      <c r="AU9" s="5">
        <v>213</v>
      </c>
      <c r="AV9" s="167" t="s">
        <v>125</v>
      </c>
      <c r="AW9" s="71" t="s">
        <v>119</v>
      </c>
      <c r="AX9" s="5">
        <v>1648</v>
      </c>
      <c r="AY9" s="5">
        <v>882</v>
      </c>
      <c r="AZ9" s="5">
        <v>1600</v>
      </c>
      <c r="BA9" s="5">
        <v>860</v>
      </c>
      <c r="BB9" s="5">
        <v>759</v>
      </c>
      <c r="BC9" s="5">
        <v>405</v>
      </c>
      <c r="BD9" s="5">
        <v>1517</v>
      </c>
      <c r="BE9" s="5">
        <v>814</v>
      </c>
      <c r="BF9" s="5">
        <v>1474</v>
      </c>
      <c r="BG9" s="5">
        <v>795</v>
      </c>
      <c r="BH9" s="5">
        <v>673</v>
      </c>
      <c r="BI9" s="5">
        <v>366</v>
      </c>
      <c r="BJ9" s="167" t="s">
        <v>125</v>
      </c>
      <c r="BK9" s="71" t="s">
        <v>119</v>
      </c>
      <c r="BL9" s="72">
        <v>336</v>
      </c>
      <c r="BM9" s="5">
        <v>125</v>
      </c>
      <c r="BN9" s="5">
        <v>26</v>
      </c>
      <c r="BO9" s="72">
        <v>28</v>
      </c>
      <c r="BP9" s="5">
        <v>19</v>
      </c>
      <c r="BQ9" s="72">
        <v>364</v>
      </c>
      <c r="BR9" s="72">
        <v>144</v>
      </c>
      <c r="BS9" s="167" t="s">
        <v>125</v>
      </c>
      <c r="BT9" s="71" t="s">
        <v>119</v>
      </c>
      <c r="BU9" s="5">
        <v>168</v>
      </c>
      <c r="BV9" s="5">
        <v>333</v>
      </c>
      <c r="BW9" s="5">
        <v>209</v>
      </c>
      <c r="BX9" s="5">
        <v>144</v>
      </c>
      <c r="BY9" s="5">
        <v>221</v>
      </c>
      <c r="BZ9" s="5">
        <v>76</v>
      </c>
      <c r="CA9" s="5">
        <v>60</v>
      </c>
      <c r="CB9" s="5">
        <v>5</v>
      </c>
      <c r="CC9" s="5">
        <v>0</v>
      </c>
      <c r="CD9" s="5">
        <v>12</v>
      </c>
      <c r="CE9" s="5">
        <v>48</v>
      </c>
      <c r="CF9" s="5">
        <v>41</v>
      </c>
      <c r="CG9" s="5">
        <v>86</v>
      </c>
      <c r="CH9" s="140"/>
      <c r="CI9" s="138" t="s">
        <v>125</v>
      </c>
      <c r="CJ9" s="138" t="s">
        <v>4179</v>
      </c>
      <c r="CK9" s="139">
        <v>6728</v>
      </c>
      <c r="CL9" s="141">
        <v>1276</v>
      </c>
    </row>
    <row r="10" spans="1:90">
      <c r="A10" s="167"/>
      <c r="B10" s="71" t="s">
        <v>120</v>
      </c>
      <c r="C10" s="5">
        <v>870</v>
      </c>
      <c r="D10" s="5">
        <v>453</v>
      </c>
      <c r="E10" s="5">
        <v>803</v>
      </c>
      <c r="F10" s="5">
        <v>417</v>
      </c>
      <c r="G10" s="5">
        <v>905</v>
      </c>
      <c r="H10" s="5">
        <v>452</v>
      </c>
      <c r="I10" s="5">
        <v>1090</v>
      </c>
      <c r="J10" s="5">
        <v>552</v>
      </c>
      <c r="K10" s="72">
        <v>3668</v>
      </c>
      <c r="L10" s="72">
        <v>1874</v>
      </c>
      <c r="M10" s="167"/>
      <c r="N10" s="71" t="s">
        <v>120</v>
      </c>
      <c r="O10" s="5">
        <v>26</v>
      </c>
      <c r="P10" s="5">
        <v>10</v>
      </c>
      <c r="Q10" s="5">
        <v>16</v>
      </c>
      <c r="R10" s="5">
        <v>8</v>
      </c>
      <c r="S10" s="5">
        <v>20</v>
      </c>
      <c r="T10" s="5">
        <v>13</v>
      </c>
      <c r="U10" s="5">
        <v>134</v>
      </c>
      <c r="V10" s="5">
        <v>63</v>
      </c>
      <c r="W10" s="72">
        <v>196</v>
      </c>
      <c r="X10" s="72">
        <v>94</v>
      </c>
      <c r="Y10" s="167"/>
      <c r="Z10" s="71" t="s">
        <v>120</v>
      </c>
      <c r="AA10" s="5">
        <v>29</v>
      </c>
      <c r="AB10" s="5">
        <v>28</v>
      </c>
      <c r="AC10" s="5">
        <v>27</v>
      </c>
      <c r="AD10" s="5">
        <v>27</v>
      </c>
      <c r="AE10" s="72">
        <v>111</v>
      </c>
      <c r="AF10" s="72">
        <v>124</v>
      </c>
      <c r="AG10" s="5">
        <v>113</v>
      </c>
      <c r="AH10" s="5">
        <v>16</v>
      </c>
      <c r="AI10" s="5">
        <v>0</v>
      </c>
      <c r="AJ10" s="5">
        <v>21</v>
      </c>
      <c r="AK10" s="167"/>
      <c r="AL10" s="71" t="s">
        <v>120</v>
      </c>
      <c r="AM10" s="5">
        <v>0</v>
      </c>
      <c r="AN10" s="5">
        <v>1082</v>
      </c>
      <c r="AO10" s="5">
        <v>279</v>
      </c>
      <c r="AP10" s="5">
        <v>207</v>
      </c>
      <c r="AQ10" s="5">
        <v>7</v>
      </c>
      <c r="AR10" s="5">
        <v>37</v>
      </c>
      <c r="AS10" s="5">
        <v>94</v>
      </c>
      <c r="AT10" s="5">
        <v>93</v>
      </c>
      <c r="AU10" s="5">
        <v>93</v>
      </c>
      <c r="AV10" s="167"/>
      <c r="AW10" s="71" t="s">
        <v>120</v>
      </c>
      <c r="AX10" s="5">
        <v>1589</v>
      </c>
      <c r="AY10" s="5">
        <v>820</v>
      </c>
      <c r="AZ10" s="5">
        <v>1584</v>
      </c>
      <c r="BA10" s="5">
        <v>819</v>
      </c>
      <c r="BB10" s="5">
        <v>786</v>
      </c>
      <c r="BC10" s="5">
        <v>404</v>
      </c>
      <c r="BD10" s="5">
        <v>1402</v>
      </c>
      <c r="BE10" s="5">
        <v>710</v>
      </c>
      <c r="BF10" s="5">
        <v>1397</v>
      </c>
      <c r="BG10" s="5">
        <v>709</v>
      </c>
      <c r="BH10" s="5">
        <v>649</v>
      </c>
      <c r="BI10" s="5">
        <v>326</v>
      </c>
      <c r="BJ10" s="167"/>
      <c r="BK10" s="71" t="s">
        <v>120</v>
      </c>
      <c r="BL10" s="72">
        <v>180</v>
      </c>
      <c r="BM10" s="5">
        <v>102</v>
      </c>
      <c r="BN10" s="5">
        <v>36</v>
      </c>
      <c r="BO10" s="72">
        <v>15</v>
      </c>
      <c r="BP10" s="5">
        <v>9</v>
      </c>
      <c r="BQ10" s="72">
        <v>195</v>
      </c>
      <c r="BR10" s="72">
        <v>111</v>
      </c>
      <c r="BS10" s="167"/>
      <c r="BT10" s="71" t="s">
        <v>120</v>
      </c>
      <c r="BU10" s="5">
        <v>2</v>
      </c>
      <c r="BV10" s="5">
        <v>10</v>
      </c>
      <c r="BW10" s="5">
        <v>16</v>
      </c>
      <c r="BX10" s="5">
        <v>1</v>
      </c>
      <c r="BY10" s="5">
        <v>6</v>
      </c>
      <c r="BZ10" s="5">
        <v>2</v>
      </c>
      <c r="CA10" s="5">
        <v>1</v>
      </c>
      <c r="CB10" s="5">
        <v>1</v>
      </c>
      <c r="CC10" s="5">
        <v>1</v>
      </c>
      <c r="CD10" s="5">
        <v>1</v>
      </c>
      <c r="CE10" s="5">
        <v>2</v>
      </c>
      <c r="CF10" s="5">
        <v>1</v>
      </c>
      <c r="CG10" s="5">
        <v>0</v>
      </c>
      <c r="CH10" s="140"/>
      <c r="CI10" s="138" t="s">
        <v>125</v>
      </c>
      <c r="CJ10" s="138" t="s">
        <v>4180</v>
      </c>
      <c r="CK10" s="139">
        <v>3864</v>
      </c>
      <c r="CL10" s="141">
        <v>43</v>
      </c>
    </row>
    <row r="11" spans="1:90">
      <c r="A11" s="167"/>
      <c r="B11" s="103" t="s">
        <v>102</v>
      </c>
      <c r="C11" s="105">
        <v>2311</v>
      </c>
      <c r="D11" s="105">
        <v>1206</v>
      </c>
      <c r="E11" s="105">
        <v>2193</v>
      </c>
      <c r="F11" s="105">
        <v>1151</v>
      </c>
      <c r="G11" s="105">
        <v>2261</v>
      </c>
      <c r="H11" s="105">
        <v>1171</v>
      </c>
      <c r="I11" s="105">
        <v>2604</v>
      </c>
      <c r="J11" s="105">
        <v>1327</v>
      </c>
      <c r="K11" s="105">
        <v>9369</v>
      </c>
      <c r="L11" s="105">
        <v>4855</v>
      </c>
      <c r="M11" s="167"/>
      <c r="N11" s="103" t="s">
        <v>102</v>
      </c>
      <c r="O11" s="105">
        <v>144</v>
      </c>
      <c r="P11" s="105">
        <v>68</v>
      </c>
      <c r="Q11" s="105">
        <v>125</v>
      </c>
      <c r="R11" s="105">
        <v>62</v>
      </c>
      <c r="S11" s="105">
        <v>82</v>
      </c>
      <c r="T11" s="105">
        <v>36</v>
      </c>
      <c r="U11" s="105">
        <v>403</v>
      </c>
      <c r="V11" s="105">
        <v>202</v>
      </c>
      <c r="W11" s="105">
        <v>754</v>
      </c>
      <c r="X11" s="105">
        <v>368</v>
      </c>
      <c r="Y11" s="167"/>
      <c r="Z11" s="103" t="s">
        <v>102</v>
      </c>
      <c r="AA11" s="105">
        <v>81</v>
      </c>
      <c r="AB11" s="105">
        <v>82</v>
      </c>
      <c r="AC11" s="105">
        <v>82</v>
      </c>
      <c r="AD11" s="105">
        <v>81</v>
      </c>
      <c r="AE11" s="105">
        <v>326</v>
      </c>
      <c r="AF11" s="105">
        <v>348</v>
      </c>
      <c r="AG11" s="105">
        <v>270</v>
      </c>
      <c r="AH11" s="105">
        <v>16</v>
      </c>
      <c r="AI11" s="105">
        <v>11</v>
      </c>
      <c r="AJ11" s="105">
        <v>73</v>
      </c>
      <c r="AK11" s="167"/>
      <c r="AL11" s="103" t="s">
        <v>102</v>
      </c>
      <c r="AM11" s="105">
        <v>0</v>
      </c>
      <c r="AN11" s="105">
        <v>2637</v>
      </c>
      <c r="AO11" s="105">
        <v>1102</v>
      </c>
      <c r="AP11" s="105">
        <v>488</v>
      </c>
      <c r="AQ11" s="105">
        <v>12</v>
      </c>
      <c r="AR11" s="105">
        <v>90</v>
      </c>
      <c r="AS11" s="105">
        <v>319</v>
      </c>
      <c r="AT11" s="105">
        <v>313</v>
      </c>
      <c r="AU11" s="105">
        <v>306</v>
      </c>
      <c r="AV11" s="167"/>
      <c r="AW11" s="103" t="s">
        <v>102</v>
      </c>
      <c r="AX11" s="105">
        <v>3237</v>
      </c>
      <c r="AY11" s="105">
        <v>1702</v>
      </c>
      <c r="AZ11" s="105">
        <v>3184</v>
      </c>
      <c r="BA11" s="105">
        <v>1679</v>
      </c>
      <c r="BB11" s="105">
        <v>1545</v>
      </c>
      <c r="BC11" s="105">
        <v>809</v>
      </c>
      <c r="BD11" s="105">
        <v>2919</v>
      </c>
      <c r="BE11" s="105">
        <v>1524</v>
      </c>
      <c r="BF11" s="105">
        <v>2871</v>
      </c>
      <c r="BG11" s="105">
        <v>1504</v>
      </c>
      <c r="BH11" s="105">
        <v>1322</v>
      </c>
      <c r="BI11" s="105">
        <v>692</v>
      </c>
      <c r="BJ11" s="167"/>
      <c r="BK11" s="103" t="s">
        <v>102</v>
      </c>
      <c r="BL11" s="105">
        <v>516</v>
      </c>
      <c r="BM11" s="105">
        <v>227</v>
      </c>
      <c r="BN11" s="105">
        <v>62</v>
      </c>
      <c r="BO11" s="105">
        <v>43</v>
      </c>
      <c r="BP11" s="105">
        <v>28</v>
      </c>
      <c r="BQ11" s="105">
        <v>559</v>
      </c>
      <c r="BR11" s="105">
        <v>255</v>
      </c>
      <c r="BS11" s="167"/>
      <c r="BT11" s="103" t="s">
        <v>102</v>
      </c>
      <c r="BU11" s="105">
        <v>170</v>
      </c>
      <c r="BV11" s="105">
        <v>343</v>
      </c>
      <c r="BW11" s="105">
        <v>225</v>
      </c>
      <c r="BX11" s="105">
        <v>145</v>
      </c>
      <c r="BY11" s="105">
        <v>227</v>
      </c>
      <c r="BZ11" s="105">
        <v>78</v>
      </c>
      <c r="CA11" s="105">
        <v>61</v>
      </c>
      <c r="CB11" s="105">
        <v>6</v>
      </c>
      <c r="CC11" s="105">
        <v>1</v>
      </c>
      <c r="CD11" s="105">
        <v>13</v>
      </c>
      <c r="CE11" s="105">
        <v>50</v>
      </c>
      <c r="CF11" s="105">
        <v>42</v>
      </c>
      <c r="CG11" s="105">
        <v>86</v>
      </c>
      <c r="CH11" s="140"/>
      <c r="CI11" s="138" t="s">
        <v>125</v>
      </c>
      <c r="CJ11" s="138" t="s">
        <v>4181</v>
      </c>
      <c r="CK11" s="139">
        <v>10592</v>
      </c>
      <c r="CL11" s="141">
        <v>1319</v>
      </c>
    </row>
    <row r="12" spans="1:90" ht="14.45" customHeight="1">
      <c r="A12" s="167" t="s">
        <v>126</v>
      </c>
      <c r="B12" s="71" t="s">
        <v>119</v>
      </c>
      <c r="C12" s="5">
        <v>20186</v>
      </c>
      <c r="D12" s="5">
        <v>10166</v>
      </c>
      <c r="E12" s="5">
        <v>20751</v>
      </c>
      <c r="F12" s="5">
        <v>10588</v>
      </c>
      <c r="G12" s="5">
        <v>19585</v>
      </c>
      <c r="H12" s="5">
        <v>10259</v>
      </c>
      <c r="I12" s="5">
        <v>19840</v>
      </c>
      <c r="J12" s="5">
        <v>10453</v>
      </c>
      <c r="K12" s="72">
        <v>80362</v>
      </c>
      <c r="L12" s="72">
        <v>41466</v>
      </c>
      <c r="M12" s="167" t="s">
        <v>126</v>
      </c>
      <c r="N12" s="71" t="s">
        <v>119</v>
      </c>
      <c r="O12" s="5">
        <v>571</v>
      </c>
      <c r="P12" s="5">
        <v>226</v>
      </c>
      <c r="Q12" s="5">
        <v>368</v>
      </c>
      <c r="R12" s="5">
        <v>165</v>
      </c>
      <c r="S12" s="5">
        <v>409</v>
      </c>
      <c r="T12" s="5">
        <v>178</v>
      </c>
      <c r="U12" s="5">
        <v>1967</v>
      </c>
      <c r="V12" s="5">
        <v>1009</v>
      </c>
      <c r="W12" s="72">
        <v>3315</v>
      </c>
      <c r="X12" s="72">
        <v>1578</v>
      </c>
      <c r="Y12" s="167" t="s">
        <v>126</v>
      </c>
      <c r="Z12" s="71" t="s">
        <v>119</v>
      </c>
      <c r="AA12" s="5">
        <v>811</v>
      </c>
      <c r="AB12" s="5">
        <v>808</v>
      </c>
      <c r="AC12" s="5">
        <v>790</v>
      </c>
      <c r="AD12" s="5">
        <v>787</v>
      </c>
      <c r="AE12" s="72">
        <v>3196</v>
      </c>
      <c r="AF12" s="72">
        <v>3284</v>
      </c>
      <c r="AG12" s="5">
        <v>3193</v>
      </c>
      <c r="AH12" s="5">
        <v>1763</v>
      </c>
      <c r="AI12" s="5">
        <v>76</v>
      </c>
      <c r="AJ12" s="5">
        <v>752</v>
      </c>
      <c r="AK12" s="167" t="s">
        <v>126</v>
      </c>
      <c r="AL12" s="71" t="s">
        <v>119</v>
      </c>
      <c r="AM12" s="5">
        <v>2245</v>
      </c>
      <c r="AN12" s="5">
        <v>21522</v>
      </c>
      <c r="AO12" s="5">
        <v>10952</v>
      </c>
      <c r="AP12" s="5">
        <v>3991</v>
      </c>
      <c r="AQ12" s="5">
        <v>636</v>
      </c>
      <c r="AR12" s="5">
        <v>1163</v>
      </c>
      <c r="AS12" s="5">
        <v>3418</v>
      </c>
      <c r="AT12" s="5">
        <v>3270</v>
      </c>
      <c r="AU12" s="5">
        <v>3213</v>
      </c>
      <c r="AV12" s="167" t="s">
        <v>126</v>
      </c>
      <c r="AW12" s="71" t="s">
        <v>119</v>
      </c>
      <c r="AX12" s="5">
        <v>23058</v>
      </c>
      <c r="AY12" s="5">
        <v>12321</v>
      </c>
      <c r="AZ12" s="5">
        <v>22221</v>
      </c>
      <c r="BA12" s="5">
        <v>11911</v>
      </c>
      <c r="BB12" s="5">
        <v>13621</v>
      </c>
      <c r="BC12" s="5">
        <v>7450</v>
      </c>
      <c r="BD12" s="5">
        <v>18819</v>
      </c>
      <c r="BE12" s="5">
        <v>10070</v>
      </c>
      <c r="BF12" s="5">
        <v>18213</v>
      </c>
      <c r="BG12" s="5">
        <v>9763</v>
      </c>
      <c r="BH12" s="5">
        <v>6878</v>
      </c>
      <c r="BI12" s="5">
        <v>3767</v>
      </c>
      <c r="BJ12" s="167" t="s">
        <v>126</v>
      </c>
      <c r="BK12" s="71" t="s">
        <v>119</v>
      </c>
      <c r="BL12" s="72">
        <v>5934</v>
      </c>
      <c r="BM12" s="5">
        <v>3183</v>
      </c>
      <c r="BN12" s="5">
        <v>674</v>
      </c>
      <c r="BO12" s="72">
        <v>629</v>
      </c>
      <c r="BP12" s="5">
        <v>371</v>
      </c>
      <c r="BQ12" s="72">
        <v>6563</v>
      </c>
      <c r="BR12" s="72">
        <v>3554</v>
      </c>
      <c r="BS12" s="167" t="s">
        <v>126</v>
      </c>
      <c r="BT12" s="71" t="s">
        <v>119</v>
      </c>
      <c r="BU12" s="5">
        <v>1380</v>
      </c>
      <c r="BV12" s="5">
        <v>3593</v>
      </c>
      <c r="BW12" s="5">
        <v>2008</v>
      </c>
      <c r="BX12" s="5">
        <v>1755</v>
      </c>
      <c r="BY12" s="5">
        <v>2678</v>
      </c>
      <c r="BZ12" s="5">
        <v>1754</v>
      </c>
      <c r="CA12" s="5">
        <v>1838</v>
      </c>
      <c r="CB12" s="5">
        <v>227</v>
      </c>
      <c r="CC12" s="5">
        <v>48</v>
      </c>
      <c r="CD12" s="5">
        <v>331</v>
      </c>
      <c r="CE12" s="5">
        <v>338</v>
      </c>
      <c r="CF12" s="5">
        <v>459</v>
      </c>
      <c r="CG12" s="5">
        <v>1045</v>
      </c>
      <c r="CH12" s="140"/>
      <c r="CI12" s="138" t="s">
        <v>126</v>
      </c>
      <c r="CJ12" s="138" t="s">
        <v>4182</v>
      </c>
      <c r="CK12" s="139">
        <v>97289</v>
      </c>
      <c r="CL12" s="141">
        <v>15950</v>
      </c>
    </row>
    <row r="13" spans="1:90">
      <c r="A13" s="167"/>
      <c r="B13" s="71" t="s">
        <v>120</v>
      </c>
      <c r="C13" s="5">
        <v>16923</v>
      </c>
      <c r="D13" s="5">
        <v>8665</v>
      </c>
      <c r="E13" s="5">
        <v>16883</v>
      </c>
      <c r="F13" s="5">
        <v>8590</v>
      </c>
      <c r="G13" s="5">
        <v>16530</v>
      </c>
      <c r="H13" s="5">
        <v>8558</v>
      </c>
      <c r="I13" s="5">
        <v>17541</v>
      </c>
      <c r="J13" s="5">
        <v>9114</v>
      </c>
      <c r="K13" s="72">
        <v>67877</v>
      </c>
      <c r="L13" s="72">
        <v>34927</v>
      </c>
      <c r="M13" s="167"/>
      <c r="N13" s="71" t="s">
        <v>120</v>
      </c>
      <c r="O13" s="5">
        <v>315</v>
      </c>
      <c r="P13" s="5">
        <v>142</v>
      </c>
      <c r="Q13" s="5">
        <v>232</v>
      </c>
      <c r="R13" s="5">
        <v>103</v>
      </c>
      <c r="S13" s="5">
        <v>284</v>
      </c>
      <c r="T13" s="5">
        <v>133</v>
      </c>
      <c r="U13" s="5">
        <v>1074</v>
      </c>
      <c r="V13" s="5">
        <v>535</v>
      </c>
      <c r="W13" s="72">
        <v>1905</v>
      </c>
      <c r="X13" s="72">
        <v>913</v>
      </c>
      <c r="Y13" s="167"/>
      <c r="Z13" s="71" t="s">
        <v>120</v>
      </c>
      <c r="AA13" s="5">
        <v>555</v>
      </c>
      <c r="AB13" s="5">
        <v>549</v>
      </c>
      <c r="AC13" s="5">
        <v>539</v>
      </c>
      <c r="AD13" s="5">
        <v>560</v>
      </c>
      <c r="AE13" s="72">
        <v>2203</v>
      </c>
      <c r="AF13" s="72">
        <v>2307</v>
      </c>
      <c r="AG13" s="5">
        <v>2294</v>
      </c>
      <c r="AH13" s="5">
        <v>2233</v>
      </c>
      <c r="AI13" s="5">
        <v>29</v>
      </c>
      <c r="AJ13" s="5">
        <v>456</v>
      </c>
      <c r="AK13" s="167"/>
      <c r="AL13" s="71" t="s">
        <v>120</v>
      </c>
      <c r="AM13" s="5">
        <v>2249</v>
      </c>
      <c r="AN13" s="5">
        <v>16077</v>
      </c>
      <c r="AO13" s="5">
        <v>8155</v>
      </c>
      <c r="AP13" s="5">
        <v>3954</v>
      </c>
      <c r="AQ13" s="5">
        <v>588</v>
      </c>
      <c r="AR13" s="5">
        <v>1045</v>
      </c>
      <c r="AS13" s="5">
        <v>2440</v>
      </c>
      <c r="AT13" s="5">
        <v>2180</v>
      </c>
      <c r="AU13" s="5">
        <v>2189</v>
      </c>
      <c r="AV13" s="167"/>
      <c r="AW13" s="71" t="s">
        <v>120</v>
      </c>
      <c r="AX13" s="5">
        <v>18575</v>
      </c>
      <c r="AY13" s="5">
        <v>9554</v>
      </c>
      <c r="AZ13" s="5">
        <v>17987</v>
      </c>
      <c r="BA13" s="5">
        <v>9274</v>
      </c>
      <c r="BB13" s="5">
        <v>11105</v>
      </c>
      <c r="BC13" s="5">
        <v>5826</v>
      </c>
      <c r="BD13" s="5">
        <v>15602</v>
      </c>
      <c r="BE13" s="5">
        <v>8043</v>
      </c>
      <c r="BF13" s="5">
        <v>15133</v>
      </c>
      <c r="BG13" s="5">
        <v>7825</v>
      </c>
      <c r="BH13" s="5">
        <v>5125</v>
      </c>
      <c r="BI13" s="5">
        <v>2692</v>
      </c>
      <c r="BJ13" s="167"/>
      <c r="BK13" s="71" t="s">
        <v>120</v>
      </c>
      <c r="BL13" s="72">
        <v>3684</v>
      </c>
      <c r="BM13" s="5">
        <v>2077</v>
      </c>
      <c r="BN13" s="5">
        <v>417</v>
      </c>
      <c r="BO13" s="72">
        <v>341</v>
      </c>
      <c r="BP13" s="5">
        <v>216</v>
      </c>
      <c r="BQ13" s="72">
        <v>4025</v>
      </c>
      <c r="BR13" s="72">
        <v>2293</v>
      </c>
      <c r="BS13" s="167"/>
      <c r="BT13" s="71" t="s">
        <v>120</v>
      </c>
      <c r="BU13" s="5">
        <v>921</v>
      </c>
      <c r="BV13" s="5">
        <v>1067</v>
      </c>
      <c r="BW13" s="5">
        <v>850</v>
      </c>
      <c r="BX13" s="5">
        <v>477</v>
      </c>
      <c r="BY13" s="5">
        <v>1390</v>
      </c>
      <c r="BZ13" s="5">
        <v>326</v>
      </c>
      <c r="CA13" s="5">
        <v>541</v>
      </c>
      <c r="CB13" s="5">
        <v>18</v>
      </c>
      <c r="CC13" s="5">
        <v>12</v>
      </c>
      <c r="CD13" s="5">
        <v>68</v>
      </c>
      <c r="CE13" s="5">
        <v>129</v>
      </c>
      <c r="CF13" s="5">
        <v>189</v>
      </c>
      <c r="CG13" s="5">
        <v>491</v>
      </c>
      <c r="CH13" s="140"/>
      <c r="CI13" s="138" t="s">
        <v>126</v>
      </c>
      <c r="CJ13" s="138" t="s">
        <v>4183</v>
      </c>
      <c r="CK13" s="139">
        <v>77624</v>
      </c>
      <c r="CL13" s="141">
        <v>5799</v>
      </c>
    </row>
    <row r="14" spans="1:90">
      <c r="A14" s="167"/>
      <c r="B14" s="103" t="s">
        <v>102</v>
      </c>
      <c r="C14" s="105">
        <v>37109</v>
      </c>
      <c r="D14" s="105">
        <v>18831</v>
      </c>
      <c r="E14" s="105">
        <v>37634</v>
      </c>
      <c r="F14" s="105">
        <v>19178</v>
      </c>
      <c r="G14" s="105">
        <v>36115</v>
      </c>
      <c r="H14" s="105">
        <v>18817</v>
      </c>
      <c r="I14" s="105">
        <v>37381</v>
      </c>
      <c r="J14" s="105">
        <v>19567</v>
      </c>
      <c r="K14" s="105">
        <v>148239</v>
      </c>
      <c r="L14" s="105">
        <v>76393</v>
      </c>
      <c r="M14" s="167"/>
      <c r="N14" s="103" t="s">
        <v>102</v>
      </c>
      <c r="O14" s="105">
        <v>886</v>
      </c>
      <c r="P14" s="105">
        <v>368</v>
      </c>
      <c r="Q14" s="105">
        <v>600</v>
      </c>
      <c r="R14" s="105">
        <v>268</v>
      </c>
      <c r="S14" s="105">
        <v>693</v>
      </c>
      <c r="T14" s="105">
        <v>311</v>
      </c>
      <c r="U14" s="105">
        <v>3041</v>
      </c>
      <c r="V14" s="105">
        <v>1544</v>
      </c>
      <c r="W14" s="105">
        <v>5220</v>
      </c>
      <c r="X14" s="105">
        <v>2491</v>
      </c>
      <c r="Y14" s="167"/>
      <c r="Z14" s="103" t="s">
        <v>102</v>
      </c>
      <c r="AA14" s="105">
        <v>1366</v>
      </c>
      <c r="AB14" s="105">
        <v>1357</v>
      </c>
      <c r="AC14" s="105">
        <v>1329</v>
      </c>
      <c r="AD14" s="105">
        <v>1347</v>
      </c>
      <c r="AE14" s="105">
        <v>5399</v>
      </c>
      <c r="AF14" s="105">
        <v>5591</v>
      </c>
      <c r="AG14" s="105">
        <v>5487</v>
      </c>
      <c r="AH14" s="105">
        <v>3996</v>
      </c>
      <c r="AI14" s="105">
        <v>105</v>
      </c>
      <c r="AJ14" s="105">
        <v>1208</v>
      </c>
      <c r="AK14" s="167"/>
      <c r="AL14" s="103" t="s">
        <v>102</v>
      </c>
      <c r="AM14" s="105">
        <v>4494</v>
      </c>
      <c r="AN14" s="105">
        <v>37599</v>
      </c>
      <c r="AO14" s="105">
        <v>19107</v>
      </c>
      <c r="AP14" s="105">
        <v>7945</v>
      </c>
      <c r="AQ14" s="105">
        <v>1224</v>
      </c>
      <c r="AR14" s="105">
        <v>2208</v>
      </c>
      <c r="AS14" s="105">
        <v>5858</v>
      </c>
      <c r="AT14" s="105">
        <v>5450</v>
      </c>
      <c r="AU14" s="105">
        <v>5402</v>
      </c>
      <c r="AV14" s="167"/>
      <c r="AW14" s="103" t="s">
        <v>102</v>
      </c>
      <c r="AX14" s="105">
        <v>41633</v>
      </c>
      <c r="AY14" s="105">
        <v>21875</v>
      </c>
      <c r="AZ14" s="105">
        <v>40208</v>
      </c>
      <c r="BA14" s="105">
        <v>21185</v>
      </c>
      <c r="BB14" s="105">
        <v>24726</v>
      </c>
      <c r="BC14" s="105">
        <v>13276</v>
      </c>
      <c r="BD14" s="105">
        <v>34421</v>
      </c>
      <c r="BE14" s="105">
        <v>18113</v>
      </c>
      <c r="BF14" s="105">
        <v>33346</v>
      </c>
      <c r="BG14" s="105">
        <v>17588</v>
      </c>
      <c r="BH14" s="105">
        <v>12003</v>
      </c>
      <c r="BI14" s="105">
        <v>6459</v>
      </c>
      <c r="BJ14" s="167"/>
      <c r="BK14" s="103" t="s">
        <v>102</v>
      </c>
      <c r="BL14" s="105">
        <v>9618</v>
      </c>
      <c r="BM14" s="105">
        <v>5260</v>
      </c>
      <c r="BN14" s="105">
        <v>1091</v>
      </c>
      <c r="BO14" s="105">
        <v>970</v>
      </c>
      <c r="BP14" s="105">
        <v>587</v>
      </c>
      <c r="BQ14" s="105">
        <v>10588</v>
      </c>
      <c r="BR14" s="105">
        <v>5847</v>
      </c>
      <c r="BS14" s="167"/>
      <c r="BT14" s="103" t="s">
        <v>102</v>
      </c>
      <c r="BU14" s="105">
        <v>2301</v>
      </c>
      <c r="BV14" s="105">
        <v>4660</v>
      </c>
      <c r="BW14" s="105">
        <v>2858</v>
      </c>
      <c r="BX14" s="105">
        <v>2232</v>
      </c>
      <c r="BY14" s="105">
        <v>4068</v>
      </c>
      <c r="BZ14" s="105">
        <v>2080</v>
      </c>
      <c r="CA14" s="105">
        <v>2379</v>
      </c>
      <c r="CB14" s="105">
        <v>245</v>
      </c>
      <c r="CC14" s="105">
        <v>60</v>
      </c>
      <c r="CD14" s="105">
        <v>399</v>
      </c>
      <c r="CE14" s="105">
        <v>467</v>
      </c>
      <c r="CF14" s="105">
        <v>648</v>
      </c>
      <c r="CG14" s="105">
        <v>1536</v>
      </c>
      <c r="CH14" s="140"/>
      <c r="CI14" s="138" t="s">
        <v>126</v>
      </c>
      <c r="CJ14" s="138" t="s">
        <v>4184</v>
      </c>
      <c r="CK14" s="139">
        <v>174913</v>
      </c>
      <c r="CL14" s="141">
        <v>21749</v>
      </c>
    </row>
    <row r="15" spans="1:90" ht="14.45" customHeight="1">
      <c r="A15" s="167" t="s">
        <v>127</v>
      </c>
      <c r="B15" s="71" t="s">
        <v>119</v>
      </c>
      <c r="C15" s="5">
        <v>1638</v>
      </c>
      <c r="D15" s="5">
        <v>849</v>
      </c>
      <c r="E15" s="5">
        <v>1637</v>
      </c>
      <c r="F15" s="5">
        <v>832</v>
      </c>
      <c r="G15" s="5">
        <v>1777</v>
      </c>
      <c r="H15" s="5">
        <v>891</v>
      </c>
      <c r="I15" s="5">
        <v>2400</v>
      </c>
      <c r="J15" s="5">
        <v>1209</v>
      </c>
      <c r="K15" s="72">
        <v>7452</v>
      </c>
      <c r="L15" s="72">
        <v>3781</v>
      </c>
      <c r="M15" s="167" t="s">
        <v>127</v>
      </c>
      <c r="N15" s="71" t="s">
        <v>119</v>
      </c>
      <c r="O15" s="5">
        <v>76</v>
      </c>
      <c r="P15" s="5">
        <v>34</v>
      </c>
      <c r="Q15" s="5">
        <v>62</v>
      </c>
      <c r="R15" s="5">
        <v>22</v>
      </c>
      <c r="S15" s="5">
        <v>79</v>
      </c>
      <c r="T15" s="5">
        <v>35</v>
      </c>
      <c r="U15" s="5">
        <v>412</v>
      </c>
      <c r="V15" s="5">
        <v>215</v>
      </c>
      <c r="W15" s="72">
        <v>629</v>
      </c>
      <c r="X15" s="72">
        <v>306</v>
      </c>
      <c r="Y15" s="167" t="s">
        <v>127</v>
      </c>
      <c r="Z15" s="71" t="s">
        <v>119</v>
      </c>
      <c r="AA15" s="5">
        <v>62</v>
      </c>
      <c r="AB15" s="5">
        <v>62</v>
      </c>
      <c r="AC15" s="5">
        <v>66</v>
      </c>
      <c r="AD15" s="5">
        <v>71</v>
      </c>
      <c r="AE15" s="72">
        <v>261</v>
      </c>
      <c r="AF15" s="72">
        <v>258</v>
      </c>
      <c r="AG15" s="5">
        <v>198</v>
      </c>
      <c r="AH15" s="5">
        <v>44</v>
      </c>
      <c r="AI15" s="5">
        <v>18</v>
      </c>
      <c r="AJ15" s="5">
        <v>64</v>
      </c>
      <c r="AK15" s="167" t="s">
        <v>127</v>
      </c>
      <c r="AL15" s="71" t="s">
        <v>119</v>
      </c>
      <c r="AM15" s="5">
        <v>29</v>
      </c>
      <c r="AN15" s="5">
        <v>2074</v>
      </c>
      <c r="AO15" s="5">
        <v>970</v>
      </c>
      <c r="AP15" s="5">
        <v>396</v>
      </c>
      <c r="AQ15" s="5">
        <v>30</v>
      </c>
      <c r="AR15" s="5">
        <v>32</v>
      </c>
      <c r="AS15" s="5">
        <v>289</v>
      </c>
      <c r="AT15" s="5">
        <v>224</v>
      </c>
      <c r="AU15" s="5">
        <v>230</v>
      </c>
      <c r="AV15" s="167" t="s">
        <v>127</v>
      </c>
      <c r="AW15" s="71" t="s">
        <v>119</v>
      </c>
      <c r="AX15" s="5">
        <v>3064</v>
      </c>
      <c r="AY15" s="5">
        <v>1641</v>
      </c>
      <c r="AZ15" s="5">
        <v>2734</v>
      </c>
      <c r="BA15" s="5">
        <v>1469</v>
      </c>
      <c r="BB15" s="5">
        <v>1542</v>
      </c>
      <c r="BC15" s="5">
        <v>842</v>
      </c>
      <c r="BD15" s="5">
        <v>2863</v>
      </c>
      <c r="BE15" s="5">
        <v>1547</v>
      </c>
      <c r="BF15" s="5">
        <v>2582</v>
      </c>
      <c r="BG15" s="5">
        <v>1395</v>
      </c>
      <c r="BH15" s="5">
        <v>1323</v>
      </c>
      <c r="BI15" s="5">
        <v>733</v>
      </c>
      <c r="BJ15" s="167" t="s">
        <v>127</v>
      </c>
      <c r="BK15" s="71" t="s">
        <v>119</v>
      </c>
      <c r="BL15" s="72">
        <v>418</v>
      </c>
      <c r="BM15" s="5">
        <v>89</v>
      </c>
      <c r="BN15" s="5">
        <v>36</v>
      </c>
      <c r="BO15" s="72">
        <v>34</v>
      </c>
      <c r="BP15" s="5">
        <v>11</v>
      </c>
      <c r="BQ15" s="72">
        <v>452</v>
      </c>
      <c r="BR15" s="72">
        <v>100</v>
      </c>
      <c r="BS15" s="167" t="s">
        <v>127</v>
      </c>
      <c r="BT15" s="71" t="s">
        <v>119</v>
      </c>
      <c r="BU15" s="5">
        <v>145</v>
      </c>
      <c r="BV15" s="5">
        <v>167</v>
      </c>
      <c r="BW15" s="5">
        <v>86</v>
      </c>
      <c r="BX15" s="5">
        <v>124</v>
      </c>
      <c r="BY15" s="5">
        <v>153</v>
      </c>
      <c r="BZ15" s="5">
        <v>113</v>
      </c>
      <c r="CA15" s="5">
        <v>88</v>
      </c>
      <c r="CB15" s="5">
        <v>28</v>
      </c>
      <c r="CC15" s="5">
        <v>0</v>
      </c>
      <c r="CD15" s="5">
        <v>15</v>
      </c>
      <c r="CE15" s="5">
        <v>13</v>
      </c>
      <c r="CF15" s="5">
        <v>367</v>
      </c>
      <c r="CG15" s="5">
        <v>225</v>
      </c>
      <c r="CH15" s="140"/>
      <c r="CI15" s="138" t="s">
        <v>127</v>
      </c>
      <c r="CJ15" s="138" t="s">
        <v>4185</v>
      </c>
      <c r="CK15" s="139">
        <v>8821</v>
      </c>
      <c r="CL15" s="141">
        <v>932</v>
      </c>
    </row>
    <row r="16" spans="1:90">
      <c r="A16" s="167"/>
      <c r="B16" s="71" t="s">
        <v>120</v>
      </c>
      <c r="C16" s="5">
        <v>1780</v>
      </c>
      <c r="D16" s="5">
        <v>941</v>
      </c>
      <c r="E16" s="5">
        <v>1980</v>
      </c>
      <c r="F16" s="5">
        <v>1048</v>
      </c>
      <c r="G16" s="5">
        <v>2169</v>
      </c>
      <c r="H16" s="5">
        <v>1122</v>
      </c>
      <c r="I16" s="5">
        <v>3418</v>
      </c>
      <c r="J16" s="5">
        <v>1757</v>
      </c>
      <c r="K16" s="72">
        <v>9347</v>
      </c>
      <c r="L16" s="72">
        <v>4868</v>
      </c>
      <c r="M16" s="167"/>
      <c r="N16" s="71" t="s">
        <v>120</v>
      </c>
      <c r="O16" s="5">
        <v>146</v>
      </c>
      <c r="P16" s="5">
        <v>84</v>
      </c>
      <c r="Q16" s="5">
        <v>92</v>
      </c>
      <c r="R16" s="5">
        <v>44</v>
      </c>
      <c r="S16" s="5">
        <v>104</v>
      </c>
      <c r="T16" s="5">
        <v>61</v>
      </c>
      <c r="U16" s="5">
        <v>904</v>
      </c>
      <c r="V16" s="5">
        <v>446</v>
      </c>
      <c r="W16" s="72">
        <v>1246</v>
      </c>
      <c r="X16" s="72">
        <v>635</v>
      </c>
      <c r="Y16" s="167"/>
      <c r="Z16" s="71" t="s">
        <v>120</v>
      </c>
      <c r="AA16" s="5">
        <v>55</v>
      </c>
      <c r="AB16" s="5">
        <v>59</v>
      </c>
      <c r="AC16" s="5">
        <v>57</v>
      </c>
      <c r="AD16" s="5">
        <v>70</v>
      </c>
      <c r="AE16" s="72">
        <v>241</v>
      </c>
      <c r="AF16" s="72">
        <v>285</v>
      </c>
      <c r="AG16" s="5">
        <v>264</v>
      </c>
      <c r="AH16" s="5">
        <v>171</v>
      </c>
      <c r="AI16" s="5">
        <v>0</v>
      </c>
      <c r="AJ16" s="5">
        <v>48</v>
      </c>
      <c r="AK16" s="167"/>
      <c r="AL16" s="71" t="s">
        <v>120</v>
      </c>
      <c r="AM16" s="5">
        <v>62</v>
      </c>
      <c r="AN16" s="5">
        <v>2914</v>
      </c>
      <c r="AO16" s="5">
        <v>1151</v>
      </c>
      <c r="AP16" s="5">
        <v>779</v>
      </c>
      <c r="AQ16" s="5">
        <v>0</v>
      </c>
      <c r="AR16" s="5">
        <v>73</v>
      </c>
      <c r="AS16" s="5">
        <v>285</v>
      </c>
      <c r="AT16" s="5">
        <v>233</v>
      </c>
      <c r="AU16" s="5">
        <v>231</v>
      </c>
      <c r="AV16" s="167"/>
      <c r="AW16" s="71" t="s">
        <v>120</v>
      </c>
      <c r="AX16" s="5">
        <v>5325</v>
      </c>
      <c r="AY16" s="5">
        <v>2870</v>
      </c>
      <c r="AZ16" s="5">
        <v>4621</v>
      </c>
      <c r="BA16" s="5">
        <v>2489</v>
      </c>
      <c r="BB16" s="5">
        <v>2377</v>
      </c>
      <c r="BC16" s="5">
        <v>1264</v>
      </c>
      <c r="BD16" s="5">
        <v>4665</v>
      </c>
      <c r="BE16" s="5">
        <v>2544</v>
      </c>
      <c r="BF16" s="5">
        <v>4068</v>
      </c>
      <c r="BG16" s="5">
        <v>2218</v>
      </c>
      <c r="BH16" s="5">
        <v>1198</v>
      </c>
      <c r="BI16" s="5">
        <v>656</v>
      </c>
      <c r="BJ16" s="167"/>
      <c r="BK16" s="71" t="s">
        <v>120</v>
      </c>
      <c r="BL16" s="72">
        <v>512</v>
      </c>
      <c r="BM16" s="5">
        <v>151</v>
      </c>
      <c r="BN16" s="5">
        <v>94</v>
      </c>
      <c r="BO16" s="72">
        <v>112</v>
      </c>
      <c r="BP16" s="5">
        <v>49</v>
      </c>
      <c r="BQ16" s="72">
        <v>624</v>
      </c>
      <c r="BR16" s="72">
        <v>200</v>
      </c>
      <c r="BS16" s="167"/>
      <c r="BT16" s="71" t="s">
        <v>120</v>
      </c>
      <c r="BU16" s="5">
        <v>141</v>
      </c>
      <c r="BV16" s="5">
        <v>211</v>
      </c>
      <c r="BW16" s="5">
        <v>136</v>
      </c>
      <c r="BX16" s="5">
        <v>145</v>
      </c>
      <c r="BY16" s="5">
        <v>206</v>
      </c>
      <c r="BZ16" s="5">
        <v>189</v>
      </c>
      <c r="CA16" s="5">
        <v>114</v>
      </c>
      <c r="CB16" s="5">
        <v>59</v>
      </c>
      <c r="CC16" s="5">
        <v>10</v>
      </c>
      <c r="CD16" s="5">
        <v>60</v>
      </c>
      <c r="CE16" s="5">
        <v>134</v>
      </c>
      <c r="CF16" s="5">
        <v>206</v>
      </c>
      <c r="CG16" s="5">
        <v>354</v>
      </c>
      <c r="CH16" s="140"/>
      <c r="CI16" s="138" t="s">
        <v>127</v>
      </c>
      <c r="CJ16" s="138" t="s">
        <v>4186</v>
      </c>
      <c r="CK16" s="139">
        <v>12459</v>
      </c>
      <c r="CL16" s="141">
        <v>1405</v>
      </c>
    </row>
    <row r="17" spans="1:90">
      <c r="A17" s="167"/>
      <c r="B17" s="103" t="s">
        <v>102</v>
      </c>
      <c r="C17" s="105">
        <v>3418</v>
      </c>
      <c r="D17" s="105">
        <v>1790</v>
      </c>
      <c r="E17" s="105">
        <v>3617</v>
      </c>
      <c r="F17" s="105">
        <v>1880</v>
      </c>
      <c r="G17" s="105">
        <v>3946</v>
      </c>
      <c r="H17" s="105">
        <v>2013</v>
      </c>
      <c r="I17" s="105">
        <v>5818</v>
      </c>
      <c r="J17" s="105">
        <v>2966</v>
      </c>
      <c r="K17" s="105">
        <v>16799</v>
      </c>
      <c r="L17" s="105">
        <v>8649</v>
      </c>
      <c r="M17" s="167"/>
      <c r="N17" s="103" t="s">
        <v>102</v>
      </c>
      <c r="O17" s="105">
        <v>222</v>
      </c>
      <c r="P17" s="105">
        <v>118</v>
      </c>
      <c r="Q17" s="105">
        <v>154</v>
      </c>
      <c r="R17" s="105">
        <v>66</v>
      </c>
      <c r="S17" s="105">
        <v>183</v>
      </c>
      <c r="T17" s="105">
        <v>96</v>
      </c>
      <c r="U17" s="105">
        <v>1316</v>
      </c>
      <c r="V17" s="105">
        <v>661</v>
      </c>
      <c r="W17" s="105">
        <v>1875</v>
      </c>
      <c r="X17" s="105">
        <v>941</v>
      </c>
      <c r="Y17" s="167"/>
      <c r="Z17" s="103" t="s">
        <v>102</v>
      </c>
      <c r="AA17" s="105">
        <v>117</v>
      </c>
      <c r="AB17" s="105">
        <v>121</v>
      </c>
      <c r="AC17" s="105">
        <v>123</v>
      </c>
      <c r="AD17" s="105">
        <v>141</v>
      </c>
      <c r="AE17" s="105">
        <v>502</v>
      </c>
      <c r="AF17" s="105">
        <v>543</v>
      </c>
      <c r="AG17" s="105">
        <v>462</v>
      </c>
      <c r="AH17" s="105">
        <v>215</v>
      </c>
      <c r="AI17" s="105">
        <v>18</v>
      </c>
      <c r="AJ17" s="105">
        <v>112</v>
      </c>
      <c r="AK17" s="167"/>
      <c r="AL17" s="103" t="s">
        <v>102</v>
      </c>
      <c r="AM17" s="105">
        <v>91</v>
      </c>
      <c r="AN17" s="105">
        <v>4988</v>
      </c>
      <c r="AO17" s="105">
        <v>2121</v>
      </c>
      <c r="AP17" s="105">
        <v>1175</v>
      </c>
      <c r="AQ17" s="105">
        <v>30</v>
      </c>
      <c r="AR17" s="105">
        <v>105</v>
      </c>
      <c r="AS17" s="105">
        <v>574</v>
      </c>
      <c r="AT17" s="105">
        <v>457</v>
      </c>
      <c r="AU17" s="105">
        <v>461</v>
      </c>
      <c r="AV17" s="167"/>
      <c r="AW17" s="103" t="s">
        <v>102</v>
      </c>
      <c r="AX17" s="105">
        <v>8389</v>
      </c>
      <c r="AY17" s="105">
        <v>4511</v>
      </c>
      <c r="AZ17" s="105">
        <v>7355</v>
      </c>
      <c r="BA17" s="105">
        <v>3958</v>
      </c>
      <c r="BB17" s="105">
        <v>3919</v>
      </c>
      <c r="BC17" s="105">
        <v>2106</v>
      </c>
      <c r="BD17" s="105">
        <v>7528</v>
      </c>
      <c r="BE17" s="105">
        <v>4091</v>
      </c>
      <c r="BF17" s="105">
        <v>6650</v>
      </c>
      <c r="BG17" s="105">
        <v>3613</v>
      </c>
      <c r="BH17" s="105">
        <v>2521</v>
      </c>
      <c r="BI17" s="105">
        <v>1389</v>
      </c>
      <c r="BJ17" s="167"/>
      <c r="BK17" s="103" t="s">
        <v>102</v>
      </c>
      <c r="BL17" s="105">
        <v>930</v>
      </c>
      <c r="BM17" s="105">
        <v>240</v>
      </c>
      <c r="BN17" s="105">
        <v>130</v>
      </c>
      <c r="BO17" s="105">
        <v>146</v>
      </c>
      <c r="BP17" s="105">
        <v>60</v>
      </c>
      <c r="BQ17" s="105">
        <v>1076</v>
      </c>
      <c r="BR17" s="105">
        <v>300</v>
      </c>
      <c r="BS17" s="167"/>
      <c r="BT17" s="103" t="s">
        <v>102</v>
      </c>
      <c r="BU17" s="105">
        <v>286</v>
      </c>
      <c r="BV17" s="105">
        <v>378</v>
      </c>
      <c r="BW17" s="105">
        <v>222</v>
      </c>
      <c r="BX17" s="105">
        <v>269</v>
      </c>
      <c r="BY17" s="105">
        <v>359</v>
      </c>
      <c r="BZ17" s="105">
        <v>302</v>
      </c>
      <c r="CA17" s="105">
        <v>202</v>
      </c>
      <c r="CB17" s="105">
        <v>87</v>
      </c>
      <c r="CC17" s="105">
        <v>10</v>
      </c>
      <c r="CD17" s="105">
        <v>75</v>
      </c>
      <c r="CE17" s="105">
        <v>147</v>
      </c>
      <c r="CF17" s="105">
        <v>573</v>
      </c>
      <c r="CG17" s="105">
        <v>579</v>
      </c>
      <c r="CH17" s="140"/>
      <c r="CI17" s="138" t="s">
        <v>127</v>
      </c>
      <c r="CJ17" s="138" t="s">
        <v>4187</v>
      </c>
      <c r="CK17" s="139">
        <v>21280</v>
      </c>
      <c r="CL17" s="141">
        <v>2337</v>
      </c>
    </row>
    <row r="18" spans="1:90" ht="14.45" customHeight="1">
      <c r="A18" s="167" t="s">
        <v>128</v>
      </c>
      <c r="B18" s="71" t="s">
        <v>119</v>
      </c>
      <c r="C18" s="5">
        <v>388</v>
      </c>
      <c r="D18" s="5">
        <v>200</v>
      </c>
      <c r="E18" s="5">
        <v>254</v>
      </c>
      <c r="F18" s="5">
        <v>137</v>
      </c>
      <c r="G18" s="5">
        <v>224</v>
      </c>
      <c r="H18" s="5">
        <v>131</v>
      </c>
      <c r="I18" s="5">
        <v>214</v>
      </c>
      <c r="J18" s="5">
        <v>117</v>
      </c>
      <c r="K18" s="72">
        <v>1080</v>
      </c>
      <c r="L18" s="72">
        <v>585</v>
      </c>
      <c r="M18" s="167" t="s">
        <v>128</v>
      </c>
      <c r="N18" s="71" t="s">
        <v>119</v>
      </c>
      <c r="O18" s="5">
        <v>39</v>
      </c>
      <c r="P18" s="5">
        <v>19</v>
      </c>
      <c r="Q18" s="5">
        <v>7</v>
      </c>
      <c r="R18" s="5">
        <v>3</v>
      </c>
      <c r="S18" s="5">
        <v>8</v>
      </c>
      <c r="T18" s="5">
        <v>4</v>
      </c>
      <c r="U18" s="5">
        <v>7</v>
      </c>
      <c r="V18" s="5">
        <v>5</v>
      </c>
      <c r="W18" s="72">
        <v>61</v>
      </c>
      <c r="X18" s="72">
        <v>31</v>
      </c>
      <c r="Y18" s="167" t="s">
        <v>128</v>
      </c>
      <c r="Z18" s="71" t="s">
        <v>119</v>
      </c>
      <c r="AA18" s="5">
        <v>9</v>
      </c>
      <c r="AB18" s="5">
        <v>7</v>
      </c>
      <c r="AC18" s="5">
        <v>5</v>
      </c>
      <c r="AD18" s="5">
        <v>5</v>
      </c>
      <c r="AE18" s="72">
        <v>26</v>
      </c>
      <c r="AF18" s="72">
        <v>22</v>
      </c>
      <c r="AG18" s="5">
        <v>22</v>
      </c>
      <c r="AH18" s="5">
        <v>0</v>
      </c>
      <c r="AI18" s="5">
        <v>0</v>
      </c>
      <c r="AJ18" s="5">
        <v>6</v>
      </c>
      <c r="AK18" s="167" t="s">
        <v>128</v>
      </c>
      <c r="AL18" s="71" t="s">
        <v>119</v>
      </c>
      <c r="AM18" s="5">
        <v>25</v>
      </c>
      <c r="AN18" s="5">
        <v>449</v>
      </c>
      <c r="AO18" s="5">
        <v>7</v>
      </c>
      <c r="AP18" s="5">
        <v>0</v>
      </c>
      <c r="AQ18" s="5">
        <v>0</v>
      </c>
      <c r="AR18" s="5">
        <v>10</v>
      </c>
      <c r="AS18" s="5">
        <v>22</v>
      </c>
      <c r="AT18" s="5">
        <v>16</v>
      </c>
      <c r="AU18" s="5">
        <v>17</v>
      </c>
      <c r="AV18" s="167" t="s">
        <v>128</v>
      </c>
      <c r="AW18" s="71" t="s">
        <v>119</v>
      </c>
      <c r="AX18" s="5">
        <v>235</v>
      </c>
      <c r="AY18" s="5">
        <v>131</v>
      </c>
      <c r="AZ18" s="5">
        <v>233</v>
      </c>
      <c r="BA18" s="5">
        <v>130</v>
      </c>
      <c r="BB18" s="5">
        <v>172</v>
      </c>
      <c r="BC18" s="5">
        <v>93</v>
      </c>
      <c r="BD18" s="5">
        <v>233</v>
      </c>
      <c r="BE18" s="5">
        <v>130</v>
      </c>
      <c r="BF18" s="5">
        <v>233</v>
      </c>
      <c r="BG18" s="5">
        <v>130</v>
      </c>
      <c r="BH18" s="5">
        <v>172</v>
      </c>
      <c r="BI18" s="5">
        <v>93</v>
      </c>
      <c r="BJ18" s="167" t="s">
        <v>128</v>
      </c>
      <c r="BK18" s="71" t="s">
        <v>119</v>
      </c>
      <c r="BL18" s="72">
        <v>45</v>
      </c>
      <c r="BM18" s="5">
        <v>17</v>
      </c>
      <c r="BN18" s="5">
        <v>6</v>
      </c>
      <c r="BO18" s="72">
        <v>1</v>
      </c>
      <c r="BP18" s="5">
        <v>1</v>
      </c>
      <c r="BQ18" s="72">
        <v>46</v>
      </c>
      <c r="BR18" s="72">
        <v>18</v>
      </c>
      <c r="BS18" s="167" t="s">
        <v>128</v>
      </c>
      <c r="BT18" s="71" t="s">
        <v>119</v>
      </c>
      <c r="BU18" s="5">
        <v>38</v>
      </c>
      <c r="BV18" s="5">
        <v>44</v>
      </c>
      <c r="BW18" s="5">
        <v>0</v>
      </c>
      <c r="BX18" s="5">
        <v>28</v>
      </c>
      <c r="BY18" s="5">
        <v>0</v>
      </c>
      <c r="BZ18" s="5">
        <v>0</v>
      </c>
      <c r="CA18" s="5">
        <v>0</v>
      </c>
      <c r="CB18" s="5">
        <v>0</v>
      </c>
      <c r="CC18" s="5">
        <v>0</v>
      </c>
      <c r="CD18" s="5">
        <v>0</v>
      </c>
      <c r="CE18" s="5">
        <v>0</v>
      </c>
      <c r="CF18" s="5">
        <v>0</v>
      </c>
      <c r="CG18" s="5">
        <v>50</v>
      </c>
      <c r="CH18" s="140"/>
      <c r="CI18" s="138" t="s">
        <v>128</v>
      </c>
      <c r="CJ18" s="138" t="s">
        <v>4188</v>
      </c>
      <c r="CK18" s="139">
        <v>944</v>
      </c>
      <c r="CL18" s="141">
        <v>110</v>
      </c>
    </row>
    <row r="19" spans="1:90">
      <c r="A19" s="167"/>
      <c r="B19" s="71" t="s">
        <v>120</v>
      </c>
      <c r="C19" s="5">
        <v>313</v>
      </c>
      <c r="D19" s="5">
        <v>154</v>
      </c>
      <c r="E19" s="5">
        <v>334</v>
      </c>
      <c r="F19" s="5">
        <v>169</v>
      </c>
      <c r="G19" s="5">
        <v>307</v>
      </c>
      <c r="H19" s="5">
        <v>158</v>
      </c>
      <c r="I19" s="5">
        <v>386</v>
      </c>
      <c r="J19" s="5">
        <v>201</v>
      </c>
      <c r="K19" s="72">
        <v>1340</v>
      </c>
      <c r="L19" s="72">
        <v>682</v>
      </c>
      <c r="M19" s="167"/>
      <c r="N19" s="71" t="s">
        <v>120</v>
      </c>
      <c r="O19" s="5">
        <v>4</v>
      </c>
      <c r="P19" s="5">
        <v>2</v>
      </c>
      <c r="Q19" s="5">
        <v>3</v>
      </c>
      <c r="R19" s="5">
        <v>2</v>
      </c>
      <c r="S19" s="5">
        <v>3</v>
      </c>
      <c r="T19" s="5">
        <v>1</v>
      </c>
      <c r="U19" s="5">
        <v>27</v>
      </c>
      <c r="V19" s="5">
        <v>12</v>
      </c>
      <c r="W19" s="72">
        <v>37</v>
      </c>
      <c r="X19" s="72">
        <v>17</v>
      </c>
      <c r="Y19" s="167"/>
      <c r="Z19" s="71" t="s">
        <v>120</v>
      </c>
      <c r="AA19" s="5">
        <v>10</v>
      </c>
      <c r="AB19" s="5">
        <v>9</v>
      </c>
      <c r="AC19" s="5">
        <v>8</v>
      </c>
      <c r="AD19" s="5">
        <v>8</v>
      </c>
      <c r="AE19" s="72">
        <v>35</v>
      </c>
      <c r="AF19" s="72">
        <v>36</v>
      </c>
      <c r="AG19" s="5">
        <v>36</v>
      </c>
      <c r="AH19" s="5">
        <v>8</v>
      </c>
      <c r="AI19" s="5">
        <v>0</v>
      </c>
      <c r="AJ19" s="5">
        <v>7</v>
      </c>
      <c r="AK19" s="167"/>
      <c r="AL19" s="71" t="s">
        <v>120</v>
      </c>
      <c r="AM19" s="5">
        <v>10</v>
      </c>
      <c r="AN19" s="5">
        <v>413</v>
      </c>
      <c r="AO19" s="5">
        <v>50</v>
      </c>
      <c r="AP19" s="5">
        <v>40</v>
      </c>
      <c r="AQ19" s="5">
        <v>0</v>
      </c>
      <c r="AR19" s="5">
        <v>28</v>
      </c>
      <c r="AS19" s="5">
        <v>27</v>
      </c>
      <c r="AT19" s="5">
        <v>28</v>
      </c>
      <c r="AU19" s="5">
        <v>28</v>
      </c>
      <c r="AV19" s="167"/>
      <c r="AW19" s="71" t="s">
        <v>120</v>
      </c>
      <c r="AX19" s="5">
        <v>337</v>
      </c>
      <c r="AY19" s="5">
        <v>173</v>
      </c>
      <c r="AZ19" s="5">
        <v>332</v>
      </c>
      <c r="BA19" s="5">
        <v>170</v>
      </c>
      <c r="BB19" s="5">
        <v>212</v>
      </c>
      <c r="BC19" s="5">
        <v>103</v>
      </c>
      <c r="BD19" s="5">
        <v>323</v>
      </c>
      <c r="BE19" s="5">
        <v>167</v>
      </c>
      <c r="BF19" s="5">
        <v>318</v>
      </c>
      <c r="BG19" s="5">
        <v>164</v>
      </c>
      <c r="BH19" s="5">
        <v>208</v>
      </c>
      <c r="BI19" s="5">
        <v>102</v>
      </c>
      <c r="BJ19" s="167"/>
      <c r="BK19" s="71" t="s">
        <v>120</v>
      </c>
      <c r="BL19" s="72">
        <v>67</v>
      </c>
      <c r="BM19" s="5">
        <v>24</v>
      </c>
      <c r="BN19" s="5">
        <v>12</v>
      </c>
      <c r="BO19" s="72">
        <v>11</v>
      </c>
      <c r="BP19" s="5">
        <v>4</v>
      </c>
      <c r="BQ19" s="72">
        <v>78</v>
      </c>
      <c r="BR19" s="72">
        <v>28</v>
      </c>
      <c r="BS19" s="167"/>
      <c r="BT19" s="71" t="s">
        <v>120</v>
      </c>
      <c r="BU19" s="5">
        <v>0</v>
      </c>
      <c r="BV19" s="5">
        <v>0</v>
      </c>
      <c r="BW19" s="5">
        <v>0</v>
      </c>
      <c r="BX19" s="5">
        <v>0</v>
      </c>
      <c r="BY19" s="5">
        <v>0</v>
      </c>
      <c r="BZ19" s="5">
        <v>0</v>
      </c>
      <c r="CA19" s="5">
        <v>0</v>
      </c>
      <c r="CB19" s="5">
        <v>0</v>
      </c>
      <c r="CC19" s="5">
        <v>0</v>
      </c>
      <c r="CD19" s="5">
        <v>0</v>
      </c>
      <c r="CE19" s="5">
        <v>0</v>
      </c>
      <c r="CF19" s="5">
        <v>20</v>
      </c>
      <c r="CG19" s="5">
        <v>5</v>
      </c>
      <c r="CH19" s="140"/>
      <c r="CI19" s="138" t="s">
        <v>128</v>
      </c>
      <c r="CJ19" s="138" t="s">
        <v>4189</v>
      </c>
      <c r="CK19" s="139">
        <v>1146</v>
      </c>
      <c r="CL19" s="141">
        <v>0</v>
      </c>
    </row>
    <row r="20" spans="1:90">
      <c r="A20" s="167"/>
      <c r="B20" s="103" t="s">
        <v>102</v>
      </c>
      <c r="C20" s="105">
        <v>701</v>
      </c>
      <c r="D20" s="105">
        <v>354</v>
      </c>
      <c r="E20" s="105">
        <v>588</v>
      </c>
      <c r="F20" s="105">
        <v>306</v>
      </c>
      <c r="G20" s="105">
        <v>531</v>
      </c>
      <c r="H20" s="105">
        <v>289</v>
      </c>
      <c r="I20" s="105">
        <v>600</v>
      </c>
      <c r="J20" s="105">
        <v>318</v>
      </c>
      <c r="K20" s="105">
        <v>2420</v>
      </c>
      <c r="L20" s="105">
        <v>1267</v>
      </c>
      <c r="M20" s="167"/>
      <c r="N20" s="103" t="s">
        <v>102</v>
      </c>
      <c r="O20" s="105">
        <v>43</v>
      </c>
      <c r="P20" s="105">
        <v>21</v>
      </c>
      <c r="Q20" s="105">
        <v>10</v>
      </c>
      <c r="R20" s="105">
        <v>5</v>
      </c>
      <c r="S20" s="105">
        <v>11</v>
      </c>
      <c r="T20" s="105">
        <v>5</v>
      </c>
      <c r="U20" s="105">
        <v>34</v>
      </c>
      <c r="V20" s="105">
        <v>17</v>
      </c>
      <c r="W20" s="105">
        <v>98</v>
      </c>
      <c r="X20" s="105">
        <v>48</v>
      </c>
      <c r="Y20" s="167"/>
      <c r="Z20" s="103" t="s">
        <v>102</v>
      </c>
      <c r="AA20" s="105">
        <v>19</v>
      </c>
      <c r="AB20" s="105">
        <v>16</v>
      </c>
      <c r="AC20" s="105">
        <v>13</v>
      </c>
      <c r="AD20" s="105">
        <v>13</v>
      </c>
      <c r="AE20" s="105">
        <v>61</v>
      </c>
      <c r="AF20" s="105">
        <v>58</v>
      </c>
      <c r="AG20" s="105">
        <v>58</v>
      </c>
      <c r="AH20" s="105">
        <v>8</v>
      </c>
      <c r="AI20" s="105">
        <v>0</v>
      </c>
      <c r="AJ20" s="105">
        <v>13</v>
      </c>
      <c r="AK20" s="167"/>
      <c r="AL20" s="103" t="s">
        <v>102</v>
      </c>
      <c r="AM20" s="105">
        <v>35</v>
      </c>
      <c r="AN20" s="105">
        <v>862</v>
      </c>
      <c r="AO20" s="105">
        <v>57</v>
      </c>
      <c r="AP20" s="105">
        <v>40</v>
      </c>
      <c r="AQ20" s="105">
        <v>0</v>
      </c>
      <c r="AR20" s="105">
        <v>38</v>
      </c>
      <c r="AS20" s="105">
        <v>49</v>
      </c>
      <c r="AT20" s="105">
        <v>44</v>
      </c>
      <c r="AU20" s="105">
        <v>45</v>
      </c>
      <c r="AV20" s="167"/>
      <c r="AW20" s="103" t="s">
        <v>102</v>
      </c>
      <c r="AX20" s="105">
        <v>572</v>
      </c>
      <c r="AY20" s="105">
        <v>304</v>
      </c>
      <c r="AZ20" s="105">
        <v>565</v>
      </c>
      <c r="BA20" s="105">
        <v>300</v>
      </c>
      <c r="BB20" s="105">
        <v>384</v>
      </c>
      <c r="BC20" s="105">
        <v>196</v>
      </c>
      <c r="BD20" s="105">
        <v>556</v>
      </c>
      <c r="BE20" s="105">
        <v>297</v>
      </c>
      <c r="BF20" s="105">
        <v>551</v>
      </c>
      <c r="BG20" s="105">
        <v>294</v>
      </c>
      <c r="BH20" s="105">
        <v>380</v>
      </c>
      <c r="BI20" s="105">
        <v>195</v>
      </c>
      <c r="BJ20" s="167"/>
      <c r="BK20" s="103" t="s">
        <v>102</v>
      </c>
      <c r="BL20" s="105">
        <v>112</v>
      </c>
      <c r="BM20" s="105">
        <v>41</v>
      </c>
      <c r="BN20" s="105">
        <v>18</v>
      </c>
      <c r="BO20" s="105">
        <v>12</v>
      </c>
      <c r="BP20" s="105">
        <v>5</v>
      </c>
      <c r="BQ20" s="105">
        <v>124</v>
      </c>
      <c r="BR20" s="105">
        <v>46</v>
      </c>
      <c r="BS20" s="167"/>
      <c r="BT20" s="103" t="s">
        <v>102</v>
      </c>
      <c r="BU20" s="105">
        <v>38</v>
      </c>
      <c r="BV20" s="105">
        <v>44</v>
      </c>
      <c r="BW20" s="105">
        <v>0</v>
      </c>
      <c r="BX20" s="105">
        <v>28</v>
      </c>
      <c r="BY20" s="105">
        <v>0</v>
      </c>
      <c r="BZ20" s="105">
        <v>0</v>
      </c>
      <c r="CA20" s="105">
        <v>0</v>
      </c>
      <c r="CB20" s="105">
        <v>0</v>
      </c>
      <c r="CC20" s="105">
        <v>0</v>
      </c>
      <c r="CD20" s="105">
        <v>0</v>
      </c>
      <c r="CE20" s="105">
        <v>0</v>
      </c>
      <c r="CF20" s="105">
        <v>20</v>
      </c>
      <c r="CG20" s="105">
        <v>55</v>
      </c>
      <c r="CH20" s="135"/>
      <c r="CI20" s="138" t="s">
        <v>128</v>
      </c>
      <c r="CJ20" s="138" t="s">
        <v>4190</v>
      </c>
      <c r="CK20" s="139">
        <v>2090</v>
      </c>
      <c r="CL20" s="141">
        <v>110</v>
      </c>
    </row>
    <row r="21" spans="1:90" ht="14.45" customHeight="1">
      <c r="A21" s="167" t="s">
        <v>6</v>
      </c>
      <c r="B21" s="71" t="s">
        <v>119</v>
      </c>
      <c r="C21" s="5">
        <v>222</v>
      </c>
      <c r="D21" s="5">
        <v>121</v>
      </c>
      <c r="E21" s="5">
        <v>216</v>
      </c>
      <c r="F21" s="5">
        <v>112</v>
      </c>
      <c r="G21" s="5">
        <v>174</v>
      </c>
      <c r="H21" s="5">
        <v>88</v>
      </c>
      <c r="I21" s="5">
        <v>231</v>
      </c>
      <c r="J21" s="5">
        <v>116</v>
      </c>
      <c r="K21" s="72">
        <v>843</v>
      </c>
      <c r="L21" s="72">
        <v>437</v>
      </c>
      <c r="M21" s="167" t="s">
        <v>6</v>
      </c>
      <c r="N21" s="71" t="s">
        <v>119</v>
      </c>
      <c r="O21" s="5">
        <v>14</v>
      </c>
      <c r="P21" s="5">
        <v>5</v>
      </c>
      <c r="Q21" s="5">
        <v>13</v>
      </c>
      <c r="R21" s="5">
        <v>6</v>
      </c>
      <c r="S21" s="5">
        <v>13</v>
      </c>
      <c r="T21" s="5">
        <v>7</v>
      </c>
      <c r="U21" s="5">
        <v>18</v>
      </c>
      <c r="V21" s="5">
        <v>5</v>
      </c>
      <c r="W21" s="72">
        <v>58</v>
      </c>
      <c r="X21" s="72">
        <v>23</v>
      </c>
      <c r="Y21" s="167" t="s">
        <v>6</v>
      </c>
      <c r="Z21" s="71" t="s">
        <v>119</v>
      </c>
      <c r="AA21" s="5">
        <v>10</v>
      </c>
      <c r="AB21" s="5">
        <v>10</v>
      </c>
      <c r="AC21" s="5">
        <v>8</v>
      </c>
      <c r="AD21" s="5">
        <v>9</v>
      </c>
      <c r="AE21" s="72">
        <v>37</v>
      </c>
      <c r="AF21" s="72">
        <v>37</v>
      </c>
      <c r="AG21" s="5">
        <v>36</v>
      </c>
      <c r="AH21" s="5">
        <v>6</v>
      </c>
      <c r="AI21" s="5">
        <v>0</v>
      </c>
      <c r="AJ21" s="5">
        <v>9</v>
      </c>
      <c r="AK21" s="167" t="s">
        <v>6</v>
      </c>
      <c r="AL21" s="71" t="s">
        <v>119</v>
      </c>
      <c r="AM21" s="5">
        <v>0</v>
      </c>
      <c r="AN21" s="5">
        <v>465</v>
      </c>
      <c r="AO21" s="5">
        <v>68</v>
      </c>
      <c r="AP21" s="5">
        <v>8</v>
      </c>
      <c r="AQ21" s="5">
        <v>0</v>
      </c>
      <c r="AR21" s="5">
        <v>11</v>
      </c>
      <c r="AS21" s="5">
        <v>37</v>
      </c>
      <c r="AT21" s="5">
        <v>34</v>
      </c>
      <c r="AU21" s="5">
        <v>34</v>
      </c>
      <c r="AV21" s="167" t="s">
        <v>6</v>
      </c>
      <c r="AW21" s="71" t="s">
        <v>119</v>
      </c>
      <c r="AX21" s="5">
        <v>228</v>
      </c>
      <c r="AY21" s="5">
        <v>112</v>
      </c>
      <c r="AZ21" s="5">
        <v>211</v>
      </c>
      <c r="BA21" s="5">
        <v>105</v>
      </c>
      <c r="BB21" s="5">
        <v>144</v>
      </c>
      <c r="BC21" s="5">
        <v>70</v>
      </c>
      <c r="BD21" s="5">
        <v>201</v>
      </c>
      <c r="BE21" s="5">
        <v>102</v>
      </c>
      <c r="BF21" s="5">
        <v>188</v>
      </c>
      <c r="BG21" s="5">
        <v>98</v>
      </c>
      <c r="BH21" s="5">
        <v>113</v>
      </c>
      <c r="BI21" s="5">
        <v>57</v>
      </c>
      <c r="BJ21" s="167" t="s">
        <v>6</v>
      </c>
      <c r="BK21" s="71" t="s">
        <v>119</v>
      </c>
      <c r="BL21" s="72">
        <v>57</v>
      </c>
      <c r="BM21" s="5">
        <v>16</v>
      </c>
      <c r="BN21" s="5">
        <v>3</v>
      </c>
      <c r="BO21" s="72">
        <v>7</v>
      </c>
      <c r="BP21" s="5">
        <v>4</v>
      </c>
      <c r="BQ21" s="72">
        <v>64</v>
      </c>
      <c r="BR21" s="72">
        <v>20</v>
      </c>
      <c r="BS21" s="167" t="s">
        <v>6</v>
      </c>
      <c r="BT21" s="71" t="s">
        <v>119</v>
      </c>
      <c r="BU21" s="5">
        <v>132</v>
      </c>
      <c r="BV21" s="5">
        <v>141</v>
      </c>
      <c r="BW21" s="5">
        <v>145</v>
      </c>
      <c r="BX21" s="5">
        <v>141</v>
      </c>
      <c r="BY21" s="5">
        <v>145</v>
      </c>
      <c r="BZ21" s="5">
        <v>142</v>
      </c>
      <c r="CA21" s="5">
        <v>137</v>
      </c>
      <c r="CB21" s="5">
        <v>4</v>
      </c>
      <c r="CC21" s="5">
        <v>40</v>
      </c>
      <c r="CD21" s="5">
        <v>4</v>
      </c>
      <c r="CE21" s="5">
        <v>0</v>
      </c>
      <c r="CF21" s="5">
        <v>8</v>
      </c>
      <c r="CG21" s="5">
        <v>12</v>
      </c>
      <c r="CH21" s="135"/>
      <c r="CI21" s="138" t="s">
        <v>6</v>
      </c>
      <c r="CJ21" s="138" t="s">
        <v>4191</v>
      </c>
      <c r="CK21" s="139">
        <v>1166</v>
      </c>
      <c r="CL21" s="141">
        <v>1031</v>
      </c>
    </row>
    <row r="22" spans="1:90">
      <c r="A22" s="167"/>
      <c r="B22" s="71" t="s">
        <v>120</v>
      </c>
      <c r="C22" s="5">
        <v>1085</v>
      </c>
      <c r="D22" s="5">
        <v>595</v>
      </c>
      <c r="E22" s="5">
        <v>1039</v>
      </c>
      <c r="F22" s="5">
        <v>532</v>
      </c>
      <c r="G22" s="5">
        <v>983</v>
      </c>
      <c r="H22" s="5">
        <v>532</v>
      </c>
      <c r="I22" s="5">
        <v>1113</v>
      </c>
      <c r="J22" s="5">
        <v>566</v>
      </c>
      <c r="K22" s="72">
        <v>4220</v>
      </c>
      <c r="L22" s="72">
        <v>2225</v>
      </c>
      <c r="M22" s="167"/>
      <c r="N22" s="71" t="s">
        <v>120</v>
      </c>
      <c r="O22" s="5">
        <v>37</v>
      </c>
      <c r="P22" s="5">
        <v>15</v>
      </c>
      <c r="Q22" s="5">
        <v>34</v>
      </c>
      <c r="R22" s="5">
        <v>20</v>
      </c>
      <c r="S22" s="5">
        <v>25</v>
      </c>
      <c r="T22" s="5">
        <v>10</v>
      </c>
      <c r="U22" s="5">
        <v>43</v>
      </c>
      <c r="V22" s="5">
        <v>29</v>
      </c>
      <c r="W22" s="72">
        <v>139</v>
      </c>
      <c r="X22" s="72">
        <v>74</v>
      </c>
      <c r="Y22" s="167"/>
      <c r="Z22" s="71" t="s">
        <v>120</v>
      </c>
      <c r="AA22" s="5">
        <v>31</v>
      </c>
      <c r="AB22" s="5">
        <v>31</v>
      </c>
      <c r="AC22" s="5">
        <v>30</v>
      </c>
      <c r="AD22" s="5">
        <v>30</v>
      </c>
      <c r="AE22" s="72">
        <v>122</v>
      </c>
      <c r="AF22" s="72">
        <v>140</v>
      </c>
      <c r="AG22" s="5">
        <v>135</v>
      </c>
      <c r="AH22" s="5">
        <v>41</v>
      </c>
      <c r="AI22" s="5">
        <v>4</v>
      </c>
      <c r="AJ22" s="5">
        <v>25</v>
      </c>
      <c r="AK22" s="167"/>
      <c r="AL22" s="71" t="s">
        <v>120</v>
      </c>
      <c r="AM22" s="5">
        <v>315</v>
      </c>
      <c r="AN22" s="5">
        <v>1833</v>
      </c>
      <c r="AO22" s="5">
        <v>400</v>
      </c>
      <c r="AP22" s="5">
        <v>80</v>
      </c>
      <c r="AQ22" s="5">
        <v>15</v>
      </c>
      <c r="AR22" s="5">
        <v>60</v>
      </c>
      <c r="AS22" s="5">
        <v>137</v>
      </c>
      <c r="AT22" s="5">
        <v>135</v>
      </c>
      <c r="AU22" s="5">
        <v>136</v>
      </c>
      <c r="AV22" s="167"/>
      <c r="AW22" s="71" t="s">
        <v>120</v>
      </c>
      <c r="AX22" s="5">
        <v>1097</v>
      </c>
      <c r="AY22" s="5">
        <v>571</v>
      </c>
      <c r="AZ22" s="5">
        <v>1091</v>
      </c>
      <c r="BA22" s="5">
        <v>568</v>
      </c>
      <c r="BB22" s="5">
        <v>729</v>
      </c>
      <c r="BC22" s="5">
        <v>370</v>
      </c>
      <c r="BD22" s="5">
        <v>827</v>
      </c>
      <c r="BE22" s="5">
        <v>441</v>
      </c>
      <c r="BF22" s="5">
        <v>821</v>
      </c>
      <c r="BG22" s="5">
        <v>438</v>
      </c>
      <c r="BH22" s="5">
        <v>575</v>
      </c>
      <c r="BI22" s="5">
        <v>295</v>
      </c>
      <c r="BJ22" s="167"/>
      <c r="BK22" s="71" t="s">
        <v>120</v>
      </c>
      <c r="BL22" s="72">
        <v>222</v>
      </c>
      <c r="BM22" s="5">
        <v>77</v>
      </c>
      <c r="BN22" s="5">
        <v>26</v>
      </c>
      <c r="BO22" s="72">
        <v>40</v>
      </c>
      <c r="BP22" s="5">
        <v>16</v>
      </c>
      <c r="BQ22" s="72">
        <v>262</v>
      </c>
      <c r="BR22" s="72">
        <v>93</v>
      </c>
      <c r="BS22" s="167"/>
      <c r="BT22" s="71" t="s">
        <v>120</v>
      </c>
      <c r="BU22" s="5">
        <v>235</v>
      </c>
      <c r="BV22" s="5">
        <v>410</v>
      </c>
      <c r="BW22" s="5">
        <v>272</v>
      </c>
      <c r="BX22" s="5">
        <v>356</v>
      </c>
      <c r="BY22" s="5">
        <v>350</v>
      </c>
      <c r="BZ22" s="5">
        <v>255</v>
      </c>
      <c r="CA22" s="5">
        <v>288</v>
      </c>
      <c r="CB22" s="5">
        <v>16</v>
      </c>
      <c r="CC22" s="5">
        <v>12</v>
      </c>
      <c r="CD22" s="5">
        <v>180</v>
      </c>
      <c r="CE22" s="5">
        <v>220</v>
      </c>
      <c r="CF22" s="5">
        <v>24</v>
      </c>
      <c r="CG22" s="5">
        <v>190</v>
      </c>
      <c r="CH22" s="135"/>
      <c r="CI22" s="138" t="s">
        <v>6</v>
      </c>
      <c r="CJ22" s="138" t="s">
        <v>4192</v>
      </c>
      <c r="CK22" s="139">
        <v>5576</v>
      </c>
      <c r="CL22" s="141">
        <v>2594</v>
      </c>
    </row>
    <row r="23" spans="1:90">
      <c r="A23" s="167"/>
      <c r="B23" s="103" t="s">
        <v>102</v>
      </c>
      <c r="C23" s="105">
        <v>1307</v>
      </c>
      <c r="D23" s="105">
        <v>716</v>
      </c>
      <c r="E23" s="105">
        <v>1255</v>
      </c>
      <c r="F23" s="105">
        <v>644</v>
      </c>
      <c r="G23" s="105">
        <v>1157</v>
      </c>
      <c r="H23" s="105">
        <v>620</v>
      </c>
      <c r="I23" s="105">
        <v>1344</v>
      </c>
      <c r="J23" s="105">
        <v>682</v>
      </c>
      <c r="K23" s="105">
        <v>5063</v>
      </c>
      <c r="L23" s="105">
        <v>2662</v>
      </c>
      <c r="M23" s="167"/>
      <c r="N23" s="103" t="s">
        <v>102</v>
      </c>
      <c r="O23" s="105">
        <v>51</v>
      </c>
      <c r="P23" s="105">
        <v>20</v>
      </c>
      <c r="Q23" s="105">
        <v>47</v>
      </c>
      <c r="R23" s="105">
        <v>26</v>
      </c>
      <c r="S23" s="105">
        <v>38</v>
      </c>
      <c r="T23" s="105">
        <v>17</v>
      </c>
      <c r="U23" s="105">
        <v>61</v>
      </c>
      <c r="V23" s="105">
        <v>34</v>
      </c>
      <c r="W23" s="105">
        <v>197</v>
      </c>
      <c r="X23" s="105">
        <v>97</v>
      </c>
      <c r="Y23" s="167"/>
      <c r="Z23" s="103" t="s">
        <v>102</v>
      </c>
      <c r="AA23" s="105">
        <v>41</v>
      </c>
      <c r="AB23" s="105">
        <v>41</v>
      </c>
      <c r="AC23" s="105">
        <v>38</v>
      </c>
      <c r="AD23" s="105">
        <v>39</v>
      </c>
      <c r="AE23" s="105">
        <v>159</v>
      </c>
      <c r="AF23" s="105">
        <v>177</v>
      </c>
      <c r="AG23" s="105">
        <v>171</v>
      </c>
      <c r="AH23" s="105">
        <v>47</v>
      </c>
      <c r="AI23" s="105">
        <v>4</v>
      </c>
      <c r="AJ23" s="105">
        <v>34</v>
      </c>
      <c r="AK23" s="167"/>
      <c r="AL23" s="103" t="s">
        <v>102</v>
      </c>
      <c r="AM23" s="105">
        <v>315</v>
      </c>
      <c r="AN23" s="105">
        <v>2298</v>
      </c>
      <c r="AO23" s="105">
        <v>468</v>
      </c>
      <c r="AP23" s="105">
        <v>88</v>
      </c>
      <c r="AQ23" s="105">
        <v>15</v>
      </c>
      <c r="AR23" s="105">
        <v>71</v>
      </c>
      <c r="AS23" s="105">
        <v>174</v>
      </c>
      <c r="AT23" s="105">
        <v>169</v>
      </c>
      <c r="AU23" s="105">
        <v>170</v>
      </c>
      <c r="AV23" s="167"/>
      <c r="AW23" s="103" t="s">
        <v>102</v>
      </c>
      <c r="AX23" s="105">
        <v>1325</v>
      </c>
      <c r="AY23" s="105">
        <v>683</v>
      </c>
      <c r="AZ23" s="105">
        <v>1302</v>
      </c>
      <c r="BA23" s="105">
        <v>673</v>
      </c>
      <c r="BB23" s="105">
        <v>873</v>
      </c>
      <c r="BC23" s="105">
        <v>440</v>
      </c>
      <c r="BD23" s="105">
        <v>1028</v>
      </c>
      <c r="BE23" s="105">
        <v>543</v>
      </c>
      <c r="BF23" s="105">
        <v>1009</v>
      </c>
      <c r="BG23" s="105">
        <v>536</v>
      </c>
      <c r="BH23" s="105">
        <v>688</v>
      </c>
      <c r="BI23" s="105">
        <v>352</v>
      </c>
      <c r="BJ23" s="167"/>
      <c r="BK23" s="103" t="s">
        <v>102</v>
      </c>
      <c r="BL23" s="105">
        <v>279</v>
      </c>
      <c r="BM23" s="105">
        <v>93</v>
      </c>
      <c r="BN23" s="105">
        <v>29</v>
      </c>
      <c r="BO23" s="105">
        <v>47</v>
      </c>
      <c r="BP23" s="105">
        <v>20</v>
      </c>
      <c r="BQ23" s="105">
        <v>326</v>
      </c>
      <c r="BR23" s="105">
        <v>113</v>
      </c>
      <c r="BS23" s="167"/>
      <c r="BT23" s="103" t="s">
        <v>102</v>
      </c>
      <c r="BU23" s="105">
        <v>367</v>
      </c>
      <c r="BV23" s="105">
        <v>551</v>
      </c>
      <c r="BW23" s="105">
        <v>417</v>
      </c>
      <c r="BX23" s="105">
        <v>497</v>
      </c>
      <c r="BY23" s="105">
        <v>495</v>
      </c>
      <c r="BZ23" s="105">
        <v>397</v>
      </c>
      <c r="CA23" s="105">
        <v>425</v>
      </c>
      <c r="CB23" s="105">
        <v>20</v>
      </c>
      <c r="CC23" s="105">
        <v>52</v>
      </c>
      <c r="CD23" s="105">
        <v>184</v>
      </c>
      <c r="CE23" s="105">
        <v>220</v>
      </c>
      <c r="CF23" s="105">
        <v>32</v>
      </c>
      <c r="CG23" s="105">
        <v>202</v>
      </c>
      <c r="CH23" s="135"/>
      <c r="CI23" s="138" t="s">
        <v>6</v>
      </c>
      <c r="CJ23" s="138" t="s">
        <v>4193</v>
      </c>
      <c r="CK23" s="139">
        <v>6742</v>
      </c>
      <c r="CL23" s="141">
        <v>3625</v>
      </c>
    </row>
    <row r="24" spans="1:90" ht="14.45" customHeight="1">
      <c r="A24" s="167" t="s">
        <v>3</v>
      </c>
      <c r="B24" s="71" t="s">
        <v>119</v>
      </c>
      <c r="C24" s="5">
        <v>2670</v>
      </c>
      <c r="D24" s="5">
        <v>1432</v>
      </c>
      <c r="E24" s="5">
        <v>2307</v>
      </c>
      <c r="F24" s="5">
        <v>1202</v>
      </c>
      <c r="G24" s="5">
        <v>2058</v>
      </c>
      <c r="H24" s="5">
        <v>1088</v>
      </c>
      <c r="I24" s="5">
        <v>1920</v>
      </c>
      <c r="J24" s="5">
        <v>1026</v>
      </c>
      <c r="K24" s="72">
        <v>8955</v>
      </c>
      <c r="L24" s="72">
        <v>4748</v>
      </c>
      <c r="M24" s="167" t="s">
        <v>3</v>
      </c>
      <c r="N24" s="71" t="s">
        <v>119</v>
      </c>
      <c r="O24" s="5">
        <v>90</v>
      </c>
      <c r="P24" s="5">
        <v>46</v>
      </c>
      <c r="Q24" s="5">
        <v>65</v>
      </c>
      <c r="R24" s="5">
        <v>39</v>
      </c>
      <c r="S24" s="5">
        <v>43</v>
      </c>
      <c r="T24" s="5">
        <v>21</v>
      </c>
      <c r="U24" s="5">
        <v>120</v>
      </c>
      <c r="V24" s="5">
        <v>78</v>
      </c>
      <c r="W24" s="72">
        <v>318</v>
      </c>
      <c r="X24" s="72">
        <v>184</v>
      </c>
      <c r="Y24" s="167" t="s">
        <v>3</v>
      </c>
      <c r="Z24" s="71" t="s">
        <v>119</v>
      </c>
      <c r="AA24" s="5">
        <v>61</v>
      </c>
      <c r="AB24" s="5">
        <v>61</v>
      </c>
      <c r="AC24" s="5">
        <v>55</v>
      </c>
      <c r="AD24" s="5">
        <v>52</v>
      </c>
      <c r="AE24" s="72">
        <v>229</v>
      </c>
      <c r="AF24" s="72">
        <v>231</v>
      </c>
      <c r="AG24" s="5">
        <v>216</v>
      </c>
      <c r="AH24" s="5">
        <v>34</v>
      </c>
      <c r="AI24" s="5">
        <v>4</v>
      </c>
      <c r="AJ24" s="5">
        <v>52</v>
      </c>
      <c r="AK24" s="167" t="s">
        <v>3</v>
      </c>
      <c r="AL24" s="71" t="s">
        <v>119</v>
      </c>
      <c r="AM24" s="5">
        <v>267</v>
      </c>
      <c r="AN24" s="5">
        <v>2303</v>
      </c>
      <c r="AO24" s="5">
        <v>901</v>
      </c>
      <c r="AP24" s="5">
        <v>387</v>
      </c>
      <c r="AQ24" s="5">
        <v>54</v>
      </c>
      <c r="AR24" s="5">
        <v>109</v>
      </c>
      <c r="AS24" s="5">
        <v>229</v>
      </c>
      <c r="AT24" s="5">
        <v>223</v>
      </c>
      <c r="AU24" s="5">
        <v>215</v>
      </c>
      <c r="AV24" s="167" t="s">
        <v>3</v>
      </c>
      <c r="AW24" s="71" t="s">
        <v>119</v>
      </c>
      <c r="AX24" s="5">
        <v>1943</v>
      </c>
      <c r="AY24" s="5">
        <v>961</v>
      </c>
      <c r="AZ24" s="5">
        <v>1911</v>
      </c>
      <c r="BA24" s="5">
        <v>944</v>
      </c>
      <c r="BB24" s="5">
        <v>1457</v>
      </c>
      <c r="BC24" s="5">
        <v>713</v>
      </c>
      <c r="BD24" s="5">
        <v>1790</v>
      </c>
      <c r="BE24" s="5">
        <v>892</v>
      </c>
      <c r="BF24" s="5">
        <v>1758</v>
      </c>
      <c r="BG24" s="5">
        <v>875</v>
      </c>
      <c r="BH24" s="5">
        <v>1286</v>
      </c>
      <c r="BI24" s="5">
        <v>629</v>
      </c>
      <c r="BJ24" s="167" t="s">
        <v>3</v>
      </c>
      <c r="BK24" s="71" t="s">
        <v>119</v>
      </c>
      <c r="BL24" s="72">
        <v>332</v>
      </c>
      <c r="BM24" s="5">
        <v>78</v>
      </c>
      <c r="BN24" s="5">
        <v>36</v>
      </c>
      <c r="BO24" s="72">
        <v>31</v>
      </c>
      <c r="BP24" s="5">
        <v>15</v>
      </c>
      <c r="BQ24" s="72">
        <v>363</v>
      </c>
      <c r="BR24" s="72">
        <v>93</v>
      </c>
      <c r="BS24" s="167" t="s">
        <v>3</v>
      </c>
      <c r="BT24" s="71" t="s">
        <v>119</v>
      </c>
      <c r="BU24" s="5">
        <v>55</v>
      </c>
      <c r="BV24" s="5">
        <v>82</v>
      </c>
      <c r="BW24" s="5">
        <v>80</v>
      </c>
      <c r="BX24" s="5">
        <v>66</v>
      </c>
      <c r="BY24" s="5">
        <v>68</v>
      </c>
      <c r="BZ24" s="5">
        <v>77</v>
      </c>
      <c r="CA24" s="5">
        <v>64</v>
      </c>
      <c r="CB24" s="5">
        <v>18</v>
      </c>
      <c r="CC24" s="5">
        <v>6</v>
      </c>
      <c r="CD24" s="5">
        <v>21</v>
      </c>
      <c r="CE24" s="5">
        <v>30</v>
      </c>
      <c r="CF24" s="5">
        <v>15</v>
      </c>
      <c r="CG24" s="5">
        <v>47</v>
      </c>
      <c r="CH24" s="135"/>
      <c r="CI24" s="138" t="s">
        <v>3</v>
      </c>
      <c r="CJ24" s="138" t="s">
        <v>4194</v>
      </c>
      <c r="CK24" s="139">
        <v>9394</v>
      </c>
      <c r="CL24" s="141">
        <v>567</v>
      </c>
    </row>
    <row r="25" spans="1:90">
      <c r="A25" s="167"/>
      <c r="B25" s="71" t="s">
        <v>120</v>
      </c>
      <c r="C25" s="5">
        <v>2124</v>
      </c>
      <c r="D25" s="5">
        <v>1097</v>
      </c>
      <c r="E25" s="5">
        <v>2149</v>
      </c>
      <c r="F25" s="5">
        <v>1052</v>
      </c>
      <c r="G25" s="5">
        <v>1904</v>
      </c>
      <c r="H25" s="5">
        <v>1007</v>
      </c>
      <c r="I25" s="5">
        <v>2077</v>
      </c>
      <c r="J25" s="5">
        <v>1098</v>
      </c>
      <c r="K25" s="72">
        <v>8254</v>
      </c>
      <c r="L25" s="72">
        <v>4254</v>
      </c>
      <c r="M25" s="167"/>
      <c r="N25" s="71" t="s">
        <v>120</v>
      </c>
      <c r="O25" s="5">
        <v>52</v>
      </c>
      <c r="P25" s="5">
        <v>26</v>
      </c>
      <c r="Q25" s="5">
        <v>54</v>
      </c>
      <c r="R25" s="5">
        <v>30</v>
      </c>
      <c r="S25" s="5">
        <v>38</v>
      </c>
      <c r="T25" s="5">
        <v>26</v>
      </c>
      <c r="U25" s="5">
        <v>101</v>
      </c>
      <c r="V25" s="5">
        <v>47</v>
      </c>
      <c r="W25" s="72">
        <v>245</v>
      </c>
      <c r="X25" s="72">
        <v>129</v>
      </c>
      <c r="Y25" s="167"/>
      <c r="Z25" s="71" t="s">
        <v>120</v>
      </c>
      <c r="AA25" s="5">
        <v>63</v>
      </c>
      <c r="AB25" s="5">
        <v>65</v>
      </c>
      <c r="AC25" s="5">
        <v>58</v>
      </c>
      <c r="AD25" s="5">
        <v>60</v>
      </c>
      <c r="AE25" s="72">
        <v>246</v>
      </c>
      <c r="AF25" s="72">
        <v>271</v>
      </c>
      <c r="AG25" s="5">
        <v>266</v>
      </c>
      <c r="AH25" s="5">
        <v>181</v>
      </c>
      <c r="AI25" s="5">
        <v>0</v>
      </c>
      <c r="AJ25" s="5">
        <v>52</v>
      </c>
      <c r="AK25" s="167"/>
      <c r="AL25" s="71" t="s">
        <v>120</v>
      </c>
      <c r="AM25" s="5">
        <v>46</v>
      </c>
      <c r="AN25" s="5">
        <v>1585</v>
      </c>
      <c r="AO25" s="5">
        <v>654</v>
      </c>
      <c r="AP25" s="5">
        <v>621</v>
      </c>
      <c r="AQ25" s="5">
        <v>531</v>
      </c>
      <c r="AR25" s="5">
        <v>60</v>
      </c>
      <c r="AS25" s="5">
        <v>228</v>
      </c>
      <c r="AT25" s="5">
        <v>201</v>
      </c>
      <c r="AU25" s="5">
        <v>205</v>
      </c>
      <c r="AV25" s="167"/>
      <c r="AW25" s="71" t="s">
        <v>120</v>
      </c>
      <c r="AX25" s="5">
        <v>2179</v>
      </c>
      <c r="AY25" s="5">
        <v>1239</v>
      </c>
      <c r="AZ25" s="5">
        <v>2147</v>
      </c>
      <c r="BA25" s="5">
        <v>1224</v>
      </c>
      <c r="BB25" s="5">
        <v>1572</v>
      </c>
      <c r="BC25" s="5">
        <v>899</v>
      </c>
      <c r="BD25" s="5">
        <v>1496</v>
      </c>
      <c r="BE25" s="5">
        <v>847</v>
      </c>
      <c r="BF25" s="5">
        <v>1467</v>
      </c>
      <c r="BG25" s="5">
        <v>834</v>
      </c>
      <c r="BH25" s="5">
        <v>1043</v>
      </c>
      <c r="BI25" s="5">
        <v>563</v>
      </c>
      <c r="BJ25" s="167"/>
      <c r="BK25" s="71" t="s">
        <v>120</v>
      </c>
      <c r="BL25" s="72">
        <v>448</v>
      </c>
      <c r="BM25" s="5">
        <v>147</v>
      </c>
      <c r="BN25" s="5">
        <v>104</v>
      </c>
      <c r="BO25" s="72">
        <v>54</v>
      </c>
      <c r="BP25" s="5">
        <v>18</v>
      </c>
      <c r="BQ25" s="72">
        <v>502</v>
      </c>
      <c r="BR25" s="72">
        <v>165</v>
      </c>
      <c r="BS25" s="167"/>
      <c r="BT25" s="71" t="s">
        <v>120</v>
      </c>
      <c r="BU25" s="5">
        <v>137</v>
      </c>
      <c r="BV25" s="5">
        <v>199</v>
      </c>
      <c r="BW25" s="5">
        <v>117</v>
      </c>
      <c r="BX25" s="5">
        <v>44</v>
      </c>
      <c r="BY25" s="5">
        <v>92</v>
      </c>
      <c r="BZ25" s="5">
        <v>49</v>
      </c>
      <c r="CA25" s="5">
        <v>34</v>
      </c>
      <c r="CB25" s="5">
        <v>6</v>
      </c>
      <c r="CC25" s="5">
        <v>5</v>
      </c>
      <c r="CD25" s="5">
        <v>23</v>
      </c>
      <c r="CE25" s="5">
        <v>24</v>
      </c>
      <c r="CF25" s="5">
        <v>92</v>
      </c>
      <c r="CG25" s="5">
        <v>45</v>
      </c>
      <c r="CH25" s="135"/>
      <c r="CI25" s="138" t="s">
        <v>3</v>
      </c>
      <c r="CJ25" s="138" t="s">
        <v>4195</v>
      </c>
      <c r="CK25" s="139">
        <v>10317</v>
      </c>
      <c r="CL25" s="141">
        <v>730</v>
      </c>
    </row>
    <row r="26" spans="1:90">
      <c r="A26" s="167"/>
      <c r="B26" s="103" t="s">
        <v>102</v>
      </c>
      <c r="C26" s="105">
        <v>4794</v>
      </c>
      <c r="D26" s="105">
        <v>2529</v>
      </c>
      <c r="E26" s="105">
        <v>4456</v>
      </c>
      <c r="F26" s="105">
        <v>2254</v>
      </c>
      <c r="G26" s="105">
        <v>3962</v>
      </c>
      <c r="H26" s="105">
        <v>2095</v>
      </c>
      <c r="I26" s="105">
        <v>3997</v>
      </c>
      <c r="J26" s="105">
        <v>2124</v>
      </c>
      <c r="K26" s="105">
        <v>17209</v>
      </c>
      <c r="L26" s="105">
        <v>9002</v>
      </c>
      <c r="M26" s="167"/>
      <c r="N26" s="103" t="s">
        <v>102</v>
      </c>
      <c r="O26" s="105">
        <v>142</v>
      </c>
      <c r="P26" s="105">
        <v>72</v>
      </c>
      <c r="Q26" s="105">
        <v>119</v>
      </c>
      <c r="R26" s="105">
        <v>69</v>
      </c>
      <c r="S26" s="105">
        <v>81</v>
      </c>
      <c r="T26" s="105">
        <v>47</v>
      </c>
      <c r="U26" s="105">
        <v>221</v>
      </c>
      <c r="V26" s="105">
        <v>125</v>
      </c>
      <c r="W26" s="105">
        <v>563</v>
      </c>
      <c r="X26" s="105">
        <v>313</v>
      </c>
      <c r="Y26" s="167"/>
      <c r="Z26" s="103" t="s">
        <v>102</v>
      </c>
      <c r="AA26" s="105">
        <v>124</v>
      </c>
      <c r="AB26" s="105">
        <v>126</v>
      </c>
      <c r="AC26" s="105">
        <v>113</v>
      </c>
      <c r="AD26" s="105">
        <v>112</v>
      </c>
      <c r="AE26" s="105">
        <v>475</v>
      </c>
      <c r="AF26" s="105">
        <v>502</v>
      </c>
      <c r="AG26" s="105">
        <v>482</v>
      </c>
      <c r="AH26" s="105">
        <v>215</v>
      </c>
      <c r="AI26" s="105">
        <v>4</v>
      </c>
      <c r="AJ26" s="105">
        <v>104</v>
      </c>
      <c r="AK26" s="167"/>
      <c r="AL26" s="103" t="s">
        <v>102</v>
      </c>
      <c r="AM26" s="105">
        <v>313</v>
      </c>
      <c r="AN26" s="105">
        <v>3888</v>
      </c>
      <c r="AO26" s="105">
        <v>1555</v>
      </c>
      <c r="AP26" s="105">
        <v>1008</v>
      </c>
      <c r="AQ26" s="105">
        <v>585</v>
      </c>
      <c r="AR26" s="105">
        <v>169</v>
      </c>
      <c r="AS26" s="105">
        <v>457</v>
      </c>
      <c r="AT26" s="105">
        <v>424</v>
      </c>
      <c r="AU26" s="105">
        <v>420</v>
      </c>
      <c r="AV26" s="167"/>
      <c r="AW26" s="103" t="s">
        <v>102</v>
      </c>
      <c r="AX26" s="105">
        <v>4122</v>
      </c>
      <c r="AY26" s="105">
        <v>2200</v>
      </c>
      <c r="AZ26" s="105">
        <v>4058</v>
      </c>
      <c r="BA26" s="105">
        <v>2168</v>
      </c>
      <c r="BB26" s="105">
        <v>3029</v>
      </c>
      <c r="BC26" s="105">
        <v>1612</v>
      </c>
      <c r="BD26" s="105">
        <v>3286</v>
      </c>
      <c r="BE26" s="105">
        <v>1739</v>
      </c>
      <c r="BF26" s="105">
        <v>3225</v>
      </c>
      <c r="BG26" s="105">
        <v>1709</v>
      </c>
      <c r="BH26" s="105">
        <v>2329</v>
      </c>
      <c r="BI26" s="105">
        <v>1192</v>
      </c>
      <c r="BJ26" s="167"/>
      <c r="BK26" s="103" t="s">
        <v>102</v>
      </c>
      <c r="BL26" s="105">
        <v>780</v>
      </c>
      <c r="BM26" s="105">
        <v>225</v>
      </c>
      <c r="BN26" s="105">
        <v>140</v>
      </c>
      <c r="BO26" s="105">
        <v>85</v>
      </c>
      <c r="BP26" s="105">
        <v>33</v>
      </c>
      <c r="BQ26" s="105">
        <v>865</v>
      </c>
      <c r="BR26" s="105">
        <v>258</v>
      </c>
      <c r="BS26" s="167"/>
      <c r="BT26" s="103" t="s">
        <v>102</v>
      </c>
      <c r="BU26" s="105">
        <v>192</v>
      </c>
      <c r="BV26" s="105">
        <v>281</v>
      </c>
      <c r="BW26" s="105">
        <v>197</v>
      </c>
      <c r="BX26" s="105">
        <v>110</v>
      </c>
      <c r="BY26" s="105">
        <v>160</v>
      </c>
      <c r="BZ26" s="105">
        <v>126</v>
      </c>
      <c r="CA26" s="105">
        <v>98</v>
      </c>
      <c r="CB26" s="105">
        <v>24</v>
      </c>
      <c r="CC26" s="105">
        <v>11</v>
      </c>
      <c r="CD26" s="105">
        <v>44</v>
      </c>
      <c r="CE26" s="105">
        <v>54</v>
      </c>
      <c r="CF26" s="105">
        <v>107</v>
      </c>
      <c r="CG26" s="105">
        <v>92</v>
      </c>
      <c r="CH26" s="135"/>
      <c r="CI26" s="138" t="s">
        <v>3</v>
      </c>
      <c r="CJ26" s="138" t="s">
        <v>4196</v>
      </c>
      <c r="CK26" s="139">
        <v>19711</v>
      </c>
      <c r="CL26" s="141">
        <v>1297</v>
      </c>
    </row>
    <row r="27" spans="1:90" ht="14.45" customHeight="1">
      <c r="A27" s="167" t="s">
        <v>129</v>
      </c>
      <c r="B27" s="71" t="s">
        <v>119</v>
      </c>
      <c r="C27" s="5">
        <v>177</v>
      </c>
      <c r="D27" s="5">
        <v>90</v>
      </c>
      <c r="E27" s="5">
        <v>164</v>
      </c>
      <c r="F27" s="5">
        <v>90</v>
      </c>
      <c r="G27" s="5">
        <v>204</v>
      </c>
      <c r="H27" s="5">
        <v>98</v>
      </c>
      <c r="I27" s="5">
        <v>315</v>
      </c>
      <c r="J27" s="5">
        <v>165</v>
      </c>
      <c r="K27" s="72">
        <v>860</v>
      </c>
      <c r="L27" s="72">
        <v>443</v>
      </c>
      <c r="M27" s="167" t="s">
        <v>129</v>
      </c>
      <c r="N27" s="71" t="s">
        <v>119</v>
      </c>
      <c r="O27" s="5">
        <v>10</v>
      </c>
      <c r="P27" s="5">
        <v>4</v>
      </c>
      <c r="Q27" s="5">
        <v>4</v>
      </c>
      <c r="R27" s="5">
        <v>2</v>
      </c>
      <c r="S27" s="5">
        <v>8</v>
      </c>
      <c r="T27" s="5">
        <v>3</v>
      </c>
      <c r="U27" s="5">
        <v>53</v>
      </c>
      <c r="V27" s="5">
        <v>27</v>
      </c>
      <c r="W27" s="72">
        <v>75</v>
      </c>
      <c r="X27" s="72">
        <v>36</v>
      </c>
      <c r="Y27" s="167" t="s">
        <v>129</v>
      </c>
      <c r="Z27" s="71" t="s">
        <v>119</v>
      </c>
      <c r="AA27" s="5">
        <v>7</v>
      </c>
      <c r="AB27" s="5">
        <v>7</v>
      </c>
      <c r="AC27" s="5">
        <v>8</v>
      </c>
      <c r="AD27" s="5">
        <v>8</v>
      </c>
      <c r="AE27" s="72">
        <v>30</v>
      </c>
      <c r="AF27" s="72">
        <v>33</v>
      </c>
      <c r="AG27" s="5">
        <v>33</v>
      </c>
      <c r="AH27" s="5">
        <v>3</v>
      </c>
      <c r="AI27" s="5">
        <v>2</v>
      </c>
      <c r="AJ27" s="5">
        <v>8</v>
      </c>
      <c r="AK27" s="167" t="s">
        <v>129</v>
      </c>
      <c r="AL27" s="71" t="s">
        <v>119</v>
      </c>
      <c r="AM27" s="5">
        <v>0</v>
      </c>
      <c r="AN27" s="5">
        <v>400</v>
      </c>
      <c r="AO27" s="5">
        <v>113</v>
      </c>
      <c r="AP27" s="5">
        <v>0</v>
      </c>
      <c r="AQ27" s="5">
        <v>0</v>
      </c>
      <c r="AR27" s="5">
        <v>9</v>
      </c>
      <c r="AS27" s="5">
        <v>28</v>
      </c>
      <c r="AT27" s="5">
        <v>30</v>
      </c>
      <c r="AU27" s="5">
        <v>30</v>
      </c>
      <c r="AV27" s="167" t="s">
        <v>129</v>
      </c>
      <c r="AW27" s="71" t="s">
        <v>119</v>
      </c>
      <c r="AX27" s="5">
        <v>424</v>
      </c>
      <c r="AY27" s="5">
        <v>178</v>
      </c>
      <c r="AZ27" s="5">
        <v>421</v>
      </c>
      <c r="BA27" s="5">
        <v>178</v>
      </c>
      <c r="BB27" s="5">
        <v>139</v>
      </c>
      <c r="BC27" s="5">
        <v>78</v>
      </c>
      <c r="BD27" s="5">
        <v>419</v>
      </c>
      <c r="BE27" s="5">
        <v>177</v>
      </c>
      <c r="BF27" s="5">
        <v>417</v>
      </c>
      <c r="BG27" s="5">
        <v>177</v>
      </c>
      <c r="BH27" s="5">
        <v>137</v>
      </c>
      <c r="BI27" s="5">
        <v>78</v>
      </c>
      <c r="BJ27" s="167" t="s">
        <v>129</v>
      </c>
      <c r="BK27" s="71" t="s">
        <v>119</v>
      </c>
      <c r="BL27" s="72">
        <v>45</v>
      </c>
      <c r="BM27" s="5">
        <v>19</v>
      </c>
      <c r="BN27" s="5">
        <v>0</v>
      </c>
      <c r="BO27" s="72">
        <v>3</v>
      </c>
      <c r="BP27" s="5">
        <v>1</v>
      </c>
      <c r="BQ27" s="72">
        <v>48</v>
      </c>
      <c r="BR27" s="72">
        <v>20</v>
      </c>
      <c r="BS27" s="167" t="s">
        <v>129</v>
      </c>
      <c r="BT27" s="71" t="s">
        <v>119</v>
      </c>
      <c r="BU27" s="5">
        <v>14</v>
      </c>
      <c r="BV27" s="5">
        <v>14</v>
      </c>
      <c r="BW27" s="5">
        <v>0</v>
      </c>
      <c r="BX27" s="5">
        <v>4</v>
      </c>
      <c r="BY27" s="5">
        <v>44</v>
      </c>
      <c r="BZ27" s="5">
        <v>4</v>
      </c>
      <c r="CA27" s="5">
        <v>4</v>
      </c>
      <c r="CB27" s="5">
        <v>0</v>
      </c>
      <c r="CC27" s="5">
        <v>0</v>
      </c>
      <c r="CD27" s="5">
        <v>4</v>
      </c>
      <c r="CE27" s="5">
        <v>4</v>
      </c>
      <c r="CF27" s="5">
        <v>44</v>
      </c>
      <c r="CG27" s="5">
        <v>4</v>
      </c>
      <c r="CH27" s="135"/>
      <c r="CI27" s="138" t="s">
        <v>129</v>
      </c>
      <c r="CJ27" s="138" t="s">
        <v>4197</v>
      </c>
      <c r="CK27" s="139">
        <v>1139</v>
      </c>
      <c r="CL27" s="141">
        <v>92</v>
      </c>
    </row>
    <row r="28" spans="1:90">
      <c r="A28" s="167"/>
      <c r="B28" s="71" t="s">
        <v>120</v>
      </c>
      <c r="C28" s="5">
        <v>785</v>
      </c>
      <c r="D28" s="5">
        <v>416</v>
      </c>
      <c r="E28" s="5">
        <v>798</v>
      </c>
      <c r="F28" s="5">
        <v>411</v>
      </c>
      <c r="G28" s="5">
        <v>717</v>
      </c>
      <c r="H28" s="5">
        <v>383</v>
      </c>
      <c r="I28" s="5">
        <v>863</v>
      </c>
      <c r="J28" s="5">
        <v>447</v>
      </c>
      <c r="K28" s="72">
        <v>3163</v>
      </c>
      <c r="L28" s="72">
        <v>1657</v>
      </c>
      <c r="M28" s="167"/>
      <c r="N28" s="71" t="s">
        <v>120</v>
      </c>
      <c r="O28" s="5">
        <v>47</v>
      </c>
      <c r="P28" s="5">
        <v>18</v>
      </c>
      <c r="Q28" s="5">
        <v>36</v>
      </c>
      <c r="R28" s="5">
        <v>22</v>
      </c>
      <c r="S28" s="5">
        <v>50</v>
      </c>
      <c r="T28" s="5">
        <v>22</v>
      </c>
      <c r="U28" s="5">
        <v>84</v>
      </c>
      <c r="V28" s="5">
        <v>41</v>
      </c>
      <c r="W28" s="72">
        <v>217</v>
      </c>
      <c r="X28" s="72">
        <v>103</v>
      </c>
      <c r="Y28" s="167"/>
      <c r="Z28" s="71" t="s">
        <v>120</v>
      </c>
      <c r="AA28" s="5">
        <v>18</v>
      </c>
      <c r="AB28" s="5">
        <v>18</v>
      </c>
      <c r="AC28" s="5">
        <v>18</v>
      </c>
      <c r="AD28" s="5">
        <v>25</v>
      </c>
      <c r="AE28" s="72">
        <v>79</v>
      </c>
      <c r="AF28" s="72">
        <v>82</v>
      </c>
      <c r="AG28" s="5">
        <v>64</v>
      </c>
      <c r="AH28" s="5">
        <v>43</v>
      </c>
      <c r="AI28" s="5">
        <v>2</v>
      </c>
      <c r="AJ28" s="5">
        <v>12</v>
      </c>
      <c r="AK28" s="167"/>
      <c r="AL28" s="71" t="s">
        <v>120</v>
      </c>
      <c r="AM28" s="5">
        <v>0</v>
      </c>
      <c r="AN28" s="5">
        <v>1343</v>
      </c>
      <c r="AO28" s="5">
        <v>129</v>
      </c>
      <c r="AP28" s="5">
        <v>16</v>
      </c>
      <c r="AQ28" s="5">
        <v>0</v>
      </c>
      <c r="AR28" s="5">
        <v>21</v>
      </c>
      <c r="AS28" s="5">
        <v>85</v>
      </c>
      <c r="AT28" s="5">
        <v>76</v>
      </c>
      <c r="AU28" s="5">
        <v>76</v>
      </c>
      <c r="AV28" s="167"/>
      <c r="AW28" s="71" t="s">
        <v>120</v>
      </c>
      <c r="AX28" s="5">
        <v>947</v>
      </c>
      <c r="AY28" s="5">
        <v>476</v>
      </c>
      <c r="AZ28" s="5">
        <v>920</v>
      </c>
      <c r="BA28" s="5">
        <v>469</v>
      </c>
      <c r="BB28" s="5">
        <v>545</v>
      </c>
      <c r="BC28" s="5">
        <v>298</v>
      </c>
      <c r="BD28" s="5">
        <v>912</v>
      </c>
      <c r="BE28" s="5">
        <v>457</v>
      </c>
      <c r="BF28" s="5">
        <v>888</v>
      </c>
      <c r="BG28" s="5">
        <v>450</v>
      </c>
      <c r="BH28" s="5">
        <v>487</v>
      </c>
      <c r="BI28" s="5">
        <v>276</v>
      </c>
      <c r="BJ28" s="167"/>
      <c r="BK28" s="71" t="s">
        <v>120</v>
      </c>
      <c r="BL28" s="72">
        <v>161</v>
      </c>
      <c r="BM28" s="5">
        <v>69</v>
      </c>
      <c r="BN28" s="5">
        <v>38</v>
      </c>
      <c r="BO28" s="72">
        <v>16</v>
      </c>
      <c r="BP28" s="5">
        <v>5</v>
      </c>
      <c r="BQ28" s="72">
        <v>177</v>
      </c>
      <c r="BR28" s="72">
        <v>74</v>
      </c>
      <c r="BS28" s="167"/>
      <c r="BT28" s="71" t="s">
        <v>120</v>
      </c>
      <c r="BU28" s="5">
        <v>0</v>
      </c>
      <c r="BV28" s="5">
        <v>0</v>
      </c>
      <c r="BW28" s="5">
        <v>0</v>
      </c>
      <c r="BX28" s="5">
        <v>0</v>
      </c>
      <c r="BY28" s="5">
        <v>0</v>
      </c>
      <c r="BZ28" s="5">
        <v>0</v>
      </c>
      <c r="CA28" s="5">
        <v>0</v>
      </c>
      <c r="CB28" s="5">
        <v>0</v>
      </c>
      <c r="CC28" s="5">
        <v>0</v>
      </c>
      <c r="CD28" s="5">
        <v>0</v>
      </c>
      <c r="CE28" s="5">
        <v>0</v>
      </c>
      <c r="CF28" s="5">
        <v>10</v>
      </c>
      <c r="CG28" s="5">
        <v>0</v>
      </c>
      <c r="CH28" s="135"/>
      <c r="CI28" s="138" t="s">
        <v>129</v>
      </c>
      <c r="CJ28" s="138" t="s">
        <v>4198</v>
      </c>
      <c r="CK28" s="139">
        <v>3137</v>
      </c>
      <c r="CL28" s="141">
        <v>0</v>
      </c>
    </row>
    <row r="29" spans="1:90">
      <c r="A29" s="167"/>
      <c r="B29" s="103" t="s">
        <v>102</v>
      </c>
      <c r="C29" s="105">
        <v>962</v>
      </c>
      <c r="D29" s="105">
        <v>506</v>
      </c>
      <c r="E29" s="105">
        <v>962</v>
      </c>
      <c r="F29" s="105">
        <v>501</v>
      </c>
      <c r="G29" s="105">
        <v>921</v>
      </c>
      <c r="H29" s="105">
        <v>481</v>
      </c>
      <c r="I29" s="105">
        <v>1178</v>
      </c>
      <c r="J29" s="105">
        <v>612</v>
      </c>
      <c r="K29" s="105">
        <v>4023</v>
      </c>
      <c r="L29" s="105">
        <v>2100</v>
      </c>
      <c r="M29" s="167"/>
      <c r="N29" s="103" t="s">
        <v>102</v>
      </c>
      <c r="O29" s="105">
        <v>57</v>
      </c>
      <c r="P29" s="105">
        <v>22</v>
      </c>
      <c r="Q29" s="105">
        <v>40</v>
      </c>
      <c r="R29" s="105">
        <v>24</v>
      </c>
      <c r="S29" s="105">
        <v>58</v>
      </c>
      <c r="T29" s="105">
        <v>25</v>
      </c>
      <c r="U29" s="105">
        <v>137</v>
      </c>
      <c r="V29" s="105">
        <v>68</v>
      </c>
      <c r="W29" s="105">
        <v>292</v>
      </c>
      <c r="X29" s="105">
        <v>139</v>
      </c>
      <c r="Y29" s="167"/>
      <c r="Z29" s="103" t="s">
        <v>102</v>
      </c>
      <c r="AA29" s="105">
        <v>25</v>
      </c>
      <c r="AB29" s="105">
        <v>25</v>
      </c>
      <c r="AC29" s="105">
        <v>26</v>
      </c>
      <c r="AD29" s="105">
        <v>33</v>
      </c>
      <c r="AE29" s="105">
        <v>109</v>
      </c>
      <c r="AF29" s="105">
        <v>115</v>
      </c>
      <c r="AG29" s="105">
        <v>97</v>
      </c>
      <c r="AH29" s="105">
        <v>46</v>
      </c>
      <c r="AI29" s="105">
        <v>4</v>
      </c>
      <c r="AJ29" s="105">
        <v>20</v>
      </c>
      <c r="AK29" s="167"/>
      <c r="AL29" s="103" t="s">
        <v>102</v>
      </c>
      <c r="AM29" s="105">
        <v>0</v>
      </c>
      <c r="AN29" s="105">
        <v>1743</v>
      </c>
      <c r="AO29" s="105">
        <v>242</v>
      </c>
      <c r="AP29" s="105">
        <v>16</v>
      </c>
      <c r="AQ29" s="105">
        <v>0</v>
      </c>
      <c r="AR29" s="105">
        <v>30</v>
      </c>
      <c r="AS29" s="105">
        <v>113</v>
      </c>
      <c r="AT29" s="105">
        <v>106</v>
      </c>
      <c r="AU29" s="105">
        <v>106</v>
      </c>
      <c r="AV29" s="167"/>
      <c r="AW29" s="103" t="s">
        <v>102</v>
      </c>
      <c r="AX29" s="105">
        <v>1371</v>
      </c>
      <c r="AY29" s="105">
        <v>654</v>
      </c>
      <c r="AZ29" s="105">
        <v>1341</v>
      </c>
      <c r="BA29" s="105">
        <v>647</v>
      </c>
      <c r="BB29" s="105">
        <v>684</v>
      </c>
      <c r="BC29" s="105">
        <v>376</v>
      </c>
      <c r="BD29" s="105">
        <v>1331</v>
      </c>
      <c r="BE29" s="105">
        <v>634</v>
      </c>
      <c r="BF29" s="105">
        <v>1305</v>
      </c>
      <c r="BG29" s="105">
        <v>627</v>
      </c>
      <c r="BH29" s="105">
        <v>624</v>
      </c>
      <c r="BI29" s="105">
        <v>354</v>
      </c>
      <c r="BJ29" s="167"/>
      <c r="BK29" s="103" t="s">
        <v>102</v>
      </c>
      <c r="BL29" s="105">
        <v>206</v>
      </c>
      <c r="BM29" s="105">
        <v>88</v>
      </c>
      <c r="BN29" s="105">
        <v>38</v>
      </c>
      <c r="BO29" s="105">
        <v>19</v>
      </c>
      <c r="BP29" s="105">
        <v>6</v>
      </c>
      <c r="BQ29" s="105">
        <v>225</v>
      </c>
      <c r="BR29" s="105">
        <v>94</v>
      </c>
      <c r="BS29" s="167"/>
      <c r="BT29" s="103" t="s">
        <v>102</v>
      </c>
      <c r="BU29" s="105">
        <v>14</v>
      </c>
      <c r="BV29" s="105">
        <v>14</v>
      </c>
      <c r="BW29" s="105">
        <v>0</v>
      </c>
      <c r="BX29" s="105">
        <v>4</v>
      </c>
      <c r="BY29" s="105">
        <v>44</v>
      </c>
      <c r="BZ29" s="105">
        <v>4</v>
      </c>
      <c r="CA29" s="105">
        <v>4</v>
      </c>
      <c r="CB29" s="105">
        <v>0</v>
      </c>
      <c r="CC29" s="105">
        <v>0</v>
      </c>
      <c r="CD29" s="105">
        <v>4</v>
      </c>
      <c r="CE29" s="105">
        <v>4</v>
      </c>
      <c r="CF29" s="105">
        <v>54</v>
      </c>
      <c r="CG29" s="105">
        <v>4</v>
      </c>
      <c r="CH29" s="135"/>
      <c r="CI29" s="138" t="s">
        <v>129</v>
      </c>
      <c r="CJ29" s="138" t="s">
        <v>4199</v>
      </c>
      <c r="CK29" s="139">
        <v>4276</v>
      </c>
      <c r="CL29" s="141">
        <v>92</v>
      </c>
    </row>
    <row r="30" spans="1:90" ht="14.45" customHeight="1">
      <c r="A30" s="167" t="s">
        <v>130</v>
      </c>
      <c r="B30" s="71" t="s">
        <v>119</v>
      </c>
      <c r="C30" s="5">
        <v>1066</v>
      </c>
      <c r="D30" s="5">
        <v>588</v>
      </c>
      <c r="E30" s="5">
        <v>985</v>
      </c>
      <c r="F30" s="5">
        <v>540</v>
      </c>
      <c r="G30" s="5">
        <v>774</v>
      </c>
      <c r="H30" s="5">
        <v>411</v>
      </c>
      <c r="I30" s="5">
        <v>952</v>
      </c>
      <c r="J30" s="5">
        <v>514</v>
      </c>
      <c r="K30" s="72">
        <v>3777</v>
      </c>
      <c r="L30" s="72">
        <v>2053</v>
      </c>
      <c r="M30" s="167" t="s">
        <v>130</v>
      </c>
      <c r="N30" s="71" t="s">
        <v>119</v>
      </c>
      <c r="O30" s="5">
        <v>22</v>
      </c>
      <c r="P30" s="5">
        <v>12</v>
      </c>
      <c r="Q30" s="5">
        <v>16</v>
      </c>
      <c r="R30" s="5">
        <v>6</v>
      </c>
      <c r="S30" s="5">
        <v>14</v>
      </c>
      <c r="T30" s="5">
        <v>9</v>
      </c>
      <c r="U30" s="5">
        <v>166</v>
      </c>
      <c r="V30" s="5">
        <v>98</v>
      </c>
      <c r="W30" s="72">
        <v>218</v>
      </c>
      <c r="X30" s="72">
        <v>125</v>
      </c>
      <c r="Y30" s="167" t="s">
        <v>130</v>
      </c>
      <c r="Z30" s="71" t="s">
        <v>119</v>
      </c>
      <c r="AA30" s="5">
        <v>45</v>
      </c>
      <c r="AB30" s="5">
        <v>45</v>
      </c>
      <c r="AC30" s="5">
        <v>37</v>
      </c>
      <c r="AD30" s="5">
        <v>40</v>
      </c>
      <c r="AE30" s="72">
        <v>167</v>
      </c>
      <c r="AF30" s="72">
        <v>148</v>
      </c>
      <c r="AG30" s="5">
        <v>142</v>
      </c>
      <c r="AH30" s="5">
        <v>34</v>
      </c>
      <c r="AI30" s="5">
        <v>3</v>
      </c>
      <c r="AJ30" s="5">
        <v>38</v>
      </c>
      <c r="AK30" s="167" t="s">
        <v>130</v>
      </c>
      <c r="AL30" s="71" t="s">
        <v>119</v>
      </c>
      <c r="AM30" s="5">
        <v>60</v>
      </c>
      <c r="AN30" s="5">
        <v>1098</v>
      </c>
      <c r="AO30" s="5">
        <v>499</v>
      </c>
      <c r="AP30" s="5">
        <v>155</v>
      </c>
      <c r="AQ30" s="5">
        <v>24</v>
      </c>
      <c r="AR30" s="5">
        <v>36</v>
      </c>
      <c r="AS30" s="5">
        <v>161</v>
      </c>
      <c r="AT30" s="5">
        <v>149</v>
      </c>
      <c r="AU30" s="5">
        <v>154</v>
      </c>
      <c r="AV30" s="167" t="s">
        <v>130</v>
      </c>
      <c r="AW30" s="71" t="s">
        <v>119</v>
      </c>
      <c r="AX30" s="5">
        <v>1145</v>
      </c>
      <c r="AY30" s="5">
        <v>639</v>
      </c>
      <c r="AZ30" s="5">
        <v>1111</v>
      </c>
      <c r="BA30" s="5">
        <v>616</v>
      </c>
      <c r="BB30" s="5">
        <v>534</v>
      </c>
      <c r="BC30" s="5">
        <v>301</v>
      </c>
      <c r="BD30" s="5">
        <v>1085</v>
      </c>
      <c r="BE30" s="5">
        <v>620</v>
      </c>
      <c r="BF30" s="5">
        <v>1054</v>
      </c>
      <c r="BG30" s="5">
        <v>598</v>
      </c>
      <c r="BH30" s="5">
        <v>446</v>
      </c>
      <c r="BI30" s="5">
        <v>241</v>
      </c>
      <c r="BJ30" s="167" t="s">
        <v>130</v>
      </c>
      <c r="BK30" s="71" t="s">
        <v>119</v>
      </c>
      <c r="BL30" s="72">
        <v>285</v>
      </c>
      <c r="BM30" s="5">
        <v>102</v>
      </c>
      <c r="BN30" s="5">
        <v>40</v>
      </c>
      <c r="BO30" s="72">
        <v>23</v>
      </c>
      <c r="BP30" s="5">
        <v>12</v>
      </c>
      <c r="BQ30" s="72">
        <v>308</v>
      </c>
      <c r="BR30" s="72">
        <v>114</v>
      </c>
      <c r="BS30" s="167" t="s">
        <v>130</v>
      </c>
      <c r="BT30" s="71" t="s">
        <v>119</v>
      </c>
      <c r="BU30" s="5">
        <v>146</v>
      </c>
      <c r="BV30" s="5">
        <v>221</v>
      </c>
      <c r="BW30" s="5">
        <v>174</v>
      </c>
      <c r="BX30" s="5">
        <v>73</v>
      </c>
      <c r="BY30" s="5">
        <v>235</v>
      </c>
      <c r="BZ30" s="5">
        <v>179</v>
      </c>
      <c r="CA30" s="5">
        <v>28</v>
      </c>
      <c r="CB30" s="5">
        <v>82</v>
      </c>
      <c r="CC30" s="5">
        <v>4</v>
      </c>
      <c r="CD30" s="5">
        <v>12</v>
      </c>
      <c r="CE30" s="5">
        <v>9</v>
      </c>
      <c r="CF30" s="5">
        <v>43</v>
      </c>
      <c r="CG30" s="5">
        <v>107</v>
      </c>
      <c r="CH30" s="135"/>
      <c r="CI30" s="138" t="s">
        <v>130</v>
      </c>
      <c r="CJ30" s="138" t="s">
        <v>4200</v>
      </c>
      <c r="CK30" s="139">
        <v>4493</v>
      </c>
      <c r="CL30" s="141">
        <v>1163</v>
      </c>
    </row>
    <row r="31" spans="1:90">
      <c r="A31" s="167"/>
      <c r="B31" s="71" t="s">
        <v>120</v>
      </c>
      <c r="C31" s="5">
        <v>3587</v>
      </c>
      <c r="D31" s="5">
        <v>1882</v>
      </c>
      <c r="E31" s="5">
        <v>3580</v>
      </c>
      <c r="F31" s="5">
        <v>1824</v>
      </c>
      <c r="G31" s="5">
        <v>3650</v>
      </c>
      <c r="H31" s="5">
        <v>1877</v>
      </c>
      <c r="I31" s="5">
        <v>4227</v>
      </c>
      <c r="J31" s="5">
        <v>2264</v>
      </c>
      <c r="K31" s="72">
        <v>15044</v>
      </c>
      <c r="L31" s="72">
        <v>7847</v>
      </c>
      <c r="M31" s="167"/>
      <c r="N31" s="71" t="s">
        <v>120</v>
      </c>
      <c r="O31" s="5">
        <v>96</v>
      </c>
      <c r="P31" s="5">
        <v>39</v>
      </c>
      <c r="Q31" s="5">
        <v>53</v>
      </c>
      <c r="R31" s="5">
        <v>26</v>
      </c>
      <c r="S31" s="5">
        <v>67</v>
      </c>
      <c r="T31" s="5">
        <v>38</v>
      </c>
      <c r="U31" s="5">
        <v>430</v>
      </c>
      <c r="V31" s="5">
        <v>228</v>
      </c>
      <c r="W31" s="72">
        <v>646</v>
      </c>
      <c r="X31" s="72">
        <v>331</v>
      </c>
      <c r="Y31" s="167"/>
      <c r="Z31" s="71" t="s">
        <v>120</v>
      </c>
      <c r="AA31" s="5">
        <v>110</v>
      </c>
      <c r="AB31" s="5">
        <v>107</v>
      </c>
      <c r="AC31" s="5">
        <v>106</v>
      </c>
      <c r="AD31" s="5">
        <v>112</v>
      </c>
      <c r="AE31" s="72">
        <v>435</v>
      </c>
      <c r="AF31" s="72">
        <v>468</v>
      </c>
      <c r="AG31" s="5">
        <v>459</v>
      </c>
      <c r="AH31" s="5">
        <v>364</v>
      </c>
      <c r="AI31" s="5">
        <v>0</v>
      </c>
      <c r="AJ31" s="5">
        <v>89</v>
      </c>
      <c r="AK31" s="167"/>
      <c r="AL31" s="71" t="s">
        <v>120</v>
      </c>
      <c r="AM31" s="5">
        <v>192</v>
      </c>
      <c r="AN31" s="5">
        <v>4524</v>
      </c>
      <c r="AO31" s="5">
        <v>2263</v>
      </c>
      <c r="AP31" s="5">
        <v>776</v>
      </c>
      <c r="AQ31" s="5">
        <v>78</v>
      </c>
      <c r="AR31" s="5">
        <v>178</v>
      </c>
      <c r="AS31" s="5">
        <v>513</v>
      </c>
      <c r="AT31" s="5">
        <v>439</v>
      </c>
      <c r="AU31" s="5">
        <v>417</v>
      </c>
      <c r="AV31" s="167"/>
      <c r="AW31" s="71" t="s">
        <v>120</v>
      </c>
      <c r="AX31" s="5">
        <v>4779</v>
      </c>
      <c r="AY31" s="5">
        <v>2636</v>
      </c>
      <c r="AZ31" s="5">
        <v>4636</v>
      </c>
      <c r="BA31" s="5">
        <v>2562</v>
      </c>
      <c r="BB31" s="5">
        <v>2637</v>
      </c>
      <c r="BC31" s="5">
        <v>1485</v>
      </c>
      <c r="BD31" s="5">
        <v>4393</v>
      </c>
      <c r="BE31" s="5">
        <v>2437</v>
      </c>
      <c r="BF31" s="5">
        <v>4272</v>
      </c>
      <c r="BG31" s="5">
        <v>2372</v>
      </c>
      <c r="BH31" s="5">
        <v>1507</v>
      </c>
      <c r="BI31" s="5">
        <v>838</v>
      </c>
      <c r="BJ31" s="167"/>
      <c r="BK31" s="71" t="s">
        <v>120</v>
      </c>
      <c r="BL31" s="72">
        <v>1035</v>
      </c>
      <c r="BM31" s="5">
        <v>507</v>
      </c>
      <c r="BN31" s="5">
        <v>254</v>
      </c>
      <c r="BO31" s="72">
        <v>194</v>
      </c>
      <c r="BP31" s="5">
        <v>108</v>
      </c>
      <c r="BQ31" s="72">
        <v>1229</v>
      </c>
      <c r="BR31" s="72">
        <v>615</v>
      </c>
      <c r="BS31" s="167"/>
      <c r="BT31" s="71" t="s">
        <v>120</v>
      </c>
      <c r="BU31" s="5">
        <v>253</v>
      </c>
      <c r="BV31" s="5">
        <v>587</v>
      </c>
      <c r="BW31" s="5">
        <v>225</v>
      </c>
      <c r="BX31" s="5">
        <v>316</v>
      </c>
      <c r="BY31" s="5">
        <v>392</v>
      </c>
      <c r="BZ31" s="5">
        <v>193</v>
      </c>
      <c r="CA31" s="5">
        <v>183</v>
      </c>
      <c r="CB31" s="5">
        <v>22</v>
      </c>
      <c r="CC31" s="5">
        <v>15</v>
      </c>
      <c r="CD31" s="5">
        <v>136</v>
      </c>
      <c r="CE31" s="5">
        <v>15</v>
      </c>
      <c r="CF31" s="5">
        <v>72</v>
      </c>
      <c r="CG31" s="5">
        <v>316</v>
      </c>
      <c r="CH31" s="135"/>
      <c r="CI31" s="138" t="s">
        <v>130</v>
      </c>
      <c r="CJ31" s="138" t="s">
        <v>4201</v>
      </c>
      <c r="CK31" s="139">
        <v>19523</v>
      </c>
      <c r="CL31" s="141">
        <v>2337</v>
      </c>
    </row>
    <row r="32" spans="1:90">
      <c r="A32" s="167"/>
      <c r="B32" s="103" t="s">
        <v>102</v>
      </c>
      <c r="C32" s="105">
        <v>4653</v>
      </c>
      <c r="D32" s="105">
        <v>2470</v>
      </c>
      <c r="E32" s="105">
        <v>4565</v>
      </c>
      <c r="F32" s="105">
        <v>2364</v>
      </c>
      <c r="G32" s="105">
        <v>4424</v>
      </c>
      <c r="H32" s="105">
        <v>2288</v>
      </c>
      <c r="I32" s="105">
        <v>5179</v>
      </c>
      <c r="J32" s="105">
        <v>2778</v>
      </c>
      <c r="K32" s="105">
        <v>18821</v>
      </c>
      <c r="L32" s="105">
        <v>9900</v>
      </c>
      <c r="M32" s="167"/>
      <c r="N32" s="103" t="s">
        <v>102</v>
      </c>
      <c r="O32" s="105">
        <v>118</v>
      </c>
      <c r="P32" s="105">
        <v>51</v>
      </c>
      <c r="Q32" s="105">
        <v>69</v>
      </c>
      <c r="R32" s="105">
        <v>32</v>
      </c>
      <c r="S32" s="105">
        <v>81</v>
      </c>
      <c r="T32" s="105">
        <v>47</v>
      </c>
      <c r="U32" s="105">
        <v>596</v>
      </c>
      <c r="V32" s="105">
        <v>326</v>
      </c>
      <c r="W32" s="105">
        <v>864</v>
      </c>
      <c r="X32" s="105">
        <v>456</v>
      </c>
      <c r="Y32" s="167"/>
      <c r="Z32" s="103" t="s">
        <v>102</v>
      </c>
      <c r="AA32" s="105">
        <v>155</v>
      </c>
      <c r="AB32" s="105">
        <v>152</v>
      </c>
      <c r="AC32" s="105">
        <v>143</v>
      </c>
      <c r="AD32" s="105">
        <v>152</v>
      </c>
      <c r="AE32" s="105">
        <v>602</v>
      </c>
      <c r="AF32" s="105">
        <v>616</v>
      </c>
      <c r="AG32" s="105">
        <v>601</v>
      </c>
      <c r="AH32" s="105">
        <v>398</v>
      </c>
      <c r="AI32" s="105">
        <v>3</v>
      </c>
      <c r="AJ32" s="105">
        <v>127</v>
      </c>
      <c r="AK32" s="167"/>
      <c r="AL32" s="103" t="s">
        <v>102</v>
      </c>
      <c r="AM32" s="105">
        <v>252</v>
      </c>
      <c r="AN32" s="105">
        <v>5622</v>
      </c>
      <c r="AO32" s="105">
        <v>2762</v>
      </c>
      <c r="AP32" s="105">
        <v>931</v>
      </c>
      <c r="AQ32" s="105">
        <v>102</v>
      </c>
      <c r="AR32" s="105">
        <v>214</v>
      </c>
      <c r="AS32" s="105">
        <v>674</v>
      </c>
      <c r="AT32" s="105">
        <v>588</v>
      </c>
      <c r="AU32" s="105">
        <v>571</v>
      </c>
      <c r="AV32" s="167"/>
      <c r="AW32" s="103" t="s">
        <v>102</v>
      </c>
      <c r="AX32" s="105">
        <v>5924</v>
      </c>
      <c r="AY32" s="105">
        <v>3275</v>
      </c>
      <c r="AZ32" s="105">
        <v>5747</v>
      </c>
      <c r="BA32" s="105">
        <v>3178</v>
      </c>
      <c r="BB32" s="105">
        <v>3171</v>
      </c>
      <c r="BC32" s="105">
        <v>1786</v>
      </c>
      <c r="BD32" s="105">
        <v>5478</v>
      </c>
      <c r="BE32" s="105">
        <v>3057</v>
      </c>
      <c r="BF32" s="105">
        <v>5326</v>
      </c>
      <c r="BG32" s="105">
        <v>2970</v>
      </c>
      <c r="BH32" s="105">
        <v>1953</v>
      </c>
      <c r="BI32" s="105">
        <v>1079</v>
      </c>
      <c r="BJ32" s="167"/>
      <c r="BK32" s="103" t="s">
        <v>102</v>
      </c>
      <c r="BL32" s="105">
        <v>1320</v>
      </c>
      <c r="BM32" s="105">
        <v>609</v>
      </c>
      <c r="BN32" s="105">
        <v>294</v>
      </c>
      <c r="BO32" s="105">
        <v>217</v>
      </c>
      <c r="BP32" s="105">
        <v>120</v>
      </c>
      <c r="BQ32" s="105">
        <v>1537</v>
      </c>
      <c r="BR32" s="105">
        <v>729</v>
      </c>
      <c r="BS32" s="167"/>
      <c r="BT32" s="103" t="s">
        <v>102</v>
      </c>
      <c r="BU32" s="105">
        <v>399</v>
      </c>
      <c r="BV32" s="105">
        <v>808</v>
      </c>
      <c r="BW32" s="105">
        <v>399</v>
      </c>
      <c r="BX32" s="105">
        <v>389</v>
      </c>
      <c r="BY32" s="105">
        <v>627</v>
      </c>
      <c r="BZ32" s="105">
        <v>372</v>
      </c>
      <c r="CA32" s="105">
        <v>211</v>
      </c>
      <c r="CB32" s="105">
        <v>104</v>
      </c>
      <c r="CC32" s="105">
        <v>19</v>
      </c>
      <c r="CD32" s="105">
        <v>148</v>
      </c>
      <c r="CE32" s="105">
        <v>24</v>
      </c>
      <c r="CF32" s="105">
        <v>115</v>
      </c>
      <c r="CG32" s="105">
        <v>423</v>
      </c>
      <c r="CH32" s="135"/>
      <c r="CI32" s="138" t="s">
        <v>130</v>
      </c>
      <c r="CJ32" s="138" t="s">
        <v>4202</v>
      </c>
      <c r="CK32" s="139">
        <v>24016</v>
      </c>
      <c r="CL32" s="141">
        <v>3500</v>
      </c>
    </row>
    <row r="33" spans="1:90" ht="14.45" customHeight="1">
      <c r="A33" s="167" t="s">
        <v>131</v>
      </c>
      <c r="B33" s="71" t="s">
        <v>119</v>
      </c>
      <c r="C33" s="5">
        <v>341</v>
      </c>
      <c r="D33" s="5">
        <v>171</v>
      </c>
      <c r="E33" s="5">
        <v>329</v>
      </c>
      <c r="F33" s="5">
        <v>163</v>
      </c>
      <c r="G33" s="5">
        <v>298</v>
      </c>
      <c r="H33" s="5">
        <v>149</v>
      </c>
      <c r="I33" s="5">
        <v>273</v>
      </c>
      <c r="J33" s="5">
        <v>134</v>
      </c>
      <c r="K33" s="72">
        <v>1241</v>
      </c>
      <c r="L33" s="72">
        <v>617</v>
      </c>
      <c r="M33" s="167" t="s">
        <v>131</v>
      </c>
      <c r="N33" s="71" t="s">
        <v>119</v>
      </c>
      <c r="O33" s="5">
        <v>15</v>
      </c>
      <c r="P33" s="5">
        <v>8</v>
      </c>
      <c r="Q33" s="5">
        <v>7</v>
      </c>
      <c r="R33" s="5">
        <v>2</v>
      </c>
      <c r="S33" s="5">
        <v>5</v>
      </c>
      <c r="T33" s="5">
        <v>2</v>
      </c>
      <c r="U33" s="5">
        <v>31</v>
      </c>
      <c r="V33" s="5">
        <v>13</v>
      </c>
      <c r="W33" s="72">
        <v>58</v>
      </c>
      <c r="X33" s="72">
        <v>25</v>
      </c>
      <c r="Y33" s="167" t="s">
        <v>131</v>
      </c>
      <c r="Z33" s="71" t="s">
        <v>119</v>
      </c>
      <c r="AA33" s="5">
        <v>20</v>
      </c>
      <c r="AB33" s="5">
        <v>18</v>
      </c>
      <c r="AC33" s="5">
        <v>19</v>
      </c>
      <c r="AD33" s="5">
        <v>15</v>
      </c>
      <c r="AE33" s="72">
        <v>72</v>
      </c>
      <c r="AF33" s="72">
        <v>75</v>
      </c>
      <c r="AG33" s="5">
        <v>63</v>
      </c>
      <c r="AH33" s="5">
        <v>4</v>
      </c>
      <c r="AI33" s="5">
        <v>1</v>
      </c>
      <c r="AJ33" s="5">
        <v>18</v>
      </c>
      <c r="AK33" s="167" t="s">
        <v>131</v>
      </c>
      <c r="AL33" s="71" t="s">
        <v>119</v>
      </c>
      <c r="AM33" s="5">
        <v>0</v>
      </c>
      <c r="AN33" s="5">
        <v>338</v>
      </c>
      <c r="AO33" s="5">
        <v>158</v>
      </c>
      <c r="AP33" s="5">
        <v>29</v>
      </c>
      <c r="AQ33" s="5">
        <v>2</v>
      </c>
      <c r="AR33" s="5">
        <v>14</v>
      </c>
      <c r="AS33" s="5">
        <v>76</v>
      </c>
      <c r="AT33" s="5">
        <v>65</v>
      </c>
      <c r="AU33" s="5">
        <v>61</v>
      </c>
      <c r="AV33" s="167" t="s">
        <v>131</v>
      </c>
      <c r="AW33" s="71" t="s">
        <v>119</v>
      </c>
      <c r="AX33" s="5">
        <v>265</v>
      </c>
      <c r="AY33" s="5">
        <v>131</v>
      </c>
      <c r="AZ33" s="5">
        <v>254</v>
      </c>
      <c r="BA33" s="5">
        <v>127</v>
      </c>
      <c r="BB33" s="5">
        <v>175</v>
      </c>
      <c r="BC33" s="5">
        <v>92</v>
      </c>
      <c r="BD33" s="5">
        <v>252</v>
      </c>
      <c r="BE33" s="5">
        <v>128</v>
      </c>
      <c r="BF33" s="5">
        <v>242</v>
      </c>
      <c r="BG33" s="5">
        <v>125</v>
      </c>
      <c r="BH33" s="5">
        <v>174</v>
      </c>
      <c r="BI33" s="5">
        <v>92</v>
      </c>
      <c r="BJ33" s="167" t="s">
        <v>131</v>
      </c>
      <c r="BK33" s="71" t="s">
        <v>119</v>
      </c>
      <c r="BL33" s="72">
        <v>87</v>
      </c>
      <c r="BM33" s="5">
        <v>32</v>
      </c>
      <c r="BN33" s="5">
        <v>8</v>
      </c>
      <c r="BO33" s="72">
        <v>4</v>
      </c>
      <c r="BP33" s="5">
        <v>2</v>
      </c>
      <c r="BQ33" s="72">
        <v>91</v>
      </c>
      <c r="BR33" s="72">
        <v>34</v>
      </c>
      <c r="BS33" s="167" t="s">
        <v>131</v>
      </c>
      <c r="BT33" s="71" t="s">
        <v>119</v>
      </c>
      <c r="BU33" s="5">
        <v>16</v>
      </c>
      <c r="BV33" s="5">
        <v>96</v>
      </c>
      <c r="BW33" s="5">
        <v>24</v>
      </c>
      <c r="BX33" s="5">
        <v>76</v>
      </c>
      <c r="BY33" s="5">
        <v>82</v>
      </c>
      <c r="BZ33" s="5">
        <v>36</v>
      </c>
      <c r="CA33" s="5">
        <v>116</v>
      </c>
      <c r="CB33" s="5">
        <v>30</v>
      </c>
      <c r="CC33" s="5">
        <v>0</v>
      </c>
      <c r="CD33" s="5">
        <v>32</v>
      </c>
      <c r="CE33" s="5">
        <v>4</v>
      </c>
      <c r="CF33" s="5">
        <v>44</v>
      </c>
      <c r="CG33" s="5">
        <v>107</v>
      </c>
      <c r="CH33" s="135"/>
      <c r="CI33" s="138" t="s">
        <v>131</v>
      </c>
      <c r="CJ33" s="138" t="s">
        <v>4203</v>
      </c>
      <c r="CK33" s="139">
        <v>1276</v>
      </c>
      <c r="CL33" s="141">
        <v>512</v>
      </c>
    </row>
    <row r="34" spans="1:90">
      <c r="A34" s="167"/>
      <c r="B34" s="71" t="s">
        <v>120</v>
      </c>
      <c r="C34" s="5">
        <v>307</v>
      </c>
      <c r="D34" s="5">
        <v>162</v>
      </c>
      <c r="E34" s="5">
        <v>291</v>
      </c>
      <c r="F34" s="5">
        <v>149</v>
      </c>
      <c r="G34" s="5">
        <v>250</v>
      </c>
      <c r="H34" s="5">
        <v>120</v>
      </c>
      <c r="I34" s="5">
        <v>295</v>
      </c>
      <c r="J34" s="5">
        <v>142</v>
      </c>
      <c r="K34" s="72">
        <v>1143</v>
      </c>
      <c r="L34" s="72">
        <v>573</v>
      </c>
      <c r="M34" s="167"/>
      <c r="N34" s="71" t="s">
        <v>120</v>
      </c>
      <c r="O34" s="5">
        <v>13</v>
      </c>
      <c r="P34" s="5">
        <v>8</v>
      </c>
      <c r="Q34" s="5">
        <v>15</v>
      </c>
      <c r="R34" s="5">
        <v>5</v>
      </c>
      <c r="S34" s="5">
        <v>3</v>
      </c>
      <c r="T34" s="5">
        <v>3</v>
      </c>
      <c r="U34" s="5">
        <v>47</v>
      </c>
      <c r="V34" s="5">
        <v>25</v>
      </c>
      <c r="W34" s="72">
        <v>78</v>
      </c>
      <c r="X34" s="72">
        <v>41</v>
      </c>
      <c r="Y34" s="167"/>
      <c r="Z34" s="71" t="s">
        <v>120</v>
      </c>
      <c r="AA34" s="5">
        <v>9</v>
      </c>
      <c r="AB34" s="5">
        <v>9</v>
      </c>
      <c r="AC34" s="5">
        <v>9</v>
      </c>
      <c r="AD34" s="5">
        <v>8</v>
      </c>
      <c r="AE34" s="72">
        <v>35</v>
      </c>
      <c r="AF34" s="72">
        <v>41</v>
      </c>
      <c r="AG34" s="5">
        <v>40</v>
      </c>
      <c r="AH34" s="5">
        <v>12</v>
      </c>
      <c r="AI34" s="5">
        <v>0</v>
      </c>
      <c r="AJ34" s="5">
        <v>8</v>
      </c>
      <c r="AK34" s="167"/>
      <c r="AL34" s="71" t="s">
        <v>120</v>
      </c>
      <c r="AM34" s="5">
        <v>0</v>
      </c>
      <c r="AN34" s="5">
        <v>510</v>
      </c>
      <c r="AO34" s="5">
        <v>91</v>
      </c>
      <c r="AP34" s="5">
        <v>0</v>
      </c>
      <c r="AQ34" s="5">
        <v>0</v>
      </c>
      <c r="AR34" s="5">
        <v>11</v>
      </c>
      <c r="AS34" s="5">
        <v>23</v>
      </c>
      <c r="AT34" s="5">
        <v>44</v>
      </c>
      <c r="AU34" s="5">
        <v>40</v>
      </c>
      <c r="AV34" s="167"/>
      <c r="AW34" s="71" t="s">
        <v>120</v>
      </c>
      <c r="AX34" s="5">
        <v>277</v>
      </c>
      <c r="AY34" s="5">
        <v>134</v>
      </c>
      <c r="AZ34" s="5">
        <v>262</v>
      </c>
      <c r="BA34" s="5">
        <v>128</v>
      </c>
      <c r="BB34" s="5">
        <v>178</v>
      </c>
      <c r="BC34" s="5">
        <v>94</v>
      </c>
      <c r="BD34" s="5">
        <v>277</v>
      </c>
      <c r="BE34" s="5">
        <v>134</v>
      </c>
      <c r="BF34" s="5">
        <v>262</v>
      </c>
      <c r="BG34" s="5">
        <v>128</v>
      </c>
      <c r="BH34" s="5">
        <v>154</v>
      </c>
      <c r="BI34" s="5">
        <v>83</v>
      </c>
      <c r="BJ34" s="167"/>
      <c r="BK34" s="71" t="s">
        <v>120</v>
      </c>
      <c r="BL34" s="72">
        <v>66</v>
      </c>
      <c r="BM34" s="5">
        <v>24</v>
      </c>
      <c r="BN34" s="5">
        <v>13</v>
      </c>
      <c r="BO34" s="72">
        <v>11</v>
      </c>
      <c r="BP34" s="5">
        <v>2</v>
      </c>
      <c r="BQ34" s="72">
        <v>77</v>
      </c>
      <c r="BR34" s="72">
        <v>26</v>
      </c>
      <c r="BS34" s="167"/>
      <c r="BT34" s="71" t="s">
        <v>120</v>
      </c>
      <c r="BU34" s="5">
        <v>10</v>
      </c>
      <c r="BV34" s="5">
        <v>9</v>
      </c>
      <c r="BW34" s="5">
        <v>4</v>
      </c>
      <c r="BX34" s="5">
        <v>5</v>
      </c>
      <c r="BY34" s="5">
        <v>18</v>
      </c>
      <c r="BZ34" s="5">
        <v>19</v>
      </c>
      <c r="CA34" s="5">
        <v>11</v>
      </c>
      <c r="CB34" s="5">
        <v>0</v>
      </c>
      <c r="CC34" s="5">
        <v>0</v>
      </c>
      <c r="CD34" s="5">
        <v>0</v>
      </c>
      <c r="CE34" s="5">
        <v>0</v>
      </c>
      <c r="CF34" s="5">
        <v>12</v>
      </c>
      <c r="CG34" s="5">
        <v>121</v>
      </c>
      <c r="CH34" s="135"/>
      <c r="CI34" s="138" t="s">
        <v>131</v>
      </c>
      <c r="CJ34" s="138" t="s">
        <v>4204</v>
      </c>
      <c r="CK34" s="139">
        <v>1293</v>
      </c>
      <c r="CL34" s="141">
        <v>76</v>
      </c>
    </row>
    <row r="35" spans="1:90">
      <c r="A35" s="167"/>
      <c r="B35" s="103" t="s">
        <v>102</v>
      </c>
      <c r="C35" s="105">
        <v>648</v>
      </c>
      <c r="D35" s="105">
        <v>333</v>
      </c>
      <c r="E35" s="105">
        <v>620</v>
      </c>
      <c r="F35" s="105">
        <v>312</v>
      </c>
      <c r="G35" s="105">
        <v>548</v>
      </c>
      <c r="H35" s="105">
        <v>269</v>
      </c>
      <c r="I35" s="105">
        <v>568</v>
      </c>
      <c r="J35" s="105">
        <v>276</v>
      </c>
      <c r="K35" s="105">
        <v>2384</v>
      </c>
      <c r="L35" s="105">
        <v>1190</v>
      </c>
      <c r="M35" s="167"/>
      <c r="N35" s="103" t="s">
        <v>102</v>
      </c>
      <c r="O35" s="105">
        <v>28</v>
      </c>
      <c r="P35" s="105">
        <v>16</v>
      </c>
      <c r="Q35" s="105">
        <v>22</v>
      </c>
      <c r="R35" s="105">
        <v>7</v>
      </c>
      <c r="S35" s="105">
        <v>8</v>
      </c>
      <c r="T35" s="105">
        <v>5</v>
      </c>
      <c r="U35" s="105">
        <v>78</v>
      </c>
      <c r="V35" s="105">
        <v>38</v>
      </c>
      <c r="W35" s="105">
        <v>136</v>
      </c>
      <c r="X35" s="105">
        <v>66</v>
      </c>
      <c r="Y35" s="167"/>
      <c r="Z35" s="103" t="s">
        <v>102</v>
      </c>
      <c r="AA35" s="105">
        <v>29</v>
      </c>
      <c r="AB35" s="105">
        <v>27</v>
      </c>
      <c r="AC35" s="105">
        <v>28</v>
      </c>
      <c r="AD35" s="105">
        <v>23</v>
      </c>
      <c r="AE35" s="105">
        <v>107</v>
      </c>
      <c r="AF35" s="105">
        <v>116</v>
      </c>
      <c r="AG35" s="105">
        <v>103</v>
      </c>
      <c r="AH35" s="105">
        <v>16</v>
      </c>
      <c r="AI35" s="105">
        <v>1</v>
      </c>
      <c r="AJ35" s="105">
        <v>26</v>
      </c>
      <c r="AK35" s="167"/>
      <c r="AL35" s="103" t="s">
        <v>102</v>
      </c>
      <c r="AM35" s="105">
        <v>0</v>
      </c>
      <c r="AN35" s="105">
        <v>848</v>
      </c>
      <c r="AO35" s="105">
        <v>249</v>
      </c>
      <c r="AP35" s="105">
        <v>29</v>
      </c>
      <c r="AQ35" s="105">
        <v>2</v>
      </c>
      <c r="AR35" s="105">
        <v>25</v>
      </c>
      <c r="AS35" s="105">
        <v>99</v>
      </c>
      <c r="AT35" s="105">
        <v>109</v>
      </c>
      <c r="AU35" s="105">
        <v>101</v>
      </c>
      <c r="AV35" s="167"/>
      <c r="AW35" s="103" t="s">
        <v>102</v>
      </c>
      <c r="AX35" s="105">
        <v>542</v>
      </c>
      <c r="AY35" s="105">
        <v>265</v>
      </c>
      <c r="AZ35" s="105">
        <v>516</v>
      </c>
      <c r="BA35" s="105">
        <v>255</v>
      </c>
      <c r="BB35" s="105">
        <v>353</v>
      </c>
      <c r="BC35" s="105">
        <v>186</v>
      </c>
      <c r="BD35" s="105">
        <v>529</v>
      </c>
      <c r="BE35" s="105">
        <v>262</v>
      </c>
      <c r="BF35" s="105">
        <v>504</v>
      </c>
      <c r="BG35" s="105">
        <v>253</v>
      </c>
      <c r="BH35" s="105">
        <v>328</v>
      </c>
      <c r="BI35" s="105">
        <v>175</v>
      </c>
      <c r="BJ35" s="167"/>
      <c r="BK35" s="103" t="s">
        <v>102</v>
      </c>
      <c r="BL35" s="105">
        <v>153</v>
      </c>
      <c r="BM35" s="105">
        <v>56</v>
      </c>
      <c r="BN35" s="105">
        <v>21</v>
      </c>
      <c r="BO35" s="105">
        <v>15</v>
      </c>
      <c r="BP35" s="105">
        <v>4</v>
      </c>
      <c r="BQ35" s="105">
        <v>168</v>
      </c>
      <c r="BR35" s="105">
        <v>60</v>
      </c>
      <c r="BS35" s="167"/>
      <c r="BT35" s="103" t="s">
        <v>102</v>
      </c>
      <c r="BU35" s="105">
        <v>26</v>
      </c>
      <c r="BV35" s="105">
        <v>105</v>
      </c>
      <c r="BW35" s="105">
        <v>28</v>
      </c>
      <c r="BX35" s="105">
        <v>81</v>
      </c>
      <c r="BY35" s="105">
        <v>100</v>
      </c>
      <c r="BZ35" s="105">
        <v>55</v>
      </c>
      <c r="CA35" s="105">
        <v>127</v>
      </c>
      <c r="CB35" s="105">
        <v>30</v>
      </c>
      <c r="CC35" s="105">
        <v>0</v>
      </c>
      <c r="CD35" s="105">
        <v>32</v>
      </c>
      <c r="CE35" s="105">
        <v>4</v>
      </c>
      <c r="CF35" s="105">
        <v>56</v>
      </c>
      <c r="CG35" s="105">
        <v>228</v>
      </c>
      <c r="CH35" s="135"/>
      <c r="CI35" s="138" t="s">
        <v>131</v>
      </c>
      <c r="CJ35" s="138" t="s">
        <v>4205</v>
      </c>
      <c r="CK35" s="139">
        <v>2569</v>
      </c>
      <c r="CL35" s="141">
        <v>588</v>
      </c>
    </row>
    <row r="36" spans="1:90" ht="14.45" customHeight="1">
      <c r="A36" s="167" t="s">
        <v>132</v>
      </c>
      <c r="B36" s="71" t="s">
        <v>119</v>
      </c>
      <c r="C36" s="5">
        <v>1080</v>
      </c>
      <c r="D36" s="5">
        <v>591</v>
      </c>
      <c r="E36" s="5">
        <v>1077</v>
      </c>
      <c r="F36" s="5">
        <v>569</v>
      </c>
      <c r="G36" s="5">
        <v>891</v>
      </c>
      <c r="H36" s="5">
        <v>450</v>
      </c>
      <c r="I36" s="5">
        <v>964</v>
      </c>
      <c r="J36" s="5">
        <v>502</v>
      </c>
      <c r="K36" s="72">
        <v>4012</v>
      </c>
      <c r="L36" s="72">
        <v>2112</v>
      </c>
      <c r="M36" s="167" t="s">
        <v>132</v>
      </c>
      <c r="N36" s="71" t="s">
        <v>119</v>
      </c>
      <c r="O36" s="5">
        <v>66</v>
      </c>
      <c r="P36" s="5">
        <v>36</v>
      </c>
      <c r="Q36" s="5">
        <v>45</v>
      </c>
      <c r="R36" s="5">
        <v>27</v>
      </c>
      <c r="S36" s="5">
        <v>16</v>
      </c>
      <c r="T36" s="5">
        <v>7</v>
      </c>
      <c r="U36" s="5">
        <v>103</v>
      </c>
      <c r="V36" s="5">
        <v>53</v>
      </c>
      <c r="W36" s="72">
        <v>230</v>
      </c>
      <c r="X36" s="72">
        <v>123</v>
      </c>
      <c r="Y36" s="167" t="s">
        <v>132</v>
      </c>
      <c r="Z36" s="71" t="s">
        <v>119</v>
      </c>
      <c r="AA36" s="5">
        <v>45</v>
      </c>
      <c r="AB36" s="5">
        <v>43</v>
      </c>
      <c r="AC36" s="5">
        <v>43</v>
      </c>
      <c r="AD36" s="5">
        <v>42</v>
      </c>
      <c r="AE36" s="72">
        <v>173</v>
      </c>
      <c r="AF36" s="72">
        <v>173</v>
      </c>
      <c r="AG36" s="5">
        <v>152</v>
      </c>
      <c r="AH36" s="5">
        <v>12</v>
      </c>
      <c r="AI36" s="5">
        <v>4</v>
      </c>
      <c r="AJ36" s="5">
        <v>41</v>
      </c>
      <c r="AK36" s="167" t="s">
        <v>132</v>
      </c>
      <c r="AL36" s="71" t="s">
        <v>119</v>
      </c>
      <c r="AM36" s="5">
        <v>48</v>
      </c>
      <c r="AN36" s="5">
        <v>1454</v>
      </c>
      <c r="AO36" s="5">
        <v>309</v>
      </c>
      <c r="AP36" s="5">
        <v>85</v>
      </c>
      <c r="AQ36" s="5">
        <v>0</v>
      </c>
      <c r="AR36" s="5">
        <v>37</v>
      </c>
      <c r="AS36" s="5">
        <v>160</v>
      </c>
      <c r="AT36" s="5">
        <v>136</v>
      </c>
      <c r="AU36" s="5">
        <v>134</v>
      </c>
      <c r="AV36" s="167" t="s">
        <v>132</v>
      </c>
      <c r="AW36" s="71" t="s">
        <v>119</v>
      </c>
      <c r="AX36" s="5">
        <v>1013</v>
      </c>
      <c r="AY36" s="5">
        <v>521</v>
      </c>
      <c r="AZ36" s="5">
        <v>966</v>
      </c>
      <c r="BA36" s="5">
        <v>498</v>
      </c>
      <c r="BB36" s="5">
        <v>610</v>
      </c>
      <c r="BC36" s="5">
        <v>321</v>
      </c>
      <c r="BD36" s="5">
        <v>991</v>
      </c>
      <c r="BE36" s="5">
        <v>511</v>
      </c>
      <c r="BF36" s="5">
        <v>947</v>
      </c>
      <c r="BG36" s="5">
        <v>488</v>
      </c>
      <c r="BH36" s="5">
        <v>545</v>
      </c>
      <c r="BI36" s="5">
        <v>293</v>
      </c>
      <c r="BJ36" s="167" t="s">
        <v>132</v>
      </c>
      <c r="BK36" s="71" t="s">
        <v>119</v>
      </c>
      <c r="BL36" s="72">
        <v>248</v>
      </c>
      <c r="BM36" s="5">
        <v>80</v>
      </c>
      <c r="BN36" s="5">
        <v>16</v>
      </c>
      <c r="BO36" s="72">
        <v>17</v>
      </c>
      <c r="BP36" s="5">
        <v>5</v>
      </c>
      <c r="BQ36" s="72">
        <v>265</v>
      </c>
      <c r="BR36" s="72">
        <v>85</v>
      </c>
      <c r="BS36" s="167" t="s">
        <v>132</v>
      </c>
      <c r="BT36" s="71" t="s">
        <v>119</v>
      </c>
      <c r="BU36" s="5">
        <v>123</v>
      </c>
      <c r="BV36" s="5">
        <v>247</v>
      </c>
      <c r="BW36" s="5">
        <v>221</v>
      </c>
      <c r="BX36" s="5">
        <v>273</v>
      </c>
      <c r="BY36" s="5">
        <v>251</v>
      </c>
      <c r="BZ36" s="5">
        <v>220</v>
      </c>
      <c r="CA36" s="5">
        <v>355</v>
      </c>
      <c r="CB36" s="5">
        <v>39</v>
      </c>
      <c r="CC36" s="5">
        <v>0</v>
      </c>
      <c r="CD36" s="5">
        <v>17</v>
      </c>
      <c r="CE36" s="5">
        <v>102</v>
      </c>
      <c r="CF36" s="5">
        <v>66</v>
      </c>
      <c r="CG36" s="5">
        <v>472</v>
      </c>
      <c r="CH36" s="135"/>
      <c r="CI36" s="138" t="s">
        <v>132</v>
      </c>
      <c r="CJ36" s="138" t="s">
        <v>4206</v>
      </c>
      <c r="CK36" s="139">
        <v>4223</v>
      </c>
      <c r="CL36" s="141">
        <v>1848</v>
      </c>
    </row>
    <row r="37" spans="1:90">
      <c r="A37" s="167"/>
      <c r="B37" s="71" t="s">
        <v>120</v>
      </c>
      <c r="C37" s="5">
        <v>3337</v>
      </c>
      <c r="D37" s="5">
        <v>1755</v>
      </c>
      <c r="E37" s="5">
        <v>3359</v>
      </c>
      <c r="F37" s="5">
        <v>1771</v>
      </c>
      <c r="G37" s="5">
        <v>3198</v>
      </c>
      <c r="H37" s="5">
        <v>1666</v>
      </c>
      <c r="I37" s="5">
        <v>3600</v>
      </c>
      <c r="J37" s="5">
        <v>1935</v>
      </c>
      <c r="K37" s="72">
        <v>13494</v>
      </c>
      <c r="L37" s="72">
        <v>7127</v>
      </c>
      <c r="M37" s="167"/>
      <c r="N37" s="71" t="s">
        <v>120</v>
      </c>
      <c r="O37" s="5">
        <v>121</v>
      </c>
      <c r="P37" s="5">
        <v>45</v>
      </c>
      <c r="Q37" s="5">
        <v>72</v>
      </c>
      <c r="R37" s="5">
        <v>30</v>
      </c>
      <c r="S37" s="5">
        <v>90</v>
      </c>
      <c r="T37" s="5">
        <v>37</v>
      </c>
      <c r="U37" s="5">
        <v>305</v>
      </c>
      <c r="V37" s="5">
        <v>170</v>
      </c>
      <c r="W37" s="72">
        <v>588</v>
      </c>
      <c r="X37" s="72">
        <v>282</v>
      </c>
      <c r="Y37" s="167"/>
      <c r="Z37" s="71" t="s">
        <v>120</v>
      </c>
      <c r="AA37" s="5">
        <v>104</v>
      </c>
      <c r="AB37" s="5">
        <v>104</v>
      </c>
      <c r="AC37" s="5">
        <v>100</v>
      </c>
      <c r="AD37" s="5">
        <v>99</v>
      </c>
      <c r="AE37" s="72">
        <v>407</v>
      </c>
      <c r="AF37" s="72">
        <v>416</v>
      </c>
      <c r="AG37" s="5">
        <v>406</v>
      </c>
      <c r="AH37" s="5">
        <v>340</v>
      </c>
      <c r="AI37" s="5">
        <v>13</v>
      </c>
      <c r="AJ37" s="5">
        <v>80</v>
      </c>
      <c r="AK37" s="167"/>
      <c r="AL37" s="71" t="s">
        <v>120</v>
      </c>
      <c r="AM37" s="5">
        <v>182</v>
      </c>
      <c r="AN37" s="5">
        <v>4903</v>
      </c>
      <c r="AO37" s="5">
        <v>1378</v>
      </c>
      <c r="AP37" s="5">
        <v>370</v>
      </c>
      <c r="AQ37" s="5">
        <v>55</v>
      </c>
      <c r="AR37" s="5">
        <v>119</v>
      </c>
      <c r="AS37" s="5">
        <v>420</v>
      </c>
      <c r="AT37" s="5">
        <v>373</v>
      </c>
      <c r="AU37" s="5">
        <v>347</v>
      </c>
      <c r="AV37" s="167"/>
      <c r="AW37" s="71" t="s">
        <v>120</v>
      </c>
      <c r="AX37" s="5">
        <v>3633</v>
      </c>
      <c r="AY37" s="5">
        <v>1990</v>
      </c>
      <c r="AZ37" s="5">
        <v>3510</v>
      </c>
      <c r="BA37" s="5">
        <v>1925</v>
      </c>
      <c r="BB37" s="5">
        <v>1841</v>
      </c>
      <c r="BC37" s="5">
        <v>1038</v>
      </c>
      <c r="BD37" s="5">
        <v>3571</v>
      </c>
      <c r="BE37" s="5">
        <v>1962</v>
      </c>
      <c r="BF37" s="5">
        <v>3449</v>
      </c>
      <c r="BG37" s="5">
        <v>1897</v>
      </c>
      <c r="BH37" s="5">
        <v>997</v>
      </c>
      <c r="BI37" s="5">
        <v>560</v>
      </c>
      <c r="BJ37" s="167"/>
      <c r="BK37" s="71" t="s">
        <v>120</v>
      </c>
      <c r="BL37" s="72">
        <v>729</v>
      </c>
      <c r="BM37" s="5">
        <v>340</v>
      </c>
      <c r="BN37" s="5">
        <v>96</v>
      </c>
      <c r="BO37" s="72">
        <v>93</v>
      </c>
      <c r="BP37" s="5">
        <v>48</v>
      </c>
      <c r="BQ37" s="72">
        <v>822</v>
      </c>
      <c r="BR37" s="72">
        <v>388</v>
      </c>
      <c r="BS37" s="167"/>
      <c r="BT37" s="71" t="s">
        <v>120</v>
      </c>
      <c r="BU37" s="5">
        <v>53</v>
      </c>
      <c r="BV37" s="5">
        <v>139</v>
      </c>
      <c r="BW37" s="5">
        <v>14</v>
      </c>
      <c r="BX37" s="5">
        <v>56</v>
      </c>
      <c r="BY37" s="5">
        <v>161</v>
      </c>
      <c r="BZ37" s="5">
        <v>87</v>
      </c>
      <c r="CA37" s="5">
        <v>75</v>
      </c>
      <c r="CB37" s="5">
        <v>8</v>
      </c>
      <c r="CC37" s="5">
        <v>0</v>
      </c>
      <c r="CD37" s="5">
        <v>9</v>
      </c>
      <c r="CE37" s="5">
        <v>5</v>
      </c>
      <c r="CF37" s="5">
        <v>204</v>
      </c>
      <c r="CG37" s="5">
        <v>17</v>
      </c>
      <c r="CH37" s="135"/>
      <c r="CI37" s="138" t="s">
        <v>132</v>
      </c>
      <c r="CJ37" s="138" t="s">
        <v>4207</v>
      </c>
      <c r="CK37" s="139">
        <v>15877</v>
      </c>
      <c r="CL37" s="141">
        <v>607</v>
      </c>
    </row>
    <row r="38" spans="1:90">
      <c r="A38" s="167"/>
      <c r="B38" s="103" t="s">
        <v>102</v>
      </c>
      <c r="C38" s="105">
        <v>4417</v>
      </c>
      <c r="D38" s="105">
        <v>2346</v>
      </c>
      <c r="E38" s="105">
        <v>4436</v>
      </c>
      <c r="F38" s="105">
        <v>2340</v>
      </c>
      <c r="G38" s="105">
        <v>4089</v>
      </c>
      <c r="H38" s="105">
        <v>2116</v>
      </c>
      <c r="I38" s="105">
        <v>4564</v>
      </c>
      <c r="J38" s="105">
        <v>2437</v>
      </c>
      <c r="K38" s="105">
        <v>17506</v>
      </c>
      <c r="L38" s="105">
        <v>9239</v>
      </c>
      <c r="M38" s="167"/>
      <c r="N38" s="103" t="s">
        <v>102</v>
      </c>
      <c r="O38" s="105">
        <v>187</v>
      </c>
      <c r="P38" s="105">
        <v>81</v>
      </c>
      <c r="Q38" s="105">
        <v>117</v>
      </c>
      <c r="R38" s="105">
        <v>57</v>
      </c>
      <c r="S38" s="105">
        <v>106</v>
      </c>
      <c r="T38" s="105">
        <v>44</v>
      </c>
      <c r="U38" s="105">
        <v>408</v>
      </c>
      <c r="V38" s="105">
        <v>223</v>
      </c>
      <c r="W38" s="105">
        <v>818</v>
      </c>
      <c r="X38" s="105">
        <v>405</v>
      </c>
      <c r="Y38" s="167"/>
      <c r="Z38" s="103" t="s">
        <v>102</v>
      </c>
      <c r="AA38" s="105">
        <v>149</v>
      </c>
      <c r="AB38" s="105">
        <v>147</v>
      </c>
      <c r="AC38" s="105">
        <v>143</v>
      </c>
      <c r="AD38" s="105">
        <v>141</v>
      </c>
      <c r="AE38" s="105">
        <v>580</v>
      </c>
      <c r="AF38" s="105">
        <v>589</v>
      </c>
      <c r="AG38" s="105">
        <v>558</v>
      </c>
      <c r="AH38" s="105">
        <v>352</v>
      </c>
      <c r="AI38" s="105">
        <v>17</v>
      </c>
      <c r="AJ38" s="105">
        <v>121</v>
      </c>
      <c r="AK38" s="167"/>
      <c r="AL38" s="103" t="s">
        <v>102</v>
      </c>
      <c r="AM38" s="105">
        <v>230</v>
      </c>
      <c r="AN38" s="105">
        <v>6357</v>
      </c>
      <c r="AO38" s="105">
        <v>1687</v>
      </c>
      <c r="AP38" s="105">
        <v>455</v>
      </c>
      <c r="AQ38" s="105">
        <v>55</v>
      </c>
      <c r="AR38" s="105">
        <v>156</v>
      </c>
      <c r="AS38" s="105">
        <v>580</v>
      </c>
      <c r="AT38" s="105">
        <v>509</v>
      </c>
      <c r="AU38" s="105">
        <v>481</v>
      </c>
      <c r="AV38" s="167"/>
      <c r="AW38" s="103" t="s">
        <v>102</v>
      </c>
      <c r="AX38" s="105">
        <v>4646</v>
      </c>
      <c r="AY38" s="105">
        <v>2511</v>
      </c>
      <c r="AZ38" s="105">
        <v>4476</v>
      </c>
      <c r="BA38" s="105">
        <v>2423</v>
      </c>
      <c r="BB38" s="105">
        <v>2451</v>
      </c>
      <c r="BC38" s="105">
        <v>1359</v>
      </c>
      <c r="BD38" s="105">
        <v>4562</v>
      </c>
      <c r="BE38" s="105">
        <v>2473</v>
      </c>
      <c r="BF38" s="105">
        <v>4396</v>
      </c>
      <c r="BG38" s="105">
        <v>2385</v>
      </c>
      <c r="BH38" s="105">
        <v>1542</v>
      </c>
      <c r="BI38" s="105">
        <v>853</v>
      </c>
      <c r="BJ38" s="167"/>
      <c r="BK38" s="103" t="s">
        <v>102</v>
      </c>
      <c r="BL38" s="105">
        <v>977</v>
      </c>
      <c r="BM38" s="105">
        <v>420</v>
      </c>
      <c r="BN38" s="105">
        <v>112</v>
      </c>
      <c r="BO38" s="105">
        <v>110</v>
      </c>
      <c r="BP38" s="105">
        <v>53</v>
      </c>
      <c r="BQ38" s="105">
        <v>1087</v>
      </c>
      <c r="BR38" s="105">
        <v>473</v>
      </c>
      <c r="BS38" s="167"/>
      <c r="BT38" s="103" t="s">
        <v>102</v>
      </c>
      <c r="BU38" s="105">
        <v>176</v>
      </c>
      <c r="BV38" s="105">
        <v>386</v>
      </c>
      <c r="BW38" s="105">
        <v>235</v>
      </c>
      <c r="BX38" s="105">
        <v>329</v>
      </c>
      <c r="BY38" s="105">
        <v>412</v>
      </c>
      <c r="BZ38" s="105">
        <v>307</v>
      </c>
      <c r="CA38" s="105">
        <v>430</v>
      </c>
      <c r="CB38" s="105">
        <v>47</v>
      </c>
      <c r="CC38" s="105">
        <v>0</v>
      </c>
      <c r="CD38" s="105">
        <v>26</v>
      </c>
      <c r="CE38" s="105">
        <v>107</v>
      </c>
      <c r="CF38" s="105">
        <v>270</v>
      </c>
      <c r="CG38" s="105">
        <v>489</v>
      </c>
      <c r="CH38" s="135"/>
      <c r="CI38" s="138" t="s">
        <v>132</v>
      </c>
      <c r="CJ38" s="138" t="s">
        <v>4208</v>
      </c>
      <c r="CK38" s="139">
        <v>20100</v>
      </c>
      <c r="CL38" s="141">
        <v>2455</v>
      </c>
    </row>
    <row r="39" spans="1:90">
      <c r="A39" s="205" t="s">
        <v>472</v>
      </c>
      <c r="B39" s="205"/>
      <c r="C39" s="205"/>
      <c r="D39" s="205"/>
      <c r="E39" s="205"/>
      <c r="F39" s="205"/>
      <c r="G39" s="205"/>
      <c r="H39" s="205"/>
      <c r="I39" s="205"/>
      <c r="J39" s="205"/>
      <c r="K39" s="205"/>
      <c r="L39" s="205"/>
      <c r="M39" s="205" t="s">
        <v>473</v>
      </c>
      <c r="N39" s="205"/>
      <c r="O39" s="205"/>
      <c r="P39" s="205"/>
      <c r="Q39" s="205"/>
      <c r="R39" s="205"/>
      <c r="S39" s="205"/>
      <c r="T39" s="205"/>
      <c r="U39" s="205"/>
      <c r="V39" s="205"/>
      <c r="W39" s="205"/>
      <c r="X39" s="205"/>
      <c r="Y39" s="205" t="s">
        <v>474</v>
      </c>
      <c r="Z39" s="205"/>
      <c r="AA39" s="205"/>
      <c r="AB39" s="205"/>
      <c r="AC39" s="205"/>
      <c r="AD39" s="205"/>
      <c r="AE39" s="205"/>
      <c r="AF39" s="205"/>
      <c r="AG39" s="205"/>
      <c r="AH39" s="205"/>
      <c r="AI39" s="205"/>
      <c r="AJ39" s="205"/>
      <c r="AK39" s="205" t="s">
        <v>475</v>
      </c>
      <c r="AL39" s="205"/>
      <c r="AM39" s="205"/>
      <c r="AN39" s="205"/>
      <c r="AO39" s="205"/>
      <c r="AP39" s="205"/>
      <c r="AQ39" s="205"/>
      <c r="AR39" s="205"/>
      <c r="AS39" s="205"/>
      <c r="AT39" s="205"/>
      <c r="AU39" s="205"/>
      <c r="AV39" s="205" t="s">
        <v>4595</v>
      </c>
      <c r="AW39" s="205"/>
      <c r="AX39" s="205"/>
      <c r="AY39" s="205"/>
      <c r="AZ39" s="205"/>
      <c r="BA39" s="205"/>
      <c r="BB39" s="205"/>
      <c r="BC39" s="205"/>
      <c r="BD39" s="205"/>
      <c r="BE39" s="205"/>
      <c r="BF39" s="205"/>
      <c r="BG39" s="205"/>
      <c r="BH39" s="205"/>
      <c r="BI39" s="205"/>
      <c r="BJ39" s="205" t="s">
        <v>476</v>
      </c>
      <c r="BK39" s="205"/>
      <c r="BL39" s="205"/>
      <c r="BM39" s="205"/>
      <c r="BN39" s="205"/>
      <c r="BO39" s="205"/>
      <c r="BP39" s="205"/>
      <c r="BQ39" s="205"/>
      <c r="BR39" s="205"/>
      <c r="BS39" s="205" t="s">
        <v>477</v>
      </c>
      <c r="BT39" s="205"/>
      <c r="BU39" s="205"/>
      <c r="BV39" s="205"/>
      <c r="BW39" s="205"/>
      <c r="BX39" s="205"/>
      <c r="BY39" s="205"/>
      <c r="BZ39" s="205"/>
      <c r="CA39" s="205"/>
      <c r="CB39" s="205"/>
      <c r="CC39" s="205"/>
      <c r="CD39" s="205"/>
      <c r="CE39" s="205"/>
      <c r="CF39" s="205"/>
      <c r="CG39" s="205"/>
      <c r="CH39" s="135"/>
      <c r="CI39" s="138" t="s">
        <v>472</v>
      </c>
      <c r="CJ39" s="138" t="s">
        <v>472</v>
      </c>
      <c r="CK39" s="139">
        <v>0</v>
      </c>
      <c r="CL39" s="141">
        <v>0</v>
      </c>
    </row>
    <row r="40" spans="1:90">
      <c r="A40" s="205" t="s">
        <v>4174</v>
      </c>
      <c r="B40" s="205"/>
      <c r="C40" s="205"/>
      <c r="D40" s="205"/>
      <c r="E40" s="205"/>
      <c r="F40" s="205"/>
      <c r="G40" s="205"/>
      <c r="H40" s="205"/>
      <c r="I40" s="205"/>
      <c r="J40" s="205"/>
      <c r="K40" s="205"/>
      <c r="L40" s="205"/>
      <c r="M40" s="205" t="s">
        <v>4174</v>
      </c>
      <c r="N40" s="205"/>
      <c r="O40" s="205"/>
      <c r="P40" s="205"/>
      <c r="Q40" s="205"/>
      <c r="R40" s="205"/>
      <c r="S40" s="205"/>
      <c r="T40" s="205"/>
      <c r="U40" s="205"/>
      <c r="V40" s="205"/>
      <c r="W40" s="205"/>
      <c r="X40" s="205"/>
      <c r="Y40" s="205" t="s">
        <v>4174</v>
      </c>
      <c r="Z40" s="205"/>
      <c r="AA40" s="205"/>
      <c r="AB40" s="205"/>
      <c r="AC40" s="205"/>
      <c r="AD40" s="205"/>
      <c r="AE40" s="205"/>
      <c r="AF40" s="205"/>
      <c r="AG40" s="205"/>
      <c r="AH40" s="205"/>
      <c r="AI40" s="205"/>
      <c r="AJ40" s="205"/>
      <c r="AK40" s="205" t="s">
        <v>4174</v>
      </c>
      <c r="AL40" s="205"/>
      <c r="AM40" s="205"/>
      <c r="AN40" s="205"/>
      <c r="AO40" s="205"/>
      <c r="AP40" s="205"/>
      <c r="AQ40" s="205"/>
      <c r="AR40" s="205"/>
      <c r="AS40" s="205"/>
      <c r="AT40" s="205"/>
      <c r="AU40" s="205"/>
      <c r="AV40" s="205" t="s">
        <v>4175</v>
      </c>
      <c r="AW40" s="205"/>
      <c r="AX40" s="205"/>
      <c r="AY40" s="205"/>
      <c r="AZ40" s="205"/>
      <c r="BA40" s="205"/>
      <c r="BB40" s="205"/>
      <c r="BC40" s="205"/>
      <c r="BD40" s="205"/>
      <c r="BE40" s="205"/>
      <c r="BF40" s="205"/>
      <c r="BG40" s="205"/>
      <c r="BH40" s="205"/>
      <c r="BI40" s="205"/>
      <c r="BJ40" s="205" t="s">
        <v>4174</v>
      </c>
      <c r="BK40" s="205"/>
      <c r="BL40" s="205"/>
      <c r="BM40" s="205"/>
      <c r="BN40" s="205"/>
      <c r="BO40" s="205"/>
      <c r="BP40" s="205"/>
      <c r="BQ40" s="205"/>
      <c r="BR40" s="205"/>
      <c r="BS40" s="205" t="s">
        <v>4174</v>
      </c>
      <c r="BT40" s="205"/>
      <c r="BU40" s="205"/>
      <c r="BV40" s="205"/>
      <c r="BW40" s="205"/>
      <c r="BX40" s="205"/>
      <c r="BY40" s="205"/>
      <c r="BZ40" s="205"/>
      <c r="CA40" s="205"/>
      <c r="CB40" s="205"/>
      <c r="CC40" s="205"/>
      <c r="CD40" s="205"/>
      <c r="CE40" s="205"/>
      <c r="CF40" s="205"/>
      <c r="CG40" s="205"/>
      <c r="CH40" s="135"/>
      <c r="CI40" s="138" t="s">
        <v>4174</v>
      </c>
      <c r="CJ40" s="138" t="s">
        <v>4174</v>
      </c>
      <c r="CK40" s="139">
        <v>0</v>
      </c>
      <c r="CL40" s="141">
        <v>0</v>
      </c>
    </row>
    <row r="41" spans="1:90" ht="23.45" customHeight="1">
      <c r="A41" s="204" t="s">
        <v>1</v>
      </c>
      <c r="B41" s="199" t="s">
        <v>335</v>
      </c>
      <c r="C41" s="205" t="s">
        <v>423</v>
      </c>
      <c r="D41" s="205"/>
      <c r="E41" s="205" t="s">
        <v>424</v>
      </c>
      <c r="F41" s="205"/>
      <c r="G41" s="205" t="s">
        <v>425</v>
      </c>
      <c r="H41" s="205"/>
      <c r="I41" s="205" t="s">
        <v>426</v>
      </c>
      <c r="J41" s="205"/>
      <c r="K41" s="205" t="s">
        <v>102</v>
      </c>
      <c r="L41" s="205"/>
      <c r="M41" s="204" t="s">
        <v>1</v>
      </c>
      <c r="N41" s="204" t="s">
        <v>113</v>
      </c>
      <c r="O41" s="205" t="s">
        <v>423</v>
      </c>
      <c r="P41" s="205"/>
      <c r="Q41" s="205" t="s">
        <v>424</v>
      </c>
      <c r="R41" s="205"/>
      <c r="S41" s="205" t="s">
        <v>425</v>
      </c>
      <c r="T41" s="205"/>
      <c r="U41" s="205" t="s">
        <v>426</v>
      </c>
      <c r="V41" s="205"/>
      <c r="W41" s="205" t="s">
        <v>102</v>
      </c>
      <c r="X41" s="205"/>
      <c r="Y41" s="204" t="s">
        <v>1</v>
      </c>
      <c r="Z41" s="204" t="s">
        <v>113</v>
      </c>
      <c r="AA41" s="205" t="s">
        <v>363</v>
      </c>
      <c r="AB41" s="205"/>
      <c r="AC41" s="205"/>
      <c r="AD41" s="205"/>
      <c r="AE41" s="205"/>
      <c r="AF41" s="205" t="s">
        <v>165</v>
      </c>
      <c r="AG41" s="205"/>
      <c r="AH41" s="205"/>
      <c r="AI41" s="205"/>
      <c r="AJ41" s="204" t="s">
        <v>364</v>
      </c>
      <c r="AK41" s="204" t="s">
        <v>1</v>
      </c>
      <c r="AL41" s="204" t="s">
        <v>113</v>
      </c>
      <c r="AM41" s="205" t="s">
        <v>365</v>
      </c>
      <c r="AN41" s="205"/>
      <c r="AO41" s="205"/>
      <c r="AP41" s="205"/>
      <c r="AQ41" s="205"/>
      <c r="AR41" s="205"/>
      <c r="AS41" s="205"/>
      <c r="AT41" s="205"/>
      <c r="AU41" s="205"/>
      <c r="AV41" s="205" t="s">
        <v>1</v>
      </c>
      <c r="AW41" s="204" t="s">
        <v>113</v>
      </c>
      <c r="AX41" s="205" t="s">
        <v>366</v>
      </c>
      <c r="AY41" s="205"/>
      <c r="AZ41" s="205" t="s">
        <v>367</v>
      </c>
      <c r="BA41" s="205"/>
      <c r="BB41" s="205" t="s">
        <v>89</v>
      </c>
      <c r="BC41" s="205"/>
      <c r="BD41" s="205" t="s">
        <v>368</v>
      </c>
      <c r="BE41" s="205"/>
      <c r="BF41" s="205" t="s">
        <v>369</v>
      </c>
      <c r="BG41" s="205"/>
      <c r="BH41" s="204" t="s">
        <v>370</v>
      </c>
      <c r="BI41" s="204"/>
      <c r="BJ41" s="204" t="s">
        <v>1</v>
      </c>
      <c r="BK41" s="204" t="s">
        <v>113</v>
      </c>
      <c r="BL41" s="205" t="s">
        <v>166</v>
      </c>
      <c r="BM41" s="205"/>
      <c r="BN41" s="205"/>
      <c r="BO41" s="204" t="s">
        <v>167</v>
      </c>
      <c r="BP41" s="204"/>
      <c r="BQ41" s="204" t="s">
        <v>466</v>
      </c>
      <c r="BR41" s="204"/>
      <c r="BS41" s="204" t="s">
        <v>1</v>
      </c>
      <c r="BT41" s="204" t="s">
        <v>113</v>
      </c>
      <c r="BU41" s="205" t="s">
        <v>371</v>
      </c>
      <c r="BV41" s="205"/>
      <c r="BW41" s="205"/>
      <c r="BX41" s="205"/>
      <c r="BY41" s="205"/>
      <c r="BZ41" s="205"/>
      <c r="CA41" s="205"/>
      <c r="CB41" s="205"/>
      <c r="CC41" s="205"/>
      <c r="CD41" s="205"/>
      <c r="CE41" s="205"/>
      <c r="CF41" s="205"/>
      <c r="CG41" s="205"/>
      <c r="CH41" s="135"/>
      <c r="CI41" s="138" t="s">
        <v>1</v>
      </c>
      <c r="CJ41" s="138" t="s">
        <v>4592</v>
      </c>
      <c r="CK41" s="139" t="e">
        <v>#VALUE!</v>
      </c>
      <c r="CL41" s="141">
        <v>0</v>
      </c>
    </row>
    <row r="42" spans="1:90" ht="36">
      <c r="A42" s="204"/>
      <c r="B42" s="199"/>
      <c r="C42" s="69" t="s">
        <v>170</v>
      </c>
      <c r="D42" s="69" t="s">
        <v>57</v>
      </c>
      <c r="E42" s="69" t="s">
        <v>170</v>
      </c>
      <c r="F42" s="69" t="s">
        <v>57</v>
      </c>
      <c r="G42" s="69" t="s">
        <v>170</v>
      </c>
      <c r="H42" s="69" t="s">
        <v>57</v>
      </c>
      <c r="I42" s="69" t="s">
        <v>170</v>
      </c>
      <c r="J42" s="69" t="s">
        <v>57</v>
      </c>
      <c r="K42" s="69" t="s">
        <v>170</v>
      </c>
      <c r="L42" s="69" t="s">
        <v>57</v>
      </c>
      <c r="M42" s="204"/>
      <c r="N42" s="204"/>
      <c r="O42" s="69" t="s">
        <v>170</v>
      </c>
      <c r="P42" s="69" t="s">
        <v>57</v>
      </c>
      <c r="Q42" s="69" t="s">
        <v>170</v>
      </c>
      <c r="R42" s="69" t="s">
        <v>57</v>
      </c>
      <c r="S42" s="69" t="s">
        <v>170</v>
      </c>
      <c r="T42" s="69" t="s">
        <v>57</v>
      </c>
      <c r="U42" s="69" t="s">
        <v>170</v>
      </c>
      <c r="V42" s="69" t="s">
        <v>57</v>
      </c>
      <c r="W42" s="69" t="s">
        <v>170</v>
      </c>
      <c r="X42" s="69" t="s">
        <v>57</v>
      </c>
      <c r="Y42" s="204"/>
      <c r="Z42" s="204"/>
      <c r="AA42" s="69" t="s">
        <v>427</v>
      </c>
      <c r="AB42" s="69" t="s">
        <v>428</v>
      </c>
      <c r="AC42" s="69" t="s">
        <v>429</v>
      </c>
      <c r="AD42" s="69" t="s">
        <v>430</v>
      </c>
      <c r="AE42" s="69" t="s">
        <v>102</v>
      </c>
      <c r="AF42" s="69" t="s">
        <v>372</v>
      </c>
      <c r="AG42" s="31" t="s">
        <v>279</v>
      </c>
      <c r="AH42" s="31" t="s">
        <v>172</v>
      </c>
      <c r="AI42" s="31" t="s">
        <v>173</v>
      </c>
      <c r="AJ42" s="204"/>
      <c r="AK42" s="204"/>
      <c r="AL42" s="204"/>
      <c r="AM42" s="44" t="s">
        <v>434</v>
      </c>
      <c r="AN42" s="44" t="s">
        <v>344</v>
      </c>
      <c r="AO42" s="44" t="s">
        <v>435</v>
      </c>
      <c r="AP42" s="44" t="s">
        <v>436</v>
      </c>
      <c r="AQ42" s="44" t="s">
        <v>437</v>
      </c>
      <c r="AR42" s="14" t="s">
        <v>175</v>
      </c>
      <c r="AS42" s="14" t="s">
        <v>176</v>
      </c>
      <c r="AT42" s="44" t="s">
        <v>69</v>
      </c>
      <c r="AU42" s="44" t="s">
        <v>70</v>
      </c>
      <c r="AV42" s="205"/>
      <c r="AW42" s="204"/>
      <c r="AX42" s="69" t="s">
        <v>170</v>
      </c>
      <c r="AY42" s="69" t="s">
        <v>57</v>
      </c>
      <c r="AZ42" s="69" t="s">
        <v>170</v>
      </c>
      <c r="BA42" s="69" t="s">
        <v>57</v>
      </c>
      <c r="BB42" s="69" t="s">
        <v>170</v>
      </c>
      <c r="BC42" s="69" t="s">
        <v>57</v>
      </c>
      <c r="BD42" s="69" t="s">
        <v>170</v>
      </c>
      <c r="BE42" s="69" t="s">
        <v>57</v>
      </c>
      <c r="BF42" s="69" t="s">
        <v>170</v>
      </c>
      <c r="BG42" s="69" t="s">
        <v>57</v>
      </c>
      <c r="BH42" s="69" t="s">
        <v>170</v>
      </c>
      <c r="BI42" s="69" t="s">
        <v>57</v>
      </c>
      <c r="BJ42" s="204"/>
      <c r="BK42" s="204"/>
      <c r="BL42" s="32" t="s">
        <v>56</v>
      </c>
      <c r="BM42" s="45" t="s">
        <v>174</v>
      </c>
      <c r="BN42" s="45" t="s">
        <v>280</v>
      </c>
      <c r="BO42" s="69" t="s">
        <v>66</v>
      </c>
      <c r="BP42" s="69" t="s">
        <v>174</v>
      </c>
      <c r="BQ42" s="69" t="s">
        <v>66</v>
      </c>
      <c r="BR42" s="69" t="s">
        <v>174</v>
      </c>
      <c r="BS42" s="204"/>
      <c r="BT42" s="204"/>
      <c r="BU42" s="69" t="s">
        <v>80</v>
      </c>
      <c r="BV42" s="69" t="s">
        <v>81</v>
      </c>
      <c r="BW42" s="69" t="s">
        <v>82</v>
      </c>
      <c r="BX42" s="69" t="s">
        <v>421</v>
      </c>
      <c r="BY42" s="69" t="s">
        <v>431</v>
      </c>
      <c r="BZ42" s="69" t="s">
        <v>432</v>
      </c>
      <c r="CA42" s="69" t="s">
        <v>420</v>
      </c>
      <c r="CB42" s="69" t="s">
        <v>84</v>
      </c>
      <c r="CC42" s="69" t="s">
        <v>85</v>
      </c>
      <c r="CD42" s="69" t="s">
        <v>86</v>
      </c>
      <c r="CE42" s="69" t="s">
        <v>87</v>
      </c>
      <c r="CF42" s="69" t="s">
        <v>88</v>
      </c>
      <c r="CG42" s="70" t="s">
        <v>0</v>
      </c>
      <c r="CH42" s="135"/>
      <c r="CI42" s="138" t="s">
        <v>1</v>
      </c>
      <c r="CJ42" s="138" t="s">
        <v>1</v>
      </c>
      <c r="CK42" s="139" t="e">
        <v>#VALUE!</v>
      </c>
      <c r="CL42" s="141">
        <v>0</v>
      </c>
    </row>
    <row r="43" spans="1:90" ht="14.45" customHeight="1">
      <c r="A43" s="167" t="s">
        <v>135</v>
      </c>
      <c r="B43" s="71" t="s">
        <v>119</v>
      </c>
      <c r="C43" s="5">
        <v>2460</v>
      </c>
      <c r="D43" s="5">
        <v>1321</v>
      </c>
      <c r="E43" s="5">
        <v>2003</v>
      </c>
      <c r="F43" s="5">
        <v>1074</v>
      </c>
      <c r="G43" s="5">
        <v>1979</v>
      </c>
      <c r="H43" s="5">
        <v>1111</v>
      </c>
      <c r="I43" s="5">
        <v>1650</v>
      </c>
      <c r="J43" s="5">
        <v>889</v>
      </c>
      <c r="K43" s="72">
        <v>8092</v>
      </c>
      <c r="L43" s="72">
        <v>4395</v>
      </c>
      <c r="M43" s="167" t="s">
        <v>135</v>
      </c>
      <c r="N43" s="71" t="s">
        <v>119</v>
      </c>
      <c r="O43" s="5">
        <v>60</v>
      </c>
      <c r="P43" s="5">
        <v>32</v>
      </c>
      <c r="Q43" s="5">
        <v>42</v>
      </c>
      <c r="R43" s="5">
        <v>21</v>
      </c>
      <c r="S43" s="5">
        <v>33</v>
      </c>
      <c r="T43" s="5">
        <v>18</v>
      </c>
      <c r="U43" s="5">
        <v>139</v>
      </c>
      <c r="V43" s="5">
        <v>80</v>
      </c>
      <c r="W43" s="72">
        <v>274</v>
      </c>
      <c r="X43" s="72">
        <v>151</v>
      </c>
      <c r="Y43" s="167" t="s">
        <v>135</v>
      </c>
      <c r="Z43" s="71" t="s">
        <v>119</v>
      </c>
      <c r="AA43" s="5">
        <v>79</v>
      </c>
      <c r="AB43" s="5">
        <v>76</v>
      </c>
      <c r="AC43" s="5">
        <v>77</v>
      </c>
      <c r="AD43" s="5">
        <v>64</v>
      </c>
      <c r="AE43" s="72">
        <v>296</v>
      </c>
      <c r="AF43" s="72">
        <v>360</v>
      </c>
      <c r="AG43" s="5">
        <v>305</v>
      </c>
      <c r="AH43" s="5">
        <v>15</v>
      </c>
      <c r="AI43" s="5">
        <v>0</v>
      </c>
      <c r="AJ43" s="5">
        <v>72</v>
      </c>
      <c r="AK43" s="167" t="s">
        <v>135</v>
      </c>
      <c r="AL43" s="71" t="s">
        <v>119</v>
      </c>
      <c r="AM43" s="5">
        <v>0</v>
      </c>
      <c r="AN43" s="5">
        <v>1922</v>
      </c>
      <c r="AO43" s="5">
        <v>856</v>
      </c>
      <c r="AP43" s="5">
        <v>574</v>
      </c>
      <c r="AQ43" s="5">
        <v>51</v>
      </c>
      <c r="AR43" s="5">
        <v>72</v>
      </c>
      <c r="AS43" s="5">
        <v>272</v>
      </c>
      <c r="AT43" s="5">
        <v>272</v>
      </c>
      <c r="AU43" s="5">
        <v>267</v>
      </c>
      <c r="AV43" s="167" t="s">
        <v>135</v>
      </c>
      <c r="AW43" s="71" t="s">
        <v>119</v>
      </c>
      <c r="AX43" s="5">
        <v>1470</v>
      </c>
      <c r="AY43" s="5">
        <v>771</v>
      </c>
      <c r="AZ43" s="5">
        <v>1409</v>
      </c>
      <c r="BA43" s="5">
        <v>740</v>
      </c>
      <c r="BB43" s="5">
        <v>899</v>
      </c>
      <c r="BC43" s="5">
        <v>457</v>
      </c>
      <c r="BD43" s="5">
        <v>1436</v>
      </c>
      <c r="BE43" s="5">
        <v>754</v>
      </c>
      <c r="BF43" s="5">
        <v>1375</v>
      </c>
      <c r="BG43" s="5">
        <v>723</v>
      </c>
      <c r="BH43" s="5">
        <v>809</v>
      </c>
      <c r="BI43" s="5">
        <v>407</v>
      </c>
      <c r="BJ43" s="167" t="s">
        <v>135</v>
      </c>
      <c r="BK43" s="71" t="s">
        <v>119</v>
      </c>
      <c r="BL43" s="72">
        <v>425</v>
      </c>
      <c r="BM43" s="5">
        <v>162</v>
      </c>
      <c r="BN43" s="5">
        <v>27</v>
      </c>
      <c r="BO43" s="72">
        <v>31</v>
      </c>
      <c r="BP43" s="5">
        <v>21</v>
      </c>
      <c r="BQ43" s="72">
        <v>456</v>
      </c>
      <c r="BR43" s="72">
        <v>183</v>
      </c>
      <c r="BS43" s="167" t="s">
        <v>135</v>
      </c>
      <c r="BT43" s="71" t="s">
        <v>119</v>
      </c>
      <c r="BU43" s="5">
        <v>165</v>
      </c>
      <c r="BV43" s="5">
        <v>212</v>
      </c>
      <c r="BW43" s="5">
        <v>155</v>
      </c>
      <c r="BX43" s="5">
        <v>148</v>
      </c>
      <c r="BY43" s="5">
        <v>181</v>
      </c>
      <c r="BZ43" s="5">
        <v>134</v>
      </c>
      <c r="CA43" s="5">
        <v>153</v>
      </c>
      <c r="CB43" s="5">
        <v>14</v>
      </c>
      <c r="CC43" s="5">
        <v>7</v>
      </c>
      <c r="CD43" s="5">
        <v>31</v>
      </c>
      <c r="CE43" s="5">
        <v>122</v>
      </c>
      <c r="CF43" s="5">
        <v>88</v>
      </c>
      <c r="CG43" s="5">
        <v>92</v>
      </c>
      <c r="CH43" s="135"/>
      <c r="CI43" s="138" t="s">
        <v>135</v>
      </c>
      <c r="CJ43" s="138" t="s">
        <v>4210</v>
      </c>
      <c r="CK43" s="139">
        <v>8963</v>
      </c>
      <c r="CL43" s="141">
        <v>1322</v>
      </c>
    </row>
    <row r="44" spans="1:90">
      <c r="A44" s="167"/>
      <c r="B44" s="71" t="s">
        <v>120</v>
      </c>
      <c r="C44" s="5">
        <v>407</v>
      </c>
      <c r="D44" s="5">
        <v>210</v>
      </c>
      <c r="E44" s="5">
        <v>422</v>
      </c>
      <c r="F44" s="5">
        <v>214</v>
      </c>
      <c r="G44" s="5">
        <v>380</v>
      </c>
      <c r="H44" s="5">
        <v>200</v>
      </c>
      <c r="I44" s="5">
        <v>449</v>
      </c>
      <c r="J44" s="5">
        <v>232</v>
      </c>
      <c r="K44" s="72">
        <v>1658</v>
      </c>
      <c r="L44" s="72">
        <v>856</v>
      </c>
      <c r="M44" s="167"/>
      <c r="N44" s="71" t="s">
        <v>120</v>
      </c>
      <c r="O44" s="5">
        <v>7</v>
      </c>
      <c r="P44" s="5">
        <v>2</v>
      </c>
      <c r="Q44" s="5">
        <v>4</v>
      </c>
      <c r="R44" s="5">
        <v>4</v>
      </c>
      <c r="S44" s="5">
        <v>3</v>
      </c>
      <c r="T44" s="5">
        <v>1</v>
      </c>
      <c r="U44" s="5">
        <v>54</v>
      </c>
      <c r="V44" s="5">
        <v>25</v>
      </c>
      <c r="W44" s="72">
        <v>68</v>
      </c>
      <c r="X44" s="72">
        <v>32</v>
      </c>
      <c r="Y44" s="167"/>
      <c r="Z44" s="71" t="s">
        <v>120</v>
      </c>
      <c r="AA44" s="5">
        <v>18</v>
      </c>
      <c r="AB44" s="5">
        <v>17</v>
      </c>
      <c r="AC44" s="5">
        <v>15</v>
      </c>
      <c r="AD44" s="5">
        <v>17</v>
      </c>
      <c r="AE44" s="72">
        <v>67</v>
      </c>
      <c r="AF44" s="72">
        <v>85</v>
      </c>
      <c r="AG44" s="5">
        <v>81</v>
      </c>
      <c r="AH44" s="5">
        <v>73</v>
      </c>
      <c r="AI44" s="5">
        <v>1</v>
      </c>
      <c r="AJ44" s="5">
        <v>14</v>
      </c>
      <c r="AK44" s="167"/>
      <c r="AL44" s="71" t="s">
        <v>120</v>
      </c>
      <c r="AM44" s="5">
        <v>104</v>
      </c>
      <c r="AN44" s="5">
        <v>290</v>
      </c>
      <c r="AO44" s="5">
        <v>174</v>
      </c>
      <c r="AP44" s="5">
        <v>132</v>
      </c>
      <c r="AQ44" s="5">
        <v>47</v>
      </c>
      <c r="AR44" s="5">
        <v>14</v>
      </c>
      <c r="AS44" s="5">
        <v>65</v>
      </c>
      <c r="AT44" s="5">
        <v>70</v>
      </c>
      <c r="AU44" s="5">
        <v>66</v>
      </c>
      <c r="AV44" s="167"/>
      <c r="AW44" s="71" t="s">
        <v>120</v>
      </c>
      <c r="AX44" s="5">
        <v>479</v>
      </c>
      <c r="AY44" s="5">
        <v>251</v>
      </c>
      <c r="AZ44" s="5">
        <v>461</v>
      </c>
      <c r="BA44" s="5">
        <v>239</v>
      </c>
      <c r="BB44" s="5">
        <v>291</v>
      </c>
      <c r="BC44" s="5">
        <v>149</v>
      </c>
      <c r="BD44" s="5">
        <v>477</v>
      </c>
      <c r="BE44" s="5">
        <v>251</v>
      </c>
      <c r="BF44" s="5">
        <v>459</v>
      </c>
      <c r="BG44" s="5">
        <v>239</v>
      </c>
      <c r="BH44" s="5">
        <v>255</v>
      </c>
      <c r="BI44" s="5">
        <v>131</v>
      </c>
      <c r="BJ44" s="167"/>
      <c r="BK44" s="71" t="s">
        <v>120</v>
      </c>
      <c r="BL44" s="72">
        <v>120</v>
      </c>
      <c r="BM44" s="5">
        <v>60</v>
      </c>
      <c r="BN44" s="5">
        <v>15</v>
      </c>
      <c r="BO44" s="72">
        <v>10</v>
      </c>
      <c r="BP44" s="5">
        <v>8</v>
      </c>
      <c r="BQ44" s="72">
        <v>130</v>
      </c>
      <c r="BR44" s="72">
        <v>68</v>
      </c>
      <c r="BS44" s="167"/>
      <c r="BT44" s="71" t="s">
        <v>120</v>
      </c>
      <c r="BU44" s="5">
        <v>302</v>
      </c>
      <c r="BV44" s="5">
        <v>576</v>
      </c>
      <c r="BW44" s="5">
        <v>449</v>
      </c>
      <c r="BX44" s="5">
        <v>223</v>
      </c>
      <c r="BY44" s="5">
        <v>456</v>
      </c>
      <c r="BZ44" s="5">
        <v>95</v>
      </c>
      <c r="CA44" s="5">
        <v>467</v>
      </c>
      <c r="CB44" s="5">
        <v>8</v>
      </c>
      <c r="CC44" s="5">
        <v>12</v>
      </c>
      <c r="CD44" s="5">
        <v>10</v>
      </c>
      <c r="CE44" s="5">
        <v>389</v>
      </c>
      <c r="CF44" s="5">
        <v>16</v>
      </c>
      <c r="CG44" s="5">
        <v>469</v>
      </c>
      <c r="CH44" s="135"/>
      <c r="CI44" s="138" t="s">
        <v>135</v>
      </c>
      <c r="CJ44" s="138" t="s">
        <v>4211</v>
      </c>
      <c r="CK44" s="139">
        <v>1969</v>
      </c>
      <c r="CL44" s="141">
        <v>2987</v>
      </c>
    </row>
    <row r="45" spans="1:90">
      <c r="A45" s="167"/>
      <c r="B45" s="103" t="s">
        <v>102</v>
      </c>
      <c r="C45" s="105">
        <v>2867</v>
      </c>
      <c r="D45" s="105">
        <v>1531</v>
      </c>
      <c r="E45" s="105">
        <v>2425</v>
      </c>
      <c r="F45" s="105">
        <v>1288</v>
      </c>
      <c r="G45" s="105">
        <v>2359</v>
      </c>
      <c r="H45" s="105">
        <v>1311</v>
      </c>
      <c r="I45" s="105">
        <v>2099</v>
      </c>
      <c r="J45" s="105">
        <v>1121</v>
      </c>
      <c r="K45" s="105">
        <v>9750</v>
      </c>
      <c r="L45" s="105">
        <v>5251</v>
      </c>
      <c r="M45" s="167"/>
      <c r="N45" s="103" t="s">
        <v>102</v>
      </c>
      <c r="O45" s="105">
        <v>67</v>
      </c>
      <c r="P45" s="105">
        <v>34</v>
      </c>
      <c r="Q45" s="105">
        <v>46</v>
      </c>
      <c r="R45" s="105">
        <v>25</v>
      </c>
      <c r="S45" s="105">
        <v>36</v>
      </c>
      <c r="T45" s="105">
        <v>19</v>
      </c>
      <c r="U45" s="105">
        <v>193</v>
      </c>
      <c r="V45" s="105">
        <v>105</v>
      </c>
      <c r="W45" s="105">
        <v>342</v>
      </c>
      <c r="X45" s="105">
        <v>183</v>
      </c>
      <c r="Y45" s="167"/>
      <c r="Z45" s="103" t="s">
        <v>102</v>
      </c>
      <c r="AA45" s="105">
        <v>97</v>
      </c>
      <c r="AB45" s="105">
        <v>93</v>
      </c>
      <c r="AC45" s="105">
        <v>92</v>
      </c>
      <c r="AD45" s="105">
        <v>81</v>
      </c>
      <c r="AE45" s="105">
        <v>363</v>
      </c>
      <c r="AF45" s="105">
        <v>445</v>
      </c>
      <c r="AG45" s="105">
        <v>386</v>
      </c>
      <c r="AH45" s="105">
        <v>88</v>
      </c>
      <c r="AI45" s="105">
        <v>1</v>
      </c>
      <c r="AJ45" s="105">
        <v>86</v>
      </c>
      <c r="AK45" s="167"/>
      <c r="AL45" s="103" t="s">
        <v>102</v>
      </c>
      <c r="AM45" s="105">
        <v>104</v>
      </c>
      <c r="AN45" s="105">
        <v>2212</v>
      </c>
      <c r="AO45" s="105">
        <v>1030</v>
      </c>
      <c r="AP45" s="105">
        <v>706</v>
      </c>
      <c r="AQ45" s="105">
        <v>98</v>
      </c>
      <c r="AR45" s="105">
        <v>86</v>
      </c>
      <c r="AS45" s="105">
        <v>337</v>
      </c>
      <c r="AT45" s="105">
        <v>342</v>
      </c>
      <c r="AU45" s="105">
        <v>333</v>
      </c>
      <c r="AV45" s="167"/>
      <c r="AW45" s="103" t="s">
        <v>102</v>
      </c>
      <c r="AX45" s="105">
        <v>1949</v>
      </c>
      <c r="AY45" s="105">
        <v>1022</v>
      </c>
      <c r="AZ45" s="105">
        <v>1870</v>
      </c>
      <c r="BA45" s="105">
        <v>979</v>
      </c>
      <c r="BB45" s="105">
        <v>1190</v>
      </c>
      <c r="BC45" s="105">
        <v>606</v>
      </c>
      <c r="BD45" s="105">
        <v>1913</v>
      </c>
      <c r="BE45" s="105">
        <v>1005</v>
      </c>
      <c r="BF45" s="105">
        <v>1834</v>
      </c>
      <c r="BG45" s="105">
        <v>962</v>
      </c>
      <c r="BH45" s="105">
        <v>1064</v>
      </c>
      <c r="BI45" s="105">
        <v>538</v>
      </c>
      <c r="BJ45" s="167"/>
      <c r="BK45" s="103" t="s">
        <v>102</v>
      </c>
      <c r="BL45" s="105">
        <v>545</v>
      </c>
      <c r="BM45" s="105">
        <v>222</v>
      </c>
      <c r="BN45" s="105">
        <v>42</v>
      </c>
      <c r="BO45" s="105">
        <v>41</v>
      </c>
      <c r="BP45" s="105">
        <v>29</v>
      </c>
      <c r="BQ45" s="105">
        <v>586</v>
      </c>
      <c r="BR45" s="105">
        <v>251</v>
      </c>
      <c r="BS45" s="167"/>
      <c r="BT45" s="103" t="s">
        <v>102</v>
      </c>
      <c r="BU45" s="105">
        <v>467</v>
      </c>
      <c r="BV45" s="105">
        <v>788</v>
      </c>
      <c r="BW45" s="105">
        <v>604</v>
      </c>
      <c r="BX45" s="105">
        <v>371</v>
      </c>
      <c r="BY45" s="105">
        <v>637</v>
      </c>
      <c r="BZ45" s="105">
        <v>229</v>
      </c>
      <c r="CA45" s="105">
        <v>620</v>
      </c>
      <c r="CB45" s="105">
        <v>22</v>
      </c>
      <c r="CC45" s="105">
        <v>19</v>
      </c>
      <c r="CD45" s="105">
        <v>41</v>
      </c>
      <c r="CE45" s="105">
        <v>511</v>
      </c>
      <c r="CF45" s="105">
        <v>104</v>
      </c>
      <c r="CG45" s="105">
        <v>561</v>
      </c>
      <c r="CH45" s="135"/>
      <c r="CI45" s="138" t="s">
        <v>135</v>
      </c>
      <c r="CJ45" s="138" t="s">
        <v>4212</v>
      </c>
      <c r="CK45" s="139">
        <v>10932</v>
      </c>
      <c r="CL45" s="141">
        <v>4309</v>
      </c>
    </row>
    <row r="46" spans="1:90" ht="14.45" customHeight="1">
      <c r="A46" s="167" t="s">
        <v>136</v>
      </c>
      <c r="B46" s="71" t="s">
        <v>119</v>
      </c>
      <c r="C46" s="5">
        <v>1203</v>
      </c>
      <c r="D46" s="5">
        <v>624</v>
      </c>
      <c r="E46" s="5">
        <v>1210</v>
      </c>
      <c r="F46" s="5">
        <v>649</v>
      </c>
      <c r="G46" s="5">
        <v>1113</v>
      </c>
      <c r="H46" s="5">
        <v>572</v>
      </c>
      <c r="I46" s="5">
        <v>1229</v>
      </c>
      <c r="J46" s="5">
        <v>639</v>
      </c>
      <c r="K46" s="72">
        <v>4755</v>
      </c>
      <c r="L46" s="72">
        <v>2484</v>
      </c>
      <c r="M46" s="167" t="s">
        <v>136</v>
      </c>
      <c r="N46" s="71" t="s">
        <v>119</v>
      </c>
      <c r="O46" s="5">
        <v>74</v>
      </c>
      <c r="P46" s="5">
        <v>42</v>
      </c>
      <c r="Q46" s="5">
        <v>48</v>
      </c>
      <c r="R46" s="5">
        <v>29</v>
      </c>
      <c r="S46" s="5">
        <v>35</v>
      </c>
      <c r="T46" s="5">
        <v>17</v>
      </c>
      <c r="U46" s="5">
        <v>117</v>
      </c>
      <c r="V46" s="5">
        <v>43</v>
      </c>
      <c r="W46" s="72">
        <v>274</v>
      </c>
      <c r="X46" s="72">
        <v>131</v>
      </c>
      <c r="Y46" s="167" t="s">
        <v>136</v>
      </c>
      <c r="Z46" s="71" t="s">
        <v>119</v>
      </c>
      <c r="AA46" s="5">
        <v>50</v>
      </c>
      <c r="AB46" s="5">
        <v>49</v>
      </c>
      <c r="AC46" s="5">
        <v>47</v>
      </c>
      <c r="AD46" s="5">
        <v>45</v>
      </c>
      <c r="AE46" s="72">
        <v>191</v>
      </c>
      <c r="AF46" s="72">
        <v>196</v>
      </c>
      <c r="AG46" s="5">
        <v>158</v>
      </c>
      <c r="AH46" s="5">
        <v>30</v>
      </c>
      <c r="AI46" s="5">
        <v>4</v>
      </c>
      <c r="AJ46" s="5">
        <v>49</v>
      </c>
      <c r="AK46" s="167" t="s">
        <v>136</v>
      </c>
      <c r="AL46" s="71" t="s">
        <v>119</v>
      </c>
      <c r="AM46" s="5">
        <v>5</v>
      </c>
      <c r="AN46" s="5">
        <v>1265</v>
      </c>
      <c r="AO46" s="5">
        <v>664</v>
      </c>
      <c r="AP46" s="5">
        <v>81</v>
      </c>
      <c r="AQ46" s="5">
        <v>4</v>
      </c>
      <c r="AR46" s="5">
        <v>23</v>
      </c>
      <c r="AS46" s="5">
        <v>175</v>
      </c>
      <c r="AT46" s="5">
        <v>141</v>
      </c>
      <c r="AU46" s="5">
        <v>128</v>
      </c>
      <c r="AV46" s="167" t="s">
        <v>136</v>
      </c>
      <c r="AW46" s="71" t="s">
        <v>119</v>
      </c>
      <c r="AX46" s="5">
        <v>1390</v>
      </c>
      <c r="AY46" s="5">
        <v>726</v>
      </c>
      <c r="AZ46" s="5">
        <v>1264</v>
      </c>
      <c r="BA46" s="5">
        <v>638</v>
      </c>
      <c r="BB46" s="5">
        <v>801</v>
      </c>
      <c r="BC46" s="5">
        <v>419</v>
      </c>
      <c r="BD46" s="5">
        <v>1381</v>
      </c>
      <c r="BE46" s="5">
        <v>723</v>
      </c>
      <c r="BF46" s="5">
        <v>1260</v>
      </c>
      <c r="BG46" s="5">
        <v>637</v>
      </c>
      <c r="BH46" s="5">
        <v>778</v>
      </c>
      <c r="BI46" s="5">
        <v>409</v>
      </c>
      <c r="BJ46" s="167" t="s">
        <v>136</v>
      </c>
      <c r="BK46" s="71" t="s">
        <v>119</v>
      </c>
      <c r="BL46" s="72">
        <v>245</v>
      </c>
      <c r="BM46" s="5">
        <v>55</v>
      </c>
      <c r="BN46" s="5">
        <v>34</v>
      </c>
      <c r="BO46" s="72">
        <v>13</v>
      </c>
      <c r="BP46" s="5">
        <v>5</v>
      </c>
      <c r="BQ46" s="72">
        <v>258</v>
      </c>
      <c r="BR46" s="72">
        <v>60</v>
      </c>
      <c r="BS46" s="167" t="s">
        <v>136</v>
      </c>
      <c r="BT46" s="71" t="s">
        <v>119</v>
      </c>
      <c r="BU46" s="5">
        <v>166</v>
      </c>
      <c r="BV46" s="5">
        <v>107</v>
      </c>
      <c r="BW46" s="5">
        <v>64</v>
      </c>
      <c r="BX46" s="5">
        <v>118</v>
      </c>
      <c r="BY46" s="5">
        <v>102</v>
      </c>
      <c r="BZ46" s="5">
        <v>83</v>
      </c>
      <c r="CA46" s="5">
        <v>109</v>
      </c>
      <c r="CB46" s="5">
        <v>18</v>
      </c>
      <c r="CC46" s="5">
        <v>0</v>
      </c>
      <c r="CD46" s="5">
        <v>12</v>
      </c>
      <c r="CE46" s="5">
        <v>12</v>
      </c>
      <c r="CF46" s="5">
        <v>92</v>
      </c>
      <c r="CG46" s="5">
        <v>43</v>
      </c>
      <c r="CH46" s="135"/>
      <c r="CI46" s="138" t="s">
        <v>136</v>
      </c>
      <c r="CJ46" s="138" t="s">
        <v>4213</v>
      </c>
      <c r="CK46" s="139">
        <v>4871</v>
      </c>
      <c r="CL46" s="141">
        <v>791</v>
      </c>
    </row>
    <row r="47" spans="1:90">
      <c r="A47" s="167"/>
      <c r="B47" s="71" t="s">
        <v>120</v>
      </c>
      <c r="C47" s="5">
        <v>5087</v>
      </c>
      <c r="D47" s="5">
        <v>2734</v>
      </c>
      <c r="E47" s="5">
        <v>5111</v>
      </c>
      <c r="F47" s="5">
        <v>2783</v>
      </c>
      <c r="G47" s="5">
        <v>4653</v>
      </c>
      <c r="H47" s="5">
        <v>2603</v>
      </c>
      <c r="I47" s="5">
        <v>4842</v>
      </c>
      <c r="J47" s="5">
        <v>2717</v>
      </c>
      <c r="K47" s="72">
        <v>19693</v>
      </c>
      <c r="L47" s="72">
        <v>10837</v>
      </c>
      <c r="M47" s="167"/>
      <c r="N47" s="71" t="s">
        <v>120</v>
      </c>
      <c r="O47" s="5">
        <v>369</v>
      </c>
      <c r="P47" s="5">
        <v>165</v>
      </c>
      <c r="Q47" s="5">
        <v>304</v>
      </c>
      <c r="R47" s="5">
        <v>162</v>
      </c>
      <c r="S47" s="5">
        <v>213</v>
      </c>
      <c r="T47" s="5">
        <v>99</v>
      </c>
      <c r="U47" s="5">
        <v>295</v>
      </c>
      <c r="V47" s="5">
        <v>158</v>
      </c>
      <c r="W47" s="72">
        <v>1181</v>
      </c>
      <c r="X47" s="72">
        <v>584</v>
      </c>
      <c r="Y47" s="167"/>
      <c r="Z47" s="71" t="s">
        <v>120</v>
      </c>
      <c r="AA47" s="5">
        <v>146</v>
      </c>
      <c r="AB47" s="5">
        <v>144</v>
      </c>
      <c r="AC47" s="5">
        <v>137</v>
      </c>
      <c r="AD47" s="5">
        <v>135</v>
      </c>
      <c r="AE47" s="72">
        <v>562</v>
      </c>
      <c r="AF47" s="72">
        <v>626</v>
      </c>
      <c r="AG47" s="5">
        <v>613</v>
      </c>
      <c r="AH47" s="5">
        <v>342</v>
      </c>
      <c r="AI47" s="5">
        <v>2</v>
      </c>
      <c r="AJ47" s="5">
        <v>114</v>
      </c>
      <c r="AK47" s="167"/>
      <c r="AL47" s="71" t="s">
        <v>120</v>
      </c>
      <c r="AM47" s="5">
        <v>581</v>
      </c>
      <c r="AN47" s="5">
        <v>5451</v>
      </c>
      <c r="AO47" s="5">
        <v>2081</v>
      </c>
      <c r="AP47" s="5">
        <v>906</v>
      </c>
      <c r="AQ47" s="5">
        <v>209</v>
      </c>
      <c r="AR47" s="5">
        <v>127</v>
      </c>
      <c r="AS47" s="5">
        <v>589</v>
      </c>
      <c r="AT47" s="5">
        <v>549</v>
      </c>
      <c r="AU47" s="5">
        <v>539</v>
      </c>
      <c r="AV47" s="167"/>
      <c r="AW47" s="71" t="s">
        <v>120</v>
      </c>
      <c r="AX47" s="5">
        <v>5595</v>
      </c>
      <c r="AY47" s="5">
        <v>3193</v>
      </c>
      <c r="AZ47" s="5">
        <v>5319</v>
      </c>
      <c r="BA47" s="5">
        <v>3072</v>
      </c>
      <c r="BB47" s="5">
        <v>3574</v>
      </c>
      <c r="BC47" s="5">
        <v>2036</v>
      </c>
      <c r="BD47" s="5">
        <v>5024</v>
      </c>
      <c r="BE47" s="5">
        <v>2894</v>
      </c>
      <c r="BF47" s="5">
        <v>4784</v>
      </c>
      <c r="BG47" s="5">
        <v>2794</v>
      </c>
      <c r="BH47" s="5">
        <v>2394</v>
      </c>
      <c r="BI47" s="5">
        <v>1337</v>
      </c>
      <c r="BJ47" s="167"/>
      <c r="BK47" s="71" t="s">
        <v>120</v>
      </c>
      <c r="BL47" s="72">
        <v>936</v>
      </c>
      <c r="BM47" s="5">
        <v>269</v>
      </c>
      <c r="BN47" s="5">
        <v>113</v>
      </c>
      <c r="BO47" s="72">
        <v>132</v>
      </c>
      <c r="BP47" s="5">
        <v>66</v>
      </c>
      <c r="BQ47" s="72">
        <v>1068</v>
      </c>
      <c r="BR47" s="72">
        <v>335</v>
      </c>
      <c r="BS47" s="167"/>
      <c r="BT47" s="71" t="s">
        <v>120</v>
      </c>
      <c r="BU47" s="5">
        <v>218</v>
      </c>
      <c r="BV47" s="5">
        <v>444</v>
      </c>
      <c r="BW47" s="5">
        <v>157</v>
      </c>
      <c r="BX47" s="5">
        <v>308</v>
      </c>
      <c r="BY47" s="5">
        <v>360</v>
      </c>
      <c r="BZ47" s="5">
        <v>413</v>
      </c>
      <c r="CA47" s="5">
        <v>198</v>
      </c>
      <c r="CB47" s="5">
        <v>19</v>
      </c>
      <c r="CC47" s="5">
        <v>4</v>
      </c>
      <c r="CD47" s="5">
        <v>17</v>
      </c>
      <c r="CE47" s="5">
        <v>5</v>
      </c>
      <c r="CF47" s="5">
        <v>86</v>
      </c>
      <c r="CG47" s="5">
        <v>16</v>
      </c>
      <c r="CH47" s="135"/>
      <c r="CI47" s="138" t="s">
        <v>136</v>
      </c>
      <c r="CJ47" s="138" t="s">
        <v>4214</v>
      </c>
      <c r="CK47" s="139">
        <v>22395</v>
      </c>
      <c r="CL47" s="141">
        <v>2143</v>
      </c>
    </row>
    <row r="48" spans="1:90">
      <c r="A48" s="167"/>
      <c r="B48" s="103" t="s">
        <v>102</v>
      </c>
      <c r="C48" s="105">
        <v>6290</v>
      </c>
      <c r="D48" s="105">
        <v>3358</v>
      </c>
      <c r="E48" s="105">
        <v>6321</v>
      </c>
      <c r="F48" s="105">
        <v>3432</v>
      </c>
      <c r="G48" s="105">
        <v>5766</v>
      </c>
      <c r="H48" s="105">
        <v>3175</v>
      </c>
      <c r="I48" s="105">
        <v>6071</v>
      </c>
      <c r="J48" s="105">
        <v>3356</v>
      </c>
      <c r="K48" s="105">
        <v>24448</v>
      </c>
      <c r="L48" s="105">
        <v>13321</v>
      </c>
      <c r="M48" s="167"/>
      <c r="N48" s="103" t="s">
        <v>102</v>
      </c>
      <c r="O48" s="105">
        <v>443</v>
      </c>
      <c r="P48" s="105">
        <v>207</v>
      </c>
      <c r="Q48" s="105">
        <v>352</v>
      </c>
      <c r="R48" s="105">
        <v>191</v>
      </c>
      <c r="S48" s="105">
        <v>248</v>
      </c>
      <c r="T48" s="105">
        <v>116</v>
      </c>
      <c r="U48" s="105">
        <v>412</v>
      </c>
      <c r="V48" s="105">
        <v>201</v>
      </c>
      <c r="W48" s="105">
        <v>1455</v>
      </c>
      <c r="X48" s="105">
        <v>715</v>
      </c>
      <c r="Y48" s="167"/>
      <c r="Z48" s="103" t="s">
        <v>102</v>
      </c>
      <c r="AA48" s="105">
        <v>196</v>
      </c>
      <c r="AB48" s="105">
        <v>193</v>
      </c>
      <c r="AC48" s="105">
        <v>184</v>
      </c>
      <c r="AD48" s="105">
        <v>180</v>
      </c>
      <c r="AE48" s="105">
        <v>753</v>
      </c>
      <c r="AF48" s="105">
        <v>822</v>
      </c>
      <c r="AG48" s="105">
        <v>771</v>
      </c>
      <c r="AH48" s="105">
        <v>372</v>
      </c>
      <c r="AI48" s="105">
        <v>6</v>
      </c>
      <c r="AJ48" s="105">
        <v>163</v>
      </c>
      <c r="AK48" s="167"/>
      <c r="AL48" s="103" t="s">
        <v>102</v>
      </c>
      <c r="AM48" s="105">
        <v>586</v>
      </c>
      <c r="AN48" s="105">
        <v>6716</v>
      </c>
      <c r="AO48" s="105">
        <v>2745</v>
      </c>
      <c r="AP48" s="105">
        <v>987</v>
      </c>
      <c r="AQ48" s="105">
        <v>213</v>
      </c>
      <c r="AR48" s="105">
        <v>150</v>
      </c>
      <c r="AS48" s="105">
        <v>764</v>
      </c>
      <c r="AT48" s="105">
        <v>690</v>
      </c>
      <c r="AU48" s="105">
        <v>667</v>
      </c>
      <c r="AV48" s="167"/>
      <c r="AW48" s="103" t="s">
        <v>102</v>
      </c>
      <c r="AX48" s="105">
        <v>6985</v>
      </c>
      <c r="AY48" s="105">
        <v>3919</v>
      </c>
      <c r="AZ48" s="105">
        <v>6583</v>
      </c>
      <c r="BA48" s="105">
        <v>3710</v>
      </c>
      <c r="BB48" s="105">
        <v>4375</v>
      </c>
      <c r="BC48" s="105">
        <v>2455</v>
      </c>
      <c r="BD48" s="105">
        <v>6405</v>
      </c>
      <c r="BE48" s="105">
        <v>3617</v>
      </c>
      <c r="BF48" s="105">
        <v>6044</v>
      </c>
      <c r="BG48" s="105">
        <v>3431</v>
      </c>
      <c r="BH48" s="105">
        <v>3172</v>
      </c>
      <c r="BI48" s="105">
        <v>1746</v>
      </c>
      <c r="BJ48" s="167"/>
      <c r="BK48" s="103" t="s">
        <v>102</v>
      </c>
      <c r="BL48" s="105">
        <v>1181</v>
      </c>
      <c r="BM48" s="105">
        <v>324</v>
      </c>
      <c r="BN48" s="105">
        <v>147</v>
      </c>
      <c r="BO48" s="105">
        <v>145</v>
      </c>
      <c r="BP48" s="105">
        <v>71</v>
      </c>
      <c r="BQ48" s="105">
        <v>1326</v>
      </c>
      <c r="BR48" s="105">
        <v>395</v>
      </c>
      <c r="BS48" s="167"/>
      <c r="BT48" s="103" t="s">
        <v>102</v>
      </c>
      <c r="BU48" s="105">
        <v>384</v>
      </c>
      <c r="BV48" s="105">
        <v>551</v>
      </c>
      <c r="BW48" s="105">
        <v>221</v>
      </c>
      <c r="BX48" s="105">
        <v>426</v>
      </c>
      <c r="BY48" s="105">
        <v>462</v>
      </c>
      <c r="BZ48" s="105">
        <v>496</v>
      </c>
      <c r="CA48" s="105">
        <v>307</v>
      </c>
      <c r="CB48" s="105">
        <v>37</v>
      </c>
      <c r="CC48" s="105">
        <v>4</v>
      </c>
      <c r="CD48" s="105">
        <v>29</v>
      </c>
      <c r="CE48" s="105">
        <v>17</v>
      </c>
      <c r="CF48" s="105">
        <v>178</v>
      </c>
      <c r="CG48" s="105">
        <v>59</v>
      </c>
      <c r="CH48" s="135"/>
      <c r="CI48" s="138" t="s">
        <v>136</v>
      </c>
      <c r="CJ48" s="138" t="s">
        <v>4215</v>
      </c>
      <c r="CK48" s="139">
        <v>27266</v>
      </c>
      <c r="CL48" s="141">
        <v>2934</v>
      </c>
    </row>
    <row r="49" spans="1:90" ht="14.45" customHeight="1">
      <c r="A49" s="167" t="s">
        <v>137</v>
      </c>
      <c r="B49" s="71" t="s">
        <v>119</v>
      </c>
      <c r="C49" s="5">
        <v>2935</v>
      </c>
      <c r="D49" s="5">
        <v>1570</v>
      </c>
      <c r="E49" s="5">
        <v>2862</v>
      </c>
      <c r="F49" s="5">
        <v>1576</v>
      </c>
      <c r="G49" s="5">
        <v>2653</v>
      </c>
      <c r="H49" s="5">
        <v>1536</v>
      </c>
      <c r="I49" s="5">
        <v>2847</v>
      </c>
      <c r="J49" s="5">
        <v>1621</v>
      </c>
      <c r="K49" s="72">
        <v>11297</v>
      </c>
      <c r="L49" s="72">
        <v>6303</v>
      </c>
      <c r="M49" s="167" t="s">
        <v>137</v>
      </c>
      <c r="N49" s="71" t="s">
        <v>119</v>
      </c>
      <c r="O49" s="5">
        <v>185</v>
      </c>
      <c r="P49" s="5">
        <v>111</v>
      </c>
      <c r="Q49" s="5">
        <v>122</v>
      </c>
      <c r="R49" s="5">
        <v>62</v>
      </c>
      <c r="S49" s="5">
        <v>83</v>
      </c>
      <c r="T49" s="5">
        <v>37</v>
      </c>
      <c r="U49" s="5">
        <v>382</v>
      </c>
      <c r="V49" s="5">
        <v>215</v>
      </c>
      <c r="W49" s="72">
        <v>772</v>
      </c>
      <c r="X49" s="72">
        <v>425</v>
      </c>
      <c r="Y49" s="167" t="s">
        <v>137</v>
      </c>
      <c r="Z49" s="71" t="s">
        <v>119</v>
      </c>
      <c r="AA49" s="5">
        <v>94</v>
      </c>
      <c r="AB49" s="5">
        <v>89</v>
      </c>
      <c r="AC49" s="5">
        <v>85</v>
      </c>
      <c r="AD49" s="5">
        <v>88</v>
      </c>
      <c r="AE49" s="72">
        <v>356</v>
      </c>
      <c r="AF49" s="72">
        <v>415</v>
      </c>
      <c r="AG49" s="5">
        <v>355</v>
      </c>
      <c r="AH49" s="5">
        <v>60</v>
      </c>
      <c r="AI49" s="5">
        <v>6</v>
      </c>
      <c r="AJ49" s="5">
        <v>82</v>
      </c>
      <c r="AK49" s="167" t="s">
        <v>137</v>
      </c>
      <c r="AL49" s="71" t="s">
        <v>119</v>
      </c>
      <c r="AM49" s="5">
        <v>99</v>
      </c>
      <c r="AN49" s="5">
        <v>3251</v>
      </c>
      <c r="AO49" s="5">
        <v>1481</v>
      </c>
      <c r="AP49" s="5">
        <v>589</v>
      </c>
      <c r="AQ49" s="5">
        <v>61</v>
      </c>
      <c r="AR49" s="5">
        <v>127</v>
      </c>
      <c r="AS49" s="5">
        <v>395</v>
      </c>
      <c r="AT49" s="5">
        <v>350</v>
      </c>
      <c r="AU49" s="5">
        <v>347</v>
      </c>
      <c r="AV49" s="167" t="s">
        <v>137</v>
      </c>
      <c r="AW49" s="71" t="s">
        <v>119</v>
      </c>
      <c r="AX49" s="5">
        <v>2955</v>
      </c>
      <c r="AY49" s="5">
        <v>1664</v>
      </c>
      <c r="AZ49" s="5">
        <v>2887</v>
      </c>
      <c r="BA49" s="5">
        <v>1620</v>
      </c>
      <c r="BB49" s="5">
        <v>1721</v>
      </c>
      <c r="BC49" s="5">
        <v>966</v>
      </c>
      <c r="BD49" s="5">
        <v>2704</v>
      </c>
      <c r="BE49" s="5">
        <v>1526</v>
      </c>
      <c r="BF49" s="5">
        <v>2651</v>
      </c>
      <c r="BG49" s="5">
        <v>1489</v>
      </c>
      <c r="BH49" s="5">
        <v>1515</v>
      </c>
      <c r="BI49" s="5">
        <v>847</v>
      </c>
      <c r="BJ49" s="167" t="s">
        <v>137</v>
      </c>
      <c r="BK49" s="71" t="s">
        <v>119</v>
      </c>
      <c r="BL49" s="72">
        <v>598</v>
      </c>
      <c r="BM49" s="5">
        <v>226</v>
      </c>
      <c r="BN49" s="5">
        <v>42</v>
      </c>
      <c r="BO49" s="72">
        <v>48</v>
      </c>
      <c r="BP49" s="5">
        <v>27</v>
      </c>
      <c r="BQ49" s="72">
        <v>646</v>
      </c>
      <c r="BR49" s="72">
        <v>253</v>
      </c>
      <c r="BS49" s="167" t="s">
        <v>137</v>
      </c>
      <c r="BT49" s="71" t="s">
        <v>119</v>
      </c>
      <c r="BU49" s="5">
        <v>235</v>
      </c>
      <c r="BV49" s="5">
        <v>300</v>
      </c>
      <c r="BW49" s="5">
        <v>184</v>
      </c>
      <c r="BX49" s="5">
        <v>179</v>
      </c>
      <c r="BY49" s="5">
        <v>207</v>
      </c>
      <c r="BZ49" s="5">
        <v>130</v>
      </c>
      <c r="CA49" s="5">
        <v>108</v>
      </c>
      <c r="CB49" s="5">
        <v>39</v>
      </c>
      <c r="CC49" s="5">
        <v>5</v>
      </c>
      <c r="CD49" s="5">
        <v>57</v>
      </c>
      <c r="CE49" s="5">
        <v>51</v>
      </c>
      <c r="CF49" s="5">
        <v>110</v>
      </c>
      <c r="CG49" s="5">
        <v>237</v>
      </c>
      <c r="CH49" s="135"/>
      <c r="CI49" s="138" t="s">
        <v>137</v>
      </c>
      <c r="CJ49" s="138" t="s">
        <v>4216</v>
      </c>
      <c r="CK49" s="139">
        <v>13705</v>
      </c>
      <c r="CL49" s="141">
        <v>1495</v>
      </c>
    </row>
    <row r="50" spans="1:90">
      <c r="A50" s="167"/>
      <c r="B50" s="71" t="s">
        <v>120</v>
      </c>
      <c r="C50" s="5">
        <v>2989</v>
      </c>
      <c r="D50" s="5">
        <v>1551</v>
      </c>
      <c r="E50" s="5">
        <v>3090</v>
      </c>
      <c r="F50" s="5">
        <v>1622</v>
      </c>
      <c r="G50" s="5">
        <v>2887</v>
      </c>
      <c r="H50" s="5">
        <v>1393</v>
      </c>
      <c r="I50" s="5">
        <v>3161</v>
      </c>
      <c r="J50" s="5">
        <v>1596</v>
      </c>
      <c r="K50" s="72">
        <v>12127</v>
      </c>
      <c r="L50" s="72">
        <v>6162</v>
      </c>
      <c r="M50" s="167"/>
      <c r="N50" s="71" t="s">
        <v>120</v>
      </c>
      <c r="O50" s="5">
        <v>88</v>
      </c>
      <c r="P50" s="5">
        <v>36</v>
      </c>
      <c r="Q50" s="5">
        <v>68</v>
      </c>
      <c r="R50" s="5">
        <v>32</v>
      </c>
      <c r="S50" s="5">
        <v>92</v>
      </c>
      <c r="T50" s="5">
        <v>37</v>
      </c>
      <c r="U50" s="5">
        <v>268</v>
      </c>
      <c r="V50" s="5">
        <v>132</v>
      </c>
      <c r="W50" s="72">
        <v>516</v>
      </c>
      <c r="X50" s="72">
        <v>237</v>
      </c>
      <c r="Y50" s="167"/>
      <c r="Z50" s="71" t="s">
        <v>120</v>
      </c>
      <c r="AA50" s="5">
        <v>95</v>
      </c>
      <c r="AB50" s="5">
        <v>96</v>
      </c>
      <c r="AC50" s="5">
        <v>93</v>
      </c>
      <c r="AD50" s="5">
        <v>95</v>
      </c>
      <c r="AE50" s="72">
        <v>379</v>
      </c>
      <c r="AF50" s="72">
        <v>449</v>
      </c>
      <c r="AG50" s="5">
        <v>432</v>
      </c>
      <c r="AH50" s="5">
        <v>361</v>
      </c>
      <c r="AI50" s="5">
        <v>3</v>
      </c>
      <c r="AJ50" s="5">
        <v>77</v>
      </c>
      <c r="AK50" s="167"/>
      <c r="AL50" s="71" t="s">
        <v>120</v>
      </c>
      <c r="AM50" s="5">
        <v>196</v>
      </c>
      <c r="AN50" s="5">
        <v>5036</v>
      </c>
      <c r="AO50" s="5">
        <v>924</v>
      </c>
      <c r="AP50" s="5">
        <v>398</v>
      </c>
      <c r="AQ50" s="5">
        <v>32</v>
      </c>
      <c r="AR50" s="5">
        <v>147</v>
      </c>
      <c r="AS50" s="5">
        <v>433</v>
      </c>
      <c r="AT50" s="5">
        <v>392</v>
      </c>
      <c r="AU50" s="5">
        <v>394</v>
      </c>
      <c r="AV50" s="167"/>
      <c r="AW50" s="71" t="s">
        <v>120</v>
      </c>
      <c r="AX50" s="5">
        <v>3521</v>
      </c>
      <c r="AY50" s="5">
        <v>1907</v>
      </c>
      <c r="AZ50" s="5">
        <v>3465</v>
      </c>
      <c r="BA50" s="5">
        <v>1878</v>
      </c>
      <c r="BB50" s="5">
        <v>2252</v>
      </c>
      <c r="BC50" s="5">
        <v>1227</v>
      </c>
      <c r="BD50" s="5">
        <v>3325</v>
      </c>
      <c r="BE50" s="5">
        <v>1788</v>
      </c>
      <c r="BF50" s="5">
        <v>3272</v>
      </c>
      <c r="BG50" s="5">
        <v>1760</v>
      </c>
      <c r="BH50" s="5">
        <v>1764</v>
      </c>
      <c r="BI50" s="5">
        <v>955</v>
      </c>
      <c r="BJ50" s="167"/>
      <c r="BK50" s="71" t="s">
        <v>120</v>
      </c>
      <c r="BL50" s="72">
        <v>665</v>
      </c>
      <c r="BM50" s="5">
        <v>330</v>
      </c>
      <c r="BN50" s="5">
        <v>60</v>
      </c>
      <c r="BO50" s="72">
        <v>100</v>
      </c>
      <c r="BP50" s="5">
        <v>48</v>
      </c>
      <c r="BQ50" s="72">
        <v>765</v>
      </c>
      <c r="BR50" s="72">
        <v>378</v>
      </c>
      <c r="BS50" s="167"/>
      <c r="BT50" s="71" t="s">
        <v>120</v>
      </c>
      <c r="BU50" s="5">
        <v>999</v>
      </c>
      <c r="BV50" s="5">
        <v>859</v>
      </c>
      <c r="BW50" s="5">
        <v>436</v>
      </c>
      <c r="BX50" s="5">
        <v>270</v>
      </c>
      <c r="BY50" s="5">
        <v>612</v>
      </c>
      <c r="BZ50" s="5">
        <v>336</v>
      </c>
      <c r="CA50" s="5">
        <v>325</v>
      </c>
      <c r="CB50" s="5">
        <v>149</v>
      </c>
      <c r="CC50" s="5">
        <v>113</v>
      </c>
      <c r="CD50" s="5">
        <v>197</v>
      </c>
      <c r="CE50" s="5">
        <v>244</v>
      </c>
      <c r="CF50" s="5">
        <v>205</v>
      </c>
      <c r="CG50" s="5">
        <v>690</v>
      </c>
      <c r="CH50" s="135"/>
      <c r="CI50" s="138" t="s">
        <v>137</v>
      </c>
      <c r="CJ50" s="138" t="s">
        <v>4217</v>
      </c>
      <c r="CK50" s="139">
        <v>14792</v>
      </c>
      <c r="CL50" s="141">
        <v>4540</v>
      </c>
    </row>
    <row r="51" spans="1:90">
      <c r="A51" s="167"/>
      <c r="B51" s="103" t="s">
        <v>102</v>
      </c>
      <c r="C51" s="105">
        <v>5924</v>
      </c>
      <c r="D51" s="105">
        <v>3121</v>
      </c>
      <c r="E51" s="105">
        <v>5952</v>
      </c>
      <c r="F51" s="105">
        <v>3198</v>
      </c>
      <c r="G51" s="105">
        <v>5540</v>
      </c>
      <c r="H51" s="105">
        <v>2929</v>
      </c>
      <c r="I51" s="105">
        <v>6008</v>
      </c>
      <c r="J51" s="105">
        <v>3217</v>
      </c>
      <c r="K51" s="105">
        <v>23424</v>
      </c>
      <c r="L51" s="105">
        <v>12465</v>
      </c>
      <c r="M51" s="167"/>
      <c r="N51" s="103" t="s">
        <v>102</v>
      </c>
      <c r="O51" s="105">
        <v>273</v>
      </c>
      <c r="P51" s="105">
        <v>147</v>
      </c>
      <c r="Q51" s="105">
        <v>190</v>
      </c>
      <c r="R51" s="105">
        <v>94</v>
      </c>
      <c r="S51" s="105">
        <v>175</v>
      </c>
      <c r="T51" s="105">
        <v>74</v>
      </c>
      <c r="U51" s="105">
        <v>650</v>
      </c>
      <c r="V51" s="105">
        <v>347</v>
      </c>
      <c r="W51" s="105">
        <v>1288</v>
      </c>
      <c r="X51" s="105">
        <v>662</v>
      </c>
      <c r="Y51" s="167"/>
      <c r="Z51" s="103" t="s">
        <v>102</v>
      </c>
      <c r="AA51" s="105">
        <v>189</v>
      </c>
      <c r="AB51" s="105">
        <v>185</v>
      </c>
      <c r="AC51" s="105">
        <v>178</v>
      </c>
      <c r="AD51" s="105">
        <v>183</v>
      </c>
      <c r="AE51" s="105">
        <v>735</v>
      </c>
      <c r="AF51" s="105">
        <v>864</v>
      </c>
      <c r="AG51" s="105">
        <v>787</v>
      </c>
      <c r="AH51" s="105">
        <v>421</v>
      </c>
      <c r="AI51" s="105">
        <v>9</v>
      </c>
      <c r="AJ51" s="105">
        <v>159</v>
      </c>
      <c r="AK51" s="167"/>
      <c r="AL51" s="103" t="s">
        <v>102</v>
      </c>
      <c r="AM51" s="105">
        <v>295</v>
      </c>
      <c r="AN51" s="105">
        <v>8287</v>
      </c>
      <c r="AO51" s="105">
        <v>2405</v>
      </c>
      <c r="AP51" s="105">
        <v>987</v>
      </c>
      <c r="AQ51" s="105">
        <v>93</v>
      </c>
      <c r="AR51" s="105">
        <v>274</v>
      </c>
      <c r="AS51" s="105">
        <v>828</v>
      </c>
      <c r="AT51" s="105">
        <v>742</v>
      </c>
      <c r="AU51" s="105">
        <v>741</v>
      </c>
      <c r="AV51" s="167"/>
      <c r="AW51" s="103" t="s">
        <v>102</v>
      </c>
      <c r="AX51" s="105">
        <v>6476</v>
      </c>
      <c r="AY51" s="105">
        <v>3571</v>
      </c>
      <c r="AZ51" s="105">
        <v>6352</v>
      </c>
      <c r="BA51" s="105">
        <v>3498</v>
      </c>
      <c r="BB51" s="105">
        <v>3973</v>
      </c>
      <c r="BC51" s="105">
        <v>2193</v>
      </c>
      <c r="BD51" s="105">
        <v>6029</v>
      </c>
      <c r="BE51" s="105">
        <v>3314</v>
      </c>
      <c r="BF51" s="105">
        <v>5923</v>
      </c>
      <c r="BG51" s="105">
        <v>3249</v>
      </c>
      <c r="BH51" s="105">
        <v>3279</v>
      </c>
      <c r="BI51" s="105">
        <v>1802</v>
      </c>
      <c r="BJ51" s="167"/>
      <c r="BK51" s="103" t="s">
        <v>102</v>
      </c>
      <c r="BL51" s="105">
        <v>1263</v>
      </c>
      <c r="BM51" s="105">
        <v>556</v>
      </c>
      <c r="BN51" s="105">
        <v>102</v>
      </c>
      <c r="BO51" s="105">
        <v>148</v>
      </c>
      <c r="BP51" s="105">
        <v>75</v>
      </c>
      <c r="BQ51" s="105">
        <v>1411</v>
      </c>
      <c r="BR51" s="105">
        <v>631</v>
      </c>
      <c r="BS51" s="167"/>
      <c r="BT51" s="103" t="s">
        <v>102</v>
      </c>
      <c r="BU51" s="105">
        <v>1234</v>
      </c>
      <c r="BV51" s="105">
        <v>1159</v>
      </c>
      <c r="BW51" s="105">
        <v>620</v>
      </c>
      <c r="BX51" s="105">
        <v>449</v>
      </c>
      <c r="BY51" s="105">
        <v>819</v>
      </c>
      <c r="BZ51" s="105">
        <v>466</v>
      </c>
      <c r="CA51" s="105">
        <v>433</v>
      </c>
      <c r="CB51" s="105">
        <v>188</v>
      </c>
      <c r="CC51" s="105">
        <v>118</v>
      </c>
      <c r="CD51" s="105">
        <v>254</v>
      </c>
      <c r="CE51" s="105">
        <v>295</v>
      </c>
      <c r="CF51" s="105">
        <v>315</v>
      </c>
      <c r="CG51" s="105">
        <v>927</v>
      </c>
      <c r="CH51" s="135"/>
      <c r="CI51" s="138" t="s">
        <v>137</v>
      </c>
      <c r="CJ51" s="138" t="s">
        <v>4218</v>
      </c>
      <c r="CK51" s="139">
        <v>28497</v>
      </c>
      <c r="CL51" s="141">
        <v>6035</v>
      </c>
    </row>
    <row r="52" spans="1:90" ht="14.45" customHeight="1">
      <c r="A52" s="167" t="s">
        <v>138</v>
      </c>
      <c r="B52" s="71" t="s">
        <v>119</v>
      </c>
      <c r="C52" s="5">
        <v>761</v>
      </c>
      <c r="D52" s="5">
        <v>391</v>
      </c>
      <c r="E52" s="5">
        <v>775</v>
      </c>
      <c r="F52" s="5">
        <v>430</v>
      </c>
      <c r="G52" s="5">
        <v>698</v>
      </c>
      <c r="H52" s="5">
        <v>367</v>
      </c>
      <c r="I52" s="5">
        <v>730</v>
      </c>
      <c r="J52" s="5">
        <v>400</v>
      </c>
      <c r="K52" s="72">
        <v>2964</v>
      </c>
      <c r="L52" s="72">
        <v>1588</v>
      </c>
      <c r="M52" s="167" t="s">
        <v>138</v>
      </c>
      <c r="N52" s="71" t="s">
        <v>119</v>
      </c>
      <c r="O52" s="5">
        <v>18</v>
      </c>
      <c r="P52" s="5">
        <v>12</v>
      </c>
      <c r="Q52" s="5">
        <v>12</v>
      </c>
      <c r="R52" s="5">
        <v>5</v>
      </c>
      <c r="S52" s="5">
        <v>17</v>
      </c>
      <c r="T52" s="5">
        <v>10</v>
      </c>
      <c r="U52" s="5">
        <v>65</v>
      </c>
      <c r="V52" s="5">
        <v>29</v>
      </c>
      <c r="W52" s="72">
        <v>112</v>
      </c>
      <c r="X52" s="72">
        <v>56</v>
      </c>
      <c r="Y52" s="167" t="s">
        <v>138</v>
      </c>
      <c r="Z52" s="71" t="s">
        <v>119</v>
      </c>
      <c r="AA52" s="5">
        <v>29</v>
      </c>
      <c r="AB52" s="5">
        <v>28</v>
      </c>
      <c r="AC52" s="5">
        <v>25</v>
      </c>
      <c r="AD52" s="5">
        <v>26</v>
      </c>
      <c r="AE52" s="72">
        <v>108</v>
      </c>
      <c r="AF52" s="72">
        <v>103</v>
      </c>
      <c r="AG52" s="5">
        <v>103</v>
      </c>
      <c r="AH52" s="5">
        <v>27</v>
      </c>
      <c r="AI52" s="5">
        <v>1</v>
      </c>
      <c r="AJ52" s="5">
        <v>26</v>
      </c>
      <c r="AK52" s="167" t="s">
        <v>138</v>
      </c>
      <c r="AL52" s="71" t="s">
        <v>119</v>
      </c>
      <c r="AM52" s="5">
        <v>0</v>
      </c>
      <c r="AN52" s="5">
        <v>1265</v>
      </c>
      <c r="AO52" s="5">
        <v>273</v>
      </c>
      <c r="AP52" s="5">
        <v>35</v>
      </c>
      <c r="AQ52" s="5">
        <v>0</v>
      </c>
      <c r="AR52" s="5">
        <v>39</v>
      </c>
      <c r="AS52" s="5">
        <v>113</v>
      </c>
      <c r="AT52" s="5">
        <v>102</v>
      </c>
      <c r="AU52" s="5">
        <v>104</v>
      </c>
      <c r="AV52" s="167" t="s">
        <v>138</v>
      </c>
      <c r="AW52" s="71" t="s">
        <v>119</v>
      </c>
      <c r="AX52" s="5">
        <v>880</v>
      </c>
      <c r="AY52" s="5">
        <v>470</v>
      </c>
      <c r="AZ52" s="5">
        <v>794</v>
      </c>
      <c r="BA52" s="5">
        <v>423</v>
      </c>
      <c r="BB52" s="5">
        <v>482</v>
      </c>
      <c r="BC52" s="5">
        <v>238</v>
      </c>
      <c r="BD52" s="5">
        <v>878</v>
      </c>
      <c r="BE52" s="5">
        <v>469</v>
      </c>
      <c r="BF52" s="5">
        <v>793</v>
      </c>
      <c r="BG52" s="5">
        <v>422</v>
      </c>
      <c r="BH52" s="5">
        <v>476</v>
      </c>
      <c r="BI52" s="5">
        <v>236</v>
      </c>
      <c r="BJ52" s="167" t="s">
        <v>138</v>
      </c>
      <c r="BK52" s="71" t="s">
        <v>119</v>
      </c>
      <c r="BL52" s="72">
        <v>162</v>
      </c>
      <c r="BM52" s="5">
        <v>63</v>
      </c>
      <c r="BN52" s="5">
        <v>8</v>
      </c>
      <c r="BO52" s="72">
        <v>16</v>
      </c>
      <c r="BP52" s="5">
        <v>11</v>
      </c>
      <c r="BQ52" s="72">
        <v>178</v>
      </c>
      <c r="BR52" s="72">
        <v>74</v>
      </c>
      <c r="BS52" s="167" t="s">
        <v>138</v>
      </c>
      <c r="BT52" s="71" t="s">
        <v>119</v>
      </c>
      <c r="BU52" s="5">
        <v>25</v>
      </c>
      <c r="BV52" s="5">
        <v>44</v>
      </c>
      <c r="BW52" s="5">
        <v>39</v>
      </c>
      <c r="BX52" s="5">
        <v>62</v>
      </c>
      <c r="BY52" s="5">
        <v>36</v>
      </c>
      <c r="BZ52" s="5">
        <v>38</v>
      </c>
      <c r="CA52" s="5">
        <v>31</v>
      </c>
      <c r="CB52" s="5">
        <v>6</v>
      </c>
      <c r="CC52" s="5">
        <v>0</v>
      </c>
      <c r="CD52" s="5">
        <v>12</v>
      </c>
      <c r="CE52" s="5">
        <v>36</v>
      </c>
      <c r="CF52" s="5">
        <v>73</v>
      </c>
      <c r="CG52" s="5">
        <v>366</v>
      </c>
      <c r="CH52" s="135"/>
      <c r="CI52" s="138" t="s">
        <v>138</v>
      </c>
      <c r="CJ52" s="138" t="s">
        <v>4219</v>
      </c>
      <c r="CK52" s="139">
        <v>3489</v>
      </c>
      <c r="CL52" s="141">
        <v>329</v>
      </c>
    </row>
    <row r="53" spans="1:90">
      <c r="A53" s="167"/>
      <c r="B53" s="71" t="s">
        <v>120</v>
      </c>
      <c r="C53" s="5">
        <v>642</v>
      </c>
      <c r="D53" s="5">
        <v>327</v>
      </c>
      <c r="E53" s="5">
        <v>609</v>
      </c>
      <c r="F53" s="5">
        <v>314</v>
      </c>
      <c r="G53" s="5">
        <v>649</v>
      </c>
      <c r="H53" s="5">
        <v>310</v>
      </c>
      <c r="I53" s="5">
        <v>692</v>
      </c>
      <c r="J53" s="5">
        <v>377</v>
      </c>
      <c r="K53" s="72">
        <v>2592</v>
      </c>
      <c r="L53" s="72">
        <v>1328</v>
      </c>
      <c r="M53" s="167"/>
      <c r="N53" s="71" t="s">
        <v>120</v>
      </c>
      <c r="O53" s="5">
        <v>25</v>
      </c>
      <c r="P53" s="5">
        <v>11</v>
      </c>
      <c r="Q53" s="5">
        <v>6</v>
      </c>
      <c r="R53" s="5">
        <v>3</v>
      </c>
      <c r="S53" s="5">
        <v>23</v>
      </c>
      <c r="T53" s="5">
        <v>9</v>
      </c>
      <c r="U53" s="5">
        <v>41</v>
      </c>
      <c r="V53" s="5">
        <v>24</v>
      </c>
      <c r="W53" s="72">
        <v>95</v>
      </c>
      <c r="X53" s="72">
        <v>47</v>
      </c>
      <c r="Y53" s="167"/>
      <c r="Z53" s="71" t="s">
        <v>120</v>
      </c>
      <c r="AA53" s="5">
        <v>17</v>
      </c>
      <c r="AB53" s="5">
        <v>17</v>
      </c>
      <c r="AC53" s="5">
        <v>17</v>
      </c>
      <c r="AD53" s="5">
        <v>17</v>
      </c>
      <c r="AE53" s="72">
        <v>68</v>
      </c>
      <c r="AF53" s="72">
        <v>69</v>
      </c>
      <c r="AG53" s="5">
        <v>69</v>
      </c>
      <c r="AH53" s="5">
        <v>45</v>
      </c>
      <c r="AI53" s="5">
        <v>0</v>
      </c>
      <c r="AJ53" s="5">
        <v>13</v>
      </c>
      <c r="AK53" s="167"/>
      <c r="AL53" s="71" t="s">
        <v>120</v>
      </c>
      <c r="AM53" s="5">
        <v>0</v>
      </c>
      <c r="AN53" s="5">
        <v>668</v>
      </c>
      <c r="AO53" s="5">
        <v>352</v>
      </c>
      <c r="AP53" s="5">
        <v>50</v>
      </c>
      <c r="AQ53" s="5">
        <v>0</v>
      </c>
      <c r="AR53" s="5">
        <v>14</v>
      </c>
      <c r="AS53" s="5">
        <v>80</v>
      </c>
      <c r="AT53" s="5">
        <v>67</v>
      </c>
      <c r="AU53" s="5">
        <v>67</v>
      </c>
      <c r="AV53" s="167"/>
      <c r="AW53" s="71" t="s">
        <v>120</v>
      </c>
      <c r="AX53" s="5">
        <v>729</v>
      </c>
      <c r="AY53" s="5">
        <v>411</v>
      </c>
      <c r="AZ53" s="5">
        <v>710</v>
      </c>
      <c r="BA53" s="5">
        <v>396</v>
      </c>
      <c r="BB53" s="5">
        <v>426</v>
      </c>
      <c r="BC53" s="5">
        <v>245</v>
      </c>
      <c r="BD53" s="5">
        <v>673</v>
      </c>
      <c r="BE53" s="5">
        <v>382</v>
      </c>
      <c r="BF53" s="5">
        <v>655</v>
      </c>
      <c r="BG53" s="5">
        <v>368</v>
      </c>
      <c r="BH53" s="5">
        <v>395</v>
      </c>
      <c r="BI53" s="5">
        <v>230</v>
      </c>
      <c r="BJ53" s="167"/>
      <c r="BK53" s="71" t="s">
        <v>120</v>
      </c>
      <c r="BL53" s="72">
        <v>130</v>
      </c>
      <c r="BM53" s="5">
        <v>61</v>
      </c>
      <c r="BN53" s="5">
        <v>20</v>
      </c>
      <c r="BO53" s="72">
        <v>14</v>
      </c>
      <c r="BP53" s="5">
        <v>3</v>
      </c>
      <c r="BQ53" s="72">
        <v>144</v>
      </c>
      <c r="BR53" s="72">
        <v>64</v>
      </c>
      <c r="BS53" s="167"/>
      <c r="BT53" s="71" t="s">
        <v>120</v>
      </c>
      <c r="BU53" s="5">
        <v>8</v>
      </c>
      <c r="BV53" s="5">
        <v>16</v>
      </c>
      <c r="BW53" s="5">
        <v>12</v>
      </c>
      <c r="BX53" s="5">
        <v>6</v>
      </c>
      <c r="BY53" s="5">
        <v>16</v>
      </c>
      <c r="BZ53" s="5">
        <v>10</v>
      </c>
      <c r="CA53" s="5">
        <v>8</v>
      </c>
      <c r="CB53" s="5">
        <v>0</v>
      </c>
      <c r="CC53" s="5">
        <v>1</v>
      </c>
      <c r="CD53" s="5">
        <v>6</v>
      </c>
      <c r="CE53" s="5">
        <v>4</v>
      </c>
      <c r="CF53" s="5">
        <v>16</v>
      </c>
      <c r="CG53" s="5">
        <v>100</v>
      </c>
      <c r="CH53" s="135"/>
      <c r="CI53" s="138" t="s">
        <v>138</v>
      </c>
      <c r="CJ53" s="138" t="s">
        <v>4220</v>
      </c>
      <c r="CK53" s="139">
        <v>2592</v>
      </c>
      <c r="CL53" s="141">
        <v>87</v>
      </c>
    </row>
    <row r="54" spans="1:90">
      <c r="A54" s="167"/>
      <c r="B54" s="103" t="s">
        <v>102</v>
      </c>
      <c r="C54" s="105">
        <v>1403</v>
      </c>
      <c r="D54" s="105">
        <v>718</v>
      </c>
      <c r="E54" s="105">
        <v>1384</v>
      </c>
      <c r="F54" s="105">
        <v>744</v>
      </c>
      <c r="G54" s="105">
        <v>1347</v>
      </c>
      <c r="H54" s="105">
        <v>677</v>
      </c>
      <c r="I54" s="105">
        <v>1422</v>
      </c>
      <c r="J54" s="105">
        <v>777</v>
      </c>
      <c r="K54" s="105">
        <v>5556</v>
      </c>
      <c r="L54" s="105">
        <v>2916</v>
      </c>
      <c r="M54" s="167"/>
      <c r="N54" s="103" t="s">
        <v>102</v>
      </c>
      <c r="O54" s="105">
        <v>43</v>
      </c>
      <c r="P54" s="105">
        <v>23</v>
      </c>
      <c r="Q54" s="105">
        <v>18</v>
      </c>
      <c r="R54" s="105">
        <v>8</v>
      </c>
      <c r="S54" s="105">
        <v>40</v>
      </c>
      <c r="T54" s="105">
        <v>19</v>
      </c>
      <c r="U54" s="105">
        <v>106</v>
      </c>
      <c r="V54" s="105">
        <v>53</v>
      </c>
      <c r="W54" s="105">
        <v>207</v>
      </c>
      <c r="X54" s="105">
        <v>103</v>
      </c>
      <c r="Y54" s="167"/>
      <c r="Z54" s="103" t="s">
        <v>102</v>
      </c>
      <c r="AA54" s="105">
        <v>46</v>
      </c>
      <c r="AB54" s="105">
        <v>45</v>
      </c>
      <c r="AC54" s="105">
        <v>42</v>
      </c>
      <c r="AD54" s="105">
        <v>43</v>
      </c>
      <c r="AE54" s="105">
        <v>176</v>
      </c>
      <c r="AF54" s="105">
        <v>172</v>
      </c>
      <c r="AG54" s="105">
        <v>172</v>
      </c>
      <c r="AH54" s="105">
        <v>72</v>
      </c>
      <c r="AI54" s="105">
        <v>1</v>
      </c>
      <c r="AJ54" s="105">
        <v>39</v>
      </c>
      <c r="AK54" s="167"/>
      <c r="AL54" s="103" t="s">
        <v>102</v>
      </c>
      <c r="AM54" s="105">
        <v>0</v>
      </c>
      <c r="AN54" s="105">
        <v>1933</v>
      </c>
      <c r="AO54" s="105">
        <v>625</v>
      </c>
      <c r="AP54" s="105">
        <v>85</v>
      </c>
      <c r="AQ54" s="105">
        <v>0</v>
      </c>
      <c r="AR54" s="105">
        <v>53</v>
      </c>
      <c r="AS54" s="105">
        <v>193</v>
      </c>
      <c r="AT54" s="105">
        <v>169</v>
      </c>
      <c r="AU54" s="105">
        <v>171</v>
      </c>
      <c r="AV54" s="167"/>
      <c r="AW54" s="103" t="s">
        <v>102</v>
      </c>
      <c r="AX54" s="105">
        <v>1609</v>
      </c>
      <c r="AY54" s="105">
        <v>881</v>
      </c>
      <c r="AZ54" s="105">
        <v>1504</v>
      </c>
      <c r="BA54" s="105">
        <v>819</v>
      </c>
      <c r="BB54" s="105">
        <v>908</v>
      </c>
      <c r="BC54" s="105">
        <v>483</v>
      </c>
      <c r="BD54" s="105">
        <v>1551</v>
      </c>
      <c r="BE54" s="105">
        <v>851</v>
      </c>
      <c r="BF54" s="105">
        <v>1448</v>
      </c>
      <c r="BG54" s="105">
        <v>790</v>
      </c>
      <c r="BH54" s="105">
        <v>871</v>
      </c>
      <c r="BI54" s="105">
        <v>466</v>
      </c>
      <c r="BJ54" s="167"/>
      <c r="BK54" s="103" t="s">
        <v>102</v>
      </c>
      <c r="BL54" s="105">
        <v>292</v>
      </c>
      <c r="BM54" s="105">
        <v>124</v>
      </c>
      <c r="BN54" s="105">
        <v>28</v>
      </c>
      <c r="BO54" s="105">
        <v>30</v>
      </c>
      <c r="BP54" s="105">
        <v>14</v>
      </c>
      <c r="BQ54" s="105">
        <v>322</v>
      </c>
      <c r="BR54" s="105">
        <v>138</v>
      </c>
      <c r="BS54" s="167"/>
      <c r="BT54" s="103" t="s">
        <v>102</v>
      </c>
      <c r="BU54" s="105">
        <v>33</v>
      </c>
      <c r="BV54" s="105">
        <v>60</v>
      </c>
      <c r="BW54" s="105">
        <v>51</v>
      </c>
      <c r="BX54" s="105">
        <v>68</v>
      </c>
      <c r="BY54" s="105">
        <v>52</v>
      </c>
      <c r="BZ54" s="105">
        <v>48</v>
      </c>
      <c r="CA54" s="105">
        <v>39</v>
      </c>
      <c r="CB54" s="105">
        <v>6</v>
      </c>
      <c r="CC54" s="105">
        <v>1</v>
      </c>
      <c r="CD54" s="105">
        <v>18</v>
      </c>
      <c r="CE54" s="105">
        <v>40</v>
      </c>
      <c r="CF54" s="105">
        <v>89</v>
      </c>
      <c r="CG54" s="105">
        <v>466</v>
      </c>
      <c r="CH54" s="135"/>
      <c r="CI54" s="138" t="s">
        <v>138</v>
      </c>
      <c r="CJ54" s="138" t="s">
        <v>4221</v>
      </c>
      <c r="CK54" s="139">
        <v>6081</v>
      </c>
      <c r="CL54" s="141">
        <v>416</v>
      </c>
    </row>
    <row r="55" spans="1:90" ht="14.45" customHeight="1">
      <c r="A55" s="167" t="s">
        <v>139</v>
      </c>
      <c r="B55" s="71" t="s">
        <v>119</v>
      </c>
      <c r="C55" s="5">
        <v>3221</v>
      </c>
      <c r="D55" s="5">
        <v>1677</v>
      </c>
      <c r="E55" s="5">
        <v>3325</v>
      </c>
      <c r="F55" s="5">
        <v>1737</v>
      </c>
      <c r="G55" s="5">
        <v>2803</v>
      </c>
      <c r="H55" s="5">
        <v>1500</v>
      </c>
      <c r="I55" s="5">
        <v>2659</v>
      </c>
      <c r="J55" s="5">
        <v>1525</v>
      </c>
      <c r="K55" s="72">
        <v>12008</v>
      </c>
      <c r="L55" s="72">
        <v>6439</v>
      </c>
      <c r="M55" s="167" t="s">
        <v>139</v>
      </c>
      <c r="N55" s="71" t="s">
        <v>119</v>
      </c>
      <c r="O55" s="5">
        <v>98</v>
      </c>
      <c r="P55" s="5">
        <v>45</v>
      </c>
      <c r="Q55" s="5">
        <v>70</v>
      </c>
      <c r="R55" s="5">
        <v>34</v>
      </c>
      <c r="S55" s="5">
        <v>48</v>
      </c>
      <c r="T55" s="5">
        <v>33</v>
      </c>
      <c r="U55" s="5">
        <v>272</v>
      </c>
      <c r="V55" s="5">
        <v>162</v>
      </c>
      <c r="W55" s="72">
        <v>488</v>
      </c>
      <c r="X55" s="72">
        <v>274</v>
      </c>
      <c r="Y55" s="167" t="s">
        <v>139</v>
      </c>
      <c r="Z55" s="71" t="s">
        <v>119</v>
      </c>
      <c r="AA55" s="5">
        <v>108</v>
      </c>
      <c r="AB55" s="5">
        <v>111</v>
      </c>
      <c r="AC55" s="5">
        <v>105</v>
      </c>
      <c r="AD55" s="5">
        <v>107</v>
      </c>
      <c r="AE55" s="72">
        <v>431</v>
      </c>
      <c r="AF55" s="72">
        <v>448</v>
      </c>
      <c r="AG55" s="5">
        <v>391</v>
      </c>
      <c r="AH55" s="5">
        <v>54</v>
      </c>
      <c r="AI55" s="5">
        <v>5</v>
      </c>
      <c r="AJ55" s="5">
        <v>104</v>
      </c>
      <c r="AK55" s="167" t="s">
        <v>139</v>
      </c>
      <c r="AL55" s="71" t="s">
        <v>119</v>
      </c>
      <c r="AM55" s="5">
        <v>78</v>
      </c>
      <c r="AN55" s="5">
        <v>2863</v>
      </c>
      <c r="AO55" s="5">
        <v>1805</v>
      </c>
      <c r="AP55" s="5">
        <v>671</v>
      </c>
      <c r="AQ55" s="5">
        <v>45</v>
      </c>
      <c r="AR55" s="5">
        <v>108</v>
      </c>
      <c r="AS55" s="5">
        <v>428</v>
      </c>
      <c r="AT55" s="5">
        <v>408</v>
      </c>
      <c r="AU55" s="5">
        <v>412</v>
      </c>
      <c r="AV55" s="167" t="s">
        <v>139</v>
      </c>
      <c r="AW55" s="71" t="s">
        <v>119</v>
      </c>
      <c r="AX55" s="5">
        <v>2926</v>
      </c>
      <c r="AY55" s="5">
        <v>1555</v>
      </c>
      <c r="AZ55" s="5">
        <v>2636</v>
      </c>
      <c r="BA55" s="5">
        <v>1493</v>
      </c>
      <c r="BB55" s="5">
        <v>1438</v>
      </c>
      <c r="BC55" s="5">
        <v>807</v>
      </c>
      <c r="BD55" s="5">
        <v>2756</v>
      </c>
      <c r="BE55" s="5">
        <v>1468</v>
      </c>
      <c r="BF55" s="5">
        <v>2478</v>
      </c>
      <c r="BG55" s="5">
        <v>1413</v>
      </c>
      <c r="BH55" s="5">
        <v>886</v>
      </c>
      <c r="BI55" s="5">
        <v>507</v>
      </c>
      <c r="BJ55" s="167" t="s">
        <v>139</v>
      </c>
      <c r="BK55" s="71" t="s">
        <v>119</v>
      </c>
      <c r="BL55" s="72">
        <v>641</v>
      </c>
      <c r="BM55" s="5">
        <v>285</v>
      </c>
      <c r="BN55" s="5">
        <v>45</v>
      </c>
      <c r="BO55" s="72">
        <v>68</v>
      </c>
      <c r="BP55" s="5">
        <v>35</v>
      </c>
      <c r="BQ55" s="72">
        <v>709</v>
      </c>
      <c r="BR55" s="72">
        <v>320</v>
      </c>
      <c r="BS55" s="167" t="s">
        <v>139</v>
      </c>
      <c r="BT55" s="71" t="s">
        <v>119</v>
      </c>
      <c r="BU55" s="5">
        <v>144</v>
      </c>
      <c r="BV55" s="5">
        <v>717</v>
      </c>
      <c r="BW55" s="5">
        <v>446</v>
      </c>
      <c r="BX55" s="5">
        <v>414</v>
      </c>
      <c r="BY55" s="5">
        <v>493</v>
      </c>
      <c r="BZ55" s="5">
        <v>362</v>
      </c>
      <c r="CA55" s="5">
        <v>292</v>
      </c>
      <c r="CB55" s="5">
        <v>41</v>
      </c>
      <c r="CC55" s="5">
        <v>8</v>
      </c>
      <c r="CD55" s="5">
        <v>28</v>
      </c>
      <c r="CE55" s="5">
        <v>116</v>
      </c>
      <c r="CF55" s="5">
        <v>135</v>
      </c>
      <c r="CG55" s="5">
        <v>938</v>
      </c>
      <c r="CH55" s="135"/>
      <c r="CI55" s="138" t="s">
        <v>139</v>
      </c>
      <c r="CJ55" s="138" t="s">
        <v>4222</v>
      </c>
      <c r="CK55" s="139">
        <v>14128</v>
      </c>
      <c r="CL55" s="141">
        <v>3061</v>
      </c>
    </row>
    <row r="56" spans="1:90">
      <c r="A56" s="167"/>
      <c r="B56" s="71" t="s">
        <v>120</v>
      </c>
      <c r="C56" s="5">
        <v>745</v>
      </c>
      <c r="D56" s="5">
        <v>394</v>
      </c>
      <c r="E56" s="5">
        <v>657</v>
      </c>
      <c r="F56" s="5">
        <v>353</v>
      </c>
      <c r="G56" s="5">
        <v>707</v>
      </c>
      <c r="H56" s="5">
        <v>376</v>
      </c>
      <c r="I56" s="5">
        <v>761</v>
      </c>
      <c r="J56" s="5">
        <v>417</v>
      </c>
      <c r="K56" s="72">
        <v>2870</v>
      </c>
      <c r="L56" s="72">
        <v>1540</v>
      </c>
      <c r="M56" s="167"/>
      <c r="N56" s="71" t="s">
        <v>120</v>
      </c>
      <c r="O56" s="5">
        <v>9</v>
      </c>
      <c r="P56" s="5">
        <v>4</v>
      </c>
      <c r="Q56" s="5">
        <v>9</v>
      </c>
      <c r="R56" s="5">
        <v>4</v>
      </c>
      <c r="S56" s="5">
        <v>10</v>
      </c>
      <c r="T56" s="5">
        <v>4</v>
      </c>
      <c r="U56" s="5">
        <v>54</v>
      </c>
      <c r="V56" s="5">
        <v>26</v>
      </c>
      <c r="W56" s="72">
        <v>82</v>
      </c>
      <c r="X56" s="72">
        <v>38</v>
      </c>
      <c r="Y56" s="167"/>
      <c r="Z56" s="71" t="s">
        <v>120</v>
      </c>
      <c r="AA56" s="5">
        <v>25</v>
      </c>
      <c r="AB56" s="5">
        <v>25</v>
      </c>
      <c r="AC56" s="5">
        <v>26</v>
      </c>
      <c r="AD56" s="5">
        <v>27</v>
      </c>
      <c r="AE56" s="72">
        <v>103</v>
      </c>
      <c r="AF56" s="72">
        <v>113</v>
      </c>
      <c r="AG56" s="5">
        <v>112</v>
      </c>
      <c r="AH56" s="5">
        <v>106</v>
      </c>
      <c r="AI56" s="5">
        <v>0</v>
      </c>
      <c r="AJ56" s="5">
        <v>21</v>
      </c>
      <c r="AK56" s="167"/>
      <c r="AL56" s="71" t="s">
        <v>120</v>
      </c>
      <c r="AM56" s="5">
        <v>16</v>
      </c>
      <c r="AN56" s="5">
        <v>645</v>
      </c>
      <c r="AO56" s="5">
        <v>552</v>
      </c>
      <c r="AP56" s="5">
        <v>122</v>
      </c>
      <c r="AQ56" s="5">
        <v>4</v>
      </c>
      <c r="AR56" s="5">
        <v>28</v>
      </c>
      <c r="AS56" s="5">
        <v>104</v>
      </c>
      <c r="AT56" s="5">
        <v>90</v>
      </c>
      <c r="AU56" s="5">
        <v>90</v>
      </c>
      <c r="AV56" s="167"/>
      <c r="AW56" s="71" t="s">
        <v>120</v>
      </c>
      <c r="AX56" s="5">
        <v>779</v>
      </c>
      <c r="AY56" s="5">
        <v>415</v>
      </c>
      <c r="AZ56" s="5">
        <v>766</v>
      </c>
      <c r="BA56" s="5">
        <v>407</v>
      </c>
      <c r="BB56" s="5">
        <v>483</v>
      </c>
      <c r="BC56" s="5">
        <v>259</v>
      </c>
      <c r="BD56" s="5">
        <v>771</v>
      </c>
      <c r="BE56" s="5">
        <v>410</v>
      </c>
      <c r="BF56" s="5">
        <v>759</v>
      </c>
      <c r="BG56" s="5">
        <v>403</v>
      </c>
      <c r="BH56" s="5">
        <v>316</v>
      </c>
      <c r="BI56" s="5">
        <v>165</v>
      </c>
      <c r="BJ56" s="167"/>
      <c r="BK56" s="71" t="s">
        <v>120</v>
      </c>
      <c r="BL56" s="72">
        <v>168</v>
      </c>
      <c r="BM56" s="5">
        <v>95</v>
      </c>
      <c r="BN56" s="5">
        <v>21</v>
      </c>
      <c r="BO56" s="72">
        <v>12</v>
      </c>
      <c r="BP56" s="5">
        <v>7</v>
      </c>
      <c r="BQ56" s="72">
        <v>180</v>
      </c>
      <c r="BR56" s="72">
        <v>102</v>
      </c>
      <c r="BS56" s="167"/>
      <c r="BT56" s="71" t="s">
        <v>120</v>
      </c>
      <c r="BU56" s="5">
        <v>12</v>
      </c>
      <c r="BV56" s="5">
        <v>84</v>
      </c>
      <c r="BW56" s="5">
        <v>28</v>
      </c>
      <c r="BX56" s="5">
        <v>56</v>
      </c>
      <c r="BY56" s="5">
        <v>174</v>
      </c>
      <c r="BZ56" s="5">
        <v>123</v>
      </c>
      <c r="CA56" s="5">
        <v>70</v>
      </c>
      <c r="CB56" s="5">
        <v>9</v>
      </c>
      <c r="CC56" s="5">
        <v>1</v>
      </c>
      <c r="CD56" s="5">
        <v>8</v>
      </c>
      <c r="CE56" s="5">
        <v>7</v>
      </c>
      <c r="CF56" s="5">
        <v>16</v>
      </c>
      <c r="CG56" s="5">
        <v>21</v>
      </c>
      <c r="CH56" s="135"/>
      <c r="CI56" s="138" t="s">
        <v>139</v>
      </c>
      <c r="CJ56" s="138" t="s">
        <v>4223</v>
      </c>
      <c r="CK56" s="139">
        <v>3470</v>
      </c>
      <c r="CL56" s="141">
        <v>572</v>
      </c>
    </row>
    <row r="57" spans="1:90">
      <c r="A57" s="167"/>
      <c r="B57" s="103" t="s">
        <v>102</v>
      </c>
      <c r="C57" s="105">
        <v>3966</v>
      </c>
      <c r="D57" s="105">
        <v>2071</v>
      </c>
      <c r="E57" s="105">
        <v>3982</v>
      </c>
      <c r="F57" s="105">
        <v>2090</v>
      </c>
      <c r="G57" s="105">
        <v>3510</v>
      </c>
      <c r="H57" s="105">
        <v>1876</v>
      </c>
      <c r="I57" s="105">
        <v>3420</v>
      </c>
      <c r="J57" s="105">
        <v>1942</v>
      </c>
      <c r="K57" s="105">
        <v>14878</v>
      </c>
      <c r="L57" s="105">
        <v>7979</v>
      </c>
      <c r="M57" s="167"/>
      <c r="N57" s="103" t="s">
        <v>102</v>
      </c>
      <c r="O57" s="105">
        <v>107</v>
      </c>
      <c r="P57" s="105">
        <v>49</v>
      </c>
      <c r="Q57" s="105">
        <v>79</v>
      </c>
      <c r="R57" s="105">
        <v>38</v>
      </c>
      <c r="S57" s="105">
        <v>58</v>
      </c>
      <c r="T57" s="105">
        <v>37</v>
      </c>
      <c r="U57" s="105">
        <v>326</v>
      </c>
      <c r="V57" s="105">
        <v>188</v>
      </c>
      <c r="W57" s="105">
        <v>570</v>
      </c>
      <c r="X57" s="105">
        <v>312</v>
      </c>
      <c r="Y57" s="167"/>
      <c r="Z57" s="103" t="s">
        <v>102</v>
      </c>
      <c r="AA57" s="105">
        <v>133</v>
      </c>
      <c r="AB57" s="105">
        <v>136</v>
      </c>
      <c r="AC57" s="105">
        <v>131</v>
      </c>
      <c r="AD57" s="105">
        <v>134</v>
      </c>
      <c r="AE57" s="105">
        <v>534</v>
      </c>
      <c r="AF57" s="105">
        <v>561</v>
      </c>
      <c r="AG57" s="105">
        <v>503</v>
      </c>
      <c r="AH57" s="105">
        <v>160</v>
      </c>
      <c r="AI57" s="105">
        <v>5</v>
      </c>
      <c r="AJ57" s="105">
        <v>125</v>
      </c>
      <c r="AK57" s="167"/>
      <c r="AL57" s="103" t="s">
        <v>102</v>
      </c>
      <c r="AM57" s="105">
        <v>94</v>
      </c>
      <c r="AN57" s="105">
        <v>3508</v>
      </c>
      <c r="AO57" s="105">
        <v>2357</v>
      </c>
      <c r="AP57" s="105">
        <v>793</v>
      </c>
      <c r="AQ57" s="105">
        <v>49</v>
      </c>
      <c r="AR57" s="105">
        <v>136</v>
      </c>
      <c r="AS57" s="105">
        <v>532</v>
      </c>
      <c r="AT57" s="105">
        <v>498</v>
      </c>
      <c r="AU57" s="105">
        <v>502</v>
      </c>
      <c r="AV57" s="167"/>
      <c r="AW57" s="103" t="s">
        <v>102</v>
      </c>
      <c r="AX57" s="105">
        <v>3705</v>
      </c>
      <c r="AY57" s="105">
        <v>1970</v>
      </c>
      <c r="AZ57" s="105">
        <v>3402</v>
      </c>
      <c r="BA57" s="105">
        <v>1900</v>
      </c>
      <c r="BB57" s="105">
        <v>1921</v>
      </c>
      <c r="BC57" s="105">
        <v>1066</v>
      </c>
      <c r="BD57" s="105">
        <v>3527</v>
      </c>
      <c r="BE57" s="105">
        <v>1878</v>
      </c>
      <c r="BF57" s="105">
        <v>3237</v>
      </c>
      <c r="BG57" s="105">
        <v>1816</v>
      </c>
      <c r="BH57" s="105">
        <v>1202</v>
      </c>
      <c r="BI57" s="105">
        <v>672</v>
      </c>
      <c r="BJ57" s="167"/>
      <c r="BK57" s="103" t="s">
        <v>102</v>
      </c>
      <c r="BL57" s="105">
        <v>809</v>
      </c>
      <c r="BM57" s="105">
        <v>380</v>
      </c>
      <c r="BN57" s="105">
        <v>66</v>
      </c>
      <c r="BO57" s="105">
        <v>80</v>
      </c>
      <c r="BP57" s="105">
        <v>42</v>
      </c>
      <c r="BQ57" s="105">
        <v>889</v>
      </c>
      <c r="BR57" s="105">
        <v>422</v>
      </c>
      <c r="BS57" s="167"/>
      <c r="BT57" s="103" t="s">
        <v>102</v>
      </c>
      <c r="BU57" s="105">
        <v>156</v>
      </c>
      <c r="BV57" s="105">
        <v>801</v>
      </c>
      <c r="BW57" s="105">
        <v>474</v>
      </c>
      <c r="BX57" s="105">
        <v>470</v>
      </c>
      <c r="BY57" s="105">
        <v>667</v>
      </c>
      <c r="BZ57" s="105">
        <v>485</v>
      </c>
      <c r="CA57" s="105">
        <v>362</v>
      </c>
      <c r="CB57" s="105">
        <v>50</v>
      </c>
      <c r="CC57" s="105">
        <v>9</v>
      </c>
      <c r="CD57" s="105">
        <v>36</v>
      </c>
      <c r="CE57" s="105">
        <v>123</v>
      </c>
      <c r="CF57" s="105">
        <v>151</v>
      </c>
      <c r="CG57" s="105">
        <v>959</v>
      </c>
      <c r="CH57" s="135"/>
      <c r="CI57" s="138" t="s">
        <v>139</v>
      </c>
      <c r="CJ57" s="138" t="s">
        <v>4224</v>
      </c>
      <c r="CK57" s="139">
        <v>17598</v>
      </c>
      <c r="CL57" s="141">
        <v>3633</v>
      </c>
    </row>
    <row r="58" spans="1:90" ht="14.45" customHeight="1">
      <c r="A58" s="167" t="s">
        <v>140</v>
      </c>
      <c r="B58" s="71" t="s">
        <v>119</v>
      </c>
      <c r="C58" s="5">
        <v>154</v>
      </c>
      <c r="D58" s="5">
        <v>75</v>
      </c>
      <c r="E58" s="5">
        <v>130</v>
      </c>
      <c r="F58" s="5">
        <v>65</v>
      </c>
      <c r="G58" s="5">
        <v>114</v>
      </c>
      <c r="H58" s="5">
        <v>50</v>
      </c>
      <c r="I58" s="5">
        <v>113</v>
      </c>
      <c r="J58" s="5">
        <v>55</v>
      </c>
      <c r="K58" s="72">
        <v>511</v>
      </c>
      <c r="L58" s="72">
        <v>245</v>
      </c>
      <c r="M58" s="167" t="s">
        <v>140</v>
      </c>
      <c r="N58" s="71" t="s">
        <v>119</v>
      </c>
      <c r="O58" s="5">
        <v>1</v>
      </c>
      <c r="P58" s="5">
        <v>0</v>
      </c>
      <c r="Q58" s="5">
        <v>1</v>
      </c>
      <c r="R58" s="5">
        <v>1</v>
      </c>
      <c r="S58" s="5">
        <v>0</v>
      </c>
      <c r="T58" s="5">
        <v>0</v>
      </c>
      <c r="U58" s="5">
        <v>4</v>
      </c>
      <c r="V58" s="5">
        <v>2</v>
      </c>
      <c r="W58" s="72">
        <v>6</v>
      </c>
      <c r="X58" s="72">
        <v>3</v>
      </c>
      <c r="Y58" s="167" t="s">
        <v>140</v>
      </c>
      <c r="Z58" s="71" t="s">
        <v>119</v>
      </c>
      <c r="AA58" s="5">
        <v>4</v>
      </c>
      <c r="AB58" s="5">
        <v>4</v>
      </c>
      <c r="AC58" s="5">
        <v>4</v>
      </c>
      <c r="AD58" s="5">
        <v>4</v>
      </c>
      <c r="AE58" s="72">
        <v>16</v>
      </c>
      <c r="AF58" s="72">
        <v>17</v>
      </c>
      <c r="AG58" s="5">
        <v>17</v>
      </c>
      <c r="AH58" s="5">
        <v>8</v>
      </c>
      <c r="AI58" s="5">
        <v>0</v>
      </c>
      <c r="AJ58" s="5">
        <v>4</v>
      </c>
      <c r="AK58" s="167" t="s">
        <v>140</v>
      </c>
      <c r="AL58" s="71" t="s">
        <v>119</v>
      </c>
      <c r="AM58" s="5">
        <v>84</v>
      </c>
      <c r="AN58" s="5">
        <v>373</v>
      </c>
      <c r="AO58" s="5">
        <v>0</v>
      </c>
      <c r="AP58" s="5">
        <v>0</v>
      </c>
      <c r="AQ58" s="5">
        <v>0</v>
      </c>
      <c r="AR58" s="5">
        <v>15</v>
      </c>
      <c r="AS58" s="5">
        <v>17</v>
      </c>
      <c r="AT58" s="5">
        <v>17</v>
      </c>
      <c r="AU58" s="5">
        <v>17</v>
      </c>
      <c r="AV58" s="167" t="s">
        <v>140</v>
      </c>
      <c r="AW58" s="71" t="s">
        <v>119</v>
      </c>
      <c r="AX58" s="5">
        <v>105</v>
      </c>
      <c r="AY58" s="5">
        <v>48</v>
      </c>
      <c r="AZ58" s="5">
        <v>105</v>
      </c>
      <c r="BA58" s="5">
        <v>48</v>
      </c>
      <c r="BB58" s="5">
        <v>95</v>
      </c>
      <c r="BC58" s="5">
        <v>44</v>
      </c>
      <c r="BD58" s="5">
        <v>104</v>
      </c>
      <c r="BE58" s="5">
        <v>47</v>
      </c>
      <c r="BF58" s="5">
        <v>104</v>
      </c>
      <c r="BG58" s="5">
        <v>47</v>
      </c>
      <c r="BH58" s="5">
        <v>76</v>
      </c>
      <c r="BI58" s="5">
        <v>37</v>
      </c>
      <c r="BJ58" s="167" t="s">
        <v>140</v>
      </c>
      <c r="BK58" s="71" t="s">
        <v>119</v>
      </c>
      <c r="BL58" s="72">
        <v>29</v>
      </c>
      <c r="BM58" s="5">
        <v>13</v>
      </c>
      <c r="BN58" s="5">
        <v>2</v>
      </c>
      <c r="BO58" s="72">
        <v>3</v>
      </c>
      <c r="BP58" s="5">
        <v>3</v>
      </c>
      <c r="BQ58" s="72">
        <v>32</v>
      </c>
      <c r="BR58" s="72">
        <v>16</v>
      </c>
      <c r="BS58" s="167" t="s">
        <v>140</v>
      </c>
      <c r="BT58" s="71" t="s">
        <v>119</v>
      </c>
      <c r="BU58" s="5">
        <v>14</v>
      </c>
      <c r="BV58" s="5">
        <v>99</v>
      </c>
      <c r="BW58" s="5">
        <v>37</v>
      </c>
      <c r="BX58" s="5">
        <v>4</v>
      </c>
      <c r="BY58" s="5">
        <v>56</v>
      </c>
      <c r="BZ58" s="5">
        <v>54</v>
      </c>
      <c r="CA58" s="5">
        <v>41</v>
      </c>
      <c r="CB58" s="5">
        <v>4</v>
      </c>
      <c r="CC58" s="5">
        <v>0</v>
      </c>
      <c r="CD58" s="5">
        <v>16</v>
      </c>
      <c r="CE58" s="5">
        <v>4</v>
      </c>
      <c r="CF58" s="5">
        <v>4</v>
      </c>
      <c r="CG58" s="5">
        <v>20</v>
      </c>
      <c r="CH58" s="135"/>
      <c r="CI58" s="138" t="s">
        <v>140</v>
      </c>
      <c r="CJ58" s="138" t="s">
        <v>4225</v>
      </c>
      <c r="CK58" s="139">
        <v>830</v>
      </c>
      <c r="CL58" s="141">
        <v>329</v>
      </c>
    </row>
    <row r="59" spans="1:90">
      <c r="A59" s="167"/>
      <c r="B59" s="71" t="s">
        <v>120</v>
      </c>
      <c r="C59" s="5">
        <v>232</v>
      </c>
      <c r="D59" s="5">
        <v>126</v>
      </c>
      <c r="E59" s="5">
        <v>231</v>
      </c>
      <c r="F59" s="5">
        <v>113</v>
      </c>
      <c r="G59" s="5">
        <v>227</v>
      </c>
      <c r="H59" s="5">
        <v>133</v>
      </c>
      <c r="I59" s="5">
        <v>242</v>
      </c>
      <c r="J59" s="5">
        <v>130</v>
      </c>
      <c r="K59" s="72">
        <v>932</v>
      </c>
      <c r="L59" s="72">
        <v>502</v>
      </c>
      <c r="M59" s="167"/>
      <c r="N59" s="71" t="s">
        <v>120</v>
      </c>
      <c r="O59" s="5">
        <v>12</v>
      </c>
      <c r="P59" s="5">
        <v>4</v>
      </c>
      <c r="Q59" s="5">
        <v>0</v>
      </c>
      <c r="R59" s="5">
        <v>0</v>
      </c>
      <c r="S59" s="5">
        <v>6</v>
      </c>
      <c r="T59" s="5">
        <v>3</v>
      </c>
      <c r="U59" s="5">
        <v>34</v>
      </c>
      <c r="V59" s="5">
        <v>15</v>
      </c>
      <c r="W59" s="72">
        <v>52</v>
      </c>
      <c r="X59" s="72">
        <v>22</v>
      </c>
      <c r="Y59" s="167"/>
      <c r="Z59" s="71" t="s">
        <v>120</v>
      </c>
      <c r="AA59" s="5">
        <v>9</v>
      </c>
      <c r="AB59" s="5">
        <v>8</v>
      </c>
      <c r="AC59" s="5">
        <v>9</v>
      </c>
      <c r="AD59" s="5">
        <v>8</v>
      </c>
      <c r="AE59" s="72">
        <v>34</v>
      </c>
      <c r="AF59" s="72">
        <v>35</v>
      </c>
      <c r="AG59" s="5">
        <v>35</v>
      </c>
      <c r="AH59" s="5">
        <v>19</v>
      </c>
      <c r="AI59" s="5">
        <v>0</v>
      </c>
      <c r="AJ59" s="5">
        <v>7</v>
      </c>
      <c r="AK59" s="167"/>
      <c r="AL59" s="71" t="s">
        <v>120</v>
      </c>
      <c r="AM59" s="5">
        <v>0</v>
      </c>
      <c r="AN59" s="5">
        <v>515</v>
      </c>
      <c r="AO59" s="5">
        <v>0</v>
      </c>
      <c r="AP59" s="5">
        <v>0</v>
      </c>
      <c r="AQ59" s="5">
        <v>0</v>
      </c>
      <c r="AR59" s="5">
        <v>16</v>
      </c>
      <c r="AS59" s="5">
        <v>34</v>
      </c>
      <c r="AT59" s="5">
        <v>34</v>
      </c>
      <c r="AU59" s="5">
        <v>34</v>
      </c>
      <c r="AV59" s="167"/>
      <c r="AW59" s="71" t="s">
        <v>120</v>
      </c>
      <c r="AX59" s="5">
        <v>213</v>
      </c>
      <c r="AY59" s="5">
        <v>106</v>
      </c>
      <c r="AZ59" s="5">
        <v>208</v>
      </c>
      <c r="BA59" s="5">
        <v>102</v>
      </c>
      <c r="BB59" s="5">
        <v>144</v>
      </c>
      <c r="BC59" s="5">
        <v>58</v>
      </c>
      <c r="BD59" s="5">
        <v>213</v>
      </c>
      <c r="BE59" s="5">
        <v>106</v>
      </c>
      <c r="BF59" s="5">
        <v>208</v>
      </c>
      <c r="BG59" s="5">
        <v>102</v>
      </c>
      <c r="BH59" s="5">
        <v>144</v>
      </c>
      <c r="BI59" s="5">
        <v>58</v>
      </c>
      <c r="BJ59" s="167"/>
      <c r="BK59" s="71" t="s">
        <v>120</v>
      </c>
      <c r="BL59" s="72">
        <v>76</v>
      </c>
      <c r="BM59" s="5">
        <v>36</v>
      </c>
      <c r="BN59" s="5">
        <v>29</v>
      </c>
      <c r="BO59" s="72">
        <v>7</v>
      </c>
      <c r="BP59" s="5">
        <v>3</v>
      </c>
      <c r="BQ59" s="72">
        <v>83</v>
      </c>
      <c r="BR59" s="72">
        <v>39</v>
      </c>
      <c r="BS59" s="167"/>
      <c r="BT59" s="71" t="s">
        <v>120</v>
      </c>
      <c r="BU59" s="5">
        <v>0</v>
      </c>
      <c r="BV59" s="5">
        <v>0</v>
      </c>
      <c r="BW59" s="5">
        <v>0</v>
      </c>
      <c r="BX59" s="5">
        <v>0</v>
      </c>
      <c r="BY59" s="5">
        <v>0</v>
      </c>
      <c r="BZ59" s="5">
        <v>0</v>
      </c>
      <c r="CA59" s="5">
        <v>0</v>
      </c>
      <c r="CB59" s="5">
        <v>0</v>
      </c>
      <c r="CC59" s="5">
        <v>0</v>
      </c>
      <c r="CD59" s="5">
        <v>0</v>
      </c>
      <c r="CE59" s="5">
        <v>0</v>
      </c>
      <c r="CF59" s="5">
        <v>3</v>
      </c>
      <c r="CG59" s="5">
        <v>0</v>
      </c>
      <c r="CH59" s="135"/>
      <c r="CI59" s="138" t="s">
        <v>140</v>
      </c>
      <c r="CJ59" s="138" t="s">
        <v>4226</v>
      </c>
      <c r="CK59" s="139">
        <v>1030</v>
      </c>
      <c r="CL59" s="141">
        <v>0</v>
      </c>
    </row>
    <row r="60" spans="1:90">
      <c r="A60" s="167"/>
      <c r="B60" s="103" t="s">
        <v>102</v>
      </c>
      <c r="C60" s="105">
        <v>386</v>
      </c>
      <c r="D60" s="105">
        <v>201</v>
      </c>
      <c r="E60" s="105">
        <v>361</v>
      </c>
      <c r="F60" s="105">
        <v>178</v>
      </c>
      <c r="G60" s="105">
        <v>341</v>
      </c>
      <c r="H60" s="105">
        <v>183</v>
      </c>
      <c r="I60" s="105">
        <v>355</v>
      </c>
      <c r="J60" s="105">
        <v>185</v>
      </c>
      <c r="K60" s="105">
        <v>1443</v>
      </c>
      <c r="L60" s="105">
        <v>747</v>
      </c>
      <c r="M60" s="167"/>
      <c r="N60" s="103" t="s">
        <v>102</v>
      </c>
      <c r="O60" s="105">
        <v>13</v>
      </c>
      <c r="P60" s="105">
        <v>4</v>
      </c>
      <c r="Q60" s="105">
        <v>1</v>
      </c>
      <c r="R60" s="105">
        <v>1</v>
      </c>
      <c r="S60" s="105">
        <v>6</v>
      </c>
      <c r="T60" s="105">
        <v>3</v>
      </c>
      <c r="U60" s="105">
        <v>38</v>
      </c>
      <c r="V60" s="105">
        <v>17</v>
      </c>
      <c r="W60" s="105">
        <v>58</v>
      </c>
      <c r="X60" s="105">
        <v>25</v>
      </c>
      <c r="Y60" s="167"/>
      <c r="Z60" s="103" t="s">
        <v>102</v>
      </c>
      <c r="AA60" s="105">
        <v>13</v>
      </c>
      <c r="AB60" s="105">
        <v>12</v>
      </c>
      <c r="AC60" s="105">
        <v>13</v>
      </c>
      <c r="AD60" s="105">
        <v>12</v>
      </c>
      <c r="AE60" s="105">
        <v>50</v>
      </c>
      <c r="AF60" s="105">
        <v>52</v>
      </c>
      <c r="AG60" s="105">
        <v>52</v>
      </c>
      <c r="AH60" s="105">
        <v>27</v>
      </c>
      <c r="AI60" s="105">
        <v>0</v>
      </c>
      <c r="AJ60" s="105">
        <v>11</v>
      </c>
      <c r="AK60" s="167"/>
      <c r="AL60" s="103" t="s">
        <v>102</v>
      </c>
      <c r="AM60" s="105">
        <v>84</v>
      </c>
      <c r="AN60" s="105">
        <v>888</v>
      </c>
      <c r="AO60" s="105">
        <v>0</v>
      </c>
      <c r="AP60" s="105">
        <v>0</v>
      </c>
      <c r="AQ60" s="105">
        <v>0</v>
      </c>
      <c r="AR60" s="105">
        <v>31</v>
      </c>
      <c r="AS60" s="105">
        <v>51</v>
      </c>
      <c r="AT60" s="105">
        <v>51</v>
      </c>
      <c r="AU60" s="105">
        <v>51</v>
      </c>
      <c r="AV60" s="167"/>
      <c r="AW60" s="103" t="s">
        <v>102</v>
      </c>
      <c r="AX60" s="105">
        <v>318</v>
      </c>
      <c r="AY60" s="105">
        <v>154</v>
      </c>
      <c r="AZ60" s="105">
        <v>313</v>
      </c>
      <c r="BA60" s="105">
        <v>150</v>
      </c>
      <c r="BB60" s="105">
        <v>239</v>
      </c>
      <c r="BC60" s="105">
        <v>102</v>
      </c>
      <c r="BD60" s="105">
        <v>317</v>
      </c>
      <c r="BE60" s="105">
        <v>153</v>
      </c>
      <c r="BF60" s="105">
        <v>312</v>
      </c>
      <c r="BG60" s="105">
        <v>149</v>
      </c>
      <c r="BH60" s="105">
        <v>220</v>
      </c>
      <c r="BI60" s="105">
        <v>95</v>
      </c>
      <c r="BJ60" s="167"/>
      <c r="BK60" s="103" t="s">
        <v>102</v>
      </c>
      <c r="BL60" s="105">
        <v>105</v>
      </c>
      <c r="BM60" s="105">
        <v>49</v>
      </c>
      <c r="BN60" s="105">
        <v>31</v>
      </c>
      <c r="BO60" s="105">
        <v>10</v>
      </c>
      <c r="BP60" s="105">
        <v>6</v>
      </c>
      <c r="BQ60" s="105">
        <v>115</v>
      </c>
      <c r="BR60" s="105">
        <v>55</v>
      </c>
      <c r="BS60" s="167"/>
      <c r="BT60" s="103" t="s">
        <v>102</v>
      </c>
      <c r="BU60" s="105">
        <v>14</v>
      </c>
      <c r="BV60" s="105">
        <v>99</v>
      </c>
      <c r="BW60" s="105">
        <v>37</v>
      </c>
      <c r="BX60" s="105">
        <v>4</v>
      </c>
      <c r="BY60" s="105">
        <v>56</v>
      </c>
      <c r="BZ60" s="105">
        <v>54</v>
      </c>
      <c r="CA60" s="105">
        <v>41</v>
      </c>
      <c r="CB60" s="105">
        <v>4</v>
      </c>
      <c r="CC60" s="105">
        <v>0</v>
      </c>
      <c r="CD60" s="105">
        <v>16</v>
      </c>
      <c r="CE60" s="105">
        <v>4</v>
      </c>
      <c r="CF60" s="105">
        <v>7</v>
      </c>
      <c r="CG60" s="105">
        <v>20</v>
      </c>
      <c r="CH60" s="135"/>
      <c r="CI60" s="138" t="s">
        <v>140</v>
      </c>
      <c r="CJ60" s="138" t="s">
        <v>4227</v>
      </c>
      <c r="CK60" s="139">
        <v>1860</v>
      </c>
      <c r="CL60" s="141">
        <v>329</v>
      </c>
    </row>
    <row r="61" spans="1:90" ht="14.45" customHeight="1">
      <c r="A61" s="167" t="s">
        <v>141</v>
      </c>
      <c r="B61" s="71" t="s">
        <v>119</v>
      </c>
      <c r="C61" s="5">
        <v>1045</v>
      </c>
      <c r="D61" s="5">
        <v>548</v>
      </c>
      <c r="E61" s="5">
        <v>967</v>
      </c>
      <c r="F61" s="5">
        <v>494</v>
      </c>
      <c r="G61" s="5">
        <v>840</v>
      </c>
      <c r="H61" s="5">
        <v>423</v>
      </c>
      <c r="I61" s="5">
        <v>838</v>
      </c>
      <c r="J61" s="5">
        <v>420</v>
      </c>
      <c r="K61" s="72">
        <v>3690</v>
      </c>
      <c r="L61" s="72">
        <v>1885</v>
      </c>
      <c r="M61" s="167" t="s">
        <v>141</v>
      </c>
      <c r="N61" s="71" t="s">
        <v>119</v>
      </c>
      <c r="O61" s="5">
        <v>50</v>
      </c>
      <c r="P61" s="5">
        <v>24</v>
      </c>
      <c r="Q61" s="5">
        <v>27</v>
      </c>
      <c r="R61" s="5">
        <v>17</v>
      </c>
      <c r="S61" s="5">
        <v>28</v>
      </c>
      <c r="T61" s="5">
        <v>11</v>
      </c>
      <c r="U61" s="5">
        <v>103</v>
      </c>
      <c r="V61" s="5">
        <v>54</v>
      </c>
      <c r="W61" s="72">
        <v>208</v>
      </c>
      <c r="X61" s="72">
        <v>106</v>
      </c>
      <c r="Y61" s="167" t="s">
        <v>141</v>
      </c>
      <c r="Z61" s="71" t="s">
        <v>119</v>
      </c>
      <c r="AA61" s="5">
        <v>35</v>
      </c>
      <c r="AB61" s="5">
        <v>34</v>
      </c>
      <c r="AC61" s="5">
        <v>32</v>
      </c>
      <c r="AD61" s="5">
        <v>30</v>
      </c>
      <c r="AE61" s="72">
        <v>131</v>
      </c>
      <c r="AF61" s="72">
        <v>155</v>
      </c>
      <c r="AG61" s="5">
        <v>143</v>
      </c>
      <c r="AH61" s="5">
        <v>11</v>
      </c>
      <c r="AI61" s="5">
        <v>3</v>
      </c>
      <c r="AJ61" s="5">
        <v>31</v>
      </c>
      <c r="AK61" s="167" t="s">
        <v>141</v>
      </c>
      <c r="AL61" s="71" t="s">
        <v>119</v>
      </c>
      <c r="AM61" s="5">
        <v>33</v>
      </c>
      <c r="AN61" s="5">
        <v>1918</v>
      </c>
      <c r="AO61" s="5">
        <v>112</v>
      </c>
      <c r="AP61" s="5">
        <v>67</v>
      </c>
      <c r="AQ61" s="5">
        <v>0</v>
      </c>
      <c r="AR61" s="5">
        <v>40</v>
      </c>
      <c r="AS61" s="5">
        <v>141</v>
      </c>
      <c r="AT61" s="5">
        <v>136</v>
      </c>
      <c r="AU61" s="5">
        <v>131</v>
      </c>
      <c r="AV61" s="167" t="s">
        <v>141</v>
      </c>
      <c r="AW61" s="71" t="s">
        <v>119</v>
      </c>
      <c r="AX61" s="5">
        <v>788</v>
      </c>
      <c r="AY61" s="5">
        <v>410</v>
      </c>
      <c r="AZ61" s="5">
        <v>761</v>
      </c>
      <c r="BA61" s="5">
        <v>393</v>
      </c>
      <c r="BB61" s="5">
        <v>533</v>
      </c>
      <c r="BC61" s="5">
        <v>276</v>
      </c>
      <c r="BD61" s="5">
        <v>758</v>
      </c>
      <c r="BE61" s="5">
        <v>400</v>
      </c>
      <c r="BF61" s="5">
        <v>732</v>
      </c>
      <c r="BG61" s="5">
        <v>383</v>
      </c>
      <c r="BH61" s="5">
        <v>522</v>
      </c>
      <c r="BI61" s="5">
        <v>270</v>
      </c>
      <c r="BJ61" s="167" t="s">
        <v>141</v>
      </c>
      <c r="BK61" s="71" t="s">
        <v>119</v>
      </c>
      <c r="BL61" s="72">
        <v>180</v>
      </c>
      <c r="BM61" s="5">
        <v>62</v>
      </c>
      <c r="BN61" s="5">
        <v>16</v>
      </c>
      <c r="BO61" s="72">
        <v>15</v>
      </c>
      <c r="BP61" s="5">
        <v>5</v>
      </c>
      <c r="BQ61" s="72">
        <v>195</v>
      </c>
      <c r="BR61" s="72">
        <v>67</v>
      </c>
      <c r="BS61" s="167" t="s">
        <v>141</v>
      </c>
      <c r="BT61" s="71" t="s">
        <v>119</v>
      </c>
      <c r="BU61" s="5">
        <v>41</v>
      </c>
      <c r="BV61" s="5">
        <v>189</v>
      </c>
      <c r="BW61" s="5">
        <v>69</v>
      </c>
      <c r="BX61" s="5">
        <v>35</v>
      </c>
      <c r="BY61" s="5">
        <v>50</v>
      </c>
      <c r="BZ61" s="5">
        <v>31</v>
      </c>
      <c r="CA61" s="5">
        <v>35</v>
      </c>
      <c r="CB61" s="5">
        <v>14</v>
      </c>
      <c r="CC61" s="5">
        <v>0</v>
      </c>
      <c r="CD61" s="5">
        <v>8</v>
      </c>
      <c r="CE61" s="5">
        <v>7</v>
      </c>
      <c r="CF61" s="5">
        <v>32</v>
      </c>
      <c r="CG61" s="5">
        <v>24</v>
      </c>
      <c r="CH61" s="135"/>
      <c r="CI61" s="138" t="s">
        <v>141</v>
      </c>
      <c r="CJ61" s="138" t="s">
        <v>4228</v>
      </c>
      <c r="CK61" s="139">
        <v>4473</v>
      </c>
      <c r="CL61" s="141">
        <v>479</v>
      </c>
    </row>
    <row r="62" spans="1:90">
      <c r="A62" s="167"/>
      <c r="B62" s="71" t="s">
        <v>120</v>
      </c>
      <c r="C62" s="5">
        <v>1292</v>
      </c>
      <c r="D62" s="5">
        <v>682</v>
      </c>
      <c r="E62" s="5">
        <v>1326</v>
      </c>
      <c r="F62" s="5">
        <v>698</v>
      </c>
      <c r="G62" s="5">
        <v>1214</v>
      </c>
      <c r="H62" s="5">
        <v>654</v>
      </c>
      <c r="I62" s="5">
        <v>1366</v>
      </c>
      <c r="J62" s="5">
        <v>715</v>
      </c>
      <c r="K62" s="72">
        <v>5198</v>
      </c>
      <c r="L62" s="72">
        <v>2749</v>
      </c>
      <c r="M62" s="167"/>
      <c r="N62" s="71" t="s">
        <v>120</v>
      </c>
      <c r="O62" s="5">
        <v>69</v>
      </c>
      <c r="P62" s="5">
        <v>40</v>
      </c>
      <c r="Q62" s="5">
        <v>43</v>
      </c>
      <c r="R62" s="5">
        <v>28</v>
      </c>
      <c r="S62" s="5">
        <v>33</v>
      </c>
      <c r="T62" s="5">
        <v>19</v>
      </c>
      <c r="U62" s="5">
        <v>117</v>
      </c>
      <c r="V62" s="5">
        <v>57</v>
      </c>
      <c r="W62" s="72">
        <v>262</v>
      </c>
      <c r="X62" s="72">
        <v>144</v>
      </c>
      <c r="Y62" s="167"/>
      <c r="Z62" s="71" t="s">
        <v>120</v>
      </c>
      <c r="AA62" s="5">
        <v>36</v>
      </c>
      <c r="AB62" s="5">
        <v>36</v>
      </c>
      <c r="AC62" s="5">
        <v>35</v>
      </c>
      <c r="AD62" s="5">
        <v>36</v>
      </c>
      <c r="AE62" s="72">
        <v>143</v>
      </c>
      <c r="AF62" s="72">
        <v>145</v>
      </c>
      <c r="AG62" s="5">
        <v>134</v>
      </c>
      <c r="AH62" s="5">
        <v>55</v>
      </c>
      <c r="AI62" s="5">
        <v>2</v>
      </c>
      <c r="AJ62" s="5">
        <v>27</v>
      </c>
      <c r="AK62" s="167"/>
      <c r="AL62" s="71" t="s">
        <v>120</v>
      </c>
      <c r="AM62" s="5">
        <v>109</v>
      </c>
      <c r="AN62" s="5">
        <v>1840</v>
      </c>
      <c r="AO62" s="5">
        <v>111</v>
      </c>
      <c r="AP62" s="5">
        <v>242</v>
      </c>
      <c r="AQ62" s="5">
        <v>66</v>
      </c>
      <c r="AR62" s="5">
        <v>35</v>
      </c>
      <c r="AS62" s="5">
        <v>165</v>
      </c>
      <c r="AT62" s="5">
        <v>129</v>
      </c>
      <c r="AU62" s="5">
        <v>129</v>
      </c>
      <c r="AV62" s="167"/>
      <c r="AW62" s="71" t="s">
        <v>120</v>
      </c>
      <c r="AX62" s="5">
        <v>1462</v>
      </c>
      <c r="AY62" s="5">
        <v>744</v>
      </c>
      <c r="AZ62" s="5">
        <v>1429</v>
      </c>
      <c r="BA62" s="5">
        <v>727</v>
      </c>
      <c r="BB62" s="5">
        <v>769</v>
      </c>
      <c r="BC62" s="5">
        <v>400</v>
      </c>
      <c r="BD62" s="5">
        <v>1420</v>
      </c>
      <c r="BE62" s="5">
        <v>720</v>
      </c>
      <c r="BF62" s="5">
        <v>1390</v>
      </c>
      <c r="BG62" s="5">
        <v>704</v>
      </c>
      <c r="BH62" s="5">
        <v>663</v>
      </c>
      <c r="BI62" s="5">
        <v>339</v>
      </c>
      <c r="BJ62" s="167"/>
      <c r="BK62" s="71" t="s">
        <v>120</v>
      </c>
      <c r="BL62" s="72">
        <v>194</v>
      </c>
      <c r="BM62" s="5">
        <v>81</v>
      </c>
      <c r="BN62" s="5">
        <v>17</v>
      </c>
      <c r="BO62" s="72">
        <v>23</v>
      </c>
      <c r="BP62" s="5">
        <v>6</v>
      </c>
      <c r="BQ62" s="72">
        <v>217</v>
      </c>
      <c r="BR62" s="72">
        <v>87</v>
      </c>
      <c r="BS62" s="167"/>
      <c r="BT62" s="71" t="s">
        <v>120</v>
      </c>
      <c r="BU62" s="5">
        <v>83</v>
      </c>
      <c r="BV62" s="5">
        <v>35</v>
      </c>
      <c r="BW62" s="5">
        <v>18</v>
      </c>
      <c r="BX62" s="5">
        <v>19</v>
      </c>
      <c r="BY62" s="5">
        <v>38</v>
      </c>
      <c r="BZ62" s="5">
        <v>18</v>
      </c>
      <c r="CA62" s="5">
        <v>19</v>
      </c>
      <c r="CB62" s="5">
        <v>4</v>
      </c>
      <c r="CC62" s="5">
        <v>4</v>
      </c>
      <c r="CD62" s="5">
        <v>4</v>
      </c>
      <c r="CE62" s="5">
        <v>4</v>
      </c>
      <c r="CF62" s="5">
        <v>4</v>
      </c>
      <c r="CG62" s="5">
        <v>8</v>
      </c>
      <c r="CH62" s="135"/>
      <c r="CI62" s="138" t="s">
        <v>141</v>
      </c>
      <c r="CJ62" s="138" t="s">
        <v>4229</v>
      </c>
      <c r="CK62" s="139">
        <v>5420</v>
      </c>
      <c r="CL62" s="141">
        <v>246</v>
      </c>
    </row>
    <row r="63" spans="1:90">
      <c r="A63" s="167"/>
      <c r="B63" s="103" t="s">
        <v>102</v>
      </c>
      <c r="C63" s="105">
        <v>2337</v>
      </c>
      <c r="D63" s="105">
        <v>1230</v>
      </c>
      <c r="E63" s="105">
        <v>2293</v>
      </c>
      <c r="F63" s="105">
        <v>1192</v>
      </c>
      <c r="G63" s="105">
        <v>2054</v>
      </c>
      <c r="H63" s="105">
        <v>1077</v>
      </c>
      <c r="I63" s="105">
        <v>2204</v>
      </c>
      <c r="J63" s="105">
        <v>1135</v>
      </c>
      <c r="K63" s="105">
        <v>8888</v>
      </c>
      <c r="L63" s="105">
        <v>4634</v>
      </c>
      <c r="M63" s="167"/>
      <c r="N63" s="103" t="s">
        <v>102</v>
      </c>
      <c r="O63" s="105">
        <v>119</v>
      </c>
      <c r="P63" s="105">
        <v>64</v>
      </c>
      <c r="Q63" s="105">
        <v>70</v>
      </c>
      <c r="R63" s="105">
        <v>45</v>
      </c>
      <c r="S63" s="105">
        <v>61</v>
      </c>
      <c r="T63" s="105">
        <v>30</v>
      </c>
      <c r="U63" s="105">
        <v>220</v>
      </c>
      <c r="V63" s="105">
        <v>111</v>
      </c>
      <c r="W63" s="105">
        <v>470</v>
      </c>
      <c r="X63" s="105">
        <v>250</v>
      </c>
      <c r="Y63" s="167"/>
      <c r="Z63" s="103" t="s">
        <v>102</v>
      </c>
      <c r="AA63" s="105">
        <v>71</v>
      </c>
      <c r="AB63" s="105">
        <v>70</v>
      </c>
      <c r="AC63" s="105">
        <v>67</v>
      </c>
      <c r="AD63" s="105">
        <v>66</v>
      </c>
      <c r="AE63" s="105">
        <v>274</v>
      </c>
      <c r="AF63" s="105">
        <v>300</v>
      </c>
      <c r="AG63" s="105">
        <v>277</v>
      </c>
      <c r="AH63" s="105">
        <v>66</v>
      </c>
      <c r="AI63" s="105">
        <v>5</v>
      </c>
      <c r="AJ63" s="105">
        <v>58</v>
      </c>
      <c r="AK63" s="167"/>
      <c r="AL63" s="103" t="s">
        <v>102</v>
      </c>
      <c r="AM63" s="105">
        <v>142</v>
      </c>
      <c r="AN63" s="105">
        <v>3758</v>
      </c>
      <c r="AO63" s="105">
        <v>223</v>
      </c>
      <c r="AP63" s="105">
        <v>309</v>
      </c>
      <c r="AQ63" s="105">
        <v>66</v>
      </c>
      <c r="AR63" s="105">
        <v>75</v>
      </c>
      <c r="AS63" s="105">
        <v>306</v>
      </c>
      <c r="AT63" s="105">
        <v>265</v>
      </c>
      <c r="AU63" s="105">
        <v>260</v>
      </c>
      <c r="AV63" s="167"/>
      <c r="AW63" s="103" t="s">
        <v>102</v>
      </c>
      <c r="AX63" s="105">
        <v>2250</v>
      </c>
      <c r="AY63" s="105">
        <v>1154</v>
      </c>
      <c r="AZ63" s="105">
        <v>2190</v>
      </c>
      <c r="BA63" s="105">
        <v>1120</v>
      </c>
      <c r="BB63" s="105">
        <v>1302</v>
      </c>
      <c r="BC63" s="105">
        <v>676</v>
      </c>
      <c r="BD63" s="105">
        <v>2178</v>
      </c>
      <c r="BE63" s="105">
        <v>1120</v>
      </c>
      <c r="BF63" s="105">
        <v>2122</v>
      </c>
      <c r="BG63" s="105">
        <v>1087</v>
      </c>
      <c r="BH63" s="105">
        <v>1185</v>
      </c>
      <c r="BI63" s="105">
        <v>609</v>
      </c>
      <c r="BJ63" s="167"/>
      <c r="BK63" s="103" t="s">
        <v>102</v>
      </c>
      <c r="BL63" s="105">
        <v>374</v>
      </c>
      <c r="BM63" s="105">
        <v>143</v>
      </c>
      <c r="BN63" s="105">
        <v>33</v>
      </c>
      <c r="BO63" s="105">
        <v>38</v>
      </c>
      <c r="BP63" s="105">
        <v>11</v>
      </c>
      <c r="BQ63" s="105">
        <v>412</v>
      </c>
      <c r="BR63" s="105">
        <v>154</v>
      </c>
      <c r="BS63" s="167"/>
      <c r="BT63" s="103" t="s">
        <v>102</v>
      </c>
      <c r="BU63" s="105">
        <v>124</v>
      </c>
      <c r="BV63" s="105">
        <v>224</v>
      </c>
      <c r="BW63" s="105">
        <v>87</v>
      </c>
      <c r="BX63" s="105">
        <v>54</v>
      </c>
      <c r="BY63" s="105">
        <v>88</v>
      </c>
      <c r="BZ63" s="105">
        <v>49</v>
      </c>
      <c r="CA63" s="105">
        <v>54</v>
      </c>
      <c r="CB63" s="105">
        <v>18</v>
      </c>
      <c r="CC63" s="105">
        <v>4</v>
      </c>
      <c r="CD63" s="105">
        <v>12</v>
      </c>
      <c r="CE63" s="105">
        <v>11</v>
      </c>
      <c r="CF63" s="105">
        <v>36</v>
      </c>
      <c r="CG63" s="105">
        <v>32</v>
      </c>
      <c r="CH63" s="135"/>
      <c r="CI63" s="138" t="s">
        <v>141</v>
      </c>
      <c r="CJ63" s="138" t="s">
        <v>4230</v>
      </c>
      <c r="CK63" s="139">
        <v>9893</v>
      </c>
      <c r="CL63" s="141">
        <v>725</v>
      </c>
    </row>
    <row r="64" spans="1:90" ht="14.45" customHeight="1">
      <c r="A64" s="167" t="s">
        <v>142</v>
      </c>
      <c r="B64" s="71" t="s">
        <v>119</v>
      </c>
      <c r="C64" s="5">
        <v>3582</v>
      </c>
      <c r="D64" s="5">
        <v>1918</v>
      </c>
      <c r="E64" s="5">
        <v>3319</v>
      </c>
      <c r="F64" s="5">
        <v>1704</v>
      </c>
      <c r="G64" s="5">
        <v>2810</v>
      </c>
      <c r="H64" s="5">
        <v>1461</v>
      </c>
      <c r="I64" s="5">
        <v>3151</v>
      </c>
      <c r="J64" s="5">
        <v>1570</v>
      </c>
      <c r="K64" s="72">
        <v>12862</v>
      </c>
      <c r="L64" s="72">
        <v>6653</v>
      </c>
      <c r="M64" s="167" t="s">
        <v>142</v>
      </c>
      <c r="N64" s="71" t="s">
        <v>119</v>
      </c>
      <c r="O64" s="5">
        <v>153</v>
      </c>
      <c r="P64" s="5">
        <v>83</v>
      </c>
      <c r="Q64" s="5">
        <v>152</v>
      </c>
      <c r="R64" s="5">
        <v>74</v>
      </c>
      <c r="S64" s="5">
        <v>118</v>
      </c>
      <c r="T64" s="5">
        <v>49</v>
      </c>
      <c r="U64" s="5">
        <v>601</v>
      </c>
      <c r="V64" s="5">
        <v>304</v>
      </c>
      <c r="W64" s="72">
        <v>1024</v>
      </c>
      <c r="X64" s="72">
        <v>510</v>
      </c>
      <c r="Y64" s="167" t="s">
        <v>142</v>
      </c>
      <c r="Z64" s="71" t="s">
        <v>119</v>
      </c>
      <c r="AA64" s="5">
        <v>134</v>
      </c>
      <c r="AB64" s="5">
        <v>133</v>
      </c>
      <c r="AC64" s="5">
        <v>121</v>
      </c>
      <c r="AD64" s="5">
        <v>116</v>
      </c>
      <c r="AE64" s="72">
        <v>504</v>
      </c>
      <c r="AF64" s="72">
        <v>503</v>
      </c>
      <c r="AG64" s="5">
        <v>253</v>
      </c>
      <c r="AH64" s="5">
        <v>32</v>
      </c>
      <c r="AI64" s="5">
        <v>23</v>
      </c>
      <c r="AJ64" s="5">
        <v>131</v>
      </c>
      <c r="AK64" s="167" t="s">
        <v>142</v>
      </c>
      <c r="AL64" s="71" t="s">
        <v>119</v>
      </c>
      <c r="AM64" s="5">
        <v>12</v>
      </c>
      <c r="AN64" s="5">
        <v>4029</v>
      </c>
      <c r="AO64" s="5">
        <v>1072</v>
      </c>
      <c r="AP64" s="5">
        <v>757</v>
      </c>
      <c r="AQ64" s="5">
        <v>276</v>
      </c>
      <c r="AR64" s="5">
        <v>47</v>
      </c>
      <c r="AS64" s="5">
        <v>547</v>
      </c>
      <c r="AT64" s="5">
        <v>294</v>
      </c>
      <c r="AU64" s="5">
        <v>236</v>
      </c>
      <c r="AV64" s="167" t="s">
        <v>142</v>
      </c>
      <c r="AW64" s="71" t="s">
        <v>119</v>
      </c>
      <c r="AX64" s="5">
        <v>3762</v>
      </c>
      <c r="AY64" s="5">
        <v>1832</v>
      </c>
      <c r="AZ64" s="5">
        <v>3239</v>
      </c>
      <c r="BA64" s="5">
        <v>1553</v>
      </c>
      <c r="BB64" s="5">
        <v>1761</v>
      </c>
      <c r="BC64" s="5">
        <v>897</v>
      </c>
      <c r="BD64" s="5">
        <v>3578</v>
      </c>
      <c r="BE64" s="5">
        <v>1766</v>
      </c>
      <c r="BF64" s="5">
        <v>3086</v>
      </c>
      <c r="BG64" s="5">
        <v>1500</v>
      </c>
      <c r="BH64" s="5">
        <v>1588</v>
      </c>
      <c r="BI64" s="5">
        <v>815</v>
      </c>
      <c r="BJ64" s="167" t="s">
        <v>142</v>
      </c>
      <c r="BK64" s="71" t="s">
        <v>119</v>
      </c>
      <c r="BL64" s="72">
        <v>763</v>
      </c>
      <c r="BM64" s="5">
        <v>59</v>
      </c>
      <c r="BN64" s="5">
        <v>62</v>
      </c>
      <c r="BO64" s="72">
        <v>52</v>
      </c>
      <c r="BP64" s="5">
        <v>18</v>
      </c>
      <c r="BQ64" s="72">
        <v>815</v>
      </c>
      <c r="BR64" s="72">
        <v>77</v>
      </c>
      <c r="BS64" s="167" t="s">
        <v>142</v>
      </c>
      <c r="BT64" s="71" t="s">
        <v>119</v>
      </c>
      <c r="BU64" s="5">
        <v>145</v>
      </c>
      <c r="BV64" s="5">
        <v>210</v>
      </c>
      <c r="BW64" s="5">
        <v>160</v>
      </c>
      <c r="BX64" s="5">
        <v>145</v>
      </c>
      <c r="BY64" s="5">
        <v>166</v>
      </c>
      <c r="BZ64" s="5">
        <v>143</v>
      </c>
      <c r="CA64" s="5">
        <v>139</v>
      </c>
      <c r="CB64" s="5">
        <v>44</v>
      </c>
      <c r="CC64" s="5">
        <v>9</v>
      </c>
      <c r="CD64" s="5">
        <v>33</v>
      </c>
      <c r="CE64" s="5">
        <v>5</v>
      </c>
      <c r="CF64" s="5">
        <v>93</v>
      </c>
      <c r="CG64" s="5">
        <v>79</v>
      </c>
      <c r="CH64" s="135"/>
      <c r="CI64" s="138" t="s">
        <v>142</v>
      </c>
      <c r="CJ64" s="138" t="s">
        <v>4231</v>
      </c>
      <c r="CK64" s="139">
        <v>15694</v>
      </c>
      <c r="CL64" s="141">
        <v>1199</v>
      </c>
    </row>
    <row r="65" spans="1:90">
      <c r="A65" s="167"/>
      <c r="B65" s="71" t="s">
        <v>120</v>
      </c>
      <c r="C65" s="5">
        <v>2809</v>
      </c>
      <c r="D65" s="5">
        <v>1540</v>
      </c>
      <c r="E65" s="5">
        <v>3033</v>
      </c>
      <c r="F65" s="5">
        <v>1603</v>
      </c>
      <c r="G65" s="5">
        <v>3183</v>
      </c>
      <c r="H65" s="5">
        <v>1696</v>
      </c>
      <c r="I65" s="5">
        <v>4527</v>
      </c>
      <c r="J65" s="5">
        <v>2430</v>
      </c>
      <c r="K65" s="72">
        <v>13552</v>
      </c>
      <c r="L65" s="72">
        <v>7269</v>
      </c>
      <c r="M65" s="167"/>
      <c r="N65" s="71" t="s">
        <v>120</v>
      </c>
      <c r="O65" s="5">
        <v>142</v>
      </c>
      <c r="P65" s="5">
        <v>59</v>
      </c>
      <c r="Q65" s="5">
        <v>113</v>
      </c>
      <c r="R65" s="5">
        <v>54</v>
      </c>
      <c r="S65" s="5">
        <v>118</v>
      </c>
      <c r="T65" s="5">
        <v>56</v>
      </c>
      <c r="U65" s="5">
        <v>907</v>
      </c>
      <c r="V65" s="5">
        <v>499</v>
      </c>
      <c r="W65" s="72">
        <v>1280</v>
      </c>
      <c r="X65" s="72">
        <v>668</v>
      </c>
      <c r="Y65" s="167"/>
      <c r="Z65" s="71" t="s">
        <v>120</v>
      </c>
      <c r="AA65" s="5">
        <v>79</v>
      </c>
      <c r="AB65" s="5">
        <v>82</v>
      </c>
      <c r="AC65" s="5">
        <v>83</v>
      </c>
      <c r="AD65" s="5">
        <v>89</v>
      </c>
      <c r="AE65" s="72">
        <v>333</v>
      </c>
      <c r="AF65" s="72">
        <v>410</v>
      </c>
      <c r="AG65" s="5">
        <v>340</v>
      </c>
      <c r="AH65" s="5">
        <v>111</v>
      </c>
      <c r="AI65" s="5">
        <v>2</v>
      </c>
      <c r="AJ65" s="5">
        <v>69</v>
      </c>
      <c r="AK65" s="167"/>
      <c r="AL65" s="71" t="s">
        <v>120</v>
      </c>
      <c r="AM65" s="5">
        <v>11</v>
      </c>
      <c r="AN65" s="5">
        <v>4468</v>
      </c>
      <c r="AO65" s="5">
        <v>1112</v>
      </c>
      <c r="AP65" s="5">
        <v>482</v>
      </c>
      <c r="AQ65" s="5">
        <v>112</v>
      </c>
      <c r="AR65" s="5">
        <v>95</v>
      </c>
      <c r="AS65" s="5">
        <v>363</v>
      </c>
      <c r="AT65" s="5">
        <v>258</v>
      </c>
      <c r="AU65" s="5">
        <v>268</v>
      </c>
      <c r="AV65" s="167"/>
      <c r="AW65" s="71" t="s">
        <v>120</v>
      </c>
      <c r="AX65" s="5">
        <v>6332</v>
      </c>
      <c r="AY65" s="5">
        <v>3355</v>
      </c>
      <c r="AZ65" s="5">
        <v>5400</v>
      </c>
      <c r="BA65" s="5">
        <v>2802</v>
      </c>
      <c r="BB65" s="5">
        <v>2565</v>
      </c>
      <c r="BC65" s="5">
        <v>1327</v>
      </c>
      <c r="BD65" s="5">
        <v>5743</v>
      </c>
      <c r="BE65" s="5">
        <v>3046</v>
      </c>
      <c r="BF65" s="5">
        <v>4886</v>
      </c>
      <c r="BG65" s="5">
        <v>2528</v>
      </c>
      <c r="BH65" s="5">
        <v>2018</v>
      </c>
      <c r="BI65" s="5">
        <v>1033</v>
      </c>
      <c r="BJ65" s="167"/>
      <c r="BK65" s="71" t="s">
        <v>120</v>
      </c>
      <c r="BL65" s="72">
        <v>582</v>
      </c>
      <c r="BM65" s="5">
        <v>142</v>
      </c>
      <c r="BN65" s="5">
        <v>138</v>
      </c>
      <c r="BO65" s="72">
        <v>75</v>
      </c>
      <c r="BP65" s="5">
        <v>29</v>
      </c>
      <c r="BQ65" s="72">
        <v>657</v>
      </c>
      <c r="BR65" s="72">
        <v>171</v>
      </c>
      <c r="BS65" s="167"/>
      <c r="BT65" s="71" t="s">
        <v>120</v>
      </c>
      <c r="BU65" s="5">
        <v>87</v>
      </c>
      <c r="BV65" s="5">
        <v>1431</v>
      </c>
      <c r="BW65" s="5">
        <v>625</v>
      </c>
      <c r="BX65" s="5">
        <v>561</v>
      </c>
      <c r="BY65" s="5">
        <v>465</v>
      </c>
      <c r="BZ65" s="5">
        <v>265</v>
      </c>
      <c r="CA65" s="5">
        <v>441</v>
      </c>
      <c r="CB65" s="5">
        <v>157</v>
      </c>
      <c r="CC65" s="5">
        <v>36</v>
      </c>
      <c r="CD65" s="5">
        <v>229</v>
      </c>
      <c r="CE65" s="5">
        <v>153</v>
      </c>
      <c r="CF65" s="5">
        <v>66</v>
      </c>
      <c r="CG65" s="5">
        <v>113</v>
      </c>
      <c r="CH65" s="135"/>
      <c r="CI65" s="138" t="s">
        <v>142</v>
      </c>
      <c r="CJ65" s="138" t="s">
        <v>4232</v>
      </c>
      <c r="CK65" s="139">
        <v>14771</v>
      </c>
      <c r="CL65" s="141">
        <v>4450</v>
      </c>
    </row>
    <row r="66" spans="1:90">
      <c r="A66" s="167"/>
      <c r="B66" s="103" t="s">
        <v>102</v>
      </c>
      <c r="C66" s="105">
        <v>6391</v>
      </c>
      <c r="D66" s="105">
        <v>3458</v>
      </c>
      <c r="E66" s="105">
        <v>6352</v>
      </c>
      <c r="F66" s="105">
        <v>3307</v>
      </c>
      <c r="G66" s="105">
        <v>5993</v>
      </c>
      <c r="H66" s="105">
        <v>3157</v>
      </c>
      <c r="I66" s="105">
        <v>7678</v>
      </c>
      <c r="J66" s="105">
        <v>4000</v>
      </c>
      <c r="K66" s="105">
        <v>26414</v>
      </c>
      <c r="L66" s="105">
        <v>13922</v>
      </c>
      <c r="M66" s="167"/>
      <c r="N66" s="103" t="s">
        <v>102</v>
      </c>
      <c r="O66" s="105">
        <v>295</v>
      </c>
      <c r="P66" s="105">
        <v>142</v>
      </c>
      <c r="Q66" s="105">
        <v>265</v>
      </c>
      <c r="R66" s="105">
        <v>128</v>
      </c>
      <c r="S66" s="105">
        <v>236</v>
      </c>
      <c r="T66" s="105">
        <v>105</v>
      </c>
      <c r="U66" s="105">
        <v>1508</v>
      </c>
      <c r="V66" s="105">
        <v>803</v>
      </c>
      <c r="W66" s="105">
        <v>2304</v>
      </c>
      <c r="X66" s="105">
        <v>1178</v>
      </c>
      <c r="Y66" s="167"/>
      <c r="Z66" s="103" t="s">
        <v>102</v>
      </c>
      <c r="AA66" s="105">
        <v>213</v>
      </c>
      <c r="AB66" s="105">
        <v>215</v>
      </c>
      <c r="AC66" s="105">
        <v>204</v>
      </c>
      <c r="AD66" s="105">
        <v>205</v>
      </c>
      <c r="AE66" s="105">
        <v>837</v>
      </c>
      <c r="AF66" s="105">
        <v>913</v>
      </c>
      <c r="AG66" s="105">
        <v>593</v>
      </c>
      <c r="AH66" s="105">
        <v>143</v>
      </c>
      <c r="AI66" s="105">
        <v>25</v>
      </c>
      <c r="AJ66" s="105">
        <v>200</v>
      </c>
      <c r="AK66" s="167"/>
      <c r="AL66" s="103" t="s">
        <v>102</v>
      </c>
      <c r="AM66" s="105">
        <v>23</v>
      </c>
      <c r="AN66" s="105">
        <v>8497</v>
      </c>
      <c r="AO66" s="105">
        <v>2184</v>
      </c>
      <c r="AP66" s="105">
        <v>1239</v>
      </c>
      <c r="AQ66" s="105">
        <v>388</v>
      </c>
      <c r="AR66" s="105">
        <v>142</v>
      </c>
      <c r="AS66" s="105">
        <v>910</v>
      </c>
      <c r="AT66" s="105">
        <v>552</v>
      </c>
      <c r="AU66" s="105">
        <v>504</v>
      </c>
      <c r="AV66" s="167"/>
      <c r="AW66" s="103" t="s">
        <v>102</v>
      </c>
      <c r="AX66" s="105">
        <v>10094</v>
      </c>
      <c r="AY66" s="105">
        <v>5187</v>
      </c>
      <c r="AZ66" s="105">
        <v>8639</v>
      </c>
      <c r="BA66" s="105">
        <v>4355</v>
      </c>
      <c r="BB66" s="105">
        <v>4326</v>
      </c>
      <c r="BC66" s="105">
        <v>2224</v>
      </c>
      <c r="BD66" s="105">
        <v>9321</v>
      </c>
      <c r="BE66" s="105">
        <v>4812</v>
      </c>
      <c r="BF66" s="105">
        <v>7972</v>
      </c>
      <c r="BG66" s="105">
        <v>4028</v>
      </c>
      <c r="BH66" s="105">
        <v>3606</v>
      </c>
      <c r="BI66" s="105">
        <v>1848</v>
      </c>
      <c r="BJ66" s="167"/>
      <c r="BK66" s="103" t="s">
        <v>102</v>
      </c>
      <c r="BL66" s="105">
        <v>1345</v>
      </c>
      <c r="BM66" s="105">
        <v>201</v>
      </c>
      <c r="BN66" s="105">
        <v>200</v>
      </c>
      <c r="BO66" s="105">
        <v>127</v>
      </c>
      <c r="BP66" s="105">
        <v>47</v>
      </c>
      <c r="BQ66" s="105">
        <v>1472</v>
      </c>
      <c r="BR66" s="105">
        <v>248</v>
      </c>
      <c r="BS66" s="167"/>
      <c r="BT66" s="103" t="s">
        <v>102</v>
      </c>
      <c r="BU66" s="105">
        <v>232</v>
      </c>
      <c r="BV66" s="105">
        <v>1641</v>
      </c>
      <c r="BW66" s="105">
        <v>785</v>
      </c>
      <c r="BX66" s="105">
        <v>706</v>
      </c>
      <c r="BY66" s="105">
        <v>631</v>
      </c>
      <c r="BZ66" s="105">
        <v>408</v>
      </c>
      <c r="CA66" s="105">
        <v>580</v>
      </c>
      <c r="CB66" s="105">
        <v>201</v>
      </c>
      <c r="CC66" s="105">
        <v>45</v>
      </c>
      <c r="CD66" s="105">
        <v>262</v>
      </c>
      <c r="CE66" s="105">
        <v>158</v>
      </c>
      <c r="CF66" s="105">
        <v>159</v>
      </c>
      <c r="CG66" s="105">
        <v>192</v>
      </c>
      <c r="CH66" s="135"/>
      <c r="CI66" s="138" t="s">
        <v>142</v>
      </c>
      <c r="CJ66" s="138" t="s">
        <v>4233</v>
      </c>
      <c r="CK66" s="139">
        <v>30465</v>
      </c>
      <c r="CL66" s="141">
        <v>5649</v>
      </c>
    </row>
    <row r="67" spans="1:90" ht="14.45" customHeight="1">
      <c r="A67" s="167" t="s">
        <v>143</v>
      </c>
      <c r="B67" s="71" t="s">
        <v>119</v>
      </c>
      <c r="C67" s="5">
        <v>3989</v>
      </c>
      <c r="D67" s="5">
        <v>2050</v>
      </c>
      <c r="E67" s="5">
        <v>3559</v>
      </c>
      <c r="F67" s="5">
        <v>1744</v>
      </c>
      <c r="G67" s="5">
        <v>2962</v>
      </c>
      <c r="H67" s="5">
        <v>1459</v>
      </c>
      <c r="I67" s="5">
        <v>3140</v>
      </c>
      <c r="J67" s="5">
        <v>1440</v>
      </c>
      <c r="K67" s="72">
        <v>13650</v>
      </c>
      <c r="L67" s="72">
        <v>6693</v>
      </c>
      <c r="M67" s="167" t="s">
        <v>143</v>
      </c>
      <c r="N67" s="71" t="s">
        <v>119</v>
      </c>
      <c r="O67" s="5">
        <v>180</v>
      </c>
      <c r="P67" s="5">
        <v>72</v>
      </c>
      <c r="Q67" s="5">
        <v>155</v>
      </c>
      <c r="R67" s="5">
        <v>73</v>
      </c>
      <c r="S67" s="5">
        <v>85</v>
      </c>
      <c r="T67" s="5">
        <v>30</v>
      </c>
      <c r="U67" s="5">
        <v>377</v>
      </c>
      <c r="V67" s="5">
        <v>174</v>
      </c>
      <c r="W67" s="72">
        <v>797</v>
      </c>
      <c r="X67" s="72">
        <v>349</v>
      </c>
      <c r="Y67" s="167" t="s">
        <v>143</v>
      </c>
      <c r="Z67" s="71" t="s">
        <v>119</v>
      </c>
      <c r="AA67" s="5">
        <v>140</v>
      </c>
      <c r="AB67" s="5">
        <v>138</v>
      </c>
      <c r="AC67" s="5">
        <v>128</v>
      </c>
      <c r="AD67" s="5">
        <v>116</v>
      </c>
      <c r="AE67" s="72">
        <v>522</v>
      </c>
      <c r="AF67" s="72">
        <v>487</v>
      </c>
      <c r="AG67" s="5">
        <v>364</v>
      </c>
      <c r="AH67" s="5">
        <v>1</v>
      </c>
      <c r="AI67" s="5">
        <v>23</v>
      </c>
      <c r="AJ67" s="5">
        <v>134</v>
      </c>
      <c r="AK67" s="167" t="s">
        <v>143</v>
      </c>
      <c r="AL67" s="71" t="s">
        <v>119</v>
      </c>
      <c r="AM67" s="5">
        <v>120</v>
      </c>
      <c r="AN67" s="5">
        <v>3192</v>
      </c>
      <c r="AO67" s="5">
        <v>2219</v>
      </c>
      <c r="AP67" s="5">
        <v>480</v>
      </c>
      <c r="AQ67" s="5">
        <v>113</v>
      </c>
      <c r="AR67" s="5">
        <v>62</v>
      </c>
      <c r="AS67" s="5">
        <v>500</v>
      </c>
      <c r="AT67" s="5">
        <v>378</v>
      </c>
      <c r="AU67" s="5">
        <v>416</v>
      </c>
      <c r="AV67" s="167" t="s">
        <v>143</v>
      </c>
      <c r="AW67" s="71" t="s">
        <v>119</v>
      </c>
      <c r="AX67" s="5">
        <v>29767</v>
      </c>
      <c r="AY67" s="5">
        <v>18685</v>
      </c>
      <c r="AZ67" s="5">
        <v>11464</v>
      </c>
      <c r="BA67" s="5">
        <v>1563</v>
      </c>
      <c r="BB67" s="5">
        <v>1963</v>
      </c>
      <c r="BC67" s="5">
        <v>872</v>
      </c>
      <c r="BD67" s="5">
        <v>63635</v>
      </c>
      <c r="BE67" s="5">
        <v>31654</v>
      </c>
      <c r="BF67" s="5">
        <v>3365</v>
      </c>
      <c r="BG67" s="5">
        <v>1548</v>
      </c>
      <c r="BH67" s="5">
        <v>1777</v>
      </c>
      <c r="BI67" s="5">
        <v>807</v>
      </c>
      <c r="BJ67" s="167" t="s">
        <v>143</v>
      </c>
      <c r="BK67" s="71" t="s">
        <v>119</v>
      </c>
      <c r="BL67" s="72">
        <v>619</v>
      </c>
      <c r="BM67" s="5">
        <v>116</v>
      </c>
      <c r="BN67" s="5">
        <v>28</v>
      </c>
      <c r="BO67" s="72">
        <v>44</v>
      </c>
      <c r="BP67" s="5">
        <v>14</v>
      </c>
      <c r="BQ67" s="72">
        <v>663</v>
      </c>
      <c r="BR67" s="72">
        <v>130</v>
      </c>
      <c r="BS67" s="167" t="s">
        <v>143</v>
      </c>
      <c r="BT67" s="71" t="s">
        <v>119</v>
      </c>
      <c r="BU67" s="5">
        <v>264</v>
      </c>
      <c r="BV67" s="5">
        <v>677</v>
      </c>
      <c r="BW67" s="5">
        <v>392</v>
      </c>
      <c r="BX67" s="5">
        <v>601</v>
      </c>
      <c r="BY67" s="5">
        <v>178</v>
      </c>
      <c r="BZ67" s="5">
        <v>137</v>
      </c>
      <c r="CA67" s="5">
        <v>259</v>
      </c>
      <c r="CB67" s="5">
        <v>23</v>
      </c>
      <c r="CC67" s="5">
        <v>4</v>
      </c>
      <c r="CD67" s="5">
        <v>114</v>
      </c>
      <c r="CE67" s="5">
        <v>458</v>
      </c>
      <c r="CF67" s="5">
        <v>96</v>
      </c>
      <c r="CG67" s="5">
        <v>238</v>
      </c>
      <c r="CH67" s="135"/>
      <c r="CI67" s="138" t="s">
        <v>143</v>
      </c>
      <c r="CJ67" s="138" t="s">
        <v>4234</v>
      </c>
      <c r="CK67" s="139">
        <v>15646</v>
      </c>
      <c r="CL67" s="141">
        <v>3107</v>
      </c>
    </row>
    <row r="68" spans="1:90">
      <c r="A68" s="167"/>
      <c r="B68" s="71" t="s">
        <v>120</v>
      </c>
      <c r="C68" s="5">
        <v>2683</v>
      </c>
      <c r="D68" s="5">
        <v>1377</v>
      </c>
      <c r="E68" s="5">
        <v>3067</v>
      </c>
      <c r="F68" s="5">
        <v>1582</v>
      </c>
      <c r="G68" s="5">
        <v>2899</v>
      </c>
      <c r="H68" s="5">
        <v>1501</v>
      </c>
      <c r="I68" s="5">
        <v>4042</v>
      </c>
      <c r="J68" s="5">
        <v>1997</v>
      </c>
      <c r="K68" s="72">
        <v>12691</v>
      </c>
      <c r="L68" s="72">
        <v>6457</v>
      </c>
      <c r="M68" s="167"/>
      <c r="N68" s="71" t="s">
        <v>120</v>
      </c>
      <c r="O68" s="5">
        <v>69</v>
      </c>
      <c r="P68" s="5">
        <v>27</v>
      </c>
      <c r="Q68" s="5">
        <v>63</v>
      </c>
      <c r="R68" s="5">
        <v>29</v>
      </c>
      <c r="S68" s="5">
        <v>74</v>
      </c>
      <c r="T68" s="5">
        <v>46</v>
      </c>
      <c r="U68" s="5">
        <v>457</v>
      </c>
      <c r="V68" s="5">
        <v>234</v>
      </c>
      <c r="W68" s="72">
        <v>663</v>
      </c>
      <c r="X68" s="72">
        <v>336</v>
      </c>
      <c r="Y68" s="167"/>
      <c r="Z68" s="71" t="s">
        <v>120</v>
      </c>
      <c r="AA68" s="5">
        <v>74</v>
      </c>
      <c r="AB68" s="5">
        <v>75</v>
      </c>
      <c r="AC68" s="5">
        <v>72</v>
      </c>
      <c r="AD68" s="5">
        <v>83</v>
      </c>
      <c r="AE68" s="72">
        <v>304</v>
      </c>
      <c r="AF68" s="72">
        <v>362</v>
      </c>
      <c r="AG68" s="5">
        <v>302</v>
      </c>
      <c r="AH68" s="5">
        <v>122</v>
      </c>
      <c r="AI68" s="5">
        <v>4</v>
      </c>
      <c r="AJ68" s="5">
        <v>58</v>
      </c>
      <c r="AK68" s="167"/>
      <c r="AL68" s="71" t="s">
        <v>120</v>
      </c>
      <c r="AM68" s="5">
        <v>5</v>
      </c>
      <c r="AN68" s="5">
        <v>2453</v>
      </c>
      <c r="AO68" s="5">
        <v>1939</v>
      </c>
      <c r="AP68" s="5">
        <v>517</v>
      </c>
      <c r="AQ68" s="5">
        <v>120</v>
      </c>
      <c r="AR68" s="5">
        <v>104</v>
      </c>
      <c r="AS68" s="5">
        <v>316</v>
      </c>
      <c r="AT68" s="5">
        <v>301</v>
      </c>
      <c r="AU68" s="5">
        <v>272</v>
      </c>
      <c r="AV68" s="167"/>
      <c r="AW68" s="71" t="s">
        <v>120</v>
      </c>
      <c r="AX68" s="5">
        <v>4773</v>
      </c>
      <c r="AY68" s="5">
        <v>2306</v>
      </c>
      <c r="AZ68" s="5">
        <v>4021</v>
      </c>
      <c r="BA68" s="5">
        <v>1930</v>
      </c>
      <c r="BB68" s="5">
        <v>2628</v>
      </c>
      <c r="BC68" s="5">
        <v>1248</v>
      </c>
      <c r="BD68" s="5">
        <v>4441</v>
      </c>
      <c r="BE68" s="5">
        <v>2182</v>
      </c>
      <c r="BF68" s="5">
        <v>3750</v>
      </c>
      <c r="BG68" s="5">
        <v>1831</v>
      </c>
      <c r="BH68" s="5">
        <v>2291</v>
      </c>
      <c r="BI68" s="5">
        <v>1118</v>
      </c>
      <c r="BJ68" s="167"/>
      <c r="BK68" s="71" t="s">
        <v>120</v>
      </c>
      <c r="BL68" s="72">
        <v>526</v>
      </c>
      <c r="BM68" s="5">
        <v>149</v>
      </c>
      <c r="BN68" s="5">
        <v>55</v>
      </c>
      <c r="BO68" s="72">
        <v>70</v>
      </c>
      <c r="BP68" s="5">
        <v>25</v>
      </c>
      <c r="BQ68" s="72">
        <v>596</v>
      </c>
      <c r="BR68" s="72">
        <v>174</v>
      </c>
      <c r="BS68" s="167"/>
      <c r="BT68" s="71" t="s">
        <v>120</v>
      </c>
      <c r="BU68" s="5">
        <v>329</v>
      </c>
      <c r="BV68" s="5">
        <v>841</v>
      </c>
      <c r="BW68" s="5">
        <v>448</v>
      </c>
      <c r="BX68" s="5">
        <v>265</v>
      </c>
      <c r="BY68" s="5">
        <v>397</v>
      </c>
      <c r="BZ68" s="5">
        <v>208</v>
      </c>
      <c r="CA68" s="5">
        <v>123</v>
      </c>
      <c r="CB68" s="5">
        <v>29</v>
      </c>
      <c r="CC68" s="5">
        <v>12</v>
      </c>
      <c r="CD68" s="5">
        <v>110</v>
      </c>
      <c r="CE68" s="5">
        <v>26</v>
      </c>
      <c r="CF68" s="5">
        <v>96</v>
      </c>
      <c r="CG68" s="5">
        <v>139</v>
      </c>
      <c r="CH68" s="135"/>
      <c r="CI68" s="138" t="s">
        <v>143</v>
      </c>
      <c r="CJ68" s="138" t="s">
        <v>4235</v>
      </c>
      <c r="CK68" s="139">
        <v>13396</v>
      </c>
      <c r="CL68" s="141">
        <v>2788</v>
      </c>
    </row>
    <row r="69" spans="1:90">
      <c r="A69" s="167"/>
      <c r="B69" s="103" t="s">
        <v>102</v>
      </c>
      <c r="C69" s="105">
        <v>6672</v>
      </c>
      <c r="D69" s="105">
        <v>3427</v>
      </c>
      <c r="E69" s="105">
        <v>6626</v>
      </c>
      <c r="F69" s="105">
        <v>3326</v>
      </c>
      <c r="G69" s="105">
        <v>5861</v>
      </c>
      <c r="H69" s="105">
        <v>2960</v>
      </c>
      <c r="I69" s="105">
        <v>7182</v>
      </c>
      <c r="J69" s="105">
        <v>3437</v>
      </c>
      <c r="K69" s="105">
        <v>26341</v>
      </c>
      <c r="L69" s="105">
        <v>13150</v>
      </c>
      <c r="M69" s="167"/>
      <c r="N69" s="103" t="s">
        <v>102</v>
      </c>
      <c r="O69" s="105">
        <v>249</v>
      </c>
      <c r="P69" s="105">
        <v>99</v>
      </c>
      <c r="Q69" s="105">
        <v>218</v>
      </c>
      <c r="R69" s="105">
        <v>102</v>
      </c>
      <c r="S69" s="105">
        <v>159</v>
      </c>
      <c r="T69" s="105">
        <v>76</v>
      </c>
      <c r="U69" s="105">
        <v>834</v>
      </c>
      <c r="V69" s="105">
        <v>408</v>
      </c>
      <c r="W69" s="105">
        <v>1460</v>
      </c>
      <c r="X69" s="105">
        <v>685</v>
      </c>
      <c r="Y69" s="167"/>
      <c r="Z69" s="103" t="s">
        <v>102</v>
      </c>
      <c r="AA69" s="105">
        <v>214</v>
      </c>
      <c r="AB69" s="105">
        <v>213</v>
      </c>
      <c r="AC69" s="105">
        <v>200</v>
      </c>
      <c r="AD69" s="105">
        <v>199</v>
      </c>
      <c r="AE69" s="105">
        <v>826</v>
      </c>
      <c r="AF69" s="105">
        <v>849</v>
      </c>
      <c r="AG69" s="105">
        <v>666</v>
      </c>
      <c r="AH69" s="105">
        <v>123</v>
      </c>
      <c r="AI69" s="105">
        <v>27</v>
      </c>
      <c r="AJ69" s="105">
        <v>192</v>
      </c>
      <c r="AK69" s="167"/>
      <c r="AL69" s="103" t="s">
        <v>102</v>
      </c>
      <c r="AM69" s="105">
        <v>125</v>
      </c>
      <c r="AN69" s="105">
        <v>5645</v>
      </c>
      <c r="AO69" s="105">
        <v>4158</v>
      </c>
      <c r="AP69" s="105">
        <v>997</v>
      </c>
      <c r="AQ69" s="105">
        <v>233</v>
      </c>
      <c r="AR69" s="105">
        <v>166</v>
      </c>
      <c r="AS69" s="105">
        <v>816</v>
      </c>
      <c r="AT69" s="105">
        <v>679</v>
      </c>
      <c r="AU69" s="105">
        <v>688</v>
      </c>
      <c r="AV69" s="167"/>
      <c r="AW69" s="103" t="s">
        <v>102</v>
      </c>
      <c r="AX69" s="105">
        <v>34540</v>
      </c>
      <c r="AY69" s="105">
        <v>20991</v>
      </c>
      <c r="AZ69" s="105">
        <v>15485</v>
      </c>
      <c r="BA69" s="105">
        <v>3493</v>
      </c>
      <c r="BB69" s="105">
        <v>4591</v>
      </c>
      <c r="BC69" s="105">
        <v>2120</v>
      </c>
      <c r="BD69" s="105">
        <v>68076</v>
      </c>
      <c r="BE69" s="105">
        <v>33836</v>
      </c>
      <c r="BF69" s="105">
        <v>7115</v>
      </c>
      <c r="BG69" s="105">
        <v>3379</v>
      </c>
      <c r="BH69" s="105">
        <v>4068</v>
      </c>
      <c r="BI69" s="105">
        <v>1925</v>
      </c>
      <c r="BJ69" s="167"/>
      <c r="BK69" s="103" t="s">
        <v>102</v>
      </c>
      <c r="BL69" s="105">
        <v>1145</v>
      </c>
      <c r="BM69" s="105">
        <v>265</v>
      </c>
      <c r="BN69" s="105">
        <v>83</v>
      </c>
      <c r="BO69" s="105">
        <v>114</v>
      </c>
      <c r="BP69" s="105">
        <v>39</v>
      </c>
      <c r="BQ69" s="105">
        <v>1259</v>
      </c>
      <c r="BR69" s="105">
        <v>304</v>
      </c>
      <c r="BS69" s="167"/>
      <c r="BT69" s="103" t="s">
        <v>102</v>
      </c>
      <c r="BU69" s="105">
        <v>593</v>
      </c>
      <c r="BV69" s="105">
        <v>1518</v>
      </c>
      <c r="BW69" s="105">
        <v>840</v>
      </c>
      <c r="BX69" s="105">
        <v>866</v>
      </c>
      <c r="BY69" s="105">
        <v>575</v>
      </c>
      <c r="BZ69" s="105">
        <v>345</v>
      </c>
      <c r="CA69" s="105">
        <v>382</v>
      </c>
      <c r="CB69" s="105">
        <v>52</v>
      </c>
      <c r="CC69" s="105">
        <v>16</v>
      </c>
      <c r="CD69" s="105">
        <v>224</v>
      </c>
      <c r="CE69" s="105">
        <v>484</v>
      </c>
      <c r="CF69" s="105">
        <v>192</v>
      </c>
      <c r="CG69" s="105">
        <v>377</v>
      </c>
      <c r="CH69" s="135"/>
      <c r="CI69" s="138" t="s">
        <v>143</v>
      </c>
      <c r="CJ69" s="138" t="s">
        <v>4236</v>
      </c>
      <c r="CK69" s="139">
        <v>29042</v>
      </c>
      <c r="CL69" s="141">
        <v>5895</v>
      </c>
    </row>
    <row r="70" spans="1:90" ht="14.45" customHeight="1">
      <c r="A70" s="167" t="s">
        <v>144</v>
      </c>
      <c r="B70" s="71" t="s">
        <v>119</v>
      </c>
      <c r="C70" s="5">
        <v>7311</v>
      </c>
      <c r="D70" s="5">
        <v>3809</v>
      </c>
      <c r="E70" s="5">
        <v>6651</v>
      </c>
      <c r="F70" s="5">
        <v>3438</v>
      </c>
      <c r="G70" s="5">
        <v>6018</v>
      </c>
      <c r="H70" s="5">
        <v>3172</v>
      </c>
      <c r="I70" s="5">
        <v>6155</v>
      </c>
      <c r="J70" s="5">
        <v>3316</v>
      </c>
      <c r="K70" s="72">
        <v>26135</v>
      </c>
      <c r="L70" s="72">
        <v>13735</v>
      </c>
      <c r="M70" s="167" t="s">
        <v>144</v>
      </c>
      <c r="N70" s="71" t="s">
        <v>119</v>
      </c>
      <c r="O70" s="5">
        <v>228</v>
      </c>
      <c r="P70" s="5">
        <v>125</v>
      </c>
      <c r="Q70" s="5">
        <v>147</v>
      </c>
      <c r="R70" s="5">
        <v>70</v>
      </c>
      <c r="S70" s="5">
        <v>144</v>
      </c>
      <c r="T70" s="5">
        <v>72</v>
      </c>
      <c r="U70" s="5">
        <v>818</v>
      </c>
      <c r="V70" s="5">
        <v>465</v>
      </c>
      <c r="W70" s="72">
        <v>1337</v>
      </c>
      <c r="X70" s="72">
        <v>732</v>
      </c>
      <c r="Y70" s="167" t="s">
        <v>144</v>
      </c>
      <c r="Z70" s="71" t="s">
        <v>119</v>
      </c>
      <c r="AA70" s="5">
        <v>241</v>
      </c>
      <c r="AB70" s="5">
        <v>239</v>
      </c>
      <c r="AC70" s="5">
        <v>228</v>
      </c>
      <c r="AD70" s="5">
        <v>229</v>
      </c>
      <c r="AE70" s="72">
        <v>937</v>
      </c>
      <c r="AF70" s="72">
        <v>938</v>
      </c>
      <c r="AG70" s="5">
        <v>828</v>
      </c>
      <c r="AH70" s="5">
        <v>143</v>
      </c>
      <c r="AI70" s="5">
        <v>20</v>
      </c>
      <c r="AJ70" s="5">
        <v>221</v>
      </c>
      <c r="AK70" s="167" t="s">
        <v>144</v>
      </c>
      <c r="AL70" s="71" t="s">
        <v>119</v>
      </c>
      <c r="AM70" s="5">
        <v>95</v>
      </c>
      <c r="AN70" s="5">
        <v>4069</v>
      </c>
      <c r="AO70" s="5">
        <v>3766</v>
      </c>
      <c r="AP70" s="5">
        <v>1816</v>
      </c>
      <c r="AQ70" s="5">
        <v>321</v>
      </c>
      <c r="AR70" s="5">
        <v>193</v>
      </c>
      <c r="AS70" s="5">
        <v>857</v>
      </c>
      <c r="AT70" s="5">
        <v>794</v>
      </c>
      <c r="AU70" s="5">
        <v>805</v>
      </c>
      <c r="AV70" s="167" t="s">
        <v>144</v>
      </c>
      <c r="AW70" s="71" t="s">
        <v>119</v>
      </c>
      <c r="AX70" s="5">
        <v>6866</v>
      </c>
      <c r="AY70" s="5">
        <v>3878</v>
      </c>
      <c r="AZ70" s="5">
        <v>6482</v>
      </c>
      <c r="BA70" s="5">
        <v>3641</v>
      </c>
      <c r="BB70" s="5">
        <v>3693</v>
      </c>
      <c r="BC70" s="5">
        <v>2075</v>
      </c>
      <c r="BD70" s="5">
        <v>6497</v>
      </c>
      <c r="BE70" s="5">
        <v>3684</v>
      </c>
      <c r="BF70" s="5">
        <v>6172</v>
      </c>
      <c r="BG70" s="5">
        <v>3474</v>
      </c>
      <c r="BH70" s="5">
        <v>2541</v>
      </c>
      <c r="BI70" s="5">
        <v>1408</v>
      </c>
      <c r="BJ70" s="167" t="s">
        <v>144</v>
      </c>
      <c r="BK70" s="71" t="s">
        <v>119</v>
      </c>
      <c r="BL70" s="72">
        <v>1337</v>
      </c>
      <c r="BM70" s="5">
        <v>566</v>
      </c>
      <c r="BN70" s="5">
        <v>93</v>
      </c>
      <c r="BO70" s="72">
        <v>90</v>
      </c>
      <c r="BP70" s="5">
        <v>39</v>
      </c>
      <c r="BQ70" s="72">
        <v>1427</v>
      </c>
      <c r="BR70" s="72">
        <v>605</v>
      </c>
      <c r="BS70" s="167" t="s">
        <v>144</v>
      </c>
      <c r="BT70" s="71" t="s">
        <v>119</v>
      </c>
      <c r="BU70" s="5">
        <v>380</v>
      </c>
      <c r="BV70" s="5">
        <v>715</v>
      </c>
      <c r="BW70" s="5">
        <v>950</v>
      </c>
      <c r="BX70" s="5">
        <v>429</v>
      </c>
      <c r="BY70" s="5">
        <v>947</v>
      </c>
      <c r="BZ70" s="5">
        <v>789</v>
      </c>
      <c r="CA70" s="5">
        <v>616</v>
      </c>
      <c r="CB70" s="5">
        <v>33</v>
      </c>
      <c r="CC70" s="5">
        <v>2</v>
      </c>
      <c r="CD70" s="5">
        <v>224</v>
      </c>
      <c r="CE70" s="5">
        <v>195</v>
      </c>
      <c r="CF70" s="5">
        <v>272</v>
      </c>
      <c r="CG70" s="5">
        <v>565</v>
      </c>
      <c r="CH70" s="135"/>
      <c r="CI70" s="138" t="s">
        <v>144</v>
      </c>
      <c r="CJ70" s="138" t="s">
        <v>4237</v>
      </c>
      <c r="CK70" s="139">
        <v>28400</v>
      </c>
      <c r="CL70" s="141">
        <v>5280</v>
      </c>
    </row>
    <row r="71" spans="1:90">
      <c r="A71" s="167"/>
      <c r="B71" s="71" t="s">
        <v>120</v>
      </c>
      <c r="C71" s="5">
        <v>3586</v>
      </c>
      <c r="D71" s="5">
        <v>1825</v>
      </c>
      <c r="E71" s="5">
        <v>3736</v>
      </c>
      <c r="F71" s="5">
        <v>1914</v>
      </c>
      <c r="G71" s="5">
        <v>3678</v>
      </c>
      <c r="H71" s="5">
        <v>1941</v>
      </c>
      <c r="I71" s="5">
        <v>3749</v>
      </c>
      <c r="J71" s="5">
        <v>1990</v>
      </c>
      <c r="K71" s="72">
        <v>14749</v>
      </c>
      <c r="L71" s="72">
        <v>7670</v>
      </c>
      <c r="M71" s="167"/>
      <c r="N71" s="71" t="s">
        <v>120</v>
      </c>
      <c r="O71" s="5">
        <v>101</v>
      </c>
      <c r="P71" s="5">
        <v>45</v>
      </c>
      <c r="Q71" s="5">
        <v>84</v>
      </c>
      <c r="R71" s="5">
        <v>34</v>
      </c>
      <c r="S71" s="5">
        <v>93</v>
      </c>
      <c r="T71" s="5">
        <v>43</v>
      </c>
      <c r="U71" s="5">
        <v>332</v>
      </c>
      <c r="V71" s="5">
        <v>178</v>
      </c>
      <c r="W71" s="72">
        <v>610</v>
      </c>
      <c r="X71" s="72">
        <v>300</v>
      </c>
      <c r="Y71" s="167"/>
      <c r="Z71" s="71" t="s">
        <v>120</v>
      </c>
      <c r="AA71" s="5">
        <v>131</v>
      </c>
      <c r="AB71" s="5">
        <v>126</v>
      </c>
      <c r="AC71" s="5">
        <v>127</v>
      </c>
      <c r="AD71" s="5">
        <v>131</v>
      </c>
      <c r="AE71" s="72">
        <v>515</v>
      </c>
      <c r="AF71" s="72">
        <v>523</v>
      </c>
      <c r="AG71" s="5">
        <v>521</v>
      </c>
      <c r="AH71" s="5">
        <v>437</v>
      </c>
      <c r="AI71" s="5">
        <v>5</v>
      </c>
      <c r="AJ71" s="5">
        <v>104</v>
      </c>
      <c r="AK71" s="167"/>
      <c r="AL71" s="71" t="s">
        <v>120</v>
      </c>
      <c r="AM71" s="5">
        <v>304</v>
      </c>
      <c r="AN71" s="5">
        <v>5994</v>
      </c>
      <c r="AO71" s="5">
        <v>1678</v>
      </c>
      <c r="AP71" s="5">
        <v>365</v>
      </c>
      <c r="AQ71" s="5">
        <v>40</v>
      </c>
      <c r="AR71" s="5">
        <v>263</v>
      </c>
      <c r="AS71" s="5">
        <v>514</v>
      </c>
      <c r="AT71" s="5">
        <v>475</v>
      </c>
      <c r="AU71" s="5">
        <v>475</v>
      </c>
      <c r="AV71" s="167"/>
      <c r="AW71" s="71" t="s">
        <v>120</v>
      </c>
      <c r="AX71" s="5">
        <v>4031</v>
      </c>
      <c r="AY71" s="5">
        <v>2230</v>
      </c>
      <c r="AZ71" s="5">
        <v>3904</v>
      </c>
      <c r="BA71" s="5">
        <v>2154</v>
      </c>
      <c r="BB71" s="5">
        <v>2482</v>
      </c>
      <c r="BC71" s="5">
        <v>1412</v>
      </c>
      <c r="BD71" s="5">
        <v>3238</v>
      </c>
      <c r="BE71" s="5">
        <v>1787</v>
      </c>
      <c r="BF71" s="5">
        <v>3123</v>
      </c>
      <c r="BG71" s="5">
        <v>1717</v>
      </c>
      <c r="BH71" s="5">
        <v>1240</v>
      </c>
      <c r="BI71" s="5">
        <v>722</v>
      </c>
      <c r="BJ71" s="167"/>
      <c r="BK71" s="71" t="s">
        <v>120</v>
      </c>
      <c r="BL71" s="72">
        <v>945</v>
      </c>
      <c r="BM71" s="5">
        <v>463</v>
      </c>
      <c r="BN71" s="5">
        <v>161</v>
      </c>
      <c r="BO71" s="72">
        <v>111</v>
      </c>
      <c r="BP71" s="5">
        <v>62</v>
      </c>
      <c r="BQ71" s="72">
        <v>1056</v>
      </c>
      <c r="BR71" s="72">
        <v>525</v>
      </c>
      <c r="BS71" s="167"/>
      <c r="BT71" s="71" t="s">
        <v>120</v>
      </c>
      <c r="BU71" s="5">
        <v>328</v>
      </c>
      <c r="BV71" s="5">
        <v>1204</v>
      </c>
      <c r="BW71" s="5">
        <v>642</v>
      </c>
      <c r="BX71" s="5">
        <v>476</v>
      </c>
      <c r="BY71" s="5">
        <v>814</v>
      </c>
      <c r="BZ71" s="5">
        <v>620</v>
      </c>
      <c r="CA71" s="5">
        <v>471</v>
      </c>
      <c r="CB71" s="5">
        <v>14</v>
      </c>
      <c r="CC71" s="5">
        <v>11</v>
      </c>
      <c r="CD71" s="5">
        <v>41</v>
      </c>
      <c r="CE71" s="5">
        <v>119</v>
      </c>
      <c r="CF71" s="5">
        <v>206</v>
      </c>
      <c r="CG71" s="5">
        <v>161</v>
      </c>
      <c r="CH71" s="135"/>
      <c r="CI71" s="138" t="s">
        <v>144</v>
      </c>
      <c r="CJ71" s="138" t="s">
        <v>4238</v>
      </c>
      <c r="CK71" s="139">
        <v>18986</v>
      </c>
      <c r="CL71" s="141">
        <v>4740</v>
      </c>
    </row>
    <row r="72" spans="1:90">
      <c r="A72" s="167"/>
      <c r="B72" s="103" t="s">
        <v>102</v>
      </c>
      <c r="C72" s="105">
        <v>10897</v>
      </c>
      <c r="D72" s="105">
        <v>5634</v>
      </c>
      <c r="E72" s="105">
        <v>10387</v>
      </c>
      <c r="F72" s="105">
        <v>5352</v>
      </c>
      <c r="G72" s="105">
        <v>9696</v>
      </c>
      <c r="H72" s="105">
        <v>5113</v>
      </c>
      <c r="I72" s="105">
        <v>9904</v>
      </c>
      <c r="J72" s="105">
        <v>5306</v>
      </c>
      <c r="K72" s="105">
        <v>40884</v>
      </c>
      <c r="L72" s="105">
        <v>21405</v>
      </c>
      <c r="M72" s="167"/>
      <c r="N72" s="103" t="s">
        <v>102</v>
      </c>
      <c r="O72" s="105">
        <v>329</v>
      </c>
      <c r="P72" s="105">
        <v>170</v>
      </c>
      <c r="Q72" s="105">
        <v>231</v>
      </c>
      <c r="R72" s="105">
        <v>104</v>
      </c>
      <c r="S72" s="105">
        <v>237</v>
      </c>
      <c r="T72" s="105">
        <v>115</v>
      </c>
      <c r="U72" s="105">
        <v>1150</v>
      </c>
      <c r="V72" s="105">
        <v>643</v>
      </c>
      <c r="W72" s="105">
        <v>1947</v>
      </c>
      <c r="X72" s="105">
        <v>1032</v>
      </c>
      <c r="Y72" s="167"/>
      <c r="Z72" s="103" t="s">
        <v>102</v>
      </c>
      <c r="AA72" s="105">
        <v>372</v>
      </c>
      <c r="AB72" s="105">
        <v>365</v>
      </c>
      <c r="AC72" s="105">
        <v>355</v>
      </c>
      <c r="AD72" s="105">
        <v>360</v>
      </c>
      <c r="AE72" s="105">
        <v>1452</v>
      </c>
      <c r="AF72" s="105">
        <v>1461</v>
      </c>
      <c r="AG72" s="105">
        <v>1349</v>
      </c>
      <c r="AH72" s="105">
        <v>580</v>
      </c>
      <c r="AI72" s="105">
        <v>25</v>
      </c>
      <c r="AJ72" s="105">
        <v>325</v>
      </c>
      <c r="AK72" s="167"/>
      <c r="AL72" s="103" t="s">
        <v>102</v>
      </c>
      <c r="AM72" s="105">
        <v>399</v>
      </c>
      <c r="AN72" s="105">
        <v>10063</v>
      </c>
      <c r="AO72" s="105">
        <v>5444</v>
      </c>
      <c r="AP72" s="105">
        <v>2181</v>
      </c>
      <c r="AQ72" s="105">
        <v>361</v>
      </c>
      <c r="AR72" s="105">
        <v>456</v>
      </c>
      <c r="AS72" s="105">
        <v>1371</v>
      </c>
      <c r="AT72" s="105">
        <v>1269</v>
      </c>
      <c r="AU72" s="105">
        <v>1280</v>
      </c>
      <c r="AV72" s="167"/>
      <c r="AW72" s="103" t="s">
        <v>102</v>
      </c>
      <c r="AX72" s="105">
        <v>10897</v>
      </c>
      <c r="AY72" s="105">
        <v>6108</v>
      </c>
      <c r="AZ72" s="105">
        <v>10386</v>
      </c>
      <c r="BA72" s="105">
        <v>5795</v>
      </c>
      <c r="BB72" s="105">
        <v>6175</v>
      </c>
      <c r="BC72" s="105">
        <v>3487</v>
      </c>
      <c r="BD72" s="105">
        <v>9735</v>
      </c>
      <c r="BE72" s="105">
        <v>5471</v>
      </c>
      <c r="BF72" s="105">
        <v>9295</v>
      </c>
      <c r="BG72" s="105">
        <v>5191</v>
      </c>
      <c r="BH72" s="105">
        <v>3781</v>
      </c>
      <c r="BI72" s="105">
        <v>2130</v>
      </c>
      <c r="BJ72" s="167"/>
      <c r="BK72" s="103" t="s">
        <v>102</v>
      </c>
      <c r="BL72" s="105">
        <v>2282</v>
      </c>
      <c r="BM72" s="105">
        <v>1029</v>
      </c>
      <c r="BN72" s="105">
        <v>254</v>
      </c>
      <c r="BO72" s="105">
        <v>201</v>
      </c>
      <c r="BP72" s="105">
        <v>101</v>
      </c>
      <c r="BQ72" s="105">
        <v>2483</v>
      </c>
      <c r="BR72" s="105">
        <v>1130</v>
      </c>
      <c r="BS72" s="167"/>
      <c r="BT72" s="103" t="s">
        <v>102</v>
      </c>
      <c r="BU72" s="105">
        <v>708</v>
      </c>
      <c r="BV72" s="105">
        <v>1919</v>
      </c>
      <c r="BW72" s="105">
        <v>1592</v>
      </c>
      <c r="BX72" s="105">
        <v>905</v>
      </c>
      <c r="BY72" s="105">
        <v>1761</v>
      </c>
      <c r="BZ72" s="105">
        <v>1409</v>
      </c>
      <c r="CA72" s="105">
        <v>1087</v>
      </c>
      <c r="CB72" s="105">
        <v>47</v>
      </c>
      <c r="CC72" s="105">
        <v>13</v>
      </c>
      <c r="CD72" s="105">
        <v>265</v>
      </c>
      <c r="CE72" s="105">
        <v>314</v>
      </c>
      <c r="CF72" s="105">
        <v>478</v>
      </c>
      <c r="CG72" s="105">
        <v>726</v>
      </c>
      <c r="CH72" s="135"/>
      <c r="CI72" s="138" t="s">
        <v>144</v>
      </c>
      <c r="CJ72" s="138" t="s">
        <v>4239</v>
      </c>
      <c r="CK72" s="139">
        <v>47386</v>
      </c>
      <c r="CL72" s="141">
        <v>10020</v>
      </c>
    </row>
    <row r="73" spans="1:90" ht="14.45" customHeight="1">
      <c r="A73" s="167" t="s">
        <v>145</v>
      </c>
      <c r="B73" s="71" t="s">
        <v>119</v>
      </c>
      <c r="C73" s="5">
        <v>1542</v>
      </c>
      <c r="D73" s="5">
        <v>782</v>
      </c>
      <c r="E73" s="5">
        <v>1313</v>
      </c>
      <c r="F73" s="5">
        <v>643</v>
      </c>
      <c r="G73" s="5">
        <v>1303</v>
      </c>
      <c r="H73" s="5">
        <v>653</v>
      </c>
      <c r="I73" s="5">
        <v>1262</v>
      </c>
      <c r="J73" s="5">
        <v>594</v>
      </c>
      <c r="K73" s="72">
        <v>5420</v>
      </c>
      <c r="L73" s="72">
        <v>2672</v>
      </c>
      <c r="M73" s="167" t="s">
        <v>145</v>
      </c>
      <c r="N73" s="71" t="s">
        <v>119</v>
      </c>
      <c r="O73" s="5">
        <v>73</v>
      </c>
      <c r="P73" s="5">
        <v>36</v>
      </c>
      <c r="Q73" s="5">
        <v>34</v>
      </c>
      <c r="R73" s="5">
        <v>15</v>
      </c>
      <c r="S73" s="5">
        <v>40</v>
      </c>
      <c r="T73" s="5">
        <v>19</v>
      </c>
      <c r="U73" s="5">
        <v>158</v>
      </c>
      <c r="V73" s="5">
        <v>72</v>
      </c>
      <c r="W73" s="72">
        <v>305</v>
      </c>
      <c r="X73" s="72">
        <v>142</v>
      </c>
      <c r="Y73" s="167" t="s">
        <v>145</v>
      </c>
      <c r="Z73" s="71" t="s">
        <v>119</v>
      </c>
      <c r="AA73" s="5">
        <v>45</v>
      </c>
      <c r="AB73" s="5">
        <v>45</v>
      </c>
      <c r="AC73" s="5">
        <v>45</v>
      </c>
      <c r="AD73" s="5">
        <v>40</v>
      </c>
      <c r="AE73" s="72">
        <v>175</v>
      </c>
      <c r="AF73" s="72">
        <v>200</v>
      </c>
      <c r="AG73" s="5">
        <v>163</v>
      </c>
      <c r="AH73" s="5">
        <v>17</v>
      </c>
      <c r="AI73" s="5">
        <v>2</v>
      </c>
      <c r="AJ73" s="5">
        <v>42</v>
      </c>
      <c r="AK73" s="167" t="s">
        <v>145</v>
      </c>
      <c r="AL73" s="71" t="s">
        <v>119</v>
      </c>
      <c r="AM73" s="5">
        <v>49</v>
      </c>
      <c r="AN73" s="5">
        <v>1438</v>
      </c>
      <c r="AO73" s="5">
        <v>669</v>
      </c>
      <c r="AP73" s="5">
        <v>145</v>
      </c>
      <c r="AQ73" s="5">
        <v>0</v>
      </c>
      <c r="AR73" s="5">
        <v>49</v>
      </c>
      <c r="AS73" s="5">
        <v>179</v>
      </c>
      <c r="AT73" s="5">
        <v>141</v>
      </c>
      <c r="AU73" s="5">
        <v>137</v>
      </c>
      <c r="AV73" s="167" t="s">
        <v>145</v>
      </c>
      <c r="AW73" s="71" t="s">
        <v>119</v>
      </c>
      <c r="AX73" s="5">
        <v>1459</v>
      </c>
      <c r="AY73" s="5">
        <v>691</v>
      </c>
      <c r="AZ73" s="5">
        <v>1390</v>
      </c>
      <c r="BA73" s="5">
        <v>658</v>
      </c>
      <c r="BB73" s="5">
        <v>857</v>
      </c>
      <c r="BC73" s="5">
        <v>410</v>
      </c>
      <c r="BD73" s="5">
        <v>1318</v>
      </c>
      <c r="BE73" s="5">
        <v>638</v>
      </c>
      <c r="BF73" s="5">
        <v>1253</v>
      </c>
      <c r="BG73" s="5">
        <v>606</v>
      </c>
      <c r="BH73" s="5">
        <v>835</v>
      </c>
      <c r="BI73" s="5">
        <v>398</v>
      </c>
      <c r="BJ73" s="167" t="s">
        <v>145</v>
      </c>
      <c r="BK73" s="71" t="s">
        <v>119</v>
      </c>
      <c r="BL73" s="72">
        <v>251</v>
      </c>
      <c r="BM73" s="5">
        <v>72</v>
      </c>
      <c r="BN73" s="5">
        <v>13</v>
      </c>
      <c r="BO73" s="72">
        <v>24</v>
      </c>
      <c r="BP73" s="5">
        <v>11</v>
      </c>
      <c r="BQ73" s="72">
        <v>275</v>
      </c>
      <c r="BR73" s="72">
        <v>83</v>
      </c>
      <c r="BS73" s="167" t="s">
        <v>145</v>
      </c>
      <c r="BT73" s="71" t="s">
        <v>119</v>
      </c>
      <c r="BU73" s="5">
        <v>252</v>
      </c>
      <c r="BV73" s="5">
        <v>244</v>
      </c>
      <c r="BW73" s="5">
        <v>62</v>
      </c>
      <c r="BX73" s="5">
        <v>66</v>
      </c>
      <c r="BY73" s="5">
        <v>230</v>
      </c>
      <c r="BZ73" s="5">
        <v>75</v>
      </c>
      <c r="CA73" s="5">
        <v>50</v>
      </c>
      <c r="CB73" s="5">
        <v>9</v>
      </c>
      <c r="CC73" s="5">
        <v>10</v>
      </c>
      <c r="CD73" s="5">
        <v>9</v>
      </c>
      <c r="CE73" s="5">
        <v>8</v>
      </c>
      <c r="CF73" s="5">
        <v>91</v>
      </c>
      <c r="CG73" s="5">
        <v>64</v>
      </c>
      <c r="CH73" s="135"/>
      <c r="CI73" s="138" t="s">
        <v>145</v>
      </c>
      <c r="CJ73" s="138" t="s">
        <v>4240</v>
      </c>
      <c r="CK73" s="139">
        <v>5512</v>
      </c>
      <c r="CL73" s="141">
        <v>1015</v>
      </c>
    </row>
    <row r="74" spans="1:90">
      <c r="A74" s="167"/>
      <c r="B74" s="71" t="s">
        <v>120</v>
      </c>
      <c r="C74" s="5">
        <v>1332</v>
      </c>
      <c r="D74" s="5">
        <v>677</v>
      </c>
      <c r="E74" s="5">
        <v>1323</v>
      </c>
      <c r="F74" s="5">
        <v>699</v>
      </c>
      <c r="G74" s="5">
        <v>1202</v>
      </c>
      <c r="H74" s="5">
        <v>606</v>
      </c>
      <c r="I74" s="5">
        <v>1265</v>
      </c>
      <c r="J74" s="5">
        <v>658</v>
      </c>
      <c r="K74" s="72">
        <v>5122</v>
      </c>
      <c r="L74" s="72">
        <v>2640</v>
      </c>
      <c r="M74" s="167"/>
      <c r="N74" s="71" t="s">
        <v>120</v>
      </c>
      <c r="O74" s="5">
        <v>44</v>
      </c>
      <c r="P74" s="5">
        <v>25</v>
      </c>
      <c r="Q74" s="5">
        <v>14</v>
      </c>
      <c r="R74" s="5">
        <v>6</v>
      </c>
      <c r="S74" s="5">
        <v>31</v>
      </c>
      <c r="T74" s="5">
        <v>16</v>
      </c>
      <c r="U74" s="5">
        <v>83</v>
      </c>
      <c r="V74" s="5">
        <v>44</v>
      </c>
      <c r="W74" s="72">
        <v>172</v>
      </c>
      <c r="X74" s="72">
        <v>91</v>
      </c>
      <c r="Y74" s="167"/>
      <c r="Z74" s="71" t="s">
        <v>120</v>
      </c>
      <c r="AA74" s="5">
        <v>37</v>
      </c>
      <c r="AB74" s="5">
        <v>37</v>
      </c>
      <c r="AC74" s="5">
        <v>37</v>
      </c>
      <c r="AD74" s="5">
        <v>36</v>
      </c>
      <c r="AE74" s="72">
        <v>147</v>
      </c>
      <c r="AF74" s="72">
        <v>165</v>
      </c>
      <c r="AG74" s="5">
        <v>150</v>
      </c>
      <c r="AH74" s="5">
        <v>80</v>
      </c>
      <c r="AI74" s="5">
        <v>0</v>
      </c>
      <c r="AJ74" s="5">
        <v>31</v>
      </c>
      <c r="AK74" s="167"/>
      <c r="AL74" s="71" t="s">
        <v>120</v>
      </c>
      <c r="AM74" s="5">
        <v>26</v>
      </c>
      <c r="AN74" s="5">
        <v>1979</v>
      </c>
      <c r="AO74" s="5">
        <v>433</v>
      </c>
      <c r="AP74" s="5">
        <v>10</v>
      </c>
      <c r="AQ74" s="5">
        <v>0</v>
      </c>
      <c r="AR74" s="5">
        <v>47</v>
      </c>
      <c r="AS74" s="5">
        <v>162</v>
      </c>
      <c r="AT74" s="5">
        <v>131</v>
      </c>
      <c r="AU74" s="5">
        <v>130</v>
      </c>
      <c r="AV74" s="167"/>
      <c r="AW74" s="71" t="s">
        <v>120</v>
      </c>
      <c r="AX74" s="5">
        <v>1330</v>
      </c>
      <c r="AY74" s="5">
        <v>706</v>
      </c>
      <c r="AZ74" s="5">
        <v>1317</v>
      </c>
      <c r="BA74" s="5">
        <v>701</v>
      </c>
      <c r="BB74" s="5">
        <v>965</v>
      </c>
      <c r="BC74" s="5">
        <v>523</v>
      </c>
      <c r="BD74" s="5">
        <v>1227</v>
      </c>
      <c r="BE74" s="5">
        <v>657</v>
      </c>
      <c r="BF74" s="5">
        <v>1215</v>
      </c>
      <c r="BG74" s="5">
        <v>652</v>
      </c>
      <c r="BH74" s="5">
        <v>885</v>
      </c>
      <c r="BI74" s="5">
        <v>485</v>
      </c>
      <c r="BJ74" s="167"/>
      <c r="BK74" s="71" t="s">
        <v>120</v>
      </c>
      <c r="BL74" s="72">
        <v>275</v>
      </c>
      <c r="BM74" s="5">
        <v>118</v>
      </c>
      <c r="BN74" s="5">
        <v>39</v>
      </c>
      <c r="BO74" s="72">
        <v>38</v>
      </c>
      <c r="BP74" s="5">
        <v>19</v>
      </c>
      <c r="BQ74" s="72">
        <v>313</v>
      </c>
      <c r="BR74" s="72">
        <v>137</v>
      </c>
      <c r="BS74" s="167"/>
      <c r="BT74" s="71" t="s">
        <v>120</v>
      </c>
      <c r="BU74" s="5">
        <v>203</v>
      </c>
      <c r="BV74" s="5">
        <v>355</v>
      </c>
      <c r="BW74" s="5">
        <v>257</v>
      </c>
      <c r="BX74" s="5">
        <v>156</v>
      </c>
      <c r="BY74" s="5">
        <v>362</v>
      </c>
      <c r="BZ74" s="5">
        <v>128</v>
      </c>
      <c r="CA74" s="5">
        <v>139</v>
      </c>
      <c r="CB74" s="5">
        <v>54</v>
      </c>
      <c r="CC74" s="5">
        <v>4</v>
      </c>
      <c r="CD74" s="5">
        <v>11</v>
      </c>
      <c r="CE74" s="5">
        <v>96</v>
      </c>
      <c r="CF74" s="5">
        <v>125</v>
      </c>
      <c r="CG74" s="5">
        <v>265</v>
      </c>
      <c r="CH74" s="135"/>
      <c r="CI74" s="138" t="s">
        <v>145</v>
      </c>
      <c r="CJ74" s="138" t="s">
        <v>4241</v>
      </c>
      <c r="CK74" s="139">
        <v>5323</v>
      </c>
      <c r="CL74" s="141">
        <v>1765</v>
      </c>
    </row>
    <row r="75" spans="1:90">
      <c r="A75" s="167"/>
      <c r="B75" s="103" t="s">
        <v>102</v>
      </c>
      <c r="C75" s="105">
        <v>2874</v>
      </c>
      <c r="D75" s="105">
        <v>1459</v>
      </c>
      <c r="E75" s="105">
        <v>2636</v>
      </c>
      <c r="F75" s="105">
        <v>1342</v>
      </c>
      <c r="G75" s="105">
        <v>2505</v>
      </c>
      <c r="H75" s="105">
        <v>1259</v>
      </c>
      <c r="I75" s="105">
        <v>2527</v>
      </c>
      <c r="J75" s="105">
        <v>1252</v>
      </c>
      <c r="K75" s="105">
        <v>10542</v>
      </c>
      <c r="L75" s="105">
        <v>5312</v>
      </c>
      <c r="M75" s="167"/>
      <c r="N75" s="103" t="s">
        <v>102</v>
      </c>
      <c r="O75" s="105">
        <v>117</v>
      </c>
      <c r="P75" s="105">
        <v>61</v>
      </c>
      <c r="Q75" s="105">
        <v>48</v>
      </c>
      <c r="R75" s="105">
        <v>21</v>
      </c>
      <c r="S75" s="105">
        <v>71</v>
      </c>
      <c r="T75" s="105">
        <v>35</v>
      </c>
      <c r="U75" s="105">
        <v>241</v>
      </c>
      <c r="V75" s="105">
        <v>116</v>
      </c>
      <c r="W75" s="105">
        <v>477</v>
      </c>
      <c r="X75" s="105">
        <v>233</v>
      </c>
      <c r="Y75" s="167"/>
      <c r="Z75" s="103" t="s">
        <v>102</v>
      </c>
      <c r="AA75" s="105">
        <v>82</v>
      </c>
      <c r="AB75" s="105">
        <v>82</v>
      </c>
      <c r="AC75" s="105">
        <v>82</v>
      </c>
      <c r="AD75" s="105">
        <v>76</v>
      </c>
      <c r="AE75" s="105">
        <v>322</v>
      </c>
      <c r="AF75" s="105">
        <v>365</v>
      </c>
      <c r="AG75" s="105">
        <v>313</v>
      </c>
      <c r="AH75" s="105">
        <v>97</v>
      </c>
      <c r="AI75" s="105">
        <v>2</v>
      </c>
      <c r="AJ75" s="105">
        <v>73</v>
      </c>
      <c r="AK75" s="167"/>
      <c r="AL75" s="103" t="s">
        <v>102</v>
      </c>
      <c r="AM75" s="105">
        <v>75</v>
      </c>
      <c r="AN75" s="105">
        <v>3417</v>
      </c>
      <c r="AO75" s="105">
        <v>1102</v>
      </c>
      <c r="AP75" s="105">
        <v>155</v>
      </c>
      <c r="AQ75" s="105">
        <v>0</v>
      </c>
      <c r="AR75" s="105">
        <v>96</v>
      </c>
      <c r="AS75" s="105">
        <v>341</v>
      </c>
      <c r="AT75" s="105">
        <v>272</v>
      </c>
      <c r="AU75" s="105">
        <v>267</v>
      </c>
      <c r="AV75" s="167"/>
      <c r="AW75" s="103" t="s">
        <v>102</v>
      </c>
      <c r="AX75" s="105">
        <v>2789</v>
      </c>
      <c r="AY75" s="105">
        <v>1397</v>
      </c>
      <c r="AZ75" s="105">
        <v>2707</v>
      </c>
      <c r="BA75" s="105">
        <v>1359</v>
      </c>
      <c r="BB75" s="105">
        <v>1822</v>
      </c>
      <c r="BC75" s="105">
        <v>933</v>
      </c>
      <c r="BD75" s="105">
        <v>2545</v>
      </c>
      <c r="BE75" s="105">
        <v>1295</v>
      </c>
      <c r="BF75" s="105">
        <v>2468</v>
      </c>
      <c r="BG75" s="105">
        <v>1258</v>
      </c>
      <c r="BH75" s="105">
        <v>1720</v>
      </c>
      <c r="BI75" s="105">
        <v>883</v>
      </c>
      <c r="BJ75" s="167"/>
      <c r="BK75" s="103" t="s">
        <v>102</v>
      </c>
      <c r="BL75" s="105">
        <v>526</v>
      </c>
      <c r="BM75" s="105">
        <v>190</v>
      </c>
      <c r="BN75" s="105">
        <v>52</v>
      </c>
      <c r="BO75" s="105">
        <v>62</v>
      </c>
      <c r="BP75" s="105">
        <v>30</v>
      </c>
      <c r="BQ75" s="105">
        <v>588</v>
      </c>
      <c r="BR75" s="105">
        <v>220</v>
      </c>
      <c r="BS75" s="167"/>
      <c r="BT75" s="103" t="s">
        <v>102</v>
      </c>
      <c r="BU75" s="105">
        <v>455</v>
      </c>
      <c r="BV75" s="105">
        <v>599</v>
      </c>
      <c r="BW75" s="105">
        <v>319</v>
      </c>
      <c r="BX75" s="105">
        <v>222</v>
      </c>
      <c r="BY75" s="105">
        <v>592</v>
      </c>
      <c r="BZ75" s="105">
        <v>203</v>
      </c>
      <c r="CA75" s="105">
        <v>189</v>
      </c>
      <c r="CB75" s="105">
        <v>63</v>
      </c>
      <c r="CC75" s="105">
        <v>14</v>
      </c>
      <c r="CD75" s="105">
        <v>20</v>
      </c>
      <c r="CE75" s="105">
        <v>104</v>
      </c>
      <c r="CF75" s="105">
        <v>216</v>
      </c>
      <c r="CG75" s="105">
        <v>329</v>
      </c>
      <c r="CH75" s="135"/>
      <c r="CI75" s="138" t="s">
        <v>145</v>
      </c>
      <c r="CJ75" s="138" t="s">
        <v>4242</v>
      </c>
      <c r="CK75" s="139">
        <v>10835</v>
      </c>
      <c r="CL75" s="141">
        <v>2780</v>
      </c>
    </row>
    <row r="76" spans="1:90">
      <c r="A76" s="207" t="s">
        <v>121</v>
      </c>
      <c r="B76" s="207"/>
      <c r="C76" s="52">
        <v>113539</v>
      </c>
      <c r="D76" s="52">
        <v>58933</v>
      </c>
      <c r="E76" s="52">
        <v>112626</v>
      </c>
      <c r="F76" s="52">
        <v>58240</v>
      </c>
      <c r="G76" s="52">
        <v>106547</v>
      </c>
      <c r="H76" s="52">
        <v>55767</v>
      </c>
      <c r="I76" s="52">
        <v>116780</v>
      </c>
      <c r="J76" s="52">
        <v>61365</v>
      </c>
      <c r="K76" s="52">
        <v>449492</v>
      </c>
      <c r="L76" s="52">
        <v>234305</v>
      </c>
      <c r="M76" s="207" t="s">
        <v>121</v>
      </c>
      <c r="N76" s="207"/>
      <c r="O76" s="52">
        <v>4022</v>
      </c>
      <c r="P76" s="52">
        <v>1874</v>
      </c>
      <c r="Q76" s="52">
        <v>2888</v>
      </c>
      <c r="R76" s="52">
        <v>1401</v>
      </c>
      <c r="S76" s="52">
        <v>2765</v>
      </c>
      <c r="T76" s="52">
        <v>1311</v>
      </c>
      <c r="U76" s="52">
        <v>12825</v>
      </c>
      <c r="V76" s="52">
        <v>6682</v>
      </c>
      <c r="W76" s="52">
        <v>22500</v>
      </c>
      <c r="X76" s="52">
        <v>11268</v>
      </c>
      <c r="Y76" s="207" t="s">
        <v>121</v>
      </c>
      <c r="Z76" s="207"/>
      <c r="AA76" s="52">
        <v>3872</v>
      </c>
      <c r="AB76" s="52">
        <v>3839</v>
      </c>
      <c r="AC76" s="52">
        <v>3722</v>
      </c>
      <c r="AD76" s="52">
        <v>3765</v>
      </c>
      <c r="AE76" s="52">
        <v>15198</v>
      </c>
      <c r="AF76" s="52">
        <v>16059</v>
      </c>
      <c r="AG76" s="52">
        <v>14715</v>
      </c>
      <c r="AH76" s="52">
        <v>7591</v>
      </c>
      <c r="AI76" s="52">
        <v>288</v>
      </c>
      <c r="AJ76" s="52">
        <v>3400</v>
      </c>
      <c r="AK76" s="207" t="s">
        <v>121</v>
      </c>
      <c r="AL76" s="207"/>
      <c r="AM76" s="52">
        <v>7791</v>
      </c>
      <c r="AN76" s="52">
        <v>125670</v>
      </c>
      <c r="AO76" s="52">
        <v>53646</v>
      </c>
      <c r="AP76" s="52">
        <v>21683</v>
      </c>
      <c r="AQ76" s="52">
        <v>3831</v>
      </c>
      <c r="AR76" s="52">
        <v>4910</v>
      </c>
      <c r="AS76" s="52">
        <v>15951</v>
      </c>
      <c r="AT76" s="52">
        <v>14283</v>
      </c>
      <c r="AU76" s="52">
        <v>14105</v>
      </c>
      <c r="AV76" s="207" t="s">
        <v>121</v>
      </c>
      <c r="AW76" s="207"/>
      <c r="AX76" s="52">
        <v>159081</v>
      </c>
      <c r="AY76" s="52">
        <v>87448</v>
      </c>
      <c r="AZ76" s="52">
        <v>133543</v>
      </c>
      <c r="BA76" s="52">
        <v>66590</v>
      </c>
      <c r="BB76" s="52">
        <v>74620</v>
      </c>
      <c r="BC76" s="52">
        <v>39971</v>
      </c>
      <c r="BD76" s="52">
        <v>177985</v>
      </c>
      <c r="BE76" s="52">
        <v>92699</v>
      </c>
      <c r="BF76" s="52">
        <v>111470</v>
      </c>
      <c r="BG76" s="52">
        <v>59319</v>
      </c>
      <c r="BH76" s="52">
        <v>49859</v>
      </c>
      <c r="BI76" s="52">
        <v>26602</v>
      </c>
      <c r="BJ76" s="207" t="s">
        <v>121</v>
      </c>
      <c r="BK76" s="207"/>
      <c r="BL76" s="52">
        <v>25705</v>
      </c>
      <c r="BM76" s="52">
        <v>11129</v>
      </c>
      <c r="BN76" s="52">
        <v>3141</v>
      </c>
      <c r="BO76" s="52">
        <v>2788</v>
      </c>
      <c r="BP76" s="52">
        <v>1437</v>
      </c>
      <c r="BQ76" s="52">
        <v>28493</v>
      </c>
      <c r="BR76" s="52">
        <v>12566</v>
      </c>
      <c r="BS76" s="207" t="s">
        <v>121</v>
      </c>
      <c r="BT76" s="207"/>
      <c r="BU76" s="52">
        <v>8917</v>
      </c>
      <c r="BV76" s="52">
        <v>17652</v>
      </c>
      <c r="BW76" s="52">
        <v>10633</v>
      </c>
      <c r="BX76" s="52">
        <v>8865</v>
      </c>
      <c r="BY76" s="52">
        <v>13569</v>
      </c>
      <c r="BZ76" s="52">
        <v>8225</v>
      </c>
      <c r="CA76" s="52">
        <v>8442</v>
      </c>
      <c r="CB76" s="52">
        <v>1274</v>
      </c>
      <c r="CC76" s="52">
        <v>400</v>
      </c>
      <c r="CD76" s="52">
        <v>2287</v>
      </c>
      <c r="CE76" s="52">
        <v>3156</v>
      </c>
      <c r="CF76" s="52">
        <v>3990</v>
      </c>
      <c r="CG76" s="52">
        <v>8469</v>
      </c>
      <c r="CH76" s="135"/>
      <c r="CI76" s="138" t="s">
        <v>121</v>
      </c>
      <c r="CJ76" s="138" t="s">
        <v>121</v>
      </c>
      <c r="CK76" s="139">
        <v>525956</v>
      </c>
      <c r="CL76" s="141">
        <v>83420</v>
      </c>
    </row>
    <row r="77" spans="1:90">
      <c r="A77" s="205" t="s">
        <v>478</v>
      </c>
      <c r="B77" s="205"/>
      <c r="C77" s="205"/>
      <c r="D77" s="205"/>
      <c r="E77" s="205"/>
      <c r="F77" s="205"/>
      <c r="G77" s="205"/>
      <c r="H77" s="205"/>
      <c r="I77" s="205"/>
      <c r="J77" s="205"/>
      <c r="K77" s="205"/>
      <c r="L77" s="205"/>
      <c r="M77" s="205" t="s">
        <v>479</v>
      </c>
      <c r="N77" s="205"/>
      <c r="O77" s="205"/>
      <c r="P77" s="205"/>
      <c r="Q77" s="205"/>
      <c r="R77" s="205"/>
      <c r="S77" s="205"/>
      <c r="T77" s="205"/>
      <c r="U77" s="205"/>
      <c r="V77" s="205"/>
      <c r="W77" s="205"/>
      <c r="X77" s="205"/>
      <c r="Y77" s="205" t="s">
        <v>480</v>
      </c>
      <c r="Z77" s="205"/>
      <c r="AA77" s="205"/>
      <c r="AB77" s="205"/>
      <c r="AC77" s="205"/>
      <c r="AD77" s="205"/>
      <c r="AE77" s="205"/>
      <c r="AF77" s="205"/>
      <c r="AG77" s="205"/>
      <c r="AH77" s="205"/>
      <c r="AI77" s="205"/>
      <c r="AJ77" s="205"/>
      <c r="AK77" s="205" t="s">
        <v>481</v>
      </c>
      <c r="AL77" s="205"/>
      <c r="AM77" s="205"/>
      <c r="AN77" s="205"/>
      <c r="AO77" s="205"/>
      <c r="AP77" s="205"/>
      <c r="AQ77" s="205"/>
      <c r="AR77" s="205"/>
      <c r="AS77" s="205"/>
      <c r="AT77" s="205"/>
      <c r="AU77" s="205"/>
      <c r="AV77" s="205" t="s">
        <v>4596</v>
      </c>
      <c r="AW77" s="205"/>
      <c r="AX77" s="205"/>
      <c r="AY77" s="205"/>
      <c r="AZ77" s="205"/>
      <c r="BA77" s="205"/>
      <c r="BB77" s="205"/>
      <c r="BC77" s="205"/>
      <c r="BD77" s="205"/>
      <c r="BE77" s="205"/>
      <c r="BF77" s="205"/>
      <c r="BG77" s="205"/>
      <c r="BH77" s="205"/>
      <c r="BI77" s="205"/>
      <c r="BJ77" s="205" t="s">
        <v>500</v>
      </c>
      <c r="BK77" s="205"/>
      <c r="BL77" s="205"/>
      <c r="BM77" s="205"/>
      <c r="BN77" s="205"/>
      <c r="BO77" s="205"/>
      <c r="BP77" s="205"/>
      <c r="BQ77" s="205"/>
      <c r="BR77" s="205"/>
      <c r="BS77" s="205" t="s">
        <v>482</v>
      </c>
      <c r="BT77" s="205"/>
      <c r="BU77" s="205"/>
      <c r="BV77" s="205"/>
      <c r="BW77" s="205"/>
      <c r="BX77" s="205"/>
      <c r="BY77" s="205"/>
      <c r="BZ77" s="205"/>
      <c r="CA77" s="205"/>
      <c r="CB77" s="205"/>
      <c r="CC77" s="205"/>
      <c r="CD77" s="205"/>
      <c r="CE77" s="205"/>
      <c r="CF77" s="205"/>
      <c r="CG77" s="205"/>
      <c r="CH77" s="135"/>
      <c r="CI77" s="138" t="s">
        <v>478</v>
      </c>
      <c r="CJ77" s="138" t="s">
        <v>478</v>
      </c>
      <c r="CK77" s="139">
        <v>0</v>
      </c>
      <c r="CL77" s="141">
        <v>0</v>
      </c>
    </row>
    <row r="78" spans="1:90">
      <c r="A78" s="205" t="s">
        <v>4174</v>
      </c>
      <c r="B78" s="205"/>
      <c r="C78" s="205"/>
      <c r="D78" s="205"/>
      <c r="E78" s="205"/>
      <c r="F78" s="205"/>
      <c r="G78" s="205"/>
      <c r="H78" s="205"/>
      <c r="I78" s="205"/>
      <c r="J78" s="205"/>
      <c r="K78" s="205"/>
      <c r="L78" s="205"/>
      <c r="M78" s="205" t="s">
        <v>4174</v>
      </c>
      <c r="N78" s="205"/>
      <c r="O78" s="205"/>
      <c r="P78" s="205"/>
      <c r="Q78" s="205"/>
      <c r="R78" s="205"/>
      <c r="S78" s="205"/>
      <c r="T78" s="205"/>
      <c r="U78" s="205"/>
      <c r="V78" s="205"/>
      <c r="W78" s="205"/>
      <c r="X78" s="205"/>
      <c r="Y78" s="205" t="s">
        <v>4174</v>
      </c>
      <c r="Z78" s="205"/>
      <c r="AA78" s="205"/>
      <c r="AB78" s="205"/>
      <c r="AC78" s="205"/>
      <c r="AD78" s="205"/>
      <c r="AE78" s="205"/>
      <c r="AF78" s="205"/>
      <c r="AG78" s="205"/>
      <c r="AH78" s="205"/>
      <c r="AI78" s="205"/>
      <c r="AJ78" s="205"/>
      <c r="AK78" s="205" t="s">
        <v>4174</v>
      </c>
      <c r="AL78" s="205"/>
      <c r="AM78" s="205"/>
      <c r="AN78" s="205"/>
      <c r="AO78" s="205"/>
      <c r="AP78" s="205"/>
      <c r="AQ78" s="205"/>
      <c r="AR78" s="205"/>
      <c r="AS78" s="205"/>
      <c r="AT78" s="205"/>
      <c r="AU78" s="205"/>
      <c r="AV78" s="205" t="s">
        <v>4175</v>
      </c>
      <c r="AW78" s="205"/>
      <c r="AX78" s="205"/>
      <c r="AY78" s="205"/>
      <c r="AZ78" s="205"/>
      <c r="BA78" s="205"/>
      <c r="BB78" s="205"/>
      <c r="BC78" s="205"/>
      <c r="BD78" s="205"/>
      <c r="BE78" s="205"/>
      <c r="BF78" s="205"/>
      <c r="BG78" s="205"/>
      <c r="BH78" s="205"/>
      <c r="BI78" s="205"/>
      <c r="BJ78" s="205" t="s">
        <v>4174</v>
      </c>
      <c r="BK78" s="205"/>
      <c r="BL78" s="205"/>
      <c r="BM78" s="205"/>
      <c r="BN78" s="205"/>
      <c r="BO78" s="205"/>
      <c r="BP78" s="205"/>
      <c r="BQ78" s="205"/>
      <c r="BR78" s="205"/>
      <c r="BS78" s="205" t="s">
        <v>4174</v>
      </c>
      <c r="BT78" s="205"/>
      <c r="BU78" s="205"/>
      <c r="BV78" s="205"/>
      <c r="BW78" s="205"/>
      <c r="BX78" s="205"/>
      <c r="BY78" s="205"/>
      <c r="BZ78" s="205"/>
      <c r="CA78" s="205"/>
      <c r="CB78" s="205"/>
      <c r="CC78" s="205"/>
      <c r="CD78" s="205"/>
      <c r="CE78" s="205"/>
      <c r="CF78" s="205"/>
      <c r="CG78" s="205"/>
      <c r="CH78" s="135"/>
      <c r="CI78" s="138" t="s">
        <v>4174</v>
      </c>
      <c r="CJ78" s="138" t="s">
        <v>4174</v>
      </c>
      <c r="CK78" s="139">
        <v>0</v>
      </c>
      <c r="CL78" s="141">
        <v>0</v>
      </c>
    </row>
    <row r="79" spans="1:90" ht="23.45" customHeight="1">
      <c r="A79" s="204" t="s">
        <v>2</v>
      </c>
      <c r="B79" s="199" t="s">
        <v>335</v>
      </c>
      <c r="C79" s="205" t="s">
        <v>423</v>
      </c>
      <c r="D79" s="205"/>
      <c r="E79" s="205" t="s">
        <v>424</v>
      </c>
      <c r="F79" s="205"/>
      <c r="G79" s="205" t="s">
        <v>425</v>
      </c>
      <c r="H79" s="205"/>
      <c r="I79" s="205" t="s">
        <v>426</v>
      </c>
      <c r="J79" s="205"/>
      <c r="K79" s="205" t="s">
        <v>102</v>
      </c>
      <c r="L79" s="205"/>
      <c r="M79" s="204" t="s">
        <v>2</v>
      </c>
      <c r="N79" s="204" t="s">
        <v>113</v>
      </c>
      <c r="O79" s="205" t="s">
        <v>423</v>
      </c>
      <c r="P79" s="205"/>
      <c r="Q79" s="205" t="s">
        <v>424</v>
      </c>
      <c r="R79" s="205"/>
      <c r="S79" s="205" t="s">
        <v>425</v>
      </c>
      <c r="T79" s="205"/>
      <c r="U79" s="205" t="s">
        <v>426</v>
      </c>
      <c r="V79" s="205"/>
      <c r="W79" s="205" t="s">
        <v>102</v>
      </c>
      <c r="X79" s="205"/>
      <c r="Y79" s="204" t="s">
        <v>2</v>
      </c>
      <c r="Z79" s="204" t="s">
        <v>113</v>
      </c>
      <c r="AA79" s="205" t="s">
        <v>363</v>
      </c>
      <c r="AB79" s="205"/>
      <c r="AC79" s="205"/>
      <c r="AD79" s="205"/>
      <c r="AE79" s="205"/>
      <c r="AF79" s="205" t="s">
        <v>165</v>
      </c>
      <c r="AG79" s="205"/>
      <c r="AH79" s="205"/>
      <c r="AI79" s="205"/>
      <c r="AJ79" s="204" t="s">
        <v>364</v>
      </c>
      <c r="AK79" s="204" t="s">
        <v>2</v>
      </c>
      <c r="AL79" s="204" t="s">
        <v>113</v>
      </c>
      <c r="AM79" s="205" t="s">
        <v>365</v>
      </c>
      <c r="AN79" s="205"/>
      <c r="AO79" s="205"/>
      <c r="AP79" s="205"/>
      <c r="AQ79" s="205"/>
      <c r="AR79" s="205"/>
      <c r="AS79" s="205"/>
      <c r="AT79" s="205"/>
      <c r="AU79" s="205"/>
      <c r="AV79" s="205" t="s">
        <v>2</v>
      </c>
      <c r="AW79" s="204" t="s">
        <v>113</v>
      </c>
      <c r="AX79" s="205" t="s">
        <v>366</v>
      </c>
      <c r="AY79" s="205"/>
      <c r="AZ79" s="205" t="s">
        <v>367</v>
      </c>
      <c r="BA79" s="205"/>
      <c r="BB79" s="205" t="s">
        <v>89</v>
      </c>
      <c r="BC79" s="205"/>
      <c r="BD79" s="205" t="s">
        <v>368</v>
      </c>
      <c r="BE79" s="205"/>
      <c r="BF79" s="205" t="s">
        <v>369</v>
      </c>
      <c r="BG79" s="205"/>
      <c r="BH79" s="204" t="s">
        <v>370</v>
      </c>
      <c r="BI79" s="204"/>
      <c r="BJ79" s="204" t="s">
        <v>2</v>
      </c>
      <c r="BK79" s="204" t="s">
        <v>113</v>
      </c>
      <c r="BL79" s="205" t="s">
        <v>166</v>
      </c>
      <c r="BM79" s="205"/>
      <c r="BN79" s="205"/>
      <c r="BO79" s="204" t="s">
        <v>167</v>
      </c>
      <c r="BP79" s="204"/>
      <c r="BQ79" s="204" t="s">
        <v>466</v>
      </c>
      <c r="BR79" s="204"/>
      <c r="BS79" s="204" t="s">
        <v>2</v>
      </c>
      <c r="BT79" s="204" t="s">
        <v>113</v>
      </c>
      <c r="BU79" s="205" t="s">
        <v>371</v>
      </c>
      <c r="BV79" s="205"/>
      <c r="BW79" s="205"/>
      <c r="BX79" s="205"/>
      <c r="BY79" s="205"/>
      <c r="BZ79" s="205"/>
      <c r="CA79" s="205"/>
      <c r="CB79" s="205"/>
      <c r="CC79" s="205"/>
      <c r="CD79" s="205"/>
      <c r="CE79" s="205"/>
      <c r="CF79" s="205"/>
      <c r="CG79" s="205"/>
      <c r="CH79" s="135"/>
      <c r="CI79" s="138" t="s">
        <v>2</v>
      </c>
      <c r="CJ79" s="138" t="s">
        <v>4594</v>
      </c>
      <c r="CK79" s="139" t="e">
        <v>#VALUE!</v>
      </c>
      <c r="CL79" s="141">
        <v>0</v>
      </c>
    </row>
    <row r="80" spans="1:90" ht="36">
      <c r="A80" s="204"/>
      <c r="B80" s="199"/>
      <c r="C80" s="69" t="s">
        <v>170</v>
      </c>
      <c r="D80" s="69" t="s">
        <v>57</v>
      </c>
      <c r="E80" s="69" t="s">
        <v>170</v>
      </c>
      <c r="F80" s="69" t="s">
        <v>57</v>
      </c>
      <c r="G80" s="69" t="s">
        <v>170</v>
      </c>
      <c r="H80" s="69" t="s">
        <v>57</v>
      </c>
      <c r="I80" s="69" t="s">
        <v>170</v>
      </c>
      <c r="J80" s="69" t="s">
        <v>57</v>
      </c>
      <c r="K80" s="69" t="s">
        <v>170</v>
      </c>
      <c r="L80" s="69" t="s">
        <v>57</v>
      </c>
      <c r="M80" s="204"/>
      <c r="N80" s="204"/>
      <c r="O80" s="69" t="s">
        <v>170</v>
      </c>
      <c r="P80" s="69" t="s">
        <v>57</v>
      </c>
      <c r="Q80" s="69" t="s">
        <v>170</v>
      </c>
      <c r="R80" s="69" t="s">
        <v>57</v>
      </c>
      <c r="S80" s="69" t="s">
        <v>170</v>
      </c>
      <c r="T80" s="69" t="s">
        <v>57</v>
      </c>
      <c r="U80" s="69" t="s">
        <v>170</v>
      </c>
      <c r="V80" s="69" t="s">
        <v>57</v>
      </c>
      <c r="W80" s="69" t="s">
        <v>170</v>
      </c>
      <c r="X80" s="69" t="s">
        <v>57</v>
      </c>
      <c r="Y80" s="204"/>
      <c r="Z80" s="204"/>
      <c r="AA80" s="69" t="s">
        <v>427</v>
      </c>
      <c r="AB80" s="69" t="s">
        <v>428</v>
      </c>
      <c r="AC80" s="69" t="s">
        <v>429</v>
      </c>
      <c r="AD80" s="69" t="s">
        <v>430</v>
      </c>
      <c r="AE80" s="69" t="s">
        <v>102</v>
      </c>
      <c r="AF80" s="69" t="s">
        <v>372</v>
      </c>
      <c r="AG80" s="31" t="s">
        <v>279</v>
      </c>
      <c r="AH80" s="31" t="s">
        <v>172</v>
      </c>
      <c r="AI80" s="31" t="s">
        <v>173</v>
      </c>
      <c r="AJ80" s="204"/>
      <c r="AK80" s="204"/>
      <c r="AL80" s="204"/>
      <c r="AM80" s="44" t="s">
        <v>434</v>
      </c>
      <c r="AN80" s="44" t="s">
        <v>344</v>
      </c>
      <c r="AO80" s="44" t="s">
        <v>435</v>
      </c>
      <c r="AP80" s="44" t="s">
        <v>436</v>
      </c>
      <c r="AQ80" s="44" t="s">
        <v>437</v>
      </c>
      <c r="AR80" s="14" t="s">
        <v>175</v>
      </c>
      <c r="AS80" s="14" t="s">
        <v>176</v>
      </c>
      <c r="AT80" s="44" t="s">
        <v>69</v>
      </c>
      <c r="AU80" s="44" t="s">
        <v>70</v>
      </c>
      <c r="AV80" s="205"/>
      <c r="AW80" s="204"/>
      <c r="AX80" s="69" t="s">
        <v>170</v>
      </c>
      <c r="AY80" s="69" t="s">
        <v>57</v>
      </c>
      <c r="AZ80" s="69" t="s">
        <v>170</v>
      </c>
      <c r="BA80" s="69" t="s">
        <v>57</v>
      </c>
      <c r="BB80" s="69" t="s">
        <v>170</v>
      </c>
      <c r="BC80" s="69" t="s">
        <v>57</v>
      </c>
      <c r="BD80" s="69" t="s">
        <v>170</v>
      </c>
      <c r="BE80" s="69" t="s">
        <v>57</v>
      </c>
      <c r="BF80" s="69" t="s">
        <v>170</v>
      </c>
      <c r="BG80" s="69" t="s">
        <v>57</v>
      </c>
      <c r="BH80" s="69" t="s">
        <v>170</v>
      </c>
      <c r="BI80" s="69" t="s">
        <v>57</v>
      </c>
      <c r="BJ80" s="204"/>
      <c r="BK80" s="204"/>
      <c r="BL80" s="32" t="s">
        <v>56</v>
      </c>
      <c r="BM80" s="45" t="s">
        <v>174</v>
      </c>
      <c r="BN80" s="45" t="s">
        <v>280</v>
      </c>
      <c r="BO80" s="69" t="s">
        <v>66</v>
      </c>
      <c r="BP80" s="69" t="s">
        <v>174</v>
      </c>
      <c r="BQ80" s="69" t="s">
        <v>66</v>
      </c>
      <c r="BR80" s="69" t="s">
        <v>174</v>
      </c>
      <c r="BS80" s="204"/>
      <c r="BT80" s="204"/>
      <c r="BU80" s="69" t="s">
        <v>80</v>
      </c>
      <c r="BV80" s="69" t="s">
        <v>81</v>
      </c>
      <c r="BW80" s="69" t="s">
        <v>82</v>
      </c>
      <c r="BX80" s="69" t="s">
        <v>421</v>
      </c>
      <c r="BY80" s="69" t="s">
        <v>431</v>
      </c>
      <c r="BZ80" s="69" t="s">
        <v>432</v>
      </c>
      <c r="CA80" s="69" t="s">
        <v>420</v>
      </c>
      <c r="CB80" s="69" t="s">
        <v>84</v>
      </c>
      <c r="CC80" s="69" t="s">
        <v>85</v>
      </c>
      <c r="CD80" s="69" t="s">
        <v>86</v>
      </c>
      <c r="CE80" s="69" t="s">
        <v>87</v>
      </c>
      <c r="CF80" s="69" t="s">
        <v>88</v>
      </c>
      <c r="CG80" s="70" t="s">
        <v>0</v>
      </c>
      <c r="CH80" s="135"/>
      <c r="CI80" s="138" t="s">
        <v>2</v>
      </c>
      <c r="CJ80" s="138" t="s">
        <v>2</v>
      </c>
      <c r="CK80" s="139" t="e">
        <v>#VALUE!</v>
      </c>
      <c r="CL80" s="141">
        <v>0</v>
      </c>
    </row>
    <row r="81" spans="1:90">
      <c r="A81" s="73" t="s">
        <v>124</v>
      </c>
      <c r="B81" s="73"/>
      <c r="C81" s="72"/>
      <c r="D81" s="72"/>
      <c r="E81" s="72"/>
      <c r="F81" s="72"/>
      <c r="G81" s="72"/>
      <c r="H81" s="72"/>
      <c r="I81" s="72"/>
      <c r="J81" s="72"/>
      <c r="K81" s="72"/>
      <c r="L81" s="72"/>
      <c r="M81" s="73" t="s">
        <v>124</v>
      </c>
      <c r="N81" s="73"/>
      <c r="O81" s="72"/>
      <c r="P81" s="72"/>
      <c r="Q81" s="72"/>
      <c r="R81" s="72"/>
      <c r="S81" s="72"/>
      <c r="T81" s="72"/>
      <c r="U81" s="72"/>
      <c r="V81" s="72"/>
      <c r="W81" s="72"/>
      <c r="X81" s="72"/>
      <c r="Y81" s="73" t="s">
        <v>124</v>
      </c>
      <c r="Z81" s="73"/>
      <c r="AA81" s="72"/>
      <c r="AB81" s="72"/>
      <c r="AC81" s="72"/>
      <c r="AD81" s="72"/>
      <c r="AE81" s="72"/>
      <c r="AF81" s="72"/>
      <c r="AG81" s="72"/>
      <c r="AH81" s="72"/>
      <c r="AI81" s="72"/>
      <c r="AJ81" s="72"/>
      <c r="AK81" s="73" t="s">
        <v>124</v>
      </c>
      <c r="AL81" s="73"/>
      <c r="AM81" s="72"/>
      <c r="AN81" s="72"/>
      <c r="AO81" s="72"/>
      <c r="AP81" s="72"/>
      <c r="AQ81" s="72"/>
      <c r="AR81" s="72"/>
      <c r="AS81" s="72"/>
      <c r="AT81" s="72"/>
      <c r="AU81" s="72"/>
      <c r="AV81" s="73" t="s">
        <v>124</v>
      </c>
      <c r="AW81" s="73"/>
      <c r="AX81" s="72"/>
      <c r="AY81" s="72"/>
      <c r="AZ81" s="72"/>
      <c r="BA81" s="72"/>
      <c r="BB81" s="72"/>
      <c r="BC81" s="72"/>
      <c r="BD81" s="72"/>
      <c r="BE81" s="72"/>
      <c r="BF81" s="72"/>
      <c r="BG81" s="72"/>
      <c r="BH81" s="72"/>
      <c r="BI81" s="72"/>
      <c r="BJ81" s="73" t="s">
        <v>124</v>
      </c>
      <c r="BK81" s="73"/>
      <c r="BL81" s="72"/>
      <c r="BM81" s="72"/>
      <c r="BN81" s="72"/>
      <c r="BO81" s="72"/>
      <c r="BP81" s="72"/>
      <c r="BQ81" s="72"/>
      <c r="BR81" s="72"/>
      <c r="BS81" s="73" t="s">
        <v>124</v>
      </c>
      <c r="BT81" s="73"/>
      <c r="BU81" s="72"/>
      <c r="BV81" s="72"/>
      <c r="BW81" s="72"/>
      <c r="BX81" s="72"/>
      <c r="BY81" s="72"/>
      <c r="BZ81" s="72"/>
      <c r="CA81" s="72"/>
      <c r="CB81" s="72"/>
      <c r="CC81" s="72"/>
      <c r="CD81" s="72"/>
      <c r="CE81" s="72"/>
      <c r="CF81" s="72"/>
      <c r="CG81" s="72"/>
      <c r="CH81" s="135"/>
      <c r="CI81" s="138" t="s">
        <v>124</v>
      </c>
      <c r="CJ81" s="138" t="s">
        <v>124</v>
      </c>
      <c r="CK81" s="139">
        <v>0</v>
      </c>
      <c r="CL81" s="141">
        <v>0</v>
      </c>
    </row>
    <row r="82" spans="1:90" ht="14.45" customHeight="1">
      <c r="A82" s="167" t="s">
        <v>181</v>
      </c>
      <c r="B82" s="71" t="s">
        <v>119</v>
      </c>
      <c r="C82" s="5">
        <v>679</v>
      </c>
      <c r="D82" s="5">
        <v>348</v>
      </c>
      <c r="E82" s="5">
        <v>808</v>
      </c>
      <c r="F82" s="5">
        <v>435</v>
      </c>
      <c r="G82" s="5">
        <v>857</v>
      </c>
      <c r="H82" s="5">
        <v>466</v>
      </c>
      <c r="I82" s="5">
        <v>973</v>
      </c>
      <c r="J82" s="5">
        <v>557</v>
      </c>
      <c r="K82" s="72">
        <v>3317</v>
      </c>
      <c r="L82" s="72">
        <v>1806</v>
      </c>
      <c r="M82" s="167" t="s">
        <v>181</v>
      </c>
      <c r="N82" s="71" t="s">
        <v>119</v>
      </c>
      <c r="O82" s="5">
        <v>14</v>
      </c>
      <c r="P82" s="5">
        <v>4</v>
      </c>
      <c r="Q82" s="5">
        <v>10</v>
      </c>
      <c r="R82" s="5">
        <v>4</v>
      </c>
      <c r="S82" s="5">
        <v>25</v>
      </c>
      <c r="T82" s="5">
        <v>16</v>
      </c>
      <c r="U82" s="5">
        <v>131</v>
      </c>
      <c r="V82" s="5">
        <v>70</v>
      </c>
      <c r="W82" s="72">
        <v>180</v>
      </c>
      <c r="X82" s="72">
        <v>94</v>
      </c>
      <c r="Y82" s="167" t="s">
        <v>181</v>
      </c>
      <c r="Z82" s="71" t="s">
        <v>119</v>
      </c>
      <c r="AA82" s="5">
        <v>35</v>
      </c>
      <c r="AB82" s="5">
        <v>35</v>
      </c>
      <c r="AC82" s="5">
        <v>35</v>
      </c>
      <c r="AD82" s="5">
        <v>36</v>
      </c>
      <c r="AE82" s="72">
        <v>141</v>
      </c>
      <c r="AF82" s="72">
        <v>154</v>
      </c>
      <c r="AG82" s="5">
        <v>149</v>
      </c>
      <c r="AH82" s="5">
        <v>16</v>
      </c>
      <c r="AI82" s="5">
        <v>0</v>
      </c>
      <c r="AJ82" s="5">
        <v>35</v>
      </c>
      <c r="AK82" s="167" t="s">
        <v>181</v>
      </c>
      <c r="AL82" s="71" t="s">
        <v>119</v>
      </c>
      <c r="AM82" s="5">
        <v>5</v>
      </c>
      <c r="AN82" s="5">
        <v>717</v>
      </c>
      <c r="AO82" s="5">
        <v>432</v>
      </c>
      <c r="AP82" s="5">
        <v>348</v>
      </c>
      <c r="AQ82" s="5">
        <v>21</v>
      </c>
      <c r="AR82" s="5">
        <v>20</v>
      </c>
      <c r="AS82" s="5">
        <v>150</v>
      </c>
      <c r="AT82" s="5">
        <v>134</v>
      </c>
      <c r="AU82" s="5">
        <v>134</v>
      </c>
      <c r="AV82" s="167" t="s">
        <v>181</v>
      </c>
      <c r="AW82" s="71" t="s">
        <v>119</v>
      </c>
      <c r="AX82" s="5">
        <v>1101</v>
      </c>
      <c r="AY82" s="5">
        <v>610</v>
      </c>
      <c r="AZ82" s="5">
        <v>1033</v>
      </c>
      <c r="BA82" s="5">
        <v>570</v>
      </c>
      <c r="BB82" s="5">
        <v>508</v>
      </c>
      <c r="BC82" s="5">
        <v>293</v>
      </c>
      <c r="BD82" s="5">
        <v>1091</v>
      </c>
      <c r="BE82" s="5">
        <v>607</v>
      </c>
      <c r="BF82" s="5">
        <v>1023</v>
      </c>
      <c r="BG82" s="5">
        <v>567</v>
      </c>
      <c r="BH82" s="5">
        <v>480</v>
      </c>
      <c r="BI82" s="5">
        <v>281</v>
      </c>
      <c r="BJ82" s="167" t="s">
        <v>181</v>
      </c>
      <c r="BK82" s="71" t="s">
        <v>119</v>
      </c>
      <c r="BL82" s="72">
        <v>203</v>
      </c>
      <c r="BM82" s="5">
        <v>69</v>
      </c>
      <c r="BN82" s="5">
        <v>15</v>
      </c>
      <c r="BO82" s="72">
        <v>18</v>
      </c>
      <c r="BP82" s="5">
        <v>10</v>
      </c>
      <c r="BQ82" s="72">
        <v>221</v>
      </c>
      <c r="BR82" s="72">
        <v>79</v>
      </c>
      <c r="BS82" s="167" t="s">
        <v>181</v>
      </c>
      <c r="BT82" s="71" t="s">
        <v>119</v>
      </c>
      <c r="BU82" s="5">
        <v>20</v>
      </c>
      <c r="BV82" s="5">
        <v>185</v>
      </c>
      <c r="BW82" s="5">
        <v>101</v>
      </c>
      <c r="BX82" s="5">
        <v>47</v>
      </c>
      <c r="BY82" s="5">
        <v>180</v>
      </c>
      <c r="BZ82" s="5">
        <v>27</v>
      </c>
      <c r="CA82" s="5">
        <v>44</v>
      </c>
      <c r="CB82" s="5">
        <v>0</v>
      </c>
      <c r="CC82" s="5">
        <v>0</v>
      </c>
      <c r="CD82" s="5">
        <v>0</v>
      </c>
      <c r="CE82" s="5">
        <v>0</v>
      </c>
      <c r="CF82" s="5">
        <v>49</v>
      </c>
      <c r="CG82" s="5">
        <v>19</v>
      </c>
      <c r="CH82" s="135"/>
      <c r="CI82" s="138" t="s">
        <v>181</v>
      </c>
      <c r="CJ82" s="138" t="s">
        <v>4245</v>
      </c>
      <c r="CK82" s="139">
        <v>4232</v>
      </c>
      <c r="CL82" s="141">
        <v>604</v>
      </c>
    </row>
    <row r="83" spans="1:90">
      <c r="A83" s="167"/>
      <c r="B83" s="71" t="s">
        <v>120</v>
      </c>
      <c r="C83" s="5">
        <v>368</v>
      </c>
      <c r="D83" s="5">
        <v>184</v>
      </c>
      <c r="E83" s="5">
        <v>362</v>
      </c>
      <c r="F83" s="5">
        <v>192</v>
      </c>
      <c r="G83" s="5">
        <v>400</v>
      </c>
      <c r="H83" s="5">
        <v>200</v>
      </c>
      <c r="I83" s="5">
        <v>483</v>
      </c>
      <c r="J83" s="5">
        <v>236</v>
      </c>
      <c r="K83" s="72">
        <v>1613</v>
      </c>
      <c r="L83" s="72">
        <v>812</v>
      </c>
      <c r="M83" s="167"/>
      <c r="N83" s="71" t="s">
        <v>120</v>
      </c>
      <c r="O83" s="5">
        <v>0</v>
      </c>
      <c r="P83" s="5">
        <v>0</v>
      </c>
      <c r="Q83" s="5">
        <v>2</v>
      </c>
      <c r="R83" s="5">
        <v>1</v>
      </c>
      <c r="S83" s="5">
        <v>4</v>
      </c>
      <c r="T83" s="5">
        <v>2</v>
      </c>
      <c r="U83" s="5">
        <v>39</v>
      </c>
      <c r="V83" s="5">
        <v>21</v>
      </c>
      <c r="W83" s="72">
        <v>45</v>
      </c>
      <c r="X83" s="72">
        <v>24</v>
      </c>
      <c r="Y83" s="167"/>
      <c r="Z83" s="71" t="s">
        <v>120</v>
      </c>
      <c r="AA83" s="5">
        <v>14</v>
      </c>
      <c r="AB83" s="5">
        <v>13</v>
      </c>
      <c r="AC83" s="5">
        <v>14</v>
      </c>
      <c r="AD83" s="5">
        <v>15</v>
      </c>
      <c r="AE83" s="72">
        <v>56</v>
      </c>
      <c r="AF83" s="72">
        <v>65</v>
      </c>
      <c r="AG83" s="5">
        <v>64</v>
      </c>
      <c r="AH83" s="5">
        <v>39</v>
      </c>
      <c r="AI83" s="5">
        <v>0</v>
      </c>
      <c r="AJ83" s="5">
        <v>12</v>
      </c>
      <c r="AK83" s="167"/>
      <c r="AL83" s="71" t="s">
        <v>120</v>
      </c>
      <c r="AM83" s="5">
        <v>14</v>
      </c>
      <c r="AN83" s="5">
        <v>372</v>
      </c>
      <c r="AO83" s="5">
        <v>323</v>
      </c>
      <c r="AP83" s="5">
        <v>52</v>
      </c>
      <c r="AQ83" s="5">
        <v>161</v>
      </c>
      <c r="AR83" s="5">
        <v>17</v>
      </c>
      <c r="AS83" s="5">
        <v>69</v>
      </c>
      <c r="AT83" s="5">
        <v>69</v>
      </c>
      <c r="AU83" s="5">
        <v>69</v>
      </c>
      <c r="AV83" s="167"/>
      <c r="AW83" s="71" t="s">
        <v>120</v>
      </c>
      <c r="AX83" s="5">
        <v>653</v>
      </c>
      <c r="AY83" s="5">
        <v>353</v>
      </c>
      <c r="AZ83" s="5">
        <v>583</v>
      </c>
      <c r="BA83" s="5">
        <v>316</v>
      </c>
      <c r="BB83" s="5">
        <v>253</v>
      </c>
      <c r="BC83" s="5">
        <v>147</v>
      </c>
      <c r="BD83" s="5">
        <v>317</v>
      </c>
      <c r="BE83" s="5">
        <v>183</v>
      </c>
      <c r="BF83" s="5">
        <v>313</v>
      </c>
      <c r="BG83" s="5">
        <v>181</v>
      </c>
      <c r="BH83" s="5">
        <v>120</v>
      </c>
      <c r="BI83" s="5">
        <v>79</v>
      </c>
      <c r="BJ83" s="167"/>
      <c r="BK83" s="71" t="s">
        <v>120</v>
      </c>
      <c r="BL83" s="72">
        <v>147</v>
      </c>
      <c r="BM83" s="5">
        <v>65</v>
      </c>
      <c r="BN83" s="5">
        <v>32</v>
      </c>
      <c r="BO83" s="72">
        <v>24</v>
      </c>
      <c r="BP83" s="5">
        <v>10</v>
      </c>
      <c r="BQ83" s="72">
        <v>171</v>
      </c>
      <c r="BR83" s="72">
        <v>75</v>
      </c>
      <c r="BS83" s="167"/>
      <c r="BT83" s="71" t="s">
        <v>120</v>
      </c>
      <c r="BU83" s="5">
        <v>8</v>
      </c>
      <c r="BV83" s="5">
        <v>88</v>
      </c>
      <c r="BW83" s="5">
        <v>16</v>
      </c>
      <c r="BX83" s="5">
        <v>82</v>
      </c>
      <c r="BY83" s="5">
        <v>104</v>
      </c>
      <c r="BZ83" s="5">
        <v>82</v>
      </c>
      <c r="CA83" s="5">
        <v>110</v>
      </c>
      <c r="CB83" s="5">
        <v>0</v>
      </c>
      <c r="CC83" s="5">
        <v>0</v>
      </c>
      <c r="CD83" s="5">
        <v>0</v>
      </c>
      <c r="CE83" s="5">
        <v>1</v>
      </c>
      <c r="CF83" s="5">
        <v>11</v>
      </c>
      <c r="CG83" s="5">
        <v>16</v>
      </c>
      <c r="CH83" s="135"/>
      <c r="CI83" s="138" t="s">
        <v>181</v>
      </c>
      <c r="CJ83" s="138" t="s">
        <v>4246</v>
      </c>
      <c r="CK83" s="139">
        <v>2740</v>
      </c>
      <c r="CL83" s="141">
        <v>491</v>
      </c>
    </row>
    <row r="84" spans="1:90">
      <c r="A84" s="167"/>
      <c r="B84" s="103" t="s">
        <v>102</v>
      </c>
      <c r="C84" s="105">
        <v>1047</v>
      </c>
      <c r="D84" s="105">
        <v>532</v>
      </c>
      <c r="E84" s="105">
        <v>1170</v>
      </c>
      <c r="F84" s="105">
        <v>627</v>
      </c>
      <c r="G84" s="105">
        <v>1257</v>
      </c>
      <c r="H84" s="105">
        <v>666</v>
      </c>
      <c r="I84" s="105">
        <v>1456</v>
      </c>
      <c r="J84" s="105">
        <v>793</v>
      </c>
      <c r="K84" s="105">
        <v>4930</v>
      </c>
      <c r="L84" s="105">
        <v>2618</v>
      </c>
      <c r="M84" s="167"/>
      <c r="N84" s="103" t="s">
        <v>102</v>
      </c>
      <c r="O84" s="105">
        <v>14</v>
      </c>
      <c r="P84" s="105">
        <v>4</v>
      </c>
      <c r="Q84" s="105">
        <v>12</v>
      </c>
      <c r="R84" s="105">
        <v>5</v>
      </c>
      <c r="S84" s="105">
        <v>29</v>
      </c>
      <c r="T84" s="105">
        <v>18</v>
      </c>
      <c r="U84" s="105">
        <v>170</v>
      </c>
      <c r="V84" s="105">
        <v>91</v>
      </c>
      <c r="W84" s="105">
        <v>225</v>
      </c>
      <c r="X84" s="105">
        <v>118</v>
      </c>
      <c r="Y84" s="167"/>
      <c r="Z84" s="103" t="s">
        <v>102</v>
      </c>
      <c r="AA84" s="105">
        <v>49</v>
      </c>
      <c r="AB84" s="105">
        <v>48</v>
      </c>
      <c r="AC84" s="105">
        <v>49</v>
      </c>
      <c r="AD84" s="105">
        <v>51</v>
      </c>
      <c r="AE84" s="105">
        <v>197</v>
      </c>
      <c r="AF84" s="105">
        <v>219</v>
      </c>
      <c r="AG84" s="105">
        <v>213</v>
      </c>
      <c r="AH84" s="105">
        <v>55</v>
      </c>
      <c r="AI84" s="105">
        <v>0</v>
      </c>
      <c r="AJ84" s="105">
        <v>47</v>
      </c>
      <c r="AK84" s="167"/>
      <c r="AL84" s="103" t="s">
        <v>102</v>
      </c>
      <c r="AM84" s="105">
        <v>19</v>
      </c>
      <c r="AN84" s="105">
        <v>1089</v>
      </c>
      <c r="AO84" s="105">
        <v>755</v>
      </c>
      <c r="AP84" s="105">
        <v>400</v>
      </c>
      <c r="AQ84" s="105">
        <v>182</v>
      </c>
      <c r="AR84" s="105">
        <v>37</v>
      </c>
      <c r="AS84" s="105">
        <v>219</v>
      </c>
      <c r="AT84" s="105">
        <v>203</v>
      </c>
      <c r="AU84" s="105">
        <v>203</v>
      </c>
      <c r="AV84" s="167"/>
      <c r="AW84" s="103" t="s">
        <v>102</v>
      </c>
      <c r="AX84" s="105">
        <v>1754</v>
      </c>
      <c r="AY84" s="105">
        <v>963</v>
      </c>
      <c r="AZ84" s="105">
        <v>1616</v>
      </c>
      <c r="BA84" s="105">
        <v>886</v>
      </c>
      <c r="BB84" s="105">
        <v>761</v>
      </c>
      <c r="BC84" s="105">
        <v>440</v>
      </c>
      <c r="BD84" s="105">
        <v>1408</v>
      </c>
      <c r="BE84" s="105">
        <v>790</v>
      </c>
      <c r="BF84" s="105">
        <v>1336</v>
      </c>
      <c r="BG84" s="105">
        <v>748</v>
      </c>
      <c r="BH84" s="105">
        <v>600</v>
      </c>
      <c r="BI84" s="105">
        <v>360</v>
      </c>
      <c r="BJ84" s="167"/>
      <c r="BK84" s="103" t="s">
        <v>102</v>
      </c>
      <c r="BL84" s="105">
        <v>350</v>
      </c>
      <c r="BM84" s="105">
        <v>134</v>
      </c>
      <c r="BN84" s="105">
        <v>47</v>
      </c>
      <c r="BO84" s="105">
        <v>42</v>
      </c>
      <c r="BP84" s="105">
        <v>20</v>
      </c>
      <c r="BQ84" s="105">
        <v>392</v>
      </c>
      <c r="BR84" s="105">
        <v>154</v>
      </c>
      <c r="BS84" s="167"/>
      <c r="BT84" s="103" t="s">
        <v>102</v>
      </c>
      <c r="BU84" s="105">
        <v>28</v>
      </c>
      <c r="BV84" s="105">
        <v>273</v>
      </c>
      <c r="BW84" s="105">
        <v>117</v>
      </c>
      <c r="BX84" s="105">
        <v>129</v>
      </c>
      <c r="BY84" s="105">
        <v>284</v>
      </c>
      <c r="BZ84" s="105">
        <v>109</v>
      </c>
      <c r="CA84" s="105">
        <v>154</v>
      </c>
      <c r="CB84" s="105">
        <v>0</v>
      </c>
      <c r="CC84" s="105">
        <v>0</v>
      </c>
      <c r="CD84" s="105">
        <v>0</v>
      </c>
      <c r="CE84" s="105">
        <v>1</v>
      </c>
      <c r="CF84" s="105">
        <v>60</v>
      </c>
      <c r="CG84" s="105">
        <v>35</v>
      </c>
      <c r="CH84" s="135"/>
      <c r="CI84" s="138" t="s">
        <v>181</v>
      </c>
      <c r="CJ84" s="138" t="s">
        <v>4247</v>
      </c>
      <c r="CK84" s="139">
        <v>6972</v>
      </c>
      <c r="CL84" s="141">
        <v>1095</v>
      </c>
    </row>
    <row r="85" spans="1:90" ht="14.45" customHeight="1">
      <c r="A85" s="167" t="s">
        <v>182</v>
      </c>
      <c r="B85" s="71" t="s">
        <v>119</v>
      </c>
      <c r="C85" s="5">
        <v>679</v>
      </c>
      <c r="D85" s="5">
        <v>366</v>
      </c>
      <c r="E85" s="5">
        <v>779</v>
      </c>
      <c r="F85" s="5">
        <v>383</v>
      </c>
      <c r="G85" s="5">
        <v>745</v>
      </c>
      <c r="H85" s="5">
        <v>382</v>
      </c>
      <c r="I85" s="5">
        <v>1210</v>
      </c>
      <c r="J85" s="5">
        <v>644</v>
      </c>
      <c r="K85" s="72">
        <v>3413</v>
      </c>
      <c r="L85" s="72">
        <v>1775</v>
      </c>
      <c r="M85" s="167" t="s">
        <v>182</v>
      </c>
      <c r="N85" s="71" t="s">
        <v>119</v>
      </c>
      <c r="O85" s="5">
        <v>17</v>
      </c>
      <c r="P85" s="5">
        <v>9</v>
      </c>
      <c r="Q85" s="5">
        <v>21</v>
      </c>
      <c r="R85" s="5">
        <v>8</v>
      </c>
      <c r="S85" s="5">
        <v>20</v>
      </c>
      <c r="T85" s="5">
        <v>11</v>
      </c>
      <c r="U85" s="5">
        <v>330</v>
      </c>
      <c r="V85" s="5">
        <v>168</v>
      </c>
      <c r="W85" s="72">
        <v>388</v>
      </c>
      <c r="X85" s="72">
        <v>196</v>
      </c>
      <c r="Y85" s="167" t="s">
        <v>182</v>
      </c>
      <c r="Z85" s="71" t="s">
        <v>119</v>
      </c>
      <c r="AA85" s="5">
        <v>33</v>
      </c>
      <c r="AB85" s="5">
        <v>34</v>
      </c>
      <c r="AC85" s="5">
        <v>33</v>
      </c>
      <c r="AD85" s="5">
        <v>33</v>
      </c>
      <c r="AE85" s="72">
        <v>133</v>
      </c>
      <c r="AF85" s="72">
        <v>142</v>
      </c>
      <c r="AG85" s="5">
        <v>134</v>
      </c>
      <c r="AH85" s="5">
        <v>5</v>
      </c>
      <c r="AI85" s="5">
        <v>4</v>
      </c>
      <c r="AJ85" s="5">
        <v>31</v>
      </c>
      <c r="AK85" s="167" t="s">
        <v>182</v>
      </c>
      <c r="AL85" s="71" t="s">
        <v>119</v>
      </c>
      <c r="AM85" s="5">
        <v>81</v>
      </c>
      <c r="AN85" s="5">
        <v>644</v>
      </c>
      <c r="AO85" s="5">
        <v>698</v>
      </c>
      <c r="AP85" s="5">
        <v>212</v>
      </c>
      <c r="AQ85" s="5">
        <v>28</v>
      </c>
      <c r="AR85" s="5">
        <v>27</v>
      </c>
      <c r="AS85" s="5">
        <v>137</v>
      </c>
      <c r="AT85" s="5">
        <v>136</v>
      </c>
      <c r="AU85" s="5">
        <v>137</v>
      </c>
      <c r="AV85" s="167" t="s">
        <v>182</v>
      </c>
      <c r="AW85" s="71" t="s">
        <v>119</v>
      </c>
      <c r="AX85" s="5">
        <v>1536</v>
      </c>
      <c r="AY85" s="5">
        <v>787</v>
      </c>
      <c r="AZ85" s="5">
        <v>1448</v>
      </c>
      <c r="BA85" s="5">
        <v>754</v>
      </c>
      <c r="BB85" s="5">
        <v>606</v>
      </c>
      <c r="BC85" s="5">
        <v>298</v>
      </c>
      <c r="BD85" s="5">
        <v>1065</v>
      </c>
      <c r="BE85" s="5">
        <v>549</v>
      </c>
      <c r="BF85" s="5">
        <v>1015</v>
      </c>
      <c r="BG85" s="5">
        <v>529</v>
      </c>
      <c r="BH85" s="5">
        <v>378</v>
      </c>
      <c r="BI85" s="5">
        <v>191</v>
      </c>
      <c r="BJ85" s="167" t="s">
        <v>182</v>
      </c>
      <c r="BK85" s="71" t="s">
        <v>119</v>
      </c>
      <c r="BL85" s="72">
        <v>229</v>
      </c>
      <c r="BM85" s="5">
        <v>87</v>
      </c>
      <c r="BN85" s="5">
        <v>41</v>
      </c>
      <c r="BO85" s="72">
        <v>30</v>
      </c>
      <c r="BP85" s="5">
        <v>14</v>
      </c>
      <c r="BQ85" s="72">
        <v>259</v>
      </c>
      <c r="BR85" s="72">
        <v>101</v>
      </c>
      <c r="BS85" s="167" t="s">
        <v>182</v>
      </c>
      <c r="BT85" s="71" t="s">
        <v>119</v>
      </c>
      <c r="BU85" s="5">
        <v>459</v>
      </c>
      <c r="BV85" s="5">
        <v>173</v>
      </c>
      <c r="BW85" s="5">
        <v>239</v>
      </c>
      <c r="BX85" s="5">
        <v>29</v>
      </c>
      <c r="BY85" s="5">
        <v>310</v>
      </c>
      <c r="BZ85" s="5">
        <v>33</v>
      </c>
      <c r="CA85" s="5">
        <v>143</v>
      </c>
      <c r="CB85" s="5">
        <v>14</v>
      </c>
      <c r="CC85" s="5">
        <v>4</v>
      </c>
      <c r="CD85" s="5">
        <v>172</v>
      </c>
      <c r="CE85" s="5">
        <v>8</v>
      </c>
      <c r="CF85" s="5">
        <v>46</v>
      </c>
      <c r="CG85" s="5">
        <v>44</v>
      </c>
      <c r="CH85" s="135"/>
      <c r="CI85" s="138" t="s">
        <v>182</v>
      </c>
      <c r="CJ85" s="138" t="s">
        <v>4248</v>
      </c>
      <c r="CK85" s="139">
        <v>4451</v>
      </c>
      <c r="CL85" s="141">
        <v>1584</v>
      </c>
    </row>
    <row r="86" spans="1:90">
      <c r="A86" s="167"/>
      <c r="B86" s="71" t="s">
        <v>120</v>
      </c>
      <c r="C86" s="5">
        <v>100</v>
      </c>
      <c r="D86" s="5">
        <v>58</v>
      </c>
      <c r="E86" s="5">
        <v>153</v>
      </c>
      <c r="F86" s="5">
        <v>74</v>
      </c>
      <c r="G86" s="5">
        <v>182</v>
      </c>
      <c r="H86" s="5">
        <v>93</v>
      </c>
      <c r="I86" s="5">
        <v>217</v>
      </c>
      <c r="J86" s="5">
        <v>119</v>
      </c>
      <c r="K86" s="72">
        <v>652</v>
      </c>
      <c r="L86" s="72">
        <v>344</v>
      </c>
      <c r="M86" s="167"/>
      <c r="N86" s="71" t="s">
        <v>120</v>
      </c>
      <c r="O86" s="5">
        <v>6</v>
      </c>
      <c r="P86" s="5">
        <v>6</v>
      </c>
      <c r="Q86" s="5">
        <v>10</v>
      </c>
      <c r="R86" s="5">
        <v>6</v>
      </c>
      <c r="S86" s="5">
        <v>7</v>
      </c>
      <c r="T86" s="5">
        <v>4</v>
      </c>
      <c r="U86" s="5">
        <v>42</v>
      </c>
      <c r="V86" s="5">
        <v>29</v>
      </c>
      <c r="W86" s="72">
        <v>65</v>
      </c>
      <c r="X86" s="72">
        <v>45</v>
      </c>
      <c r="Y86" s="167"/>
      <c r="Z86" s="71" t="s">
        <v>120</v>
      </c>
      <c r="AA86" s="5">
        <v>5</v>
      </c>
      <c r="AB86" s="5">
        <v>6</v>
      </c>
      <c r="AC86" s="5">
        <v>6</v>
      </c>
      <c r="AD86" s="5">
        <v>5</v>
      </c>
      <c r="AE86" s="72">
        <v>22</v>
      </c>
      <c r="AF86" s="72">
        <v>26</v>
      </c>
      <c r="AG86" s="5">
        <v>26</v>
      </c>
      <c r="AH86" s="5">
        <v>0</v>
      </c>
      <c r="AI86" s="5">
        <v>0</v>
      </c>
      <c r="AJ86" s="5">
        <v>5</v>
      </c>
      <c r="AK86" s="167"/>
      <c r="AL86" s="71" t="s">
        <v>120</v>
      </c>
      <c r="AM86" s="5">
        <v>0</v>
      </c>
      <c r="AN86" s="5">
        <v>130</v>
      </c>
      <c r="AO86" s="5">
        <v>86</v>
      </c>
      <c r="AP86" s="5">
        <v>87</v>
      </c>
      <c r="AQ86" s="5">
        <v>1</v>
      </c>
      <c r="AR86" s="5">
        <v>16</v>
      </c>
      <c r="AS86" s="5">
        <v>28</v>
      </c>
      <c r="AT86" s="5">
        <v>27</v>
      </c>
      <c r="AU86" s="5">
        <v>27</v>
      </c>
      <c r="AV86" s="167"/>
      <c r="AW86" s="71" t="s">
        <v>120</v>
      </c>
      <c r="AX86" s="5">
        <v>296</v>
      </c>
      <c r="AY86" s="5">
        <v>171</v>
      </c>
      <c r="AZ86" s="5">
        <v>274</v>
      </c>
      <c r="BA86" s="5">
        <v>160</v>
      </c>
      <c r="BB86" s="5">
        <v>132</v>
      </c>
      <c r="BC86" s="5">
        <v>72</v>
      </c>
      <c r="BD86" s="5">
        <v>296</v>
      </c>
      <c r="BE86" s="5">
        <v>171</v>
      </c>
      <c r="BF86" s="5">
        <v>274</v>
      </c>
      <c r="BG86" s="5">
        <v>160</v>
      </c>
      <c r="BH86" s="5">
        <v>73</v>
      </c>
      <c r="BI86" s="5">
        <v>34</v>
      </c>
      <c r="BJ86" s="167"/>
      <c r="BK86" s="71" t="s">
        <v>120</v>
      </c>
      <c r="BL86" s="72">
        <v>48</v>
      </c>
      <c r="BM86" s="5">
        <v>19</v>
      </c>
      <c r="BN86" s="5">
        <v>13</v>
      </c>
      <c r="BO86" s="72">
        <v>4</v>
      </c>
      <c r="BP86" s="5">
        <v>0</v>
      </c>
      <c r="BQ86" s="72">
        <v>52</v>
      </c>
      <c r="BR86" s="72">
        <v>19</v>
      </c>
      <c r="BS86" s="167"/>
      <c r="BT86" s="71" t="s">
        <v>120</v>
      </c>
      <c r="BU86" s="5">
        <v>14</v>
      </c>
      <c r="BV86" s="5">
        <v>9</v>
      </c>
      <c r="BW86" s="5">
        <v>16</v>
      </c>
      <c r="BX86" s="5">
        <v>8</v>
      </c>
      <c r="BY86" s="5">
        <v>18</v>
      </c>
      <c r="BZ86" s="5">
        <v>9</v>
      </c>
      <c r="CA86" s="5">
        <v>8</v>
      </c>
      <c r="CB86" s="5">
        <v>0</v>
      </c>
      <c r="CC86" s="5">
        <v>0</v>
      </c>
      <c r="CD86" s="5">
        <v>0</v>
      </c>
      <c r="CE86" s="5">
        <v>0</v>
      </c>
      <c r="CF86" s="5">
        <v>4</v>
      </c>
      <c r="CG86" s="5">
        <v>0</v>
      </c>
      <c r="CH86" s="135"/>
      <c r="CI86" s="138" t="s">
        <v>182</v>
      </c>
      <c r="CJ86" s="138" t="s">
        <v>4249</v>
      </c>
      <c r="CK86" s="139">
        <v>871</v>
      </c>
      <c r="CL86" s="141">
        <v>82</v>
      </c>
    </row>
    <row r="87" spans="1:90">
      <c r="A87" s="167"/>
      <c r="B87" s="103" t="s">
        <v>102</v>
      </c>
      <c r="C87" s="105">
        <v>779</v>
      </c>
      <c r="D87" s="105">
        <v>424</v>
      </c>
      <c r="E87" s="105">
        <v>932</v>
      </c>
      <c r="F87" s="105">
        <v>457</v>
      </c>
      <c r="G87" s="105">
        <v>927</v>
      </c>
      <c r="H87" s="105">
        <v>475</v>
      </c>
      <c r="I87" s="105">
        <v>1427</v>
      </c>
      <c r="J87" s="105">
        <v>763</v>
      </c>
      <c r="K87" s="105">
        <v>4065</v>
      </c>
      <c r="L87" s="105">
        <v>2119</v>
      </c>
      <c r="M87" s="167"/>
      <c r="N87" s="103" t="s">
        <v>102</v>
      </c>
      <c r="O87" s="105">
        <v>23</v>
      </c>
      <c r="P87" s="105">
        <v>15</v>
      </c>
      <c r="Q87" s="105">
        <v>31</v>
      </c>
      <c r="R87" s="105">
        <v>14</v>
      </c>
      <c r="S87" s="105">
        <v>27</v>
      </c>
      <c r="T87" s="105">
        <v>15</v>
      </c>
      <c r="U87" s="105">
        <v>372</v>
      </c>
      <c r="V87" s="105">
        <v>197</v>
      </c>
      <c r="W87" s="105">
        <v>453</v>
      </c>
      <c r="X87" s="105">
        <v>241</v>
      </c>
      <c r="Y87" s="167"/>
      <c r="Z87" s="103" t="s">
        <v>102</v>
      </c>
      <c r="AA87" s="105">
        <v>38</v>
      </c>
      <c r="AB87" s="105">
        <v>40</v>
      </c>
      <c r="AC87" s="105">
        <v>39</v>
      </c>
      <c r="AD87" s="105">
        <v>38</v>
      </c>
      <c r="AE87" s="105">
        <v>155</v>
      </c>
      <c r="AF87" s="105">
        <v>168</v>
      </c>
      <c r="AG87" s="105">
        <v>160</v>
      </c>
      <c r="AH87" s="105">
        <v>5</v>
      </c>
      <c r="AI87" s="105">
        <v>4</v>
      </c>
      <c r="AJ87" s="105">
        <v>36</v>
      </c>
      <c r="AK87" s="167"/>
      <c r="AL87" s="103" t="s">
        <v>102</v>
      </c>
      <c r="AM87" s="105">
        <v>81</v>
      </c>
      <c r="AN87" s="105">
        <v>774</v>
      </c>
      <c r="AO87" s="105">
        <v>784</v>
      </c>
      <c r="AP87" s="105">
        <v>299</v>
      </c>
      <c r="AQ87" s="105">
        <v>29</v>
      </c>
      <c r="AR87" s="105">
        <v>43</v>
      </c>
      <c r="AS87" s="105">
        <v>165</v>
      </c>
      <c r="AT87" s="105">
        <v>163</v>
      </c>
      <c r="AU87" s="105">
        <v>164</v>
      </c>
      <c r="AV87" s="167"/>
      <c r="AW87" s="103" t="s">
        <v>102</v>
      </c>
      <c r="AX87" s="105">
        <v>1832</v>
      </c>
      <c r="AY87" s="105">
        <v>958</v>
      </c>
      <c r="AZ87" s="105">
        <v>1722</v>
      </c>
      <c r="BA87" s="105">
        <v>914</v>
      </c>
      <c r="BB87" s="105">
        <v>738</v>
      </c>
      <c r="BC87" s="105">
        <v>370</v>
      </c>
      <c r="BD87" s="105">
        <v>1361</v>
      </c>
      <c r="BE87" s="105">
        <v>720</v>
      </c>
      <c r="BF87" s="105">
        <v>1289</v>
      </c>
      <c r="BG87" s="105">
        <v>689</v>
      </c>
      <c r="BH87" s="105">
        <v>451</v>
      </c>
      <c r="BI87" s="105">
        <v>225</v>
      </c>
      <c r="BJ87" s="167"/>
      <c r="BK87" s="103" t="s">
        <v>102</v>
      </c>
      <c r="BL87" s="105">
        <v>277</v>
      </c>
      <c r="BM87" s="105">
        <v>106</v>
      </c>
      <c r="BN87" s="105">
        <v>54</v>
      </c>
      <c r="BO87" s="105">
        <v>34</v>
      </c>
      <c r="BP87" s="105">
        <v>14</v>
      </c>
      <c r="BQ87" s="105">
        <v>311</v>
      </c>
      <c r="BR87" s="105">
        <v>120</v>
      </c>
      <c r="BS87" s="167"/>
      <c r="BT87" s="103" t="s">
        <v>102</v>
      </c>
      <c r="BU87" s="105">
        <v>473</v>
      </c>
      <c r="BV87" s="105">
        <v>182</v>
      </c>
      <c r="BW87" s="105">
        <v>255</v>
      </c>
      <c r="BX87" s="105">
        <v>37</v>
      </c>
      <c r="BY87" s="105">
        <v>328</v>
      </c>
      <c r="BZ87" s="105">
        <v>42</v>
      </c>
      <c r="CA87" s="105">
        <v>151</v>
      </c>
      <c r="CB87" s="105">
        <v>14</v>
      </c>
      <c r="CC87" s="105">
        <v>4</v>
      </c>
      <c r="CD87" s="105">
        <v>172</v>
      </c>
      <c r="CE87" s="105">
        <v>8</v>
      </c>
      <c r="CF87" s="105">
        <v>50</v>
      </c>
      <c r="CG87" s="105">
        <v>44</v>
      </c>
      <c r="CH87" s="135"/>
      <c r="CI87" s="138" t="s">
        <v>182</v>
      </c>
      <c r="CJ87" s="138" t="s">
        <v>4250</v>
      </c>
      <c r="CK87" s="139">
        <v>5322</v>
      </c>
      <c r="CL87" s="141">
        <v>1666</v>
      </c>
    </row>
    <row r="88" spans="1:90" ht="14.45" customHeight="1">
      <c r="A88" s="167" t="s">
        <v>183</v>
      </c>
      <c r="B88" s="71" t="s">
        <v>119</v>
      </c>
      <c r="C88" s="5">
        <v>43</v>
      </c>
      <c r="D88" s="5">
        <v>24</v>
      </c>
      <c r="E88" s="5">
        <v>49</v>
      </c>
      <c r="F88" s="5">
        <v>26</v>
      </c>
      <c r="G88" s="5">
        <v>41</v>
      </c>
      <c r="H88" s="5">
        <v>22</v>
      </c>
      <c r="I88" s="5">
        <v>64</v>
      </c>
      <c r="J88" s="5">
        <v>34</v>
      </c>
      <c r="K88" s="72">
        <v>197</v>
      </c>
      <c r="L88" s="72">
        <v>106</v>
      </c>
      <c r="M88" s="167" t="s">
        <v>183</v>
      </c>
      <c r="N88" s="71" t="s">
        <v>119</v>
      </c>
      <c r="O88" s="5">
        <v>0</v>
      </c>
      <c r="P88" s="5">
        <v>0</v>
      </c>
      <c r="Q88" s="5">
        <v>0</v>
      </c>
      <c r="R88" s="5">
        <v>0</v>
      </c>
      <c r="S88" s="5">
        <v>5</v>
      </c>
      <c r="T88" s="5">
        <v>2</v>
      </c>
      <c r="U88" s="5">
        <v>11</v>
      </c>
      <c r="V88" s="5">
        <v>6</v>
      </c>
      <c r="W88" s="72">
        <v>16</v>
      </c>
      <c r="X88" s="72">
        <v>8</v>
      </c>
      <c r="Y88" s="167" t="s">
        <v>183</v>
      </c>
      <c r="Z88" s="71" t="s">
        <v>119</v>
      </c>
      <c r="AA88" s="5">
        <v>2</v>
      </c>
      <c r="AB88" s="5">
        <v>2</v>
      </c>
      <c r="AC88" s="5">
        <v>2</v>
      </c>
      <c r="AD88" s="5">
        <v>2</v>
      </c>
      <c r="AE88" s="72">
        <v>8</v>
      </c>
      <c r="AF88" s="72">
        <v>8</v>
      </c>
      <c r="AG88" s="5">
        <v>4</v>
      </c>
      <c r="AH88" s="5">
        <v>0</v>
      </c>
      <c r="AI88" s="5">
        <v>0</v>
      </c>
      <c r="AJ88" s="5">
        <v>2</v>
      </c>
      <c r="AK88" s="167" t="s">
        <v>183</v>
      </c>
      <c r="AL88" s="71" t="s">
        <v>119</v>
      </c>
      <c r="AM88" s="5">
        <v>0</v>
      </c>
      <c r="AN88" s="5">
        <v>65</v>
      </c>
      <c r="AO88" s="5">
        <v>34</v>
      </c>
      <c r="AP88" s="5">
        <v>0</v>
      </c>
      <c r="AQ88" s="5">
        <v>0</v>
      </c>
      <c r="AR88" s="5">
        <v>0</v>
      </c>
      <c r="AS88" s="5">
        <v>8</v>
      </c>
      <c r="AT88" s="5">
        <v>8</v>
      </c>
      <c r="AU88" s="5">
        <v>8</v>
      </c>
      <c r="AV88" s="167" t="s">
        <v>183</v>
      </c>
      <c r="AW88" s="71" t="s">
        <v>119</v>
      </c>
      <c r="AX88" s="5">
        <v>74</v>
      </c>
      <c r="AY88" s="5">
        <v>40</v>
      </c>
      <c r="AZ88" s="5">
        <v>74</v>
      </c>
      <c r="BA88" s="5">
        <v>40</v>
      </c>
      <c r="BB88" s="5">
        <v>35</v>
      </c>
      <c r="BC88" s="5">
        <v>15</v>
      </c>
      <c r="BD88" s="5">
        <v>74</v>
      </c>
      <c r="BE88" s="5">
        <v>40</v>
      </c>
      <c r="BF88" s="5">
        <v>74</v>
      </c>
      <c r="BG88" s="5">
        <v>40</v>
      </c>
      <c r="BH88" s="5">
        <v>35</v>
      </c>
      <c r="BI88" s="5">
        <v>15</v>
      </c>
      <c r="BJ88" s="167" t="s">
        <v>183</v>
      </c>
      <c r="BK88" s="71" t="s">
        <v>119</v>
      </c>
      <c r="BL88" s="72">
        <v>12</v>
      </c>
      <c r="BM88" s="5">
        <v>3</v>
      </c>
      <c r="BN88" s="5">
        <v>0</v>
      </c>
      <c r="BO88" s="72">
        <v>3</v>
      </c>
      <c r="BP88" s="5">
        <v>1</v>
      </c>
      <c r="BQ88" s="72">
        <v>15</v>
      </c>
      <c r="BR88" s="72">
        <v>4</v>
      </c>
      <c r="BS88" s="167" t="s">
        <v>183</v>
      </c>
      <c r="BT88" s="71" t="s">
        <v>119</v>
      </c>
      <c r="BU88" s="5">
        <v>0</v>
      </c>
      <c r="BV88" s="5">
        <v>0</v>
      </c>
      <c r="BW88" s="5">
        <v>0</v>
      </c>
      <c r="BX88" s="5">
        <v>0</v>
      </c>
      <c r="BY88" s="5">
        <v>0</v>
      </c>
      <c r="BZ88" s="5">
        <v>0</v>
      </c>
      <c r="CA88" s="5">
        <v>0</v>
      </c>
      <c r="CB88" s="5">
        <v>0</v>
      </c>
      <c r="CC88" s="5">
        <v>0</v>
      </c>
      <c r="CD88" s="5">
        <v>0</v>
      </c>
      <c r="CE88" s="5">
        <v>0</v>
      </c>
      <c r="CF88" s="5">
        <v>0</v>
      </c>
      <c r="CG88" s="5">
        <v>0</v>
      </c>
      <c r="CH88" s="135"/>
      <c r="CI88" s="138" t="s">
        <v>183</v>
      </c>
      <c r="CJ88" s="138" t="s">
        <v>4251</v>
      </c>
      <c r="CK88" s="139">
        <v>232</v>
      </c>
      <c r="CL88" s="141">
        <v>0</v>
      </c>
    </row>
    <row r="89" spans="1:90">
      <c r="A89" s="167"/>
      <c r="B89" s="71" t="s">
        <v>120</v>
      </c>
      <c r="C89" s="5">
        <v>279</v>
      </c>
      <c r="D89" s="5">
        <v>140</v>
      </c>
      <c r="E89" s="5">
        <v>275</v>
      </c>
      <c r="F89" s="5">
        <v>135</v>
      </c>
      <c r="G89" s="5">
        <v>248</v>
      </c>
      <c r="H89" s="5">
        <v>114</v>
      </c>
      <c r="I89" s="5">
        <v>361</v>
      </c>
      <c r="J89" s="5">
        <v>202</v>
      </c>
      <c r="K89" s="72">
        <v>1163</v>
      </c>
      <c r="L89" s="72">
        <v>591</v>
      </c>
      <c r="M89" s="167"/>
      <c r="N89" s="71" t="s">
        <v>120</v>
      </c>
      <c r="O89" s="5">
        <v>7</v>
      </c>
      <c r="P89" s="5">
        <v>3</v>
      </c>
      <c r="Q89" s="5">
        <v>8</v>
      </c>
      <c r="R89" s="5">
        <v>3</v>
      </c>
      <c r="S89" s="5">
        <v>15</v>
      </c>
      <c r="T89" s="5">
        <v>6</v>
      </c>
      <c r="U89" s="5">
        <v>101</v>
      </c>
      <c r="V89" s="5">
        <v>56</v>
      </c>
      <c r="W89" s="72">
        <v>131</v>
      </c>
      <c r="X89" s="72">
        <v>68</v>
      </c>
      <c r="Y89" s="167"/>
      <c r="Z89" s="71" t="s">
        <v>120</v>
      </c>
      <c r="AA89" s="5">
        <v>7</v>
      </c>
      <c r="AB89" s="5">
        <v>6</v>
      </c>
      <c r="AC89" s="5">
        <v>6</v>
      </c>
      <c r="AD89" s="5">
        <v>8</v>
      </c>
      <c r="AE89" s="72">
        <v>27</v>
      </c>
      <c r="AF89" s="72">
        <v>24</v>
      </c>
      <c r="AG89" s="5">
        <v>4</v>
      </c>
      <c r="AH89" s="5">
        <v>19</v>
      </c>
      <c r="AI89" s="5">
        <v>4</v>
      </c>
      <c r="AJ89" s="5">
        <v>5</v>
      </c>
      <c r="AK89" s="167"/>
      <c r="AL89" s="71" t="s">
        <v>120</v>
      </c>
      <c r="AM89" s="5">
        <v>1</v>
      </c>
      <c r="AN89" s="5">
        <v>308</v>
      </c>
      <c r="AO89" s="5">
        <v>45</v>
      </c>
      <c r="AP89" s="5">
        <v>95</v>
      </c>
      <c r="AQ89" s="5">
        <v>54</v>
      </c>
      <c r="AR89" s="5">
        <v>6</v>
      </c>
      <c r="AS89" s="5">
        <v>28</v>
      </c>
      <c r="AT89" s="5">
        <v>38</v>
      </c>
      <c r="AU89" s="5">
        <v>30</v>
      </c>
      <c r="AV89" s="167"/>
      <c r="AW89" s="71" t="s">
        <v>120</v>
      </c>
      <c r="AX89" s="5">
        <v>459</v>
      </c>
      <c r="AY89" s="5">
        <v>254</v>
      </c>
      <c r="AZ89" s="5">
        <v>438</v>
      </c>
      <c r="BA89" s="5">
        <v>245</v>
      </c>
      <c r="BB89" s="5">
        <v>187</v>
      </c>
      <c r="BC89" s="5">
        <v>96</v>
      </c>
      <c r="BD89" s="5">
        <v>388</v>
      </c>
      <c r="BE89" s="5">
        <v>212</v>
      </c>
      <c r="BF89" s="5">
        <v>371</v>
      </c>
      <c r="BG89" s="5">
        <v>205</v>
      </c>
      <c r="BH89" s="5">
        <v>151</v>
      </c>
      <c r="BI89" s="5">
        <v>77</v>
      </c>
      <c r="BJ89" s="167"/>
      <c r="BK89" s="71" t="s">
        <v>120</v>
      </c>
      <c r="BL89" s="72">
        <v>47</v>
      </c>
      <c r="BM89" s="5">
        <v>13</v>
      </c>
      <c r="BN89" s="5">
        <v>2</v>
      </c>
      <c r="BO89" s="72">
        <v>10</v>
      </c>
      <c r="BP89" s="5">
        <v>4</v>
      </c>
      <c r="BQ89" s="72">
        <v>57</v>
      </c>
      <c r="BR89" s="72">
        <v>17</v>
      </c>
      <c r="BS89" s="167"/>
      <c r="BT89" s="71" t="s">
        <v>120</v>
      </c>
      <c r="BU89" s="5">
        <v>5</v>
      </c>
      <c r="BV89" s="5">
        <v>5</v>
      </c>
      <c r="BW89" s="5">
        <v>4</v>
      </c>
      <c r="BX89" s="5">
        <v>4</v>
      </c>
      <c r="BY89" s="5">
        <v>4</v>
      </c>
      <c r="BZ89" s="5">
        <v>4</v>
      </c>
      <c r="CA89" s="5">
        <v>4</v>
      </c>
      <c r="CB89" s="5">
        <v>4</v>
      </c>
      <c r="CC89" s="5">
        <v>0</v>
      </c>
      <c r="CD89" s="5">
        <v>0</v>
      </c>
      <c r="CE89" s="5">
        <v>0</v>
      </c>
      <c r="CF89" s="5">
        <v>4</v>
      </c>
      <c r="CG89" s="5">
        <v>0</v>
      </c>
      <c r="CH89" s="135"/>
      <c r="CI89" s="138" t="s">
        <v>183</v>
      </c>
      <c r="CJ89" s="138" t="s">
        <v>4252</v>
      </c>
      <c r="CK89" s="139">
        <v>1402</v>
      </c>
      <c r="CL89" s="141">
        <v>34</v>
      </c>
    </row>
    <row r="90" spans="1:90">
      <c r="A90" s="167"/>
      <c r="B90" s="103" t="s">
        <v>102</v>
      </c>
      <c r="C90" s="105">
        <v>322</v>
      </c>
      <c r="D90" s="105">
        <v>164</v>
      </c>
      <c r="E90" s="105">
        <v>324</v>
      </c>
      <c r="F90" s="105">
        <v>161</v>
      </c>
      <c r="G90" s="105">
        <v>289</v>
      </c>
      <c r="H90" s="105">
        <v>136</v>
      </c>
      <c r="I90" s="105">
        <v>425</v>
      </c>
      <c r="J90" s="105">
        <v>236</v>
      </c>
      <c r="K90" s="105">
        <v>1360</v>
      </c>
      <c r="L90" s="105">
        <v>697</v>
      </c>
      <c r="M90" s="167"/>
      <c r="N90" s="103" t="s">
        <v>102</v>
      </c>
      <c r="O90" s="105">
        <v>7</v>
      </c>
      <c r="P90" s="105">
        <v>3</v>
      </c>
      <c r="Q90" s="105">
        <v>8</v>
      </c>
      <c r="R90" s="105">
        <v>3</v>
      </c>
      <c r="S90" s="105">
        <v>20</v>
      </c>
      <c r="T90" s="105">
        <v>8</v>
      </c>
      <c r="U90" s="105">
        <v>112</v>
      </c>
      <c r="V90" s="105">
        <v>62</v>
      </c>
      <c r="W90" s="105">
        <v>147</v>
      </c>
      <c r="X90" s="105">
        <v>76</v>
      </c>
      <c r="Y90" s="167"/>
      <c r="Z90" s="103" t="s">
        <v>102</v>
      </c>
      <c r="AA90" s="105">
        <v>9</v>
      </c>
      <c r="AB90" s="105">
        <v>8</v>
      </c>
      <c r="AC90" s="105">
        <v>8</v>
      </c>
      <c r="AD90" s="105">
        <v>10</v>
      </c>
      <c r="AE90" s="105">
        <v>35</v>
      </c>
      <c r="AF90" s="105">
        <v>32</v>
      </c>
      <c r="AG90" s="105">
        <v>8</v>
      </c>
      <c r="AH90" s="105">
        <v>19</v>
      </c>
      <c r="AI90" s="105">
        <v>4</v>
      </c>
      <c r="AJ90" s="105">
        <v>7</v>
      </c>
      <c r="AK90" s="167"/>
      <c r="AL90" s="103" t="s">
        <v>102</v>
      </c>
      <c r="AM90" s="105">
        <v>1</v>
      </c>
      <c r="AN90" s="105">
        <v>373</v>
      </c>
      <c r="AO90" s="105">
        <v>79</v>
      </c>
      <c r="AP90" s="105">
        <v>95</v>
      </c>
      <c r="AQ90" s="105">
        <v>54</v>
      </c>
      <c r="AR90" s="105">
        <v>6</v>
      </c>
      <c r="AS90" s="105">
        <v>36</v>
      </c>
      <c r="AT90" s="105">
        <v>46</v>
      </c>
      <c r="AU90" s="105">
        <v>38</v>
      </c>
      <c r="AV90" s="167"/>
      <c r="AW90" s="103" t="s">
        <v>102</v>
      </c>
      <c r="AX90" s="105">
        <v>533</v>
      </c>
      <c r="AY90" s="105">
        <v>294</v>
      </c>
      <c r="AZ90" s="105">
        <v>512</v>
      </c>
      <c r="BA90" s="105">
        <v>285</v>
      </c>
      <c r="BB90" s="105">
        <v>222</v>
      </c>
      <c r="BC90" s="105">
        <v>111</v>
      </c>
      <c r="BD90" s="105">
        <v>462</v>
      </c>
      <c r="BE90" s="105">
        <v>252</v>
      </c>
      <c r="BF90" s="105">
        <v>445</v>
      </c>
      <c r="BG90" s="105">
        <v>245</v>
      </c>
      <c r="BH90" s="105">
        <v>186</v>
      </c>
      <c r="BI90" s="105">
        <v>92</v>
      </c>
      <c r="BJ90" s="167"/>
      <c r="BK90" s="103" t="s">
        <v>102</v>
      </c>
      <c r="BL90" s="105">
        <v>59</v>
      </c>
      <c r="BM90" s="105">
        <v>16</v>
      </c>
      <c r="BN90" s="105">
        <v>2</v>
      </c>
      <c r="BO90" s="105">
        <v>13</v>
      </c>
      <c r="BP90" s="105">
        <v>5</v>
      </c>
      <c r="BQ90" s="105">
        <v>72</v>
      </c>
      <c r="BR90" s="105">
        <v>21</v>
      </c>
      <c r="BS90" s="167"/>
      <c r="BT90" s="103" t="s">
        <v>102</v>
      </c>
      <c r="BU90" s="105">
        <v>5</v>
      </c>
      <c r="BV90" s="105">
        <v>5</v>
      </c>
      <c r="BW90" s="105">
        <v>4</v>
      </c>
      <c r="BX90" s="105">
        <v>4</v>
      </c>
      <c r="BY90" s="105">
        <v>4</v>
      </c>
      <c r="BZ90" s="105">
        <v>4</v>
      </c>
      <c r="CA90" s="105">
        <v>4</v>
      </c>
      <c r="CB90" s="105">
        <v>4</v>
      </c>
      <c r="CC90" s="105">
        <v>0</v>
      </c>
      <c r="CD90" s="105">
        <v>0</v>
      </c>
      <c r="CE90" s="105">
        <v>0</v>
      </c>
      <c r="CF90" s="105">
        <v>4</v>
      </c>
      <c r="CG90" s="105">
        <v>0</v>
      </c>
      <c r="CH90" s="135"/>
      <c r="CI90" s="138" t="s">
        <v>183</v>
      </c>
      <c r="CJ90" s="138" t="s">
        <v>4253</v>
      </c>
      <c r="CK90" s="139">
        <v>1634</v>
      </c>
      <c r="CL90" s="141">
        <v>34</v>
      </c>
    </row>
    <row r="91" spans="1:90" ht="14.45" customHeight="1">
      <c r="A91" s="167" t="s">
        <v>184</v>
      </c>
      <c r="B91" s="71" t="s">
        <v>119</v>
      </c>
      <c r="C91" s="5">
        <v>45</v>
      </c>
      <c r="D91" s="5">
        <v>25</v>
      </c>
      <c r="E91" s="5">
        <v>66</v>
      </c>
      <c r="F91" s="5">
        <v>34</v>
      </c>
      <c r="G91" s="5">
        <v>56</v>
      </c>
      <c r="H91" s="5">
        <v>41</v>
      </c>
      <c r="I91" s="5">
        <v>59</v>
      </c>
      <c r="J91" s="5">
        <v>31</v>
      </c>
      <c r="K91" s="72">
        <v>226</v>
      </c>
      <c r="L91" s="72">
        <v>131</v>
      </c>
      <c r="M91" s="167" t="s">
        <v>184</v>
      </c>
      <c r="N91" s="71" t="s">
        <v>119</v>
      </c>
      <c r="O91" s="5">
        <v>1</v>
      </c>
      <c r="P91" s="5">
        <v>0</v>
      </c>
      <c r="Q91" s="5">
        <v>0</v>
      </c>
      <c r="R91" s="5">
        <v>0</v>
      </c>
      <c r="S91" s="5">
        <v>0</v>
      </c>
      <c r="T91" s="5">
        <v>0</v>
      </c>
      <c r="U91" s="5">
        <v>4</v>
      </c>
      <c r="V91" s="5">
        <v>1</v>
      </c>
      <c r="W91" s="72">
        <v>5</v>
      </c>
      <c r="X91" s="72">
        <v>1</v>
      </c>
      <c r="Y91" s="167" t="s">
        <v>184</v>
      </c>
      <c r="Z91" s="71" t="s">
        <v>119</v>
      </c>
      <c r="AA91" s="5">
        <v>2</v>
      </c>
      <c r="AB91" s="5">
        <v>2</v>
      </c>
      <c r="AC91" s="5">
        <v>2</v>
      </c>
      <c r="AD91" s="5">
        <v>2</v>
      </c>
      <c r="AE91" s="72">
        <v>8</v>
      </c>
      <c r="AF91" s="72">
        <v>11</v>
      </c>
      <c r="AG91" s="5">
        <v>11</v>
      </c>
      <c r="AH91" s="5">
        <v>11</v>
      </c>
      <c r="AI91" s="5">
        <v>0</v>
      </c>
      <c r="AJ91" s="5">
        <v>1</v>
      </c>
      <c r="AK91" s="167" t="s">
        <v>184</v>
      </c>
      <c r="AL91" s="71" t="s">
        <v>119</v>
      </c>
      <c r="AM91" s="5">
        <v>0</v>
      </c>
      <c r="AN91" s="5">
        <v>113</v>
      </c>
      <c r="AO91" s="5">
        <v>0</v>
      </c>
      <c r="AP91" s="5">
        <v>0</v>
      </c>
      <c r="AQ91" s="5">
        <v>0</v>
      </c>
      <c r="AR91" s="5">
        <v>11</v>
      </c>
      <c r="AS91" s="5">
        <v>11</v>
      </c>
      <c r="AT91" s="5">
        <v>11</v>
      </c>
      <c r="AU91" s="5">
        <v>11</v>
      </c>
      <c r="AV91" s="167" t="s">
        <v>184</v>
      </c>
      <c r="AW91" s="71" t="s">
        <v>119</v>
      </c>
      <c r="AX91" s="5">
        <v>45</v>
      </c>
      <c r="AY91" s="5">
        <v>28</v>
      </c>
      <c r="AZ91" s="5">
        <v>44</v>
      </c>
      <c r="BA91" s="5">
        <v>28</v>
      </c>
      <c r="BB91" s="5">
        <v>35</v>
      </c>
      <c r="BC91" s="5">
        <v>23</v>
      </c>
      <c r="BD91" s="5">
        <v>45</v>
      </c>
      <c r="BE91" s="5">
        <v>28</v>
      </c>
      <c r="BF91" s="5">
        <v>44</v>
      </c>
      <c r="BG91" s="5">
        <v>28</v>
      </c>
      <c r="BH91" s="5">
        <v>35</v>
      </c>
      <c r="BI91" s="5">
        <v>23</v>
      </c>
      <c r="BJ91" s="167" t="s">
        <v>184</v>
      </c>
      <c r="BK91" s="71" t="s">
        <v>119</v>
      </c>
      <c r="BL91" s="72">
        <v>14</v>
      </c>
      <c r="BM91" s="5">
        <v>3</v>
      </c>
      <c r="BN91" s="5">
        <v>4</v>
      </c>
      <c r="BO91" s="72">
        <v>0</v>
      </c>
      <c r="BP91" s="5">
        <v>0</v>
      </c>
      <c r="BQ91" s="72">
        <v>14</v>
      </c>
      <c r="BR91" s="72">
        <v>3</v>
      </c>
      <c r="BS91" s="167" t="s">
        <v>184</v>
      </c>
      <c r="BT91" s="71" t="s">
        <v>119</v>
      </c>
      <c r="BU91" s="5">
        <v>11</v>
      </c>
      <c r="BV91" s="5">
        <v>25</v>
      </c>
      <c r="BW91" s="5">
        <v>16</v>
      </c>
      <c r="BX91" s="5">
        <v>14</v>
      </c>
      <c r="BY91" s="5">
        <v>21</v>
      </c>
      <c r="BZ91" s="5">
        <v>39</v>
      </c>
      <c r="CA91" s="5">
        <v>13</v>
      </c>
      <c r="CB91" s="5">
        <v>5</v>
      </c>
      <c r="CC91" s="5">
        <v>0</v>
      </c>
      <c r="CD91" s="5">
        <v>8</v>
      </c>
      <c r="CE91" s="5">
        <v>0</v>
      </c>
      <c r="CF91" s="5">
        <v>8</v>
      </c>
      <c r="CG91" s="5">
        <v>21</v>
      </c>
      <c r="CH91" s="135"/>
      <c r="CI91" s="138" t="s">
        <v>184</v>
      </c>
      <c r="CJ91" s="138" t="s">
        <v>4254</v>
      </c>
      <c r="CK91" s="139">
        <v>226</v>
      </c>
      <c r="CL91" s="141">
        <v>152</v>
      </c>
    </row>
    <row r="92" spans="1:90">
      <c r="A92" s="167"/>
      <c r="B92" s="71" t="s">
        <v>120</v>
      </c>
      <c r="C92" s="5">
        <v>0</v>
      </c>
      <c r="D92" s="5">
        <v>0</v>
      </c>
      <c r="E92" s="5">
        <v>0</v>
      </c>
      <c r="F92" s="5">
        <v>0</v>
      </c>
      <c r="G92" s="5">
        <v>0</v>
      </c>
      <c r="H92" s="5">
        <v>0</v>
      </c>
      <c r="I92" s="5">
        <v>0</v>
      </c>
      <c r="J92" s="5">
        <v>0</v>
      </c>
      <c r="K92" s="72">
        <v>0</v>
      </c>
      <c r="L92" s="72">
        <v>0</v>
      </c>
      <c r="M92" s="167"/>
      <c r="N92" s="71" t="s">
        <v>120</v>
      </c>
      <c r="O92" s="5">
        <v>0</v>
      </c>
      <c r="P92" s="5">
        <v>0</v>
      </c>
      <c r="Q92" s="5">
        <v>0</v>
      </c>
      <c r="R92" s="5">
        <v>0</v>
      </c>
      <c r="S92" s="5">
        <v>0</v>
      </c>
      <c r="T92" s="5">
        <v>0</v>
      </c>
      <c r="U92" s="5">
        <v>0</v>
      </c>
      <c r="V92" s="5">
        <v>0</v>
      </c>
      <c r="W92" s="72">
        <v>0</v>
      </c>
      <c r="X92" s="72">
        <v>0</v>
      </c>
      <c r="Y92" s="167"/>
      <c r="Z92" s="71" t="s">
        <v>120</v>
      </c>
      <c r="AA92" s="5">
        <v>0</v>
      </c>
      <c r="AB92" s="5">
        <v>0</v>
      </c>
      <c r="AC92" s="5">
        <v>0</v>
      </c>
      <c r="AD92" s="5">
        <v>0</v>
      </c>
      <c r="AE92" s="72">
        <v>0</v>
      </c>
      <c r="AF92" s="72">
        <v>0</v>
      </c>
      <c r="AG92" s="5">
        <v>0</v>
      </c>
      <c r="AH92" s="5">
        <v>0</v>
      </c>
      <c r="AI92" s="5">
        <v>0</v>
      </c>
      <c r="AJ92" s="5">
        <v>0</v>
      </c>
      <c r="AK92" s="167"/>
      <c r="AL92" s="71" t="s">
        <v>120</v>
      </c>
      <c r="AM92" s="5">
        <v>0</v>
      </c>
      <c r="AN92" s="5">
        <v>0</v>
      </c>
      <c r="AO92" s="5">
        <v>0</v>
      </c>
      <c r="AP92" s="5">
        <v>0</v>
      </c>
      <c r="AQ92" s="5">
        <v>0</v>
      </c>
      <c r="AR92" s="5">
        <v>0</v>
      </c>
      <c r="AS92" s="5">
        <v>0</v>
      </c>
      <c r="AT92" s="5">
        <v>0</v>
      </c>
      <c r="AU92" s="5">
        <v>0</v>
      </c>
      <c r="AV92" s="167"/>
      <c r="AW92" s="71" t="s">
        <v>120</v>
      </c>
      <c r="AX92" s="5">
        <v>0</v>
      </c>
      <c r="AY92" s="5">
        <v>0</v>
      </c>
      <c r="AZ92" s="5">
        <v>0</v>
      </c>
      <c r="BA92" s="5">
        <v>0</v>
      </c>
      <c r="BB92" s="5">
        <v>0</v>
      </c>
      <c r="BC92" s="5">
        <v>0</v>
      </c>
      <c r="BD92" s="5">
        <v>0</v>
      </c>
      <c r="BE92" s="5">
        <v>0</v>
      </c>
      <c r="BF92" s="5">
        <v>0</v>
      </c>
      <c r="BG92" s="5">
        <v>0</v>
      </c>
      <c r="BH92" s="5">
        <v>0</v>
      </c>
      <c r="BI92" s="5">
        <v>0</v>
      </c>
      <c r="BJ92" s="167"/>
      <c r="BK92" s="71" t="s">
        <v>120</v>
      </c>
      <c r="BL92" s="72">
        <v>0</v>
      </c>
      <c r="BM92" s="5">
        <v>0</v>
      </c>
      <c r="BN92" s="5">
        <v>0</v>
      </c>
      <c r="BO92" s="72">
        <v>0</v>
      </c>
      <c r="BP92" s="5">
        <v>0</v>
      </c>
      <c r="BQ92" s="72">
        <v>0</v>
      </c>
      <c r="BR92" s="72">
        <v>0</v>
      </c>
      <c r="BS92" s="167"/>
      <c r="BT92" s="71" t="s">
        <v>120</v>
      </c>
      <c r="BU92" s="5">
        <v>0</v>
      </c>
      <c r="BV92" s="5">
        <v>0</v>
      </c>
      <c r="BW92" s="5">
        <v>0</v>
      </c>
      <c r="BX92" s="5">
        <v>0</v>
      </c>
      <c r="BY92" s="5">
        <v>0</v>
      </c>
      <c r="BZ92" s="5">
        <v>0</v>
      </c>
      <c r="CA92" s="5">
        <v>0</v>
      </c>
      <c r="CB92" s="5">
        <v>0</v>
      </c>
      <c r="CC92" s="5">
        <v>0</v>
      </c>
      <c r="CD92" s="5">
        <v>0</v>
      </c>
      <c r="CE92" s="5">
        <v>0</v>
      </c>
      <c r="CF92" s="5">
        <v>0</v>
      </c>
      <c r="CG92" s="5">
        <v>0</v>
      </c>
      <c r="CH92" s="135"/>
      <c r="CI92" s="138" t="s">
        <v>184</v>
      </c>
      <c r="CJ92" s="138" t="s">
        <v>4255</v>
      </c>
      <c r="CK92" s="139">
        <v>0</v>
      </c>
      <c r="CL92" s="141">
        <v>0</v>
      </c>
    </row>
    <row r="93" spans="1:90">
      <c r="A93" s="167"/>
      <c r="B93" s="103" t="s">
        <v>102</v>
      </c>
      <c r="C93" s="105">
        <v>45</v>
      </c>
      <c r="D93" s="105">
        <v>25</v>
      </c>
      <c r="E93" s="105">
        <v>66</v>
      </c>
      <c r="F93" s="105">
        <v>34</v>
      </c>
      <c r="G93" s="105">
        <v>56</v>
      </c>
      <c r="H93" s="105">
        <v>41</v>
      </c>
      <c r="I93" s="105">
        <v>59</v>
      </c>
      <c r="J93" s="105">
        <v>31</v>
      </c>
      <c r="K93" s="105">
        <v>226</v>
      </c>
      <c r="L93" s="105">
        <v>131</v>
      </c>
      <c r="M93" s="167"/>
      <c r="N93" s="103" t="s">
        <v>102</v>
      </c>
      <c r="O93" s="105">
        <v>1</v>
      </c>
      <c r="P93" s="105">
        <v>0</v>
      </c>
      <c r="Q93" s="105">
        <v>0</v>
      </c>
      <c r="R93" s="105">
        <v>0</v>
      </c>
      <c r="S93" s="105">
        <v>0</v>
      </c>
      <c r="T93" s="105">
        <v>0</v>
      </c>
      <c r="U93" s="105">
        <v>4</v>
      </c>
      <c r="V93" s="105">
        <v>1</v>
      </c>
      <c r="W93" s="105">
        <v>5</v>
      </c>
      <c r="X93" s="105">
        <v>1</v>
      </c>
      <c r="Y93" s="167"/>
      <c r="Z93" s="103" t="s">
        <v>102</v>
      </c>
      <c r="AA93" s="105">
        <v>2</v>
      </c>
      <c r="AB93" s="105">
        <v>2</v>
      </c>
      <c r="AC93" s="105">
        <v>2</v>
      </c>
      <c r="AD93" s="105">
        <v>2</v>
      </c>
      <c r="AE93" s="105">
        <v>8</v>
      </c>
      <c r="AF93" s="105">
        <v>11</v>
      </c>
      <c r="AG93" s="105">
        <v>11</v>
      </c>
      <c r="AH93" s="105">
        <v>11</v>
      </c>
      <c r="AI93" s="105">
        <v>0</v>
      </c>
      <c r="AJ93" s="105">
        <v>1</v>
      </c>
      <c r="AK93" s="167"/>
      <c r="AL93" s="103" t="s">
        <v>102</v>
      </c>
      <c r="AM93" s="105">
        <v>0</v>
      </c>
      <c r="AN93" s="105">
        <v>113</v>
      </c>
      <c r="AO93" s="105">
        <v>0</v>
      </c>
      <c r="AP93" s="105">
        <v>0</v>
      </c>
      <c r="AQ93" s="105">
        <v>0</v>
      </c>
      <c r="AR93" s="105">
        <v>11</v>
      </c>
      <c r="AS93" s="105">
        <v>11</v>
      </c>
      <c r="AT93" s="105">
        <v>11</v>
      </c>
      <c r="AU93" s="105">
        <v>11</v>
      </c>
      <c r="AV93" s="167"/>
      <c r="AW93" s="103" t="s">
        <v>102</v>
      </c>
      <c r="AX93" s="105">
        <v>45</v>
      </c>
      <c r="AY93" s="105">
        <v>28</v>
      </c>
      <c r="AZ93" s="105">
        <v>44</v>
      </c>
      <c r="BA93" s="105">
        <v>28</v>
      </c>
      <c r="BB93" s="105">
        <v>35</v>
      </c>
      <c r="BC93" s="105">
        <v>23</v>
      </c>
      <c r="BD93" s="105">
        <v>45</v>
      </c>
      <c r="BE93" s="105">
        <v>28</v>
      </c>
      <c r="BF93" s="105">
        <v>44</v>
      </c>
      <c r="BG93" s="105">
        <v>28</v>
      </c>
      <c r="BH93" s="105">
        <v>35</v>
      </c>
      <c r="BI93" s="105">
        <v>23</v>
      </c>
      <c r="BJ93" s="167"/>
      <c r="BK93" s="103" t="s">
        <v>102</v>
      </c>
      <c r="BL93" s="105">
        <v>14</v>
      </c>
      <c r="BM93" s="105">
        <v>3</v>
      </c>
      <c r="BN93" s="105">
        <v>4</v>
      </c>
      <c r="BO93" s="105">
        <v>0</v>
      </c>
      <c r="BP93" s="105">
        <v>0</v>
      </c>
      <c r="BQ93" s="105">
        <v>14</v>
      </c>
      <c r="BR93" s="105">
        <v>3</v>
      </c>
      <c r="BS93" s="167"/>
      <c r="BT93" s="103" t="s">
        <v>102</v>
      </c>
      <c r="BU93" s="105">
        <v>11</v>
      </c>
      <c r="BV93" s="105">
        <v>25</v>
      </c>
      <c r="BW93" s="105">
        <v>16</v>
      </c>
      <c r="BX93" s="105">
        <v>14</v>
      </c>
      <c r="BY93" s="105">
        <v>21</v>
      </c>
      <c r="BZ93" s="105">
        <v>39</v>
      </c>
      <c r="CA93" s="105">
        <v>13</v>
      </c>
      <c r="CB93" s="105">
        <v>5</v>
      </c>
      <c r="CC93" s="105">
        <v>0</v>
      </c>
      <c r="CD93" s="105">
        <v>8</v>
      </c>
      <c r="CE93" s="105">
        <v>0</v>
      </c>
      <c r="CF93" s="105">
        <v>8</v>
      </c>
      <c r="CG93" s="105">
        <v>21</v>
      </c>
      <c r="CH93" s="135"/>
      <c r="CI93" s="138" t="s">
        <v>184</v>
      </c>
      <c r="CJ93" s="138" t="s">
        <v>4256</v>
      </c>
      <c r="CK93" s="139">
        <v>226</v>
      </c>
      <c r="CL93" s="141">
        <v>152</v>
      </c>
    </row>
    <row r="94" spans="1:90" ht="14.45" customHeight="1">
      <c r="A94" s="167" t="s">
        <v>185</v>
      </c>
      <c r="B94" s="71" t="s">
        <v>119</v>
      </c>
      <c r="C94" s="5">
        <v>459</v>
      </c>
      <c r="D94" s="5">
        <v>230</v>
      </c>
      <c r="E94" s="5">
        <v>434</v>
      </c>
      <c r="F94" s="5">
        <v>239</v>
      </c>
      <c r="G94" s="5">
        <v>443</v>
      </c>
      <c r="H94" s="5">
        <v>232</v>
      </c>
      <c r="I94" s="5">
        <v>461</v>
      </c>
      <c r="J94" s="5">
        <v>274</v>
      </c>
      <c r="K94" s="72">
        <v>1797</v>
      </c>
      <c r="L94" s="72">
        <v>975</v>
      </c>
      <c r="M94" s="167" t="s">
        <v>185</v>
      </c>
      <c r="N94" s="71" t="s">
        <v>119</v>
      </c>
      <c r="O94" s="5">
        <v>13</v>
      </c>
      <c r="P94" s="5">
        <v>7</v>
      </c>
      <c r="Q94" s="5">
        <v>6</v>
      </c>
      <c r="R94" s="5">
        <v>2</v>
      </c>
      <c r="S94" s="5">
        <v>8</v>
      </c>
      <c r="T94" s="5">
        <v>3</v>
      </c>
      <c r="U94" s="5">
        <v>42</v>
      </c>
      <c r="V94" s="5">
        <v>25</v>
      </c>
      <c r="W94" s="72">
        <v>69</v>
      </c>
      <c r="X94" s="72">
        <v>37</v>
      </c>
      <c r="Y94" s="167" t="s">
        <v>185</v>
      </c>
      <c r="Z94" s="71" t="s">
        <v>119</v>
      </c>
      <c r="AA94" s="5">
        <v>23</v>
      </c>
      <c r="AB94" s="5">
        <v>20</v>
      </c>
      <c r="AC94" s="5">
        <v>20</v>
      </c>
      <c r="AD94" s="5">
        <v>21</v>
      </c>
      <c r="AE94" s="72">
        <v>84</v>
      </c>
      <c r="AF94" s="72">
        <v>90</v>
      </c>
      <c r="AG94" s="5">
        <v>89</v>
      </c>
      <c r="AH94" s="5">
        <v>0</v>
      </c>
      <c r="AI94" s="5">
        <v>2</v>
      </c>
      <c r="AJ94" s="5">
        <v>24</v>
      </c>
      <c r="AK94" s="167" t="s">
        <v>185</v>
      </c>
      <c r="AL94" s="71" t="s">
        <v>119</v>
      </c>
      <c r="AM94" s="5">
        <v>18</v>
      </c>
      <c r="AN94" s="5">
        <v>782</v>
      </c>
      <c r="AO94" s="5">
        <v>145</v>
      </c>
      <c r="AP94" s="5">
        <v>58</v>
      </c>
      <c r="AQ94" s="5">
        <v>0</v>
      </c>
      <c r="AR94" s="5">
        <v>29</v>
      </c>
      <c r="AS94" s="5">
        <v>91</v>
      </c>
      <c r="AT94" s="5">
        <v>79</v>
      </c>
      <c r="AU94" s="5">
        <v>79</v>
      </c>
      <c r="AV94" s="167" t="s">
        <v>185</v>
      </c>
      <c r="AW94" s="71" t="s">
        <v>119</v>
      </c>
      <c r="AX94" s="5">
        <v>530</v>
      </c>
      <c r="AY94" s="5">
        <v>333</v>
      </c>
      <c r="AZ94" s="5">
        <v>520</v>
      </c>
      <c r="BA94" s="5">
        <v>327</v>
      </c>
      <c r="BB94" s="5">
        <v>342</v>
      </c>
      <c r="BC94" s="5">
        <v>221</v>
      </c>
      <c r="BD94" s="5">
        <v>526</v>
      </c>
      <c r="BE94" s="5">
        <v>331</v>
      </c>
      <c r="BF94" s="5">
        <v>517</v>
      </c>
      <c r="BG94" s="5">
        <v>325</v>
      </c>
      <c r="BH94" s="5">
        <v>341</v>
      </c>
      <c r="BI94" s="5">
        <v>221</v>
      </c>
      <c r="BJ94" s="167" t="s">
        <v>185</v>
      </c>
      <c r="BK94" s="71" t="s">
        <v>119</v>
      </c>
      <c r="BL94" s="72">
        <v>127</v>
      </c>
      <c r="BM94" s="5">
        <v>62</v>
      </c>
      <c r="BN94" s="5">
        <v>14</v>
      </c>
      <c r="BO94" s="72">
        <v>11</v>
      </c>
      <c r="BP94" s="5">
        <v>6</v>
      </c>
      <c r="BQ94" s="72">
        <v>138</v>
      </c>
      <c r="BR94" s="72">
        <v>68</v>
      </c>
      <c r="BS94" s="167" t="s">
        <v>185</v>
      </c>
      <c r="BT94" s="71" t="s">
        <v>119</v>
      </c>
      <c r="BU94" s="5">
        <v>27</v>
      </c>
      <c r="BV94" s="5">
        <v>223</v>
      </c>
      <c r="BW94" s="5">
        <v>30</v>
      </c>
      <c r="BX94" s="5">
        <v>56</v>
      </c>
      <c r="BY94" s="5">
        <v>96</v>
      </c>
      <c r="BZ94" s="5">
        <v>116</v>
      </c>
      <c r="CA94" s="5">
        <v>89</v>
      </c>
      <c r="CB94" s="5">
        <v>0</v>
      </c>
      <c r="CC94" s="5">
        <v>0</v>
      </c>
      <c r="CD94" s="5">
        <v>5</v>
      </c>
      <c r="CE94" s="5">
        <v>1</v>
      </c>
      <c r="CF94" s="5">
        <v>14</v>
      </c>
      <c r="CG94" s="5">
        <v>23</v>
      </c>
      <c r="CH94" s="135"/>
      <c r="CI94" s="138" t="s">
        <v>185</v>
      </c>
      <c r="CJ94" s="138" t="s">
        <v>4257</v>
      </c>
      <c r="CK94" s="139">
        <v>2249</v>
      </c>
      <c r="CL94" s="141">
        <v>643</v>
      </c>
    </row>
    <row r="95" spans="1:90">
      <c r="A95" s="167"/>
      <c r="B95" s="71" t="s">
        <v>120</v>
      </c>
      <c r="C95" s="5">
        <v>560</v>
      </c>
      <c r="D95" s="5">
        <v>269</v>
      </c>
      <c r="E95" s="5">
        <v>655</v>
      </c>
      <c r="F95" s="5">
        <v>343</v>
      </c>
      <c r="G95" s="5">
        <v>649</v>
      </c>
      <c r="H95" s="5">
        <v>341</v>
      </c>
      <c r="I95" s="5">
        <v>849</v>
      </c>
      <c r="J95" s="5">
        <v>453</v>
      </c>
      <c r="K95" s="72">
        <v>2713</v>
      </c>
      <c r="L95" s="72">
        <v>1406</v>
      </c>
      <c r="M95" s="167"/>
      <c r="N95" s="71" t="s">
        <v>120</v>
      </c>
      <c r="O95" s="5">
        <v>31</v>
      </c>
      <c r="P95" s="5">
        <v>8</v>
      </c>
      <c r="Q95" s="5">
        <v>10</v>
      </c>
      <c r="R95" s="5">
        <v>4</v>
      </c>
      <c r="S95" s="5">
        <v>13</v>
      </c>
      <c r="T95" s="5">
        <v>5</v>
      </c>
      <c r="U95" s="5">
        <v>152</v>
      </c>
      <c r="V95" s="5">
        <v>76</v>
      </c>
      <c r="W95" s="72">
        <v>206</v>
      </c>
      <c r="X95" s="72">
        <v>93</v>
      </c>
      <c r="Y95" s="167"/>
      <c r="Z95" s="71" t="s">
        <v>120</v>
      </c>
      <c r="AA95" s="5">
        <v>19</v>
      </c>
      <c r="AB95" s="5">
        <v>18</v>
      </c>
      <c r="AC95" s="5">
        <v>18</v>
      </c>
      <c r="AD95" s="5">
        <v>22</v>
      </c>
      <c r="AE95" s="72">
        <v>77</v>
      </c>
      <c r="AF95" s="72">
        <v>80</v>
      </c>
      <c r="AG95" s="5">
        <v>76</v>
      </c>
      <c r="AH95" s="5">
        <v>43</v>
      </c>
      <c r="AI95" s="5">
        <v>5</v>
      </c>
      <c r="AJ95" s="5">
        <v>16</v>
      </c>
      <c r="AK95" s="167"/>
      <c r="AL95" s="71" t="s">
        <v>120</v>
      </c>
      <c r="AM95" s="5">
        <v>15</v>
      </c>
      <c r="AN95" s="5">
        <v>773</v>
      </c>
      <c r="AO95" s="5">
        <v>260</v>
      </c>
      <c r="AP95" s="5">
        <v>217</v>
      </c>
      <c r="AQ95" s="5">
        <v>40</v>
      </c>
      <c r="AR95" s="5">
        <v>13</v>
      </c>
      <c r="AS95" s="5">
        <v>83</v>
      </c>
      <c r="AT95" s="5">
        <v>83</v>
      </c>
      <c r="AU95" s="5">
        <v>83</v>
      </c>
      <c r="AV95" s="167"/>
      <c r="AW95" s="71" t="s">
        <v>120</v>
      </c>
      <c r="AX95" s="5">
        <v>1014</v>
      </c>
      <c r="AY95" s="5">
        <v>538</v>
      </c>
      <c r="AZ95" s="5">
        <v>946</v>
      </c>
      <c r="BA95" s="5">
        <v>506</v>
      </c>
      <c r="BB95" s="5">
        <v>565</v>
      </c>
      <c r="BC95" s="5">
        <v>315</v>
      </c>
      <c r="BD95" s="5">
        <v>948</v>
      </c>
      <c r="BE95" s="5">
        <v>493</v>
      </c>
      <c r="BF95" s="5">
        <v>886</v>
      </c>
      <c r="BG95" s="5">
        <v>465</v>
      </c>
      <c r="BH95" s="5">
        <v>388</v>
      </c>
      <c r="BI95" s="5">
        <v>227</v>
      </c>
      <c r="BJ95" s="167"/>
      <c r="BK95" s="71" t="s">
        <v>120</v>
      </c>
      <c r="BL95" s="72">
        <v>120</v>
      </c>
      <c r="BM95" s="5">
        <v>66</v>
      </c>
      <c r="BN95" s="5">
        <v>47</v>
      </c>
      <c r="BO95" s="72">
        <v>28</v>
      </c>
      <c r="BP95" s="5">
        <v>11</v>
      </c>
      <c r="BQ95" s="72">
        <v>148</v>
      </c>
      <c r="BR95" s="72">
        <v>77</v>
      </c>
      <c r="BS95" s="167"/>
      <c r="BT95" s="71" t="s">
        <v>120</v>
      </c>
      <c r="BU95" s="5">
        <v>4</v>
      </c>
      <c r="BV95" s="5">
        <v>15</v>
      </c>
      <c r="BW95" s="5">
        <v>0</v>
      </c>
      <c r="BX95" s="5">
        <v>0</v>
      </c>
      <c r="BY95" s="5">
        <v>4</v>
      </c>
      <c r="BZ95" s="5">
        <v>2</v>
      </c>
      <c r="CA95" s="5">
        <v>0</v>
      </c>
      <c r="CB95" s="5">
        <v>0</v>
      </c>
      <c r="CC95" s="5">
        <v>0</v>
      </c>
      <c r="CD95" s="5">
        <v>0</v>
      </c>
      <c r="CE95" s="5">
        <v>8</v>
      </c>
      <c r="CF95" s="5">
        <v>12</v>
      </c>
      <c r="CG95" s="5">
        <v>4</v>
      </c>
      <c r="CH95" s="135"/>
      <c r="CI95" s="138" t="s">
        <v>185</v>
      </c>
      <c r="CJ95" s="138" t="s">
        <v>4258</v>
      </c>
      <c r="CK95" s="139">
        <v>3409</v>
      </c>
      <c r="CL95" s="141">
        <v>33</v>
      </c>
    </row>
    <row r="96" spans="1:90">
      <c r="A96" s="167"/>
      <c r="B96" s="103" t="s">
        <v>102</v>
      </c>
      <c r="C96" s="105">
        <v>1019</v>
      </c>
      <c r="D96" s="105">
        <v>499</v>
      </c>
      <c r="E96" s="105">
        <v>1089</v>
      </c>
      <c r="F96" s="105">
        <v>582</v>
      </c>
      <c r="G96" s="105">
        <v>1092</v>
      </c>
      <c r="H96" s="105">
        <v>573</v>
      </c>
      <c r="I96" s="105">
        <v>1310</v>
      </c>
      <c r="J96" s="105">
        <v>727</v>
      </c>
      <c r="K96" s="105">
        <v>4510</v>
      </c>
      <c r="L96" s="105">
        <v>2381</v>
      </c>
      <c r="M96" s="167"/>
      <c r="N96" s="103" t="s">
        <v>102</v>
      </c>
      <c r="O96" s="105">
        <v>44</v>
      </c>
      <c r="P96" s="105">
        <v>15</v>
      </c>
      <c r="Q96" s="105">
        <v>16</v>
      </c>
      <c r="R96" s="105">
        <v>6</v>
      </c>
      <c r="S96" s="105">
        <v>21</v>
      </c>
      <c r="T96" s="105">
        <v>8</v>
      </c>
      <c r="U96" s="105">
        <v>194</v>
      </c>
      <c r="V96" s="105">
        <v>101</v>
      </c>
      <c r="W96" s="105">
        <v>275</v>
      </c>
      <c r="X96" s="105">
        <v>130</v>
      </c>
      <c r="Y96" s="167"/>
      <c r="Z96" s="103" t="s">
        <v>102</v>
      </c>
      <c r="AA96" s="105">
        <v>42</v>
      </c>
      <c r="AB96" s="105">
        <v>38</v>
      </c>
      <c r="AC96" s="105">
        <v>38</v>
      </c>
      <c r="AD96" s="105">
        <v>43</v>
      </c>
      <c r="AE96" s="105">
        <v>161</v>
      </c>
      <c r="AF96" s="105">
        <v>170</v>
      </c>
      <c r="AG96" s="105">
        <v>165</v>
      </c>
      <c r="AH96" s="105">
        <v>43</v>
      </c>
      <c r="AI96" s="105">
        <v>7</v>
      </c>
      <c r="AJ96" s="105">
        <v>40</v>
      </c>
      <c r="AK96" s="167"/>
      <c r="AL96" s="103" t="s">
        <v>102</v>
      </c>
      <c r="AM96" s="105">
        <v>33</v>
      </c>
      <c r="AN96" s="105">
        <v>1555</v>
      </c>
      <c r="AO96" s="105">
        <v>405</v>
      </c>
      <c r="AP96" s="105">
        <v>275</v>
      </c>
      <c r="AQ96" s="105">
        <v>40</v>
      </c>
      <c r="AR96" s="105">
        <v>42</v>
      </c>
      <c r="AS96" s="105">
        <v>174</v>
      </c>
      <c r="AT96" s="105">
        <v>162</v>
      </c>
      <c r="AU96" s="105">
        <v>162</v>
      </c>
      <c r="AV96" s="167"/>
      <c r="AW96" s="103" t="s">
        <v>102</v>
      </c>
      <c r="AX96" s="105">
        <v>1544</v>
      </c>
      <c r="AY96" s="105">
        <v>871</v>
      </c>
      <c r="AZ96" s="105">
        <v>1466</v>
      </c>
      <c r="BA96" s="105">
        <v>833</v>
      </c>
      <c r="BB96" s="105">
        <v>907</v>
      </c>
      <c r="BC96" s="105">
        <v>536</v>
      </c>
      <c r="BD96" s="105">
        <v>1474</v>
      </c>
      <c r="BE96" s="105">
        <v>824</v>
      </c>
      <c r="BF96" s="105">
        <v>1403</v>
      </c>
      <c r="BG96" s="105">
        <v>790</v>
      </c>
      <c r="BH96" s="105">
        <v>729</v>
      </c>
      <c r="BI96" s="105">
        <v>448</v>
      </c>
      <c r="BJ96" s="167"/>
      <c r="BK96" s="103" t="s">
        <v>102</v>
      </c>
      <c r="BL96" s="105">
        <v>247</v>
      </c>
      <c r="BM96" s="105">
        <v>128</v>
      </c>
      <c r="BN96" s="105">
        <v>61</v>
      </c>
      <c r="BO96" s="105">
        <v>39</v>
      </c>
      <c r="BP96" s="105">
        <v>17</v>
      </c>
      <c r="BQ96" s="105">
        <v>286</v>
      </c>
      <c r="BR96" s="105">
        <v>145</v>
      </c>
      <c r="BS96" s="167"/>
      <c r="BT96" s="103" t="s">
        <v>102</v>
      </c>
      <c r="BU96" s="105">
        <v>31</v>
      </c>
      <c r="BV96" s="105">
        <v>238</v>
      </c>
      <c r="BW96" s="105">
        <v>30</v>
      </c>
      <c r="BX96" s="105">
        <v>56</v>
      </c>
      <c r="BY96" s="105">
        <v>100</v>
      </c>
      <c r="BZ96" s="105">
        <v>118</v>
      </c>
      <c r="CA96" s="105">
        <v>89</v>
      </c>
      <c r="CB96" s="105">
        <v>0</v>
      </c>
      <c r="CC96" s="105">
        <v>0</v>
      </c>
      <c r="CD96" s="105">
        <v>5</v>
      </c>
      <c r="CE96" s="105">
        <v>9</v>
      </c>
      <c r="CF96" s="105">
        <v>26</v>
      </c>
      <c r="CG96" s="105">
        <v>27</v>
      </c>
      <c r="CH96" s="135"/>
      <c r="CI96" s="138" t="s">
        <v>185</v>
      </c>
      <c r="CJ96" s="138" t="s">
        <v>4259</v>
      </c>
      <c r="CK96" s="139">
        <v>5658</v>
      </c>
      <c r="CL96" s="141">
        <v>676</v>
      </c>
    </row>
    <row r="97" spans="1:90">
      <c r="A97" s="73" t="s">
        <v>125</v>
      </c>
      <c r="B97" s="71"/>
      <c r="C97" s="72"/>
      <c r="D97" s="72"/>
      <c r="E97" s="72"/>
      <c r="F97" s="72"/>
      <c r="G97" s="72"/>
      <c r="H97" s="72"/>
      <c r="I97" s="72"/>
      <c r="J97" s="72"/>
      <c r="K97" s="72"/>
      <c r="L97" s="72"/>
      <c r="M97" s="73" t="s">
        <v>125</v>
      </c>
      <c r="N97" s="71"/>
      <c r="O97" s="72"/>
      <c r="P97" s="72"/>
      <c r="Q97" s="72"/>
      <c r="R97" s="72"/>
      <c r="S97" s="72"/>
      <c r="T97" s="72"/>
      <c r="U97" s="72"/>
      <c r="V97" s="72"/>
      <c r="W97" s="72"/>
      <c r="X97" s="72"/>
      <c r="Y97" s="73" t="s">
        <v>125</v>
      </c>
      <c r="Z97" s="71"/>
      <c r="AA97" s="72"/>
      <c r="AB97" s="72"/>
      <c r="AC97" s="72"/>
      <c r="AD97" s="72"/>
      <c r="AE97" s="72"/>
      <c r="AF97" s="72"/>
      <c r="AG97" s="72"/>
      <c r="AH97" s="72"/>
      <c r="AI97" s="72"/>
      <c r="AJ97" s="72"/>
      <c r="AK97" s="73" t="s">
        <v>125</v>
      </c>
      <c r="AL97" s="71"/>
      <c r="AM97" s="72"/>
      <c r="AN97" s="72"/>
      <c r="AO97" s="72"/>
      <c r="AP97" s="72"/>
      <c r="AQ97" s="72"/>
      <c r="AR97" s="72"/>
      <c r="AS97" s="72"/>
      <c r="AT97" s="72"/>
      <c r="AU97" s="72"/>
      <c r="AV97" s="73" t="s">
        <v>125</v>
      </c>
      <c r="AW97" s="71"/>
      <c r="AX97" s="72"/>
      <c r="AY97" s="72"/>
      <c r="AZ97" s="72"/>
      <c r="BA97" s="72"/>
      <c r="BB97" s="72"/>
      <c r="BC97" s="72"/>
      <c r="BD97" s="72"/>
      <c r="BE97" s="72"/>
      <c r="BF97" s="72"/>
      <c r="BG97" s="72"/>
      <c r="BH97" s="72"/>
      <c r="BI97" s="72"/>
      <c r="BJ97" s="73" t="s">
        <v>125</v>
      </c>
      <c r="BK97" s="71"/>
      <c r="BL97" s="72"/>
      <c r="BM97" s="72"/>
      <c r="BN97" s="72"/>
      <c r="BO97" s="72"/>
      <c r="BP97" s="5"/>
      <c r="BQ97" s="72"/>
      <c r="BR97" s="72"/>
      <c r="BS97" s="73" t="s">
        <v>125</v>
      </c>
      <c r="BT97" s="71"/>
      <c r="BU97" s="72"/>
      <c r="BV97" s="72"/>
      <c r="BW97" s="72"/>
      <c r="BX97" s="72"/>
      <c r="BY97" s="72"/>
      <c r="BZ97" s="72"/>
      <c r="CA97" s="72"/>
      <c r="CB97" s="72"/>
      <c r="CC97" s="72"/>
      <c r="CD97" s="72"/>
      <c r="CE97" s="72"/>
      <c r="CF97" s="72"/>
      <c r="CG97" s="72"/>
      <c r="CH97" s="135"/>
      <c r="CI97" s="138" t="s">
        <v>125</v>
      </c>
      <c r="CJ97" s="138" t="s">
        <v>125</v>
      </c>
      <c r="CK97" s="139">
        <v>0</v>
      </c>
      <c r="CL97" s="141">
        <v>0</v>
      </c>
    </row>
    <row r="98" spans="1:90" ht="14.45" customHeight="1">
      <c r="A98" s="167" t="s">
        <v>186</v>
      </c>
      <c r="B98" s="71" t="s">
        <v>119</v>
      </c>
      <c r="C98" s="5">
        <v>289</v>
      </c>
      <c r="D98" s="5">
        <v>152</v>
      </c>
      <c r="E98" s="5">
        <v>315</v>
      </c>
      <c r="F98" s="5">
        <v>166</v>
      </c>
      <c r="G98" s="5">
        <v>340</v>
      </c>
      <c r="H98" s="5">
        <v>183</v>
      </c>
      <c r="I98" s="5">
        <v>366</v>
      </c>
      <c r="J98" s="5">
        <v>187</v>
      </c>
      <c r="K98" s="72">
        <v>1310</v>
      </c>
      <c r="L98" s="72">
        <v>688</v>
      </c>
      <c r="M98" s="167" t="s">
        <v>186</v>
      </c>
      <c r="N98" s="71" t="s">
        <v>119</v>
      </c>
      <c r="O98" s="5">
        <v>5</v>
      </c>
      <c r="P98" s="5">
        <v>2</v>
      </c>
      <c r="Q98" s="5">
        <v>8</v>
      </c>
      <c r="R98" s="5">
        <v>3</v>
      </c>
      <c r="S98" s="5">
        <v>7</v>
      </c>
      <c r="T98" s="5">
        <v>3</v>
      </c>
      <c r="U98" s="5">
        <v>68</v>
      </c>
      <c r="V98" s="5">
        <v>35</v>
      </c>
      <c r="W98" s="72">
        <v>88</v>
      </c>
      <c r="X98" s="72">
        <v>43</v>
      </c>
      <c r="Y98" s="167" t="s">
        <v>186</v>
      </c>
      <c r="Z98" s="71" t="s">
        <v>119</v>
      </c>
      <c r="AA98" s="5">
        <v>13</v>
      </c>
      <c r="AB98" s="5">
        <v>14</v>
      </c>
      <c r="AC98" s="5">
        <v>14</v>
      </c>
      <c r="AD98" s="5">
        <v>14</v>
      </c>
      <c r="AE98" s="72">
        <v>55</v>
      </c>
      <c r="AF98" s="72">
        <v>61</v>
      </c>
      <c r="AG98" s="5">
        <v>34</v>
      </c>
      <c r="AH98" s="5">
        <v>0</v>
      </c>
      <c r="AI98" s="5">
        <v>0</v>
      </c>
      <c r="AJ98" s="5">
        <v>13</v>
      </c>
      <c r="AK98" s="167" t="s">
        <v>186</v>
      </c>
      <c r="AL98" s="71" t="s">
        <v>119</v>
      </c>
      <c r="AM98" s="5">
        <v>0</v>
      </c>
      <c r="AN98" s="5">
        <v>319</v>
      </c>
      <c r="AO98" s="5">
        <v>227</v>
      </c>
      <c r="AP98" s="5">
        <v>65</v>
      </c>
      <c r="AQ98" s="5">
        <v>5</v>
      </c>
      <c r="AR98" s="5">
        <v>12</v>
      </c>
      <c r="AS98" s="5">
        <v>59</v>
      </c>
      <c r="AT98" s="5">
        <v>57</v>
      </c>
      <c r="AU98" s="5">
        <v>51</v>
      </c>
      <c r="AV98" s="167" t="s">
        <v>186</v>
      </c>
      <c r="AW98" s="71" t="s">
        <v>119</v>
      </c>
      <c r="AX98" s="5">
        <v>419</v>
      </c>
      <c r="AY98" s="5">
        <v>230</v>
      </c>
      <c r="AZ98" s="5">
        <v>393</v>
      </c>
      <c r="BA98" s="5">
        <v>214</v>
      </c>
      <c r="BB98" s="5">
        <v>194</v>
      </c>
      <c r="BC98" s="5">
        <v>103</v>
      </c>
      <c r="BD98" s="5">
        <v>417</v>
      </c>
      <c r="BE98" s="5">
        <v>228</v>
      </c>
      <c r="BF98" s="5">
        <v>391</v>
      </c>
      <c r="BG98" s="5">
        <v>212</v>
      </c>
      <c r="BH98" s="5">
        <v>194</v>
      </c>
      <c r="BI98" s="5">
        <v>103</v>
      </c>
      <c r="BJ98" s="167" t="s">
        <v>186</v>
      </c>
      <c r="BK98" s="71" t="s">
        <v>119</v>
      </c>
      <c r="BL98" s="72">
        <v>77</v>
      </c>
      <c r="BM98" s="5">
        <v>30</v>
      </c>
      <c r="BN98" s="5">
        <v>1</v>
      </c>
      <c r="BO98" s="72">
        <v>6</v>
      </c>
      <c r="BP98" s="5">
        <v>4</v>
      </c>
      <c r="BQ98" s="72">
        <v>83</v>
      </c>
      <c r="BR98" s="72">
        <v>34</v>
      </c>
      <c r="BS98" s="167" t="s">
        <v>186</v>
      </c>
      <c r="BT98" s="71" t="s">
        <v>119</v>
      </c>
      <c r="BU98" s="5">
        <v>37</v>
      </c>
      <c r="BV98" s="5">
        <v>35</v>
      </c>
      <c r="BW98" s="5">
        <v>9</v>
      </c>
      <c r="BX98" s="5">
        <v>23</v>
      </c>
      <c r="BY98" s="5">
        <v>41</v>
      </c>
      <c r="BZ98" s="5">
        <v>9</v>
      </c>
      <c r="CA98" s="5">
        <v>11</v>
      </c>
      <c r="CB98" s="5">
        <v>1</v>
      </c>
      <c r="CC98" s="5">
        <v>0</v>
      </c>
      <c r="CD98" s="5">
        <v>4</v>
      </c>
      <c r="CE98" s="5">
        <v>8</v>
      </c>
      <c r="CF98" s="5">
        <v>8</v>
      </c>
      <c r="CG98" s="5">
        <v>53</v>
      </c>
      <c r="CH98" s="135"/>
      <c r="CI98" s="138" t="s">
        <v>186</v>
      </c>
      <c r="CJ98" s="138" t="s">
        <v>4260</v>
      </c>
      <c r="CK98" s="139">
        <v>1604</v>
      </c>
      <c r="CL98" s="141">
        <v>178</v>
      </c>
    </row>
    <row r="99" spans="1:90">
      <c r="A99" s="167"/>
      <c r="B99" s="71" t="s">
        <v>120</v>
      </c>
      <c r="C99" s="5">
        <v>92</v>
      </c>
      <c r="D99" s="5">
        <v>40</v>
      </c>
      <c r="E99" s="5">
        <v>73</v>
      </c>
      <c r="F99" s="5">
        <v>46</v>
      </c>
      <c r="G99" s="5">
        <v>65</v>
      </c>
      <c r="H99" s="5">
        <v>39</v>
      </c>
      <c r="I99" s="5">
        <v>66</v>
      </c>
      <c r="J99" s="5">
        <v>27</v>
      </c>
      <c r="K99" s="72">
        <v>296</v>
      </c>
      <c r="L99" s="72">
        <v>152</v>
      </c>
      <c r="M99" s="167"/>
      <c r="N99" s="71" t="s">
        <v>120</v>
      </c>
      <c r="O99" s="5">
        <v>0</v>
      </c>
      <c r="P99" s="5">
        <v>0</v>
      </c>
      <c r="Q99" s="5">
        <v>0</v>
      </c>
      <c r="R99" s="5">
        <v>0</v>
      </c>
      <c r="S99" s="5">
        <v>0</v>
      </c>
      <c r="T99" s="5">
        <v>0</v>
      </c>
      <c r="U99" s="5">
        <v>10</v>
      </c>
      <c r="V99" s="5">
        <v>3</v>
      </c>
      <c r="W99" s="72">
        <v>10</v>
      </c>
      <c r="X99" s="72">
        <v>3</v>
      </c>
      <c r="Y99" s="167"/>
      <c r="Z99" s="71" t="s">
        <v>120</v>
      </c>
      <c r="AA99" s="5">
        <v>4</v>
      </c>
      <c r="AB99" s="5">
        <v>3</v>
      </c>
      <c r="AC99" s="5">
        <v>3</v>
      </c>
      <c r="AD99" s="5">
        <v>3</v>
      </c>
      <c r="AE99" s="72">
        <v>13</v>
      </c>
      <c r="AF99" s="72">
        <v>16</v>
      </c>
      <c r="AG99" s="5">
        <v>13</v>
      </c>
      <c r="AH99" s="5">
        <v>8</v>
      </c>
      <c r="AI99" s="5">
        <v>0</v>
      </c>
      <c r="AJ99" s="5">
        <v>3</v>
      </c>
      <c r="AK99" s="167"/>
      <c r="AL99" s="71" t="s">
        <v>120</v>
      </c>
      <c r="AM99" s="5">
        <v>0</v>
      </c>
      <c r="AN99" s="5">
        <v>162</v>
      </c>
      <c r="AO99" s="5">
        <v>0</v>
      </c>
      <c r="AP99" s="5">
        <v>8</v>
      </c>
      <c r="AQ99" s="5">
        <v>0</v>
      </c>
      <c r="AR99" s="5">
        <v>8</v>
      </c>
      <c r="AS99" s="5">
        <v>14</v>
      </c>
      <c r="AT99" s="5">
        <v>13</v>
      </c>
      <c r="AU99" s="5">
        <v>13</v>
      </c>
      <c r="AV99" s="167"/>
      <c r="AW99" s="71" t="s">
        <v>120</v>
      </c>
      <c r="AX99" s="5">
        <v>62</v>
      </c>
      <c r="AY99" s="5">
        <v>31</v>
      </c>
      <c r="AZ99" s="5">
        <v>61</v>
      </c>
      <c r="BA99" s="5">
        <v>31</v>
      </c>
      <c r="BB99" s="5">
        <v>45</v>
      </c>
      <c r="BC99" s="5">
        <v>25</v>
      </c>
      <c r="BD99" s="5">
        <v>56</v>
      </c>
      <c r="BE99" s="5">
        <v>27</v>
      </c>
      <c r="BF99" s="5">
        <v>55</v>
      </c>
      <c r="BG99" s="5">
        <v>27</v>
      </c>
      <c r="BH99" s="5">
        <v>21</v>
      </c>
      <c r="BI99" s="5">
        <v>2</v>
      </c>
      <c r="BJ99" s="167"/>
      <c r="BK99" s="71" t="s">
        <v>120</v>
      </c>
      <c r="BL99" s="72">
        <v>23</v>
      </c>
      <c r="BM99" s="5">
        <v>13</v>
      </c>
      <c r="BN99" s="5">
        <v>4</v>
      </c>
      <c r="BO99" s="72">
        <v>0</v>
      </c>
      <c r="BP99" s="5">
        <v>0</v>
      </c>
      <c r="BQ99" s="72">
        <v>23</v>
      </c>
      <c r="BR99" s="72">
        <v>13</v>
      </c>
      <c r="BS99" s="167"/>
      <c r="BT99" s="71" t="s">
        <v>120</v>
      </c>
      <c r="BU99" s="5">
        <v>2</v>
      </c>
      <c r="BV99" s="5">
        <v>10</v>
      </c>
      <c r="BW99" s="5">
        <v>2</v>
      </c>
      <c r="BX99" s="5">
        <v>1</v>
      </c>
      <c r="BY99" s="5">
        <v>1</v>
      </c>
      <c r="BZ99" s="5">
        <v>2</v>
      </c>
      <c r="CA99" s="5">
        <v>1</v>
      </c>
      <c r="CB99" s="5">
        <v>1</v>
      </c>
      <c r="CC99" s="5">
        <v>1</v>
      </c>
      <c r="CD99" s="5">
        <v>1</v>
      </c>
      <c r="CE99" s="5">
        <v>2</v>
      </c>
      <c r="CF99" s="5">
        <v>1</v>
      </c>
      <c r="CG99" s="5">
        <v>0</v>
      </c>
      <c r="CH99" s="135"/>
      <c r="CI99" s="138" t="s">
        <v>186</v>
      </c>
      <c r="CJ99" s="138" t="s">
        <v>4261</v>
      </c>
      <c r="CK99" s="139">
        <v>356</v>
      </c>
      <c r="CL99" s="141">
        <v>24</v>
      </c>
    </row>
    <row r="100" spans="1:90">
      <c r="A100" s="167"/>
      <c r="B100" s="103" t="s">
        <v>102</v>
      </c>
      <c r="C100" s="105">
        <v>381</v>
      </c>
      <c r="D100" s="105">
        <v>192</v>
      </c>
      <c r="E100" s="105">
        <v>388</v>
      </c>
      <c r="F100" s="105">
        <v>212</v>
      </c>
      <c r="G100" s="105">
        <v>405</v>
      </c>
      <c r="H100" s="105">
        <v>222</v>
      </c>
      <c r="I100" s="105">
        <v>432</v>
      </c>
      <c r="J100" s="105">
        <v>214</v>
      </c>
      <c r="K100" s="105">
        <v>1606</v>
      </c>
      <c r="L100" s="105">
        <v>840</v>
      </c>
      <c r="M100" s="167"/>
      <c r="N100" s="103" t="s">
        <v>102</v>
      </c>
      <c r="O100" s="105">
        <v>5</v>
      </c>
      <c r="P100" s="105">
        <v>2</v>
      </c>
      <c r="Q100" s="105">
        <v>8</v>
      </c>
      <c r="R100" s="105">
        <v>3</v>
      </c>
      <c r="S100" s="105">
        <v>7</v>
      </c>
      <c r="T100" s="105">
        <v>3</v>
      </c>
      <c r="U100" s="105">
        <v>78</v>
      </c>
      <c r="V100" s="105">
        <v>38</v>
      </c>
      <c r="W100" s="105">
        <v>98</v>
      </c>
      <c r="X100" s="105">
        <v>46</v>
      </c>
      <c r="Y100" s="167"/>
      <c r="Z100" s="103" t="s">
        <v>102</v>
      </c>
      <c r="AA100" s="105">
        <v>17</v>
      </c>
      <c r="AB100" s="105">
        <v>17</v>
      </c>
      <c r="AC100" s="105">
        <v>17</v>
      </c>
      <c r="AD100" s="105">
        <v>17</v>
      </c>
      <c r="AE100" s="105">
        <v>68</v>
      </c>
      <c r="AF100" s="105">
        <v>77</v>
      </c>
      <c r="AG100" s="105">
        <v>47</v>
      </c>
      <c r="AH100" s="105">
        <v>8</v>
      </c>
      <c r="AI100" s="105">
        <v>0</v>
      </c>
      <c r="AJ100" s="105">
        <v>16</v>
      </c>
      <c r="AK100" s="167"/>
      <c r="AL100" s="103" t="s">
        <v>102</v>
      </c>
      <c r="AM100" s="105">
        <v>0</v>
      </c>
      <c r="AN100" s="105">
        <v>481</v>
      </c>
      <c r="AO100" s="105">
        <v>227</v>
      </c>
      <c r="AP100" s="105">
        <v>73</v>
      </c>
      <c r="AQ100" s="105">
        <v>5</v>
      </c>
      <c r="AR100" s="105">
        <v>20</v>
      </c>
      <c r="AS100" s="105">
        <v>73</v>
      </c>
      <c r="AT100" s="105">
        <v>70</v>
      </c>
      <c r="AU100" s="105">
        <v>64</v>
      </c>
      <c r="AV100" s="167"/>
      <c r="AW100" s="103" t="s">
        <v>102</v>
      </c>
      <c r="AX100" s="105">
        <v>481</v>
      </c>
      <c r="AY100" s="105">
        <v>261</v>
      </c>
      <c r="AZ100" s="105">
        <v>454</v>
      </c>
      <c r="BA100" s="105">
        <v>245</v>
      </c>
      <c r="BB100" s="105">
        <v>239</v>
      </c>
      <c r="BC100" s="105">
        <v>128</v>
      </c>
      <c r="BD100" s="105">
        <v>473</v>
      </c>
      <c r="BE100" s="105">
        <v>255</v>
      </c>
      <c r="BF100" s="105">
        <v>446</v>
      </c>
      <c r="BG100" s="105">
        <v>239</v>
      </c>
      <c r="BH100" s="105">
        <v>215</v>
      </c>
      <c r="BI100" s="105">
        <v>105</v>
      </c>
      <c r="BJ100" s="167"/>
      <c r="BK100" s="103" t="s">
        <v>102</v>
      </c>
      <c r="BL100" s="105">
        <v>100</v>
      </c>
      <c r="BM100" s="105">
        <v>43</v>
      </c>
      <c r="BN100" s="105">
        <v>5</v>
      </c>
      <c r="BO100" s="105">
        <v>6</v>
      </c>
      <c r="BP100" s="105">
        <v>4</v>
      </c>
      <c r="BQ100" s="105">
        <v>106</v>
      </c>
      <c r="BR100" s="105">
        <v>47</v>
      </c>
      <c r="BS100" s="167"/>
      <c r="BT100" s="103" t="s">
        <v>102</v>
      </c>
      <c r="BU100" s="105">
        <v>39</v>
      </c>
      <c r="BV100" s="105">
        <v>45</v>
      </c>
      <c r="BW100" s="105">
        <v>11</v>
      </c>
      <c r="BX100" s="105">
        <v>24</v>
      </c>
      <c r="BY100" s="105">
        <v>42</v>
      </c>
      <c r="BZ100" s="105">
        <v>11</v>
      </c>
      <c r="CA100" s="105">
        <v>12</v>
      </c>
      <c r="CB100" s="105">
        <v>2</v>
      </c>
      <c r="CC100" s="105">
        <v>1</v>
      </c>
      <c r="CD100" s="105">
        <v>5</v>
      </c>
      <c r="CE100" s="105">
        <v>10</v>
      </c>
      <c r="CF100" s="105">
        <v>9</v>
      </c>
      <c r="CG100" s="105">
        <v>53</v>
      </c>
      <c r="CH100" s="135"/>
      <c r="CI100" s="138" t="s">
        <v>186</v>
      </c>
      <c r="CJ100" s="138" t="s">
        <v>4262</v>
      </c>
      <c r="CK100" s="139">
        <v>1960</v>
      </c>
      <c r="CL100" s="141">
        <v>202</v>
      </c>
    </row>
    <row r="101" spans="1:90" ht="14.45" customHeight="1">
      <c r="A101" s="167" t="s">
        <v>187</v>
      </c>
      <c r="B101" s="71" t="s">
        <v>119</v>
      </c>
      <c r="C101" s="5">
        <v>524</v>
      </c>
      <c r="D101" s="5">
        <v>275</v>
      </c>
      <c r="E101" s="5">
        <v>438</v>
      </c>
      <c r="F101" s="5">
        <v>236</v>
      </c>
      <c r="G101" s="5">
        <v>409</v>
      </c>
      <c r="H101" s="5">
        <v>227</v>
      </c>
      <c r="I101" s="5">
        <v>497</v>
      </c>
      <c r="J101" s="5">
        <v>247</v>
      </c>
      <c r="K101" s="72">
        <v>1868</v>
      </c>
      <c r="L101" s="72">
        <v>985</v>
      </c>
      <c r="M101" s="167" t="s">
        <v>187</v>
      </c>
      <c r="N101" s="71" t="s">
        <v>119</v>
      </c>
      <c r="O101" s="5">
        <v>48</v>
      </c>
      <c r="P101" s="5">
        <v>26</v>
      </c>
      <c r="Q101" s="5">
        <v>49</v>
      </c>
      <c r="R101" s="5">
        <v>29</v>
      </c>
      <c r="S101" s="5">
        <v>21</v>
      </c>
      <c r="T101" s="5">
        <v>6</v>
      </c>
      <c r="U101" s="5">
        <v>86</v>
      </c>
      <c r="V101" s="5">
        <v>42</v>
      </c>
      <c r="W101" s="72">
        <v>204</v>
      </c>
      <c r="X101" s="72">
        <v>103</v>
      </c>
      <c r="Y101" s="167" t="s">
        <v>187</v>
      </c>
      <c r="Z101" s="71" t="s">
        <v>119</v>
      </c>
      <c r="AA101" s="5">
        <v>15</v>
      </c>
      <c r="AB101" s="5">
        <v>15</v>
      </c>
      <c r="AC101" s="5">
        <v>15</v>
      </c>
      <c r="AD101" s="5">
        <v>16</v>
      </c>
      <c r="AE101" s="72">
        <v>61</v>
      </c>
      <c r="AF101" s="72">
        <v>55</v>
      </c>
      <c r="AG101" s="5">
        <v>35</v>
      </c>
      <c r="AH101" s="5">
        <v>0</v>
      </c>
      <c r="AI101" s="5">
        <v>5</v>
      </c>
      <c r="AJ101" s="5">
        <v>15</v>
      </c>
      <c r="AK101" s="167" t="s">
        <v>187</v>
      </c>
      <c r="AL101" s="71" t="s">
        <v>119</v>
      </c>
      <c r="AM101" s="5">
        <v>0</v>
      </c>
      <c r="AN101" s="5">
        <v>389</v>
      </c>
      <c r="AO101" s="5">
        <v>280</v>
      </c>
      <c r="AP101" s="5">
        <v>136</v>
      </c>
      <c r="AQ101" s="5">
        <v>0</v>
      </c>
      <c r="AR101" s="5">
        <v>18</v>
      </c>
      <c r="AS101" s="5">
        <v>67</v>
      </c>
      <c r="AT101" s="5">
        <v>68</v>
      </c>
      <c r="AU101" s="5">
        <v>62</v>
      </c>
      <c r="AV101" s="167" t="s">
        <v>187</v>
      </c>
      <c r="AW101" s="71" t="s">
        <v>119</v>
      </c>
      <c r="AX101" s="5">
        <v>454</v>
      </c>
      <c r="AY101" s="5">
        <v>235</v>
      </c>
      <c r="AZ101" s="5">
        <v>444</v>
      </c>
      <c r="BA101" s="5">
        <v>234</v>
      </c>
      <c r="BB101" s="5">
        <v>217</v>
      </c>
      <c r="BC101" s="5">
        <v>117</v>
      </c>
      <c r="BD101" s="5">
        <v>388</v>
      </c>
      <c r="BE101" s="5">
        <v>202</v>
      </c>
      <c r="BF101" s="5">
        <v>379</v>
      </c>
      <c r="BG101" s="5">
        <v>201</v>
      </c>
      <c r="BH101" s="5">
        <v>184</v>
      </c>
      <c r="BI101" s="5">
        <v>105</v>
      </c>
      <c r="BJ101" s="167" t="s">
        <v>187</v>
      </c>
      <c r="BK101" s="71" t="s">
        <v>119</v>
      </c>
      <c r="BL101" s="72">
        <v>85</v>
      </c>
      <c r="BM101" s="5">
        <v>33</v>
      </c>
      <c r="BN101" s="5">
        <v>5</v>
      </c>
      <c r="BO101" s="72">
        <v>11</v>
      </c>
      <c r="BP101" s="5">
        <v>10</v>
      </c>
      <c r="BQ101" s="72">
        <v>96</v>
      </c>
      <c r="BR101" s="72">
        <v>43</v>
      </c>
      <c r="BS101" s="167" t="s">
        <v>187</v>
      </c>
      <c r="BT101" s="71" t="s">
        <v>119</v>
      </c>
      <c r="BU101" s="5">
        <v>89</v>
      </c>
      <c r="BV101" s="5">
        <v>177</v>
      </c>
      <c r="BW101" s="5">
        <v>101</v>
      </c>
      <c r="BX101" s="5">
        <v>95</v>
      </c>
      <c r="BY101" s="5">
        <v>69</v>
      </c>
      <c r="BZ101" s="5">
        <v>41</v>
      </c>
      <c r="CA101" s="5">
        <v>24</v>
      </c>
      <c r="CB101" s="5">
        <v>0</v>
      </c>
      <c r="CC101" s="5">
        <v>0</v>
      </c>
      <c r="CD101" s="5">
        <v>0</v>
      </c>
      <c r="CE101" s="5">
        <v>29</v>
      </c>
      <c r="CF101" s="5">
        <v>13</v>
      </c>
      <c r="CG101" s="5">
        <v>16</v>
      </c>
      <c r="CH101" s="135"/>
      <c r="CI101" s="138" t="s">
        <v>187</v>
      </c>
      <c r="CJ101" s="138" t="s">
        <v>4263</v>
      </c>
      <c r="CK101" s="139">
        <v>2162</v>
      </c>
      <c r="CL101" s="141">
        <v>625</v>
      </c>
    </row>
    <row r="102" spans="1:90">
      <c r="A102" s="167"/>
      <c r="B102" s="71" t="s">
        <v>120</v>
      </c>
      <c r="C102" s="5">
        <v>556</v>
      </c>
      <c r="D102" s="5">
        <v>295</v>
      </c>
      <c r="E102" s="5">
        <v>501</v>
      </c>
      <c r="F102" s="5">
        <v>256</v>
      </c>
      <c r="G102" s="5">
        <v>591</v>
      </c>
      <c r="H102" s="5">
        <v>290</v>
      </c>
      <c r="I102" s="5">
        <v>675</v>
      </c>
      <c r="J102" s="5">
        <v>353</v>
      </c>
      <c r="K102" s="72">
        <v>2323</v>
      </c>
      <c r="L102" s="72">
        <v>1194</v>
      </c>
      <c r="M102" s="167"/>
      <c r="N102" s="71" t="s">
        <v>120</v>
      </c>
      <c r="O102" s="5">
        <v>16</v>
      </c>
      <c r="P102" s="5">
        <v>7</v>
      </c>
      <c r="Q102" s="5">
        <v>12</v>
      </c>
      <c r="R102" s="5">
        <v>7</v>
      </c>
      <c r="S102" s="5">
        <v>15</v>
      </c>
      <c r="T102" s="5">
        <v>10</v>
      </c>
      <c r="U102" s="5">
        <v>76</v>
      </c>
      <c r="V102" s="5">
        <v>40</v>
      </c>
      <c r="W102" s="72">
        <v>119</v>
      </c>
      <c r="X102" s="72">
        <v>64</v>
      </c>
      <c r="Y102" s="167"/>
      <c r="Z102" s="71" t="s">
        <v>120</v>
      </c>
      <c r="AA102" s="5">
        <v>18</v>
      </c>
      <c r="AB102" s="5">
        <v>18</v>
      </c>
      <c r="AC102" s="5">
        <v>17</v>
      </c>
      <c r="AD102" s="5">
        <v>16</v>
      </c>
      <c r="AE102" s="72">
        <v>69</v>
      </c>
      <c r="AF102" s="72">
        <v>84</v>
      </c>
      <c r="AG102" s="5">
        <v>76</v>
      </c>
      <c r="AH102" s="5">
        <v>8</v>
      </c>
      <c r="AI102" s="5">
        <v>0</v>
      </c>
      <c r="AJ102" s="5">
        <v>13</v>
      </c>
      <c r="AK102" s="167"/>
      <c r="AL102" s="71" t="s">
        <v>120</v>
      </c>
      <c r="AM102" s="5">
        <v>0</v>
      </c>
      <c r="AN102" s="5">
        <v>400</v>
      </c>
      <c r="AO102" s="5">
        <v>224</v>
      </c>
      <c r="AP102" s="5">
        <v>198</v>
      </c>
      <c r="AQ102" s="5">
        <v>6</v>
      </c>
      <c r="AR102" s="5">
        <v>17</v>
      </c>
      <c r="AS102" s="5">
        <v>50</v>
      </c>
      <c r="AT102" s="5">
        <v>50</v>
      </c>
      <c r="AU102" s="5">
        <v>50</v>
      </c>
      <c r="AV102" s="167"/>
      <c r="AW102" s="71" t="s">
        <v>120</v>
      </c>
      <c r="AX102" s="5">
        <v>839</v>
      </c>
      <c r="AY102" s="5">
        <v>434</v>
      </c>
      <c r="AZ102" s="5">
        <v>837</v>
      </c>
      <c r="BA102" s="5">
        <v>434</v>
      </c>
      <c r="BB102" s="5">
        <v>473</v>
      </c>
      <c r="BC102" s="5">
        <v>248</v>
      </c>
      <c r="BD102" s="5">
        <v>660</v>
      </c>
      <c r="BE102" s="5">
        <v>328</v>
      </c>
      <c r="BF102" s="5">
        <v>658</v>
      </c>
      <c r="BG102" s="5">
        <v>328</v>
      </c>
      <c r="BH102" s="5">
        <v>360</v>
      </c>
      <c r="BI102" s="5">
        <v>193</v>
      </c>
      <c r="BJ102" s="167"/>
      <c r="BK102" s="71" t="s">
        <v>120</v>
      </c>
      <c r="BL102" s="72">
        <v>100</v>
      </c>
      <c r="BM102" s="5">
        <v>56</v>
      </c>
      <c r="BN102" s="5">
        <v>21</v>
      </c>
      <c r="BO102" s="72">
        <v>8</v>
      </c>
      <c r="BP102" s="5">
        <v>5</v>
      </c>
      <c r="BQ102" s="72">
        <v>108</v>
      </c>
      <c r="BR102" s="72">
        <v>61</v>
      </c>
      <c r="BS102" s="167"/>
      <c r="BT102" s="71" t="s">
        <v>120</v>
      </c>
      <c r="BU102" s="5">
        <v>0</v>
      </c>
      <c r="BV102" s="5">
        <v>0</v>
      </c>
      <c r="BW102" s="5">
        <v>0</v>
      </c>
      <c r="BX102" s="5">
        <v>0</v>
      </c>
      <c r="BY102" s="5">
        <v>0</v>
      </c>
      <c r="BZ102" s="5">
        <v>0</v>
      </c>
      <c r="CA102" s="5">
        <v>0</v>
      </c>
      <c r="CB102" s="5">
        <v>0</v>
      </c>
      <c r="CC102" s="5">
        <v>0</v>
      </c>
      <c r="CD102" s="5">
        <v>0</v>
      </c>
      <c r="CE102" s="5">
        <v>0</v>
      </c>
      <c r="CF102" s="5">
        <v>0</v>
      </c>
      <c r="CG102" s="5">
        <v>0</v>
      </c>
      <c r="CH102" s="135"/>
      <c r="CI102" s="138" t="s">
        <v>187</v>
      </c>
      <c r="CJ102" s="138" t="s">
        <v>4264</v>
      </c>
      <c r="CK102" s="139">
        <v>2294</v>
      </c>
      <c r="CL102" s="141">
        <v>0</v>
      </c>
    </row>
    <row r="103" spans="1:90">
      <c r="A103" s="167"/>
      <c r="B103" s="103" t="s">
        <v>102</v>
      </c>
      <c r="C103" s="105">
        <v>1080</v>
      </c>
      <c r="D103" s="105">
        <v>570</v>
      </c>
      <c r="E103" s="105">
        <v>939</v>
      </c>
      <c r="F103" s="105">
        <v>492</v>
      </c>
      <c r="G103" s="105">
        <v>1000</v>
      </c>
      <c r="H103" s="105">
        <v>517</v>
      </c>
      <c r="I103" s="105">
        <v>1172</v>
      </c>
      <c r="J103" s="105">
        <v>600</v>
      </c>
      <c r="K103" s="105">
        <v>4191</v>
      </c>
      <c r="L103" s="105">
        <v>2179</v>
      </c>
      <c r="M103" s="167"/>
      <c r="N103" s="103" t="s">
        <v>102</v>
      </c>
      <c r="O103" s="105">
        <v>64</v>
      </c>
      <c r="P103" s="105">
        <v>33</v>
      </c>
      <c r="Q103" s="105">
        <v>61</v>
      </c>
      <c r="R103" s="105">
        <v>36</v>
      </c>
      <c r="S103" s="105">
        <v>36</v>
      </c>
      <c r="T103" s="105">
        <v>16</v>
      </c>
      <c r="U103" s="105">
        <v>162</v>
      </c>
      <c r="V103" s="105">
        <v>82</v>
      </c>
      <c r="W103" s="105">
        <v>323</v>
      </c>
      <c r="X103" s="105">
        <v>167</v>
      </c>
      <c r="Y103" s="167"/>
      <c r="Z103" s="103" t="s">
        <v>102</v>
      </c>
      <c r="AA103" s="105">
        <v>33</v>
      </c>
      <c r="AB103" s="105">
        <v>33</v>
      </c>
      <c r="AC103" s="105">
        <v>32</v>
      </c>
      <c r="AD103" s="105">
        <v>32</v>
      </c>
      <c r="AE103" s="105">
        <v>130</v>
      </c>
      <c r="AF103" s="105">
        <v>139</v>
      </c>
      <c r="AG103" s="105">
        <v>111</v>
      </c>
      <c r="AH103" s="105">
        <v>8</v>
      </c>
      <c r="AI103" s="105">
        <v>5</v>
      </c>
      <c r="AJ103" s="105">
        <v>28</v>
      </c>
      <c r="AK103" s="167"/>
      <c r="AL103" s="103" t="s">
        <v>102</v>
      </c>
      <c r="AM103" s="105">
        <v>0</v>
      </c>
      <c r="AN103" s="105">
        <v>789</v>
      </c>
      <c r="AO103" s="105">
        <v>504</v>
      </c>
      <c r="AP103" s="105">
        <v>334</v>
      </c>
      <c r="AQ103" s="105">
        <v>6</v>
      </c>
      <c r="AR103" s="105">
        <v>35</v>
      </c>
      <c r="AS103" s="105">
        <v>117</v>
      </c>
      <c r="AT103" s="105">
        <v>118</v>
      </c>
      <c r="AU103" s="105">
        <v>112</v>
      </c>
      <c r="AV103" s="167"/>
      <c r="AW103" s="103" t="s">
        <v>102</v>
      </c>
      <c r="AX103" s="105">
        <v>1293</v>
      </c>
      <c r="AY103" s="105">
        <v>669</v>
      </c>
      <c r="AZ103" s="105">
        <v>1281</v>
      </c>
      <c r="BA103" s="105">
        <v>668</v>
      </c>
      <c r="BB103" s="105">
        <v>690</v>
      </c>
      <c r="BC103" s="105">
        <v>365</v>
      </c>
      <c r="BD103" s="105">
        <v>1048</v>
      </c>
      <c r="BE103" s="105">
        <v>530</v>
      </c>
      <c r="BF103" s="105">
        <v>1037</v>
      </c>
      <c r="BG103" s="105">
        <v>529</v>
      </c>
      <c r="BH103" s="105">
        <v>544</v>
      </c>
      <c r="BI103" s="105">
        <v>298</v>
      </c>
      <c r="BJ103" s="167"/>
      <c r="BK103" s="103" t="s">
        <v>102</v>
      </c>
      <c r="BL103" s="105">
        <v>185</v>
      </c>
      <c r="BM103" s="105">
        <v>89</v>
      </c>
      <c r="BN103" s="105">
        <v>26</v>
      </c>
      <c r="BO103" s="105">
        <v>19</v>
      </c>
      <c r="BP103" s="105">
        <v>15</v>
      </c>
      <c r="BQ103" s="105">
        <v>204</v>
      </c>
      <c r="BR103" s="105">
        <v>104</v>
      </c>
      <c r="BS103" s="167"/>
      <c r="BT103" s="103" t="s">
        <v>102</v>
      </c>
      <c r="BU103" s="105">
        <v>89</v>
      </c>
      <c r="BV103" s="105">
        <v>177</v>
      </c>
      <c r="BW103" s="105">
        <v>101</v>
      </c>
      <c r="BX103" s="105">
        <v>95</v>
      </c>
      <c r="BY103" s="105">
        <v>69</v>
      </c>
      <c r="BZ103" s="105">
        <v>41</v>
      </c>
      <c r="CA103" s="105">
        <v>24</v>
      </c>
      <c r="CB103" s="105">
        <v>0</v>
      </c>
      <c r="CC103" s="105">
        <v>0</v>
      </c>
      <c r="CD103" s="105">
        <v>0</v>
      </c>
      <c r="CE103" s="105">
        <v>29</v>
      </c>
      <c r="CF103" s="105">
        <v>13</v>
      </c>
      <c r="CG103" s="105">
        <v>16</v>
      </c>
      <c r="CH103" s="135"/>
      <c r="CI103" s="138" t="s">
        <v>187</v>
      </c>
      <c r="CJ103" s="138" t="s">
        <v>4265</v>
      </c>
      <c r="CK103" s="139">
        <v>4456</v>
      </c>
      <c r="CL103" s="141">
        <v>625</v>
      </c>
    </row>
    <row r="104" spans="1:90" ht="14.45" customHeight="1">
      <c r="A104" s="167" t="s">
        <v>188</v>
      </c>
      <c r="B104" s="71" t="s">
        <v>119</v>
      </c>
      <c r="C104" s="5">
        <v>509</v>
      </c>
      <c r="D104" s="5">
        <v>264</v>
      </c>
      <c r="E104" s="5">
        <v>528</v>
      </c>
      <c r="F104" s="5">
        <v>278</v>
      </c>
      <c r="G104" s="5">
        <v>498</v>
      </c>
      <c r="H104" s="5">
        <v>256</v>
      </c>
      <c r="I104" s="5">
        <v>482</v>
      </c>
      <c r="J104" s="5">
        <v>239</v>
      </c>
      <c r="K104" s="72">
        <v>2017</v>
      </c>
      <c r="L104" s="72">
        <v>1037</v>
      </c>
      <c r="M104" s="167" t="s">
        <v>188</v>
      </c>
      <c r="N104" s="71" t="s">
        <v>119</v>
      </c>
      <c r="O104" s="5">
        <v>57</v>
      </c>
      <c r="P104" s="5">
        <v>25</v>
      </c>
      <c r="Q104" s="5">
        <v>48</v>
      </c>
      <c r="R104" s="5">
        <v>22</v>
      </c>
      <c r="S104" s="5">
        <v>30</v>
      </c>
      <c r="T104" s="5">
        <v>11</v>
      </c>
      <c r="U104" s="5">
        <v>105</v>
      </c>
      <c r="V104" s="5">
        <v>55</v>
      </c>
      <c r="W104" s="72">
        <v>240</v>
      </c>
      <c r="X104" s="72">
        <v>113</v>
      </c>
      <c r="Y104" s="167" t="s">
        <v>188</v>
      </c>
      <c r="Z104" s="71" t="s">
        <v>119</v>
      </c>
      <c r="AA104" s="5">
        <v>19</v>
      </c>
      <c r="AB104" s="5">
        <v>20</v>
      </c>
      <c r="AC104" s="5">
        <v>20</v>
      </c>
      <c r="AD104" s="5">
        <v>19</v>
      </c>
      <c r="AE104" s="72">
        <v>78</v>
      </c>
      <c r="AF104" s="72">
        <v>79</v>
      </c>
      <c r="AG104" s="5">
        <v>59</v>
      </c>
      <c r="AH104" s="5">
        <v>0</v>
      </c>
      <c r="AI104" s="5">
        <v>0</v>
      </c>
      <c r="AJ104" s="5">
        <v>18</v>
      </c>
      <c r="AK104" s="167" t="s">
        <v>188</v>
      </c>
      <c r="AL104" s="71" t="s">
        <v>119</v>
      </c>
      <c r="AM104" s="5">
        <v>0</v>
      </c>
      <c r="AN104" s="5">
        <v>650</v>
      </c>
      <c r="AO104" s="5">
        <v>281</v>
      </c>
      <c r="AP104" s="5">
        <v>80</v>
      </c>
      <c r="AQ104" s="5">
        <v>0</v>
      </c>
      <c r="AR104" s="5">
        <v>18</v>
      </c>
      <c r="AS104" s="5">
        <v>79</v>
      </c>
      <c r="AT104" s="5">
        <v>73</v>
      </c>
      <c r="AU104" s="5">
        <v>78</v>
      </c>
      <c r="AV104" s="167" t="s">
        <v>188</v>
      </c>
      <c r="AW104" s="71" t="s">
        <v>119</v>
      </c>
      <c r="AX104" s="5">
        <v>608</v>
      </c>
      <c r="AY104" s="5">
        <v>309</v>
      </c>
      <c r="AZ104" s="5">
        <v>602</v>
      </c>
      <c r="BA104" s="5">
        <v>308</v>
      </c>
      <c r="BB104" s="5">
        <v>257</v>
      </c>
      <c r="BC104" s="5">
        <v>129</v>
      </c>
      <c r="BD104" s="5">
        <v>568</v>
      </c>
      <c r="BE104" s="5">
        <v>290</v>
      </c>
      <c r="BF104" s="5">
        <v>564</v>
      </c>
      <c r="BG104" s="5">
        <v>290</v>
      </c>
      <c r="BH104" s="5">
        <v>229</v>
      </c>
      <c r="BI104" s="5">
        <v>115</v>
      </c>
      <c r="BJ104" s="167" t="s">
        <v>188</v>
      </c>
      <c r="BK104" s="71" t="s">
        <v>119</v>
      </c>
      <c r="BL104" s="72">
        <v>121</v>
      </c>
      <c r="BM104" s="5">
        <v>46</v>
      </c>
      <c r="BN104" s="5">
        <v>8</v>
      </c>
      <c r="BO104" s="72">
        <v>9</v>
      </c>
      <c r="BP104" s="5">
        <v>4</v>
      </c>
      <c r="BQ104" s="72">
        <v>130</v>
      </c>
      <c r="BR104" s="72">
        <v>50</v>
      </c>
      <c r="BS104" s="167" t="s">
        <v>188</v>
      </c>
      <c r="BT104" s="71" t="s">
        <v>119</v>
      </c>
      <c r="BU104" s="5">
        <v>36</v>
      </c>
      <c r="BV104" s="5">
        <v>111</v>
      </c>
      <c r="BW104" s="5">
        <v>87</v>
      </c>
      <c r="BX104" s="5">
        <v>12</v>
      </c>
      <c r="BY104" s="5">
        <v>36</v>
      </c>
      <c r="BZ104" s="5">
        <v>18</v>
      </c>
      <c r="CA104" s="5">
        <v>20</v>
      </c>
      <c r="CB104" s="5">
        <v>0</v>
      </c>
      <c r="CC104" s="5">
        <v>0</v>
      </c>
      <c r="CD104" s="5">
        <v>4</v>
      </c>
      <c r="CE104" s="5">
        <v>7</v>
      </c>
      <c r="CF104" s="5">
        <v>15</v>
      </c>
      <c r="CG104" s="5">
        <v>13</v>
      </c>
      <c r="CH104" s="135"/>
      <c r="CI104" s="138" t="s">
        <v>188</v>
      </c>
      <c r="CJ104" s="138" t="s">
        <v>4266</v>
      </c>
      <c r="CK104" s="139">
        <v>2463</v>
      </c>
      <c r="CL104" s="141">
        <v>331</v>
      </c>
    </row>
    <row r="105" spans="1:90">
      <c r="A105" s="167"/>
      <c r="B105" s="71" t="s">
        <v>120</v>
      </c>
      <c r="C105" s="5">
        <v>222</v>
      </c>
      <c r="D105" s="5">
        <v>118</v>
      </c>
      <c r="E105" s="5">
        <v>229</v>
      </c>
      <c r="F105" s="5">
        <v>115</v>
      </c>
      <c r="G105" s="5">
        <v>249</v>
      </c>
      <c r="H105" s="5">
        <v>123</v>
      </c>
      <c r="I105" s="5">
        <v>349</v>
      </c>
      <c r="J105" s="5">
        <v>172</v>
      </c>
      <c r="K105" s="72">
        <v>1049</v>
      </c>
      <c r="L105" s="72">
        <v>528</v>
      </c>
      <c r="M105" s="167"/>
      <c r="N105" s="71" t="s">
        <v>120</v>
      </c>
      <c r="O105" s="5">
        <v>10</v>
      </c>
      <c r="P105" s="5">
        <v>3</v>
      </c>
      <c r="Q105" s="5">
        <v>4</v>
      </c>
      <c r="R105" s="5">
        <v>1</v>
      </c>
      <c r="S105" s="5">
        <v>5</v>
      </c>
      <c r="T105" s="5">
        <v>3</v>
      </c>
      <c r="U105" s="5">
        <v>48</v>
      </c>
      <c r="V105" s="5">
        <v>20</v>
      </c>
      <c r="W105" s="72">
        <v>67</v>
      </c>
      <c r="X105" s="72">
        <v>27</v>
      </c>
      <c r="Y105" s="167"/>
      <c r="Z105" s="71" t="s">
        <v>120</v>
      </c>
      <c r="AA105" s="5">
        <v>7</v>
      </c>
      <c r="AB105" s="5">
        <v>7</v>
      </c>
      <c r="AC105" s="5">
        <v>7</v>
      </c>
      <c r="AD105" s="5">
        <v>8</v>
      </c>
      <c r="AE105" s="72">
        <v>29</v>
      </c>
      <c r="AF105" s="72">
        <v>24</v>
      </c>
      <c r="AG105" s="5">
        <v>24</v>
      </c>
      <c r="AH105" s="5">
        <v>0</v>
      </c>
      <c r="AI105" s="5">
        <v>0</v>
      </c>
      <c r="AJ105" s="5">
        <v>5</v>
      </c>
      <c r="AK105" s="167"/>
      <c r="AL105" s="71" t="s">
        <v>120</v>
      </c>
      <c r="AM105" s="5">
        <v>0</v>
      </c>
      <c r="AN105" s="5">
        <v>520</v>
      </c>
      <c r="AO105" s="5">
        <v>55</v>
      </c>
      <c r="AP105" s="5">
        <v>1</v>
      </c>
      <c r="AQ105" s="5">
        <v>1</v>
      </c>
      <c r="AR105" s="5">
        <v>12</v>
      </c>
      <c r="AS105" s="5">
        <v>30</v>
      </c>
      <c r="AT105" s="5">
        <v>30</v>
      </c>
      <c r="AU105" s="5">
        <v>30</v>
      </c>
      <c r="AV105" s="167"/>
      <c r="AW105" s="71" t="s">
        <v>120</v>
      </c>
      <c r="AX105" s="5">
        <v>688</v>
      </c>
      <c r="AY105" s="5">
        <v>355</v>
      </c>
      <c r="AZ105" s="5">
        <v>686</v>
      </c>
      <c r="BA105" s="5">
        <v>354</v>
      </c>
      <c r="BB105" s="5">
        <v>268</v>
      </c>
      <c r="BC105" s="5">
        <v>131</v>
      </c>
      <c r="BD105" s="5">
        <v>686</v>
      </c>
      <c r="BE105" s="5">
        <v>355</v>
      </c>
      <c r="BF105" s="5">
        <v>684</v>
      </c>
      <c r="BG105" s="5">
        <v>354</v>
      </c>
      <c r="BH105" s="5">
        <v>268</v>
      </c>
      <c r="BI105" s="5">
        <v>131</v>
      </c>
      <c r="BJ105" s="167"/>
      <c r="BK105" s="71" t="s">
        <v>120</v>
      </c>
      <c r="BL105" s="72">
        <v>57</v>
      </c>
      <c r="BM105" s="5">
        <v>33</v>
      </c>
      <c r="BN105" s="5">
        <v>11</v>
      </c>
      <c r="BO105" s="72">
        <v>7</v>
      </c>
      <c r="BP105" s="5">
        <v>4</v>
      </c>
      <c r="BQ105" s="72">
        <v>64</v>
      </c>
      <c r="BR105" s="72">
        <v>37</v>
      </c>
      <c r="BS105" s="167"/>
      <c r="BT105" s="71" t="s">
        <v>120</v>
      </c>
      <c r="BU105" s="5">
        <v>0</v>
      </c>
      <c r="BV105" s="5">
        <v>0</v>
      </c>
      <c r="BW105" s="5">
        <v>14</v>
      </c>
      <c r="BX105" s="5">
        <v>0</v>
      </c>
      <c r="BY105" s="5">
        <v>5</v>
      </c>
      <c r="BZ105" s="5">
        <v>0</v>
      </c>
      <c r="CA105" s="5">
        <v>0</v>
      </c>
      <c r="CB105" s="5">
        <v>0</v>
      </c>
      <c r="CC105" s="5">
        <v>0</v>
      </c>
      <c r="CD105" s="5">
        <v>0</v>
      </c>
      <c r="CE105" s="5">
        <v>0</v>
      </c>
      <c r="CF105" s="5">
        <v>0</v>
      </c>
      <c r="CG105" s="5">
        <v>0</v>
      </c>
      <c r="CH105" s="135"/>
      <c r="CI105" s="138" t="s">
        <v>188</v>
      </c>
      <c r="CJ105" s="138" t="s">
        <v>4267</v>
      </c>
      <c r="CK105" s="139">
        <v>1214</v>
      </c>
      <c r="CL105" s="141">
        <v>19</v>
      </c>
    </row>
    <row r="106" spans="1:90">
      <c r="A106" s="167"/>
      <c r="B106" s="103" t="s">
        <v>102</v>
      </c>
      <c r="C106" s="105">
        <v>731</v>
      </c>
      <c r="D106" s="105">
        <v>382</v>
      </c>
      <c r="E106" s="105">
        <v>757</v>
      </c>
      <c r="F106" s="105">
        <v>393</v>
      </c>
      <c r="G106" s="105">
        <v>747</v>
      </c>
      <c r="H106" s="105">
        <v>379</v>
      </c>
      <c r="I106" s="105">
        <v>831</v>
      </c>
      <c r="J106" s="105">
        <v>411</v>
      </c>
      <c r="K106" s="105">
        <v>3066</v>
      </c>
      <c r="L106" s="105">
        <v>1565</v>
      </c>
      <c r="M106" s="167"/>
      <c r="N106" s="103" t="s">
        <v>102</v>
      </c>
      <c r="O106" s="105">
        <v>67</v>
      </c>
      <c r="P106" s="105">
        <v>28</v>
      </c>
      <c r="Q106" s="105">
        <v>52</v>
      </c>
      <c r="R106" s="105">
        <v>23</v>
      </c>
      <c r="S106" s="105">
        <v>35</v>
      </c>
      <c r="T106" s="105">
        <v>14</v>
      </c>
      <c r="U106" s="105">
        <v>153</v>
      </c>
      <c r="V106" s="105">
        <v>75</v>
      </c>
      <c r="W106" s="105">
        <v>307</v>
      </c>
      <c r="X106" s="105">
        <v>140</v>
      </c>
      <c r="Y106" s="167"/>
      <c r="Z106" s="103" t="s">
        <v>102</v>
      </c>
      <c r="AA106" s="105">
        <v>26</v>
      </c>
      <c r="AB106" s="105">
        <v>27</v>
      </c>
      <c r="AC106" s="105">
        <v>27</v>
      </c>
      <c r="AD106" s="105">
        <v>27</v>
      </c>
      <c r="AE106" s="105">
        <v>107</v>
      </c>
      <c r="AF106" s="105">
        <v>103</v>
      </c>
      <c r="AG106" s="105">
        <v>83</v>
      </c>
      <c r="AH106" s="105">
        <v>0</v>
      </c>
      <c r="AI106" s="105">
        <v>0</v>
      </c>
      <c r="AJ106" s="105">
        <v>23</v>
      </c>
      <c r="AK106" s="167"/>
      <c r="AL106" s="103" t="s">
        <v>102</v>
      </c>
      <c r="AM106" s="105">
        <v>0</v>
      </c>
      <c r="AN106" s="105">
        <v>1170</v>
      </c>
      <c r="AO106" s="105">
        <v>336</v>
      </c>
      <c r="AP106" s="105">
        <v>81</v>
      </c>
      <c r="AQ106" s="105">
        <v>1</v>
      </c>
      <c r="AR106" s="105">
        <v>30</v>
      </c>
      <c r="AS106" s="105">
        <v>109</v>
      </c>
      <c r="AT106" s="105">
        <v>103</v>
      </c>
      <c r="AU106" s="105">
        <v>108</v>
      </c>
      <c r="AV106" s="167"/>
      <c r="AW106" s="103" t="s">
        <v>102</v>
      </c>
      <c r="AX106" s="105">
        <v>1296</v>
      </c>
      <c r="AY106" s="105">
        <v>664</v>
      </c>
      <c r="AZ106" s="105">
        <v>1288</v>
      </c>
      <c r="BA106" s="105">
        <v>662</v>
      </c>
      <c r="BB106" s="105">
        <v>525</v>
      </c>
      <c r="BC106" s="105">
        <v>260</v>
      </c>
      <c r="BD106" s="105">
        <v>1254</v>
      </c>
      <c r="BE106" s="105">
        <v>645</v>
      </c>
      <c r="BF106" s="105">
        <v>1248</v>
      </c>
      <c r="BG106" s="105">
        <v>644</v>
      </c>
      <c r="BH106" s="105">
        <v>497</v>
      </c>
      <c r="BI106" s="105">
        <v>246</v>
      </c>
      <c r="BJ106" s="167"/>
      <c r="BK106" s="103" t="s">
        <v>102</v>
      </c>
      <c r="BL106" s="105">
        <v>178</v>
      </c>
      <c r="BM106" s="105">
        <v>79</v>
      </c>
      <c r="BN106" s="105">
        <v>19</v>
      </c>
      <c r="BO106" s="105">
        <v>16</v>
      </c>
      <c r="BP106" s="105">
        <v>8</v>
      </c>
      <c r="BQ106" s="105">
        <v>194</v>
      </c>
      <c r="BR106" s="105">
        <v>87</v>
      </c>
      <c r="BS106" s="167"/>
      <c r="BT106" s="103" t="s">
        <v>102</v>
      </c>
      <c r="BU106" s="105">
        <v>36</v>
      </c>
      <c r="BV106" s="105">
        <v>111</v>
      </c>
      <c r="BW106" s="105">
        <v>101</v>
      </c>
      <c r="BX106" s="105">
        <v>12</v>
      </c>
      <c r="BY106" s="105">
        <v>41</v>
      </c>
      <c r="BZ106" s="105">
        <v>18</v>
      </c>
      <c r="CA106" s="105">
        <v>20</v>
      </c>
      <c r="CB106" s="105">
        <v>0</v>
      </c>
      <c r="CC106" s="105">
        <v>0</v>
      </c>
      <c r="CD106" s="105">
        <v>4</v>
      </c>
      <c r="CE106" s="105">
        <v>7</v>
      </c>
      <c r="CF106" s="105">
        <v>15</v>
      </c>
      <c r="CG106" s="105">
        <v>13</v>
      </c>
      <c r="CH106" s="135"/>
      <c r="CI106" s="138" t="s">
        <v>188</v>
      </c>
      <c r="CJ106" s="138" t="s">
        <v>4268</v>
      </c>
      <c r="CK106" s="139">
        <v>3677</v>
      </c>
      <c r="CL106" s="141">
        <v>350</v>
      </c>
    </row>
    <row r="107" spans="1:90" ht="14.45" customHeight="1">
      <c r="A107" s="167" t="s">
        <v>189</v>
      </c>
      <c r="B107" s="71" t="s">
        <v>119</v>
      </c>
      <c r="C107" s="5">
        <v>119</v>
      </c>
      <c r="D107" s="5">
        <v>62</v>
      </c>
      <c r="E107" s="5">
        <v>109</v>
      </c>
      <c r="F107" s="5">
        <v>54</v>
      </c>
      <c r="G107" s="5">
        <v>109</v>
      </c>
      <c r="H107" s="5">
        <v>53</v>
      </c>
      <c r="I107" s="5">
        <v>169</v>
      </c>
      <c r="J107" s="5">
        <v>102</v>
      </c>
      <c r="K107" s="72">
        <v>506</v>
      </c>
      <c r="L107" s="72">
        <v>271</v>
      </c>
      <c r="M107" s="167" t="s">
        <v>189</v>
      </c>
      <c r="N107" s="71" t="s">
        <v>119</v>
      </c>
      <c r="O107" s="5">
        <v>8</v>
      </c>
      <c r="P107" s="5">
        <v>5</v>
      </c>
      <c r="Q107" s="5">
        <v>4</v>
      </c>
      <c r="R107" s="5">
        <v>0</v>
      </c>
      <c r="S107" s="5">
        <v>4</v>
      </c>
      <c r="T107" s="5">
        <v>3</v>
      </c>
      <c r="U107" s="5">
        <v>10</v>
      </c>
      <c r="V107" s="5">
        <v>7</v>
      </c>
      <c r="W107" s="72">
        <v>26</v>
      </c>
      <c r="X107" s="72">
        <v>15</v>
      </c>
      <c r="Y107" s="167" t="s">
        <v>189</v>
      </c>
      <c r="Z107" s="71" t="s">
        <v>119</v>
      </c>
      <c r="AA107" s="5">
        <v>5</v>
      </c>
      <c r="AB107" s="5">
        <v>5</v>
      </c>
      <c r="AC107" s="5">
        <v>6</v>
      </c>
      <c r="AD107" s="5">
        <v>5</v>
      </c>
      <c r="AE107" s="72">
        <v>21</v>
      </c>
      <c r="AF107" s="72">
        <v>29</v>
      </c>
      <c r="AG107" s="5">
        <v>29</v>
      </c>
      <c r="AH107" s="5">
        <v>0</v>
      </c>
      <c r="AI107" s="5">
        <v>6</v>
      </c>
      <c r="AJ107" s="5">
        <v>6</v>
      </c>
      <c r="AK107" s="167" t="s">
        <v>189</v>
      </c>
      <c r="AL107" s="71" t="s">
        <v>119</v>
      </c>
      <c r="AM107" s="5">
        <v>0</v>
      </c>
      <c r="AN107" s="5">
        <v>197</v>
      </c>
      <c r="AO107" s="5">
        <v>35</v>
      </c>
      <c r="AP107" s="5">
        <v>0</v>
      </c>
      <c r="AQ107" s="5">
        <v>0</v>
      </c>
      <c r="AR107" s="5">
        <v>5</v>
      </c>
      <c r="AS107" s="5">
        <v>20</v>
      </c>
      <c r="AT107" s="5">
        <v>22</v>
      </c>
      <c r="AU107" s="5">
        <v>22</v>
      </c>
      <c r="AV107" s="167" t="s">
        <v>189</v>
      </c>
      <c r="AW107" s="71" t="s">
        <v>119</v>
      </c>
      <c r="AX107" s="5">
        <v>167</v>
      </c>
      <c r="AY107" s="5">
        <v>108</v>
      </c>
      <c r="AZ107" s="5">
        <v>161</v>
      </c>
      <c r="BA107" s="5">
        <v>104</v>
      </c>
      <c r="BB107" s="5">
        <v>91</v>
      </c>
      <c r="BC107" s="5">
        <v>56</v>
      </c>
      <c r="BD107" s="5">
        <v>144</v>
      </c>
      <c r="BE107" s="5">
        <v>94</v>
      </c>
      <c r="BF107" s="5">
        <v>140</v>
      </c>
      <c r="BG107" s="5">
        <v>92</v>
      </c>
      <c r="BH107" s="5">
        <v>66</v>
      </c>
      <c r="BI107" s="5">
        <v>43</v>
      </c>
      <c r="BJ107" s="167" t="s">
        <v>189</v>
      </c>
      <c r="BK107" s="71" t="s">
        <v>119</v>
      </c>
      <c r="BL107" s="72">
        <v>53</v>
      </c>
      <c r="BM107" s="5">
        <v>16</v>
      </c>
      <c r="BN107" s="5">
        <v>12</v>
      </c>
      <c r="BO107" s="72">
        <v>2</v>
      </c>
      <c r="BP107" s="5">
        <v>1</v>
      </c>
      <c r="BQ107" s="72">
        <v>55</v>
      </c>
      <c r="BR107" s="72">
        <v>17</v>
      </c>
      <c r="BS107" s="167" t="s">
        <v>189</v>
      </c>
      <c r="BT107" s="71" t="s">
        <v>119</v>
      </c>
      <c r="BU107" s="5">
        <v>6</v>
      </c>
      <c r="BV107" s="5">
        <v>10</v>
      </c>
      <c r="BW107" s="5">
        <v>12</v>
      </c>
      <c r="BX107" s="5">
        <v>14</v>
      </c>
      <c r="BY107" s="5">
        <v>75</v>
      </c>
      <c r="BZ107" s="5">
        <v>8</v>
      </c>
      <c r="CA107" s="5">
        <v>5</v>
      </c>
      <c r="CB107" s="5">
        <v>4</v>
      </c>
      <c r="CC107" s="5">
        <v>0</v>
      </c>
      <c r="CD107" s="5">
        <v>4</v>
      </c>
      <c r="CE107" s="5">
        <v>4</v>
      </c>
      <c r="CF107" s="5">
        <v>5</v>
      </c>
      <c r="CG107" s="5">
        <v>4</v>
      </c>
      <c r="CH107" s="135"/>
      <c r="CI107" s="138" t="s">
        <v>189</v>
      </c>
      <c r="CJ107" s="138" t="s">
        <v>4269</v>
      </c>
      <c r="CK107" s="139">
        <v>499</v>
      </c>
      <c r="CL107" s="141">
        <v>142</v>
      </c>
    </row>
    <row r="108" spans="1:90">
      <c r="A108" s="167"/>
      <c r="B108" s="71" t="s">
        <v>120</v>
      </c>
      <c r="C108" s="5">
        <v>0</v>
      </c>
      <c r="D108" s="5">
        <v>0</v>
      </c>
      <c r="E108" s="5">
        <v>0</v>
      </c>
      <c r="F108" s="5">
        <v>0</v>
      </c>
      <c r="G108" s="5">
        <v>0</v>
      </c>
      <c r="H108" s="5">
        <v>0</v>
      </c>
      <c r="I108" s="5">
        <v>0</v>
      </c>
      <c r="J108" s="5">
        <v>0</v>
      </c>
      <c r="K108" s="72">
        <v>0</v>
      </c>
      <c r="L108" s="72">
        <v>0</v>
      </c>
      <c r="M108" s="167"/>
      <c r="N108" s="71" t="s">
        <v>120</v>
      </c>
      <c r="O108" s="5">
        <v>0</v>
      </c>
      <c r="P108" s="5">
        <v>0</v>
      </c>
      <c r="Q108" s="5">
        <v>0</v>
      </c>
      <c r="R108" s="5">
        <v>0</v>
      </c>
      <c r="S108" s="5">
        <v>0</v>
      </c>
      <c r="T108" s="5">
        <v>0</v>
      </c>
      <c r="U108" s="5">
        <v>0</v>
      </c>
      <c r="V108" s="5">
        <v>0</v>
      </c>
      <c r="W108" s="72">
        <v>0</v>
      </c>
      <c r="X108" s="72">
        <v>0</v>
      </c>
      <c r="Y108" s="167"/>
      <c r="Z108" s="71" t="s">
        <v>120</v>
      </c>
      <c r="AA108" s="5">
        <v>0</v>
      </c>
      <c r="AB108" s="5">
        <v>0</v>
      </c>
      <c r="AC108" s="5">
        <v>0</v>
      </c>
      <c r="AD108" s="5">
        <v>0</v>
      </c>
      <c r="AE108" s="72">
        <v>0</v>
      </c>
      <c r="AF108" s="72">
        <v>0</v>
      </c>
      <c r="AG108" s="5">
        <v>0</v>
      </c>
      <c r="AH108" s="5">
        <v>0</v>
      </c>
      <c r="AI108" s="5">
        <v>0</v>
      </c>
      <c r="AJ108" s="5">
        <v>0</v>
      </c>
      <c r="AK108" s="167"/>
      <c r="AL108" s="71" t="s">
        <v>120</v>
      </c>
      <c r="AM108" s="5">
        <v>0</v>
      </c>
      <c r="AN108" s="5">
        <v>0</v>
      </c>
      <c r="AO108" s="5">
        <v>0</v>
      </c>
      <c r="AP108" s="5">
        <v>0</v>
      </c>
      <c r="AQ108" s="5">
        <v>0</v>
      </c>
      <c r="AR108" s="5">
        <v>0</v>
      </c>
      <c r="AS108" s="5">
        <v>0</v>
      </c>
      <c r="AT108" s="5">
        <v>0</v>
      </c>
      <c r="AU108" s="5">
        <v>0</v>
      </c>
      <c r="AV108" s="167"/>
      <c r="AW108" s="71" t="s">
        <v>120</v>
      </c>
      <c r="AX108" s="5">
        <v>0</v>
      </c>
      <c r="AY108" s="5">
        <v>0</v>
      </c>
      <c r="AZ108" s="5">
        <v>0</v>
      </c>
      <c r="BA108" s="5">
        <v>0</v>
      </c>
      <c r="BB108" s="5">
        <v>0</v>
      </c>
      <c r="BC108" s="5">
        <v>0</v>
      </c>
      <c r="BD108" s="5">
        <v>0</v>
      </c>
      <c r="BE108" s="5">
        <v>0</v>
      </c>
      <c r="BF108" s="5">
        <v>0</v>
      </c>
      <c r="BG108" s="5">
        <v>0</v>
      </c>
      <c r="BH108" s="5">
        <v>0</v>
      </c>
      <c r="BI108" s="5">
        <v>0</v>
      </c>
      <c r="BJ108" s="167"/>
      <c r="BK108" s="71" t="s">
        <v>120</v>
      </c>
      <c r="BL108" s="72">
        <v>0</v>
      </c>
      <c r="BM108" s="5">
        <v>0</v>
      </c>
      <c r="BN108" s="5">
        <v>0</v>
      </c>
      <c r="BO108" s="72">
        <v>0</v>
      </c>
      <c r="BP108" s="5">
        <v>0</v>
      </c>
      <c r="BQ108" s="72">
        <v>0</v>
      </c>
      <c r="BR108" s="72">
        <v>0</v>
      </c>
      <c r="BS108" s="167"/>
      <c r="BT108" s="71" t="s">
        <v>120</v>
      </c>
      <c r="BU108" s="5">
        <v>0</v>
      </c>
      <c r="BV108" s="5">
        <v>0</v>
      </c>
      <c r="BW108" s="5">
        <v>0</v>
      </c>
      <c r="BX108" s="5">
        <v>0</v>
      </c>
      <c r="BY108" s="5">
        <v>0</v>
      </c>
      <c r="BZ108" s="5">
        <v>0</v>
      </c>
      <c r="CA108" s="5">
        <v>0</v>
      </c>
      <c r="CB108" s="5">
        <v>0</v>
      </c>
      <c r="CC108" s="5">
        <v>0</v>
      </c>
      <c r="CD108" s="5">
        <v>0</v>
      </c>
      <c r="CE108" s="5">
        <v>0</v>
      </c>
      <c r="CF108" s="5">
        <v>0</v>
      </c>
      <c r="CG108" s="5">
        <v>0</v>
      </c>
      <c r="CH108" s="135"/>
      <c r="CI108" s="138" t="s">
        <v>189</v>
      </c>
      <c r="CJ108" s="138" t="s">
        <v>4270</v>
      </c>
      <c r="CK108" s="139">
        <v>0</v>
      </c>
      <c r="CL108" s="141">
        <v>0</v>
      </c>
    </row>
    <row r="109" spans="1:90">
      <c r="A109" s="167"/>
      <c r="B109" s="103" t="s">
        <v>102</v>
      </c>
      <c r="C109" s="105">
        <v>119</v>
      </c>
      <c r="D109" s="105">
        <v>62</v>
      </c>
      <c r="E109" s="105">
        <v>109</v>
      </c>
      <c r="F109" s="105">
        <v>54</v>
      </c>
      <c r="G109" s="105">
        <v>109</v>
      </c>
      <c r="H109" s="105">
        <v>53</v>
      </c>
      <c r="I109" s="105">
        <v>169</v>
      </c>
      <c r="J109" s="105">
        <v>102</v>
      </c>
      <c r="K109" s="105">
        <v>506</v>
      </c>
      <c r="L109" s="105">
        <v>271</v>
      </c>
      <c r="M109" s="167"/>
      <c r="N109" s="103" t="s">
        <v>102</v>
      </c>
      <c r="O109" s="105">
        <v>8</v>
      </c>
      <c r="P109" s="105">
        <v>5</v>
      </c>
      <c r="Q109" s="105">
        <v>4</v>
      </c>
      <c r="R109" s="105">
        <v>0</v>
      </c>
      <c r="S109" s="105">
        <v>4</v>
      </c>
      <c r="T109" s="105">
        <v>3</v>
      </c>
      <c r="U109" s="105">
        <v>10</v>
      </c>
      <c r="V109" s="105">
        <v>7</v>
      </c>
      <c r="W109" s="105">
        <v>26</v>
      </c>
      <c r="X109" s="105">
        <v>15</v>
      </c>
      <c r="Y109" s="167"/>
      <c r="Z109" s="103" t="s">
        <v>102</v>
      </c>
      <c r="AA109" s="105">
        <v>5</v>
      </c>
      <c r="AB109" s="105">
        <v>5</v>
      </c>
      <c r="AC109" s="105">
        <v>6</v>
      </c>
      <c r="AD109" s="105">
        <v>5</v>
      </c>
      <c r="AE109" s="105">
        <v>21</v>
      </c>
      <c r="AF109" s="105">
        <v>29</v>
      </c>
      <c r="AG109" s="105">
        <v>29</v>
      </c>
      <c r="AH109" s="105">
        <v>0</v>
      </c>
      <c r="AI109" s="105">
        <v>6</v>
      </c>
      <c r="AJ109" s="105">
        <v>6</v>
      </c>
      <c r="AK109" s="167"/>
      <c r="AL109" s="103" t="s">
        <v>102</v>
      </c>
      <c r="AM109" s="105">
        <v>0</v>
      </c>
      <c r="AN109" s="105">
        <v>197</v>
      </c>
      <c r="AO109" s="105">
        <v>35</v>
      </c>
      <c r="AP109" s="105">
        <v>0</v>
      </c>
      <c r="AQ109" s="105">
        <v>0</v>
      </c>
      <c r="AR109" s="105">
        <v>5</v>
      </c>
      <c r="AS109" s="105">
        <v>20</v>
      </c>
      <c r="AT109" s="105">
        <v>22</v>
      </c>
      <c r="AU109" s="105">
        <v>22</v>
      </c>
      <c r="AV109" s="167"/>
      <c r="AW109" s="103" t="s">
        <v>102</v>
      </c>
      <c r="AX109" s="105">
        <v>167</v>
      </c>
      <c r="AY109" s="105">
        <v>108</v>
      </c>
      <c r="AZ109" s="105">
        <v>161</v>
      </c>
      <c r="BA109" s="105">
        <v>104</v>
      </c>
      <c r="BB109" s="105">
        <v>91</v>
      </c>
      <c r="BC109" s="105">
        <v>56</v>
      </c>
      <c r="BD109" s="105">
        <v>144</v>
      </c>
      <c r="BE109" s="105">
        <v>94</v>
      </c>
      <c r="BF109" s="105">
        <v>140</v>
      </c>
      <c r="BG109" s="105">
        <v>92</v>
      </c>
      <c r="BH109" s="105">
        <v>66</v>
      </c>
      <c r="BI109" s="105">
        <v>43</v>
      </c>
      <c r="BJ109" s="167"/>
      <c r="BK109" s="103" t="s">
        <v>102</v>
      </c>
      <c r="BL109" s="105">
        <v>53</v>
      </c>
      <c r="BM109" s="105">
        <v>16</v>
      </c>
      <c r="BN109" s="105">
        <v>12</v>
      </c>
      <c r="BO109" s="105">
        <v>2</v>
      </c>
      <c r="BP109" s="105">
        <v>1</v>
      </c>
      <c r="BQ109" s="105">
        <v>55</v>
      </c>
      <c r="BR109" s="105">
        <v>17</v>
      </c>
      <c r="BS109" s="167"/>
      <c r="BT109" s="103" t="s">
        <v>102</v>
      </c>
      <c r="BU109" s="105">
        <v>6</v>
      </c>
      <c r="BV109" s="105">
        <v>10</v>
      </c>
      <c r="BW109" s="105">
        <v>12</v>
      </c>
      <c r="BX109" s="105">
        <v>14</v>
      </c>
      <c r="BY109" s="105">
        <v>75</v>
      </c>
      <c r="BZ109" s="105">
        <v>8</v>
      </c>
      <c r="CA109" s="105">
        <v>5</v>
      </c>
      <c r="CB109" s="105">
        <v>4</v>
      </c>
      <c r="CC109" s="105">
        <v>0</v>
      </c>
      <c r="CD109" s="105">
        <v>4</v>
      </c>
      <c r="CE109" s="105">
        <v>4</v>
      </c>
      <c r="CF109" s="105">
        <v>5</v>
      </c>
      <c r="CG109" s="105">
        <v>4</v>
      </c>
      <c r="CH109" s="135"/>
      <c r="CI109" s="138" t="s">
        <v>189</v>
      </c>
      <c r="CJ109" s="138" t="s">
        <v>4271</v>
      </c>
      <c r="CK109" s="139">
        <v>499</v>
      </c>
      <c r="CL109" s="141">
        <v>142</v>
      </c>
    </row>
    <row r="110" spans="1:90">
      <c r="A110" s="205" t="s">
        <v>478</v>
      </c>
      <c r="B110" s="205"/>
      <c r="C110" s="205"/>
      <c r="D110" s="205"/>
      <c r="E110" s="205"/>
      <c r="F110" s="205"/>
      <c r="G110" s="205"/>
      <c r="H110" s="205"/>
      <c r="I110" s="205"/>
      <c r="J110" s="205"/>
      <c r="K110" s="205"/>
      <c r="L110" s="205"/>
      <c r="M110" s="205" t="s">
        <v>479</v>
      </c>
      <c r="N110" s="205"/>
      <c r="O110" s="205"/>
      <c r="P110" s="205"/>
      <c r="Q110" s="205"/>
      <c r="R110" s="205"/>
      <c r="S110" s="205"/>
      <c r="T110" s="205"/>
      <c r="U110" s="205"/>
      <c r="V110" s="205"/>
      <c r="W110" s="205"/>
      <c r="X110" s="205"/>
      <c r="Y110" s="205" t="s">
        <v>480</v>
      </c>
      <c r="Z110" s="205"/>
      <c r="AA110" s="205"/>
      <c r="AB110" s="205"/>
      <c r="AC110" s="205"/>
      <c r="AD110" s="205"/>
      <c r="AE110" s="205"/>
      <c r="AF110" s="205"/>
      <c r="AG110" s="205"/>
      <c r="AH110" s="205"/>
      <c r="AI110" s="205"/>
      <c r="AJ110" s="205"/>
      <c r="AK110" s="205" t="s">
        <v>481</v>
      </c>
      <c r="AL110" s="205"/>
      <c r="AM110" s="205"/>
      <c r="AN110" s="205"/>
      <c r="AO110" s="205"/>
      <c r="AP110" s="205"/>
      <c r="AQ110" s="205"/>
      <c r="AR110" s="205"/>
      <c r="AS110" s="205"/>
      <c r="AT110" s="205"/>
      <c r="AU110" s="205"/>
      <c r="AV110" s="205" t="s">
        <v>4596</v>
      </c>
      <c r="AW110" s="205"/>
      <c r="AX110" s="205"/>
      <c r="AY110" s="205"/>
      <c r="AZ110" s="205"/>
      <c r="BA110" s="205"/>
      <c r="BB110" s="205"/>
      <c r="BC110" s="205"/>
      <c r="BD110" s="205"/>
      <c r="BE110" s="205"/>
      <c r="BF110" s="205"/>
      <c r="BG110" s="205"/>
      <c r="BH110" s="205"/>
      <c r="BI110" s="205"/>
      <c r="BJ110" s="205" t="s">
        <v>500</v>
      </c>
      <c r="BK110" s="205"/>
      <c r="BL110" s="205"/>
      <c r="BM110" s="205"/>
      <c r="BN110" s="205"/>
      <c r="BO110" s="205"/>
      <c r="BP110" s="205"/>
      <c r="BQ110" s="205"/>
      <c r="BR110" s="205"/>
      <c r="BS110" s="205" t="s">
        <v>482</v>
      </c>
      <c r="BT110" s="205"/>
      <c r="BU110" s="205"/>
      <c r="BV110" s="205"/>
      <c r="BW110" s="205"/>
      <c r="BX110" s="205"/>
      <c r="BY110" s="205"/>
      <c r="BZ110" s="205"/>
      <c r="CA110" s="205"/>
      <c r="CB110" s="205"/>
      <c r="CC110" s="205"/>
      <c r="CD110" s="205"/>
      <c r="CE110" s="205"/>
      <c r="CF110" s="205"/>
      <c r="CG110" s="205"/>
      <c r="CH110" s="135"/>
      <c r="CI110" s="138" t="s">
        <v>478</v>
      </c>
      <c r="CJ110" s="138" t="s">
        <v>478</v>
      </c>
      <c r="CK110" s="139">
        <v>0</v>
      </c>
      <c r="CL110" s="141">
        <v>0</v>
      </c>
    </row>
    <row r="111" spans="1:90">
      <c r="A111" s="205" t="s">
        <v>4174</v>
      </c>
      <c r="B111" s="205"/>
      <c r="C111" s="205"/>
      <c r="D111" s="205"/>
      <c r="E111" s="205"/>
      <c r="F111" s="205"/>
      <c r="G111" s="205"/>
      <c r="H111" s="205"/>
      <c r="I111" s="205"/>
      <c r="J111" s="205"/>
      <c r="K111" s="205"/>
      <c r="L111" s="205"/>
      <c r="M111" s="205" t="s">
        <v>4174</v>
      </c>
      <c r="N111" s="205"/>
      <c r="O111" s="205"/>
      <c r="P111" s="205"/>
      <c r="Q111" s="205"/>
      <c r="R111" s="205"/>
      <c r="S111" s="205"/>
      <c r="T111" s="205"/>
      <c r="U111" s="205"/>
      <c r="V111" s="205"/>
      <c r="W111" s="205"/>
      <c r="X111" s="205"/>
      <c r="Y111" s="205" t="s">
        <v>4174</v>
      </c>
      <c r="Z111" s="205"/>
      <c r="AA111" s="205"/>
      <c r="AB111" s="205"/>
      <c r="AC111" s="205"/>
      <c r="AD111" s="205"/>
      <c r="AE111" s="205"/>
      <c r="AF111" s="205"/>
      <c r="AG111" s="205"/>
      <c r="AH111" s="205"/>
      <c r="AI111" s="205"/>
      <c r="AJ111" s="205"/>
      <c r="AK111" s="205" t="s">
        <v>4174</v>
      </c>
      <c r="AL111" s="205"/>
      <c r="AM111" s="205"/>
      <c r="AN111" s="205"/>
      <c r="AO111" s="205"/>
      <c r="AP111" s="205"/>
      <c r="AQ111" s="205"/>
      <c r="AR111" s="205"/>
      <c r="AS111" s="205"/>
      <c r="AT111" s="205"/>
      <c r="AU111" s="205"/>
      <c r="AV111" s="205" t="s">
        <v>4175</v>
      </c>
      <c r="AW111" s="205"/>
      <c r="AX111" s="205"/>
      <c r="AY111" s="205"/>
      <c r="AZ111" s="205"/>
      <c r="BA111" s="205"/>
      <c r="BB111" s="205"/>
      <c r="BC111" s="205"/>
      <c r="BD111" s="205"/>
      <c r="BE111" s="205"/>
      <c r="BF111" s="205"/>
      <c r="BG111" s="205"/>
      <c r="BH111" s="205"/>
      <c r="BI111" s="205"/>
      <c r="BJ111" s="205" t="s">
        <v>4174</v>
      </c>
      <c r="BK111" s="205"/>
      <c r="BL111" s="205"/>
      <c r="BM111" s="205"/>
      <c r="BN111" s="205"/>
      <c r="BO111" s="205"/>
      <c r="BP111" s="205"/>
      <c r="BQ111" s="205"/>
      <c r="BR111" s="205"/>
      <c r="BS111" s="205" t="s">
        <v>4174</v>
      </c>
      <c r="BT111" s="205"/>
      <c r="BU111" s="205"/>
      <c r="BV111" s="205"/>
      <c r="BW111" s="205"/>
      <c r="BX111" s="205"/>
      <c r="BY111" s="205"/>
      <c r="BZ111" s="205"/>
      <c r="CA111" s="205"/>
      <c r="CB111" s="205"/>
      <c r="CC111" s="205"/>
      <c r="CD111" s="205"/>
      <c r="CE111" s="205"/>
      <c r="CF111" s="205"/>
      <c r="CG111" s="205"/>
      <c r="CH111" s="135"/>
      <c r="CI111" s="138" t="s">
        <v>4174</v>
      </c>
      <c r="CJ111" s="138" t="s">
        <v>4174</v>
      </c>
      <c r="CK111" s="139">
        <v>0</v>
      </c>
      <c r="CL111" s="141">
        <v>0</v>
      </c>
    </row>
    <row r="112" spans="1:90" ht="23.45" customHeight="1">
      <c r="A112" s="204" t="s">
        <v>2</v>
      </c>
      <c r="B112" s="199" t="s">
        <v>335</v>
      </c>
      <c r="C112" s="205" t="s">
        <v>423</v>
      </c>
      <c r="D112" s="205"/>
      <c r="E112" s="205" t="s">
        <v>424</v>
      </c>
      <c r="F112" s="205"/>
      <c r="G112" s="205" t="s">
        <v>425</v>
      </c>
      <c r="H112" s="205"/>
      <c r="I112" s="205" t="s">
        <v>426</v>
      </c>
      <c r="J112" s="205"/>
      <c r="K112" s="205" t="s">
        <v>102</v>
      </c>
      <c r="L112" s="205"/>
      <c r="M112" s="204" t="s">
        <v>2</v>
      </c>
      <c r="N112" s="204" t="s">
        <v>113</v>
      </c>
      <c r="O112" s="205" t="s">
        <v>423</v>
      </c>
      <c r="P112" s="205"/>
      <c r="Q112" s="205" t="s">
        <v>424</v>
      </c>
      <c r="R112" s="205"/>
      <c r="S112" s="205" t="s">
        <v>425</v>
      </c>
      <c r="T112" s="205"/>
      <c r="U112" s="205" t="s">
        <v>426</v>
      </c>
      <c r="V112" s="205"/>
      <c r="W112" s="205" t="s">
        <v>102</v>
      </c>
      <c r="X112" s="205"/>
      <c r="Y112" s="204" t="s">
        <v>2</v>
      </c>
      <c r="Z112" s="204" t="s">
        <v>113</v>
      </c>
      <c r="AA112" s="205" t="s">
        <v>363</v>
      </c>
      <c r="AB112" s="205"/>
      <c r="AC112" s="205"/>
      <c r="AD112" s="205"/>
      <c r="AE112" s="205"/>
      <c r="AF112" s="205" t="s">
        <v>165</v>
      </c>
      <c r="AG112" s="205"/>
      <c r="AH112" s="205"/>
      <c r="AI112" s="205"/>
      <c r="AJ112" s="204" t="s">
        <v>364</v>
      </c>
      <c r="AK112" s="204" t="s">
        <v>2</v>
      </c>
      <c r="AL112" s="204" t="s">
        <v>113</v>
      </c>
      <c r="AM112" s="205" t="s">
        <v>365</v>
      </c>
      <c r="AN112" s="205"/>
      <c r="AO112" s="205"/>
      <c r="AP112" s="205"/>
      <c r="AQ112" s="205"/>
      <c r="AR112" s="205"/>
      <c r="AS112" s="205"/>
      <c r="AT112" s="205"/>
      <c r="AU112" s="205"/>
      <c r="AV112" s="205" t="s">
        <v>2</v>
      </c>
      <c r="AW112" s="204" t="s">
        <v>113</v>
      </c>
      <c r="AX112" s="205" t="s">
        <v>366</v>
      </c>
      <c r="AY112" s="205"/>
      <c r="AZ112" s="205" t="s">
        <v>367</v>
      </c>
      <c r="BA112" s="205"/>
      <c r="BB112" s="205" t="s">
        <v>89</v>
      </c>
      <c r="BC112" s="205"/>
      <c r="BD112" s="205" t="s">
        <v>368</v>
      </c>
      <c r="BE112" s="205"/>
      <c r="BF112" s="205" t="s">
        <v>369</v>
      </c>
      <c r="BG112" s="205"/>
      <c r="BH112" s="204" t="s">
        <v>370</v>
      </c>
      <c r="BI112" s="204"/>
      <c r="BJ112" s="204" t="s">
        <v>2</v>
      </c>
      <c r="BK112" s="204" t="s">
        <v>113</v>
      </c>
      <c r="BL112" s="205" t="s">
        <v>166</v>
      </c>
      <c r="BM112" s="205"/>
      <c r="BN112" s="205"/>
      <c r="BO112" s="204" t="s">
        <v>167</v>
      </c>
      <c r="BP112" s="204"/>
      <c r="BQ112" s="204" t="s">
        <v>466</v>
      </c>
      <c r="BR112" s="204"/>
      <c r="BS112" s="204" t="s">
        <v>2</v>
      </c>
      <c r="BT112" s="204" t="s">
        <v>113</v>
      </c>
      <c r="BU112" s="205" t="s">
        <v>371</v>
      </c>
      <c r="BV112" s="205"/>
      <c r="BW112" s="205"/>
      <c r="BX112" s="205"/>
      <c r="BY112" s="205"/>
      <c r="BZ112" s="205"/>
      <c r="CA112" s="205"/>
      <c r="CB112" s="205"/>
      <c r="CC112" s="205"/>
      <c r="CD112" s="205"/>
      <c r="CE112" s="205"/>
      <c r="CF112" s="205"/>
      <c r="CG112" s="205"/>
      <c r="CH112" s="135"/>
      <c r="CI112" s="138" t="s">
        <v>2</v>
      </c>
      <c r="CJ112" s="138" t="s">
        <v>4594</v>
      </c>
      <c r="CK112" s="139" t="e">
        <v>#VALUE!</v>
      </c>
      <c r="CL112" s="141">
        <v>0</v>
      </c>
    </row>
    <row r="113" spans="1:90" ht="36">
      <c r="A113" s="204"/>
      <c r="B113" s="199"/>
      <c r="C113" s="69" t="s">
        <v>170</v>
      </c>
      <c r="D113" s="69" t="s">
        <v>57</v>
      </c>
      <c r="E113" s="69" t="s">
        <v>170</v>
      </c>
      <c r="F113" s="69" t="s">
        <v>57</v>
      </c>
      <c r="G113" s="69" t="s">
        <v>170</v>
      </c>
      <c r="H113" s="69" t="s">
        <v>57</v>
      </c>
      <c r="I113" s="69" t="s">
        <v>170</v>
      </c>
      <c r="J113" s="69" t="s">
        <v>57</v>
      </c>
      <c r="K113" s="69" t="s">
        <v>170</v>
      </c>
      <c r="L113" s="69" t="s">
        <v>57</v>
      </c>
      <c r="M113" s="204"/>
      <c r="N113" s="204"/>
      <c r="O113" s="69" t="s">
        <v>170</v>
      </c>
      <c r="P113" s="69" t="s">
        <v>57</v>
      </c>
      <c r="Q113" s="69" t="s">
        <v>170</v>
      </c>
      <c r="R113" s="69" t="s">
        <v>57</v>
      </c>
      <c r="S113" s="69" t="s">
        <v>170</v>
      </c>
      <c r="T113" s="69" t="s">
        <v>57</v>
      </c>
      <c r="U113" s="69" t="s">
        <v>170</v>
      </c>
      <c r="V113" s="69" t="s">
        <v>57</v>
      </c>
      <c r="W113" s="69" t="s">
        <v>170</v>
      </c>
      <c r="X113" s="69" t="s">
        <v>57</v>
      </c>
      <c r="Y113" s="204"/>
      <c r="Z113" s="204"/>
      <c r="AA113" s="69" t="s">
        <v>427</v>
      </c>
      <c r="AB113" s="69" t="s">
        <v>428</v>
      </c>
      <c r="AC113" s="69" t="s">
        <v>429</v>
      </c>
      <c r="AD113" s="69" t="s">
        <v>430</v>
      </c>
      <c r="AE113" s="69" t="s">
        <v>102</v>
      </c>
      <c r="AF113" s="69" t="s">
        <v>372</v>
      </c>
      <c r="AG113" s="31" t="s">
        <v>279</v>
      </c>
      <c r="AH113" s="31" t="s">
        <v>172</v>
      </c>
      <c r="AI113" s="31" t="s">
        <v>173</v>
      </c>
      <c r="AJ113" s="204"/>
      <c r="AK113" s="204"/>
      <c r="AL113" s="204"/>
      <c r="AM113" s="44" t="s">
        <v>434</v>
      </c>
      <c r="AN113" s="44" t="s">
        <v>344</v>
      </c>
      <c r="AO113" s="44" t="s">
        <v>435</v>
      </c>
      <c r="AP113" s="44" t="s">
        <v>436</v>
      </c>
      <c r="AQ113" s="44" t="s">
        <v>437</v>
      </c>
      <c r="AR113" s="14" t="s">
        <v>175</v>
      </c>
      <c r="AS113" s="14" t="s">
        <v>176</v>
      </c>
      <c r="AT113" s="44" t="s">
        <v>69</v>
      </c>
      <c r="AU113" s="44" t="s">
        <v>70</v>
      </c>
      <c r="AV113" s="205"/>
      <c r="AW113" s="204"/>
      <c r="AX113" s="69" t="s">
        <v>170</v>
      </c>
      <c r="AY113" s="69" t="s">
        <v>57</v>
      </c>
      <c r="AZ113" s="69" t="s">
        <v>170</v>
      </c>
      <c r="BA113" s="69" t="s">
        <v>57</v>
      </c>
      <c r="BB113" s="69" t="s">
        <v>170</v>
      </c>
      <c r="BC113" s="69" t="s">
        <v>57</v>
      </c>
      <c r="BD113" s="69" t="s">
        <v>170</v>
      </c>
      <c r="BE113" s="69" t="s">
        <v>57</v>
      </c>
      <c r="BF113" s="69" t="s">
        <v>170</v>
      </c>
      <c r="BG113" s="69" t="s">
        <v>57</v>
      </c>
      <c r="BH113" s="69" t="s">
        <v>170</v>
      </c>
      <c r="BI113" s="69" t="s">
        <v>57</v>
      </c>
      <c r="BJ113" s="204"/>
      <c r="BK113" s="204"/>
      <c r="BL113" s="32" t="s">
        <v>56</v>
      </c>
      <c r="BM113" s="45" t="s">
        <v>174</v>
      </c>
      <c r="BN113" s="45" t="s">
        <v>280</v>
      </c>
      <c r="BO113" s="69" t="s">
        <v>66</v>
      </c>
      <c r="BP113" s="69" t="s">
        <v>174</v>
      </c>
      <c r="BQ113" s="69" t="s">
        <v>66</v>
      </c>
      <c r="BR113" s="69" t="s">
        <v>174</v>
      </c>
      <c r="BS113" s="204"/>
      <c r="BT113" s="204"/>
      <c r="BU113" s="69" t="s">
        <v>80</v>
      </c>
      <c r="BV113" s="69" t="s">
        <v>81</v>
      </c>
      <c r="BW113" s="69" t="s">
        <v>82</v>
      </c>
      <c r="BX113" s="69" t="s">
        <v>421</v>
      </c>
      <c r="BY113" s="69" t="s">
        <v>431</v>
      </c>
      <c r="BZ113" s="69" t="s">
        <v>432</v>
      </c>
      <c r="CA113" s="69" t="s">
        <v>420</v>
      </c>
      <c r="CB113" s="69" t="s">
        <v>84</v>
      </c>
      <c r="CC113" s="69" t="s">
        <v>85</v>
      </c>
      <c r="CD113" s="69" t="s">
        <v>86</v>
      </c>
      <c r="CE113" s="69" t="s">
        <v>87</v>
      </c>
      <c r="CF113" s="69" t="s">
        <v>88</v>
      </c>
      <c r="CG113" s="70" t="s">
        <v>0</v>
      </c>
      <c r="CH113" s="135"/>
      <c r="CI113" s="138" t="s">
        <v>2</v>
      </c>
      <c r="CJ113" s="138" t="s">
        <v>2</v>
      </c>
      <c r="CK113" s="139" t="e">
        <v>#VALUE!</v>
      </c>
      <c r="CL113" s="141">
        <v>0</v>
      </c>
    </row>
    <row r="114" spans="1:90">
      <c r="A114" s="73" t="s">
        <v>126</v>
      </c>
      <c r="B114" s="71"/>
      <c r="C114" s="72"/>
      <c r="D114" s="72"/>
      <c r="E114" s="72"/>
      <c r="F114" s="72"/>
      <c r="G114" s="72"/>
      <c r="H114" s="72"/>
      <c r="I114" s="72"/>
      <c r="J114" s="72"/>
      <c r="K114" s="72"/>
      <c r="L114" s="72"/>
      <c r="M114" s="73" t="s">
        <v>126</v>
      </c>
      <c r="N114" s="71"/>
      <c r="O114" s="72"/>
      <c r="P114" s="72"/>
      <c r="Q114" s="72"/>
      <c r="R114" s="72"/>
      <c r="S114" s="72"/>
      <c r="T114" s="72"/>
      <c r="U114" s="72"/>
      <c r="V114" s="72"/>
      <c r="W114" s="72"/>
      <c r="X114" s="72"/>
      <c r="Y114" s="73" t="s">
        <v>126</v>
      </c>
      <c r="Z114" s="71"/>
      <c r="AA114" s="72"/>
      <c r="AB114" s="72"/>
      <c r="AC114" s="72"/>
      <c r="AD114" s="72"/>
      <c r="AE114" s="72"/>
      <c r="AF114" s="72"/>
      <c r="AG114" s="72"/>
      <c r="AH114" s="72"/>
      <c r="AI114" s="72"/>
      <c r="AJ114" s="72"/>
      <c r="AK114" s="73" t="s">
        <v>126</v>
      </c>
      <c r="AL114" s="71"/>
      <c r="AM114" s="72"/>
      <c r="AN114" s="72"/>
      <c r="AO114" s="72"/>
      <c r="AP114" s="72"/>
      <c r="AQ114" s="72"/>
      <c r="AR114" s="72"/>
      <c r="AS114" s="72"/>
      <c r="AT114" s="72"/>
      <c r="AU114" s="72"/>
      <c r="AV114" s="73" t="s">
        <v>126</v>
      </c>
      <c r="AW114" s="71"/>
      <c r="AX114" s="72"/>
      <c r="AY114" s="72"/>
      <c r="AZ114" s="72"/>
      <c r="BA114" s="72"/>
      <c r="BB114" s="72"/>
      <c r="BC114" s="72"/>
      <c r="BD114" s="72"/>
      <c r="BE114" s="72"/>
      <c r="BF114" s="72"/>
      <c r="BG114" s="72"/>
      <c r="BH114" s="72"/>
      <c r="BI114" s="72"/>
      <c r="BJ114" s="73" t="s">
        <v>126</v>
      </c>
      <c r="BK114" s="71"/>
      <c r="BL114" s="72"/>
      <c r="BM114" s="72"/>
      <c r="BN114" s="72"/>
      <c r="BO114" s="72"/>
      <c r="BP114" s="5"/>
      <c r="BQ114" s="72"/>
      <c r="BR114" s="72"/>
      <c r="BS114" s="73" t="s">
        <v>126</v>
      </c>
      <c r="BT114" s="71"/>
      <c r="BU114" s="72"/>
      <c r="BV114" s="72"/>
      <c r="BW114" s="72"/>
      <c r="BX114" s="72"/>
      <c r="BY114" s="72"/>
      <c r="BZ114" s="72"/>
      <c r="CA114" s="72"/>
      <c r="CB114" s="72"/>
      <c r="CC114" s="72"/>
      <c r="CD114" s="72"/>
      <c r="CE114" s="72"/>
      <c r="CF114" s="72"/>
      <c r="CG114" s="72"/>
      <c r="CH114" s="135"/>
      <c r="CI114" s="138" t="s">
        <v>126</v>
      </c>
      <c r="CJ114" s="138" t="s">
        <v>126</v>
      </c>
      <c r="CK114" s="139">
        <v>0</v>
      </c>
      <c r="CL114" s="141">
        <v>0</v>
      </c>
    </row>
    <row r="115" spans="1:90" ht="14.45" customHeight="1">
      <c r="A115" s="167" t="s">
        <v>190</v>
      </c>
      <c r="B115" s="71" t="s">
        <v>119</v>
      </c>
      <c r="C115" s="5">
        <v>4706</v>
      </c>
      <c r="D115" s="5">
        <v>2316</v>
      </c>
      <c r="E115" s="5">
        <v>4867</v>
      </c>
      <c r="F115" s="5">
        <v>2501</v>
      </c>
      <c r="G115" s="5">
        <v>4783</v>
      </c>
      <c r="H115" s="5">
        <v>2475</v>
      </c>
      <c r="I115" s="5">
        <v>4420</v>
      </c>
      <c r="J115" s="5">
        <v>2338</v>
      </c>
      <c r="K115" s="72">
        <v>18776</v>
      </c>
      <c r="L115" s="72">
        <v>9630</v>
      </c>
      <c r="M115" s="167" t="s">
        <v>190</v>
      </c>
      <c r="N115" s="71" t="s">
        <v>119</v>
      </c>
      <c r="O115" s="5">
        <v>63</v>
      </c>
      <c r="P115" s="5">
        <v>26</v>
      </c>
      <c r="Q115" s="5">
        <v>70</v>
      </c>
      <c r="R115" s="5">
        <v>32</v>
      </c>
      <c r="S115" s="5">
        <v>68</v>
      </c>
      <c r="T115" s="5">
        <v>28</v>
      </c>
      <c r="U115" s="5">
        <v>478</v>
      </c>
      <c r="V115" s="5">
        <v>242</v>
      </c>
      <c r="W115" s="72">
        <v>679</v>
      </c>
      <c r="X115" s="72">
        <v>328</v>
      </c>
      <c r="Y115" s="167" t="s">
        <v>190</v>
      </c>
      <c r="Z115" s="71" t="s">
        <v>119</v>
      </c>
      <c r="AA115" s="5">
        <v>186</v>
      </c>
      <c r="AB115" s="5">
        <v>187</v>
      </c>
      <c r="AC115" s="5">
        <v>185</v>
      </c>
      <c r="AD115" s="5">
        <v>174</v>
      </c>
      <c r="AE115" s="72">
        <v>732</v>
      </c>
      <c r="AF115" s="72">
        <v>739</v>
      </c>
      <c r="AG115" s="5">
        <v>721</v>
      </c>
      <c r="AH115" s="5">
        <v>421</v>
      </c>
      <c r="AI115" s="5">
        <v>25</v>
      </c>
      <c r="AJ115" s="5">
        <v>175</v>
      </c>
      <c r="AK115" s="167" t="s">
        <v>190</v>
      </c>
      <c r="AL115" s="71" t="s">
        <v>119</v>
      </c>
      <c r="AM115" s="5">
        <v>463</v>
      </c>
      <c r="AN115" s="5">
        <v>4145</v>
      </c>
      <c r="AO115" s="5">
        <v>2936</v>
      </c>
      <c r="AP115" s="5">
        <v>1038</v>
      </c>
      <c r="AQ115" s="5">
        <v>187</v>
      </c>
      <c r="AR115" s="5">
        <v>253</v>
      </c>
      <c r="AS115" s="5">
        <v>778</v>
      </c>
      <c r="AT115" s="5">
        <v>737</v>
      </c>
      <c r="AU115" s="5">
        <v>734</v>
      </c>
      <c r="AV115" s="167" t="s">
        <v>190</v>
      </c>
      <c r="AW115" s="71" t="s">
        <v>119</v>
      </c>
      <c r="AX115" s="5">
        <v>5280</v>
      </c>
      <c r="AY115" s="5">
        <v>2764</v>
      </c>
      <c r="AZ115" s="5">
        <v>5116</v>
      </c>
      <c r="BA115" s="5">
        <v>2687</v>
      </c>
      <c r="BB115" s="5">
        <v>3046</v>
      </c>
      <c r="BC115" s="5">
        <v>1665</v>
      </c>
      <c r="BD115" s="5">
        <v>4182</v>
      </c>
      <c r="BE115" s="5">
        <v>2185</v>
      </c>
      <c r="BF115" s="5">
        <v>4058</v>
      </c>
      <c r="BG115" s="5">
        <v>2126</v>
      </c>
      <c r="BH115" s="5">
        <v>1535</v>
      </c>
      <c r="BI115" s="5">
        <v>843</v>
      </c>
      <c r="BJ115" s="167" t="s">
        <v>190</v>
      </c>
      <c r="BK115" s="71" t="s">
        <v>119</v>
      </c>
      <c r="BL115" s="72">
        <v>1425</v>
      </c>
      <c r="BM115" s="5">
        <v>737</v>
      </c>
      <c r="BN115" s="5">
        <v>102</v>
      </c>
      <c r="BO115" s="72">
        <v>165</v>
      </c>
      <c r="BP115" s="5">
        <v>94</v>
      </c>
      <c r="BQ115" s="72">
        <v>1590</v>
      </c>
      <c r="BR115" s="72">
        <v>831</v>
      </c>
      <c r="BS115" s="167" t="s">
        <v>190</v>
      </c>
      <c r="BT115" s="71" t="s">
        <v>119</v>
      </c>
      <c r="BU115" s="5">
        <v>162</v>
      </c>
      <c r="BV115" s="5">
        <v>766</v>
      </c>
      <c r="BW115" s="5">
        <v>213</v>
      </c>
      <c r="BX115" s="5">
        <v>303</v>
      </c>
      <c r="BY115" s="5">
        <v>487</v>
      </c>
      <c r="BZ115" s="5">
        <v>206</v>
      </c>
      <c r="CA115" s="5">
        <v>187</v>
      </c>
      <c r="CB115" s="5">
        <v>14</v>
      </c>
      <c r="CC115" s="5">
        <v>8</v>
      </c>
      <c r="CD115" s="5">
        <v>85</v>
      </c>
      <c r="CE115" s="5">
        <v>65</v>
      </c>
      <c r="CF115" s="5">
        <v>114</v>
      </c>
      <c r="CG115" s="5">
        <v>245</v>
      </c>
      <c r="CH115" s="135"/>
      <c r="CI115" s="138" t="s">
        <v>190</v>
      </c>
      <c r="CJ115" s="138" t="s">
        <v>4272</v>
      </c>
      <c r="CK115" s="139">
        <v>22648</v>
      </c>
      <c r="CL115" s="141">
        <v>2496</v>
      </c>
    </row>
    <row r="116" spans="1:90">
      <c r="A116" s="167"/>
      <c r="B116" s="71" t="s">
        <v>120</v>
      </c>
      <c r="C116" s="5">
        <v>197</v>
      </c>
      <c r="D116" s="5">
        <v>95</v>
      </c>
      <c r="E116" s="5">
        <v>243</v>
      </c>
      <c r="F116" s="5">
        <v>132</v>
      </c>
      <c r="G116" s="5">
        <v>234</v>
      </c>
      <c r="H116" s="5">
        <v>124</v>
      </c>
      <c r="I116" s="5">
        <v>236</v>
      </c>
      <c r="J116" s="5">
        <v>122</v>
      </c>
      <c r="K116" s="72">
        <v>910</v>
      </c>
      <c r="L116" s="72">
        <v>473</v>
      </c>
      <c r="M116" s="167"/>
      <c r="N116" s="71" t="s">
        <v>120</v>
      </c>
      <c r="O116" s="5">
        <v>1</v>
      </c>
      <c r="P116" s="5">
        <v>0</v>
      </c>
      <c r="Q116" s="5">
        <v>0</v>
      </c>
      <c r="R116" s="5">
        <v>0</v>
      </c>
      <c r="S116" s="5">
        <v>0</v>
      </c>
      <c r="T116" s="5">
        <v>0</v>
      </c>
      <c r="U116" s="5">
        <v>19</v>
      </c>
      <c r="V116" s="5">
        <v>13</v>
      </c>
      <c r="W116" s="72">
        <v>20</v>
      </c>
      <c r="X116" s="72">
        <v>13</v>
      </c>
      <c r="Y116" s="167"/>
      <c r="Z116" s="71" t="s">
        <v>120</v>
      </c>
      <c r="AA116" s="5">
        <v>10</v>
      </c>
      <c r="AB116" s="5">
        <v>10</v>
      </c>
      <c r="AC116" s="5">
        <v>8</v>
      </c>
      <c r="AD116" s="5">
        <v>8</v>
      </c>
      <c r="AE116" s="72">
        <v>36</v>
      </c>
      <c r="AF116" s="72">
        <v>38</v>
      </c>
      <c r="AG116" s="5">
        <v>36</v>
      </c>
      <c r="AH116" s="5">
        <v>26</v>
      </c>
      <c r="AI116" s="5">
        <v>0</v>
      </c>
      <c r="AJ116" s="5">
        <v>9</v>
      </c>
      <c r="AK116" s="167"/>
      <c r="AL116" s="71" t="s">
        <v>120</v>
      </c>
      <c r="AM116" s="5">
        <v>10</v>
      </c>
      <c r="AN116" s="5">
        <v>236</v>
      </c>
      <c r="AO116" s="5">
        <v>55</v>
      </c>
      <c r="AP116" s="5">
        <v>80</v>
      </c>
      <c r="AQ116" s="5">
        <v>3</v>
      </c>
      <c r="AR116" s="5">
        <v>16</v>
      </c>
      <c r="AS116" s="5">
        <v>40</v>
      </c>
      <c r="AT116" s="5">
        <v>36</v>
      </c>
      <c r="AU116" s="5">
        <v>36</v>
      </c>
      <c r="AV116" s="167"/>
      <c r="AW116" s="71" t="s">
        <v>120</v>
      </c>
      <c r="AX116" s="5">
        <v>226</v>
      </c>
      <c r="AY116" s="5">
        <v>117</v>
      </c>
      <c r="AZ116" s="5">
        <v>219</v>
      </c>
      <c r="BA116" s="5">
        <v>113</v>
      </c>
      <c r="BB116" s="5">
        <v>123</v>
      </c>
      <c r="BC116" s="5">
        <v>68</v>
      </c>
      <c r="BD116" s="5">
        <v>186</v>
      </c>
      <c r="BE116" s="5">
        <v>89</v>
      </c>
      <c r="BF116" s="5">
        <v>183</v>
      </c>
      <c r="BG116" s="5">
        <v>88</v>
      </c>
      <c r="BH116" s="5">
        <v>73</v>
      </c>
      <c r="BI116" s="5">
        <v>40</v>
      </c>
      <c r="BJ116" s="167"/>
      <c r="BK116" s="71" t="s">
        <v>120</v>
      </c>
      <c r="BL116" s="72">
        <v>70</v>
      </c>
      <c r="BM116" s="5">
        <v>39</v>
      </c>
      <c r="BN116" s="5">
        <v>3</v>
      </c>
      <c r="BO116" s="72">
        <v>11</v>
      </c>
      <c r="BP116" s="5">
        <v>6</v>
      </c>
      <c r="BQ116" s="72">
        <v>81</v>
      </c>
      <c r="BR116" s="72">
        <v>45</v>
      </c>
      <c r="BS116" s="167"/>
      <c r="BT116" s="71" t="s">
        <v>120</v>
      </c>
      <c r="BU116" s="5">
        <v>1</v>
      </c>
      <c r="BV116" s="5">
        <v>119</v>
      </c>
      <c r="BW116" s="5">
        <v>38</v>
      </c>
      <c r="BX116" s="5">
        <v>18</v>
      </c>
      <c r="BY116" s="5">
        <v>157</v>
      </c>
      <c r="BZ116" s="5">
        <v>5</v>
      </c>
      <c r="CA116" s="5">
        <v>1</v>
      </c>
      <c r="CB116" s="5">
        <v>4</v>
      </c>
      <c r="CC116" s="5">
        <v>0</v>
      </c>
      <c r="CD116" s="5">
        <v>0</v>
      </c>
      <c r="CE116" s="5">
        <v>0</v>
      </c>
      <c r="CF116" s="5">
        <v>4</v>
      </c>
      <c r="CG116" s="5">
        <v>1</v>
      </c>
      <c r="CH116" s="135"/>
      <c r="CI116" s="138" t="s">
        <v>190</v>
      </c>
      <c r="CJ116" s="138" t="s">
        <v>4273</v>
      </c>
      <c r="CK116" s="139">
        <v>982</v>
      </c>
      <c r="CL116" s="141">
        <v>343</v>
      </c>
    </row>
    <row r="117" spans="1:90">
      <c r="A117" s="167"/>
      <c r="B117" s="103" t="s">
        <v>102</v>
      </c>
      <c r="C117" s="105">
        <v>4903</v>
      </c>
      <c r="D117" s="105">
        <v>2411</v>
      </c>
      <c r="E117" s="105">
        <v>5110</v>
      </c>
      <c r="F117" s="105">
        <v>2633</v>
      </c>
      <c r="G117" s="105">
        <v>5017</v>
      </c>
      <c r="H117" s="105">
        <v>2599</v>
      </c>
      <c r="I117" s="105">
        <v>4656</v>
      </c>
      <c r="J117" s="105">
        <v>2460</v>
      </c>
      <c r="K117" s="105">
        <v>19686</v>
      </c>
      <c r="L117" s="105">
        <v>10103</v>
      </c>
      <c r="M117" s="167"/>
      <c r="N117" s="103" t="s">
        <v>102</v>
      </c>
      <c r="O117" s="105">
        <v>64</v>
      </c>
      <c r="P117" s="105">
        <v>26</v>
      </c>
      <c r="Q117" s="105">
        <v>70</v>
      </c>
      <c r="R117" s="105">
        <v>32</v>
      </c>
      <c r="S117" s="105">
        <v>68</v>
      </c>
      <c r="T117" s="105">
        <v>28</v>
      </c>
      <c r="U117" s="105">
        <v>497</v>
      </c>
      <c r="V117" s="105">
        <v>255</v>
      </c>
      <c r="W117" s="105">
        <v>699</v>
      </c>
      <c r="X117" s="105">
        <v>341</v>
      </c>
      <c r="Y117" s="167"/>
      <c r="Z117" s="103" t="s">
        <v>102</v>
      </c>
      <c r="AA117" s="105">
        <v>196</v>
      </c>
      <c r="AB117" s="105">
        <v>197</v>
      </c>
      <c r="AC117" s="105">
        <v>193</v>
      </c>
      <c r="AD117" s="105">
        <v>182</v>
      </c>
      <c r="AE117" s="105">
        <v>768</v>
      </c>
      <c r="AF117" s="105">
        <v>777</v>
      </c>
      <c r="AG117" s="105">
        <v>757</v>
      </c>
      <c r="AH117" s="105">
        <v>447</v>
      </c>
      <c r="AI117" s="105">
        <v>25</v>
      </c>
      <c r="AJ117" s="105">
        <v>184</v>
      </c>
      <c r="AK117" s="167"/>
      <c r="AL117" s="103" t="s">
        <v>102</v>
      </c>
      <c r="AM117" s="105">
        <v>473</v>
      </c>
      <c r="AN117" s="105">
        <v>4381</v>
      </c>
      <c r="AO117" s="105">
        <v>2991</v>
      </c>
      <c r="AP117" s="105">
        <v>1118</v>
      </c>
      <c r="AQ117" s="105">
        <v>190</v>
      </c>
      <c r="AR117" s="105">
        <v>269</v>
      </c>
      <c r="AS117" s="105">
        <v>818</v>
      </c>
      <c r="AT117" s="105">
        <v>773</v>
      </c>
      <c r="AU117" s="105">
        <v>770</v>
      </c>
      <c r="AV117" s="167"/>
      <c r="AW117" s="103" t="s">
        <v>102</v>
      </c>
      <c r="AX117" s="105">
        <v>5506</v>
      </c>
      <c r="AY117" s="105">
        <v>2881</v>
      </c>
      <c r="AZ117" s="105">
        <v>5335</v>
      </c>
      <c r="BA117" s="105">
        <v>2800</v>
      </c>
      <c r="BB117" s="105">
        <v>3169</v>
      </c>
      <c r="BC117" s="105">
        <v>1733</v>
      </c>
      <c r="BD117" s="105">
        <v>4368</v>
      </c>
      <c r="BE117" s="105">
        <v>2274</v>
      </c>
      <c r="BF117" s="105">
        <v>4241</v>
      </c>
      <c r="BG117" s="105">
        <v>2214</v>
      </c>
      <c r="BH117" s="105">
        <v>1608</v>
      </c>
      <c r="BI117" s="105">
        <v>883</v>
      </c>
      <c r="BJ117" s="167"/>
      <c r="BK117" s="103" t="s">
        <v>102</v>
      </c>
      <c r="BL117" s="105">
        <v>1495</v>
      </c>
      <c r="BM117" s="105">
        <v>776</v>
      </c>
      <c r="BN117" s="105">
        <v>105</v>
      </c>
      <c r="BO117" s="105">
        <v>176</v>
      </c>
      <c r="BP117" s="105">
        <v>100</v>
      </c>
      <c r="BQ117" s="105">
        <v>1671</v>
      </c>
      <c r="BR117" s="105">
        <v>876</v>
      </c>
      <c r="BS117" s="167"/>
      <c r="BT117" s="103" t="s">
        <v>102</v>
      </c>
      <c r="BU117" s="105">
        <v>163</v>
      </c>
      <c r="BV117" s="105">
        <v>885</v>
      </c>
      <c r="BW117" s="105">
        <v>251</v>
      </c>
      <c r="BX117" s="105">
        <v>321</v>
      </c>
      <c r="BY117" s="105">
        <v>644</v>
      </c>
      <c r="BZ117" s="105">
        <v>211</v>
      </c>
      <c r="CA117" s="105">
        <v>188</v>
      </c>
      <c r="CB117" s="105">
        <v>18</v>
      </c>
      <c r="CC117" s="105">
        <v>8</v>
      </c>
      <c r="CD117" s="105">
        <v>85</v>
      </c>
      <c r="CE117" s="105">
        <v>65</v>
      </c>
      <c r="CF117" s="105">
        <v>118</v>
      </c>
      <c r="CG117" s="105">
        <v>246</v>
      </c>
      <c r="CH117" s="135"/>
      <c r="CI117" s="138" t="s">
        <v>190</v>
      </c>
      <c r="CJ117" s="138" t="s">
        <v>4274</v>
      </c>
      <c r="CK117" s="139">
        <v>23630</v>
      </c>
      <c r="CL117" s="141">
        <v>2839</v>
      </c>
    </row>
    <row r="118" spans="1:90" ht="14.45" customHeight="1">
      <c r="A118" s="167" t="s">
        <v>191</v>
      </c>
      <c r="B118" s="71" t="s">
        <v>119</v>
      </c>
      <c r="C118" s="5">
        <v>815</v>
      </c>
      <c r="D118" s="5">
        <v>429</v>
      </c>
      <c r="E118" s="5">
        <v>743</v>
      </c>
      <c r="F118" s="5">
        <v>382</v>
      </c>
      <c r="G118" s="5">
        <v>735</v>
      </c>
      <c r="H118" s="5">
        <v>421</v>
      </c>
      <c r="I118" s="5">
        <v>655</v>
      </c>
      <c r="J118" s="5">
        <v>389</v>
      </c>
      <c r="K118" s="72">
        <v>2948</v>
      </c>
      <c r="L118" s="72">
        <v>1621</v>
      </c>
      <c r="M118" s="167" t="s">
        <v>191</v>
      </c>
      <c r="N118" s="71" t="s">
        <v>119</v>
      </c>
      <c r="O118" s="5">
        <v>17</v>
      </c>
      <c r="P118" s="5">
        <v>4</v>
      </c>
      <c r="Q118" s="5">
        <v>6</v>
      </c>
      <c r="R118" s="5">
        <v>1</v>
      </c>
      <c r="S118" s="5">
        <v>5</v>
      </c>
      <c r="T118" s="5">
        <v>2</v>
      </c>
      <c r="U118" s="5">
        <v>71</v>
      </c>
      <c r="V118" s="5">
        <v>50</v>
      </c>
      <c r="W118" s="72">
        <v>99</v>
      </c>
      <c r="X118" s="72">
        <v>57</v>
      </c>
      <c r="Y118" s="167" t="s">
        <v>191</v>
      </c>
      <c r="Z118" s="71" t="s">
        <v>119</v>
      </c>
      <c r="AA118" s="5">
        <v>44</v>
      </c>
      <c r="AB118" s="5">
        <v>42</v>
      </c>
      <c r="AC118" s="5">
        <v>43</v>
      </c>
      <c r="AD118" s="5">
        <v>42</v>
      </c>
      <c r="AE118" s="72">
        <v>171</v>
      </c>
      <c r="AF118" s="72">
        <v>175</v>
      </c>
      <c r="AG118" s="5">
        <v>160</v>
      </c>
      <c r="AH118" s="5">
        <v>20</v>
      </c>
      <c r="AI118" s="5">
        <v>6</v>
      </c>
      <c r="AJ118" s="5">
        <v>45</v>
      </c>
      <c r="AK118" s="167" t="s">
        <v>191</v>
      </c>
      <c r="AL118" s="71" t="s">
        <v>119</v>
      </c>
      <c r="AM118" s="5">
        <v>2</v>
      </c>
      <c r="AN118" s="5">
        <v>680</v>
      </c>
      <c r="AO118" s="5">
        <v>678</v>
      </c>
      <c r="AP118" s="5">
        <v>205</v>
      </c>
      <c r="AQ118" s="5">
        <v>19</v>
      </c>
      <c r="AR118" s="5">
        <v>42</v>
      </c>
      <c r="AS118" s="5">
        <v>179</v>
      </c>
      <c r="AT118" s="5">
        <v>180</v>
      </c>
      <c r="AU118" s="5">
        <v>167</v>
      </c>
      <c r="AV118" s="167" t="s">
        <v>191</v>
      </c>
      <c r="AW118" s="71" t="s">
        <v>119</v>
      </c>
      <c r="AX118" s="5">
        <v>896</v>
      </c>
      <c r="AY118" s="5">
        <v>555</v>
      </c>
      <c r="AZ118" s="5">
        <v>863</v>
      </c>
      <c r="BA118" s="5">
        <v>531</v>
      </c>
      <c r="BB118" s="5">
        <v>454</v>
      </c>
      <c r="BC118" s="5">
        <v>280</v>
      </c>
      <c r="BD118" s="5">
        <v>693</v>
      </c>
      <c r="BE118" s="5">
        <v>420</v>
      </c>
      <c r="BF118" s="5">
        <v>667</v>
      </c>
      <c r="BG118" s="5">
        <v>400</v>
      </c>
      <c r="BH118" s="5">
        <v>321</v>
      </c>
      <c r="BI118" s="5">
        <v>202</v>
      </c>
      <c r="BJ118" s="167" t="s">
        <v>191</v>
      </c>
      <c r="BK118" s="71" t="s">
        <v>119</v>
      </c>
      <c r="BL118" s="72">
        <v>241</v>
      </c>
      <c r="BM118" s="5">
        <v>127</v>
      </c>
      <c r="BN118" s="5">
        <v>13</v>
      </c>
      <c r="BO118" s="72">
        <v>12</v>
      </c>
      <c r="BP118" s="5">
        <v>4</v>
      </c>
      <c r="BQ118" s="72">
        <v>253</v>
      </c>
      <c r="BR118" s="72">
        <v>131</v>
      </c>
      <c r="BS118" s="167" t="s">
        <v>191</v>
      </c>
      <c r="BT118" s="71" t="s">
        <v>119</v>
      </c>
      <c r="BU118" s="5">
        <v>203</v>
      </c>
      <c r="BV118" s="5">
        <v>412</v>
      </c>
      <c r="BW118" s="5">
        <v>241</v>
      </c>
      <c r="BX118" s="5">
        <v>284</v>
      </c>
      <c r="BY118" s="5">
        <v>359</v>
      </c>
      <c r="BZ118" s="5">
        <v>196</v>
      </c>
      <c r="CA118" s="5">
        <v>220</v>
      </c>
      <c r="CB118" s="5">
        <v>53</v>
      </c>
      <c r="CC118" s="5">
        <v>1</v>
      </c>
      <c r="CD118" s="5">
        <v>21</v>
      </c>
      <c r="CE118" s="5">
        <v>102</v>
      </c>
      <c r="CF118" s="5">
        <v>62</v>
      </c>
      <c r="CG118" s="5">
        <v>123</v>
      </c>
      <c r="CH118" s="135"/>
      <c r="CI118" s="138" t="s">
        <v>191</v>
      </c>
      <c r="CJ118" s="138" t="s">
        <v>4275</v>
      </c>
      <c r="CK118" s="139">
        <v>4311</v>
      </c>
      <c r="CL118" s="141">
        <v>2092</v>
      </c>
    </row>
    <row r="119" spans="1:90">
      <c r="A119" s="167"/>
      <c r="B119" s="71" t="s">
        <v>120</v>
      </c>
      <c r="C119" s="5">
        <v>0</v>
      </c>
      <c r="D119" s="5">
        <v>0</v>
      </c>
      <c r="E119" s="5">
        <v>0</v>
      </c>
      <c r="F119" s="5">
        <v>0</v>
      </c>
      <c r="G119" s="5">
        <v>0</v>
      </c>
      <c r="H119" s="5">
        <v>0</v>
      </c>
      <c r="I119" s="5">
        <v>0</v>
      </c>
      <c r="J119" s="5">
        <v>0</v>
      </c>
      <c r="K119" s="72">
        <v>0</v>
      </c>
      <c r="L119" s="72">
        <v>0</v>
      </c>
      <c r="M119" s="167"/>
      <c r="N119" s="71" t="s">
        <v>120</v>
      </c>
      <c r="O119" s="5">
        <v>0</v>
      </c>
      <c r="P119" s="5">
        <v>0</v>
      </c>
      <c r="Q119" s="5">
        <v>0</v>
      </c>
      <c r="R119" s="5">
        <v>0</v>
      </c>
      <c r="S119" s="5">
        <v>0</v>
      </c>
      <c r="T119" s="5">
        <v>0</v>
      </c>
      <c r="U119" s="5">
        <v>0</v>
      </c>
      <c r="V119" s="5">
        <v>0</v>
      </c>
      <c r="W119" s="72">
        <v>0</v>
      </c>
      <c r="X119" s="72">
        <v>0</v>
      </c>
      <c r="Y119" s="167"/>
      <c r="Z119" s="71" t="s">
        <v>120</v>
      </c>
      <c r="AA119" s="5">
        <v>0</v>
      </c>
      <c r="AB119" s="5">
        <v>0</v>
      </c>
      <c r="AC119" s="5">
        <v>0</v>
      </c>
      <c r="AD119" s="5">
        <v>0</v>
      </c>
      <c r="AE119" s="72">
        <v>0</v>
      </c>
      <c r="AF119" s="72">
        <v>0</v>
      </c>
      <c r="AG119" s="5">
        <v>0</v>
      </c>
      <c r="AH119" s="5">
        <v>0</v>
      </c>
      <c r="AI119" s="5">
        <v>0</v>
      </c>
      <c r="AJ119" s="5">
        <v>0</v>
      </c>
      <c r="AK119" s="167"/>
      <c r="AL119" s="71" t="s">
        <v>120</v>
      </c>
      <c r="AM119" s="5">
        <v>0</v>
      </c>
      <c r="AN119" s="5">
        <v>0</v>
      </c>
      <c r="AO119" s="5">
        <v>0</v>
      </c>
      <c r="AP119" s="5">
        <v>0</v>
      </c>
      <c r="AQ119" s="5">
        <v>0</v>
      </c>
      <c r="AR119" s="5">
        <v>0</v>
      </c>
      <c r="AS119" s="5">
        <v>0</v>
      </c>
      <c r="AT119" s="5">
        <v>0</v>
      </c>
      <c r="AU119" s="5">
        <v>0</v>
      </c>
      <c r="AV119" s="167"/>
      <c r="AW119" s="71" t="s">
        <v>120</v>
      </c>
      <c r="AX119" s="5">
        <v>0</v>
      </c>
      <c r="AY119" s="5">
        <v>0</v>
      </c>
      <c r="AZ119" s="5">
        <v>0</v>
      </c>
      <c r="BA119" s="5">
        <v>0</v>
      </c>
      <c r="BB119" s="5">
        <v>0</v>
      </c>
      <c r="BC119" s="5">
        <v>0</v>
      </c>
      <c r="BD119" s="5">
        <v>0</v>
      </c>
      <c r="BE119" s="5">
        <v>0</v>
      </c>
      <c r="BF119" s="5">
        <v>0</v>
      </c>
      <c r="BG119" s="5">
        <v>0</v>
      </c>
      <c r="BH119" s="5">
        <v>0</v>
      </c>
      <c r="BI119" s="5">
        <v>0</v>
      </c>
      <c r="BJ119" s="167"/>
      <c r="BK119" s="71" t="s">
        <v>120</v>
      </c>
      <c r="BL119" s="72">
        <v>0</v>
      </c>
      <c r="BM119" s="5">
        <v>0</v>
      </c>
      <c r="BN119" s="5">
        <v>0</v>
      </c>
      <c r="BO119" s="72">
        <v>0</v>
      </c>
      <c r="BP119" s="5">
        <v>0</v>
      </c>
      <c r="BQ119" s="72">
        <v>0</v>
      </c>
      <c r="BR119" s="72">
        <v>0</v>
      </c>
      <c r="BS119" s="167"/>
      <c r="BT119" s="71" t="s">
        <v>120</v>
      </c>
      <c r="BU119" s="5">
        <v>0</v>
      </c>
      <c r="BV119" s="5">
        <v>0</v>
      </c>
      <c r="BW119" s="5">
        <v>0</v>
      </c>
      <c r="BX119" s="5">
        <v>0</v>
      </c>
      <c r="BY119" s="5">
        <v>0</v>
      </c>
      <c r="BZ119" s="5">
        <v>0</v>
      </c>
      <c r="CA119" s="5">
        <v>0</v>
      </c>
      <c r="CB119" s="5">
        <v>0</v>
      </c>
      <c r="CC119" s="5">
        <v>0</v>
      </c>
      <c r="CD119" s="5">
        <v>0</v>
      </c>
      <c r="CE119" s="5">
        <v>0</v>
      </c>
      <c r="CF119" s="5">
        <v>0</v>
      </c>
      <c r="CG119" s="5">
        <v>0</v>
      </c>
      <c r="CH119" s="135"/>
      <c r="CI119" s="138" t="s">
        <v>191</v>
      </c>
      <c r="CJ119" s="138" t="s">
        <v>4276</v>
      </c>
      <c r="CK119" s="139">
        <v>0</v>
      </c>
      <c r="CL119" s="141">
        <v>0</v>
      </c>
    </row>
    <row r="120" spans="1:90">
      <c r="A120" s="167"/>
      <c r="B120" s="103" t="s">
        <v>102</v>
      </c>
      <c r="C120" s="105">
        <v>815</v>
      </c>
      <c r="D120" s="105">
        <v>429</v>
      </c>
      <c r="E120" s="105">
        <v>743</v>
      </c>
      <c r="F120" s="105">
        <v>382</v>
      </c>
      <c r="G120" s="105">
        <v>735</v>
      </c>
      <c r="H120" s="105">
        <v>421</v>
      </c>
      <c r="I120" s="105">
        <v>655</v>
      </c>
      <c r="J120" s="105">
        <v>389</v>
      </c>
      <c r="K120" s="105">
        <v>2948</v>
      </c>
      <c r="L120" s="105">
        <v>1621</v>
      </c>
      <c r="M120" s="167"/>
      <c r="N120" s="103" t="s">
        <v>102</v>
      </c>
      <c r="O120" s="105">
        <v>17</v>
      </c>
      <c r="P120" s="105">
        <v>4</v>
      </c>
      <c r="Q120" s="105">
        <v>6</v>
      </c>
      <c r="R120" s="105">
        <v>1</v>
      </c>
      <c r="S120" s="105">
        <v>5</v>
      </c>
      <c r="T120" s="105">
        <v>2</v>
      </c>
      <c r="U120" s="105">
        <v>71</v>
      </c>
      <c r="V120" s="105">
        <v>50</v>
      </c>
      <c r="W120" s="105">
        <v>99</v>
      </c>
      <c r="X120" s="105">
        <v>57</v>
      </c>
      <c r="Y120" s="167"/>
      <c r="Z120" s="103" t="s">
        <v>102</v>
      </c>
      <c r="AA120" s="105">
        <v>44</v>
      </c>
      <c r="AB120" s="105">
        <v>42</v>
      </c>
      <c r="AC120" s="105">
        <v>43</v>
      </c>
      <c r="AD120" s="105">
        <v>42</v>
      </c>
      <c r="AE120" s="105">
        <v>171</v>
      </c>
      <c r="AF120" s="105">
        <v>175</v>
      </c>
      <c r="AG120" s="105">
        <v>160</v>
      </c>
      <c r="AH120" s="105">
        <v>20</v>
      </c>
      <c r="AI120" s="105">
        <v>6</v>
      </c>
      <c r="AJ120" s="105">
        <v>45</v>
      </c>
      <c r="AK120" s="167"/>
      <c r="AL120" s="103" t="s">
        <v>102</v>
      </c>
      <c r="AM120" s="105">
        <v>2</v>
      </c>
      <c r="AN120" s="105">
        <v>680</v>
      </c>
      <c r="AO120" s="105">
        <v>678</v>
      </c>
      <c r="AP120" s="105">
        <v>205</v>
      </c>
      <c r="AQ120" s="105">
        <v>19</v>
      </c>
      <c r="AR120" s="105">
        <v>42</v>
      </c>
      <c r="AS120" s="105">
        <v>179</v>
      </c>
      <c r="AT120" s="105">
        <v>180</v>
      </c>
      <c r="AU120" s="105">
        <v>167</v>
      </c>
      <c r="AV120" s="167"/>
      <c r="AW120" s="103" t="s">
        <v>102</v>
      </c>
      <c r="AX120" s="105">
        <v>896</v>
      </c>
      <c r="AY120" s="105">
        <v>555</v>
      </c>
      <c r="AZ120" s="105">
        <v>863</v>
      </c>
      <c r="BA120" s="105">
        <v>531</v>
      </c>
      <c r="BB120" s="105">
        <v>454</v>
      </c>
      <c r="BC120" s="105">
        <v>280</v>
      </c>
      <c r="BD120" s="105">
        <v>693</v>
      </c>
      <c r="BE120" s="105">
        <v>420</v>
      </c>
      <c r="BF120" s="105">
        <v>667</v>
      </c>
      <c r="BG120" s="105">
        <v>400</v>
      </c>
      <c r="BH120" s="105">
        <v>321</v>
      </c>
      <c r="BI120" s="105">
        <v>202</v>
      </c>
      <c r="BJ120" s="167"/>
      <c r="BK120" s="103" t="s">
        <v>102</v>
      </c>
      <c r="BL120" s="105">
        <v>241</v>
      </c>
      <c r="BM120" s="105">
        <v>127</v>
      </c>
      <c r="BN120" s="105">
        <v>13</v>
      </c>
      <c r="BO120" s="105">
        <v>12</v>
      </c>
      <c r="BP120" s="105">
        <v>4</v>
      </c>
      <c r="BQ120" s="105">
        <v>253</v>
      </c>
      <c r="BR120" s="105">
        <v>131</v>
      </c>
      <c r="BS120" s="167"/>
      <c r="BT120" s="103" t="s">
        <v>102</v>
      </c>
      <c r="BU120" s="105">
        <v>203</v>
      </c>
      <c r="BV120" s="105">
        <v>412</v>
      </c>
      <c r="BW120" s="105">
        <v>241</v>
      </c>
      <c r="BX120" s="105">
        <v>284</v>
      </c>
      <c r="BY120" s="105">
        <v>359</v>
      </c>
      <c r="BZ120" s="105">
        <v>196</v>
      </c>
      <c r="CA120" s="105">
        <v>220</v>
      </c>
      <c r="CB120" s="105">
        <v>53</v>
      </c>
      <c r="CC120" s="105">
        <v>1</v>
      </c>
      <c r="CD120" s="105">
        <v>21</v>
      </c>
      <c r="CE120" s="105">
        <v>102</v>
      </c>
      <c r="CF120" s="105">
        <v>62</v>
      </c>
      <c r="CG120" s="105">
        <v>123</v>
      </c>
      <c r="CH120" s="135"/>
      <c r="CI120" s="138" t="s">
        <v>191</v>
      </c>
      <c r="CJ120" s="138" t="s">
        <v>4277</v>
      </c>
      <c r="CK120" s="139">
        <v>4311</v>
      </c>
      <c r="CL120" s="141">
        <v>2092</v>
      </c>
    </row>
    <row r="121" spans="1:90" ht="14.45" customHeight="1">
      <c r="A121" s="167" t="s">
        <v>192</v>
      </c>
      <c r="B121" s="71" t="s">
        <v>119</v>
      </c>
      <c r="C121" s="5">
        <v>493</v>
      </c>
      <c r="D121" s="5">
        <v>287</v>
      </c>
      <c r="E121" s="5">
        <v>492</v>
      </c>
      <c r="F121" s="5">
        <v>251</v>
      </c>
      <c r="G121" s="5">
        <v>426</v>
      </c>
      <c r="H121" s="5">
        <v>232</v>
      </c>
      <c r="I121" s="5">
        <v>295</v>
      </c>
      <c r="J121" s="5">
        <v>160</v>
      </c>
      <c r="K121" s="72">
        <v>1706</v>
      </c>
      <c r="L121" s="72">
        <v>930</v>
      </c>
      <c r="M121" s="167" t="s">
        <v>192</v>
      </c>
      <c r="N121" s="71" t="s">
        <v>119</v>
      </c>
      <c r="O121" s="5">
        <v>3</v>
      </c>
      <c r="P121" s="5">
        <v>3</v>
      </c>
      <c r="Q121" s="5">
        <v>5</v>
      </c>
      <c r="R121" s="5">
        <v>3</v>
      </c>
      <c r="S121" s="5">
        <v>2</v>
      </c>
      <c r="T121" s="5">
        <v>1</v>
      </c>
      <c r="U121" s="5">
        <v>38</v>
      </c>
      <c r="V121" s="5">
        <v>23</v>
      </c>
      <c r="W121" s="72">
        <v>48</v>
      </c>
      <c r="X121" s="72">
        <v>30</v>
      </c>
      <c r="Y121" s="167" t="s">
        <v>192</v>
      </c>
      <c r="Z121" s="71" t="s">
        <v>119</v>
      </c>
      <c r="AA121" s="5">
        <v>24</v>
      </c>
      <c r="AB121" s="5">
        <v>24</v>
      </c>
      <c r="AC121" s="5">
        <v>24</v>
      </c>
      <c r="AD121" s="5">
        <v>19</v>
      </c>
      <c r="AE121" s="72">
        <v>91</v>
      </c>
      <c r="AF121" s="72">
        <v>95</v>
      </c>
      <c r="AG121" s="5">
        <v>75</v>
      </c>
      <c r="AH121" s="5">
        <v>0</v>
      </c>
      <c r="AI121" s="5">
        <v>2</v>
      </c>
      <c r="AJ121" s="5">
        <v>23</v>
      </c>
      <c r="AK121" s="167" t="s">
        <v>192</v>
      </c>
      <c r="AL121" s="71" t="s">
        <v>119</v>
      </c>
      <c r="AM121" s="5">
        <v>37</v>
      </c>
      <c r="AN121" s="5">
        <v>479</v>
      </c>
      <c r="AO121" s="5">
        <v>238</v>
      </c>
      <c r="AP121" s="5">
        <v>83</v>
      </c>
      <c r="AQ121" s="5">
        <v>0</v>
      </c>
      <c r="AR121" s="5">
        <v>33</v>
      </c>
      <c r="AS121" s="5">
        <v>95</v>
      </c>
      <c r="AT121" s="5">
        <v>81</v>
      </c>
      <c r="AU121" s="5">
        <v>81</v>
      </c>
      <c r="AV121" s="167" t="s">
        <v>192</v>
      </c>
      <c r="AW121" s="71" t="s">
        <v>119</v>
      </c>
      <c r="AX121" s="5">
        <v>341</v>
      </c>
      <c r="AY121" s="5">
        <v>190</v>
      </c>
      <c r="AZ121" s="5">
        <v>328</v>
      </c>
      <c r="BA121" s="5">
        <v>185</v>
      </c>
      <c r="BB121" s="5">
        <v>209</v>
      </c>
      <c r="BC121" s="5">
        <v>117</v>
      </c>
      <c r="BD121" s="5">
        <v>335</v>
      </c>
      <c r="BE121" s="5">
        <v>185</v>
      </c>
      <c r="BF121" s="5">
        <v>323</v>
      </c>
      <c r="BG121" s="5">
        <v>181</v>
      </c>
      <c r="BH121" s="5">
        <v>207</v>
      </c>
      <c r="BI121" s="5">
        <v>116</v>
      </c>
      <c r="BJ121" s="167" t="s">
        <v>192</v>
      </c>
      <c r="BK121" s="71" t="s">
        <v>119</v>
      </c>
      <c r="BL121" s="72">
        <v>122</v>
      </c>
      <c r="BM121" s="5">
        <v>53</v>
      </c>
      <c r="BN121" s="5">
        <v>12</v>
      </c>
      <c r="BO121" s="72">
        <v>12</v>
      </c>
      <c r="BP121" s="5">
        <v>4</v>
      </c>
      <c r="BQ121" s="72">
        <v>134</v>
      </c>
      <c r="BR121" s="72">
        <v>57</v>
      </c>
      <c r="BS121" s="167" t="s">
        <v>192</v>
      </c>
      <c r="BT121" s="71" t="s">
        <v>119</v>
      </c>
      <c r="BU121" s="5">
        <v>44</v>
      </c>
      <c r="BV121" s="5">
        <v>42</v>
      </c>
      <c r="BW121" s="5">
        <v>52</v>
      </c>
      <c r="BX121" s="5">
        <v>50</v>
      </c>
      <c r="BY121" s="5">
        <v>41</v>
      </c>
      <c r="BZ121" s="5">
        <v>39</v>
      </c>
      <c r="CA121" s="5">
        <v>42</v>
      </c>
      <c r="CB121" s="5">
        <v>10</v>
      </c>
      <c r="CC121" s="5">
        <v>1</v>
      </c>
      <c r="CD121" s="5">
        <v>20</v>
      </c>
      <c r="CE121" s="5">
        <v>12</v>
      </c>
      <c r="CF121" s="5">
        <v>18</v>
      </c>
      <c r="CG121" s="5">
        <v>167</v>
      </c>
      <c r="CH121" s="135"/>
      <c r="CI121" s="138" t="s">
        <v>192</v>
      </c>
      <c r="CJ121" s="138" t="s">
        <v>4278</v>
      </c>
      <c r="CK121" s="139">
        <v>2041</v>
      </c>
      <c r="CL121" s="141">
        <v>353</v>
      </c>
    </row>
    <row r="122" spans="1:90">
      <c r="A122" s="167"/>
      <c r="B122" s="71" t="s">
        <v>120</v>
      </c>
      <c r="C122" s="5">
        <v>77</v>
      </c>
      <c r="D122" s="5">
        <v>38</v>
      </c>
      <c r="E122" s="5">
        <v>81</v>
      </c>
      <c r="F122" s="5">
        <v>45</v>
      </c>
      <c r="G122" s="5">
        <v>65</v>
      </c>
      <c r="H122" s="5">
        <v>36</v>
      </c>
      <c r="I122" s="5">
        <v>60</v>
      </c>
      <c r="J122" s="5">
        <v>33</v>
      </c>
      <c r="K122" s="72">
        <v>283</v>
      </c>
      <c r="L122" s="72">
        <v>152</v>
      </c>
      <c r="M122" s="167"/>
      <c r="N122" s="71" t="s">
        <v>120</v>
      </c>
      <c r="O122" s="5">
        <v>5</v>
      </c>
      <c r="P122" s="5">
        <v>2</v>
      </c>
      <c r="Q122" s="5">
        <v>5</v>
      </c>
      <c r="R122" s="5">
        <v>2</v>
      </c>
      <c r="S122" s="5">
        <v>1</v>
      </c>
      <c r="T122" s="5">
        <v>1</v>
      </c>
      <c r="U122" s="5">
        <v>4</v>
      </c>
      <c r="V122" s="5">
        <v>2</v>
      </c>
      <c r="W122" s="72">
        <v>15</v>
      </c>
      <c r="X122" s="72">
        <v>7</v>
      </c>
      <c r="Y122" s="167"/>
      <c r="Z122" s="71" t="s">
        <v>120</v>
      </c>
      <c r="AA122" s="5">
        <v>3</v>
      </c>
      <c r="AB122" s="5">
        <v>3</v>
      </c>
      <c r="AC122" s="5">
        <v>3</v>
      </c>
      <c r="AD122" s="5">
        <v>2</v>
      </c>
      <c r="AE122" s="72">
        <v>11</v>
      </c>
      <c r="AF122" s="72">
        <v>11</v>
      </c>
      <c r="AG122" s="5">
        <v>11</v>
      </c>
      <c r="AH122" s="5">
        <v>0</v>
      </c>
      <c r="AI122" s="5">
        <v>0</v>
      </c>
      <c r="AJ122" s="5">
        <v>3</v>
      </c>
      <c r="AK122" s="167"/>
      <c r="AL122" s="71" t="s">
        <v>120</v>
      </c>
      <c r="AM122" s="5">
        <v>0</v>
      </c>
      <c r="AN122" s="5">
        <v>140</v>
      </c>
      <c r="AO122" s="5">
        <v>16</v>
      </c>
      <c r="AP122" s="5">
        <v>0</v>
      </c>
      <c r="AQ122" s="5">
        <v>0</v>
      </c>
      <c r="AR122" s="5">
        <v>6</v>
      </c>
      <c r="AS122" s="5">
        <v>11</v>
      </c>
      <c r="AT122" s="5">
        <v>11</v>
      </c>
      <c r="AU122" s="5">
        <v>11</v>
      </c>
      <c r="AV122" s="167"/>
      <c r="AW122" s="71" t="s">
        <v>120</v>
      </c>
      <c r="AX122" s="5">
        <v>104</v>
      </c>
      <c r="AY122" s="5">
        <v>56</v>
      </c>
      <c r="AZ122" s="5">
        <v>104</v>
      </c>
      <c r="BA122" s="5">
        <v>56</v>
      </c>
      <c r="BB122" s="5">
        <v>65</v>
      </c>
      <c r="BC122" s="5">
        <v>31</v>
      </c>
      <c r="BD122" s="5">
        <v>62</v>
      </c>
      <c r="BE122" s="5">
        <v>31</v>
      </c>
      <c r="BF122" s="5">
        <v>62</v>
      </c>
      <c r="BG122" s="5">
        <v>31</v>
      </c>
      <c r="BH122" s="5">
        <v>43</v>
      </c>
      <c r="BI122" s="5">
        <v>22</v>
      </c>
      <c r="BJ122" s="167"/>
      <c r="BK122" s="71" t="s">
        <v>120</v>
      </c>
      <c r="BL122" s="72">
        <v>22</v>
      </c>
      <c r="BM122" s="5">
        <v>12</v>
      </c>
      <c r="BN122" s="5">
        <v>5</v>
      </c>
      <c r="BO122" s="72">
        <v>1</v>
      </c>
      <c r="BP122" s="5">
        <v>1</v>
      </c>
      <c r="BQ122" s="72">
        <v>23</v>
      </c>
      <c r="BR122" s="72">
        <v>13</v>
      </c>
      <c r="BS122" s="167"/>
      <c r="BT122" s="71" t="s">
        <v>120</v>
      </c>
      <c r="BU122" s="5">
        <v>24</v>
      </c>
      <c r="BV122" s="5">
        <v>86</v>
      </c>
      <c r="BW122" s="5">
        <v>58</v>
      </c>
      <c r="BX122" s="5">
        <v>50</v>
      </c>
      <c r="BY122" s="5">
        <v>137</v>
      </c>
      <c r="BZ122" s="5">
        <v>85</v>
      </c>
      <c r="CA122" s="5">
        <v>48</v>
      </c>
      <c r="CB122" s="5">
        <v>0</v>
      </c>
      <c r="CC122" s="5">
        <v>0</v>
      </c>
      <c r="CD122" s="5">
        <v>0</v>
      </c>
      <c r="CE122" s="5">
        <v>3</v>
      </c>
      <c r="CF122" s="5">
        <v>7</v>
      </c>
      <c r="CG122" s="5">
        <v>64</v>
      </c>
      <c r="CH122" s="135"/>
      <c r="CI122" s="138" t="s">
        <v>192</v>
      </c>
      <c r="CJ122" s="138" t="s">
        <v>4279</v>
      </c>
      <c r="CK122" s="139">
        <v>328</v>
      </c>
      <c r="CL122" s="141">
        <v>491</v>
      </c>
    </row>
    <row r="123" spans="1:90">
      <c r="A123" s="167"/>
      <c r="B123" s="103" t="s">
        <v>102</v>
      </c>
      <c r="C123" s="105">
        <v>570</v>
      </c>
      <c r="D123" s="105">
        <v>325</v>
      </c>
      <c r="E123" s="105">
        <v>573</v>
      </c>
      <c r="F123" s="105">
        <v>296</v>
      </c>
      <c r="G123" s="105">
        <v>491</v>
      </c>
      <c r="H123" s="105">
        <v>268</v>
      </c>
      <c r="I123" s="105">
        <v>355</v>
      </c>
      <c r="J123" s="105">
        <v>193</v>
      </c>
      <c r="K123" s="105">
        <v>1989</v>
      </c>
      <c r="L123" s="105">
        <v>1082</v>
      </c>
      <c r="M123" s="167"/>
      <c r="N123" s="103" t="s">
        <v>102</v>
      </c>
      <c r="O123" s="105">
        <v>8</v>
      </c>
      <c r="P123" s="105">
        <v>5</v>
      </c>
      <c r="Q123" s="105">
        <v>10</v>
      </c>
      <c r="R123" s="105">
        <v>5</v>
      </c>
      <c r="S123" s="105">
        <v>3</v>
      </c>
      <c r="T123" s="105">
        <v>2</v>
      </c>
      <c r="U123" s="105">
        <v>42</v>
      </c>
      <c r="V123" s="105">
        <v>25</v>
      </c>
      <c r="W123" s="105">
        <v>63</v>
      </c>
      <c r="X123" s="105">
        <v>37</v>
      </c>
      <c r="Y123" s="167"/>
      <c r="Z123" s="103" t="s">
        <v>102</v>
      </c>
      <c r="AA123" s="105">
        <v>27</v>
      </c>
      <c r="AB123" s="105">
        <v>27</v>
      </c>
      <c r="AC123" s="105">
        <v>27</v>
      </c>
      <c r="AD123" s="105">
        <v>21</v>
      </c>
      <c r="AE123" s="105">
        <v>102</v>
      </c>
      <c r="AF123" s="105">
        <v>106</v>
      </c>
      <c r="AG123" s="105">
        <v>86</v>
      </c>
      <c r="AH123" s="105">
        <v>0</v>
      </c>
      <c r="AI123" s="105">
        <v>2</v>
      </c>
      <c r="AJ123" s="105">
        <v>26</v>
      </c>
      <c r="AK123" s="167"/>
      <c r="AL123" s="103" t="s">
        <v>102</v>
      </c>
      <c r="AM123" s="105">
        <v>37</v>
      </c>
      <c r="AN123" s="105">
        <v>619</v>
      </c>
      <c r="AO123" s="105">
        <v>254</v>
      </c>
      <c r="AP123" s="105">
        <v>83</v>
      </c>
      <c r="AQ123" s="105">
        <v>0</v>
      </c>
      <c r="AR123" s="105">
        <v>39</v>
      </c>
      <c r="AS123" s="105">
        <v>106</v>
      </c>
      <c r="AT123" s="105">
        <v>92</v>
      </c>
      <c r="AU123" s="105">
        <v>92</v>
      </c>
      <c r="AV123" s="167"/>
      <c r="AW123" s="103" t="s">
        <v>102</v>
      </c>
      <c r="AX123" s="105">
        <v>445</v>
      </c>
      <c r="AY123" s="105">
        <v>246</v>
      </c>
      <c r="AZ123" s="105">
        <v>432</v>
      </c>
      <c r="BA123" s="105">
        <v>241</v>
      </c>
      <c r="BB123" s="105">
        <v>274</v>
      </c>
      <c r="BC123" s="105">
        <v>148</v>
      </c>
      <c r="BD123" s="105">
        <v>397</v>
      </c>
      <c r="BE123" s="105">
        <v>216</v>
      </c>
      <c r="BF123" s="105">
        <v>385</v>
      </c>
      <c r="BG123" s="105">
        <v>212</v>
      </c>
      <c r="BH123" s="105">
        <v>250</v>
      </c>
      <c r="BI123" s="105">
        <v>138</v>
      </c>
      <c r="BJ123" s="167"/>
      <c r="BK123" s="103" t="s">
        <v>102</v>
      </c>
      <c r="BL123" s="105">
        <v>144</v>
      </c>
      <c r="BM123" s="105">
        <v>65</v>
      </c>
      <c r="BN123" s="105">
        <v>17</v>
      </c>
      <c r="BO123" s="105">
        <v>13</v>
      </c>
      <c r="BP123" s="105">
        <v>5</v>
      </c>
      <c r="BQ123" s="105">
        <v>157</v>
      </c>
      <c r="BR123" s="105">
        <v>70</v>
      </c>
      <c r="BS123" s="167"/>
      <c r="BT123" s="103" t="s">
        <v>102</v>
      </c>
      <c r="BU123" s="105">
        <v>68</v>
      </c>
      <c r="BV123" s="105">
        <v>128</v>
      </c>
      <c r="BW123" s="105">
        <v>110</v>
      </c>
      <c r="BX123" s="105">
        <v>100</v>
      </c>
      <c r="BY123" s="105">
        <v>178</v>
      </c>
      <c r="BZ123" s="105">
        <v>124</v>
      </c>
      <c r="CA123" s="105">
        <v>90</v>
      </c>
      <c r="CB123" s="105">
        <v>10</v>
      </c>
      <c r="CC123" s="105">
        <v>1</v>
      </c>
      <c r="CD123" s="105">
        <v>20</v>
      </c>
      <c r="CE123" s="105">
        <v>15</v>
      </c>
      <c r="CF123" s="105">
        <v>25</v>
      </c>
      <c r="CG123" s="105">
        <v>231</v>
      </c>
      <c r="CH123" s="135"/>
      <c r="CI123" s="138" t="s">
        <v>192</v>
      </c>
      <c r="CJ123" s="138" t="s">
        <v>4280</v>
      </c>
      <c r="CK123" s="139">
        <v>2369</v>
      </c>
      <c r="CL123" s="141">
        <v>844</v>
      </c>
    </row>
    <row r="124" spans="1:90" ht="14.45" customHeight="1">
      <c r="A124" s="167" t="s">
        <v>193</v>
      </c>
      <c r="B124" s="71" t="s">
        <v>119</v>
      </c>
      <c r="C124" s="5">
        <v>357</v>
      </c>
      <c r="D124" s="5">
        <v>193</v>
      </c>
      <c r="E124" s="5">
        <v>439</v>
      </c>
      <c r="F124" s="5">
        <v>226</v>
      </c>
      <c r="G124" s="5">
        <v>396</v>
      </c>
      <c r="H124" s="5">
        <v>212</v>
      </c>
      <c r="I124" s="5">
        <v>377</v>
      </c>
      <c r="J124" s="5">
        <v>202</v>
      </c>
      <c r="K124" s="72">
        <v>1569</v>
      </c>
      <c r="L124" s="72">
        <v>833</v>
      </c>
      <c r="M124" s="167" t="s">
        <v>193</v>
      </c>
      <c r="N124" s="71" t="s">
        <v>119</v>
      </c>
      <c r="O124" s="5">
        <v>41</v>
      </c>
      <c r="P124" s="5">
        <v>11</v>
      </c>
      <c r="Q124" s="5">
        <v>34</v>
      </c>
      <c r="R124" s="5">
        <v>21</v>
      </c>
      <c r="S124" s="5">
        <v>28</v>
      </c>
      <c r="T124" s="5">
        <v>10</v>
      </c>
      <c r="U124" s="5">
        <v>42</v>
      </c>
      <c r="V124" s="5">
        <v>27</v>
      </c>
      <c r="W124" s="72">
        <v>145</v>
      </c>
      <c r="X124" s="72">
        <v>69</v>
      </c>
      <c r="Y124" s="167" t="s">
        <v>193</v>
      </c>
      <c r="Z124" s="71" t="s">
        <v>119</v>
      </c>
      <c r="AA124" s="5">
        <v>13</v>
      </c>
      <c r="AB124" s="5">
        <v>15</v>
      </c>
      <c r="AC124" s="5">
        <v>15</v>
      </c>
      <c r="AD124" s="5">
        <v>15</v>
      </c>
      <c r="AE124" s="72">
        <v>58</v>
      </c>
      <c r="AF124" s="72">
        <v>60</v>
      </c>
      <c r="AG124" s="5">
        <v>53</v>
      </c>
      <c r="AH124" s="5">
        <v>2</v>
      </c>
      <c r="AI124" s="5">
        <v>2</v>
      </c>
      <c r="AJ124" s="5">
        <v>11</v>
      </c>
      <c r="AK124" s="167" t="s">
        <v>193</v>
      </c>
      <c r="AL124" s="71" t="s">
        <v>119</v>
      </c>
      <c r="AM124" s="5">
        <v>0</v>
      </c>
      <c r="AN124" s="5">
        <v>586</v>
      </c>
      <c r="AO124" s="5">
        <v>105</v>
      </c>
      <c r="AP124" s="5">
        <v>59</v>
      </c>
      <c r="AQ124" s="5">
        <v>11</v>
      </c>
      <c r="AR124" s="5">
        <v>12</v>
      </c>
      <c r="AS124" s="5">
        <v>45</v>
      </c>
      <c r="AT124" s="5">
        <v>55</v>
      </c>
      <c r="AU124" s="5">
        <v>55</v>
      </c>
      <c r="AV124" s="167" t="s">
        <v>193</v>
      </c>
      <c r="AW124" s="71" t="s">
        <v>119</v>
      </c>
      <c r="AX124" s="5">
        <v>394</v>
      </c>
      <c r="AY124" s="5">
        <v>220</v>
      </c>
      <c r="AZ124" s="5">
        <v>378</v>
      </c>
      <c r="BA124" s="5">
        <v>209</v>
      </c>
      <c r="BB124" s="5">
        <v>252</v>
      </c>
      <c r="BC124" s="5">
        <v>144</v>
      </c>
      <c r="BD124" s="5">
        <v>303</v>
      </c>
      <c r="BE124" s="5">
        <v>169</v>
      </c>
      <c r="BF124" s="5">
        <v>294</v>
      </c>
      <c r="BG124" s="5">
        <v>162</v>
      </c>
      <c r="BH124" s="5">
        <v>73</v>
      </c>
      <c r="BI124" s="5">
        <v>43</v>
      </c>
      <c r="BJ124" s="167" t="s">
        <v>193</v>
      </c>
      <c r="BK124" s="71" t="s">
        <v>119</v>
      </c>
      <c r="BL124" s="72">
        <v>87</v>
      </c>
      <c r="BM124" s="5">
        <v>51</v>
      </c>
      <c r="BN124" s="5">
        <v>9</v>
      </c>
      <c r="BO124" s="72">
        <v>3</v>
      </c>
      <c r="BP124" s="5">
        <v>3</v>
      </c>
      <c r="BQ124" s="72">
        <v>90</v>
      </c>
      <c r="BR124" s="72">
        <v>54</v>
      </c>
      <c r="BS124" s="167" t="s">
        <v>193</v>
      </c>
      <c r="BT124" s="71" t="s">
        <v>119</v>
      </c>
      <c r="BU124" s="5">
        <v>192</v>
      </c>
      <c r="BV124" s="5">
        <v>252</v>
      </c>
      <c r="BW124" s="5">
        <v>188</v>
      </c>
      <c r="BX124" s="5">
        <v>223</v>
      </c>
      <c r="BY124" s="5">
        <v>155</v>
      </c>
      <c r="BZ124" s="5">
        <v>182</v>
      </c>
      <c r="CA124" s="5">
        <v>82</v>
      </c>
      <c r="CB124" s="5">
        <v>7</v>
      </c>
      <c r="CC124" s="5">
        <v>1</v>
      </c>
      <c r="CD124" s="5">
        <v>15</v>
      </c>
      <c r="CE124" s="5">
        <v>78</v>
      </c>
      <c r="CF124" s="5">
        <v>38</v>
      </c>
      <c r="CG124" s="5">
        <v>55</v>
      </c>
      <c r="CH124" s="135"/>
      <c r="CI124" s="138" t="s">
        <v>193</v>
      </c>
      <c r="CJ124" s="138" t="s">
        <v>4281</v>
      </c>
      <c r="CK124" s="139">
        <v>1778</v>
      </c>
      <c r="CL124" s="141">
        <v>1375</v>
      </c>
    </row>
    <row r="125" spans="1:90">
      <c r="A125" s="167"/>
      <c r="B125" s="71" t="s">
        <v>120</v>
      </c>
      <c r="C125" s="5">
        <v>170</v>
      </c>
      <c r="D125" s="5">
        <v>85</v>
      </c>
      <c r="E125" s="5">
        <v>233</v>
      </c>
      <c r="F125" s="5">
        <v>131</v>
      </c>
      <c r="G125" s="5">
        <v>164</v>
      </c>
      <c r="H125" s="5">
        <v>94</v>
      </c>
      <c r="I125" s="5">
        <v>205</v>
      </c>
      <c r="J125" s="5">
        <v>111</v>
      </c>
      <c r="K125" s="72">
        <v>772</v>
      </c>
      <c r="L125" s="72">
        <v>421</v>
      </c>
      <c r="M125" s="167"/>
      <c r="N125" s="71" t="s">
        <v>120</v>
      </c>
      <c r="O125" s="5">
        <v>5</v>
      </c>
      <c r="P125" s="5">
        <v>2</v>
      </c>
      <c r="Q125" s="5">
        <v>10</v>
      </c>
      <c r="R125" s="5">
        <v>3</v>
      </c>
      <c r="S125" s="5">
        <v>9</v>
      </c>
      <c r="T125" s="5">
        <v>7</v>
      </c>
      <c r="U125" s="5">
        <v>26</v>
      </c>
      <c r="V125" s="5">
        <v>17</v>
      </c>
      <c r="W125" s="72">
        <v>50</v>
      </c>
      <c r="X125" s="72">
        <v>29</v>
      </c>
      <c r="Y125" s="167"/>
      <c r="Z125" s="71" t="s">
        <v>120</v>
      </c>
      <c r="AA125" s="5">
        <v>6</v>
      </c>
      <c r="AB125" s="5">
        <v>6</v>
      </c>
      <c r="AC125" s="5">
        <v>5</v>
      </c>
      <c r="AD125" s="5">
        <v>6</v>
      </c>
      <c r="AE125" s="72">
        <v>23</v>
      </c>
      <c r="AF125" s="72">
        <v>23</v>
      </c>
      <c r="AG125" s="5">
        <v>23</v>
      </c>
      <c r="AH125" s="5">
        <v>12</v>
      </c>
      <c r="AI125" s="5">
        <v>0</v>
      </c>
      <c r="AJ125" s="5">
        <v>5</v>
      </c>
      <c r="AK125" s="167"/>
      <c r="AL125" s="71" t="s">
        <v>120</v>
      </c>
      <c r="AM125" s="5">
        <v>0</v>
      </c>
      <c r="AN125" s="5">
        <v>260</v>
      </c>
      <c r="AO125" s="5">
        <v>53</v>
      </c>
      <c r="AP125" s="5">
        <v>52</v>
      </c>
      <c r="AQ125" s="5">
        <v>4</v>
      </c>
      <c r="AR125" s="5">
        <v>6</v>
      </c>
      <c r="AS125" s="5">
        <v>23</v>
      </c>
      <c r="AT125" s="5">
        <v>23</v>
      </c>
      <c r="AU125" s="5">
        <v>23</v>
      </c>
      <c r="AV125" s="167"/>
      <c r="AW125" s="71" t="s">
        <v>120</v>
      </c>
      <c r="AX125" s="5">
        <v>164</v>
      </c>
      <c r="AY125" s="5">
        <v>80</v>
      </c>
      <c r="AZ125" s="5">
        <v>153</v>
      </c>
      <c r="BA125" s="5">
        <v>74</v>
      </c>
      <c r="BB125" s="5">
        <v>92</v>
      </c>
      <c r="BC125" s="5">
        <v>47</v>
      </c>
      <c r="BD125" s="5">
        <v>162</v>
      </c>
      <c r="BE125" s="5">
        <v>80</v>
      </c>
      <c r="BF125" s="5">
        <v>151</v>
      </c>
      <c r="BG125" s="5">
        <v>74</v>
      </c>
      <c r="BH125" s="5">
        <v>56</v>
      </c>
      <c r="BI125" s="5">
        <v>29</v>
      </c>
      <c r="BJ125" s="167"/>
      <c r="BK125" s="71" t="s">
        <v>120</v>
      </c>
      <c r="BL125" s="72">
        <v>47</v>
      </c>
      <c r="BM125" s="5">
        <v>24</v>
      </c>
      <c r="BN125" s="5">
        <v>8</v>
      </c>
      <c r="BO125" s="72">
        <v>7</v>
      </c>
      <c r="BP125" s="5">
        <v>6</v>
      </c>
      <c r="BQ125" s="72">
        <v>54</v>
      </c>
      <c r="BR125" s="72">
        <v>30</v>
      </c>
      <c r="BS125" s="167"/>
      <c r="BT125" s="71" t="s">
        <v>120</v>
      </c>
      <c r="BU125" s="5">
        <v>140</v>
      </c>
      <c r="BV125" s="5">
        <v>290</v>
      </c>
      <c r="BW125" s="5">
        <v>300</v>
      </c>
      <c r="BX125" s="5">
        <v>0</v>
      </c>
      <c r="BY125" s="5">
        <v>28</v>
      </c>
      <c r="BZ125" s="5">
        <v>0</v>
      </c>
      <c r="CA125" s="5">
        <v>0</v>
      </c>
      <c r="CB125" s="5">
        <v>0</v>
      </c>
      <c r="CC125" s="5">
        <v>0</v>
      </c>
      <c r="CD125" s="5">
        <v>0</v>
      </c>
      <c r="CE125" s="5">
        <v>0</v>
      </c>
      <c r="CF125" s="5">
        <v>5</v>
      </c>
      <c r="CG125" s="5">
        <v>0</v>
      </c>
      <c r="CH125" s="135"/>
      <c r="CI125" s="138" t="s">
        <v>193</v>
      </c>
      <c r="CJ125" s="138" t="s">
        <v>4282</v>
      </c>
      <c r="CK125" s="139">
        <v>907</v>
      </c>
      <c r="CL125" s="141">
        <v>758</v>
      </c>
    </row>
    <row r="126" spans="1:90">
      <c r="A126" s="167"/>
      <c r="B126" s="103" t="s">
        <v>102</v>
      </c>
      <c r="C126" s="105">
        <v>527</v>
      </c>
      <c r="D126" s="105">
        <v>278</v>
      </c>
      <c r="E126" s="105">
        <v>672</v>
      </c>
      <c r="F126" s="105">
        <v>357</v>
      </c>
      <c r="G126" s="105">
        <v>560</v>
      </c>
      <c r="H126" s="105">
        <v>306</v>
      </c>
      <c r="I126" s="105">
        <v>582</v>
      </c>
      <c r="J126" s="105">
        <v>313</v>
      </c>
      <c r="K126" s="105">
        <v>2341</v>
      </c>
      <c r="L126" s="105">
        <v>1254</v>
      </c>
      <c r="M126" s="167"/>
      <c r="N126" s="103" t="s">
        <v>102</v>
      </c>
      <c r="O126" s="105">
        <v>46</v>
      </c>
      <c r="P126" s="105">
        <v>13</v>
      </c>
      <c r="Q126" s="105">
        <v>44</v>
      </c>
      <c r="R126" s="105">
        <v>24</v>
      </c>
      <c r="S126" s="105">
        <v>37</v>
      </c>
      <c r="T126" s="105">
        <v>17</v>
      </c>
      <c r="U126" s="105">
        <v>68</v>
      </c>
      <c r="V126" s="105">
        <v>44</v>
      </c>
      <c r="W126" s="105">
        <v>195</v>
      </c>
      <c r="X126" s="105">
        <v>98</v>
      </c>
      <c r="Y126" s="167"/>
      <c r="Z126" s="103" t="s">
        <v>102</v>
      </c>
      <c r="AA126" s="105">
        <v>19</v>
      </c>
      <c r="AB126" s="105">
        <v>21</v>
      </c>
      <c r="AC126" s="105">
        <v>20</v>
      </c>
      <c r="AD126" s="105">
        <v>21</v>
      </c>
      <c r="AE126" s="105">
        <v>81</v>
      </c>
      <c r="AF126" s="105">
        <v>83</v>
      </c>
      <c r="AG126" s="105">
        <v>76</v>
      </c>
      <c r="AH126" s="105">
        <v>14</v>
      </c>
      <c r="AI126" s="105">
        <v>2</v>
      </c>
      <c r="AJ126" s="105">
        <v>16</v>
      </c>
      <c r="AK126" s="167"/>
      <c r="AL126" s="103" t="s">
        <v>102</v>
      </c>
      <c r="AM126" s="105">
        <v>0</v>
      </c>
      <c r="AN126" s="105">
        <v>846</v>
      </c>
      <c r="AO126" s="105">
        <v>158</v>
      </c>
      <c r="AP126" s="105">
        <v>111</v>
      </c>
      <c r="AQ126" s="105">
        <v>15</v>
      </c>
      <c r="AR126" s="105">
        <v>18</v>
      </c>
      <c r="AS126" s="105">
        <v>68</v>
      </c>
      <c r="AT126" s="105">
        <v>78</v>
      </c>
      <c r="AU126" s="105">
        <v>78</v>
      </c>
      <c r="AV126" s="167"/>
      <c r="AW126" s="103" t="s">
        <v>102</v>
      </c>
      <c r="AX126" s="105">
        <v>558</v>
      </c>
      <c r="AY126" s="105">
        <v>300</v>
      </c>
      <c r="AZ126" s="105">
        <v>531</v>
      </c>
      <c r="BA126" s="105">
        <v>283</v>
      </c>
      <c r="BB126" s="105">
        <v>344</v>
      </c>
      <c r="BC126" s="105">
        <v>191</v>
      </c>
      <c r="BD126" s="105">
        <v>465</v>
      </c>
      <c r="BE126" s="105">
        <v>249</v>
      </c>
      <c r="BF126" s="105">
        <v>445</v>
      </c>
      <c r="BG126" s="105">
        <v>236</v>
      </c>
      <c r="BH126" s="105">
        <v>129</v>
      </c>
      <c r="BI126" s="105">
        <v>72</v>
      </c>
      <c r="BJ126" s="167"/>
      <c r="BK126" s="103" t="s">
        <v>102</v>
      </c>
      <c r="BL126" s="105">
        <v>134</v>
      </c>
      <c r="BM126" s="105">
        <v>75</v>
      </c>
      <c r="BN126" s="105">
        <v>17</v>
      </c>
      <c r="BO126" s="105">
        <v>10</v>
      </c>
      <c r="BP126" s="105">
        <v>9</v>
      </c>
      <c r="BQ126" s="105">
        <v>144</v>
      </c>
      <c r="BR126" s="105">
        <v>84</v>
      </c>
      <c r="BS126" s="167"/>
      <c r="BT126" s="103" t="s">
        <v>102</v>
      </c>
      <c r="BU126" s="105">
        <v>332</v>
      </c>
      <c r="BV126" s="105">
        <v>542</v>
      </c>
      <c r="BW126" s="105">
        <v>488</v>
      </c>
      <c r="BX126" s="105">
        <v>223</v>
      </c>
      <c r="BY126" s="105">
        <v>183</v>
      </c>
      <c r="BZ126" s="105">
        <v>182</v>
      </c>
      <c r="CA126" s="105">
        <v>82</v>
      </c>
      <c r="CB126" s="105">
        <v>7</v>
      </c>
      <c r="CC126" s="105">
        <v>1</v>
      </c>
      <c r="CD126" s="105">
        <v>15</v>
      </c>
      <c r="CE126" s="105">
        <v>78</v>
      </c>
      <c r="CF126" s="105">
        <v>43</v>
      </c>
      <c r="CG126" s="105">
        <v>55</v>
      </c>
      <c r="CH126" s="135"/>
      <c r="CI126" s="138" t="s">
        <v>193</v>
      </c>
      <c r="CJ126" s="138" t="s">
        <v>4283</v>
      </c>
      <c r="CK126" s="139">
        <v>2685</v>
      </c>
      <c r="CL126" s="141">
        <v>2133</v>
      </c>
    </row>
    <row r="127" spans="1:90" ht="14.45" customHeight="1">
      <c r="A127" s="167" t="s">
        <v>194</v>
      </c>
      <c r="B127" s="71" t="s">
        <v>119</v>
      </c>
      <c r="C127" s="5">
        <v>7963</v>
      </c>
      <c r="D127" s="5">
        <v>3988</v>
      </c>
      <c r="E127" s="5">
        <v>8114</v>
      </c>
      <c r="F127" s="5">
        <v>4144</v>
      </c>
      <c r="G127" s="5">
        <v>7722</v>
      </c>
      <c r="H127" s="5">
        <v>4024</v>
      </c>
      <c r="I127" s="5">
        <v>8484</v>
      </c>
      <c r="J127" s="5">
        <v>4399</v>
      </c>
      <c r="K127" s="72">
        <v>32283</v>
      </c>
      <c r="L127" s="72">
        <v>16555</v>
      </c>
      <c r="M127" s="167" t="s">
        <v>194</v>
      </c>
      <c r="N127" s="71" t="s">
        <v>119</v>
      </c>
      <c r="O127" s="5">
        <v>165</v>
      </c>
      <c r="P127" s="5">
        <v>67</v>
      </c>
      <c r="Q127" s="5">
        <v>113</v>
      </c>
      <c r="R127" s="5">
        <v>52</v>
      </c>
      <c r="S127" s="5">
        <v>172</v>
      </c>
      <c r="T127" s="5">
        <v>79</v>
      </c>
      <c r="U127" s="5">
        <v>767</v>
      </c>
      <c r="V127" s="5">
        <v>363</v>
      </c>
      <c r="W127" s="72">
        <v>1217</v>
      </c>
      <c r="X127" s="72">
        <v>561</v>
      </c>
      <c r="Y127" s="167" t="s">
        <v>194</v>
      </c>
      <c r="Z127" s="71" t="s">
        <v>119</v>
      </c>
      <c r="AA127" s="5">
        <v>300</v>
      </c>
      <c r="AB127" s="5">
        <v>297</v>
      </c>
      <c r="AC127" s="5">
        <v>291</v>
      </c>
      <c r="AD127" s="5">
        <v>298</v>
      </c>
      <c r="AE127" s="72">
        <v>1186</v>
      </c>
      <c r="AF127" s="72">
        <v>1242</v>
      </c>
      <c r="AG127" s="5">
        <v>1219</v>
      </c>
      <c r="AH127" s="5">
        <v>709</v>
      </c>
      <c r="AI127" s="5">
        <v>13</v>
      </c>
      <c r="AJ127" s="5">
        <v>276</v>
      </c>
      <c r="AK127" s="167" t="s">
        <v>194</v>
      </c>
      <c r="AL127" s="71" t="s">
        <v>119</v>
      </c>
      <c r="AM127" s="5">
        <v>1128</v>
      </c>
      <c r="AN127" s="5">
        <v>8057</v>
      </c>
      <c r="AO127" s="5">
        <v>4419</v>
      </c>
      <c r="AP127" s="5">
        <v>1879</v>
      </c>
      <c r="AQ127" s="5">
        <v>308</v>
      </c>
      <c r="AR127" s="5">
        <v>422</v>
      </c>
      <c r="AS127" s="5">
        <v>1304</v>
      </c>
      <c r="AT127" s="5">
        <v>1242</v>
      </c>
      <c r="AU127" s="5">
        <v>1207</v>
      </c>
      <c r="AV127" s="167" t="s">
        <v>194</v>
      </c>
      <c r="AW127" s="71" t="s">
        <v>119</v>
      </c>
      <c r="AX127" s="5">
        <v>9568</v>
      </c>
      <c r="AY127" s="5">
        <v>5016</v>
      </c>
      <c r="AZ127" s="5">
        <v>9110</v>
      </c>
      <c r="BA127" s="5">
        <v>4793</v>
      </c>
      <c r="BB127" s="5">
        <v>5492</v>
      </c>
      <c r="BC127" s="5">
        <v>2931</v>
      </c>
      <c r="BD127" s="5">
        <v>7301</v>
      </c>
      <c r="BE127" s="5">
        <v>3861</v>
      </c>
      <c r="BF127" s="5">
        <v>6987</v>
      </c>
      <c r="BG127" s="5">
        <v>3704</v>
      </c>
      <c r="BH127" s="5">
        <v>2250</v>
      </c>
      <c r="BI127" s="5">
        <v>1200</v>
      </c>
      <c r="BJ127" s="167" t="s">
        <v>194</v>
      </c>
      <c r="BK127" s="71" t="s">
        <v>119</v>
      </c>
      <c r="BL127" s="72">
        <v>2251</v>
      </c>
      <c r="BM127" s="5">
        <v>1211</v>
      </c>
      <c r="BN127" s="5">
        <v>338</v>
      </c>
      <c r="BO127" s="72">
        <v>212</v>
      </c>
      <c r="BP127" s="5">
        <v>122</v>
      </c>
      <c r="BQ127" s="72">
        <v>2463</v>
      </c>
      <c r="BR127" s="72">
        <v>1333</v>
      </c>
      <c r="BS127" s="167" t="s">
        <v>194</v>
      </c>
      <c r="BT127" s="71" t="s">
        <v>119</v>
      </c>
      <c r="BU127" s="5">
        <v>293</v>
      </c>
      <c r="BV127" s="5">
        <v>767</v>
      </c>
      <c r="BW127" s="5">
        <v>372</v>
      </c>
      <c r="BX127" s="5">
        <v>287</v>
      </c>
      <c r="BY127" s="5">
        <v>456</v>
      </c>
      <c r="BZ127" s="5">
        <v>264</v>
      </c>
      <c r="CA127" s="5">
        <v>255</v>
      </c>
      <c r="CB127" s="5">
        <v>90</v>
      </c>
      <c r="CC127" s="5">
        <v>2</v>
      </c>
      <c r="CD127" s="5">
        <v>119</v>
      </c>
      <c r="CE127" s="5">
        <v>6</v>
      </c>
      <c r="CF127" s="5">
        <v>63</v>
      </c>
      <c r="CG127" s="5">
        <v>141</v>
      </c>
      <c r="CH127" s="135"/>
      <c r="CI127" s="138" t="s">
        <v>194</v>
      </c>
      <c r="CJ127" s="138" t="s">
        <v>4284</v>
      </c>
      <c r="CK127" s="139">
        <v>39555</v>
      </c>
      <c r="CL127" s="141">
        <v>2911</v>
      </c>
    </row>
    <row r="128" spans="1:90">
      <c r="A128" s="167"/>
      <c r="B128" s="71" t="s">
        <v>120</v>
      </c>
      <c r="C128" s="5">
        <v>0</v>
      </c>
      <c r="D128" s="5">
        <v>0</v>
      </c>
      <c r="E128" s="5">
        <v>0</v>
      </c>
      <c r="F128" s="5">
        <v>0</v>
      </c>
      <c r="G128" s="5">
        <v>0</v>
      </c>
      <c r="H128" s="5">
        <v>0</v>
      </c>
      <c r="I128" s="5">
        <v>0</v>
      </c>
      <c r="J128" s="5">
        <v>0</v>
      </c>
      <c r="K128" s="72">
        <v>0</v>
      </c>
      <c r="L128" s="72">
        <v>0</v>
      </c>
      <c r="M128" s="167"/>
      <c r="N128" s="71" t="s">
        <v>120</v>
      </c>
      <c r="O128" s="5">
        <v>0</v>
      </c>
      <c r="P128" s="5">
        <v>0</v>
      </c>
      <c r="Q128" s="5">
        <v>0</v>
      </c>
      <c r="R128" s="5">
        <v>0</v>
      </c>
      <c r="S128" s="5">
        <v>0</v>
      </c>
      <c r="T128" s="5">
        <v>0</v>
      </c>
      <c r="U128" s="5">
        <v>0</v>
      </c>
      <c r="V128" s="5">
        <v>0</v>
      </c>
      <c r="W128" s="72">
        <v>0</v>
      </c>
      <c r="X128" s="72">
        <v>0</v>
      </c>
      <c r="Y128" s="167"/>
      <c r="Z128" s="71" t="s">
        <v>120</v>
      </c>
      <c r="AA128" s="5">
        <v>0</v>
      </c>
      <c r="AB128" s="5">
        <v>0</v>
      </c>
      <c r="AC128" s="5">
        <v>0</v>
      </c>
      <c r="AD128" s="5">
        <v>0</v>
      </c>
      <c r="AE128" s="72">
        <v>0</v>
      </c>
      <c r="AF128" s="72">
        <v>0</v>
      </c>
      <c r="AG128" s="5">
        <v>0</v>
      </c>
      <c r="AH128" s="5">
        <v>0</v>
      </c>
      <c r="AI128" s="5">
        <v>0</v>
      </c>
      <c r="AJ128" s="5">
        <v>0</v>
      </c>
      <c r="AK128" s="167"/>
      <c r="AL128" s="71" t="s">
        <v>120</v>
      </c>
      <c r="AM128" s="5">
        <v>0</v>
      </c>
      <c r="AN128" s="5">
        <v>0</v>
      </c>
      <c r="AO128" s="5">
        <v>0</v>
      </c>
      <c r="AP128" s="5">
        <v>0</v>
      </c>
      <c r="AQ128" s="5">
        <v>0</v>
      </c>
      <c r="AR128" s="5">
        <v>0</v>
      </c>
      <c r="AS128" s="5">
        <v>0</v>
      </c>
      <c r="AT128" s="5">
        <v>0</v>
      </c>
      <c r="AU128" s="5">
        <v>0</v>
      </c>
      <c r="AV128" s="167"/>
      <c r="AW128" s="71" t="s">
        <v>120</v>
      </c>
      <c r="AX128" s="5">
        <v>0</v>
      </c>
      <c r="AY128" s="5">
        <v>0</v>
      </c>
      <c r="AZ128" s="5">
        <v>0</v>
      </c>
      <c r="BA128" s="5">
        <v>0</v>
      </c>
      <c r="BB128" s="5">
        <v>0</v>
      </c>
      <c r="BC128" s="5">
        <v>0</v>
      </c>
      <c r="BD128" s="5">
        <v>0</v>
      </c>
      <c r="BE128" s="5">
        <v>0</v>
      </c>
      <c r="BF128" s="5">
        <v>0</v>
      </c>
      <c r="BG128" s="5">
        <v>0</v>
      </c>
      <c r="BH128" s="5">
        <v>0</v>
      </c>
      <c r="BI128" s="5">
        <v>0</v>
      </c>
      <c r="BJ128" s="167"/>
      <c r="BK128" s="71" t="s">
        <v>120</v>
      </c>
      <c r="BL128" s="72">
        <v>0</v>
      </c>
      <c r="BM128" s="5">
        <v>0</v>
      </c>
      <c r="BN128" s="5">
        <v>0</v>
      </c>
      <c r="BO128" s="72">
        <v>0</v>
      </c>
      <c r="BP128" s="5">
        <v>0</v>
      </c>
      <c r="BQ128" s="72">
        <v>0</v>
      </c>
      <c r="BR128" s="72">
        <v>0</v>
      </c>
      <c r="BS128" s="167"/>
      <c r="BT128" s="71" t="s">
        <v>120</v>
      </c>
      <c r="BU128" s="5">
        <v>0</v>
      </c>
      <c r="BV128" s="5">
        <v>0</v>
      </c>
      <c r="BW128" s="5">
        <v>0</v>
      </c>
      <c r="BX128" s="5">
        <v>0</v>
      </c>
      <c r="BY128" s="5">
        <v>0</v>
      </c>
      <c r="BZ128" s="5">
        <v>0</v>
      </c>
      <c r="CA128" s="5">
        <v>0</v>
      </c>
      <c r="CB128" s="5">
        <v>0</v>
      </c>
      <c r="CC128" s="5">
        <v>0</v>
      </c>
      <c r="CD128" s="5">
        <v>0</v>
      </c>
      <c r="CE128" s="5">
        <v>0</v>
      </c>
      <c r="CF128" s="5">
        <v>0</v>
      </c>
      <c r="CG128" s="5">
        <v>0</v>
      </c>
      <c r="CH128" s="135"/>
      <c r="CI128" s="138" t="s">
        <v>194</v>
      </c>
      <c r="CJ128" s="138" t="s">
        <v>4285</v>
      </c>
      <c r="CK128" s="139">
        <v>0</v>
      </c>
      <c r="CL128" s="141">
        <v>0</v>
      </c>
    </row>
    <row r="129" spans="1:90">
      <c r="A129" s="167"/>
      <c r="B129" s="103" t="s">
        <v>102</v>
      </c>
      <c r="C129" s="105">
        <v>7963</v>
      </c>
      <c r="D129" s="105">
        <v>3988</v>
      </c>
      <c r="E129" s="105">
        <v>8114</v>
      </c>
      <c r="F129" s="105">
        <v>4144</v>
      </c>
      <c r="G129" s="105">
        <v>7722</v>
      </c>
      <c r="H129" s="105">
        <v>4024</v>
      </c>
      <c r="I129" s="105">
        <v>8484</v>
      </c>
      <c r="J129" s="105">
        <v>4399</v>
      </c>
      <c r="K129" s="105">
        <v>32283</v>
      </c>
      <c r="L129" s="105">
        <v>16555</v>
      </c>
      <c r="M129" s="167"/>
      <c r="N129" s="103" t="s">
        <v>102</v>
      </c>
      <c r="O129" s="105">
        <v>165</v>
      </c>
      <c r="P129" s="105">
        <v>67</v>
      </c>
      <c r="Q129" s="105">
        <v>113</v>
      </c>
      <c r="R129" s="105">
        <v>52</v>
      </c>
      <c r="S129" s="105">
        <v>172</v>
      </c>
      <c r="T129" s="105">
        <v>79</v>
      </c>
      <c r="U129" s="105">
        <v>767</v>
      </c>
      <c r="V129" s="105">
        <v>363</v>
      </c>
      <c r="W129" s="105">
        <v>1217</v>
      </c>
      <c r="X129" s="105">
        <v>561</v>
      </c>
      <c r="Y129" s="167"/>
      <c r="Z129" s="103" t="s">
        <v>102</v>
      </c>
      <c r="AA129" s="105">
        <v>300</v>
      </c>
      <c r="AB129" s="105">
        <v>297</v>
      </c>
      <c r="AC129" s="105">
        <v>291</v>
      </c>
      <c r="AD129" s="105">
        <v>298</v>
      </c>
      <c r="AE129" s="105">
        <v>1186</v>
      </c>
      <c r="AF129" s="105">
        <v>1242</v>
      </c>
      <c r="AG129" s="105">
        <v>1219</v>
      </c>
      <c r="AH129" s="105">
        <v>709</v>
      </c>
      <c r="AI129" s="105">
        <v>13</v>
      </c>
      <c r="AJ129" s="105">
        <v>276</v>
      </c>
      <c r="AK129" s="167"/>
      <c r="AL129" s="103" t="s">
        <v>102</v>
      </c>
      <c r="AM129" s="105">
        <v>1128</v>
      </c>
      <c r="AN129" s="105">
        <v>8057</v>
      </c>
      <c r="AO129" s="105">
        <v>4419</v>
      </c>
      <c r="AP129" s="105">
        <v>1879</v>
      </c>
      <c r="AQ129" s="105">
        <v>308</v>
      </c>
      <c r="AR129" s="105">
        <v>422</v>
      </c>
      <c r="AS129" s="105">
        <v>1304</v>
      </c>
      <c r="AT129" s="105">
        <v>1242</v>
      </c>
      <c r="AU129" s="105">
        <v>1207</v>
      </c>
      <c r="AV129" s="167"/>
      <c r="AW129" s="103" t="s">
        <v>102</v>
      </c>
      <c r="AX129" s="105">
        <v>9568</v>
      </c>
      <c r="AY129" s="105">
        <v>5016</v>
      </c>
      <c r="AZ129" s="105">
        <v>9110</v>
      </c>
      <c r="BA129" s="105">
        <v>4793</v>
      </c>
      <c r="BB129" s="105">
        <v>5492</v>
      </c>
      <c r="BC129" s="105">
        <v>2931</v>
      </c>
      <c r="BD129" s="105">
        <v>7301</v>
      </c>
      <c r="BE129" s="105">
        <v>3861</v>
      </c>
      <c r="BF129" s="105">
        <v>6987</v>
      </c>
      <c r="BG129" s="105">
        <v>3704</v>
      </c>
      <c r="BH129" s="105">
        <v>2250</v>
      </c>
      <c r="BI129" s="105">
        <v>1200</v>
      </c>
      <c r="BJ129" s="167"/>
      <c r="BK129" s="103" t="s">
        <v>102</v>
      </c>
      <c r="BL129" s="105">
        <v>2251</v>
      </c>
      <c r="BM129" s="105">
        <v>1211</v>
      </c>
      <c r="BN129" s="105">
        <v>338</v>
      </c>
      <c r="BO129" s="105">
        <v>212</v>
      </c>
      <c r="BP129" s="105">
        <v>122</v>
      </c>
      <c r="BQ129" s="105">
        <v>2463</v>
      </c>
      <c r="BR129" s="105">
        <v>1333</v>
      </c>
      <c r="BS129" s="167"/>
      <c r="BT129" s="103" t="s">
        <v>102</v>
      </c>
      <c r="BU129" s="105">
        <v>293</v>
      </c>
      <c r="BV129" s="105">
        <v>767</v>
      </c>
      <c r="BW129" s="105">
        <v>372</v>
      </c>
      <c r="BX129" s="105">
        <v>287</v>
      </c>
      <c r="BY129" s="105">
        <v>456</v>
      </c>
      <c r="BZ129" s="105">
        <v>264</v>
      </c>
      <c r="CA129" s="105">
        <v>255</v>
      </c>
      <c r="CB129" s="105">
        <v>90</v>
      </c>
      <c r="CC129" s="105">
        <v>2</v>
      </c>
      <c r="CD129" s="105">
        <v>119</v>
      </c>
      <c r="CE129" s="105">
        <v>6</v>
      </c>
      <c r="CF129" s="105">
        <v>63</v>
      </c>
      <c r="CG129" s="105">
        <v>141</v>
      </c>
      <c r="CH129" s="135"/>
      <c r="CI129" s="138" t="s">
        <v>194</v>
      </c>
      <c r="CJ129" s="138" t="s">
        <v>4286</v>
      </c>
      <c r="CK129" s="139">
        <v>39555</v>
      </c>
      <c r="CL129" s="141">
        <v>2911</v>
      </c>
    </row>
    <row r="130" spans="1:90" ht="14.45" customHeight="1">
      <c r="A130" s="167" t="s">
        <v>195</v>
      </c>
      <c r="B130" s="71" t="s">
        <v>119</v>
      </c>
      <c r="C130" s="5">
        <v>5091</v>
      </c>
      <c r="D130" s="5">
        <v>2571</v>
      </c>
      <c r="E130" s="5">
        <v>5228</v>
      </c>
      <c r="F130" s="5">
        <v>2642</v>
      </c>
      <c r="G130" s="5">
        <v>4782</v>
      </c>
      <c r="H130" s="5">
        <v>2499</v>
      </c>
      <c r="I130" s="5">
        <v>4799</v>
      </c>
      <c r="J130" s="5">
        <v>2529</v>
      </c>
      <c r="K130" s="72">
        <v>19900</v>
      </c>
      <c r="L130" s="72">
        <v>10241</v>
      </c>
      <c r="M130" s="167" t="s">
        <v>195</v>
      </c>
      <c r="N130" s="71" t="s">
        <v>119</v>
      </c>
      <c r="O130" s="5">
        <v>259</v>
      </c>
      <c r="P130" s="5">
        <v>108</v>
      </c>
      <c r="Q130" s="5">
        <v>125</v>
      </c>
      <c r="R130" s="5">
        <v>51</v>
      </c>
      <c r="S130" s="5">
        <v>123</v>
      </c>
      <c r="T130" s="5">
        <v>54</v>
      </c>
      <c r="U130" s="5">
        <v>459</v>
      </c>
      <c r="V130" s="5">
        <v>236</v>
      </c>
      <c r="W130" s="72">
        <v>966</v>
      </c>
      <c r="X130" s="72">
        <v>449</v>
      </c>
      <c r="Y130" s="167" t="s">
        <v>195</v>
      </c>
      <c r="Z130" s="71" t="s">
        <v>119</v>
      </c>
      <c r="AA130" s="5">
        <v>202</v>
      </c>
      <c r="AB130" s="5">
        <v>200</v>
      </c>
      <c r="AC130" s="5">
        <v>191</v>
      </c>
      <c r="AD130" s="5">
        <v>194</v>
      </c>
      <c r="AE130" s="72">
        <v>787</v>
      </c>
      <c r="AF130" s="72">
        <v>800</v>
      </c>
      <c r="AG130" s="5">
        <v>793</v>
      </c>
      <c r="AH130" s="5">
        <v>558</v>
      </c>
      <c r="AI130" s="5">
        <v>27</v>
      </c>
      <c r="AJ130" s="5">
        <v>177</v>
      </c>
      <c r="AK130" s="167" t="s">
        <v>195</v>
      </c>
      <c r="AL130" s="71" t="s">
        <v>119</v>
      </c>
      <c r="AM130" s="5">
        <v>569</v>
      </c>
      <c r="AN130" s="5">
        <v>6414</v>
      </c>
      <c r="AO130" s="5">
        <v>2178</v>
      </c>
      <c r="AP130" s="5">
        <v>630</v>
      </c>
      <c r="AQ130" s="5">
        <v>92</v>
      </c>
      <c r="AR130" s="5">
        <v>328</v>
      </c>
      <c r="AS130" s="5">
        <v>849</v>
      </c>
      <c r="AT130" s="5">
        <v>813</v>
      </c>
      <c r="AU130" s="5">
        <v>807</v>
      </c>
      <c r="AV130" s="167" t="s">
        <v>195</v>
      </c>
      <c r="AW130" s="71" t="s">
        <v>119</v>
      </c>
      <c r="AX130" s="5">
        <v>5686</v>
      </c>
      <c r="AY130" s="5">
        <v>3072</v>
      </c>
      <c r="AZ130" s="5">
        <v>5564</v>
      </c>
      <c r="BA130" s="5">
        <v>3015</v>
      </c>
      <c r="BB130" s="5">
        <v>3680</v>
      </c>
      <c r="BC130" s="5">
        <v>2027</v>
      </c>
      <c r="BD130" s="5">
        <v>5161</v>
      </c>
      <c r="BE130" s="5">
        <v>2778</v>
      </c>
      <c r="BF130" s="5">
        <v>5067</v>
      </c>
      <c r="BG130" s="5">
        <v>2729</v>
      </c>
      <c r="BH130" s="5">
        <v>2055</v>
      </c>
      <c r="BI130" s="5">
        <v>1105</v>
      </c>
      <c r="BJ130" s="167" t="s">
        <v>195</v>
      </c>
      <c r="BK130" s="71" t="s">
        <v>119</v>
      </c>
      <c r="BL130" s="72">
        <v>1537</v>
      </c>
      <c r="BM130" s="5">
        <v>861</v>
      </c>
      <c r="BN130" s="5">
        <v>174</v>
      </c>
      <c r="BO130" s="72">
        <v>202</v>
      </c>
      <c r="BP130" s="5">
        <v>131</v>
      </c>
      <c r="BQ130" s="72">
        <v>1739</v>
      </c>
      <c r="BR130" s="72">
        <v>992</v>
      </c>
      <c r="BS130" s="167" t="s">
        <v>195</v>
      </c>
      <c r="BT130" s="71" t="s">
        <v>119</v>
      </c>
      <c r="BU130" s="5">
        <v>370</v>
      </c>
      <c r="BV130" s="5">
        <v>1170</v>
      </c>
      <c r="BW130" s="5">
        <v>793</v>
      </c>
      <c r="BX130" s="5">
        <v>406</v>
      </c>
      <c r="BY130" s="5">
        <v>989</v>
      </c>
      <c r="BZ130" s="5">
        <v>691</v>
      </c>
      <c r="CA130" s="5">
        <v>787</v>
      </c>
      <c r="CB130" s="5">
        <v>19</v>
      </c>
      <c r="CC130" s="5">
        <v>35</v>
      </c>
      <c r="CD130" s="5">
        <v>52</v>
      </c>
      <c r="CE130" s="5">
        <v>35</v>
      </c>
      <c r="CF130" s="5">
        <v>103</v>
      </c>
      <c r="CG130" s="5">
        <v>145</v>
      </c>
      <c r="CH130" s="135"/>
      <c r="CI130" s="138" t="s">
        <v>195</v>
      </c>
      <c r="CJ130" s="138" t="s">
        <v>4287</v>
      </c>
      <c r="CK130" s="139">
        <v>22911</v>
      </c>
      <c r="CL130" s="141">
        <v>5347</v>
      </c>
    </row>
    <row r="131" spans="1:90">
      <c r="A131" s="167"/>
      <c r="B131" s="71" t="s">
        <v>120</v>
      </c>
      <c r="C131" s="5">
        <v>0</v>
      </c>
      <c r="D131" s="5">
        <v>0</v>
      </c>
      <c r="E131" s="5">
        <v>0</v>
      </c>
      <c r="F131" s="5">
        <v>0</v>
      </c>
      <c r="G131" s="5">
        <v>0</v>
      </c>
      <c r="H131" s="5">
        <v>0</v>
      </c>
      <c r="I131" s="5">
        <v>0</v>
      </c>
      <c r="J131" s="5">
        <v>0</v>
      </c>
      <c r="K131" s="72">
        <v>0</v>
      </c>
      <c r="L131" s="72">
        <v>0</v>
      </c>
      <c r="M131" s="167"/>
      <c r="N131" s="71" t="s">
        <v>120</v>
      </c>
      <c r="O131" s="5">
        <v>0</v>
      </c>
      <c r="P131" s="5">
        <v>0</v>
      </c>
      <c r="Q131" s="5">
        <v>0</v>
      </c>
      <c r="R131" s="5">
        <v>0</v>
      </c>
      <c r="S131" s="5">
        <v>0</v>
      </c>
      <c r="T131" s="5">
        <v>0</v>
      </c>
      <c r="U131" s="5">
        <v>0</v>
      </c>
      <c r="V131" s="5">
        <v>0</v>
      </c>
      <c r="W131" s="72">
        <v>0</v>
      </c>
      <c r="X131" s="72">
        <v>0</v>
      </c>
      <c r="Y131" s="167"/>
      <c r="Z131" s="71" t="s">
        <v>120</v>
      </c>
      <c r="AA131" s="5">
        <v>0</v>
      </c>
      <c r="AB131" s="5">
        <v>0</v>
      </c>
      <c r="AC131" s="5">
        <v>0</v>
      </c>
      <c r="AD131" s="5">
        <v>0</v>
      </c>
      <c r="AE131" s="72">
        <v>0</v>
      </c>
      <c r="AF131" s="72">
        <v>0</v>
      </c>
      <c r="AG131" s="5">
        <v>0</v>
      </c>
      <c r="AH131" s="5">
        <v>0</v>
      </c>
      <c r="AI131" s="5">
        <v>0</v>
      </c>
      <c r="AJ131" s="5">
        <v>0</v>
      </c>
      <c r="AK131" s="167"/>
      <c r="AL131" s="71" t="s">
        <v>120</v>
      </c>
      <c r="AM131" s="5">
        <v>0</v>
      </c>
      <c r="AN131" s="5">
        <v>0</v>
      </c>
      <c r="AO131" s="5">
        <v>0</v>
      </c>
      <c r="AP131" s="5">
        <v>0</v>
      </c>
      <c r="AQ131" s="5">
        <v>0</v>
      </c>
      <c r="AR131" s="5">
        <v>0</v>
      </c>
      <c r="AS131" s="5">
        <v>0</v>
      </c>
      <c r="AT131" s="5">
        <v>0</v>
      </c>
      <c r="AU131" s="5">
        <v>0</v>
      </c>
      <c r="AV131" s="167"/>
      <c r="AW131" s="71" t="s">
        <v>120</v>
      </c>
      <c r="AX131" s="5">
        <v>0</v>
      </c>
      <c r="AY131" s="5">
        <v>0</v>
      </c>
      <c r="AZ131" s="5">
        <v>0</v>
      </c>
      <c r="BA131" s="5">
        <v>0</v>
      </c>
      <c r="BB131" s="5">
        <v>0</v>
      </c>
      <c r="BC131" s="5">
        <v>0</v>
      </c>
      <c r="BD131" s="5">
        <v>0</v>
      </c>
      <c r="BE131" s="5">
        <v>0</v>
      </c>
      <c r="BF131" s="5">
        <v>0</v>
      </c>
      <c r="BG131" s="5">
        <v>0</v>
      </c>
      <c r="BH131" s="5">
        <v>0</v>
      </c>
      <c r="BI131" s="5">
        <v>0</v>
      </c>
      <c r="BJ131" s="167"/>
      <c r="BK131" s="71" t="s">
        <v>120</v>
      </c>
      <c r="BL131" s="72">
        <v>0</v>
      </c>
      <c r="BM131" s="5">
        <v>0</v>
      </c>
      <c r="BN131" s="5">
        <v>0</v>
      </c>
      <c r="BO131" s="72">
        <v>0</v>
      </c>
      <c r="BP131" s="5">
        <v>0</v>
      </c>
      <c r="BQ131" s="72">
        <v>0</v>
      </c>
      <c r="BR131" s="72">
        <v>0</v>
      </c>
      <c r="BS131" s="167"/>
      <c r="BT131" s="71" t="s">
        <v>120</v>
      </c>
      <c r="BU131" s="5">
        <v>0</v>
      </c>
      <c r="BV131" s="5">
        <v>0</v>
      </c>
      <c r="BW131" s="5">
        <v>0</v>
      </c>
      <c r="BX131" s="5">
        <v>0</v>
      </c>
      <c r="BY131" s="5">
        <v>0</v>
      </c>
      <c r="BZ131" s="5">
        <v>0</v>
      </c>
      <c r="CA131" s="5">
        <v>0</v>
      </c>
      <c r="CB131" s="5">
        <v>0</v>
      </c>
      <c r="CC131" s="5">
        <v>0</v>
      </c>
      <c r="CD131" s="5">
        <v>0</v>
      </c>
      <c r="CE131" s="5">
        <v>0</v>
      </c>
      <c r="CF131" s="5">
        <v>0</v>
      </c>
      <c r="CG131" s="5">
        <v>0</v>
      </c>
      <c r="CH131" s="135"/>
      <c r="CI131" s="138" t="s">
        <v>195</v>
      </c>
      <c r="CJ131" s="138" t="s">
        <v>4288</v>
      </c>
      <c r="CK131" s="139">
        <v>0</v>
      </c>
      <c r="CL131" s="141">
        <v>0</v>
      </c>
    </row>
    <row r="132" spans="1:90">
      <c r="A132" s="167"/>
      <c r="B132" s="103" t="s">
        <v>102</v>
      </c>
      <c r="C132" s="105">
        <v>5091</v>
      </c>
      <c r="D132" s="105">
        <v>2571</v>
      </c>
      <c r="E132" s="105">
        <v>5228</v>
      </c>
      <c r="F132" s="105">
        <v>2642</v>
      </c>
      <c r="G132" s="105">
        <v>4782</v>
      </c>
      <c r="H132" s="105">
        <v>2499</v>
      </c>
      <c r="I132" s="105">
        <v>4799</v>
      </c>
      <c r="J132" s="105">
        <v>2529</v>
      </c>
      <c r="K132" s="105">
        <v>19900</v>
      </c>
      <c r="L132" s="105">
        <v>10241</v>
      </c>
      <c r="M132" s="167"/>
      <c r="N132" s="103" t="s">
        <v>102</v>
      </c>
      <c r="O132" s="105">
        <v>259</v>
      </c>
      <c r="P132" s="105">
        <v>108</v>
      </c>
      <c r="Q132" s="105">
        <v>125</v>
      </c>
      <c r="R132" s="105">
        <v>51</v>
      </c>
      <c r="S132" s="105">
        <v>123</v>
      </c>
      <c r="T132" s="105">
        <v>54</v>
      </c>
      <c r="U132" s="105">
        <v>459</v>
      </c>
      <c r="V132" s="105">
        <v>236</v>
      </c>
      <c r="W132" s="105">
        <v>966</v>
      </c>
      <c r="X132" s="105">
        <v>449</v>
      </c>
      <c r="Y132" s="167"/>
      <c r="Z132" s="103" t="s">
        <v>102</v>
      </c>
      <c r="AA132" s="105">
        <v>202</v>
      </c>
      <c r="AB132" s="105">
        <v>200</v>
      </c>
      <c r="AC132" s="105">
        <v>191</v>
      </c>
      <c r="AD132" s="105">
        <v>194</v>
      </c>
      <c r="AE132" s="105">
        <v>787</v>
      </c>
      <c r="AF132" s="105">
        <v>800</v>
      </c>
      <c r="AG132" s="105">
        <v>793</v>
      </c>
      <c r="AH132" s="105">
        <v>558</v>
      </c>
      <c r="AI132" s="105">
        <v>27</v>
      </c>
      <c r="AJ132" s="105">
        <v>177</v>
      </c>
      <c r="AK132" s="167"/>
      <c r="AL132" s="103" t="s">
        <v>102</v>
      </c>
      <c r="AM132" s="105">
        <v>569</v>
      </c>
      <c r="AN132" s="105">
        <v>6414</v>
      </c>
      <c r="AO132" s="105">
        <v>2178</v>
      </c>
      <c r="AP132" s="105">
        <v>630</v>
      </c>
      <c r="AQ132" s="105">
        <v>92</v>
      </c>
      <c r="AR132" s="105">
        <v>328</v>
      </c>
      <c r="AS132" s="105">
        <v>849</v>
      </c>
      <c r="AT132" s="105">
        <v>813</v>
      </c>
      <c r="AU132" s="105">
        <v>807</v>
      </c>
      <c r="AV132" s="167"/>
      <c r="AW132" s="103" t="s">
        <v>102</v>
      </c>
      <c r="AX132" s="105">
        <v>5686</v>
      </c>
      <c r="AY132" s="105">
        <v>3072</v>
      </c>
      <c r="AZ132" s="105">
        <v>5564</v>
      </c>
      <c r="BA132" s="105">
        <v>3015</v>
      </c>
      <c r="BB132" s="105">
        <v>3680</v>
      </c>
      <c r="BC132" s="105">
        <v>2027</v>
      </c>
      <c r="BD132" s="105">
        <v>5161</v>
      </c>
      <c r="BE132" s="105">
        <v>2778</v>
      </c>
      <c r="BF132" s="105">
        <v>5067</v>
      </c>
      <c r="BG132" s="105">
        <v>2729</v>
      </c>
      <c r="BH132" s="105">
        <v>2055</v>
      </c>
      <c r="BI132" s="105">
        <v>1105</v>
      </c>
      <c r="BJ132" s="167"/>
      <c r="BK132" s="103" t="s">
        <v>102</v>
      </c>
      <c r="BL132" s="105">
        <v>1537</v>
      </c>
      <c r="BM132" s="105">
        <v>861</v>
      </c>
      <c r="BN132" s="105">
        <v>174</v>
      </c>
      <c r="BO132" s="105">
        <v>202</v>
      </c>
      <c r="BP132" s="105">
        <v>131</v>
      </c>
      <c r="BQ132" s="105">
        <v>1739</v>
      </c>
      <c r="BR132" s="105">
        <v>992</v>
      </c>
      <c r="BS132" s="167"/>
      <c r="BT132" s="103" t="s">
        <v>102</v>
      </c>
      <c r="BU132" s="105">
        <v>370</v>
      </c>
      <c r="BV132" s="105">
        <v>1170</v>
      </c>
      <c r="BW132" s="105">
        <v>793</v>
      </c>
      <c r="BX132" s="105">
        <v>406</v>
      </c>
      <c r="BY132" s="105">
        <v>989</v>
      </c>
      <c r="BZ132" s="105">
        <v>691</v>
      </c>
      <c r="CA132" s="105">
        <v>787</v>
      </c>
      <c r="CB132" s="105">
        <v>19</v>
      </c>
      <c r="CC132" s="105">
        <v>35</v>
      </c>
      <c r="CD132" s="105">
        <v>52</v>
      </c>
      <c r="CE132" s="105">
        <v>35</v>
      </c>
      <c r="CF132" s="105">
        <v>103</v>
      </c>
      <c r="CG132" s="105">
        <v>145</v>
      </c>
      <c r="CH132" s="135"/>
      <c r="CI132" s="138" t="s">
        <v>195</v>
      </c>
      <c r="CJ132" s="138" t="s">
        <v>4289</v>
      </c>
      <c r="CK132" s="139">
        <v>22911</v>
      </c>
      <c r="CL132" s="141">
        <v>5347</v>
      </c>
    </row>
    <row r="133" spans="1:90" ht="14.45" customHeight="1">
      <c r="A133" s="167" t="s">
        <v>196</v>
      </c>
      <c r="B133" s="71" t="s">
        <v>119</v>
      </c>
      <c r="C133" s="5">
        <v>0</v>
      </c>
      <c r="D133" s="5">
        <v>0</v>
      </c>
      <c r="E133" s="5">
        <v>0</v>
      </c>
      <c r="F133" s="5">
        <v>0</v>
      </c>
      <c r="G133" s="5">
        <v>0</v>
      </c>
      <c r="H133" s="5">
        <v>0</v>
      </c>
      <c r="I133" s="5">
        <v>0</v>
      </c>
      <c r="J133" s="5">
        <v>0</v>
      </c>
      <c r="K133" s="72">
        <v>0</v>
      </c>
      <c r="L133" s="72">
        <v>0</v>
      </c>
      <c r="M133" s="167" t="s">
        <v>196</v>
      </c>
      <c r="N133" s="71" t="s">
        <v>119</v>
      </c>
      <c r="O133" s="5">
        <v>0</v>
      </c>
      <c r="P133" s="5">
        <v>0</v>
      </c>
      <c r="Q133" s="5">
        <v>0</v>
      </c>
      <c r="R133" s="5">
        <v>0</v>
      </c>
      <c r="S133" s="5">
        <v>0</v>
      </c>
      <c r="T133" s="5">
        <v>0</v>
      </c>
      <c r="U133" s="5">
        <v>0</v>
      </c>
      <c r="V133" s="5">
        <v>0</v>
      </c>
      <c r="W133" s="72">
        <v>0</v>
      </c>
      <c r="X133" s="72">
        <v>0</v>
      </c>
      <c r="Y133" s="167" t="s">
        <v>196</v>
      </c>
      <c r="Z133" s="71" t="s">
        <v>119</v>
      </c>
      <c r="AA133" s="5">
        <v>0</v>
      </c>
      <c r="AB133" s="5">
        <v>0</v>
      </c>
      <c r="AC133" s="5">
        <v>0</v>
      </c>
      <c r="AD133" s="5">
        <v>0</v>
      </c>
      <c r="AE133" s="72">
        <v>0</v>
      </c>
      <c r="AF133" s="72">
        <v>0</v>
      </c>
      <c r="AG133" s="5">
        <v>0</v>
      </c>
      <c r="AH133" s="5">
        <v>0</v>
      </c>
      <c r="AI133" s="5">
        <v>0</v>
      </c>
      <c r="AJ133" s="5">
        <v>0</v>
      </c>
      <c r="AK133" s="167" t="s">
        <v>196</v>
      </c>
      <c r="AL133" s="71" t="s">
        <v>119</v>
      </c>
      <c r="AM133" s="5">
        <v>0</v>
      </c>
      <c r="AN133" s="5">
        <v>0</v>
      </c>
      <c r="AO133" s="5">
        <v>0</v>
      </c>
      <c r="AP133" s="5">
        <v>0</v>
      </c>
      <c r="AQ133" s="5">
        <v>0</v>
      </c>
      <c r="AR133" s="5">
        <v>0</v>
      </c>
      <c r="AS133" s="5">
        <v>0</v>
      </c>
      <c r="AT133" s="5">
        <v>0</v>
      </c>
      <c r="AU133" s="5">
        <v>0</v>
      </c>
      <c r="AV133" s="167" t="s">
        <v>196</v>
      </c>
      <c r="AW133" s="71" t="s">
        <v>119</v>
      </c>
      <c r="AX133" s="5">
        <v>0</v>
      </c>
      <c r="AY133" s="5">
        <v>0</v>
      </c>
      <c r="AZ133" s="5">
        <v>0</v>
      </c>
      <c r="BA133" s="5">
        <v>0</v>
      </c>
      <c r="BB133" s="5">
        <v>0</v>
      </c>
      <c r="BC133" s="5">
        <v>0</v>
      </c>
      <c r="BD133" s="5">
        <v>0</v>
      </c>
      <c r="BE133" s="5">
        <v>0</v>
      </c>
      <c r="BF133" s="5">
        <v>0</v>
      </c>
      <c r="BG133" s="5">
        <v>0</v>
      </c>
      <c r="BH133" s="5">
        <v>0</v>
      </c>
      <c r="BI133" s="5">
        <v>0</v>
      </c>
      <c r="BJ133" s="167" t="s">
        <v>196</v>
      </c>
      <c r="BK133" s="71" t="s">
        <v>119</v>
      </c>
      <c r="BL133" s="72">
        <v>0</v>
      </c>
      <c r="BM133" s="5">
        <v>0</v>
      </c>
      <c r="BN133" s="5">
        <v>0</v>
      </c>
      <c r="BO133" s="72">
        <v>0</v>
      </c>
      <c r="BP133" s="5">
        <v>0</v>
      </c>
      <c r="BQ133" s="72">
        <v>0</v>
      </c>
      <c r="BR133" s="72">
        <v>0</v>
      </c>
      <c r="BS133" s="167" t="s">
        <v>196</v>
      </c>
      <c r="BT133" s="71" t="s">
        <v>119</v>
      </c>
      <c r="BU133" s="5">
        <v>0</v>
      </c>
      <c r="BV133" s="5">
        <v>0</v>
      </c>
      <c r="BW133" s="5">
        <v>0</v>
      </c>
      <c r="BX133" s="5">
        <v>0</v>
      </c>
      <c r="BY133" s="5">
        <v>0</v>
      </c>
      <c r="BZ133" s="5">
        <v>0</v>
      </c>
      <c r="CA133" s="5">
        <v>0</v>
      </c>
      <c r="CB133" s="5">
        <v>0</v>
      </c>
      <c r="CC133" s="5">
        <v>0</v>
      </c>
      <c r="CD133" s="5">
        <v>0</v>
      </c>
      <c r="CE133" s="5">
        <v>0</v>
      </c>
      <c r="CF133" s="5">
        <v>0</v>
      </c>
      <c r="CG133" s="5">
        <v>0</v>
      </c>
      <c r="CH133" s="135"/>
      <c r="CI133" s="138" t="s">
        <v>196</v>
      </c>
      <c r="CJ133" s="138" t="s">
        <v>4290</v>
      </c>
      <c r="CK133" s="139">
        <v>0</v>
      </c>
      <c r="CL133" s="141">
        <v>0</v>
      </c>
    </row>
    <row r="134" spans="1:90">
      <c r="A134" s="167"/>
      <c r="B134" s="71" t="s">
        <v>120</v>
      </c>
      <c r="C134" s="5">
        <v>16301</v>
      </c>
      <c r="D134" s="5">
        <v>8347</v>
      </c>
      <c r="E134" s="5">
        <v>16154</v>
      </c>
      <c r="F134" s="5">
        <v>8207</v>
      </c>
      <c r="G134" s="5">
        <v>15879</v>
      </c>
      <c r="H134" s="5">
        <v>8205</v>
      </c>
      <c r="I134" s="5">
        <v>16889</v>
      </c>
      <c r="J134" s="5">
        <v>8777</v>
      </c>
      <c r="K134" s="72">
        <v>65223</v>
      </c>
      <c r="L134" s="72">
        <v>33536</v>
      </c>
      <c r="M134" s="167"/>
      <c r="N134" s="71" t="s">
        <v>120</v>
      </c>
      <c r="O134" s="5">
        <v>304</v>
      </c>
      <c r="P134" s="5">
        <v>138</v>
      </c>
      <c r="Q134" s="5">
        <v>217</v>
      </c>
      <c r="R134" s="5">
        <v>98</v>
      </c>
      <c r="S134" s="5">
        <v>274</v>
      </c>
      <c r="T134" s="5">
        <v>125</v>
      </c>
      <c r="U134" s="5">
        <v>1014</v>
      </c>
      <c r="V134" s="5">
        <v>495</v>
      </c>
      <c r="W134" s="72">
        <v>1809</v>
      </c>
      <c r="X134" s="72">
        <v>856</v>
      </c>
      <c r="Y134" s="167"/>
      <c r="Z134" s="71" t="s">
        <v>120</v>
      </c>
      <c r="AA134" s="5">
        <v>528</v>
      </c>
      <c r="AB134" s="5">
        <v>522</v>
      </c>
      <c r="AC134" s="5">
        <v>515</v>
      </c>
      <c r="AD134" s="5">
        <v>537</v>
      </c>
      <c r="AE134" s="72">
        <v>2102</v>
      </c>
      <c r="AF134" s="72">
        <v>2202</v>
      </c>
      <c r="AG134" s="5">
        <v>2192</v>
      </c>
      <c r="AH134" s="5">
        <v>2174</v>
      </c>
      <c r="AI134" s="5">
        <v>28</v>
      </c>
      <c r="AJ134" s="5">
        <v>432</v>
      </c>
      <c r="AK134" s="167"/>
      <c r="AL134" s="71" t="s">
        <v>120</v>
      </c>
      <c r="AM134" s="5">
        <v>2196</v>
      </c>
      <c r="AN134" s="5">
        <v>15258</v>
      </c>
      <c r="AO134" s="5">
        <v>7952</v>
      </c>
      <c r="AP134" s="5">
        <v>3822</v>
      </c>
      <c r="AQ134" s="5">
        <v>581</v>
      </c>
      <c r="AR134" s="5">
        <v>1001</v>
      </c>
      <c r="AS134" s="5">
        <v>2337</v>
      </c>
      <c r="AT134" s="5">
        <v>2077</v>
      </c>
      <c r="AU134" s="5">
        <v>2086</v>
      </c>
      <c r="AV134" s="167"/>
      <c r="AW134" s="71" t="s">
        <v>120</v>
      </c>
      <c r="AX134" s="5">
        <v>17844</v>
      </c>
      <c r="AY134" s="5">
        <v>9172</v>
      </c>
      <c r="AZ134" s="5">
        <v>17280</v>
      </c>
      <c r="BA134" s="5">
        <v>8906</v>
      </c>
      <c r="BB134" s="5">
        <v>10704</v>
      </c>
      <c r="BC134" s="5">
        <v>5607</v>
      </c>
      <c r="BD134" s="5">
        <v>14981</v>
      </c>
      <c r="BE134" s="5">
        <v>7724</v>
      </c>
      <c r="BF134" s="5">
        <v>14532</v>
      </c>
      <c r="BG134" s="5">
        <v>7517</v>
      </c>
      <c r="BH134" s="5">
        <v>4856</v>
      </c>
      <c r="BI134" s="5">
        <v>2540</v>
      </c>
      <c r="BJ134" s="167"/>
      <c r="BK134" s="71" t="s">
        <v>120</v>
      </c>
      <c r="BL134" s="72">
        <v>3510</v>
      </c>
      <c r="BM134" s="5">
        <v>1982</v>
      </c>
      <c r="BN134" s="5">
        <v>397</v>
      </c>
      <c r="BO134" s="72">
        <v>317</v>
      </c>
      <c r="BP134" s="5">
        <v>202</v>
      </c>
      <c r="BQ134" s="72">
        <v>3827</v>
      </c>
      <c r="BR134" s="72">
        <v>2184</v>
      </c>
      <c r="BS134" s="167"/>
      <c r="BT134" s="71" t="s">
        <v>120</v>
      </c>
      <c r="BU134" s="5">
        <v>705</v>
      </c>
      <c r="BV134" s="5">
        <v>485</v>
      </c>
      <c r="BW134" s="5">
        <v>387</v>
      </c>
      <c r="BX134" s="5">
        <v>350</v>
      </c>
      <c r="BY134" s="5">
        <v>914</v>
      </c>
      <c r="BZ134" s="5">
        <v>164</v>
      </c>
      <c r="CA134" s="5">
        <v>422</v>
      </c>
      <c r="CB134" s="5">
        <v>14</v>
      </c>
      <c r="CC134" s="5">
        <v>12</v>
      </c>
      <c r="CD134" s="5">
        <v>30</v>
      </c>
      <c r="CE134" s="5">
        <v>63</v>
      </c>
      <c r="CF134" s="5">
        <v>139</v>
      </c>
      <c r="CG134" s="5">
        <v>377</v>
      </c>
      <c r="CH134" s="135"/>
      <c r="CI134" s="138" t="s">
        <v>196</v>
      </c>
      <c r="CJ134" s="138" t="s">
        <v>4291</v>
      </c>
      <c r="CK134" s="139">
        <v>74761</v>
      </c>
      <c r="CL134" s="141">
        <v>3546</v>
      </c>
    </row>
    <row r="135" spans="1:90">
      <c r="A135" s="167"/>
      <c r="B135" s="103" t="s">
        <v>102</v>
      </c>
      <c r="C135" s="105">
        <v>16301</v>
      </c>
      <c r="D135" s="105">
        <v>8347</v>
      </c>
      <c r="E135" s="105">
        <v>16154</v>
      </c>
      <c r="F135" s="105">
        <v>8207</v>
      </c>
      <c r="G135" s="105">
        <v>15879</v>
      </c>
      <c r="H135" s="105">
        <v>8205</v>
      </c>
      <c r="I135" s="105">
        <v>16889</v>
      </c>
      <c r="J135" s="105">
        <v>8777</v>
      </c>
      <c r="K135" s="105">
        <v>65223</v>
      </c>
      <c r="L135" s="105">
        <v>33536</v>
      </c>
      <c r="M135" s="167"/>
      <c r="N135" s="103" t="s">
        <v>102</v>
      </c>
      <c r="O135" s="105">
        <v>304</v>
      </c>
      <c r="P135" s="105">
        <v>138</v>
      </c>
      <c r="Q135" s="105">
        <v>217</v>
      </c>
      <c r="R135" s="105">
        <v>98</v>
      </c>
      <c r="S135" s="105">
        <v>274</v>
      </c>
      <c r="T135" s="105">
        <v>125</v>
      </c>
      <c r="U135" s="105">
        <v>1014</v>
      </c>
      <c r="V135" s="105">
        <v>495</v>
      </c>
      <c r="W135" s="105">
        <v>1809</v>
      </c>
      <c r="X135" s="105">
        <v>856</v>
      </c>
      <c r="Y135" s="167"/>
      <c r="Z135" s="103" t="s">
        <v>102</v>
      </c>
      <c r="AA135" s="105">
        <v>528</v>
      </c>
      <c r="AB135" s="105">
        <v>522</v>
      </c>
      <c r="AC135" s="105">
        <v>515</v>
      </c>
      <c r="AD135" s="105">
        <v>537</v>
      </c>
      <c r="AE135" s="105">
        <v>2102</v>
      </c>
      <c r="AF135" s="105">
        <v>2202</v>
      </c>
      <c r="AG135" s="105">
        <v>2192</v>
      </c>
      <c r="AH135" s="105">
        <v>2174</v>
      </c>
      <c r="AI135" s="105">
        <v>28</v>
      </c>
      <c r="AJ135" s="105">
        <v>432</v>
      </c>
      <c r="AK135" s="167"/>
      <c r="AL135" s="103" t="s">
        <v>102</v>
      </c>
      <c r="AM135" s="105">
        <v>2196</v>
      </c>
      <c r="AN135" s="105">
        <v>15258</v>
      </c>
      <c r="AO135" s="105">
        <v>7952</v>
      </c>
      <c r="AP135" s="105">
        <v>3822</v>
      </c>
      <c r="AQ135" s="105">
        <v>581</v>
      </c>
      <c r="AR135" s="105">
        <v>1001</v>
      </c>
      <c r="AS135" s="105">
        <v>2337</v>
      </c>
      <c r="AT135" s="105">
        <v>2077</v>
      </c>
      <c r="AU135" s="105">
        <v>2086</v>
      </c>
      <c r="AV135" s="167"/>
      <c r="AW135" s="103" t="s">
        <v>102</v>
      </c>
      <c r="AX135" s="105">
        <v>17844</v>
      </c>
      <c r="AY135" s="105">
        <v>9172</v>
      </c>
      <c r="AZ135" s="105">
        <v>17280</v>
      </c>
      <c r="BA135" s="105">
        <v>8906</v>
      </c>
      <c r="BB135" s="105">
        <v>10704</v>
      </c>
      <c r="BC135" s="105">
        <v>5607</v>
      </c>
      <c r="BD135" s="105">
        <v>14981</v>
      </c>
      <c r="BE135" s="105">
        <v>7724</v>
      </c>
      <c r="BF135" s="105">
        <v>14532</v>
      </c>
      <c r="BG135" s="105">
        <v>7517</v>
      </c>
      <c r="BH135" s="105">
        <v>4856</v>
      </c>
      <c r="BI135" s="105">
        <v>2540</v>
      </c>
      <c r="BJ135" s="167"/>
      <c r="BK135" s="103" t="s">
        <v>102</v>
      </c>
      <c r="BL135" s="105">
        <v>3510</v>
      </c>
      <c r="BM135" s="105">
        <v>1982</v>
      </c>
      <c r="BN135" s="105">
        <v>397</v>
      </c>
      <c r="BO135" s="105">
        <v>317</v>
      </c>
      <c r="BP135" s="105">
        <v>202</v>
      </c>
      <c r="BQ135" s="105">
        <v>3827</v>
      </c>
      <c r="BR135" s="105">
        <v>2184</v>
      </c>
      <c r="BS135" s="167"/>
      <c r="BT135" s="103" t="s">
        <v>102</v>
      </c>
      <c r="BU135" s="105">
        <v>705</v>
      </c>
      <c r="BV135" s="105">
        <v>485</v>
      </c>
      <c r="BW135" s="105">
        <v>387</v>
      </c>
      <c r="BX135" s="105">
        <v>350</v>
      </c>
      <c r="BY135" s="105">
        <v>914</v>
      </c>
      <c r="BZ135" s="105">
        <v>164</v>
      </c>
      <c r="CA135" s="105">
        <v>422</v>
      </c>
      <c r="CB135" s="105">
        <v>14</v>
      </c>
      <c r="CC135" s="105">
        <v>12</v>
      </c>
      <c r="CD135" s="105">
        <v>30</v>
      </c>
      <c r="CE135" s="105">
        <v>63</v>
      </c>
      <c r="CF135" s="105">
        <v>139</v>
      </c>
      <c r="CG135" s="105">
        <v>377</v>
      </c>
      <c r="CH135" s="135"/>
      <c r="CI135" s="138" t="s">
        <v>196</v>
      </c>
      <c r="CJ135" s="138" t="s">
        <v>4292</v>
      </c>
      <c r="CK135" s="139">
        <v>74761</v>
      </c>
      <c r="CL135" s="141">
        <v>3546</v>
      </c>
    </row>
    <row r="136" spans="1:90" ht="14.45" customHeight="1">
      <c r="A136" s="167" t="s">
        <v>197</v>
      </c>
      <c r="B136" s="71" t="s">
        <v>119</v>
      </c>
      <c r="C136" s="5">
        <v>761</v>
      </c>
      <c r="D136" s="5">
        <v>382</v>
      </c>
      <c r="E136" s="5">
        <v>868</v>
      </c>
      <c r="F136" s="5">
        <v>442</v>
      </c>
      <c r="G136" s="5">
        <v>741</v>
      </c>
      <c r="H136" s="5">
        <v>396</v>
      </c>
      <c r="I136" s="5">
        <v>810</v>
      </c>
      <c r="J136" s="5">
        <v>436</v>
      </c>
      <c r="K136" s="72">
        <v>3180</v>
      </c>
      <c r="L136" s="72">
        <v>1656</v>
      </c>
      <c r="M136" s="167" t="s">
        <v>197</v>
      </c>
      <c r="N136" s="71" t="s">
        <v>119</v>
      </c>
      <c r="O136" s="5">
        <v>23</v>
      </c>
      <c r="P136" s="5">
        <v>7</v>
      </c>
      <c r="Q136" s="5">
        <v>15</v>
      </c>
      <c r="R136" s="5">
        <v>5</v>
      </c>
      <c r="S136" s="5">
        <v>11</v>
      </c>
      <c r="T136" s="5">
        <v>4</v>
      </c>
      <c r="U136" s="5">
        <v>112</v>
      </c>
      <c r="V136" s="5">
        <v>68</v>
      </c>
      <c r="W136" s="72">
        <v>161</v>
      </c>
      <c r="X136" s="72">
        <v>84</v>
      </c>
      <c r="Y136" s="167" t="s">
        <v>197</v>
      </c>
      <c r="Z136" s="71" t="s">
        <v>119</v>
      </c>
      <c r="AA136" s="5">
        <v>42</v>
      </c>
      <c r="AB136" s="5">
        <v>43</v>
      </c>
      <c r="AC136" s="5">
        <v>41</v>
      </c>
      <c r="AD136" s="5">
        <v>45</v>
      </c>
      <c r="AE136" s="72">
        <v>171</v>
      </c>
      <c r="AF136" s="72">
        <v>173</v>
      </c>
      <c r="AG136" s="5">
        <v>172</v>
      </c>
      <c r="AH136" s="5">
        <v>53</v>
      </c>
      <c r="AI136" s="5">
        <v>1</v>
      </c>
      <c r="AJ136" s="5">
        <v>45</v>
      </c>
      <c r="AK136" s="167" t="s">
        <v>197</v>
      </c>
      <c r="AL136" s="71" t="s">
        <v>119</v>
      </c>
      <c r="AM136" s="5">
        <v>46</v>
      </c>
      <c r="AN136" s="5">
        <v>1161</v>
      </c>
      <c r="AO136" s="5">
        <v>398</v>
      </c>
      <c r="AP136" s="5">
        <v>97</v>
      </c>
      <c r="AQ136" s="5">
        <v>19</v>
      </c>
      <c r="AR136" s="5">
        <v>73</v>
      </c>
      <c r="AS136" s="5">
        <v>168</v>
      </c>
      <c r="AT136" s="5">
        <v>162</v>
      </c>
      <c r="AU136" s="5">
        <v>162</v>
      </c>
      <c r="AV136" s="167" t="s">
        <v>197</v>
      </c>
      <c r="AW136" s="71" t="s">
        <v>119</v>
      </c>
      <c r="AX136" s="5">
        <v>893</v>
      </c>
      <c r="AY136" s="5">
        <v>504</v>
      </c>
      <c r="AZ136" s="5">
        <v>862</v>
      </c>
      <c r="BA136" s="5">
        <v>491</v>
      </c>
      <c r="BB136" s="5">
        <v>488</v>
      </c>
      <c r="BC136" s="5">
        <v>286</v>
      </c>
      <c r="BD136" s="5">
        <v>844</v>
      </c>
      <c r="BE136" s="5">
        <v>472</v>
      </c>
      <c r="BF136" s="5">
        <v>817</v>
      </c>
      <c r="BG136" s="5">
        <v>461</v>
      </c>
      <c r="BH136" s="5">
        <v>437</v>
      </c>
      <c r="BI136" s="5">
        <v>258</v>
      </c>
      <c r="BJ136" s="167" t="s">
        <v>197</v>
      </c>
      <c r="BK136" s="71" t="s">
        <v>119</v>
      </c>
      <c r="BL136" s="72">
        <v>271</v>
      </c>
      <c r="BM136" s="5">
        <v>143</v>
      </c>
      <c r="BN136" s="5">
        <v>26</v>
      </c>
      <c r="BO136" s="72">
        <v>23</v>
      </c>
      <c r="BP136" s="5">
        <v>13</v>
      </c>
      <c r="BQ136" s="72">
        <v>294</v>
      </c>
      <c r="BR136" s="72">
        <v>156</v>
      </c>
      <c r="BS136" s="167" t="s">
        <v>197</v>
      </c>
      <c r="BT136" s="71" t="s">
        <v>119</v>
      </c>
      <c r="BU136" s="5">
        <v>116</v>
      </c>
      <c r="BV136" s="5">
        <v>184</v>
      </c>
      <c r="BW136" s="5">
        <v>149</v>
      </c>
      <c r="BX136" s="5">
        <v>202</v>
      </c>
      <c r="BY136" s="5">
        <v>191</v>
      </c>
      <c r="BZ136" s="5">
        <v>176</v>
      </c>
      <c r="CA136" s="5">
        <v>265</v>
      </c>
      <c r="CB136" s="5">
        <v>34</v>
      </c>
      <c r="CC136" s="5">
        <v>0</v>
      </c>
      <c r="CD136" s="5">
        <v>19</v>
      </c>
      <c r="CE136" s="5">
        <v>40</v>
      </c>
      <c r="CF136" s="5">
        <v>61</v>
      </c>
      <c r="CG136" s="5">
        <v>169</v>
      </c>
      <c r="CH136" s="135"/>
      <c r="CI136" s="138" t="s">
        <v>197</v>
      </c>
      <c r="CJ136" s="138" t="s">
        <v>4293</v>
      </c>
      <c r="CK136" s="139">
        <v>4045</v>
      </c>
      <c r="CL136" s="141">
        <v>1376</v>
      </c>
    </row>
    <row r="137" spans="1:90">
      <c r="A137" s="167"/>
      <c r="B137" s="71" t="s">
        <v>120</v>
      </c>
      <c r="C137" s="5">
        <v>178</v>
      </c>
      <c r="D137" s="5">
        <v>100</v>
      </c>
      <c r="E137" s="5">
        <v>172</v>
      </c>
      <c r="F137" s="5">
        <v>75</v>
      </c>
      <c r="G137" s="5">
        <v>188</v>
      </c>
      <c r="H137" s="5">
        <v>99</v>
      </c>
      <c r="I137" s="5">
        <v>151</v>
      </c>
      <c r="J137" s="5">
        <v>71</v>
      </c>
      <c r="K137" s="72">
        <v>689</v>
      </c>
      <c r="L137" s="72">
        <v>345</v>
      </c>
      <c r="M137" s="167"/>
      <c r="N137" s="71" t="s">
        <v>120</v>
      </c>
      <c r="O137" s="5">
        <v>0</v>
      </c>
      <c r="P137" s="5">
        <v>0</v>
      </c>
      <c r="Q137" s="5">
        <v>0</v>
      </c>
      <c r="R137" s="5">
        <v>0</v>
      </c>
      <c r="S137" s="5">
        <v>0</v>
      </c>
      <c r="T137" s="5">
        <v>0</v>
      </c>
      <c r="U137" s="5">
        <v>11</v>
      </c>
      <c r="V137" s="5">
        <v>8</v>
      </c>
      <c r="W137" s="72">
        <v>11</v>
      </c>
      <c r="X137" s="72">
        <v>8</v>
      </c>
      <c r="Y137" s="167"/>
      <c r="Z137" s="71" t="s">
        <v>120</v>
      </c>
      <c r="AA137" s="5">
        <v>8</v>
      </c>
      <c r="AB137" s="5">
        <v>8</v>
      </c>
      <c r="AC137" s="5">
        <v>8</v>
      </c>
      <c r="AD137" s="5">
        <v>7</v>
      </c>
      <c r="AE137" s="72">
        <v>31</v>
      </c>
      <c r="AF137" s="72">
        <v>33</v>
      </c>
      <c r="AG137" s="5">
        <v>32</v>
      </c>
      <c r="AH137" s="5">
        <v>21</v>
      </c>
      <c r="AI137" s="5">
        <v>1</v>
      </c>
      <c r="AJ137" s="5">
        <v>7</v>
      </c>
      <c r="AK137" s="167"/>
      <c r="AL137" s="71" t="s">
        <v>120</v>
      </c>
      <c r="AM137" s="5">
        <v>43</v>
      </c>
      <c r="AN137" s="5">
        <v>183</v>
      </c>
      <c r="AO137" s="5">
        <v>79</v>
      </c>
      <c r="AP137" s="5">
        <v>0</v>
      </c>
      <c r="AQ137" s="5">
        <v>0</v>
      </c>
      <c r="AR137" s="5">
        <v>16</v>
      </c>
      <c r="AS137" s="5">
        <v>29</v>
      </c>
      <c r="AT137" s="5">
        <v>33</v>
      </c>
      <c r="AU137" s="5">
        <v>33</v>
      </c>
      <c r="AV137" s="167"/>
      <c r="AW137" s="71" t="s">
        <v>120</v>
      </c>
      <c r="AX137" s="5">
        <v>237</v>
      </c>
      <c r="AY137" s="5">
        <v>129</v>
      </c>
      <c r="AZ137" s="5">
        <v>231</v>
      </c>
      <c r="BA137" s="5">
        <v>125</v>
      </c>
      <c r="BB137" s="5">
        <v>121</v>
      </c>
      <c r="BC137" s="5">
        <v>73</v>
      </c>
      <c r="BD137" s="5">
        <v>211</v>
      </c>
      <c r="BE137" s="5">
        <v>119</v>
      </c>
      <c r="BF137" s="5">
        <v>205</v>
      </c>
      <c r="BG137" s="5">
        <v>115</v>
      </c>
      <c r="BH137" s="5">
        <v>97</v>
      </c>
      <c r="BI137" s="5">
        <v>61</v>
      </c>
      <c r="BJ137" s="167"/>
      <c r="BK137" s="71" t="s">
        <v>120</v>
      </c>
      <c r="BL137" s="72">
        <v>35</v>
      </c>
      <c r="BM137" s="5">
        <v>20</v>
      </c>
      <c r="BN137" s="5">
        <v>4</v>
      </c>
      <c r="BO137" s="72">
        <v>5</v>
      </c>
      <c r="BP137" s="5">
        <v>1</v>
      </c>
      <c r="BQ137" s="72">
        <v>40</v>
      </c>
      <c r="BR137" s="72">
        <v>21</v>
      </c>
      <c r="BS137" s="167"/>
      <c r="BT137" s="71" t="s">
        <v>120</v>
      </c>
      <c r="BU137" s="5">
        <v>51</v>
      </c>
      <c r="BV137" s="5">
        <v>87</v>
      </c>
      <c r="BW137" s="5">
        <v>67</v>
      </c>
      <c r="BX137" s="5">
        <v>59</v>
      </c>
      <c r="BY137" s="5">
        <v>154</v>
      </c>
      <c r="BZ137" s="5">
        <v>72</v>
      </c>
      <c r="CA137" s="5">
        <v>70</v>
      </c>
      <c r="CB137" s="5">
        <v>0</v>
      </c>
      <c r="CC137" s="5">
        <v>0</v>
      </c>
      <c r="CD137" s="5">
        <v>38</v>
      </c>
      <c r="CE137" s="5">
        <v>63</v>
      </c>
      <c r="CF137" s="5">
        <v>34</v>
      </c>
      <c r="CG137" s="5">
        <v>49</v>
      </c>
      <c r="CH137" s="135"/>
      <c r="CI137" s="138" t="s">
        <v>197</v>
      </c>
      <c r="CJ137" s="138" t="s">
        <v>4294</v>
      </c>
      <c r="CK137" s="139">
        <v>646</v>
      </c>
      <c r="CL137" s="141">
        <v>661</v>
      </c>
    </row>
    <row r="138" spans="1:90">
      <c r="A138" s="167"/>
      <c r="B138" s="103" t="s">
        <v>102</v>
      </c>
      <c r="C138" s="105">
        <v>939</v>
      </c>
      <c r="D138" s="105">
        <v>482</v>
      </c>
      <c r="E138" s="105">
        <v>1040</v>
      </c>
      <c r="F138" s="105">
        <v>517</v>
      </c>
      <c r="G138" s="105">
        <v>929</v>
      </c>
      <c r="H138" s="105">
        <v>495</v>
      </c>
      <c r="I138" s="105">
        <v>961</v>
      </c>
      <c r="J138" s="105">
        <v>507</v>
      </c>
      <c r="K138" s="105">
        <v>3869</v>
      </c>
      <c r="L138" s="105">
        <v>2001</v>
      </c>
      <c r="M138" s="167"/>
      <c r="N138" s="103" t="s">
        <v>102</v>
      </c>
      <c r="O138" s="105">
        <v>23</v>
      </c>
      <c r="P138" s="105">
        <v>7</v>
      </c>
      <c r="Q138" s="105">
        <v>15</v>
      </c>
      <c r="R138" s="105">
        <v>5</v>
      </c>
      <c r="S138" s="105">
        <v>11</v>
      </c>
      <c r="T138" s="105">
        <v>4</v>
      </c>
      <c r="U138" s="105">
        <v>123</v>
      </c>
      <c r="V138" s="105">
        <v>76</v>
      </c>
      <c r="W138" s="105">
        <v>172</v>
      </c>
      <c r="X138" s="105">
        <v>92</v>
      </c>
      <c r="Y138" s="167"/>
      <c r="Z138" s="103" t="s">
        <v>102</v>
      </c>
      <c r="AA138" s="105">
        <v>50</v>
      </c>
      <c r="AB138" s="105">
        <v>51</v>
      </c>
      <c r="AC138" s="105">
        <v>49</v>
      </c>
      <c r="AD138" s="105">
        <v>52</v>
      </c>
      <c r="AE138" s="105">
        <v>202</v>
      </c>
      <c r="AF138" s="105">
        <v>206</v>
      </c>
      <c r="AG138" s="105">
        <v>204</v>
      </c>
      <c r="AH138" s="105">
        <v>74</v>
      </c>
      <c r="AI138" s="105">
        <v>2</v>
      </c>
      <c r="AJ138" s="105">
        <v>52</v>
      </c>
      <c r="AK138" s="167"/>
      <c r="AL138" s="103" t="s">
        <v>102</v>
      </c>
      <c r="AM138" s="105">
        <v>89</v>
      </c>
      <c r="AN138" s="105">
        <v>1344</v>
      </c>
      <c r="AO138" s="105">
        <v>477</v>
      </c>
      <c r="AP138" s="105">
        <v>97</v>
      </c>
      <c r="AQ138" s="105">
        <v>19</v>
      </c>
      <c r="AR138" s="105">
        <v>89</v>
      </c>
      <c r="AS138" s="105">
        <v>197</v>
      </c>
      <c r="AT138" s="105">
        <v>195</v>
      </c>
      <c r="AU138" s="105">
        <v>195</v>
      </c>
      <c r="AV138" s="167"/>
      <c r="AW138" s="103" t="s">
        <v>102</v>
      </c>
      <c r="AX138" s="105">
        <v>1130</v>
      </c>
      <c r="AY138" s="105">
        <v>633</v>
      </c>
      <c r="AZ138" s="105">
        <v>1093</v>
      </c>
      <c r="BA138" s="105">
        <v>616</v>
      </c>
      <c r="BB138" s="105">
        <v>609</v>
      </c>
      <c r="BC138" s="105">
        <v>359</v>
      </c>
      <c r="BD138" s="105">
        <v>1055</v>
      </c>
      <c r="BE138" s="105">
        <v>591</v>
      </c>
      <c r="BF138" s="105">
        <v>1022</v>
      </c>
      <c r="BG138" s="105">
        <v>576</v>
      </c>
      <c r="BH138" s="105">
        <v>534</v>
      </c>
      <c r="BI138" s="105">
        <v>319</v>
      </c>
      <c r="BJ138" s="167"/>
      <c r="BK138" s="103" t="s">
        <v>102</v>
      </c>
      <c r="BL138" s="105">
        <v>306</v>
      </c>
      <c r="BM138" s="105">
        <v>163</v>
      </c>
      <c r="BN138" s="105">
        <v>30</v>
      </c>
      <c r="BO138" s="105">
        <v>28</v>
      </c>
      <c r="BP138" s="105">
        <v>14</v>
      </c>
      <c r="BQ138" s="105">
        <v>334</v>
      </c>
      <c r="BR138" s="105">
        <v>177</v>
      </c>
      <c r="BS138" s="167"/>
      <c r="BT138" s="103" t="s">
        <v>102</v>
      </c>
      <c r="BU138" s="105">
        <v>167</v>
      </c>
      <c r="BV138" s="105">
        <v>271</v>
      </c>
      <c r="BW138" s="105">
        <v>216</v>
      </c>
      <c r="BX138" s="105">
        <v>261</v>
      </c>
      <c r="BY138" s="105">
        <v>345</v>
      </c>
      <c r="BZ138" s="105">
        <v>248</v>
      </c>
      <c r="CA138" s="105">
        <v>335</v>
      </c>
      <c r="CB138" s="105">
        <v>34</v>
      </c>
      <c r="CC138" s="105">
        <v>0</v>
      </c>
      <c r="CD138" s="105">
        <v>57</v>
      </c>
      <c r="CE138" s="105">
        <v>103</v>
      </c>
      <c r="CF138" s="105">
        <v>95</v>
      </c>
      <c r="CG138" s="105">
        <v>218</v>
      </c>
      <c r="CH138" s="135"/>
      <c r="CI138" s="138" t="s">
        <v>197</v>
      </c>
      <c r="CJ138" s="138" t="s">
        <v>4295</v>
      </c>
      <c r="CK138" s="139">
        <v>4691</v>
      </c>
      <c r="CL138" s="141">
        <v>2037</v>
      </c>
    </row>
    <row r="139" spans="1:90">
      <c r="A139" s="205" t="s">
        <v>478</v>
      </c>
      <c r="B139" s="205"/>
      <c r="C139" s="205"/>
      <c r="D139" s="205"/>
      <c r="E139" s="205"/>
      <c r="F139" s="205"/>
      <c r="G139" s="205"/>
      <c r="H139" s="205"/>
      <c r="I139" s="205"/>
      <c r="J139" s="205"/>
      <c r="K139" s="205"/>
      <c r="L139" s="205"/>
      <c r="M139" s="205" t="s">
        <v>479</v>
      </c>
      <c r="N139" s="205"/>
      <c r="O139" s="205"/>
      <c r="P139" s="205"/>
      <c r="Q139" s="205"/>
      <c r="R139" s="205"/>
      <c r="S139" s="205"/>
      <c r="T139" s="205"/>
      <c r="U139" s="205"/>
      <c r="V139" s="205"/>
      <c r="W139" s="205"/>
      <c r="X139" s="205"/>
      <c r="Y139" s="205" t="s">
        <v>480</v>
      </c>
      <c r="Z139" s="205"/>
      <c r="AA139" s="205"/>
      <c r="AB139" s="205"/>
      <c r="AC139" s="205"/>
      <c r="AD139" s="205"/>
      <c r="AE139" s="205"/>
      <c r="AF139" s="205"/>
      <c r="AG139" s="205"/>
      <c r="AH139" s="205"/>
      <c r="AI139" s="205"/>
      <c r="AJ139" s="205"/>
      <c r="AK139" s="205" t="s">
        <v>481</v>
      </c>
      <c r="AL139" s="205"/>
      <c r="AM139" s="205"/>
      <c r="AN139" s="205"/>
      <c r="AO139" s="205"/>
      <c r="AP139" s="205"/>
      <c r="AQ139" s="205"/>
      <c r="AR139" s="205"/>
      <c r="AS139" s="205"/>
      <c r="AT139" s="205"/>
      <c r="AU139" s="205"/>
      <c r="AV139" s="205" t="s">
        <v>4596</v>
      </c>
      <c r="AW139" s="205"/>
      <c r="AX139" s="205"/>
      <c r="AY139" s="205"/>
      <c r="AZ139" s="205"/>
      <c r="BA139" s="205"/>
      <c r="BB139" s="205"/>
      <c r="BC139" s="205"/>
      <c r="BD139" s="205"/>
      <c r="BE139" s="205"/>
      <c r="BF139" s="205"/>
      <c r="BG139" s="205"/>
      <c r="BH139" s="205"/>
      <c r="BI139" s="205"/>
      <c r="BJ139" s="205" t="s">
        <v>500</v>
      </c>
      <c r="BK139" s="205"/>
      <c r="BL139" s="205"/>
      <c r="BM139" s="205"/>
      <c r="BN139" s="205"/>
      <c r="BO139" s="205"/>
      <c r="BP139" s="205"/>
      <c r="BQ139" s="205"/>
      <c r="BR139" s="205"/>
      <c r="BS139" s="205" t="s">
        <v>482</v>
      </c>
      <c r="BT139" s="205"/>
      <c r="BU139" s="205"/>
      <c r="BV139" s="205"/>
      <c r="BW139" s="205"/>
      <c r="BX139" s="205"/>
      <c r="BY139" s="205"/>
      <c r="BZ139" s="205"/>
      <c r="CA139" s="205"/>
      <c r="CB139" s="205"/>
      <c r="CC139" s="205"/>
      <c r="CD139" s="205"/>
      <c r="CE139" s="205"/>
      <c r="CF139" s="205"/>
      <c r="CG139" s="205"/>
      <c r="CH139" s="135"/>
      <c r="CI139" s="138" t="s">
        <v>478</v>
      </c>
      <c r="CJ139" s="138" t="s">
        <v>478</v>
      </c>
      <c r="CK139" s="139">
        <v>0</v>
      </c>
      <c r="CL139" s="141">
        <v>0</v>
      </c>
    </row>
    <row r="140" spans="1:90">
      <c r="A140" s="205" t="s">
        <v>4174</v>
      </c>
      <c r="B140" s="205"/>
      <c r="C140" s="205"/>
      <c r="D140" s="205"/>
      <c r="E140" s="205"/>
      <c r="F140" s="205"/>
      <c r="G140" s="205"/>
      <c r="H140" s="205"/>
      <c r="I140" s="205"/>
      <c r="J140" s="205"/>
      <c r="K140" s="205"/>
      <c r="L140" s="205"/>
      <c r="M140" s="205" t="s">
        <v>4174</v>
      </c>
      <c r="N140" s="205"/>
      <c r="O140" s="205"/>
      <c r="P140" s="205"/>
      <c r="Q140" s="205"/>
      <c r="R140" s="205"/>
      <c r="S140" s="205"/>
      <c r="T140" s="205"/>
      <c r="U140" s="205"/>
      <c r="V140" s="205"/>
      <c r="W140" s="205"/>
      <c r="X140" s="205"/>
      <c r="Y140" s="205" t="s">
        <v>4174</v>
      </c>
      <c r="Z140" s="205"/>
      <c r="AA140" s="205"/>
      <c r="AB140" s="205"/>
      <c r="AC140" s="205"/>
      <c r="AD140" s="205"/>
      <c r="AE140" s="205"/>
      <c r="AF140" s="205"/>
      <c r="AG140" s="205"/>
      <c r="AH140" s="205"/>
      <c r="AI140" s="205"/>
      <c r="AJ140" s="205"/>
      <c r="AK140" s="205" t="s">
        <v>4174</v>
      </c>
      <c r="AL140" s="205"/>
      <c r="AM140" s="205"/>
      <c r="AN140" s="205"/>
      <c r="AO140" s="205"/>
      <c r="AP140" s="205"/>
      <c r="AQ140" s="205"/>
      <c r="AR140" s="205"/>
      <c r="AS140" s="205"/>
      <c r="AT140" s="205"/>
      <c r="AU140" s="205"/>
      <c r="AV140" s="205" t="s">
        <v>4175</v>
      </c>
      <c r="AW140" s="205"/>
      <c r="AX140" s="205"/>
      <c r="AY140" s="205"/>
      <c r="AZ140" s="205"/>
      <c r="BA140" s="205"/>
      <c r="BB140" s="205"/>
      <c r="BC140" s="205"/>
      <c r="BD140" s="205"/>
      <c r="BE140" s="205"/>
      <c r="BF140" s="205"/>
      <c r="BG140" s="205"/>
      <c r="BH140" s="205"/>
      <c r="BI140" s="205"/>
      <c r="BJ140" s="205" t="s">
        <v>4174</v>
      </c>
      <c r="BK140" s="205"/>
      <c r="BL140" s="205"/>
      <c r="BM140" s="205"/>
      <c r="BN140" s="205"/>
      <c r="BO140" s="205"/>
      <c r="BP140" s="205"/>
      <c r="BQ140" s="205"/>
      <c r="BR140" s="205"/>
      <c r="BS140" s="205" t="s">
        <v>4174</v>
      </c>
      <c r="BT140" s="205"/>
      <c r="BU140" s="205"/>
      <c r="BV140" s="205"/>
      <c r="BW140" s="205"/>
      <c r="BX140" s="205"/>
      <c r="BY140" s="205"/>
      <c r="BZ140" s="205"/>
      <c r="CA140" s="205"/>
      <c r="CB140" s="205"/>
      <c r="CC140" s="205"/>
      <c r="CD140" s="205"/>
      <c r="CE140" s="205"/>
      <c r="CF140" s="205"/>
      <c r="CG140" s="205"/>
      <c r="CH140" s="135"/>
      <c r="CI140" s="138" t="s">
        <v>4174</v>
      </c>
      <c r="CJ140" s="138" t="s">
        <v>4174</v>
      </c>
      <c r="CK140" s="139">
        <v>0</v>
      </c>
      <c r="CL140" s="141">
        <v>0</v>
      </c>
    </row>
    <row r="141" spans="1:90" ht="23.45" customHeight="1">
      <c r="A141" s="204" t="s">
        <v>2</v>
      </c>
      <c r="B141" s="199" t="s">
        <v>335</v>
      </c>
      <c r="C141" s="205" t="s">
        <v>423</v>
      </c>
      <c r="D141" s="205"/>
      <c r="E141" s="205" t="s">
        <v>424</v>
      </c>
      <c r="F141" s="205"/>
      <c r="G141" s="205" t="s">
        <v>425</v>
      </c>
      <c r="H141" s="205"/>
      <c r="I141" s="205" t="s">
        <v>426</v>
      </c>
      <c r="J141" s="205"/>
      <c r="K141" s="205" t="s">
        <v>102</v>
      </c>
      <c r="L141" s="205"/>
      <c r="M141" s="204" t="s">
        <v>2</v>
      </c>
      <c r="N141" s="204" t="s">
        <v>113</v>
      </c>
      <c r="O141" s="205" t="s">
        <v>423</v>
      </c>
      <c r="P141" s="205"/>
      <c r="Q141" s="205" t="s">
        <v>424</v>
      </c>
      <c r="R141" s="205"/>
      <c r="S141" s="205" t="s">
        <v>425</v>
      </c>
      <c r="T141" s="205"/>
      <c r="U141" s="205" t="s">
        <v>426</v>
      </c>
      <c r="V141" s="205"/>
      <c r="W141" s="205" t="s">
        <v>102</v>
      </c>
      <c r="X141" s="205"/>
      <c r="Y141" s="204" t="s">
        <v>2</v>
      </c>
      <c r="Z141" s="204" t="s">
        <v>113</v>
      </c>
      <c r="AA141" s="205" t="s">
        <v>363</v>
      </c>
      <c r="AB141" s="205"/>
      <c r="AC141" s="205"/>
      <c r="AD141" s="205"/>
      <c r="AE141" s="205"/>
      <c r="AF141" s="205" t="s">
        <v>165</v>
      </c>
      <c r="AG141" s="205"/>
      <c r="AH141" s="205"/>
      <c r="AI141" s="205"/>
      <c r="AJ141" s="204" t="s">
        <v>364</v>
      </c>
      <c r="AK141" s="204" t="s">
        <v>2</v>
      </c>
      <c r="AL141" s="204" t="s">
        <v>113</v>
      </c>
      <c r="AM141" s="205" t="s">
        <v>365</v>
      </c>
      <c r="AN141" s="205"/>
      <c r="AO141" s="205"/>
      <c r="AP141" s="205"/>
      <c r="AQ141" s="205"/>
      <c r="AR141" s="205"/>
      <c r="AS141" s="205"/>
      <c r="AT141" s="205"/>
      <c r="AU141" s="205"/>
      <c r="AV141" s="205" t="s">
        <v>2</v>
      </c>
      <c r="AW141" s="204" t="s">
        <v>113</v>
      </c>
      <c r="AX141" s="205" t="s">
        <v>366</v>
      </c>
      <c r="AY141" s="205"/>
      <c r="AZ141" s="205" t="s">
        <v>367</v>
      </c>
      <c r="BA141" s="205"/>
      <c r="BB141" s="205" t="s">
        <v>89</v>
      </c>
      <c r="BC141" s="205"/>
      <c r="BD141" s="205" t="s">
        <v>368</v>
      </c>
      <c r="BE141" s="205"/>
      <c r="BF141" s="205" t="s">
        <v>369</v>
      </c>
      <c r="BG141" s="205"/>
      <c r="BH141" s="204" t="s">
        <v>370</v>
      </c>
      <c r="BI141" s="204"/>
      <c r="BJ141" s="204" t="s">
        <v>2</v>
      </c>
      <c r="BK141" s="204" t="s">
        <v>113</v>
      </c>
      <c r="BL141" s="205" t="s">
        <v>166</v>
      </c>
      <c r="BM141" s="205"/>
      <c r="BN141" s="205"/>
      <c r="BO141" s="204" t="s">
        <v>167</v>
      </c>
      <c r="BP141" s="204"/>
      <c r="BQ141" s="204" t="s">
        <v>466</v>
      </c>
      <c r="BR141" s="204"/>
      <c r="BS141" s="204" t="s">
        <v>2</v>
      </c>
      <c r="BT141" s="204" t="s">
        <v>113</v>
      </c>
      <c r="BU141" s="205" t="s">
        <v>371</v>
      </c>
      <c r="BV141" s="205"/>
      <c r="BW141" s="205"/>
      <c r="BX141" s="205"/>
      <c r="BY141" s="205"/>
      <c r="BZ141" s="205"/>
      <c r="CA141" s="205"/>
      <c r="CB141" s="205"/>
      <c r="CC141" s="205"/>
      <c r="CD141" s="205"/>
      <c r="CE141" s="205"/>
      <c r="CF141" s="205"/>
      <c r="CG141" s="205"/>
      <c r="CH141" s="135"/>
      <c r="CI141" s="138" t="s">
        <v>2</v>
      </c>
      <c r="CJ141" s="138" t="s">
        <v>4594</v>
      </c>
      <c r="CK141" s="139" t="e">
        <v>#VALUE!</v>
      </c>
      <c r="CL141" s="141">
        <v>0</v>
      </c>
    </row>
    <row r="142" spans="1:90" ht="36">
      <c r="A142" s="204"/>
      <c r="B142" s="199"/>
      <c r="C142" s="69" t="s">
        <v>170</v>
      </c>
      <c r="D142" s="69" t="s">
        <v>57</v>
      </c>
      <c r="E142" s="69" t="s">
        <v>170</v>
      </c>
      <c r="F142" s="69" t="s">
        <v>57</v>
      </c>
      <c r="G142" s="69" t="s">
        <v>170</v>
      </c>
      <c r="H142" s="69" t="s">
        <v>57</v>
      </c>
      <c r="I142" s="69" t="s">
        <v>170</v>
      </c>
      <c r="J142" s="69" t="s">
        <v>57</v>
      </c>
      <c r="K142" s="69" t="s">
        <v>170</v>
      </c>
      <c r="L142" s="69" t="s">
        <v>57</v>
      </c>
      <c r="M142" s="204"/>
      <c r="N142" s="204"/>
      <c r="O142" s="69" t="s">
        <v>170</v>
      </c>
      <c r="P142" s="69" t="s">
        <v>57</v>
      </c>
      <c r="Q142" s="69" t="s">
        <v>170</v>
      </c>
      <c r="R142" s="69" t="s">
        <v>57</v>
      </c>
      <c r="S142" s="69" t="s">
        <v>170</v>
      </c>
      <c r="T142" s="69" t="s">
        <v>57</v>
      </c>
      <c r="U142" s="69" t="s">
        <v>170</v>
      </c>
      <c r="V142" s="69" t="s">
        <v>57</v>
      </c>
      <c r="W142" s="69" t="s">
        <v>170</v>
      </c>
      <c r="X142" s="69" t="s">
        <v>57</v>
      </c>
      <c r="Y142" s="204"/>
      <c r="Z142" s="204"/>
      <c r="AA142" s="69" t="s">
        <v>427</v>
      </c>
      <c r="AB142" s="69" t="s">
        <v>428</v>
      </c>
      <c r="AC142" s="69" t="s">
        <v>429</v>
      </c>
      <c r="AD142" s="69" t="s">
        <v>430</v>
      </c>
      <c r="AE142" s="69" t="s">
        <v>102</v>
      </c>
      <c r="AF142" s="69" t="s">
        <v>372</v>
      </c>
      <c r="AG142" s="31" t="s">
        <v>279</v>
      </c>
      <c r="AH142" s="31" t="s">
        <v>172</v>
      </c>
      <c r="AI142" s="31" t="s">
        <v>173</v>
      </c>
      <c r="AJ142" s="204"/>
      <c r="AK142" s="204"/>
      <c r="AL142" s="204"/>
      <c r="AM142" s="44" t="s">
        <v>434</v>
      </c>
      <c r="AN142" s="44" t="s">
        <v>344</v>
      </c>
      <c r="AO142" s="44" t="s">
        <v>435</v>
      </c>
      <c r="AP142" s="44" t="s">
        <v>436</v>
      </c>
      <c r="AQ142" s="44" t="s">
        <v>437</v>
      </c>
      <c r="AR142" s="14" t="s">
        <v>175</v>
      </c>
      <c r="AS142" s="14" t="s">
        <v>176</v>
      </c>
      <c r="AT142" s="44" t="s">
        <v>69</v>
      </c>
      <c r="AU142" s="44" t="s">
        <v>70</v>
      </c>
      <c r="AV142" s="205"/>
      <c r="AW142" s="204"/>
      <c r="AX142" s="69" t="s">
        <v>170</v>
      </c>
      <c r="AY142" s="69" t="s">
        <v>57</v>
      </c>
      <c r="AZ142" s="69" t="s">
        <v>170</v>
      </c>
      <c r="BA142" s="69" t="s">
        <v>57</v>
      </c>
      <c r="BB142" s="69" t="s">
        <v>170</v>
      </c>
      <c r="BC142" s="69" t="s">
        <v>57</v>
      </c>
      <c r="BD142" s="69" t="s">
        <v>170</v>
      </c>
      <c r="BE142" s="69" t="s">
        <v>57</v>
      </c>
      <c r="BF142" s="69" t="s">
        <v>170</v>
      </c>
      <c r="BG142" s="69" t="s">
        <v>57</v>
      </c>
      <c r="BH142" s="69" t="s">
        <v>170</v>
      </c>
      <c r="BI142" s="69" t="s">
        <v>57</v>
      </c>
      <c r="BJ142" s="204"/>
      <c r="BK142" s="204"/>
      <c r="BL142" s="32" t="s">
        <v>56</v>
      </c>
      <c r="BM142" s="45" t="s">
        <v>174</v>
      </c>
      <c r="BN142" s="45" t="s">
        <v>280</v>
      </c>
      <c r="BO142" s="69" t="s">
        <v>66</v>
      </c>
      <c r="BP142" s="69" t="s">
        <v>174</v>
      </c>
      <c r="BQ142" s="69" t="s">
        <v>66</v>
      </c>
      <c r="BR142" s="69" t="s">
        <v>174</v>
      </c>
      <c r="BS142" s="204"/>
      <c r="BT142" s="204"/>
      <c r="BU142" s="69" t="s">
        <v>80</v>
      </c>
      <c r="BV142" s="69" t="s">
        <v>81</v>
      </c>
      <c r="BW142" s="69" t="s">
        <v>82</v>
      </c>
      <c r="BX142" s="69" t="s">
        <v>421</v>
      </c>
      <c r="BY142" s="69" t="s">
        <v>431</v>
      </c>
      <c r="BZ142" s="69" t="s">
        <v>432</v>
      </c>
      <c r="CA142" s="69" t="s">
        <v>420</v>
      </c>
      <c r="CB142" s="69" t="s">
        <v>84</v>
      </c>
      <c r="CC142" s="69" t="s">
        <v>85</v>
      </c>
      <c r="CD142" s="69" t="s">
        <v>86</v>
      </c>
      <c r="CE142" s="69" t="s">
        <v>87</v>
      </c>
      <c r="CF142" s="69" t="s">
        <v>88</v>
      </c>
      <c r="CG142" s="70" t="s">
        <v>0</v>
      </c>
      <c r="CH142" s="135"/>
      <c r="CI142" s="138" t="s">
        <v>2</v>
      </c>
      <c r="CJ142" s="138" t="s">
        <v>2</v>
      </c>
      <c r="CK142" s="139" t="e">
        <v>#VALUE!</v>
      </c>
      <c r="CL142" s="141">
        <v>0</v>
      </c>
    </row>
    <row r="143" spans="1:90">
      <c r="A143" s="73" t="s">
        <v>127</v>
      </c>
      <c r="B143" s="71"/>
      <c r="C143" s="72"/>
      <c r="D143" s="72"/>
      <c r="E143" s="72"/>
      <c r="F143" s="72"/>
      <c r="G143" s="72"/>
      <c r="H143" s="72"/>
      <c r="I143" s="72"/>
      <c r="J143" s="72"/>
      <c r="K143" s="72"/>
      <c r="L143" s="72"/>
      <c r="M143" s="73" t="s">
        <v>127</v>
      </c>
      <c r="N143" s="71"/>
      <c r="O143" s="72"/>
      <c r="P143" s="72"/>
      <c r="Q143" s="72"/>
      <c r="R143" s="72"/>
      <c r="S143" s="72"/>
      <c r="T143" s="72"/>
      <c r="U143" s="72"/>
      <c r="V143" s="72"/>
      <c r="W143" s="72"/>
      <c r="X143" s="72"/>
      <c r="Y143" s="73" t="s">
        <v>127</v>
      </c>
      <c r="Z143" s="71"/>
      <c r="AA143" s="72"/>
      <c r="AB143" s="72"/>
      <c r="AC143" s="72"/>
      <c r="AD143" s="72"/>
      <c r="AE143" s="72"/>
      <c r="AF143" s="72"/>
      <c r="AG143" s="72"/>
      <c r="AH143" s="72"/>
      <c r="AI143" s="72"/>
      <c r="AJ143" s="72"/>
      <c r="AK143" s="73" t="s">
        <v>127</v>
      </c>
      <c r="AL143" s="71"/>
      <c r="AM143" s="72"/>
      <c r="AN143" s="72"/>
      <c r="AO143" s="72"/>
      <c r="AP143" s="72"/>
      <c r="AQ143" s="72"/>
      <c r="AR143" s="72"/>
      <c r="AS143" s="72"/>
      <c r="AT143" s="72"/>
      <c r="AU143" s="72"/>
      <c r="AV143" s="73" t="s">
        <v>127</v>
      </c>
      <c r="AW143" s="71"/>
      <c r="AX143" s="72"/>
      <c r="AY143" s="72"/>
      <c r="AZ143" s="72"/>
      <c r="BA143" s="72"/>
      <c r="BB143" s="72"/>
      <c r="BC143" s="72"/>
      <c r="BD143" s="72"/>
      <c r="BE143" s="72"/>
      <c r="BF143" s="72"/>
      <c r="BG143" s="72"/>
      <c r="BH143" s="72"/>
      <c r="BI143" s="72"/>
      <c r="BJ143" s="73" t="s">
        <v>127</v>
      </c>
      <c r="BK143" s="71"/>
      <c r="BL143" s="72"/>
      <c r="BM143" s="72"/>
      <c r="BN143" s="72"/>
      <c r="BO143" s="72"/>
      <c r="BP143" s="5"/>
      <c r="BQ143" s="72"/>
      <c r="BR143" s="72"/>
      <c r="BS143" s="73" t="s">
        <v>127</v>
      </c>
      <c r="BT143" s="71"/>
      <c r="BU143" s="72"/>
      <c r="BV143" s="72"/>
      <c r="BW143" s="72"/>
      <c r="BX143" s="72"/>
      <c r="BY143" s="72"/>
      <c r="BZ143" s="72"/>
      <c r="CA143" s="72"/>
      <c r="CB143" s="72"/>
      <c r="CC143" s="72"/>
      <c r="CD143" s="72"/>
      <c r="CE143" s="72"/>
      <c r="CF143" s="72"/>
      <c r="CG143" s="72"/>
      <c r="CH143" s="135"/>
      <c r="CI143" s="138" t="s">
        <v>127</v>
      </c>
      <c r="CJ143" s="138" t="s">
        <v>127</v>
      </c>
      <c r="CK143" s="139">
        <v>0</v>
      </c>
      <c r="CL143" s="141">
        <v>0</v>
      </c>
    </row>
    <row r="144" spans="1:90" ht="14.45" customHeight="1">
      <c r="A144" s="167" t="s">
        <v>198</v>
      </c>
      <c r="B144" s="71" t="s">
        <v>119</v>
      </c>
      <c r="C144" s="5">
        <v>709</v>
      </c>
      <c r="D144" s="5">
        <v>394</v>
      </c>
      <c r="E144" s="5">
        <v>702</v>
      </c>
      <c r="F144" s="5">
        <v>371</v>
      </c>
      <c r="G144" s="5">
        <v>744</v>
      </c>
      <c r="H144" s="5">
        <v>361</v>
      </c>
      <c r="I144" s="5">
        <v>1061</v>
      </c>
      <c r="J144" s="5">
        <v>556</v>
      </c>
      <c r="K144" s="72">
        <v>3216</v>
      </c>
      <c r="L144" s="72">
        <v>1682</v>
      </c>
      <c r="M144" s="167" t="s">
        <v>198</v>
      </c>
      <c r="N144" s="71" t="s">
        <v>119</v>
      </c>
      <c r="O144" s="5">
        <v>24</v>
      </c>
      <c r="P144" s="5">
        <v>14</v>
      </c>
      <c r="Q144" s="5">
        <v>22</v>
      </c>
      <c r="R144" s="5">
        <v>6</v>
      </c>
      <c r="S144" s="5">
        <v>23</v>
      </c>
      <c r="T144" s="5">
        <v>8</v>
      </c>
      <c r="U144" s="5">
        <v>204</v>
      </c>
      <c r="V144" s="5">
        <v>106</v>
      </c>
      <c r="W144" s="72">
        <v>273</v>
      </c>
      <c r="X144" s="72">
        <v>134</v>
      </c>
      <c r="Y144" s="167" t="s">
        <v>198</v>
      </c>
      <c r="Z144" s="71" t="s">
        <v>119</v>
      </c>
      <c r="AA144" s="5">
        <v>28</v>
      </c>
      <c r="AB144" s="5">
        <v>28</v>
      </c>
      <c r="AC144" s="5">
        <v>31</v>
      </c>
      <c r="AD144" s="5">
        <v>35</v>
      </c>
      <c r="AE144" s="72">
        <v>122</v>
      </c>
      <c r="AF144" s="72">
        <v>110</v>
      </c>
      <c r="AG144" s="5">
        <v>81</v>
      </c>
      <c r="AH144" s="5">
        <v>11</v>
      </c>
      <c r="AI144" s="5">
        <v>17</v>
      </c>
      <c r="AJ144" s="5">
        <v>30</v>
      </c>
      <c r="AK144" s="167" t="s">
        <v>198</v>
      </c>
      <c r="AL144" s="71" t="s">
        <v>119</v>
      </c>
      <c r="AM144" s="5">
        <v>0</v>
      </c>
      <c r="AN144" s="5">
        <v>1021</v>
      </c>
      <c r="AO144" s="5">
        <v>298</v>
      </c>
      <c r="AP144" s="5">
        <v>126</v>
      </c>
      <c r="AQ144" s="5">
        <v>25</v>
      </c>
      <c r="AR144" s="5">
        <v>17</v>
      </c>
      <c r="AS144" s="5">
        <v>112</v>
      </c>
      <c r="AT144" s="5">
        <v>97</v>
      </c>
      <c r="AU144" s="5">
        <v>105</v>
      </c>
      <c r="AV144" s="167" t="s">
        <v>198</v>
      </c>
      <c r="AW144" s="71" t="s">
        <v>119</v>
      </c>
      <c r="AX144" s="5">
        <v>1344</v>
      </c>
      <c r="AY144" s="5">
        <v>698</v>
      </c>
      <c r="AZ144" s="5">
        <v>1174</v>
      </c>
      <c r="BA144" s="5">
        <v>604</v>
      </c>
      <c r="BB144" s="5">
        <v>721</v>
      </c>
      <c r="BC144" s="5">
        <v>380</v>
      </c>
      <c r="BD144" s="5">
        <v>1291</v>
      </c>
      <c r="BE144" s="5">
        <v>673</v>
      </c>
      <c r="BF144" s="5">
        <v>1144</v>
      </c>
      <c r="BG144" s="5">
        <v>589</v>
      </c>
      <c r="BH144" s="5">
        <v>645</v>
      </c>
      <c r="BI144" s="5">
        <v>345</v>
      </c>
      <c r="BJ144" s="167" t="s">
        <v>198</v>
      </c>
      <c r="BK144" s="71" t="s">
        <v>119</v>
      </c>
      <c r="BL144" s="72">
        <v>176</v>
      </c>
      <c r="BM144" s="5">
        <v>33</v>
      </c>
      <c r="BN144" s="5">
        <v>13</v>
      </c>
      <c r="BO144" s="72">
        <v>13</v>
      </c>
      <c r="BP144" s="5">
        <v>5</v>
      </c>
      <c r="BQ144" s="72">
        <v>189</v>
      </c>
      <c r="BR144" s="72">
        <v>38</v>
      </c>
      <c r="BS144" s="167" t="s">
        <v>198</v>
      </c>
      <c r="BT144" s="71" t="s">
        <v>119</v>
      </c>
      <c r="BU144" s="5">
        <v>57</v>
      </c>
      <c r="BV144" s="5">
        <v>56</v>
      </c>
      <c r="BW144" s="5">
        <v>35</v>
      </c>
      <c r="BX144" s="5">
        <v>53</v>
      </c>
      <c r="BY144" s="5">
        <v>65</v>
      </c>
      <c r="BZ144" s="5">
        <v>44</v>
      </c>
      <c r="CA144" s="5">
        <v>42</v>
      </c>
      <c r="CB144" s="5">
        <v>11</v>
      </c>
      <c r="CC144" s="5">
        <v>0</v>
      </c>
      <c r="CD144" s="5">
        <v>8</v>
      </c>
      <c r="CE144" s="5">
        <v>12</v>
      </c>
      <c r="CF144" s="5">
        <v>78</v>
      </c>
      <c r="CG144" s="5">
        <v>48</v>
      </c>
      <c r="CH144" s="135"/>
      <c r="CI144" s="138" t="s">
        <v>198</v>
      </c>
      <c r="CJ144" s="138" t="s">
        <v>4296</v>
      </c>
      <c r="CK144" s="139">
        <v>3565</v>
      </c>
      <c r="CL144" s="141">
        <v>383</v>
      </c>
    </row>
    <row r="145" spans="1:90">
      <c r="A145" s="167"/>
      <c r="B145" s="71" t="s">
        <v>120</v>
      </c>
      <c r="C145" s="5">
        <v>413</v>
      </c>
      <c r="D145" s="5">
        <v>230</v>
      </c>
      <c r="E145" s="5">
        <v>448</v>
      </c>
      <c r="F145" s="5">
        <v>241</v>
      </c>
      <c r="G145" s="5">
        <v>515</v>
      </c>
      <c r="H145" s="5">
        <v>271</v>
      </c>
      <c r="I145" s="5">
        <v>737</v>
      </c>
      <c r="J145" s="5">
        <v>408</v>
      </c>
      <c r="K145" s="72">
        <v>2113</v>
      </c>
      <c r="L145" s="72">
        <v>1150</v>
      </c>
      <c r="M145" s="167"/>
      <c r="N145" s="71" t="s">
        <v>120</v>
      </c>
      <c r="O145" s="5">
        <v>11</v>
      </c>
      <c r="P145" s="5">
        <v>6</v>
      </c>
      <c r="Q145" s="5">
        <v>16</v>
      </c>
      <c r="R145" s="5">
        <v>6</v>
      </c>
      <c r="S145" s="5">
        <v>17</v>
      </c>
      <c r="T145" s="5">
        <v>8</v>
      </c>
      <c r="U145" s="5">
        <v>94</v>
      </c>
      <c r="V145" s="5">
        <v>52</v>
      </c>
      <c r="W145" s="72">
        <v>138</v>
      </c>
      <c r="X145" s="72">
        <v>72</v>
      </c>
      <c r="Y145" s="167"/>
      <c r="Z145" s="71" t="s">
        <v>120</v>
      </c>
      <c r="AA145" s="5">
        <v>17</v>
      </c>
      <c r="AB145" s="5">
        <v>18</v>
      </c>
      <c r="AC145" s="5">
        <v>17</v>
      </c>
      <c r="AD145" s="5">
        <v>22</v>
      </c>
      <c r="AE145" s="72">
        <v>74</v>
      </c>
      <c r="AF145" s="72">
        <v>91</v>
      </c>
      <c r="AG145" s="5">
        <v>87</v>
      </c>
      <c r="AH145" s="5">
        <v>50</v>
      </c>
      <c r="AI145" s="5">
        <v>0</v>
      </c>
      <c r="AJ145" s="5">
        <v>16</v>
      </c>
      <c r="AK145" s="167"/>
      <c r="AL145" s="71" t="s">
        <v>120</v>
      </c>
      <c r="AM145" s="5">
        <v>0</v>
      </c>
      <c r="AN145" s="5">
        <v>907</v>
      </c>
      <c r="AO145" s="5">
        <v>259</v>
      </c>
      <c r="AP145" s="5">
        <v>270</v>
      </c>
      <c r="AQ145" s="5">
        <v>0</v>
      </c>
      <c r="AR145" s="5">
        <v>19</v>
      </c>
      <c r="AS145" s="5">
        <v>86</v>
      </c>
      <c r="AT145" s="5">
        <v>83</v>
      </c>
      <c r="AU145" s="5">
        <v>83</v>
      </c>
      <c r="AV145" s="167"/>
      <c r="AW145" s="71" t="s">
        <v>120</v>
      </c>
      <c r="AX145" s="5">
        <v>1180</v>
      </c>
      <c r="AY145" s="5">
        <v>674</v>
      </c>
      <c r="AZ145" s="5">
        <v>1068</v>
      </c>
      <c r="BA145" s="5">
        <v>605</v>
      </c>
      <c r="BB145" s="5">
        <v>768</v>
      </c>
      <c r="BC145" s="5">
        <v>425</v>
      </c>
      <c r="BD145" s="5">
        <v>1132</v>
      </c>
      <c r="BE145" s="5">
        <v>648</v>
      </c>
      <c r="BF145" s="5">
        <v>1030</v>
      </c>
      <c r="BG145" s="5">
        <v>586</v>
      </c>
      <c r="BH145" s="5">
        <v>484</v>
      </c>
      <c r="BI145" s="5">
        <v>276</v>
      </c>
      <c r="BJ145" s="167"/>
      <c r="BK145" s="71" t="s">
        <v>120</v>
      </c>
      <c r="BL145" s="72">
        <v>173</v>
      </c>
      <c r="BM145" s="5">
        <v>69</v>
      </c>
      <c r="BN145" s="5">
        <v>45</v>
      </c>
      <c r="BO145" s="72">
        <v>32</v>
      </c>
      <c r="BP145" s="5">
        <v>20</v>
      </c>
      <c r="BQ145" s="72">
        <v>205</v>
      </c>
      <c r="BR145" s="72">
        <v>89</v>
      </c>
      <c r="BS145" s="167"/>
      <c r="BT145" s="71" t="s">
        <v>120</v>
      </c>
      <c r="BU145" s="5">
        <v>8</v>
      </c>
      <c r="BV145" s="5">
        <v>19</v>
      </c>
      <c r="BW145" s="5">
        <v>5</v>
      </c>
      <c r="BX145" s="5">
        <v>6</v>
      </c>
      <c r="BY145" s="5">
        <v>9</v>
      </c>
      <c r="BZ145" s="5">
        <v>7</v>
      </c>
      <c r="CA145" s="5">
        <v>4</v>
      </c>
      <c r="CB145" s="5">
        <v>4</v>
      </c>
      <c r="CC145" s="5">
        <v>2</v>
      </c>
      <c r="CD145" s="5">
        <v>0</v>
      </c>
      <c r="CE145" s="5">
        <v>6</v>
      </c>
      <c r="CF145" s="5">
        <v>22</v>
      </c>
      <c r="CG145" s="5">
        <v>5</v>
      </c>
      <c r="CH145" s="135"/>
      <c r="CI145" s="138" t="s">
        <v>198</v>
      </c>
      <c r="CJ145" s="138" t="s">
        <v>4297</v>
      </c>
      <c r="CK145" s="139">
        <v>3671</v>
      </c>
      <c r="CL145" s="141">
        <v>70</v>
      </c>
    </row>
    <row r="146" spans="1:90">
      <c r="A146" s="167"/>
      <c r="B146" s="103" t="s">
        <v>102</v>
      </c>
      <c r="C146" s="105">
        <v>1122</v>
      </c>
      <c r="D146" s="105">
        <v>624</v>
      </c>
      <c r="E146" s="105">
        <v>1150</v>
      </c>
      <c r="F146" s="105">
        <v>612</v>
      </c>
      <c r="G146" s="105">
        <v>1259</v>
      </c>
      <c r="H146" s="105">
        <v>632</v>
      </c>
      <c r="I146" s="105">
        <v>1798</v>
      </c>
      <c r="J146" s="105">
        <v>964</v>
      </c>
      <c r="K146" s="105">
        <v>5329</v>
      </c>
      <c r="L146" s="105">
        <v>2832</v>
      </c>
      <c r="M146" s="167"/>
      <c r="N146" s="103" t="s">
        <v>102</v>
      </c>
      <c r="O146" s="105">
        <v>35</v>
      </c>
      <c r="P146" s="105">
        <v>20</v>
      </c>
      <c r="Q146" s="105">
        <v>38</v>
      </c>
      <c r="R146" s="105">
        <v>12</v>
      </c>
      <c r="S146" s="105">
        <v>40</v>
      </c>
      <c r="T146" s="105">
        <v>16</v>
      </c>
      <c r="U146" s="105">
        <v>298</v>
      </c>
      <c r="V146" s="105">
        <v>158</v>
      </c>
      <c r="W146" s="105">
        <v>411</v>
      </c>
      <c r="X146" s="105">
        <v>206</v>
      </c>
      <c r="Y146" s="167"/>
      <c r="Z146" s="103" t="s">
        <v>102</v>
      </c>
      <c r="AA146" s="105">
        <v>45</v>
      </c>
      <c r="AB146" s="105">
        <v>46</v>
      </c>
      <c r="AC146" s="105">
        <v>48</v>
      </c>
      <c r="AD146" s="105">
        <v>57</v>
      </c>
      <c r="AE146" s="105">
        <v>196</v>
      </c>
      <c r="AF146" s="105">
        <v>201</v>
      </c>
      <c r="AG146" s="105">
        <v>168</v>
      </c>
      <c r="AH146" s="105">
        <v>61</v>
      </c>
      <c r="AI146" s="105">
        <v>17</v>
      </c>
      <c r="AJ146" s="105">
        <v>46</v>
      </c>
      <c r="AK146" s="167"/>
      <c r="AL146" s="103" t="s">
        <v>102</v>
      </c>
      <c r="AM146" s="105">
        <v>0</v>
      </c>
      <c r="AN146" s="105">
        <v>1928</v>
      </c>
      <c r="AO146" s="105">
        <v>557</v>
      </c>
      <c r="AP146" s="105">
        <v>396</v>
      </c>
      <c r="AQ146" s="105">
        <v>25</v>
      </c>
      <c r="AR146" s="105">
        <v>36</v>
      </c>
      <c r="AS146" s="105">
        <v>198</v>
      </c>
      <c r="AT146" s="105">
        <v>180</v>
      </c>
      <c r="AU146" s="105">
        <v>188</v>
      </c>
      <c r="AV146" s="167"/>
      <c r="AW146" s="103" t="s">
        <v>102</v>
      </c>
      <c r="AX146" s="105">
        <v>2524</v>
      </c>
      <c r="AY146" s="105">
        <v>1372</v>
      </c>
      <c r="AZ146" s="105">
        <v>2242</v>
      </c>
      <c r="BA146" s="105">
        <v>1209</v>
      </c>
      <c r="BB146" s="105">
        <v>1489</v>
      </c>
      <c r="BC146" s="105">
        <v>805</v>
      </c>
      <c r="BD146" s="105">
        <v>2423</v>
      </c>
      <c r="BE146" s="105">
        <v>1321</v>
      </c>
      <c r="BF146" s="105">
        <v>2174</v>
      </c>
      <c r="BG146" s="105">
        <v>1175</v>
      </c>
      <c r="BH146" s="105">
        <v>1129</v>
      </c>
      <c r="BI146" s="105">
        <v>621</v>
      </c>
      <c r="BJ146" s="167"/>
      <c r="BK146" s="103" t="s">
        <v>102</v>
      </c>
      <c r="BL146" s="105">
        <v>349</v>
      </c>
      <c r="BM146" s="105">
        <v>102</v>
      </c>
      <c r="BN146" s="105">
        <v>58</v>
      </c>
      <c r="BO146" s="105">
        <v>45</v>
      </c>
      <c r="BP146" s="105">
        <v>25</v>
      </c>
      <c r="BQ146" s="105">
        <v>394</v>
      </c>
      <c r="BR146" s="105">
        <v>127</v>
      </c>
      <c r="BS146" s="167"/>
      <c r="BT146" s="103" t="s">
        <v>102</v>
      </c>
      <c r="BU146" s="105">
        <v>65</v>
      </c>
      <c r="BV146" s="105">
        <v>75</v>
      </c>
      <c r="BW146" s="105">
        <v>40</v>
      </c>
      <c r="BX146" s="105">
        <v>59</v>
      </c>
      <c r="BY146" s="105">
        <v>74</v>
      </c>
      <c r="BZ146" s="105">
        <v>51</v>
      </c>
      <c r="CA146" s="105">
        <v>46</v>
      </c>
      <c r="CB146" s="105">
        <v>15</v>
      </c>
      <c r="CC146" s="105">
        <v>2</v>
      </c>
      <c r="CD146" s="105">
        <v>8</v>
      </c>
      <c r="CE146" s="105">
        <v>18</v>
      </c>
      <c r="CF146" s="105">
        <v>100</v>
      </c>
      <c r="CG146" s="105">
        <v>53</v>
      </c>
      <c r="CH146" s="135"/>
      <c r="CI146" s="138" t="s">
        <v>198</v>
      </c>
      <c r="CJ146" s="138" t="s">
        <v>4298</v>
      </c>
      <c r="CK146" s="139">
        <v>7236</v>
      </c>
      <c r="CL146" s="141">
        <v>453</v>
      </c>
    </row>
    <row r="147" spans="1:90" ht="14.45" customHeight="1">
      <c r="A147" s="167" t="s">
        <v>199</v>
      </c>
      <c r="B147" s="71" t="s">
        <v>119</v>
      </c>
      <c r="C147" s="5">
        <v>506</v>
      </c>
      <c r="D147" s="5">
        <v>234</v>
      </c>
      <c r="E147" s="5">
        <v>485</v>
      </c>
      <c r="F147" s="5">
        <v>237</v>
      </c>
      <c r="G147" s="5">
        <v>523</v>
      </c>
      <c r="H147" s="5">
        <v>271</v>
      </c>
      <c r="I147" s="5">
        <v>680</v>
      </c>
      <c r="J147" s="5">
        <v>339</v>
      </c>
      <c r="K147" s="72">
        <v>2194</v>
      </c>
      <c r="L147" s="72">
        <v>1081</v>
      </c>
      <c r="M147" s="167" t="s">
        <v>199</v>
      </c>
      <c r="N147" s="71" t="s">
        <v>119</v>
      </c>
      <c r="O147" s="5">
        <v>29</v>
      </c>
      <c r="P147" s="5">
        <v>11</v>
      </c>
      <c r="Q147" s="5">
        <v>22</v>
      </c>
      <c r="R147" s="5">
        <v>9</v>
      </c>
      <c r="S147" s="5">
        <v>31</v>
      </c>
      <c r="T147" s="5">
        <v>13</v>
      </c>
      <c r="U147" s="5">
        <v>116</v>
      </c>
      <c r="V147" s="5">
        <v>69</v>
      </c>
      <c r="W147" s="72">
        <v>198</v>
      </c>
      <c r="X147" s="72">
        <v>102</v>
      </c>
      <c r="Y147" s="167" t="s">
        <v>199</v>
      </c>
      <c r="Z147" s="71" t="s">
        <v>119</v>
      </c>
      <c r="AA147" s="5">
        <v>14</v>
      </c>
      <c r="AB147" s="5">
        <v>15</v>
      </c>
      <c r="AC147" s="5">
        <v>15</v>
      </c>
      <c r="AD147" s="5">
        <v>15</v>
      </c>
      <c r="AE147" s="72">
        <v>59</v>
      </c>
      <c r="AF147" s="72">
        <v>63</v>
      </c>
      <c r="AG147" s="5">
        <v>49</v>
      </c>
      <c r="AH147" s="5">
        <v>7</v>
      </c>
      <c r="AI147" s="5">
        <v>0</v>
      </c>
      <c r="AJ147" s="5">
        <v>13</v>
      </c>
      <c r="AK147" s="167" t="s">
        <v>199</v>
      </c>
      <c r="AL147" s="71" t="s">
        <v>119</v>
      </c>
      <c r="AM147" s="5">
        <v>4</v>
      </c>
      <c r="AN147" s="5">
        <v>396</v>
      </c>
      <c r="AO147" s="5">
        <v>478</v>
      </c>
      <c r="AP147" s="5">
        <v>36</v>
      </c>
      <c r="AQ147" s="5">
        <v>0</v>
      </c>
      <c r="AR147" s="5">
        <v>7</v>
      </c>
      <c r="AS147" s="5">
        <v>86</v>
      </c>
      <c r="AT147" s="5">
        <v>56</v>
      </c>
      <c r="AU147" s="5">
        <v>58</v>
      </c>
      <c r="AV147" s="167" t="s">
        <v>199</v>
      </c>
      <c r="AW147" s="71" t="s">
        <v>119</v>
      </c>
      <c r="AX147" s="5">
        <v>970</v>
      </c>
      <c r="AY147" s="5">
        <v>537</v>
      </c>
      <c r="AZ147" s="5">
        <v>859</v>
      </c>
      <c r="BA147" s="5">
        <v>485</v>
      </c>
      <c r="BB147" s="5">
        <v>370</v>
      </c>
      <c r="BC147" s="5">
        <v>206</v>
      </c>
      <c r="BD147" s="5">
        <v>842</v>
      </c>
      <c r="BE147" s="5">
        <v>479</v>
      </c>
      <c r="BF147" s="5">
        <v>751</v>
      </c>
      <c r="BG147" s="5">
        <v>435</v>
      </c>
      <c r="BH147" s="5">
        <v>281</v>
      </c>
      <c r="BI147" s="5">
        <v>163</v>
      </c>
      <c r="BJ147" s="167" t="s">
        <v>199</v>
      </c>
      <c r="BK147" s="71" t="s">
        <v>119</v>
      </c>
      <c r="BL147" s="72">
        <v>87</v>
      </c>
      <c r="BM147" s="5">
        <v>14</v>
      </c>
      <c r="BN147" s="5">
        <v>6</v>
      </c>
      <c r="BO147" s="72">
        <v>7</v>
      </c>
      <c r="BP147" s="5">
        <v>1</v>
      </c>
      <c r="BQ147" s="72">
        <v>94</v>
      </c>
      <c r="BR147" s="72">
        <v>15</v>
      </c>
      <c r="BS147" s="167" t="s">
        <v>199</v>
      </c>
      <c r="BT147" s="71" t="s">
        <v>119</v>
      </c>
      <c r="BU147" s="5">
        <v>28</v>
      </c>
      <c r="BV147" s="5">
        <v>76</v>
      </c>
      <c r="BW147" s="5">
        <v>28</v>
      </c>
      <c r="BX147" s="5">
        <v>40</v>
      </c>
      <c r="BY147" s="5">
        <v>38</v>
      </c>
      <c r="BZ147" s="5">
        <v>27</v>
      </c>
      <c r="CA147" s="5">
        <v>24</v>
      </c>
      <c r="CB147" s="5">
        <v>4</v>
      </c>
      <c r="CC147" s="5">
        <v>0</v>
      </c>
      <c r="CD147" s="5">
        <v>7</v>
      </c>
      <c r="CE147" s="5">
        <v>0</v>
      </c>
      <c r="CF147" s="5">
        <v>208</v>
      </c>
      <c r="CG147" s="5">
        <v>152</v>
      </c>
      <c r="CH147" s="135"/>
      <c r="CI147" s="138" t="s">
        <v>199</v>
      </c>
      <c r="CJ147" s="138" t="s">
        <v>4299</v>
      </c>
      <c r="CK147" s="139">
        <v>2374</v>
      </c>
      <c r="CL147" s="141">
        <v>272</v>
      </c>
    </row>
    <row r="148" spans="1:90">
      <c r="A148" s="167"/>
      <c r="B148" s="71" t="s">
        <v>120</v>
      </c>
      <c r="C148" s="5">
        <v>473</v>
      </c>
      <c r="D148" s="5">
        <v>243</v>
      </c>
      <c r="E148" s="5">
        <v>463</v>
      </c>
      <c r="F148" s="5">
        <v>231</v>
      </c>
      <c r="G148" s="5">
        <v>511</v>
      </c>
      <c r="H148" s="5">
        <v>262</v>
      </c>
      <c r="I148" s="5">
        <v>904</v>
      </c>
      <c r="J148" s="5">
        <v>443</v>
      </c>
      <c r="K148" s="72">
        <v>2351</v>
      </c>
      <c r="L148" s="72">
        <v>1179</v>
      </c>
      <c r="M148" s="167"/>
      <c r="N148" s="71" t="s">
        <v>120</v>
      </c>
      <c r="O148" s="5">
        <v>60</v>
      </c>
      <c r="P148" s="5">
        <v>35</v>
      </c>
      <c r="Q148" s="5">
        <v>41</v>
      </c>
      <c r="R148" s="5">
        <v>19</v>
      </c>
      <c r="S148" s="5">
        <v>25</v>
      </c>
      <c r="T148" s="5">
        <v>16</v>
      </c>
      <c r="U148" s="5">
        <v>307</v>
      </c>
      <c r="V148" s="5">
        <v>131</v>
      </c>
      <c r="W148" s="72">
        <v>433</v>
      </c>
      <c r="X148" s="72">
        <v>201</v>
      </c>
      <c r="Y148" s="167"/>
      <c r="Z148" s="71" t="s">
        <v>120</v>
      </c>
      <c r="AA148" s="5">
        <v>11</v>
      </c>
      <c r="AB148" s="5">
        <v>12</v>
      </c>
      <c r="AC148" s="5">
        <v>11</v>
      </c>
      <c r="AD148" s="5">
        <v>11</v>
      </c>
      <c r="AE148" s="72">
        <v>45</v>
      </c>
      <c r="AF148" s="72">
        <v>55</v>
      </c>
      <c r="AG148" s="5">
        <v>50</v>
      </c>
      <c r="AH148" s="5">
        <v>25</v>
      </c>
      <c r="AI148" s="5">
        <v>0</v>
      </c>
      <c r="AJ148" s="5">
        <v>10</v>
      </c>
      <c r="AK148" s="167"/>
      <c r="AL148" s="71" t="s">
        <v>120</v>
      </c>
      <c r="AM148" s="5">
        <v>0</v>
      </c>
      <c r="AN148" s="5">
        <v>1083</v>
      </c>
      <c r="AO148" s="5">
        <v>273</v>
      </c>
      <c r="AP148" s="5">
        <v>0</v>
      </c>
      <c r="AQ148" s="5">
        <v>0</v>
      </c>
      <c r="AR148" s="5">
        <v>30</v>
      </c>
      <c r="AS148" s="5">
        <v>77</v>
      </c>
      <c r="AT148" s="5">
        <v>58</v>
      </c>
      <c r="AU148" s="5">
        <v>58</v>
      </c>
      <c r="AV148" s="167"/>
      <c r="AW148" s="71" t="s">
        <v>120</v>
      </c>
      <c r="AX148" s="5">
        <v>1105</v>
      </c>
      <c r="AY148" s="5">
        <v>580</v>
      </c>
      <c r="AZ148" s="5">
        <v>861</v>
      </c>
      <c r="BA148" s="5">
        <v>453</v>
      </c>
      <c r="BB148" s="5">
        <v>238</v>
      </c>
      <c r="BC148" s="5">
        <v>122</v>
      </c>
      <c r="BD148" s="5">
        <v>823</v>
      </c>
      <c r="BE148" s="5">
        <v>442</v>
      </c>
      <c r="BF148" s="5">
        <v>639</v>
      </c>
      <c r="BG148" s="5">
        <v>345</v>
      </c>
      <c r="BH148" s="5">
        <v>68</v>
      </c>
      <c r="BI148" s="5">
        <v>27</v>
      </c>
      <c r="BJ148" s="167"/>
      <c r="BK148" s="71" t="s">
        <v>120</v>
      </c>
      <c r="BL148" s="72">
        <v>94</v>
      </c>
      <c r="BM148" s="5">
        <v>21</v>
      </c>
      <c r="BN148" s="5">
        <v>9</v>
      </c>
      <c r="BO148" s="72">
        <v>23</v>
      </c>
      <c r="BP148" s="5">
        <v>12</v>
      </c>
      <c r="BQ148" s="72">
        <v>117</v>
      </c>
      <c r="BR148" s="72">
        <v>33</v>
      </c>
      <c r="BS148" s="167"/>
      <c r="BT148" s="71" t="s">
        <v>120</v>
      </c>
      <c r="BU148" s="5">
        <v>0</v>
      </c>
      <c r="BV148" s="5">
        <v>0</v>
      </c>
      <c r="BW148" s="5">
        <v>0</v>
      </c>
      <c r="BX148" s="5">
        <v>0</v>
      </c>
      <c r="BY148" s="5">
        <v>0</v>
      </c>
      <c r="BZ148" s="5">
        <v>0</v>
      </c>
      <c r="CA148" s="5">
        <v>0</v>
      </c>
      <c r="CB148" s="5">
        <v>0</v>
      </c>
      <c r="CC148" s="5">
        <v>0</v>
      </c>
      <c r="CD148" s="5">
        <v>0</v>
      </c>
      <c r="CE148" s="5">
        <v>0</v>
      </c>
      <c r="CF148" s="5">
        <v>4</v>
      </c>
      <c r="CG148" s="5">
        <v>0</v>
      </c>
      <c r="CH148" s="135"/>
      <c r="CI148" s="138" t="s">
        <v>199</v>
      </c>
      <c r="CJ148" s="138" t="s">
        <v>4300</v>
      </c>
      <c r="CK148" s="139">
        <v>2985</v>
      </c>
      <c r="CL148" s="141">
        <v>0</v>
      </c>
    </row>
    <row r="149" spans="1:90">
      <c r="A149" s="167"/>
      <c r="B149" s="103" t="s">
        <v>102</v>
      </c>
      <c r="C149" s="105">
        <v>979</v>
      </c>
      <c r="D149" s="105">
        <v>477</v>
      </c>
      <c r="E149" s="105">
        <v>948</v>
      </c>
      <c r="F149" s="105">
        <v>468</v>
      </c>
      <c r="G149" s="105">
        <v>1034</v>
      </c>
      <c r="H149" s="105">
        <v>533</v>
      </c>
      <c r="I149" s="105">
        <v>1584</v>
      </c>
      <c r="J149" s="105">
        <v>782</v>
      </c>
      <c r="K149" s="105">
        <v>4545</v>
      </c>
      <c r="L149" s="105">
        <v>2260</v>
      </c>
      <c r="M149" s="167"/>
      <c r="N149" s="103" t="s">
        <v>102</v>
      </c>
      <c r="O149" s="105">
        <v>89</v>
      </c>
      <c r="P149" s="105">
        <v>46</v>
      </c>
      <c r="Q149" s="105">
        <v>63</v>
      </c>
      <c r="R149" s="105">
        <v>28</v>
      </c>
      <c r="S149" s="105">
        <v>56</v>
      </c>
      <c r="T149" s="105">
        <v>29</v>
      </c>
      <c r="U149" s="105">
        <v>423</v>
      </c>
      <c r="V149" s="105">
        <v>200</v>
      </c>
      <c r="W149" s="105">
        <v>631</v>
      </c>
      <c r="X149" s="105">
        <v>303</v>
      </c>
      <c r="Y149" s="167"/>
      <c r="Z149" s="103" t="s">
        <v>102</v>
      </c>
      <c r="AA149" s="105">
        <v>25</v>
      </c>
      <c r="AB149" s="105">
        <v>27</v>
      </c>
      <c r="AC149" s="105">
        <v>26</v>
      </c>
      <c r="AD149" s="105">
        <v>26</v>
      </c>
      <c r="AE149" s="105">
        <v>104</v>
      </c>
      <c r="AF149" s="105">
        <v>118</v>
      </c>
      <c r="AG149" s="105">
        <v>99</v>
      </c>
      <c r="AH149" s="105">
        <v>32</v>
      </c>
      <c r="AI149" s="105">
        <v>0</v>
      </c>
      <c r="AJ149" s="105">
        <v>23</v>
      </c>
      <c r="AK149" s="167"/>
      <c r="AL149" s="103" t="s">
        <v>102</v>
      </c>
      <c r="AM149" s="105">
        <v>4</v>
      </c>
      <c r="AN149" s="105">
        <v>1479</v>
      </c>
      <c r="AO149" s="105">
        <v>751</v>
      </c>
      <c r="AP149" s="105">
        <v>36</v>
      </c>
      <c r="AQ149" s="105">
        <v>0</v>
      </c>
      <c r="AR149" s="105">
        <v>37</v>
      </c>
      <c r="AS149" s="105">
        <v>163</v>
      </c>
      <c r="AT149" s="105">
        <v>114</v>
      </c>
      <c r="AU149" s="105">
        <v>116</v>
      </c>
      <c r="AV149" s="167"/>
      <c r="AW149" s="103" t="s">
        <v>102</v>
      </c>
      <c r="AX149" s="105">
        <v>2075</v>
      </c>
      <c r="AY149" s="105">
        <v>1117</v>
      </c>
      <c r="AZ149" s="105">
        <v>1720</v>
      </c>
      <c r="BA149" s="105">
        <v>938</v>
      </c>
      <c r="BB149" s="105">
        <v>608</v>
      </c>
      <c r="BC149" s="105">
        <v>328</v>
      </c>
      <c r="BD149" s="105">
        <v>1665</v>
      </c>
      <c r="BE149" s="105">
        <v>921</v>
      </c>
      <c r="BF149" s="105">
        <v>1390</v>
      </c>
      <c r="BG149" s="105">
        <v>780</v>
      </c>
      <c r="BH149" s="105">
        <v>349</v>
      </c>
      <c r="BI149" s="105">
        <v>190</v>
      </c>
      <c r="BJ149" s="167"/>
      <c r="BK149" s="103" t="s">
        <v>102</v>
      </c>
      <c r="BL149" s="105">
        <v>181</v>
      </c>
      <c r="BM149" s="105">
        <v>35</v>
      </c>
      <c r="BN149" s="105">
        <v>15</v>
      </c>
      <c r="BO149" s="105">
        <v>30</v>
      </c>
      <c r="BP149" s="105">
        <v>13</v>
      </c>
      <c r="BQ149" s="105">
        <v>211</v>
      </c>
      <c r="BR149" s="105">
        <v>48</v>
      </c>
      <c r="BS149" s="167"/>
      <c r="BT149" s="103" t="s">
        <v>102</v>
      </c>
      <c r="BU149" s="105">
        <v>28</v>
      </c>
      <c r="BV149" s="105">
        <v>76</v>
      </c>
      <c r="BW149" s="105">
        <v>28</v>
      </c>
      <c r="BX149" s="105">
        <v>40</v>
      </c>
      <c r="BY149" s="105">
        <v>38</v>
      </c>
      <c r="BZ149" s="105">
        <v>27</v>
      </c>
      <c r="CA149" s="105">
        <v>24</v>
      </c>
      <c r="CB149" s="105">
        <v>4</v>
      </c>
      <c r="CC149" s="105">
        <v>0</v>
      </c>
      <c r="CD149" s="105">
        <v>7</v>
      </c>
      <c r="CE149" s="105">
        <v>0</v>
      </c>
      <c r="CF149" s="105">
        <v>212</v>
      </c>
      <c r="CG149" s="105">
        <v>152</v>
      </c>
      <c r="CH149" s="135"/>
      <c r="CI149" s="138" t="s">
        <v>199</v>
      </c>
      <c r="CJ149" s="138" t="s">
        <v>4301</v>
      </c>
      <c r="CK149" s="139">
        <v>5359</v>
      </c>
      <c r="CL149" s="141">
        <v>272</v>
      </c>
    </row>
    <row r="150" spans="1:90" ht="14.45" customHeight="1">
      <c r="A150" s="167" t="s">
        <v>200</v>
      </c>
      <c r="B150" s="71" t="s">
        <v>119</v>
      </c>
      <c r="C150" s="5">
        <v>120</v>
      </c>
      <c r="D150" s="5">
        <v>65</v>
      </c>
      <c r="E150" s="5">
        <v>183</v>
      </c>
      <c r="F150" s="5">
        <v>100</v>
      </c>
      <c r="G150" s="5">
        <v>195</v>
      </c>
      <c r="H150" s="5">
        <v>94</v>
      </c>
      <c r="I150" s="5">
        <v>168</v>
      </c>
      <c r="J150" s="5">
        <v>82</v>
      </c>
      <c r="K150" s="72">
        <v>666</v>
      </c>
      <c r="L150" s="72">
        <v>341</v>
      </c>
      <c r="M150" s="167" t="s">
        <v>200</v>
      </c>
      <c r="N150" s="71" t="s">
        <v>119</v>
      </c>
      <c r="O150" s="5">
        <v>9</v>
      </c>
      <c r="P150" s="5">
        <v>4</v>
      </c>
      <c r="Q150" s="5">
        <v>11</v>
      </c>
      <c r="R150" s="5">
        <v>4</v>
      </c>
      <c r="S150" s="5">
        <v>10</v>
      </c>
      <c r="T150" s="5">
        <v>5</v>
      </c>
      <c r="U150" s="5">
        <v>18</v>
      </c>
      <c r="V150" s="5">
        <v>5</v>
      </c>
      <c r="W150" s="72">
        <v>48</v>
      </c>
      <c r="X150" s="72">
        <v>18</v>
      </c>
      <c r="Y150" s="167" t="s">
        <v>200</v>
      </c>
      <c r="Z150" s="71" t="s">
        <v>119</v>
      </c>
      <c r="AA150" s="5">
        <v>4</v>
      </c>
      <c r="AB150" s="5">
        <v>4</v>
      </c>
      <c r="AC150" s="5">
        <v>4</v>
      </c>
      <c r="AD150" s="5">
        <v>4</v>
      </c>
      <c r="AE150" s="72">
        <v>16</v>
      </c>
      <c r="AF150" s="72">
        <v>16</v>
      </c>
      <c r="AG150" s="5">
        <v>10</v>
      </c>
      <c r="AH150" s="5">
        <v>2</v>
      </c>
      <c r="AI150" s="5">
        <v>0</v>
      </c>
      <c r="AJ150" s="5">
        <v>3</v>
      </c>
      <c r="AK150" s="167" t="s">
        <v>200</v>
      </c>
      <c r="AL150" s="71" t="s">
        <v>119</v>
      </c>
      <c r="AM150" s="5">
        <v>0</v>
      </c>
      <c r="AN150" s="5">
        <v>11</v>
      </c>
      <c r="AO150" s="5">
        <v>110</v>
      </c>
      <c r="AP150" s="5">
        <v>130</v>
      </c>
      <c r="AQ150" s="5">
        <v>0</v>
      </c>
      <c r="AR150" s="5">
        <v>1</v>
      </c>
      <c r="AS150" s="5">
        <v>22</v>
      </c>
      <c r="AT150" s="5">
        <v>16</v>
      </c>
      <c r="AU150" s="5">
        <v>16</v>
      </c>
      <c r="AV150" s="167" t="s">
        <v>200</v>
      </c>
      <c r="AW150" s="71" t="s">
        <v>119</v>
      </c>
      <c r="AX150" s="5">
        <v>162</v>
      </c>
      <c r="AY150" s="5">
        <v>87</v>
      </c>
      <c r="AZ150" s="5">
        <v>155</v>
      </c>
      <c r="BA150" s="5">
        <v>82</v>
      </c>
      <c r="BB150" s="5">
        <v>126</v>
      </c>
      <c r="BC150" s="5">
        <v>71</v>
      </c>
      <c r="BD150" s="5">
        <v>162</v>
      </c>
      <c r="BE150" s="5">
        <v>87</v>
      </c>
      <c r="BF150" s="5">
        <v>155</v>
      </c>
      <c r="BG150" s="5">
        <v>82</v>
      </c>
      <c r="BH150" s="5">
        <v>115</v>
      </c>
      <c r="BI150" s="5">
        <v>62</v>
      </c>
      <c r="BJ150" s="167" t="s">
        <v>200</v>
      </c>
      <c r="BK150" s="71" t="s">
        <v>119</v>
      </c>
      <c r="BL150" s="72">
        <v>27</v>
      </c>
      <c r="BM150" s="5">
        <v>5</v>
      </c>
      <c r="BN150" s="5">
        <v>1</v>
      </c>
      <c r="BO150" s="72">
        <v>2</v>
      </c>
      <c r="BP150" s="5">
        <v>0</v>
      </c>
      <c r="BQ150" s="72">
        <v>29</v>
      </c>
      <c r="BR150" s="72">
        <v>5</v>
      </c>
      <c r="BS150" s="167" t="s">
        <v>200</v>
      </c>
      <c r="BT150" s="71" t="s">
        <v>119</v>
      </c>
      <c r="BU150" s="5">
        <v>10</v>
      </c>
      <c r="BV150" s="5">
        <v>10</v>
      </c>
      <c r="BW150" s="5">
        <v>9</v>
      </c>
      <c r="BX150" s="5">
        <v>9</v>
      </c>
      <c r="BY150" s="5">
        <v>12</v>
      </c>
      <c r="BZ150" s="5">
        <v>12</v>
      </c>
      <c r="CA150" s="5">
        <v>9</v>
      </c>
      <c r="CB150" s="5">
        <v>9</v>
      </c>
      <c r="CC150" s="5">
        <v>0</v>
      </c>
      <c r="CD150" s="5">
        <v>0</v>
      </c>
      <c r="CE150" s="5">
        <v>0</v>
      </c>
      <c r="CF150" s="5">
        <v>8</v>
      </c>
      <c r="CG150" s="5">
        <v>16</v>
      </c>
      <c r="CH150" s="135"/>
      <c r="CI150" s="138" t="s">
        <v>200</v>
      </c>
      <c r="CJ150" s="138" t="s">
        <v>4302</v>
      </c>
      <c r="CK150" s="139">
        <v>872</v>
      </c>
      <c r="CL150" s="141">
        <v>80</v>
      </c>
    </row>
    <row r="151" spans="1:90">
      <c r="A151" s="167"/>
      <c r="B151" s="71" t="s">
        <v>120</v>
      </c>
      <c r="C151" s="5">
        <v>398</v>
      </c>
      <c r="D151" s="5">
        <v>199</v>
      </c>
      <c r="E151" s="5">
        <v>604</v>
      </c>
      <c r="F151" s="5">
        <v>323</v>
      </c>
      <c r="G151" s="5">
        <v>686</v>
      </c>
      <c r="H151" s="5">
        <v>336</v>
      </c>
      <c r="I151" s="5">
        <v>1150</v>
      </c>
      <c r="J151" s="5">
        <v>574</v>
      </c>
      <c r="K151" s="72">
        <v>2838</v>
      </c>
      <c r="L151" s="72">
        <v>1432</v>
      </c>
      <c r="M151" s="167"/>
      <c r="N151" s="71" t="s">
        <v>120</v>
      </c>
      <c r="O151" s="5">
        <v>27</v>
      </c>
      <c r="P151" s="5">
        <v>13</v>
      </c>
      <c r="Q151" s="5">
        <v>15</v>
      </c>
      <c r="R151" s="5">
        <v>8</v>
      </c>
      <c r="S151" s="5">
        <v>19</v>
      </c>
      <c r="T151" s="5">
        <v>13</v>
      </c>
      <c r="U151" s="5">
        <v>382</v>
      </c>
      <c r="V151" s="5">
        <v>204</v>
      </c>
      <c r="W151" s="72">
        <v>443</v>
      </c>
      <c r="X151" s="72">
        <v>238</v>
      </c>
      <c r="Y151" s="167"/>
      <c r="Z151" s="71" t="s">
        <v>120</v>
      </c>
      <c r="AA151" s="5">
        <v>11</v>
      </c>
      <c r="AB151" s="5">
        <v>13</v>
      </c>
      <c r="AC151" s="5">
        <v>14</v>
      </c>
      <c r="AD151" s="5">
        <v>21</v>
      </c>
      <c r="AE151" s="72">
        <v>59</v>
      </c>
      <c r="AF151" s="72">
        <v>68</v>
      </c>
      <c r="AG151" s="5">
        <v>57</v>
      </c>
      <c r="AH151" s="5">
        <v>53</v>
      </c>
      <c r="AI151" s="5">
        <v>0</v>
      </c>
      <c r="AJ151" s="5">
        <v>9</v>
      </c>
      <c r="AK151" s="167"/>
      <c r="AL151" s="71" t="s">
        <v>120</v>
      </c>
      <c r="AM151" s="5">
        <v>0</v>
      </c>
      <c r="AN151" s="5">
        <v>46</v>
      </c>
      <c r="AO151" s="5">
        <v>444</v>
      </c>
      <c r="AP151" s="5">
        <v>509</v>
      </c>
      <c r="AQ151" s="5">
        <v>0</v>
      </c>
      <c r="AR151" s="5">
        <v>9</v>
      </c>
      <c r="AS151" s="5">
        <v>68</v>
      </c>
      <c r="AT151" s="5">
        <v>42</v>
      </c>
      <c r="AU151" s="5">
        <v>42</v>
      </c>
      <c r="AV151" s="167"/>
      <c r="AW151" s="71" t="s">
        <v>120</v>
      </c>
      <c r="AX151" s="5">
        <v>1898</v>
      </c>
      <c r="AY151" s="5">
        <v>988</v>
      </c>
      <c r="AZ151" s="5">
        <v>1732</v>
      </c>
      <c r="BA151" s="5">
        <v>893</v>
      </c>
      <c r="BB151" s="5">
        <v>697</v>
      </c>
      <c r="BC151" s="5">
        <v>335</v>
      </c>
      <c r="BD151" s="5">
        <v>1604</v>
      </c>
      <c r="BE151" s="5">
        <v>846</v>
      </c>
      <c r="BF151" s="5">
        <v>1471</v>
      </c>
      <c r="BG151" s="5">
        <v>767</v>
      </c>
      <c r="BH151" s="5">
        <v>147</v>
      </c>
      <c r="BI151" s="5">
        <v>71</v>
      </c>
      <c r="BJ151" s="167"/>
      <c r="BK151" s="71" t="s">
        <v>120</v>
      </c>
      <c r="BL151" s="72">
        <v>149</v>
      </c>
      <c r="BM151" s="5">
        <v>39</v>
      </c>
      <c r="BN151" s="5">
        <v>31</v>
      </c>
      <c r="BO151" s="72">
        <v>45</v>
      </c>
      <c r="BP151" s="5">
        <v>13</v>
      </c>
      <c r="BQ151" s="72">
        <v>194</v>
      </c>
      <c r="BR151" s="72">
        <v>52</v>
      </c>
      <c r="BS151" s="167"/>
      <c r="BT151" s="71" t="s">
        <v>120</v>
      </c>
      <c r="BU151" s="5">
        <v>0</v>
      </c>
      <c r="BV151" s="5">
        <v>0</v>
      </c>
      <c r="BW151" s="5">
        <v>0</v>
      </c>
      <c r="BX151" s="5">
        <v>0</v>
      </c>
      <c r="BY151" s="5">
        <v>0</v>
      </c>
      <c r="BZ151" s="5">
        <v>0</v>
      </c>
      <c r="CA151" s="5">
        <v>0</v>
      </c>
      <c r="CB151" s="5">
        <v>0</v>
      </c>
      <c r="CC151" s="5">
        <v>0</v>
      </c>
      <c r="CD151" s="5">
        <v>0</v>
      </c>
      <c r="CE151" s="5">
        <v>0</v>
      </c>
      <c r="CF151" s="5">
        <v>124</v>
      </c>
      <c r="CG151" s="5">
        <v>15</v>
      </c>
      <c r="CH151" s="135"/>
      <c r="CI151" s="138" t="s">
        <v>200</v>
      </c>
      <c r="CJ151" s="138" t="s">
        <v>4303</v>
      </c>
      <c r="CK151" s="139">
        <v>3460</v>
      </c>
      <c r="CL151" s="141">
        <v>0</v>
      </c>
    </row>
    <row r="152" spans="1:90">
      <c r="A152" s="167"/>
      <c r="B152" s="103" t="s">
        <v>102</v>
      </c>
      <c r="C152" s="105">
        <v>518</v>
      </c>
      <c r="D152" s="105">
        <v>264</v>
      </c>
      <c r="E152" s="105">
        <v>787</v>
      </c>
      <c r="F152" s="105">
        <v>423</v>
      </c>
      <c r="G152" s="105">
        <v>881</v>
      </c>
      <c r="H152" s="105">
        <v>430</v>
      </c>
      <c r="I152" s="105">
        <v>1318</v>
      </c>
      <c r="J152" s="105">
        <v>656</v>
      </c>
      <c r="K152" s="105">
        <v>3504</v>
      </c>
      <c r="L152" s="105">
        <v>1773</v>
      </c>
      <c r="M152" s="167"/>
      <c r="N152" s="103" t="s">
        <v>102</v>
      </c>
      <c r="O152" s="105">
        <v>36</v>
      </c>
      <c r="P152" s="105">
        <v>17</v>
      </c>
      <c r="Q152" s="105">
        <v>26</v>
      </c>
      <c r="R152" s="105">
        <v>12</v>
      </c>
      <c r="S152" s="105">
        <v>29</v>
      </c>
      <c r="T152" s="105">
        <v>18</v>
      </c>
      <c r="U152" s="105">
        <v>400</v>
      </c>
      <c r="V152" s="105">
        <v>209</v>
      </c>
      <c r="W152" s="105">
        <v>491</v>
      </c>
      <c r="X152" s="105">
        <v>256</v>
      </c>
      <c r="Y152" s="167"/>
      <c r="Z152" s="103" t="s">
        <v>102</v>
      </c>
      <c r="AA152" s="105">
        <v>15</v>
      </c>
      <c r="AB152" s="105">
        <v>17</v>
      </c>
      <c r="AC152" s="105">
        <v>18</v>
      </c>
      <c r="AD152" s="105">
        <v>25</v>
      </c>
      <c r="AE152" s="105">
        <v>75</v>
      </c>
      <c r="AF152" s="105">
        <v>84</v>
      </c>
      <c r="AG152" s="105">
        <v>67</v>
      </c>
      <c r="AH152" s="105">
        <v>55</v>
      </c>
      <c r="AI152" s="105">
        <v>0</v>
      </c>
      <c r="AJ152" s="105">
        <v>12</v>
      </c>
      <c r="AK152" s="167"/>
      <c r="AL152" s="103" t="s">
        <v>102</v>
      </c>
      <c r="AM152" s="105">
        <v>0</v>
      </c>
      <c r="AN152" s="105">
        <v>57</v>
      </c>
      <c r="AO152" s="105">
        <v>554</v>
      </c>
      <c r="AP152" s="105">
        <v>639</v>
      </c>
      <c r="AQ152" s="105">
        <v>0</v>
      </c>
      <c r="AR152" s="105">
        <v>10</v>
      </c>
      <c r="AS152" s="105">
        <v>90</v>
      </c>
      <c r="AT152" s="105">
        <v>58</v>
      </c>
      <c r="AU152" s="105">
        <v>58</v>
      </c>
      <c r="AV152" s="167"/>
      <c r="AW152" s="103" t="s">
        <v>102</v>
      </c>
      <c r="AX152" s="105">
        <v>2060</v>
      </c>
      <c r="AY152" s="105">
        <v>1075</v>
      </c>
      <c r="AZ152" s="105">
        <v>1887</v>
      </c>
      <c r="BA152" s="105">
        <v>975</v>
      </c>
      <c r="BB152" s="105">
        <v>823</v>
      </c>
      <c r="BC152" s="105">
        <v>406</v>
      </c>
      <c r="BD152" s="105">
        <v>1766</v>
      </c>
      <c r="BE152" s="105">
        <v>933</v>
      </c>
      <c r="BF152" s="105">
        <v>1626</v>
      </c>
      <c r="BG152" s="105">
        <v>849</v>
      </c>
      <c r="BH152" s="105">
        <v>262</v>
      </c>
      <c r="BI152" s="105">
        <v>133</v>
      </c>
      <c r="BJ152" s="167"/>
      <c r="BK152" s="103" t="s">
        <v>102</v>
      </c>
      <c r="BL152" s="105">
        <v>176</v>
      </c>
      <c r="BM152" s="105">
        <v>44</v>
      </c>
      <c r="BN152" s="105">
        <v>32</v>
      </c>
      <c r="BO152" s="105">
        <v>47</v>
      </c>
      <c r="BP152" s="105">
        <v>13</v>
      </c>
      <c r="BQ152" s="105">
        <v>223</v>
      </c>
      <c r="BR152" s="105">
        <v>57</v>
      </c>
      <c r="BS152" s="167"/>
      <c r="BT152" s="103" t="s">
        <v>102</v>
      </c>
      <c r="BU152" s="105">
        <v>10</v>
      </c>
      <c r="BV152" s="105">
        <v>10</v>
      </c>
      <c r="BW152" s="105">
        <v>9</v>
      </c>
      <c r="BX152" s="105">
        <v>9</v>
      </c>
      <c r="BY152" s="105">
        <v>12</v>
      </c>
      <c r="BZ152" s="105">
        <v>12</v>
      </c>
      <c r="CA152" s="105">
        <v>9</v>
      </c>
      <c r="CB152" s="105">
        <v>9</v>
      </c>
      <c r="CC152" s="105">
        <v>0</v>
      </c>
      <c r="CD152" s="105">
        <v>0</v>
      </c>
      <c r="CE152" s="105">
        <v>0</v>
      </c>
      <c r="CF152" s="105">
        <v>132</v>
      </c>
      <c r="CG152" s="105">
        <v>31</v>
      </c>
      <c r="CH152" s="135"/>
      <c r="CI152" s="138" t="s">
        <v>200</v>
      </c>
      <c r="CJ152" s="138" t="s">
        <v>4304</v>
      </c>
      <c r="CK152" s="139">
        <v>4332</v>
      </c>
      <c r="CL152" s="141">
        <v>80</v>
      </c>
    </row>
    <row r="153" spans="1:90" ht="14.45" customHeight="1">
      <c r="A153" s="167" t="s">
        <v>201</v>
      </c>
      <c r="B153" s="71" t="s">
        <v>119</v>
      </c>
      <c r="C153" s="5">
        <v>0</v>
      </c>
      <c r="D153" s="5">
        <v>0</v>
      </c>
      <c r="E153" s="5">
        <v>0</v>
      </c>
      <c r="F153" s="5">
        <v>0</v>
      </c>
      <c r="G153" s="5">
        <v>0</v>
      </c>
      <c r="H153" s="5">
        <v>0</v>
      </c>
      <c r="I153" s="5">
        <v>0</v>
      </c>
      <c r="J153" s="5">
        <v>0</v>
      </c>
      <c r="K153" s="72">
        <v>0</v>
      </c>
      <c r="L153" s="72">
        <v>0</v>
      </c>
      <c r="M153" s="167" t="s">
        <v>201</v>
      </c>
      <c r="N153" s="71" t="s">
        <v>119</v>
      </c>
      <c r="O153" s="5">
        <v>0</v>
      </c>
      <c r="P153" s="5">
        <v>0</v>
      </c>
      <c r="Q153" s="5">
        <v>0</v>
      </c>
      <c r="R153" s="5">
        <v>0</v>
      </c>
      <c r="S153" s="5">
        <v>0</v>
      </c>
      <c r="T153" s="5">
        <v>0</v>
      </c>
      <c r="U153" s="5">
        <v>0</v>
      </c>
      <c r="V153" s="5">
        <v>0</v>
      </c>
      <c r="W153" s="72">
        <v>0</v>
      </c>
      <c r="X153" s="72">
        <v>0</v>
      </c>
      <c r="Y153" s="167" t="s">
        <v>201</v>
      </c>
      <c r="Z153" s="71" t="s">
        <v>119</v>
      </c>
      <c r="AA153" s="5">
        <v>0</v>
      </c>
      <c r="AB153" s="5">
        <v>0</v>
      </c>
      <c r="AC153" s="5">
        <v>0</v>
      </c>
      <c r="AD153" s="5">
        <v>0</v>
      </c>
      <c r="AE153" s="72">
        <v>0</v>
      </c>
      <c r="AF153" s="72">
        <v>0</v>
      </c>
      <c r="AG153" s="5">
        <v>0</v>
      </c>
      <c r="AH153" s="5">
        <v>0</v>
      </c>
      <c r="AI153" s="5">
        <v>0</v>
      </c>
      <c r="AJ153" s="5">
        <v>0</v>
      </c>
      <c r="AK153" s="167" t="s">
        <v>201</v>
      </c>
      <c r="AL153" s="71" t="s">
        <v>119</v>
      </c>
      <c r="AM153" s="5">
        <v>0</v>
      </c>
      <c r="AN153" s="5">
        <v>0</v>
      </c>
      <c r="AO153" s="5">
        <v>0</v>
      </c>
      <c r="AP153" s="5">
        <v>0</v>
      </c>
      <c r="AQ153" s="5">
        <v>0</v>
      </c>
      <c r="AR153" s="5">
        <v>0</v>
      </c>
      <c r="AS153" s="5">
        <v>0</v>
      </c>
      <c r="AT153" s="5">
        <v>0</v>
      </c>
      <c r="AU153" s="5">
        <v>0</v>
      </c>
      <c r="AV153" s="167" t="s">
        <v>201</v>
      </c>
      <c r="AW153" s="71" t="s">
        <v>119</v>
      </c>
      <c r="AX153" s="5">
        <v>0</v>
      </c>
      <c r="AY153" s="5">
        <v>0</v>
      </c>
      <c r="AZ153" s="5">
        <v>0</v>
      </c>
      <c r="BA153" s="5">
        <v>0</v>
      </c>
      <c r="BB153" s="5">
        <v>0</v>
      </c>
      <c r="BC153" s="5">
        <v>0</v>
      </c>
      <c r="BD153" s="5">
        <v>0</v>
      </c>
      <c r="BE153" s="5">
        <v>0</v>
      </c>
      <c r="BF153" s="5">
        <v>0</v>
      </c>
      <c r="BG153" s="5">
        <v>0</v>
      </c>
      <c r="BH153" s="5">
        <v>0</v>
      </c>
      <c r="BI153" s="5">
        <v>0</v>
      </c>
      <c r="BJ153" s="167" t="s">
        <v>201</v>
      </c>
      <c r="BK153" s="71" t="s">
        <v>119</v>
      </c>
      <c r="BL153" s="72">
        <v>0</v>
      </c>
      <c r="BM153" s="5">
        <v>0</v>
      </c>
      <c r="BN153" s="5">
        <v>0</v>
      </c>
      <c r="BO153" s="72">
        <v>0</v>
      </c>
      <c r="BP153" s="5">
        <v>0</v>
      </c>
      <c r="BQ153" s="72">
        <v>0</v>
      </c>
      <c r="BR153" s="72">
        <v>0</v>
      </c>
      <c r="BS153" s="167" t="s">
        <v>201</v>
      </c>
      <c r="BT153" s="71" t="s">
        <v>119</v>
      </c>
      <c r="BU153" s="5">
        <v>0</v>
      </c>
      <c r="BV153" s="5">
        <v>0</v>
      </c>
      <c r="BW153" s="5">
        <v>0</v>
      </c>
      <c r="BX153" s="5">
        <v>0</v>
      </c>
      <c r="BY153" s="5">
        <v>0</v>
      </c>
      <c r="BZ153" s="5">
        <v>0</v>
      </c>
      <c r="CA153" s="5">
        <v>0</v>
      </c>
      <c r="CB153" s="5">
        <v>0</v>
      </c>
      <c r="CC153" s="5">
        <v>0</v>
      </c>
      <c r="CD153" s="5">
        <v>0</v>
      </c>
      <c r="CE153" s="5">
        <v>0</v>
      </c>
      <c r="CF153" s="5">
        <v>0</v>
      </c>
      <c r="CG153" s="5">
        <v>0</v>
      </c>
      <c r="CH153" s="135"/>
      <c r="CI153" s="138" t="s">
        <v>201</v>
      </c>
      <c r="CJ153" s="138" t="s">
        <v>4305</v>
      </c>
      <c r="CK153" s="139">
        <v>0</v>
      </c>
      <c r="CL153" s="141">
        <v>0</v>
      </c>
    </row>
    <row r="154" spans="1:90">
      <c r="A154" s="167"/>
      <c r="B154" s="71" t="s">
        <v>120</v>
      </c>
      <c r="C154" s="5">
        <v>151</v>
      </c>
      <c r="D154" s="5">
        <v>82</v>
      </c>
      <c r="E154" s="5">
        <v>160</v>
      </c>
      <c r="F154" s="5">
        <v>80</v>
      </c>
      <c r="G154" s="5">
        <v>151</v>
      </c>
      <c r="H154" s="5">
        <v>93</v>
      </c>
      <c r="I154" s="5">
        <v>154</v>
      </c>
      <c r="J154" s="5">
        <v>88</v>
      </c>
      <c r="K154" s="72">
        <v>616</v>
      </c>
      <c r="L154" s="72">
        <v>343</v>
      </c>
      <c r="M154" s="167"/>
      <c r="N154" s="71" t="s">
        <v>120</v>
      </c>
      <c r="O154" s="5">
        <v>22</v>
      </c>
      <c r="P154" s="5">
        <v>13</v>
      </c>
      <c r="Q154" s="5">
        <v>3</v>
      </c>
      <c r="R154" s="5">
        <v>2</v>
      </c>
      <c r="S154" s="5">
        <v>9</v>
      </c>
      <c r="T154" s="5">
        <v>6</v>
      </c>
      <c r="U154" s="5">
        <v>16</v>
      </c>
      <c r="V154" s="5">
        <v>11</v>
      </c>
      <c r="W154" s="72">
        <v>50</v>
      </c>
      <c r="X154" s="72">
        <v>32</v>
      </c>
      <c r="Y154" s="167"/>
      <c r="Z154" s="71" t="s">
        <v>120</v>
      </c>
      <c r="AA154" s="5">
        <v>5</v>
      </c>
      <c r="AB154" s="5">
        <v>6</v>
      </c>
      <c r="AC154" s="5">
        <v>5</v>
      </c>
      <c r="AD154" s="5">
        <v>5</v>
      </c>
      <c r="AE154" s="72">
        <v>21</v>
      </c>
      <c r="AF154" s="72">
        <v>21</v>
      </c>
      <c r="AG154" s="5">
        <v>21</v>
      </c>
      <c r="AH154" s="5">
        <v>18</v>
      </c>
      <c r="AI154" s="5">
        <v>0</v>
      </c>
      <c r="AJ154" s="5">
        <v>4</v>
      </c>
      <c r="AK154" s="167"/>
      <c r="AL154" s="71" t="s">
        <v>120</v>
      </c>
      <c r="AM154" s="5">
        <v>62</v>
      </c>
      <c r="AN154" s="5">
        <v>267</v>
      </c>
      <c r="AO154" s="5">
        <v>30</v>
      </c>
      <c r="AP154" s="5">
        <v>0</v>
      </c>
      <c r="AQ154" s="5">
        <v>0</v>
      </c>
      <c r="AR154" s="5">
        <v>7</v>
      </c>
      <c r="AS154" s="5">
        <v>8</v>
      </c>
      <c r="AT154" s="5">
        <v>9</v>
      </c>
      <c r="AU154" s="5">
        <v>8</v>
      </c>
      <c r="AV154" s="167"/>
      <c r="AW154" s="71" t="s">
        <v>120</v>
      </c>
      <c r="AX154" s="5">
        <v>161</v>
      </c>
      <c r="AY154" s="5">
        <v>94</v>
      </c>
      <c r="AZ154" s="5">
        <v>156</v>
      </c>
      <c r="BA154" s="5">
        <v>92</v>
      </c>
      <c r="BB154" s="5">
        <v>114</v>
      </c>
      <c r="BC154" s="5">
        <v>66</v>
      </c>
      <c r="BD154" s="5">
        <v>161</v>
      </c>
      <c r="BE154" s="5">
        <v>94</v>
      </c>
      <c r="BF154" s="5">
        <v>156</v>
      </c>
      <c r="BG154" s="5">
        <v>92</v>
      </c>
      <c r="BH154" s="5">
        <v>101</v>
      </c>
      <c r="BI154" s="5">
        <v>59</v>
      </c>
      <c r="BJ154" s="167"/>
      <c r="BK154" s="71" t="s">
        <v>120</v>
      </c>
      <c r="BL154" s="72">
        <v>30</v>
      </c>
      <c r="BM154" s="5">
        <v>9</v>
      </c>
      <c r="BN154" s="5">
        <v>4</v>
      </c>
      <c r="BO154" s="72">
        <v>5</v>
      </c>
      <c r="BP154" s="5">
        <v>2</v>
      </c>
      <c r="BQ154" s="72">
        <v>35</v>
      </c>
      <c r="BR154" s="72">
        <v>11</v>
      </c>
      <c r="BS154" s="167"/>
      <c r="BT154" s="71" t="s">
        <v>120</v>
      </c>
      <c r="BU154" s="5">
        <v>4</v>
      </c>
      <c r="BV154" s="5">
        <v>31</v>
      </c>
      <c r="BW154" s="5">
        <v>15</v>
      </c>
      <c r="BX154" s="5">
        <v>26</v>
      </c>
      <c r="BY154" s="5">
        <v>21</v>
      </c>
      <c r="BZ154" s="5">
        <v>4</v>
      </c>
      <c r="CA154" s="5">
        <v>7</v>
      </c>
      <c r="CB154" s="5">
        <v>7</v>
      </c>
      <c r="CC154" s="5">
        <v>0</v>
      </c>
      <c r="CD154" s="5">
        <v>0</v>
      </c>
      <c r="CE154" s="5">
        <v>0</v>
      </c>
      <c r="CF154" s="5">
        <v>12</v>
      </c>
      <c r="CG154" s="5">
        <v>20</v>
      </c>
      <c r="CH154" s="135"/>
      <c r="CI154" s="138" t="s">
        <v>201</v>
      </c>
      <c r="CJ154" s="138" t="s">
        <v>4306</v>
      </c>
      <c r="CK154" s="139">
        <v>686</v>
      </c>
      <c r="CL154" s="141">
        <v>115</v>
      </c>
    </row>
    <row r="155" spans="1:90">
      <c r="A155" s="167"/>
      <c r="B155" s="103" t="s">
        <v>102</v>
      </c>
      <c r="C155" s="105">
        <v>151</v>
      </c>
      <c r="D155" s="105">
        <v>82</v>
      </c>
      <c r="E155" s="105">
        <v>160</v>
      </c>
      <c r="F155" s="105">
        <v>80</v>
      </c>
      <c r="G155" s="105">
        <v>151</v>
      </c>
      <c r="H155" s="105">
        <v>93</v>
      </c>
      <c r="I155" s="105">
        <v>154</v>
      </c>
      <c r="J155" s="105">
        <v>88</v>
      </c>
      <c r="K155" s="105">
        <v>616</v>
      </c>
      <c r="L155" s="105">
        <v>343</v>
      </c>
      <c r="M155" s="167"/>
      <c r="N155" s="103" t="s">
        <v>102</v>
      </c>
      <c r="O155" s="105">
        <v>22</v>
      </c>
      <c r="P155" s="105">
        <v>13</v>
      </c>
      <c r="Q155" s="105">
        <v>3</v>
      </c>
      <c r="R155" s="105">
        <v>2</v>
      </c>
      <c r="S155" s="105">
        <v>9</v>
      </c>
      <c r="T155" s="105">
        <v>6</v>
      </c>
      <c r="U155" s="105">
        <v>16</v>
      </c>
      <c r="V155" s="105">
        <v>11</v>
      </c>
      <c r="W155" s="105">
        <v>50</v>
      </c>
      <c r="X155" s="105">
        <v>32</v>
      </c>
      <c r="Y155" s="167"/>
      <c r="Z155" s="103" t="s">
        <v>102</v>
      </c>
      <c r="AA155" s="105">
        <v>5</v>
      </c>
      <c r="AB155" s="105">
        <v>6</v>
      </c>
      <c r="AC155" s="105">
        <v>5</v>
      </c>
      <c r="AD155" s="105">
        <v>5</v>
      </c>
      <c r="AE155" s="105">
        <v>21</v>
      </c>
      <c r="AF155" s="105">
        <v>21</v>
      </c>
      <c r="AG155" s="105">
        <v>21</v>
      </c>
      <c r="AH155" s="105">
        <v>18</v>
      </c>
      <c r="AI155" s="105">
        <v>0</v>
      </c>
      <c r="AJ155" s="105">
        <v>4</v>
      </c>
      <c r="AK155" s="167"/>
      <c r="AL155" s="103" t="s">
        <v>102</v>
      </c>
      <c r="AM155" s="105">
        <v>62</v>
      </c>
      <c r="AN155" s="105">
        <v>267</v>
      </c>
      <c r="AO155" s="105">
        <v>30</v>
      </c>
      <c r="AP155" s="105">
        <v>0</v>
      </c>
      <c r="AQ155" s="105">
        <v>0</v>
      </c>
      <c r="AR155" s="105">
        <v>7</v>
      </c>
      <c r="AS155" s="105">
        <v>8</v>
      </c>
      <c r="AT155" s="105">
        <v>9</v>
      </c>
      <c r="AU155" s="105">
        <v>8</v>
      </c>
      <c r="AV155" s="167"/>
      <c r="AW155" s="103" t="s">
        <v>102</v>
      </c>
      <c r="AX155" s="105">
        <v>161</v>
      </c>
      <c r="AY155" s="105">
        <v>94</v>
      </c>
      <c r="AZ155" s="105">
        <v>156</v>
      </c>
      <c r="BA155" s="105">
        <v>92</v>
      </c>
      <c r="BB155" s="105">
        <v>114</v>
      </c>
      <c r="BC155" s="105">
        <v>66</v>
      </c>
      <c r="BD155" s="105">
        <v>161</v>
      </c>
      <c r="BE155" s="105">
        <v>94</v>
      </c>
      <c r="BF155" s="105">
        <v>156</v>
      </c>
      <c r="BG155" s="105">
        <v>92</v>
      </c>
      <c r="BH155" s="105">
        <v>101</v>
      </c>
      <c r="BI155" s="105">
        <v>59</v>
      </c>
      <c r="BJ155" s="167"/>
      <c r="BK155" s="103" t="s">
        <v>102</v>
      </c>
      <c r="BL155" s="105">
        <v>30</v>
      </c>
      <c r="BM155" s="105">
        <v>9</v>
      </c>
      <c r="BN155" s="105">
        <v>4</v>
      </c>
      <c r="BO155" s="105">
        <v>5</v>
      </c>
      <c r="BP155" s="105">
        <v>2</v>
      </c>
      <c r="BQ155" s="105">
        <v>35</v>
      </c>
      <c r="BR155" s="105">
        <v>11</v>
      </c>
      <c r="BS155" s="167"/>
      <c r="BT155" s="103" t="s">
        <v>102</v>
      </c>
      <c r="BU155" s="105">
        <v>4</v>
      </c>
      <c r="BV155" s="105">
        <v>31</v>
      </c>
      <c r="BW155" s="105">
        <v>15</v>
      </c>
      <c r="BX155" s="105">
        <v>26</v>
      </c>
      <c r="BY155" s="105">
        <v>21</v>
      </c>
      <c r="BZ155" s="105">
        <v>4</v>
      </c>
      <c r="CA155" s="105">
        <v>7</v>
      </c>
      <c r="CB155" s="105">
        <v>7</v>
      </c>
      <c r="CC155" s="105">
        <v>0</v>
      </c>
      <c r="CD155" s="105">
        <v>0</v>
      </c>
      <c r="CE155" s="105">
        <v>0</v>
      </c>
      <c r="CF155" s="105">
        <v>12</v>
      </c>
      <c r="CG155" s="105">
        <v>20</v>
      </c>
      <c r="CH155" s="135"/>
      <c r="CI155" s="138" t="s">
        <v>201</v>
      </c>
      <c r="CJ155" s="138" t="s">
        <v>4307</v>
      </c>
      <c r="CK155" s="139">
        <v>686</v>
      </c>
      <c r="CL155" s="141">
        <v>115</v>
      </c>
    </row>
    <row r="156" spans="1:90" ht="14.45" customHeight="1">
      <c r="A156" s="167" t="s">
        <v>202</v>
      </c>
      <c r="B156" s="71" t="s">
        <v>119</v>
      </c>
      <c r="C156" s="5">
        <v>168</v>
      </c>
      <c r="D156" s="5">
        <v>91</v>
      </c>
      <c r="E156" s="5">
        <v>160</v>
      </c>
      <c r="F156" s="5">
        <v>81</v>
      </c>
      <c r="G156" s="5">
        <v>185</v>
      </c>
      <c r="H156" s="5">
        <v>100</v>
      </c>
      <c r="I156" s="5">
        <v>312</v>
      </c>
      <c r="J156" s="5">
        <v>151</v>
      </c>
      <c r="K156" s="72">
        <v>825</v>
      </c>
      <c r="L156" s="72">
        <v>423</v>
      </c>
      <c r="M156" s="167" t="s">
        <v>202</v>
      </c>
      <c r="N156" s="71" t="s">
        <v>119</v>
      </c>
      <c r="O156" s="5">
        <v>6</v>
      </c>
      <c r="P156" s="5">
        <v>3</v>
      </c>
      <c r="Q156" s="5">
        <v>3</v>
      </c>
      <c r="R156" s="5">
        <v>1</v>
      </c>
      <c r="S156" s="5">
        <v>5</v>
      </c>
      <c r="T156" s="5">
        <v>2</v>
      </c>
      <c r="U156" s="5">
        <v>50</v>
      </c>
      <c r="V156" s="5">
        <v>22</v>
      </c>
      <c r="W156" s="72">
        <v>64</v>
      </c>
      <c r="X156" s="72">
        <v>28</v>
      </c>
      <c r="Y156" s="167" t="s">
        <v>202</v>
      </c>
      <c r="Z156" s="71" t="s">
        <v>119</v>
      </c>
      <c r="AA156" s="5">
        <v>8</v>
      </c>
      <c r="AB156" s="5">
        <v>7</v>
      </c>
      <c r="AC156" s="5">
        <v>8</v>
      </c>
      <c r="AD156" s="5">
        <v>10</v>
      </c>
      <c r="AE156" s="72">
        <v>33</v>
      </c>
      <c r="AF156" s="72">
        <v>35</v>
      </c>
      <c r="AG156" s="5">
        <v>33</v>
      </c>
      <c r="AH156" s="5">
        <v>24</v>
      </c>
      <c r="AI156" s="5">
        <v>0</v>
      </c>
      <c r="AJ156" s="5">
        <v>9</v>
      </c>
      <c r="AK156" s="167" t="s">
        <v>202</v>
      </c>
      <c r="AL156" s="71" t="s">
        <v>119</v>
      </c>
      <c r="AM156" s="5">
        <v>0</v>
      </c>
      <c r="AN156" s="5">
        <v>341</v>
      </c>
      <c r="AO156" s="5">
        <v>55</v>
      </c>
      <c r="AP156" s="5">
        <v>104</v>
      </c>
      <c r="AQ156" s="5">
        <v>0</v>
      </c>
      <c r="AR156" s="5">
        <v>2</v>
      </c>
      <c r="AS156" s="5">
        <v>42</v>
      </c>
      <c r="AT156" s="5">
        <v>33</v>
      </c>
      <c r="AU156" s="5">
        <v>33</v>
      </c>
      <c r="AV156" s="167" t="s">
        <v>202</v>
      </c>
      <c r="AW156" s="71" t="s">
        <v>119</v>
      </c>
      <c r="AX156" s="5">
        <v>366</v>
      </c>
      <c r="AY156" s="5">
        <v>193</v>
      </c>
      <c r="AZ156" s="5">
        <v>324</v>
      </c>
      <c r="BA156" s="5">
        <v>172</v>
      </c>
      <c r="BB156" s="5">
        <v>165</v>
      </c>
      <c r="BC156" s="5">
        <v>95</v>
      </c>
      <c r="BD156" s="5">
        <v>346</v>
      </c>
      <c r="BE156" s="5">
        <v>182</v>
      </c>
      <c r="BF156" s="5">
        <v>310</v>
      </c>
      <c r="BG156" s="5">
        <v>163</v>
      </c>
      <c r="BH156" s="5">
        <v>158</v>
      </c>
      <c r="BI156" s="5">
        <v>91</v>
      </c>
      <c r="BJ156" s="167" t="s">
        <v>202</v>
      </c>
      <c r="BK156" s="71" t="s">
        <v>119</v>
      </c>
      <c r="BL156" s="72">
        <v>72</v>
      </c>
      <c r="BM156" s="5">
        <v>21</v>
      </c>
      <c r="BN156" s="5">
        <v>11</v>
      </c>
      <c r="BO156" s="72">
        <v>9</v>
      </c>
      <c r="BP156" s="5">
        <v>4</v>
      </c>
      <c r="BQ156" s="72">
        <v>81</v>
      </c>
      <c r="BR156" s="72">
        <v>25</v>
      </c>
      <c r="BS156" s="167" t="s">
        <v>202</v>
      </c>
      <c r="BT156" s="71" t="s">
        <v>119</v>
      </c>
      <c r="BU156" s="5">
        <v>13</v>
      </c>
      <c r="BV156" s="5">
        <v>13</v>
      </c>
      <c r="BW156" s="5">
        <v>8</v>
      </c>
      <c r="BX156" s="5">
        <v>9</v>
      </c>
      <c r="BY156" s="5">
        <v>12</v>
      </c>
      <c r="BZ156" s="5">
        <v>12</v>
      </c>
      <c r="CA156" s="5">
        <v>7</v>
      </c>
      <c r="CB156" s="5">
        <v>0</v>
      </c>
      <c r="CC156" s="5">
        <v>0</v>
      </c>
      <c r="CD156" s="5">
        <v>0</v>
      </c>
      <c r="CE156" s="5">
        <v>0</v>
      </c>
      <c r="CF156" s="5">
        <v>68</v>
      </c>
      <c r="CG156" s="5">
        <v>4</v>
      </c>
      <c r="CH156" s="135"/>
      <c r="CI156" s="138" t="s">
        <v>202</v>
      </c>
      <c r="CJ156" s="138" t="s">
        <v>4308</v>
      </c>
      <c r="CK156" s="139">
        <v>1263</v>
      </c>
      <c r="CL156" s="141">
        <v>74</v>
      </c>
    </row>
    <row r="157" spans="1:90">
      <c r="A157" s="167"/>
      <c r="B157" s="71" t="s">
        <v>120</v>
      </c>
      <c r="C157" s="5">
        <v>0</v>
      </c>
      <c r="D157" s="5">
        <v>0</v>
      </c>
      <c r="E157" s="5">
        <v>0</v>
      </c>
      <c r="F157" s="5">
        <v>0</v>
      </c>
      <c r="G157" s="5">
        <v>0</v>
      </c>
      <c r="H157" s="5">
        <v>0</v>
      </c>
      <c r="I157" s="5">
        <v>0</v>
      </c>
      <c r="J157" s="5">
        <v>0</v>
      </c>
      <c r="K157" s="72">
        <v>0</v>
      </c>
      <c r="L157" s="72">
        <v>0</v>
      </c>
      <c r="M157" s="167"/>
      <c r="N157" s="71" t="s">
        <v>120</v>
      </c>
      <c r="O157" s="5">
        <v>0</v>
      </c>
      <c r="P157" s="5">
        <v>0</v>
      </c>
      <c r="Q157" s="5">
        <v>0</v>
      </c>
      <c r="R157" s="5">
        <v>0</v>
      </c>
      <c r="S157" s="5">
        <v>0</v>
      </c>
      <c r="T157" s="5">
        <v>0</v>
      </c>
      <c r="U157" s="5">
        <v>0</v>
      </c>
      <c r="V157" s="5">
        <v>0</v>
      </c>
      <c r="W157" s="72">
        <v>0</v>
      </c>
      <c r="X157" s="72">
        <v>0</v>
      </c>
      <c r="Y157" s="167"/>
      <c r="Z157" s="71" t="s">
        <v>120</v>
      </c>
      <c r="AA157" s="5">
        <v>0</v>
      </c>
      <c r="AB157" s="5">
        <v>0</v>
      </c>
      <c r="AC157" s="5">
        <v>0</v>
      </c>
      <c r="AD157" s="5">
        <v>0</v>
      </c>
      <c r="AE157" s="72">
        <v>0</v>
      </c>
      <c r="AF157" s="72">
        <v>0</v>
      </c>
      <c r="AG157" s="5">
        <v>0</v>
      </c>
      <c r="AH157" s="5">
        <v>0</v>
      </c>
      <c r="AI157" s="5">
        <v>0</v>
      </c>
      <c r="AJ157" s="5">
        <v>0</v>
      </c>
      <c r="AK157" s="167"/>
      <c r="AL157" s="71" t="s">
        <v>120</v>
      </c>
      <c r="AM157" s="5">
        <v>0</v>
      </c>
      <c r="AN157" s="5">
        <v>0</v>
      </c>
      <c r="AO157" s="5">
        <v>0</v>
      </c>
      <c r="AP157" s="5">
        <v>0</v>
      </c>
      <c r="AQ157" s="5">
        <v>0</v>
      </c>
      <c r="AR157" s="5">
        <v>0</v>
      </c>
      <c r="AS157" s="5">
        <v>0</v>
      </c>
      <c r="AT157" s="5">
        <v>0</v>
      </c>
      <c r="AU157" s="5">
        <v>0</v>
      </c>
      <c r="AV157" s="167"/>
      <c r="AW157" s="71" t="s">
        <v>120</v>
      </c>
      <c r="AX157" s="5">
        <v>0</v>
      </c>
      <c r="AY157" s="5">
        <v>0</v>
      </c>
      <c r="AZ157" s="5">
        <v>0</v>
      </c>
      <c r="BA157" s="5">
        <v>0</v>
      </c>
      <c r="BB157" s="5">
        <v>0</v>
      </c>
      <c r="BC157" s="5">
        <v>0</v>
      </c>
      <c r="BD157" s="5">
        <v>0</v>
      </c>
      <c r="BE157" s="5">
        <v>0</v>
      </c>
      <c r="BF157" s="5">
        <v>0</v>
      </c>
      <c r="BG157" s="5">
        <v>0</v>
      </c>
      <c r="BH157" s="5">
        <v>0</v>
      </c>
      <c r="BI157" s="5">
        <v>0</v>
      </c>
      <c r="BJ157" s="167"/>
      <c r="BK157" s="71" t="s">
        <v>120</v>
      </c>
      <c r="BL157" s="72">
        <v>0</v>
      </c>
      <c r="BM157" s="5">
        <v>0</v>
      </c>
      <c r="BN157" s="5">
        <v>0</v>
      </c>
      <c r="BO157" s="72">
        <v>0</v>
      </c>
      <c r="BP157" s="5">
        <v>0</v>
      </c>
      <c r="BQ157" s="72">
        <v>0</v>
      </c>
      <c r="BR157" s="72">
        <v>0</v>
      </c>
      <c r="BS157" s="167"/>
      <c r="BT157" s="71" t="s">
        <v>120</v>
      </c>
      <c r="BU157" s="5">
        <v>0</v>
      </c>
      <c r="BV157" s="5">
        <v>0</v>
      </c>
      <c r="BW157" s="5">
        <v>0</v>
      </c>
      <c r="BX157" s="5">
        <v>0</v>
      </c>
      <c r="BY157" s="5">
        <v>0</v>
      </c>
      <c r="BZ157" s="5">
        <v>0</v>
      </c>
      <c r="CA157" s="5">
        <v>0</v>
      </c>
      <c r="CB157" s="5">
        <v>0</v>
      </c>
      <c r="CC157" s="5">
        <v>0</v>
      </c>
      <c r="CD157" s="5">
        <v>0</v>
      </c>
      <c r="CE157" s="5">
        <v>0</v>
      </c>
      <c r="CF157" s="5">
        <v>0</v>
      </c>
      <c r="CG157" s="5">
        <v>0</v>
      </c>
      <c r="CH157" s="135"/>
      <c r="CI157" s="138" t="s">
        <v>202</v>
      </c>
      <c r="CJ157" s="138" t="s">
        <v>4309</v>
      </c>
      <c r="CK157" s="139">
        <v>0</v>
      </c>
      <c r="CL157" s="141">
        <v>0</v>
      </c>
    </row>
    <row r="158" spans="1:90">
      <c r="A158" s="167"/>
      <c r="B158" s="103" t="s">
        <v>102</v>
      </c>
      <c r="C158" s="105">
        <v>168</v>
      </c>
      <c r="D158" s="105">
        <v>91</v>
      </c>
      <c r="E158" s="105">
        <v>160</v>
      </c>
      <c r="F158" s="105">
        <v>81</v>
      </c>
      <c r="G158" s="105">
        <v>185</v>
      </c>
      <c r="H158" s="105">
        <v>100</v>
      </c>
      <c r="I158" s="105">
        <v>312</v>
      </c>
      <c r="J158" s="105">
        <v>151</v>
      </c>
      <c r="K158" s="105">
        <v>825</v>
      </c>
      <c r="L158" s="105">
        <v>423</v>
      </c>
      <c r="M158" s="167"/>
      <c r="N158" s="103" t="s">
        <v>102</v>
      </c>
      <c r="O158" s="105">
        <v>6</v>
      </c>
      <c r="P158" s="105">
        <v>3</v>
      </c>
      <c r="Q158" s="105">
        <v>3</v>
      </c>
      <c r="R158" s="105">
        <v>1</v>
      </c>
      <c r="S158" s="105">
        <v>5</v>
      </c>
      <c r="T158" s="105">
        <v>2</v>
      </c>
      <c r="U158" s="105">
        <v>50</v>
      </c>
      <c r="V158" s="105">
        <v>22</v>
      </c>
      <c r="W158" s="105">
        <v>64</v>
      </c>
      <c r="X158" s="105">
        <v>28</v>
      </c>
      <c r="Y158" s="167"/>
      <c r="Z158" s="103" t="s">
        <v>102</v>
      </c>
      <c r="AA158" s="105">
        <v>8</v>
      </c>
      <c r="AB158" s="105">
        <v>7</v>
      </c>
      <c r="AC158" s="105">
        <v>8</v>
      </c>
      <c r="AD158" s="105">
        <v>10</v>
      </c>
      <c r="AE158" s="105">
        <v>33</v>
      </c>
      <c r="AF158" s="105">
        <v>35</v>
      </c>
      <c r="AG158" s="105">
        <v>33</v>
      </c>
      <c r="AH158" s="105">
        <v>24</v>
      </c>
      <c r="AI158" s="105">
        <v>0</v>
      </c>
      <c r="AJ158" s="105">
        <v>9</v>
      </c>
      <c r="AK158" s="167"/>
      <c r="AL158" s="103" t="s">
        <v>102</v>
      </c>
      <c r="AM158" s="105">
        <v>0</v>
      </c>
      <c r="AN158" s="105">
        <v>341</v>
      </c>
      <c r="AO158" s="105">
        <v>55</v>
      </c>
      <c r="AP158" s="105">
        <v>104</v>
      </c>
      <c r="AQ158" s="105">
        <v>0</v>
      </c>
      <c r="AR158" s="105">
        <v>2</v>
      </c>
      <c r="AS158" s="105">
        <v>42</v>
      </c>
      <c r="AT158" s="105">
        <v>33</v>
      </c>
      <c r="AU158" s="105">
        <v>33</v>
      </c>
      <c r="AV158" s="167"/>
      <c r="AW158" s="103" t="s">
        <v>102</v>
      </c>
      <c r="AX158" s="105">
        <v>366</v>
      </c>
      <c r="AY158" s="105">
        <v>193</v>
      </c>
      <c r="AZ158" s="105">
        <v>324</v>
      </c>
      <c r="BA158" s="105">
        <v>172</v>
      </c>
      <c r="BB158" s="105">
        <v>165</v>
      </c>
      <c r="BC158" s="105">
        <v>95</v>
      </c>
      <c r="BD158" s="105">
        <v>346</v>
      </c>
      <c r="BE158" s="105">
        <v>182</v>
      </c>
      <c r="BF158" s="105">
        <v>310</v>
      </c>
      <c r="BG158" s="105">
        <v>163</v>
      </c>
      <c r="BH158" s="105">
        <v>158</v>
      </c>
      <c r="BI158" s="105">
        <v>91</v>
      </c>
      <c r="BJ158" s="167"/>
      <c r="BK158" s="103" t="s">
        <v>102</v>
      </c>
      <c r="BL158" s="105">
        <v>72</v>
      </c>
      <c r="BM158" s="105">
        <v>21</v>
      </c>
      <c r="BN158" s="105">
        <v>11</v>
      </c>
      <c r="BO158" s="105">
        <v>9</v>
      </c>
      <c r="BP158" s="105">
        <v>4</v>
      </c>
      <c r="BQ158" s="105">
        <v>81</v>
      </c>
      <c r="BR158" s="105">
        <v>25</v>
      </c>
      <c r="BS158" s="167"/>
      <c r="BT158" s="103" t="s">
        <v>102</v>
      </c>
      <c r="BU158" s="105">
        <v>13</v>
      </c>
      <c r="BV158" s="105">
        <v>13</v>
      </c>
      <c r="BW158" s="105">
        <v>8</v>
      </c>
      <c r="BX158" s="105">
        <v>9</v>
      </c>
      <c r="BY158" s="105">
        <v>12</v>
      </c>
      <c r="BZ158" s="105">
        <v>12</v>
      </c>
      <c r="CA158" s="105">
        <v>7</v>
      </c>
      <c r="CB158" s="105">
        <v>0</v>
      </c>
      <c r="CC158" s="105">
        <v>0</v>
      </c>
      <c r="CD158" s="105">
        <v>0</v>
      </c>
      <c r="CE158" s="105">
        <v>0</v>
      </c>
      <c r="CF158" s="105">
        <v>68</v>
      </c>
      <c r="CG158" s="105">
        <v>4</v>
      </c>
      <c r="CH158" s="135"/>
      <c r="CI158" s="138" t="s">
        <v>202</v>
      </c>
      <c r="CJ158" s="138" t="s">
        <v>4310</v>
      </c>
      <c r="CK158" s="139">
        <v>1263</v>
      </c>
      <c r="CL158" s="141">
        <v>74</v>
      </c>
    </row>
    <row r="159" spans="1:90" ht="14.45" customHeight="1">
      <c r="A159" s="167" t="s">
        <v>203</v>
      </c>
      <c r="B159" s="71" t="s">
        <v>119</v>
      </c>
      <c r="C159" s="5">
        <v>135</v>
      </c>
      <c r="D159" s="5">
        <v>65</v>
      </c>
      <c r="E159" s="5">
        <v>107</v>
      </c>
      <c r="F159" s="5">
        <v>43</v>
      </c>
      <c r="G159" s="5">
        <v>130</v>
      </c>
      <c r="H159" s="5">
        <v>65</v>
      </c>
      <c r="I159" s="5">
        <v>179</v>
      </c>
      <c r="J159" s="5">
        <v>81</v>
      </c>
      <c r="K159" s="72">
        <v>551</v>
      </c>
      <c r="L159" s="72">
        <v>254</v>
      </c>
      <c r="M159" s="167" t="s">
        <v>203</v>
      </c>
      <c r="N159" s="71" t="s">
        <v>119</v>
      </c>
      <c r="O159" s="5">
        <v>8</v>
      </c>
      <c r="P159" s="5">
        <v>2</v>
      </c>
      <c r="Q159" s="5">
        <v>4</v>
      </c>
      <c r="R159" s="5">
        <v>2</v>
      </c>
      <c r="S159" s="5">
        <v>10</v>
      </c>
      <c r="T159" s="5">
        <v>7</v>
      </c>
      <c r="U159" s="5">
        <v>24</v>
      </c>
      <c r="V159" s="5">
        <v>13</v>
      </c>
      <c r="W159" s="72">
        <v>46</v>
      </c>
      <c r="X159" s="72">
        <v>24</v>
      </c>
      <c r="Y159" s="167" t="s">
        <v>203</v>
      </c>
      <c r="Z159" s="71" t="s">
        <v>119</v>
      </c>
      <c r="AA159" s="5">
        <v>8</v>
      </c>
      <c r="AB159" s="5">
        <v>8</v>
      </c>
      <c r="AC159" s="5">
        <v>8</v>
      </c>
      <c r="AD159" s="5">
        <v>7</v>
      </c>
      <c r="AE159" s="72">
        <v>31</v>
      </c>
      <c r="AF159" s="72">
        <v>34</v>
      </c>
      <c r="AG159" s="5">
        <v>25</v>
      </c>
      <c r="AH159" s="5">
        <v>0</v>
      </c>
      <c r="AI159" s="5">
        <v>1</v>
      </c>
      <c r="AJ159" s="5">
        <v>9</v>
      </c>
      <c r="AK159" s="167" t="s">
        <v>203</v>
      </c>
      <c r="AL159" s="71" t="s">
        <v>119</v>
      </c>
      <c r="AM159" s="5">
        <v>25</v>
      </c>
      <c r="AN159" s="5">
        <v>305</v>
      </c>
      <c r="AO159" s="5">
        <v>29</v>
      </c>
      <c r="AP159" s="5">
        <v>0</v>
      </c>
      <c r="AQ159" s="5">
        <v>5</v>
      </c>
      <c r="AR159" s="5">
        <v>5</v>
      </c>
      <c r="AS159" s="5">
        <v>27</v>
      </c>
      <c r="AT159" s="5">
        <v>22</v>
      </c>
      <c r="AU159" s="5">
        <v>18</v>
      </c>
      <c r="AV159" s="167" t="s">
        <v>203</v>
      </c>
      <c r="AW159" s="71" t="s">
        <v>119</v>
      </c>
      <c r="AX159" s="5">
        <v>222</v>
      </c>
      <c r="AY159" s="5">
        <v>126</v>
      </c>
      <c r="AZ159" s="5">
        <v>222</v>
      </c>
      <c r="BA159" s="5">
        <v>126</v>
      </c>
      <c r="BB159" s="5">
        <v>160</v>
      </c>
      <c r="BC159" s="5">
        <v>90</v>
      </c>
      <c r="BD159" s="5">
        <v>222</v>
      </c>
      <c r="BE159" s="5">
        <v>126</v>
      </c>
      <c r="BF159" s="5">
        <v>222</v>
      </c>
      <c r="BG159" s="5">
        <v>126</v>
      </c>
      <c r="BH159" s="5">
        <v>124</v>
      </c>
      <c r="BI159" s="5">
        <v>72</v>
      </c>
      <c r="BJ159" s="167" t="s">
        <v>203</v>
      </c>
      <c r="BK159" s="71" t="s">
        <v>119</v>
      </c>
      <c r="BL159" s="72">
        <v>56</v>
      </c>
      <c r="BM159" s="5">
        <v>16</v>
      </c>
      <c r="BN159" s="5">
        <v>5</v>
      </c>
      <c r="BO159" s="72">
        <v>3</v>
      </c>
      <c r="BP159" s="5">
        <v>1</v>
      </c>
      <c r="BQ159" s="72">
        <v>59</v>
      </c>
      <c r="BR159" s="72">
        <v>17</v>
      </c>
      <c r="BS159" s="167" t="s">
        <v>203</v>
      </c>
      <c r="BT159" s="71" t="s">
        <v>119</v>
      </c>
      <c r="BU159" s="5">
        <v>37</v>
      </c>
      <c r="BV159" s="5">
        <v>12</v>
      </c>
      <c r="BW159" s="5">
        <v>6</v>
      </c>
      <c r="BX159" s="5">
        <v>13</v>
      </c>
      <c r="BY159" s="5">
        <v>26</v>
      </c>
      <c r="BZ159" s="5">
        <v>18</v>
      </c>
      <c r="CA159" s="5">
        <v>6</v>
      </c>
      <c r="CB159" s="5">
        <v>4</v>
      </c>
      <c r="CC159" s="5">
        <v>0</v>
      </c>
      <c r="CD159" s="5">
        <v>0</v>
      </c>
      <c r="CE159" s="5">
        <v>1</v>
      </c>
      <c r="CF159" s="5">
        <v>5</v>
      </c>
      <c r="CG159" s="5">
        <v>5</v>
      </c>
      <c r="CH159" s="135"/>
      <c r="CI159" s="138" t="s">
        <v>203</v>
      </c>
      <c r="CJ159" s="138" t="s">
        <v>4311</v>
      </c>
      <c r="CK159" s="139">
        <v>747</v>
      </c>
      <c r="CL159" s="141">
        <v>123</v>
      </c>
    </row>
    <row r="160" spans="1:90">
      <c r="A160" s="167"/>
      <c r="B160" s="71" t="s">
        <v>120</v>
      </c>
      <c r="C160" s="5">
        <v>345</v>
      </c>
      <c r="D160" s="5">
        <v>187</v>
      </c>
      <c r="E160" s="5">
        <v>305</v>
      </c>
      <c r="F160" s="5">
        <v>173</v>
      </c>
      <c r="G160" s="5">
        <v>306</v>
      </c>
      <c r="H160" s="5">
        <v>160</v>
      </c>
      <c r="I160" s="5">
        <v>473</v>
      </c>
      <c r="J160" s="5">
        <v>244</v>
      </c>
      <c r="K160" s="72">
        <v>1429</v>
      </c>
      <c r="L160" s="72">
        <v>764</v>
      </c>
      <c r="M160" s="167"/>
      <c r="N160" s="71" t="s">
        <v>120</v>
      </c>
      <c r="O160" s="5">
        <v>26</v>
      </c>
      <c r="P160" s="5">
        <v>17</v>
      </c>
      <c r="Q160" s="5">
        <v>17</v>
      </c>
      <c r="R160" s="5">
        <v>9</v>
      </c>
      <c r="S160" s="5">
        <v>34</v>
      </c>
      <c r="T160" s="5">
        <v>18</v>
      </c>
      <c r="U160" s="5">
        <v>105</v>
      </c>
      <c r="V160" s="5">
        <v>48</v>
      </c>
      <c r="W160" s="72">
        <v>182</v>
      </c>
      <c r="X160" s="72">
        <v>92</v>
      </c>
      <c r="Y160" s="167"/>
      <c r="Z160" s="71" t="s">
        <v>120</v>
      </c>
      <c r="AA160" s="5">
        <v>11</v>
      </c>
      <c r="AB160" s="5">
        <v>10</v>
      </c>
      <c r="AC160" s="5">
        <v>10</v>
      </c>
      <c r="AD160" s="5">
        <v>11</v>
      </c>
      <c r="AE160" s="72">
        <v>42</v>
      </c>
      <c r="AF160" s="72">
        <v>50</v>
      </c>
      <c r="AG160" s="5">
        <v>49</v>
      </c>
      <c r="AH160" s="5">
        <v>25</v>
      </c>
      <c r="AI160" s="5">
        <v>0</v>
      </c>
      <c r="AJ160" s="5">
        <v>9</v>
      </c>
      <c r="AK160" s="167"/>
      <c r="AL160" s="71" t="s">
        <v>120</v>
      </c>
      <c r="AM160" s="5">
        <v>0</v>
      </c>
      <c r="AN160" s="5">
        <v>611</v>
      </c>
      <c r="AO160" s="5">
        <v>145</v>
      </c>
      <c r="AP160" s="5">
        <v>0</v>
      </c>
      <c r="AQ160" s="5">
        <v>0</v>
      </c>
      <c r="AR160" s="5">
        <v>8</v>
      </c>
      <c r="AS160" s="5">
        <v>46</v>
      </c>
      <c r="AT160" s="5">
        <v>41</v>
      </c>
      <c r="AU160" s="5">
        <v>40</v>
      </c>
      <c r="AV160" s="167"/>
      <c r="AW160" s="71" t="s">
        <v>120</v>
      </c>
      <c r="AX160" s="5">
        <v>981</v>
      </c>
      <c r="AY160" s="5">
        <v>534</v>
      </c>
      <c r="AZ160" s="5">
        <v>804</v>
      </c>
      <c r="BA160" s="5">
        <v>446</v>
      </c>
      <c r="BB160" s="5">
        <v>560</v>
      </c>
      <c r="BC160" s="5">
        <v>316</v>
      </c>
      <c r="BD160" s="5">
        <v>945</v>
      </c>
      <c r="BE160" s="5">
        <v>514</v>
      </c>
      <c r="BF160" s="5">
        <v>772</v>
      </c>
      <c r="BG160" s="5">
        <v>428</v>
      </c>
      <c r="BH160" s="5">
        <v>398</v>
      </c>
      <c r="BI160" s="5">
        <v>223</v>
      </c>
      <c r="BJ160" s="167"/>
      <c r="BK160" s="71" t="s">
        <v>120</v>
      </c>
      <c r="BL160" s="72">
        <v>66</v>
      </c>
      <c r="BM160" s="5">
        <v>13</v>
      </c>
      <c r="BN160" s="5">
        <v>5</v>
      </c>
      <c r="BO160" s="72">
        <v>7</v>
      </c>
      <c r="BP160" s="5">
        <v>2</v>
      </c>
      <c r="BQ160" s="72">
        <v>73</v>
      </c>
      <c r="BR160" s="72">
        <v>15</v>
      </c>
      <c r="BS160" s="167"/>
      <c r="BT160" s="71" t="s">
        <v>120</v>
      </c>
      <c r="BU160" s="5">
        <v>129</v>
      </c>
      <c r="BV160" s="5">
        <v>161</v>
      </c>
      <c r="BW160" s="5">
        <v>116</v>
      </c>
      <c r="BX160" s="5">
        <v>113</v>
      </c>
      <c r="BY160" s="5">
        <v>176</v>
      </c>
      <c r="BZ160" s="5">
        <v>178</v>
      </c>
      <c r="CA160" s="5">
        <v>103</v>
      </c>
      <c r="CB160" s="5">
        <v>48</v>
      </c>
      <c r="CC160" s="5">
        <v>8</v>
      </c>
      <c r="CD160" s="5">
        <v>60</v>
      </c>
      <c r="CE160" s="5">
        <v>128</v>
      </c>
      <c r="CF160" s="5">
        <v>44</v>
      </c>
      <c r="CG160" s="5">
        <v>314</v>
      </c>
      <c r="CH160" s="135"/>
      <c r="CI160" s="138" t="s">
        <v>203</v>
      </c>
      <c r="CJ160" s="138" t="s">
        <v>4312</v>
      </c>
      <c r="CK160" s="139">
        <v>1657</v>
      </c>
      <c r="CL160" s="141">
        <v>1220</v>
      </c>
    </row>
    <row r="161" spans="1:90">
      <c r="A161" s="167"/>
      <c r="B161" s="103" t="s">
        <v>102</v>
      </c>
      <c r="C161" s="105">
        <v>480</v>
      </c>
      <c r="D161" s="105">
        <v>252</v>
      </c>
      <c r="E161" s="105">
        <v>412</v>
      </c>
      <c r="F161" s="105">
        <v>216</v>
      </c>
      <c r="G161" s="105">
        <v>436</v>
      </c>
      <c r="H161" s="105">
        <v>225</v>
      </c>
      <c r="I161" s="105">
        <v>652</v>
      </c>
      <c r="J161" s="105">
        <v>325</v>
      </c>
      <c r="K161" s="105">
        <v>1980</v>
      </c>
      <c r="L161" s="105">
        <v>1018</v>
      </c>
      <c r="M161" s="167"/>
      <c r="N161" s="103" t="s">
        <v>102</v>
      </c>
      <c r="O161" s="105">
        <v>34</v>
      </c>
      <c r="P161" s="105">
        <v>19</v>
      </c>
      <c r="Q161" s="105">
        <v>21</v>
      </c>
      <c r="R161" s="105">
        <v>11</v>
      </c>
      <c r="S161" s="105">
        <v>44</v>
      </c>
      <c r="T161" s="105">
        <v>25</v>
      </c>
      <c r="U161" s="105">
        <v>129</v>
      </c>
      <c r="V161" s="105">
        <v>61</v>
      </c>
      <c r="W161" s="105">
        <v>228</v>
      </c>
      <c r="X161" s="105">
        <v>116</v>
      </c>
      <c r="Y161" s="167"/>
      <c r="Z161" s="103" t="s">
        <v>102</v>
      </c>
      <c r="AA161" s="105">
        <v>19</v>
      </c>
      <c r="AB161" s="105">
        <v>18</v>
      </c>
      <c r="AC161" s="105">
        <v>18</v>
      </c>
      <c r="AD161" s="105">
        <v>18</v>
      </c>
      <c r="AE161" s="105">
        <v>73</v>
      </c>
      <c r="AF161" s="105">
        <v>84</v>
      </c>
      <c r="AG161" s="105">
        <v>74</v>
      </c>
      <c r="AH161" s="105">
        <v>25</v>
      </c>
      <c r="AI161" s="105">
        <v>1</v>
      </c>
      <c r="AJ161" s="105">
        <v>18</v>
      </c>
      <c r="AK161" s="167"/>
      <c r="AL161" s="103" t="s">
        <v>102</v>
      </c>
      <c r="AM161" s="105">
        <v>25</v>
      </c>
      <c r="AN161" s="105">
        <v>916</v>
      </c>
      <c r="AO161" s="105">
        <v>174</v>
      </c>
      <c r="AP161" s="105">
        <v>0</v>
      </c>
      <c r="AQ161" s="105">
        <v>5</v>
      </c>
      <c r="AR161" s="105">
        <v>13</v>
      </c>
      <c r="AS161" s="105">
        <v>73</v>
      </c>
      <c r="AT161" s="105">
        <v>63</v>
      </c>
      <c r="AU161" s="105">
        <v>58</v>
      </c>
      <c r="AV161" s="167"/>
      <c r="AW161" s="103" t="s">
        <v>102</v>
      </c>
      <c r="AX161" s="105">
        <v>1203</v>
      </c>
      <c r="AY161" s="105">
        <v>660</v>
      </c>
      <c r="AZ161" s="105">
        <v>1026</v>
      </c>
      <c r="BA161" s="105">
        <v>572</v>
      </c>
      <c r="BB161" s="105">
        <v>720</v>
      </c>
      <c r="BC161" s="105">
        <v>406</v>
      </c>
      <c r="BD161" s="105">
        <v>1167</v>
      </c>
      <c r="BE161" s="105">
        <v>640</v>
      </c>
      <c r="BF161" s="105">
        <v>994</v>
      </c>
      <c r="BG161" s="105">
        <v>554</v>
      </c>
      <c r="BH161" s="105">
        <v>522</v>
      </c>
      <c r="BI161" s="105">
        <v>295</v>
      </c>
      <c r="BJ161" s="167"/>
      <c r="BK161" s="103" t="s">
        <v>102</v>
      </c>
      <c r="BL161" s="105">
        <v>122</v>
      </c>
      <c r="BM161" s="105">
        <v>29</v>
      </c>
      <c r="BN161" s="105">
        <v>10</v>
      </c>
      <c r="BO161" s="105">
        <v>10</v>
      </c>
      <c r="BP161" s="105">
        <v>3</v>
      </c>
      <c r="BQ161" s="105">
        <v>132</v>
      </c>
      <c r="BR161" s="105">
        <v>32</v>
      </c>
      <c r="BS161" s="167"/>
      <c r="BT161" s="103" t="s">
        <v>102</v>
      </c>
      <c r="BU161" s="105">
        <v>166</v>
      </c>
      <c r="BV161" s="105">
        <v>173</v>
      </c>
      <c r="BW161" s="105">
        <v>122</v>
      </c>
      <c r="BX161" s="105">
        <v>126</v>
      </c>
      <c r="BY161" s="105">
        <v>202</v>
      </c>
      <c r="BZ161" s="105">
        <v>196</v>
      </c>
      <c r="CA161" s="105">
        <v>109</v>
      </c>
      <c r="CB161" s="105">
        <v>52</v>
      </c>
      <c r="CC161" s="105">
        <v>8</v>
      </c>
      <c r="CD161" s="105">
        <v>60</v>
      </c>
      <c r="CE161" s="105">
        <v>129</v>
      </c>
      <c r="CF161" s="105">
        <v>49</v>
      </c>
      <c r="CG161" s="105">
        <v>319</v>
      </c>
      <c r="CH161" s="135"/>
      <c r="CI161" s="138" t="s">
        <v>203</v>
      </c>
      <c r="CJ161" s="138" t="s">
        <v>4313</v>
      </c>
      <c r="CK161" s="139">
        <v>2404</v>
      </c>
      <c r="CL161" s="141">
        <v>1343</v>
      </c>
    </row>
    <row r="162" spans="1:90">
      <c r="A162" s="73" t="s">
        <v>128</v>
      </c>
      <c r="B162" s="71"/>
      <c r="C162" s="72"/>
      <c r="D162" s="72"/>
      <c r="E162" s="72"/>
      <c r="F162" s="72"/>
      <c r="G162" s="72"/>
      <c r="H162" s="72"/>
      <c r="I162" s="72"/>
      <c r="J162" s="72"/>
      <c r="K162" s="72"/>
      <c r="L162" s="72"/>
      <c r="M162" s="73" t="s">
        <v>128</v>
      </c>
      <c r="N162" s="71"/>
      <c r="O162" s="72"/>
      <c r="P162" s="72"/>
      <c r="Q162" s="72"/>
      <c r="R162" s="72"/>
      <c r="S162" s="72"/>
      <c r="T162" s="72"/>
      <c r="U162" s="72"/>
      <c r="V162" s="72"/>
      <c r="W162" s="72"/>
      <c r="X162" s="72"/>
      <c r="Y162" s="73" t="s">
        <v>128</v>
      </c>
      <c r="Z162" s="71"/>
      <c r="AA162" s="72"/>
      <c r="AB162" s="72"/>
      <c r="AC162" s="72"/>
      <c r="AD162" s="72"/>
      <c r="AE162" s="72"/>
      <c r="AF162" s="72"/>
      <c r="AG162" s="72"/>
      <c r="AH162" s="72"/>
      <c r="AI162" s="72"/>
      <c r="AJ162" s="72"/>
      <c r="AK162" s="73" t="s">
        <v>128</v>
      </c>
      <c r="AL162" s="71"/>
      <c r="AM162" s="72"/>
      <c r="AN162" s="72"/>
      <c r="AO162" s="72"/>
      <c r="AP162" s="72"/>
      <c r="AQ162" s="72"/>
      <c r="AR162" s="72"/>
      <c r="AS162" s="72"/>
      <c r="AT162" s="72"/>
      <c r="AU162" s="72"/>
      <c r="AV162" s="73" t="s">
        <v>128</v>
      </c>
      <c r="AW162" s="71"/>
      <c r="AX162" s="72"/>
      <c r="AY162" s="72"/>
      <c r="AZ162" s="72"/>
      <c r="BA162" s="72"/>
      <c r="BB162" s="72"/>
      <c r="BC162" s="72"/>
      <c r="BD162" s="72"/>
      <c r="BE162" s="72"/>
      <c r="BF162" s="72"/>
      <c r="BG162" s="72"/>
      <c r="BH162" s="72"/>
      <c r="BI162" s="72"/>
      <c r="BJ162" s="73" t="s">
        <v>128</v>
      </c>
      <c r="BK162" s="71"/>
      <c r="BL162" s="72"/>
      <c r="BM162" s="72"/>
      <c r="BN162" s="72"/>
      <c r="BO162" s="72"/>
      <c r="BP162" s="5"/>
      <c r="BQ162" s="72"/>
      <c r="BR162" s="72"/>
      <c r="BS162" s="73" t="s">
        <v>128</v>
      </c>
      <c r="BT162" s="71"/>
      <c r="BU162" s="72"/>
      <c r="BV162" s="72"/>
      <c r="BW162" s="72"/>
      <c r="BX162" s="72"/>
      <c r="BY162" s="72"/>
      <c r="BZ162" s="72"/>
      <c r="CA162" s="72"/>
      <c r="CB162" s="72"/>
      <c r="CC162" s="72"/>
      <c r="CD162" s="72"/>
      <c r="CE162" s="72"/>
      <c r="CF162" s="72"/>
      <c r="CG162" s="72"/>
      <c r="CH162" s="135"/>
      <c r="CI162" s="138" t="s">
        <v>128</v>
      </c>
      <c r="CJ162" s="138" t="s">
        <v>128</v>
      </c>
      <c r="CK162" s="139">
        <v>0</v>
      </c>
      <c r="CL162" s="141">
        <v>0</v>
      </c>
    </row>
    <row r="163" spans="1:90" ht="14.45" customHeight="1">
      <c r="A163" s="167" t="s">
        <v>204</v>
      </c>
      <c r="B163" s="71" t="s">
        <v>119</v>
      </c>
      <c r="C163" s="5">
        <v>66</v>
      </c>
      <c r="D163" s="5">
        <v>32</v>
      </c>
      <c r="E163" s="5">
        <v>49</v>
      </c>
      <c r="F163" s="5">
        <v>25</v>
      </c>
      <c r="G163" s="5">
        <v>35</v>
      </c>
      <c r="H163" s="5">
        <v>20</v>
      </c>
      <c r="I163" s="5">
        <v>33</v>
      </c>
      <c r="J163" s="5">
        <v>16</v>
      </c>
      <c r="K163" s="72">
        <v>183</v>
      </c>
      <c r="L163" s="72">
        <v>93</v>
      </c>
      <c r="M163" s="167" t="s">
        <v>204</v>
      </c>
      <c r="N163" s="71" t="s">
        <v>119</v>
      </c>
      <c r="O163" s="5">
        <v>7</v>
      </c>
      <c r="P163" s="5">
        <v>1</v>
      </c>
      <c r="Q163" s="5">
        <v>4</v>
      </c>
      <c r="R163" s="5">
        <v>1</v>
      </c>
      <c r="S163" s="5">
        <v>0</v>
      </c>
      <c r="T163" s="5">
        <v>0</v>
      </c>
      <c r="U163" s="5">
        <v>6</v>
      </c>
      <c r="V163" s="5">
        <v>5</v>
      </c>
      <c r="W163" s="72">
        <v>17</v>
      </c>
      <c r="X163" s="72">
        <v>7</v>
      </c>
      <c r="Y163" s="167" t="s">
        <v>204</v>
      </c>
      <c r="Z163" s="71" t="s">
        <v>119</v>
      </c>
      <c r="AA163" s="5">
        <v>2</v>
      </c>
      <c r="AB163" s="5">
        <v>2</v>
      </c>
      <c r="AC163" s="5">
        <v>1</v>
      </c>
      <c r="AD163" s="5">
        <v>1</v>
      </c>
      <c r="AE163" s="72">
        <v>6</v>
      </c>
      <c r="AF163" s="72">
        <v>6</v>
      </c>
      <c r="AG163" s="5">
        <v>6</v>
      </c>
      <c r="AH163" s="5">
        <v>0</v>
      </c>
      <c r="AI163" s="5">
        <v>0</v>
      </c>
      <c r="AJ163" s="5">
        <v>2</v>
      </c>
      <c r="AK163" s="167" t="s">
        <v>204</v>
      </c>
      <c r="AL163" s="71" t="s">
        <v>119</v>
      </c>
      <c r="AM163" s="5">
        <v>25</v>
      </c>
      <c r="AN163" s="5">
        <v>104</v>
      </c>
      <c r="AO163" s="5">
        <v>0</v>
      </c>
      <c r="AP163" s="5">
        <v>0</v>
      </c>
      <c r="AQ163" s="5">
        <v>0</v>
      </c>
      <c r="AR163" s="5">
        <v>4</v>
      </c>
      <c r="AS163" s="5">
        <v>6</v>
      </c>
      <c r="AT163" s="5">
        <v>6</v>
      </c>
      <c r="AU163" s="5">
        <v>6</v>
      </c>
      <c r="AV163" s="167" t="s">
        <v>204</v>
      </c>
      <c r="AW163" s="71" t="s">
        <v>119</v>
      </c>
      <c r="AX163" s="5">
        <v>49</v>
      </c>
      <c r="AY163" s="5">
        <v>33</v>
      </c>
      <c r="AZ163" s="5">
        <v>47</v>
      </c>
      <c r="BA163" s="5">
        <v>32</v>
      </c>
      <c r="BB163" s="5">
        <v>6</v>
      </c>
      <c r="BC163" s="5">
        <v>3</v>
      </c>
      <c r="BD163" s="5">
        <v>47</v>
      </c>
      <c r="BE163" s="5">
        <v>32</v>
      </c>
      <c r="BF163" s="5">
        <v>47</v>
      </c>
      <c r="BG163" s="5">
        <v>32</v>
      </c>
      <c r="BH163" s="5">
        <v>6</v>
      </c>
      <c r="BI163" s="5">
        <v>3</v>
      </c>
      <c r="BJ163" s="167" t="s">
        <v>204</v>
      </c>
      <c r="BK163" s="71" t="s">
        <v>119</v>
      </c>
      <c r="BL163" s="72">
        <v>11</v>
      </c>
      <c r="BM163" s="5">
        <v>3</v>
      </c>
      <c r="BN163" s="5">
        <v>0</v>
      </c>
      <c r="BO163" s="72">
        <v>0</v>
      </c>
      <c r="BP163" s="5">
        <v>0</v>
      </c>
      <c r="BQ163" s="72">
        <v>11</v>
      </c>
      <c r="BR163" s="72">
        <v>3</v>
      </c>
      <c r="BS163" s="167" t="s">
        <v>204</v>
      </c>
      <c r="BT163" s="71" t="s">
        <v>119</v>
      </c>
      <c r="BU163" s="5">
        <v>0</v>
      </c>
      <c r="BV163" s="5">
        <v>0</v>
      </c>
      <c r="BW163" s="5">
        <v>0</v>
      </c>
      <c r="BX163" s="5">
        <v>0</v>
      </c>
      <c r="BY163" s="5">
        <v>0</v>
      </c>
      <c r="BZ163" s="5">
        <v>0</v>
      </c>
      <c r="CA163" s="5">
        <v>0</v>
      </c>
      <c r="CB163" s="5">
        <v>0</v>
      </c>
      <c r="CC163" s="5">
        <v>0</v>
      </c>
      <c r="CD163" s="5">
        <v>0</v>
      </c>
      <c r="CE163" s="5">
        <v>0</v>
      </c>
      <c r="CF163" s="5">
        <v>0</v>
      </c>
      <c r="CG163" s="5">
        <v>0</v>
      </c>
      <c r="CH163" s="135"/>
      <c r="CI163" s="138" t="s">
        <v>204</v>
      </c>
      <c r="CJ163" s="138" t="s">
        <v>4314</v>
      </c>
      <c r="CK163" s="139">
        <v>233</v>
      </c>
      <c r="CL163" s="141">
        <v>0</v>
      </c>
    </row>
    <row r="164" spans="1:90">
      <c r="A164" s="167"/>
      <c r="B164" s="71" t="s">
        <v>120</v>
      </c>
      <c r="C164" s="5">
        <v>201</v>
      </c>
      <c r="D164" s="5">
        <v>100</v>
      </c>
      <c r="E164" s="5">
        <v>208</v>
      </c>
      <c r="F164" s="5">
        <v>106</v>
      </c>
      <c r="G164" s="5">
        <v>172</v>
      </c>
      <c r="H164" s="5">
        <v>87</v>
      </c>
      <c r="I164" s="5">
        <v>282</v>
      </c>
      <c r="J164" s="5">
        <v>145</v>
      </c>
      <c r="K164" s="72">
        <v>863</v>
      </c>
      <c r="L164" s="72">
        <v>438</v>
      </c>
      <c r="M164" s="167"/>
      <c r="N164" s="71" t="s">
        <v>120</v>
      </c>
      <c r="O164" s="5">
        <v>4</v>
      </c>
      <c r="P164" s="5">
        <v>2</v>
      </c>
      <c r="Q164" s="5">
        <v>2</v>
      </c>
      <c r="R164" s="5">
        <v>1</v>
      </c>
      <c r="S164" s="5">
        <v>3</v>
      </c>
      <c r="T164" s="5">
        <v>1</v>
      </c>
      <c r="U164" s="5">
        <v>26</v>
      </c>
      <c r="V164" s="5">
        <v>11</v>
      </c>
      <c r="W164" s="72">
        <v>35</v>
      </c>
      <c r="X164" s="72">
        <v>15</v>
      </c>
      <c r="Y164" s="167"/>
      <c r="Z164" s="71" t="s">
        <v>120</v>
      </c>
      <c r="AA164" s="5">
        <v>7</v>
      </c>
      <c r="AB164" s="5">
        <v>6</v>
      </c>
      <c r="AC164" s="5">
        <v>5</v>
      </c>
      <c r="AD164" s="5">
        <v>6</v>
      </c>
      <c r="AE164" s="72">
        <v>24</v>
      </c>
      <c r="AF164" s="72">
        <v>24</v>
      </c>
      <c r="AG164" s="5">
        <v>24</v>
      </c>
      <c r="AH164" s="5">
        <v>0</v>
      </c>
      <c r="AI164" s="5">
        <v>0</v>
      </c>
      <c r="AJ164" s="5">
        <v>5</v>
      </c>
      <c r="AK164" s="167"/>
      <c r="AL164" s="71" t="s">
        <v>120</v>
      </c>
      <c r="AM164" s="5">
        <v>10</v>
      </c>
      <c r="AN164" s="5">
        <v>141</v>
      </c>
      <c r="AO164" s="5">
        <v>50</v>
      </c>
      <c r="AP164" s="5">
        <v>40</v>
      </c>
      <c r="AQ164" s="5">
        <v>0</v>
      </c>
      <c r="AR164" s="5">
        <v>16</v>
      </c>
      <c r="AS164" s="5">
        <v>15</v>
      </c>
      <c r="AT164" s="5">
        <v>16</v>
      </c>
      <c r="AU164" s="5">
        <v>16</v>
      </c>
      <c r="AV164" s="167"/>
      <c r="AW164" s="71" t="s">
        <v>120</v>
      </c>
      <c r="AX164" s="5">
        <v>249</v>
      </c>
      <c r="AY164" s="5">
        <v>121</v>
      </c>
      <c r="AZ164" s="5">
        <v>244</v>
      </c>
      <c r="BA164" s="5">
        <v>118</v>
      </c>
      <c r="BB164" s="5">
        <v>132</v>
      </c>
      <c r="BC164" s="5">
        <v>58</v>
      </c>
      <c r="BD164" s="5">
        <v>235</v>
      </c>
      <c r="BE164" s="5">
        <v>115</v>
      </c>
      <c r="BF164" s="5">
        <v>230</v>
      </c>
      <c r="BG164" s="5">
        <v>112</v>
      </c>
      <c r="BH164" s="5">
        <v>128</v>
      </c>
      <c r="BI164" s="5">
        <v>57</v>
      </c>
      <c r="BJ164" s="167"/>
      <c r="BK164" s="71" t="s">
        <v>120</v>
      </c>
      <c r="BL164" s="72">
        <v>49</v>
      </c>
      <c r="BM164" s="5">
        <v>21</v>
      </c>
      <c r="BN164" s="5">
        <v>8</v>
      </c>
      <c r="BO164" s="72">
        <v>8</v>
      </c>
      <c r="BP164" s="5">
        <v>2</v>
      </c>
      <c r="BQ164" s="72">
        <v>57</v>
      </c>
      <c r="BR164" s="72">
        <v>23</v>
      </c>
      <c r="BS164" s="167"/>
      <c r="BT164" s="71" t="s">
        <v>120</v>
      </c>
      <c r="BU164" s="5">
        <v>0</v>
      </c>
      <c r="BV164" s="5">
        <v>0</v>
      </c>
      <c r="BW164" s="5">
        <v>0</v>
      </c>
      <c r="BX164" s="5">
        <v>0</v>
      </c>
      <c r="BY164" s="5">
        <v>0</v>
      </c>
      <c r="BZ164" s="5">
        <v>0</v>
      </c>
      <c r="CA164" s="5">
        <v>0</v>
      </c>
      <c r="CB164" s="5">
        <v>0</v>
      </c>
      <c r="CC164" s="5">
        <v>0</v>
      </c>
      <c r="CD164" s="5">
        <v>0</v>
      </c>
      <c r="CE164" s="5">
        <v>0</v>
      </c>
      <c r="CF164" s="5">
        <v>20</v>
      </c>
      <c r="CG164" s="5">
        <v>5</v>
      </c>
      <c r="CH164" s="135"/>
      <c r="CI164" s="138" t="s">
        <v>204</v>
      </c>
      <c r="CJ164" s="138" t="s">
        <v>4315</v>
      </c>
      <c r="CK164" s="139">
        <v>602</v>
      </c>
      <c r="CL164" s="141">
        <v>0</v>
      </c>
    </row>
    <row r="165" spans="1:90">
      <c r="A165" s="167"/>
      <c r="B165" s="103" t="s">
        <v>102</v>
      </c>
      <c r="C165" s="105">
        <v>267</v>
      </c>
      <c r="D165" s="105">
        <v>132</v>
      </c>
      <c r="E165" s="105">
        <v>257</v>
      </c>
      <c r="F165" s="105">
        <v>131</v>
      </c>
      <c r="G165" s="105">
        <v>207</v>
      </c>
      <c r="H165" s="105">
        <v>107</v>
      </c>
      <c r="I165" s="105">
        <v>315</v>
      </c>
      <c r="J165" s="105">
        <v>161</v>
      </c>
      <c r="K165" s="105">
        <v>1046</v>
      </c>
      <c r="L165" s="105">
        <v>531</v>
      </c>
      <c r="M165" s="167"/>
      <c r="N165" s="103" t="s">
        <v>102</v>
      </c>
      <c r="O165" s="105">
        <v>11</v>
      </c>
      <c r="P165" s="105">
        <v>3</v>
      </c>
      <c r="Q165" s="105">
        <v>6</v>
      </c>
      <c r="R165" s="105">
        <v>2</v>
      </c>
      <c r="S165" s="105">
        <v>3</v>
      </c>
      <c r="T165" s="105">
        <v>1</v>
      </c>
      <c r="U165" s="105">
        <v>32</v>
      </c>
      <c r="V165" s="105">
        <v>16</v>
      </c>
      <c r="W165" s="105">
        <v>52</v>
      </c>
      <c r="X165" s="105">
        <v>22</v>
      </c>
      <c r="Y165" s="167"/>
      <c r="Z165" s="103" t="s">
        <v>102</v>
      </c>
      <c r="AA165" s="105">
        <v>9</v>
      </c>
      <c r="AB165" s="105">
        <v>8</v>
      </c>
      <c r="AC165" s="105">
        <v>6</v>
      </c>
      <c r="AD165" s="105">
        <v>7</v>
      </c>
      <c r="AE165" s="105">
        <v>30</v>
      </c>
      <c r="AF165" s="105">
        <v>30</v>
      </c>
      <c r="AG165" s="105">
        <v>30</v>
      </c>
      <c r="AH165" s="105">
        <v>0</v>
      </c>
      <c r="AI165" s="105">
        <v>0</v>
      </c>
      <c r="AJ165" s="105">
        <v>7</v>
      </c>
      <c r="AK165" s="167"/>
      <c r="AL165" s="103" t="s">
        <v>102</v>
      </c>
      <c r="AM165" s="105">
        <v>35</v>
      </c>
      <c r="AN165" s="105">
        <v>245</v>
      </c>
      <c r="AO165" s="105">
        <v>50</v>
      </c>
      <c r="AP165" s="105">
        <v>40</v>
      </c>
      <c r="AQ165" s="105">
        <v>0</v>
      </c>
      <c r="AR165" s="105">
        <v>20</v>
      </c>
      <c r="AS165" s="105">
        <v>21</v>
      </c>
      <c r="AT165" s="105">
        <v>22</v>
      </c>
      <c r="AU165" s="105">
        <v>22</v>
      </c>
      <c r="AV165" s="167"/>
      <c r="AW165" s="103" t="s">
        <v>102</v>
      </c>
      <c r="AX165" s="105">
        <v>298</v>
      </c>
      <c r="AY165" s="105">
        <v>154</v>
      </c>
      <c r="AZ165" s="105">
        <v>291</v>
      </c>
      <c r="BA165" s="105">
        <v>150</v>
      </c>
      <c r="BB165" s="105">
        <v>138</v>
      </c>
      <c r="BC165" s="105">
        <v>61</v>
      </c>
      <c r="BD165" s="105">
        <v>282</v>
      </c>
      <c r="BE165" s="105">
        <v>147</v>
      </c>
      <c r="BF165" s="105">
        <v>277</v>
      </c>
      <c r="BG165" s="105">
        <v>144</v>
      </c>
      <c r="BH165" s="105">
        <v>134</v>
      </c>
      <c r="BI165" s="105">
        <v>60</v>
      </c>
      <c r="BJ165" s="167"/>
      <c r="BK165" s="103" t="s">
        <v>102</v>
      </c>
      <c r="BL165" s="105">
        <v>60</v>
      </c>
      <c r="BM165" s="105">
        <v>24</v>
      </c>
      <c r="BN165" s="105">
        <v>8</v>
      </c>
      <c r="BO165" s="105">
        <v>8</v>
      </c>
      <c r="BP165" s="105">
        <v>2</v>
      </c>
      <c r="BQ165" s="105">
        <v>68</v>
      </c>
      <c r="BR165" s="105">
        <v>26</v>
      </c>
      <c r="BS165" s="167"/>
      <c r="BT165" s="103" t="s">
        <v>102</v>
      </c>
      <c r="BU165" s="105">
        <v>0</v>
      </c>
      <c r="BV165" s="105">
        <v>0</v>
      </c>
      <c r="BW165" s="105">
        <v>0</v>
      </c>
      <c r="BX165" s="105">
        <v>0</v>
      </c>
      <c r="BY165" s="105">
        <v>0</v>
      </c>
      <c r="BZ165" s="105">
        <v>0</v>
      </c>
      <c r="CA165" s="105">
        <v>0</v>
      </c>
      <c r="CB165" s="105">
        <v>0</v>
      </c>
      <c r="CC165" s="105">
        <v>0</v>
      </c>
      <c r="CD165" s="105">
        <v>0</v>
      </c>
      <c r="CE165" s="105">
        <v>0</v>
      </c>
      <c r="CF165" s="105">
        <v>20</v>
      </c>
      <c r="CG165" s="105">
        <v>5</v>
      </c>
      <c r="CH165" s="135"/>
      <c r="CI165" s="138" t="s">
        <v>204</v>
      </c>
      <c r="CJ165" s="138" t="s">
        <v>4316</v>
      </c>
      <c r="CK165" s="139">
        <v>835</v>
      </c>
      <c r="CL165" s="141">
        <v>0</v>
      </c>
    </row>
    <row r="166" spans="1:90" ht="14.45" customHeight="1">
      <c r="A166" s="167" t="s">
        <v>7</v>
      </c>
      <c r="B166" s="71" t="s">
        <v>119</v>
      </c>
      <c r="C166" s="5">
        <v>42</v>
      </c>
      <c r="D166" s="5">
        <v>26</v>
      </c>
      <c r="E166" s="5">
        <v>31</v>
      </c>
      <c r="F166" s="5">
        <v>15</v>
      </c>
      <c r="G166" s="5">
        <v>29</v>
      </c>
      <c r="H166" s="5">
        <v>16</v>
      </c>
      <c r="I166" s="5">
        <v>33</v>
      </c>
      <c r="J166" s="5">
        <v>14</v>
      </c>
      <c r="K166" s="72">
        <v>135</v>
      </c>
      <c r="L166" s="72">
        <v>71</v>
      </c>
      <c r="M166" s="167" t="s">
        <v>7</v>
      </c>
      <c r="N166" s="71" t="s">
        <v>119</v>
      </c>
      <c r="O166" s="5">
        <v>12</v>
      </c>
      <c r="P166" s="5">
        <v>7</v>
      </c>
      <c r="Q166" s="5">
        <v>1</v>
      </c>
      <c r="R166" s="5">
        <v>0</v>
      </c>
      <c r="S166" s="5">
        <v>0</v>
      </c>
      <c r="T166" s="5">
        <v>0</v>
      </c>
      <c r="U166" s="5">
        <v>1</v>
      </c>
      <c r="V166" s="5">
        <v>0</v>
      </c>
      <c r="W166" s="72">
        <v>14</v>
      </c>
      <c r="X166" s="72">
        <v>7</v>
      </c>
      <c r="Y166" s="167" t="s">
        <v>7</v>
      </c>
      <c r="Z166" s="71" t="s">
        <v>119</v>
      </c>
      <c r="AA166" s="5">
        <v>1</v>
      </c>
      <c r="AB166" s="5">
        <v>1</v>
      </c>
      <c r="AC166" s="5">
        <v>1</v>
      </c>
      <c r="AD166" s="5">
        <v>1</v>
      </c>
      <c r="AE166" s="72">
        <v>4</v>
      </c>
      <c r="AF166" s="72">
        <v>0</v>
      </c>
      <c r="AG166" s="5">
        <v>0</v>
      </c>
      <c r="AH166" s="5">
        <v>0</v>
      </c>
      <c r="AI166" s="5">
        <v>0</v>
      </c>
      <c r="AJ166" s="5">
        <v>1</v>
      </c>
      <c r="AK166" s="167" t="s">
        <v>7</v>
      </c>
      <c r="AL166" s="71" t="s">
        <v>119</v>
      </c>
      <c r="AM166" s="5">
        <v>0</v>
      </c>
      <c r="AN166" s="5">
        <v>0</v>
      </c>
      <c r="AO166" s="5">
        <v>0</v>
      </c>
      <c r="AP166" s="5">
        <v>0</v>
      </c>
      <c r="AQ166" s="5">
        <v>0</v>
      </c>
      <c r="AR166" s="5">
        <v>0</v>
      </c>
      <c r="AS166" s="5">
        <v>0</v>
      </c>
      <c r="AT166" s="5">
        <v>0</v>
      </c>
      <c r="AU166" s="5">
        <v>0</v>
      </c>
      <c r="AV166" s="167" t="s">
        <v>7</v>
      </c>
      <c r="AW166" s="71" t="s">
        <v>119</v>
      </c>
      <c r="AX166" s="5">
        <v>36</v>
      </c>
      <c r="AY166" s="5">
        <v>17</v>
      </c>
      <c r="AZ166" s="5">
        <v>36</v>
      </c>
      <c r="BA166" s="5">
        <v>17</v>
      </c>
      <c r="BB166" s="5">
        <v>33</v>
      </c>
      <c r="BC166" s="5">
        <v>17</v>
      </c>
      <c r="BD166" s="5">
        <v>36</v>
      </c>
      <c r="BE166" s="5">
        <v>17</v>
      </c>
      <c r="BF166" s="5">
        <v>36</v>
      </c>
      <c r="BG166" s="5">
        <v>17</v>
      </c>
      <c r="BH166" s="5">
        <v>33</v>
      </c>
      <c r="BI166" s="5">
        <v>17</v>
      </c>
      <c r="BJ166" s="167" t="s">
        <v>7</v>
      </c>
      <c r="BK166" s="71" t="s">
        <v>119</v>
      </c>
      <c r="BL166" s="72">
        <v>8</v>
      </c>
      <c r="BM166" s="5">
        <v>3</v>
      </c>
      <c r="BN166" s="5">
        <v>1</v>
      </c>
      <c r="BO166" s="72">
        <v>0</v>
      </c>
      <c r="BP166" s="5">
        <v>0</v>
      </c>
      <c r="BQ166" s="72">
        <v>8</v>
      </c>
      <c r="BR166" s="72">
        <v>3</v>
      </c>
      <c r="BS166" s="167" t="s">
        <v>7</v>
      </c>
      <c r="BT166" s="71" t="s">
        <v>119</v>
      </c>
      <c r="BU166" s="5">
        <v>0</v>
      </c>
      <c r="BV166" s="5">
        <v>0</v>
      </c>
      <c r="BW166" s="5">
        <v>0</v>
      </c>
      <c r="BX166" s="5">
        <v>0</v>
      </c>
      <c r="BY166" s="5">
        <v>0</v>
      </c>
      <c r="BZ166" s="5">
        <v>0</v>
      </c>
      <c r="CA166" s="5">
        <v>0</v>
      </c>
      <c r="CB166" s="5">
        <v>0</v>
      </c>
      <c r="CC166" s="5">
        <v>0</v>
      </c>
      <c r="CD166" s="5">
        <v>0</v>
      </c>
      <c r="CE166" s="5">
        <v>0</v>
      </c>
      <c r="CF166" s="5">
        <v>0</v>
      </c>
      <c r="CG166" s="5">
        <v>0</v>
      </c>
      <c r="CH166" s="135"/>
      <c r="CI166" s="138" t="s">
        <v>7</v>
      </c>
      <c r="CJ166" s="138" t="s">
        <v>4317</v>
      </c>
      <c r="CK166" s="139">
        <v>0</v>
      </c>
      <c r="CL166" s="141">
        <v>0</v>
      </c>
    </row>
    <row r="167" spans="1:90">
      <c r="A167" s="167"/>
      <c r="B167" s="71" t="s">
        <v>120</v>
      </c>
      <c r="C167" s="5">
        <v>112</v>
      </c>
      <c r="D167" s="5">
        <v>54</v>
      </c>
      <c r="E167" s="5">
        <v>126</v>
      </c>
      <c r="F167" s="5">
        <v>63</v>
      </c>
      <c r="G167" s="5">
        <v>135</v>
      </c>
      <c r="H167" s="5">
        <v>71</v>
      </c>
      <c r="I167" s="5">
        <v>104</v>
      </c>
      <c r="J167" s="5">
        <v>56</v>
      </c>
      <c r="K167" s="72">
        <v>477</v>
      </c>
      <c r="L167" s="72">
        <v>244</v>
      </c>
      <c r="M167" s="167"/>
      <c r="N167" s="71" t="s">
        <v>120</v>
      </c>
      <c r="O167" s="5">
        <v>0</v>
      </c>
      <c r="P167" s="5">
        <v>0</v>
      </c>
      <c r="Q167" s="5">
        <v>1</v>
      </c>
      <c r="R167" s="5">
        <v>1</v>
      </c>
      <c r="S167" s="5">
        <v>0</v>
      </c>
      <c r="T167" s="5">
        <v>0</v>
      </c>
      <c r="U167" s="5">
        <v>1</v>
      </c>
      <c r="V167" s="5">
        <v>1</v>
      </c>
      <c r="W167" s="72">
        <v>2</v>
      </c>
      <c r="X167" s="72">
        <v>2</v>
      </c>
      <c r="Y167" s="167"/>
      <c r="Z167" s="71" t="s">
        <v>120</v>
      </c>
      <c r="AA167" s="5">
        <v>3</v>
      </c>
      <c r="AB167" s="5">
        <v>3</v>
      </c>
      <c r="AC167" s="5">
        <v>3</v>
      </c>
      <c r="AD167" s="5">
        <v>2</v>
      </c>
      <c r="AE167" s="72">
        <v>11</v>
      </c>
      <c r="AF167" s="72">
        <v>12</v>
      </c>
      <c r="AG167" s="5">
        <v>12</v>
      </c>
      <c r="AH167" s="5">
        <v>8</v>
      </c>
      <c r="AI167" s="5">
        <v>0</v>
      </c>
      <c r="AJ167" s="5">
        <v>2</v>
      </c>
      <c r="AK167" s="167"/>
      <c r="AL167" s="71" t="s">
        <v>120</v>
      </c>
      <c r="AM167" s="5">
        <v>0</v>
      </c>
      <c r="AN167" s="5">
        <v>272</v>
      </c>
      <c r="AO167" s="5">
        <v>0</v>
      </c>
      <c r="AP167" s="5">
        <v>0</v>
      </c>
      <c r="AQ167" s="5">
        <v>0</v>
      </c>
      <c r="AR167" s="5">
        <v>12</v>
      </c>
      <c r="AS167" s="5">
        <v>12</v>
      </c>
      <c r="AT167" s="5">
        <v>12</v>
      </c>
      <c r="AU167" s="5">
        <v>12</v>
      </c>
      <c r="AV167" s="167"/>
      <c r="AW167" s="71" t="s">
        <v>120</v>
      </c>
      <c r="AX167" s="5">
        <v>88</v>
      </c>
      <c r="AY167" s="5">
        <v>52</v>
      </c>
      <c r="AZ167" s="5">
        <v>88</v>
      </c>
      <c r="BA167" s="5">
        <v>52</v>
      </c>
      <c r="BB167" s="5">
        <v>80</v>
      </c>
      <c r="BC167" s="5">
        <v>45</v>
      </c>
      <c r="BD167" s="5">
        <v>88</v>
      </c>
      <c r="BE167" s="5">
        <v>52</v>
      </c>
      <c r="BF167" s="5">
        <v>88</v>
      </c>
      <c r="BG167" s="5">
        <v>52</v>
      </c>
      <c r="BH167" s="5">
        <v>80</v>
      </c>
      <c r="BI167" s="5">
        <v>45</v>
      </c>
      <c r="BJ167" s="167"/>
      <c r="BK167" s="71" t="s">
        <v>120</v>
      </c>
      <c r="BL167" s="72">
        <v>18</v>
      </c>
      <c r="BM167" s="5">
        <v>3</v>
      </c>
      <c r="BN167" s="5">
        <v>4</v>
      </c>
      <c r="BO167" s="72">
        <v>3</v>
      </c>
      <c r="BP167" s="5">
        <v>2</v>
      </c>
      <c r="BQ167" s="72">
        <v>21</v>
      </c>
      <c r="BR167" s="72">
        <v>5</v>
      </c>
      <c r="BS167" s="167"/>
      <c r="BT167" s="71" t="s">
        <v>120</v>
      </c>
      <c r="BU167" s="5">
        <v>0</v>
      </c>
      <c r="BV167" s="5">
        <v>0</v>
      </c>
      <c r="BW167" s="5">
        <v>0</v>
      </c>
      <c r="BX167" s="5">
        <v>0</v>
      </c>
      <c r="BY167" s="5">
        <v>0</v>
      </c>
      <c r="BZ167" s="5">
        <v>0</v>
      </c>
      <c r="CA167" s="5">
        <v>0</v>
      </c>
      <c r="CB167" s="5">
        <v>0</v>
      </c>
      <c r="CC167" s="5">
        <v>0</v>
      </c>
      <c r="CD167" s="5">
        <v>0</v>
      </c>
      <c r="CE167" s="5">
        <v>0</v>
      </c>
      <c r="CF167" s="5">
        <v>0</v>
      </c>
      <c r="CG167" s="5">
        <v>0</v>
      </c>
      <c r="CH167" s="135"/>
      <c r="CI167" s="138" t="s">
        <v>7</v>
      </c>
      <c r="CJ167" s="138" t="s">
        <v>4318</v>
      </c>
      <c r="CK167" s="139">
        <v>544</v>
      </c>
      <c r="CL167" s="141">
        <v>0</v>
      </c>
    </row>
    <row r="168" spans="1:90">
      <c r="A168" s="167"/>
      <c r="B168" s="103" t="s">
        <v>102</v>
      </c>
      <c r="C168" s="105">
        <v>154</v>
      </c>
      <c r="D168" s="105">
        <v>80</v>
      </c>
      <c r="E168" s="105">
        <v>157</v>
      </c>
      <c r="F168" s="105">
        <v>78</v>
      </c>
      <c r="G168" s="105">
        <v>164</v>
      </c>
      <c r="H168" s="105">
        <v>87</v>
      </c>
      <c r="I168" s="105">
        <v>137</v>
      </c>
      <c r="J168" s="105">
        <v>70</v>
      </c>
      <c r="K168" s="105">
        <v>612</v>
      </c>
      <c r="L168" s="105">
        <v>315</v>
      </c>
      <c r="M168" s="167"/>
      <c r="N168" s="103" t="s">
        <v>102</v>
      </c>
      <c r="O168" s="105">
        <v>12</v>
      </c>
      <c r="P168" s="105">
        <v>7</v>
      </c>
      <c r="Q168" s="105">
        <v>2</v>
      </c>
      <c r="R168" s="105">
        <v>1</v>
      </c>
      <c r="S168" s="105">
        <v>0</v>
      </c>
      <c r="T168" s="105">
        <v>0</v>
      </c>
      <c r="U168" s="105">
        <v>2</v>
      </c>
      <c r="V168" s="105">
        <v>1</v>
      </c>
      <c r="W168" s="105">
        <v>16</v>
      </c>
      <c r="X168" s="105">
        <v>9</v>
      </c>
      <c r="Y168" s="167"/>
      <c r="Z168" s="103" t="s">
        <v>102</v>
      </c>
      <c r="AA168" s="105">
        <v>4</v>
      </c>
      <c r="AB168" s="105">
        <v>4</v>
      </c>
      <c r="AC168" s="105">
        <v>4</v>
      </c>
      <c r="AD168" s="105">
        <v>3</v>
      </c>
      <c r="AE168" s="105">
        <v>15</v>
      </c>
      <c r="AF168" s="105">
        <v>12</v>
      </c>
      <c r="AG168" s="105">
        <v>12</v>
      </c>
      <c r="AH168" s="105">
        <v>8</v>
      </c>
      <c r="AI168" s="105">
        <v>0</v>
      </c>
      <c r="AJ168" s="105">
        <v>3</v>
      </c>
      <c r="AK168" s="167"/>
      <c r="AL168" s="103" t="s">
        <v>102</v>
      </c>
      <c r="AM168" s="105">
        <v>0</v>
      </c>
      <c r="AN168" s="105">
        <v>272</v>
      </c>
      <c r="AO168" s="105">
        <v>0</v>
      </c>
      <c r="AP168" s="105">
        <v>0</v>
      </c>
      <c r="AQ168" s="105">
        <v>0</v>
      </c>
      <c r="AR168" s="105">
        <v>12</v>
      </c>
      <c r="AS168" s="105">
        <v>12</v>
      </c>
      <c r="AT168" s="105">
        <v>12</v>
      </c>
      <c r="AU168" s="105">
        <v>12</v>
      </c>
      <c r="AV168" s="167"/>
      <c r="AW168" s="103" t="s">
        <v>102</v>
      </c>
      <c r="AX168" s="105">
        <v>124</v>
      </c>
      <c r="AY168" s="105">
        <v>69</v>
      </c>
      <c r="AZ168" s="105">
        <v>124</v>
      </c>
      <c r="BA168" s="105">
        <v>69</v>
      </c>
      <c r="BB168" s="105">
        <v>113</v>
      </c>
      <c r="BC168" s="105">
        <v>62</v>
      </c>
      <c r="BD168" s="105">
        <v>124</v>
      </c>
      <c r="BE168" s="105">
        <v>69</v>
      </c>
      <c r="BF168" s="105">
        <v>124</v>
      </c>
      <c r="BG168" s="105">
        <v>69</v>
      </c>
      <c r="BH168" s="105">
        <v>113</v>
      </c>
      <c r="BI168" s="105">
        <v>62</v>
      </c>
      <c r="BJ168" s="167"/>
      <c r="BK168" s="103" t="s">
        <v>102</v>
      </c>
      <c r="BL168" s="105">
        <v>26</v>
      </c>
      <c r="BM168" s="105">
        <v>6</v>
      </c>
      <c r="BN168" s="105">
        <v>5</v>
      </c>
      <c r="BO168" s="105">
        <v>3</v>
      </c>
      <c r="BP168" s="105">
        <v>2</v>
      </c>
      <c r="BQ168" s="105">
        <v>29</v>
      </c>
      <c r="BR168" s="105">
        <v>8</v>
      </c>
      <c r="BS168" s="167"/>
      <c r="BT168" s="103" t="s">
        <v>102</v>
      </c>
      <c r="BU168" s="105">
        <v>0</v>
      </c>
      <c r="BV168" s="105">
        <v>0</v>
      </c>
      <c r="BW168" s="105">
        <v>0</v>
      </c>
      <c r="BX168" s="105">
        <v>0</v>
      </c>
      <c r="BY168" s="105">
        <v>0</v>
      </c>
      <c r="BZ168" s="105">
        <v>0</v>
      </c>
      <c r="CA168" s="105">
        <v>0</v>
      </c>
      <c r="CB168" s="105">
        <v>0</v>
      </c>
      <c r="CC168" s="105">
        <v>0</v>
      </c>
      <c r="CD168" s="105">
        <v>0</v>
      </c>
      <c r="CE168" s="105">
        <v>0</v>
      </c>
      <c r="CF168" s="105">
        <v>0</v>
      </c>
      <c r="CG168" s="105">
        <v>0</v>
      </c>
      <c r="CH168" s="135"/>
      <c r="CI168" s="138" t="s">
        <v>7</v>
      </c>
      <c r="CJ168" s="138" t="s">
        <v>4319</v>
      </c>
      <c r="CK168" s="139">
        <v>544</v>
      </c>
      <c r="CL168" s="141">
        <v>0</v>
      </c>
    </row>
    <row r="169" spans="1:90" ht="14.45" customHeight="1">
      <c r="A169" s="167" t="s">
        <v>205</v>
      </c>
      <c r="B169" s="71" t="s">
        <v>119</v>
      </c>
      <c r="C169" s="5">
        <v>92</v>
      </c>
      <c r="D169" s="5">
        <v>53</v>
      </c>
      <c r="E169" s="5">
        <v>69</v>
      </c>
      <c r="F169" s="5">
        <v>40</v>
      </c>
      <c r="G169" s="5">
        <v>49</v>
      </c>
      <c r="H169" s="5">
        <v>34</v>
      </c>
      <c r="I169" s="5">
        <v>35</v>
      </c>
      <c r="J169" s="5">
        <v>21</v>
      </c>
      <c r="K169" s="72">
        <v>245</v>
      </c>
      <c r="L169" s="72">
        <v>148</v>
      </c>
      <c r="M169" s="167" t="s">
        <v>205</v>
      </c>
      <c r="N169" s="71" t="s">
        <v>119</v>
      </c>
      <c r="O169" s="5">
        <v>17</v>
      </c>
      <c r="P169" s="5">
        <v>8</v>
      </c>
      <c r="Q169" s="5">
        <v>1</v>
      </c>
      <c r="R169" s="5">
        <v>1</v>
      </c>
      <c r="S169" s="5">
        <v>2</v>
      </c>
      <c r="T169" s="5">
        <v>0</v>
      </c>
      <c r="U169" s="5">
        <v>0</v>
      </c>
      <c r="V169" s="5">
        <v>0</v>
      </c>
      <c r="W169" s="72">
        <v>20</v>
      </c>
      <c r="X169" s="72">
        <v>9</v>
      </c>
      <c r="Y169" s="167" t="s">
        <v>205</v>
      </c>
      <c r="Z169" s="71" t="s">
        <v>119</v>
      </c>
      <c r="AA169" s="5">
        <v>2</v>
      </c>
      <c r="AB169" s="5">
        <v>1</v>
      </c>
      <c r="AC169" s="5">
        <v>1</v>
      </c>
      <c r="AD169" s="5">
        <v>1</v>
      </c>
      <c r="AE169" s="72">
        <v>5</v>
      </c>
      <c r="AF169" s="72">
        <v>5</v>
      </c>
      <c r="AG169" s="5">
        <v>5</v>
      </c>
      <c r="AH169" s="5">
        <v>0</v>
      </c>
      <c r="AI169" s="5">
        <v>0</v>
      </c>
      <c r="AJ169" s="5">
        <v>1</v>
      </c>
      <c r="AK169" s="167" t="s">
        <v>205</v>
      </c>
      <c r="AL169" s="71" t="s">
        <v>119</v>
      </c>
      <c r="AM169" s="5">
        <v>0</v>
      </c>
      <c r="AN169" s="5">
        <v>97</v>
      </c>
      <c r="AO169" s="5">
        <v>7</v>
      </c>
      <c r="AP169" s="5">
        <v>0</v>
      </c>
      <c r="AQ169" s="5">
        <v>0</v>
      </c>
      <c r="AR169" s="5">
        <v>0</v>
      </c>
      <c r="AS169" s="5">
        <v>5</v>
      </c>
      <c r="AT169" s="5">
        <v>5</v>
      </c>
      <c r="AU169" s="5">
        <v>5</v>
      </c>
      <c r="AV169" s="167" t="s">
        <v>205</v>
      </c>
      <c r="AW169" s="71" t="s">
        <v>119</v>
      </c>
      <c r="AX169" s="5">
        <v>36</v>
      </c>
      <c r="AY169" s="5">
        <v>17</v>
      </c>
      <c r="AZ169" s="5">
        <v>36</v>
      </c>
      <c r="BA169" s="5">
        <v>17</v>
      </c>
      <c r="BB169" s="5">
        <v>36</v>
      </c>
      <c r="BC169" s="5">
        <v>17</v>
      </c>
      <c r="BD169" s="5">
        <v>36</v>
      </c>
      <c r="BE169" s="5">
        <v>17</v>
      </c>
      <c r="BF169" s="5">
        <v>36</v>
      </c>
      <c r="BG169" s="5">
        <v>17</v>
      </c>
      <c r="BH169" s="5">
        <v>36</v>
      </c>
      <c r="BI169" s="5">
        <v>17</v>
      </c>
      <c r="BJ169" s="167" t="s">
        <v>205</v>
      </c>
      <c r="BK169" s="71" t="s">
        <v>119</v>
      </c>
      <c r="BL169" s="72">
        <v>8</v>
      </c>
      <c r="BM169" s="5">
        <v>3</v>
      </c>
      <c r="BN169" s="5">
        <v>2</v>
      </c>
      <c r="BO169" s="72">
        <v>1</v>
      </c>
      <c r="BP169" s="5">
        <v>1</v>
      </c>
      <c r="BQ169" s="72">
        <v>9</v>
      </c>
      <c r="BR169" s="72">
        <v>4</v>
      </c>
      <c r="BS169" s="167" t="s">
        <v>205</v>
      </c>
      <c r="BT169" s="71" t="s">
        <v>119</v>
      </c>
      <c r="BU169" s="5">
        <v>0</v>
      </c>
      <c r="BV169" s="5">
        <v>0</v>
      </c>
      <c r="BW169" s="5">
        <v>0</v>
      </c>
      <c r="BX169" s="5">
        <v>0</v>
      </c>
      <c r="BY169" s="5">
        <v>0</v>
      </c>
      <c r="BZ169" s="5">
        <v>0</v>
      </c>
      <c r="CA169" s="5">
        <v>0</v>
      </c>
      <c r="CB169" s="5">
        <v>0</v>
      </c>
      <c r="CC169" s="5">
        <v>0</v>
      </c>
      <c r="CD169" s="5">
        <v>0</v>
      </c>
      <c r="CE169" s="5">
        <v>0</v>
      </c>
      <c r="CF169" s="5">
        <v>0</v>
      </c>
      <c r="CG169" s="5">
        <v>0</v>
      </c>
      <c r="CH169" s="135"/>
      <c r="CI169" s="138" t="s">
        <v>205</v>
      </c>
      <c r="CJ169" s="138" t="s">
        <v>4320</v>
      </c>
      <c r="CK169" s="139">
        <v>215</v>
      </c>
      <c r="CL169" s="141">
        <v>0</v>
      </c>
    </row>
    <row r="170" spans="1:90">
      <c r="A170" s="167"/>
      <c r="B170" s="71" t="s">
        <v>120</v>
      </c>
      <c r="C170" s="5">
        <v>0</v>
      </c>
      <c r="D170" s="5">
        <v>0</v>
      </c>
      <c r="E170" s="5">
        <v>0</v>
      </c>
      <c r="F170" s="5">
        <v>0</v>
      </c>
      <c r="G170" s="5">
        <v>0</v>
      </c>
      <c r="H170" s="5">
        <v>0</v>
      </c>
      <c r="I170" s="5">
        <v>0</v>
      </c>
      <c r="J170" s="5">
        <v>0</v>
      </c>
      <c r="K170" s="72">
        <v>0</v>
      </c>
      <c r="L170" s="72">
        <v>0</v>
      </c>
      <c r="M170" s="167"/>
      <c r="N170" s="71" t="s">
        <v>120</v>
      </c>
      <c r="O170" s="5">
        <v>0</v>
      </c>
      <c r="P170" s="5">
        <v>0</v>
      </c>
      <c r="Q170" s="5">
        <v>0</v>
      </c>
      <c r="R170" s="5">
        <v>0</v>
      </c>
      <c r="S170" s="5">
        <v>0</v>
      </c>
      <c r="T170" s="5">
        <v>0</v>
      </c>
      <c r="U170" s="5">
        <v>0</v>
      </c>
      <c r="V170" s="5">
        <v>0</v>
      </c>
      <c r="W170" s="72">
        <v>0</v>
      </c>
      <c r="X170" s="72">
        <v>0</v>
      </c>
      <c r="Y170" s="167"/>
      <c r="Z170" s="71" t="s">
        <v>120</v>
      </c>
      <c r="AA170" s="5">
        <v>0</v>
      </c>
      <c r="AB170" s="5">
        <v>0</v>
      </c>
      <c r="AC170" s="5">
        <v>0</v>
      </c>
      <c r="AD170" s="5">
        <v>0</v>
      </c>
      <c r="AE170" s="72">
        <v>0</v>
      </c>
      <c r="AF170" s="72">
        <v>0</v>
      </c>
      <c r="AG170" s="5">
        <v>0</v>
      </c>
      <c r="AH170" s="5">
        <v>0</v>
      </c>
      <c r="AI170" s="5">
        <v>0</v>
      </c>
      <c r="AJ170" s="5">
        <v>0</v>
      </c>
      <c r="AK170" s="167"/>
      <c r="AL170" s="71" t="s">
        <v>120</v>
      </c>
      <c r="AM170" s="5">
        <v>0</v>
      </c>
      <c r="AN170" s="5">
        <v>0</v>
      </c>
      <c r="AO170" s="5">
        <v>0</v>
      </c>
      <c r="AP170" s="5">
        <v>0</v>
      </c>
      <c r="AQ170" s="5">
        <v>0</v>
      </c>
      <c r="AR170" s="5">
        <v>0</v>
      </c>
      <c r="AS170" s="5">
        <v>0</v>
      </c>
      <c r="AT170" s="5">
        <v>0</v>
      </c>
      <c r="AU170" s="5">
        <v>0</v>
      </c>
      <c r="AV170" s="167"/>
      <c r="AW170" s="71" t="s">
        <v>120</v>
      </c>
      <c r="AX170" s="5">
        <v>0</v>
      </c>
      <c r="AY170" s="5">
        <v>0</v>
      </c>
      <c r="AZ170" s="5">
        <v>0</v>
      </c>
      <c r="BA170" s="5">
        <v>0</v>
      </c>
      <c r="BB170" s="5">
        <v>0</v>
      </c>
      <c r="BC170" s="5">
        <v>0</v>
      </c>
      <c r="BD170" s="5">
        <v>0</v>
      </c>
      <c r="BE170" s="5">
        <v>0</v>
      </c>
      <c r="BF170" s="5">
        <v>0</v>
      </c>
      <c r="BG170" s="5">
        <v>0</v>
      </c>
      <c r="BH170" s="5">
        <v>0</v>
      </c>
      <c r="BI170" s="5">
        <v>0</v>
      </c>
      <c r="BJ170" s="167"/>
      <c r="BK170" s="71" t="s">
        <v>120</v>
      </c>
      <c r="BL170" s="72">
        <v>0</v>
      </c>
      <c r="BM170" s="5">
        <v>0</v>
      </c>
      <c r="BN170" s="5">
        <v>0</v>
      </c>
      <c r="BO170" s="72">
        <v>0</v>
      </c>
      <c r="BP170" s="5">
        <v>0</v>
      </c>
      <c r="BQ170" s="72">
        <v>0</v>
      </c>
      <c r="BR170" s="72">
        <v>0</v>
      </c>
      <c r="BS170" s="167"/>
      <c r="BT170" s="71" t="s">
        <v>120</v>
      </c>
      <c r="BU170" s="5">
        <v>0</v>
      </c>
      <c r="BV170" s="5">
        <v>0</v>
      </c>
      <c r="BW170" s="5">
        <v>0</v>
      </c>
      <c r="BX170" s="5">
        <v>0</v>
      </c>
      <c r="BY170" s="5">
        <v>0</v>
      </c>
      <c r="BZ170" s="5">
        <v>0</v>
      </c>
      <c r="CA170" s="5">
        <v>0</v>
      </c>
      <c r="CB170" s="5">
        <v>0</v>
      </c>
      <c r="CC170" s="5">
        <v>0</v>
      </c>
      <c r="CD170" s="5">
        <v>0</v>
      </c>
      <c r="CE170" s="5">
        <v>0</v>
      </c>
      <c r="CF170" s="5">
        <v>0</v>
      </c>
      <c r="CG170" s="5">
        <v>0</v>
      </c>
      <c r="CH170" s="135"/>
      <c r="CI170" s="138" t="s">
        <v>205</v>
      </c>
      <c r="CJ170" s="138" t="s">
        <v>4321</v>
      </c>
      <c r="CK170" s="139">
        <v>0</v>
      </c>
      <c r="CL170" s="141">
        <v>0</v>
      </c>
    </row>
    <row r="171" spans="1:90">
      <c r="A171" s="167"/>
      <c r="B171" s="103" t="s">
        <v>102</v>
      </c>
      <c r="C171" s="105">
        <v>92</v>
      </c>
      <c r="D171" s="105">
        <v>53</v>
      </c>
      <c r="E171" s="105">
        <v>69</v>
      </c>
      <c r="F171" s="105">
        <v>40</v>
      </c>
      <c r="G171" s="105">
        <v>49</v>
      </c>
      <c r="H171" s="105">
        <v>34</v>
      </c>
      <c r="I171" s="105">
        <v>35</v>
      </c>
      <c r="J171" s="105">
        <v>21</v>
      </c>
      <c r="K171" s="105">
        <v>245</v>
      </c>
      <c r="L171" s="105">
        <v>148</v>
      </c>
      <c r="M171" s="167"/>
      <c r="N171" s="103" t="s">
        <v>102</v>
      </c>
      <c r="O171" s="105">
        <v>17</v>
      </c>
      <c r="P171" s="105">
        <v>8</v>
      </c>
      <c r="Q171" s="105">
        <v>1</v>
      </c>
      <c r="R171" s="105">
        <v>1</v>
      </c>
      <c r="S171" s="105">
        <v>2</v>
      </c>
      <c r="T171" s="105">
        <v>0</v>
      </c>
      <c r="U171" s="105">
        <v>0</v>
      </c>
      <c r="V171" s="105">
        <v>0</v>
      </c>
      <c r="W171" s="105">
        <v>20</v>
      </c>
      <c r="X171" s="105">
        <v>9</v>
      </c>
      <c r="Y171" s="167"/>
      <c r="Z171" s="103" t="s">
        <v>102</v>
      </c>
      <c r="AA171" s="105">
        <v>2</v>
      </c>
      <c r="AB171" s="105">
        <v>1</v>
      </c>
      <c r="AC171" s="105">
        <v>1</v>
      </c>
      <c r="AD171" s="105">
        <v>1</v>
      </c>
      <c r="AE171" s="105">
        <v>5</v>
      </c>
      <c r="AF171" s="105">
        <v>5</v>
      </c>
      <c r="AG171" s="105">
        <v>5</v>
      </c>
      <c r="AH171" s="105">
        <v>0</v>
      </c>
      <c r="AI171" s="105">
        <v>0</v>
      </c>
      <c r="AJ171" s="105">
        <v>1</v>
      </c>
      <c r="AK171" s="167"/>
      <c r="AL171" s="103" t="s">
        <v>102</v>
      </c>
      <c r="AM171" s="105">
        <v>0</v>
      </c>
      <c r="AN171" s="105">
        <v>97</v>
      </c>
      <c r="AO171" s="105">
        <v>7</v>
      </c>
      <c r="AP171" s="105">
        <v>0</v>
      </c>
      <c r="AQ171" s="105">
        <v>0</v>
      </c>
      <c r="AR171" s="105">
        <v>0</v>
      </c>
      <c r="AS171" s="105">
        <v>5</v>
      </c>
      <c r="AT171" s="105">
        <v>5</v>
      </c>
      <c r="AU171" s="105">
        <v>5</v>
      </c>
      <c r="AV171" s="167"/>
      <c r="AW171" s="103" t="s">
        <v>102</v>
      </c>
      <c r="AX171" s="105">
        <v>36</v>
      </c>
      <c r="AY171" s="105">
        <v>17</v>
      </c>
      <c r="AZ171" s="105">
        <v>36</v>
      </c>
      <c r="BA171" s="105">
        <v>17</v>
      </c>
      <c r="BB171" s="105">
        <v>36</v>
      </c>
      <c r="BC171" s="105">
        <v>17</v>
      </c>
      <c r="BD171" s="105">
        <v>36</v>
      </c>
      <c r="BE171" s="105">
        <v>17</v>
      </c>
      <c r="BF171" s="105">
        <v>36</v>
      </c>
      <c r="BG171" s="105">
        <v>17</v>
      </c>
      <c r="BH171" s="105">
        <v>36</v>
      </c>
      <c r="BI171" s="105">
        <v>17</v>
      </c>
      <c r="BJ171" s="167"/>
      <c r="BK171" s="103" t="s">
        <v>102</v>
      </c>
      <c r="BL171" s="105">
        <v>8</v>
      </c>
      <c r="BM171" s="105">
        <v>3</v>
      </c>
      <c r="BN171" s="105">
        <v>2</v>
      </c>
      <c r="BO171" s="105">
        <v>1</v>
      </c>
      <c r="BP171" s="105">
        <v>1</v>
      </c>
      <c r="BQ171" s="105">
        <v>9</v>
      </c>
      <c r="BR171" s="105">
        <v>4</v>
      </c>
      <c r="BS171" s="167"/>
      <c r="BT171" s="103" t="s">
        <v>102</v>
      </c>
      <c r="BU171" s="105">
        <v>0</v>
      </c>
      <c r="BV171" s="105">
        <v>0</v>
      </c>
      <c r="BW171" s="105">
        <v>0</v>
      </c>
      <c r="BX171" s="105">
        <v>0</v>
      </c>
      <c r="BY171" s="105">
        <v>0</v>
      </c>
      <c r="BZ171" s="105">
        <v>0</v>
      </c>
      <c r="CA171" s="105">
        <v>0</v>
      </c>
      <c r="CB171" s="105">
        <v>0</v>
      </c>
      <c r="CC171" s="105">
        <v>0</v>
      </c>
      <c r="CD171" s="105">
        <v>0</v>
      </c>
      <c r="CE171" s="105">
        <v>0</v>
      </c>
      <c r="CF171" s="105">
        <v>0</v>
      </c>
      <c r="CG171" s="105">
        <v>0</v>
      </c>
      <c r="CH171" s="135"/>
      <c r="CI171" s="138" t="s">
        <v>205</v>
      </c>
      <c r="CJ171" s="138" t="s">
        <v>4322</v>
      </c>
      <c r="CK171" s="139">
        <v>215</v>
      </c>
      <c r="CL171" s="141">
        <v>0</v>
      </c>
    </row>
    <row r="172" spans="1:90" ht="14.45" customHeight="1">
      <c r="A172" s="167" t="s">
        <v>206</v>
      </c>
      <c r="B172" s="71" t="s">
        <v>119</v>
      </c>
      <c r="C172" s="5">
        <v>188</v>
      </c>
      <c r="D172" s="5">
        <v>89</v>
      </c>
      <c r="E172" s="5">
        <v>105</v>
      </c>
      <c r="F172" s="5">
        <v>57</v>
      </c>
      <c r="G172" s="5">
        <v>111</v>
      </c>
      <c r="H172" s="5">
        <v>61</v>
      </c>
      <c r="I172" s="5">
        <v>113</v>
      </c>
      <c r="J172" s="5">
        <v>66</v>
      </c>
      <c r="K172" s="72">
        <v>517</v>
      </c>
      <c r="L172" s="72">
        <v>273</v>
      </c>
      <c r="M172" s="167" t="s">
        <v>206</v>
      </c>
      <c r="N172" s="71" t="s">
        <v>119</v>
      </c>
      <c r="O172" s="5">
        <v>3</v>
      </c>
      <c r="P172" s="5">
        <v>3</v>
      </c>
      <c r="Q172" s="5">
        <v>1</v>
      </c>
      <c r="R172" s="5">
        <v>1</v>
      </c>
      <c r="S172" s="5">
        <v>6</v>
      </c>
      <c r="T172" s="5">
        <v>4</v>
      </c>
      <c r="U172" s="5">
        <v>0</v>
      </c>
      <c r="V172" s="5">
        <v>0</v>
      </c>
      <c r="W172" s="72">
        <v>10</v>
      </c>
      <c r="X172" s="72">
        <v>8</v>
      </c>
      <c r="Y172" s="167" t="s">
        <v>206</v>
      </c>
      <c r="Z172" s="71" t="s">
        <v>119</v>
      </c>
      <c r="AA172" s="5">
        <v>4</v>
      </c>
      <c r="AB172" s="5">
        <v>3</v>
      </c>
      <c r="AC172" s="5">
        <v>2</v>
      </c>
      <c r="AD172" s="5">
        <v>2</v>
      </c>
      <c r="AE172" s="72">
        <v>11</v>
      </c>
      <c r="AF172" s="72">
        <v>11</v>
      </c>
      <c r="AG172" s="5">
        <v>11</v>
      </c>
      <c r="AH172" s="5">
        <v>0</v>
      </c>
      <c r="AI172" s="5">
        <v>0</v>
      </c>
      <c r="AJ172" s="5">
        <v>2</v>
      </c>
      <c r="AK172" s="167" t="s">
        <v>206</v>
      </c>
      <c r="AL172" s="71" t="s">
        <v>119</v>
      </c>
      <c r="AM172" s="5">
        <v>0</v>
      </c>
      <c r="AN172" s="5">
        <v>248</v>
      </c>
      <c r="AO172" s="5">
        <v>0</v>
      </c>
      <c r="AP172" s="5">
        <v>0</v>
      </c>
      <c r="AQ172" s="5">
        <v>0</v>
      </c>
      <c r="AR172" s="5">
        <v>6</v>
      </c>
      <c r="AS172" s="5">
        <v>11</v>
      </c>
      <c r="AT172" s="5">
        <v>5</v>
      </c>
      <c r="AU172" s="5">
        <v>6</v>
      </c>
      <c r="AV172" s="167" t="s">
        <v>206</v>
      </c>
      <c r="AW172" s="71" t="s">
        <v>119</v>
      </c>
      <c r="AX172" s="5">
        <v>114</v>
      </c>
      <c r="AY172" s="5">
        <v>64</v>
      </c>
      <c r="AZ172" s="5">
        <v>114</v>
      </c>
      <c r="BA172" s="5">
        <v>64</v>
      </c>
      <c r="BB172" s="5">
        <v>97</v>
      </c>
      <c r="BC172" s="5">
        <v>56</v>
      </c>
      <c r="BD172" s="5">
        <v>114</v>
      </c>
      <c r="BE172" s="5">
        <v>64</v>
      </c>
      <c r="BF172" s="5">
        <v>114</v>
      </c>
      <c r="BG172" s="5">
        <v>64</v>
      </c>
      <c r="BH172" s="5">
        <v>97</v>
      </c>
      <c r="BI172" s="5">
        <v>56</v>
      </c>
      <c r="BJ172" s="167" t="s">
        <v>206</v>
      </c>
      <c r="BK172" s="71" t="s">
        <v>119</v>
      </c>
      <c r="BL172" s="72">
        <v>18</v>
      </c>
      <c r="BM172" s="5">
        <v>8</v>
      </c>
      <c r="BN172" s="5">
        <v>3</v>
      </c>
      <c r="BO172" s="72">
        <v>0</v>
      </c>
      <c r="BP172" s="5">
        <v>0</v>
      </c>
      <c r="BQ172" s="72">
        <v>18</v>
      </c>
      <c r="BR172" s="72">
        <v>8</v>
      </c>
      <c r="BS172" s="167" t="s">
        <v>206</v>
      </c>
      <c r="BT172" s="71" t="s">
        <v>119</v>
      </c>
      <c r="BU172" s="5">
        <v>38</v>
      </c>
      <c r="BV172" s="5">
        <v>44</v>
      </c>
      <c r="BW172" s="5">
        <v>0</v>
      </c>
      <c r="BX172" s="5">
        <v>28</v>
      </c>
      <c r="BY172" s="5">
        <v>0</v>
      </c>
      <c r="BZ172" s="5">
        <v>0</v>
      </c>
      <c r="CA172" s="5">
        <v>0</v>
      </c>
      <c r="CB172" s="5">
        <v>0</v>
      </c>
      <c r="CC172" s="5">
        <v>0</v>
      </c>
      <c r="CD172" s="5">
        <v>0</v>
      </c>
      <c r="CE172" s="5">
        <v>0</v>
      </c>
      <c r="CF172" s="5">
        <v>0</v>
      </c>
      <c r="CG172" s="5">
        <v>50</v>
      </c>
      <c r="CH172" s="135"/>
      <c r="CI172" s="138" t="s">
        <v>206</v>
      </c>
      <c r="CJ172" s="138" t="s">
        <v>4323</v>
      </c>
      <c r="CK172" s="139">
        <v>496</v>
      </c>
      <c r="CL172" s="141">
        <v>110</v>
      </c>
    </row>
    <row r="173" spans="1:90">
      <c r="A173" s="167"/>
      <c r="B173" s="71" t="s">
        <v>120</v>
      </c>
      <c r="C173" s="5">
        <v>0</v>
      </c>
      <c r="D173" s="5">
        <v>0</v>
      </c>
      <c r="E173" s="5">
        <v>0</v>
      </c>
      <c r="F173" s="5">
        <v>0</v>
      </c>
      <c r="G173" s="5">
        <v>0</v>
      </c>
      <c r="H173" s="5">
        <v>0</v>
      </c>
      <c r="I173" s="5">
        <v>0</v>
      </c>
      <c r="J173" s="5">
        <v>0</v>
      </c>
      <c r="K173" s="72">
        <v>0</v>
      </c>
      <c r="L173" s="72">
        <v>0</v>
      </c>
      <c r="M173" s="167"/>
      <c r="N173" s="71" t="s">
        <v>120</v>
      </c>
      <c r="O173" s="5">
        <v>0</v>
      </c>
      <c r="P173" s="5">
        <v>0</v>
      </c>
      <c r="Q173" s="5">
        <v>0</v>
      </c>
      <c r="R173" s="5">
        <v>0</v>
      </c>
      <c r="S173" s="5">
        <v>0</v>
      </c>
      <c r="T173" s="5">
        <v>0</v>
      </c>
      <c r="U173" s="5">
        <v>0</v>
      </c>
      <c r="V173" s="5">
        <v>0</v>
      </c>
      <c r="W173" s="72">
        <v>0</v>
      </c>
      <c r="X173" s="72">
        <v>0</v>
      </c>
      <c r="Y173" s="167"/>
      <c r="Z173" s="71" t="s">
        <v>120</v>
      </c>
      <c r="AA173" s="5">
        <v>0</v>
      </c>
      <c r="AB173" s="5">
        <v>0</v>
      </c>
      <c r="AC173" s="5">
        <v>0</v>
      </c>
      <c r="AD173" s="5">
        <v>0</v>
      </c>
      <c r="AE173" s="72">
        <v>0</v>
      </c>
      <c r="AF173" s="72">
        <v>0</v>
      </c>
      <c r="AG173" s="5">
        <v>0</v>
      </c>
      <c r="AH173" s="5">
        <v>0</v>
      </c>
      <c r="AI173" s="5">
        <v>0</v>
      </c>
      <c r="AJ173" s="5">
        <v>0</v>
      </c>
      <c r="AK173" s="167"/>
      <c r="AL173" s="71" t="s">
        <v>120</v>
      </c>
      <c r="AM173" s="5">
        <v>0</v>
      </c>
      <c r="AN173" s="5">
        <v>0</v>
      </c>
      <c r="AO173" s="5">
        <v>0</v>
      </c>
      <c r="AP173" s="5">
        <v>0</v>
      </c>
      <c r="AQ173" s="5">
        <v>0</v>
      </c>
      <c r="AR173" s="5">
        <v>0</v>
      </c>
      <c r="AS173" s="5">
        <v>0</v>
      </c>
      <c r="AT173" s="5">
        <v>0</v>
      </c>
      <c r="AU173" s="5">
        <v>0</v>
      </c>
      <c r="AV173" s="167"/>
      <c r="AW173" s="71" t="s">
        <v>120</v>
      </c>
      <c r="AX173" s="5">
        <v>0</v>
      </c>
      <c r="AY173" s="5">
        <v>0</v>
      </c>
      <c r="AZ173" s="5">
        <v>0</v>
      </c>
      <c r="BA173" s="5">
        <v>0</v>
      </c>
      <c r="BB173" s="5">
        <v>0</v>
      </c>
      <c r="BC173" s="5">
        <v>0</v>
      </c>
      <c r="BD173" s="5">
        <v>0</v>
      </c>
      <c r="BE173" s="5">
        <v>0</v>
      </c>
      <c r="BF173" s="5">
        <v>0</v>
      </c>
      <c r="BG173" s="5">
        <v>0</v>
      </c>
      <c r="BH173" s="5">
        <v>0</v>
      </c>
      <c r="BI173" s="5">
        <v>0</v>
      </c>
      <c r="BJ173" s="167"/>
      <c r="BK173" s="71" t="s">
        <v>120</v>
      </c>
      <c r="BL173" s="72">
        <v>0</v>
      </c>
      <c r="BM173" s="5">
        <v>0</v>
      </c>
      <c r="BN173" s="5">
        <v>0</v>
      </c>
      <c r="BO173" s="72">
        <v>0</v>
      </c>
      <c r="BP173" s="5">
        <v>0</v>
      </c>
      <c r="BQ173" s="72">
        <v>0</v>
      </c>
      <c r="BR173" s="72">
        <v>0</v>
      </c>
      <c r="BS173" s="167"/>
      <c r="BT173" s="71" t="s">
        <v>120</v>
      </c>
      <c r="BU173" s="5">
        <v>0</v>
      </c>
      <c r="BV173" s="5">
        <v>0</v>
      </c>
      <c r="BW173" s="5">
        <v>0</v>
      </c>
      <c r="BX173" s="5">
        <v>0</v>
      </c>
      <c r="BY173" s="5">
        <v>0</v>
      </c>
      <c r="BZ173" s="5">
        <v>0</v>
      </c>
      <c r="CA173" s="5">
        <v>0</v>
      </c>
      <c r="CB173" s="5">
        <v>0</v>
      </c>
      <c r="CC173" s="5">
        <v>0</v>
      </c>
      <c r="CD173" s="5">
        <v>0</v>
      </c>
      <c r="CE173" s="5">
        <v>0</v>
      </c>
      <c r="CF173" s="5">
        <v>0</v>
      </c>
      <c r="CG173" s="5">
        <v>0</v>
      </c>
      <c r="CH173" s="135"/>
      <c r="CI173" s="138" t="s">
        <v>206</v>
      </c>
      <c r="CJ173" s="138" t="s">
        <v>4324</v>
      </c>
      <c r="CK173" s="139">
        <v>0</v>
      </c>
      <c r="CL173" s="141">
        <v>0</v>
      </c>
    </row>
    <row r="174" spans="1:90">
      <c r="A174" s="167"/>
      <c r="B174" s="103" t="s">
        <v>102</v>
      </c>
      <c r="C174" s="105">
        <v>188</v>
      </c>
      <c r="D174" s="105">
        <v>89</v>
      </c>
      <c r="E174" s="105">
        <v>105</v>
      </c>
      <c r="F174" s="105">
        <v>57</v>
      </c>
      <c r="G174" s="105">
        <v>111</v>
      </c>
      <c r="H174" s="105">
        <v>61</v>
      </c>
      <c r="I174" s="105">
        <v>113</v>
      </c>
      <c r="J174" s="105">
        <v>66</v>
      </c>
      <c r="K174" s="105">
        <v>517</v>
      </c>
      <c r="L174" s="105">
        <v>273</v>
      </c>
      <c r="M174" s="167"/>
      <c r="N174" s="103" t="s">
        <v>102</v>
      </c>
      <c r="O174" s="105">
        <v>3</v>
      </c>
      <c r="P174" s="105">
        <v>3</v>
      </c>
      <c r="Q174" s="105">
        <v>1</v>
      </c>
      <c r="R174" s="105">
        <v>1</v>
      </c>
      <c r="S174" s="105">
        <v>6</v>
      </c>
      <c r="T174" s="105">
        <v>4</v>
      </c>
      <c r="U174" s="105">
        <v>0</v>
      </c>
      <c r="V174" s="105">
        <v>0</v>
      </c>
      <c r="W174" s="105">
        <v>10</v>
      </c>
      <c r="X174" s="105">
        <v>8</v>
      </c>
      <c r="Y174" s="167"/>
      <c r="Z174" s="103" t="s">
        <v>102</v>
      </c>
      <c r="AA174" s="105">
        <v>4</v>
      </c>
      <c r="AB174" s="105">
        <v>3</v>
      </c>
      <c r="AC174" s="105">
        <v>2</v>
      </c>
      <c r="AD174" s="105">
        <v>2</v>
      </c>
      <c r="AE174" s="105">
        <v>11</v>
      </c>
      <c r="AF174" s="105">
        <v>11</v>
      </c>
      <c r="AG174" s="105">
        <v>11</v>
      </c>
      <c r="AH174" s="105">
        <v>0</v>
      </c>
      <c r="AI174" s="105">
        <v>0</v>
      </c>
      <c r="AJ174" s="105">
        <v>2</v>
      </c>
      <c r="AK174" s="167"/>
      <c r="AL174" s="103" t="s">
        <v>102</v>
      </c>
      <c r="AM174" s="105">
        <v>0</v>
      </c>
      <c r="AN174" s="105">
        <v>248</v>
      </c>
      <c r="AO174" s="105">
        <v>0</v>
      </c>
      <c r="AP174" s="105">
        <v>0</v>
      </c>
      <c r="AQ174" s="105">
        <v>0</v>
      </c>
      <c r="AR174" s="105">
        <v>6</v>
      </c>
      <c r="AS174" s="105">
        <v>11</v>
      </c>
      <c r="AT174" s="105">
        <v>5</v>
      </c>
      <c r="AU174" s="105">
        <v>6</v>
      </c>
      <c r="AV174" s="167"/>
      <c r="AW174" s="103" t="s">
        <v>102</v>
      </c>
      <c r="AX174" s="105">
        <v>114</v>
      </c>
      <c r="AY174" s="105">
        <v>64</v>
      </c>
      <c r="AZ174" s="105">
        <v>114</v>
      </c>
      <c r="BA174" s="105">
        <v>64</v>
      </c>
      <c r="BB174" s="105">
        <v>97</v>
      </c>
      <c r="BC174" s="105">
        <v>56</v>
      </c>
      <c r="BD174" s="105">
        <v>114</v>
      </c>
      <c r="BE174" s="105">
        <v>64</v>
      </c>
      <c r="BF174" s="105">
        <v>114</v>
      </c>
      <c r="BG174" s="105">
        <v>64</v>
      </c>
      <c r="BH174" s="105">
        <v>97</v>
      </c>
      <c r="BI174" s="105">
        <v>56</v>
      </c>
      <c r="BJ174" s="167"/>
      <c r="BK174" s="103" t="s">
        <v>102</v>
      </c>
      <c r="BL174" s="105">
        <v>18</v>
      </c>
      <c r="BM174" s="105">
        <v>8</v>
      </c>
      <c r="BN174" s="105">
        <v>3</v>
      </c>
      <c r="BO174" s="105">
        <v>0</v>
      </c>
      <c r="BP174" s="105">
        <v>0</v>
      </c>
      <c r="BQ174" s="105">
        <v>18</v>
      </c>
      <c r="BR174" s="105">
        <v>8</v>
      </c>
      <c r="BS174" s="167"/>
      <c r="BT174" s="103" t="s">
        <v>102</v>
      </c>
      <c r="BU174" s="105">
        <v>38</v>
      </c>
      <c r="BV174" s="105">
        <v>44</v>
      </c>
      <c r="BW174" s="105">
        <v>0</v>
      </c>
      <c r="BX174" s="105">
        <v>28</v>
      </c>
      <c r="BY174" s="105">
        <v>0</v>
      </c>
      <c r="BZ174" s="105">
        <v>0</v>
      </c>
      <c r="CA174" s="105">
        <v>0</v>
      </c>
      <c r="CB174" s="105">
        <v>0</v>
      </c>
      <c r="CC174" s="105">
        <v>0</v>
      </c>
      <c r="CD174" s="105">
        <v>0</v>
      </c>
      <c r="CE174" s="105">
        <v>0</v>
      </c>
      <c r="CF174" s="105">
        <v>0</v>
      </c>
      <c r="CG174" s="105">
        <v>50</v>
      </c>
      <c r="CH174" s="135"/>
      <c r="CI174" s="138" t="s">
        <v>206</v>
      </c>
      <c r="CJ174" s="138" t="s">
        <v>4325</v>
      </c>
      <c r="CK174" s="139">
        <v>496</v>
      </c>
      <c r="CL174" s="141">
        <v>110</v>
      </c>
    </row>
    <row r="175" spans="1:90">
      <c r="A175" s="205" t="s">
        <v>478</v>
      </c>
      <c r="B175" s="205"/>
      <c r="C175" s="205"/>
      <c r="D175" s="205"/>
      <c r="E175" s="205"/>
      <c r="F175" s="205"/>
      <c r="G175" s="205"/>
      <c r="H175" s="205"/>
      <c r="I175" s="205"/>
      <c r="J175" s="205"/>
      <c r="K175" s="205"/>
      <c r="L175" s="205"/>
      <c r="M175" s="205" t="s">
        <v>479</v>
      </c>
      <c r="N175" s="205"/>
      <c r="O175" s="205"/>
      <c r="P175" s="205"/>
      <c r="Q175" s="205"/>
      <c r="R175" s="205"/>
      <c r="S175" s="205"/>
      <c r="T175" s="205"/>
      <c r="U175" s="205"/>
      <c r="V175" s="205"/>
      <c r="W175" s="205"/>
      <c r="X175" s="205"/>
      <c r="Y175" s="205" t="s">
        <v>480</v>
      </c>
      <c r="Z175" s="205"/>
      <c r="AA175" s="205"/>
      <c r="AB175" s="205"/>
      <c r="AC175" s="205"/>
      <c r="AD175" s="205"/>
      <c r="AE175" s="205"/>
      <c r="AF175" s="205"/>
      <c r="AG175" s="205"/>
      <c r="AH175" s="205"/>
      <c r="AI175" s="205"/>
      <c r="AJ175" s="205"/>
      <c r="AK175" s="205" t="s">
        <v>481</v>
      </c>
      <c r="AL175" s="205"/>
      <c r="AM175" s="205"/>
      <c r="AN175" s="205"/>
      <c r="AO175" s="205"/>
      <c r="AP175" s="205"/>
      <c r="AQ175" s="205"/>
      <c r="AR175" s="205"/>
      <c r="AS175" s="205"/>
      <c r="AT175" s="205"/>
      <c r="AU175" s="205"/>
      <c r="AV175" s="205" t="s">
        <v>4596</v>
      </c>
      <c r="AW175" s="205"/>
      <c r="AX175" s="205"/>
      <c r="AY175" s="205"/>
      <c r="AZ175" s="205"/>
      <c r="BA175" s="205"/>
      <c r="BB175" s="205"/>
      <c r="BC175" s="205"/>
      <c r="BD175" s="205"/>
      <c r="BE175" s="205"/>
      <c r="BF175" s="205"/>
      <c r="BG175" s="205"/>
      <c r="BH175" s="205"/>
      <c r="BI175" s="205"/>
      <c r="BJ175" s="205" t="s">
        <v>500</v>
      </c>
      <c r="BK175" s="205"/>
      <c r="BL175" s="205"/>
      <c r="BM175" s="205"/>
      <c r="BN175" s="205"/>
      <c r="BO175" s="205"/>
      <c r="BP175" s="205"/>
      <c r="BQ175" s="205"/>
      <c r="BR175" s="205"/>
      <c r="BS175" s="205" t="s">
        <v>482</v>
      </c>
      <c r="BT175" s="205"/>
      <c r="BU175" s="205"/>
      <c r="BV175" s="205"/>
      <c r="BW175" s="205"/>
      <c r="BX175" s="205"/>
      <c r="BY175" s="205"/>
      <c r="BZ175" s="205"/>
      <c r="CA175" s="205"/>
      <c r="CB175" s="205"/>
      <c r="CC175" s="205"/>
      <c r="CD175" s="205"/>
      <c r="CE175" s="205"/>
      <c r="CF175" s="205"/>
      <c r="CG175" s="205"/>
      <c r="CH175" s="135"/>
      <c r="CI175" s="138" t="s">
        <v>478</v>
      </c>
      <c r="CJ175" s="138" t="s">
        <v>478</v>
      </c>
      <c r="CK175" s="139">
        <v>0</v>
      </c>
      <c r="CL175" s="141">
        <v>0</v>
      </c>
    </row>
    <row r="176" spans="1:90">
      <c r="A176" s="205" t="s">
        <v>4174</v>
      </c>
      <c r="B176" s="205"/>
      <c r="C176" s="205"/>
      <c r="D176" s="205"/>
      <c r="E176" s="205"/>
      <c r="F176" s="205"/>
      <c r="G176" s="205"/>
      <c r="H176" s="205"/>
      <c r="I176" s="205"/>
      <c r="J176" s="205"/>
      <c r="K176" s="205"/>
      <c r="L176" s="205"/>
      <c r="M176" s="205" t="s">
        <v>4174</v>
      </c>
      <c r="N176" s="205"/>
      <c r="O176" s="205"/>
      <c r="P176" s="205"/>
      <c r="Q176" s="205"/>
      <c r="R176" s="205"/>
      <c r="S176" s="205"/>
      <c r="T176" s="205"/>
      <c r="U176" s="205"/>
      <c r="V176" s="205"/>
      <c r="W176" s="205"/>
      <c r="X176" s="205"/>
      <c r="Y176" s="205" t="s">
        <v>4174</v>
      </c>
      <c r="Z176" s="205"/>
      <c r="AA176" s="205"/>
      <c r="AB176" s="205"/>
      <c r="AC176" s="205"/>
      <c r="AD176" s="205"/>
      <c r="AE176" s="205"/>
      <c r="AF176" s="205"/>
      <c r="AG176" s="205"/>
      <c r="AH176" s="205"/>
      <c r="AI176" s="205"/>
      <c r="AJ176" s="205"/>
      <c r="AK176" s="205" t="s">
        <v>4174</v>
      </c>
      <c r="AL176" s="205"/>
      <c r="AM176" s="205"/>
      <c r="AN176" s="205"/>
      <c r="AO176" s="205"/>
      <c r="AP176" s="205"/>
      <c r="AQ176" s="205"/>
      <c r="AR176" s="205"/>
      <c r="AS176" s="205"/>
      <c r="AT176" s="205"/>
      <c r="AU176" s="205"/>
      <c r="AV176" s="205" t="s">
        <v>4175</v>
      </c>
      <c r="AW176" s="205"/>
      <c r="AX176" s="205"/>
      <c r="AY176" s="205"/>
      <c r="AZ176" s="205"/>
      <c r="BA176" s="205"/>
      <c r="BB176" s="205"/>
      <c r="BC176" s="205"/>
      <c r="BD176" s="205"/>
      <c r="BE176" s="205"/>
      <c r="BF176" s="205"/>
      <c r="BG176" s="205"/>
      <c r="BH176" s="205"/>
      <c r="BI176" s="205"/>
      <c r="BJ176" s="205" t="s">
        <v>4174</v>
      </c>
      <c r="BK176" s="205"/>
      <c r="BL176" s="205"/>
      <c r="BM176" s="205"/>
      <c r="BN176" s="205"/>
      <c r="BO176" s="205"/>
      <c r="BP176" s="205"/>
      <c r="BQ176" s="205"/>
      <c r="BR176" s="205"/>
      <c r="BS176" s="205" t="s">
        <v>4174</v>
      </c>
      <c r="BT176" s="205"/>
      <c r="BU176" s="205"/>
      <c r="BV176" s="205"/>
      <c r="BW176" s="205"/>
      <c r="BX176" s="205"/>
      <c r="BY176" s="205"/>
      <c r="BZ176" s="205"/>
      <c r="CA176" s="205"/>
      <c r="CB176" s="205"/>
      <c r="CC176" s="205"/>
      <c r="CD176" s="205"/>
      <c r="CE176" s="205"/>
      <c r="CF176" s="205"/>
      <c r="CG176" s="205"/>
      <c r="CH176" s="135"/>
      <c r="CI176" s="138" t="s">
        <v>4174</v>
      </c>
      <c r="CJ176" s="138" t="s">
        <v>4174</v>
      </c>
      <c r="CK176" s="139">
        <v>0</v>
      </c>
      <c r="CL176" s="141">
        <v>0</v>
      </c>
    </row>
    <row r="177" spans="1:90" ht="23.45" customHeight="1">
      <c r="A177" s="204" t="s">
        <v>2</v>
      </c>
      <c r="B177" s="199" t="s">
        <v>335</v>
      </c>
      <c r="C177" s="205" t="s">
        <v>423</v>
      </c>
      <c r="D177" s="205"/>
      <c r="E177" s="205" t="s">
        <v>424</v>
      </c>
      <c r="F177" s="205"/>
      <c r="G177" s="205" t="s">
        <v>425</v>
      </c>
      <c r="H177" s="205"/>
      <c r="I177" s="205" t="s">
        <v>426</v>
      </c>
      <c r="J177" s="205"/>
      <c r="K177" s="205" t="s">
        <v>102</v>
      </c>
      <c r="L177" s="205"/>
      <c r="M177" s="204" t="s">
        <v>2</v>
      </c>
      <c r="N177" s="204" t="s">
        <v>113</v>
      </c>
      <c r="O177" s="205" t="s">
        <v>423</v>
      </c>
      <c r="P177" s="205"/>
      <c r="Q177" s="205" t="s">
        <v>424</v>
      </c>
      <c r="R177" s="205"/>
      <c r="S177" s="205" t="s">
        <v>425</v>
      </c>
      <c r="T177" s="205"/>
      <c r="U177" s="205" t="s">
        <v>426</v>
      </c>
      <c r="V177" s="205"/>
      <c r="W177" s="205" t="s">
        <v>102</v>
      </c>
      <c r="X177" s="205"/>
      <c r="Y177" s="204" t="s">
        <v>2</v>
      </c>
      <c r="Z177" s="204" t="s">
        <v>113</v>
      </c>
      <c r="AA177" s="205" t="s">
        <v>363</v>
      </c>
      <c r="AB177" s="205"/>
      <c r="AC177" s="205"/>
      <c r="AD177" s="205"/>
      <c r="AE177" s="205"/>
      <c r="AF177" s="205" t="s">
        <v>165</v>
      </c>
      <c r="AG177" s="205"/>
      <c r="AH177" s="205"/>
      <c r="AI177" s="205"/>
      <c r="AJ177" s="204" t="s">
        <v>364</v>
      </c>
      <c r="AK177" s="204" t="s">
        <v>2</v>
      </c>
      <c r="AL177" s="204" t="s">
        <v>113</v>
      </c>
      <c r="AM177" s="205" t="s">
        <v>365</v>
      </c>
      <c r="AN177" s="205"/>
      <c r="AO177" s="205"/>
      <c r="AP177" s="205"/>
      <c r="AQ177" s="205"/>
      <c r="AR177" s="205"/>
      <c r="AS177" s="205"/>
      <c r="AT177" s="205"/>
      <c r="AU177" s="205"/>
      <c r="AV177" s="205" t="s">
        <v>2</v>
      </c>
      <c r="AW177" s="204" t="s">
        <v>113</v>
      </c>
      <c r="AX177" s="205" t="s">
        <v>366</v>
      </c>
      <c r="AY177" s="205"/>
      <c r="AZ177" s="205" t="s">
        <v>367</v>
      </c>
      <c r="BA177" s="205"/>
      <c r="BB177" s="205" t="s">
        <v>89</v>
      </c>
      <c r="BC177" s="205"/>
      <c r="BD177" s="205" t="s">
        <v>368</v>
      </c>
      <c r="BE177" s="205"/>
      <c r="BF177" s="205" t="s">
        <v>369</v>
      </c>
      <c r="BG177" s="205"/>
      <c r="BH177" s="204" t="s">
        <v>370</v>
      </c>
      <c r="BI177" s="204"/>
      <c r="BJ177" s="204" t="s">
        <v>2</v>
      </c>
      <c r="BK177" s="204" t="s">
        <v>113</v>
      </c>
      <c r="BL177" s="205" t="s">
        <v>166</v>
      </c>
      <c r="BM177" s="205"/>
      <c r="BN177" s="205"/>
      <c r="BO177" s="204" t="s">
        <v>167</v>
      </c>
      <c r="BP177" s="204"/>
      <c r="BQ177" s="204" t="s">
        <v>466</v>
      </c>
      <c r="BR177" s="204"/>
      <c r="BS177" s="204" t="s">
        <v>2</v>
      </c>
      <c r="BT177" s="204" t="s">
        <v>113</v>
      </c>
      <c r="BU177" s="205" t="s">
        <v>371</v>
      </c>
      <c r="BV177" s="205"/>
      <c r="BW177" s="205"/>
      <c r="BX177" s="205"/>
      <c r="BY177" s="205"/>
      <c r="BZ177" s="205"/>
      <c r="CA177" s="205"/>
      <c r="CB177" s="205"/>
      <c r="CC177" s="205"/>
      <c r="CD177" s="205"/>
      <c r="CE177" s="205"/>
      <c r="CF177" s="205"/>
      <c r="CG177" s="205"/>
      <c r="CH177" s="135"/>
      <c r="CI177" s="138" t="s">
        <v>2</v>
      </c>
      <c r="CJ177" s="138" t="s">
        <v>4594</v>
      </c>
      <c r="CK177" s="139" t="e">
        <v>#VALUE!</v>
      </c>
      <c r="CL177" s="141">
        <v>0</v>
      </c>
    </row>
    <row r="178" spans="1:90" ht="31.9" customHeight="1">
      <c r="A178" s="204"/>
      <c r="B178" s="199"/>
      <c r="C178" s="69" t="s">
        <v>170</v>
      </c>
      <c r="D178" s="69" t="s">
        <v>57</v>
      </c>
      <c r="E178" s="69" t="s">
        <v>170</v>
      </c>
      <c r="F178" s="69" t="s">
        <v>57</v>
      </c>
      <c r="G178" s="69" t="s">
        <v>170</v>
      </c>
      <c r="H178" s="69" t="s">
        <v>57</v>
      </c>
      <c r="I178" s="69" t="s">
        <v>170</v>
      </c>
      <c r="J178" s="69" t="s">
        <v>57</v>
      </c>
      <c r="K178" s="69" t="s">
        <v>170</v>
      </c>
      <c r="L178" s="69" t="s">
        <v>57</v>
      </c>
      <c r="M178" s="204"/>
      <c r="N178" s="204"/>
      <c r="O178" s="69" t="s">
        <v>170</v>
      </c>
      <c r="P178" s="69" t="s">
        <v>57</v>
      </c>
      <c r="Q178" s="69" t="s">
        <v>170</v>
      </c>
      <c r="R178" s="69" t="s">
        <v>57</v>
      </c>
      <c r="S178" s="69" t="s">
        <v>170</v>
      </c>
      <c r="T178" s="69" t="s">
        <v>57</v>
      </c>
      <c r="U178" s="69" t="s">
        <v>170</v>
      </c>
      <c r="V178" s="69" t="s">
        <v>57</v>
      </c>
      <c r="W178" s="69" t="s">
        <v>170</v>
      </c>
      <c r="X178" s="69" t="s">
        <v>57</v>
      </c>
      <c r="Y178" s="204"/>
      <c r="Z178" s="204"/>
      <c r="AA178" s="69" t="s">
        <v>427</v>
      </c>
      <c r="AB178" s="69" t="s">
        <v>428</v>
      </c>
      <c r="AC178" s="69" t="s">
        <v>429</v>
      </c>
      <c r="AD178" s="69" t="s">
        <v>430</v>
      </c>
      <c r="AE178" s="69" t="s">
        <v>102</v>
      </c>
      <c r="AF178" s="69" t="s">
        <v>372</v>
      </c>
      <c r="AG178" s="31" t="s">
        <v>279</v>
      </c>
      <c r="AH178" s="31" t="s">
        <v>172</v>
      </c>
      <c r="AI178" s="31" t="s">
        <v>173</v>
      </c>
      <c r="AJ178" s="204"/>
      <c r="AK178" s="204"/>
      <c r="AL178" s="204"/>
      <c r="AM178" s="44" t="s">
        <v>434</v>
      </c>
      <c r="AN178" s="44" t="s">
        <v>344</v>
      </c>
      <c r="AO178" s="44" t="s">
        <v>435</v>
      </c>
      <c r="AP178" s="44" t="s">
        <v>436</v>
      </c>
      <c r="AQ178" s="44" t="s">
        <v>437</v>
      </c>
      <c r="AR178" s="14" t="s">
        <v>175</v>
      </c>
      <c r="AS178" s="14" t="s">
        <v>176</v>
      </c>
      <c r="AT178" s="44" t="s">
        <v>69</v>
      </c>
      <c r="AU178" s="44" t="s">
        <v>70</v>
      </c>
      <c r="AV178" s="205"/>
      <c r="AW178" s="204"/>
      <c r="AX178" s="69" t="s">
        <v>170</v>
      </c>
      <c r="AY178" s="69" t="s">
        <v>57</v>
      </c>
      <c r="AZ178" s="69" t="s">
        <v>170</v>
      </c>
      <c r="BA178" s="69" t="s">
        <v>57</v>
      </c>
      <c r="BB178" s="69" t="s">
        <v>170</v>
      </c>
      <c r="BC178" s="69" t="s">
        <v>57</v>
      </c>
      <c r="BD178" s="69" t="s">
        <v>170</v>
      </c>
      <c r="BE178" s="69" t="s">
        <v>57</v>
      </c>
      <c r="BF178" s="69" t="s">
        <v>170</v>
      </c>
      <c r="BG178" s="69" t="s">
        <v>57</v>
      </c>
      <c r="BH178" s="69" t="s">
        <v>170</v>
      </c>
      <c r="BI178" s="69" t="s">
        <v>57</v>
      </c>
      <c r="BJ178" s="204"/>
      <c r="BK178" s="204"/>
      <c r="BL178" s="32" t="s">
        <v>56</v>
      </c>
      <c r="BM178" s="45" t="s">
        <v>174</v>
      </c>
      <c r="BN178" s="45" t="s">
        <v>280</v>
      </c>
      <c r="BO178" s="69" t="s">
        <v>66</v>
      </c>
      <c r="BP178" s="69" t="s">
        <v>174</v>
      </c>
      <c r="BQ178" s="69" t="s">
        <v>66</v>
      </c>
      <c r="BR178" s="69" t="s">
        <v>174</v>
      </c>
      <c r="BS178" s="204"/>
      <c r="BT178" s="204"/>
      <c r="BU178" s="69" t="s">
        <v>80</v>
      </c>
      <c r="BV178" s="69" t="s">
        <v>81</v>
      </c>
      <c r="BW178" s="69" t="s">
        <v>82</v>
      </c>
      <c r="BX178" s="69" t="s">
        <v>421</v>
      </c>
      <c r="BY178" s="69" t="s">
        <v>431</v>
      </c>
      <c r="BZ178" s="69" t="s">
        <v>432</v>
      </c>
      <c r="CA178" s="69" t="s">
        <v>420</v>
      </c>
      <c r="CB178" s="69" t="s">
        <v>84</v>
      </c>
      <c r="CC178" s="69" t="s">
        <v>85</v>
      </c>
      <c r="CD178" s="69" t="s">
        <v>86</v>
      </c>
      <c r="CE178" s="69" t="s">
        <v>87</v>
      </c>
      <c r="CF178" s="69" t="s">
        <v>88</v>
      </c>
      <c r="CG178" s="70" t="s">
        <v>0</v>
      </c>
      <c r="CH178" s="135"/>
      <c r="CI178" s="138" t="s">
        <v>2</v>
      </c>
      <c r="CJ178" s="138" t="s">
        <v>2</v>
      </c>
      <c r="CK178" s="139" t="e">
        <v>#VALUE!</v>
      </c>
      <c r="CL178" s="141">
        <v>0</v>
      </c>
    </row>
    <row r="179" spans="1:90" ht="12" customHeight="1">
      <c r="A179" s="73" t="s">
        <v>6</v>
      </c>
      <c r="B179" s="71"/>
      <c r="C179" s="5"/>
      <c r="D179" s="5"/>
      <c r="E179" s="5"/>
      <c r="F179" s="5"/>
      <c r="G179" s="5"/>
      <c r="H179" s="5"/>
      <c r="I179" s="5"/>
      <c r="J179" s="5"/>
      <c r="K179" s="5"/>
      <c r="L179" s="5"/>
      <c r="M179" s="73" t="s">
        <v>6</v>
      </c>
      <c r="N179" s="71"/>
      <c r="O179" s="5"/>
      <c r="P179" s="5"/>
      <c r="Q179" s="5"/>
      <c r="R179" s="5"/>
      <c r="S179" s="5"/>
      <c r="T179" s="5"/>
      <c r="U179" s="5"/>
      <c r="V179" s="5"/>
      <c r="W179" s="5"/>
      <c r="X179" s="5"/>
      <c r="Y179" s="73" t="s">
        <v>6</v>
      </c>
      <c r="Z179" s="71"/>
      <c r="AA179" s="5"/>
      <c r="AB179" s="5"/>
      <c r="AC179" s="5"/>
      <c r="AD179" s="5"/>
      <c r="AE179" s="5"/>
      <c r="AF179" s="5"/>
      <c r="AG179" s="5"/>
      <c r="AH179" s="5"/>
      <c r="AI179" s="5"/>
      <c r="AJ179" s="72"/>
      <c r="AK179" s="73" t="s">
        <v>6</v>
      </c>
      <c r="AL179" s="71"/>
      <c r="AM179" s="5"/>
      <c r="AN179" s="5"/>
      <c r="AO179" s="5"/>
      <c r="AP179" s="5"/>
      <c r="AQ179" s="5"/>
      <c r="AR179" s="5"/>
      <c r="AS179" s="5"/>
      <c r="AT179" s="5"/>
      <c r="AU179" s="5"/>
      <c r="AV179" s="73" t="s">
        <v>6</v>
      </c>
      <c r="AW179" s="71"/>
      <c r="AX179" s="5"/>
      <c r="AY179" s="5"/>
      <c r="AZ179" s="5"/>
      <c r="BA179" s="5"/>
      <c r="BB179" s="5"/>
      <c r="BC179" s="5"/>
      <c r="BD179" s="5"/>
      <c r="BE179" s="5"/>
      <c r="BF179" s="5"/>
      <c r="BG179" s="5"/>
      <c r="BH179" s="5"/>
      <c r="BI179" s="5"/>
      <c r="BJ179" s="73" t="s">
        <v>6</v>
      </c>
      <c r="BK179" s="71"/>
      <c r="BL179" s="72"/>
      <c r="BM179" s="5"/>
      <c r="BN179" s="5"/>
      <c r="BO179" s="5"/>
      <c r="BP179" s="5"/>
      <c r="BQ179" s="72"/>
      <c r="BR179" s="72"/>
      <c r="BS179" s="73" t="s">
        <v>6</v>
      </c>
      <c r="BT179" s="71"/>
      <c r="BU179" s="5"/>
      <c r="BV179" s="5"/>
      <c r="BW179" s="5"/>
      <c r="BX179" s="5"/>
      <c r="BY179" s="5"/>
      <c r="BZ179" s="5"/>
      <c r="CA179" s="5"/>
      <c r="CB179" s="5"/>
      <c r="CC179" s="5"/>
      <c r="CD179" s="5"/>
      <c r="CE179" s="5"/>
      <c r="CF179" s="5"/>
      <c r="CG179" s="5"/>
      <c r="CH179" s="135"/>
      <c r="CI179" s="138" t="s">
        <v>6</v>
      </c>
      <c r="CJ179" s="138" t="s">
        <v>6</v>
      </c>
      <c r="CK179" s="139">
        <v>0</v>
      </c>
      <c r="CL179" s="141">
        <v>0</v>
      </c>
    </row>
    <row r="180" spans="1:90" ht="13.15" customHeight="1">
      <c r="A180" s="167" t="s">
        <v>207</v>
      </c>
      <c r="B180" s="71" t="s">
        <v>119</v>
      </c>
      <c r="C180" s="5">
        <v>0</v>
      </c>
      <c r="D180" s="5">
        <v>0</v>
      </c>
      <c r="E180" s="5">
        <v>0</v>
      </c>
      <c r="F180" s="5">
        <v>0</v>
      </c>
      <c r="G180" s="5">
        <v>0</v>
      </c>
      <c r="H180" s="5">
        <v>0</v>
      </c>
      <c r="I180" s="5">
        <v>0</v>
      </c>
      <c r="J180" s="5">
        <v>0</v>
      </c>
      <c r="K180" s="72">
        <v>0</v>
      </c>
      <c r="L180" s="72">
        <v>0</v>
      </c>
      <c r="M180" s="167" t="s">
        <v>207</v>
      </c>
      <c r="N180" s="71" t="s">
        <v>119</v>
      </c>
      <c r="O180" s="5">
        <v>0</v>
      </c>
      <c r="P180" s="5">
        <v>0</v>
      </c>
      <c r="Q180" s="5">
        <v>0</v>
      </c>
      <c r="R180" s="5">
        <v>0</v>
      </c>
      <c r="S180" s="5">
        <v>0</v>
      </c>
      <c r="T180" s="5">
        <v>0</v>
      </c>
      <c r="U180" s="5">
        <v>0</v>
      </c>
      <c r="V180" s="5">
        <v>0</v>
      </c>
      <c r="W180" s="72">
        <v>0</v>
      </c>
      <c r="X180" s="72">
        <v>0</v>
      </c>
      <c r="Y180" s="167" t="s">
        <v>207</v>
      </c>
      <c r="Z180" s="71" t="s">
        <v>119</v>
      </c>
      <c r="AA180" s="5">
        <v>0</v>
      </c>
      <c r="AB180" s="5">
        <v>0</v>
      </c>
      <c r="AC180" s="5">
        <v>0</v>
      </c>
      <c r="AD180" s="5">
        <v>0</v>
      </c>
      <c r="AE180" s="72">
        <v>0</v>
      </c>
      <c r="AF180" s="72">
        <v>0</v>
      </c>
      <c r="AG180" s="5">
        <v>0</v>
      </c>
      <c r="AH180" s="5">
        <v>0</v>
      </c>
      <c r="AI180" s="5">
        <v>0</v>
      </c>
      <c r="AJ180" s="5">
        <v>0</v>
      </c>
      <c r="AK180" s="167" t="s">
        <v>207</v>
      </c>
      <c r="AL180" s="71" t="s">
        <v>119</v>
      </c>
      <c r="AM180" s="5">
        <v>0</v>
      </c>
      <c r="AN180" s="5">
        <v>0</v>
      </c>
      <c r="AO180" s="5">
        <v>0</v>
      </c>
      <c r="AP180" s="5">
        <v>0</v>
      </c>
      <c r="AQ180" s="5">
        <v>0</v>
      </c>
      <c r="AR180" s="5">
        <v>0</v>
      </c>
      <c r="AS180" s="5">
        <v>0</v>
      </c>
      <c r="AT180" s="5">
        <v>0</v>
      </c>
      <c r="AU180" s="5">
        <v>0</v>
      </c>
      <c r="AV180" s="167" t="s">
        <v>207</v>
      </c>
      <c r="AW180" s="71" t="s">
        <v>119</v>
      </c>
      <c r="AX180" s="5">
        <v>0</v>
      </c>
      <c r="AY180" s="5">
        <v>0</v>
      </c>
      <c r="AZ180" s="5">
        <v>0</v>
      </c>
      <c r="BA180" s="5">
        <v>0</v>
      </c>
      <c r="BB180" s="5">
        <v>0</v>
      </c>
      <c r="BC180" s="5">
        <v>0</v>
      </c>
      <c r="BD180" s="5">
        <v>0</v>
      </c>
      <c r="BE180" s="5">
        <v>0</v>
      </c>
      <c r="BF180" s="5">
        <v>0</v>
      </c>
      <c r="BG180" s="5">
        <v>0</v>
      </c>
      <c r="BH180" s="5">
        <v>0</v>
      </c>
      <c r="BI180" s="5">
        <v>0</v>
      </c>
      <c r="BJ180" s="167" t="s">
        <v>207</v>
      </c>
      <c r="BK180" s="71" t="s">
        <v>119</v>
      </c>
      <c r="BL180" s="72">
        <v>0</v>
      </c>
      <c r="BM180" s="5">
        <v>0</v>
      </c>
      <c r="BN180" s="5">
        <v>0</v>
      </c>
      <c r="BO180" s="72">
        <v>0</v>
      </c>
      <c r="BP180" s="5">
        <v>0</v>
      </c>
      <c r="BQ180" s="72">
        <v>0</v>
      </c>
      <c r="BR180" s="72">
        <v>0</v>
      </c>
      <c r="BS180" s="167" t="s">
        <v>207</v>
      </c>
      <c r="BT180" s="71" t="s">
        <v>119</v>
      </c>
      <c r="BU180" s="5">
        <v>0</v>
      </c>
      <c r="BV180" s="5">
        <v>0</v>
      </c>
      <c r="BW180" s="5">
        <v>0</v>
      </c>
      <c r="BX180" s="5">
        <v>0</v>
      </c>
      <c r="BY180" s="5">
        <v>0</v>
      </c>
      <c r="BZ180" s="5">
        <v>0</v>
      </c>
      <c r="CA180" s="5">
        <v>0</v>
      </c>
      <c r="CB180" s="5">
        <v>0</v>
      </c>
      <c r="CC180" s="5">
        <v>0</v>
      </c>
      <c r="CD180" s="5">
        <v>0</v>
      </c>
      <c r="CE180" s="5">
        <v>0</v>
      </c>
      <c r="CF180" s="5">
        <v>0</v>
      </c>
      <c r="CG180" s="5">
        <v>0</v>
      </c>
      <c r="CH180" s="135"/>
      <c r="CI180" s="138" t="s">
        <v>207</v>
      </c>
      <c r="CJ180" s="138" t="s">
        <v>4326</v>
      </c>
      <c r="CK180" s="139">
        <v>0</v>
      </c>
      <c r="CL180" s="141">
        <v>0</v>
      </c>
    </row>
    <row r="181" spans="1:90" ht="13.15" customHeight="1">
      <c r="A181" s="167"/>
      <c r="B181" s="71" t="s">
        <v>120</v>
      </c>
      <c r="C181" s="5">
        <v>183</v>
      </c>
      <c r="D181" s="5">
        <v>99</v>
      </c>
      <c r="E181" s="5">
        <v>158</v>
      </c>
      <c r="F181" s="5">
        <v>78</v>
      </c>
      <c r="G181" s="5">
        <v>198</v>
      </c>
      <c r="H181" s="5">
        <v>99</v>
      </c>
      <c r="I181" s="5">
        <v>347</v>
      </c>
      <c r="J181" s="5">
        <v>159</v>
      </c>
      <c r="K181" s="72">
        <v>886</v>
      </c>
      <c r="L181" s="72">
        <v>435</v>
      </c>
      <c r="M181" s="167"/>
      <c r="N181" s="71" t="s">
        <v>120</v>
      </c>
      <c r="O181" s="5">
        <v>2</v>
      </c>
      <c r="P181" s="5">
        <v>1</v>
      </c>
      <c r="Q181" s="5">
        <v>4</v>
      </c>
      <c r="R181" s="5">
        <v>3</v>
      </c>
      <c r="S181" s="5">
        <v>2</v>
      </c>
      <c r="T181" s="5">
        <v>1</v>
      </c>
      <c r="U181" s="5">
        <v>7</v>
      </c>
      <c r="V181" s="5">
        <v>7</v>
      </c>
      <c r="W181" s="72">
        <v>15</v>
      </c>
      <c r="X181" s="72">
        <v>12</v>
      </c>
      <c r="Y181" s="167"/>
      <c r="Z181" s="71" t="s">
        <v>120</v>
      </c>
      <c r="AA181" s="5">
        <v>6</v>
      </c>
      <c r="AB181" s="5">
        <v>5</v>
      </c>
      <c r="AC181" s="5">
        <v>5</v>
      </c>
      <c r="AD181" s="5">
        <v>6</v>
      </c>
      <c r="AE181" s="72">
        <v>22</v>
      </c>
      <c r="AF181" s="72">
        <v>25</v>
      </c>
      <c r="AG181" s="5">
        <v>25</v>
      </c>
      <c r="AH181" s="5">
        <v>12</v>
      </c>
      <c r="AI181" s="5">
        <v>0</v>
      </c>
      <c r="AJ181" s="5">
        <v>5</v>
      </c>
      <c r="AK181" s="167"/>
      <c r="AL181" s="71" t="s">
        <v>120</v>
      </c>
      <c r="AM181" s="5">
        <v>0</v>
      </c>
      <c r="AN181" s="5">
        <v>315</v>
      </c>
      <c r="AO181" s="5">
        <v>200</v>
      </c>
      <c r="AP181" s="5">
        <v>0</v>
      </c>
      <c r="AQ181" s="5">
        <v>0</v>
      </c>
      <c r="AR181" s="5">
        <v>3</v>
      </c>
      <c r="AS181" s="5">
        <v>27</v>
      </c>
      <c r="AT181" s="5">
        <v>27</v>
      </c>
      <c r="AU181" s="5">
        <v>29</v>
      </c>
      <c r="AV181" s="167"/>
      <c r="AW181" s="71" t="s">
        <v>120</v>
      </c>
      <c r="AX181" s="5">
        <v>366</v>
      </c>
      <c r="AY181" s="5">
        <v>180</v>
      </c>
      <c r="AZ181" s="5">
        <v>366</v>
      </c>
      <c r="BA181" s="5">
        <v>180</v>
      </c>
      <c r="BB181" s="5">
        <v>203</v>
      </c>
      <c r="BC181" s="5">
        <v>95</v>
      </c>
      <c r="BD181" s="5">
        <v>96</v>
      </c>
      <c r="BE181" s="5">
        <v>50</v>
      </c>
      <c r="BF181" s="5">
        <v>96</v>
      </c>
      <c r="BG181" s="5">
        <v>50</v>
      </c>
      <c r="BH181" s="5">
        <v>74</v>
      </c>
      <c r="BI181" s="5">
        <v>34</v>
      </c>
      <c r="BJ181" s="167"/>
      <c r="BK181" s="71" t="s">
        <v>120</v>
      </c>
      <c r="BL181" s="72">
        <v>43</v>
      </c>
      <c r="BM181" s="5">
        <v>12</v>
      </c>
      <c r="BN181" s="5">
        <v>7</v>
      </c>
      <c r="BO181" s="72">
        <v>1</v>
      </c>
      <c r="BP181" s="5">
        <v>1</v>
      </c>
      <c r="BQ181" s="72">
        <v>44</v>
      </c>
      <c r="BR181" s="72">
        <v>13</v>
      </c>
      <c r="BS181" s="167"/>
      <c r="BT181" s="71" t="s">
        <v>120</v>
      </c>
      <c r="BU181" s="5">
        <v>0</v>
      </c>
      <c r="BV181" s="5">
        <v>0</v>
      </c>
      <c r="BW181" s="5">
        <v>0</v>
      </c>
      <c r="BX181" s="5">
        <v>0</v>
      </c>
      <c r="BY181" s="5">
        <v>0</v>
      </c>
      <c r="BZ181" s="5">
        <v>0</v>
      </c>
      <c r="CA181" s="5">
        <v>0</v>
      </c>
      <c r="CB181" s="5">
        <v>0</v>
      </c>
      <c r="CC181" s="5">
        <v>0</v>
      </c>
      <c r="CD181" s="5">
        <v>0</v>
      </c>
      <c r="CE181" s="5">
        <v>0</v>
      </c>
      <c r="CF181" s="5">
        <v>0</v>
      </c>
      <c r="CG181" s="5">
        <v>0</v>
      </c>
      <c r="CH181" s="135"/>
      <c r="CI181" s="138" t="s">
        <v>207</v>
      </c>
      <c r="CJ181" s="138" t="s">
        <v>4327</v>
      </c>
      <c r="CK181" s="139">
        <v>1230</v>
      </c>
      <c r="CL181" s="141">
        <v>0</v>
      </c>
    </row>
    <row r="182" spans="1:90" ht="13.15" customHeight="1">
      <c r="A182" s="167"/>
      <c r="B182" s="103" t="s">
        <v>102</v>
      </c>
      <c r="C182" s="105">
        <v>183</v>
      </c>
      <c r="D182" s="105">
        <v>99</v>
      </c>
      <c r="E182" s="105">
        <v>158</v>
      </c>
      <c r="F182" s="105">
        <v>78</v>
      </c>
      <c r="G182" s="105">
        <v>198</v>
      </c>
      <c r="H182" s="105">
        <v>99</v>
      </c>
      <c r="I182" s="105">
        <v>347</v>
      </c>
      <c r="J182" s="105">
        <v>159</v>
      </c>
      <c r="K182" s="105">
        <v>886</v>
      </c>
      <c r="L182" s="105">
        <v>435</v>
      </c>
      <c r="M182" s="167"/>
      <c r="N182" s="103" t="s">
        <v>102</v>
      </c>
      <c r="O182" s="105">
        <v>2</v>
      </c>
      <c r="P182" s="105">
        <v>1</v>
      </c>
      <c r="Q182" s="105">
        <v>4</v>
      </c>
      <c r="R182" s="105">
        <v>3</v>
      </c>
      <c r="S182" s="105">
        <v>2</v>
      </c>
      <c r="T182" s="105">
        <v>1</v>
      </c>
      <c r="U182" s="105">
        <v>7</v>
      </c>
      <c r="V182" s="105">
        <v>7</v>
      </c>
      <c r="W182" s="105">
        <v>15</v>
      </c>
      <c r="X182" s="105">
        <v>12</v>
      </c>
      <c r="Y182" s="167"/>
      <c r="Z182" s="103" t="s">
        <v>102</v>
      </c>
      <c r="AA182" s="105">
        <v>6</v>
      </c>
      <c r="AB182" s="105">
        <v>5</v>
      </c>
      <c r="AC182" s="105">
        <v>5</v>
      </c>
      <c r="AD182" s="105">
        <v>6</v>
      </c>
      <c r="AE182" s="105">
        <v>22</v>
      </c>
      <c r="AF182" s="105">
        <v>25</v>
      </c>
      <c r="AG182" s="105">
        <v>25</v>
      </c>
      <c r="AH182" s="105">
        <v>12</v>
      </c>
      <c r="AI182" s="105">
        <v>0</v>
      </c>
      <c r="AJ182" s="105">
        <v>5</v>
      </c>
      <c r="AK182" s="167"/>
      <c r="AL182" s="103" t="s">
        <v>102</v>
      </c>
      <c r="AM182" s="105">
        <v>0</v>
      </c>
      <c r="AN182" s="105">
        <v>315</v>
      </c>
      <c r="AO182" s="105">
        <v>200</v>
      </c>
      <c r="AP182" s="105">
        <v>0</v>
      </c>
      <c r="AQ182" s="105">
        <v>0</v>
      </c>
      <c r="AR182" s="105">
        <v>3</v>
      </c>
      <c r="AS182" s="105">
        <v>27</v>
      </c>
      <c r="AT182" s="105">
        <v>27</v>
      </c>
      <c r="AU182" s="105">
        <v>29</v>
      </c>
      <c r="AV182" s="167"/>
      <c r="AW182" s="103" t="s">
        <v>102</v>
      </c>
      <c r="AX182" s="105">
        <v>366</v>
      </c>
      <c r="AY182" s="105">
        <v>180</v>
      </c>
      <c r="AZ182" s="105">
        <v>366</v>
      </c>
      <c r="BA182" s="105">
        <v>180</v>
      </c>
      <c r="BB182" s="105">
        <v>203</v>
      </c>
      <c r="BC182" s="105">
        <v>95</v>
      </c>
      <c r="BD182" s="105">
        <v>96</v>
      </c>
      <c r="BE182" s="105">
        <v>50</v>
      </c>
      <c r="BF182" s="105">
        <v>96</v>
      </c>
      <c r="BG182" s="105">
        <v>50</v>
      </c>
      <c r="BH182" s="105">
        <v>74</v>
      </c>
      <c r="BI182" s="105">
        <v>34</v>
      </c>
      <c r="BJ182" s="167"/>
      <c r="BK182" s="103" t="s">
        <v>102</v>
      </c>
      <c r="BL182" s="105">
        <v>43</v>
      </c>
      <c r="BM182" s="105">
        <v>12</v>
      </c>
      <c r="BN182" s="105">
        <v>7</v>
      </c>
      <c r="BO182" s="105">
        <v>1</v>
      </c>
      <c r="BP182" s="105">
        <v>1</v>
      </c>
      <c r="BQ182" s="105">
        <v>44</v>
      </c>
      <c r="BR182" s="105">
        <v>13</v>
      </c>
      <c r="BS182" s="167"/>
      <c r="BT182" s="103" t="s">
        <v>102</v>
      </c>
      <c r="BU182" s="105">
        <v>0</v>
      </c>
      <c r="BV182" s="105">
        <v>0</v>
      </c>
      <c r="BW182" s="105">
        <v>0</v>
      </c>
      <c r="BX182" s="105">
        <v>0</v>
      </c>
      <c r="BY182" s="105">
        <v>0</v>
      </c>
      <c r="BZ182" s="105">
        <v>0</v>
      </c>
      <c r="CA182" s="105">
        <v>0</v>
      </c>
      <c r="CB182" s="105">
        <v>0</v>
      </c>
      <c r="CC182" s="105">
        <v>0</v>
      </c>
      <c r="CD182" s="105">
        <v>0</v>
      </c>
      <c r="CE182" s="105">
        <v>0</v>
      </c>
      <c r="CF182" s="105">
        <v>0</v>
      </c>
      <c r="CG182" s="105">
        <v>0</v>
      </c>
      <c r="CH182" s="135"/>
      <c r="CI182" s="138" t="s">
        <v>207</v>
      </c>
      <c r="CJ182" s="138" t="s">
        <v>4328</v>
      </c>
      <c r="CK182" s="139">
        <v>1230</v>
      </c>
      <c r="CL182" s="141">
        <v>0</v>
      </c>
    </row>
    <row r="183" spans="1:90" ht="13.15" customHeight="1">
      <c r="A183" s="167" t="s">
        <v>208</v>
      </c>
      <c r="B183" s="71" t="s">
        <v>119</v>
      </c>
      <c r="C183" s="5">
        <v>166</v>
      </c>
      <c r="D183" s="5">
        <v>87</v>
      </c>
      <c r="E183" s="5">
        <v>156</v>
      </c>
      <c r="F183" s="5">
        <v>80</v>
      </c>
      <c r="G183" s="5">
        <v>120</v>
      </c>
      <c r="H183" s="5">
        <v>60</v>
      </c>
      <c r="I183" s="5">
        <v>148</v>
      </c>
      <c r="J183" s="5">
        <v>73</v>
      </c>
      <c r="K183" s="72">
        <v>590</v>
      </c>
      <c r="L183" s="72">
        <v>300</v>
      </c>
      <c r="M183" s="167" t="s">
        <v>208</v>
      </c>
      <c r="N183" s="71" t="s">
        <v>119</v>
      </c>
      <c r="O183" s="5">
        <v>11</v>
      </c>
      <c r="P183" s="5">
        <v>4</v>
      </c>
      <c r="Q183" s="5">
        <v>9</v>
      </c>
      <c r="R183" s="5">
        <v>5</v>
      </c>
      <c r="S183" s="5">
        <v>9</v>
      </c>
      <c r="T183" s="5">
        <v>5</v>
      </c>
      <c r="U183" s="5">
        <v>2</v>
      </c>
      <c r="V183" s="5">
        <v>1</v>
      </c>
      <c r="W183" s="72">
        <v>31</v>
      </c>
      <c r="X183" s="72">
        <v>15</v>
      </c>
      <c r="Y183" s="167" t="s">
        <v>208</v>
      </c>
      <c r="Z183" s="71" t="s">
        <v>119</v>
      </c>
      <c r="AA183" s="5">
        <v>6</v>
      </c>
      <c r="AB183" s="5">
        <v>6</v>
      </c>
      <c r="AC183" s="5">
        <v>5</v>
      </c>
      <c r="AD183" s="5">
        <v>5</v>
      </c>
      <c r="AE183" s="72">
        <v>22</v>
      </c>
      <c r="AF183" s="72">
        <v>22</v>
      </c>
      <c r="AG183" s="5">
        <v>22</v>
      </c>
      <c r="AH183" s="5">
        <v>6</v>
      </c>
      <c r="AI183" s="5">
        <v>0</v>
      </c>
      <c r="AJ183" s="5">
        <v>5</v>
      </c>
      <c r="AK183" s="167" t="s">
        <v>208</v>
      </c>
      <c r="AL183" s="71" t="s">
        <v>119</v>
      </c>
      <c r="AM183" s="5">
        <v>0</v>
      </c>
      <c r="AN183" s="5">
        <v>355</v>
      </c>
      <c r="AO183" s="5">
        <v>48</v>
      </c>
      <c r="AP183" s="5">
        <v>0</v>
      </c>
      <c r="AQ183" s="5">
        <v>0</v>
      </c>
      <c r="AR183" s="5">
        <v>10</v>
      </c>
      <c r="AS183" s="5">
        <v>22</v>
      </c>
      <c r="AT183" s="5">
        <v>18</v>
      </c>
      <c r="AU183" s="5">
        <v>18</v>
      </c>
      <c r="AV183" s="167" t="s">
        <v>208</v>
      </c>
      <c r="AW183" s="71" t="s">
        <v>119</v>
      </c>
      <c r="AX183" s="5">
        <v>127</v>
      </c>
      <c r="AY183" s="5">
        <v>66</v>
      </c>
      <c r="AZ183" s="5">
        <v>118</v>
      </c>
      <c r="BA183" s="5">
        <v>64</v>
      </c>
      <c r="BB183" s="5">
        <v>98</v>
      </c>
      <c r="BC183" s="5">
        <v>50</v>
      </c>
      <c r="BD183" s="5">
        <v>127</v>
      </c>
      <c r="BE183" s="5">
        <v>66</v>
      </c>
      <c r="BF183" s="5">
        <v>118</v>
      </c>
      <c r="BG183" s="5">
        <v>64</v>
      </c>
      <c r="BH183" s="5">
        <v>98</v>
      </c>
      <c r="BI183" s="5">
        <v>50</v>
      </c>
      <c r="BJ183" s="167" t="s">
        <v>208</v>
      </c>
      <c r="BK183" s="71" t="s">
        <v>119</v>
      </c>
      <c r="BL183" s="72">
        <v>34</v>
      </c>
      <c r="BM183" s="5">
        <v>11</v>
      </c>
      <c r="BN183" s="5">
        <v>1</v>
      </c>
      <c r="BO183" s="72">
        <v>4</v>
      </c>
      <c r="BP183" s="5">
        <v>2</v>
      </c>
      <c r="BQ183" s="72">
        <v>38</v>
      </c>
      <c r="BR183" s="72">
        <v>13</v>
      </c>
      <c r="BS183" s="167" t="s">
        <v>208</v>
      </c>
      <c r="BT183" s="71" t="s">
        <v>119</v>
      </c>
      <c r="BU183" s="5">
        <v>132</v>
      </c>
      <c r="BV183" s="5">
        <v>141</v>
      </c>
      <c r="BW183" s="5">
        <v>141</v>
      </c>
      <c r="BX183" s="5">
        <v>141</v>
      </c>
      <c r="BY183" s="5">
        <v>141</v>
      </c>
      <c r="BZ183" s="5">
        <v>141</v>
      </c>
      <c r="CA183" s="5">
        <v>137</v>
      </c>
      <c r="CB183" s="5">
        <v>4</v>
      </c>
      <c r="CC183" s="5">
        <v>40</v>
      </c>
      <c r="CD183" s="5">
        <v>4</v>
      </c>
      <c r="CE183" s="5">
        <v>0</v>
      </c>
      <c r="CF183" s="5">
        <v>8</v>
      </c>
      <c r="CG183" s="5">
        <v>12</v>
      </c>
      <c r="CH183" s="135"/>
      <c r="CI183" s="138" t="s">
        <v>208</v>
      </c>
      <c r="CJ183" s="138" t="s">
        <v>4329</v>
      </c>
      <c r="CK183" s="139">
        <v>854</v>
      </c>
      <c r="CL183" s="141">
        <v>1022</v>
      </c>
    </row>
    <row r="184" spans="1:90" ht="13.15" customHeight="1">
      <c r="A184" s="167"/>
      <c r="B184" s="71" t="s">
        <v>120</v>
      </c>
      <c r="C184" s="5">
        <v>189</v>
      </c>
      <c r="D184" s="5">
        <v>112</v>
      </c>
      <c r="E184" s="5">
        <v>226</v>
      </c>
      <c r="F184" s="5">
        <v>110</v>
      </c>
      <c r="G184" s="5">
        <v>231</v>
      </c>
      <c r="H184" s="5">
        <v>125</v>
      </c>
      <c r="I184" s="5">
        <v>238</v>
      </c>
      <c r="J184" s="5">
        <v>125</v>
      </c>
      <c r="K184" s="72">
        <v>884</v>
      </c>
      <c r="L184" s="72">
        <v>472</v>
      </c>
      <c r="M184" s="167"/>
      <c r="N184" s="71" t="s">
        <v>120</v>
      </c>
      <c r="O184" s="5">
        <v>4</v>
      </c>
      <c r="P184" s="5">
        <v>1</v>
      </c>
      <c r="Q184" s="5">
        <v>2</v>
      </c>
      <c r="R184" s="5">
        <v>1</v>
      </c>
      <c r="S184" s="5">
        <v>4</v>
      </c>
      <c r="T184" s="5">
        <v>2</v>
      </c>
      <c r="U184" s="5">
        <v>7</v>
      </c>
      <c r="V184" s="5">
        <v>6</v>
      </c>
      <c r="W184" s="72">
        <v>17</v>
      </c>
      <c r="X184" s="72">
        <v>10</v>
      </c>
      <c r="Y184" s="167"/>
      <c r="Z184" s="71" t="s">
        <v>120</v>
      </c>
      <c r="AA184" s="5">
        <v>6</v>
      </c>
      <c r="AB184" s="5">
        <v>7</v>
      </c>
      <c r="AC184" s="5">
        <v>7</v>
      </c>
      <c r="AD184" s="5">
        <v>8</v>
      </c>
      <c r="AE184" s="72">
        <v>28</v>
      </c>
      <c r="AF184" s="72">
        <v>29</v>
      </c>
      <c r="AG184" s="5">
        <v>29</v>
      </c>
      <c r="AH184" s="5">
        <v>29</v>
      </c>
      <c r="AI184" s="5">
        <v>3</v>
      </c>
      <c r="AJ184" s="5">
        <v>5</v>
      </c>
      <c r="AK184" s="167"/>
      <c r="AL184" s="71" t="s">
        <v>120</v>
      </c>
      <c r="AM184" s="5">
        <v>0</v>
      </c>
      <c r="AN184" s="5">
        <v>487</v>
      </c>
      <c r="AO184" s="5">
        <v>20</v>
      </c>
      <c r="AP184" s="5">
        <v>20</v>
      </c>
      <c r="AQ184" s="5">
        <v>0</v>
      </c>
      <c r="AR184" s="5">
        <v>13</v>
      </c>
      <c r="AS184" s="5">
        <v>31</v>
      </c>
      <c r="AT184" s="5">
        <v>30</v>
      </c>
      <c r="AU184" s="5">
        <v>30</v>
      </c>
      <c r="AV184" s="167"/>
      <c r="AW184" s="71" t="s">
        <v>120</v>
      </c>
      <c r="AX184" s="5">
        <v>326</v>
      </c>
      <c r="AY184" s="5">
        <v>169</v>
      </c>
      <c r="AZ184" s="5">
        <v>323</v>
      </c>
      <c r="BA184" s="5">
        <v>168</v>
      </c>
      <c r="BB184" s="5">
        <v>258</v>
      </c>
      <c r="BC184" s="5">
        <v>136</v>
      </c>
      <c r="BD184" s="5">
        <v>326</v>
      </c>
      <c r="BE184" s="5">
        <v>169</v>
      </c>
      <c r="BF184" s="5">
        <v>323</v>
      </c>
      <c r="BG184" s="5">
        <v>168</v>
      </c>
      <c r="BH184" s="5">
        <v>258</v>
      </c>
      <c r="BI184" s="5">
        <v>136</v>
      </c>
      <c r="BJ184" s="167"/>
      <c r="BK184" s="71" t="s">
        <v>120</v>
      </c>
      <c r="BL184" s="72">
        <v>44</v>
      </c>
      <c r="BM184" s="5">
        <v>19</v>
      </c>
      <c r="BN184" s="5">
        <v>5</v>
      </c>
      <c r="BO184" s="72">
        <v>5</v>
      </c>
      <c r="BP184" s="5">
        <v>3</v>
      </c>
      <c r="BQ184" s="72">
        <v>49</v>
      </c>
      <c r="BR184" s="72">
        <v>22</v>
      </c>
      <c r="BS184" s="167"/>
      <c r="BT184" s="71" t="s">
        <v>120</v>
      </c>
      <c r="BU184" s="5">
        <v>233</v>
      </c>
      <c r="BV184" s="5">
        <v>341</v>
      </c>
      <c r="BW184" s="5">
        <v>229</v>
      </c>
      <c r="BX184" s="5">
        <v>289</v>
      </c>
      <c r="BY184" s="5">
        <v>257</v>
      </c>
      <c r="BZ184" s="5">
        <v>213</v>
      </c>
      <c r="CA184" s="5">
        <v>239</v>
      </c>
      <c r="CB184" s="5">
        <v>16</v>
      </c>
      <c r="CC184" s="5">
        <v>12</v>
      </c>
      <c r="CD184" s="5">
        <v>164</v>
      </c>
      <c r="CE184" s="5">
        <v>220</v>
      </c>
      <c r="CF184" s="5">
        <v>16</v>
      </c>
      <c r="CG184" s="5">
        <v>140</v>
      </c>
      <c r="CH184" s="135"/>
      <c r="CI184" s="138" t="s">
        <v>208</v>
      </c>
      <c r="CJ184" s="138" t="s">
        <v>4330</v>
      </c>
      <c r="CK184" s="139">
        <v>1114</v>
      </c>
      <c r="CL184" s="141">
        <v>2213</v>
      </c>
    </row>
    <row r="185" spans="1:90" ht="13.15" customHeight="1">
      <c r="A185" s="167"/>
      <c r="B185" s="103" t="s">
        <v>102</v>
      </c>
      <c r="C185" s="105">
        <v>355</v>
      </c>
      <c r="D185" s="105">
        <v>199</v>
      </c>
      <c r="E185" s="105">
        <v>382</v>
      </c>
      <c r="F185" s="105">
        <v>190</v>
      </c>
      <c r="G185" s="105">
        <v>351</v>
      </c>
      <c r="H185" s="105">
        <v>185</v>
      </c>
      <c r="I185" s="105">
        <v>386</v>
      </c>
      <c r="J185" s="105">
        <v>198</v>
      </c>
      <c r="K185" s="105">
        <v>1474</v>
      </c>
      <c r="L185" s="105">
        <v>772</v>
      </c>
      <c r="M185" s="167"/>
      <c r="N185" s="103" t="s">
        <v>102</v>
      </c>
      <c r="O185" s="105">
        <v>15</v>
      </c>
      <c r="P185" s="105">
        <v>5</v>
      </c>
      <c r="Q185" s="105">
        <v>11</v>
      </c>
      <c r="R185" s="105">
        <v>6</v>
      </c>
      <c r="S185" s="105">
        <v>13</v>
      </c>
      <c r="T185" s="105">
        <v>7</v>
      </c>
      <c r="U185" s="105">
        <v>9</v>
      </c>
      <c r="V185" s="105">
        <v>7</v>
      </c>
      <c r="W185" s="105">
        <v>48</v>
      </c>
      <c r="X185" s="105">
        <v>25</v>
      </c>
      <c r="Y185" s="167"/>
      <c r="Z185" s="103" t="s">
        <v>102</v>
      </c>
      <c r="AA185" s="105">
        <v>12</v>
      </c>
      <c r="AB185" s="105">
        <v>13</v>
      </c>
      <c r="AC185" s="105">
        <v>12</v>
      </c>
      <c r="AD185" s="105">
        <v>13</v>
      </c>
      <c r="AE185" s="105">
        <v>50</v>
      </c>
      <c r="AF185" s="105">
        <v>51</v>
      </c>
      <c r="AG185" s="105">
        <v>51</v>
      </c>
      <c r="AH185" s="105">
        <v>35</v>
      </c>
      <c r="AI185" s="105">
        <v>3</v>
      </c>
      <c r="AJ185" s="105">
        <v>10</v>
      </c>
      <c r="AK185" s="167"/>
      <c r="AL185" s="103" t="s">
        <v>102</v>
      </c>
      <c r="AM185" s="105">
        <v>0</v>
      </c>
      <c r="AN185" s="105">
        <v>842</v>
      </c>
      <c r="AO185" s="105">
        <v>68</v>
      </c>
      <c r="AP185" s="105">
        <v>20</v>
      </c>
      <c r="AQ185" s="105">
        <v>0</v>
      </c>
      <c r="AR185" s="105">
        <v>23</v>
      </c>
      <c r="AS185" s="105">
        <v>53</v>
      </c>
      <c r="AT185" s="105">
        <v>48</v>
      </c>
      <c r="AU185" s="105">
        <v>48</v>
      </c>
      <c r="AV185" s="167"/>
      <c r="AW185" s="103" t="s">
        <v>102</v>
      </c>
      <c r="AX185" s="105">
        <v>453</v>
      </c>
      <c r="AY185" s="105">
        <v>235</v>
      </c>
      <c r="AZ185" s="105">
        <v>441</v>
      </c>
      <c r="BA185" s="105">
        <v>232</v>
      </c>
      <c r="BB185" s="105">
        <v>356</v>
      </c>
      <c r="BC185" s="105">
        <v>186</v>
      </c>
      <c r="BD185" s="105">
        <v>453</v>
      </c>
      <c r="BE185" s="105">
        <v>235</v>
      </c>
      <c r="BF185" s="105">
        <v>441</v>
      </c>
      <c r="BG185" s="105">
        <v>232</v>
      </c>
      <c r="BH185" s="105">
        <v>356</v>
      </c>
      <c r="BI185" s="105">
        <v>186</v>
      </c>
      <c r="BJ185" s="167"/>
      <c r="BK185" s="103" t="s">
        <v>102</v>
      </c>
      <c r="BL185" s="105">
        <v>78</v>
      </c>
      <c r="BM185" s="105">
        <v>30</v>
      </c>
      <c r="BN185" s="105">
        <v>6</v>
      </c>
      <c r="BO185" s="105">
        <v>9</v>
      </c>
      <c r="BP185" s="105">
        <v>5</v>
      </c>
      <c r="BQ185" s="105">
        <v>87</v>
      </c>
      <c r="BR185" s="105">
        <v>35</v>
      </c>
      <c r="BS185" s="167"/>
      <c r="BT185" s="103" t="s">
        <v>102</v>
      </c>
      <c r="BU185" s="105">
        <v>365</v>
      </c>
      <c r="BV185" s="105">
        <v>482</v>
      </c>
      <c r="BW185" s="105">
        <v>370</v>
      </c>
      <c r="BX185" s="105">
        <v>430</v>
      </c>
      <c r="BY185" s="105">
        <v>398</v>
      </c>
      <c r="BZ185" s="105">
        <v>354</v>
      </c>
      <c r="CA185" s="105">
        <v>376</v>
      </c>
      <c r="CB185" s="105">
        <v>20</v>
      </c>
      <c r="CC185" s="105">
        <v>52</v>
      </c>
      <c r="CD185" s="105">
        <v>168</v>
      </c>
      <c r="CE185" s="105">
        <v>220</v>
      </c>
      <c r="CF185" s="105">
        <v>24</v>
      </c>
      <c r="CG185" s="105">
        <v>152</v>
      </c>
      <c r="CH185" s="135"/>
      <c r="CI185" s="138" t="s">
        <v>208</v>
      </c>
      <c r="CJ185" s="138" t="s">
        <v>4331</v>
      </c>
      <c r="CK185" s="139">
        <v>1968</v>
      </c>
      <c r="CL185" s="141">
        <v>3235</v>
      </c>
    </row>
    <row r="186" spans="1:90" ht="13.15" customHeight="1">
      <c r="A186" s="167" t="s">
        <v>209</v>
      </c>
      <c r="B186" s="71" t="s">
        <v>119</v>
      </c>
      <c r="C186" s="5">
        <v>56</v>
      </c>
      <c r="D186" s="5">
        <v>34</v>
      </c>
      <c r="E186" s="5">
        <v>60</v>
      </c>
      <c r="F186" s="5">
        <v>32</v>
      </c>
      <c r="G186" s="5">
        <v>54</v>
      </c>
      <c r="H186" s="5">
        <v>28</v>
      </c>
      <c r="I186" s="5">
        <v>83</v>
      </c>
      <c r="J186" s="5">
        <v>43</v>
      </c>
      <c r="K186" s="72">
        <v>253</v>
      </c>
      <c r="L186" s="72">
        <v>137</v>
      </c>
      <c r="M186" s="167" t="s">
        <v>209</v>
      </c>
      <c r="N186" s="71" t="s">
        <v>119</v>
      </c>
      <c r="O186" s="5">
        <v>3</v>
      </c>
      <c r="P186" s="5">
        <v>1</v>
      </c>
      <c r="Q186" s="5">
        <v>4</v>
      </c>
      <c r="R186" s="5">
        <v>1</v>
      </c>
      <c r="S186" s="5">
        <v>4</v>
      </c>
      <c r="T186" s="5">
        <v>2</v>
      </c>
      <c r="U186" s="5">
        <v>16</v>
      </c>
      <c r="V186" s="5">
        <v>4</v>
      </c>
      <c r="W186" s="72">
        <v>27</v>
      </c>
      <c r="X186" s="72">
        <v>8</v>
      </c>
      <c r="Y186" s="167" t="s">
        <v>209</v>
      </c>
      <c r="Z186" s="71" t="s">
        <v>119</v>
      </c>
      <c r="AA186" s="5">
        <v>4</v>
      </c>
      <c r="AB186" s="5">
        <v>4</v>
      </c>
      <c r="AC186" s="5">
        <v>3</v>
      </c>
      <c r="AD186" s="5">
        <v>4</v>
      </c>
      <c r="AE186" s="72">
        <v>15</v>
      </c>
      <c r="AF186" s="72">
        <v>15</v>
      </c>
      <c r="AG186" s="5">
        <v>14</v>
      </c>
      <c r="AH186" s="5">
        <v>0</v>
      </c>
      <c r="AI186" s="5">
        <v>0</v>
      </c>
      <c r="AJ186" s="5">
        <v>4</v>
      </c>
      <c r="AK186" s="167" t="s">
        <v>209</v>
      </c>
      <c r="AL186" s="71" t="s">
        <v>119</v>
      </c>
      <c r="AM186" s="5">
        <v>0</v>
      </c>
      <c r="AN186" s="5">
        <v>110</v>
      </c>
      <c r="AO186" s="5">
        <v>20</v>
      </c>
      <c r="AP186" s="5">
        <v>8</v>
      </c>
      <c r="AQ186" s="5">
        <v>0</v>
      </c>
      <c r="AR186" s="5">
        <v>1</v>
      </c>
      <c r="AS186" s="5">
        <v>15</v>
      </c>
      <c r="AT186" s="5">
        <v>16</v>
      </c>
      <c r="AU186" s="5">
        <v>16</v>
      </c>
      <c r="AV186" s="167" t="s">
        <v>209</v>
      </c>
      <c r="AW186" s="71" t="s">
        <v>119</v>
      </c>
      <c r="AX186" s="5">
        <v>101</v>
      </c>
      <c r="AY186" s="5">
        <v>46</v>
      </c>
      <c r="AZ186" s="5">
        <v>93</v>
      </c>
      <c r="BA186" s="5">
        <v>41</v>
      </c>
      <c r="BB186" s="5">
        <v>46</v>
      </c>
      <c r="BC186" s="5">
        <v>20</v>
      </c>
      <c r="BD186" s="5">
        <v>74</v>
      </c>
      <c r="BE186" s="5">
        <v>36</v>
      </c>
      <c r="BF186" s="5">
        <v>70</v>
      </c>
      <c r="BG186" s="5">
        <v>34</v>
      </c>
      <c r="BH186" s="5">
        <v>15</v>
      </c>
      <c r="BI186" s="5">
        <v>7</v>
      </c>
      <c r="BJ186" s="167" t="s">
        <v>209</v>
      </c>
      <c r="BK186" s="71" t="s">
        <v>119</v>
      </c>
      <c r="BL186" s="72">
        <v>23</v>
      </c>
      <c r="BM186" s="5">
        <v>5</v>
      </c>
      <c r="BN186" s="5">
        <v>2</v>
      </c>
      <c r="BO186" s="72">
        <v>3</v>
      </c>
      <c r="BP186" s="5">
        <v>2</v>
      </c>
      <c r="BQ186" s="72">
        <v>26</v>
      </c>
      <c r="BR186" s="72">
        <v>7</v>
      </c>
      <c r="BS186" s="167" t="s">
        <v>209</v>
      </c>
      <c r="BT186" s="71" t="s">
        <v>119</v>
      </c>
      <c r="BU186" s="5">
        <v>0</v>
      </c>
      <c r="BV186" s="5">
        <v>0</v>
      </c>
      <c r="BW186" s="5">
        <v>4</v>
      </c>
      <c r="BX186" s="5">
        <v>0</v>
      </c>
      <c r="BY186" s="5">
        <v>4</v>
      </c>
      <c r="BZ186" s="5">
        <v>1</v>
      </c>
      <c r="CA186" s="5">
        <v>0</v>
      </c>
      <c r="CB186" s="5">
        <v>0</v>
      </c>
      <c r="CC186" s="5">
        <v>0</v>
      </c>
      <c r="CD186" s="5">
        <v>0</v>
      </c>
      <c r="CE186" s="5">
        <v>0</v>
      </c>
      <c r="CF186" s="5">
        <v>0</v>
      </c>
      <c r="CG186" s="5">
        <v>0</v>
      </c>
      <c r="CH186" s="135"/>
      <c r="CI186" s="138" t="s">
        <v>209</v>
      </c>
      <c r="CJ186" s="138" t="s">
        <v>4332</v>
      </c>
      <c r="CK186" s="139">
        <v>312</v>
      </c>
      <c r="CL186" s="141">
        <v>9</v>
      </c>
    </row>
    <row r="187" spans="1:90" ht="13.15" customHeight="1">
      <c r="A187" s="167"/>
      <c r="B187" s="71" t="s">
        <v>120</v>
      </c>
      <c r="C187" s="5">
        <v>713</v>
      </c>
      <c r="D187" s="5">
        <v>384</v>
      </c>
      <c r="E187" s="5">
        <v>655</v>
      </c>
      <c r="F187" s="5">
        <v>344</v>
      </c>
      <c r="G187" s="5">
        <v>554</v>
      </c>
      <c r="H187" s="5">
        <v>308</v>
      </c>
      <c r="I187" s="5">
        <v>528</v>
      </c>
      <c r="J187" s="5">
        <v>282</v>
      </c>
      <c r="K187" s="72">
        <v>2450</v>
      </c>
      <c r="L187" s="72">
        <v>1318</v>
      </c>
      <c r="M187" s="167"/>
      <c r="N187" s="71" t="s">
        <v>120</v>
      </c>
      <c r="O187" s="5">
        <v>31</v>
      </c>
      <c r="P187" s="5">
        <v>13</v>
      </c>
      <c r="Q187" s="5">
        <v>28</v>
      </c>
      <c r="R187" s="5">
        <v>16</v>
      </c>
      <c r="S187" s="5">
        <v>19</v>
      </c>
      <c r="T187" s="5">
        <v>7</v>
      </c>
      <c r="U187" s="5">
        <v>29</v>
      </c>
      <c r="V187" s="5">
        <v>16</v>
      </c>
      <c r="W187" s="72">
        <v>107</v>
      </c>
      <c r="X187" s="72">
        <v>52</v>
      </c>
      <c r="Y187" s="167"/>
      <c r="Z187" s="71" t="s">
        <v>120</v>
      </c>
      <c r="AA187" s="5">
        <v>19</v>
      </c>
      <c r="AB187" s="5">
        <v>19</v>
      </c>
      <c r="AC187" s="5">
        <v>18</v>
      </c>
      <c r="AD187" s="5">
        <v>16</v>
      </c>
      <c r="AE187" s="72">
        <v>72</v>
      </c>
      <c r="AF187" s="72">
        <v>86</v>
      </c>
      <c r="AG187" s="5">
        <v>81</v>
      </c>
      <c r="AH187" s="5">
        <v>0</v>
      </c>
      <c r="AI187" s="5">
        <v>1</v>
      </c>
      <c r="AJ187" s="5">
        <v>15</v>
      </c>
      <c r="AK187" s="167"/>
      <c r="AL187" s="71" t="s">
        <v>120</v>
      </c>
      <c r="AM187" s="5">
        <v>315</v>
      </c>
      <c r="AN187" s="5">
        <v>1031</v>
      </c>
      <c r="AO187" s="5">
        <v>180</v>
      </c>
      <c r="AP187" s="5">
        <v>60</v>
      </c>
      <c r="AQ187" s="5">
        <v>15</v>
      </c>
      <c r="AR187" s="5">
        <v>44</v>
      </c>
      <c r="AS187" s="5">
        <v>79</v>
      </c>
      <c r="AT187" s="5">
        <v>78</v>
      </c>
      <c r="AU187" s="5">
        <v>77</v>
      </c>
      <c r="AV187" s="167"/>
      <c r="AW187" s="71" t="s">
        <v>120</v>
      </c>
      <c r="AX187" s="5">
        <v>405</v>
      </c>
      <c r="AY187" s="5">
        <v>222</v>
      </c>
      <c r="AZ187" s="5">
        <v>402</v>
      </c>
      <c r="BA187" s="5">
        <v>220</v>
      </c>
      <c r="BB187" s="5">
        <v>268</v>
      </c>
      <c r="BC187" s="5">
        <v>139</v>
      </c>
      <c r="BD187" s="5">
        <v>405</v>
      </c>
      <c r="BE187" s="5">
        <v>222</v>
      </c>
      <c r="BF187" s="5">
        <v>402</v>
      </c>
      <c r="BG187" s="5">
        <v>220</v>
      </c>
      <c r="BH187" s="5">
        <v>243</v>
      </c>
      <c r="BI187" s="5">
        <v>125</v>
      </c>
      <c r="BJ187" s="167"/>
      <c r="BK187" s="71" t="s">
        <v>120</v>
      </c>
      <c r="BL187" s="72">
        <v>135</v>
      </c>
      <c r="BM187" s="5">
        <v>46</v>
      </c>
      <c r="BN187" s="5">
        <v>14</v>
      </c>
      <c r="BO187" s="72">
        <v>34</v>
      </c>
      <c r="BP187" s="5">
        <v>12</v>
      </c>
      <c r="BQ187" s="72">
        <v>169</v>
      </c>
      <c r="BR187" s="72">
        <v>58</v>
      </c>
      <c r="BS187" s="167"/>
      <c r="BT187" s="71" t="s">
        <v>120</v>
      </c>
      <c r="BU187" s="5">
        <v>2</v>
      </c>
      <c r="BV187" s="5">
        <v>69</v>
      </c>
      <c r="BW187" s="5">
        <v>43</v>
      </c>
      <c r="BX187" s="5">
        <v>67</v>
      </c>
      <c r="BY187" s="5">
        <v>93</v>
      </c>
      <c r="BZ187" s="5">
        <v>42</v>
      </c>
      <c r="CA187" s="5">
        <v>49</v>
      </c>
      <c r="CB187" s="5">
        <v>0</v>
      </c>
      <c r="CC187" s="5">
        <v>0</v>
      </c>
      <c r="CD187" s="5">
        <v>16</v>
      </c>
      <c r="CE187" s="5">
        <v>0</v>
      </c>
      <c r="CF187" s="5">
        <v>8</v>
      </c>
      <c r="CG187" s="5">
        <v>50</v>
      </c>
      <c r="CH187" s="135"/>
      <c r="CI187" s="138" t="s">
        <v>209</v>
      </c>
      <c r="CJ187" s="138" t="s">
        <v>4333</v>
      </c>
      <c r="CK187" s="139">
        <v>3232</v>
      </c>
      <c r="CL187" s="141">
        <v>381</v>
      </c>
    </row>
    <row r="188" spans="1:90" ht="13.15" customHeight="1">
      <c r="A188" s="167"/>
      <c r="B188" s="103" t="s">
        <v>102</v>
      </c>
      <c r="C188" s="105">
        <v>769</v>
      </c>
      <c r="D188" s="105">
        <v>418</v>
      </c>
      <c r="E188" s="105">
        <v>715</v>
      </c>
      <c r="F188" s="105">
        <v>376</v>
      </c>
      <c r="G188" s="105">
        <v>608</v>
      </c>
      <c r="H188" s="105">
        <v>336</v>
      </c>
      <c r="I188" s="105">
        <v>611</v>
      </c>
      <c r="J188" s="105">
        <v>325</v>
      </c>
      <c r="K188" s="105">
        <v>2703</v>
      </c>
      <c r="L188" s="105">
        <v>1455</v>
      </c>
      <c r="M188" s="167"/>
      <c r="N188" s="103" t="s">
        <v>102</v>
      </c>
      <c r="O188" s="105">
        <v>34</v>
      </c>
      <c r="P188" s="105">
        <v>14</v>
      </c>
      <c r="Q188" s="105">
        <v>32</v>
      </c>
      <c r="R188" s="105">
        <v>17</v>
      </c>
      <c r="S188" s="105">
        <v>23</v>
      </c>
      <c r="T188" s="105">
        <v>9</v>
      </c>
      <c r="U188" s="105">
        <v>45</v>
      </c>
      <c r="V188" s="105">
        <v>20</v>
      </c>
      <c r="W188" s="105">
        <v>134</v>
      </c>
      <c r="X188" s="105">
        <v>60</v>
      </c>
      <c r="Y188" s="167"/>
      <c r="Z188" s="103" t="s">
        <v>102</v>
      </c>
      <c r="AA188" s="105">
        <v>23</v>
      </c>
      <c r="AB188" s="105">
        <v>23</v>
      </c>
      <c r="AC188" s="105">
        <v>21</v>
      </c>
      <c r="AD188" s="105">
        <v>20</v>
      </c>
      <c r="AE188" s="105">
        <v>87</v>
      </c>
      <c r="AF188" s="105">
        <v>101</v>
      </c>
      <c r="AG188" s="105">
        <v>95</v>
      </c>
      <c r="AH188" s="105">
        <v>0</v>
      </c>
      <c r="AI188" s="105">
        <v>1</v>
      </c>
      <c r="AJ188" s="105">
        <v>19</v>
      </c>
      <c r="AK188" s="167"/>
      <c r="AL188" s="103" t="s">
        <v>102</v>
      </c>
      <c r="AM188" s="105">
        <v>315</v>
      </c>
      <c r="AN188" s="105">
        <v>1141</v>
      </c>
      <c r="AO188" s="105">
        <v>200</v>
      </c>
      <c r="AP188" s="105">
        <v>68</v>
      </c>
      <c r="AQ188" s="105">
        <v>15</v>
      </c>
      <c r="AR188" s="105">
        <v>45</v>
      </c>
      <c r="AS188" s="105">
        <v>94</v>
      </c>
      <c r="AT188" s="105">
        <v>94</v>
      </c>
      <c r="AU188" s="105">
        <v>93</v>
      </c>
      <c r="AV188" s="167"/>
      <c r="AW188" s="103" t="s">
        <v>102</v>
      </c>
      <c r="AX188" s="105">
        <v>506</v>
      </c>
      <c r="AY188" s="105">
        <v>268</v>
      </c>
      <c r="AZ188" s="105">
        <v>495</v>
      </c>
      <c r="BA188" s="105">
        <v>261</v>
      </c>
      <c r="BB188" s="105">
        <v>314</v>
      </c>
      <c r="BC188" s="105">
        <v>159</v>
      </c>
      <c r="BD188" s="105">
        <v>479</v>
      </c>
      <c r="BE188" s="105">
        <v>258</v>
      </c>
      <c r="BF188" s="105">
        <v>472</v>
      </c>
      <c r="BG188" s="105">
        <v>254</v>
      </c>
      <c r="BH188" s="105">
        <v>258</v>
      </c>
      <c r="BI188" s="105">
        <v>132</v>
      </c>
      <c r="BJ188" s="167"/>
      <c r="BK188" s="103" t="s">
        <v>102</v>
      </c>
      <c r="BL188" s="105">
        <v>158</v>
      </c>
      <c r="BM188" s="105">
        <v>51</v>
      </c>
      <c r="BN188" s="105">
        <v>16</v>
      </c>
      <c r="BO188" s="105">
        <v>37</v>
      </c>
      <c r="BP188" s="105">
        <v>14</v>
      </c>
      <c r="BQ188" s="105">
        <v>195</v>
      </c>
      <c r="BR188" s="105">
        <v>65</v>
      </c>
      <c r="BS188" s="167"/>
      <c r="BT188" s="103" t="s">
        <v>102</v>
      </c>
      <c r="BU188" s="105">
        <v>2</v>
      </c>
      <c r="BV188" s="105">
        <v>69</v>
      </c>
      <c r="BW188" s="105">
        <v>47</v>
      </c>
      <c r="BX188" s="105">
        <v>67</v>
      </c>
      <c r="BY188" s="105">
        <v>97</v>
      </c>
      <c r="BZ188" s="105">
        <v>43</v>
      </c>
      <c r="CA188" s="105">
        <v>49</v>
      </c>
      <c r="CB188" s="105">
        <v>0</v>
      </c>
      <c r="CC188" s="105">
        <v>0</v>
      </c>
      <c r="CD188" s="105">
        <v>16</v>
      </c>
      <c r="CE188" s="105">
        <v>0</v>
      </c>
      <c r="CF188" s="105">
        <v>8</v>
      </c>
      <c r="CG188" s="105">
        <v>50</v>
      </c>
      <c r="CH188" s="135"/>
      <c r="CI188" s="138" t="s">
        <v>209</v>
      </c>
      <c r="CJ188" s="138" t="s">
        <v>4334</v>
      </c>
      <c r="CK188" s="139">
        <v>3544</v>
      </c>
      <c r="CL188" s="141">
        <v>390</v>
      </c>
    </row>
    <row r="189" spans="1:90" ht="12" customHeight="1">
      <c r="A189" s="73" t="s">
        <v>3</v>
      </c>
      <c r="B189" s="71"/>
      <c r="C189" s="5"/>
      <c r="D189" s="5"/>
      <c r="E189" s="5"/>
      <c r="F189" s="5"/>
      <c r="G189" s="5"/>
      <c r="H189" s="5"/>
      <c r="I189" s="5"/>
      <c r="J189" s="5"/>
      <c r="K189" s="5"/>
      <c r="L189" s="5"/>
      <c r="M189" s="73" t="s">
        <v>3</v>
      </c>
      <c r="N189" s="71"/>
      <c r="O189" s="5"/>
      <c r="P189" s="5"/>
      <c r="Q189" s="5"/>
      <c r="R189" s="5"/>
      <c r="S189" s="5"/>
      <c r="T189" s="5"/>
      <c r="U189" s="5"/>
      <c r="V189" s="5"/>
      <c r="W189" s="5"/>
      <c r="X189" s="5"/>
      <c r="Y189" s="73" t="s">
        <v>3</v>
      </c>
      <c r="Z189" s="71"/>
      <c r="AA189" s="5"/>
      <c r="AB189" s="5"/>
      <c r="AC189" s="5"/>
      <c r="AD189" s="5"/>
      <c r="AE189" s="5"/>
      <c r="AF189" s="5"/>
      <c r="AG189" s="5"/>
      <c r="AH189" s="5"/>
      <c r="AI189" s="5"/>
      <c r="AJ189" s="72"/>
      <c r="AK189" s="73" t="s">
        <v>3</v>
      </c>
      <c r="AL189" s="71"/>
      <c r="AM189" s="5"/>
      <c r="AN189" s="5"/>
      <c r="AO189" s="5"/>
      <c r="AP189" s="5"/>
      <c r="AQ189" s="5"/>
      <c r="AR189" s="5"/>
      <c r="AS189" s="5"/>
      <c r="AT189" s="5"/>
      <c r="AU189" s="5"/>
      <c r="AV189" s="73" t="s">
        <v>3</v>
      </c>
      <c r="AW189" s="71"/>
      <c r="AX189" s="5"/>
      <c r="AY189" s="5"/>
      <c r="AZ189" s="5"/>
      <c r="BA189" s="5"/>
      <c r="BB189" s="5"/>
      <c r="BC189" s="5"/>
      <c r="BD189" s="5"/>
      <c r="BE189" s="5"/>
      <c r="BF189" s="5"/>
      <c r="BG189" s="5"/>
      <c r="BH189" s="5"/>
      <c r="BI189" s="5"/>
      <c r="BJ189" s="73" t="s">
        <v>3</v>
      </c>
      <c r="BK189" s="71"/>
      <c r="BL189" s="72"/>
      <c r="BM189" s="5"/>
      <c r="BN189" s="5"/>
      <c r="BO189" s="5"/>
      <c r="BP189" s="5"/>
      <c r="BQ189" s="72"/>
      <c r="BR189" s="72"/>
      <c r="BS189" s="73" t="s">
        <v>3</v>
      </c>
      <c r="BT189" s="71"/>
      <c r="BU189" s="5"/>
      <c r="BV189" s="5"/>
      <c r="BW189" s="5"/>
      <c r="BX189" s="5"/>
      <c r="BY189" s="5"/>
      <c r="BZ189" s="5"/>
      <c r="CA189" s="5"/>
      <c r="CB189" s="5"/>
      <c r="CC189" s="5"/>
      <c r="CD189" s="5"/>
      <c r="CE189" s="5"/>
      <c r="CF189" s="5"/>
      <c r="CG189" s="5"/>
      <c r="CH189" s="135"/>
      <c r="CI189" s="138" t="s">
        <v>3</v>
      </c>
      <c r="CJ189" s="138" t="s">
        <v>3</v>
      </c>
      <c r="CK189" s="139">
        <v>0</v>
      </c>
      <c r="CL189" s="141">
        <v>0</v>
      </c>
    </row>
    <row r="190" spans="1:90" ht="13.15" customHeight="1">
      <c r="A190" s="167" t="s">
        <v>10</v>
      </c>
      <c r="B190" s="71" t="s">
        <v>119</v>
      </c>
      <c r="C190" s="5">
        <v>250</v>
      </c>
      <c r="D190" s="5">
        <v>131</v>
      </c>
      <c r="E190" s="5">
        <v>192</v>
      </c>
      <c r="F190" s="5">
        <v>108</v>
      </c>
      <c r="G190" s="5">
        <v>161</v>
      </c>
      <c r="H190" s="5">
        <v>80</v>
      </c>
      <c r="I190" s="5">
        <v>127</v>
      </c>
      <c r="J190" s="5">
        <v>71</v>
      </c>
      <c r="K190" s="72">
        <v>730</v>
      </c>
      <c r="L190" s="72">
        <v>390</v>
      </c>
      <c r="M190" s="167" t="s">
        <v>10</v>
      </c>
      <c r="N190" s="71" t="s">
        <v>119</v>
      </c>
      <c r="O190" s="5">
        <v>0</v>
      </c>
      <c r="P190" s="5">
        <v>0</v>
      </c>
      <c r="Q190" s="5">
        <v>0</v>
      </c>
      <c r="R190" s="5">
        <v>0</v>
      </c>
      <c r="S190" s="5">
        <v>0</v>
      </c>
      <c r="T190" s="5">
        <v>0</v>
      </c>
      <c r="U190" s="5">
        <v>0</v>
      </c>
      <c r="V190" s="5">
        <v>0</v>
      </c>
      <c r="W190" s="72">
        <v>0</v>
      </c>
      <c r="X190" s="72">
        <v>0</v>
      </c>
      <c r="Y190" s="167" t="s">
        <v>10</v>
      </c>
      <c r="Z190" s="71" t="s">
        <v>119</v>
      </c>
      <c r="AA190" s="5">
        <v>3</v>
      </c>
      <c r="AB190" s="5">
        <v>3</v>
      </c>
      <c r="AC190" s="5">
        <v>3</v>
      </c>
      <c r="AD190" s="5">
        <v>3</v>
      </c>
      <c r="AE190" s="72">
        <v>12</v>
      </c>
      <c r="AF190" s="72">
        <v>19</v>
      </c>
      <c r="AG190" s="5">
        <v>19</v>
      </c>
      <c r="AH190" s="5">
        <v>0</v>
      </c>
      <c r="AI190" s="5">
        <v>0</v>
      </c>
      <c r="AJ190" s="5">
        <v>3</v>
      </c>
      <c r="AK190" s="167" t="s">
        <v>10</v>
      </c>
      <c r="AL190" s="71" t="s">
        <v>119</v>
      </c>
      <c r="AM190" s="5">
        <v>0</v>
      </c>
      <c r="AN190" s="5">
        <v>80</v>
      </c>
      <c r="AO190" s="5">
        <v>13</v>
      </c>
      <c r="AP190" s="5">
        <v>131</v>
      </c>
      <c r="AQ190" s="5">
        <v>4</v>
      </c>
      <c r="AR190" s="5">
        <v>1</v>
      </c>
      <c r="AS190" s="5">
        <v>15</v>
      </c>
      <c r="AT190" s="5">
        <v>19</v>
      </c>
      <c r="AU190" s="5">
        <v>19</v>
      </c>
      <c r="AV190" s="167" t="s">
        <v>10</v>
      </c>
      <c r="AW190" s="71" t="s">
        <v>119</v>
      </c>
      <c r="AX190" s="5">
        <v>123</v>
      </c>
      <c r="AY190" s="5">
        <v>59</v>
      </c>
      <c r="AZ190" s="5">
        <v>123</v>
      </c>
      <c r="BA190" s="5">
        <v>59</v>
      </c>
      <c r="BB190" s="5">
        <v>117</v>
      </c>
      <c r="BC190" s="5">
        <v>56</v>
      </c>
      <c r="BD190" s="5">
        <v>64</v>
      </c>
      <c r="BE190" s="5">
        <v>34</v>
      </c>
      <c r="BF190" s="5">
        <v>64</v>
      </c>
      <c r="BG190" s="5">
        <v>34</v>
      </c>
      <c r="BH190" s="5">
        <v>63</v>
      </c>
      <c r="BI190" s="5">
        <v>33</v>
      </c>
      <c r="BJ190" s="167" t="s">
        <v>10</v>
      </c>
      <c r="BK190" s="71" t="s">
        <v>119</v>
      </c>
      <c r="BL190" s="72">
        <v>5</v>
      </c>
      <c r="BM190" s="5">
        <v>1</v>
      </c>
      <c r="BN190" s="5">
        <v>1</v>
      </c>
      <c r="BO190" s="72">
        <v>0</v>
      </c>
      <c r="BP190" s="5">
        <v>0</v>
      </c>
      <c r="BQ190" s="72">
        <v>5</v>
      </c>
      <c r="BR190" s="72">
        <v>1</v>
      </c>
      <c r="BS190" s="167" t="s">
        <v>10</v>
      </c>
      <c r="BT190" s="71" t="s">
        <v>119</v>
      </c>
      <c r="BU190" s="5">
        <v>0</v>
      </c>
      <c r="BV190" s="5">
        <v>0</v>
      </c>
      <c r="BW190" s="5">
        <v>0</v>
      </c>
      <c r="BX190" s="5">
        <v>0</v>
      </c>
      <c r="BY190" s="5">
        <v>0</v>
      </c>
      <c r="BZ190" s="5">
        <v>0</v>
      </c>
      <c r="CA190" s="5">
        <v>0</v>
      </c>
      <c r="CB190" s="5">
        <v>0</v>
      </c>
      <c r="CC190" s="5">
        <v>0</v>
      </c>
      <c r="CD190" s="5">
        <v>0</v>
      </c>
      <c r="CE190" s="5">
        <v>0</v>
      </c>
      <c r="CF190" s="5">
        <v>0</v>
      </c>
      <c r="CG190" s="5">
        <v>0</v>
      </c>
      <c r="CH190" s="135"/>
      <c r="CI190" s="138" t="s">
        <v>10</v>
      </c>
      <c r="CJ190" s="138" t="s">
        <v>4335</v>
      </c>
      <c r="CK190" s="139">
        <v>743</v>
      </c>
      <c r="CL190" s="141">
        <v>0</v>
      </c>
    </row>
    <row r="191" spans="1:90" ht="13.15" customHeight="1">
      <c r="A191" s="167"/>
      <c r="B191" s="71" t="s">
        <v>120</v>
      </c>
      <c r="C191" s="5">
        <v>10</v>
      </c>
      <c r="D191" s="5">
        <v>6</v>
      </c>
      <c r="E191" s="5">
        <v>24</v>
      </c>
      <c r="F191" s="5">
        <v>11</v>
      </c>
      <c r="G191" s="5">
        <v>21</v>
      </c>
      <c r="H191" s="5">
        <v>13</v>
      </c>
      <c r="I191" s="5">
        <v>16</v>
      </c>
      <c r="J191" s="5">
        <v>9</v>
      </c>
      <c r="K191" s="72">
        <v>71</v>
      </c>
      <c r="L191" s="72">
        <v>39</v>
      </c>
      <c r="M191" s="167"/>
      <c r="N191" s="71" t="s">
        <v>120</v>
      </c>
      <c r="O191" s="5">
        <v>0</v>
      </c>
      <c r="P191" s="5">
        <v>0</v>
      </c>
      <c r="Q191" s="5">
        <v>0</v>
      </c>
      <c r="R191" s="5">
        <v>0</v>
      </c>
      <c r="S191" s="5">
        <v>0</v>
      </c>
      <c r="T191" s="5">
        <v>0</v>
      </c>
      <c r="U191" s="5">
        <v>0</v>
      </c>
      <c r="V191" s="5">
        <v>0</v>
      </c>
      <c r="W191" s="72">
        <v>0</v>
      </c>
      <c r="X191" s="72">
        <v>0</v>
      </c>
      <c r="Y191" s="167"/>
      <c r="Z191" s="71" t="s">
        <v>120</v>
      </c>
      <c r="AA191" s="5">
        <v>2</v>
      </c>
      <c r="AB191" s="5">
        <v>2</v>
      </c>
      <c r="AC191" s="5">
        <v>2</v>
      </c>
      <c r="AD191" s="5">
        <v>2</v>
      </c>
      <c r="AE191" s="72">
        <v>8</v>
      </c>
      <c r="AF191" s="72">
        <v>7</v>
      </c>
      <c r="AG191" s="5">
        <v>4</v>
      </c>
      <c r="AH191" s="5">
        <v>0</v>
      </c>
      <c r="AI191" s="5">
        <v>0</v>
      </c>
      <c r="AJ191" s="5">
        <v>2</v>
      </c>
      <c r="AK191" s="167"/>
      <c r="AL191" s="71" t="s">
        <v>120</v>
      </c>
      <c r="AM191" s="5">
        <v>0</v>
      </c>
      <c r="AN191" s="5">
        <v>85</v>
      </c>
      <c r="AO191" s="5">
        <v>0</v>
      </c>
      <c r="AP191" s="5">
        <v>0</v>
      </c>
      <c r="AQ191" s="5">
        <v>0</v>
      </c>
      <c r="AR191" s="5">
        <v>0</v>
      </c>
      <c r="AS191" s="5">
        <v>4</v>
      </c>
      <c r="AT191" s="5">
        <v>4</v>
      </c>
      <c r="AU191" s="5">
        <v>4</v>
      </c>
      <c r="AV191" s="167"/>
      <c r="AW191" s="71" t="s">
        <v>120</v>
      </c>
      <c r="AX191" s="5">
        <v>26</v>
      </c>
      <c r="AY191" s="5">
        <v>17</v>
      </c>
      <c r="AZ191" s="5">
        <v>26</v>
      </c>
      <c r="BA191" s="5">
        <v>17</v>
      </c>
      <c r="BB191" s="5">
        <v>24</v>
      </c>
      <c r="BC191" s="5">
        <v>17</v>
      </c>
      <c r="BD191" s="5">
        <v>26</v>
      </c>
      <c r="BE191" s="5">
        <v>17</v>
      </c>
      <c r="BF191" s="5">
        <v>26</v>
      </c>
      <c r="BG191" s="5">
        <v>17</v>
      </c>
      <c r="BH191" s="5">
        <v>24</v>
      </c>
      <c r="BI191" s="5">
        <v>17</v>
      </c>
      <c r="BJ191" s="167"/>
      <c r="BK191" s="71" t="s">
        <v>120</v>
      </c>
      <c r="BL191" s="72">
        <v>10</v>
      </c>
      <c r="BM191" s="5">
        <v>5</v>
      </c>
      <c r="BN191" s="5">
        <v>3</v>
      </c>
      <c r="BO191" s="72">
        <v>0</v>
      </c>
      <c r="BP191" s="5">
        <v>0</v>
      </c>
      <c r="BQ191" s="72">
        <v>10</v>
      </c>
      <c r="BR191" s="72">
        <v>5</v>
      </c>
      <c r="BS191" s="167"/>
      <c r="BT191" s="71" t="s">
        <v>120</v>
      </c>
      <c r="BU191" s="5">
        <v>32</v>
      </c>
      <c r="BV191" s="5">
        <v>48</v>
      </c>
      <c r="BW191" s="5">
        <v>95</v>
      </c>
      <c r="BX191" s="5">
        <v>9</v>
      </c>
      <c r="BY191" s="5">
        <v>25</v>
      </c>
      <c r="BZ191" s="5">
        <v>18</v>
      </c>
      <c r="CA191" s="5">
        <v>9</v>
      </c>
      <c r="CB191" s="5">
        <v>4</v>
      </c>
      <c r="CC191" s="5">
        <v>0</v>
      </c>
      <c r="CD191" s="5">
        <v>14</v>
      </c>
      <c r="CE191" s="5">
        <v>11</v>
      </c>
      <c r="CF191" s="5">
        <v>8</v>
      </c>
      <c r="CG191" s="5">
        <v>14</v>
      </c>
      <c r="CH191" s="135"/>
      <c r="CI191" s="138" t="s">
        <v>10</v>
      </c>
      <c r="CJ191" s="138" t="s">
        <v>4336</v>
      </c>
      <c r="CK191" s="139">
        <v>170</v>
      </c>
      <c r="CL191" s="141">
        <v>265</v>
      </c>
    </row>
    <row r="192" spans="1:90" ht="13.15" customHeight="1">
      <c r="A192" s="167"/>
      <c r="B192" s="103" t="s">
        <v>102</v>
      </c>
      <c r="C192" s="105">
        <v>260</v>
      </c>
      <c r="D192" s="105">
        <v>137</v>
      </c>
      <c r="E192" s="105">
        <v>216</v>
      </c>
      <c r="F192" s="105">
        <v>119</v>
      </c>
      <c r="G192" s="105">
        <v>182</v>
      </c>
      <c r="H192" s="105">
        <v>93</v>
      </c>
      <c r="I192" s="105">
        <v>143</v>
      </c>
      <c r="J192" s="105">
        <v>80</v>
      </c>
      <c r="K192" s="105">
        <v>801</v>
      </c>
      <c r="L192" s="105">
        <v>429</v>
      </c>
      <c r="M192" s="167"/>
      <c r="N192" s="103" t="s">
        <v>102</v>
      </c>
      <c r="O192" s="105">
        <v>0</v>
      </c>
      <c r="P192" s="105">
        <v>0</v>
      </c>
      <c r="Q192" s="105">
        <v>0</v>
      </c>
      <c r="R192" s="105">
        <v>0</v>
      </c>
      <c r="S192" s="105">
        <v>0</v>
      </c>
      <c r="T192" s="105">
        <v>0</v>
      </c>
      <c r="U192" s="105">
        <v>0</v>
      </c>
      <c r="V192" s="105">
        <v>0</v>
      </c>
      <c r="W192" s="105">
        <v>0</v>
      </c>
      <c r="X192" s="105">
        <v>0</v>
      </c>
      <c r="Y192" s="167"/>
      <c r="Z192" s="103" t="s">
        <v>102</v>
      </c>
      <c r="AA192" s="105">
        <v>5</v>
      </c>
      <c r="AB192" s="105">
        <v>5</v>
      </c>
      <c r="AC192" s="105">
        <v>5</v>
      </c>
      <c r="AD192" s="105">
        <v>5</v>
      </c>
      <c r="AE192" s="105">
        <v>20</v>
      </c>
      <c r="AF192" s="105">
        <v>26</v>
      </c>
      <c r="AG192" s="105">
        <v>23</v>
      </c>
      <c r="AH192" s="105">
        <v>0</v>
      </c>
      <c r="AI192" s="105">
        <v>0</v>
      </c>
      <c r="AJ192" s="105">
        <v>5</v>
      </c>
      <c r="AK192" s="167"/>
      <c r="AL192" s="103" t="s">
        <v>102</v>
      </c>
      <c r="AM192" s="105">
        <v>0</v>
      </c>
      <c r="AN192" s="105">
        <v>165</v>
      </c>
      <c r="AO192" s="105">
        <v>13</v>
      </c>
      <c r="AP192" s="105">
        <v>131</v>
      </c>
      <c r="AQ192" s="105">
        <v>4</v>
      </c>
      <c r="AR192" s="105">
        <v>1</v>
      </c>
      <c r="AS192" s="105">
        <v>19</v>
      </c>
      <c r="AT192" s="105">
        <v>23</v>
      </c>
      <c r="AU192" s="105">
        <v>23</v>
      </c>
      <c r="AV192" s="167"/>
      <c r="AW192" s="103" t="s">
        <v>102</v>
      </c>
      <c r="AX192" s="105">
        <v>149</v>
      </c>
      <c r="AY192" s="105">
        <v>76</v>
      </c>
      <c r="AZ192" s="105">
        <v>149</v>
      </c>
      <c r="BA192" s="105">
        <v>76</v>
      </c>
      <c r="BB192" s="105">
        <v>141</v>
      </c>
      <c r="BC192" s="105">
        <v>73</v>
      </c>
      <c r="BD192" s="105">
        <v>90</v>
      </c>
      <c r="BE192" s="105">
        <v>51</v>
      </c>
      <c r="BF192" s="105">
        <v>90</v>
      </c>
      <c r="BG192" s="105">
        <v>51</v>
      </c>
      <c r="BH192" s="105">
        <v>87</v>
      </c>
      <c r="BI192" s="105">
        <v>50</v>
      </c>
      <c r="BJ192" s="167"/>
      <c r="BK192" s="103" t="s">
        <v>102</v>
      </c>
      <c r="BL192" s="105">
        <v>15</v>
      </c>
      <c r="BM192" s="105">
        <v>6</v>
      </c>
      <c r="BN192" s="105">
        <v>4</v>
      </c>
      <c r="BO192" s="105">
        <v>0</v>
      </c>
      <c r="BP192" s="105">
        <v>0</v>
      </c>
      <c r="BQ192" s="105">
        <v>15</v>
      </c>
      <c r="BR192" s="105">
        <v>6</v>
      </c>
      <c r="BS192" s="167"/>
      <c r="BT192" s="103" t="s">
        <v>102</v>
      </c>
      <c r="BU192" s="105">
        <v>32</v>
      </c>
      <c r="BV192" s="105">
        <v>48</v>
      </c>
      <c r="BW192" s="105">
        <v>95</v>
      </c>
      <c r="BX192" s="105">
        <v>9</v>
      </c>
      <c r="BY192" s="105">
        <v>25</v>
      </c>
      <c r="BZ192" s="105">
        <v>18</v>
      </c>
      <c r="CA192" s="105">
        <v>9</v>
      </c>
      <c r="CB192" s="105">
        <v>4</v>
      </c>
      <c r="CC192" s="105">
        <v>0</v>
      </c>
      <c r="CD192" s="105">
        <v>14</v>
      </c>
      <c r="CE192" s="105">
        <v>11</v>
      </c>
      <c r="CF192" s="105">
        <v>8</v>
      </c>
      <c r="CG192" s="105">
        <v>14</v>
      </c>
      <c r="CH192" s="135"/>
      <c r="CI192" s="138" t="s">
        <v>10</v>
      </c>
      <c r="CJ192" s="138" t="s">
        <v>4337</v>
      </c>
      <c r="CK192" s="139">
        <v>913</v>
      </c>
      <c r="CL192" s="141">
        <v>265</v>
      </c>
    </row>
    <row r="193" spans="1:90" ht="13.15" customHeight="1">
      <c r="A193" s="167" t="s">
        <v>11</v>
      </c>
      <c r="B193" s="71" t="s">
        <v>119</v>
      </c>
      <c r="C193" s="5">
        <v>149</v>
      </c>
      <c r="D193" s="5">
        <v>74</v>
      </c>
      <c r="E193" s="5">
        <v>129</v>
      </c>
      <c r="F193" s="5">
        <v>67</v>
      </c>
      <c r="G193" s="5">
        <v>143</v>
      </c>
      <c r="H193" s="5">
        <v>73</v>
      </c>
      <c r="I193" s="5">
        <v>142</v>
      </c>
      <c r="J193" s="5">
        <v>69</v>
      </c>
      <c r="K193" s="72">
        <v>563</v>
      </c>
      <c r="L193" s="72">
        <v>283</v>
      </c>
      <c r="M193" s="167" t="s">
        <v>11</v>
      </c>
      <c r="N193" s="71" t="s">
        <v>119</v>
      </c>
      <c r="O193" s="5">
        <v>1</v>
      </c>
      <c r="P193" s="5">
        <v>0</v>
      </c>
      <c r="Q193" s="5">
        <v>1</v>
      </c>
      <c r="R193" s="5">
        <v>1</v>
      </c>
      <c r="S193" s="5">
        <v>4</v>
      </c>
      <c r="T193" s="5">
        <v>3</v>
      </c>
      <c r="U193" s="5">
        <v>11</v>
      </c>
      <c r="V193" s="5">
        <v>5</v>
      </c>
      <c r="W193" s="72">
        <v>17</v>
      </c>
      <c r="X193" s="72">
        <v>9</v>
      </c>
      <c r="Y193" s="167" t="s">
        <v>11</v>
      </c>
      <c r="Z193" s="71" t="s">
        <v>119</v>
      </c>
      <c r="AA193" s="5">
        <v>4</v>
      </c>
      <c r="AB193" s="5">
        <v>4</v>
      </c>
      <c r="AC193" s="5">
        <v>4</v>
      </c>
      <c r="AD193" s="5">
        <v>4</v>
      </c>
      <c r="AE193" s="72">
        <v>16</v>
      </c>
      <c r="AF193" s="72">
        <v>16</v>
      </c>
      <c r="AG193" s="5">
        <v>16</v>
      </c>
      <c r="AH193" s="5">
        <v>16</v>
      </c>
      <c r="AI193" s="5">
        <v>0</v>
      </c>
      <c r="AJ193" s="5">
        <v>3</v>
      </c>
      <c r="AK193" s="167" t="s">
        <v>11</v>
      </c>
      <c r="AL193" s="71" t="s">
        <v>119</v>
      </c>
      <c r="AM193" s="5">
        <v>0</v>
      </c>
      <c r="AN193" s="5">
        <v>100</v>
      </c>
      <c r="AO193" s="5">
        <v>115</v>
      </c>
      <c r="AP193" s="5">
        <v>40</v>
      </c>
      <c r="AQ193" s="5">
        <v>20</v>
      </c>
      <c r="AR193" s="5">
        <v>12</v>
      </c>
      <c r="AS193" s="5">
        <v>16</v>
      </c>
      <c r="AT193" s="5">
        <v>12</v>
      </c>
      <c r="AU193" s="5">
        <v>12</v>
      </c>
      <c r="AV193" s="167" t="s">
        <v>11</v>
      </c>
      <c r="AW193" s="71" t="s">
        <v>119</v>
      </c>
      <c r="AX193" s="5">
        <v>145</v>
      </c>
      <c r="AY193" s="5">
        <v>79</v>
      </c>
      <c r="AZ193" s="5">
        <v>143</v>
      </c>
      <c r="BA193" s="5">
        <v>77</v>
      </c>
      <c r="BB193" s="5">
        <v>114</v>
      </c>
      <c r="BC193" s="5">
        <v>62</v>
      </c>
      <c r="BD193" s="5">
        <v>145</v>
      </c>
      <c r="BE193" s="5">
        <v>79</v>
      </c>
      <c r="BF193" s="5">
        <v>143</v>
      </c>
      <c r="BG193" s="5">
        <v>77</v>
      </c>
      <c r="BH193" s="5">
        <v>114</v>
      </c>
      <c r="BI193" s="5">
        <v>62</v>
      </c>
      <c r="BJ193" s="167" t="s">
        <v>11</v>
      </c>
      <c r="BK193" s="71" t="s">
        <v>119</v>
      </c>
      <c r="BL193" s="72">
        <v>22</v>
      </c>
      <c r="BM193" s="5">
        <v>10</v>
      </c>
      <c r="BN193" s="5">
        <v>0</v>
      </c>
      <c r="BO193" s="72">
        <v>1</v>
      </c>
      <c r="BP193" s="5">
        <v>0</v>
      </c>
      <c r="BQ193" s="72">
        <v>23</v>
      </c>
      <c r="BR193" s="72">
        <v>10</v>
      </c>
      <c r="BS193" s="167" t="s">
        <v>11</v>
      </c>
      <c r="BT193" s="71" t="s">
        <v>119</v>
      </c>
      <c r="BU193" s="5">
        <v>0</v>
      </c>
      <c r="BV193" s="5">
        <v>0</v>
      </c>
      <c r="BW193" s="5">
        <v>0</v>
      </c>
      <c r="BX193" s="5">
        <v>0</v>
      </c>
      <c r="BY193" s="5">
        <v>0</v>
      </c>
      <c r="BZ193" s="5">
        <v>0</v>
      </c>
      <c r="CA193" s="5">
        <v>0</v>
      </c>
      <c r="CB193" s="5">
        <v>0</v>
      </c>
      <c r="CC193" s="5">
        <v>0</v>
      </c>
      <c r="CD193" s="5">
        <v>0</v>
      </c>
      <c r="CE193" s="5">
        <v>0</v>
      </c>
      <c r="CF193" s="5">
        <v>0</v>
      </c>
      <c r="CG193" s="5">
        <v>0</v>
      </c>
      <c r="CH193" s="135"/>
      <c r="CI193" s="138" t="s">
        <v>11</v>
      </c>
      <c r="CJ193" s="138" t="s">
        <v>4338</v>
      </c>
      <c r="CK193" s="139">
        <v>805</v>
      </c>
      <c r="CL193" s="141">
        <v>0</v>
      </c>
    </row>
    <row r="194" spans="1:90" ht="13.15" customHeight="1">
      <c r="A194" s="167"/>
      <c r="B194" s="71" t="s">
        <v>120</v>
      </c>
      <c r="C194" s="5">
        <v>0</v>
      </c>
      <c r="D194" s="5">
        <v>0</v>
      </c>
      <c r="E194" s="5">
        <v>0</v>
      </c>
      <c r="F194" s="5">
        <v>0</v>
      </c>
      <c r="G194" s="5">
        <v>0</v>
      </c>
      <c r="H194" s="5">
        <v>0</v>
      </c>
      <c r="I194" s="5">
        <v>0</v>
      </c>
      <c r="J194" s="5">
        <v>0</v>
      </c>
      <c r="K194" s="72">
        <v>0</v>
      </c>
      <c r="L194" s="72">
        <v>0</v>
      </c>
      <c r="M194" s="167"/>
      <c r="N194" s="71" t="s">
        <v>120</v>
      </c>
      <c r="O194" s="5">
        <v>0</v>
      </c>
      <c r="P194" s="5">
        <v>0</v>
      </c>
      <c r="Q194" s="5">
        <v>0</v>
      </c>
      <c r="R194" s="5">
        <v>0</v>
      </c>
      <c r="S194" s="5">
        <v>0</v>
      </c>
      <c r="T194" s="5">
        <v>0</v>
      </c>
      <c r="U194" s="5">
        <v>0</v>
      </c>
      <c r="V194" s="5">
        <v>0</v>
      </c>
      <c r="W194" s="72">
        <v>0</v>
      </c>
      <c r="X194" s="72">
        <v>0</v>
      </c>
      <c r="Y194" s="167"/>
      <c r="Z194" s="71" t="s">
        <v>120</v>
      </c>
      <c r="AA194" s="5">
        <v>0</v>
      </c>
      <c r="AB194" s="5">
        <v>0</v>
      </c>
      <c r="AC194" s="5">
        <v>0</v>
      </c>
      <c r="AD194" s="5">
        <v>0</v>
      </c>
      <c r="AE194" s="72">
        <v>0</v>
      </c>
      <c r="AF194" s="72">
        <v>0</v>
      </c>
      <c r="AG194" s="5">
        <v>0</v>
      </c>
      <c r="AH194" s="5">
        <v>0</v>
      </c>
      <c r="AI194" s="5">
        <v>0</v>
      </c>
      <c r="AJ194" s="5">
        <v>0</v>
      </c>
      <c r="AK194" s="167"/>
      <c r="AL194" s="71" t="s">
        <v>120</v>
      </c>
      <c r="AM194" s="5">
        <v>0</v>
      </c>
      <c r="AN194" s="5">
        <v>0</v>
      </c>
      <c r="AO194" s="5">
        <v>0</v>
      </c>
      <c r="AP194" s="5">
        <v>0</v>
      </c>
      <c r="AQ194" s="5">
        <v>0</v>
      </c>
      <c r="AR194" s="5">
        <v>0</v>
      </c>
      <c r="AS194" s="5">
        <v>0</v>
      </c>
      <c r="AT194" s="5">
        <v>0</v>
      </c>
      <c r="AU194" s="5">
        <v>0</v>
      </c>
      <c r="AV194" s="167"/>
      <c r="AW194" s="71" t="s">
        <v>120</v>
      </c>
      <c r="AX194" s="5">
        <v>0</v>
      </c>
      <c r="AY194" s="5">
        <v>0</v>
      </c>
      <c r="AZ194" s="5">
        <v>0</v>
      </c>
      <c r="BA194" s="5">
        <v>0</v>
      </c>
      <c r="BB194" s="5">
        <v>0</v>
      </c>
      <c r="BC194" s="5">
        <v>0</v>
      </c>
      <c r="BD194" s="5">
        <v>0</v>
      </c>
      <c r="BE194" s="5">
        <v>0</v>
      </c>
      <c r="BF194" s="5">
        <v>0</v>
      </c>
      <c r="BG194" s="5">
        <v>0</v>
      </c>
      <c r="BH194" s="5">
        <v>0</v>
      </c>
      <c r="BI194" s="5">
        <v>0</v>
      </c>
      <c r="BJ194" s="167"/>
      <c r="BK194" s="71" t="s">
        <v>120</v>
      </c>
      <c r="BL194" s="72">
        <v>0</v>
      </c>
      <c r="BM194" s="5">
        <v>0</v>
      </c>
      <c r="BN194" s="5">
        <v>0</v>
      </c>
      <c r="BO194" s="72">
        <v>0</v>
      </c>
      <c r="BP194" s="5">
        <v>0</v>
      </c>
      <c r="BQ194" s="72">
        <v>0</v>
      </c>
      <c r="BR194" s="72">
        <v>0</v>
      </c>
      <c r="BS194" s="167"/>
      <c r="BT194" s="71" t="s">
        <v>120</v>
      </c>
      <c r="BU194" s="5">
        <v>0</v>
      </c>
      <c r="BV194" s="5">
        <v>0</v>
      </c>
      <c r="BW194" s="5">
        <v>0</v>
      </c>
      <c r="BX194" s="5">
        <v>0</v>
      </c>
      <c r="BY194" s="5">
        <v>0</v>
      </c>
      <c r="BZ194" s="5">
        <v>0</v>
      </c>
      <c r="CA194" s="5">
        <v>0</v>
      </c>
      <c r="CB194" s="5">
        <v>0</v>
      </c>
      <c r="CC194" s="5">
        <v>0</v>
      </c>
      <c r="CD194" s="5">
        <v>0</v>
      </c>
      <c r="CE194" s="5">
        <v>0</v>
      </c>
      <c r="CF194" s="5">
        <v>0</v>
      </c>
      <c r="CG194" s="5">
        <v>0</v>
      </c>
      <c r="CH194" s="135"/>
      <c r="CI194" s="138" t="s">
        <v>11</v>
      </c>
      <c r="CJ194" s="138" t="s">
        <v>4339</v>
      </c>
      <c r="CK194" s="139">
        <v>0</v>
      </c>
      <c r="CL194" s="141">
        <v>0</v>
      </c>
    </row>
    <row r="195" spans="1:90" ht="13.15" customHeight="1">
      <c r="A195" s="167"/>
      <c r="B195" s="103" t="s">
        <v>102</v>
      </c>
      <c r="C195" s="105">
        <v>149</v>
      </c>
      <c r="D195" s="105">
        <v>74</v>
      </c>
      <c r="E195" s="105">
        <v>129</v>
      </c>
      <c r="F195" s="105">
        <v>67</v>
      </c>
      <c r="G195" s="105">
        <v>143</v>
      </c>
      <c r="H195" s="105">
        <v>73</v>
      </c>
      <c r="I195" s="105">
        <v>142</v>
      </c>
      <c r="J195" s="105">
        <v>69</v>
      </c>
      <c r="K195" s="105">
        <v>563</v>
      </c>
      <c r="L195" s="105">
        <v>283</v>
      </c>
      <c r="M195" s="167"/>
      <c r="N195" s="103" t="s">
        <v>102</v>
      </c>
      <c r="O195" s="105">
        <v>1</v>
      </c>
      <c r="P195" s="105">
        <v>0</v>
      </c>
      <c r="Q195" s="105">
        <v>1</v>
      </c>
      <c r="R195" s="105">
        <v>1</v>
      </c>
      <c r="S195" s="105">
        <v>4</v>
      </c>
      <c r="T195" s="105">
        <v>3</v>
      </c>
      <c r="U195" s="105">
        <v>11</v>
      </c>
      <c r="V195" s="105">
        <v>5</v>
      </c>
      <c r="W195" s="105">
        <v>17</v>
      </c>
      <c r="X195" s="105">
        <v>9</v>
      </c>
      <c r="Y195" s="167"/>
      <c r="Z195" s="103" t="s">
        <v>102</v>
      </c>
      <c r="AA195" s="105">
        <v>4</v>
      </c>
      <c r="AB195" s="105">
        <v>4</v>
      </c>
      <c r="AC195" s="105">
        <v>4</v>
      </c>
      <c r="AD195" s="105">
        <v>4</v>
      </c>
      <c r="AE195" s="105">
        <v>16</v>
      </c>
      <c r="AF195" s="105">
        <v>16</v>
      </c>
      <c r="AG195" s="105">
        <v>16</v>
      </c>
      <c r="AH195" s="105">
        <v>16</v>
      </c>
      <c r="AI195" s="105">
        <v>0</v>
      </c>
      <c r="AJ195" s="105">
        <v>3</v>
      </c>
      <c r="AK195" s="167"/>
      <c r="AL195" s="103" t="s">
        <v>102</v>
      </c>
      <c r="AM195" s="105">
        <v>0</v>
      </c>
      <c r="AN195" s="105">
        <v>100</v>
      </c>
      <c r="AO195" s="105">
        <v>115</v>
      </c>
      <c r="AP195" s="105">
        <v>40</v>
      </c>
      <c r="AQ195" s="105">
        <v>20</v>
      </c>
      <c r="AR195" s="105">
        <v>12</v>
      </c>
      <c r="AS195" s="105">
        <v>16</v>
      </c>
      <c r="AT195" s="105">
        <v>12</v>
      </c>
      <c r="AU195" s="105">
        <v>12</v>
      </c>
      <c r="AV195" s="167"/>
      <c r="AW195" s="103" t="s">
        <v>102</v>
      </c>
      <c r="AX195" s="105">
        <v>145</v>
      </c>
      <c r="AY195" s="105">
        <v>79</v>
      </c>
      <c r="AZ195" s="105">
        <v>143</v>
      </c>
      <c r="BA195" s="105">
        <v>77</v>
      </c>
      <c r="BB195" s="105">
        <v>114</v>
      </c>
      <c r="BC195" s="105">
        <v>62</v>
      </c>
      <c r="BD195" s="105">
        <v>145</v>
      </c>
      <c r="BE195" s="105">
        <v>79</v>
      </c>
      <c r="BF195" s="105">
        <v>143</v>
      </c>
      <c r="BG195" s="105">
        <v>77</v>
      </c>
      <c r="BH195" s="105">
        <v>114</v>
      </c>
      <c r="BI195" s="105">
        <v>62</v>
      </c>
      <c r="BJ195" s="167"/>
      <c r="BK195" s="103" t="s">
        <v>102</v>
      </c>
      <c r="BL195" s="105">
        <v>22</v>
      </c>
      <c r="BM195" s="105">
        <v>10</v>
      </c>
      <c r="BN195" s="105">
        <v>0</v>
      </c>
      <c r="BO195" s="105">
        <v>1</v>
      </c>
      <c r="BP195" s="105">
        <v>0</v>
      </c>
      <c r="BQ195" s="105">
        <v>23</v>
      </c>
      <c r="BR195" s="105">
        <v>10</v>
      </c>
      <c r="BS195" s="167"/>
      <c r="BT195" s="103" t="s">
        <v>102</v>
      </c>
      <c r="BU195" s="105">
        <v>0</v>
      </c>
      <c r="BV195" s="105">
        <v>0</v>
      </c>
      <c r="BW195" s="105">
        <v>0</v>
      </c>
      <c r="BX195" s="105">
        <v>0</v>
      </c>
      <c r="BY195" s="105">
        <v>0</v>
      </c>
      <c r="BZ195" s="105">
        <v>0</v>
      </c>
      <c r="CA195" s="105">
        <v>0</v>
      </c>
      <c r="CB195" s="105">
        <v>0</v>
      </c>
      <c r="CC195" s="105">
        <v>0</v>
      </c>
      <c r="CD195" s="105">
        <v>0</v>
      </c>
      <c r="CE195" s="105">
        <v>0</v>
      </c>
      <c r="CF195" s="105">
        <v>0</v>
      </c>
      <c r="CG195" s="105">
        <v>0</v>
      </c>
      <c r="CH195" s="135"/>
      <c r="CI195" s="138" t="s">
        <v>11</v>
      </c>
      <c r="CJ195" s="138" t="s">
        <v>4340</v>
      </c>
      <c r="CK195" s="139">
        <v>805</v>
      </c>
      <c r="CL195" s="141">
        <v>0</v>
      </c>
    </row>
    <row r="196" spans="1:90" ht="13.15" customHeight="1">
      <c r="A196" s="167" t="s">
        <v>12</v>
      </c>
      <c r="B196" s="71" t="s">
        <v>119</v>
      </c>
      <c r="C196" s="5">
        <v>36</v>
      </c>
      <c r="D196" s="5">
        <v>20</v>
      </c>
      <c r="E196" s="5">
        <v>25</v>
      </c>
      <c r="F196" s="5">
        <v>10</v>
      </c>
      <c r="G196" s="5">
        <v>28</v>
      </c>
      <c r="H196" s="5">
        <v>12</v>
      </c>
      <c r="I196" s="5">
        <v>17</v>
      </c>
      <c r="J196" s="5">
        <v>9</v>
      </c>
      <c r="K196" s="72">
        <v>106</v>
      </c>
      <c r="L196" s="72">
        <v>51</v>
      </c>
      <c r="M196" s="167" t="s">
        <v>12</v>
      </c>
      <c r="N196" s="71" t="s">
        <v>119</v>
      </c>
      <c r="O196" s="5">
        <v>1</v>
      </c>
      <c r="P196" s="5">
        <v>1</v>
      </c>
      <c r="Q196" s="5">
        <v>1</v>
      </c>
      <c r="R196" s="5">
        <v>0</v>
      </c>
      <c r="S196" s="5">
        <v>0</v>
      </c>
      <c r="T196" s="5">
        <v>0</v>
      </c>
      <c r="U196" s="5">
        <v>0</v>
      </c>
      <c r="V196" s="5">
        <v>0</v>
      </c>
      <c r="W196" s="72">
        <v>2</v>
      </c>
      <c r="X196" s="72">
        <v>1</v>
      </c>
      <c r="Y196" s="167" t="s">
        <v>12</v>
      </c>
      <c r="Z196" s="71" t="s">
        <v>119</v>
      </c>
      <c r="AA196" s="5">
        <v>1</v>
      </c>
      <c r="AB196" s="5">
        <v>1</v>
      </c>
      <c r="AC196" s="5">
        <v>1</v>
      </c>
      <c r="AD196" s="5">
        <v>1</v>
      </c>
      <c r="AE196" s="72">
        <v>4</v>
      </c>
      <c r="AF196" s="72">
        <v>4</v>
      </c>
      <c r="AG196" s="5">
        <v>4</v>
      </c>
      <c r="AH196" s="5">
        <v>4</v>
      </c>
      <c r="AI196" s="5">
        <v>0</v>
      </c>
      <c r="AJ196" s="5">
        <v>1</v>
      </c>
      <c r="AK196" s="167" t="s">
        <v>12</v>
      </c>
      <c r="AL196" s="71" t="s">
        <v>119</v>
      </c>
      <c r="AM196" s="5">
        <v>0</v>
      </c>
      <c r="AN196" s="5">
        <v>100</v>
      </c>
      <c r="AO196" s="5">
        <v>0</v>
      </c>
      <c r="AP196" s="5">
        <v>0</v>
      </c>
      <c r="AQ196" s="5">
        <v>0</v>
      </c>
      <c r="AR196" s="5">
        <v>4</v>
      </c>
      <c r="AS196" s="5">
        <v>4</v>
      </c>
      <c r="AT196" s="5">
        <v>4</v>
      </c>
      <c r="AU196" s="5">
        <v>4</v>
      </c>
      <c r="AV196" s="167" t="s">
        <v>12</v>
      </c>
      <c r="AW196" s="71" t="s">
        <v>119</v>
      </c>
      <c r="AX196" s="5">
        <v>12</v>
      </c>
      <c r="AY196" s="5">
        <v>2</v>
      </c>
      <c r="AZ196" s="5">
        <v>11</v>
      </c>
      <c r="BA196" s="5">
        <v>2</v>
      </c>
      <c r="BB196" s="5">
        <v>11</v>
      </c>
      <c r="BC196" s="5">
        <v>2</v>
      </c>
      <c r="BD196" s="5">
        <v>12</v>
      </c>
      <c r="BE196" s="5">
        <v>2</v>
      </c>
      <c r="BF196" s="5">
        <v>11</v>
      </c>
      <c r="BG196" s="5">
        <v>2</v>
      </c>
      <c r="BH196" s="5">
        <v>11</v>
      </c>
      <c r="BI196" s="5">
        <v>2</v>
      </c>
      <c r="BJ196" s="167" t="s">
        <v>12</v>
      </c>
      <c r="BK196" s="71" t="s">
        <v>119</v>
      </c>
      <c r="BL196" s="72">
        <v>6</v>
      </c>
      <c r="BM196" s="5">
        <v>0</v>
      </c>
      <c r="BN196" s="5">
        <v>0</v>
      </c>
      <c r="BO196" s="72">
        <v>1</v>
      </c>
      <c r="BP196" s="5">
        <v>0</v>
      </c>
      <c r="BQ196" s="72">
        <v>7</v>
      </c>
      <c r="BR196" s="72">
        <v>0</v>
      </c>
      <c r="BS196" s="167" t="s">
        <v>12</v>
      </c>
      <c r="BT196" s="71" t="s">
        <v>119</v>
      </c>
      <c r="BU196" s="5">
        <v>0</v>
      </c>
      <c r="BV196" s="5">
        <v>0</v>
      </c>
      <c r="BW196" s="5">
        <v>0</v>
      </c>
      <c r="BX196" s="5">
        <v>0</v>
      </c>
      <c r="BY196" s="5">
        <v>0</v>
      </c>
      <c r="BZ196" s="5">
        <v>0</v>
      </c>
      <c r="CA196" s="5">
        <v>0</v>
      </c>
      <c r="CB196" s="5">
        <v>0</v>
      </c>
      <c r="CC196" s="5">
        <v>0</v>
      </c>
      <c r="CD196" s="5">
        <v>0</v>
      </c>
      <c r="CE196" s="5">
        <v>0</v>
      </c>
      <c r="CF196" s="5">
        <v>0</v>
      </c>
      <c r="CG196" s="5">
        <v>0</v>
      </c>
      <c r="CH196" s="135"/>
      <c r="CI196" s="138" t="s">
        <v>12</v>
      </c>
      <c r="CJ196" s="138" t="s">
        <v>4341</v>
      </c>
      <c r="CK196" s="139">
        <v>200</v>
      </c>
      <c r="CL196" s="141">
        <v>0</v>
      </c>
    </row>
    <row r="197" spans="1:90" ht="13.15" customHeight="1">
      <c r="A197" s="167"/>
      <c r="B197" s="71" t="s">
        <v>120</v>
      </c>
      <c r="C197" s="5">
        <v>0</v>
      </c>
      <c r="D197" s="5">
        <v>0</v>
      </c>
      <c r="E197" s="5">
        <v>0</v>
      </c>
      <c r="F197" s="5">
        <v>0</v>
      </c>
      <c r="G197" s="5">
        <v>0</v>
      </c>
      <c r="H197" s="5">
        <v>0</v>
      </c>
      <c r="I197" s="5">
        <v>0</v>
      </c>
      <c r="J197" s="5">
        <v>0</v>
      </c>
      <c r="K197" s="72">
        <v>0</v>
      </c>
      <c r="L197" s="72">
        <v>0</v>
      </c>
      <c r="M197" s="167"/>
      <c r="N197" s="71" t="s">
        <v>120</v>
      </c>
      <c r="O197" s="5">
        <v>0</v>
      </c>
      <c r="P197" s="5">
        <v>0</v>
      </c>
      <c r="Q197" s="5">
        <v>0</v>
      </c>
      <c r="R197" s="5">
        <v>0</v>
      </c>
      <c r="S197" s="5">
        <v>0</v>
      </c>
      <c r="T197" s="5">
        <v>0</v>
      </c>
      <c r="U197" s="5">
        <v>0</v>
      </c>
      <c r="V197" s="5">
        <v>0</v>
      </c>
      <c r="W197" s="72">
        <v>0</v>
      </c>
      <c r="X197" s="72">
        <v>0</v>
      </c>
      <c r="Y197" s="167"/>
      <c r="Z197" s="71" t="s">
        <v>120</v>
      </c>
      <c r="AA197" s="5">
        <v>0</v>
      </c>
      <c r="AB197" s="5">
        <v>0</v>
      </c>
      <c r="AC197" s="5">
        <v>0</v>
      </c>
      <c r="AD197" s="5">
        <v>0</v>
      </c>
      <c r="AE197" s="72">
        <v>0</v>
      </c>
      <c r="AF197" s="72">
        <v>0</v>
      </c>
      <c r="AG197" s="5">
        <v>0</v>
      </c>
      <c r="AH197" s="5">
        <v>0</v>
      </c>
      <c r="AI197" s="5">
        <v>0</v>
      </c>
      <c r="AJ197" s="5">
        <v>0</v>
      </c>
      <c r="AK197" s="167"/>
      <c r="AL197" s="71" t="s">
        <v>120</v>
      </c>
      <c r="AM197" s="5">
        <v>0</v>
      </c>
      <c r="AN197" s="5">
        <v>0</v>
      </c>
      <c r="AO197" s="5">
        <v>0</v>
      </c>
      <c r="AP197" s="5">
        <v>0</v>
      </c>
      <c r="AQ197" s="5">
        <v>0</v>
      </c>
      <c r="AR197" s="5">
        <v>0</v>
      </c>
      <c r="AS197" s="5">
        <v>0</v>
      </c>
      <c r="AT197" s="5">
        <v>0</v>
      </c>
      <c r="AU197" s="5">
        <v>0</v>
      </c>
      <c r="AV197" s="167"/>
      <c r="AW197" s="71" t="s">
        <v>120</v>
      </c>
      <c r="AX197" s="5">
        <v>0</v>
      </c>
      <c r="AY197" s="5">
        <v>0</v>
      </c>
      <c r="AZ197" s="5">
        <v>0</v>
      </c>
      <c r="BA197" s="5">
        <v>0</v>
      </c>
      <c r="BB197" s="5">
        <v>0</v>
      </c>
      <c r="BC197" s="5">
        <v>0</v>
      </c>
      <c r="BD197" s="5">
        <v>0</v>
      </c>
      <c r="BE197" s="5">
        <v>0</v>
      </c>
      <c r="BF197" s="5">
        <v>0</v>
      </c>
      <c r="BG197" s="5">
        <v>0</v>
      </c>
      <c r="BH197" s="5">
        <v>0</v>
      </c>
      <c r="BI197" s="5">
        <v>0</v>
      </c>
      <c r="BJ197" s="167"/>
      <c r="BK197" s="71" t="s">
        <v>120</v>
      </c>
      <c r="BL197" s="72">
        <v>0</v>
      </c>
      <c r="BM197" s="5">
        <v>0</v>
      </c>
      <c r="BN197" s="5">
        <v>0</v>
      </c>
      <c r="BO197" s="72">
        <v>0</v>
      </c>
      <c r="BP197" s="5">
        <v>0</v>
      </c>
      <c r="BQ197" s="72">
        <v>0</v>
      </c>
      <c r="BR197" s="72">
        <v>0</v>
      </c>
      <c r="BS197" s="167"/>
      <c r="BT197" s="71" t="s">
        <v>120</v>
      </c>
      <c r="BU197" s="5">
        <v>0</v>
      </c>
      <c r="BV197" s="5">
        <v>0</v>
      </c>
      <c r="BW197" s="5">
        <v>0</v>
      </c>
      <c r="BX197" s="5">
        <v>0</v>
      </c>
      <c r="BY197" s="5">
        <v>0</v>
      </c>
      <c r="BZ197" s="5">
        <v>0</v>
      </c>
      <c r="CA197" s="5">
        <v>0</v>
      </c>
      <c r="CB197" s="5">
        <v>0</v>
      </c>
      <c r="CC197" s="5">
        <v>0</v>
      </c>
      <c r="CD197" s="5">
        <v>0</v>
      </c>
      <c r="CE197" s="5">
        <v>0</v>
      </c>
      <c r="CF197" s="5">
        <v>0</v>
      </c>
      <c r="CG197" s="5">
        <v>0</v>
      </c>
      <c r="CH197" s="135"/>
      <c r="CI197" s="138" t="s">
        <v>12</v>
      </c>
      <c r="CJ197" s="138" t="s">
        <v>4342</v>
      </c>
      <c r="CK197" s="139">
        <v>0</v>
      </c>
      <c r="CL197" s="141">
        <v>0</v>
      </c>
    </row>
    <row r="198" spans="1:90" ht="13.15" customHeight="1">
      <c r="A198" s="167"/>
      <c r="B198" s="103" t="s">
        <v>102</v>
      </c>
      <c r="C198" s="105">
        <v>36</v>
      </c>
      <c r="D198" s="105">
        <v>20</v>
      </c>
      <c r="E198" s="105">
        <v>25</v>
      </c>
      <c r="F198" s="105">
        <v>10</v>
      </c>
      <c r="G198" s="105">
        <v>28</v>
      </c>
      <c r="H198" s="105">
        <v>12</v>
      </c>
      <c r="I198" s="105">
        <v>17</v>
      </c>
      <c r="J198" s="105">
        <v>9</v>
      </c>
      <c r="K198" s="105">
        <v>106</v>
      </c>
      <c r="L198" s="105">
        <v>51</v>
      </c>
      <c r="M198" s="167"/>
      <c r="N198" s="103" t="s">
        <v>102</v>
      </c>
      <c r="O198" s="105">
        <v>1</v>
      </c>
      <c r="P198" s="105">
        <v>1</v>
      </c>
      <c r="Q198" s="105">
        <v>1</v>
      </c>
      <c r="R198" s="105">
        <v>0</v>
      </c>
      <c r="S198" s="105">
        <v>0</v>
      </c>
      <c r="T198" s="105">
        <v>0</v>
      </c>
      <c r="U198" s="105">
        <v>0</v>
      </c>
      <c r="V198" s="105">
        <v>0</v>
      </c>
      <c r="W198" s="105">
        <v>2</v>
      </c>
      <c r="X198" s="105">
        <v>1</v>
      </c>
      <c r="Y198" s="167"/>
      <c r="Z198" s="103" t="s">
        <v>102</v>
      </c>
      <c r="AA198" s="105">
        <v>1</v>
      </c>
      <c r="AB198" s="105">
        <v>1</v>
      </c>
      <c r="AC198" s="105">
        <v>1</v>
      </c>
      <c r="AD198" s="105">
        <v>1</v>
      </c>
      <c r="AE198" s="105">
        <v>4</v>
      </c>
      <c r="AF198" s="105">
        <v>4</v>
      </c>
      <c r="AG198" s="105">
        <v>4</v>
      </c>
      <c r="AH198" s="105">
        <v>4</v>
      </c>
      <c r="AI198" s="105">
        <v>0</v>
      </c>
      <c r="AJ198" s="105">
        <v>1</v>
      </c>
      <c r="AK198" s="167"/>
      <c r="AL198" s="103" t="s">
        <v>102</v>
      </c>
      <c r="AM198" s="105">
        <v>0</v>
      </c>
      <c r="AN198" s="105">
        <v>100</v>
      </c>
      <c r="AO198" s="105">
        <v>0</v>
      </c>
      <c r="AP198" s="105">
        <v>0</v>
      </c>
      <c r="AQ198" s="105">
        <v>0</v>
      </c>
      <c r="AR198" s="105">
        <v>4</v>
      </c>
      <c r="AS198" s="105">
        <v>4</v>
      </c>
      <c r="AT198" s="105">
        <v>4</v>
      </c>
      <c r="AU198" s="105">
        <v>4</v>
      </c>
      <c r="AV198" s="167"/>
      <c r="AW198" s="103" t="s">
        <v>102</v>
      </c>
      <c r="AX198" s="105">
        <v>12</v>
      </c>
      <c r="AY198" s="105">
        <v>2</v>
      </c>
      <c r="AZ198" s="105">
        <v>11</v>
      </c>
      <c r="BA198" s="105">
        <v>2</v>
      </c>
      <c r="BB198" s="105">
        <v>11</v>
      </c>
      <c r="BC198" s="105">
        <v>2</v>
      </c>
      <c r="BD198" s="105">
        <v>12</v>
      </c>
      <c r="BE198" s="105">
        <v>2</v>
      </c>
      <c r="BF198" s="105">
        <v>11</v>
      </c>
      <c r="BG198" s="105">
        <v>2</v>
      </c>
      <c r="BH198" s="105">
        <v>11</v>
      </c>
      <c r="BI198" s="105">
        <v>2</v>
      </c>
      <c r="BJ198" s="167"/>
      <c r="BK198" s="103" t="s">
        <v>102</v>
      </c>
      <c r="BL198" s="105">
        <v>6</v>
      </c>
      <c r="BM198" s="105">
        <v>0</v>
      </c>
      <c r="BN198" s="105">
        <v>0</v>
      </c>
      <c r="BO198" s="105">
        <v>1</v>
      </c>
      <c r="BP198" s="105">
        <v>0</v>
      </c>
      <c r="BQ198" s="105">
        <v>7</v>
      </c>
      <c r="BR198" s="105">
        <v>0</v>
      </c>
      <c r="BS198" s="167"/>
      <c r="BT198" s="103" t="s">
        <v>102</v>
      </c>
      <c r="BU198" s="105">
        <v>0</v>
      </c>
      <c r="BV198" s="105">
        <v>0</v>
      </c>
      <c r="BW198" s="105">
        <v>0</v>
      </c>
      <c r="BX198" s="105">
        <v>0</v>
      </c>
      <c r="BY198" s="105">
        <v>0</v>
      </c>
      <c r="BZ198" s="105">
        <v>0</v>
      </c>
      <c r="CA198" s="105">
        <v>0</v>
      </c>
      <c r="CB198" s="105">
        <v>0</v>
      </c>
      <c r="CC198" s="105">
        <v>0</v>
      </c>
      <c r="CD198" s="105">
        <v>0</v>
      </c>
      <c r="CE198" s="105">
        <v>0</v>
      </c>
      <c r="CF198" s="105">
        <v>0</v>
      </c>
      <c r="CG198" s="105">
        <v>0</v>
      </c>
      <c r="CH198" s="135"/>
      <c r="CI198" s="138" t="s">
        <v>12</v>
      </c>
      <c r="CJ198" s="138" t="s">
        <v>4343</v>
      </c>
      <c r="CK198" s="139">
        <v>200</v>
      </c>
      <c r="CL198" s="141">
        <v>0</v>
      </c>
    </row>
    <row r="199" spans="1:90" ht="13.15" customHeight="1">
      <c r="A199" s="167" t="s">
        <v>13</v>
      </c>
      <c r="B199" s="71" t="s">
        <v>119</v>
      </c>
      <c r="C199" s="5">
        <v>53</v>
      </c>
      <c r="D199" s="5">
        <v>27</v>
      </c>
      <c r="E199" s="5">
        <v>38</v>
      </c>
      <c r="F199" s="5">
        <v>16</v>
      </c>
      <c r="G199" s="5">
        <v>31</v>
      </c>
      <c r="H199" s="5">
        <v>15</v>
      </c>
      <c r="I199" s="5">
        <v>50</v>
      </c>
      <c r="J199" s="5">
        <v>27</v>
      </c>
      <c r="K199" s="72">
        <v>172</v>
      </c>
      <c r="L199" s="72">
        <v>85</v>
      </c>
      <c r="M199" s="167" t="s">
        <v>13</v>
      </c>
      <c r="N199" s="71" t="s">
        <v>119</v>
      </c>
      <c r="O199" s="5">
        <v>0</v>
      </c>
      <c r="P199" s="5">
        <v>0</v>
      </c>
      <c r="Q199" s="5">
        <v>0</v>
      </c>
      <c r="R199" s="5">
        <v>0</v>
      </c>
      <c r="S199" s="5">
        <v>0</v>
      </c>
      <c r="T199" s="5">
        <v>0</v>
      </c>
      <c r="U199" s="5">
        <v>9</v>
      </c>
      <c r="V199" s="5">
        <v>5</v>
      </c>
      <c r="W199" s="72">
        <v>9</v>
      </c>
      <c r="X199" s="72">
        <v>5</v>
      </c>
      <c r="Y199" s="167" t="s">
        <v>13</v>
      </c>
      <c r="Z199" s="71" t="s">
        <v>119</v>
      </c>
      <c r="AA199" s="5">
        <v>1</v>
      </c>
      <c r="AB199" s="5">
        <v>1</v>
      </c>
      <c r="AC199" s="5">
        <v>1</v>
      </c>
      <c r="AD199" s="5">
        <v>1</v>
      </c>
      <c r="AE199" s="72">
        <v>4</v>
      </c>
      <c r="AF199" s="72">
        <v>4</v>
      </c>
      <c r="AG199" s="5">
        <v>4</v>
      </c>
      <c r="AH199" s="5">
        <v>0</v>
      </c>
      <c r="AI199" s="5">
        <v>0</v>
      </c>
      <c r="AJ199" s="5">
        <v>1</v>
      </c>
      <c r="AK199" s="167" t="s">
        <v>13</v>
      </c>
      <c r="AL199" s="71" t="s">
        <v>119</v>
      </c>
      <c r="AM199" s="5">
        <v>0</v>
      </c>
      <c r="AN199" s="5">
        <v>103</v>
      </c>
      <c r="AO199" s="5">
        <v>0</v>
      </c>
      <c r="AP199" s="5">
        <v>0</v>
      </c>
      <c r="AQ199" s="5">
        <v>0</v>
      </c>
      <c r="AR199" s="5">
        <v>0</v>
      </c>
      <c r="AS199" s="5">
        <v>4</v>
      </c>
      <c r="AT199" s="5">
        <v>4</v>
      </c>
      <c r="AU199" s="5">
        <v>4</v>
      </c>
      <c r="AV199" s="167" t="s">
        <v>13</v>
      </c>
      <c r="AW199" s="71" t="s">
        <v>119</v>
      </c>
      <c r="AX199" s="5">
        <v>44</v>
      </c>
      <c r="AY199" s="5">
        <v>24</v>
      </c>
      <c r="AZ199" s="5">
        <v>44</v>
      </c>
      <c r="BA199" s="5">
        <v>24</v>
      </c>
      <c r="BB199" s="5">
        <v>23</v>
      </c>
      <c r="BC199" s="5">
        <v>14</v>
      </c>
      <c r="BD199" s="5">
        <v>44</v>
      </c>
      <c r="BE199" s="5">
        <v>24</v>
      </c>
      <c r="BF199" s="5">
        <v>44</v>
      </c>
      <c r="BG199" s="5">
        <v>24</v>
      </c>
      <c r="BH199" s="5">
        <v>0</v>
      </c>
      <c r="BI199" s="5">
        <v>0</v>
      </c>
      <c r="BJ199" s="167" t="s">
        <v>13</v>
      </c>
      <c r="BK199" s="71" t="s">
        <v>119</v>
      </c>
      <c r="BL199" s="72">
        <v>5</v>
      </c>
      <c r="BM199" s="5">
        <v>1</v>
      </c>
      <c r="BN199" s="5">
        <v>1</v>
      </c>
      <c r="BO199" s="72">
        <v>0</v>
      </c>
      <c r="BP199" s="5">
        <v>0</v>
      </c>
      <c r="BQ199" s="72">
        <v>5</v>
      </c>
      <c r="BR199" s="72">
        <v>1</v>
      </c>
      <c r="BS199" s="167" t="s">
        <v>13</v>
      </c>
      <c r="BT199" s="71" t="s">
        <v>119</v>
      </c>
      <c r="BU199" s="5">
        <v>0</v>
      </c>
      <c r="BV199" s="5">
        <v>0</v>
      </c>
      <c r="BW199" s="5">
        <v>0</v>
      </c>
      <c r="BX199" s="5">
        <v>0</v>
      </c>
      <c r="BY199" s="5">
        <v>0</v>
      </c>
      <c r="BZ199" s="5">
        <v>0</v>
      </c>
      <c r="CA199" s="5">
        <v>0</v>
      </c>
      <c r="CB199" s="5">
        <v>0</v>
      </c>
      <c r="CC199" s="5">
        <v>0</v>
      </c>
      <c r="CD199" s="5">
        <v>0</v>
      </c>
      <c r="CE199" s="5">
        <v>0</v>
      </c>
      <c r="CF199" s="5">
        <v>0</v>
      </c>
      <c r="CG199" s="5">
        <v>0</v>
      </c>
      <c r="CH199" s="135"/>
      <c r="CI199" s="138" t="s">
        <v>13</v>
      </c>
      <c r="CJ199" s="138" t="s">
        <v>4344</v>
      </c>
      <c r="CK199" s="139">
        <v>206</v>
      </c>
      <c r="CL199" s="141">
        <v>0</v>
      </c>
    </row>
    <row r="200" spans="1:90" ht="13.15" customHeight="1">
      <c r="A200" s="167"/>
      <c r="B200" s="71" t="s">
        <v>120</v>
      </c>
      <c r="C200" s="5">
        <v>0</v>
      </c>
      <c r="D200" s="5">
        <v>0</v>
      </c>
      <c r="E200" s="5">
        <v>0</v>
      </c>
      <c r="F200" s="5">
        <v>0</v>
      </c>
      <c r="G200" s="5">
        <v>0</v>
      </c>
      <c r="H200" s="5">
        <v>0</v>
      </c>
      <c r="I200" s="5">
        <v>0</v>
      </c>
      <c r="J200" s="5">
        <v>0</v>
      </c>
      <c r="K200" s="72">
        <v>0</v>
      </c>
      <c r="L200" s="72">
        <v>0</v>
      </c>
      <c r="M200" s="167"/>
      <c r="N200" s="71" t="s">
        <v>120</v>
      </c>
      <c r="O200" s="5">
        <v>0</v>
      </c>
      <c r="P200" s="5">
        <v>0</v>
      </c>
      <c r="Q200" s="5">
        <v>0</v>
      </c>
      <c r="R200" s="5">
        <v>0</v>
      </c>
      <c r="S200" s="5">
        <v>0</v>
      </c>
      <c r="T200" s="5">
        <v>0</v>
      </c>
      <c r="U200" s="5">
        <v>0</v>
      </c>
      <c r="V200" s="5">
        <v>0</v>
      </c>
      <c r="W200" s="72">
        <v>0</v>
      </c>
      <c r="X200" s="72">
        <v>0</v>
      </c>
      <c r="Y200" s="167"/>
      <c r="Z200" s="71" t="s">
        <v>120</v>
      </c>
      <c r="AA200" s="5">
        <v>0</v>
      </c>
      <c r="AB200" s="5">
        <v>0</v>
      </c>
      <c r="AC200" s="5">
        <v>0</v>
      </c>
      <c r="AD200" s="5">
        <v>0</v>
      </c>
      <c r="AE200" s="72">
        <v>0</v>
      </c>
      <c r="AF200" s="72">
        <v>0</v>
      </c>
      <c r="AG200" s="5">
        <v>0</v>
      </c>
      <c r="AH200" s="5">
        <v>0</v>
      </c>
      <c r="AI200" s="5">
        <v>0</v>
      </c>
      <c r="AJ200" s="5">
        <v>0</v>
      </c>
      <c r="AK200" s="167"/>
      <c r="AL200" s="71" t="s">
        <v>120</v>
      </c>
      <c r="AM200" s="5">
        <v>0</v>
      </c>
      <c r="AN200" s="5">
        <v>0</v>
      </c>
      <c r="AO200" s="5">
        <v>0</v>
      </c>
      <c r="AP200" s="5">
        <v>0</v>
      </c>
      <c r="AQ200" s="5">
        <v>0</v>
      </c>
      <c r="AR200" s="5">
        <v>0</v>
      </c>
      <c r="AS200" s="5">
        <v>0</v>
      </c>
      <c r="AT200" s="5">
        <v>0</v>
      </c>
      <c r="AU200" s="5">
        <v>0</v>
      </c>
      <c r="AV200" s="167"/>
      <c r="AW200" s="71" t="s">
        <v>120</v>
      </c>
      <c r="AX200" s="5">
        <v>0</v>
      </c>
      <c r="AY200" s="5">
        <v>0</v>
      </c>
      <c r="AZ200" s="5">
        <v>0</v>
      </c>
      <c r="BA200" s="5">
        <v>0</v>
      </c>
      <c r="BB200" s="5">
        <v>0</v>
      </c>
      <c r="BC200" s="5">
        <v>0</v>
      </c>
      <c r="BD200" s="5">
        <v>0</v>
      </c>
      <c r="BE200" s="5">
        <v>0</v>
      </c>
      <c r="BF200" s="5">
        <v>0</v>
      </c>
      <c r="BG200" s="5">
        <v>0</v>
      </c>
      <c r="BH200" s="5">
        <v>0</v>
      </c>
      <c r="BI200" s="5">
        <v>0</v>
      </c>
      <c r="BJ200" s="167"/>
      <c r="BK200" s="71" t="s">
        <v>120</v>
      </c>
      <c r="BL200" s="72">
        <v>0</v>
      </c>
      <c r="BM200" s="5">
        <v>0</v>
      </c>
      <c r="BN200" s="5">
        <v>0</v>
      </c>
      <c r="BO200" s="72">
        <v>0</v>
      </c>
      <c r="BP200" s="5">
        <v>0</v>
      </c>
      <c r="BQ200" s="72">
        <v>0</v>
      </c>
      <c r="BR200" s="72">
        <v>0</v>
      </c>
      <c r="BS200" s="167"/>
      <c r="BT200" s="71" t="s">
        <v>120</v>
      </c>
      <c r="BU200" s="5">
        <v>0</v>
      </c>
      <c r="BV200" s="5">
        <v>0</v>
      </c>
      <c r="BW200" s="5">
        <v>0</v>
      </c>
      <c r="BX200" s="5">
        <v>0</v>
      </c>
      <c r="BY200" s="5">
        <v>0</v>
      </c>
      <c r="BZ200" s="5">
        <v>0</v>
      </c>
      <c r="CA200" s="5">
        <v>0</v>
      </c>
      <c r="CB200" s="5">
        <v>0</v>
      </c>
      <c r="CC200" s="5">
        <v>0</v>
      </c>
      <c r="CD200" s="5">
        <v>0</v>
      </c>
      <c r="CE200" s="5">
        <v>0</v>
      </c>
      <c r="CF200" s="5">
        <v>0</v>
      </c>
      <c r="CG200" s="5">
        <v>0</v>
      </c>
      <c r="CH200" s="135"/>
      <c r="CI200" s="138" t="s">
        <v>13</v>
      </c>
      <c r="CJ200" s="138" t="s">
        <v>4345</v>
      </c>
      <c r="CK200" s="139">
        <v>0</v>
      </c>
      <c r="CL200" s="141">
        <v>0</v>
      </c>
    </row>
    <row r="201" spans="1:90" ht="13.15" customHeight="1">
      <c r="A201" s="167"/>
      <c r="B201" s="103" t="s">
        <v>102</v>
      </c>
      <c r="C201" s="105">
        <v>53</v>
      </c>
      <c r="D201" s="105">
        <v>27</v>
      </c>
      <c r="E201" s="105">
        <v>38</v>
      </c>
      <c r="F201" s="105">
        <v>16</v>
      </c>
      <c r="G201" s="105">
        <v>31</v>
      </c>
      <c r="H201" s="105">
        <v>15</v>
      </c>
      <c r="I201" s="105">
        <v>50</v>
      </c>
      <c r="J201" s="105">
        <v>27</v>
      </c>
      <c r="K201" s="105">
        <v>172</v>
      </c>
      <c r="L201" s="105">
        <v>85</v>
      </c>
      <c r="M201" s="167"/>
      <c r="N201" s="103" t="s">
        <v>102</v>
      </c>
      <c r="O201" s="105">
        <v>0</v>
      </c>
      <c r="P201" s="105">
        <v>0</v>
      </c>
      <c r="Q201" s="105">
        <v>0</v>
      </c>
      <c r="R201" s="105">
        <v>0</v>
      </c>
      <c r="S201" s="105">
        <v>0</v>
      </c>
      <c r="T201" s="105">
        <v>0</v>
      </c>
      <c r="U201" s="105">
        <v>9</v>
      </c>
      <c r="V201" s="105">
        <v>5</v>
      </c>
      <c r="W201" s="105">
        <v>9</v>
      </c>
      <c r="X201" s="105">
        <v>5</v>
      </c>
      <c r="Y201" s="167"/>
      <c r="Z201" s="103" t="s">
        <v>102</v>
      </c>
      <c r="AA201" s="105">
        <v>1</v>
      </c>
      <c r="AB201" s="105">
        <v>1</v>
      </c>
      <c r="AC201" s="105">
        <v>1</v>
      </c>
      <c r="AD201" s="105">
        <v>1</v>
      </c>
      <c r="AE201" s="105">
        <v>4</v>
      </c>
      <c r="AF201" s="105">
        <v>4</v>
      </c>
      <c r="AG201" s="105">
        <v>4</v>
      </c>
      <c r="AH201" s="105">
        <v>0</v>
      </c>
      <c r="AI201" s="105">
        <v>0</v>
      </c>
      <c r="AJ201" s="105">
        <v>1</v>
      </c>
      <c r="AK201" s="167"/>
      <c r="AL201" s="103" t="s">
        <v>102</v>
      </c>
      <c r="AM201" s="105">
        <v>0</v>
      </c>
      <c r="AN201" s="105">
        <v>103</v>
      </c>
      <c r="AO201" s="105">
        <v>0</v>
      </c>
      <c r="AP201" s="105">
        <v>0</v>
      </c>
      <c r="AQ201" s="105">
        <v>0</v>
      </c>
      <c r="AR201" s="105">
        <v>0</v>
      </c>
      <c r="AS201" s="105">
        <v>4</v>
      </c>
      <c r="AT201" s="105">
        <v>4</v>
      </c>
      <c r="AU201" s="105">
        <v>4</v>
      </c>
      <c r="AV201" s="167"/>
      <c r="AW201" s="103" t="s">
        <v>102</v>
      </c>
      <c r="AX201" s="105">
        <v>44</v>
      </c>
      <c r="AY201" s="105">
        <v>24</v>
      </c>
      <c r="AZ201" s="105">
        <v>44</v>
      </c>
      <c r="BA201" s="105">
        <v>24</v>
      </c>
      <c r="BB201" s="105">
        <v>23</v>
      </c>
      <c r="BC201" s="105">
        <v>14</v>
      </c>
      <c r="BD201" s="105">
        <v>44</v>
      </c>
      <c r="BE201" s="105">
        <v>24</v>
      </c>
      <c r="BF201" s="105">
        <v>44</v>
      </c>
      <c r="BG201" s="105">
        <v>24</v>
      </c>
      <c r="BH201" s="105">
        <v>0</v>
      </c>
      <c r="BI201" s="105">
        <v>0</v>
      </c>
      <c r="BJ201" s="167"/>
      <c r="BK201" s="103" t="s">
        <v>102</v>
      </c>
      <c r="BL201" s="105">
        <v>5</v>
      </c>
      <c r="BM201" s="105">
        <v>1</v>
      </c>
      <c r="BN201" s="105">
        <v>1</v>
      </c>
      <c r="BO201" s="105">
        <v>0</v>
      </c>
      <c r="BP201" s="105">
        <v>0</v>
      </c>
      <c r="BQ201" s="105">
        <v>5</v>
      </c>
      <c r="BR201" s="105">
        <v>1</v>
      </c>
      <c r="BS201" s="167"/>
      <c r="BT201" s="103" t="s">
        <v>102</v>
      </c>
      <c r="BU201" s="105">
        <v>0</v>
      </c>
      <c r="BV201" s="105">
        <v>0</v>
      </c>
      <c r="BW201" s="105">
        <v>0</v>
      </c>
      <c r="BX201" s="105">
        <v>0</v>
      </c>
      <c r="BY201" s="105">
        <v>0</v>
      </c>
      <c r="BZ201" s="105">
        <v>0</v>
      </c>
      <c r="CA201" s="105">
        <v>0</v>
      </c>
      <c r="CB201" s="105">
        <v>0</v>
      </c>
      <c r="CC201" s="105">
        <v>0</v>
      </c>
      <c r="CD201" s="105">
        <v>0</v>
      </c>
      <c r="CE201" s="105">
        <v>0</v>
      </c>
      <c r="CF201" s="105">
        <v>0</v>
      </c>
      <c r="CG201" s="105">
        <v>0</v>
      </c>
      <c r="CH201" s="135"/>
      <c r="CI201" s="138" t="s">
        <v>13</v>
      </c>
      <c r="CJ201" s="138" t="s">
        <v>4346</v>
      </c>
      <c r="CK201" s="139">
        <v>206</v>
      </c>
      <c r="CL201" s="141">
        <v>0</v>
      </c>
    </row>
    <row r="202" spans="1:90" ht="13.15" customHeight="1">
      <c r="A202" s="167" t="s">
        <v>14</v>
      </c>
      <c r="B202" s="71" t="s">
        <v>119</v>
      </c>
      <c r="C202" s="5">
        <v>249</v>
      </c>
      <c r="D202" s="5">
        <v>129</v>
      </c>
      <c r="E202" s="5">
        <v>190</v>
      </c>
      <c r="F202" s="5">
        <v>92</v>
      </c>
      <c r="G202" s="5">
        <v>181</v>
      </c>
      <c r="H202" s="5">
        <v>109</v>
      </c>
      <c r="I202" s="5">
        <v>172</v>
      </c>
      <c r="J202" s="5">
        <v>98</v>
      </c>
      <c r="K202" s="72">
        <v>792</v>
      </c>
      <c r="L202" s="72">
        <v>428</v>
      </c>
      <c r="M202" s="167" t="s">
        <v>14</v>
      </c>
      <c r="N202" s="71" t="s">
        <v>119</v>
      </c>
      <c r="O202" s="5">
        <v>0</v>
      </c>
      <c r="P202" s="5">
        <v>0</v>
      </c>
      <c r="Q202" s="5">
        <v>0</v>
      </c>
      <c r="R202" s="5">
        <v>0</v>
      </c>
      <c r="S202" s="5">
        <v>0</v>
      </c>
      <c r="T202" s="5">
        <v>0</v>
      </c>
      <c r="U202" s="5">
        <v>0</v>
      </c>
      <c r="V202" s="5">
        <v>0</v>
      </c>
      <c r="W202" s="72">
        <v>0</v>
      </c>
      <c r="X202" s="72">
        <v>0</v>
      </c>
      <c r="Y202" s="167" t="s">
        <v>14</v>
      </c>
      <c r="Z202" s="71" t="s">
        <v>119</v>
      </c>
      <c r="AA202" s="5">
        <v>4</v>
      </c>
      <c r="AB202" s="5">
        <v>4</v>
      </c>
      <c r="AC202" s="5">
        <v>4</v>
      </c>
      <c r="AD202" s="5">
        <v>4</v>
      </c>
      <c r="AE202" s="72">
        <v>16</v>
      </c>
      <c r="AF202" s="72">
        <v>16</v>
      </c>
      <c r="AG202" s="5">
        <v>16</v>
      </c>
      <c r="AH202" s="5">
        <v>0</v>
      </c>
      <c r="AI202" s="5">
        <v>0</v>
      </c>
      <c r="AJ202" s="5">
        <v>4</v>
      </c>
      <c r="AK202" s="167" t="s">
        <v>14</v>
      </c>
      <c r="AL202" s="71" t="s">
        <v>119</v>
      </c>
      <c r="AM202" s="5">
        <v>0</v>
      </c>
      <c r="AN202" s="5">
        <v>221</v>
      </c>
      <c r="AO202" s="5">
        <v>0</v>
      </c>
      <c r="AP202" s="5">
        <v>50</v>
      </c>
      <c r="AQ202" s="5">
        <v>0</v>
      </c>
      <c r="AR202" s="5">
        <v>7</v>
      </c>
      <c r="AS202" s="5">
        <v>15</v>
      </c>
      <c r="AT202" s="5">
        <v>9</v>
      </c>
      <c r="AU202" s="5">
        <v>9</v>
      </c>
      <c r="AV202" s="167" t="s">
        <v>14</v>
      </c>
      <c r="AW202" s="71" t="s">
        <v>119</v>
      </c>
      <c r="AX202" s="5">
        <v>217</v>
      </c>
      <c r="AY202" s="5">
        <v>122</v>
      </c>
      <c r="AZ202" s="5">
        <v>214</v>
      </c>
      <c r="BA202" s="5">
        <v>121</v>
      </c>
      <c r="BB202" s="5">
        <v>179</v>
      </c>
      <c r="BC202" s="5">
        <v>105</v>
      </c>
      <c r="BD202" s="5">
        <v>217</v>
      </c>
      <c r="BE202" s="5">
        <v>122</v>
      </c>
      <c r="BF202" s="5">
        <v>214</v>
      </c>
      <c r="BG202" s="5">
        <v>121</v>
      </c>
      <c r="BH202" s="5">
        <v>164</v>
      </c>
      <c r="BI202" s="5">
        <v>96</v>
      </c>
      <c r="BJ202" s="167" t="s">
        <v>14</v>
      </c>
      <c r="BK202" s="71" t="s">
        <v>119</v>
      </c>
      <c r="BL202" s="72">
        <v>24</v>
      </c>
      <c r="BM202" s="5">
        <v>6</v>
      </c>
      <c r="BN202" s="5">
        <v>3</v>
      </c>
      <c r="BO202" s="72">
        <v>5</v>
      </c>
      <c r="BP202" s="5">
        <v>2</v>
      </c>
      <c r="BQ202" s="72">
        <v>29</v>
      </c>
      <c r="BR202" s="72">
        <v>8</v>
      </c>
      <c r="BS202" s="167" t="s">
        <v>14</v>
      </c>
      <c r="BT202" s="71" t="s">
        <v>119</v>
      </c>
      <c r="BU202" s="5">
        <v>0</v>
      </c>
      <c r="BV202" s="5">
        <v>0</v>
      </c>
      <c r="BW202" s="5">
        <v>0</v>
      </c>
      <c r="BX202" s="5">
        <v>0</v>
      </c>
      <c r="BY202" s="5">
        <v>0</v>
      </c>
      <c r="BZ202" s="5">
        <v>0</v>
      </c>
      <c r="CA202" s="5">
        <v>0</v>
      </c>
      <c r="CB202" s="5">
        <v>0</v>
      </c>
      <c r="CC202" s="5">
        <v>0</v>
      </c>
      <c r="CD202" s="5">
        <v>0</v>
      </c>
      <c r="CE202" s="5">
        <v>0</v>
      </c>
      <c r="CF202" s="5">
        <v>0</v>
      </c>
      <c r="CG202" s="5">
        <v>0</v>
      </c>
      <c r="CH202" s="135"/>
      <c r="CI202" s="138" t="s">
        <v>14</v>
      </c>
      <c r="CJ202" s="138" t="s">
        <v>4347</v>
      </c>
      <c r="CK202" s="139">
        <v>642</v>
      </c>
      <c r="CL202" s="141">
        <v>0</v>
      </c>
    </row>
    <row r="203" spans="1:90" ht="13.15" customHeight="1">
      <c r="A203" s="167"/>
      <c r="B203" s="71" t="s">
        <v>120</v>
      </c>
      <c r="C203" s="5">
        <v>161</v>
      </c>
      <c r="D203" s="5">
        <v>81</v>
      </c>
      <c r="E203" s="5">
        <v>146</v>
      </c>
      <c r="F203" s="5">
        <v>65</v>
      </c>
      <c r="G203" s="5">
        <v>130</v>
      </c>
      <c r="H203" s="5">
        <v>56</v>
      </c>
      <c r="I203" s="5">
        <v>118</v>
      </c>
      <c r="J203" s="5">
        <v>62</v>
      </c>
      <c r="K203" s="72">
        <v>555</v>
      </c>
      <c r="L203" s="72">
        <v>264</v>
      </c>
      <c r="M203" s="167"/>
      <c r="N203" s="71" t="s">
        <v>120</v>
      </c>
      <c r="O203" s="5">
        <v>1</v>
      </c>
      <c r="P203" s="5">
        <v>1</v>
      </c>
      <c r="Q203" s="5">
        <v>0</v>
      </c>
      <c r="R203" s="5">
        <v>0</v>
      </c>
      <c r="S203" s="5">
        <v>0</v>
      </c>
      <c r="T203" s="5">
        <v>0</v>
      </c>
      <c r="U203" s="5">
        <v>0</v>
      </c>
      <c r="V203" s="5">
        <v>0</v>
      </c>
      <c r="W203" s="72">
        <v>1</v>
      </c>
      <c r="X203" s="72">
        <v>1</v>
      </c>
      <c r="Y203" s="167"/>
      <c r="Z203" s="71" t="s">
        <v>120</v>
      </c>
      <c r="AA203" s="5">
        <v>5</v>
      </c>
      <c r="AB203" s="5">
        <v>5</v>
      </c>
      <c r="AC203" s="5">
        <v>4</v>
      </c>
      <c r="AD203" s="5">
        <v>4</v>
      </c>
      <c r="AE203" s="72">
        <v>18</v>
      </c>
      <c r="AF203" s="72">
        <v>17</v>
      </c>
      <c r="AG203" s="5">
        <v>17</v>
      </c>
      <c r="AH203" s="5">
        <v>0</v>
      </c>
      <c r="AI203" s="5">
        <v>0</v>
      </c>
      <c r="AJ203" s="5">
        <v>4</v>
      </c>
      <c r="AK203" s="167"/>
      <c r="AL203" s="71" t="s">
        <v>120</v>
      </c>
      <c r="AM203" s="5">
        <v>0</v>
      </c>
      <c r="AN203" s="5">
        <v>132</v>
      </c>
      <c r="AO203" s="5">
        <v>12</v>
      </c>
      <c r="AP203" s="5">
        <v>40</v>
      </c>
      <c r="AQ203" s="5">
        <v>0</v>
      </c>
      <c r="AR203" s="5">
        <v>6</v>
      </c>
      <c r="AS203" s="5">
        <v>19</v>
      </c>
      <c r="AT203" s="5">
        <v>3</v>
      </c>
      <c r="AU203" s="5">
        <v>9</v>
      </c>
      <c r="AV203" s="167"/>
      <c r="AW203" s="71" t="s">
        <v>120</v>
      </c>
      <c r="AX203" s="5">
        <v>137</v>
      </c>
      <c r="AY203" s="5">
        <v>72</v>
      </c>
      <c r="AZ203" s="5">
        <v>137</v>
      </c>
      <c r="BA203" s="5">
        <v>72</v>
      </c>
      <c r="BB203" s="5">
        <v>129</v>
      </c>
      <c r="BC203" s="5">
        <v>68</v>
      </c>
      <c r="BD203" s="5">
        <v>137</v>
      </c>
      <c r="BE203" s="5">
        <v>72</v>
      </c>
      <c r="BF203" s="5">
        <v>137</v>
      </c>
      <c r="BG203" s="5">
        <v>72</v>
      </c>
      <c r="BH203" s="5">
        <v>129</v>
      </c>
      <c r="BI203" s="5">
        <v>68</v>
      </c>
      <c r="BJ203" s="167"/>
      <c r="BK203" s="71" t="s">
        <v>120</v>
      </c>
      <c r="BL203" s="72">
        <v>28</v>
      </c>
      <c r="BM203" s="5">
        <v>9</v>
      </c>
      <c r="BN203" s="5">
        <v>3</v>
      </c>
      <c r="BO203" s="72">
        <v>1</v>
      </c>
      <c r="BP203" s="5">
        <v>1</v>
      </c>
      <c r="BQ203" s="72">
        <v>29</v>
      </c>
      <c r="BR203" s="72">
        <v>10</v>
      </c>
      <c r="BS203" s="167"/>
      <c r="BT203" s="71" t="s">
        <v>120</v>
      </c>
      <c r="BU203" s="5">
        <v>0</v>
      </c>
      <c r="BV203" s="5">
        <v>0</v>
      </c>
      <c r="BW203" s="5">
        <v>0</v>
      </c>
      <c r="BX203" s="5">
        <v>0</v>
      </c>
      <c r="BY203" s="5">
        <v>0</v>
      </c>
      <c r="BZ203" s="5">
        <v>0</v>
      </c>
      <c r="CA203" s="5">
        <v>0</v>
      </c>
      <c r="CB203" s="5">
        <v>0</v>
      </c>
      <c r="CC203" s="5">
        <v>0</v>
      </c>
      <c r="CD203" s="5">
        <v>0</v>
      </c>
      <c r="CE203" s="5">
        <v>0</v>
      </c>
      <c r="CF203" s="5">
        <v>32</v>
      </c>
      <c r="CG203" s="5">
        <v>0</v>
      </c>
      <c r="CH203" s="135"/>
      <c r="CI203" s="138" t="s">
        <v>14</v>
      </c>
      <c r="CJ203" s="138" t="s">
        <v>4348</v>
      </c>
      <c r="CK203" s="139">
        <v>460</v>
      </c>
      <c r="CL203" s="141">
        <v>0</v>
      </c>
    </row>
    <row r="204" spans="1:90" ht="13.15" customHeight="1">
      <c r="A204" s="167"/>
      <c r="B204" s="103" t="s">
        <v>102</v>
      </c>
      <c r="C204" s="105">
        <v>410</v>
      </c>
      <c r="D204" s="105">
        <v>210</v>
      </c>
      <c r="E204" s="105">
        <v>336</v>
      </c>
      <c r="F204" s="105">
        <v>157</v>
      </c>
      <c r="G204" s="105">
        <v>311</v>
      </c>
      <c r="H204" s="105">
        <v>165</v>
      </c>
      <c r="I204" s="105">
        <v>290</v>
      </c>
      <c r="J204" s="105">
        <v>160</v>
      </c>
      <c r="K204" s="105">
        <v>1347</v>
      </c>
      <c r="L204" s="105">
        <v>692</v>
      </c>
      <c r="M204" s="167"/>
      <c r="N204" s="103" t="s">
        <v>102</v>
      </c>
      <c r="O204" s="105">
        <v>1</v>
      </c>
      <c r="P204" s="105">
        <v>1</v>
      </c>
      <c r="Q204" s="105">
        <v>0</v>
      </c>
      <c r="R204" s="105">
        <v>0</v>
      </c>
      <c r="S204" s="105">
        <v>0</v>
      </c>
      <c r="T204" s="105">
        <v>0</v>
      </c>
      <c r="U204" s="105">
        <v>0</v>
      </c>
      <c r="V204" s="105">
        <v>0</v>
      </c>
      <c r="W204" s="105">
        <v>1</v>
      </c>
      <c r="X204" s="105">
        <v>1</v>
      </c>
      <c r="Y204" s="167"/>
      <c r="Z204" s="103" t="s">
        <v>102</v>
      </c>
      <c r="AA204" s="105">
        <v>9</v>
      </c>
      <c r="AB204" s="105">
        <v>9</v>
      </c>
      <c r="AC204" s="105">
        <v>8</v>
      </c>
      <c r="AD204" s="105">
        <v>8</v>
      </c>
      <c r="AE204" s="105">
        <v>34</v>
      </c>
      <c r="AF204" s="105">
        <v>33</v>
      </c>
      <c r="AG204" s="105">
        <v>33</v>
      </c>
      <c r="AH204" s="105">
        <v>0</v>
      </c>
      <c r="AI204" s="105">
        <v>0</v>
      </c>
      <c r="AJ204" s="105">
        <v>8</v>
      </c>
      <c r="AK204" s="167"/>
      <c r="AL204" s="103" t="s">
        <v>102</v>
      </c>
      <c r="AM204" s="105">
        <v>0</v>
      </c>
      <c r="AN204" s="105">
        <v>353</v>
      </c>
      <c r="AO204" s="105">
        <v>12</v>
      </c>
      <c r="AP204" s="105">
        <v>90</v>
      </c>
      <c r="AQ204" s="105">
        <v>0</v>
      </c>
      <c r="AR204" s="105">
        <v>13</v>
      </c>
      <c r="AS204" s="105">
        <v>34</v>
      </c>
      <c r="AT204" s="105">
        <v>12</v>
      </c>
      <c r="AU204" s="105">
        <v>18</v>
      </c>
      <c r="AV204" s="167"/>
      <c r="AW204" s="103" t="s">
        <v>102</v>
      </c>
      <c r="AX204" s="105">
        <v>354</v>
      </c>
      <c r="AY204" s="105">
        <v>194</v>
      </c>
      <c r="AZ204" s="105">
        <v>351</v>
      </c>
      <c r="BA204" s="105">
        <v>193</v>
      </c>
      <c r="BB204" s="105">
        <v>308</v>
      </c>
      <c r="BC204" s="105">
        <v>173</v>
      </c>
      <c r="BD204" s="105">
        <v>354</v>
      </c>
      <c r="BE204" s="105">
        <v>194</v>
      </c>
      <c r="BF204" s="105">
        <v>351</v>
      </c>
      <c r="BG204" s="105">
        <v>193</v>
      </c>
      <c r="BH204" s="105">
        <v>293</v>
      </c>
      <c r="BI204" s="105">
        <v>164</v>
      </c>
      <c r="BJ204" s="167"/>
      <c r="BK204" s="103" t="s">
        <v>102</v>
      </c>
      <c r="BL204" s="105">
        <v>52</v>
      </c>
      <c r="BM204" s="105">
        <v>15</v>
      </c>
      <c r="BN204" s="105">
        <v>6</v>
      </c>
      <c r="BO204" s="105">
        <v>6</v>
      </c>
      <c r="BP204" s="105">
        <v>3</v>
      </c>
      <c r="BQ204" s="105">
        <v>58</v>
      </c>
      <c r="BR204" s="105">
        <v>18</v>
      </c>
      <c r="BS204" s="167"/>
      <c r="BT204" s="103" t="s">
        <v>102</v>
      </c>
      <c r="BU204" s="105">
        <v>0</v>
      </c>
      <c r="BV204" s="105">
        <v>0</v>
      </c>
      <c r="BW204" s="105">
        <v>0</v>
      </c>
      <c r="BX204" s="105">
        <v>0</v>
      </c>
      <c r="BY204" s="105">
        <v>0</v>
      </c>
      <c r="BZ204" s="105">
        <v>0</v>
      </c>
      <c r="CA204" s="105">
        <v>0</v>
      </c>
      <c r="CB204" s="105">
        <v>0</v>
      </c>
      <c r="CC204" s="105">
        <v>0</v>
      </c>
      <c r="CD204" s="105">
        <v>0</v>
      </c>
      <c r="CE204" s="105">
        <v>0</v>
      </c>
      <c r="CF204" s="105">
        <v>32</v>
      </c>
      <c r="CG204" s="105">
        <v>0</v>
      </c>
      <c r="CH204" s="135"/>
      <c r="CI204" s="138" t="s">
        <v>14</v>
      </c>
      <c r="CJ204" s="138" t="s">
        <v>4349</v>
      </c>
      <c r="CK204" s="139">
        <v>1102</v>
      </c>
      <c r="CL204" s="141">
        <v>0</v>
      </c>
    </row>
    <row r="205" spans="1:90" ht="13.15" customHeight="1">
      <c r="A205" s="167" t="s">
        <v>15</v>
      </c>
      <c r="B205" s="71" t="s">
        <v>119</v>
      </c>
      <c r="C205" s="5">
        <v>418</v>
      </c>
      <c r="D205" s="5">
        <v>216</v>
      </c>
      <c r="E205" s="5">
        <v>328</v>
      </c>
      <c r="F205" s="5">
        <v>162</v>
      </c>
      <c r="G205" s="5">
        <v>252</v>
      </c>
      <c r="H205" s="5">
        <v>141</v>
      </c>
      <c r="I205" s="5">
        <v>371</v>
      </c>
      <c r="J205" s="5">
        <v>213</v>
      </c>
      <c r="K205" s="72">
        <v>1369</v>
      </c>
      <c r="L205" s="72">
        <v>732</v>
      </c>
      <c r="M205" s="167" t="s">
        <v>15</v>
      </c>
      <c r="N205" s="71" t="s">
        <v>119</v>
      </c>
      <c r="O205" s="5">
        <v>35</v>
      </c>
      <c r="P205" s="5">
        <v>18</v>
      </c>
      <c r="Q205" s="5">
        <v>16</v>
      </c>
      <c r="R205" s="5">
        <v>9</v>
      </c>
      <c r="S205" s="5">
        <v>12</v>
      </c>
      <c r="T205" s="5">
        <v>4</v>
      </c>
      <c r="U205" s="5">
        <v>73</v>
      </c>
      <c r="V205" s="5">
        <v>53</v>
      </c>
      <c r="W205" s="72">
        <v>136</v>
      </c>
      <c r="X205" s="72">
        <v>84</v>
      </c>
      <c r="Y205" s="167" t="s">
        <v>15</v>
      </c>
      <c r="Z205" s="71" t="s">
        <v>119</v>
      </c>
      <c r="AA205" s="5">
        <v>10</v>
      </c>
      <c r="AB205" s="5">
        <v>10</v>
      </c>
      <c r="AC205" s="5">
        <v>8</v>
      </c>
      <c r="AD205" s="5">
        <v>9</v>
      </c>
      <c r="AE205" s="72">
        <v>37</v>
      </c>
      <c r="AF205" s="72">
        <v>36</v>
      </c>
      <c r="AG205" s="5">
        <v>35</v>
      </c>
      <c r="AH205" s="5">
        <v>2</v>
      </c>
      <c r="AI205" s="5">
        <v>0</v>
      </c>
      <c r="AJ205" s="5">
        <v>9</v>
      </c>
      <c r="AK205" s="167" t="s">
        <v>15</v>
      </c>
      <c r="AL205" s="71" t="s">
        <v>119</v>
      </c>
      <c r="AM205" s="5">
        <v>4</v>
      </c>
      <c r="AN205" s="5">
        <v>491</v>
      </c>
      <c r="AO205" s="5">
        <v>230</v>
      </c>
      <c r="AP205" s="5">
        <v>40</v>
      </c>
      <c r="AQ205" s="5">
        <v>2</v>
      </c>
      <c r="AR205" s="5">
        <v>8</v>
      </c>
      <c r="AS205" s="5">
        <v>38</v>
      </c>
      <c r="AT205" s="5">
        <v>47</v>
      </c>
      <c r="AU205" s="5">
        <v>35</v>
      </c>
      <c r="AV205" s="167" t="s">
        <v>15</v>
      </c>
      <c r="AW205" s="71" t="s">
        <v>119</v>
      </c>
      <c r="AX205" s="5">
        <v>290</v>
      </c>
      <c r="AY205" s="5">
        <v>140</v>
      </c>
      <c r="AZ205" s="5">
        <v>284</v>
      </c>
      <c r="BA205" s="5">
        <v>135</v>
      </c>
      <c r="BB205" s="5">
        <v>100</v>
      </c>
      <c r="BC205" s="5">
        <v>46</v>
      </c>
      <c r="BD205" s="5">
        <v>290</v>
      </c>
      <c r="BE205" s="5">
        <v>140</v>
      </c>
      <c r="BF205" s="5">
        <v>284</v>
      </c>
      <c r="BG205" s="5">
        <v>135</v>
      </c>
      <c r="BH205" s="5">
        <v>99</v>
      </c>
      <c r="BI205" s="5">
        <v>46</v>
      </c>
      <c r="BJ205" s="167" t="s">
        <v>15</v>
      </c>
      <c r="BK205" s="71" t="s">
        <v>119</v>
      </c>
      <c r="BL205" s="72">
        <v>48</v>
      </c>
      <c r="BM205" s="5">
        <v>7</v>
      </c>
      <c r="BN205" s="5">
        <v>2</v>
      </c>
      <c r="BO205" s="72">
        <v>5</v>
      </c>
      <c r="BP205" s="5">
        <v>5</v>
      </c>
      <c r="BQ205" s="72">
        <v>53</v>
      </c>
      <c r="BR205" s="72">
        <v>12</v>
      </c>
      <c r="BS205" s="167" t="s">
        <v>15</v>
      </c>
      <c r="BT205" s="71" t="s">
        <v>119</v>
      </c>
      <c r="BU205" s="5">
        <v>14</v>
      </c>
      <c r="BV205" s="5">
        <v>12</v>
      </c>
      <c r="BW205" s="5">
        <v>12</v>
      </c>
      <c r="BX205" s="5">
        <v>11</v>
      </c>
      <c r="BY205" s="5">
        <v>12</v>
      </c>
      <c r="BZ205" s="5">
        <v>27</v>
      </c>
      <c r="CA205" s="5">
        <v>11</v>
      </c>
      <c r="CB205" s="5">
        <v>8</v>
      </c>
      <c r="CC205" s="5">
        <v>6</v>
      </c>
      <c r="CD205" s="5">
        <v>8</v>
      </c>
      <c r="CE205" s="5">
        <v>13</v>
      </c>
      <c r="CF205" s="5">
        <v>7</v>
      </c>
      <c r="CG205" s="5">
        <v>32</v>
      </c>
      <c r="CH205" s="135"/>
      <c r="CI205" s="138" t="s">
        <v>15</v>
      </c>
      <c r="CJ205" s="138" t="s">
        <v>4350</v>
      </c>
      <c r="CK205" s="139">
        <v>1846</v>
      </c>
      <c r="CL205" s="141">
        <v>134</v>
      </c>
    </row>
    <row r="206" spans="1:90" ht="13.15" customHeight="1">
      <c r="A206" s="167"/>
      <c r="B206" s="71" t="s">
        <v>120</v>
      </c>
      <c r="C206" s="5">
        <v>86</v>
      </c>
      <c r="D206" s="5">
        <v>48</v>
      </c>
      <c r="E206" s="5">
        <v>81</v>
      </c>
      <c r="F206" s="5">
        <v>41</v>
      </c>
      <c r="G206" s="5">
        <v>72</v>
      </c>
      <c r="H206" s="5">
        <v>33</v>
      </c>
      <c r="I206" s="5">
        <v>139</v>
      </c>
      <c r="J206" s="5">
        <v>62</v>
      </c>
      <c r="K206" s="72">
        <v>378</v>
      </c>
      <c r="L206" s="72">
        <v>184</v>
      </c>
      <c r="M206" s="167"/>
      <c r="N206" s="71" t="s">
        <v>120</v>
      </c>
      <c r="O206" s="5">
        <v>0</v>
      </c>
      <c r="P206" s="5">
        <v>0</v>
      </c>
      <c r="Q206" s="5">
        <v>1</v>
      </c>
      <c r="R206" s="5">
        <v>1</v>
      </c>
      <c r="S206" s="5">
        <v>0</v>
      </c>
      <c r="T206" s="5">
        <v>0</v>
      </c>
      <c r="U206" s="5">
        <v>64</v>
      </c>
      <c r="V206" s="5">
        <v>29</v>
      </c>
      <c r="W206" s="72">
        <v>65</v>
      </c>
      <c r="X206" s="72">
        <v>30</v>
      </c>
      <c r="Y206" s="167"/>
      <c r="Z206" s="71" t="s">
        <v>120</v>
      </c>
      <c r="AA206" s="5">
        <v>3</v>
      </c>
      <c r="AB206" s="5">
        <v>3</v>
      </c>
      <c r="AC206" s="5">
        <v>3</v>
      </c>
      <c r="AD206" s="5">
        <v>3</v>
      </c>
      <c r="AE206" s="72">
        <v>12</v>
      </c>
      <c r="AF206" s="72">
        <v>12</v>
      </c>
      <c r="AG206" s="5">
        <v>12</v>
      </c>
      <c r="AH206" s="5">
        <v>12</v>
      </c>
      <c r="AI206" s="5">
        <v>0</v>
      </c>
      <c r="AJ206" s="5">
        <v>2</v>
      </c>
      <c r="AK206" s="167"/>
      <c r="AL206" s="71" t="s">
        <v>120</v>
      </c>
      <c r="AM206" s="5">
        <v>0</v>
      </c>
      <c r="AN206" s="5">
        <v>181</v>
      </c>
      <c r="AO206" s="5">
        <v>0</v>
      </c>
      <c r="AP206" s="5">
        <v>0</v>
      </c>
      <c r="AQ206" s="5">
        <v>0</v>
      </c>
      <c r="AR206" s="5">
        <v>8</v>
      </c>
      <c r="AS206" s="5">
        <v>8</v>
      </c>
      <c r="AT206" s="5">
        <v>8</v>
      </c>
      <c r="AU206" s="5">
        <v>8</v>
      </c>
      <c r="AV206" s="167"/>
      <c r="AW206" s="71" t="s">
        <v>120</v>
      </c>
      <c r="AX206" s="5">
        <v>149</v>
      </c>
      <c r="AY206" s="5">
        <v>87</v>
      </c>
      <c r="AZ206" s="5">
        <v>149</v>
      </c>
      <c r="BA206" s="5">
        <v>87</v>
      </c>
      <c r="BB206" s="5">
        <v>32</v>
      </c>
      <c r="BC206" s="5">
        <v>14</v>
      </c>
      <c r="BD206" s="5">
        <v>22</v>
      </c>
      <c r="BE206" s="5">
        <v>15</v>
      </c>
      <c r="BF206" s="5">
        <v>22</v>
      </c>
      <c r="BG206" s="5">
        <v>15</v>
      </c>
      <c r="BH206" s="5">
        <v>1</v>
      </c>
      <c r="BI206" s="5">
        <v>0</v>
      </c>
      <c r="BJ206" s="167"/>
      <c r="BK206" s="71" t="s">
        <v>120</v>
      </c>
      <c r="BL206" s="72">
        <v>14</v>
      </c>
      <c r="BM206" s="5">
        <v>5</v>
      </c>
      <c r="BN206" s="5">
        <v>2</v>
      </c>
      <c r="BO206" s="72">
        <v>0</v>
      </c>
      <c r="BP206" s="5">
        <v>0</v>
      </c>
      <c r="BQ206" s="72">
        <v>14</v>
      </c>
      <c r="BR206" s="72">
        <v>5</v>
      </c>
      <c r="BS206" s="167"/>
      <c r="BT206" s="71" t="s">
        <v>120</v>
      </c>
      <c r="BU206" s="5">
        <v>0</v>
      </c>
      <c r="BV206" s="5">
        <v>0</v>
      </c>
      <c r="BW206" s="5">
        <v>0</v>
      </c>
      <c r="BX206" s="5">
        <v>0</v>
      </c>
      <c r="BY206" s="5">
        <v>0</v>
      </c>
      <c r="BZ206" s="5">
        <v>0</v>
      </c>
      <c r="CA206" s="5">
        <v>0</v>
      </c>
      <c r="CB206" s="5">
        <v>0</v>
      </c>
      <c r="CC206" s="5">
        <v>0</v>
      </c>
      <c r="CD206" s="5">
        <v>0</v>
      </c>
      <c r="CE206" s="5">
        <v>0</v>
      </c>
      <c r="CF206" s="5">
        <v>0</v>
      </c>
      <c r="CG206" s="5">
        <v>0</v>
      </c>
      <c r="CH206" s="135"/>
      <c r="CI206" s="138" t="s">
        <v>15</v>
      </c>
      <c r="CJ206" s="138" t="s">
        <v>4351</v>
      </c>
      <c r="CK206" s="139">
        <v>362</v>
      </c>
      <c r="CL206" s="141">
        <v>0</v>
      </c>
    </row>
    <row r="207" spans="1:90" ht="13.15" customHeight="1">
      <c r="A207" s="167"/>
      <c r="B207" s="103" t="s">
        <v>102</v>
      </c>
      <c r="C207" s="105">
        <v>504</v>
      </c>
      <c r="D207" s="105">
        <v>264</v>
      </c>
      <c r="E207" s="105">
        <v>409</v>
      </c>
      <c r="F207" s="105">
        <v>203</v>
      </c>
      <c r="G207" s="105">
        <v>324</v>
      </c>
      <c r="H207" s="105">
        <v>174</v>
      </c>
      <c r="I207" s="105">
        <v>510</v>
      </c>
      <c r="J207" s="105">
        <v>275</v>
      </c>
      <c r="K207" s="105">
        <v>1747</v>
      </c>
      <c r="L207" s="105">
        <v>916</v>
      </c>
      <c r="M207" s="167"/>
      <c r="N207" s="103" t="s">
        <v>102</v>
      </c>
      <c r="O207" s="105">
        <v>35</v>
      </c>
      <c r="P207" s="105">
        <v>18</v>
      </c>
      <c r="Q207" s="105">
        <v>17</v>
      </c>
      <c r="R207" s="105">
        <v>10</v>
      </c>
      <c r="S207" s="105">
        <v>12</v>
      </c>
      <c r="T207" s="105">
        <v>4</v>
      </c>
      <c r="U207" s="105">
        <v>137</v>
      </c>
      <c r="V207" s="105">
        <v>82</v>
      </c>
      <c r="W207" s="105">
        <v>201</v>
      </c>
      <c r="X207" s="105">
        <v>114</v>
      </c>
      <c r="Y207" s="167"/>
      <c r="Z207" s="103" t="s">
        <v>102</v>
      </c>
      <c r="AA207" s="105">
        <v>13</v>
      </c>
      <c r="AB207" s="105">
        <v>13</v>
      </c>
      <c r="AC207" s="105">
        <v>11</v>
      </c>
      <c r="AD207" s="105">
        <v>12</v>
      </c>
      <c r="AE207" s="105">
        <v>49</v>
      </c>
      <c r="AF207" s="105">
        <v>48</v>
      </c>
      <c r="AG207" s="105">
        <v>47</v>
      </c>
      <c r="AH207" s="105">
        <v>14</v>
      </c>
      <c r="AI207" s="105">
        <v>0</v>
      </c>
      <c r="AJ207" s="105">
        <v>11</v>
      </c>
      <c r="AK207" s="167"/>
      <c r="AL207" s="103" t="s">
        <v>102</v>
      </c>
      <c r="AM207" s="105">
        <v>4</v>
      </c>
      <c r="AN207" s="105">
        <v>672</v>
      </c>
      <c r="AO207" s="105">
        <v>230</v>
      </c>
      <c r="AP207" s="105">
        <v>40</v>
      </c>
      <c r="AQ207" s="105">
        <v>2</v>
      </c>
      <c r="AR207" s="105">
        <v>16</v>
      </c>
      <c r="AS207" s="105">
        <v>46</v>
      </c>
      <c r="AT207" s="105">
        <v>55</v>
      </c>
      <c r="AU207" s="105">
        <v>43</v>
      </c>
      <c r="AV207" s="167"/>
      <c r="AW207" s="103" t="s">
        <v>102</v>
      </c>
      <c r="AX207" s="105">
        <v>439</v>
      </c>
      <c r="AY207" s="105">
        <v>227</v>
      </c>
      <c r="AZ207" s="105">
        <v>433</v>
      </c>
      <c r="BA207" s="105">
        <v>222</v>
      </c>
      <c r="BB207" s="105">
        <v>132</v>
      </c>
      <c r="BC207" s="105">
        <v>60</v>
      </c>
      <c r="BD207" s="105">
        <v>312</v>
      </c>
      <c r="BE207" s="105">
        <v>155</v>
      </c>
      <c r="BF207" s="105">
        <v>306</v>
      </c>
      <c r="BG207" s="105">
        <v>150</v>
      </c>
      <c r="BH207" s="105">
        <v>100</v>
      </c>
      <c r="BI207" s="105">
        <v>46</v>
      </c>
      <c r="BJ207" s="167"/>
      <c r="BK207" s="103" t="s">
        <v>102</v>
      </c>
      <c r="BL207" s="105">
        <v>62</v>
      </c>
      <c r="BM207" s="105">
        <v>12</v>
      </c>
      <c r="BN207" s="105">
        <v>4</v>
      </c>
      <c r="BO207" s="105">
        <v>5</v>
      </c>
      <c r="BP207" s="105">
        <v>5</v>
      </c>
      <c r="BQ207" s="105">
        <v>67</v>
      </c>
      <c r="BR207" s="105">
        <v>17</v>
      </c>
      <c r="BS207" s="167"/>
      <c r="BT207" s="103" t="s">
        <v>102</v>
      </c>
      <c r="BU207" s="105">
        <v>14</v>
      </c>
      <c r="BV207" s="105">
        <v>12</v>
      </c>
      <c r="BW207" s="105">
        <v>12</v>
      </c>
      <c r="BX207" s="105">
        <v>11</v>
      </c>
      <c r="BY207" s="105">
        <v>12</v>
      </c>
      <c r="BZ207" s="105">
        <v>27</v>
      </c>
      <c r="CA207" s="105">
        <v>11</v>
      </c>
      <c r="CB207" s="105">
        <v>8</v>
      </c>
      <c r="CC207" s="105">
        <v>6</v>
      </c>
      <c r="CD207" s="105">
        <v>8</v>
      </c>
      <c r="CE207" s="105">
        <v>13</v>
      </c>
      <c r="CF207" s="105">
        <v>7</v>
      </c>
      <c r="CG207" s="105">
        <v>32</v>
      </c>
      <c r="CH207" s="135"/>
      <c r="CI207" s="138" t="s">
        <v>15</v>
      </c>
      <c r="CJ207" s="138" t="s">
        <v>4352</v>
      </c>
      <c r="CK207" s="139">
        <v>2208</v>
      </c>
      <c r="CL207" s="141">
        <v>134</v>
      </c>
    </row>
    <row r="208" spans="1:90" ht="13.15" customHeight="1">
      <c r="A208" s="167" t="s">
        <v>16</v>
      </c>
      <c r="B208" s="71" t="s">
        <v>119</v>
      </c>
      <c r="C208" s="5">
        <v>344</v>
      </c>
      <c r="D208" s="5">
        <v>172</v>
      </c>
      <c r="E208" s="5">
        <v>329</v>
      </c>
      <c r="F208" s="5">
        <v>163</v>
      </c>
      <c r="G208" s="5">
        <v>351</v>
      </c>
      <c r="H208" s="5">
        <v>176</v>
      </c>
      <c r="I208" s="5">
        <v>313</v>
      </c>
      <c r="J208" s="5">
        <v>167</v>
      </c>
      <c r="K208" s="72">
        <v>1337</v>
      </c>
      <c r="L208" s="72">
        <v>678</v>
      </c>
      <c r="M208" s="167" t="s">
        <v>16</v>
      </c>
      <c r="N208" s="71" t="s">
        <v>119</v>
      </c>
      <c r="O208" s="5">
        <v>7</v>
      </c>
      <c r="P208" s="5">
        <v>4</v>
      </c>
      <c r="Q208" s="5">
        <v>6</v>
      </c>
      <c r="R208" s="5">
        <v>3</v>
      </c>
      <c r="S208" s="5">
        <v>4</v>
      </c>
      <c r="T208" s="5">
        <v>2</v>
      </c>
      <c r="U208" s="5">
        <v>9</v>
      </c>
      <c r="V208" s="5">
        <v>4</v>
      </c>
      <c r="W208" s="72">
        <v>26</v>
      </c>
      <c r="X208" s="72">
        <v>13</v>
      </c>
      <c r="Y208" s="167" t="s">
        <v>16</v>
      </c>
      <c r="Z208" s="71" t="s">
        <v>119</v>
      </c>
      <c r="AA208" s="5">
        <v>7</v>
      </c>
      <c r="AB208" s="5">
        <v>7</v>
      </c>
      <c r="AC208" s="5">
        <v>7</v>
      </c>
      <c r="AD208" s="5">
        <v>7</v>
      </c>
      <c r="AE208" s="72">
        <v>28</v>
      </c>
      <c r="AF208" s="72">
        <v>21</v>
      </c>
      <c r="AG208" s="5">
        <v>15</v>
      </c>
      <c r="AH208" s="5">
        <v>12</v>
      </c>
      <c r="AI208" s="5">
        <v>4</v>
      </c>
      <c r="AJ208" s="5">
        <v>6</v>
      </c>
      <c r="AK208" s="167" t="s">
        <v>16</v>
      </c>
      <c r="AL208" s="71" t="s">
        <v>119</v>
      </c>
      <c r="AM208" s="5">
        <v>0</v>
      </c>
      <c r="AN208" s="5">
        <v>160</v>
      </c>
      <c r="AO208" s="5">
        <v>118</v>
      </c>
      <c r="AP208" s="5">
        <v>62</v>
      </c>
      <c r="AQ208" s="5">
        <v>0</v>
      </c>
      <c r="AR208" s="5">
        <v>11</v>
      </c>
      <c r="AS208" s="5">
        <v>22</v>
      </c>
      <c r="AT208" s="5">
        <v>20</v>
      </c>
      <c r="AU208" s="5">
        <v>23</v>
      </c>
      <c r="AV208" s="167" t="s">
        <v>16</v>
      </c>
      <c r="AW208" s="71" t="s">
        <v>119</v>
      </c>
      <c r="AX208" s="5">
        <v>304</v>
      </c>
      <c r="AY208" s="5">
        <v>150</v>
      </c>
      <c r="AZ208" s="5">
        <v>297</v>
      </c>
      <c r="BA208" s="5">
        <v>145</v>
      </c>
      <c r="BB208" s="5">
        <v>206</v>
      </c>
      <c r="BC208" s="5">
        <v>99</v>
      </c>
      <c r="BD208" s="5">
        <v>210</v>
      </c>
      <c r="BE208" s="5">
        <v>106</v>
      </c>
      <c r="BF208" s="5">
        <v>203</v>
      </c>
      <c r="BG208" s="5">
        <v>101</v>
      </c>
      <c r="BH208" s="5">
        <v>128</v>
      </c>
      <c r="BI208" s="5">
        <v>61</v>
      </c>
      <c r="BJ208" s="167" t="s">
        <v>16</v>
      </c>
      <c r="BK208" s="71" t="s">
        <v>119</v>
      </c>
      <c r="BL208" s="72">
        <v>50</v>
      </c>
      <c r="BM208" s="5">
        <v>17</v>
      </c>
      <c r="BN208" s="5">
        <v>12</v>
      </c>
      <c r="BO208" s="72">
        <v>5</v>
      </c>
      <c r="BP208" s="5">
        <v>2</v>
      </c>
      <c r="BQ208" s="72">
        <v>55</v>
      </c>
      <c r="BR208" s="72">
        <v>19</v>
      </c>
      <c r="BS208" s="167" t="s">
        <v>16</v>
      </c>
      <c r="BT208" s="71" t="s">
        <v>119</v>
      </c>
      <c r="BU208" s="5">
        <v>31</v>
      </c>
      <c r="BV208" s="5">
        <v>32</v>
      </c>
      <c r="BW208" s="5">
        <v>30</v>
      </c>
      <c r="BX208" s="5">
        <v>27</v>
      </c>
      <c r="BY208" s="5">
        <v>29</v>
      </c>
      <c r="BZ208" s="5">
        <v>34</v>
      </c>
      <c r="CA208" s="5">
        <v>30</v>
      </c>
      <c r="CB208" s="5">
        <v>0</v>
      </c>
      <c r="CC208" s="5">
        <v>0</v>
      </c>
      <c r="CD208" s="5">
        <v>0</v>
      </c>
      <c r="CE208" s="5">
        <v>0</v>
      </c>
      <c r="CF208" s="5">
        <v>0</v>
      </c>
      <c r="CG208" s="5">
        <v>0</v>
      </c>
      <c r="CH208" s="135"/>
      <c r="CI208" s="138" t="s">
        <v>16</v>
      </c>
      <c r="CJ208" s="138" t="s">
        <v>4353</v>
      </c>
      <c r="CK208" s="139">
        <v>922</v>
      </c>
      <c r="CL208" s="141">
        <v>213</v>
      </c>
    </row>
    <row r="209" spans="1:90" ht="13.15" customHeight="1">
      <c r="A209" s="167"/>
      <c r="B209" s="71" t="s">
        <v>120</v>
      </c>
      <c r="C209" s="5">
        <v>0</v>
      </c>
      <c r="D209" s="5">
        <v>0</v>
      </c>
      <c r="E209" s="5">
        <v>0</v>
      </c>
      <c r="F209" s="5">
        <v>0</v>
      </c>
      <c r="G209" s="5">
        <v>0</v>
      </c>
      <c r="H209" s="5">
        <v>0</v>
      </c>
      <c r="I209" s="5">
        <v>0</v>
      </c>
      <c r="J209" s="5">
        <v>0</v>
      </c>
      <c r="K209" s="72">
        <v>0</v>
      </c>
      <c r="L209" s="72">
        <v>0</v>
      </c>
      <c r="M209" s="167"/>
      <c r="N209" s="71" t="s">
        <v>120</v>
      </c>
      <c r="O209" s="5">
        <v>0</v>
      </c>
      <c r="P209" s="5">
        <v>0</v>
      </c>
      <c r="Q209" s="5">
        <v>0</v>
      </c>
      <c r="R209" s="5">
        <v>0</v>
      </c>
      <c r="S209" s="5">
        <v>0</v>
      </c>
      <c r="T209" s="5">
        <v>0</v>
      </c>
      <c r="U209" s="5">
        <v>0</v>
      </c>
      <c r="V209" s="5">
        <v>0</v>
      </c>
      <c r="W209" s="72">
        <v>0</v>
      </c>
      <c r="X209" s="72">
        <v>0</v>
      </c>
      <c r="Y209" s="167"/>
      <c r="Z209" s="71" t="s">
        <v>120</v>
      </c>
      <c r="AA209" s="5">
        <v>0</v>
      </c>
      <c r="AB209" s="5">
        <v>0</v>
      </c>
      <c r="AC209" s="5">
        <v>0</v>
      </c>
      <c r="AD209" s="5">
        <v>0</v>
      </c>
      <c r="AE209" s="72">
        <v>0</v>
      </c>
      <c r="AF209" s="72">
        <v>0</v>
      </c>
      <c r="AG209" s="5">
        <v>0</v>
      </c>
      <c r="AH209" s="5">
        <v>0</v>
      </c>
      <c r="AI209" s="5">
        <v>0</v>
      </c>
      <c r="AJ209" s="5">
        <v>0</v>
      </c>
      <c r="AK209" s="167"/>
      <c r="AL209" s="71" t="s">
        <v>120</v>
      </c>
      <c r="AM209" s="5">
        <v>0</v>
      </c>
      <c r="AN209" s="5">
        <v>0</v>
      </c>
      <c r="AO209" s="5">
        <v>0</v>
      </c>
      <c r="AP209" s="5">
        <v>0</v>
      </c>
      <c r="AQ209" s="5">
        <v>0</v>
      </c>
      <c r="AR209" s="5">
        <v>0</v>
      </c>
      <c r="AS209" s="5">
        <v>0</v>
      </c>
      <c r="AT209" s="5">
        <v>0</v>
      </c>
      <c r="AU209" s="5">
        <v>0</v>
      </c>
      <c r="AV209" s="167"/>
      <c r="AW209" s="71" t="s">
        <v>120</v>
      </c>
      <c r="AX209" s="5">
        <v>0</v>
      </c>
      <c r="AY209" s="5">
        <v>0</v>
      </c>
      <c r="AZ209" s="5">
        <v>0</v>
      </c>
      <c r="BA209" s="5">
        <v>0</v>
      </c>
      <c r="BB209" s="5">
        <v>0</v>
      </c>
      <c r="BC209" s="5">
        <v>0</v>
      </c>
      <c r="BD209" s="5">
        <v>0</v>
      </c>
      <c r="BE209" s="5">
        <v>0</v>
      </c>
      <c r="BF209" s="5">
        <v>0</v>
      </c>
      <c r="BG209" s="5">
        <v>0</v>
      </c>
      <c r="BH209" s="5">
        <v>0</v>
      </c>
      <c r="BI209" s="5">
        <v>0</v>
      </c>
      <c r="BJ209" s="167"/>
      <c r="BK209" s="71" t="s">
        <v>120</v>
      </c>
      <c r="BL209" s="72">
        <v>0</v>
      </c>
      <c r="BM209" s="5">
        <v>0</v>
      </c>
      <c r="BN209" s="5">
        <v>0</v>
      </c>
      <c r="BO209" s="72">
        <v>0</v>
      </c>
      <c r="BP209" s="5">
        <v>0</v>
      </c>
      <c r="BQ209" s="72">
        <v>0</v>
      </c>
      <c r="BR209" s="72">
        <v>0</v>
      </c>
      <c r="BS209" s="167"/>
      <c r="BT209" s="71" t="s">
        <v>120</v>
      </c>
      <c r="BU209" s="5">
        <v>0</v>
      </c>
      <c r="BV209" s="5">
        <v>0</v>
      </c>
      <c r="BW209" s="5">
        <v>0</v>
      </c>
      <c r="BX209" s="5">
        <v>0</v>
      </c>
      <c r="BY209" s="5">
        <v>0</v>
      </c>
      <c r="BZ209" s="5">
        <v>0</v>
      </c>
      <c r="CA209" s="5">
        <v>0</v>
      </c>
      <c r="CB209" s="5">
        <v>0</v>
      </c>
      <c r="CC209" s="5">
        <v>0</v>
      </c>
      <c r="CD209" s="5">
        <v>0</v>
      </c>
      <c r="CE209" s="5">
        <v>0</v>
      </c>
      <c r="CF209" s="5">
        <v>0</v>
      </c>
      <c r="CG209" s="5">
        <v>0</v>
      </c>
      <c r="CH209" s="135"/>
      <c r="CI209" s="138" t="s">
        <v>16</v>
      </c>
      <c r="CJ209" s="138" t="s">
        <v>4354</v>
      </c>
      <c r="CK209" s="139">
        <v>0</v>
      </c>
      <c r="CL209" s="141">
        <v>0</v>
      </c>
    </row>
    <row r="210" spans="1:90" ht="13.15" customHeight="1">
      <c r="A210" s="167"/>
      <c r="B210" s="103" t="s">
        <v>102</v>
      </c>
      <c r="C210" s="105">
        <v>344</v>
      </c>
      <c r="D210" s="105">
        <v>172</v>
      </c>
      <c r="E210" s="105">
        <v>329</v>
      </c>
      <c r="F210" s="105">
        <v>163</v>
      </c>
      <c r="G210" s="105">
        <v>351</v>
      </c>
      <c r="H210" s="105">
        <v>176</v>
      </c>
      <c r="I210" s="105">
        <v>313</v>
      </c>
      <c r="J210" s="105">
        <v>167</v>
      </c>
      <c r="K210" s="105">
        <v>1337</v>
      </c>
      <c r="L210" s="105">
        <v>678</v>
      </c>
      <c r="M210" s="167"/>
      <c r="N210" s="103" t="s">
        <v>102</v>
      </c>
      <c r="O210" s="105">
        <v>7</v>
      </c>
      <c r="P210" s="105">
        <v>4</v>
      </c>
      <c r="Q210" s="105">
        <v>6</v>
      </c>
      <c r="R210" s="105">
        <v>3</v>
      </c>
      <c r="S210" s="105">
        <v>4</v>
      </c>
      <c r="T210" s="105">
        <v>2</v>
      </c>
      <c r="U210" s="105">
        <v>9</v>
      </c>
      <c r="V210" s="105">
        <v>4</v>
      </c>
      <c r="W210" s="105">
        <v>26</v>
      </c>
      <c r="X210" s="105">
        <v>13</v>
      </c>
      <c r="Y210" s="167"/>
      <c r="Z210" s="103" t="s">
        <v>102</v>
      </c>
      <c r="AA210" s="105">
        <v>7</v>
      </c>
      <c r="AB210" s="105">
        <v>7</v>
      </c>
      <c r="AC210" s="105">
        <v>7</v>
      </c>
      <c r="AD210" s="105">
        <v>7</v>
      </c>
      <c r="AE210" s="105">
        <v>28</v>
      </c>
      <c r="AF210" s="105">
        <v>21</v>
      </c>
      <c r="AG210" s="105">
        <v>15</v>
      </c>
      <c r="AH210" s="105">
        <v>12</v>
      </c>
      <c r="AI210" s="105">
        <v>4</v>
      </c>
      <c r="AJ210" s="105">
        <v>6</v>
      </c>
      <c r="AK210" s="167"/>
      <c r="AL210" s="103" t="s">
        <v>102</v>
      </c>
      <c r="AM210" s="105">
        <v>0</v>
      </c>
      <c r="AN210" s="105">
        <v>160</v>
      </c>
      <c r="AO210" s="105">
        <v>118</v>
      </c>
      <c r="AP210" s="105">
        <v>62</v>
      </c>
      <c r="AQ210" s="105">
        <v>0</v>
      </c>
      <c r="AR210" s="105">
        <v>11</v>
      </c>
      <c r="AS210" s="105">
        <v>22</v>
      </c>
      <c r="AT210" s="105">
        <v>20</v>
      </c>
      <c r="AU210" s="105">
        <v>23</v>
      </c>
      <c r="AV210" s="167"/>
      <c r="AW210" s="103" t="s">
        <v>102</v>
      </c>
      <c r="AX210" s="105">
        <v>304</v>
      </c>
      <c r="AY210" s="105">
        <v>150</v>
      </c>
      <c r="AZ210" s="105">
        <v>297</v>
      </c>
      <c r="BA210" s="105">
        <v>145</v>
      </c>
      <c r="BB210" s="105">
        <v>206</v>
      </c>
      <c r="BC210" s="105">
        <v>99</v>
      </c>
      <c r="BD210" s="105">
        <v>210</v>
      </c>
      <c r="BE210" s="105">
        <v>106</v>
      </c>
      <c r="BF210" s="105">
        <v>203</v>
      </c>
      <c r="BG210" s="105">
        <v>101</v>
      </c>
      <c r="BH210" s="105">
        <v>128</v>
      </c>
      <c r="BI210" s="105">
        <v>61</v>
      </c>
      <c r="BJ210" s="167"/>
      <c r="BK210" s="103" t="s">
        <v>102</v>
      </c>
      <c r="BL210" s="105">
        <v>50</v>
      </c>
      <c r="BM210" s="105">
        <v>17</v>
      </c>
      <c r="BN210" s="105">
        <v>12</v>
      </c>
      <c r="BO210" s="105">
        <v>5</v>
      </c>
      <c r="BP210" s="105">
        <v>2</v>
      </c>
      <c r="BQ210" s="105">
        <v>55</v>
      </c>
      <c r="BR210" s="105">
        <v>19</v>
      </c>
      <c r="BS210" s="167"/>
      <c r="BT210" s="103" t="s">
        <v>102</v>
      </c>
      <c r="BU210" s="105">
        <v>31</v>
      </c>
      <c r="BV210" s="105">
        <v>32</v>
      </c>
      <c r="BW210" s="105">
        <v>30</v>
      </c>
      <c r="BX210" s="105">
        <v>27</v>
      </c>
      <c r="BY210" s="105">
        <v>29</v>
      </c>
      <c r="BZ210" s="105">
        <v>34</v>
      </c>
      <c r="CA210" s="105">
        <v>30</v>
      </c>
      <c r="CB210" s="105">
        <v>0</v>
      </c>
      <c r="CC210" s="105">
        <v>0</v>
      </c>
      <c r="CD210" s="105">
        <v>0</v>
      </c>
      <c r="CE210" s="105">
        <v>0</v>
      </c>
      <c r="CF210" s="105">
        <v>0</v>
      </c>
      <c r="CG210" s="105">
        <v>0</v>
      </c>
      <c r="CH210" s="135"/>
      <c r="CI210" s="138" t="s">
        <v>16</v>
      </c>
      <c r="CJ210" s="138" t="s">
        <v>4355</v>
      </c>
      <c r="CK210" s="139">
        <v>922</v>
      </c>
      <c r="CL210" s="141">
        <v>213</v>
      </c>
    </row>
    <row r="211" spans="1:90" ht="13.15" customHeight="1">
      <c r="A211" s="167" t="s">
        <v>8</v>
      </c>
      <c r="B211" s="71" t="s">
        <v>119</v>
      </c>
      <c r="C211" s="5">
        <v>0</v>
      </c>
      <c r="D211" s="5">
        <v>0</v>
      </c>
      <c r="E211" s="5">
        <v>0</v>
      </c>
      <c r="F211" s="5">
        <v>0</v>
      </c>
      <c r="G211" s="5">
        <v>0</v>
      </c>
      <c r="H211" s="5">
        <v>0</v>
      </c>
      <c r="I211" s="5">
        <v>0</v>
      </c>
      <c r="J211" s="5">
        <v>0</v>
      </c>
      <c r="K211" s="72">
        <v>0</v>
      </c>
      <c r="L211" s="72">
        <v>0</v>
      </c>
      <c r="M211" s="167" t="s">
        <v>8</v>
      </c>
      <c r="N211" s="71" t="s">
        <v>119</v>
      </c>
      <c r="O211" s="5">
        <v>0</v>
      </c>
      <c r="P211" s="5">
        <v>0</v>
      </c>
      <c r="Q211" s="5">
        <v>0</v>
      </c>
      <c r="R211" s="5">
        <v>0</v>
      </c>
      <c r="S211" s="5">
        <v>0</v>
      </c>
      <c r="T211" s="5">
        <v>0</v>
      </c>
      <c r="U211" s="5">
        <v>0</v>
      </c>
      <c r="V211" s="5">
        <v>0</v>
      </c>
      <c r="W211" s="72">
        <v>0</v>
      </c>
      <c r="X211" s="72">
        <v>0</v>
      </c>
      <c r="Y211" s="167" t="s">
        <v>8</v>
      </c>
      <c r="Z211" s="71" t="s">
        <v>119</v>
      </c>
      <c r="AA211" s="5">
        <v>0</v>
      </c>
      <c r="AB211" s="5">
        <v>0</v>
      </c>
      <c r="AC211" s="5">
        <v>0</v>
      </c>
      <c r="AD211" s="5">
        <v>0</v>
      </c>
      <c r="AE211" s="72">
        <v>0</v>
      </c>
      <c r="AF211" s="72">
        <v>0</v>
      </c>
      <c r="AG211" s="5">
        <v>0</v>
      </c>
      <c r="AH211" s="5">
        <v>0</v>
      </c>
      <c r="AI211" s="5">
        <v>0</v>
      </c>
      <c r="AJ211" s="5">
        <v>0</v>
      </c>
      <c r="AK211" s="167" t="s">
        <v>8</v>
      </c>
      <c r="AL211" s="71" t="s">
        <v>119</v>
      </c>
      <c r="AM211" s="5">
        <v>0</v>
      </c>
      <c r="AN211" s="5">
        <v>0</v>
      </c>
      <c r="AO211" s="5">
        <v>0</v>
      </c>
      <c r="AP211" s="5">
        <v>0</v>
      </c>
      <c r="AQ211" s="5">
        <v>0</v>
      </c>
      <c r="AR211" s="5">
        <v>0</v>
      </c>
      <c r="AS211" s="5">
        <v>0</v>
      </c>
      <c r="AT211" s="5">
        <v>0</v>
      </c>
      <c r="AU211" s="5">
        <v>0</v>
      </c>
      <c r="AV211" s="167" t="s">
        <v>8</v>
      </c>
      <c r="AW211" s="71" t="s">
        <v>119</v>
      </c>
      <c r="AX211" s="5">
        <v>0</v>
      </c>
      <c r="AY211" s="5">
        <v>0</v>
      </c>
      <c r="AZ211" s="5">
        <v>0</v>
      </c>
      <c r="BA211" s="5">
        <v>0</v>
      </c>
      <c r="BB211" s="5">
        <v>0</v>
      </c>
      <c r="BC211" s="5">
        <v>0</v>
      </c>
      <c r="BD211" s="5">
        <v>0</v>
      </c>
      <c r="BE211" s="5">
        <v>0</v>
      </c>
      <c r="BF211" s="5">
        <v>0</v>
      </c>
      <c r="BG211" s="5">
        <v>0</v>
      </c>
      <c r="BH211" s="5">
        <v>0</v>
      </c>
      <c r="BI211" s="5">
        <v>0</v>
      </c>
      <c r="BJ211" s="167" t="s">
        <v>8</v>
      </c>
      <c r="BK211" s="71" t="s">
        <v>119</v>
      </c>
      <c r="BL211" s="72">
        <v>0</v>
      </c>
      <c r="BM211" s="5">
        <v>0</v>
      </c>
      <c r="BN211" s="5">
        <v>0</v>
      </c>
      <c r="BO211" s="72">
        <v>0</v>
      </c>
      <c r="BP211" s="5">
        <v>0</v>
      </c>
      <c r="BQ211" s="72">
        <v>0</v>
      </c>
      <c r="BR211" s="72">
        <v>0</v>
      </c>
      <c r="BS211" s="167" t="s">
        <v>8</v>
      </c>
      <c r="BT211" s="71" t="s">
        <v>119</v>
      </c>
      <c r="BU211" s="5">
        <v>0</v>
      </c>
      <c r="BV211" s="5">
        <v>0</v>
      </c>
      <c r="BW211" s="5">
        <v>0</v>
      </c>
      <c r="BX211" s="5">
        <v>0</v>
      </c>
      <c r="BY211" s="5">
        <v>0</v>
      </c>
      <c r="BZ211" s="5">
        <v>0</v>
      </c>
      <c r="CA211" s="5">
        <v>0</v>
      </c>
      <c r="CB211" s="5">
        <v>0</v>
      </c>
      <c r="CC211" s="5">
        <v>0</v>
      </c>
      <c r="CD211" s="5">
        <v>0</v>
      </c>
      <c r="CE211" s="5">
        <v>0</v>
      </c>
      <c r="CF211" s="5">
        <v>0</v>
      </c>
      <c r="CG211" s="5">
        <v>0</v>
      </c>
      <c r="CH211" s="135"/>
      <c r="CI211" s="138" t="s">
        <v>8</v>
      </c>
      <c r="CJ211" s="138" t="s">
        <v>4356</v>
      </c>
      <c r="CK211" s="139">
        <v>0</v>
      </c>
      <c r="CL211" s="141">
        <v>0</v>
      </c>
    </row>
    <row r="212" spans="1:90" ht="13.15" customHeight="1">
      <c r="A212" s="167"/>
      <c r="B212" s="71" t="s">
        <v>120</v>
      </c>
      <c r="C212" s="5">
        <v>1867</v>
      </c>
      <c r="D212" s="5">
        <v>962</v>
      </c>
      <c r="E212" s="5">
        <v>1898</v>
      </c>
      <c r="F212" s="5">
        <v>935</v>
      </c>
      <c r="G212" s="5">
        <v>1681</v>
      </c>
      <c r="H212" s="5">
        <v>905</v>
      </c>
      <c r="I212" s="5">
        <v>1804</v>
      </c>
      <c r="J212" s="5">
        <v>965</v>
      </c>
      <c r="K212" s="72">
        <v>7250</v>
      </c>
      <c r="L212" s="72">
        <v>3767</v>
      </c>
      <c r="M212" s="167"/>
      <c r="N212" s="71" t="s">
        <v>120</v>
      </c>
      <c r="O212" s="5">
        <v>51</v>
      </c>
      <c r="P212" s="5">
        <v>25</v>
      </c>
      <c r="Q212" s="5">
        <v>53</v>
      </c>
      <c r="R212" s="5">
        <v>29</v>
      </c>
      <c r="S212" s="5">
        <v>38</v>
      </c>
      <c r="T212" s="5">
        <v>26</v>
      </c>
      <c r="U212" s="5">
        <v>37</v>
      </c>
      <c r="V212" s="5">
        <v>18</v>
      </c>
      <c r="W212" s="72">
        <v>179</v>
      </c>
      <c r="X212" s="72">
        <v>98</v>
      </c>
      <c r="Y212" s="167"/>
      <c r="Z212" s="71" t="s">
        <v>120</v>
      </c>
      <c r="AA212" s="5">
        <v>53</v>
      </c>
      <c r="AB212" s="5">
        <v>55</v>
      </c>
      <c r="AC212" s="5">
        <v>49</v>
      </c>
      <c r="AD212" s="5">
        <v>51</v>
      </c>
      <c r="AE212" s="72">
        <v>208</v>
      </c>
      <c r="AF212" s="72">
        <v>235</v>
      </c>
      <c r="AG212" s="5">
        <v>233</v>
      </c>
      <c r="AH212" s="5">
        <v>169</v>
      </c>
      <c r="AI212" s="5">
        <v>0</v>
      </c>
      <c r="AJ212" s="5">
        <v>44</v>
      </c>
      <c r="AK212" s="167"/>
      <c r="AL212" s="71" t="s">
        <v>120</v>
      </c>
      <c r="AM212" s="5">
        <v>46</v>
      </c>
      <c r="AN212" s="5">
        <v>1187</v>
      </c>
      <c r="AO212" s="5">
        <v>642</v>
      </c>
      <c r="AP212" s="5">
        <v>581</v>
      </c>
      <c r="AQ212" s="5">
        <v>531</v>
      </c>
      <c r="AR212" s="5">
        <v>46</v>
      </c>
      <c r="AS212" s="5">
        <v>197</v>
      </c>
      <c r="AT212" s="5">
        <v>186</v>
      </c>
      <c r="AU212" s="5">
        <v>184</v>
      </c>
      <c r="AV212" s="167"/>
      <c r="AW212" s="71" t="s">
        <v>120</v>
      </c>
      <c r="AX212" s="5">
        <v>1867</v>
      </c>
      <c r="AY212" s="5">
        <v>1063</v>
      </c>
      <c r="AZ212" s="5">
        <v>1835</v>
      </c>
      <c r="BA212" s="5">
        <v>1048</v>
      </c>
      <c r="BB212" s="5">
        <v>1387</v>
      </c>
      <c r="BC212" s="5">
        <v>800</v>
      </c>
      <c r="BD212" s="5">
        <v>1311</v>
      </c>
      <c r="BE212" s="5">
        <v>743</v>
      </c>
      <c r="BF212" s="5">
        <v>1282</v>
      </c>
      <c r="BG212" s="5">
        <v>730</v>
      </c>
      <c r="BH212" s="5">
        <v>889</v>
      </c>
      <c r="BI212" s="5">
        <v>478</v>
      </c>
      <c r="BJ212" s="167"/>
      <c r="BK212" s="71" t="s">
        <v>120</v>
      </c>
      <c r="BL212" s="72">
        <v>396</v>
      </c>
      <c r="BM212" s="5">
        <v>128</v>
      </c>
      <c r="BN212" s="5">
        <v>96</v>
      </c>
      <c r="BO212" s="72">
        <v>53</v>
      </c>
      <c r="BP212" s="5">
        <v>17</v>
      </c>
      <c r="BQ212" s="72">
        <v>449</v>
      </c>
      <c r="BR212" s="72">
        <v>145</v>
      </c>
      <c r="BS212" s="167"/>
      <c r="BT212" s="71" t="s">
        <v>120</v>
      </c>
      <c r="BU212" s="5">
        <v>105</v>
      </c>
      <c r="BV212" s="5">
        <v>151</v>
      </c>
      <c r="BW212" s="5">
        <v>22</v>
      </c>
      <c r="BX212" s="5">
        <v>35</v>
      </c>
      <c r="BY212" s="5">
        <v>67</v>
      </c>
      <c r="BZ212" s="5">
        <v>31</v>
      </c>
      <c r="CA212" s="5">
        <v>25</v>
      </c>
      <c r="CB212" s="5">
        <v>2</v>
      </c>
      <c r="CC212" s="5">
        <v>5</v>
      </c>
      <c r="CD212" s="5">
        <v>9</v>
      </c>
      <c r="CE212" s="5">
        <v>13</v>
      </c>
      <c r="CF212" s="5">
        <v>52</v>
      </c>
      <c r="CG212" s="5">
        <v>31</v>
      </c>
      <c r="CH212" s="135"/>
      <c r="CI212" s="138" t="s">
        <v>8</v>
      </c>
      <c r="CJ212" s="138" t="s">
        <v>4357</v>
      </c>
      <c r="CK212" s="139">
        <v>9325</v>
      </c>
      <c r="CL212" s="141">
        <v>465</v>
      </c>
    </row>
    <row r="213" spans="1:90" ht="13.15" customHeight="1">
      <c r="A213" s="167"/>
      <c r="B213" s="103" t="s">
        <v>102</v>
      </c>
      <c r="C213" s="105">
        <v>1867</v>
      </c>
      <c r="D213" s="105">
        <v>962</v>
      </c>
      <c r="E213" s="105">
        <v>1898</v>
      </c>
      <c r="F213" s="105">
        <v>935</v>
      </c>
      <c r="G213" s="105">
        <v>1681</v>
      </c>
      <c r="H213" s="105">
        <v>905</v>
      </c>
      <c r="I213" s="105">
        <v>1804</v>
      </c>
      <c r="J213" s="105">
        <v>965</v>
      </c>
      <c r="K213" s="105">
        <v>7250</v>
      </c>
      <c r="L213" s="105">
        <v>3767</v>
      </c>
      <c r="M213" s="167"/>
      <c r="N213" s="103" t="s">
        <v>102</v>
      </c>
      <c r="O213" s="105">
        <v>51</v>
      </c>
      <c r="P213" s="105">
        <v>25</v>
      </c>
      <c r="Q213" s="105">
        <v>53</v>
      </c>
      <c r="R213" s="105">
        <v>29</v>
      </c>
      <c r="S213" s="105">
        <v>38</v>
      </c>
      <c r="T213" s="105">
        <v>26</v>
      </c>
      <c r="U213" s="105">
        <v>37</v>
      </c>
      <c r="V213" s="105">
        <v>18</v>
      </c>
      <c r="W213" s="105">
        <v>179</v>
      </c>
      <c r="X213" s="105">
        <v>98</v>
      </c>
      <c r="Y213" s="167"/>
      <c r="Z213" s="103" t="s">
        <v>102</v>
      </c>
      <c r="AA213" s="105">
        <v>53</v>
      </c>
      <c r="AB213" s="105">
        <v>55</v>
      </c>
      <c r="AC213" s="105">
        <v>49</v>
      </c>
      <c r="AD213" s="105">
        <v>51</v>
      </c>
      <c r="AE213" s="105">
        <v>208</v>
      </c>
      <c r="AF213" s="105">
        <v>235</v>
      </c>
      <c r="AG213" s="105">
        <v>233</v>
      </c>
      <c r="AH213" s="105">
        <v>169</v>
      </c>
      <c r="AI213" s="105">
        <v>0</v>
      </c>
      <c r="AJ213" s="105">
        <v>44</v>
      </c>
      <c r="AK213" s="167"/>
      <c r="AL213" s="103" t="s">
        <v>102</v>
      </c>
      <c r="AM213" s="105">
        <v>46</v>
      </c>
      <c r="AN213" s="105">
        <v>1187</v>
      </c>
      <c r="AO213" s="105">
        <v>642</v>
      </c>
      <c r="AP213" s="105">
        <v>581</v>
      </c>
      <c r="AQ213" s="105">
        <v>531</v>
      </c>
      <c r="AR213" s="105">
        <v>46</v>
      </c>
      <c r="AS213" s="105">
        <v>197</v>
      </c>
      <c r="AT213" s="105">
        <v>186</v>
      </c>
      <c r="AU213" s="105">
        <v>184</v>
      </c>
      <c r="AV213" s="167"/>
      <c r="AW213" s="103" t="s">
        <v>102</v>
      </c>
      <c r="AX213" s="105">
        <v>1867</v>
      </c>
      <c r="AY213" s="105">
        <v>1063</v>
      </c>
      <c r="AZ213" s="105">
        <v>1835</v>
      </c>
      <c r="BA213" s="105">
        <v>1048</v>
      </c>
      <c r="BB213" s="105">
        <v>1387</v>
      </c>
      <c r="BC213" s="105">
        <v>800</v>
      </c>
      <c r="BD213" s="105">
        <v>1311</v>
      </c>
      <c r="BE213" s="105">
        <v>743</v>
      </c>
      <c r="BF213" s="105">
        <v>1282</v>
      </c>
      <c r="BG213" s="105">
        <v>730</v>
      </c>
      <c r="BH213" s="105">
        <v>889</v>
      </c>
      <c r="BI213" s="105">
        <v>478</v>
      </c>
      <c r="BJ213" s="167"/>
      <c r="BK213" s="103" t="s">
        <v>102</v>
      </c>
      <c r="BL213" s="105">
        <v>396</v>
      </c>
      <c r="BM213" s="105">
        <v>128</v>
      </c>
      <c r="BN213" s="105">
        <v>96</v>
      </c>
      <c r="BO213" s="105">
        <v>53</v>
      </c>
      <c r="BP213" s="105">
        <v>17</v>
      </c>
      <c r="BQ213" s="105">
        <v>449</v>
      </c>
      <c r="BR213" s="105">
        <v>145</v>
      </c>
      <c r="BS213" s="167"/>
      <c r="BT213" s="103" t="s">
        <v>102</v>
      </c>
      <c r="BU213" s="105">
        <v>105</v>
      </c>
      <c r="BV213" s="105">
        <v>151</v>
      </c>
      <c r="BW213" s="105">
        <v>22</v>
      </c>
      <c r="BX213" s="105">
        <v>35</v>
      </c>
      <c r="BY213" s="105">
        <v>67</v>
      </c>
      <c r="BZ213" s="105">
        <v>31</v>
      </c>
      <c r="CA213" s="105">
        <v>25</v>
      </c>
      <c r="CB213" s="105">
        <v>2</v>
      </c>
      <c r="CC213" s="105">
        <v>5</v>
      </c>
      <c r="CD213" s="105">
        <v>9</v>
      </c>
      <c r="CE213" s="105">
        <v>13</v>
      </c>
      <c r="CF213" s="105">
        <v>52</v>
      </c>
      <c r="CG213" s="105">
        <v>31</v>
      </c>
      <c r="CH213" s="135"/>
      <c r="CI213" s="138" t="s">
        <v>8</v>
      </c>
      <c r="CJ213" s="138" t="s">
        <v>4358</v>
      </c>
      <c r="CK213" s="139">
        <v>9325</v>
      </c>
      <c r="CL213" s="141">
        <v>465</v>
      </c>
    </row>
    <row r="214" spans="1:90" ht="13.15" customHeight="1">
      <c r="A214" s="167" t="s">
        <v>9</v>
      </c>
      <c r="B214" s="71" t="s">
        <v>119</v>
      </c>
      <c r="C214" s="5">
        <v>1171</v>
      </c>
      <c r="D214" s="5">
        <v>663</v>
      </c>
      <c r="E214" s="5">
        <v>1076</v>
      </c>
      <c r="F214" s="5">
        <v>584</v>
      </c>
      <c r="G214" s="5">
        <v>911</v>
      </c>
      <c r="H214" s="5">
        <v>482</v>
      </c>
      <c r="I214" s="5">
        <v>728</v>
      </c>
      <c r="J214" s="5">
        <v>372</v>
      </c>
      <c r="K214" s="72">
        <v>3886</v>
      </c>
      <c r="L214" s="72">
        <v>2101</v>
      </c>
      <c r="M214" s="167" t="s">
        <v>9</v>
      </c>
      <c r="N214" s="71" t="s">
        <v>119</v>
      </c>
      <c r="O214" s="5">
        <v>46</v>
      </c>
      <c r="P214" s="5">
        <v>23</v>
      </c>
      <c r="Q214" s="5">
        <v>41</v>
      </c>
      <c r="R214" s="5">
        <v>26</v>
      </c>
      <c r="S214" s="5">
        <v>23</v>
      </c>
      <c r="T214" s="5">
        <v>12</v>
      </c>
      <c r="U214" s="5">
        <v>18</v>
      </c>
      <c r="V214" s="5">
        <v>11</v>
      </c>
      <c r="W214" s="72">
        <v>128</v>
      </c>
      <c r="X214" s="72">
        <v>72</v>
      </c>
      <c r="Y214" s="167" t="s">
        <v>9</v>
      </c>
      <c r="Z214" s="71" t="s">
        <v>119</v>
      </c>
      <c r="AA214" s="5">
        <v>31</v>
      </c>
      <c r="AB214" s="5">
        <v>31</v>
      </c>
      <c r="AC214" s="5">
        <v>27</v>
      </c>
      <c r="AD214" s="5">
        <v>23</v>
      </c>
      <c r="AE214" s="72">
        <v>112</v>
      </c>
      <c r="AF214" s="72">
        <v>115</v>
      </c>
      <c r="AG214" s="5">
        <v>107</v>
      </c>
      <c r="AH214" s="5">
        <v>0</v>
      </c>
      <c r="AI214" s="5">
        <v>0</v>
      </c>
      <c r="AJ214" s="5">
        <v>25</v>
      </c>
      <c r="AK214" s="167" t="s">
        <v>9</v>
      </c>
      <c r="AL214" s="71" t="s">
        <v>119</v>
      </c>
      <c r="AM214" s="5">
        <v>263</v>
      </c>
      <c r="AN214" s="5">
        <v>1048</v>
      </c>
      <c r="AO214" s="5">
        <v>425</v>
      </c>
      <c r="AP214" s="5">
        <v>64</v>
      </c>
      <c r="AQ214" s="5">
        <v>28</v>
      </c>
      <c r="AR214" s="5">
        <v>66</v>
      </c>
      <c r="AS214" s="5">
        <v>115</v>
      </c>
      <c r="AT214" s="5">
        <v>108</v>
      </c>
      <c r="AU214" s="5">
        <v>109</v>
      </c>
      <c r="AV214" s="167" t="s">
        <v>9</v>
      </c>
      <c r="AW214" s="71" t="s">
        <v>119</v>
      </c>
      <c r="AX214" s="5">
        <v>808</v>
      </c>
      <c r="AY214" s="5">
        <v>385</v>
      </c>
      <c r="AZ214" s="5">
        <v>795</v>
      </c>
      <c r="BA214" s="5">
        <v>381</v>
      </c>
      <c r="BB214" s="5">
        <v>707</v>
      </c>
      <c r="BC214" s="5">
        <v>329</v>
      </c>
      <c r="BD214" s="5">
        <v>808</v>
      </c>
      <c r="BE214" s="5">
        <v>385</v>
      </c>
      <c r="BF214" s="5">
        <v>795</v>
      </c>
      <c r="BG214" s="5">
        <v>381</v>
      </c>
      <c r="BH214" s="5">
        <v>707</v>
      </c>
      <c r="BI214" s="5">
        <v>329</v>
      </c>
      <c r="BJ214" s="167" t="s">
        <v>9</v>
      </c>
      <c r="BK214" s="71" t="s">
        <v>119</v>
      </c>
      <c r="BL214" s="72">
        <v>172</v>
      </c>
      <c r="BM214" s="5">
        <v>36</v>
      </c>
      <c r="BN214" s="5">
        <v>17</v>
      </c>
      <c r="BO214" s="72">
        <v>14</v>
      </c>
      <c r="BP214" s="5">
        <v>6</v>
      </c>
      <c r="BQ214" s="72">
        <v>186</v>
      </c>
      <c r="BR214" s="72">
        <v>42</v>
      </c>
      <c r="BS214" s="167" t="s">
        <v>9</v>
      </c>
      <c r="BT214" s="71" t="s">
        <v>119</v>
      </c>
      <c r="BU214" s="5">
        <v>10</v>
      </c>
      <c r="BV214" s="5">
        <v>38</v>
      </c>
      <c r="BW214" s="5">
        <v>38</v>
      </c>
      <c r="BX214" s="5">
        <v>28</v>
      </c>
      <c r="BY214" s="5">
        <v>27</v>
      </c>
      <c r="BZ214" s="5">
        <v>16</v>
      </c>
      <c r="CA214" s="5">
        <v>23</v>
      </c>
      <c r="CB214" s="5">
        <v>10</v>
      </c>
      <c r="CC214" s="5">
        <v>0</v>
      </c>
      <c r="CD214" s="5">
        <v>13</v>
      </c>
      <c r="CE214" s="5">
        <v>17</v>
      </c>
      <c r="CF214" s="5">
        <v>8</v>
      </c>
      <c r="CG214" s="5">
        <v>15</v>
      </c>
      <c r="CH214" s="135"/>
      <c r="CI214" s="138" t="s">
        <v>9</v>
      </c>
      <c r="CJ214" s="138" t="s">
        <v>4359</v>
      </c>
      <c r="CK214" s="139">
        <v>4030</v>
      </c>
      <c r="CL214" s="141">
        <v>220</v>
      </c>
    </row>
    <row r="215" spans="1:90" ht="13.15" customHeight="1">
      <c r="A215" s="167"/>
      <c r="B215" s="71" t="s">
        <v>120</v>
      </c>
      <c r="C215" s="5">
        <v>0</v>
      </c>
      <c r="D215" s="5">
        <v>0</v>
      </c>
      <c r="E215" s="5">
        <v>0</v>
      </c>
      <c r="F215" s="5">
        <v>0</v>
      </c>
      <c r="G215" s="5">
        <v>0</v>
      </c>
      <c r="H215" s="5">
        <v>0</v>
      </c>
      <c r="I215" s="5">
        <v>0</v>
      </c>
      <c r="J215" s="5">
        <v>0</v>
      </c>
      <c r="K215" s="72">
        <v>0</v>
      </c>
      <c r="L215" s="72">
        <v>0</v>
      </c>
      <c r="M215" s="167"/>
      <c r="N215" s="71" t="s">
        <v>120</v>
      </c>
      <c r="O215" s="5">
        <v>0</v>
      </c>
      <c r="P215" s="5">
        <v>0</v>
      </c>
      <c r="Q215" s="5">
        <v>0</v>
      </c>
      <c r="R215" s="5">
        <v>0</v>
      </c>
      <c r="S215" s="5">
        <v>0</v>
      </c>
      <c r="T215" s="5">
        <v>0</v>
      </c>
      <c r="U215" s="5">
        <v>0</v>
      </c>
      <c r="V215" s="5">
        <v>0</v>
      </c>
      <c r="W215" s="72">
        <v>0</v>
      </c>
      <c r="X215" s="72">
        <v>0</v>
      </c>
      <c r="Y215" s="167"/>
      <c r="Z215" s="71" t="s">
        <v>120</v>
      </c>
      <c r="AA215" s="5">
        <v>0</v>
      </c>
      <c r="AB215" s="5">
        <v>0</v>
      </c>
      <c r="AC215" s="5">
        <v>0</v>
      </c>
      <c r="AD215" s="5">
        <v>0</v>
      </c>
      <c r="AE215" s="72">
        <v>0</v>
      </c>
      <c r="AF215" s="72">
        <v>0</v>
      </c>
      <c r="AG215" s="5">
        <v>0</v>
      </c>
      <c r="AH215" s="5">
        <v>0</v>
      </c>
      <c r="AI215" s="5">
        <v>0</v>
      </c>
      <c r="AJ215" s="5">
        <v>0</v>
      </c>
      <c r="AK215" s="167"/>
      <c r="AL215" s="71" t="s">
        <v>120</v>
      </c>
      <c r="AM215" s="5">
        <v>0</v>
      </c>
      <c r="AN215" s="5">
        <v>0</v>
      </c>
      <c r="AO215" s="5">
        <v>0</v>
      </c>
      <c r="AP215" s="5">
        <v>0</v>
      </c>
      <c r="AQ215" s="5">
        <v>0</v>
      </c>
      <c r="AR215" s="5">
        <v>0</v>
      </c>
      <c r="AS215" s="5">
        <v>0</v>
      </c>
      <c r="AT215" s="5">
        <v>0</v>
      </c>
      <c r="AU215" s="5">
        <v>0</v>
      </c>
      <c r="AV215" s="167"/>
      <c r="AW215" s="71" t="s">
        <v>120</v>
      </c>
      <c r="AX215" s="5">
        <v>0</v>
      </c>
      <c r="AY215" s="5">
        <v>0</v>
      </c>
      <c r="AZ215" s="5">
        <v>0</v>
      </c>
      <c r="BA215" s="5">
        <v>0</v>
      </c>
      <c r="BB215" s="5">
        <v>0</v>
      </c>
      <c r="BC215" s="5">
        <v>0</v>
      </c>
      <c r="BD215" s="5">
        <v>0</v>
      </c>
      <c r="BE215" s="5">
        <v>0</v>
      </c>
      <c r="BF215" s="5">
        <v>0</v>
      </c>
      <c r="BG215" s="5">
        <v>0</v>
      </c>
      <c r="BH215" s="5">
        <v>0</v>
      </c>
      <c r="BI215" s="5">
        <v>0</v>
      </c>
      <c r="BJ215" s="167"/>
      <c r="BK215" s="71" t="s">
        <v>120</v>
      </c>
      <c r="BL215" s="72">
        <v>0</v>
      </c>
      <c r="BM215" s="5">
        <v>0</v>
      </c>
      <c r="BN215" s="5">
        <v>0</v>
      </c>
      <c r="BO215" s="72">
        <v>0</v>
      </c>
      <c r="BP215" s="5">
        <v>0</v>
      </c>
      <c r="BQ215" s="72">
        <v>0</v>
      </c>
      <c r="BR215" s="72">
        <v>0</v>
      </c>
      <c r="BS215" s="167"/>
      <c r="BT215" s="71" t="s">
        <v>120</v>
      </c>
      <c r="BU215" s="5">
        <v>0</v>
      </c>
      <c r="BV215" s="5">
        <v>0</v>
      </c>
      <c r="BW215" s="5">
        <v>0</v>
      </c>
      <c r="BX215" s="5">
        <v>0</v>
      </c>
      <c r="BY215" s="5">
        <v>0</v>
      </c>
      <c r="BZ215" s="5">
        <v>0</v>
      </c>
      <c r="CA215" s="5">
        <v>0</v>
      </c>
      <c r="CB215" s="5">
        <v>0</v>
      </c>
      <c r="CC215" s="5">
        <v>0</v>
      </c>
      <c r="CD215" s="5">
        <v>0</v>
      </c>
      <c r="CE215" s="5">
        <v>0</v>
      </c>
      <c r="CF215" s="5">
        <v>0</v>
      </c>
      <c r="CG215" s="5">
        <v>0</v>
      </c>
      <c r="CH215" s="135"/>
      <c r="CI215" s="138" t="s">
        <v>9</v>
      </c>
      <c r="CJ215" s="138" t="s">
        <v>4360</v>
      </c>
      <c r="CK215" s="139">
        <v>0</v>
      </c>
      <c r="CL215" s="141">
        <v>0</v>
      </c>
    </row>
    <row r="216" spans="1:90" ht="13.15" customHeight="1">
      <c r="A216" s="167"/>
      <c r="B216" s="103" t="s">
        <v>102</v>
      </c>
      <c r="C216" s="105">
        <v>1171</v>
      </c>
      <c r="D216" s="105">
        <v>663</v>
      </c>
      <c r="E216" s="105">
        <v>1076</v>
      </c>
      <c r="F216" s="105">
        <v>584</v>
      </c>
      <c r="G216" s="105">
        <v>911</v>
      </c>
      <c r="H216" s="105">
        <v>482</v>
      </c>
      <c r="I216" s="105">
        <v>728</v>
      </c>
      <c r="J216" s="105">
        <v>372</v>
      </c>
      <c r="K216" s="105">
        <v>3886</v>
      </c>
      <c r="L216" s="105">
        <v>2101</v>
      </c>
      <c r="M216" s="167"/>
      <c r="N216" s="103" t="s">
        <v>102</v>
      </c>
      <c r="O216" s="105">
        <v>46</v>
      </c>
      <c r="P216" s="105">
        <v>23</v>
      </c>
      <c r="Q216" s="105">
        <v>41</v>
      </c>
      <c r="R216" s="105">
        <v>26</v>
      </c>
      <c r="S216" s="105">
        <v>23</v>
      </c>
      <c r="T216" s="105">
        <v>12</v>
      </c>
      <c r="U216" s="105">
        <v>18</v>
      </c>
      <c r="V216" s="105">
        <v>11</v>
      </c>
      <c r="W216" s="105">
        <v>128</v>
      </c>
      <c r="X216" s="105">
        <v>72</v>
      </c>
      <c r="Y216" s="167"/>
      <c r="Z216" s="103" t="s">
        <v>102</v>
      </c>
      <c r="AA216" s="105">
        <v>31</v>
      </c>
      <c r="AB216" s="105">
        <v>31</v>
      </c>
      <c r="AC216" s="105">
        <v>27</v>
      </c>
      <c r="AD216" s="105">
        <v>23</v>
      </c>
      <c r="AE216" s="105">
        <v>112</v>
      </c>
      <c r="AF216" s="105">
        <v>115</v>
      </c>
      <c r="AG216" s="105">
        <v>107</v>
      </c>
      <c r="AH216" s="105">
        <v>0</v>
      </c>
      <c r="AI216" s="105">
        <v>0</v>
      </c>
      <c r="AJ216" s="105">
        <v>25</v>
      </c>
      <c r="AK216" s="167"/>
      <c r="AL216" s="103" t="s">
        <v>102</v>
      </c>
      <c r="AM216" s="105">
        <v>263</v>
      </c>
      <c r="AN216" s="105">
        <v>1048</v>
      </c>
      <c r="AO216" s="105">
        <v>425</v>
      </c>
      <c r="AP216" s="105">
        <v>64</v>
      </c>
      <c r="AQ216" s="105">
        <v>28</v>
      </c>
      <c r="AR216" s="105">
        <v>66</v>
      </c>
      <c r="AS216" s="105">
        <v>115</v>
      </c>
      <c r="AT216" s="105">
        <v>108</v>
      </c>
      <c r="AU216" s="105">
        <v>109</v>
      </c>
      <c r="AV216" s="167"/>
      <c r="AW216" s="103" t="s">
        <v>102</v>
      </c>
      <c r="AX216" s="105">
        <v>808</v>
      </c>
      <c r="AY216" s="105">
        <v>385</v>
      </c>
      <c r="AZ216" s="105">
        <v>795</v>
      </c>
      <c r="BA216" s="105">
        <v>381</v>
      </c>
      <c r="BB216" s="105">
        <v>707</v>
      </c>
      <c r="BC216" s="105">
        <v>329</v>
      </c>
      <c r="BD216" s="105">
        <v>808</v>
      </c>
      <c r="BE216" s="105">
        <v>385</v>
      </c>
      <c r="BF216" s="105">
        <v>795</v>
      </c>
      <c r="BG216" s="105">
        <v>381</v>
      </c>
      <c r="BH216" s="105">
        <v>707</v>
      </c>
      <c r="BI216" s="105">
        <v>329</v>
      </c>
      <c r="BJ216" s="167"/>
      <c r="BK216" s="103" t="s">
        <v>102</v>
      </c>
      <c r="BL216" s="105">
        <v>172</v>
      </c>
      <c r="BM216" s="105">
        <v>36</v>
      </c>
      <c r="BN216" s="105">
        <v>17</v>
      </c>
      <c r="BO216" s="105">
        <v>14</v>
      </c>
      <c r="BP216" s="105">
        <v>6</v>
      </c>
      <c r="BQ216" s="105">
        <v>186</v>
      </c>
      <c r="BR216" s="105">
        <v>42</v>
      </c>
      <c r="BS216" s="167"/>
      <c r="BT216" s="103" t="s">
        <v>102</v>
      </c>
      <c r="BU216" s="105">
        <v>10</v>
      </c>
      <c r="BV216" s="105">
        <v>38</v>
      </c>
      <c r="BW216" s="105">
        <v>38</v>
      </c>
      <c r="BX216" s="105">
        <v>28</v>
      </c>
      <c r="BY216" s="105">
        <v>27</v>
      </c>
      <c r="BZ216" s="105">
        <v>16</v>
      </c>
      <c r="CA216" s="105">
        <v>23</v>
      </c>
      <c r="CB216" s="105">
        <v>10</v>
      </c>
      <c r="CC216" s="105">
        <v>0</v>
      </c>
      <c r="CD216" s="105">
        <v>13</v>
      </c>
      <c r="CE216" s="105">
        <v>17</v>
      </c>
      <c r="CF216" s="105">
        <v>8</v>
      </c>
      <c r="CG216" s="105">
        <v>15</v>
      </c>
      <c r="CH216" s="135"/>
      <c r="CI216" s="138" t="s">
        <v>9</v>
      </c>
      <c r="CJ216" s="138" t="s">
        <v>4361</v>
      </c>
      <c r="CK216" s="139">
        <v>4030</v>
      </c>
      <c r="CL216" s="141">
        <v>220</v>
      </c>
    </row>
    <row r="217" spans="1:90">
      <c r="A217" s="205" t="s">
        <v>478</v>
      </c>
      <c r="B217" s="205"/>
      <c r="C217" s="205"/>
      <c r="D217" s="205"/>
      <c r="E217" s="205"/>
      <c r="F217" s="205"/>
      <c r="G217" s="205"/>
      <c r="H217" s="205"/>
      <c r="I217" s="205"/>
      <c r="J217" s="205"/>
      <c r="K217" s="205"/>
      <c r="L217" s="205"/>
      <c r="M217" s="205" t="s">
        <v>479</v>
      </c>
      <c r="N217" s="205"/>
      <c r="O217" s="205"/>
      <c r="P217" s="205"/>
      <c r="Q217" s="205"/>
      <c r="R217" s="205"/>
      <c r="S217" s="205"/>
      <c r="T217" s="205"/>
      <c r="U217" s="205"/>
      <c r="V217" s="205"/>
      <c r="W217" s="205"/>
      <c r="X217" s="205"/>
      <c r="Y217" s="205" t="s">
        <v>480</v>
      </c>
      <c r="Z217" s="205"/>
      <c r="AA217" s="205"/>
      <c r="AB217" s="205"/>
      <c r="AC217" s="205"/>
      <c r="AD217" s="205"/>
      <c r="AE217" s="205"/>
      <c r="AF217" s="205"/>
      <c r="AG217" s="205"/>
      <c r="AH217" s="205"/>
      <c r="AI217" s="205"/>
      <c r="AJ217" s="205"/>
      <c r="AK217" s="205" t="s">
        <v>481</v>
      </c>
      <c r="AL217" s="205"/>
      <c r="AM217" s="205"/>
      <c r="AN217" s="205"/>
      <c r="AO217" s="205"/>
      <c r="AP217" s="205"/>
      <c r="AQ217" s="205"/>
      <c r="AR217" s="205"/>
      <c r="AS217" s="205"/>
      <c r="AT217" s="205"/>
      <c r="AU217" s="205"/>
      <c r="AV217" s="205" t="s">
        <v>4596</v>
      </c>
      <c r="AW217" s="205"/>
      <c r="AX217" s="205"/>
      <c r="AY217" s="205"/>
      <c r="AZ217" s="205"/>
      <c r="BA217" s="205"/>
      <c r="BB217" s="205"/>
      <c r="BC217" s="205"/>
      <c r="BD217" s="205"/>
      <c r="BE217" s="205"/>
      <c r="BF217" s="205"/>
      <c r="BG217" s="205"/>
      <c r="BH217" s="205"/>
      <c r="BI217" s="205"/>
      <c r="BJ217" s="205" t="s">
        <v>500</v>
      </c>
      <c r="BK217" s="205"/>
      <c r="BL217" s="205"/>
      <c r="BM217" s="205"/>
      <c r="BN217" s="205"/>
      <c r="BO217" s="205"/>
      <c r="BP217" s="205"/>
      <c r="BQ217" s="205"/>
      <c r="BR217" s="205"/>
      <c r="BS217" s="205" t="s">
        <v>482</v>
      </c>
      <c r="BT217" s="205"/>
      <c r="BU217" s="205"/>
      <c r="BV217" s="205"/>
      <c r="BW217" s="205"/>
      <c r="BX217" s="205"/>
      <c r="BY217" s="205"/>
      <c r="BZ217" s="205"/>
      <c r="CA217" s="205"/>
      <c r="CB217" s="205"/>
      <c r="CC217" s="205"/>
      <c r="CD217" s="205"/>
      <c r="CE217" s="205"/>
      <c r="CF217" s="205"/>
      <c r="CG217" s="205"/>
      <c r="CH217" s="135"/>
      <c r="CI217" s="138" t="s">
        <v>478</v>
      </c>
      <c r="CJ217" s="138" t="s">
        <v>478</v>
      </c>
      <c r="CK217" s="139">
        <v>0</v>
      </c>
      <c r="CL217" s="141">
        <v>0</v>
      </c>
    </row>
    <row r="218" spans="1:90">
      <c r="A218" s="205" t="s">
        <v>4174</v>
      </c>
      <c r="B218" s="205"/>
      <c r="C218" s="205"/>
      <c r="D218" s="205"/>
      <c r="E218" s="205"/>
      <c r="F218" s="205"/>
      <c r="G218" s="205"/>
      <c r="H218" s="205"/>
      <c r="I218" s="205"/>
      <c r="J218" s="205"/>
      <c r="K218" s="205"/>
      <c r="L218" s="205"/>
      <c r="M218" s="205" t="s">
        <v>4174</v>
      </c>
      <c r="N218" s="205"/>
      <c r="O218" s="205"/>
      <c r="P218" s="205"/>
      <c r="Q218" s="205"/>
      <c r="R218" s="205"/>
      <c r="S218" s="205"/>
      <c r="T218" s="205"/>
      <c r="U218" s="205"/>
      <c r="V218" s="205"/>
      <c r="W218" s="205"/>
      <c r="X218" s="205"/>
      <c r="Y218" s="205" t="s">
        <v>4174</v>
      </c>
      <c r="Z218" s="205"/>
      <c r="AA218" s="205"/>
      <c r="AB218" s="205"/>
      <c r="AC218" s="205"/>
      <c r="AD218" s="205"/>
      <c r="AE218" s="205"/>
      <c r="AF218" s="205"/>
      <c r="AG218" s="205"/>
      <c r="AH218" s="205"/>
      <c r="AI218" s="205"/>
      <c r="AJ218" s="205"/>
      <c r="AK218" s="205" t="s">
        <v>4174</v>
      </c>
      <c r="AL218" s="205"/>
      <c r="AM218" s="205"/>
      <c r="AN218" s="205"/>
      <c r="AO218" s="205"/>
      <c r="AP218" s="205"/>
      <c r="AQ218" s="205"/>
      <c r="AR218" s="205"/>
      <c r="AS218" s="205"/>
      <c r="AT218" s="205"/>
      <c r="AU218" s="205"/>
      <c r="AV218" s="205" t="s">
        <v>4175</v>
      </c>
      <c r="AW218" s="205"/>
      <c r="AX218" s="205"/>
      <c r="AY218" s="205"/>
      <c r="AZ218" s="205"/>
      <c r="BA218" s="205"/>
      <c r="BB218" s="205"/>
      <c r="BC218" s="205"/>
      <c r="BD218" s="205"/>
      <c r="BE218" s="205"/>
      <c r="BF218" s="205"/>
      <c r="BG218" s="205"/>
      <c r="BH218" s="205"/>
      <c r="BI218" s="205"/>
      <c r="BJ218" s="205" t="s">
        <v>4174</v>
      </c>
      <c r="BK218" s="205"/>
      <c r="BL218" s="205"/>
      <c r="BM218" s="205"/>
      <c r="BN218" s="205"/>
      <c r="BO218" s="205"/>
      <c r="BP218" s="205"/>
      <c r="BQ218" s="205"/>
      <c r="BR218" s="205"/>
      <c r="BS218" s="205" t="s">
        <v>4174</v>
      </c>
      <c r="BT218" s="205"/>
      <c r="BU218" s="205"/>
      <c r="BV218" s="205"/>
      <c r="BW218" s="205"/>
      <c r="BX218" s="205"/>
      <c r="BY218" s="205"/>
      <c r="BZ218" s="205"/>
      <c r="CA218" s="205"/>
      <c r="CB218" s="205"/>
      <c r="CC218" s="205"/>
      <c r="CD218" s="205"/>
      <c r="CE218" s="205"/>
      <c r="CF218" s="205"/>
      <c r="CG218" s="205"/>
      <c r="CH218" s="135"/>
      <c r="CI218" s="138" t="s">
        <v>4174</v>
      </c>
      <c r="CJ218" s="138" t="s">
        <v>4174</v>
      </c>
      <c r="CK218" s="139">
        <v>0</v>
      </c>
      <c r="CL218" s="141">
        <v>0</v>
      </c>
    </row>
    <row r="219" spans="1:90" ht="23.45" customHeight="1">
      <c r="A219" s="204" t="s">
        <v>2</v>
      </c>
      <c r="B219" s="199" t="s">
        <v>335</v>
      </c>
      <c r="C219" s="205" t="s">
        <v>423</v>
      </c>
      <c r="D219" s="205"/>
      <c r="E219" s="205" t="s">
        <v>424</v>
      </c>
      <c r="F219" s="205"/>
      <c r="G219" s="205" t="s">
        <v>425</v>
      </c>
      <c r="H219" s="205"/>
      <c r="I219" s="205" t="s">
        <v>426</v>
      </c>
      <c r="J219" s="205"/>
      <c r="K219" s="205" t="s">
        <v>102</v>
      </c>
      <c r="L219" s="205"/>
      <c r="M219" s="204" t="s">
        <v>2</v>
      </c>
      <c r="N219" s="204" t="s">
        <v>113</v>
      </c>
      <c r="O219" s="205" t="s">
        <v>423</v>
      </c>
      <c r="P219" s="205"/>
      <c r="Q219" s="205" t="s">
        <v>424</v>
      </c>
      <c r="R219" s="205"/>
      <c r="S219" s="205" t="s">
        <v>425</v>
      </c>
      <c r="T219" s="205"/>
      <c r="U219" s="205" t="s">
        <v>426</v>
      </c>
      <c r="V219" s="205"/>
      <c r="W219" s="205" t="s">
        <v>102</v>
      </c>
      <c r="X219" s="205"/>
      <c r="Y219" s="204" t="s">
        <v>2</v>
      </c>
      <c r="Z219" s="204" t="s">
        <v>113</v>
      </c>
      <c r="AA219" s="205" t="s">
        <v>363</v>
      </c>
      <c r="AB219" s="205"/>
      <c r="AC219" s="205"/>
      <c r="AD219" s="205"/>
      <c r="AE219" s="205"/>
      <c r="AF219" s="205" t="s">
        <v>165</v>
      </c>
      <c r="AG219" s="205"/>
      <c r="AH219" s="205"/>
      <c r="AI219" s="205"/>
      <c r="AJ219" s="204" t="s">
        <v>364</v>
      </c>
      <c r="AK219" s="204" t="s">
        <v>2</v>
      </c>
      <c r="AL219" s="204" t="s">
        <v>113</v>
      </c>
      <c r="AM219" s="205" t="s">
        <v>365</v>
      </c>
      <c r="AN219" s="205"/>
      <c r="AO219" s="205"/>
      <c r="AP219" s="205"/>
      <c r="AQ219" s="205"/>
      <c r="AR219" s="205"/>
      <c r="AS219" s="205"/>
      <c r="AT219" s="205"/>
      <c r="AU219" s="205"/>
      <c r="AV219" s="205" t="s">
        <v>2</v>
      </c>
      <c r="AW219" s="204" t="s">
        <v>113</v>
      </c>
      <c r="AX219" s="205" t="s">
        <v>366</v>
      </c>
      <c r="AY219" s="205"/>
      <c r="AZ219" s="205" t="s">
        <v>367</v>
      </c>
      <c r="BA219" s="205"/>
      <c r="BB219" s="205" t="s">
        <v>89</v>
      </c>
      <c r="BC219" s="205"/>
      <c r="BD219" s="205" t="s">
        <v>368</v>
      </c>
      <c r="BE219" s="205"/>
      <c r="BF219" s="205" t="s">
        <v>369</v>
      </c>
      <c r="BG219" s="205"/>
      <c r="BH219" s="204" t="s">
        <v>370</v>
      </c>
      <c r="BI219" s="204"/>
      <c r="BJ219" s="204" t="s">
        <v>2</v>
      </c>
      <c r="BK219" s="204" t="s">
        <v>113</v>
      </c>
      <c r="BL219" s="205" t="s">
        <v>166</v>
      </c>
      <c r="BM219" s="205"/>
      <c r="BN219" s="205"/>
      <c r="BO219" s="204" t="s">
        <v>167</v>
      </c>
      <c r="BP219" s="204"/>
      <c r="BQ219" s="204" t="s">
        <v>466</v>
      </c>
      <c r="BR219" s="204"/>
      <c r="BS219" s="204" t="s">
        <v>2</v>
      </c>
      <c r="BT219" s="204" t="s">
        <v>113</v>
      </c>
      <c r="BU219" s="205" t="s">
        <v>371</v>
      </c>
      <c r="BV219" s="205"/>
      <c r="BW219" s="205"/>
      <c r="BX219" s="205"/>
      <c r="BY219" s="205"/>
      <c r="BZ219" s="205"/>
      <c r="CA219" s="205"/>
      <c r="CB219" s="205"/>
      <c r="CC219" s="205"/>
      <c r="CD219" s="205"/>
      <c r="CE219" s="205"/>
      <c r="CF219" s="205"/>
      <c r="CG219" s="205"/>
      <c r="CH219" s="135"/>
      <c r="CI219" s="138" t="s">
        <v>2</v>
      </c>
      <c r="CJ219" s="138" t="s">
        <v>4594</v>
      </c>
      <c r="CK219" s="139" t="e">
        <v>#VALUE!</v>
      </c>
      <c r="CL219" s="141">
        <v>0</v>
      </c>
    </row>
    <row r="220" spans="1:90" ht="31.15" customHeight="1">
      <c r="A220" s="204"/>
      <c r="B220" s="199"/>
      <c r="C220" s="69" t="s">
        <v>170</v>
      </c>
      <c r="D220" s="69" t="s">
        <v>57</v>
      </c>
      <c r="E220" s="69" t="s">
        <v>170</v>
      </c>
      <c r="F220" s="69" t="s">
        <v>57</v>
      </c>
      <c r="G220" s="69" t="s">
        <v>170</v>
      </c>
      <c r="H220" s="69" t="s">
        <v>57</v>
      </c>
      <c r="I220" s="69" t="s">
        <v>170</v>
      </c>
      <c r="J220" s="69" t="s">
        <v>57</v>
      </c>
      <c r="K220" s="69" t="s">
        <v>170</v>
      </c>
      <c r="L220" s="69" t="s">
        <v>57</v>
      </c>
      <c r="M220" s="204"/>
      <c r="N220" s="204"/>
      <c r="O220" s="69" t="s">
        <v>170</v>
      </c>
      <c r="P220" s="69" t="s">
        <v>57</v>
      </c>
      <c r="Q220" s="69" t="s">
        <v>170</v>
      </c>
      <c r="R220" s="69" t="s">
        <v>57</v>
      </c>
      <c r="S220" s="69" t="s">
        <v>170</v>
      </c>
      <c r="T220" s="69" t="s">
        <v>57</v>
      </c>
      <c r="U220" s="69" t="s">
        <v>170</v>
      </c>
      <c r="V220" s="69" t="s">
        <v>57</v>
      </c>
      <c r="W220" s="69" t="s">
        <v>170</v>
      </c>
      <c r="X220" s="69" t="s">
        <v>57</v>
      </c>
      <c r="Y220" s="204"/>
      <c r="Z220" s="204"/>
      <c r="AA220" s="69" t="s">
        <v>427</v>
      </c>
      <c r="AB220" s="69" t="s">
        <v>428</v>
      </c>
      <c r="AC220" s="69" t="s">
        <v>429</v>
      </c>
      <c r="AD220" s="69" t="s">
        <v>430</v>
      </c>
      <c r="AE220" s="69" t="s">
        <v>102</v>
      </c>
      <c r="AF220" s="69" t="s">
        <v>372</v>
      </c>
      <c r="AG220" s="31" t="s">
        <v>279</v>
      </c>
      <c r="AH220" s="31" t="s">
        <v>172</v>
      </c>
      <c r="AI220" s="31" t="s">
        <v>173</v>
      </c>
      <c r="AJ220" s="204"/>
      <c r="AK220" s="204"/>
      <c r="AL220" s="204"/>
      <c r="AM220" s="44" t="s">
        <v>434</v>
      </c>
      <c r="AN220" s="44" t="s">
        <v>344</v>
      </c>
      <c r="AO220" s="44" t="s">
        <v>435</v>
      </c>
      <c r="AP220" s="44" t="s">
        <v>436</v>
      </c>
      <c r="AQ220" s="44" t="s">
        <v>437</v>
      </c>
      <c r="AR220" s="14" t="s">
        <v>175</v>
      </c>
      <c r="AS220" s="14" t="s">
        <v>176</v>
      </c>
      <c r="AT220" s="44" t="s">
        <v>69</v>
      </c>
      <c r="AU220" s="44" t="s">
        <v>70</v>
      </c>
      <c r="AV220" s="205"/>
      <c r="AW220" s="204"/>
      <c r="AX220" s="69" t="s">
        <v>170</v>
      </c>
      <c r="AY220" s="69" t="s">
        <v>57</v>
      </c>
      <c r="AZ220" s="69" t="s">
        <v>170</v>
      </c>
      <c r="BA220" s="69" t="s">
        <v>57</v>
      </c>
      <c r="BB220" s="69" t="s">
        <v>170</v>
      </c>
      <c r="BC220" s="69" t="s">
        <v>57</v>
      </c>
      <c r="BD220" s="69" t="s">
        <v>170</v>
      </c>
      <c r="BE220" s="69" t="s">
        <v>57</v>
      </c>
      <c r="BF220" s="69" t="s">
        <v>170</v>
      </c>
      <c r="BG220" s="69" t="s">
        <v>57</v>
      </c>
      <c r="BH220" s="69" t="s">
        <v>170</v>
      </c>
      <c r="BI220" s="69" t="s">
        <v>57</v>
      </c>
      <c r="BJ220" s="204"/>
      <c r="BK220" s="204"/>
      <c r="BL220" s="32" t="s">
        <v>56</v>
      </c>
      <c r="BM220" s="45" t="s">
        <v>174</v>
      </c>
      <c r="BN220" s="45" t="s">
        <v>280</v>
      </c>
      <c r="BO220" s="69" t="s">
        <v>66</v>
      </c>
      <c r="BP220" s="69" t="s">
        <v>174</v>
      </c>
      <c r="BQ220" s="69" t="s">
        <v>66</v>
      </c>
      <c r="BR220" s="69" t="s">
        <v>174</v>
      </c>
      <c r="BS220" s="204"/>
      <c r="BT220" s="204"/>
      <c r="BU220" s="69" t="s">
        <v>80</v>
      </c>
      <c r="BV220" s="69" t="s">
        <v>81</v>
      </c>
      <c r="BW220" s="69" t="s">
        <v>82</v>
      </c>
      <c r="BX220" s="69" t="s">
        <v>421</v>
      </c>
      <c r="BY220" s="69" t="s">
        <v>431</v>
      </c>
      <c r="BZ220" s="69" t="s">
        <v>432</v>
      </c>
      <c r="CA220" s="69" t="s">
        <v>420</v>
      </c>
      <c r="CB220" s="69" t="s">
        <v>84</v>
      </c>
      <c r="CC220" s="69" t="s">
        <v>85</v>
      </c>
      <c r="CD220" s="69" t="s">
        <v>86</v>
      </c>
      <c r="CE220" s="69" t="s">
        <v>87</v>
      </c>
      <c r="CF220" s="69" t="s">
        <v>88</v>
      </c>
      <c r="CG220" s="70" t="s">
        <v>0</v>
      </c>
      <c r="CH220" s="135"/>
      <c r="CI220" s="138" t="s">
        <v>2</v>
      </c>
      <c r="CJ220" s="138" t="s">
        <v>2</v>
      </c>
      <c r="CK220" s="139" t="e">
        <v>#VALUE!</v>
      </c>
      <c r="CL220" s="141">
        <v>0</v>
      </c>
    </row>
    <row r="221" spans="1:90" ht="12.6" customHeight="1">
      <c r="A221" s="73" t="s">
        <v>129</v>
      </c>
      <c r="B221" s="71"/>
      <c r="C221" s="5"/>
      <c r="D221" s="5"/>
      <c r="E221" s="5"/>
      <c r="F221" s="5"/>
      <c r="G221" s="5"/>
      <c r="H221" s="5"/>
      <c r="I221" s="5"/>
      <c r="J221" s="5"/>
      <c r="K221" s="5"/>
      <c r="L221" s="5"/>
      <c r="M221" s="73" t="s">
        <v>129</v>
      </c>
      <c r="N221" s="71"/>
      <c r="O221" s="5"/>
      <c r="P221" s="5"/>
      <c r="Q221" s="5"/>
      <c r="R221" s="5"/>
      <c r="S221" s="5"/>
      <c r="T221" s="5"/>
      <c r="U221" s="5"/>
      <c r="V221" s="5"/>
      <c r="W221" s="5"/>
      <c r="X221" s="5"/>
      <c r="Y221" s="73" t="s">
        <v>129</v>
      </c>
      <c r="Z221" s="71"/>
      <c r="AA221" s="5"/>
      <c r="AB221" s="5"/>
      <c r="AC221" s="5"/>
      <c r="AD221" s="5"/>
      <c r="AE221" s="5"/>
      <c r="AF221" s="5"/>
      <c r="AG221" s="5"/>
      <c r="AH221" s="5"/>
      <c r="AI221" s="5"/>
      <c r="AJ221" s="72"/>
      <c r="AK221" s="73" t="s">
        <v>129</v>
      </c>
      <c r="AL221" s="71"/>
      <c r="AM221" s="5"/>
      <c r="AN221" s="5"/>
      <c r="AO221" s="5"/>
      <c r="AP221" s="5"/>
      <c r="AQ221" s="5"/>
      <c r="AR221" s="5"/>
      <c r="AS221" s="5"/>
      <c r="AT221" s="5"/>
      <c r="AU221" s="5"/>
      <c r="AV221" s="73" t="s">
        <v>129</v>
      </c>
      <c r="AW221" s="71"/>
      <c r="AX221" s="5"/>
      <c r="AY221" s="5"/>
      <c r="AZ221" s="5"/>
      <c r="BA221" s="5"/>
      <c r="BB221" s="5"/>
      <c r="BC221" s="5"/>
      <c r="BD221" s="5"/>
      <c r="BE221" s="5"/>
      <c r="BF221" s="5"/>
      <c r="BG221" s="5"/>
      <c r="BH221" s="5"/>
      <c r="BI221" s="5"/>
      <c r="BJ221" s="73" t="s">
        <v>129</v>
      </c>
      <c r="BK221" s="71"/>
      <c r="BL221" s="72"/>
      <c r="BM221" s="5"/>
      <c r="BN221" s="5"/>
      <c r="BO221" s="5"/>
      <c r="BP221" s="5"/>
      <c r="BQ221" s="72"/>
      <c r="BR221" s="72"/>
      <c r="BS221" s="73" t="s">
        <v>129</v>
      </c>
      <c r="BT221" s="71"/>
      <c r="BU221" s="5"/>
      <c r="BV221" s="5"/>
      <c r="BW221" s="5"/>
      <c r="BX221" s="5"/>
      <c r="BY221" s="5"/>
      <c r="BZ221" s="5"/>
      <c r="CA221" s="5"/>
      <c r="CB221" s="5"/>
      <c r="CC221" s="5"/>
      <c r="CD221" s="5"/>
      <c r="CE221" s="5"/>
      <c r="CF221" s="5"/>
      <c r="CG221" s="5"/>
      <c r="CH221" s="135"/>
      <c r="CI221" s="138" t="s">
        <v>129</v>
      </c>
      <c r="CJ221" s="138" t="s">
        <v>129</v>
      </c>
      <c r="CK221" s="139">
        <v>0</v>
      </c>
      <c r="CL221" s="141">
        <v>0</v>
      </c>
    </row>
    <row r="222" spans="1:90" ht="13.15" customHeight="1">
      <c r="A222" s="167" t="s">
        <v>18</v>
      </c>
      <c r="B222" s="71" t="s">
        <v>119</v>
      </c>
      <c r="C222" s="5">
        <v>0</v>
      </c>
      <c r="D222" s="5">
        <v>0</v>
      </c>
      <c r="E222" s="5">
        <v>0</v>
      </c>
      <c r="F222" s="5">
        <v>0</v>
      </c>
      <c r="G222" s="5">
        <v>0</v>
      </c>
      <c r="H222" s="5">
        <v>0</v>
      </c>
      <c r="I222" s="5">
        <v>0</v>
      </c>
      <c r="J222" s="5">
        <v>0</v>
      </c>
      <c r="K222" s="72">
        <v>0</v>
      </c>
      <c r="L222" s="72">
        <v>0</v>
      </c>
      <c r="M222" s="167" t="s">
        <v>18</v>
      </c>
      <c r="N222" s="71" t="s">
        <v>119</v>
      </c>
      <c r="O222" s="5">
        <v>0</v>
      </c>
      <c r="P222" s="5">
        <v>0</v>
      </c>
      <c r="Q222" s="5">
        <v>0</v>
      </c>
      <c r="R222" s="5">
        <v>0</v>
      </c>
      <c r="S222" s="5">
        <v>0</v>
      </c>
      <c r="T222" s="5">
        <v>0</v>
      </c>
      <c r="U222" s="5">
        <v>0</v>
      </c>
      <c r="V222" s="5">
        <v>0</v>
      </c>
      <c r="W222" s="72">
        <v>0</v>
      </c>
      <c r="X222" s="72">
        <v>0</v>
      </c>
      <c r="Y222" s="167" t="s">
        <v>18</v>
      </c>
      <c r="Z222" s="71" t="s">
        <v>119</v>
      </c>
      <c r="AA222" s="5">
        <v>0</v>
      </c>
      <c r="AB222" s="5">
        <v>0</v>
      </c>
      <c r="AC222" s="5">
        <v>0</v>
      </c>
      <c r="AD222" s="5">
        <v>0</v>
      </c>
      <c r="AE222" s="72">
        <v>0</v>
      </c>
      <c r="AF222" s="72">
        <v>0</v>
      </c>
      <c r="AG222" s="5">
        <v>0</v>
      </c>
      <c r="AH222" s="5">
        <v>0</v>
      </c>
      <c r="AI222" s="5">
        <v>0</v>
      </c>
      <c r="AJ222" s="5">
        <v>0</v>
      </c>
      <c r="AK222" s="167" t="s">
        <v>18</v>
      </c>
      <c r="AL222" s="71" t="s">
        <v>119</v>
      </c>
      <c r="AM222" s="5">
        <v>0</v>
      </c>
      <c r="AN222" s="5">
        <v>0</v>
      </c>
      <c r="AO222" s="5">
        <v>0</v>
      </c>
      <c r="AP222" s="5">
        <v>0</v>
      </c>
      <c r="AQ222" s="5">
        <v>0</v>
      </c>
      <c r="AR222" s="5">
        <v>0</v>
      </c>
      <c r="AS222" s="5">
        <v>0</v>
      </c>
      <c r="AT222" s="5">
        <v>0</v>
      </c>
      <c r="AU222" s="5">
        <v>0</v>
      </c>
      <c r="AV222" s="167" t="s">
        <v>18</v>
      </c>
      <c r="AW222" s="71" t="s">
        <v>119</v>
      </c>
      <c r="AX222" s="5">
        <v>0</v>
      </c>
      <c r="AY222" s="5">
        <v>0</v>
      </c>
      <c r="AZ222" s="5">
        <v>0</v>
      </c>
      <c r="BA222" s="5">
        <v>0</v>
      </c>
      <c r="BB222" s="5">
        <v>0</v>
      </c>
      <c r="BC222" s="5">
        <v>0</v>
      </c>
      <c r="BD222" s="5">
        <v>0</v>
      </c>
      <c r="BE222" s="5">
        <v>0</v>
      </c>
      <c r="BF222" s="5">
        <v>0</v>
      </c>
      <c r="BG222" s="5">
        <v>0</v>
      </c>
      <c r="BH222" s="5">
        <v>0</v>
      </c>
      <c r="BI222" s="5">
        <v>0</v>
      </c>
      <c r="BJ222" s="167" t="s">
        <v>18</v>
      </c>
      <c r="BK222" s="71" t="s">
        <v>119</v>
      </c>
      <c r="BL222" s="72">
        <v>0</v>
      </c>
      <c r="BM222" s="5">
        <v>0</v>
      </c>
      <c r="BN222" s="5">
        <v>0</v>
      </c>
      <c r="BO222" s="72">
        <v>0</v>
      </c>
      <c r="BP222" s="5">
        <v>0</v>
      </c>
      <c r="BQ222" s="72">
        <v>0</v>
      </c>
      <c r="BR222" s="72">
        <v>0</v>
      </c>
      <c r="BS222" s="167" t="s">
        <v>18</v>
      </c>
      <c r="BT222" s="71" t="s">
        <v>119</v>
      </c>
      <c r="BU222" s="5">
        <v>0</v>
      </c>
      <c r="BV222" s="5">
        <v>0</v>
      </c>
      <c r="BW222" s="5">
        <v>0</v>
      </c>
      <c r="BX222" s="5">
        <v>0</v>
      </c>
      <c r="BY222" s="5">
        <v>0</v>
      </c>
      <c r="BZ222" s="5">
        <v>0</v>
      </c>
      <c r="CA222" s="5">
        <v>0</v>
      </c>
      <c r="CB222" s="5">
        <v>0</v>
      </c>
      <c r="CC222" s="5">
        <v>0</v>
      </c>
      <c r="CD222" s="5">
        <v>0</v>
      </c>
      <c r="CE222" s="5">
        <v>0</v>
      </c>
      <c r="CF222" s="5">
        <v>0</v>
      </c>
      <c r="CG222" s="5">
        <v>0</v>
      </c>
      <c r="CH222" s="135"/>
      <c r="CI222" s="138" t="s">
        <v>18</v>
      </c>
      <c r="CJ222" s="138" t="s">
        <v>4362</v>
      </c>
      <c r="CK222" s="139">
        <v>0</v>
      </c>
      <c r="CL222" s="141">
        <v>0</v>
      </c>
    </row>
    <row r="223" spans="1:90" ht="13.15" customHeight="1">
      <c r="A223" s="167"/>
      <c r="B223" s="71" t="s">
        <v>120</v>
      </c>
      <c r="C223" s="5">
        <v>0</v>
      </c>
      <c r="D223" s="5">
        <v>0</v>
      </c>
      <c r="E223" s="5">
        <v>0</v>
      </c>
      <c r="F223" s="5">
        <v>0</v>
      </c>
      <c r="G223" s="5">
        <v>0</v>
      </c>
      <c r="H223" s="5">
        <v>0</v>
      </c>
      <c r="I223" s="5">
        <v>0</v>
      </c>
      <c r="J223" s="5">
        <v>0</v>
      </c>
      <c r="K223" s="72">
        <v>0</v>
      </c>
      <c r="L223" s="72">
        <v>0</v>
      </c>
      <c r="M223" s="167"/>
      <c r="N223" s="71" t="s">
        <v>120</v>
      </c>
      <c r="O223" s="5">
        <v>0</v>
      </c>
      <c r="P223" s="5">
        <v>0</v>
      </c>
      <c r="Q223" s="5">
        <v>0</v>
      </c>
      <c r="R223" s="5">
        <v>0</v>
      </c>
      <c r="S223" s="5">
        <v>0</v>
      </c>
      <c r="T223" s="5">
        <v>0</v>
      </c>
      <c r="U223" s="5">
        <v>0</v>
      </c>
      <c r="V223" s="5">
        <v>0</v>
      </c>
      <c r="W223" s="72">
        <v>0</v>
      </c>
      <c r="X223" s="72">
        <v>0</v>
      </c>
      <c r="Y223" s="167"/>
      <c r="Z223" s="71" t="s">
        <v>120</v>
      </c>
      <c r="AA223" s="5">
        <v>0</v>
      </c>
      <c r="AB223" s="5">
        <v>0</v>
      </c>
      <c r="AC223" s="5">
        <v>0</v>
      </c>
      <c r="AD223" s="5">
        <v>0</v>
      </c>
      <c r="AE223" s="72">
        <v>0</v>
      </c>
      <c r="AF223" s="72">
        <v>0</v>
      </c>
      <c r="AG223" s="5">
        <v>0</v>
      </c>
      <c r="AH223" s="5">
        <v>0</v>
      </c>
      <c r="AI223" s="5">
        <v>0</v>
      </c>
      <c r="AJ223" s="5">
        <v>0</v>
      </c>
      <c r="AK223" s="167"/>
      <c r="AL223" s="71" t="s">
        <v>120</v>
      </c>
      <c r="AM223" s="5">
        <v>0</v>
      </c>
      <c r="AN223" s="5">
        <v>0</v>
      </c>
      <c r="AO223" s="5">
        <v>0</v>
      </c>
      <c r="AP223" s="5">
        <v>0</v>
      </c>
      <c r="AQ223" s="5">
        <v>0</v>
      </c>
      <c r="AR223" s="5">
        <v>0</v>
      </c>
      <c r="AS223" s="5">
        <v>0</v>
      </c>
      <c r="AT223" s="5">
        <v>0</v>
      </c>
      <c r="AU223" s="5">
        <v>0</v>
      </c>
      <c r="AV223" s="167"/>
      <c r="AW223" s="71" t="s">
        <v>120</v>
      </c>
      <c r="AX223" s="5">
        <v>0</v>
      </c>
      <c r="AY223" s="5">
        <v>0</v>
      </c>
      <c r="AZ223" s="5">
        <v>0</v>
      </c>
      <c r="BA223" s="5">
        <v>0</v>
      </c>
      <c r="BB223" s="5">
        <v>0</v>
      </c>
      <c r="BC223" s="5">
        <v>0</v>
      </c>
      <c r="BD223" s="5">
        <v>0</v>
      </c>
      <c r="BE223" s="5">
        <v>0</v>
      </c>
      <c r="BF223" s="5">
        <v>0</v>
      </c>
      <c r="BG223" s="5">
        <v>0</v>
      </c>
      <c r="BH223" s="5">
        <v>0</v>
      </c>
      <c r="BI223" s="5">
        <v>0</v>
      </c>
      <c r="BJ223" s="167"/>
      <c r="BK223" s="71" t="s">
        <v>120</v>
      </c>
      <c r="BL223" s="72">
        <v>0</v>
      </c>
      <c r="BM223" s="5">
        <v>0</v>
      </c>
      <c r="BN223" s="5">
        <v>0</v>
      </c>
      <c r="BO223" s="72">
        <v>0</v>
      </c>
      <c r="BP223" s="5">
        <v>0</v>
      </c>
      <c r="BQ223" s="72">
        <v>0</v>
      </c>
      <c r="BR223" s="72">
        <v>0</v>
      </c>
      <c r="BS223" s="167"/>
      <c r="BT223" s="71" t="s">
        <v>120</v>
      </c>
      <c r="BU223" s="5">
        <v>0</v>
      </c>
      <c r="BV223" s="5">
        <v>0</v>
      </c>
      <c r="BW223" s="5">
        <v>0</v>
      </c>
      <c r="BX223" s="5">
        <v>0</v>
      </c>
      <c r="BY223" s="5">
        <v>0</v>
      </c>
      <c r="BZ223" s="5">
        <v>0</v>
      </c>
      <c r="CA223" s="5">
        <v>0</v>
      </c>
      <c r="CB223" s="5">
        <v>0</v>
      </c>
      <c r="CC223" s="5">
        <v>0</v>
      </c>
      <c r="CD223" s="5">
        <v>0</v>
      </c>
      <c r="CE223" s="5">
        <v>0</v>
      </c>
      <c r="CF223" s="5">
        <v>0</v>
      </c>
      <c r="CG223" s="5">
        <v>0</v>
      </c>
      <c r="CH223" s="135"/>
      <c r="CI223" s="138" t="s">
        <v>18</v>
      </c>
      <c r="CJ223" s="138" t="s">
        <v>4363</v>
      </c>
      <c r="CK223" s="139">
        <v>0</v>
      </c>
      <c r="CL223" s="141">
        <v>0</v>
      </c>
    </row>
    <row r="224" spans="1:90" ht="13.15" customHeight="1">
      <c r="A224" s="167"/>
      <c r="B224" s="103" t="s">
        <v>102</v>
      </c>
      <c r="C224" s="105">
        <v>0</v>
      </c>
      <c r="D224" s="105">
        <v>0</v>
      </c>
      <c r="E224" s="105">
        <v>0</v>
      </c>
      <c r="F224" s="105">
        <v>0</v>
      </c>
      <c r="G224" s="105">
        <v>0</v>
      </c>
      <c r="H224" s="105">
        <v>0</v>
      </c>
      <c r="I224" s="105">
        <v>0</v>
      </c>
      <c r="J224" s="105">
        <v>0</v>
      </c>
      <c r="K224" s="105">
        <v>0</v>
      </c>
      <c r="L224" s="105">
        <v>0</v>
      </c>
      <c r="M224" s="167"/>
      <c r="N224" s="103" t="s">
        <v>102</v>
      </c>
      <c r="O224" s="105">
        <v>0</v>
      </c>
      <c r="P224" s="105">
        <v>0</v>
      </c>
      <c r="Q224" s="105">
        <v>0</v>
      </c>
      <c r="R224" s="105">
        <v>0</v>
      </c>
      <c r="S224" s="105">
        <v>0</v>
      </c>
      <c r="T224" s="105">
        <v>0</v>
      </c>
      <c r="U224" s="105">
        <v>0</v>
      </c>
      <c r="V224" s="105">
        <v>0</v>
      </c>
      <c r="W224" s="105">
        <v>0</v>
      </c>
      <c r="X224" s="105">
        <v>0</v>
      </c>
      <c r="Y224" s="167"/>
      <c r="Z224" s="103" t="s">
        <v>102</v>
      </c>
      <c r="AA224" s="105">
        <v>0</v>
      </c>
      <c r="AB224" s="105">
        <v>0</v>
      </c>
      <c r="AC224" s="105">
        <v>0</v>
      </c>
      <c r="AD224" s="105">
        <v>0</v>
      </c>
      <c r="AE224" s="105">
        <v>0</v>
      </c>
      <c r="AF224" s="105">
        <v>0</v>
      </c>
      <c r="AG224" s="105">
        <v>0</v>
      </c>
      <c r="AH224" s="105">
        <v>0</v>
      </c>
      <c r="AI224" s="105">
        <v>0</v>
      </c>
      <c r="AJ224" s="105">
        <v>0</v>
      </c>
      <c r="AK224" s="167"/>
      <c r="AL224" s="103" t="s">
        <v>102</v>
      </c>
      <c r="AM224" s="105">
        <v>0</v>
      </c>
      <c r="AN224" s="105">
        <v>0</v>
      </c>
      <c r="AO224" s="105">
        <v>0</v>
      </c>
      <c r="AP224" s="105">
        <v>0</v>
      </c>
      <c r="AQ224" s="105">
        <v>0</v>
      </c>
      <c r="AR224" s="105">
        <v>0</v>
      </c>
      <c r="AS224" s="105">
        <v>0</v>
      </c>
      <c r="AT224" s="105">
        <v>0</v>
      </c>
      <c r="AU224" s="105">
        <v>0</v>
      </c>
      <c r="AV224" s="167"/>
      <c r="AW224" s="103" t="s">
        <v>102</v>
      </c>
      <c r="AX224" s="105">
        <v>0</v>
      </c>
      <c r="AY224" s="105">
        <v>0</v>
      </c>
      <c r="AZ224" s="105">
        <v>0</v>
      </c>
      <c r="BA224" s="105">
        <v>0</v>
      </c>
      <c r="BB224" s="105">
        <v>0</v>
      </c>
      <c r="BC224" s="105">
        <v>0</v>
      </c>
      <c r="BD224" s="105">
        <v>0</v>
      </c>
      <c r="BE224" s="105">
        <v>0</v>
      </c>
      <c r="BF224" s="105">
        <v>0</v>
      </c>
      <c r="BG224" s="105">
        <v>0</v>
      </c>
      <c r="BH224" s="105">
        <v>0</v>
      </c>
      <c r="BI224" s="105">
        <v>0</v>
      </c>
      <c r="BJ224" s="167"/>
      <c r="BK224" s="103" t="s">
        <v>102</v>
      </c>
      <c r="BL224" s="105">
        <v>0</v>
      </c>
      <c r="BM224" s="105">
        <v>0</v>
      </c>
      <c r="BN224" s="105">
        <v>0</v>
      </c>
      <c r="BO224" s="105">
        <v>0</v>
      </c>
      <c r="BP224" s="105">
        <v>0</v>
      </c>
      <c r="BQ224" s="105">
        <v>0</v>
      </c>
      <c r="BR224" s="105">
        <v>0</v>
      </c>
      <c r="BS224" s="167"/>
      <c r="BT224" s="103" t="s">
        <v>102</v>
      </c>
      <c r="BU224" s="105">
        <v>0</v>
      </c>
      <c r="BV224" s="105">
        <v>0</v>
      </c>
      <c r="BW224" s="105">
        <v>0</v>
      </c>
      <c r="BX224" s="105">
        <v>0</v>
      </c>
      <c r="BY224" s="105">
        <v>0</v>
      </c>
      <c r="BZ224" s="105">
        <v>0</v>
      </c>
      <c r="CA224" s="105">
        <v>0</v>
      </c>
      <c r="CB224" s="105">
        <v>0</v>
      </c>
      <c r="CC224" s="105">
        <v>0</v>
      </c>
      <c r="CD224" s="105">
        <v>0</v>
      </c>
      <c r="CE224" s="105">
        <v>0</v>
      </c>
      <c r="CF224" s="105">
        <v>0</v>
      </c>
      <c r="CG224" s="105">
        <v>0</v>
      </c>
      <c r="CH224" s="135"/>
      <c r="CI224" s="138" t="s">
        <v>18</v>
      </c>
      <c r="CJ224" s="138" t="s">
        <v>4364</v>
      </c>
      <c r="CK224" s="139">
        <v>0</v>
      </c>
      <c r="CL224" s="141">
        <v>0</v>
      </c>
    </row>
    <row r="225" spans="1:90" ht="13.15" customHeight="1">
      <c r="A225" s="167" t="s">
        <v>210</v>
      </c>
      <c r="B225" s="71" t="s">
        <v>119</v>
      </c>
      <c r="C225" s="5">
        <v>0</v>
      </c>
      <c r="D225" s="5">
        <v>0</v>
      </c>
      <c r="E225" s="5">
        <v>0</v>
      </c>
      <c r="F225" s="5">
        <v>0</v>
      </c>
      <c r="G225" s="5">
        <v>0</v>
      </c>
      <c r="H225" s="5">
        <v>0</v>
      </c>
      <c r="I225" s="5">
        <v>0</v>
      </c>
      <c r="J225" s="5">
        <v>0</v>
      </c>
      <c r="K225" s="72">
        <v>0</v>
      </c>
      <c r="L225" s="72">
        <v>0</v>
      </c>
      <c r="M225" s="167" t="s">
        <v>210</v>
      </c>
      <c r="N225" s="71" t="s">
        <v>119</v>
      </c>
      <c r="O225" s="5">
        <v>0</v>
      </c>
      <c r="P225" s="5">
        <v>0</v>
      </c>
      <c r="Q225" s="5">
        <v>0</v>
      </c>
      <c r="R225" s="5">
        <v>0</v>
      </c>
      <c r="S225" s="5">
        <v>0</v>
      </c>
      <c r="T225" s="5">
        <v>0</v>
      </c>
      <c r="U225" s="5">
        <v>0</v>
      </c>
      <c r="V225" s="5">
        <v>0</v>
      </c>
      <c r="W225" s="72">
        <v>0</v>
      </c>
      <c r="X225" s="72">
        <v>0</v>
      </c>
      <c r="Y225" s="167" t="s">
        <v>210</v>
      </c>
      <c r="Z225" s="71" t="s">
        <v>119</v>
      </c>
      <c r="AA225" s="5">
        <v>0</v>
      </c>
      <c r="AB225" s="5">
        <v>0</v>
      </c>
      <c r="AC225" s="5">
        <v>0</v>
      </c>
      <c r="AD225" s="5">
        <v>0</v>
      </c>
      <c r="AE225" s="72">
        <v>0</v>
      </c>
      <c r="AF225" s="72">
        <v>0</v>
      </c>
      <c r="AG225" s="5">
        <v>0</v>
      </c>
      <c r="AH225" s="5">
        <v>0</v>
      </c>
      <c r="AI225" s="5">
        <v>0</v>
      </c>
      <c r="AJ225" s="5">
        <v>0</v>
      </c>
      <c r="AK225" s="167" t="s">
        <v>210</v>
      </c>
      <c r="AL225" s="71" t="s">
        <v>119</v>
      </c>
      <c r="AM225" s="5">
        <v>0</v>
      </c>
      <c r="AN225" s="5">
        <v>0</v>
      </c>
      <c r="AO225" s="5">
        <v>0</v>
      </c>
      <c r="AP225" s="5">
        <v>0</v>
      </c>
      <c r="AQ225" s="5">
        <v>0</v>
      </c>
      <c r="AR225" s="5">
        <v>0</v>
      </c>
      <c r="AS225" s="5">
        <v>0</v>
      </c>
      <c r="AT225" s="5">
        <v>0</v>
      </c>
      <c r="AU225" s="5">
        <v>0</v>
      </c>
      <c r="AV225" s="167" t="s">
        <v>210</v>
      </c>
      <c r="AW225" s="71" t="s">
        <v>119</v>
      </c>
      <c r="AX225" s="5">
        <v>0</v>
      </c>
      <c r="AY225" s="5">
        <v>0</v>
      </c>
      <c r="AZ225" s="5">
        <v>0</v>
      </c>
      <c r="BA225" s="5">
        <v>0</v>
      </c>
      <c r="BB225" s="5">
        <v>0</v>
      </c>
      <c r="BC225" s="5">
        <v>0</v>
      </c>
      <c r="BD225" s="5">
        <v>0</v>
      </c>
      <c r="BE225" s="5">
        <v>0</v>
      </c>
      <c r="BF225" s="5">
        <v>0</v>
      </c>
      <c r="BG225" s="5">
        <v>0</v>
      </c>
      <c r="BH225" s="5">
        <v>0</v>
      </c>
      <c r="BI225" s="5">
        <v>0</v>
      </c>
      <c r="BJ225" s="167" t="s">
        <v>210</v>
      </c>
      <c r="BK225" s="71" t="s">
        <v>119</v>
      </c>
      <c r="BL225" s="72">
        <v>0</v>
      </c>
      <c r="BM225" s="5">
        <v>0</v>
      </c>
      <c r="BN225" s="5">
        <v>0</v>
      </c>
      <c r="BO225" s="72">
        <v>0</v>
      </c>
      <c r="BP225" s="5">
        <v>0</v>
      </c>
      <c r="BQ225" s="72">
        <v>0</v>
      </c>
      <c r="BR225" s="72">
        <v>0</v>
      </c>
      <c r="BS225" s="167" t="s">
        <v>210</v>
      </c>
      <c r="BT225" s="71" t="s">
        <v>119</v>
      </c>
      <c r="BU225" s="5">
        <v>0</v>
      </c>
      <c r="BV225" s="5">
        <v>0</v>
      </c>
      <c r="BW225" s="5">
        <v>0</v>
      </c>
      <c r="BX225" s="5">
        <v>0</v>
      </c>
      <c r="BY225" s="5">
        <v>0</v>
      </c>
      <c r="BZ225" s="5">
        <v>0</v>
      </c>
      <c r="CA225" s="5">
        <v>0</v>
      </c>
      <c r="CB225" s="5">
        <v>0</v>
      </c>
      <c r="CC225" s="5">
        <v>0</v>
      </c>
      <c r="CD225" s="5">
        <v>0</v>
      </c>
      <c r="CE225" s="5">
        <v>0</v>
      </c>
      <c r="CF225" s="5">
        <v>0</v>
      </c>
      <c r="CG225" s="5">
        <v>0</v>
      </c>
      <c r="CH225" s="135"/>
      <c r="CI225" s="138" t="s">
        <v>210</v>
      </c>
      <c r="CJ225" s="138" t="s">
        <v>4365</v>
      </c>
      <c r="CK225" s="139">
        <v>0</v>
      </c>
      <c r="CL225" s="141">
        <v>0</v>
      </c>
    </row>
    <row r="226" spans="1:90" ht="13.15" customHeight="1">
      <c r="A226" s="167"/>
      <c r="B226" s="71" t="s">
        <v>120</v>
      </c>
      <c r="C226" s="5">
        <v>445</v>
      </c>
      <c r="D226" s="5">
        <v>228</v>
      </c>
      <c r="E226" s="5">
        <v>457</v>
      </c>
      <c r="F226" s="5">
        <v>238</v>
      </c>
      <c r="G226" s="5">
        <v>392</v>
      </c>
      <c r="H226" s="5">
        <v>218</v>
      </c>
      <c r="I226" s="5">
        <v>447</v>
      </c>
      <c r="J226" s="5">
        <v>246</v>
      </c>
      <c r="K226" s="72">
        <v>1741</v>
      </c>
      <c r="L226" s="72">
        <v>930</v>
      </c>
      <c r="M226" s="167"/>
      <c r="N226" s="71" t="s">
        <v>120</v>
      </c>
      <c r="O226" s="5">
        <v>38</v>
      </c>
      <c r="P226" s="5">
        <v>13</v>
      </c>
      <c r="Q226" s="5">
        <v>29</v>
      </c>
      <c r="R226" s="5">
        <v>17</v>
      </c>
      <c r="S226" s="5">
        <v>41</v>
      </c>
      <c r="T226" s="5">
        <v>18</v>
      </c>
      <c r="U226" s="5">
        <v>29</v>
      </c>
      <c r="V226" s="5">
        <v>14</v>
      </c>
      <c r="W226" s="72">
        <v>137</v>
      </c>
      <c r="X226" s="72">
        <v>62</v>
      </c>
      <c r="Y226" s="167"/>
      <c r="Z226" s="71" t="s">
        <v>120</v>
      </c>
      <c r="AA226" s="5">
        <v>12</v>
      </c>
      <c r="AB226" s="5">
        <v>12</v>
      </c>
      <c r="AC226" s="5">
        <v>12</v>
      </c>
      <c r="AD226" s="5">
        <v>17</v>
      </c>
      <c r="AE226" s="72">
        <v>53</v>
      </c>
      <c r="AF226" s="72">
        <v>53</v>
      </c>
      <c r="AG226" s="5">
        <v>49</v>
      </c>
      <c r="AH226" s="5">
        <v>24</v>
      </c>
      <c r="AI226" s="5">
        <v>2</v>
      </c>
      <c r="AJ226" s="5">
        <v>9</v>
      </c>
      <c r="AK226" s="167"/>
      <c r="AL226" s="71" t="s">
        <v>120</v>
      </c>
      <c r="AM226" s="5">
        <v>0</v>
      </c>
      <c r="AN226" s="5">
        <v>895</v>
      </c>
      <c r="AO226" s="5">
        <v>9</v>
      </c>
      <c r="AP226" s="5">
        <v>8</v>
      </c>
      <c r="AQ226" s="5">
        <v>0</v>
      </c>
      <c r="AR226" s="5">
        <v>21</v>
      </c>
      <c r="AS226" s="5">
        <v>56</v>
      </c>
      <c r="AT226" s="5">
        <v>47</v>
      </c>
      <c r="AU226" s="5">
        <v>47</v>
      </c>
      <c r="AV226" s="167"/>
      <c r="AW226" s="71" t="s">
        <v>120</v>
      </c>
      <c r="AX226" s="5">
        <v>450</v>
      </c>
      <c r="AY226" s="5">
        <v>245</v>
      </c>
      <c r="AZ226" s="5">
        <v>449</v>
      </c>
      <c r="BA226" s="5">
        <v>244</v>
      </c>
      <c r="BB226" s="5">
        <v>301</v>
      </c>
      <c r="BC226" s="5">
        <v>176</v>
      </c>
      <c r="BD226" s="5">
        <v>447</v>
      </c>
      <c r="BE226" s="5">
        <v>242</v>
      </c>
      <c r="BF226" s="5">
        <v>446</v>
      </c>
      <c r="BG226" s="5">
        <v>241</v>
      </c>
      <c r="BH226" s="5">
        <v>294</v>
      </c>
      <c r="BI226" s="5">
        <v>171</v>
      </c>
      <c r="BJ226" s="167"/>
      <c r="BK226" s="71" t="s">
        <v>120</v>
      </c>
      <c r="BL226" s="72">
        <v>110</v>
      </c>
      <c r="BM226" s="5">
        <v>54</v>
      </c>
      <c r="BN226" s="5">
        <v>29</v>
      </c>
      <c r="BO226" s="72">
        <v>15</v>
      </c>
      <c r="BP226" s="5">
        <v>5</v>
      </c>
      <c r="BQ226" s="72">
        <v>125</v>
      </c>
      <c r="BR226" s="72">
        <v>59</v>
      </c>
      <c r="BS226" s="167"/>
      <c r="BT226" s="71" t="s">
        <v>120</v>
      </c>
      <c r="BU226" s="5">
        <v>0</v>
      </c>
      <c r="BV226" s="5">
        <v>0</v>
      </c>
      <c r="BW226" s="5">
        <v>0</v>
      </c>
      <c r="BX226" s="5">
        <v>0</v>
      </c>
      <c r="BY226" s="5">
        <v>0</v>
      </c>
      <c r="BZ226" s="5">
        <v>0</v>
      </c>
      <c r="CA226" s="5">
        <v>0</v>
      </c>
      <c r="CB226" s="5">
        <v>0</v>
      </c>
      <c r="CC226" s="5">
        <v>0</v>
      </c>
      <c r="CD226" s="5">
        <v>0</v>
      </c>
      <c r="CE226" s="5">
        <v>0</v>
      </c>
      <c r="CF226" s="5">
        <v>10</v>
      </c>
      <c r="CG226" s="5">
        <v>0</v>
      </c>
      <c r="CH226" s="135"/>
      <c r="CI226" s="138" t="s">
        <v>210</v>
      </c>
      <c r="CJ226" s="138" t="s">
        <v>4366</v>
      </c>
      <c r="CK226" s="139">
        <v>1849</v>
      </c>
      <c r="CL226" s="141">
        <v>0</v>
      </c>
    </row>
    <row r="227" spans="1:90" ht="13.15" customHeight="1">
      <c r="A227" s="167"/>
      <c r="B227" s="103" t="s">
        <v>102</v>
      </c>
      <c r="C227" s="105">
        <v>445</v>
      </c>
      <c r="D227" s="105">
        <v>228</v>
      </c>
      <c r="E227" s="105">
        <v>457</v>
      </c>
      <c r="F227" s="105">
        <v>238</v>
      </c>
      <c r="G227" s="105">
        <v>392</v>
      </c>
      <c r="H227" s="105">
        <v>218</v>
      </c>
      <c r="I227" s="105">
        <v>447</v>
      </c>
      <c r="J227" s="105">
        <v>246</v>
      </c>
      <c r="K227" s="105">
        <v>1741</v>
      </c>
      <c r="L227" s="105">
        <v>930</v>
      </c>
      <c r="M227" s="167"/>
      <c r="N227" s="103" t="s">
        <v>102</v>
      </c>
      <c r="O227" s="105">
        <v>38</v>
      </c>
      <c r="P227" s="105">
        <v>13</v>
      </c>
      <c r="Q227" s="105">
        <v>29</v>
      </c>
      <c r="R227" s="105">
        <v>17</v>
      </c>
      <c r="S227" s="105">
        <v>41</v>
      </c>
      <c r="T227" s="105">
        <v>18</v>
      </c>
      <c r="U227" s="105">
        <v>29</v>
      </c>
      <c r="V227" s="105">
        <v>14</v>
      </c>
      <c r="W227" s="105">
        <v>137</v>
      </c>
      <c r="X227" s="105">
        <v>62</v>
      </c>
      <c r="Y227" s="167"/>
      <c r="Z227" s="103" t="s">
        <v>102</v>
      </c>
      <c r="AA227" s="105">
        <v>12</v>
      </c>
      <c r="AB227" s="105">
        <v>12</v>
      </c>
      <c r="AC227" s="105">
        <v>12</v>
      </c>
      <c r="AD227" s="105">
        <v>17</v>
      </c>
      <c r="AE227" s="105">
        <v>53</v>
      </c>
      <c r="AF227" s="105">
        <v>53</v>
      </c>
      <c r="AG227" s="105">
        <v>49</v>
      </c>
      <c r="AH227" s="105">
        <v>24</v>
      </c>
      <c r="AI227" s="105">
        <v>2</v>
      </c>
      <c r="AJ227" s="105">
        <v>9</v>
      </c>
      <c r="AK227" s="167"/>
      <c r="AL227" s="103" t="s">
        <v>102</v>
      </c>
      <c r="AM227" s="105">
        <v>0</v>
      </c>
      <c r="AN227" s="105">
        <v>895</v>
      </c>
      <c r="AO227" s="105">
        <v>9</v>
      </c>
      <c r="AP227" s="105">
        <v>8</v>
      </c>
      <c r="AQ227" s="105">
        <v>0</v>
      </c>
      <c r="AR227" s="105">
        <v>21</v>
      </c>
      <c r="AS227" s="105">
        <v>56</v>
      </c>
      <c r="AT227" s="105">
        <v>47</v>
      </c>
      <c r="AU227" s="105">
        <v>47</v>
      </c>
      <c r="AV227" s="167"/>
      <c r="AW227" s="103" t="s">
        <v>102</v>
      </c>
      <c r="AX227" s="105">
        <v>450</v>
      </c>
      <c r="AY227" s="105">
        <v>245</v>
      </c>
      <c r="AZ227" s="105">
        <v>449</v>
      </c>
      <c r="BA227" s="105">
        <v>244</v>
      </c>
      <c r="BB227" s="105">
        <v>301</v>
      </c>
      <c r="BC227" s="105">
        <v>176</v>
      </c>
      <c r="BD227" s="105">
        <v>447</v>
      </c>
      <c r="BE227" s="105">
        <v>242</v>
      </c>
      <c r="BF227" s="105">
        <v>446</v>
      </c>
      <c r="BG227" s="105">
        <v>241</v>
      </c>
      <c r="BH227" s="105">
        <v>294</v>
      </c>
      <c r="BI227" s="105">
        <v>171</v>
      </c>
      <c r="BJ227" s="167"/>
      <c r="BK227" s="103" t="s">
        <v>102</v>
      </c>
      <c r="BL227" s="105">
        <v>110</v>
      </c>
      <c r="BM227" s="105">
        <v>54</v>
      </c>
      <c r="BN227" s="105">
        <v>29</v>
      </c>
      <c r="BO227" s="105">
        <v>15</v>
      </c>
      <c r="BP227" s="105">
        <v>5</v>
      </c>
      <c r="BQ227" s="105">
        <v>125</v>
      </c>
      <c r="BR227" s="105">
        <v>59</v>
      </c>
      <c r="BS227" s="167"/>
      <c r="BT227" s="103" t="s">
        <v>102</v>
      </c>
      <c r="BU227" s="105">
        <v>0</v>
      </c>
      <c r="BV227" s="105">
        <v>0</v>
      </c>
      <c r="BW227" s="105">
        <v>0</v>
      </c>
      <c r="BX227" s="105">
        <v>0</v>
      </c>
      <c r="BY227" s="105">
        <v>0</v>
      </c>
      <c r="BZ227" s="105">
        <v>0</v>
      </c>
      <c r="CA227" s="105">
        <v>0</v>
      </c>
      <c r="CB227" s="105">
        <v>0</v>
      </c>
      <c r="CC227" s="105">
        <v>0</v>
      </c>
      <c r="CD227" s="105">
        <v>0</v>
      </c>
      <c r="CE227" s="105">
        <v>0</v>
      </c>
      <c r="CF227" s="105">
        <v>10</v>
      </c>
      <c r="CG227" s="105">
        <v>0</v>
      </c>
      <c r="CH227" s="135"/>
      <c r="CI227" s="138" t="s">
        <v>210</v>
      </c>
      <c r="CJ227" s="138" t="s">
        <v>4367</v>
      </c>
      <c r="CK227" s="139">
        <v>1849</v>
      </c>
      <c r="CL227" s="141">
        <v>0</v>
      </c>
    </row>
    <row r="228" spans="1:90" ht="13.15" customHeight="1">
      <c r="A228" s="167" t="s">
        <v>211</v>
      </c>
      <c r="B228" s="71" t="s">
        <v>119</v>
      </c>
      <c r="C228" s="5">
        <v>85</v>
      </c>
      <c r="D228" s="5">
        <v>40</v>
      </c>
      <c r="E228" s="5">
        <v>79</v>
      </c>
      <c r="F228" s="5">
        <v>43</v>
      </c>
      <c r="G228" s="5">
        <v>75</v>
      </c>
      <c r="H228" s="5">
        <v>39</v>
      </c>
      <c r="I228" s="5">
        <v>111</v>
      </c>
      <c r="J228" s="5">
        <v>55</v>
      </c>
      <c r="K228" s="72">
        <v>350</v>
      </c>
      <c r="L228" s="72">
        <v>177</v>
      </c>
      <c r="M228" s="167" t="s">
        <v>211</v>
      </c>
      <c r="N228" s="71" t="s">
        <v>119</v>
      </c>
      <c r="O228" s="5">
        <v>2</v>
      </c>
      <c r="P228" s="5">
        <v>1</v>
      </c>
      <c r="Q228" s="5">
        <v>1</v>
      </c>
      <c r="R228" s="5">
        <v>1</v>
      </c>
      <c r="S228" s="5">
        <v>0</v>
      </c>
      <c r="T228" s="5">
        <v>0</v>
      </c>
      <c r="U228" s="5">
        <v>0</v>
      </c>
      <c r="V228" s="5">
        <v>0</v>
      </c>
      <c r="W228" s="72">
        <v>3</v>
      </c>
      <c r="X228" s="72">
        <v>2</v>
      </c>
      <c r="Y228" s="167" t="s">
        <v>211</v>
      </c>
      <c r="Z228" s="71" t="s">
        <v>119</v>
      </c>
      <c r="AA228" s="5">
        <v>3</v>
      </c>
      <c r="AB228" s="5">
        <v>3</v>
      </c>
      <c r="AC228" s="5">
        <v>3</v>
      </c>
      <c r="AD228" s="5">
        <v>3</v>
      </c>
      <c r="AE228" s="72">
        <v>12</v>
      </c>
      <c r="AF228" s="72">
        <v>13</v>
      </c>
      <c r="AG228" s="5">
        <v>13</v>
      </c>
      <c r="AH228" s="5">
        <v>0</v>
      </c>
      <c r="AI228" s="5">
        <v>2</v>
      </c>
      <c r="AJ228" s="5">
        <v>3</v>
      </c>
      <c r="AK228" s="167" t="s">
        <v>211</v>
      </c>
      <c r="AL228" s="71" t="s">
        <v>119</v>
      </c>
      <c r="AM228" s="5">
        <v>0</v>
      </c>
      <c r="AN228" s="5">
        <v>67</v>
      </c>
      <c r="AO228" s="5">
        <v>50</v>
      </c>
      <c r="AP228" s="5">
        <v>0</v>
      </c>
      <c r="AQ228" s="5">
        <v>0</v>
      </c>
      <c r="AR228" s="5">
        <v>5</v>
      </c>
      <c r="AS228" s="5">
        <v>8</v>
      </c>
      <c r="AT228" s="5">
        <v>9</v>
      </c>
      <c r="AU228" s="5">
        <v>9</v>
      </c>
      <c r="AV228" s="167" t="s">
        <v>211</v>
      </c>
      <c r="AW228" s="71" t="s">
        <v>119</v>
      </c>
      <c r="AX228" s="5">
        <v>21</v>
      </c>
      <c r="AY228" s="5">
        <v>11</v>
      </c>
      <c r="AZ228" s="5">
        <v>21</v>
      </c>
      <c r="BA228" s="5">
        <v>11</v>
      </c>
      <c r="BB228" s="5">
        <v>21</v>
      </c>
      <c r="BC228" s="5">
        <v>11</v>
      </c>
      <c r="BD228" s="5">
        <v>21</v>
      </c>
      <c r="BE228" s="5">
        <v>11</v>
      </c>
      <c r="BF228" s="5">
        <v>21</v>
      </c>
      <c r="BG228" s="5">
        <v>11</v>
      </c>
      <c r="BH228" s="5">
        <v>21</v>
      </c>
      <c r="BI228" s="5">
        <v>11</v>
      </c>
      <c r="BJ228" s="167" t="s">
        <v>211</v>
      </c>
      <c r="BK228" s="71" t="s">
        <v>119</v>
      </c>
      <c r="BL228" s="72">
        <v>23</v>
      </c>
      <c r="BM228" s="5">
        <v>9</v>
      </c>
      <c r="BN228" s="5">
        <v>0</v>
      </c>
      <c r="BO228" s="72">
        <v>2</v>
      </c>
      <c r="BP228" s="5">
        <v>1</v>
      </c>
      <c r="BQ228" s="72">
        <v>25</v>
      </c>
      <c r="BR228" s="72">
        <v>10</v>
      </c>
      <c r="BS228" s="167" t="s">
        <v>211</v>
      </c>
      <c r="BT228" s="71" t="s">
        <v>119</v>
      </c>
      <c r="BU228" s="5">
        <v>10</v>
      </c>
      <c r="BV228" s="5">
        <v>10</v>
      </c>
      <c r="BW228" s="5">
        <v>0</v>
      </c>
      <c r="BX228" s="5">
        <v>0</v>
      </c>
      <c r="BY228" s="5">
        <v>40</v>
      </c>
      <c r="BZ228" s="5">
        <v>0</v>
      </c>
      <c r="CA228" s="5">
        <v>0</v>
      </c>
      <c r="CB228" s="5">
        <v>0</v>
      </c>
      <c r="CC228" s="5">
        <v>0</v>
      </c>
      <c r="CD228" s="5">
        <v>0</v>
      </c>
      <c r="CE228" s="5">
        <v>0</v>
      </c>
      <c r="CF228" s="5">
        <v>28</v>
      </c>
      <c r="CG228" s="5">
        <v>0</v>
      </c>
      <c r="CH228" s="135"/>
      <c r="CI228" s="138" t="s">
        <v>211</v>
      </c>
      <c r="CJ228" s="138" t="s">
        <v>4368</v>
      </c>
      <c r="CK228" s="139">
        <v>284</v>
      </c>
      <c r="CL228" s="141">
        <v>60</v>
      </c>
    </row>
    <row r="229" spans="1:90" ht="13.15" customHeight="1">
      <c r="A229" s="167"/>
      <c r="B229" s="71" t="s">
        <v>120</v>
      </c>
      <c r="C229" s="5">
        <v>0</v>
      </c>
      <c r="D229" s="5">
        <v>0</v>
      </c>
      <c r="E229" s="5">
        <v>0</v>
      </c>
      <c r="F229" s="5">
        <v>0</v>
      </c>
      <c r="G229" s="5">
        <v>0</v>
      </c>
      <c r="H229" s="5">
        <v>0</v>
      </c>
      <c r="I229" s="5">
        <v>0</v>
      </c>
      <c r="J229" s="5">
        <v>0</v>
      </c>
      <c r="K229" s="72">
        <v>0</v>
      </c>
      <c r="L229" s="72">
        <v>0</v>
      </c>
      <c r="M229" s="167"/>
      <c r="N229" s="71" t="s">
        <v>120</v>
      </c>
      <c r="O229" s="5">
        <v>0</v>
      </c>
      <c r="P229" s="5">
        <v>0</v>
      </c>
      <c r="Q229" s="5">
        <v>0</v>
      </c>
      <c r="R229" s="5">
        <v>0</v>
      </c>
      <c r="S229" s="5">
        <v>0</v>
      </c>
      <c r="T229" s="5">
        <v>0</v>
      </c>
      <c r="U229" s="5">
        <v>0</v>
      </c>
      <c r="V229" s="5">
        <v>0</v>
      </c>
      <c r="W229" s="72">
        <v>0</v>
      </c>
      <c r="X229" s="72">
        <v>0</v>
      </c>
      <c r="Y229" s="167"/>
      <c r="Z229" s="71" t="s">
        <v>120</v>
      </c>
      <c r="AA229" s="5">
        <v>0</v>
      </c>
      <c r="AB229" s="5">
        <v>0</v>
      </c>
      <c r="AC229" s="5">
        <v>0</v>
      </c>
      <c r="AD229" s="5">
        <v>0</v>
      </c>
      <c r="AE229" s="72">
        <v>0</v>
      </c>
      <c r="AF229" s="72">
        <v>0</v>
      </c>
      <c r="AG229" s="5">
        <v>0</v>
      </c>
      <c r="AH229" s="5">
        <v>0</v>
      </c>
      <c r="AI229" s="5">
        <v>0</v>
      </c>
      <c r="AJ229" s="5">
        <v>0</v>
      </c>
      <c r="AK229" s="167"/>
      <c r="AL229" s="71" t="s">
        <v>120</v>
      </c>
      <c r="AM229" s="5">
        <v>0</v>
      </c>
      <c r="AN229" s="5">
        <v>0</v>
      </c>
      <c r="AO229" s="5">
        <v>0</v>
      </c>
      <c r="AP229" s="5">
        <v>0</v>
      </c>
      <c r="AQ229" s="5">
        <v>0</v>
      </c>
      <c r="AR229" s="5">
        <v>0</v>
      </c>
      <c r="AS229" s="5">
        <v>0</v>
      </c>
      <c r="AT229" s="5">
        <v>0</v>
      </c>
      <c r="AU229" s="5">
        <v>0</v>
      </c>
      <c r="AV229" s="167"/>
      <c r="AW229" s="71" t="s">
        <v>120</v>
      </c>
      <c r="AX229" s="5">
        <v>0</v>
      </c>
      <c r="AY229" s="5">
        <v>0</v>
      </c>
      <c r="AZ229" s="5">
        <v>0</v>
      </c>
      <c r="BA229" s="5">
        <v>0</v>
      </c>
      <c r="BB229" s="5">
        <v>0</v>
      </c>
      <c r="BC229" s="5">
        <v>0</v>
      </c>
      <c r="BD229" s="5">
        <v>0</v>
      </c>
      <c r="BE229" s="5">
        <v>0</v>
      </c>
      <c r="BF229" s="5">
        <v>0</v>
      </c>
      <c r="BG229" s="5">
        <v>0</v>
      </c>
      <c r="BH229" s="5">
        <v>0</v>
      </c>
      <c r="BI229" s="5">
        <v>0</v>
      </c>
      <c r="BJ229" s="167"/>
      <c r="BK229" s="71" t="s">
        <v>120</v>
      </c>
      <c r="BL229" s="72">
        <v>0</v>
      </c>
      <c r="BM229" s="5">
        <v>0</v>
      </c>
      <c r="BN229" s="5">
        <v>0</v>
      </c>
      <c r="BO229" s="72">
        <v>0</v>
      </c>
      <c r="BP229" s="5">
        <v>0</v>
      </c>
      <c r="BQ229" s="72">
        <v>0</v>
      </c>
      <c r="BR229" s="72">
        <v>0</v>
      </c>
      <c r="BS229" s="167"/>
      <c r="BT229" s="71" t="s">
        <v>120</v>
      </c>
      <c r="BU229" s="5">
        <v>0</v>
      </c>
      <c r="BV229" s="5">
        <v>0</v>
      </c>
      <c r="BW229" s="5">
        <v>0</v>
      </c>
      <c r="BX229" s="5">
        <v>0</v>
      </c>
      <c r="BY229" s="5">
        <v>0</v>
      </c>
      <c r="BZ229" s="5">
        <v>0</v>
      </c>
      <c r="CA229" s="5">
        <v>0</v>
      </c>
      <c r="CB229" s="5">
        <v>0</v>
      </c>
      <c r="CC229" s="5">
        <v>0</v>
      </c>
      <c r="CD229" s="5">
        <v>0</v>
      </c>
      <c r="CE229" s="5">
        <v>0</v>
      </c>
      <c r="CF229" s="5">
        <v>0</v>
      </c>
      <c r="CG229" s="5">
        <v>0</v>
      </c>
      <c r="CH229" s="135"/>
      <c r="CI229" s="138" t="s">
        <v>211</v>
      </c>
      <c r="CJ229" s="138" t="s">
        <v>4369</v>
      </c>
      <c r="CK229" s="139">
        <v>0</v>
      </c>
      <c r="CL229" s="141">
        <v>0</v>
      </c>
    </row>
    <row r="230" spans="1:90" ht="13.15" customHeight="1">
      <c r="A230" s="167"/>
      <c r="B230" s="103" t="s">
        <v>102</v>
      </c>
      <c r="C230" s="105">
        <v>85</v>
      </c>
      <c r="D230" s="105">
        <v>40</v>
      </c>
      <c r="E230" s="105">
        <v>79</v>
      </c>
      <c r="F230" s="105">
        <v>43</v>
      </c>
      <c r="G230" s="105">
        <v>75</v>
      </c>
      <c r="H230" s="105">
        <v>39</v>
      </c>
      <c r="I230" s="105">
        <v>111</v>
      </c>
      <c r="J230" s="105">
        <v>55</v>
      </c>
      <c r="K230" s="105">
        <v>350</v>
      </c>
      <c r="L230" s="105">
        <v>177</v>
      </c>
      <c r="M230" s="167"/>
      <c r="N230" s="103" t="s">
        <v>102</v>
      </c>
      <c r="O230" s="105">
        <v>2</v>
      </c>
      <c r="P230" s="105">
        <v>1</v>
      </c>
      <c r="Q230" s="105">
        <v>1</v>
      </c>
      <c r="R230" s="105">
        <v>1</v>
      </c>
      <c r="S230" s="105">
        <v>0</v>
      </c>
      <c r="T230" s="105">
        <v>0</v>
      </c>
      <c r="U230" s="105">
        <v>0</v>
      </c>
      <c r="V230" s="105">
        <v>0</v>
      </c>
      <c r="W230" s="105">
        <v>3</v>
      </c>
      <c r="X230" s="105">
        <v>2</v>
      </c>
      <c r="Y230" s="167"/>
      <c r="Z230" s="103" t="s">
        <v>102</v>
      </c>
      <c r="AA230" s="105">
        <v>3</v>
      </c>
      <c r="AB230" s="105">
        <v>3</v>
      </c>
      <c r="AC230" s="105">
        <v>3</v>
      </c>
      <c r="AD230" s="105">
        <v>3</v>
      </c>
      <c r="AE230" s="105">
        <v>12</v>
      </c>
      <c r="AF230" s="105">
        <v>13</v>
      </c>
      <c r="AG230" s="105">
        <v>13</v>
      </c>
      <c r="AH230" s="105">
        <v>0</v>
      </c>
      <c r="AI230" s="105">
        <v>2</v>
      </c>
      <c r="AJ230" s="105">
        <v>3</v>
      </c>
      <c r="AK230" s="167"/>
      <c r="AL230" s="103" t="s">
        <v>102</v>
      </c>
      <c r="AM230" s="105">
        <v>0</v>
      </c>
      <c r="AN230" s="105">
        <v>67</v>
      </c>
      <c r="AO230" s="105">
        <v>50</v>
      </c>
      <c r="AP230" s="105">
        <v>0</v>
      </c>
      <c r="AQ230" s="105">
        <v>0</v>
      </c>
      <c r="AR230" s="105">
        <v>5</v>
      </c>
      <c r="AS230" s="105">
        <v>8</v>
      </c>
      <c r="AT230" s="105">
        <v>9</v>
      </c>
      <c r="AU230" s="105">
        <v>9</v>
      </c>
      <c r="AV230" s="167"/>
      <c r="AW230" s="103" t="s">
        <v>102</v>
      </c>
      <c r="AX230" s="105">
        <v>21</v>
      </c>
      <c r="AY230" s="105">
        <v>11</v>
      </c>
      <c r="AZ230" s="105">
        <v>21</v>
      </c>
      <c r="BA230" s="105">
        <v>11</v>
      </c>
      <c r="BB230" s="105">
        <v>21</v>
      </c>
      <c r="BC230" s="105">
        <v>11</v>
      </c>
      <c r="BD230" s="105">
        <v>21</v>
      </c>
      <c r="BE230" s="105">
        <v>11</v>
      </c>
      <c r="BF230" s="105">
        <v>21</v>
      </c>
      <c r="BG230" s="105">
        <v>11</v>
      </c>
      <c r="BH230" s="105">
        <v>21</v>
      </c>
      <c r="BI230" s="105">
        <v>11</v>
      </c>
      <c r="BJ230" s="167"/>
      <c r="BK230" s="103" t="s">
        <v>102</v>
      </c>
      <c r="BL230" s="105">
        <v>23</v>
      </c>
      <c r="BM230" s="105">
        <v>9</v>
      </c>
      <c r="BN230" s="105">
        <v>0</v>
      </c>
      <c r="BO230" s="105">
        <v>2</v>
      </c>
      <c r="BP230" s="105">
        <v>1</v>
      </c>
      <c r="BQ230" s="105">
        <v>25</v>
      </c>
      <c r="BR230" s="105">
        <v>10</v>
      </c>
      <c r="BS230" s="167"/>
      <c r="BT230" s="103" t="s">
        <v>102</v>
      </c>
      <c r="BU230" s="105">
        <v>10</v>
      </c>
      <c r="BV230" s="105">
        <v>10</v>
      </c>
      <c r="BW230" s="105">
        <v>0</v>
      </c>
      <c r="BX230" s="105">
        <v>0</v>
      </c>
      <c r="BY230" s="105">
        <v>40</v>
      </c>
      <c r="BZ230" s="105">
        <v>0</v>
      </c>
      <c r="CA230" s="105">
        <v>0</v>
      </c>
      <c r="CB230" s="105">
        <v>0</v>
      </c>
      <c r="CC230" s="105">
        <v>0</v>
      </c>
      <c r="CD230" s="105">
        <v>0</v>
      </c>
      <c r="CE230" s="105">
        <v>0</v>
      </c>
      <c r="CF230" s="105">
        <v>28</v>
      </c>
      <c r="CG230" s="105">
        <v>0</v>
      </c>
      <c r="CH230" s="135"/>
      <c r="CI230" s="138" t="s">
        <v>211</v>
      </c>
      <c r="CJ230" s="138" t="s">
        <v>4370</v>
      </c>
      <c r="CK230" s="139">
        <v>284</v>
      </c>
      <c r="CL230" s="141">
        <v>60</v>
      </c>
    </row>
    <row r="231" spans="1:90" ht="13.15" customHeight="1">
      <c r="A231" s="167" t="s">
        <v>638</v>
      </c>
      <c r="B231" s="71" t="s">
        <v>119</v>
      </c>
      <c r="C231" s="5">
        <v>38</v>
      </c>
      <c r="D231" s="5">
        <v>26</v>
      </c>
      <c r="E231" s="5">
        <v>38</v>
      </c>
      <c r="F231" s="5">
        <v>24</v>
      </c>
      <c r="G231" s="5">
        <v>46</v>
      </c>
      <c r="H231" s="5">
        <v>21</v>
      </c>
      <c r="I231" s="5">
        <v>50</v>
      </c>
      <c r="J231" s="5">
        <v>33</v>
      </c>
      <c r="K231" s="72">
        <v>172</v>
      </c>
      <c r="L231" s="72">
        <v>104</v>
      </c>
      <c r="M231" s="167" t="s">
        <v>638</v>
      </c>
      <c r="N231" s="71" t="s">
        <v>119</v>
      </c>
      <c r="O231" s="5">
        <v>6</v>
      </c>
      <c r="P231" s="5">
        <v>2</v>
      </c>
      <c r="Q231" s="5">
        <v>3</v>
      </c>
      <c r="R231" s="5">
        <v>1</v>
      </c>
      <c r="S231" s="5">
        <v>8</v>
      </c>
      <c r="T231" s="5">
        <v>3</v>
      </c>
      <c r="U231" s="5">
        <v>4</v>
      </c>
      <c r="V231" s="5">
        <v>2</v>
      </c>
      <c r="W231" s="72">
        <v>21</v>
      </c>
      <c r="X231" s="72">
        <v>8</v>
      </c>
      <c r="Y231" s="167" t="s">
        <v>638</v>
      </c>
      <c r="Z231" s="71" t="s">
        <v>119</v>
      </c>
      <c r="AA231" s="5">
        <v>1</v>
      </c>
      <c r="AB231" s="5">
        <v>1</v>
      </c>
      <c r="AC231" s="5">
        <v>1</v>
      </c>
      <c r="AD231" s="5">
        <v>1</v>
      </c>
      <c r="AE231" s="72">
        <v>4</v>
      </c>
      <c r="AF231" s="72">
        <v>5</v>
      </c>
      <c r="AG231" s="5">
        <v>5</v>
      </c>
      <c r="AH231" s="5">
        <v>0</v>
      </c>
      <c r="AI231" s="5">
        <v>0</v>
      </c>
      <c r="AJ231" s="5">
        <v>1</v>
      </c>
      <c r="AK231" s="167" t="s">
        <v>638</v>
      </c>
      <c r="AL231" s="71" t="s">
        <v>119</v>
      </c>
      <c r="AM231" s="5">
        <v>0</v>
      </c>
      <c r="AN231" s="5">
        <v>200</v>
      </c>
      <c r="AO231" s="5">
        <v>0</v>
      </c>
      <c r="AP231" s="5">
        <v>0</v>
      </c>
      <c r="AQ231" s="5">
        <v>0</v>
      </c>
      <c r="AR231" s="5">
        <v>0</v>
      </c>
      <c r="AS231" s="5">
        <v>5</v>
      </c>
      <c r="AT231" s="5">
        <v>5</v>
      </c>
      <c r="AU231" s="5">
        <v>5</v>
      </c>
      <c r="AV231" s="167" t="s">
        <v>638</v>
      </c>
      <c r="AW231" s="71" t="s">
        <v>119</v>
      </c>
      <c r="AX231" s="5">
        <v>51</v>
      </c>
      <c r="AY231" s="5">
        <v>28</v>
      </c>
      <c r="AZ231" s="5">
        <v>50</v>
      </c>
      <c r="BA231" s="5">
        <v>28</v>
      </c>
      <c r="BB231" s="5">
        <v>39</v>
      </c>
      <c r="BC231" s="5">
        <v>21</v>
      </c>
      <c r="BD231" s="5">
        <v>47</v>
      </c>
      <c r="BE231" s="5">
        <v>27</v>
      </c>
      <c r="BF231" s="5">
        <v>47</v>
      </c>
      <c r="BG231" s="5">
        <v>27</v>
      </c>
      <c r="BH231" s="5">
        <v>37</v>
      </c>
      <c r="BI231" s="5">
        <v>21</v>
      </c>
      <c r="BJ231" s="167" t="s">
        <v>638</v>
      </c>
      <c r="BK231" s="71" t="s">
        <v>119</v>
      </c>
      <c r="BL231" s="72">
        <v>5</v>
      </c>
      <c r="BM231" s="5">
        <v>2</v>
      </c>
      <c r="BN231" s="5">
        <v>0</v>
      </c>
      <c r="BO231" s="72">
        <v>0</v>
      </c>
      <c r="BP231" s="5">
        <v>0</v>
      </c>
      <c r="BQ231" s="72">
        <v>5</v>
      </c>
      <c r="BR231" s="72">
        <v>2</v>
      </c>
      <c r="BS231" s="167" t="s">
        <v>638</v>
      </c>
      <c r="BT231" s="71" t="s">
        <v>119</v>
      </c>
      <c r="BU231" s="5">
        <v>0</v>
      </c>
      <c r="BV231" s="5">
        <v>0</v>
      </c>
      <c r="BW231" s="5">
        <v>0</v>
      </c>
      <c r="BX231" s="5">
        <v>0</v>
      </c>
      <c r="BY231" s="5">
        <v>0</v>
      </c>
      <c r="BZ231" s="5">
        <v>0</v>
      </c>
      <c r="CA231" s="5">
        <v>0</v>
      </c>
      <c r="CB231" s="5">
        <v>0</v>
      </c>
      <c r="CC231" s="5">
        <v>0</v>
      </c>
      <c r="CD231" s="5">
        <v>0</v>
      </c>
      <c r="CE231" s="5">
        <v>0</v>
      </c>
      <c r="CF231" s="5">
        <v>0</v>
      </c>
      <c r="CG231" s="5">
        <v>0</v>
      </c>
      <c r="CH231" s="135"/>
      <c r="CI231" s="138" t="s">
        <v>638</v>
      </c>
      <c r="CJ231" s="138" t="s">
        <v>4371</v>
      </c>
      <c r="CK231" s="139">
        <v>400</v>
      </c>
      <c r="CL231" s="141">
        <v>0</v>
      </c>
    </row>
    <row r="232" spans="1:90" ht="13.15" customHeight="1">
      <c r="A232" s="167"/>
      <c r="B232" s="71" t="s">
        <v>120</v>
      </c>
      <c r="C232" s="5">
        <v>340</v>
      </c>
      <c r="D232" s="5">
        <v>188</v>
      </c>
      <c r="E232" s="5">
        <v>341</v>
      </c>
      <c r="F232" s="5">
        <v>173</v>
      </c>
      <c r="G232" s="5">
        <v>325</v>
      </c>
      <c r="H232" s="5">
        <v>165</v>
      </c>
      <c r="I232" s="5">
        <v>416</v>
      </c>
      <c r="J232" s="5">
        <v>201</v>
      </c>
      <c r="K232" s="72">
        <v>1422</v>
      </c>
      <c r="L232" s="72">
        <v>727</v>
      </c>
      <c r="M232" s="167"/>
      <c r="N232" s="71" t="s">
        <v>120</v>
      </c>
      <c r="O232" s="5">
        <v>9</v>
      </c>
      <c r="P232" s="5">
        <v>5</v>
      </c>
      <c r="Q232" s="5">
        <v>7</v>
      </c>
      <c r="R232" s="5">
        <v>5</v>
      </c>
      <c r="S232" s="5">
        <v>9</v>
      </c>
      <c r="T232" s="5">
        <v>4</v>
      </c>
      <c r="U232" s="5">
        <v>55</v>
      </c>
      <c r="V232" s="5">
        <v>27</v>
      </c>
      <c r="W232" s="72">
        <v>80</v>
      </c>
      <c r="X232" s="72">
        <v>41</v>
      </c>
      <c r="Y232" s="167"/>
      <c r="Z232" s="71" t="s">
        <v>120</v>
      </c>
      <c r="AA232" s="5">
        <v>6</v>
      </c>
      <c r="AB232" s="5">
        <v>6</v>
      </c>
      <c r="AC232" s="5">
        <v>6</v>
      </c>
      <c r="AD232" s="5">
        <v>8</v>
      </c>
      <c r="AE232" s="72">
        <v>26</v>
      </c>
      <c r="AF232" s="72">
        <v>29</v>
      </c>
      <c r="AG232" s="5">
        <v>15</v>
      </c>
      <c r="AH232" s="5">
        <v>19</v>
      </c>
      <c r="AI232" s="5">
        <v>0</v>
      </c>
      <c r="AJ232" s="5">
        <v>3</v>
      </c>
      <c r="AK232" s="167"/>
      <c r="AL232" s="71" t="s">
        <v>120</v>
      </c>
      <c r="AM232" s="5">
        <v>0</v>
      </c>
      <c r="AN232" s="5">
        <v>448</v>
      </c>
      <c r="AO232" s="5">
        <v>120</v>
      </c>
      <c r="AP232" s="5">
        <v>8</v>
      </c>
      <c r="AQ232" s="5">
        <v>0</v>
      </c>
      <c r="AR232" s="5">
        <v>0</v>
      </c>
      <c r="AS232" s="5">
        <v>29</v>
      </c>
      <c r="AT232" s="5">
        <v>29</v>
      </c>
      <c r="AU232" s="5">
        <v>29</v>
      </c>
      <c r="AV232" s="167"/>
      <c r="AW232" s="71" t="s">
        <v>120</v>
      </c>
      <c r="AX232" s="5">
        <v>497</v>
      </c>
      <c r="AY232" s="5">
        <v>231</v>
      </c>
      <c r="AZ232" s="5">
        <v>471</v>
      </c>
      <c r="BA232" s="5">
        <v>225</v>
      </c>
      <c r="BB232" s="5">
        <v>244</v>
      </c>
      <c r="BC232" s="5">
        <v>122</v>
      </c>
      <c r="BD232" s="5">
        <v>465</v>
      </c>
      <c r="BE232" s="5">
        <v>215</v>
      </c>
      <c r="BF232" s="5">
        <v>442</v>
      </c>
      <c r="BG232" s="5">
        <v>209</v>
      </c>
      <c r="BH232" s="5">
        <v>193</v>
      </c>
      <c r="BI232" s="5">
        <v>105</v>
      </c>
      <c r="BJ232" s="167"/>
      <c r="BK232" s="71" t="s">
        <v>120</v>
      </c>
      <c r="BL232" s="72">
        <v>51</v>
      </c>
      <c r="BM232" s="5">
        <v>15</v>
      </c>
      <c r="BN232" s="5">
        <v>9</v>
      </c>
      <c r="BO232" s="72">
        <v>1</v>
      </c>
      <c r="BP232" s="5">
        <v>0</v>
      </c>
      <c r="BQ232" s="72">
        <v>52</v>
      </c>
      <c r="BR232" s="72">
        <v>15</v>
      </c>
      <c r="BS232" s="167"/>
      <c r="BT232" s="71" t="s">
        <v>120</v>
      </c>
      <c r="BU232" s="5">
        <v>0</v>
      </c>
      <c r="BV232" s="5">
        <v>0</v>
      </c>
      <c r="BW232" s="5">
        <v>0</v>
      </c>
      <c r="BX232" s="5">
        <v>0</v>
      </c>
      <c r="BY232" s="5">
        <v>0</v>
      </c>
      <c r="BZ232" s="5">
        <v>0</v>
      </c>
      <c r="CA232" s="5">
        <v>0</v>
      </c>
      <c r="CB232" s="5">
        <v>0</v>
      </c>
      <c r="CC232" s="5">
        <v>0</v>
      </c>
      <c r="CD232" s="5">
        <v>0</v>
      </c>
      <c r="CE232" s="5">
        <v>0</v>
      </c>
      <c r="CF232" s="5">
        <v>0</v>
      </c>
      <c r="CG232" s="5">
        <v>0</v>
      </c>
      <c r="CH232" s="135"/>
      <c r="CI232" s="138" t="s">
        <v>638</v>
      </c>
      <c r="CJ232" s="138" t="s">
        <v>4372</v>
      </c>
      <c r="CK232" s="139">
        <v>1288</v>
      </c>
      <c r="CL232" s="141">
        <v>0</v>
      </c>
    </row>
    <row r="233" spans="1:90" ht="13.15" customHeight="1">
      <c r="A233" s="167"/>
      <c r="B233" s="103" t="s">
        <v>102</v>
      </c>
      <c r="C233" s="105">
        <v>378</v>
      </c>
      <c r="D233" s="105">
        <v>214</v>
      </c>
      <c r="E233" s="105">
        <v>379</v>
      </c>
      <c r="F233" s="105">
        <v>197</v>
      </c>
      <c r="G233" s="105">
        <v>371</v>
      </c>
      <c r="H233" s="105">
        <v>186</v>
      </c>
      <c r="I233" s="105">
        <v>466</v>
      </c>
      <c r="J233" s="105">
        <v>234</v>
      </c>
      <c r="K233" s="105">
        <v>1594</v>
      </c>
      <c r="L233" s="105">
        <v>831</v>
      </c>
      <c r="M233" s="167"/>
      <c r="N233" s="103" t="s">
        <v>102</v>
      </c>
      <c r="O233" s="105">
        <v>15</v>
      </c>
      <c r="P233" s="105">
        <v>7</v>
      </c>
      <c r="Q233" s="105">
        <v>10</v>
      </c>
      <c r="R233" s="105">
        <v>6</v>
      </c>
      <c r="S233" s="105">
        <v>17</v>
      </c>
      <c r="T233" s="105">
        <v>7</v>
      </c>
      <c r="U233" s="105">
        <v>59</v>
      </c>
      <c r="V233" s="105">
        <v>29</v>
      </c>
      <c r="W233" s="105">
        <v>101</v>
      </c>
      <c r="X233" s="105">
        <v>49</v>
      </c>
      <c r="Y233" s="167"/>
      <c r="Z233" s="103" t="s">
        <v>102</v>
      </c>
      <c r="AA233" s="105">
        <v>7</v>
      </c>
      <c r="AB233" s="105">
        <v>7</v>
      </c>
      <c r="AC233" s="105">
        <v>7</v>
      </c>
      <c r="AD233" s="105">
        <v>9</v>
      </c>
      <c r="AE233" s="105">
        <v>30</v>
      </c>
      <c r="AF233" s="105">
        <v>34</v>
      </c>
      <c r="AG233" s="105">
        <v>20</v>
      </c>
      <c r="AH233" s="105">
        <v>19</v>
      </c>
      <c r="AI233" s="105">
        <v>0</v>
      </c>
      <c r="AJ233" s="105">
        <v>4</v>
      </c>
      <c r="AK233" s="167"/>
      <c r="AL233" s="103" t="s">
        <v>102</v>
      </c>
      <c r="AM233" s="105">
        <v>0</v>
      </c>
      <c r="AN233" s="105">
        <v>648</v>
      </c>
      <c r="AO233" s="105">
        <v>120</v>
      </c>
      <c r="AP233" s="105">
        <v>8</v>
      </c>
      <c r="AQ233" s="105">
        <v>0</v>
      </c>
      <c r="AR233" s="105">
        <v>0</v>
      </c>
      <c r="AS233" s="105">
        <v>34</v>
      </c>
      <c r="AT233" s="105">
        <v>34</v>
      </c>
      <c r="AU233" s="105">
        <v>34</v>
      </c>
      <c r="AV233" s="167"/>
      <c r="AW233" s="103" t="s">
        <v>102</v>
      </c>
      <c r="AX233" s="105">
        <v>548</v>
      </c>
      <c r="AY233" s="105">
        <v>259</v>
      </c>
      <c r="AZ233" s="105">
        <v>521</v>
      </c>
      <c r="BA233" s="105">
        <v>253</v>
      </c>
      <c r="BB233" s="105">
        <v>283</v>
      </c>
      <c r="BC233" s="105">
        <v>143</v>
      </c>
      <c r="BD233" s="105">
        <v>512</v>
      </c>
      <c r="BE233" s="105">
        <v>242</v>
      </c>
      <c r="BF233" s="105">
        <v>489</v>
      </c>
      <c r="BG233" s="105">
        <v>236</v>
      </c>
      <c r="BH233" s="105">
        <v>230</v>
      </c>
      <c r="BI233" s="105">
        <v>126</v>
      </c>
      <c r="BJ233" s="167"/>
      <c r="BK233" s="103" t="s">
        <v>102</v>
      </c>
      <c r="BL233" s="105">
        <v>56</v>
      </c>
      <c r="BM233" s="105">
        <v>17</v>
      </c>
      <c r="BN233" s="105">
        <v>9</v>
      </c>
      <c r="BO233" s="105">
        <v>1</v>
      </c>
      <c r="BP233" s="105">
        <v>0</v>
      </c>
      <c r="BQ233" s="105">
        <v>57</v>
      </c>
      <c r="BR233" s="105">
        <v>17</v>
      </c>
      <c r="BS233" s="167"/>
      <c r="BT233" s="103" t="s">
        <v>102</v>
      </c>
      <c r="BU233" s="105">
        <v>0</v>
      </c>
      <c r="BV233" s="105">
        <v>0</v>
      </c>
      <c r="BW233" s="105">
        <v>0</v>
      </c>
      <c r="BX233" s="105">
        <v>0</v>
      </c>
      <c r="BY233" s="105">
        <v>0</v>
      </c>
      <c r="BZ233" s="105">
        <v>0</v>
      </c>
      <c r="CA233" s="105">
        <v>0</v>
      </c>
      <c r="CB233" s="105">
        <v>0</v>
      </c>
      <c r="CC233" s="105">
        <v>0</v>
      </c>
      <c r="CD233" s="105">
        <v>0</v>
      </c>
      <c r="CE233" s="105">
        <v>0</v>
      </c>
      <c r="CF233" s="105">
        <v>0</v>
      </c>
      <c r="CG233" s="105">
        <v>0</v>
      </c>
      <c r="CH233" s="135"/>
      <c r="CI233" s="138" t="s">
        <v>638</v>
      </c>
      <c r="CJ233" s="138" t="s">
        <v>4373</v>
      </c>
      <c r="CK233" s="139">
        <v>1688</v>
      </c>
      <c r="CL233" s="141">
        <v>0</v>
      </c>
    </row>
    <row r="234" spans="1:90" ht="13.15" customHeight="1">
      <c r="A234" s="167" t="s">
        <v>213</v>
      </c>
      <c r="B234" s="71" t="s">
        <v>119</v>
      </c>
      <c r="C234" s="5">
        <v>54</v>
      </c>
      <c r="D234" s="5">
        <v>24</v>
      </c>
      <c r="E234" s="5">
        <v>47</v>
      </c>
      <c r="F234" s="5">
        <v>23</v>
      </c>
      <c r="G234" s="5">
        <v>83</v>
      </c>
      <c r="H234" s="5">
        <v>38</v>
      </c>
      <c r="I234" s="5">
        <v>154</v>
      </c>
      <c r="J234" s="5">
        <v>77</v>
      </c>
      <c r="K234" s="72">
        <v>338</v>
      </c>
      <c r="L234" s="72">
        <v>162</v>
      </c>
      <c r="M234" s="167" t="s">
        <v>213</v>
      </c>
      <c r="N234" s="71" t="s">
        <v>119</v>
      </c>
      <c r="O234" s="5">
        <v>2</v>
      </c>
      <c r="P234" s="5">
        <v>1</v>
      </c>
      <c r="Q234" s="5">
        <v>0</v>
      </c>
      <c r="R234" s="5">
        <v>0</v>
      </c>
      <c r="S234" s="5">
        <v>0</v>
      </c>
      <c r="T234" s="5">
        <v>0</v>
      </c>
      <c r="U234" s="5">
        <v>49</v>
      </c>
      <c r="V234" s="5">
        <v>25</v>
      </c>
      <c r="W234" s="72">
        <v>51</v>
      </c>
      <c r="X234" s="72">
        <v>26</v>
      </c>
      <c r="Y234" s="167" t="s">
        <v>213</v>
      </c>
      <c r="Z234" s="71" t="s">
        <v>119</v>
      </c>
      <c r="AA234" s="5">
        <v>3</v>
      </c>
      <c r="AB234" s="5">
        <v>3</v>
      </c>
      <c r="AC234" s="5">
        <v>4</v>
      </c>
      <c r="AD234" s="5">
        <v>4</v>
      </c>
      <c r="AE234" s="72">
        <v>14</v>
      </c>
      <c r="AF234" s="72">
        <v>15</v>
      </c>
      <c r="AG234" s="5">
        <v>15</v>
      </c>
      <c r="AH234" s="5">
        <v>3</v>
      </c>
      <c r="AI234" s="5">
        <v>0</v>
      </c>
      <c r="AJ234" s="5">
        <v>4</v>
      </c>
      <c r="AK234" s="167" t="s">
        <v>213</v>
      </c>
      <c r="AL234" s="71" t="s">
        <v>119</v>
      </c>
      <c r="AM234" s="5">
        <v>0</v>
      </c>
      <c r="AN234" s="5">
        <v>133</v>
      </c>
      <c r="AO234" s="5">
        <v>63</v>
      </c>
      <c r="AP234" s="5">
        <v>0</v>
      </c>
      <c r="AQ234" s="5">
        <v>0</v>
      </c>
      <c r="AR234" s="5">
        <v>4</v>
      </c>
      <c r="AS234" s="5">
        <v>15</v>
      </c>
      <c r="AT234" s="5">
        <v>16</v>
      </c>
      <c r="AU234" s="5">
        <v>16</v>
      </c>
      <c r="AV234" s="167" t="s">
        <v>213</v>
      </c>
      <c r="AW234" s="71" t="s">
        <v>119</v>
      </c>
      <c r="AX234" s="5">
        <v>352</v>
      </c>
      <c r="AY234" s="5">
        <v>139</v>
      </c>
      <c r="AZ234" s="5">
        <v>350</v>
      </c>
      <c r="BA234" s="5">
        <v>139</v>
      </c>
      <c r="BB234" s="5">
        <v>79</v>
      </c>
      <c r="BC234" s="5">
        <v>46</v>
      </c>
      <c r="BD234" s="5">
        <v>351</v>
      </c>
      <c r="BE234" s="5">
        <v>139</v>
      </c>
      <c r="BF234" s="5">
        <v>349</v>
      </c>
      <c r="BG234" s="5">
        <v>139</v>
      </c>
      <c r="BH234" s="5">
        <v>79</v>
      </c>
      <c r="BI234" s="5">
        <v>46</v>
      </c>
      <c r="BJ234" s="167" t="s">
        <v>213</v>
      </c>
      <c r="BK234" s="71" t="s">
        <v>119</v>
      </c>
      <c r="BL234" s="72">
        <v>17</v>
      </c>
      <c r="BM234" s="5">
        <v>8</v>
      </c>
      <c r="BN234" s="5">
        <v>0</v>
      </c>
      <c r="BO234" s="72">
        <v>1</v>
      </c>
      <c r="BP234" s="5">
        <v>0</v>
      </c>
      <c r="BQ234" s="72">
        <v>18</v>
      </c>
      <c r="BR234" s="72">
        <v>8</v>
      </c>
      <c r="BS234" s="167" t="s">
        <v>213</v>
      </c>
      <c r="BT234" s="71" t="s">
        <v>119</v>
      </c>
      <c r="BU234" s="5">
        <v>4</v>
      </c>
      <c r="BV234" s="5">
        <v>4</v>
      </c>
      <c r="BW234" s="5">
        <v>0</v>
      </c>
      <c r="BX234" s="5">
        <v>4</v>
      </c>
      <c r="BY234" s="5">
        <v>4</v>
      </c>
      <c r="BZ234" s="5">
        <v>4</v>
      </c>
      <c r="CA234" s="5">
        <v>4</v>
      </c>
      <c r="CB234" s="5">
        <v>0</v>
      </c>
      <c r="CC234" s="5">
        <v>0</v>
      </c>
      <c r="CD234" s="5">
        <v>4</v>
      </c>
      <c r="CE234" s="5">
        <v>4</v>
      </c>
      <c r="CF234" s="5">
        <v>16</v>
      </c>
      <c r="CG234" s="5">
        <v>4</v>
      </c>
      <c r="CH234" s="135"/>
      <c r="CI234" s="138" t="s">
        <v>213</v>
      </c>
      <c r="CJ234" s="138" t="s">
        <v>4374</v>
      </c>
      <c r="CK234" s="139">
        <v>455</v>
      </c>
      <c r="CL234" s="141">
        <v>32</v>
      </c>
    </row>
    <row r="235" spans="1:90" ht="13.15" customHeight="1">
      <c r="A235" s="167"/>
      <c r="B235" s="71" t="s">
        <v>120</v>
      </c>
      <c r="C235" s="5">
        <v>0</v>
      </c>
      <c r="D235" s="5">
        <v>0</v>
      </c>
      <c r="E235" s="5">
        <v>0</v>
      </c>
      <c r="F235" s="5">
        <v>0</v>
      </c>
      <c r="G235" s="5">
        <v>0</v>
      </c>
      <c r="H235" s="5">
        <v>0</v>
      </c>
      <c r="I235" s="5">
        <v>0</v>
      </c>
      <c r="J235" s="5">
        <v>0</v>
      </c>
      <c r="K235" s="72">
        <v>0</v>
      </c>
      <c r="L235" s="72">
        <v>0</v>
      </c>
      <c r="M235" s="167"/>
      <c r="N235" s="71" t="s">
        <v>120</v>
      </c>
      <c r="O235" s="5">
        <v>0</v>
      </c>
      <c r="P235" s="5">
        <v>0</v>
      </c>
      <c r="Q235" s="5">
        <v>0</v>
      </c>
      <c r="R235" s="5">
        <v>0</v>
      </c>
      <c r="S235" s="5">
        <v>0</v>
      </c>
      <c r="T235" s="5">
        <v>0</v>
      </c>
      <c r="U235" s="5">
        <v>0</v>
      </c>
      <c r="V235" s="5">
        <v>0</v>
      </c>
      <c r="W235" s="72">
        <v>0</v>
      </c>
      <c r="X235" s="72">
        <v>0</v>
      </c>
      <c r="Y235" s="167"/>
      <c r="Z235" s="71" t="s">
        <v>120</v>
      </c>
      <c r="AA235" s="5">
        <v>0</v>
      </c>
      <c r="AB235" s="5">
        <v>0</v>
      </c>
      <c r="AC235" s="5">
        <v>0</v>
      </c>
      <c r="AD235" s="5">
        <v>0</v>
      </c>
      <c r="AE235" s="72">
        <v>0</v>
      </c>
      <c r="AF235" s="72">
        <v>0</v>
      </c>
      <c r="AG235" s="5">
        <v>0</v>
      </c>
      <c r="AH235" s="5">
        <v>0</v>
      </c>
      <c r="AI235" s="5">
        <v>0</v>
      </c>
      <c r="AJ235" s="5">
        <v>0</v>
      </c>
      <c r="AK235" s="167"/>
      <c r="AL235" s="71" t="s">
        <v>120</v>
      </c>
      <c r="AM235" s="5">
        <v>0</v>
      </c>
      <c r="AN235" s="5">
        <v>0</v>
      </c>
      <c r="AO235" s="5">
        <v>0</v>
      </c>
      <c r="AP235" s="5">
        <v>0</v>
      </c>
      <c r="AQ235" s="5">
        <v>0</v>
      </c>
      <c r="AR235" s="5">
        <v>0</v>
      </c>
      <c r="AS235" s="5">
        <v>0</v>
      </c>
      <c r="AT235" s="5">
        <v>0</v>
      </c>
      <c r="AU235" s="5">
        <v>0</v>
      </c>
      <c r="AV235" s="167"/>
      <c r="AW235" s="71" t="s">
        <v>120</v>
      </c>
      <c r="AX235" s="5">
        <v>0</v>
      </c>
      <c r="AY235" s="5">
        <v>0</v>
      </c>
      <c r="AZ235" s="5">
        <v>0</v>
      </c>
      <c r="BA235" s="5">
        <v>0</v>
      </c>
      <c r="BB235" s="5">
        <v>0</v>
      </c>
      <c r="BC235" s="5">
        <v>0</v>
      </c>
      <c r="BD235" s="5">
        <v>0</v>
      </c>
      <c r="BE235" s="5">
        <v>0</v>
      </c>
      <c r="BF235" s="5">
        <v>0</v>
      </c>
      <c r="BG235" s="5">
        <v>0</v>
      </c>
      <c r="BH235" s="5">
        <v>0</v>
      </c>
      <c r="BI235" s="5">
        <v>0</v>
      </c>
      <c r="BJ235" s="167"/>
      <c r="BK235" s="71" t="s">
        <v>120</v>
      </c>
      <c r="BL235" s="72">
        <v>0</v>
      </c>
      <c r="BM235" s="5">
        <v>0</v>
      </c>
      <c r="BN235" s="5">
        <v>0</v>
      </c>
      <c r="BO235" s="72">
        <v>0</v>
      </c>
      <c r="BP235" s="5">
        <v>0</v>
      </c>
      <c r="BQ235" s="72">
        <v>0</v>
      </c>
      <c r="BR235" s="72">
        <v>0</v>
      </c>
      <c r="BS235" s="167"/>
      <c r="BT235" s="71" t="s">
        <v>120</v>
      </c>
      <c r="BU235" s="5">
        <v>0</v>
      </c>
      <c r="BV235" s="5">
        <v>0</v>
      </c>
      <c r="BW235" s="5">
        <v>0</v>
      </c>
      <c r="BX235" s="5">
        <v>0</v>
      </c>
      <c r="BY235" s="5">
        <v>0</v>
      </c>
      <c r="BZ235" s="5">
        <v>0</v>
      </c>
      <c r="CA235" s="5">
        <v>0</v>
      </c>
      <c r="CB235" s="5">
        <v>0</v>
      </c>
      <c r="CC235" s="5">
        <v>0</v>
      </c>
      <c r="CD235" s="5">
        <v>0</v>
      </c>
      <c r="CE235" s="5">
        <v>0</v>
      </c>
      <c r="CF235" s="5">
        <v>0</v>
      </c>
      <c r="CG235" s="5">
        <v>0</v>
      </c>
      <c r="CH235" s="135"/>
      <c r="CI235" s="138" t="s">
        <v>213</v>
      </c>
      <c r="CJ235" s="138" t="s">
        <v>4375</v>
      </c>
      <c r="CK235" s="139">
        <v>0</v>
      </c>
      <c r="CL235" s="141">
        <v>0</v>
      </c>
    </row>
    <row r="236" spans="1:90" ht="13.15" customHeight="1">
      <c r="A236" s="167"/>
      <c r="B236" s="103" t="s">
        <v>102</v>
      </c>
      <c r="C236" s="105">
        <v>54</v>
      </c>
      <c r="D236" s="105">
        <v>24</v>
      </c>
      <c r="E236" s="105">
        <v>47</v>
      </c>
      <c r="F236" s="105">
        <v>23</v>
      </c>
      <c r="G236" s="105">
        <v>83</v>
      </c>
      <c r="H236" s="105">
        <v>38</v>
      </c>
      <c r="I236" s="105">
        <v>154</v>
      </c>
      <c r="J236" s="105">
        <v>77</v>
      </c>
      <c r="K236" s="105">
        <v>338</v>
      </c>
      <c r="L236" s="105">
        <v>162</v>
      </c>
      <c r="M236" s="167"/>
      <c r="N236" s="103" t="s">
        <v>102</v>
      </c>
      <c r="O236" s="105">
        <v>2</v>
      </c>
      <c r="P236" s="105">
        <v>1</v>
      </c>
      <c r="Q236" s="105">
        <v>0</v>
      </c>
      <c r="R236" s="105">
        <v>0</v>
      </c>
      <c r="S236" s="105">
        <v>0</v>
      </c>
      <c r="T236" s="105">
        <v>0</v>
      </c>
      <c r="U236" s="105">
        <v>49</v>
      </c>
      <c r="V236" s="105">
        <v>25</v>
      </c>
      <c r="W236" s="105">
        <v>51</v>
      </c>
      <c r="X236" s="105">
        <v>26</v>
      </c>
      <c r="Y236" s="167"/>
      <c r="Z236" s="103" t="s">
        <v>102</v>
      </c>
      <c r="AA236" s="105">
        <v>3</v>
      </c>
      <c r="AB236" s="105">
        <v>3</v>
      </c>
      <c r="AC236" s="105">
        <v>4</v>
      </c>
      <c r="AD236" s="105">
        <v>4</v>
      </c>
      <c r="AE236" s="105">
        <v>14</v>
      </c>
      <c r="AF236" s="105">
        <v>15</v>
      </c>
      <c r="AG236" s="105">
        <v>15</v>
      </c>
      <c r="AH236" s="105">
        <v>3</v>
      </c>
      <c r="AI236" s="105">
        <v>0</v>
      </c>
      <c r="AJ236" s="105">
        <v>4</v>
      </c>
      <c r="AK236" s="167"/>
      <c r="AL236" s="103" t="s">
        <v>102</v>
      </c>
      <c r="AM236" s="105">
        <v>0</v>
      </c>
      <c r="AN236" s="105">
        <v>133</v>
      </c>
      <c r="AO236" s="105">
        <v>63</v>
      </c>
      <c r="AP236" s="105">
        <v>0</v>
      </c>
      <c r="AQ236" s="105">
        <v>0</v>
      </c>
      <c r="AR236" s="105">
        <v>4</v>
      </c>
      <c r="AS236" s="105">
        <v>15</v>
      </c>
      <c r="AT236" s="105">
        <v>16</v>
      </c>
      <c r="AU236" s="105">
        <v>16</v>
      </c>
      <c r="AV236" s="167"/>
      <c r="AW236" s="103" t="s">
        <v>102</v>
      </c>
      <c r="AX236" s="105">
        <v>352</v>
      </c>
      <c r="AY236" s="105">
        <v>139</v>
      </c>
      <c r="AZ236" s="105">
        <v>350</v>
      </c>
      <c r="BA236" s="105">
        <v>139</v>
      </c>
      <c r="BB236" s="105">
        <v>79</v>
      </c>
      <c r="BC236" s="105">
        <v>46</v>
      </c>
      <c r="BD236" s="105">
        <v>351</v>
      </c>
      <c r="BE236" s="105">
        <v>139</v>
      </c>
      <c r="BF236" s="105">
        <v>349</v>
      </c>
      <c r="BG236" s="105">
        <v>139</v>
      </c>
      <c r="BH236" s="105">
        <v>79</v>
      </c>
      <c r="BI236" s="105">
        <v>46</v>
      </c>
      <c r="BJ236" s="167"/>
      <c r="BK236" s="103" t="s">
        <v>102</v>
      </c>
      <c r="BL236" s="105">
        <v>17</v>
      </c>
      <c r="BM236" s="105">
        <v>8</v>
      </c>
      <c r="BN236" s="105">
        <v>0</v>
      </c>
      <c r="BO236" s="105">
        <v>1</v>
      </c>
      <c r="BP236" s="105">
        <v>0</v>
      </c>
      <c r="BQ236" s="105">
        <v>18</v>
      </c>
      <c r="BR236" s="105">
        <v>8</v>
      </c>
      <c r="BS236" s="167"/>
      <c r="BT236" s="103" t="s">
        <v>102</v>
      </c>
      <c r="BU236" s="105">
        <v>4</v>
      </c>
      <c r="BV236" s="105">
        <v>4</v>
      </c>
      <c r="BW236" s="105">
        <v>0</v>
      </c>
      <c r="BX236" s="105">
        <v>4</v>
      </c>
      <c r="BY236" s="105">
        <v>4</v>
      </c>
      <c r="BZ236" s="105">
        <v>4</v>
      </c>
      <c r="CA236" s="105">
        <v>4</v>
      </c>
      <c r="CB236" s="105">
        <v>0</v>
      </c>
      <c r="CC236" s="105">
        <v>0</v>
      </c>
      <c r="CD236" s="105">
        <v>4</v>
      </c>
      <c r="CE236" s="105">
        <v>4</v>
      </c>
      <c r="CF236" s="105">
        <v>16</v>
      </c>
      <c r="CG236" s="105">
        <v>4</v>
      </c>
      <c r="CH236" s="135"/>
      <c r="CI236" s="138" t="s">
        <v>213</v>
      </c>
      <c r="CJ236" s="138" t="s">
        <v>4376</v>
      </c>
      <c r="CK236" s="139">
        <v>455</v>
      </c>
      <c r="CL236" s="141">
        <v>32</v>
      </c>
    </row>
    <row r="237" spans="1:90" ht="12.6" customHeight="1">
      <c r="A237" s="73" t="s">
        <v>130</v>
      </c>
      <c r="B237" s="71"/>
      <c r="C237" s="5"/>
      <c r="D237" s="5"/>
      <c r="E237" s="5"/>
      <c r="F237" s="5"/>
      <c r="G237" s="5"/>
      <c r="H237" s="5"/>
      <c r="I237" s="5"/>
      <c r="J237" s="5"/>
      <c r="K237" s="5"/>
      <c r="L237" s="5"/>
      <c r="M237" s="73" t="s">
        <v>130</v>
      </c>
      <c r="N237" s="71"/>
      <c r="O237" s="5"/>
      <c r="P237" s="5"/>
      <c r="Q237" s="5"/>
      <c r="R237" s="5"/>
      <c r="S237" s="5"/>
      <c r="T237" s="5"/>
      <c r="U237" s="5"/>
      <c r="V237" s="5"/>
      <c r="W237" s="5"/>
      <c r="X237" s="5"/>
      <c r="Y237" s="73" t="s">
        <v>130</v>
      </c>
      <c r="Z237" s="71"/>
      <c r="AA237" s="5"/>
      <c r="AB237" s="5"/>
      <c r="AC237" s="5"/>
      <c r="AD237" s="5"/>
      <c r="AE237" s="5"/>
      <c r="AF237" s="5"/>
      <c r="AG237" s="5"/>
      <c r="AH237" s="5"/>
      <c r="AI237" s="5"/>
      <c r="AJ237" s="72"/>
      <c r="AK237" s="73" t="s">
        <v>130</v>
      </c>
      <c r="AL237" s="71"/>
      <c r="AM237" s="5"/>
      <c r="AN237" s="5"/>
      <c r="AO237" s="5"/>
      <c r="AP237" s="5"/>
      <c r="AQ237" s="5"/>
      <c r="AR237" s="5"/>
      <c r="AS237" s="5"/>
      <c r="AT237" s="5"/>
      <c r="AU237" s="5"/>
      <c r="AV237" s="73" t="s">
        <v>130</v>
      </c>
      <c r="AW237" s="71"/>
      <c r="AX237" s="5"/>
      <c r="AY237" s="5"/>
      <c r="AZ237" s="5"/>
      <c r="BA237" s="5"/>
      <c r="BB237" s="5"/>
      <c r="BC237" s="5"/>
      <c r="BD237" s="5"/>
      <c r="BE237" s="5"/>
      <c r="BF237" s="5"/>
      <c r="BG237" s="5"/>
      <c r="BH237" s="5"/>
      <c r="BI237" s="5"/>
      <c r="BJ237" s="73" t="s">
        <v>130</v>
      </c>
      <c r="BK237" s="71"/>
      <c r="BL237" s="72"/>
      <c r="BM237" s="5"/>
      <c r="BN237" s="5"/>
      <c r="BO237" s="5"/>
      <c r="BP237" s="5"/>
      <c r="BQ237" s="72"/>
      <c r="BR237" s="72"/>
      <c r="BS237" s="73" t="s">
        <v>130</v>
      </c>
      <c r="BT237" s="71"/>
      <c r="BU237" s="5"/>
      <c r="BV237" s="5"/>
      <c r="BW237" s="5"/>
      <c r="BX237" s="5"/>
      <c r="BY237" s="5"/>
      <c r="BZ237" s="5"/>
      <c r="CA237" s="5"/>
      <c r="CB237" s="5"/>
      <c r="CC237" s="5"/>
      <c r="CD237" s="5"/>
      <c r="CE237" s="5"/>
      <c r="CF237" s="5"/>
      <c r="CG237" s="5"/>
      <c r="CH237" s="135"/>
      <c r="CI237" s="138" t="s">
        <v>130</v>
      </c>
      <c r="CJ237" s="138" t="s">
        <v>130</v>
      </c>
      <c r="CK237" s="139">
        <v>0</v>
      </c>
      <c r="CL237" s="141">
        <v>0</v>
      </c>
    </row>
    <row r="238" spans="1:90" ht="13.15" customHeight="1">
      <c r="A238" s="167" t="s">
        <v>214</v>
      </c>
      <c r="B238" s="71" t="s">
        <v>119</v>
      </c>
      <c r="C238" s="5">
        <v>56</v>
      </c>
      <c r="D238" s="5">
        <v>32</v>
      </c>
      <c r="E238" s="5">
        <v>42</v>
      </c>
      <c r="F238" s="5">
        <v>25</v>
      </c>
      <c r="G238" s="5">
        <v>29</v>
      </c>
      <c r="H238" s="5">
        <v>12</v>
      </c>
      <c r="I238" s="5">
        <v>65</v>
      </c>
      <c r="J238" s="5">
        <v>29</v>
      </c>
      <c r="K238" s="72">
        <v>192</v>
      </c>
      <c r="L238" s="72">
        <v>98</v>
      </c>
      <c r="M238" s="167" t="s">
        <v>214</v>
      </c>
      <c r="N238" s="71" t="s">
        <v>119</v>
      </c>
      <c r="O238" s="5">
        <v>1</v>
      </c>
      <c r="P238" s="5">
        <v>1</v>
      </c>
      <c r="Q238" s="5">
        <v>1</v>
      </c>
      <c r="R238" s="5">
        <v>1</v>
      </c>
      <c r="S238" s="5">
        <v>0</v>
      </c>
      <c r="T238" s="5">
        <v>0</v>
      </c>
      <c r="U238" s="5">
        <v>9</v>
      </c>
      <c r="V238" s="5">
        <v>4</v>
      </c>
      <c r="W238" s="72">
        <v>11</v>
      </c>
      <c r="X238" s="72">
        <v>6</v>
      </c>
      <c r="Y238" s="167" t="s">
        <v>214</v>
      </c>
      <c r="Z238" s="71" t="s">
        <v>119</v>
      </c>
      <c r="AA238" s="5">
        <v>1</v>
      </c>
      <c r="AB238" s="5">
        <v>1</v>
      </c>
      <c r="AC238" s="5">
        <v>1</v>
      </c>
      <c r="AD238" s="5">
        <v>1</v>
      </c>
      <c r="AE238" s="72">
        <v>4</v>
      </c>
      <c r="AF238" s="72">
        <v>3</v>
      </c>
      <c r="AG238" s="5">
        <v>1</v>
      </c>
      <c r="AH238" s="5">
        <v>0</v>
      </c>
      <c r="AI238" s="5">
        <v>1</v>
      </c>
      <c r="AJ238" s="5">
        <v>1</v>
      </c>
      <c r="AK238" s="167" t="s">
        <v>214</v>
      </c>
      <c r="AL238" s="71" t="s">
        <v>119</v>
      </c>
      <c r="AM238" s="5">
        <v>0</v>
      </c>
      <c r="AN238" s="5">
        <v>10</v>
      </c>
      <c r="AO238" s="5">
        <v>60</v>
      </c>
      <c r="AP238" s="5">
        <v>0</v>
      </c>
      <c r="AQ238" s="5">
        <v>0</v>
      </c>
      <c r="AR238" s="5">
        <v>0</v>
      </c>
      <c r="AS238" s="5">
        <v>10</v>
      </c>
      <c r="AT238" s="5">
        <v>4</v>
      </c>
      <c r="AU238" s="5">
        <v>4</v>
      </c>
      <c r="AV238" s="167" t="s">
        <v>214</v>
      </c>
      <c r="AW238" s="71" t="s">
        <v>119</v>
      </c>
      <c r="AX238" s="5">
        <v>57</v>
      </c>
      <c r="AY238" s="5">
        <v>27</v>
      </c>
      <c r="AZ238" s="5">
        <v>56</v>
      </c>
      <c r="BA238" s="5">
        <v>26</v>
      </c>
      <c r="BB238" s="5">
        <v>37</v>
      </c>
      <c r="BC238" s="5">
        <v>18</v>
      </c>
      <c r="BD238" s="5">
        <v>43</v>
      </c>
      <c r="BE238" s="5">
        <v>22</v>
      </c>
      <c r="BF238" s="5">
        <v>42</v>
      </c>
      <c r="BG238" s="5">
        <v>21</v>
      </c>
      <c r="BH238" s="5">
        <v>29</v>
      </c>
      <c r="BI238" s="5">
        <v>15</v>
      </c>
      <c r="BJ238" s="167" t="s">
        <v>214</v>
      </c>
      <c r="BK238" s="71" t="s">
        <v>119</v>
      </c>
      <c r="BL238" s="72">
        <v>15</v>
      </c>
      <c r="BM238" s="5">
        <v>6</v>
      </c>
      <c r="BN238" s="5">
        <v>5</v>
      </c>
      <c r="BO238" s="72">
        <v>1</v>
      </c>
      <c r="BP238" s="5">
        <v>0</v>
      </c>
      <c r="BQ238" s="72">
        <v>16</v>
      </c>
      <c r="BR238" s="72">
        <v>6</v>
      </c>
      <c r="BS238" s="167" t="s">
        <v>214</v>
      </c>
      <c r="BT238" s="71" t="s">
        <v>119</v>
      </c>
      <c r="BU238" s="5">
        <v>0</v>
      </c>
      <c r="BV238" s="5">
        <v>23</v>
      </c>
      <c r="BW238" s="5">
        <v>0</v>
      </c>
      <c r="BX238" s="5">
        <v>6</v>
      </c>
      <c r="BY238" s="5">
        <v>8</v>
      </c>
      <c r="BZ238" s="5">
        <v>0</v>
      </c>
      <c r="CA238" s="5">
        <v>0</v>
      </c>
      <c r="CB238" s="5">
        <v>0</v>
      </c>
      <c r="CC238" s="5">
        <v>0</v>
      </c>
      <c r="CD238" s="5">
        <v>0</v>
      </c>
      <c r="CE238" s="5">
        <v>0</v>
      </c>
      <c r="CF238" s="5">
        <v>0</v>
      </c>
      <c r="CG238" s="5">
        <v>2</v>
      </c>
      <c r="CH238" s="135"/>
      <c r="CI238" s="138" t="s">
        <v>214</v>
      </c>
      <c r="CJ238" s="138" t="s">
        <v>4377</v>
      </c>
      <c r="CK238" s="139">
        <v>200</v>
      </c>
      <c r="CL238" s="141">
        <v>37</v>
      </c>
    </row>
    <row r="239" spans="1:90" ht="13.15" customHeight="1">
      <c r="A239" s="167"/>
      <c r="B239" s="71" t="s">
        <v>120</v>
      </c>
      <c r="C239" s="5">
        <v>0</v>
      </c>
      <c r="D239" s="5">
        <v>0</v>
      </c>
      <c r="E239" s="5">
        <v>0</v>
      </c>
      <c r="F239" s="5">
        <v>0</v>
      </c>
      <c r="G239" s="5">
        <v>0</v>
      </c>
      <c r="H239" s="5">
        <v>0</v>
      </c>
      <c r="I239" s="5">
        <v>0</v>
      </c>
      <c r="J239" s="5">
        <v>0</v>
      </c>
      <c r="K239" s="72">
        <v>0</v>
      </c>
      <c r="L239" s="72">
        <v>0</v>
      </c>
      <c r="M239" s="167"/>
      <c r="N239" s="71" t="s">
        <v>120</v>
      </c>
      <c r="O239" s="5">
        <v>0</v>
      </c>
      <c r="P239" s="5">
        <v>0</v>
      </c>
      <c r="Q239" s="5">
        <v>0</v>
      </c>
      <c r="R239" s="5">
        <v>0</v>
      </c>
      <c r="S239" s="5">
        <v>0</v>
      </c>
      <c r="T239" s="5">
        <v>0</v>
      </c>
      <c r="U239" s="5">
        <v>0</v>
      </c>
      <c r="V239" s="5">
        <v>0</v>
      </c>
      <c r="W239" s="72">
        <v>0</v>
      </c>
      <c r="X239" s="72">
        <v>0</v>
      </c>
      <c r="Y239" s="167"/>
      <c r="Z239" s="71" t="s">
        <v>120</v>
      </c>
      <c r="AA239" s="5">
        <v>0</v>
      </c>
      <c r="AB239" s="5">
        <v>0</v>
      </c>
      <c r="AC239" s="5">
        <v>0</v>
      </c>
      <c r="AD239" s="5">
        <v>0</v>
      </c>
      <c r="AE239" s="72">
        <v>0</v>
      </c>
      <c r="AF239" s="72">
        <v>0</v>
      </c>
      <c r="AG239" s="5">
        <v>0</v>
      </c>
      <c r="AH239" s="5">
        <v>0</v>
      </c>
      <c r="AI239" s="5">
        <v>0</v>
      </c>
      <c r="AJ239" s="5">
        <v>0</v>
      </c>
      <c r="AK239" s="167"/>
      <c r="AL239" s="71" t="s">
        <v>120</v>
      </c>
      <c r="AM239" s="5">
        <v>0</v>
      </c>
      <c r="AN239" s="5">
        <v>0</v>
      </c>
      <c r="AO239" s="5">
        <v>0</v>
      </c>
      <c r="AP239" s="5">
        <v>0</v>
      </c>
      <c r="AQ239" s="5">
        <v>0</v>
      </c>
      <c r="AR239" s="5">
        <v>0</v>
      </c>
      <c r="AS239" s="5">
        <v>0</v>
      </c>
      <c r="AT239" s="5">
        <v>0</v>
      </c>
      <c r="AU239" s="5">
        <v>0</v>
      </c>
      <c r="AV239" s="167"/>
      <c r="AW239" s="71" t="s">
        <v>120</v>
      </c>
      <c r="AX239" s="5">
        <v>0</v>
      </c>
      <c r="AY239" s="5">
        <v>0</v>
      </c>
      <c r="AZ239" s="5">
        <v>0</v>
      </c>
      <c r="BA239" s="5">
        <v>0</v>
      </c>
      <c r="BB239" s="5">
        <v>0</v>
      </c>
      <c r="BC239" s="5">
        <v>0</v>
      </c>
      <c r="BD239" s="5">
        <v>0</v>
      </c>
      <c r="BE239" s="5">
        <v>0</v>
      </c>
      <c r="BF239" s="5">
        <v>0</v>
      </c>
      <c r="BG239" s="5">
        <v>0</v>
      </c>
      <c r="BH239" s="5">
        <v>0</v>
      </c>
      <c r="BI239" s="5">
        <v>0</v>
      </c>
      <c r="BJ239" s="167"/>
      <c r="BK239" s="71" t="s">
        <v>120</v>
      </c>
      <c r="BL239" s="72">
        <v>0</v>
      </c>
      <c r="BM239" s="5">
        <v>0</v>
      </c>
      <c r="BN239" s="5">
        <v>0</v>
      </c>
      <c r="BO239" s="72">
        <v>0</v>
      </c>
      <c r="BP239" s="5">
        <v>0</v>
      </c>
      <c r="BQ239" s="72">
        <v>0</v>
      </c>
      <c r="BR239" s="72">
        <v>0</v>
      </c>
      <c r="BS239" s="167"/>
      <c r="BT239" s="71" t="s">
        <v>120</v>
      </c>
      <c r="BU239" s="5">
        <v>0</v>
      </c>
      <c r="BV239" s="5">
        <v>0</v>
      </c>
      <c r="BW239" s="5">
        <v>0</v>
      </c>
      <c r="BX239" s="5">
        <v>0</v>
      </c>
      <c r="BY239" s="5">
        <v>0</v>
      </c>
      <c r="BZ239" s="5">
        <v>0</v>
      </c>
      <c r="CA239" s="5">
        <v>0</v>
      </c>
      <c r="CB239" s="5">
        <v>0</v>
      </c>
      <c r="CC239" s="5">
        <v>0</v>
      </c>
      <c r="CD239" s="5">
        <v>0</v>
      </c>
      <c r="CE239" s="5">
        <v>0</v>
      </c>
      <c r="CF239" s="5">
        <v>0</v>
      </c>
      <c r="CG239" s="5">
        <v>0</v>
      </c>
      <c r="CH239" s="135"/>
      <c r="CI239" s="138" t="s">
        <v>214</v>
      </c>
      <c r="CJ239" s="138" t="s">
        <v>4378</v>
      </c>
      <c r="CK239" s="139">
        <v>0</v>
      </c>
      <c r="CL239" s="141">
        <v>0</v>
      </c>
    </row>
    <row r="240" spans="1:90" ht="13.15" customHeight="1">
      <c r="A240" s="167"/>
      <c r="B240" s="103" t="s">
        <v>102</v>
      </c>
      <c r="C240" s="105">
        <v>56</v>
      </c>
      <c r="D240" s="105">
        <v>32</v>
      </c>
      <c r="E240" s="105">
        <v>42</v>
      </c>
      <c r="F240" s="105">
        <v>25</v>
      </c>
      <c r="G240" s="105">
        <v>29</v>
      </c>
      <c r="H240" s="105">
        <v>12</v>
      </c>
      <c r="I240" s="105">
        <v>65</v>
      </c>
      <c r="J240" s="105">
        <v>29</v>
      </c>
      <c r="K240" s="105">
        <v>192</v>
      </c>
      <c r="L240" s="105">
        <v>98</v>
      </c>
      <c r="M240" s="167"/>
      <c r="N240" s="103" t="s">
        <v>102</v>
      </c>
      <c r="O240" s="105">
        <v>1</v>
      </c>
      <c r="P240" s="105">
        <v>1</v>
      </c>
      <c r="Q240" s="105">
        <v>1</v>
      </c>
      <c r="R240" s="105">
        <v>1</v>
      </c>
      <c r="S240" s="105">
        <v>0</v>
      </c>
      <c r="T240" s="105">
        <v>0</v>
      </c>
      <c r="U240" s="105">
        <v>9</v>
      </c>
      <c r="V240" s="105">
        <v>4</v>
      </c>
      <c r="W240" s="105">
        <v>11</v>
      </c>
      <c r="X240" s="105">
        <v>6</v>
      </c>
      <c r="Y240" s="167"/>
      <c r="Z240" s="103" t="s">
        <v>102</v>
      </c>
      <c r="AA240" s="105">
        <v>1</v>
      </c>
      <c r="AB240" s="105">
        <v>1</v>
      </c>
      <c r="AC240" s="105">
        <v>1</v>
      </c>
      <c r="AD240" s="105">
        <v>1</v>
      </c>
      <c r="AE240" s="105">
        <v>4</v>
      </c>
      <c r="AF240" s="105">
        <v>3</v>
      </c>
      <c r="AG240" s="105">
        <v>1</v>
      </c>
      <c r="AH240" s="105">
        <v>0</v>
      </c>
      <c r="AI240" s="105">
        <v>1</v>
      </c>
      <c r="AJ240" s="105">
        <v>1</v>
      </c>
      <c r="AK240" s="167"/>
      <c r="AL240" s="103" t="s">
        <v>102</v>
      </c>
      <c r="AM240" s="105">
        <v>0</v>
      </c>
      <c r="AN240" s="105">
        <v>10</v>
      </c>
      <c r="AO240" s="105">
        <v>60</v>
      </c>
      <c r="AP240" s="105">
        <v>0</v>
      </c>
      <c r="AQ240" s="105">
        <v>0</v>
      </c>
      <c r="AR240" s="105">
        <v>0</v>
      </c>
      <c r="AS240" s="105">
        <v>10</v>
      </c>
      <c r="AT240" s="105">
        <v>4</v>
      </c>
      <c r="AU240" s="105">
        <v>4</v>
      </c>
      <c r="AV240" s="167"/>
      <c r="AW240" s="103" t="s">
        <v>102</v>
      </c>
      <c r="AX240" s="105">
        <v>57</v>
      </c>
      <c r="AY240" s="105">
        <v>27</v>
      </c>
      <c r="AZ240" s="105">
        <v>56</v>
      </c>
      <c r="BA240" s="105">
        <v>26</v>
      </c>
      <c r="BB240" s="105">
        <v>37</v>
      </c>
      <c r="BC240" s="105">
        <v>18</v>
      </c>
      <c r="BD240" s="105">
        <v>43</v>
      </c>
      <c r="BE240" s="105">
        <v>22</v>
      </c>
      <c r="BF240" s="105">
        <v>42</v>
      </c>
      <c r="BG240" s="105">
        <v>21</v>
      </c>
      <c r="BH240" s="105">
        <v>29</v>
      </c>
      <c r="BI240" s="105">
        <v>15</v>
      </c>
      <c r="BJ240" s="167"/>
      <c r="BK240" s="103" t="s">
        <v>102</v>
      </c>
      <c r="BL240" s="105">
        <v>15</v>
      </c>
      <c r="BM240" s="105">
        <v>6</v>
      </c>
      <c r="BN240" s="105">
        <v>5</v>
      </c>
      <c r="BO240" s="105">
        <v>1</v>
      </c>
      <c r="BP240" s="105">
        <v>0</v>
      </c>
      <c r="BQ240" s="105">
        <v>16</v>
      </c>
      <c r="BR240" s="105">
        <v>6</v>
      </c>
      <c r="BS240" s="167"/>
      <c r="BT240" s="103" t="s">
        <v>102</v>
      </c>
      <c r="BU240" s="105">
        <v>0</v>
      </c>
      <c r="BV240" s="105">
        <v>23</v>
      </c>
      <c r="BW240" s="105">
        <v>0</v>
      </c>
      <c r="BX240" s="105">
        <v>6</v>
      </c>
      <c r="BY240" s="105">
        <v>8</v>
      </c>
      <c r="BZ240" s="105">
        <v>0</v>
      </c>
      <c r="CA240" s="105">
        <v>0</v>
      </c>
      <c r="CB240" s="105">
        <v>0</v>
      </c>
      <c r="CC240" s="105">
        <v>0</v>
      </c>
      <c r="CD240" s="105">
        <v>0</v>
      </c>
      <c r="CE240" s="105">
        <v>0</v>
      </c>
      <c r="CF240" s="105">
        <v>0</v>
      </c>
      <c r="CG240" s="105">
        <v>2</v>
      </c>
      <c r="CH240" s="135"/>
      <c r="CI240" s="138" t="s">
        <v>214</v>
      </c>
      <c r="CJ240" s="138" t="s">
        <v>4379</v>
      </c>
      <c r="CK240" s="139">
        <v>200</v>
      </c>
      <c r="CL240" s="141">
        <v>37</v>
      </c>
    </row>
    <row r="241" spans="1:90" ht="13.15" customHeight="1">
      <c r="A241" s="167" t="s">
        <v>215</v>
      </c>
      <c r="B241" s="71" t="s">
        <v>119</v>
      </c>
      <c r="C241" s="5">
        <v>181</v>
      </c>
      <c r="D241" s="5">
        <v>85</v>
      </c>
      <c r="E241" s="5">
        <v>141</v>
      </c>
      <c r="F241" s="5">
        <v>76</v>
      </c>
      <c r="G241" s="5">
        <v>114</v>
      </c>
      <c r="H241" s="5">
        <v>69</v>
      </c>
      <c r="I241" s="5">
        <v>125</v>
      </c>
      <c r="J241" s="5">
        <v>69</v>
      </c>
      <c r="K241" s="72">
        <v>561</v>
      </c>
      <c r="L241" s="72">
        <v>299</v>
      </c>
      <c r="M241" s="167" t="s">
        <v>215</v>
      </c>
      <c r="N241" s="71" t="s">
        <v>119</v>
      </c>
      <c r="O241" s="5">
        <v>4</v>
      </c>
      <c r="P241" s="5">
        <v>3</v>
      </c>
      <c r="Q241" s="5">
        <v>3</v>
      </c>
      <c r="R241" s="5">
        <v>0</v>
      </c>
      <c r="S241" s="5">
        <v>1</v>
      </c>
      <c r="T241" s="5">
        <v>0</v>
      </c>
      <c r="U241" s="5">
        <v>21</v>
      </c>
      <c r="V241" s="5">
        <v>13</v>
      </c>
      <c r="W241" s="72">
        <v>29</v>
      </c>
      <c r="X241" s="72">
        <v>16</v>
      </c>
      <c r="Y241" s="167" t="s">
        <v>215</v>
      </c>
      <c r="Z241" s="71" t="s">
        <v>119</v>
      </c>
      <c r="AA241" s="5">
        <v>15</v>
      </c>
      <c r="AB241" s="5">
        <v>14</v>
      </c>
      <c r="AC241" s="5">
        <v>10</v>
      </c>
      <c r="AD241" s="5">
        <v>12</v>
      </c>
      <c r="AE241" s="72">
        <v>51</v>
      </c>
      <c r="AF241" s="72">
        <v>31</v>
      </c>
      <c r="AG241" s="5">
        <v>31</v>
      </c>
      <c r="AH241" s="5">
        <v>4</v>
      </c>
      <c r="AI241" s="5">
        <v>0</v>
      </c>
      <c r="AJ241" s="5">
        <v>8</v>
      </c>
      <c r="AK241" s="167" t="s">
        <v>215</v>
      </c>
      <c r="AL241" s="71" t="s">
        <v>119</v>
      </c>
      <c r="AM241" s="5">
        <v>60</v>
      </c>
      <c r="AN241" s="5">
        <v>223</v>
      </c>
      <c r="AO241" s="5">
        <v>47</v>
      </c>
      <c r="AP241" s="5">
        <v>0</v>
      </c>
      <c r="AQ241" s="5">
        <v>0</v>
      </c>
      <c r="AR241" s="5">
        <v>11</v>
      </c>
      <c r="AS241" s="5">
        <v>31</v>
      </c>
      <c r="AT241" s="5">
        <v>25</v>
      </c>
      <c r="AU241" s="5">
        <v>30</v>
      </c>
      <c r="AV241" s="167" t="s">
        <v>215</v>
      </c>
      <c r="AW241" s="71" t="s">
        <v>119</v>
      </c>
      <c r="AX241" s="5">
        <v>151</v>
      </c>
      <c r="AY241" s="5">
        <v>89</v>
      </c>
      <c r="AZ241" s="5">
        <v>141</v>
      </c>
      <c r="BA241" s="5">
        <v>83</v>
      </c>
      <c r="BB241" s="5">
        <v>102</v>
      </c>
      <c r="BC241" s="5">
        <v>64</v>
      </c>
      <c r="BD241" s="5">
        <v>148</v>
      </c>
      <c r="BE241" s="5">
        <v>88</v>
      </c>
      <c r="BF241" s="5">
        <v>138</v>
      </c>
      <c r="BG241" s="5">
        <v>82</v>
      </c>
      <c r="BH241" s="5">
        <v>102</v>
      </c>
      <c r="BI241" s="5">
        <v>64</v>
      </c>
      <c r="BJ241" s="167" t="s">
        <v>215</v>
      </c>
      <c r="BK241" s="71" t="s">
        <v>119</v>
      </c>
      <c r="BL241" s="72">
        <v>52</v>
      </c>
      <c r="BM241" s="5">
        <v>22</v>
      </c>
      <c r="BN241" s="5">
        <v>7</v>
      </c>
      <c r="BO241" s="72">
        <v>2</v>
      </c>
      <c r="BP241" s="5">
        <v>1</v>
      </c>
      <c r="BQ241" s="72">
        <v>54</v>
      </c>
      <c r="BR241" s="72">
        <v>23</v>
      </c>
      <c r="BS241" s="167" t="s">
        <v>215</v>
      </c>
      <c r="BT241" s="71" t="s">
        <v>119</v>
      </c>
      <c r="BU241" s="5">
        <v>114</v>
      </c>
      <c r="BV241" s="5">
        <v>140</v>
      </c>
      <c r="BW241" s="5">
        <v>159</v>
      </c>
      <c r="BX241" s="5">
        <v>55</v>
      </c>
      <c r="BY241" s="5">
        <v>149</v>
      </c>
      <c r="BZ241" s="5">
        <v>160</v>
      </c>
      <c r="CA241" s="5">
        <v>19</v>
      </c>
      <c r="CB241" s="5">
        <v>80</v>
      </c>
      <c r="CC241" s="5">
        <v>4</v>
      </c>
      <c r="CD241" s="5">
        <v>7</v>
      </c>
      <c r="CE241" s="5">
        <v>5</v>
      </c>
      <c r="CF241" s="5">
        <v>32</v>
      </c>
      <c r="CG241" s="5">
        <v>60</v>
      </c>
      <c r="CH241" s="135"/>
      <c r="CI241" s="138" t="s">
        <v>215</v>
      </c>
      <c r="CJ241" s="138" t="s">
        <v>4380</v>
      </c>
      <c r="CK241" s="139">
        <v>647</v>
      </c>
      <c r="CL241" s="141">
        <v>892</v>
      </c>
    </row>
    <row r="242" spans="1:90" ht="13.15" customHeight="1">
      <c r="A242" s="167"/>
      <c r="B242" s="71" t="s">
        <v>120</v>
      </c>
      <c r="C242" s="5">
        <v>102</v>
      </c>
      <c r="D242" s="5">
        <v>50</v>
      </c>
      <c r="E242" s="5">
        <v>100</v>
      </c>
      <c r="F242" s="5">
        <v>55</v>
      </c>
      <c r="G242" s="5">
        <v>107</v>
      </c>
      <c r="H242" s="5">
        <v>49</v>
      </c>
      <c r="I242" s="5">
        <v>120</v>
      </c>
      <c r="J242" s="5">
        <v>67</v>
      </c>
      <c r="K242" s="72">
        <v>429</v>
      </c>
      <c r="L242" s="72">
        <v>221</v>
      </c>
      <c r="M242" s="167"/>
      <c r="N242" s="71" t="s">
        <v>120</v>
      </c>
      <c r="O242" s="5">
        <v>3</v>
      </c>
      <c r="P242" s="5">
        <v>3</v>
      </c>
      <c r="Q242" s="5">
        <v>0</v>
      </c>
      <c r="R242" s="5">
        <v>0</v>
      </c>
      <c r="S242" s="5">
        <v>0</v>
      </c>
      <c r="T242" s="5">
        <v>0</v>
      </c>
      <c r="U242" s="5">
        <v>4</v>
      </c>
      <c r="V242" s="5">
        <v>1</v>
      </c>
      <c r="W242" s="72">
        <v>7</v>
      </c>
      <c r="X242" s="72">
        <v>4</v>
      </c>
      <c r="Y242" s="167"/>
      <c r="Z242" s="71" t="s">
        <v>120</v>
      </c>
      <c r="AA242" s="5">
        <v>3</v>
      </c>
      <c r="AB242" s="5">
        <v>4</v>
      </c>
      <c r="AC242" s="5">
        <v>3</v>
      </c>
      <c r="AD242" s="5">
        <v>3</v>
      </c>
      <c r="AE242" s="72">
        <v>13</v>
      </c>
      <c r="AF242" s="72">
        <v>13</v>
      </c>
      <c r="AG242" s="5">
        <v>13</v>
      </c>
      <c r="AH242" s="5">
        <v>10</v>
      </c>
      <c r="AI242" s="5">
        <v>0</v>
      </c>
      <c r="AJ242" s="5">
        <v>3</v>
      </c>
      <c r="AK242" s="167"/>
      <c r="AL242" s="71" t="s">
        <v>120</v>
      </c>
      <c r="AM242" s="5">
        <v>0</v>
      </c>
      <c r="AN242" s="5">
        <v>180</v>
      </c>
      <c r="AO242" s="5">
        <v>55</v>
      </c>
      <c r="AP242" s="5">
        <v>0</v>
      </c>
      <c r="AQ242" s="5">
        <v>0</v>
      </c>
      <c r="AR242" s="5">
        <v>5</v>
      </c>
      <c r="AS242" s="5">
        <v>16</v>
      </c>
      <c r="AT242" s="5">
        <v>10</v>
      </c>
      <c r="AU242" s="5">
        <v>10</v>
      </c>
      <c r="AV242" s="167"/>
      <c r="AW242" s="71" t="s">
        <v>120</v>
      </c>
      <c r="AX242" s="5">
        <v>147</v>
      </c>
      <c r="AY242" s="5">
        <v>87</v>
      </c>
      <c r="AZ242" s="5">
        <v>141</v>
      </c>
      <c r="BA242" s="5">
        <v>84</v>
      </c>
      <c r="BB242" s="5">
        <v>119</v>
      </c>
      <c r="BC242" s="5">
        <v>70</v>
      </c>
      <c r="BD242" s="5">
        <v>147</v>
      </c>
      <c r="BE242" s="5">
        <v>87</v>
      </c>
      <c r="BF242" s="5">
        <v>141</v>
      </c>
      <c r="BG242" s="5">
        <v>84</v>
      </c>
      <c r="BH242" s="5">
        <v>118</v>
      </c>
      <c r="BI242" s="5">
        <v>70</v>
      </c>
      <c r="BJ242" s="167"/>
      <c r="BK242" s="71" t="s">
        <v>120</v>
      </c>
      <c r="BL242" s="72">
        <v>46</v>
      </c>
      <c r="BM242" s="5">
        <v>25</v>
      </c>
      <c r="BN242" s="5">
        <v>19</v>
      </c>
      <c r="BO242" s="72">
        <v>2</v>
      </c>
      <c r="BP242" s="5">
        <v>2</v>
      </c>
      <c r="BQ242" s="72">
        <v>48</v>
      </c>
      <c r="BR242" s="72">
        <v>27</v>
      </c>
      <c r="BS242" s="167"/>
      <c r="BT242" s="71" t="s">
        <v>120</v>
      </c>
      <c r="BU242" s="5">
        <v>0</v>
      </c>
      <c r="BV242" s="5">
        <v>0</v>
      </c>
      <c r="BW242" s="5">
        <v>0</v>
      </c>
      <c r="BX242" s="5">
        <v>0</v>
      </c>
      <c r="BY242" s="5">
        <v>0</v>
      </c>
      <c r="BZ242" s="5">
        <v>0</v>
      </c>
      <c r="CA242" s="5">
        <v>0</v>
      </c>
      <c r="CB242" s="5">
        <v>0</v>
      </c>
      <c r="CC242" s="5">
        <v>0</v>
      </c>
      <c r="CD242" s="5">
        <v>0</v>
      </c>
      <c r="CE242" s="5">
        <v>0</v>
      </c>
      <c r="CF242" s="5">
        <v>0</v>
      </c>
      <c r="CG242" s="5">
        <v>0</v>
      </c>
      <c r="CH242" s="135"/>
      <c r="CI242" s="138" t="s">
        <v>215</v>
      </c>
      <c r="CJ242" s="138" t="s">
        <v>4381</v>
      </c>
      <c r="CK242" s="139">
        <v>525</v>
      </c>
      <c r="CL242" s="141">
        <v>0</v>
      </c>
    </row>
    <row r="243" spans="1:90" ht="13.15" customHeight="1">
      <c r="A243" s="167"/>
      <c r="B243" s="103" t="s">
        <v>102</v>
      </c>
      <c r="C243" s="105">
        <v>283</v>
      </c>
      <c r="D243" s="105">
        <v>135</v>
      </c>
      <c r="E243" s="105">
        <v>241</v>
      </c>
      <c r="F243" s="105">
        <v>131</v>
      </c>
      <c r="G243" s="105">
        <v>221</v>
      </c>
      <c r="H243" s="105">
        <v>118</v>
      </c>
      <c r="I243" s="105">
        <v>245</v>
      </c>
      <c r="J243" s="105">
        <v>136</v>
      </c>
      <c r="K243" s="105">
        <v>990</v>
      </c>
      <c r="L243" s="105">
        <v>520</v>
      </c>
      <c r="M243" s="167"/>
      <c r="N243" s="103" t="s">
        <v>102</v>
      </c>
      <c r="O243" s="105">
        <v>7</v>
      </c>
      <c r="P243" s="105">
        <v>6</v>
      </c>
      <c r="Q243" s="105">
        <v>3</v>
      </c>
      <c r="R243" s="105">
        <v>0</v>
      </c>
      <c r="S243" s="105">
        <v>1</v>
      </c>
      <c r="T243" s="105">
        <v>0</v>
      </c>
      <c r="U243" s="105">
        <v>25</v>
      </c>
      <c r="V243" s="105">
        <v>14</v>
      </c>
      <c r="W243" s="105">
        <v>36</v>
      </c>
      <c r="X243" s="105">
        <v>20</v>
      </c>
      <c r="Y243" s="167"/>
      <c r="Z243" s="103" t="s">
        <v>102</v>
      </c>
      <c r="AA243" s="105">
        <v>18</v>
      </c>
      <c r="AB243" s="105">
        <v>18</v>
      </c>
      <c r="AC243" s="105">
        <v>13</v>
      </c>
      <c r="AD243" s="105">
        <v>15</v>
      </c>
      <c r="AE243" s="105">
        <v>64</v>
      </c>
      <c r="AF243" s="105">
        <v>44</v>
      </c>
      <c r="AG243" s="105">
        <v>44</v>
      </c>
      <c r="AH243" s="105">
        <v>14</v>
      </c>
      <c r="AI243" s="105">
        <v>0</v>
      </c>
      <c r="AJ243" s="105">
        <v>11</v>
      </c>
      <c r="AK243" s="167"/>
      <c r="AL243" s="103" t="s">
        <v>102</v>
      </c>
      <c r="AM243" s="105">
        <v>60</v>
      </c>
      <c r="AN243" s="105">
        <v>403</v>
      </c>
      <c r="AO243" s="105">
        <v>102</v>
      </c>
      <c r="AP243" s="105">
        <v>0</v>
      </c>
      <c r="AQ243" s="105">
        <v>0</v>
      </c>
      <c r="AR243" s="105">
        <v>16</v>
      </c>
      <c r="AS243" s="105">
        <v>47</v>
      </c>
      <c r="AT243" s="105">
        <v>35</v>
      </c>
      <c r="AU243" s="105">
        <v>40</v>
      </c>
      <c r="AV243" s="167"/>
      <c r="AW243" s="103" t="s">
        <v>102</v>
      </c>
      <c r="AX243" s="105">
        <v>298</v>
      </c>
      <c r="AY243" s="105">
        <v>176</v>
      </c>
      <c r="AZ243" s="105">
        <v>282</v>
      </c>
      <c r="BA243" s="105">
        <v>167</v>
      </c>
      <c r="BB243" s="105">
        <v>221</v>
      </c>
      <c r="BC243" s="105">
        <v>134</v>
      </c>
      <c r="BD243" s="105">
        <v>295</v>
      </c>
      <c r="BE243" s="105">
        <v>175</v>
      </c>
      <c r="BF243" s="105">
        <v>279</v>
      </c>
      <c r="BG243" s="105">
        <v>166</v>
      </c>
      <c r="BH243" s="105">
        <v>220</v>
      </c>
      <c r="BI243" s="105">
        <v>134</v>
      </c>
      <c r="BJ243" s="167"/>
      <c r="BK243" s="103" t="s">
        <v>102</v>
      </c>
      <c r="BL243" s="105">
        <v>98</v>
      </c>
      <c r="BM243" s="105">
        <v>47</v>
      </c>
      <c r="BN243" s="105">
        <v>26</v>
      </c>
      <c r="BO243" s="105">
        <v>4</v>
      </c>
      <c r="BP243" s="105">
        <v>3</v>
      </c>
      <c r="BQ243" s="105">
        <v>102</v>
      </c>
      <c r="BR243" s="105">
        <v>50</v>
      </c>
      <c r="BS243" s="167"/>
      <c r="BT243" s="103" t="s">
        <v>102</v>
      </c>
      <c r="BU243" s="105">
        <v>114</v>
      </c>
      <c r="BV243" s="105">
        <v>140</v>
      </c>
      <c r="BW243" s="105">
        <v>159</v>
      </c>
      <c r="BX243" s="105">
        <v>55</v>
      </c>
      <c r="BY243" s="105">
        <v>149</v>
      </c>
      <c r="BZ243" s="105">
        <v>160</v>
      </c>
      <c r="CA243" s="105">
        <v>19</v>
      </c>
      <c r="CB243" s="105">
        <v>80</v>
      </c>
      <c r="CC243" s="105">
        <v>4</v>
      </c>
      <c r="CD243" s="105">
        <v>7</v>
      </c>
      <c r="CE243" s="105">
        <v>5</v>
      </c>
      <c r="CF243" s="105">
        <v>32</v>
      </c>
      <c r="CG243" s="105">
        <v>60</v>
      </c>
      <c r="CH243" s="135"/>
      <c r="CI243" s="138" t="s">
        <v>215</v>
      </c>
      <c r="CJ243" s="138" t="s">
        <v>4382</v>
      </c>
      <c r="CK243" s="139">
        <v>1172</v>
      </c>
      <c r="CL243" s="141">
        <v>892</v>
      </c>
    </row>
    <row r="244" spans="1:90" ht="13.15" customHeight="1">
      <c r="A244" s="167" t="s">
        <v>216</v>
      </c>
      <c r="B244" s="71" t="s">
        <v>119</v>
      </c>
      <c r="C244" s="5">
        <v>36</v>
      </c>
      <c r="D244" s="5">
        <v>24</v>
      </c>
      <c r="E244" s="5">
        <v>31</v>
      </c>
      <c r="F244" s="5">
        <v>17</v>
      </c>
      <c r="G244" s="5">
        <v>0</v>
      </c>
      <c r="H244" s="5">
        <v>0</v>
      </c>
      <c r="I244" s="5">
        <v>0</v>
      </c>
      <c r="J244" s="5">
        <v>0</v>
      </c>
      <c r="K244" s="72">
        <v>67</v>
      </c>
      <c r="L244" s="72">
        <v>41</v>
      </c>
      <c r="M244" s="167" t="s">
        <v>216</v>
      </c>
      <c r="N244" s="71" t="s">
        <v>119</v>
      </c>
      <c r="O244" s="5">
        <v>3</v>
      </c>
      <c r="P244" s="5">
        <v>3</v>
      </c>
      <c r="Q244" s="5">
        <v>0</v>
      </c>
      <c r="R244" s="5">
        <v>0</v>
      </c>
      <c r="S244" s="5">
        <v>0</v>
      </c>
      <c r="T244" s="5">
        <v>0</v>
      </c>
      <c r="U244" s="5">
        <v>0</v>
      </c>
      <c r="V244" s="5">
        <v>0</v>
      </c>
      <c r="W244" s="72">
        <v>3</v>
      </c>
      <c r="X244" s="72">
        <v>3</v>
      </c>
      <c r="Y244" s="167" t="s">
        <v>216</v>
      </c>
      <c r="Z244" s="71" t="s">
        <v>119</v>
      </c>
      <c r="AA244" s="5">
        <v>1</v>
      </c>
      <c r="AB244" s="5">
        <v>1</v>
      </c>
      <c r="AC244" s="5">
        <v>0</v>
      </c>
      <c r="AD244" s="5">
        <v>0</v>
      </c>
      <c r="AE244" s="72">
        <v>2</v>
      </c>
      <c r="AF244" s="72">
        <v>3</v>
      </c>
      <c r="AG244" s="5">
        <v>3</v>
      </c>
      <c r="AH244" s="5">
        <v>0</v>
      </c>
      <c r="AI244" s="5">
        <v>2</v>
      </c>
      <c r="AJ244" s="5">
        <v>1</v>
      </c>
      <c r="AK244" s="167" t="s">
        <v>216</v>
      </c>
      <c r="AL244" s="71" t="s">
        <v>119</v>
      </c>
      <c r="AM244" s="5">
        <v>0</v>
      </c>
      <c r="AN244" s="5">
        <v>24</v>
      </c>
      <c r="AO244" s="5">
        <v>0</v>
      </c>
      <c r="AP244" s="5">
        <v>0</v>
      </c>
      <c r="AQ244" s="5">
        <v>0</v>
      </c>
      <c r="AR244" s="5">
        <v>2</v>
      </c>
      <c r="AS244" s="5">
        <v>1</v>
      </c>
      <c r="AT244" s="5">
        <v>4</v>
      </c>
      <c r="AU244" s="5">
        <v>4</v>
      </c>
      <c r="AV244" s="167" t="s">
        <v>216</v>
      </c>
      <c r="AW244" s="71" t="s">
        <v>119</v>
      </c>
      <c r="AX244" s="5">
        <v>0</v>
      </c>
      <c r="AY244" s="5">
        <v>0</v>
      </c>
      <c r="AZ244" s="5">
        <v>0</v>
      </c>
      <c r="BA244" s="5">
        <v>0</v>
      </c>
      <c r="BB244" s="5">
        <v>0</v>
      </c>
      <c r="BC244" s="5">
        <v>0</v>
      </c>
      <c r="BD244" s="5">
        <v>0</v>
      </c>
      <c r="BE244" s="5">
        <v>0</v>
      </c>
      <c r="BF244" s="5">
        <v>0</v>
      </c>
      <c r="BG244" s="5">
        <v>0</v>
      </c>
      <c r="BH244" s="5">
        <v>0</v>
      </c>
      <c r="BI244" s="5">
        <v>0</v>
      </c>
      <c r="BJ244" s="167" t="s">
        <v>216</v>
      </c>
      <c r="BK244" s="71" t="s">
        <v>119</v>
      </c>
      <c r="BL244" s="72">
        <v>8</v>
      </c>
      <c r="BM244" s="5">
        <v>3</v>
      </c>
      <c r="BN244" s="5">
        <v>2</v>
      </c>
      <c r="BO244" s="72">
        <v>2</v>
      </c>
      <c r="BP244" s="5">
        <v>0</v>
      </c>
      <c r="BQ244" s="72">
        <v>10</v>
      </c>
      <c r="BR244" s="72">
        <v>3</v>
      </c>
      <c r="BS244" s="167" t="s">
        <v>216</v>
      </c>
      <c r="BT244" s="71" t="s">
        <v>119</v>
      </c>
      <c r="BU244" s="5">
        <v>4</v>
      </c>
      <c r="BV244" s="5">
        <v>4</v>
      </c>
      <c r="BW244" s="5">
        <v>4</v>
      </c>
      <c r="BX244" s="5">
        <v>5</v>
      </c>
      <c r="BY244" s="5">
        <v>6</v>
      </c>
      <c r="BZ244" s="5">
        <v>6</v>
      </c>
      <c r="CA244" s="5">
        <v>5</v>
      </c>
      <c r="CB244" s="5">
        <v>2</v>
      </c>
      <c r="CC244" s="5">
        <v>0</v>
      </c>
      <c r="CD244" s="5">
        <v>5</v>
      </c>
      <c r="CE244" s="5">
        <v>4</v>
      </c>
      <c r="CF244" s="5">
        <v>2</v>
      </c>
      <c r="CG244" s="5">
        <v>10</v>
      </c>
      <c r="CH244" s="135"/>
      <c r="CI244" s="138" t="s">
        <v>216</v>
      </c>
      <c r="CJ244" s="138" t="s">
        <v>4383</v>
      </c>
      <c r="CK244" s="139">
        <v>48</v>
      </c>
      <c r="CL244" s="141">
        <v>45</v>
      </c>
    </row>
    <row r="245" spans="1:90" ht="13.15" customHeight="1">
      <c r="A245" s="167"/>
      <c r="B245" s="71" t="s">
        <v>120</v>
      </c>
      <c r="C245" s="5">
        <v>242</v>
      </c>
      <c r="D245" s="5">
        <v>137</v>
      </c>
      <c r="E245" s="5">
        <v>237</v>
      </c>
      <c r="F245" s="5">
        <v>115</v>
      </c>
      <c r="G245" s="5">
        <v>271</v>
      </c>
      <c r="H245" s="5">
        <v>135</v>
      </c>
      <c r="I245" s="5">
        <v>317</v>
      </c>
      <c r="J245" s="5">
        <v>164</v>
      </c>
      <c r="K245" s="72">
        <v>1067</v>
      </c>
      <c r="L245" s="72">
        <v>551</v>
      </c>
      <c r="M245" s="167"/>
      <c r="N245" s="71" t="s">
        <v>120</v>
      </c>
      <c r="O245" s="5">
        <v>3</v>
      </c>
      <c r="P245" s="5">
        <v>2</v>
      </c>
      <c r="Q245" s="5">
        <v>6</v>
      </c>
      <c r="R245" s="5">
        <v>4</v>
      </c>
      <c r="S245" s="5">
        <v>7</v>
      </c>
      <c r="T245" s="5">
        <v>4</v>
      </c>
      <c r="U245" s="5">
        <v>114</v>
      </c>
      <c r="V245" s="5">
        <v>53</v>
      </c>
      <c r="W245" s="72">
        <v>130</v>
      </c>
      <c r="X245" s="72">
        <v>63</v>
      </c>
      <c r="Y245" s="167"/>
      <c r="Z245" s="71" t="s">
        <v>120</v>
      </c>
      <c r="AA245" s="5">
        <v>7</v>
      </c>
      <c r="AB245" s="5">
        <v>6</v>
      </c>
      <c r="AC245" s="5">
        <v>7</v>
      </c>
      <c r="AD245" s="5">
        <v>8</v>
      </c>
      <c r="AE245" s="72">
        <v>28</v>
      </c>
      <c r="AF245" s="72">
        <v>29</v>
      </c>
      <c r="AG245" s="5">
        <v>29</v>
      </c>
      <c r="AH245" s="5">
        <v>21</v>
      </c>
      <c r="AI245" s="5">
        <v>0</v>
      </c>
      <c r="AJ245" s="5">
        <v>5</v>
      </c>
      <c r="AK245" s="167"/>
      <c r="AL245" s="71" t="s">
        <v>120</v>
      </c>
      <c r="AM245" s="5">
        <v>0</v>
      </c>
      <c r="AN245" s="5">
        <v>357</v>
      </c>
      <c r="AO245" s="5">
        <v>95</v>
      </c>
      <c r="AP245" s="5">
        <v>0</v>
      </c>
      <c r="AQ245" s="5">
        <v>0</v>
      </c>
      <c r="AR245" s="5">
        <v>8</v>
      </c>
      <c r="AS245" s="5">
        <v>25</v>
      </c>
      <c r="AT245" s="5">
        <v>28</v>
      </c>
      <c r="AU245" s="5">
        <v>25</v>
      </c>
      <c r="AV245" s="167"/>
      <c r="AW245" s="71" t="s">
        <v>120</v>
      </c>
      <c r="AX245" s="5">
        <v>284</v>
      </c>
      <c r="AY245" s="5">
        <v>148</v>
      </c>
      <c r="AZ245" s="5">
        <v>284</v>
      </c>
      <c r="BA245" s="5">
        <v>148</v>
      </c>
      <c r="BB245" s="5">
        <v>81</v>
      </c>
      <c r="BC245" s="5">
        <v>25</v>
      </c>
      <c r="BD245" s="5">
        <v>251</v>
      </c>
      <c r="BE245" s="5">
        <v>134</v>
      </c>
      <c r="BF245" s="5">
        <v>251</v>
      </c>
      <c r="BG245" s="5">
        <v>134</v>
      </c>
      <c r="BH245" s="5">
        <v>60</v>
      </c>
      <c r="BI245" s="5">
        <v>13</v>
      </c>
      <c r="BJ245" s="167"/>
      <c r="BK245" s="71" t="s">
        <v>120</v>
      </c>
      <c r="BL245" s="72">
        <v>68</v>
      </c>
      <c r="BM245" s="5">
        <v>34</v>
      </c>
      <c r="BN245" s="5">
        <v>19</v>
      </c>
      <c r="BO245" s="72">
        <v>14</v>
      </c>
      <c r="BP245" s="5">
        <v>11</v>
      </c>
      <c r="BQ245" s="72">
        <v>82</v>
      </c>
      <c r="BR245" s="72">
        <v>45</v>
      </c>
      <c r="BS245" s="167"/>
      <c r="BT245" s="71" t="s">
        <v>120</v>
      </c>
      <c r="BU245" s="5">
        <v>0</v>
      </c>
      <c r="BV245" s="5">
        <v>0</v>
      </c>
      <c r="BW245" s="5">
        <v>0</v>
      </c>
      <c r="BX245" s="5">
        <v>0</v>
      </c>
      <c r="BY245" s="5">
        <v>0</v>
      </c>
      <c r="BZ245" s="5">
        <v>0</v>
      </c>
      <c r="CA245" s="5">
        <v>0</v>
      </c>
      <c r="CB245" s="5">
        <v>0</v>
      </c>
      <c r="CC245" s="5">
        <v>0</v>
      </c>
      <c r="CD245" s="5">
        <v>0</v>
      </c>
      <c r="CE245" s="5">
        <v>0</v>
      </c>
      <c r="CF245" s="5">
        <v>0</v>
      </c>
      <c r="CG245" s="5">
        <v>0</v>
      </c>
      <c r="CH245" s="135"/>
      <c r="CI245" s="138" t="s">
        <v>216</v>
      </c>
      <c r="CJ245" s="138" t="s">
        <v>4384</v>
      </c>
      <c r="CK245" s="139">
        <v>999</v>
      </c>
      <c r="CL245" s="141">
        <v>0</v>
      </c>
    </row>
    <row r="246" spans="1:90" ht="13.15" customHeight="1">
      <c r="A246" s="167"/>
      <c r="B246" s="103" t="s">
        <v>102</v>
      </c>
      <c r="C246" s="105">
        <v>278</v>
      </c>
      <c r="D246" s="105">
        <v>161</v>
      </c>
      <c r="E246" s="105">
        <v>268</v>
      </c>
      <c r="F246" s="105">
        <v>132</v>
      </c>
      <c r="G246" s="105">
        <v>271</v>
      </c>
      <c r="H246" s="105">
        <v>135</v>
      </c>
      <c r="I246" s="105">
        <v>317</v>
      </c>
      <c r="J246" s="105">
        <v>164</v>
      </c>
      <c r="K246" s="105">
        <v>1134</v>
      </c>
      <c r="L246" s="105">
        <v>592</v>
      </c>
      <c r="M246" s="167"/>
      <c r="N246" s="103" t="s">
        <v>102</v>
      </c>
      <c r="O246" s="105">
        <v>6</v>
      </c>
      <c r="P246" s="105">
        <v>5</v>
      </c>
      <c r="Q246" s="105">
        <v>6</v>
      </c>
      <c r="R246" s="105">
        <v>4</v>
      </c>
      <c r="S246" s="105">
        <v>7</v>
      </c>
      <c r="T246" s="105">
        <v>4</v>
      </c>
      <c r="U246" s="105">
        <v>114</v>
      </c>
      <c r="V246" s="105">
        <v>53</v>
      </c>
      <c r="W246" s="105">
        <v>133</v>
      </c>
      <c r="X246" s="105">
        <v>66</v>
      </c>
      <c r="Y246" s="167"/>
      <c r="Z246" s="103" t="s">
        <v>102</v>
      </c>
      <c r="AA246" s="105">
        <v>8</v>
      </c>
      <c r="AB246" s="105">
        <v>7</v>
      </c>
      <c r="AC246" s="105">
        <v>7</v>
      </c>
      <c r="AD246" s="105">
        <v>8</v>
      </c>
      <c r="AE246" s="105">
        <v>30</v>
      </c>
      <c r="AF246" s="105">
        <v>32</v>
      </c>
      <c r="AG246" s="105">
        <v>32</v>
      </c>
      <c r="AH246" s="105">
        <v>21</v>
      </c>
      <c r="AI246" s="105">
        <v>2</v>
      </c>
      <c r="AJ246" s="105">
        <v>6</v>
      </c>
      <c r="AK246" s="167"/>
      <c r="AL246" s="103" t="s">
        <v>102</v>
      </c>
      <c r="AM246" s="105">
        <v>0</v>
      </c>
      <c r="AN246" s="105">
        <v>381</v>
      </c>
      <c r="AO246" s="105">
        <v>95</v>
      </c>
      <c r="AP246" s="105">
        <v>0</v>
      </c>
      <c r="AQ246" s="105">
        <v>0</v>
      </c>
      <c r="AR246" s="105">
        <v>10</v>
      </c>
      <c r="AS246" s="105">
        <v>26</v>
      </c>
      <c r="AT246" s="105">
        <v>32</v>
      </c>
      <c r="AU246" s="105">
        <v>29</v>
      </c>
      <c r="AV246" s="167"/>
      <c r="AW246" s="103" t="s">
        <v>102</v>
      </c>
      <c r="AX246" s="105">
        <v>284</v>
      </c>
      <c r="AY246" s="105">
        <v>148</v>
      </c>
      <c r="AZ246" s="105">
        <v>284</v>
      </c>
      <c r="BA246" s="105">
        <v>148</v>
      </c>
      <c r="BB246" s="105">
        <v>81</v>
      </c>
      <c r="BC246" s="105">
        <v>25</v>
      </c>
      <c r="BD246" s="105">
        <v>251</v>
      </c>
      <c r="BE246" s="105">
        <v>134</v>
      </c>
      <c r="BF246" s="105">
        <v>251</v>
      </c>
      <c r="BG246" s="105">
        <v>134</v>
      </c>
      <c r="BH246" s="105">
        <v>60</v>
      </c>
      <c r="BI246" s="105">
        <v>13</v>
      </c>
      <c r="BJ246" s="167"/>
      <c r="BK246" s="103" t="s">
        <v>102</v>
      </c>
      <c r="BL246" s="105">
        <v>76</v>
      </c>
      <c r="BM246" s="105">
        <v>37</v>
      </c>
      <c r="BN246" s="105">
        <v>21</v>
      </c>
      <c r="BO246" s="105">
        <v>16</v>
      </c>
      <c r="BP246" s="105">
        <v>11</v>
      </c>
      <c r="BQ246" s="105">
        <v>92</v>
      </c>
      <c r="BR246" s="105">
        <v>48</v>
      </c>
      <c r="BS246" s="167"/>
      <c r="BT246" s="103" t="s">
        <v>102</v>
      </c>
      <c r="BU246" s="105">
        <v>4</v>
      </c>
      <c r="BV246" s="105">
        <v>4</v>
      </c>
      <c r="BW246" s="105">
        <v>4</v>
      </c>
      <c r="BX246" s="105">
        <v>5</v>
      </c>
      <c r="BY246" s="105">
        <v>6</v>
      </c>
      <c r="BZ246" s="105">
        <v>6</v>
      </c>
      <c r="CA246" s="105">
        <v>5</v>
      </c>
      <c r="CB246" s="105">
        <v>2</v>
      </c>
      <c r="CC246" s="105">
        <v>0</v>
      </c>
      <c r="CD246" s="105">
        <v>5</v>
      </c>
      <c r="CE246" s="105">
        <v>4</v>
      </c>
      <c r="CF246" s="105">
        <v>2</v>
      </c>
      <c r="CG246" s="105">
        <v>10</v>
      </c>
      <c r="CH246" s="135"/>
      <c r="CI246" s="138" t="s">
        <v>216</v>
      </c>
      <c r="CJ246" s="138" t="s">
        <v>4385</v>
      </c>
      <c r="CK246" s="139">
        <v>1047</v>
      </c>
      <c r="CL246" s="141">
        <v>45</v>
      </c>
    </row>
    <row r="247" spans="1:90" ht="13.15" customHeight="1">
      <c r="A247" s="167" t="s">
        <v>217</v>
      </c>
      <c r="B247" s="71" t="s">
        <v>119</v>
      </c>
      <c r="C247" s="5">
        <v>2</v>
      </c>
      <c r="D247" s="5">
        <v>0</v>
      </c>
      <c r="E247" s="5">
        <v>4</v>
      </c>
      <c r="F247" s="5">
        <v>2</v>
      </c>
      <c r="G247" s="5">
        <v>6</v>
      </c>
      <c r="H247" s="5">
        <v>4</v>
      </c>
      <c r="I247" s="5">
        <v>5</v>
      </c>
      <c r="J247" s="5">
        <v>2</v>
      </c>
      <c r="K247" s="72">
        <v>17</v>
      </c>
      <c r="L247" s="72">
        <v>8</v>
      </c>
      <c r="M247" s="167" t="s">
        <v>217</v>
      </c>
      <c r="N247" s="71" t="s">
        <v>119</v>
      </c>
      <c r="O247" s="5">
        <v>0</v>
      </c>
      <c r="P247" s="5">
        <v>0</v>
      </c>
      <c r="Q247" s="5">
        <v>0</v>
      </c>
      <c r="R247" s="5">
        <v>0</v>
      </c>
      <c r="S247" s="5">
        <v>0</v>
      </c>
      <c r="T247" s="5">
        <v>0</v>
      </c>
      <c r="U247" s="5">
        <v>0</v>
      </c>
      <c r="V247" s="5">
        <v>0</v>
      </c>
      <c r="W247" s="72">
        <v>0</v>
      </c>
      <c r="X247" s="72">
        <v>0</v>
      </c>
      <c r="Y247" s="167" t="s">
        <v>217</v>
      </c>
      <c r="Z247" s="71" t="s">
        <v>119</v>
      </c>
      <c r="AA247" s="5">
        <v>1</v>
      </c>
      <c r="AB247" s="5">
        <v>1</v>
      </c>
      <c r="AC247" s="5">
        <v>1</v>
      </c>
      <c r="AD247" s="5">
        <v>1</v>
      </c>
      <c r="AE247" s="72">
        <v>4</v>
      </c>
      <c r="AF247" s="72">
        <v>4</v>
      </c>
      <c r="AG247" s="5">
        <v>4</v>
      </c>
      <c r="AH247" s="5">
        <v>0</v>
      </c>
      <c r="AI247" s="5">
        <v>0</v>
      </c>
      <c r="AJ247" s="5">
        <v>1</v>
      </c>
      <c r="AK247" s="167" t="s">
        <v>217</v>
      </c>
      <c r="AL247" s="71" t="s">
        <v>119</v>
      </c>
      <c r="AM247" s="5">
        <v>0</v>
      </c>
      <c r="AN247" s="5">
        <v>20</v>
      </c>
      <c r="AO247" s="5">
        <v>3</v>
      </c>
      <c r="AP247" s="5">
        <v>6</v>
      </c>
      <c r="AQ247" s="5">
        <v>0</v>
      </c>
      <c r="AR247" s="5">
        <v>0</v>
      </c>
      <c r="AS247" s="5">
        <v>4</v>
      </c>
      <c r="AT247" s="5">
        <v>4</v>
      </c>
      <c r="AU247" s="5">
        <v>4</v>
      </c>
      <c r="AV247" s="167" t="s">
        <v>217</v>
      </c>
      <c r="AW247" s="71" t="s">
        <v>119</v>
      </c>
      <c r="AX247" s="5">
        <v>0</v>
      </c>
      <c r="AY247" s="5">
        <v>0</v>
      </c>
      <c r="AZ247" s="5">
        <v>0</v>
      </c>
      <c r="BA247" s="5">
        <v>0</v>
      </c>
      <c r="BB247" s="5">
        <v>0</v>
      </c>
      <c r="BC247" s="5">
        <v>0</v>
      </c>
      <c r="BD247" s="5">
        <v>0</v>
      </c>
      <c r="BE247" s="5">
        <v>0</v>
      </c>
      <c r="BF247" s="5">
        <v>0</v>
      </c>
      <c r="BG247" s="5">
        <v>0</v>
      </c>
      <c r="BH247" s="5">
        <v>0</v>
      </c>
      <c r="BI247" s="5">
        <v>0</v>
      </c>
      <c r="BJ247" s="167" t="s">
        <v>217</v>
      </c>
      <c r="BK247" s="71" t="s">
        <v>119</v>
      </c>
      <c r="BL247" s="72">
        <v>7</v>
      </c>
      <c r="BM247" s="5">
        <v>3</v>
      </c>
      <c r="BN247" s="5">
        <v>1</v>
      </c>
      <c r="BO247" s="72">
        <v>0</v>
      </c>
      <c r="BP247" s="5">
        <v>0</v>
      </c>
      <c r="BQ247" s="72">
        <v>7</v>
      </c>
      <c r="BR247" s="72">
        <v>3</v>
      </c>
      <c r="BS247" s="167" t="s">
        <v>217</v>
      </c>
      <c r="BT247" s="71" t="s">
        <v>119</v>
      </c>
      <c r="BU247" s="5">
        <v>24</v>
      </c>
      <c r="BV247" s="5">
        <v>50</v>
      </c>
      <c r="BW247" s="5">
        <v>11</v>
      </c>
      <c r="BX247" s="5">
        <v>7</v>
      </c>
      <c r="BY247" s="5">
        <v>67</v>
      </c>
      <c r="BZ247" s="5">
        <v>9</v>
      </c>
      <c r="CA247" s="5">
        <v>4</v>
      </c>
      <c r="CB247" s="5">
        <v>0</v>
      </c>
      <c r="CC247" s="5">
        <v>0</v>
      </c>
      <c r="CD247" s="5">
        <v>0</v>
      </c>
      <c r="CE247" s="5">
        <v>0</v>
      </c>
      <c r="CF247" s="5">
        <v>1</v>
      </c>
      <c r="CG247" s="5">
        <v>22</v>
      </c>
      <c r="CH247" s="135"/>
      <c r="CI247" s="138" t="s">
        <v>217</v>
      </c>
      <c r="CJ247" s="138" t="s">
        <v>4386</v>
      </c>
      <c r="CK247" s="139">
        <v>73</v>
      </c>
      <c r="CL247" s="141">
        <v>172</v>
      </c>
    </row>
    <row r="248" spans="1:90" ht="13.15" customHeight="1">
      <c r="A248" s="167"/>
      <c r="B248" s="71" t="s">
        <v>120</v>
      </c>
      <c r="C248" s="5">
        <v>0</v>
      </c>
      <c r="D248" s="5">
        <v>0</v>
      </c>
      <c r="E248" s="5">
        <v>0</v>
      </c>
      <c r="F248" s="5">
        <v>0</v>
      </c>
      <c r="G248" s="5">
        <v>0</v>
      </c>
      <c r="H248" s="5">
        <v>0</v>
      </c>
      <c r="I248" s="5">
        <v>0</v>
      </c>
      <c r="J248" s="5">
        <v>0</v>
      </c>
      <c r="K248" s="72">
        <v>0</v>
      </c>
      <c r="L248" s="72">
        <v>0</v>
      </c>
      <c r="M248" s="167"/>
      <c r="N248" s="71" t="s">
        <v>120</v>
      </c>
      <c r="O248" s="5">
        <v>0</v>
      </c>
      <c r="P248" s="5">
        <v>0</v>
      </c>
      <c r="Q248" s="5">
        <v>0</v>
      </c>
      <c r="R248" s="5">
        <v>0</v>
      </c>
      <c r="S248" s="5">
        <v>0</v>
      </c>
      <c r="T248" s="5">
        <v>0</v>
      </c>
      <c r="U248" s="5">
        <v>0</v>
      </c>
      <c r="V248" s="5">
        <v>0</v>
      </c>
      <c r="W248" s="72">
        <v>0</v>
      </c>
      <c r="X248" s="72">
        <v>0</v>
      </c>
      <c r="Y248" s="167"/>
      <c r="Z248" s="71" t="s">
        <v>120</v>
      </c>
      <c r="AA248" s="5">
        <v>0</v>
      </c>
      <c r="AB248" s="5">
        <v>0</v>
      </c>
      <c r="AC248" s="5">
        <v>0</v>
      </c>
      <c r="AD248" s="5">
        <v>0</v>
      </c>
      <c r="AE248" s="72">
        <v>0</v>
      </c>
      <c r="AF248" s="72">
        <v>0</v>
      </c>
      <c r="AG248" s="5">
        <v>0</v>
      </c>
      <c r="AH248" s="5">
        <v>0</v>
      </c>
      <c r="AI248" s="5">
        <v>0</v>
      </c>
      <c r="AJ248" s="5">
        <v>0</v>
      </c>
      <c r="AK248" s="167"/>
      <c r="AL248" s="71" t="s">
        <v>120</v>
      </c>
      <c r="AM248" s="5">
        <v>0</v>
      </c>
      <c r="AN248" s="5">
        <v>0</v>
      </c>
      <c r="AO248" s="5">
        <v>0</v>
      </c>
      <c r="AP248" s="5">
        <v>0</v>
      </c>
      <c r="AQ248" s="5">
        <v>0</v>
      </c>
      <c r="AR248" s="5">
        <v>0</v>
      </c>
      <c r="AS248" s="5">
        <v>0</v>
      </c>
      <c r="AT248" s="5">
        <v>0</v>
      </c>
      <c r="AU248" s="5">
        <v>0</v>
      </c>
      <c r="AV248" s="167"/>
      <c r="AW248" s="71" t="s">
        <v>120</v>
      </c>
      <c r="AX248" s="5">
        <v>0</v>
      </c>
      <c r="AY248" s="5">
        <v>0</v>
      </c>
      <c r="AZ248" s="5">
        <v>0</v>
      </c>
      <c r="BA248" s="5">
        <v>0</v>
      </c>
      <c r="BB248" s="5">
        <v>0</v>
      </c>
      <c r="BC248" s="5">
        <v>0</v>
      </c>
      <c r="BD248" s="5">
        <v>0</v>
      </c>
      <c r="BE248" s="5">
        <v>0</v>
      </c>
      <c r="BF248" s="5">
        <v>0</v>
      </c>
      <c r="BG248" s="5">
        <v>0</v>
      </c>
      <c r="BH248" s="5">
        <v>0</v>
      </c>
      <c r="BI248" s="5">
        <v>0</v>
      </c>
      <c r="BJ248" s="167"/>
      <c r="BK248" s="71" t="s">
        <v>120</v>
      </c>
      <c r="BL248" s="72">
        <v>0</v>
      </c>
      <c r="BM248" s="5">
        <v>0</v>
      </c>
      <c r="BN248" s="5">
        <v>0</v>
      </c>
      <c r="BO248" s="72">
        <v>0</v>
      </c>
      <c r="BP248" s="5">
        <v>0</v>
      </c>
      <c r="BQ248" s="72">
        <v>0</v>
      </c>
      <c r="BR248" s="72">
        <v>0</v>
      </c>
      <c r="BS248" s="167"/>
      <c r="BT248" s="71" t="s">
        <v>120</v>
      </c>
      <c r="BU248" s="5">
        <v>0</v>
      </c>
      <c r="BV248" s="5">
        <v>0</v>
      </c>
      <c r="BW248" s="5">
        <v>0</v>
      </c>
      <c r="BX248" s="5">
        <v>0</v>
      </c>
      <c r="BY248" s="5">
        <v>0</v>
      </c>
      <c r="BZ248" s="5">
        <v>0</v>
      </c>
      <c r="CA248" s="5">
        <v>0</v>
      </c>
      <c r="CB248" s="5">
        <v>0</v>
      </c>
      <c r="CC248" s="5">
        <v>0</v>
      </c>
      <c r="CD248" s="5">
        <v>0</v>
      </c>
      <c r="CE248" s="5">
        <v>0</v>
      </c>
      <c r="CF248" s="5">
        <v>0</v>
      </c>
      <c r="CG248" s="5">
        <v>0</v>
      </c>
      <c r="CH248" s="135"/>
      <c r="CI248" s="138" t="s">
        <v>217</v>
      </c>
      <c r="CJ248" s="138" t="s">
        <v>4387</v>
      </c>
      <c r="CK248" s="139">
        <v>0</v>
      </c>
      <c r="CL248" s="141">
        <v>0</v>
      </c>
    </row>
    <row r="249" spans="1:90" ht="13.15" customHeight="1">
      <c r="A249" s="167"/>
      <c r="B249" s="103" t="s">
        <v>102</v>
      </c>
      <c r="C249" s="105">
        <v>2</v>
      </c>
      <c r="D249" s="105">
        <v>0</v>
      </c>
      <c r="E249" s="105">
        <v>4</v>
      </c>
      <c r="F249" s="105">
        <v>2</v>
      </c>
      <c r="G249" s="105">
        <v>6</v>
      </c>
      <c r="H249" s="105">
        <v>4</v>
      </c>
      <c r="I249" s="105">
        <v>5</v>
      </c>
      <c r="J249" s="105">
        <v>2</v>
      </c>
      <c r="K249" s="105">
        <v>17</v>
      </c>
      <c r="L249" s="105">
        <v>8</v>
      </c>
      <c r="M249" s="167"/>
      <c r="N249" s="103" t="s">
        <v>102</v>
      </c>
      <c r="O249" s="105">
        <v>0</v>
      </c>
      <c r="P249" s="105">
        <v>0</v>
      </c>
      <c r="Q249" s="105">
        <v>0</v>
      </c>
      <c r="R249" s="105">
        <v>0</v>
      </c>
      <c r="S249" s="105">
        <v>0</v>
      </c>
      <c r="T249" s="105">
        <v>0</v>
      </c>
      <c r="U249" s="105">
        <v>0</v>
      </c>
      <c r="V249" s="105">
        <v>0</v>
      </c>
      <c r="W249" s="105">
        <v>0</v>
      </c>
      <c r="X249" s="105">
        <v>0</v>
      </c>
      <c r="Y249" s="167"/>
      <c r="Z249" s="103" t="s">
        <v>102</v>
      </c>
      <c r="AA249" s="105">
        <v>1</v>
      </c>
      <c r="AB249" s="105">
        <v>1</v>
      </c>
      <c r="AC249" s="105">
        <v>1</v>
      </c>
      <c r="AD249" s="105">
        <v>1</v>
      </c>
      <c r="AE249" s="105">
        <v>4</v>
      </c>
      <c r="AF249" s="105">
        <v>4</v>
      </c>
      <c r="AG249" s="105">
        <v>4</v>
      </c>
      <c r="AH249" s="105">
        <v>0</v>
      </c>
      <c r="AI249" s="105">
        <v>0</v>
      </c>
      <c r="AJ249" s="105">
        <v>1</v>
      </c>
      <c r="AK249" s="167"/>
      <c r="AL249" s="103" t="s">
        <v>102</v>
      </c>
      <c r="AM249" s="105">
        <v>0</v>
      </c>
      <c r="AN249" s="105">
        <v>20</v>
      </c>
      <c r="AO249" s="105">
        <v>3</v>
      </c>
      <c r="AP249" s="105">
        <v>6</v>
      </c>
      <c r="AQ249" s="105">
        <v>0</v>
      </c>
      <c r="AR249" s="105">
        <v>0</v>
      </c>
      <c r="AS249" s="105">
        <v>4</v>
      </c>
      <c r="AT249" s="105">
        <v>4</v>
      </c>
      <c r="AU249" s="105">
        <v>4</v>
      </c>
      <c r="AV249" s="167"/>
      <c r="AW249" s="103" t="s">
        <v>102</v>
      </c>
      <c r="AX249" s="105">
        <v>0</v>
      </c>
      <c r="AY249" s="105">
        <v>0</v>
      </c>
      <c r="AZ249" s="105">
        <v>0</v>
      </c>
      <c r="BA249" s="105">
        <v>0</v>
      </c>
      <c r="BB249" s="105">
        <v>0</v>
      </c>
      <c r="BC249" s="105">
        <v>0</v>
      </c>
      <c r="BD249" s="105">
        <v>0</v>
      </c>
      <c r="BE249" s="105">
        <v>0</v>
      </c>
      <c r="BF249" s="105">
        <v>0</v>
      </c>
      <c r="BG249" s="105">
        <v>0</v>
      </c>
      <c r="BH249" s="105">
        <v>0</v>
      </c>
      <c r="BI249" s="105">
        <v>0</v>
      </c>
      <c r="BJ249" s="167"/>
      <c r="BK249" s="103" t="s">
        <v>102</v>
      </c>
      <c r="BL249" s="105">
        <v>7</v>
      </c>
      <c r="BM249" s="105">
        <v>3</v>
      </c>
      <c r="BN249" s="105">
        <v>1</v>
      </c>
      <c r="BO249" s="105">
        <v>0</v>
      </c>
      <c r="BP249" s="105">
        <v>0</v>
      </c>
      <c r="BQ249" s="105">
        <v>7</v>
      </c>
      <c r="BR249" s="105">
        <v>3</v>
      </c>
      <c r="BS249" s="167"/>
      <c r="BT249" s="103" t="s">
        <v>102</v>
      </c>
      <c r="BU249" s="105">
        <v>24</v>
      </c>
      <c r="BV249" s="105">
        <v>50</v>
      </c>
      <c r="BW249" s="105">
        <v>11</v>
      </c>
      <c r="BX249" s="105">
        <v>7</v>
      </c>
      <c r="BY249" s="105">
        <v>67</v>
      </c>
      <c r="BZ249" s="105">
        <v>9</v>
      </c>
      <c r="CA249" s="105">
        <v>4</v>
      </c>
      <c r="CB249" s="105">
        <v>0</v>
      </c>
      <c r="CC249" s="105">
        <v>0</v>
      </c>
      <c r="CD249" s="105">
        <v>0</v>
      </c>
      <c r="CE249" s="105">
        <v>0</v>
      </c>
      <c r="CF249" s="105">
        <v>1</v>
      </c>
      <c r="CG249" s="105">
        <v>22</v>
      </c>
      <c r="CH249" s="135"/>
      <c r="CI249" s="138" t="s">
        <v>217</v>
      </c>
      <c r="CJ249" s="138" t="s">
        <v>4388</v>
      </c>
      <c r="CK249" s="139">
        <v>73</v>
      </c>
      <c r="CL249" s="141">
        <v>172</v>
      </c>
    </row>
    <row r="250" spans="1:90" ht="13.15" customHeight="1">
      <c r="A250" s="167" t="s">
        <v>218</v>
      </c>
      <c r="B250" s="71" t="s">
        <v>119</v>
      </c>
      <c r="C250" s="5">
        <v>0</v>
      </c>
      <c r="D250" s="5">
        <v>0</v>
      </c>
      <c r="E250" s="5">
        <v>0</v>
      </c>
      <c r="F250" s="5">
        <v>0</v>
      </c>
      <c r="G250" s="5">
        <v>0</v>
      </c>
      <c r="H250" s="5">
        <v>0</v>
      </c>
      <c r="I250" s="5">
        <v>0</v>
      </c>
      <c r="J250" s="5">
        <v>0</v>
      </c>
      <c r="K250" s="72">
        <v>0</v>
      </c>
      <c r="L250" s="72">
        <v>0</v>
      </c>
      <c r="M250" s="167" t="s">
        <v>218</v>
      </c>
      <c r="N250" s="71" t="s">
        <v>119</v>
      </c>
      <c r="O250" s="5">
        <v>0</v>
      </c>
      <c r="P250" s="5">
        <v>0</v>
      </c>
      <c r="Q250" s="5">
        <v>0</v>
      </c>
      <c r="R250" s="5">
        <v>0</v>
      </c>
      <c r="S250" s="5">
        <v>0</v>
      </c>
      <c r="T250" s="5">
        <v>0</v>
      </c>
      <c r="U250" s="5">
        <v>0</v>
      </c>
      <c r="V250" s="5">
        <v>0</v>
      </c>
      <c r="W250" s="72">
        <v>0</v>
      </c>
      <c r="X250" s="72">
        <v>0</v>
      </c>
      <c r="Y250" s="167" t="s">
        <v>218</v>
      </c>
      <c r="Z250" s="71" t="s">
        <v>119</v>
      </c>
      <c r="AA250" s="5">
        <v>0</v>
      </c>
      <c r="AB250" s="5">
        <v>0</v>
      </c>
      <c r="AC250" s="5">
        <v>0</v>
      </c>
      <c r="AD250" s="5">
        <v>0</v>
      </c>
      <c r="AE250" s="72">
        <v>0</v>
      </c>
      <c r="AF250" s="72">
        <v>0</v>
      </c>
      <c r="AG250" s="5">
        <v>0</v>
      </c>
      <c r="AH250" s="5">
        <v>0</v>
      </c>
      <c r="AI250" s="5">
        <v>0</v>
      </c>
      <c r="AJ250" s="5">
        <v>0</v>
      </c>
      <c r="AK250" s="167" t="s">
        <v>218</v>
      </c>
      <c r="AL250" s="71" t="s">
        <v>119</v>
      </c>
      <c r="AM250" s="5">
        <v>0</v>
      </c>
      <c r="AN250" s="5">
        <v>0</v>
      </c>
      <c r="AO250" s="5">
        <v>0</v>
      </c>
      <c r="AP250" s="5">
        <v>0</v>
      </c>
      <c r="AQ250" s="5">
        <v>0</v>
      </c>
      <c r="AR250" s="5">
        <v>0</v>
      </c>
      <c r="AS250" s="5">
        <v>0</v>
      </c>
      <c r="AT250" s="5">
        <v>0</v>
      </c>
      <c r="AU250" s="5">
        <v>0</v>
      </c>
      <c r="AV250" s="167" t="s">
        <v>218</v>
      </c>
      <c r="AW250" s="71" t="s">
        <v>119</v>
      </c>
      <c r="AX250" s="5">
        <v>0</v>
      </c>
      <c r="AY250" s="5">
        <v>0</v>
      </c>
      <c r="AZ250" s="5">
        <v>0</v>
      </c>
      <c r="BA250" s="5">
        <v>0</v>
      </c>
      <c r="BB250" s="5">
        <v>0</v>
      </c>
      <c r="BC250" s="5">
        <v>0</v>
      </c>
      <c r="BD250" s="5">
        <v>0</v>
      </c>
      <c r="BE250" s="5">
        <v>0</v>
      </c>
      <c r="BF250" s="5">
        <v>0</v>
      </c>
      <c r="BG250" s="5">
        <v>0</v>
      </c>
      <c r="BH250" s="5">
        <v>0</v>
      </c>
      <c r="BI250" s="5">
        <v>0</v>
      </c>
      <c r="BJ250" s="167" t="s">
        <v>218</v>
      </c>
      <c r="BK250" s="71" t="s">
        <v>119</v>
      </c>
      <c r="BL250" s="72">
        <v>0</v>
      </c>
      <c r="BM250" s="5">
        <v>0</v>
      </c>
      <c r="BN250" s="5">
        <v>0</v>
      </c>
      <c r="BO250" s="72">
        <v>0</v>
      </c>
      <c r="BP250" s="5">
        <v>0</v>
      </c>
      <c r="BQ250" s="72">
        <v>0</v>
      </c>
      <c r="BR250" s="72">
        <v>0</v>
      </c>
      <c r="BS250" s="167" t="s">
        <v>218</v>
      </c>
      <c r="BT250" s="71" t="s">
        <v>119</v>
      </c>
      <c r="BU250" s="5">
        <v>0</v>
      </c>
      <c r="BV250" s="5">
        <v>0</v>
      </c>
      <c r="BW250" s="5">
        <v>0</v>
      </c>
      <c r="BX250" s="5">
        <v>0</v>
      </c>
      <c r="BY250" s="5">
        <v>0</v>
      </c>
      <c r="BZ250" s="5">
        <v>0</v>
      </c>
      <c r="CA250" s="5">
        <v>0</v>
      </c>
      <c r="CB250" s="5">
        <v>0</v>
      </c>
      <c r="CC250" s="5">
        <v>0</v>
      </c>
      <c r="CD250" s="5">
        <v>0</v>
      </c>
      <c r="CE250" s="5">
        <v>0</v>
      </c>
      <c r="CF250" s="5">
        <v>0</v>
      </c>
      <c r="CG250" s="5">
        <v>0</v>
      </c>
      <c r="CH250" s="135"/>
      <c r="CI250" s="138" t="s">
        <v>218</v>
      </c>
      <c r="CJ250" s="138" t="s">
        <v>4389</v>
      </c>
      <c r="CK250" s="139">
        <v>0</v>
      </c>
      <c r="CL250" s="141">
        <v>0</v>
      </c>
    </row>
    <row r="251" spans="1:90" ht="13.15" customHeight="1">
      <c r="A251" s="167"/>
      <c r="B251" s="71" t="s">
        <v>120</v>
      </c>
      <c r="C251" s="5">
        <v>3066</v>
      </c>
      <c r="D251" s="5">
        <v>1603</v>
      </c>
      <c r="E251" s="5">
        <v>3032</v>
      </c>
      <c r="F251" s="5">
        <v>1539</v>
      </c>
      <c r="G251" s="5">
        <v>3048</v>
      </c>
      <c r="H251" s="5">
        <v>1584</v>
      </c>
      <c r="I251" s="5">
        <v>3558</v>
      </c>
      <c r="J251" s="5">
        <v>1899</v>
      </c>
      <c r="K251" s="72">
        <v>12704</v>
      </c>
      <c r="L251" s="72">
        <v>6625</v>
      </c>
      <c r="M251" s="167"/>
      <c r="N251" s="71" t="s">
        <v>120</v>
      </c>
      <c r="O251" s="5">
        <v>85</v>
      </c>
      <c r="P251" s="5">
        <v>32</v>
      </c>
      <c r="Q251" s="5">
        <v>42</v>
      </c>
      <c r="R251" s="5">
        <v>20</v>
      </c>
      <c r="S251" s="5">
        <v>58</v>
      </c>
      <c r="T251" s="5">
        <v>32</v>
      </c>
      <c r="U251" s="5">
        <v>286</v>
      </c>
      <c r="V251" s="5">
        <v>159</v>
      </c>
      <c r="W251" s="72">
        <v>471</v>
      </c>
      <c r="X251" s="72">
        <v>243</v>
      </c>
      <c r="Y251" s="167"/>
      <c r="Z251" s="71" t="s">
        <v>120</v>
      </c>
      <c r="AA251" s="5">
        <v>93</v>
      </c>
      <c r="AB251" s="5">
        <v>89</v>
      </c>
      <c r="AC251" s="5">
        <v>88</v>
      </c>
      <c r="AD251" s="5">
        <v>94</v>
      </c>
      <c r="AE251" s="72">
        <v>364</v>
      </c>
      <c r="AF251" s="72">
        <v>392</v>
      </c>
      <c r="AG251" s="5">
        <v>383</v>
      </c>
      <c r="AH251" s="5">
        <v>309</v>
      </c>
      <c r="AI251" s="5">
        <v>0</v>
      </c>
      <c r="AJ251" s="5">
        <v>75</v>
      </c>
      <c r="AK251" s="167"/>
      <c r="AL251" s="71" t="s">
        <v>120</v>
      </c>
      <c r="AM251" s="5">
        <v>192</v>
      </c>
      <c r="AN251" s="5">
        <v>3557</v>
      </c>
      <c r="AO251" s="5">
        <v>1936</v>
      </c>
      <c r="AP251" s="5">
        <v>766</v>
      </c>
      <c r="AQ251" s="5">
        <v>78</v>
      </c>
      <c r="AR251" s="5">
        <v>152</v>
      </c>
      <c r="AS251" s="5">
        <v>435</v>
      </c>
      <c r="AT251" s="5">
        <v>368</v>
      </c>
      <c r="AU251" s="5">
        <v>349</v>
      </c>
      <c r="AV251" s="167"/>
      <c r="AW251" s="71" t="s">
        <v>120</v>
      </c>
      <c r="AX251" s="5">
        <v>4053</v>
      </c>
      <c r="AY251" s="5">
        <v>2226</v>
      </c>
      <c r="AZ251" s="5">
        <v>3931</v>
      </c>
      <c r="BA251" s="5">
        <v>2165</v>
      </c>
      <c r="BB251" s="5">
        <v>2277</v>
      </c>
      <c r="BC251" s="5">
        <v>1291</v>
      </c>
      <c r="BD251" s="5">
        <v>3702</v>
      </c>
      <c r="BE251" s="5">
        <v>2042</v>
      </c>
      <c r="BF251" s="5">
        <v>3602</v>
      </c>
      <c r="BG251" s="5">
        <v>1990</v>
      </c>
      <c r="BH251" s="5">
        <v>1171</v>
      </c>
      <c r="BI251" s="5">
        <v>657</v>
      </c>
      <c r="BJ251" s="167"/>
      <c r="BK251" s="71" t="s">
        <v>120</v>
      </c>
      <c r="BL251" s="72">
        <v>864</v>
      </c>
      <c r="BM251" s="5">
        <v>426</v>
      </c>
      <c r="BN251" s="5">
        <v>206</v>
      </c>
      <c r="BO251" s="72">
        <v>168</v>
      </c>
      <c r="BP251" s="5">
        <v>90</v>
      </c>
      <c r="BQ251" s="72">
        <v>1032</v>
      </c>
      <c r="BR251" s="72">
        <v>516</v>
      </c>
      <c r="BS251" s="167"/>
      <c r="BT251" s="71" t="s">
        <v>120</v>
      </c>
      <c r="BU251" s="5">
        <v>253</v>
      </c>
      <c r="BV251" s="5">
        <v>587</v>
      </c>
      <c r="BW251" s="5">
        <v>225</v>
      </c>
      <c r="BX251" s="5">
        <v>316</v>
      </c>
      <c r="BY251" s="5">
        <v>342</v>
      </c>
      <c r="BZ251" s="5">
        <v>193</v>
      </c>
      <c r="CA251" s="5">
        <v>183</v>
      </c>
      <c r="CB251" s="5">
        <v>22</v>
      </c>
      <c r="CC251" s="5">
        <v>15</v>
      </c>
      <c r="CD251" s="5">
        <v>136</v>
      </c>
      <c r="CE251" s="5">
        <v>15</v>
      </c>
      <c r="CF251" s="5">
        <v>68</v>
      </c>
      <c r="CG251" s="5">
        <v>316</v>
      </c>
      <c r="CH251" s="135"/>
      <c r="CI251" s="138" t="s">
        <v>218</v>
      </c>
      <c r="CJ251" s="138" t="s">
        <v>4390</v>
      </c>
      <c r="CK251" s="139">
        <v>16568</v>
      </c>
      <c r="CL251" s="141">
        <v>2287</v>
      </c>
    </row>
    <row r="252" spans="1:90" ht="13.15" customHeight="1">
      <c r="A252" s="167"/>
      <c r="B252" s="103" t="s">
        <v>102</v>
      </c>
      <c r="C252" s="105">
        <v>3066</v>
      </c>
      <c r="D252" s="105">
        <v>1603</v>
      </c>
      <c r="E252" s="105">
        <v>3032</v>
      </c>
      <c r="F252" s="105">
        <v>1539</v>
      </c>
      <c r="G252" s="105">
        <v>3048</v>
      </c>
      <c r="H252" s="105">
        <v>1584</v>
      </c>
      <c r="I252" s="105">
        <v>3558</v>
      </c>
      <c r="J252" s="105">
        <v>1899</v>
      </c>
      <c r="K252" s="105">
        <v>12704</v>
      </c>
      <c r="L252" s="105">
        <v>6625</v>
      </c>
      <c r="M252" s="167"/>
      <c r="N252" s="103" t="s">
        <v>102</v>
      </c>
      <c r="O252" s="105">
        <v>85</v>
      </c>
      <c r="P252" s="105">
        <v>32</v>
      </c>
      <c r="Q252" s="105">
        <v>42</v>
      </c>
      <c r="R252" s="105">
        <v>20</v>
      </c>
      <c r="S252" s="105">
        <v>58</v>
      </c>
      <c r="T252" s="105">
        <v>32</v>
      </c>
      <c r="U252" s="105">
        <v>286</v>
      </c>
      <c r="V252" s="105">
        <v>159</v>
      </c>
      <c r="W252" s="105">
        <v>471</v>
      </c>
      <c r="X252" s="105">
        <v>243</v>
      </c>
      <c r="Y252" s="167"/>
      <c r="Z252" s="103" t="s">
        <v>102</v>
      </c>
      <c r="AA252" s="105">
        <v>93</v>
      </c>
      <c r="AB252" s="105">
        <v>89</v>
      </c>
      <c r="AC252" s="105">
        <v>88</v>
      </c>
      <c r="AD252" s="105">
        <v>94</v>
      </c>
      <c r="AE252" s="105">
        <v>364</v>
      </c>
      <c r="AF252" s="105">
        <v>392</v>
      </c>
      <c r="AG252" s="105">
        <v>383</v>
      </c>
      <c r="AH252" s="105">
        <v>309</v>
      </c>
      <c r="AI252" s="105">
        <v>0</v>
      </c>
      <c r="AJ252" s="105">
        <v>75</v>
      </c>
      <c r="AK252" s="167"/>
      <c r="AL252" s="103" t="s">
        <v>102</v>
      </c>
      <c r="AM252" s="105">
        <v>192</v>
      </c>
      <c r="AN252" s="105">
        <v>3557</v>
      </c>
      <c r="AO252" s="105">
        <v>1936</v>
      </c>
      <c r="AP252" s="105">
        <v>766</v>
      </c>
      <c r="AQ252" s="105">
        <v>78</v>
      </c>
      <c r="AR252" s="105">
        <v>152</v>
      </c>
      <c r="AS252" s="105">
        <v>435</v>
      </c>
      <c r="AT252" s="105">
        <v>368</v>
      </c>
      <c r="AU252" s="105">
        <v>349</v>
      </c>
      <c r="AV252" s="167"/>
      <c r="AW252" s="103" t="s">
        <v>102</v>
      </c>
      <c r="AX252" s="105">
        <v>4053</v>
      </c>
      <c r="AY252" s="105">
        <v>2226</v>
      </c>
      <c r="AZ252" s="105">
        <v>3931</v>
      </c>
      <c r="BA252" s="105">
        <v>2165</v>
      </c>
      <c r="BB252" s="105">
        <v>2277</v>
      </c>
      <c r="BC252" s="105">
        <v>1291</v>
      </c>
      <c r="BD252" s="105">
        <v>3702</v>
      </c>
      <c r="BE252" s="105">
        <v>2042</v>
      </c>
      <c r="BF252" s="105">
        <v>3602</v>
      </c>
      <c r="BG252" s="105">
        <v>1990</v>
      </c>
      <c r="BH252" s="105">
        <v>1171</v>
      </c>
      <c r="BI252" s="105">
        <v>657</v>
      </c>
      <c r="BJ252" s="167"/>
      <c r="BK252" s="103" t="s">
        <v>102</v>
      </c>
      <c r="BL252" s="105">
        <v>864</v>
      </c>
      <c r="BM252" s="105">
        <v>426</v>
      </c>
      <c r="BN252" s="105">
        <v>206</v>
      </c>
      <c r="BO252" s="105">
        <v>168</v>
      </c>
      <c r="BP252" s="105">
        <v>90</v>
      </c>
      <c r="BQ252" s="105">
        <v>1032</v>
      </c>
      <c r="BR252" s="105">
        <v>516</v>
      </c>
      <c r="BS252" s="167"/>
      <c r="BT252" s="103" t="s">
        <v>102</v>
      </c>
      <c r="BU252" s="105">
        <v>253</v>
      </c>
      <c r="BV252" s="105">
        <v>587</v>
      </c>
      <c r="BW252" s="105">
        <v>225</v>
      </c>
      <c r="BX252" s="105">
        <v>316</v>
      </c>
      <c r="BY252" s="105">
        <v>342</v>
      </c>
      <c r="BZ252" s="105">
        <v>193</v>
      </c>
      <c r="CA252" s="105">
        <v>183</v>
      </c>
      <c r="CB252" s="105">
        <v>22</v>
      </c>
      <c r="CC252" s="105">
        <v>15</v>
      </c>
      <c r="CD252" s="105">
        <v>136</v>
      </c>
      <c r="CE252" s="105">
        <v>15</v>
      </c>
      <c r="CF252" s="105">
        <v>68</v>
      </c>
      <c r="CG252" s="105">
        <v>316</v>
      </c>
      <c r="CH252" s="135"/>
      <c r="CI252" s="138" t="s">
        <v>218</v>
      </c>
      <c r="CJ252" s="138" t="s">
        <v>4391</v>
      </c>
      <c r="CK252" s="139">
        <v>16568</v>
      </c>
      <c r="CL252" s="141">
        <v>2287</v>
      </c>
    </row>
    <row r="253" spans="1:90" ht="13.15" customHeight="1">
      <c r="A253" s="167" t="s">
        <v>219</v>
      </c>
      <c r="B253" s="71" t="s">
        <v>119</v>
      </c>
      <c r="C253" s="5">
        <v>695</v>
      </c>
      <c r="D253" s="5">
        <v>400</v>
      </c>
      <c r="E253" s="5">
        <v>670</v>
      </c>
      <c r="F253" s="5">
        <v>372</v>
      </c>
      <c r="G253" s="5">
        <v>553</v>
      </c>
      <c r="H253" s="5">
        <v>293</v>
      </c>
      <c r="I253" s="5">
        <v>570</v>
      </c>
      <c r="J253" s="5">
        <v>317</v>
      </c>
      <c r="K253" s="72">
        <v>2488</v>
      </c>
      <c r="L253" s="72">
        <v>1382</v>
      </c>
      <c r="M253" s="167" t="s">
        <v>219</v>
      </c>
      <c r="N253" s="71" t="s">
        <v>119</v>
      </c>
      <c r="O253" s="5">
        <v>10</v>
      </c>
      <c r="P253" s="5">
        <v>4</v>
      </c>
      <c r="Q253" s="5">
        <v>7</v>
      </c>
      <c r="R253" s="5">
        <v>4</v>
      </c>
      <c r="S253" s="5">
        <v>12</v>
      </c>
      <c r="T253" s="5">
        <v>8</v>
      </c>
      <c r="U253" s="5">
        <v>71</v>
      </c>
      <c r="V253" s="5">
        <v>44</v>
      </c>
      <c r="W253" s="72">
        <v>100</v>
      </c>
      <c r="X253" s="72">
        <v>60</v>
      </c>
      <c r="Y253" s="167" t="s">
        <v>219</v>
      </c>
      <c r="Z253" s="71" t="s">
        <v>119</v>
      </c>
      <c r="AA253" s="5">
        <v>23</v>
      </c>
      <c r="AB253" s="5">
        <v>24</v>
      </c>
      <c r="AC253" s="5">
        <v>22</v>
      </c>
      <c r="AD253" s="5">
        <v>21</v>
      </c>
      <c r="AE253" s="72">
        <v>90</v>
      </c>
      <c r="AF253" s="72">
        <v>91</v>
      </c>
      <c r="AG253" s="5">
        <v>87</v>
      </c>
      <c r="AH253" s="5">
        <v>25</v>
      </c>
      <c r="AI253" s="5">
        <v>0</v>
      </c>
      <c r="AJ253" s="5">
        <v>23</v>
      </c>
      <c r="AK253" s="167" t="s">
        <v>219</v>
      </c>
      <c r="AL253" s="71" t="s">
        <v>119</v>
      </c>
      <c r="AM253" s="5">
        <v>0</v>
      </c>
      <c r="AN253" s="5">
        <v>766</v>
      </c>
      <c r="AO253" s="5">
        <v>359</v>
      </c>
      <c r="AP253" s="5">
        <v>57</v>
      </c>
      <c r="AQ253" s="5">
        <v>24</v>
      </c>
      <c r="AR253" s="5">
        <v>23</v>
      </c>
      <c r="AS253" s="5">
        <v>98</v>
      </c>
      <c r="AT253" s="5">
        <v>97</v>
      </c>
      <c r="AU253" s="5">
        <v>97</v>
      </c>
      <c r="AV253" s="167" t="s">
        <v>219</v>
      </c>
      <c r="AW253" s="71" t="s">
        <v>119</v>
      </c>
      <c r="AX253" s="5">
        <v>705</v>
      </c>
      <c r="AY253" s="5">
        <v>408</v>
      </c>
      <c r="AZ253" s="5">
        <v>689</v>
      </c>
      <c r="BA253" s="5">
        <v>394</v>
      </c>
      <c r="BB253" s="5">
        <v>311</v>
      </c>
      <c r="BC253" s="5">
        <v>172</v>
      </c>
      <c r="BD253" s="5">
        <v>703</v>
      </c>
      <c r="BE253" s="5">
        <v>408</v>
      </c>
      <c r="BF253" s="5">
        <v>687</v>
      </c>
      <c r="BG253" s="5">
        <v>394</v>
      </c>
      <c r="BH253" s="5">
        <v>237</v>
      </c>
      <c r="BI253" s="5">
        <v>117</v>
      </c>
      <c r="BJ253" s="167" t="s">
        <v>219</v>
      </c>
      <c r="BK253" s="71" t="s">
        <v>119</v>
      </c>
      <c r="BL253" s="72">
        <v>176</v>
      </c>
      <c r="BM253" s="5">
        <v>58</v>
      </c>
      <c r="BN253" s="5">
        <v>24</v>
      </c>
      <c r="BO253" s="72">
        <v>17</v>
      </c>
      <c r="BP253" s="5">
        <v>10</v>
      </c>
      <c r="BQ253" s="72">
        <v>193</v>
      </c>
      <c r="BR253" s="72">
        <v>68</v>
      </c>
      <c r="BS253" s="167" t="s">
        <v>219</v>
      </c>
      <c r="BT253" s="71" t="s">
        <v>119</v>
      </c>
      <c r="BU253" s="5">
        <v>4</v>
      </c>
      <c r="BV253" s="5">
        <v>4</v>
      </c>
      <c r="BW253" s="5">
        <v>0</v>
      </c>
      <c r="BX253" s="5">
        <v>0</v>
      </c>
      <c r="BY253" s="5">
        <v>5</v>
      </c>
      <c r="BZ253" s="5">
        <v>4</v>
      </c>
      <c r="CA253" s="5">
        <v>0</v>
      </c>
      <c r="CB253" s="5">
        <v>0</v>
      </c>
      <c r="CC253" s="5">
        <v>0</v>
      </c>
      <c r="CD253" s="5">
        <v>0</v>
      </c>
      <c r="CE253" s="5">
        <v>0</v>
      </c>
      <c r="CF253" s="5">
        <v>8</v>
      </c>
      <c r="CG253" s="5">
        <v>13</v>
      </c>
      <c r="CH253" s="135"/>
      <c r="CI253" s="138" t="s">
        <v>219</v>
      </c>
      <c r="CJ253" s="138" t="s">
        <v>4392</v>
      </c>
      <c r="CK253" s="139">
        <v>2957</v>
      </c>
      <c r="CL253" s="141">
        <v>17</v>
      </c>
    </row>
    <row r="254" spans="1:90" ht="13.15" customHeight="1">
      <c r="A254" s="167"/>
      <c r="B254" s="71" t="s">
        <v>120</v>
      </c>
      <c r="C254" s="5">
        <v>0</v>
      </c>
      <c r="D254" s="5">
        <v>0</v>
      </c>
      <c r="E254" s="5">
        <v>0</v>
      </c>
      <c r="F254" s="5">
        <v>0</v>
      </c>
      <c r="G254" s="5">
        <v>0</v>
      </c>
      <c r="H254" s="5">
        <v>0</v>
      </c>
      <c r="I254" s="5">
        <v>0</v>
      </c>
      <c r="J254" s="5">
        <v>0</v>
      </c>
      <c r="K254" s="72">
        <v>0</v>
      </c>
      <c r="L254" s="72">
        <v>0</v>
      </c>
      <c r="M254" s="167"/>
      <c r="N254" s="71" t="s">
        <v>120</v>
      </c>
      <c r="O254" s="5">
        <v>0</v>
      </c>
      <c r="P254" s="5">
        <v>0</v>
      </c>
      <c r="Q254" s="5">
        <v>0</v>
      </c>
      <c r="R254" s="5">
        <v>0</v>
      </c>
      <c r="S254" s="5">
        <v>0</v>
      </c>
      <c r="T254" s="5">
        <v>0</v>
      </c>
      <c r="U254" s="5">
        <v>0</v>
      </c>
      <c r="V254" s="5">
        <v>0</v>
      </c>
      <c r="W254" s="72">
        <v>0</v>
      </c>
      <c r="X254" s="72">
        <v>0</v>
      </c>
      <c r="Y254" s="167"/>
      <c r="Z254" s="71" t="s">
        <v>120</v>
      </c>
      <c r="AA254" s="5">
        <v>0</v>
      </c>
      <c r="AB254" s="5">
        <v>0</v>
      </c>
      <c r="AC254" s="5">
        <v>0</v>
      </c>
      <c r="AD254" s="5">
        <v>0</v>
      </c>
      <c r="AE254" s="72">
        <v>0</v>
      </c>
      <c r="AF254" s="72">
        <v>0</v>
      </c>
      <c r="AG254" s="5">
        <v>0</v>
      </c>
      <c r="AH254" s="5">
        <v>0</v>
      </c>
      <c r="AI254" s="5">
        <v>0</v>
      </c>
      <c r="AJ254" s="5">
        <v>0</v>
      </c>
      <c r="AK254" s="167"/>
      <c r="AL254" s="71" t="s">
        <v>120</v>
      </c>
      <c r="AM254" s="5">
        <v>0</v>
      </c>
      <c r="AN254" s="5">
        <v>0</v>
      </c>
      <c r="AO254" s="5">
        <v>0</v>
      </c>
      <c r="AP254" s="5">
        <v>0</v>
      </c>
      <c r="AQ254" s="5">
        <v>0</v>
      </c>
      <c r="AR254" s="5">
        <v>0</v>
      </c>
      <c r="AS254" s="5">
        <v>0</v>
      </c>
      <c r="AT254" s="5">
        <v>0</v>
      </c>
      <c r="AU254" s="5">
        <v>0</v>
      </c>
      <c r="AV254" s="167"/>
      <c r="AW254" s="71" t="s">
        <v>120</v>
      </c>
      <c r="AX254" s="5">
        <v>0</v>
      </c>
      <c r="AY254" s="5">
        <v>0</v>
      </c>
      <c r="AZ254" s="5">
        <v>0</v>
      </c>
      <c r="BA254" s="5">
        <v>0</v>
      </c>
      <c r="BB254" s="5">
        <v>0</v>
      </c>
      <c r="BC254" s="5">
        <v>0</v>
      </c>
      <c r="BD254" s="5">
        <v>0</v>
      </c>
      <c r="BE254" s="5">
        <v>0</v>
      </c>
      <c r="BF254" s="5">
        <v>0</v>
      </c>
      <c r="BG254" s="5">
        <v>0</v>
      </c>
      <c r="BH254" s="5">
        <v>0</v>
      </c>
      <c r="BI254" s="5">
        <v>0</v>
      </c>
      <c r="BJ254" s="167"/>
      <c r="BK254" s="71" t="s">
        <v>120</v>
      </c>
      <c r="BL254" s="72">
        <v>0</v>
      </c>
      <c r="BM254" s="5">
        <v>0</v>
      </c>
      <c r="BN254" s="5">
        <v>0</v>
      </c>
      <c r="BO254" s="72">
        <v>0</v>
      </c>
      <c r="BP254" s="5">
        <v>0</v>
      </c>
      <c r="BQ254" s="72">
        <v>0</v>
      </c>
      <c r="BR254" s="72">
        <v>0</v>
      </c>
      <c r="BS254" s="167"/>
      <c r="BT254" s="71" t="s">
        <v>120</v>
      </c>
      <c r="BU254" s="5">
        <v>0</v>
      </c>
      <c r="BV254" s="5">
        <v>0</v>
      </c>
      <c r="BW254" s="5">
        <v>0</v>
      </c>
      <c r="BX254" s="5">
        <v>0</v>
      </c>
      <c r="BY254" s="5">
        <v>0</v>
      </c>
      <c r="BZ254" s="5">
        <v>0</v>
      </c>
      <c r="CA254" s="5">
        <v>0</v>
      </c>
      <c r="CB254" s="5">
        <v>0</v>
      </c>
      <c r="CC254" s="5">
        <v>0</v>
      </c>
      <c r="CD254" s="5">
        <v>0</v>
      </c>
      <c r="CE254" s="5">
        <v>0</v>
      </c>
      <c r="CF254" s="5">
        <v>0</v>
      </c>
      <c r="CG254" s="5">
        <v>0</v>
      </c>
      <c r="CH254" s="135"/>
      <c r="CI254" s="138" t="s">
        <v>219</v>
      </c>
      <c r="CJ254" s="138" t="s">
        <v>4393</v>
      </c>
      <c r="CK254" s="139">
        <v>0</v>
      </c>
      <c r="CL254" s="141">
        <v>0</v>
      </c>
    </row>
    <row r="255" spans="1:90" ht="13.15" customHeight="1">
      <c r="A255" s="167"/>
      <c r="B255" s="103" t="s">
        <v>102</v>
      </c>
      <c r="C255" s="105">
        <v>695</v>
      </c>
      <c r="D255" s="105">
        <v>400</v>
      </c>
      <c r="E255" s="105">
        <v>670</v>
      </c>
      <c r="F255" s="105">
        <v>372</v>
      </c>
      <c r="G255" s="105">
        <v>553</v>
      </c>
      <c r="H255" s="105">
        <v>293</v>
      </c>
      <c r="I255" s="105">
        <v>570</v>
      </c>
      <c r="J255" s="105">
        <v>317</v>
      </c>
      <c r="K255" s="105">
        <v>2488</v>
      </c>
      <c r="L255" s="105">
        <v>1382</v>
      </c>
      <c r="M255" s="167"/>
      <c r="N255" s="103" t="s">
        <v>102</v>
      </c>
      <c r="O255" s="105">
        <v>10</v>
      </c>
      <c r="P255" s="105">
        <v>4</v>
      </c>
      <c r="Q255" s="105">
        <v>7</v>
      </c>
      <c r="R255" s="105">
        <v>4</v>
      </c>
      <c r="S255" s="105">
        <v>12</v>
      </c>
      <c r="T255" s="105">
        <v>8</v>
      </c>
      <c r="U255" s="105">
        <v>71</v>
      </c>
      <c r="V255" s="105">
        <v>44</v>
      </c>
      <c r="W255" s="105">
        <v>100</v>
      </c>
      <c r="X255" s="105">
        <v>60</v>
      </c>
      <c r="Y255" s="167"/>
      <c r="Z255" s="103" t="s">
        <v>102</v>
      </c>
      <c r="AA255" s="105">
        <v>23</v>
      </c>
      <c r="AB255" s="105">
        <v>24</v>
      </c>
      <c r="AC255" s="105">
        <v>22</v>
      </c>
      <c r="AD255" s="105">
        <v>21</v>
      </c>
      <c r="AE255" s="105">
        <v>90</v>
      </c>
      <c r="AF255" s="105">
        <v>91</v>
      </c>
      <c r="AG255" s="105">
        <v>87</v>
      </c>
      <c r="AH255" s="105">
        <v>25</v>
      </c>
      <c r="AI255" s="105">
        <v>0</v>
      </c>
      <c r="AJ255" s="105">
        <v>23</v>
      </c>
      <c r="AK255" s="167"/>
      <c r="AL255" s="103" t="s">
        <v>102</v>
      </c>
      <c r="AM255" s="105">
        <v>0</v>
      </c>
      <c r="AN255" s="105">
        <v>766</v>
      </c>
      <c r="AO255" s="105">
        <v>359</v>
      </c>
      <c r="AP255" s="105">
        <v>57</v>
      </c>
      <c r="AQ255" s="105">
        <v>24</v>
      </c>
      <c r="AR255" s="105">
        <v>23</v>
      </c>
      <c r="AS255" s="105">
        <v>98</v>
      </c>
      <c r="AT255" s="105">
        <v>97</v>
      </c>
      <c r="AU255" s="105">
        <v>97</v>
      </c>
      <c r="AV255" s="167"/>
      <c r="AW255" s="103" t="s">
        <v>102</v>
      </c>
      <c r="AX255" s="105">
        <v>705</v>
      </c>
      <c r="AY255" s="105">
        <v>408</v>
      </c>
      <c r="AZ255" s="105">
        <v>689</v>
      </c>
      <c r="BA255" s="105">
        <v>394</v>
      </c>
      <c r="BB255" s="105">
        <v>311</v>
      </c>
      <c r="BC255" s="105">
        <v>172</v>
      </c>
      <c r="BD255" s="105">
        <v>703</v>
      </c>
      <c r="BE255" s="105">
        <v>408</v>
      </c>
      <c r="BF255" s="105">
        <v>687</v>
      </c>
      <c r="BG255" s="105">
        <v>394</v>
      </c>
      <c r="BH255" s="105">
        <v>237</v>
      </c>
      <c r="BI255" s="105">
        <v>117</v>
      </c>
      <c r="BJ255" s="167"/>
      <c r="BK255" s="103" t="s">
        <v>102</v>
      </c>
      <c r="BL255" s="105">
        <v>176</v>
      </c>
      <c r="BM255" s="105">
        <v>58</v>
      </c>
      <c r="BN255" s="105">
        <v>24</v>
      </c>
      <c r="BO255" s="105">
        <v>17</v>
      </c>
      <c r="BP255" s="105">
        <v>10</v>
      </c>
      <c r="BQ255" s="105">
        <v>193</v>
      </c>
      <c r="BR255" s="105">
        <v>68</v>
      </c>
      <c r="BS255" s="167"/>
      <c r="BT255" s="103" t="s">
        <v>102</v>
      </c>
      <c r="BU255" s="105">
        <v>4</v>
      </c>
      <c r="BV255" s="105">
        <v>4</v>
      </c>
      <c r="BW255" s="105">
        <v>0</v>
      </c>
      <c r="BX255" s="105">
        <v>0</v>
      </c>
      <c r="BY255" s="105">
        <v>5</v>
      </c>
      <c r="BZ255" s="105">
        <v>4</v>
      </c>
      <c r="CA255" s="105">
        <v>0</v>
      </c>
      <c r="CB255" s="105">
        <v>0</v>
      </c>
      <c r="CC255" s="105">
        <v>0</v>
      </c>
      <c r="CD255" s="105">
        <v>0</v>
      </c>
      <c r="CE255" s="105">
        <v>0</v>
      </c>
      <c r="CF255" s="105">
        <v>8</v>
      </c>
      <c r="CG255" s="105">
        <v>13</v>
      </c>
      <c r="CH255" s="135"/>
      <c r="CI255" s="138" t="s">
        <v>219</v>
      </c>
      <c r="CJ255" s="138" t="s">
        <v>4394</v>
      </c>
      <c r="CK255" s="139">
        <v>2957</v>
      </c>
      <c r="CL255" s="141">
        <v>17</v>
      </c>
    </row>
    <row r="256" spans="1:90" ht="13.15" customHeight="1">
      <c r="A256" s="167" t="s">
        <v>220</v>
      </c>
      <c r="B256" s="71" t="s">
        <v>119</v>
      </c>
      <c r="C256" s="5">
        <v>96</v>
      </c>
      <c r="D256" s="5">
        <v>47</v>
      </c>
      <c r="E256" s="5">
        <v>97</v>
      </c>
      <c r="F256" s="5">
        <v>48</v>
      </c>
      <c r="G256" s="5">
        <v>72</v>
      </c>
      <c r="H256" s="5">
        <v>33</v>
      </c>
      <c r="I256" s="5">
        <v>187</v>
      </c>
      <c r="J256" s="5">
        <v>97</v>
      </c>
      <c r="K256" s="72">
        <v>452</v>
      </c>
      <c r="L256" s="72">
        <v>225</v>
      </c>
      <c r="M256" s="167" t="s">
        <v>220</v>
      </c>
      <c r="N256" s="71" t="s">
        <v>119</v>
      </c>
      <c r="O256" s="5">
        <v>4</v>
      </c>
      <c r="P256" s="5">
        <v>1</v>
      </c>
      <c r="Q256" s="5">
        <v>5</v>
      </c>
      <c r="R256" s="5">
        <v>1</v>
      </c>
      <c r="S256" s="5">
        <v>1</v>
      </c>
      <c r="T256" s="5">
        <v>1</v>
      </c>
      <c r="U256" s="5">
        <v>65</v>
      </c>
      <c r="V256" s="5">
        <v>37</v>
      </c>
      <c r="W256" s="72">
        <v>75</v>
      </c>
      <c r="X256" s="72">
        <v>40</v>
      </c>
      <c r="Y256" s="167" t="s">
        <v>220</v>
      </c>
      <c r="Z256" s="71" t="s">
        <v>119</v>
      </c>
      <c r="AA256" s="5">
        <v>4</v>
      </c>
      <c r="AB256" s="5">
        <v>4</v>
      </c>
      <c r="AC256" s="5">
        <v>3</v>
      </c>
      <c r="AD256" s="5">
        <v>5</v>
      </c>
      <c r="AE256" s="72">
        <v>16</v>
      </c>
      <c r="AF256" s="72">
        <v>16</v>
      </c>
      <c r="AG256" s="5">
        <v>16</v>
      </c>
      <c r="AH256" s="5">
        <v>5</v>
      </c>
      <c r="AI256" s="5">
        <v>0</v>
      </c>
      <c r="AJ256" s="5">
        <v>4</v>
      </c>
      <c r="AK256" s="167" t="s">
        <v>220</v>
      </c>
      <c r="AL256" s="71" t="s">
        <v>119</v>
      </c>
      <c r="AM256" s="5">
        <v>0</v>
      </c>
      <c r="AN256" s="5">
        <v>55</v>
      </c>
      <c r="AO256" s="5">
        <v>30</v>
      </c>
      <c r="AP256" s="5">
        <v>92</v>
      </c>
      <c r="AQ256" s="5">
        <v>0</v>
      </c>
      <c r="AR256" s="5">
        <v>0</v>
      </c>
      <c r="AS256" s="5">
        <v>17</v>
      </c>
      <c r="AT256" s="5">
        <v>15</v>
      </c>
      <c r="AU256" s="5">
        <v>15</v>
      </c>
      <c r="AV256" s="167" t="s">
        <v>220</v>
      </c>
      <c r="AW256" s="71" t="s">
        <v>119</v>
      </c>
      <c r="AX256" s="5">
        <v>232</v>
      </c>
      <c r="AY256" s="5">
        <v>115</v>
      </c>
      <c r="AZ256" s="5">
        <v>225</v>
      </c>
      <c r="BA256" s="5">
        <v>113</v>
      </c>
      <c r="BB256" s="5">
        <v>84</v>
      </c>
      <c r="BC256" s="5">
        <v>47</v>
      </c>
      <c r="BD256" s="5">
        <v>191</v>
      </c>
      <c r="BE256" s="5">
        <v>102</v>
      </c>
      <c r="BF256" s="5">
        <v>187</v>
      </c>
      <c r="BG256" s="5">
        <v>101</v>
      </c>
      <c r="BH256" s="5">
        <v>78</v>
      </c>
      <c r="BI256" s="5">
        <v>45</v>
      </c>
      <c r="BJ256" s="167" t="s">
        <v>220</v>
      </c>
      <c r="BK256" s="71" t="s">
        <v>119</v>
      </c>
      <c r="BL256" s="72">
        <v>27</v>
      </c>
      <c r="BM256" s="5">
        <v>10</v>
      </c>
      <c r="BN256" s="5">
        <v>1</v>
      </c>
      <c r="BO256" s="72">
        <v>1</v>
      </c>
      <c r="BP256" s="5">
        <v>1</v>
      </c>
      <c r="BQ256" s="72">
        <v>28</v>
      </c>
      <c r="BR256" s="72">
        <v>11</v>
      </c>
      <c r="BS256" s="167" t="s">
        <v>220</v>
      </c>
      <c r="BT256" s="71" t="s">
        <v>119</v>
      </c>
      <c r="BU256" s="5">
        <v>0</v>
      </c>
      <c r="BV256" s="5">
        <v>0</v>
      </c>
      <c r="BW256" s="5">
        <v>0</v>
      </c>
      <c r="BX256" s="5">
        <v>0</v>
      </c>
      <c r="BY256" s="5">
        <v>0</v>
      </c>
      <c r="BZ256" s="5">
        <v>0</v>
      </c>
      <c r="CA256" s="5">
        <v>0</v>
      </c>
      <c r="CB256" s="5">
        <v>0</v>
      </c>
      <c r="CC256" s="5">
        <v>0</v>
      </c>
      <c r="CD256" s="5">
        <v>0</v>
      </c>
      <c r="CE256" s="5">
        <v>0</v>
      </c>
      <c r="CF256" s="5">
        <v>0</v>
      </c>
      <c r="CG256" s="5">
        <v>0</v>
      </c>
      <c r="CH256" s="135"/>
      <c r="CI256" s="138" t="s">
        <v>220</v>
      </c>
      <c r="CJ256" s="138" t="s">
        <v>4395</v>
      </c>
      <c r="CK256" s="139">
        <v>568</v>
      </c>
      <c r="CL256" s="141">
        <v>0</v>
      </c>
    </row>
    <row r="257" spans="1:90" ht="13.15" customHeight="1">
      <c r="A257" s="167"/>
      <c r="B257" s="71" t="s">
        <v>120</v>
      </c>
      <c r="C257" s="5">
        <v>177</v>
      </c>
      <c r="D257" s="5">
        <v>92</v>
      </c>
      <c r="E257" s="5">
        <v>211</v>
      </c>
      <c r="F257" s="5">
        <v>115</v>
      </c>
      <c r="G257" s="5">
        <v>224</v>
      </c>
      <c r="H257" s="5">
        <v>109</v>
      </c>
      <c r="I257" s="5">
        <v>232</v>
      </c>
      <c r="J257" s="5">
        <v>134</v>
      </c>
      <c r="K257" s="72">
        <v>844</v>
      </c>
      <c r="L257" s="72">
        <v>450</v>
      </c>
      <c r="M257" s="167"/>
      <c r="N257" s="71" t="s">
        <v>120</v>
      </c>
      <c r="O257" s="5">
        <v>5</v>
      </c>
      <c r="P257" s="5">
        <v>2</v>
      </c>
      <c r="Q257" s="5">
        <v>5</v>
      </c>
      <c r="R257" s="5">
        <v>2</v>
      </c>
      <c r="S257" s="5">
        <v>2</v>
      </c>
      <c r="T257" s="5">
        <v>2</v>
      </c>
      <c r="U257" s="5">
        <v>26</v>
      </c>
      <c r="V257" s="5">
        <v>15</v>
      </c>
      <c r="W257" s="72">
        <v>38</v>
      </c>
      <c r="X257" s="72">
        <v>21</v>
      </c>
      <c r="Y257" s="167"/>
      <c r="Z257" s="71" t="s">
        <v>120</v>
      </c>
      <c r="AA257" s="5">
        <v>7</v>
      </c>
      <c r="AB257" s="5">
        <v>8</v>
      </c>
      <c r="AC257" s="5">
        <v>8</v>
      </c>
      <c r="AD257" s="5">
        <v>7</v>
      </c>
      <c r="AE257" s="72">
        <v>30</v>
      </c>
      <c r="AF257" s="72">
        <v>34</v>
      </c>
      <c r="AG257" s="5">
        <v>34</v>
      </c>
      <c r="AH257" s="5">
        <v>24</v>
      </c>
      <c r="AI257" s="5">
        <v>0</v>
      </c>
      <c r="AJ257" s="5">
        <v>6</v>
      </c>
      <c r="AK257" s="167"/>
      <c r="AL257" s="71" t="s">
        <v>120</v>
      </c>
      <c r="AM257" s="5">
        <v>0</v>
      </c>
      <c r="AN257" s="5">
        <v>430</v>
      </c>
      <c r="AO257" s="5">
        <v>177</v>
      </c>
      <c r="AP257" s="5">
        <v>10</v>
      </c>
      <c r="AQ257" s="5">
        <v>0</v>
      </c>
      <c r="AR257" s="5">
        <v>13</v>
      </c>
      <c r="AS257" s="5">
        <v>37</v>
      </c>
      <c r="AT257" s="5">
        <v>33</v>
      </c>
      <c r="AU257" s="5">
        <v>33</v>
      </c>
      <c r="AV257" s="167"/>
      <c r="AW257" s="71" t="s">
        <v>120</v>
      </c>
      <c r="AX257" s="5">
        <v>295</v>
      </c>
      <c r="AY257" s="5">
        <v>175</v>
      </c>
      <c r="AZ257" s="5">
        <v>280</v>
      </c>
      <c r="BA257" s="5">
        <v>165</v>
      </c>
      <c r="BB257" s="5">
        <v>160</v>
      </c>
      <c r="BC257" s="5">
        <v>99</v>
      </c>
      <c r="BD257" s="5">
        <v>293</v>
      </c>
      <c r="BE257" s="5">
        <v>174</v>
      </c>
      <c r="BF257" s="5">
        <v>278</v>
      </c>
      <c r="BG257" s="5">
        <v>164</v>
      </c>
      <c r="BH257" s="5">
        <v>158</v>
      </c>
      <c r="BI257" s="5">
        <v>98</v>
      </c>
      <c r="BJ257" s="167"/>
      <c r="BK257" s="71" t="s">
        <v>120</v>
      </c>
      <c r="BL257" s="72">
        <v>57</v>
      </c>
      <c r="BM257" s="5">
        <v>22</v>
      </c>
      <c r="BN257" s="5">
        <v>10</v>
      </c>
      <c r="BO257" s="72">
        <v>10</v>
      </c>
      <c r="BP257" s="5">
        <v>5</v>
      </c>
      <c r="BQ257" s="72">
        <v>67</v>
      </c>
      <c r="BR257" s="72">
        <v>27</v>
      </c>
      <c r="BS257" s="167"/>
      <c r="BT257" s="71" t="s">
        <v>120</v>
      </c>
      <c r="BU257" s="5">
        <v>0</v>
      </c>
      <c r="BV257" s="5">
        <v>0</v>
      </c>
      <c r="BW257" s="5">
        <v>0</v>
      </c>
      <c r="BX257" s="5">
        <v>0</v>
      </c>
      <c r="BY257" s="5">
        <v>50</v>
      </c>
      <c r="BZ257" s="5">
        <v>0</v>
      </c>
      <c r="CA257" s="5">
        <v>0</v>
      </c>
      <c r="CB257" s="5">
        <v>0</v>
      </c>
      <c r="CC257" s="5">
        <v>0</v>
      </c>
      <c r="CD257" s="5">
        <v>0</v>
      </c>
      <c r="CE257" s="5">
        <v>0</v>
      </c>
      <c r="CF257" s="5">
        <v>4</v>
      </c>
      <c r="CG257" s="5">
        <v>0</v>
      </c>
      <c r="CH257" s="135"/>
      <c r="CI257" s="138" t="s">
        <v>220</v>
      </c>
      <c r="CJ257" s="138" t="s">
        <v>4396</v>
      </c>
      <c r="CK257" s="139">
        <v>1431</v>
      </c>
      <c r="CL257" s="141">
        <v>50</v>
      </c>
    </row>
    <row r="258" spans="1:90" ht="13.15" customHeight="1">
      <c r="A258" s="167"/>
      <c r="B258" s="103" t="s">
        <v>102</v>
      </c>
      <c r="C258" s="105">
        <v>273</v>
      </c>
      <c r="D258" s="105">
        <v>139</v>
      </c>
      <c r="E258" s="105">
        <v>308</v>
      </c>
      <c r="F258" s="105">
        <v>163</v>
      </c>
      <c r="G258" s="105">
        <v>296</v>
      </c>
      <c r="H258" s="105">
        <v>142</v>
      </c>
      <c r="I258" s="105">
        <v>419</v>
      </c>
      <c r="J258" s="105">
        <v>231</v>
      </c>
      <c r="K258" s="105">
        <v>1296</v>
      </c>
      <c r="L258" s="105">
        <v>675</v>
      </c>
      <c r="M258" s="167"/>
      <c r="N258" s="103" t="s">
        <v>102</v>
      </c>
      <c r="O258" s="105">
        <v>9</v>
      </c>
      <c r="P258" s="105">
        <v>3</v>
      </c>
      <c r="Q258" s="105">
        <v>10</v>
      </c>
      <c r="R258" s="105">
        <v>3</v>
      </c>
      <c r="S258" s="105">
        <v>3</v>
      </c>
      <c r="T258" s="105">
        <v>3</v>
      </c>
      <c r="U258" s="105">
        <v>91</v>
      </c>
      <c r="V258" s="105">
        <v>52</v>
      </c>
      <c r="W258" s="105">
        <v>113</v>
      </c>
      <c r="X258" s="105">
        <v>61</v>
      </c>
      <c r="Y258" s="167"/>
      <c r="Z258" s="103" t="s">
        <v>102</v>
      </c>
      <c r="AA258" s="105">
        <v>11</v>
      </c>
      <c r="AB258" s="105">
        <v>12</v>
      </c>
      <c r="AC258" s="105">
        <v>11</v>
      </c>
      <c r="AD258" s="105">
        <v>12</v>
      </c>
      <c r="AE258" s="105">
        <v>46</v>
      </c>
      <c r="AF258" s="105">
        <v>50</v>
      </c>
      <c r="AG258" s="105">
        <v>50</v>
      </c>
      <c r="AH258" s="105">
        <v>29</v>
      </c>
      <c r="AI258" s="105">
        <v>0</v>
      </c>
      <c r="AJ258" s="105">
        <v>10</v>
      </c>
      <c r="AK258" s="167"/>
      <c r="AL258" s="103" t="s">
        <v>102</v>
      </c>
      <c r="AM258" s="105">
        <v>0</v>
      </c>
      <c r="AN258" s="105">
        <v>485</v>
      </c>
      <c r="AO258" s="105">
        <v>207</v>
      </c>
      <c r="AP258" s="105">
        <v>102</v>
      </c>
      <c r="AQ258" s="105">
        <v>0</v>
      </c>
      <c r="AR258" s="105">
        <v>13</v>
      </c>
      <c r="AS258" s="105">
        <v>54</v>
      </c>
      <c r="AT258" s="105">
        <v>48</v>
      </c>
      <c r="AU258" s="105">
        <v>48</v>
      </c>
      <c r="AV258" s="167"/>
      <c r="AW258" s="103" t="s">
        <v>102</v>
      </c>
      <c r="AX258" s="105">
        <v>527</v>
      </c>
      <c r="AY258" s="105">
        <v>290</v>
      </c>
      <c r="AZ258" s="105">
        <v>505</v>
      </c>
      <c r="BA258" s="105">
        <v>278</v>
      </c>
      <c r="BB258" s="105">
        <v>244</v>
      </c>
      <c r="BC258" s="105">
        <v>146</v>
      </c>
      <c r="BD258" s="105">
        <v>484</v>
      </c>
      <c r="BE258" s="105">
        <v>276</v>
      </c>
      <c r="BF258" s="105">
        <v>465</v>
      </c>
      <c r="BG258" s="105">
        <v>265</v>
      </c>
      <c r="BH258" s="105">
        <v>236</v>
      </c>
      <c r="BI258" s="105">
        <v>143</v>
      </c>
      <c r="BJ258" s="167"/>
      <c r="BK258" s="103" t="s">
        <v>102</v>
      </c>
      <c r="BL258" s="105">
        <v>84</v>
      </c>
      <c r="BM258" s="105">
        <v>32</v>
      </c>
      <c r="BN258" s="105">
        <v>11</v>
      </c>
      <c r="BO258" s="105">
        <v>11</v>
      </c>
      <c r="BP258" s="105">
        <v>6</v>
      </c>
      <c r="BQ258" s="105">
        <v>95</v>
      </c>
      <c r="BR258" s="105">
        <v>38</v>
      </c>
      <c r="BS258" s="167"/>
      <c r="BT258" s="103" t="s">
        <v>102</v>
      </c>
      <c r="BU258" s="105">
        <v>0</v>
      </c>
      <c r="BV258" s="105">
        <v>0</v>
      </c>
      <c r="BW258" s="105">
        <v>0</v>
      </c>
      <c r="BX258" s="105">
        <v>0</v>
      </c>
      <c r="BY258" s="105">
        <v>50</v>
      </c>
      <c r="BZ258" s="105">
        <v>0</v>
      </c>
      <c r="CA258" s="105">
        <v>0</v>
      </c>
      <c r="CB258" s="105">
        <v>0</v>
      </c>
      <c r="CC258" s="105">
        <v>0</v>
      </c>
      <c r="CD258" s="105">
        <v>0</v>
      </c>
      <c r="CE258" s="105">
        <v>0</v>
      </c>
      <c r="CF258" s="105">
        <v>4</v>
      </c>
      <c r="CG258" s="105">
        <v>0</v>
      </c>
      <c r="CH258" s="135"/>
      <c r="CI258" s="138" t="s">
        <v>220</v>
      </c>
      <c r="CJ258" s="138" t="s">
        <v>4397</v>
      </c>
      <c r="CK258" s="139">
        <v>1999</v>
      </c>
      <c r="CL258" s="141">
        <v>50</v>
      </c>
    </row>
    <row r="259" spans="1:90">
      <c r="A259" s="205" t="s">
        <v>478</v>
      </c>
      <c r="B259" s="205"/>
      <c r="C259" s="205"/>
      <c r="D259" s="205"/>
      <c r="E259" s="205"/>
      <c r="F259" s="205"/>
      <c r="G259" s="205"/>
      <c r="H259" s="205"/>
      <c r="I259" s="205"/>
      <c r="J259" s="205"/>
      <c r="K259" s="205"/>
      <c r="L259" s="205"/>
      <c r="M259" s="205" t="s">
        <v>479</v>
      </c>
      <c r="N259" s="205"/>
      <c r="O259" s="205"/>
      <c r="P259" s="205"/>
      <c r="Q259" s="205"/>
      <c r="R259" s="205"/>
      <c r="S259" s="205"/>
      <c r="T259" s="205"/>
      <c r="U259" s="205"/>
      <c r="V259" s="205"/>
      <c r="W259" s="205"/>
      <c r="X259" s="205"/>
      <c r="Y259" s="205" t="s">
        <v>480</v>
      </c>
      <c r="Z259" s="205"/>
      <c r="AA259" s="205"/>
      <c r="AB259" s="205"/>
      <c r="AC259" s="205"/>
      <c r="AD259" s="205"/>
      <c r="AE259" s="205"/>
      <c r="AF259" s="205"/>
      <c r="AG259" s="205"/>
      <c r="AH259" s="205"/>
      <c r="AI259" s="205"/>
      <c r="AJ259" s="205"/>
      <c r="AK259" s="205" t="s">
        <v>481</v>
      </c>
      <c r="AL259" s="205"/>
      <c r="AM259" s="205"/>
      <c r="AN259" s="205"/>
      <c r="AO259" s="205"/>
      <c r="AP259" s="205"/>
      <c r="AQ259" s="205"/>
      <c r="AR259" s="205"/>
      <c r="AS259" s="205"/>
      <c r="AT259" s="205"/>
      <c r="AU259" s="205"/>
      <c r="AV259" s="205" t="s">
        <v>4596</v>
      </c>
      <c r="AW259" s="205"/>
      <c r="AX259" s="205"/>
      <c r="AY259" s="205"/>
      <c r="AZ259" s="205"/>
      <c r="BA259" s="205"/>
      <c r="BB259" s="205"/>
      <c r="BC259" s="205"/>
      <c r="BD259" s="205"/>
      <c r="BE259" s="205"/>
      <c r="BF259" s="205"/>
      <c r="BG259" s="205"/>
      <c r="BH259" s="205"/>
      <c r="BI259" s="205"/>
      <c r="BJ259" s="205" t="s">
        <v>500</v>
      </c>
      <c r="BK259" s="205"/>
      <c r="BL259" s="205"/>
      <c r="BM259" s="205"/>
      <c r="BN259" s="205"/>
      <c r="BO259" s="205"/>
      <c r="BP259" s="205"/>
      <c r="BQ259" s="205"/>
      <c r="BR259" s="205"/>
      <c r="BS259" s="205" t="s">
        <v>482</v>
      </c>
      <c r="BT259" s="205"/>
      <c r="BU259" s="205"/>
      <c r="BV259" s="205"/>
      <c r="BW259" s="205"/>
      <c r="BX259" s="205"/>
      <c r="BY259" s="205"/>
      <c r="BZ259" s="205"/>
      <c r="CA259" s="205"/>
      <c r="CB259" s="205"/>
      <c r="CC259" s="205"/>
      <c r="CD259" s="205"/>
      <c r="CE259" s="205"/>
      <c r="CF259" s="205"/>
      <c r="CG259" s="205"/>
      <c r="CH259" s="135"/>
      <c r="CI259" s="138" t="s">
        <v>478</v>
      </c>
      <c r="CJ259" s="138" t="s">
        <v>478</v>
      </c>
      <c r="CK259" s="139">
        <v>0</v>
      </c>
      <c r="CL259" s="141">
        <v>0</v>
      </c>
    </row>
    <row r="260" spans="1:90">
      <c r="A260" s="205" t="s">
        <v>4174</v>
      </c>
      <c r="B260" s="205"/>
      <c r="C260" s="205"/>
      <c r="D260" s="205"/>
      <c r="E260" s="205"/>
      <c r="F260" s="205"/>
      <c r="G260" s="205"/>
      <c r="H260" s="205"/>
      <c r="I260" s="205"/>
      <c r="J260" s="205"/>
      <c r="K260" s="205"/>
      <c r="L260" s="205"/>
      <c r="M260" s="205" t="s">
        <v>4174</v>
      </c>
      <c r="N260" s="205"/>
      <c r="O260" s="205"/>
      <c r="P260" s="205"/>
      <c r="Q260" s="205"/>
      <c r="R260" s="205"/>
      <c r="S260" s="205"/>
      <c r="T260" s="205"/>
      <c r="U260" s="205"/>
      <c r="V260" s="205"/>
      <c r="W260" s="205"/>
      <c r="X260" s="205"/>
      <c r="Y260" s="205" t="s">
        <v>4174</v>
      </c>
      <c r="Z260" s="205"/>
      <c r="AA260" s="205"/>
      <c r="AB260" s="205"/>
      <c r="AC260" s="205"/>
      <c r="AD260" s="205"/>
      <c r="AE260" s="205"/>
      <c r="AF260" s="205"/>
      <c r="AG260" s="205"/>
      <c r="AH260" s="205"/>
      <c r="AI260" s="205"/>
      <c r="AJ260" s="205"/>
      <c r="AK260" s="205" t="s">
        <v>4174</v>
      </c>
      <c r="AL260" s="205"/>
      <c r="AM260" s="205"/>
      <c r="AN260" s="205"/>
      <c r="AO260" s="205"/>
      <c r="AP260" s="205"/>
      <c r="AQ260" s="205"/>
      <c r="AR260" s="205"/>
      <c r="AS260" s="205"/>
      <c r="AT260" s="205"/>
      <c r="AU260" s="205"/>
      <c r="AV260" s="205" t="s">
        <v>4175</v>
      </c>
      <c r="AW260" s="205"/>
      <c r="AX260" s="205"/>
      <c r="AY260" s="205"/>
      <c r="AZ260" s="205"/>
      <c r="BA260" s="205"/>
      <c r="BB260" s="205"/>
      <c r="BC260" s="205"/>
      <c r="BD260" s="205"/>
      <c r="BE260" s="205"/>
      <c r="BF260" s="205"/>
      <c r="BG260" s="205"/>
      <c r="BH260" s="205"/>
      <c r="BI260" s="205"/>
      <c r="BJ260" s="205" t="s">
        <v>4174</v>
      </c>
      <c r="BK260" s="205"/>
      <c r="BL260" s="205"/>
      <c r="BM260" s="205"/>
      <c r="BN260" s="205"/>
      <c r="BO260" s="205"/>
      <c r="BP260" s="205"/>
      <c r="BQ260" s="205"/>
      <c r="BR260" s="205"/>
      <c r="BS260" s="205" t="s">
        <v>4174</v>
      </c>
      <c r="BT260" s="205"/>
      <c r="BU260" s="205"/>
      <c r="BV260" s="205"/>
      <c r="BW260" s="205"/>
      <c r="BX260" s="205"/>
      <c r="BY260" s="205"/>
      <c r="BZ260" s="205"/>
      <c r="CA260" s="205"/>
      <c r="CB260" s="205"/>
      <c r="CC260" s="205"/>
      <c r="CD260" s="205"/>
      <c r="CE260" s="205"/>
      <c r="CF260" s="205"/>
      <c r="CG260" s="205"/>
      <c r="CH260" s="135"/>
      <c r="CI260" s="138" t="s">
        <v>4174</v>
      </c>
      <c r="CJ260" s="138" t="s">
        <v>4174</v>
      </c>
      <c r="CK260" s="139">
        <v>0</v>
      </c>
      <c r="CL260" s="141">
        <v>0</v>
      </c>
    </row>
    <row r="261" spans="1:90" ht="23.45" customHeight="1">
      <c r="A261" s="204" t="s">
        <v>2</v>
      </c>
      <c r="B261" s="199" t="s">
        <v>335</v>
      </c>
      <c r="C261" s="205" t="s">
        <v>423</v>
      </c>
      <c r="D261" s="205"/>
      <c r="E261" s="205" t="s">
        <v>424</v>
      </c>
      <c r="F261" s="205"/>
      <c r="G261" s="205" t="s">
        <v>425</v>
      </c>
      <c r="H261" s="205"/>
      <c r="I261" s="205" t="s">
        <v>426</v>
      </c>
      <c r="J261" s="205"/>
      <c r="K261" s="205" t="s">
        <v>102</v>
      </c>
      <c r="L261" s="205"/>
      <c r="M261" s="204" t="s">
        <v>2</v>
      </c>
      <c r="N261" s="204" t="s">
        <v>113</v>
      </c>
      <c r="O261" s="205" t="s">
        <v>423</v>
      </c>
      <c r="P261" s="205"/>
      <c r="Q261" s="205" t="s">
        <v>424</v>
      </c>
      <c r="R261" s="205"/>
      <c r="S261" s="205" t="s">
        <v>425</v>
      </c>
      <c r="T261" s="205"/>
      <c r="U261" s="205" t="s">
        <v>426</v>
      </c>
      <c r="V261" s="205"/>
      <c r="W261" s="205" t="s">
        <v>102</v>
      </c>
      <c r="X261" s="205"/>
      <c r="Y261" s="204" t="s">
        <v>2</v>
      </c>
      <c r="Z261" s="204" t="s">
        <v>113</v>
      </c>
      <c r="AA261" s="205" t="s">
        <v>363</v>
      </c>
      <c r="AB261" s="205"/>
      <c r="AC261" s="205"/>
      <c r="AD261" s="205"/>
      <c r="AE261" s="205"/>
      <c r="AF261" s="205" t="s">
        <v>165</v>
      </c>
      <c r="AG261" s="205"/>
      <c r="AH261" s="205"/>
      <c r="AI261" s="205"/>
      <c r="AJ261" s="204" t="s">
        <v>364</v>
      </c>
      <c r="AK261" s="204" t="s">
        <v>2</v>
      </c>
      <c r="AL261" s="204" t="s">
        <v>113</v>
      </c>
      <c r="AM261" s="205" t="s">
        <v>365</v>
      </c>
      <c r="AN261" s="205"/>
      <c r="AO261" s="205"/>
      <c r="AP261" s="205"/>
      <c r="AQ261" s="205"/>
      <c r="AR261" s="205"/>
      <c r="AS261" s="205"/>
      <c r="AT261" s="205"/>
      <c r="AU261" s="205"/>
      <c r="AV261" s="205" t="s">
        <v>2</v>
      </c>
      <c r="AW261" s="204" t="s">
        <v>113</v>
      </c>
      <c r="AX261" s="205" t="s">
        <v>366</v>
      </c>
      <c r="AY261" s="205"/>
      <c r="AZ261" s="205" t="s">
        <v>367</v>
      </c>
      <c r="BA261" s="205"/>
      <c r="BB261" s="205" t="s">
        <v>89</v>
      </c>
      <c r="BC261" s="205"/>
      <c r="BD261" s="205" t="s">
        <v>368</v>
      </c>
      <c r="BE261" s="205"/>
      <c r="BF261" s="205" t="s">
        <v>369</v>
      </c>
      <c r="BG261" s="205"/>
      <c r="BH261" s="204" t="s">
        <v>370</v>
      </c>
      <c r="BI261" s="204"/>
      <c r="BJ261" s="204" t="s">
        <v>2</v>
      </c>
      <c r="BK261" s="204" t="s">
        <v>113</v>
      </c>
      <c r="BL261" s="205" t="s">
        <v>166</v>
      </c>
      <c r="BM261" s="205"/>
      <c r="BN261" s="205"/>
      <c r="BO261" s="204" t="s">
        <v>167</v>
      </c>
      <c r="BP261" s="204"/>
      <c r="BQ261" s="204" t="s">
        <v>466</v>
      </c>
      <c r="BR261" s="204"/>
      <c r="BS261" s="204" t="s">
        <v>2</v>
      </c>
      <c r="BT261" s="204" t="s">
        <v>113</v>
      </c>
      <c r="BU261" s="205" t="s">
        <v>371</v>
      </c>
      <c r="BV261" s="205"/>
      <c r="BW261" s="205"/>
      <c r="BX261" s="205"/>
      <c r="BY261" s="205"/>
      <c r="BZ261" s="205"/>
      <c r="CA261" s="205"/>
      <c r="CB261" s="205"/>
      <c r="CC261" s="205"/>
      <c r="CD261" s="205"/>
      <c r="CE261" s="205"/>
      <c r="CF261" s="205"/>
      <c r="CG261" s="205"/>
      <c r="CH261" s="135"/>
      <c r="CI261" s="138" t="s">
        <v>2</v>
      </c>
      <c r="CJ261" s="138" t="s">
        <v>4594</v>
      </c>
      <c r="CK261" s="139" t="e">
        <v>#VALUE!</v>
      </c>
      <c r="CL261" s="141">
        <v>0</v>
      </c>
    </row>
    <row r="262" spans="1:90" ht="36">
      <c r="A262" s="204"/>
      <c r="B262" s="199"/>
      <c r="C262" s="69" t="s">
        <v>170</v>
      </c>
      <c r="D262" s="69" t="s">
        <v>57</v>
      </c>
      <c r="E262" s="69" t="s">
        <v>170</v>
      </c>
      <c r="F262" s="69" t="s">
        <v>57</v>
      </c>
      <c r="G262" s="69" t="s">
        <v>170</v>
      </c>
      <c r="H262" s="69" t="s">
        <v>57</v>
      </c>
      <c r="I262" s="69" t="s">
        <v>170</v>
      </c>
      <c r="J262" s="69" t="s">
        <v>57</v>
      </c>
      <c r="K262" s="69" t="s">
        <v>170</v>
      </c>
      <c r="L262" s="69" t="s">
        <v>57</v>
      </c>
      <c r="M262" s="204"/>
      <c r="N262" s="204"/>
      <c r="O262" s="69" t="s">
        <v>170</v>
      </c>
      <c r="P262" s="69" t="s">
        <v>57</v>
      </c>
      <c r="Q262" s="69" t="s">
        <v>170</v>
      </c>
      <c r="R262" s="69" t="s">
        <v>57</v>
      </c>
      <c r="S262" s="69" t="s">
        <v>170</v>
      </c>
      <c r="T262" s="69" t="s">
        <v>57</v>
      </c>
      <c r="U262" s="69" t="s">
        <v>170</v>
      </c>
      <c r="V262" s="69" t="s">
        <v>57</v>
      </c>
      <c r="W262" s="69" t="s">
        <v>170</v>
      </c>
      <c r="X262" s="69" t="s">
        <v>57</v>
      </c>
      <c r="Y262" s="204"/>
      <c r="Z262" s="204"/>
      <c r="AA262" s="69" t="s">
        <v>427</v>
      </c>
      <c r="AB262" s="69" t="s">
        <v>428</v>
      </c>
      <c r="AC262" s="69" t="s">
        <v>429</v>
      </c>
      <c r="AD262" s="69" t="s">
        <v>430</v>
      </c>
      <c r="AE262" s="69" t="s">
        <v>102</v>
      </c>
      <c r="AF262" s="69" t="s">
        <v>372</v>
      </c>
      <c r="AG262" s="31" t="s">
        <v>279</v>
      </c>
      <c r="AH262" s="31" t="s">
        <v>172</v>
      </c>
      <c r="AI262" s="31" t="s">
        <v>173</v>
      </c>
      <c r="AJ262" s="204"/>
      <c r="AK262" s="204"/>
      <c r="AL262" s="204"/>
      <c r="AM262" s="44" t="s">
        <v>434</v>
      </c>
      <c r="AN262" s="44" t="s">
        <v>344</v>
      </c>
      <c r="AO262" s="44" t="s">
        <v>435</v>
      </c>
      <c r="AP262" s="44" t="s">
        <v>436</v>
      </c>
      <c r="AQ262" s="44" t="s">
        <v>437</v>
      </c>
      <c r="AR262" s="14" t="s">
        <v>175</v>
      </c>
      <c r="AS262" s="14" t="s">
        <v>176</v>
      </c>
      <c r="AT262" s="44" t="s">
        <v>69</v>
      </c>
      <c r="AU262" s="44" t="s">
        <v>70</v>
      </c>
      <c r="AV262" s="205"/>
      <c r="AW262" s="204"/>
      <c r="AX262" s="69" t="s">
        <v>170</v>
      </c>
      <c r="AY262" s="69" t="s">
        <v>57</v>
      </c>
      <c r="AZ262" s="69" t="s">
        <v>170</v>
      </c>
      <c r="BA262" s="69" t="s">
        <v>57</v>
      </c>
      <c r="BB262" s="69" t="s">
        <v>170</v>
      </c>
      <c r="BC262" s="69" t="s">
        <v>57</v>
      </c>
      <c r="BD262" s="69" t="s">
        <v>170</v>
      </c>
      <c r="BE262" s="69" t="s">
        <v>57</v>
      </c>
      <c r="BF262" s="69" t="s">
        <v>170</v>
      </c>
      <c r="BG262" s="69" t="s">
        <v>57</v>
      </c>
      <c r="BH262" s="69" t="s">
        <v>170</v>
      </c>
      <c r="BI262" s="69" t="s">
        <v>57</v>
      </c>
      <c r="BJ262" s="204"/>
      <c r="BK262" s="204"/>
      <c r="BL262" s="32" t="s">
        <v>56</v>
      </c>
      <c r="BM262" s="45" t="s">
        <v>174</v>
      </c>
      <c r="BN262" s="45" t="s">
        <v>280</v>
      </c>
      <c r="BO262" s="69" t="s">
        <v>66</v>
      </c>
      <c r="BP262" s="69" t="s">
        <v>174</v>
      </c>
      <c r="BQ262" s="69" t="s">
        <v>66</v>
      </c>
      <c r="BR262" s="69" t="s">
        <v>174</v>
      </c>
      <c r="BS262" s="204"/>
      <c r="BT262" s="204"/>
      <c r="BU262" s="69" t="s">
        <v>80</v>
      </c>
      <c r="BV262" s="69" t="s">
        <v>81</v>
      </c>
      <c r="BW262" s="69" t="s">
        <v>82</v>
      </c>
      <c r="BX262" s="69" t="s">
        <v>421</v>
      </c>
      <c r="BY262" s="69" t="s">
        <v>431</v>
      </c>
      <c r="BZ262" s="69" t="s">
        <v>432</v>
      </c>
      <c r="CA262" s="69" t="s">
        <v>420</v>
      </c>
      <c r="CB262" s="69" t="s">
        <v>84</v>
      </c>
      <c r="CC262" s="69" t="s">
        <v>85</v>
      </c>
      <c r="CD262" s="69" t="s">
        <v>86</v>
      </c>
      <c r="CE262" s="69" t="s">
        <v>87</v>
      </c>
      <c r="CF262" s="69" t="s">
        <v>88</v>
      </c>
      <c r="CG262" s="70" t="s">
        <v>0</v>
      </c>
      <c r="CH262" s="135"/>
      <c r="CI262" s="138" t="s">
        <v>2</v>
      </c>
      <c r="CJ262" s="138" t="s">
        <v>2</v>
      </c>
      <c r="CK262" s="139" t="e">
        <v>#VALUE!</v>
      </c>
      <c r="CL262" s="141">
        <v>0</v>
      </c>
    </row>
    <row r="263" spans="1:90">
      <c r="A263" s="73" t="s">
        <v>131</v>
      </c>
      <c r="B263" s="71"/>
      <c r="C263" s="5"/>
      <c r="D263" s="5"/>
      <c r="E263" s="5"/>
      <c r="F263" s="5"/>
      <c r="G263" s="5"/>
      <c r="H263" s="5"/>
      <c r="I263" s="5"/>
      <c r="J263" s="5"/>
      <c r="K263" s="5"/>
      <c r="L263" s="5"/>
      <c r="M263" s="73" t="s">
        <v>131</v>
      </c>
      <c r="N263" s="71"/>
      <c r="O263" s="5"/>
      <c r="P263" s="5"/>
      <c r="Q263" s="5"/>
      <c r="R263" s="5"/>
      <c r="S263" s="5"/>
      <c r="T263" s="5"/>
      <c r="U263" s="5"/>
      <c r="V263" s="5"/>
      <c r="W263" s="5"/>
      <c r="X263" s="5"/>
      <c r="Y263" s="73" t="s">
        <v>131</v>
      </c>
      <c r="Z263" s="71"/>
      <c r="AA263" s="5"/>
      <c r="AB263" s="5"/>
      <c r="AC263" s="5"/>
      <c r="AD263" s="5"/>
      <c r="AE263" s="5"/>
      <c r="AF263" s="5"/>
      <c r="AG263" s="5"/>
      <c r="AH263" s="5"/>
      <c r="AI263" s="5"/>
      <c r="AJ263" s="72"/>
      <c r="AK263" s="73" t="s">
        <v>131</v>
      </c>
      <c r="AL263" s="71"/>
      <c r="AM263" s="5"/>
      <c r="AN263" s="5"/>
      <c r="AO263" s="5"/>
      <c r="AP263" s="5"/>
      <c r="AQ263" s="5"/>
      <c r="AR263" s="5"/>
      <c r="AS263" s="5"/>
      <c r="AT263" s="5"/>
      <c r="AU263" s="5"/>
      <c r="AV263" s="73" t="s">
        <v>131</v>
      </c>
      <c r="AW263" s="71"/>
      <c r="AX263" s="5"/>
      <c r="AY263" s="5"/>
      <c r="AZ263" s="5"/>
      <c r="BA263" s="5"/>
      <c r="BB263" s="5"/>
      <c r="BC263" s="5"/>
      <c r="BD263" s="5"/>
      <c r="BE263" s="5"/>
      <c r="BF263" s="5"/>
      <c r="BG263" s="5"/>
      <c r="BH263" s="5"/>
      <c r="BI263" s="5"/>
      <c r="BJ263" s="73" t="s">
        <v>131</v>
      </c>
      <c r="BK263" s="71"/>
      <c r="BL263" s="72"/>
      <c r="BM263" s="5"/>
      <c r="BN263" s="5"/>
      <c r="BO263" s="5"/>
      <c r="BP263" s="5"/>
      <c r="BQ263" s="72"/>
      <c r="BR263" s="72"/>
      <c r="BS263" s="73" t="s">
        <v>131</v>
      </c>
      <c r="BT263" s="71"/>
      <c r="BU263" s="5"/>
      <c r="BV263" s="5"/>
      <c r="BW263" s="5"/>
      <c r="BX263" s="5"/>
      <c r="BY263" s="5"/>
      <c r="BZ263" s="5"/>
      <c r="CA263" s="5"/>
      <c r="CB263" s="5"/>
      <c r="CC263" s="5"/>
      <c r="CD263" s="5"/>
      <c r="CE263" s="5"/>
      <c r="CF263" s="5"/>
      <c r="CG263" s="5"/>
      <c r="CH263" s="135"/>
      <c r="CI263" s="138" t="s">
        <v>131</v>
      </c>
      <c r="CJ263" s="138" t="s">
        <v>131</v>
      </c>
      <c r="CK263" s="139">
        <v>0</v>
      </c>
      <c r="CL263" s="141">
        <v>0</v>
      </c>
    </row>
    <row r="264" spans="1:90" ht="14.45" customHeight="1">
      <c r="A264" s="167" t="s">
        <v>221</v>
      </c>
      <c r="B264" s="71" t="s">
        <v>119</v>
      </c>
      <c r="C264" s="5">
        <v>7</v>
      </c>
      <c r="D264" s="5">
        <v>6</v>
      </c>
      <c r="E264" s="5">
        <v>16</v>
      </c>
      <c r="F264" s="5">
        <v>8</v>
      </c>
      <c r="G264" s="5">
        <v>5</v>
      </c>
      <c r="H264" s="5">
        <v>1</v>
      </c>
      <c r="I264" s="5">
        <v>0</v>
      </c>
      <c r="J264" s="5">
        <v>0</v>
      </c>
      <c r="K264" s="72">
        <v>28</v>
      </c>
      <c r="L264" s="72">
        <v>15</v>
      </c>
      <c r="M264" s="167" t="s">
        <v>221</v>
      </c>
      <c r="N264" s="71" t="s">
        <v>119</v>
      </c>
      <c r="O264" s="5">
        <v>0</v>
      </c>
      <c r="P264" s="5">
        <v>0</v>
      </c>
      <c r="Q264" s="5">
        <v>3</v>
      </c>
      <c r="R264" s="5">
        <v>1</v>
      </c>
      <c r="S264" s="5">
        <v>0</v>
      </c>
      <c r="T264" s="5">
        <v>0</v>
      </c>
      <c r="U264" s="5">
        <v>0</v>
      </c>
      <c r="V264" s="5">
        <v>0</v>
      </c>
      <c r="W264" s="72">
        <v>3</v>
      </c>
      <c r="X264" s="72">
        <v>1</v>
      </c>
      <c r="Y264" s="167" t="s">
        <v>221</v>
      </c>
      <c r="Z264" s="71" t="s">
        <v>119</v>
      </c>
      <c r="AA264" s="5">
        <v>1</v>
      </c>
      <c r="AB264" s="5">
        <v>1</v>
      </c>
      <c r="AC264" s="5">
        <v>1</v>
      </c>
      <c r="AD264" s="5">
        <v>0</v>
      </c>
      <c r="AE264" s="72">
        <v>3</v>
      </c>
      <c r="AF264" s="72">
        <v>3</v>
      </c>
      <c r="AG264" s="5">
        <v>3</v>
      </c>
      <c r="AH264" s="5">
        <v>0</v>
      </c>
      <c r="AI264" s="5">
        <v>0</v>
      </c>
      <c r="AJ264" s="5">
        <v>1</v>
      </c>
      <c r="AK264" s="167" t="s">
        <v>221</v>
      </c>
      <c r="AL264" s="71" t="s">
        <v>119</v>
      </c>
      <c r="AM264" s="5">
        <v>0</v>
      </c>
      <c r="AN264" s="5">
        <v>20</v>
      </c>
      <c r="AO264" s="5">
        <v>0</v>
      </c>
      <c r="AP264" s="5">
        <v>0</v>
      </c>
      <c r="AQ264" s="5">
        <v>0</v>
      </c>
      <c r="AR264" s="5">
        <v>0</v>
      </c>
      <c r="AS264" s="5">
        <v>3</v>
      </c>
      <c r="AT264" s="5">
        <v>4</v>
      </c>
      <c r="AU264" s="5">
        <v>4</v>
      </c>
      <c r="AV264" s="167" t="s">
        <v>221</v>
      </c>
      <c r="AW264" s="71" t="s">
        <v>119</v>
      </c>
      <c r="AX264" s="5">
        <v>0</v>
      </c>
      <c r="AY264" s="5">
        <v>0</v>
      </c>
      <c r="AZ264" s="5">
        <v>0</v>
      </c>
      <c r="BA264" s="5">
        <v>0</v>
      </c>
      <c r="BB264" s="5">
        <v>0</v>
      </c>
      <c r="BC264" s="5">
        <v>0</v>
      </c>
      <c r="BD264" s="5">
        <v>0</v>
      </c>
      <c r="BE264" s="5">
        <v>0</v>
      </c>
      <c r="BF264" s="5">
        <v>0</v>
      </c>
      <c r="BG264" s="5">
        <v>0</v>
      </c>
      <c r="BH264" s="5">
        <v>0</v>
      </c>
      <c r="BI264" s="5">
        <v>0</v>
      </c>
      <c r="BJ264" s="167" t="s">
        <v>221</v>
      </c>
      <c r="BK264" s="71" t="s">
        <v>119</v>
      </c>
      <c r="BL264" s="72">
        <v>6</v>
      </c>
      <c r="BM264" s="5">
        <v>1</v>
      </c>
      <c r="BN264" s="5">
        <v>1</v>
      </c>
      <c r="BO264" s="72">
        <v>1</v>
      </c>
      <c r="BP264" s="5">
        <v>1</v>
      </c>
      <c r="BQ264" s="72">
        <v>7</v>
      </c>
      <c r="BR264" s="72">
        <v>2</v>
      </c>
      <c r="BS264" s="167" t="s">
        <v>221</v>
      </c>
      <c r="BT264" s="71" t="s">
        <v>119</v>
      </c>
      <c r="BU264" s="5">
        <v>0</v>
      </c>
      <c r="BV264" s="5">
        <v>0</v>
      </c>
      <c r="BW264" s="5">
        <v>0</v>
      </c>
      <c r="BX264" s="5">
        <v>0</v>
      </c>
      <c r="BY264" s="5">
        <v>0</v>
      </c>
      <c r="BZ264" s="5">
        <v>0</v>
      </c>
      <c r="CA264" s="5">
        <v>0</v>
      </c>
      <c r="CB264" s="5">
        <v>0</v>
      </c>
      <c r="CC264" s="5">
        <v>0</v>
      </c>
      <c r="CD264" s="5">
        <v>0</v>
      </c>
      <c r="CE264" s="5">
        <v>0</v>
      </c>
      <c r="CF264" s="5">
        <v>0</v>
      </c>
      <c r="CG264" s="5">
        <v>0</v>
      </c>
      <c r="CH264" s="135"/>
      <c r="CI264" s="138" t="s">
        <v>221</v>
      </c>
      <c r="CJ264" s="138" t="s">
        <v>4398</v>
      </c>
      <c r="CK264" s="139">
        <v>40</v>
      </c>
      <c r="CL264" s="141">
        <v>0</v>
      </c>
    </row>
    <row r="265" spans="1:90">
      <c r="A265" s="167"/>
      <c r="B265" s="71" t="s">
        <v>120</v>
      </c>
      <c r="C265" s="5">
        <v>0</v>
      </c>
      <c r="D265" s="5">
        <v>0</v>
      </c>
      <c r="E265" s="5">
        <v>0</v>
      </c>
      <c r="F265" s="5">
        <v>0</v>
      </c>
      <c r="G265" s="5">
        <v>0</v>
      </c>
      <c r="H265" s="5">
        <v>0</v>
      </c>
      <c r="I265" s="5">
        <v>0</v>
      </c>
      <c r="J265" s="5">
        <v>0</v>
      </c>
      <c r="K265" s="72">
        <v>0</v>
      </c>
      <c r="L265" s="72">
        <v>0</v>
      </c>
      <c r="M265" s="167"/>
      <c r="N265" s="71" t="s">
        <v>120</v>
      </c>
      <c r="O265" s="5">
        <v>0</v>
      </c>
      <c r="P265" s="5">
        <v>0</v>
      </c>
      <c r="Q265" s="5">
        <v>0</v>
      </c>
      <c r="R265" s="5">
        <v>0</v>
      </c>
      <c r="S265" s="5">
        <v>0</v>
      </c>
      <c r="T265" s="5">
        <v>0</v>
      </c>
      <c r="U265" s="5">
        <v>0</v>
      </c>
      <c r="V265" s="5">
        <v>0</v>
      </c>
      <c r="W265" s="72">
        <v>0</v>
      </c>
      <c r="X265" s="72">
        <v>0</v>
      </c>
      <c r="Y265" s="167"/>
      <c r="Z265" s="71" t="s">
        <v>120</v>
      </c>
      <c r="AA265" s="5">
        <v>0</v>
      </c>
      <c r="AB265" s="5">
        <v>0</v>
      </c>
      <c r="AC265" s="5">
        <v>0</v>
      </c>
      <c r="AD265" s="5">
        <v>0</v>
      </c>
      <c r="AE265" s="72">
        <v>0</v>
      </c>
      <c r="AF265" s="72">
        <v>0</v>
      </c>
      <c r="AG265" s="5">
        <v>0</v>
      </c>
      <c r="AH265" s="5">
        <v>0</v>
      </c>
      <c r="AI265" s="5">
        <v>0</v>
      </c>
      <c r="AJ265" s="5">
        <v>0</v>
      </c>
      <c r="AK265" s="167"/>
      <c r="AL265" s="71" t="s">
        <v>120</v>
      </c>
      <c r="AM265" s="5">
        <v>0</v>
      </c>
      <c r="AN265" s="5">
        <v>0</v>
      </c>
      <c r="AO265" s="5">
        <v>0</v>
      </c>
      <c r="AP265" s="5">
        <v>0</v>
      </c>
      <c r="AQ265" s="5">
        <v>0</v>
      </c>
      <c r="AR265" s="5">
        <v>0</v>
      </c>
      <c r="AS265" s="5">
        <v>0</v>
      </c>
      <c r="AT265" s="5">
        <v>0</v>
      </c>
      <c r="AU265" s="5">
        <v>0</v>
      </c>
      <c r="AV265" s="167"/>
      <c r="AW265" s="71" t="s">
        <v>120</v>
      </c>
      <c r="AX265" s="5">
        <v>0</v>
      </c>
      <c r="AY265" s="5">
        <v>0</v>
      </c>
      <c r="AZ265" s="5">
        <v>0</v>
      </c>
      <c r="BA265" s="5">
        <v>0</v>
      </c>
      <c r="BB265" s="5">
        <v>0</v>
      </c>
      <c r="BC265" s="5">
        <v>0</v>
      </c>
      <c r="BD265" s="5">
        <v>0</v>
      </c>
      <c r="BE265" s="5">
        <v>0</v>
      </c>
      <c r="BF265" s="5">
        <v>0</v>
      </c>
      <c r="BG265" s="5">
        <v>0</v>
      </c>
      <c r="BH265" s="5">
        <v>0</v>
      </c>
      <c r="BI265" s="5">
        <v>0</v>
      </c>
      <c r="BJ265" s="167"/>
      <c r="BK265" s="71" t="s">
        <v>120</v>
      </c>
      <c r="BL265" s="72">
        <v>0</v>
      </c>
      <c r="BM265" s="5">
        <v>0</v>
      </c>
      <c r="BN265" s="5">
        <v>0</v>
      </c>
      <c r="BO265" s="72">
        <v>0</v>
      </c>
      <c r="BP265" s="5">
        <v>0</v>
      </c>
      <c r="BQ265" s="72">
        <v>0</v>
      </c>
      <c r="BR265" s="72">
        <v>0</v>
      </c>
      <c r="BS265" s="167"/>
      <c r="BT265" s="71" t="s">
        <v>120</v>
      </c>
      <c r="BU265" s="5">
        <v>0</v>
      </c>
      <c r="BV265" s="5">
        <v>0</v>
      </c>
      <c r="BW265" s="5">
        <v>0</v>
      </c>
      <c r="BX265" s="5">
        <v>0</v>
      </c>
      <c r="BY265" s="5">
        <v>0</v>
      </c>
      <c r="BZ265" s="5">
        <v>0</v>
      </c>
      <c r="CA265" s="5">
        <v>0</v>
      </c>
      <c r="CB265" s="5">
        <v>0</v>
      </c>
      <c r="CC265" s="5">
        <v>0</v>
      </c>
      <c r="CD265" s="5">
        <v>0</v>
      </c>
      <c r="CE265" s="5">
        <v>0</v>
      </c>
      <c r="CF265" s="5">
        <v>0</v>
      </c>
      <c r="CG265" s="5">
        <v>0</v>
      </c>
      <c r="CH265" s="135"/>
      <c r="CI265" s="138" t="s">
        <v>221</v>
      </c>
      <c r="CJ265" s="138" t="s">
        <v>4399</v>
      </c>
      <c r="CK265" s="139">
        <v>0</v>
      </c>
      <c r="CL265" s="141">
        <v>0</v>
      </c>
    </row>
    <row r="266" spans="1:90">
      <c r="A266" s="167"/>
      <c r="B266" s="103" t="s">
        <v>102</v>
      </c>
      <c r="C266" s="105">
        <v>7</v>
      </c>
      <c r="D266" s="105">
        <v>6</v>
      </c>
      <c r="E266" s="105">
        <v>16</v>
      </c>
      <c r="F266" s="105">
        <v>8</v>
      </c>
      <c r="G266" s="105">
        <v>5</v>
      </c>
      <c r="H266" s="105">
        <v>1</v>
      </c>
      <c r="I266" s="105">
        <v>0</v>
      </c>
      <c r="J266" s="105">
        <v>0</v>
      </c>
      <c r="K266" s="105">
        <v>28</v>
      </c>
      <c r="L266" s="105">
        <v>15</v>
      </c>
      <c r="M266" s="167"/>
      <c r="N266" s="103" t="s">
        <v>102</v>
      </c>
      <c r="O266" s="105">
        <v>0</v>
      </c>
      <c r="P266" s="105">
        <v>0</v>
      </c>
      <c r="Q266" s="105">
        <v>3</v>
      </c>
      <c r="R266" s="105">
        <v>1</v>
      </c>
      <c r="S266" s="105">
        <v>0</v>
      </c>
      <c r="T266" s="105">
        <v>0</v>
      </c>
      <c r="U266" s="105">
        <v>0</v>
      </c>
      <c r="V266" s="105">
        <v>0</v>
      </c>
      <c r="W266" s="105">
        <v>3</v>
      </c>
      <c r="X266" s="105">
        <v>1</v>
      </c>
      <c r="Y266" s="167"/>
      <c r="Z266" s="103" t="s">
        <v>102</v>
      </c>
      <c r="AA266" s="105">
        <v>1</v>
      </c>
      <c r="AB266" s="105">
        <v>1</v>
      </c>
      <c r="AC266" s="105">
        <v>1</v>
      </c>
      <c r="AD266" s="105">
        <v>0</v>
      </c>
      <c r="AE266" s="105">
        <v>3</v>
      </c>
      <c r="AF266" s="105">
        <v>3</v>
      </c>
      <c r="AG266" s="105">
        <v>3</v>
      </c>
      <c r="AH266" s="105">
        <v>0</v>
      </c>
      <c r="AI266" s="105">
        <v>0</v>
      </c>
      <c r="AJ266" s="105">
        <v>1</v>
      </c>
      <c r="AK266" s="167"/>
      <c r="AL266" s="103" t="s">
        <v>102</v>
      </c>
      <c r="AM266" s="105">
        <v>0</v>
      </c>
      <c r="AN266" s="105">
        <v>20</v>
      </c>
      <c r="AO266" s="105">
        <v>0</v>
      </c>
      <c r="AP266" s="105">
        <v>0</v>
      </c>
      <c r="AQ266" s="105">
        <v>0</v>
      </c>
      <c r="AR266" s="105">
        <v>0</v>
      </c>
      <c r="AS266" s="105">
        <v>3</v>
      </c>
      <c r="AT266" s="105">
        <v>4</v>
      </c>
      <c r="AU266" s="105">
        <v>4</v>
      </c>
      <c r="AV266" s="167"/>
      <c r="AW266" s="103" t="s">
        <v>102</v>
      </c>
      <c r="AX266" s="105">
        <v>0</v>
      </c>
      <c r="AY266" s="105">
        <v>0</v>
      </c>
      <c r="AZ266" s="105">
        <v>0</v>
      </c>
      <c r="BA266" s="105">
        <v>0</v>
      </c>
      <c r="BB266" s="105">
        <v>0</v>
      </c>
      <c r="BC266" s="105">
        <v>0</v>
      </c>
      <c r="BD266" s="105">
        <v>0</v>
      </c>
      <c r="BE266" s="105">
        <v>0</v>
      </c>
      <c r="BF266" s="105">
        <v>0</v>
      </c>
      <c r="BG266" s="105">
        <v>0</v>
      </c>
      <c r="BH266" s="105">
        <v>0</v>
      </c>
      <c r="BI266" s="105">
        <v>0</v>
      </c>
      <c r="BJ266" s="167"/>
      <c r="BK266" s="103" t="s">
        <v>102</v>
      </c>
      <c r="BL266" s="105">
        <v>6</v>
      </c>
      <c r="BM266" s="105">
        <v>1</v>
      </c>
      <c r="BN266" s="105">
        <v>1</v>
      </c>
      <c r="BO266" s="105">
        <v>1</v>
      </c>
      <c r="BP266" s="105">
        <v>1</v>
      </c>
      <c r="BQ266" s="105">
        <v>7</v>
      </c>
      <c r="BR266" s="105">
        <v>2</v>
      </c>
      <c r="BS266" s="167"/>
      <c r="BT266" s="103" t="s">
        <v>102</v>
      </c>
      <c r="BU266" s="105">
        <v>0</v>
      </c>
      <c r="BV266" s="105">
        <v>0</v>
      </c>
      <c r="BW266" s="105">
        <v>0</v>
      </c>
      <c r="BX266" s="105">
        <v>0</v>
      </c>
      <c r="BY266" s="105">
        <v>0</v>
      </c>
      <c r="BZ266" s="105">
        <v>0</v>
      </c>
      <c r="CA266" s="105">
        <v>0</v>
      </c>
      <c r="CB266" s="105">
        <v>0</v>
      </c>
      <c r="CC266" s="105">
        <v>0</v>
      </c>
      <c r="CD266" s="105">
        <v>0</v>
      </c>
      <c r="CE266" s="105">
        <v>0</v>
      </c>
      <c r="CF266" s="105">
        <v>0</v>
      </c>
      <c r="CG266" s="105">
        <v>0</v>
      </c>
      <c r="CH266" s="135"/>
      <c r="CI266" s="138" t="s">
        <v>221</v>
      </c>
      <c r="CJ266" s="138" t="s">
        <v>4400</v>
      </c>
      <c r="CK266" s="139">
        <v>40</v>
      </c>
      <c r="CL266" s="141">
        <v>0</v>
      </c>
    </row>
    <row r="267" spans="1:90" ht="14.45" customHeight="1">
      <c r="A267" s="167" t="s">
        <v>222</v>
      </c>
      <c r="B267" s="71" t="s">
        <v>119</v>
      </c>
      <c r="C267" s="5">
        <v>85</v>
      </c>
      <c r="D267" s="5">
        <v>40</v>
      </c>
      <c r="E267" s="5">
        <v>64</v>
      </c>
      <c r="F267" s="5">
        <v>29</v>
      </c>
      <c r="G267" s="5">
        <v>72</v>
      </c>
      <c r="H267" s="5">
        <v>39</v>
      </c>
      <c r="I267" s="5">
        <v>56</v>
      </c>
      <c r="J267" s="5">
        <v>27</v>
      </c>
      <c r="K267" s="72">
        <v>277</v>
      </c>
      <c r="L267" s="72">
        <v>135</v>
      </c>
      <c r="M267" s="167" t="s">
        <v>222</v>
      </c>
      <c r="N267" s="71" t="s">
        <v>119</v>
      </c>
      <c r="O267" s="5">
        <v>0</v>
      </c>
      <c r="P267" s="5">
        <v>0</v>
      </c>
      <c r="Q267" s="5">
        <v>1</v>
      </c>
      <c r="R267" s="5">
        <v>1</v>
      </c>
      <c r="S267" s="5">
        <v>0</v>
      </c>
      <c r="T267" s="5">
        <v>0</v>
      </c>
      <c r="U267" s="5">
        <v>3</v>
      </c>
      <c r="V267" s="5">
        <v>0</v>
      </c>
      <c r="W267" s="72">
        <v>4</v>
      </c>
      <c r="X267" s="72">
        <v>1</v>
      </c>
      <c r="Y267" s="167" t="s">
        <v>222</v>
      </c>
      <c r="Z267" s="71" t="s">
        <v>119</v>
      </c>
      <c r="AA267" s="5">
        <v>7</v>
      </c>
      <c r="AB267" s="5">
        <v>6</v>
      </c>
      <c r="AC267" s="5">
        <v>7</v>
      </c>
      <c r="AD267" s="5">
        <v>5</v>
      </c>
      <c r="AE267" s="72">
        <v>25</v>
      </c>
      <c r="AF267" s="72">
        <v>25</v>
      </c>
      <c r="AG267" s="5">
        <v>23</v>
      </c>
      <c r="AH267" s="5">
        <v>0</v>
      </c>
      <c r="AI267" s="5">
        <v>1</v>
      </c>
      <c r="AJ267" s="5">
        <v>7</v>
      </c>
      <c r="AK267" s="167" t="s">
        <v>222</v>
      </c>
      <c r="AL267" s="71" t="s">
        <v>119</v>
      </c>
      <c r="AM267" s="5">
        <v>0</v>
      </c>
      <c r="AN267" s="5">
        <v>95</v>
      </c>
      <c r="AO267" s="5">
        <v>12</v>
      </c>
      <c r="AP267" s="5">
        <v>4</v>
      </c>
      <c r="AQ267" s="5">
        <v>2</v>
      </c>
      <c r="AR267" s="5">
        <v>5</v>
      </c>
      <c r="AS267" s="5">
        <v>26</v>
      </c>
      <c r="AT267" s="5">
        <v>17</v>
      </c>
      <c r="AU267" s="5">
        <v>15</v>
      </c>
      <c r="AV267" s="167" t="s">
        <v>222</v>
      </c>
      <c r="AW267" s="71" t="s">
        <v>119</v>
      </c>
      <c r="AX267" s="5">
        <v>52</v>
      </c>
      <c r="AY267" s="5">
        <v>24</v>
      </c>
      <c r="AZ267" s="5">
        <v>52</v>
      </c>
      <c r="BA267" s="5">
        <v>24</v>
      </c>
      <c r="BB267" s="5">
        <v>36</v>
      </c>
      <c r="BC267" s="5">
        <v>18</v>
      </c>
      <c r="BD267" s="5">
        <v>52</v>
      </c>
      <c r="BE267" s="5">
        <v>24</v>
      </c>
      <c r="BF267" s="5">
        <v>52</v>
      </c>
      <c r="BG267" s="5">
        <v>24</v>
      </c>
      <c r="BH267" s="5">
        <v>36</v>
      </c>
      <c r="BI267" s="5">
        <v>18</v>
      </c>
      <c r="BJ267" s="167" t="s">
        <v>222</v>
      </c>
      <c r="BK267" s="71" t="s">
        <v>119</v>
      </c>
      <c r="BL267" s="72">
        <v>28</v>
      </c>
      <c r="BM267" s="5">
        <v>9</v>
      </c>
      <c r="BN267" s="5">
        <v>2</v>
      </c>
      <c r="BO267" s="72">
        <v>1</v>
      </c>
      <c r="BP267" s="5">
        <v>0</v>
      </c>
      <c r="BQ267" s="72">
        <v>29</v>
      </c>
      <c r="BR267" s="72">
        <v>9</v>
      </c>
      <c r="BS267" s="167" t="s">
        <v>222</v>
      </c>
      <c r="BT267" s="71" t="s">
        <v>119</v>
      </c>
      <c r="BU267" s="5">
        <v>4</v>
      </c>
      <c r="BV267" s="5">
        <v>84</v>
      </c>
      <c r="BW267" s="5">
        <v>12</v>
      </c>
      <c r="BX267" s="5">
        <v>64</v>
      </c>
      <c r="BY267" s="5">
        <v>32</v>
      </c>
      <c r="BZ267" s="5">
        <v>24</v>
      </c>
      <c r="CA267" s="5">
        <v>104</v>
      </c>
      <c r="CB267" s="5">
        <v>24</v>
      </c>
      <c r="CC267" s="5">
        <v>0</v>
      </c>
      <c r="CD267" s="5">
        <v>28</v>
      </c>
      <c r="CE267" s="5">
        <v>0</v>
      </c>
      <c r="CF267" s="5">
        <v>12</v>
      </c>
      <c r="CG267" s="5">
        <v>99</v>
      </c>
      <c r="CH267" s="135"/>
      <c r="CI267" s="138" t="s">
        <v>222</v>
      </c>
      <c r="CJ267" s="138" t="s">
        <v>4401</v>
      </c>
      <c r="CK267" s="139">
        <v>252</v>
      </c>
      <c r="CL267" s="141">
        <v>376</v>
      </c>
    </row>
    <row r="268" spans="1:90">
      <c r="A268" s="167"/>
      <c r="B268" s="71" t="s">
        <v>120</v>
      </c>
      <c r="C268" s="5">
        <v>188</v>
      </c>
      <c r="D268" s="5">
        <v>101</v>
      </c>
      <c r="E268" s="5">
        <v>177</v>
      </c>
      <c r="F268" s="5">
        <v>93</v>
      </c>
      <c r="G268" s="5">
        <v>160</v>
      </c>
      <c r="H268" s="5">
        <v>87</v>
      </c>
      <c r="I268" s="5">
        <v>161</v>
      </c>
      <c r="J268" s="5">
        <v>85</v>
      </c>
      <c r="K268" s="72">
        <v>686</v>
      </c>
      <c r="L268" s="72">
        <v>366</v>
      </c>
      <c r="M268" s="167"/>
      <c r="N268" s="71" t="s">
        <v>120</v>
      </c>
      <c r="O268" s="5">
        <v>2</v>
      </c>
      <c r="P268" s="5">
        <v>1</v>
      </c>
      <c r="Q268" s="5">
        <v>3</v>
      </c>
      <c r="R268" s="5">
        <v>1</v>
      </c>
      <c r="S268" s="5">
        <v>2</v>
      </c>
      <c r="T268" s="5">
        <v>2</v>
      </c>
      <c r="U268" s="5">
        <v>6</v>
      </c>
      <c r="V268" s="5">
        <v>2</v>
      </c>
      <c r="W268" s="72">
        <v>13</v>
      </c>
      <c r="X268" s="72">
        <v>6</v>
      </c>
      <c r="Y268" s="167"/>
      <c r="Z268" s="71" t="s">
        <v>120</v>
      </c>
      <c r="AA268" s="5">
        <v>6</v>
      </c>
      <c r="AB268" s="5">
        <v>6</v>
      </c>
      <c r="AC268" s="5">
        <v>6</v>
      </c>
      <c r="AD268" s="5">
        <v>5</v>
      </c>
      <c r="AE268" s="72">
        <v>23</v>
      </c>
      <c r="AF268" s="72">
        <v>23</v>
      </c>
      <c r="AG268" s="5">
        <v>23</v>
      </c>
      <c r="AH268" s="5">
        <v>8</v>
      </c>
      <c r="AI268" s="5">
        <v>0</v>
      </c>
      <c r="AJ268" s="5">
        <v>5</v>
      </c>
      <c r="AK268" s="167"/>
      <c r="AL268" s="71" t="s">
        <v>120</v>
      </c>
      <c r="AM268" s="5">
        <v>0</v>
      </c>
      <c r="AN268" s="5">
        <v>339</v>
      </c>
      <c r="AO268" s="5">
        <v>42</v>
      </c>
      <c r="AP268" s="5">
        <v>0</v>
      </c>
      <c r="AQ268" s="5">
        <v>0</v>
      </c>
      <c r="AR268" s="5">
        <v>11</v>
      </c>
      <c r="AS268" s="5">
        <v>15</v>
      </c>
      <c r="AT268" s="5">
        <v>23</v>
      </c>
      <c r="AU268" s="5">
        <v>23</v>
      </c>
      <c r="AV268" s="167"/>
      <c r="AW268" s="71" t="s">
        <v>120</v>
      </c>
      <c r="AX268" s="5">
        <v>147</v>
      </c>
      <c r="AY268" s="5">
        <v>72</v>
      </c>
      <c r="AZ268" s="5">
        <v>146</v>
      </c>
      <c r="BA268" s="5">
        <v>72</v>
      </c>
      <c r="BB268" s="5">
        <v>122</v>
      </c>
      <c r="BC268" s="5">
        <v>62</v>
      </c>
      <c r="BD268" s="5">
        <v>147</v>
      </c>
      <c r="BE268" s="5">
        <v>72</v>
      </c>
      <c r="BF268" s="5">
        <v>146</v>
      </c>
      <c r="BG268" s="5">
        <v>72</v>
      </c>
      <c r="BH268" s="5">
        <v>98</v>
      </c>
      <c r="BI268" s="5">
        <v>51</v>
      </c>
      <c r="BJ268" s="167"/>
      <c r="BK268" s="71" t="s">
        <v>120</v>
      </c>
      <c r="BL268" s="72">
        <v>44</v>
      </c>
      <c r="BM268" s="5">
        <v>20</v>
      </c>
      <c r="BN268" s="5">
        <v>9</v>
      </c>
      <c r="BO268" s="72">
        <v>7</v>
      </c>
      <c r="BP268" s="5">
        <v>2</v>
      </c>
      <c r="BQ268" s="72">
        <v>51</v>
      </c>
      <c r="BR268" s="72">
        <v>22</v>
      </c>
      <c r="BS268" s="167"/>
      <c r="BT268" s="71" t="s">
        <v>120</v>
      </c>
      <c r="BU268" s="5">
        <v>2</v>
      </c>
      <c r="BV268" s="5">
        <v>1</v>
      </c>
      <c r="BW268" s="5">
        <v>0</v>
      </c>
      <c r="BX268" s="5">
        <v>1</v>
      </c>
      <c r="BY268" s="5">
        <v>2</v>
      </c>
      <c r="BZ268" s="5">
        <v>3</v>
      </c>
      <c r="CA268" s="5">
        <v>3</v>
      </c>
      <c r="CB268" s="5">
        <v>0</v>
      </c>
      <c r="CC268" s="5">
        <v>0</v>
      </c>
      <c r="CD268" s="5">
        <v>0</v>
      </c>
      <c r="CE268" s="5">
        <v>0</v>
      </c>
      <c r="CF268" s="5">
        <v>12</v>
      </c>
      <c r="CG268" s="5">
        <v>117</v>
      </c>
      <c r="CH268" s="135"/>
      <c r="CI268" s="138" t="s">
        <v>222</v>
      </c>
      <c r="CJ268" s="138" t="s">
        <v>4402</v>
      </c>
      <c r="CK268" s="139">
        <v>804</v>
      </c>
      <c r="CL268" s="141">
        <v>12</v>
      </c>
    </row>
    <row r="269" spans="1:90">
      <c r="A269" s="167"/>
      <c r="B269" s="103" t="s">
        <v>102</v>
      </c>
      <c r="C269" s="105">
        <v>273</v>
      </c>
      <c r="D269" s="105">
        <v>141</v>
      </c>
      <c r="E269" s="105">
        <v>241</v>
      </c>
      <c r="F269" s="105">
        <v>122</v>
      </c>
      <c r="G269" s="105">
        <v>232</v>
      </c>
      <c r="H269" s="105">
        <v>126</v>
      </c>
      <c r="I269" s="105">
        <v>217</v>
      </c>
      <c r="J269" s="105">
        <v>112</v>
      </c>
      <c r="K269" s="105">
        <v>963</v>
      </c>
      <c r="L269" s="105">
        <v>501</v>
      </c>
      <c r="M269" s="167"/>
      <c r="N269" s="103" t="s">
        <v>102</v>
      </c>
      <c r="O269" s="105">
        <v>2</v>
      </c>
      <c r="P269" s="105">
        <v>1</v>
      </c>
      <c r="Q269" s="105">
        <v>4</v>
      </c>
      <c r="R269" s="105">
        <v>2</v>
      </c>
      <c r="S269" s="105">
        <v>2</v>
      </c>
      <c r="T269" s="105">
        <v>2</v>
      </c>
      <c r="U269" s="105">
        <v>9</v>
      </c>
      <c r="V269" s="105">
        <v>2</v>
      </c>
      <c r="W269" s="105">
        <v>17</v>
      </c>
      <c r="X269" s="105">
        <v>7</v>
      </c>
      <c r="Y269" s="167"/>
      <c r="Z269" s="103" t="s">
        <v>102</v>
      </c>
      <c r="AA269" s="105">
        <v>13</v>
      </c>
      <c r="AB269" s="105">
        <v>12</v>
      </c>
      <c r="AC269" s="105">
        <v>13</v>
      </c>
      <c r="AD269" s="105">
        <v>10</v>
      </c>
      <c r="AE269" s="105">
        <v>48</v>
      </c>
      <c r="AF269" s="105">
        <v>48</v>
      </c>
      <c r="AG269" s="105">
        <v>46</v>
      </c>
      <c r="AH269" s="105">
        <v>8</v>
      </c>
      <c r="AI269" s="105">
        <v>1</v>
      </c>
      <c r="AJ269" s="105">
        <v>12</v>
      </c>
      <c r="AK269" s="167"/>
      <c r="AL269" s="103" t="s">
        <v>102</v>
      </c>
      <c r="AM269" s="105">
        <v>0</v>
      </c>
      <c r="AN269" s="105">
        <v>434</v>
      </c>
      <c r="AO269" s="105">
        <v>54</v>
      </c>
      <c r="AP269" s="105">
        <v>4</v>
      </c>
      <c r="AQ269" s="105">
        <v>2</v>
      </c>
      <c r="AR269" s="105">
        <v>16</v>
      </c>
      <c r="AS269" s="105">
        <v>41</v>
      </c>
      <c r="AT269" s="105">
        <v>40</v>
      </c>
      <c r="AU269" s="105">
        <v>38</v>
      </c>
      <c r="AV269" s="167"/>
      <c r="AW269" s="103" t="s">
        <v>102</v>
      </c>
      <c r="AX269" s="105">
        <v>199</v>
      </c>
      <c r="AY269" s="105">
        <v>96</v>
      </c>
      <c r="AZ269" s="105">
        <v>198</v>
      </c>
      <c r="BA269" s="105">
        <v>96</v>
      </c>
      <c r="BB269" s="105">
        <v>158</v>
      </c>
      <c r="BC269" s="105">
        <v>80</v>
      </c>
      <c r="BD269" s="105">
        <v>199</v>
      </c>
      <c r="BE269" s="105">
        <v>96</v>
      </c>
      <c r="BF269" s="105">
        <v>198</v>
      </c>
      <c r="BG269" s="105">
        <v>96</v>
      </c>
      <c r="BH269" s="105">
        <v>134</v>
      </c>
      <c r="BI269" s="105">
        <v>69</v>
      </c>
      <c r="BJ269" s="167"/>
      <c r="BK269" s="103" t="s">
        <v>102</v>
      </c>
      <c r="BL269" s="105">
        <v>72</v>
      </c>
      <c r="BM269" s="105">
        <v>29</v>
      </c>
      <c r="BN269" s="105">
        <v>11</v>
      </c>
      <c r="BO269" s="105">
        <v>8</v>
      </c>
      <c r="BP269" s="105">
        <v>2</v>
      </c>
      <c r="BQ269" s="105">
        <v>80</v>
      </c>
      <c r="BR269" s="105">
        <v>31</v>
      </c>
      <c r="BS269" s="167"/>
      <c r="BT269" s="103" t="s">
        <v>102</v>
      </c>
      <c r="BU269" s="105">
        <v>6</v>
      </c>
      <c r="BV269" s="105">
        <v>85</v>
      </c>
      <c r="BW269" s="105">
        <v>12</v>
      </c>
      <c r="BX269" s="105">
        <v>65</v>
      </c>
      <c r="BY269" s="105">
        <v>34</v>
      </c>
      <c r="BZ269" s="105">
        <v>27</v>
      </c>
      <c r="CA269" s="105">
        <v>107</v>
      </c>
      <c r="CB269" s="105">
        <v>24</v>
      </c>
      <c r="CC269" s="105">
        <v>0</v>
      </c>
      <c r="CD269" s="105">
        <v>28</v>
      </c>
      <c r="CE269" s="105">
        <v>0</v>
      </c>
      <c r="CF269" s="105">
        <v>24</v>
      </c>
      <c r="CG269" s="105">
        <v>216</v>
      </c>
      <c r="CH269" s="135"/>
      <c r="CI269" s="138" t="s">
        <v>222</v>
      </c>
      <c r="CJ269" s="138" t="s">
        <v>4403</v>
      </c>
      <c r="CK269" s="139">
        <v>1056</v>
      </c>
      <c r="CL269" s="141">
        <v>388</v>
      </c>
    </row>
    <row r="270" spans="1:90" ht="14.45" customHeight="1">
      <c r="A270" s="167" t="s">
        <v>223</v>
      </c>
      <c r="B270" s="71" t="s">
        <v>119</v>
      </c>
      <c r="C270" s="5">
        <v>249</v>
      </c>
      <c r="D270" s="5">
        <v>125</v>
      </c>
      <c r="E270" s="5">
        <v>249</v>
      </c>
      <c r="F270" s="5">
        <v>126</v>
      </c>
      <c r="G270" s="5">
        <v>221</v>
      </c>
      <c r="H270" s="5">
        <v>109</v>
      </c>
      <c r="I270" s="5">
        <v>217</v>
      </c>
      <c r="J270" s="5">
        <v>107</v>
      </c>
      <c r="K270" s="72">
        <v>936</v>
      </c>
      <c r="L270" s="72">
        <v>467</v>
      </c>
      <c r="M270" s="167" t="s">
        <v>223</v>
      </c>
      <c r="N270" s="71" t="s">
        <v>119</v>
      </c>
      <c r="O270" s="5">
        <v>15</v>
      </c>
      <c r="P270" s="5">
        <v>8</v>
      </c>
      <c r="Q270" s="5">
        <v>3</v>
      </c>
      <c r="R270" s="5">
        <v>0</v>
      </c>
      <c r="S270" s="5">
        <v>5</v>
      </c>
      <c r="T270" s="5">
        <v>2</v>
      </c>
      <c r="U270" s="5">
        <v>28</v>
      </c>
      <c r="V270" s="5">
        <v>13</v>
      </c>
      <c r="W270" s="72">
        <v>51</v>
      </c>
      <c r="X270" s="72">
        <v>23</v>
      </c>
      <c r="Y270" s="167" t="s">
        <v>223</v>
      </c>
      <c r="Z270" s="71" t="s">
        <v>119</v>
      </c>
      <c r="AA270" s="5">
        <v>12</v>
      </c>
      <c r="AB270" s="5">
        <v>11</v>
      </c>
      <c r="AC270" s="5">
        <v>11</v>
      </c>
      <c r="AD270" s="5">
        <v>10</v>
      </c>
      <c r="AE270" s="72">
        <v>44</v>
      </c>
      <c r="AF270" s="72">
        <v>47</v>
      </c>
      <c r="AG270" s="5">
        <v>37</v>
      </c>
      <c r="AH270" s="5">
        <v>4</v>
      </c>
      <c r="AI270" s="5">
        <v>0</v>
      </c>
      <c r="AJ270" s="5">
        <v>10</v>
      </c>
      <c r="AK270" s="167" t="s">
        <v>223</v>
      </c>
      <c r="AL270" s="71" t="s">
        <v>119</v>
      </c>
      <c r="AM270" s="5">
        <v>0</v>
      </c>
      <c r="AN270" s="5">
        <v>223</v>
      </c>
      <c r="AO270" s="5">
        <v>146</v>
      </c>
      <c r="AP270" s="5">
        <v>25</v>
      </c>
      <c r="AQ270" s="5">
        <v>0</v>
      </c>
      <c r="AR270" s="5">
        <v>9</v>
      </c>
      <c r="AS270" s="5">
        <v>47</v>
      </c>
      <c r="AT270" s="5">
        <v>44</v>
      </c>
      <c r="AU270" s="5">
        <v>42</v>
      </c>
      <c r="AV270" s="167" t="s">
        <v>223</v>
      </c>
      <c r="AW270" s="71" t="s">
        <v>119</v>
      </c>
      <c r="AX270" s="5">
        <v>213</v>
      </c>
      <c r="AY270" s="5">
        <v>107</v>
      </c>
      <c r="AZ270" s="5">
        <v>202</v>
      </c>
      <c r="BA270" s="5">
        <v>103</v>
      </c>
      <c r="BB270" s="5">
        <v>139</v>
      </c>
      <c r="BC270" s="5">
        <v>74</v>
      </c>
      <c r="BD270" s="5">
        <v>200</v>
      </c>
      <c r="BE270" s="5">
        <v>104</v>
      </c>
      <c r="BF270" s="5">
        <v>190</v>
      </c>
      <c r="BG270" s="5">
        <v>101</v>
      </c>
      <c r="BH270" s="5">
        <v>138</v>
      </c>
      <c r="BI270" s="5">
        <v>74</v>
      </c>
      <c r="BJ270" s="167" t="s">
        <v>223</v>
      </c>
      <c r="BK270" s="71" t="s">
        <v>119</v>
      </c>
      <c r="BL270" s="72">
        <v>53</v>
      </c>
      <c r="BM270" s="5">
        <v>22</v>
      </c>
      <c r="BN270" s="5">
        <v>5</v>
      </c>
      <c r="BO270" s="72">
        <v>2</v>
      </c>
      <c r="BP270" s="5">
        <v>1</v>
      </c>
      <c r="BQ270" s="72">
        <v>55</v>
      </c>
      <c r="BR270" s="72">
        <v>23</v>
      </c>
      <c r="BS270" s="167" t="s">
        <v>223</v>
      </c>
      <c r="BT270" s="71" t="s">
        <v>119</v>
      </c>
      <c r="BU270" s="5">
        <v>12</v>
      </c>
      <c r="BV270" s="5">
        <v>12</v>
      </c>
      <c r="BW270" s="5">
        <v>12</v>
      </c>
      <c r="BX270" s="5">
        <v>12</v>
      </c>
      <c r="BY270" s="5">
        <v>50</v>
      </c>
      <c r="BZ270" s="5">
        <v>12</v>
      </c>
      <c r="CA270" s="5">
        <v>12</v>
      </c>
      <c r="CB270" s="5">
        <v>6</v>
      </c>
      <c r="CC270" s="5">
        <v>0</v>
      </c>
      <c r="CD270" s="5">
        <v>4</v>
      </c>
      <c r="CE270" s="5">
        <v>4</v>
      </c>
      <c r="CF270" s="5">
        <v>32</v>
      </c>
      <c r="CG270" s="5">
        <v>8</v>
      </c>
      <c r="CH270" s="135"/>
      <c r="CI270" s="138" t="s">
        <v>223</v>
      </c>
      <c r="CJ270" s="138" t="s">
        <v>4404</v>
      </c>
      <c r="CK270" s="139">
        <v>984</v>
      </c>
      <c r="CL270" s="141">
        <v>136</v>
      </c>
    </row>
    <row r="271" spans="1:90">
      <c r="A271" s="167"/>
      <c r="B271" s="71" t="s">
        <v>120</v>
      </c>
      <c r="C271" s="5">
        <v>119</v>
      </c>
      <c r="D271" s="5">
        <v>61</v>
      </c>
      <c r="E271" s="5">
        <v>114</v>
      </c>
      <c r="F271" s="5">
        <v>56</v>
      </c>
      <c r="G271" s="5">
        <v>90</v>
      </c>
      <c r="H271" s="5">
        <v>33</v>
      </c>
      <c r="I271" s="5">
        <v>134</v>
      </c>
      <c r="J271" s="5">
        <v>57</v>
      </c>
      <c r="K271" s="72">
        <v>457</v>
      </c>
      <c r="L271" s="72">
        <v>207</v>
      </c>
      <c r="M271" s="167"/>
      <c r="N271" s="71" t="s">
        <v>120</v>
      </c>
      <c r="O271" s="5">
        <v>11</v>
      </c>
      <c r="P271" s="5">
        <v>7</v>
      </c>
      <c r="Q271" s="5">
        <v>12</v>
      </c>
      <c r="R271" s="5">
        <v>4</v>
      </c>
      <c r="S271" s="5">
        <v>1</v>
      </c>
      <c r="T271" s="5">
        <v>1</v>
      </c>
      <c r="U271" s="5">
        <v>41</v>
      </c>
      <c r="V271" s="5">
        <v>23</v>
      </c>
      <c r="W271" s="72">
        <v>65</v>
      </c>
      <c r="X271" s="72">
        <v>35</v>
      </c>
      <c r="Y271" s="167"/>
      <c r="Z271" s="71" t="s">
        <v>120</v>
      </c>
      <c r="AA271" s="5">
        <v>3</v>
      </c>
      <c r="AB271" s="5">
        <v>3</v>
      </c>
      <c r="AC271" s="5">
        <v>3</v>
      </c>
      <c r="AD271" s="5">
        <v>3</v>
      </c>
      <c r="AE271" s="72">
        <v>12</v>
      </c>
      <c r="AF271" s="72">
        <v>18</v>
      </c>
      <c r="AG271" s="5">
        <v>17</v>
      </c>
      <c r="AH271" s="5">
        <v>4</v>
      </c>
      <c r="AI271" s="5">
        <v>0</v>
      </c>
      <c r="AJ271" s="5">
        <v>3</v>
      </c>
      <c r="AK271" s="167"/>
      <c r="AL271" s="71" t="s">
        <v>120</v>
      </c>
      <c r="AM271" s="5">
        <v>0</v>
      </c>
      <c r="AN271" s="5">
        <v>171</v>
      </c>
      <c r="AO271" s="5">
        <v>49</v>
      </c>
      <c r="AP271" s="5">
        <v>0</v>
      </c>
      <c r="AQ271" s="5">
        <v>0</v>
      </c>
      <c r="AR271" s="5">
        <v>0</v>
      </c>
      <c r="AS271" s="5">
        <v>8</v>
      </c>
      <c r="AT271" s="5">
        <v>21</v>
      </c>
      <c r="AU271" s="5">
        <v>17</v>
      </c>
      <c r="AV271" s="167"/>
      <c r="AW271" s="71" t="s">
        <v>120</v>
      </c>
      <c r="AX271" s="5">
        <v>130</v>
      </c>
      <c r="AY271" s="5">
        <v>62</v>
      </c>
      <c r="AZ271" s="5">
        <v>116</v>
      </c>
      <c r="BA271" s="5">
        <v>56</v>
      </c>
      <c r="BB271" s="5">
        <v>56</v>
      </c>
      <c r="BC271" s="5">
        <v>32</v>
      </c>
      <c r="BD271" s="5">
        <v>130</v>
      </c>
      <c r="BE271" s="5">
        <v>62</v>
      </c>
      <c r="BF271" s="5">
        <v>116</v>
      </c>
      <c r="BG271" s="5">
        <v>56</v>
      </c>
      <c r="BH271" s="5">
        <v>56</v>
      </c>
      <c r="BI271" s="5">
        <v>32</v>
      </c>
      <c r="BJ271" s="167"/>
      <c r="BK271" s="71" t="s">
        <v>120</v>
      </c>
      <c r="BL271" s="72">
        <v>22</v>
      </c>
      <c r="BM271" s="5">
        <v>4</v>
      </c>
      <c r="BN271" s="5">
        <v>4</v>
      </c>
      <c r="BO271" s="72">
        <v>4</v>
      </c>
      <c r="BP271" s="5">
        <v>0</v>
      </c>
      <c r="BQ271" s="72">
        <v>26</v>
      </c>
      <c r="BR271" s="72">
        <v>4</v>
      </c>
      <c r="BS271" s="167"/>
      <c r="BT271" s="71" t="s">
        <v>120</v>
      </c>
      <c r="BU271" s="5">
        <v>8</v>
      </c>
      <c r="BV271" s="5">
        <v>8</v>
      </c>
      <c r="BW271" s="5">
        <v>4</v>
      </c>
      <c r="BX271" s="5">
        <v>4</v>
      </c>
      <c r="BY271" s="5">
        <v>16</v>
      </c>
      <c r="BZ271" s="5">
        <v>16</v>
      </c>
      <c r="CA271" s="5">
        <v>8</v>
      </c>
      <c r="CB271" s="5">
        <v>0</v>
      </c>
      <c r="CC271" s="5">
        <v>0</v>
      </c>
      <c r="CD271" s="5">
        <v>0</v>
      </c>
      <c r="CE271" s="5">
        <v>0</v>
      </c>
      <c r="CF271" s="5">
        <v>0</v>
      </c>
      <c r="CG271" s="5">
        <v>4</v>
      </c>
      <c r="CH271" s="135"/>
      <c r="CI271" s="138" t="s">
        <v>223</v>
      </c>
      <c r="CJ271" s="138" t="s">
        <v>4405</v>
      </c>
      <c r="CK271" s="139">
        <v>489</v>
      </c>
      <c r="CL271" s="141">
        <v>64</v>
      </c>
    </row>
    <row r="272" spans="1:90">
      <c r="A272" s="167"/>
      <c r="B272" s="103" t="s">
        <v>102</v>
      </c>
      <c r="C272" s="105">
        <v>368</v>
      </c>
      <c r="D272" s="105">
        <v>186</v>
      </c>
      <c r="E272" s="105">
        <v>363</v>
      </c>
      <c r="F272" s="105">
        <v>182</v>
      </c>
      <c r="G272" s="105">
        <v>311</v>
      </c>
      <c r="H272" s="105">
        <v>142</v>
      </c>
      <c r="I272" s="105">
        <v>351</v>
      </c>
      <c r="J272" s="105">
        <v>164</v>
      </c>
      <c r="K272" s="105">
        <v>1393</v>
      </c>
      <c r="L272" s="105">
        <v>674</v>
      </c>
      <c r="M272" s="167"/>
      <c r="N272" s="103" t="s">
        <v>102</v>
      </c>
      <c r="O272" s="105">
        <v>26</v>
      </c>
      <c r="P272" s="105">
        <v>15</v>
      </c>
      <c r="Q272" s="105">
        <v>15</v>
      </c>
      <c r="R272" s="105">
        <v>4</v>
      </c>
      <c r="S272" s="105">
        <v>6</v>
      </c>
      <c r="T272" s="105">
        <v>3</v>
      </c>
      <c r="U272" s="105">
        <v>69</v>
      </c>
      <c r="V272" s="105">
        <v>36</v>
      </c>
      <c r="W272" s="105">
        <v>116</v>
      </c>
      <c r="X272" s="105">
        <v>58</v>
      </c>
      <c r="Y272" s="167"/>
      <c r="Z272" s="103" t="s">
        <v>102</v>
      </c>
      <c r="AA272" s="105">
        <v>15</v>
      </c>
      <c r="AB272" s="105">
        <v>14</v>
      </c>
      <c r="AC272" s="105">
        <v>14</v>
      </c>
      <c r="AD272" s="105">
        <v>13</v>
      </c>
      <c r="AE272" s="105">
        <v>56</v>
      </c>
      <c r="AF272" s="105">
        <v>65</v>
      </c>
      <c r="AG272" s="105">
        <v>54</v>
      </c>
      <c r="AH272" s="105">
        <v>8</v>
      </c>
      <c r="AI272" s="105">
        <v>0</v>
      </c>
      <c r="AJ272" s="105">
        <v>13</v>
      </c>
      <c r="AK272" s="167"/>
      <c r="AL272" s="103" t="s">
        <v>102</v>
      </c>
      <c r="AM272" s="105">
        <v>0</v>
      </c>
      <c r="AN272" s="105">
        <v>394</v>
      </c>
      <c r="AO272" s="105">
        <v>195</v>
      </c>
      <c r="AP272" s="105">
        <v>25</v>
      </c>
      <c r="AQ272" s="105">
        <v>0</v>
      </c>
      <c r="AR272" s="105">
        <v>9</v>
      </c>
      <c r="AS272" s="105">
        <v>55</v>
      </c>
      <c r="AT272" s="105">
        <v>65</v>
      </c>
      <c r="AU272" s="105">
        <v>59</v>
      </c>
      <c r="AV272" s="167"/>
      <c r="AW272" s="103" t="s">
        <v>102</v>
      </c>
      <c r="AX272" s="105">
        <v>343</v>
      </c>
      <c r="AY272" s="105">
        <v>169</v>
      </c>
      <c r="AZ272" s="105">
        <v>318</v>
      </c>
      <c r="BA272" s="105">
        <v>159</v>
      </c>
      <c r="BB272" s="105">
        <v>195</v>
      </c>
      <c r="BC272" s="105">
        <v>106</v>
      </c>
      <c r="BD272" s="105">
        <v>330</v>
      </c>
      <c r="BE272" s="105">
        <v>166</v>
      </c>
      <c r="BF272" s="105">
        <v>306</v>
      </c>
      <c r="BG272" s="105">
        <v>157</v>
      </c>
      <c r="BH272" s="105">
        <v>194</v>
      </c>
      <c r="BI272" s="105">
        <v>106</v>
      </c>
      <c r="BJ272" s="167"/>
      <c r="BK272" s="103" t="s">
        <v>102</v>
      </c>
      <c r="BL272" s="105">
        <v>75</v>
      </c>
      <c r="BM272" s="105">
        <v>26</v>
      </c>
      <c r="BN272" s="105">
        <v>9</v>
      </c>
      <c r="BO272" s="105">
        <v>6</v>
      </c>
      <c r="BP272" s="105">
        <v>1</v>
      </c>
      <c r="BQ272" s="105">
        <v>81</v>
      </c>
      <c r="BR272" s="105">
        <v>27</v>
      </c>
      <c r="BS272" s="167"/>
      <c r="BT272" s="103" t="s">
        <v>102</v>
      </c>
      <c r="BU272" s="105">
        <v>20</v>
      </c>
      <c r="BV272" s="105">
        <v>20</v>
      </c>
      <c r="BW272" s="105">
        <v>16</v>
      </c>
      <c r="BX272" s="105">
        <v>16</v>
      </c>
      <c r="BY272" s="105">
        <v>66</v>
      </c>
      <c r="BZ272" s="105">
        <v>28</v>
      </c>
      <c r="CA272" s="105">
        <v>20</v>
      </c>
      <c r="CB272" s="105">
        <v>6</v>
      </c>
      <c r="CC272" s="105">
        <v>0</v>
      </c>
      <c r="CD272" s="105">
        <v>4</v>
      </c>
      <c r="CE272" s="105">
        <v>4</v>
      </c>
      <c r="CF272" s="105">
        <v>32</v>
      </c>
      <c r="CG272" s="105">
        <v>12</v>
      </c>
      <c r="CH272" s="135"/>
      <c r="CI272" s="138" t="s">
        <v>223</v>
      </c>
      <c r="CJ272" s="138" t="s">
        <v>4406</v>
      </c>
      <c r="CK272" s="139">
        <v>1473</v>
      </c>
      <c r="CL272" s="141">
        <v>200</v>
      </c>
    </row>
    <row r="273" spans="1:90">
      <c r="A273" s="73" t="s">
        <v>132</v>
      </c>
      <c r="B273" s="71"/>
      <c r="C273" s="5"/>
      <c r="D273" s="5"/>
      <c r="E273" s="5"/>
      <c r="F273" s="5"/>
      <c r="G273" s="5"/>
      <c r="H273" s="5"/>
      <c r="I273" s="5"/>
      <c r="J273" s="5"/>
      <c r="K273" s="5"/>
      <c r="L273" s="5"/>
      <c r="M273" s="73" t="s">
        <v>132</v>
      </c>
      <c r="N273" s="71"/>
      <c r="O273" s="5"/>
      <c r="P273" s="5"/>
      <c r="Q273" s="5"/>
      <c r="R273" s="5"/>
      <c r="S273" s="5"/>
      <c r="T273" s="5"/>
      <c r="U273" s="5"/>
      <c r="V273" s="5"/>
      <c r="W273" s="5"/>
      <c r="X273" s="5"/>
      <c r="Y273" s="73" t="s">
        <v>132</v>
      </c>
      <c r="Z273" s="71"/>
      <c r="AA273" s="5"/>
      <c r="AB273" s="5"/>
      <c r="AC273" s="5"/>
      <c r="AD273" s="5"/>
      <c r="AE273" s="5"/>
      <c r="AF273" s="5"/>
      <c r="AG273" s="5"/>
      <c r="AH273" s="5"/>
      <c r="AI273" s="5"/>
      <c r="AJ273" s="72"/>
      <c r="AK273" s="73" t="s">
        <v>132</v>
      </c>
      <c r="AL273" s="71"/>
      <c r="AM273" s="5"/>
      <c r="AN273" s="5"/>
      <c r="AO273" s="5"/>
      <c r="AP273" s="5"/>
      <c r="AQ273" s="5"/>
      <c r="AR273" s="5"/>
      <c r="AS273" s="5"/>
      <c r="AT273" s="5"/>
      <c r="AU273" s="5"/>
      <c r="AV273" s="73" t="s">
        <v>132</v>
      </c>
      <c r="AW273" s="71"/>
      <c r="AX273" s="5"/>
      <c r="AY273" s="5"/>
      <c r="AZ273" s="5"/>
      <c r="BA273" s="5"/>
      <c r="BB273" s="5"/>
      <c r="BC273" s="5"/>
      <c r="BD273" s="5"/>
      <c r="BE273" s="5"/>
      <c r="BF273" s="5"/>
      <c r="BG273" s="5"/>
      <c r="BH273" s="5"/>
      <c r="BI273" s="5"/>
      <c r="BJ273" s="73" t="s">
        <v>132</v>
      </c>
      <c r="BK273" s="71"/>
      <c r="BL273" s="72"/>
      <c r="BM273" s="5"/>
      <c r="BN273" s="5"/>
      <c r="BO273" s="5"/>
      <c r="BP273" s="5"/>
      <c r="BQ273" s="72"/>
      <c r="BR273" s="72"/>
      <c r="BS273" s="73" t="s">
        <v>132</v>
      </c>
      <c r="BT273" s="71"/>
      <c r="BU273" s="5"/>
      <c r="BV273" s="5"/>
      <c r="BW273" s="5"/>
      <c r="BX273" s="5"/>
      <c r="BY273" s="5"/>
      <c r="BZ273" s="5"/>
      <c r="CA273" s="5"/>
      <c r="CB273" s="5"/>
      <c r="CC273" s="5"/>
      <c r="CD273" s="5"/>
      <c r="CE273" s="5"/>
      <c r="CF273" s="5"/>
      <c r="CG273" s="5"/>
      <c r="CH273" s="135"/>
      <c r="CI273" s="138" t="s">
        <v>132</v>
      </c>
      <c r="CJ273" s="138" t="s">
        <v>132</v>
      </c>
      <c r="CK273" s="139">
        <v>0</v>
      </c>
      <c r="CL273" s="141">
        <v>0</v>
      </c>
    </row>
    <row r="274" spans="1:90" ht="14.45" customHeight="1">
      <c r="A274" s="167" t="s">
        <v>224</v>
      </c>
      <c r="B274" s="71" t="s">
        <v>119</v>
      </c>
      <c r="C274" s="5">
        <v>449</v>
      </c>
      <c r="D274" s="5">
        <v>250</v>
      </c>
      <c r="E274" s="5">
        <v>424</v>
      </c>
      <c r="F274" s="5">
        <v>223</v>
      </c>
      <c r="G274" s="5">
        <v>385</v>
      </c>
      <c r="H274" s="5">
        <v>189</v>
      </c>
      <c r="I274" s="5">
        <v>423</v>
      </c>
      <c r="J274" s="5">
        <v>216</v>
      </c>
      <c r="K274" s="72">
        <v>1681</v>
      </c>
      <c r="L274" s="72">
        <v>878</v>
      </c>
      <c r="M274" s="167" t="s">
        <v>224</v>
      </c>
      <c r="N274" s="71" t="s">
        <v>119</v>
      </c>
      <c r="O274" s="5">
        <v>9</v>
      </c>
      <c r="P274" s="5">
        <v>4</v>
      </c>
      <c r="Q274" s="5">
        <v>10</v>
      </c>
      <c r="R274" s="5">
        <v>4</v>
      </c>
      <c r="S274" s="5">
        <v>6</v>
      </c>
      <c r="T274" s="5">
        <v>3</v>
      </c>
      <c r="U274" s="5">
        <v>55</v>
      </c>
      <c r="V274" s="5">
        <v>28</v>
      </c>
      <c r="W274" s="72">
        <v>80</v>
      </c>
      <c r="X274" s="72">
        <v>39</v>
      </c>
      <c r="Y274" s="167" t="s">
        <v>224</v>
      </c>
      <c r="Z274" s="71" t="s">
        <v>119</v>
      </c>
      <c r="AA274" s="5">
        <v>23</v>
      </c>
      <c r="AB274" s="5">
        <v>23</v>
      </c>
      <c r="AC274" s="5">
        <v>23</v>
      </c>
      <c r="AD274" s="5">
        <v>23</v>
      </c>
      <c r="AE274" s="72">
        <v>92</v>
      </c>
      <c r="AF274" s="72">
        <v>89</v>
      </c>
      <c r="AG274" s="5">
        <v>77</v>
      </c>
      <c r="AH274" s="5">
        <v>0</v>
      </c>
      <c r="AI274" s="5">
        <v>0</v>
      </c>
      <c r="AJ274" s="5">
        <v>23</v>
      </c>
      <c r="AK274" s="167" t="s">
        <v>224</v>
      </c>
      <c r="AL274" s="71" t="s">
        <v>119</v>
      </c>
      <c r="AM274" s="5">
        <v>30</v>
      </c>
      <c r="AN274" s="5">
        <v>682</v>
      </c>
      <c r="AO274" s="5">
        <v>108</v>
      </c>
      <c r="AP274" s="5">
        <v>0</v>
      </c>
      <c r="AQ274" s="5">
        <v>0</v>
      </c>
      <c r="AR274" s="5">
        <v>18</v>
      </c>
      <c r="AS274" s="5">
        <v>71</v>
      </c>
      <c r="AT274" s="5">
        <v>62</v>
      </c>
      <c r="AU274" s="5">
        <v>69</v>
      </c>
      <c r="AV274" s="167" t="s">
        <v>224</v>
      </c>
      <c r="AW274" s="71" t="s">
        <v>119</v>
      </c>
      <c r="AX274" s="5">
        <v>448</v>
      </c>
      <c r="AY274" s="5">
        <v>229</v>
      </c>
      <c r="AZ274" s="5">
        <v>418</v>
      </c>
      <c r="BA274" s="5">
        <v>214</v>
      </c>
      <c r="BB274" s="5">
        <v>242</v>
      </c>
      <c r="BC274" s="5">
        <v>122</v>
      </c>
      <c r="BD274" s="5">
        <v>428</v>
      </c>
      <c r="BE274" s="5">
        <v>220</v>
      </c>
      <c r="BF274" s="5">
        <v>400</v>
      </c>
      <c r="BG274" s="5">
        <v>205</v>
      </c>
      <c r="BH274" s="5">
        <v>210</v>
      </c>
      <c r="BI274" s="5">
        <v>107</v>
      </c>
      <c r="BJ274" s="167" t="s">
        <v>224</v>
      </c>
      <c r="BK274" s="71" t="s">
        <v>119</v>
      </c>
      <c r="BL274" s="72">
        <v>119</v>
      </c>
      <c r="BM274" s="5">
        <v>35</v>
      </c>
      <c r="BN274" s="5">
        <v>4</v>
      </c>
      <c r="BO274" s="72">
        <v>12</v>
      </c>
      <c r="BP274" s="5">
        <v>5</v>
      </c>
      <c r="BQ274" s="72">
        <v>131</v>
      </c>
      <c r="BR274" s="72">
        <v>40</v>
      </c>
      <c r="BS274" s="167" t="s">
        <v>224</v>
      </c>
      <c r="BT274" s="71" t="s">
        <v>119</v>
      </c>
      <c r="BU274" s="5">
        <v>8</v>
      </c>
      <c r="BV274" s="5">
        <v>9</v>
      </c>
      <c r="BW274" s="5">
        <v>8</v>
      </c>
      <c r="BX274" s="5">
        <v>9</v>
      </c>
      <c r="BY274" s="5">
        <v>9</v>
      </c>
      <c r="BZ274" s="5">
        <v>9</v>
      </c>
      <c r="CA274" s="5">
        <v>9</v>
      </c>
      <c r="CB274" s="5">
        <v>4</v>
      </c>
      <c r="CC274" s="5">
        <v>0</v>
      </c>
      <c r="CD274" s="5">
        <v>8</v>
      </c>
      <c r="CE274" s="5">
        <v>4</v>
      </c>
      <c r="CF274" s="5">
        <v>38</v>
      </c>
      <c r="CG274" s="5">
        <v>4</v>
      </c>
      <c r="CH274" s="135"/>
      <c r="CI274" s="138" t="s">
        <v>224</v>
      </c>
      <c r="CJ274" s="138" t="s">
        <v>4407</v>
      </c>
      <c r="CK274" s="139">
        <v>1718</v>
      </c>
      <c r="CL274" s="141">
        <v>77</v>
      </c>
    </row>
    <row r="275" spans="1:90">
      <c r="A275" s="167"/>
      <c r="B275" s="71" t="s">
        <v>120</v>
      </c>
      <c r="C275" s="5">
        <v>131</v>
      </c>
      <c r="D275" s="5">
        <v>66</v>
      </c>
      <c r="E275" s="5">
        <v>143</v>
      </c>
      <c r="F275" s="5">
        <v>77</v>
      </c>
      <c r="G275" s="5">
        <v>162</v>
      </c>
      <c r="H275" s="5">
        <v>82</v>
      </c>
      <c r="I275" s="5">
        <v>149</v>
      </c>
      <c r="J275" s="5">
        <v>69</v>
      </c>
      <c r="K275" s="72">
        <v>585</v>
      </c>
      <c r="L275" s="72">
        <v>294</v>
      </c>
      <c r="M275" s="167"/>
      <c r="N275" s="71" t="s">
        <v>120</v>
      </c>
      <c r="O275" s="5">
        <v>2</v>
      </c>
      <c r="P275" s="5">
        <v>2</v>
      </c>
      <c r="Q275" s="5">
        <v>0</v>
      </c>
      <c r="R275" s="5">
        <v>0</v>
      </c>
      <c r="S275" s="5">
        <v>2</v>
      </c>
      <c r="T275" s="5">
        <v>1</v>
      </c>
      <c r="U275" s="5">
        <v>5</v>
      </c>
      <c r="V275" s="5">
        <v>4</v>
      </c>
      <c r="W275" s="72">
        <v>9</v>
      </c>
      <c r="X275" s="72">
        <v>7</v>
      </c>
      <c r="Y275" s="167"/>
      <c r="Z275" s="71" t="s">
        <v>120</v>
      </c>
      <c r="AA275" s="5">
        <v>4</v>
      </c>
      <c r="AB275" s="5">
        <v>4</v>
      </c>
      <c r="AC275" s="5">
        <v>4</v>
      </c>
      <c r="AD275" s="5">
        <v>4</v>
      </c>
      <c r="AE275" s="72">
        <v>16</v>
      </c>
      <c r="AF275" s="72">
        <v>16</v>
      </c>
      <c r="AG275" s="5">
        <v>12</v>
      </c>
      <c r="AH275" s="5">
        <v>0</v>
      </c>
      <c r="AI275" s="5">
        <v>0</v>
      </c>
      <c r="AJ275" s="5">
        <v>3</v>
      </c>
      <c r="AK275" s="167"/>
      <c r="AL275" s="71" t="s">
        <v>120</v>
      </c>
      <c r="AM275" s="5">
        <v>0</v>
      </c>
      <c r="AN275" s="5">
        <v>212</v>
      </c>
      <c r="AO275" s="5">
        <v>26</v>
      </c>
      <c r="AP275" s="5">
        <v>36</v>
      </c>
      <c r="AQ275" s="5">
        <v>0</v>
      </c>
      <c r="AR275" s="5">
        <v>0</v>
      </c>
      <c r="AS275" s="5">
        <v>12</v>
      </c>
      <c r="AT275" s="5">
        <v>12</v>
      </c>
      <c r="AU275" s="5">
        <v>12</v>
      </c>
      <c r="AV275" s="167"/>
      <c r="AW275" s="71" t="s">
        <v>120</v>
      </c>
      <c r="AX275" s="5">
        <v>123</v>
      </c>
      <c r="AY275" s="5">
        <v>59</v>
      </c>
      <c r="AZ275" s="5">
        <v>123</v>
      </c>
      <c r="BA275" s="5">
        <v>59</v>
      </c>
      <c r="BB275" s="5">
        <v>46</v>
      </c>
      <c r="BC275" s="5">
        <v>24</v>
      </c>
      <c r="BD275" s="5">
        <v>122</v>
      </c>
      <c r="BE275" s="5">
        <v>59</v>
      </c>
      <c r="BF275" s="5">
        <v>122</v>
      </c>
      <c r="BG275" s="5">
        <v>59</v>
      </c>
      <c r="BH275" s="5">
        <v>46</v>
      </c>
      <c r="BI275" s="5">
        <v>24</v>
      </c>
      <c r="BJ275" s="167"/>
      <c r="BK275" s="71" t="s">
        <v>120</v>
      </c>
      <c r="BL275" s="72">
        <v>34</v>
      </c>
      <c r="BM275" s="5">
        <v>14</v>
      </c>
      <c r="BN275" s="5">
        <v>5</v>
      </c>
      <c r="BO275" s="72">
        <v>8</v>
      </c>
      <c r="BP275" s="5">
        <v>4</v>
      </c>
      <c r="BQ275" s="72">
        <v>42</v>
      </c>
      <c r="BR275" s="72">
        <v>18</v>
      </c>
      <c r="BS275" s="167"/>
      <c r="BT275" s="71" t="s">
        <v>120</v>
      </c>
      <c r="BU275" s="5">
        <v>0</v>
      </c>
      <c r="BV275" s="5">
        <v>0</v>
      </c>
      <c r="BW275" s="5">
        <v>0</v>
      </c>
      <c r="BX275" s="5">
        <v>0</v>
      </c>
      <c r="BY275" s="5">
        <v>0</v>
      </c>
      <c r="BZ275" s="5">
        <v>0</v>
      </c>
      <c r="CA275" s="5">
        <v>0</v>
      </c>
      <c r="CB275" s="5">
        <v>0</v>
      </c>
      <c r="CC275" s="5">
        <v>0</v>
      </c>
      <c r="CD275" s="5">
        <v>0</v>
      </c>
      <c r="CE275" s="5">
        <v>0</v>
      </c>
      <c r="CF275" s="5">
        <v>0</v>
      </c>
      <c r="CG275" s="5">
        <v>0</v>
      </c>
      <c r="CH275" s="135"/>
      <c r="CI275" s="138" t="s">
        <v>224</v>
      </c>
      <c r="CJ275" s="138" t="s">
        <v>4408</v>
      </c>
      <c r="CK275" s="139">
        <v>646</v>
      </c>
      <c r="CL275" s="141">
        <v>0</v>
      </c>
    </row>
    <row r="276" spans="1:90">
      <c r="A276" s="167"/>
      <c r="B276" s="103" t="s">
        <v>102</v>
      </c>
      <c r="C276" s="105">
        <v>580</v>
      </c>
      <c r="D276" s="105">
        <v>316</v>
      </c>
      <c r="E276" s="105">
        <v>567</v>
      </c>
      <c r="F276" s="105">
        <v>300</v>
      </c>
      <c r="G276" s="105">
        <v>547</v>
      </c>
      <c r="H276" s="105">
        <v>271</v>
      </c>
      <c r="I276" s="105">
        <v>572</v>
      </c>
      <c r="J276" s="105">
        <v>285</v>
      </c>
      <c r="K276" s="105">
        <v>2266</v>
      </c>
      <c r="L276" s="105">
        <v>1172</v>
      </c>
      <c r="M276" s="167"/>
      <c r="N276" s="103" t="s">
        <v>102</v>
      </c>
      <c r="O276" s="105">
        <v>11</v>
      </c>
      <c r="P276" s="105">
        <v>6</v>
      </c>
      <c r="Q276" s="105">
        <v>10</v>
      </c>
      <c r="R276" s="105">
        <v>4</v>
      </c>
      <c r="S276" s="105">
        <v>8</v>
      </c>
      <c r="T276" s="105">
        <v>4</v>
      </c>
      <c r="U276" s="105">
        <v>60</v>
      </c>
      <c r="V276" s="105">
        <v>32</v>
      </c>
      <c r="W276" s="105">
        <v>89</v>
      </c>
      <c r="X276" s="105">
        <v>46</v>
      </c>
      <c r="Y276" s="167"/>
      <c r="Z276" s="103" t="s">
        <v>102</v>
      </c>
      <c r="AA276" s="105">
        <v>27</v>
      </c>
      <c r="AB276" s="105">
        <v>27</v>
      </c>
      <c r="AC276" s="105">
        <v>27</v>
      </c>
      <c r="AD276" s="105">
        <v>27</v>
      </c>
      <c r="AE276" s="105">
        <v>108</v>
      </c>
      <c r="AF276" s="105">
        <v>105</v>
      </c>
      <c r="AG276" s="105">
        <v>89</v>
      </c>
      <c r="AH276" s="105">
        <v>0</v>
      </c>
      <c r="AI276" s="105">
        <v>0</v>
      </c>
      <c r="AJ276" s="105">
        <v>26</v>
      </c>
      <c r="AK276" s="167"/>
      <c r="AL276" s="103" t="s">
        <v>102</v>
      </c>
      <c r="AM276" s="105">
        <v>30</v>
      </c>
      <c r="AN276" s="105">
        <v>894</v>
      </c>
      <c r="AO276" s="105">
        <v>134</v>
      </c>
      <c r="AP276" s="105">
        <v>36</v>
      </c>
      <c r="AQ276" s="105">
        <v>0</v>
      </c>
      <c r="AR276" s="105">
        <v>18</v>
      </c>
      <c r="AS276" s="105">
        <v>83</v>
      </c>
      <c r="AT276" s="105">
        <v>74</v>
      </c>
      <c r="AU276" s="105">
        <v>81</v>
      </c>
      <c r="AV276" s="167"/>
      <c r="AW276" s="103" t="s">
        <v>102</v>
      </c>
      <c r="AX276" s="105">
        <v>571</v>
      </c>
      <c r="AY276" s="105">
        <v>288</v>
      </c>
      <c r="AZ276" s="105">
        <v>541</v>
      </c>
      <c r="BA276" s="105">
        <v>273</v>
      </c>
      <c r="BB276" s="105">
        <v>288</v>
      </c>
      <c r="BC276" s="105">
        <v>146</v>
      </c>
      <c r="BD276" s="105">
        <v>550</v>
      </c>
      <c r="BE276" s="105">
        <v>279</v>
      </c>
      <c r="BF276" s="105">
        <v>522</v>
      </c>
      <c r="BG276" s="105">
        <v>264</v>
      </c>
      <c r="BH276" s="105">
        <v>256</v>
      </c>
      <c r="BI276" s="105">
        <v>131</v>
      </c>
      <c r="BJ276" s="167"/>
      <c r="BK276" s="103" t="s">
        <v>102</v>
      </c>
      <c r="BL276" s="105">
        <v>153</v>
      </c>
      <c r="BM276" s="105">
        <v>49</v>
      </c>
      <c r="BN276" s="105">
        <v>9</v>
      </c>
      <c r="BO276" s="105">
        <v>20</v>
      </c>
      <c r="BP276" s="105">
        <v>9</v>
      </c>
      <c r="BQ276" s="105">
        <v>173</v>
      </c>
      <c r="BR276" s="105">
        <v>58</v>
      </c>
      <c r="BS276" s="167"/>
      <c r="BT276" s="103" t="s">
        <v>102</v>
      </c>
      <c r="BU276" s="105">
        <v>8</v>
      </c>
      <c r="BV276" s="105">
        <v>9</v>
      </c>
      <c r="BW276" s="105">
        <v>8</v>
      </c>
      <c r="BX276" s="105">
        <v>9</v>
      </c>
      <c r="BY276" s="105">
        <v>9</v>
      </c>
      <c r="BZ276" s="105">
        <v>9</v>
      </c>
      <c r="CA276" s="105">
        <v>9</v>
      </c>
      <c r="CB276" s="105">
        <v>4</v>
      </c>
      <c r="CC276" s="105">
        <v>0</v>
      </c>
      <c r="CD276" s="105">
        <v>8</v>
      </c>
      <c r="CE276" s="105">
        <v>4</v>
      </c>
      <c r="CF276" s="105">
        <v>38</v>
      </c>
      <c r="CG276" s="105">
        <v>4</v>
      </c>
      <c r="CH276" s="135"/>
      <c r="CI276" s="138" t="s">
        <v>224</v>
      </c>
      <c r="CJ276" s="138" t="s">
        <v>4409</v>
      </c>
      <c r="CK276" s="139">
        <v>2364</v>
      </c>
      <c r="CL276" s="141">
        <v>77</v>
      </c>
    </row>
    <row r="277" spans="1:90" ht="14.45" customHeight="1">
      <c r="A277" s="167" t="s">
        <v>225</v>
      </c>
      <c r="B277" s="71" t="s">
        <v>119</v>
      </c>
      <c r="C277" s="5">
        <v>0</v>
      </c>
      <c r="D277" s="5">
        <v>0</v>
      </c>
      <c r="E277" s="5">
        <v>0</v>
      </c>
      <c r="F277" s="5">
        <v>0</v>
      </c>
      <c r="G277" s="5">
        <v>0</v>
      </c>
      <c r="H277" s="5">
        <v>0</v>
      </c>
      <c r="I277" s="5">
        <v>0</v>
      </c>
      <c r="J277" s="5">
        <v>0</v>
      </c>
      <c r="K277" s="72">
        <v>0</v>
      </c>
      <c r="L277" s="72">
        <v>0</v>
      </c>
      <c r="M277" s="167" t="s">
        <v>225</v>
      </c>
      <c r="N277" s="71" t="s">
        <v>119</v>
      </c>
      <c r="O277" s="5">
        <v>0</v>
      </c>
      <c r="P277" s="5">
        <v>0</v>
      </c>
      <c r="Q277" s="5">
        <v>0</v>
      </c>
      <c r="R277" s="5">
        <v>0</v>
      </c>
      <c r="S277" s="5">
        <v>0</v>
      </c>
      <c r="T277" s="5">
        <v>0</v>
      </c>
      <c r="U277" s="5">
        <v>0</v>
      </c>
      <c r="V277" s="5">
        <v>0</v>
      </c>
      <c r="W277" s="72">
        <v>0</v>
      </c>
      <c r="X277" s="72">
        <v>0</v>
      </c>
      <c r="Y277" s="167" t="s">
        <v>225</v>
      </c>
      <c r="Z277" s="71" t="s">
        <v>119</v>
      </c>
      <c r="AA277" s="5">
        <v>0</v>
      </c>
      <c r="AB277" s="5">
        <v>0</v>
      </c>
      <c r="AC277" s="5">
        <v>0</v>
      </c>
      <c r="AD277" s="5">
        <v>0</v>
      </c>
      <c r="AE277" s="72">
        <v>0</v>
      </c>
      <c r="AF277" s="72">
        <v>0</v>
      </c>
      <c r="AG277" s="5">
        <v>0</v>
      </c>
      <c r="AH277" s="5">
        <v>0</v>
      </c>
      <c r="AI277" s="5">
        <v>0</v>
      </c>
      <c r="AJ277" s="5">
        <v>0</v>
      </c>
      <c r="AK277" s="167" t="s">
        <v>225</v>
      </c>
      <c r="AL277" s="71" t="s">
        <v>119</v>
      </c>
      <c r="AM277" s="5">
        <v>0</v>
      </c>
      <c r="AN277" s="5">
        <v>0</v>
      </c>
      <c r="AO277" s="5">
        <v>0</v>
      </c>
      <c r="AP277" s="5">
        <v>0</v>
      </c>
      <c r="AQ277" s="5">
        <v>0</v>
      </c>
      <c r="AR277" s="5">
        <v>0</v>
      </c>
      <c r="AS277" s="5">
        <v>0</v>
      </c>
      <c r="AT277" s="5">
        <v>0</v>
      </c>
      <c r="AU277" s="5">
        <v>0</v>
      </c>
      <c r="AV277" s="167" t="s">
        <v>225</v>
      </c>
      <c r="AW277" s="71" t="s">
        <v>119</v>
      </c>
      <c r="AX277" s="5">
        <v>0</v>
      </c>
      <c r="AY277" s="5">
        <v>0</v>
      </c>
      <c r="AZ277" s="5">
        <v>0</v>
      </c>
      <c r="BA277" s="5">
        <v>0</v>
      </c>
      <c r="BB277" s="5">
        <v>0</v>
      </c>
      <c r="BC277" s="5">
        <v>0</v>
      </c>
      <c r="BD277" s="5">
        <v>0</v>
      </c>
      <c r="BE277" s="5">
        <v>0</v>
      </c>
      <c r="BF277" s="5">
        <v>0</v>
      </c>
      <c r="BG277" s="5">
        <v>0</v>
      </c>
      <c r="BH277" s="5">
        <v>0</v>
      </c>
      <c r="BI277" s="5">
        <v>0</v>
      </c>
      <c r="BJ277" s="167" t="s">
        <v>225</v>
      </c>
      <c r="BK277" s="71" t="s">
        <v>119</v>
      </c>
      <c r="BL277" s="72">
        <v>0</v>
      </c>
      <c r="BM277" s="5">
        <v>0</v>
      </c>
      <c r="BN277" s="5">
        <v>0</v>
      </c>
      <c r="BO277" s="72">
        <v>0</v>
      </c>
      <c r="BP277" s="5">
        <v>0</v>
      </c>
      <c r="BQ277" s="72">
        <v>0</v>
      </c>
      <c r="BR277" s="72">
        <v>0</v>
      </c>
      <c r="BS277" s="167" t="s">
        <v>225</v>
      </c>
      <c r="BT277" s="71" t="s">
        <v>119</v>
      </c>
      <c r="BU277" s="5">
        <v>0</v>
      </c>
      <c r="BV277" s="5">
        <v>0</v>
      </c>
      <c r="BW277" s="5">
        <v>0</v>
      </c>
      <c r="BX277" s="5">
        <v>0</v>
      </c>
      <c r="BY277" s="5">
        <v>0</v>
      </c>
      <c r="BZ277" s="5">
        <v>0</v>
      </c>
      <c r="CA277" s="5">
        <v>0</v>
      </c>
      <c r="CB277" s="5">
        <v>0</v>
      </c>
      <c r="CC277" s="5">
        <v>0</v>
      </c>
      <c r="CD277" s="5">
        <v>0</v>
      </c>
      <c r="CE277" s="5">
        <v>0</v>
      </c>
      <c r="CF277" s="5">
        <v>0</v>
      </c>
      <c r="CG277" s="5">
        <v>0</v>
      </c>
      <c r="CH277" s="135"/>
      <c r="CI277" s="138" t="s">
        <v>225</v>
      </c>
      <c r="CJ277" s="138" t="s">
        <v>4410</v>
      </c>
      <c r="CK277" s="139">
        <v>0</v>
      </c>
      <c r="CL277" s="141">
        <v>0</v>
      </c>
    </row>
    <row r="278" spans="1:90">
      <c r="A278" s="167"/>
      <c r="B278" s="71" t="s">
        <v>120</v>
      </c>
      <c r="C278" s="5">
        <v>2982</v>
      </c>
      <c r="D278" s="5">
        <v>1568</v>
      </c>
      <c r="E278" s="5">
        <v>2977</v>
      </c>
      <c r="F278" s="5">
        <v>1580</v>
      </c>
      <c r="G278" s="5">
        <v>2827</v>
      </c>
      <c r="H278" s="5">
        <v>1471</v>
      </c>
      <c r="I278" s="5">
        <v>3249</v>
      </c>
      <c r="J278" s="5">
        <v>1765</v>
      </c>
      <c r="K278" s="72">
        <v>12035</v>
      </c>
      <c r="L278" s="72">
        <v>6384</v>
      </c>
      <c r="M278" s="167"/>
      <c r="N278" s="71" t="s">
        <v>120</v>
      </c>
      <c r="O278" s="5">
        <v>118</v>
      </c>
      <c r="P278" s="5">
        <v>43</v>
      </c>
      <c r="Q278" s="5">
        <v>67</v>
      </c>
      <c r="R278" s="5">
        <v>28</v>
      </c>
      <c r="S278" s="5">
        <v>85</v>
      </c>
      <c r="T278" s="5">
        <v>35</v>
      </c>
      <c r="U278" s="5">
        <v>273</v>
      </c>
      <c r="V278" s="5">
        <v>147</v>
      </c>
      <c r="W278" s="72">
        <v>543</v>
      </c>
      <c r="X278" s="72">
        <v>253</v>
      </c>
      <c r="Y278" s="167"/>
      <c r="Z278" s="71" t="s">
        <v>120</v>
      </c>
      <c r="AA278" s="5">
        <v>91</v>
      </c>
      <c r="AB278" s="5">
        <v>92</v>
      </c>
      <c r="AC278" s="5">
        <v>88</v>
      </c>
      <c r="AD278" s="5">
        <v>88</v>
      </c>
      <c r="AE278" s="72">
        <v>359</v>
      </c>
      <c r="AF278" s="72">
        <v>368</v>
      </c>
      <c r="AG278" s="5">
        <v>368</v>
      </c>
      <c r="AH278" s="5">
        <v>314</v>
      </c>
      <c r="AI278" s="5">
        <v>9</v>
      </c>
      <c r="AJ278" s="5">
        <v>69</v>
      </c>
      <c r="AK278" s="167"/>
      <c r="AL278" s="71" t="s">
        <v>120</v>
      </c>
      <c r="AM278" s="5">
        <v>182</v>
      </c>
      <c r="AN278" s="5">
        <v>4163</v>
      </c>
      <c r="AO278" s="5">
        <v>1352</v>
      </c>
      <c r="AP278" s="5">
        <v>332</v>
      </c>
      <c r="AQ278" s="5">
        <v>55</v>
      </c>
      <c r="AR278" s="5">
        <v>115</v>
      </c>
      <c r="AS278" s="5">
        <v>376</v>
      </c>
      <c r="AT278" s="5">
        <v>330</v>
      </c>
      <c r="AU278" s="5">
        <v>304</v>
      </c>
      <c r="AV278" s="167"/>
      <c r="AW278" s="71" t="s">
        <v>120</v>
      </c>
      <c r="AX278" s="5">
        <v>3333</v>
      </c>
      <c r="AY278" s="5">
        <v>1848</v>
      </c>
      <c r="AZ278" s="5">
        <v>3214</v>
      </c>
      <c r="BA278" s="5">
        <v>1784</v>
      </c>
      <c r="BB278" s="5">
        <v>1679</v>
      </c>
      <c r="BC278" s="5">
        <v>951</v>
      </c>
      <c r="BD278" s="5">
        <v>3272</v>
      </c>
      <c r="BE278" s="5">
        <v>1820</v>
      </c>
      <c r="BF278" s="5">
        <v>3154</v>
      </c>
      <c r="BG278" s="5">
        <v>1756</v>
      </c>
      <c r="BH278" s="5">
        <v>839</v>
      </c>
      <c r="BI278" s="5">
        <v>475</v>
      </c>
      <c r="BJ278" s="167"/>
      <c r="BK278" s="71" t="s">
        <v>120</v>
      </c>
      <c r="BL278" s="72">
        <v>615</v>
      </c>
      <c r="BM278" s="5">
        <v>295</v>
      </c>
      <c r="BN278" s="5">
        <v>75</v>
      </c>
      <c r="BO278" s="72">
        <v>78</v>
      </c>
      <c r="BP278" s="5">
        <v>43</v>
      </c>
      <c r="BQ278" s="72">
        <v>693</v>
      </c>
      <c r="BR278" s="72">
        <v>338</v>
      </c>
      <c r="BS278" s="167"/>
      <c r="BT278" s="71" t="s">
        <v>120</v>
      </c>
      <c r="BU278" s="5">
        <v>28</v>
      </c>
      <c r="BV278" s="5">
        <v>24</v>
      </c>
      <c r="BW278" s="5">
        <v>14</v>
      </c>
      <c r="BX278" s="5">
        <v>11</v>
      </c>
      <c r="BY278" s="5">
        <v>41</v>
      </c>
      <c r="BZ278" s="5">
        <v>12</v>
      </c>
      <c r="CA278" s="5">
        <v>11</v>
      </c>
      <c r="CB278" s="5">
        <v>4</v>
      </c>
      <c r="CC278" s="5">
        <v>0</v>
      </c>
      <c r="CD278" s="5">
        <v>9</v>
      </c>
      <c r="CE278" s="5">
        <v>5</v>
      </c>
      <c r="CF278" s="5">
        <v>192</v>
      </c>
      <c r="CG278" s="5">
        <v>13</v>
      </c>
      <c r="CH278" s="135"/>
      <c r="CI278" s="138" t="s">
        <v>225</v>
      </c>
      <c r="CJ278" s="138" t="s">
        <v>4411</v>
      </c>
      <c r="CK278" s="139">
        <v>14167</v>
      </c>
      <c r="CL278" s="141">
        <v>159</v>
      </c>
    </row>
    <row r="279" spans="1:90">
      <c r="A279" s="167"/>
      <c r="B279" s="103" t="s">
        <v>102</v>
      </c>
      <c r="C279" s="105">
        <v>2982</v>
      </c>
      <c r="D279" s="105">
        <v>1568</v>
      </c>
      <c r="E279" s="105">
        <v>2977</v>
      </c>
      <c r="F279" s="105">
        <v>1580</v>
      </c>
      <c r="G279" s="105">
        <v>2827</v>
      </c>
      <c r="H279" s="105">
        <v>1471</v>
      </c>
      <c r="I279" s="105">
        <v>3249</v>
      </c>
      <c r="J279" s="105">
        <v>1765</v>
      </c>
      <c r="K279" s="105">
        <v>12035</v>
      </c>
      <c r="L279" s="105">
        <v>6384</v>
      </c>
      <c r="M279" s="167"/>
      <c r="N279" s="103" t="s">
        <v>102</v>
      </c>
      <c r="O279" s="105">
        <v>118</v>
      </c>
      <c r="P279" s="105">
        <v>43</v>
      </c>
      <c r="Q279" s="105">
        <v>67</v>
      </c>
      <c r="R279" s="105">
        <v>28</v>
      </c>
      <c r="S279" s="105">
        <v>85</v>
      </c>
      <c r="T279" s="105">
        <v>35</v>
      </c>
      <c r="U279" s="105">
        <v>273</v>
      </c>
      <c r="V279" s="105">
        <v>147</v>
      </c>
      <c r="W279" s="105">
        <v>543</v>
      </c>
      <c r="X279" s="105">
        <v>253</v>
      </c>
      <c r="Y279" s="167"/>
      <c r="Z279" s="103" t="s">
        <v>102</v>
      </c>
      <c r="AA279" s="105">
        <v>91</v>
      </c>
      <c r="AB279" s="105">
        <v>92</v>
      </c>
      <c r="AC279" s="105">
        <v>88</v>
      </c>
      <c r="AD279" s="105">
        <v>88</v>
      </c>
      <c r="AE279" s="105">
        <v>359</v>
      </c>
      <c r="AF279" s="105">
        <v>368</v>
      </c>
      <c r="AG279" s="105">
        <v>368</v>
      </c>
      <c r="AH279" s="105">
        <v>314</v>
      </c>
      <c r="AI279" s="105">
        <v>9</v>
      </c>
      <c r="AJ279" s="105">
        <v>69</v>
      </c>
      <c r="AK279" s="167"/>
      <c r="AL279" s="103" t="s">
        <v>102</v>
      </c>
      <c r="AM279" s="105">
        <v>182</v>
      </c>
      <c r="AN279" s="105">
        <v>4163</v>
      </c>
      <c r="AO279" s="105">
        <v>1352</v>
      </c>
      <c r="AP279" s="105">
        <v>332</v>
      </c>
      <c r="AQ279" s="105">
        <v>55</v>
      </c>
      <c r="AR279" s="105">
        <v>115</v>
      </c>
      <c r="AS279" s="105">
        <v>376</v>
      </c>
      <c r="AT279" s="105">
        <v>330</v>
      </c>
      <c r="AU279" s="105">
        <v>304</v>
      </c>
      <c r="AV279" s="167"/>
      <c r="AW279" s="103" t="s">
        <v>102</v>
      </c>
      <c r="AX279" s="105">
        <v>3333</v>
      </c>
      <c r="AY279" s="105">
        <v>1848</v>
      </c>
      <c r="AZ279" s="105">
        <v>3214</v>
      </c>
      <c r="BA279" s="105">
        <v>1784</v>
      </c>
      <c r="BB279" s="105">
        <v>1679</v>
      </c>
      <c r="BC279" s="105">
        <v>951</v>
      </c>
      <c r="BD279" s="105">
        <v>3272</v>
      </c>
      <c r="BE279" s="105">
        <v>1820</v>
      </c>
      <c r="BF279" s="105">
        <v>3154</v>
      </c>
      <c r="BG279" s="105">
        <v>1756</v>
      </c>
      <c r="BH279" s="105">
        <v>839</v>
      </c>
      <c r="BI279" s="105">
        <v>475</v>
      </c>
      <c r="BJ279" s="167"/>
      <c r="BK279" s="103" t="s">
        <v>102</v>
      </c>
      <c r="BL279" s="105">
        <v>615</v>
      </c>
      <c r="BM279" s="105">
        <v>295</v>
      </c>
      <c r="BN279" s="105">
        <v>75</v>
      </c>
      <c r="BO279" s="105">
        <v>78</v>
      </c>
      <c r="BP279" s="105">
        <v>43</v>
      </c>
      <c r="BQ279" s="105">
        <v>693</v>
      </c>
      <c r="BR279" s="105">
        <v>338</v>
      </c>
      <c r="BS279" s="167"/>
      <c r="BT279" s="103" t="s">
        <v>102</v>
      </c>
      <c r="BU279" s="105">
        <v>28</v>
      </c>
      <c r="BV279" s="105">
        <v>24</v>
      </c>
      <c r="BW279" s="105">
        <v>14</v>
      </c>
      <c r="BX279" s="105">
        <v>11</v>
      </c>
      <c r="BY279" s="105">
        <v>41</v>
      </c>
      <c r="BZ279" s="105">
        <v>12</v>
      </c>
      <c r="CA279" s="105">
        <v>11</v>
      </c>
      <c r="CB279" s="105">
        <v>4</v>
      </c>
      <c r="CC279" s="105">
        <v>0</v>
      </c>
      <c r="CD279" s="105">
        <v>9</v>
      </c>
      <c r="CE279" s="105">
        <v>5</v>
      </c>
      <c r="CF279" s="105">
        <v>192</v>
      </c>
      <c r="CG279" s="105">
        <v>13</v>
      </c>
      <c r="CH279" s="135"/>
      <c r="CI279" s="138" t="s">
        <v>225</v>
      </c>
      <c r="CJ279" s="138" t="s">
        <v>4412</v>
      </c>
      <c r="CK279" s="139">
        <v>14167</v>
      </c>
      <c r="CL279" s="141">
        <v>159</v>
      </c>
    </row>
    <row r="280" spans="1:90" ht="14.45" customHeight="1">
      <c r="A280" s="167" t="s">
        <v>226</v>
      </c>
      <c r="B280" s="71" t="s">
        <v>119</v>
      </c>
      <c r="C280" s="5">
        <v>179</v>
      </c>
      <c r="D280" s="5">
        <v>90</v>
      </c>
      <c r="E280" s="5">
        <v>209</v>
      </c>
      <c r="F280" s="5">
        <v>106</v>
      </c>
      <c r="G280" s="5">
        <v>159</v>
      </c>
      <c r="H280" s="5">
        <v>85</v>
      </c>
      <c r="I280" s="5">
        <v>136</v>
      </c>
      <c r="J280" s="5">
        <v>59</v>
      </c>
      <c r="K280" s="72">
        <v>683</v>
      </c>
      <c r="L280" s="72">
        <v>340</v>
      </c>
      <c r="M280" s="167" t="s">
        <v>226</v>
      </c>
      <c r="N280" s="71" t="s">
        <v>119</v>
      </c>
      <c r="O280" s="5">
        <v>3</v>
      </c>
      <c r="P280" s="5">
        <v>2</v>
      </c>
      <c r="Q280" s="5">
        <v>5</v>
      </c>
      <c r="R280" s="5">
        <v>1</v>
      </c>
      <c r="S280" s="5">
        <v>2</v>
      </c>
      <c r="T280" s="5">
        <v>1</v>
      </c>
      <c r="U280" s="5">
        <v>10</v>
      </c>
      <c r="V280" s="5">
        <v>3</v>
      </c>
      <c r="W280" s="72">
        <v>20</v>
      </c>
      <c r="X280" s="72">
        <v>7</v>
      </c>
      <c r="Y280" s="167" t="s">
        <v>226</v>
      </c>
      <c r="Z280" s="71" t="s">
        <v>119</v>
      </c>
      <c r="AA280" s="5">
        <v>6</v>
      </c>
      <c r="AB280" s="5">
        <v>6</v>
      </c>
      <c r="AC280" s="5">
        <v>6</v>
      </c>
      <c r="AD280" s="5">
        <v>6</v>
      </c>
      <c r="AE280" s="72">
        <v>24</v>
      </c>
      <c r="AF280" s="72">
        <v>27</v>
      </c>
      <c r="AG280" s="5">
        <v>23</v>
      </c>
      <c r="AH280" s="5">
        <v>12</v>
      </c>
      <c r="AI280" s="5">
        <v>0</v>
      </c>
      <c r="AJ280" s="5">
        <v>5</v>
      </c>
      <c r="AK280" s="167" t="s">
        <v>226</v>
      </c>
      <c r="AL280" s="71" t="s">
        <v>119</v>
      </c>
      <c r="AM280" s="5">
        <v>0</v>
      </c>
      <c r="AN280" s="5">
        <v>307</v>
      </c>
      <c r="AO280" s="5">
        <v>103</v>
      </c>
      <c r="AP280" s="5">
        <v>0</v>
      </c>
      <c r="AQ280" s="5">
        <v>0</v>
      </c>
      <c r="AR280" s="5">
        <v>5</v>
      </c>
      <c r="AS280" s="5">
        <v>27</v>
      </c>
      <c r="AT280" s="5">
        <v>23</v>
      </c>
      <c r="AU280" s="5">
        <v>20</v>
      </c>
      <c r="AV280" s="167" t="s">
        <v>226</v>
      </c>
      <c r="AW280" s="71" t="s">
        <v>119</v>
      </c>
      <c r="AX280" s="5">
        <v>156</v>
      </c>
      <c r="AY280" s="5">
        <v>82</v>
      </c>
      <c r="AZ280" s="5">
        <v>148</v>
      </c>
      <c r="BA280" s="5">
        <v>79</v>
      </c>
      <c r="BB280" s="5">
        <v>91</v>
      </c>
      <c r="BC280" s="5">
        <v>47</v>
      </c>
      <c r="BD280" s="5">
        <v>155</v>
      </c>
      <c r="BE280" s="5">
        <v>82</v>
      </c>
      <c r="BF280" s="5">
        <v>148</v>
      </c>
      <c r="BG280" s="5">
        <v>79</v>
      </c>
      <c r="BH280" s="5">
        <v>82</v>
      </c>
      <c r="BI280" s="5">
        <v>43</v>
      </c>
      <c r="BJ280" s="167" t="s">
        <v>226</v>
      </c>
      <c r="BK280" s="71" t="s">
        <v>119</v>
      </c>
      <c r="BL280" s="72">
        <v>36</v>
      </c>
      <c r="BM280" s="5">
        <v>13</v>
      </c>
      <c r="BN280" s="5">
        <v>6</v>
      </c>
      <c r="BO280" s="72">
        <v>1</v>
      </c>
      <c r="BP280" s="5">
        <v>0</v>
      </c>
      <c r="BQ280" s="72">
        <v>37</v>
      </c>
      <c r="BR280" s="72">
        <v>13</v>
      </c>
      <c r="BS280" s="167" t="s">
        <v>226</v>
      </c>
      <c r="BT280" s="71" t="s">
        <v>119</v>
      </c>
      <c r="BU280" s="5">
        <v>60</v>
      </c>
      <c r="BV280" s="5">
        <v>184</v>
      </c>
      <c r="BW280" s="5">
        <v>163</v>
      </c>
      <c r="BX280" s="5">
        <v>143</v>
      </c>
      <c r="BY280" s="5">
        <v>156</v>
      </c>
      <c r="BZ280" s="5">
        <v>82</v>
      </c>
      <c r="CA280" s="5">
        <v>196</v>
      </c>
      <c r="CB280" s="5">
        <v>31</v>
      </c>
      <c r="CC280" s="5">
        <v>0</v>
      </c>
      <c r="CD280" s="5">
        <v>1</v>
      </c>
      <c r="CE280" s="5">
        <v>0</v>
      </c>
      <c r="CF280" s="5">
        <v>12</v>
      </c>
      <c r="CG280" s="5">
        <v>460</v>
      </c>
      <c r="CH280" s="135"/>
      <c r="CI280" s="138" t="s">
        <v>226</v>
      </c>
      <c r="CJ280" s="138" t="s">
        <v>4413</v>
      </c>
      <c r="CK280" s="139">
        <v>923</v>
      </c>
      <c r="CL280" s="141">
        <v>1016</v>
      </c>
    </row>
    <row r="281" spans="1:90">
      <c r="A281" s="167"/>
      <c r="B281" s="71" t="s">
        <v>120</v>
      </c>
      <c r="C281" s="5">
        <v>0</v>
      </c>
      <c r="D281" s="5">
        <v>0</v>
      </c>
      <c r="E281" s="5">
        <v>0</v>
      </c>
      <c r="F281" s="5">
        <v>0</v>
      </c>
      <c r="G281" s="5">
        <v>0</v>
      </c>
      <c r="H281" s="5">
        <v>0</v>
      </c>
      <c r="I281" s="5">
        <v>0</v>
      </c>
      <c r="J281" s="5">
        <v>0</v>
      </c>
      <c r="K281" s="72">
        <v>0</v>
      </c>
      <c r="L281" s="72">
        <v>0</v>
      </c>
      <c r="M281" s="167"/>
      <c r="N281" s="71" t="s">
        <v>120</v>
      </c>
      <c r="O281" s="5">
        <v>0</v>
      </c>
      <c r="P281" s="5">
        <v>0</v>
      </c>
      <c r="Q281" s="5">
        <v>0</v>
      </c>
      <c r="R281" s="5">
        <v>0</v>
      </c>
      <c r="S281" s="5">
        <v>0</v>
      </c>
      <c r="T281" s="5">
        <v>0</v>
      </c>
      <c r="U281" s="5">
        <v>0</v>
      </c>
      <c r="V281" s="5">
        <v>0</v>
      </c>
      <c r="W281" s="72">
        <v>0</v>
      </c>
      <c r="X281" s="72">
        <v>0</v>
      </c>
      <c r="Y281" s="167"/>
      <c r="Z281" s="71" t="s">
        <v>120</v>
      </c>
      <c r="AA281" s="5">
        <v>0</v>
      </c>
      <c r="AB281" s="5">
        <v>0</v>
      </c>
      <c r="AC281" s="5">
        <v>0</v>
      </c>
      <c r="AD281" s="5">
        <v>0</v>
      </c>
      <c r="AE281" s="72">
        <v>0</v>
      </c>
      <c r="AF281" s="72">
        <v>0</v>
      </c>
      <c r="AG281" s="5">
        <v>0</v>
      </c>
      <c r="AH281" s="5">
        <v>0</v>
      </c>
      <c r="AI281" s="5">
        <v>0</v>
      </c>
      <c r="AJ281" s="5">
        <v>0</v>
      </c>
      <c r="AK281" s="167"/>
      <c r="AL281" s="71" t="s">
        <v>120</v>
      </c>
      <c r="AM281" s="5">
        <v>0</v>
      </c>
      <c r="AN281" s="5">
        <v>0</v>
      </c>
      <c r="AO281" s="5">
        <v>0</v>
      </c>
      <c r="AP281" s="5">
        <v>0</v>
      </c>
      <c r="AQ281" s="5">
        <v>0</v>
      </c>
      <c r="AR281" s="5">
        <v>0</v>
      </c>
      <c r="AS281" s="5">
        <v>0</v>
      </c>
      <c r="AT281" s="5">
        <v>0</v>
      </c>
      <c r="AU281" s="5">
        <v>0</v>
      </c>
      <c r="AV281" s="167"/>
      <c r="AW281" s="71" t="s">
        <v>120</v>
      </c>
      <c r="AX281" s="5">
        <v>0</v>
      </c>
      <c r="AY281" s="5">
        <v>0</v>
      </c>
      <c r="AZ281" s="5">
        <v>0</v>
      </c>
      <c r="BA281" s="5">
        <v>0</v>
      </c>
      <c r="BB281" s="5">
        <v>0</v>
      </c>
      <c r="BC281" s="5">
        <v>0</v>
      </c>
      <c r="BD281" s="5">
        <v>0</v>
      </c>
      <c r="BE281" s="5">
        <v>0</v>
      </c>
      <c r="BF281" s="5">
        <v>0</v>
      </c>
      <c r="BG281" s="5">
        <v>0</v>
      </c>
      <c r="BH281" s="5">
        <v>0</v>
      </c>
      <c r="BI281" s="5">
        <v>0</v>
      </c>
      <c r="BJ281" s="167"/>
      <c r="BK281" s="71" t="s">
        <v>120</v>
      </c>
      <c r="BL281" s="72">
        <v>0</v>
      </c>
      <c r="BM281" s="5">
        <v>0</v>
      </c>
      <c r="BN281" s="5">
        <v>0</v>
      </c>
      <c r="BO281" s="72">
        <v>0</v>
      </c>
      <c r="BP281" s="5">
        <v>0</v>
      </c>
      <c r="BQ281" s="72">
        <v>0</v>
      </c>
      <c r="BR281" s="72">
        <v>0</v>
      </c>
      <c r="BS281" s="167"/>
      <c r="BT281" s="71" t="s">
        <v>120</v>
      </c>
      <c r="BU281" s="5">
        <v>0</v>
      </c>
      <c r="BV281" s="5">
        <v>0</v>
      </c>
      <c r="BW281" s="5">
        <v>0</v>
      </c>
      <c r="BX281" s="5">
        <v>0</v>
      </c>
      <c r="BY281" s="5">
        <v>0</v>
      </c>
      <c r="BZ281" s="5">
        <v>0</v>
      </c>
      <c r="CA281" s="5">
        <v>0</v>
      </c>
      <c r="CB281" s="5">
        <v>0</v>
      </c>
      <c r="CC281" s="5">
        <v>0</v>
      </c>
      <c r="CD281" s="5">
        <v>0</v>
      </c>
      <c r="CE281" s="5">
        <v>0</v>
      </c>
      <c r="CF281" s="5">
        <v>0</v>
      </c>
      <c r="CG281" s="5">
        <v>0</v>
      </c>
      <c r="CH281" s="135"/>
      <c r="CI281" s="138" t="s">
        <v>226</v>
      </c>
      <c r="CJ281" s="138" t="s">
        <v>4414</v>
      </c>
      <c r="CK281" s="139">
        <v>0</v>
      </c>
      <c r="CL281" s="141">
        <v>0</v>
      </c>
    </row>
    <row r="282" spans="1:90">
      <c r="A282" s="167"/>
      <c r="B282" s="103" t="s">
        <v>102</v>
      </c>
      <c r="C282" s="105">
        <v>179</v>
      </c>
      <c r="D282" s="105">
        <v>90</v>
      </c>
      <c r="E282" s="105">
        <v>209</v>
      </c>
      <c r="F282" s="105">
        <v>106</v>
      </c>
      <c r="G282" s="105">
        <v>159</v>
      </c>
      <c r="H282" s="105">
        <v>85</v>
      </c>
      <c r="I282" s="105">
        <v>136</v>
      </c>
      <c r="J282" s="105">
        <v>59</v>
      </c>
      <c r="K282" s="105">
        <v>683</v>
      </c>
      <c r="L282" s="105">
        <v>340</v>
      </c>
      <c r="M282" s="167"/>
      <c r="N282" s="103" t="s">
        <v>102</v>
      </c>
      <c r="O282" s="105">
        <v>3</v>
      </c>
      <c r="P282" s="105">
        <v>2</v>
      </c>
      <c r="Q282" s="105">
        <v>5</v>
      </c>
      <c r="R282" s="105">
        <v>1</v>
      </c>
      <c r="S282" s="105">
        <v>2</v>
      </c>
      <c r="T282" s="105">
        <v>1</v>
      </c>
      <c r="U282" s="105">
        <v>10</v>
      </c>
      <c r="V282" s="105">
        <v>3</v>
      </c>
      <c r="W282" s="105">
        <v>20</v>
      </c>
      <c r="X282" s="105">
        <v>7</v>
      </c>
      <c r="Y282" s="167"/>
      <c r="Z282" s="103" t="s">
        <v>102</v>
      </c>
      <c r="AA282" s="105">
        <v>6</v>
      </c>
      <c r="AB282" s="105">
        <v>6</v>
      </c>
      <c r="AC282" s="105">
        <v>6</v>
      </c>
      <c r="AD282" s="105">
        <v>6</v>
      </c>
      <c r="AE282" s="105">
        <v>24</v>
      </c>
      <c r="AF282" s="105">
        <v>27</v>
      </c>
      <c r="AG282" s="105">
        <v>23</v>
      </c>
      <c r="AH282" s="105">
        <v>12</v>
      </c>
      <c r="AI282" s="105">
        <v>0</v>
      </c>
      <c r="AJ282" s="105">
        <v>5</v>
      </c>
      <c r="AK282" s="167"/>
      <c r="AL282" s="103" t="s">
        <v>102</v>
      </c>
      <c r="AM282" s="105">
        <v>0</v>
      </c>
      <c r="AN282" s="105">
        <v>307</v>
      </c>
      <c r="AO282" s="105">
        <v>103</v>
      </c>
      <c r="AP282" s="105">
        <v>0</v>
      </c>
      <c r="AQ282" s="105">
        <v>0</v>
      </c>
      <c r="AR282" s="105">
        <v>5</v>
      </c>
      <c r="AS282" s="105">
        <v>27</v>
      </c>
      <c r="AT282" s="105">
        <v>23</v>
      </c>
      <c r="AU282" s="105">
        <v>20</v>
      </c>
      <c r="AV282" s="167"/>
      <c r="AW282" s="103" t="s">
        <v>102</v>
      </c>
      <c r="AX282" s="105">
        <v>156</v>
      </c>
      <c r="AY282" s="105">
        <v>82</v>
      </c>
      <c r="AZ282" s="105">
        <v>148</v>
      </c>
      <c r="BA282" s="105">
        <v>79</v>
      </c>
      <c r="BB282" s="105">
        <v>91</v>
      </c>
      <c r="BC282" s="105">
        <v>47</v>
      </c>
      <c r="BD282" s="105">
        <v>155</v>
      </c>
      <c r="BE282" s="105">
        <v>82</v>
      </c>
      <c r="BF282" s="105">
        <v>148</v>
      </c>
      <c r="BG282" s="105">
        <v>79</v>
      </c>
      <c r="BH282" s="105">
        <v>82</v>
      </c>
      <c r="BI282" s="105">
        <v>43</v>
      </c>
      <c r="BJ282" s="167"/>
      <c r="BK282" s="103" t="s">
        <v>102</v>
      </c>
      <c r="BL282" s="105">
        <v>36</v>
      </c>
      <c r="BM282" s="105">
        <v>13</v>
      </c>
      <c r="BN282" s="105">
        <v>6</v>
      </c>
      <c r="BO282" s="105">
        <v>1</v>
      </c>
      <c r="BP282" s="105">
        <v>0</v>
      </c>
      <c r="BQ282" s="105">
        <v>37</v>
      </c>
      <c r="BR282" s="105">
        <v>13</v>
      </c>
      <c r="BS282" s="167"/>
      <c r="BT282" s="103" t="s">
        <v>102</v>
      </c>
      <c r="BU282" s="105">
        <v>60</v>
      </c>
      <c r="BV282" s="105">
        <v>184</v>
      </c>
      <c r="BW282" s="105">
        <v>163</v>
      </c>
      <c r="BX282" s="105">
        <v>143</v>
      </c>
      <c r="BY282" s="105">
        <v>156</v>
      </c>
      <c r="BZ282" s="105">
        <v>82</v>
      </c>
      <c r="CA282" s="105">
        <v>196</v>
      </c>
      <c r="CB282" s="105">
        <v>31</v>
      </c>
      <c r="CC282" s="105">
        <v>0</v>
      </c>
      <c r="CD282" s="105">
        <v>1</v>
      </c>
      <c r="CE282" s="105">
        <v>0</v>
      </c>
      <c r="CF282" s="105">
        <v>12</v>
      </c>
      <c r="CG282" s="105">
        <v>460</v>
      </c>
      <c r="CH282" s="135"/>
      <c r="CI282" s="138" t="s">
        <v>226</v>
      </c>
      <c r="CJ282" s="138" t="s">
        <v>4415</v>
      </c>
      <c r="CK282" s="139">
        <v>923</v>
      </c>
      <c r="CL282" s="141">
        <v>1016</v>
      </c>
    </row>
    <row r="283" spans="1:90" ht="14.45" customHeight="1">
      <c r="A283" s="167" t="s">
        <v>227</v>
      </c>
      <c r="B283" s="71" t="s">
        <v>119</v>
      </c>
      <c r="C283" s="5">
        <v>194</v>
      </c>
      <c r="D283" s="5">
        <v>104</v>
      </c>
      <c r="E283" s="5">
        <v>198</v>
      </c>
      <c r="F283" s="5">
        <v>100</v>
      </c>
      <c r="G283" s="5">
        <v>197</v>
      </c>
      <c r="H283" s="5">
        <v>105</v>
      </c>
      <c r="I283" s="5">
        <v>227</v>
      </c>
      <c r="J283" s="5">
        <v>120</v>
      </c>
      <c r="K283" s="72">
        <v>816</v>
      </c>
      <c r="L283" s="72">
        <v>429</v>
      </c>
      <c r="M283" s="167" t="s">
        <v>227</v>
      </c>
      <c r="N283" s="71" t="s">
        <v>119</v>
      </c>
      <c r="O283" s="5">
        <v>5</v>
      </c>
      <c r="P283" s="5">
        <v>2</v>
      </c>
      <c r="Q283" s="5">
        <v>5</v>
      </c>
      <c r="R283" s="5">
        <v>0</v>
      </c>
      <c r="S283" s="5">
        <v>1</v>
      </c>
      <c r="T283" s="5">
        <v>1</v>
      </c>
      <c r="U283" s="5">
        <v>27</v>
      </c>
      <c r="V283" s="5">
        <v>15</v>
      </c>
      <c r="W283" s="72">
        <v>38</v>
      </c>
      <c r="X283" s="72">
        <v>18</v>
      </c>
      <c r="Y283" s="167" t="s">
        <v>227</v>
      </c>
      <c r="Z283" s="71" t="s">
        <v>119</v>
      </c>
      <c r="AA283" s="5">
        <v>8</v>
      </c>
      <c r="AB283" s="5">
        <v>7</v>
      </c>
      <c r="AC283" s="5">
        <v>8</v>
      </c>
      <c r="AD283" s="5">
        <v>7</v>
      </c>
      <c r="AE283" s="72">
        <v>30</v>
      </c>
      <c r="AF283" s="72">
        <v>29</v>
      </c>
      <c r="AG283" s="5">
        <v>29</v>
      </c>
      <c r="AH283" s="5">
        <v>0</v>
      </c>
      <c r="AI283" s="5">
        <v>0</v>
      </c>
      <c r="AJ283" s="5">
        <v>7</v>
      </c>
      <c r="AK283" s="167" t="s">
        <v>227</v>
      </c>
      <c r="AL283" s="71" t="s">
        <v>119</v>
      </c>
      <c r="AM283" s="5">
        <v>18</v>
      </c>
      <c r="AN283" s="5">
        <v>137</v>
      </c>
      <c r="AO283" s="5">
        <v>17</v>
      </c>
      <c r="AP283" s="5">
        <v>85</v>
      </c>
      <c r="AQ283" s="5">
        <v>0</v>
      </c>
      <c r="AR283" s="5">
        <v>8</v>
      </c>
      <c r="AS283" s="5">
        <v>35</v>
      </c>
      <c r="AT283" s="5">
        <v>28</v>
      </c>
      <c r="AU283" s="5">
        <v>26</v>
      </c>
      <c r="AV283" s="167" t="s">
        <v>227</v>
      </c>
      <c r="AW283" s="71" t="s">
        <v>119</v>
      </c>
      <c r="AX283" s="5">
        <v>202</v>
      </c>
      <c r="AY283" s="5">
        <v>108</v>
      </c>
      <c r="AZ283" s="5">
        <v>196</v>
      </c>
      <c r="BA283" s="5">
        <v>104</v>
      </c>
      <c r="BB283" s="5">
        <v>122</v>
      </c>
      <c r="BC283" s="5">
        <v>68</v>
      </c>
      <c r="BD283" s="5">
        <v>202</v>
      </c>
      <c r="BE283" s="5">
        <v>108</v>
      </c>
      <c r="BF283" s="5">
        <v>196</v>
      </c>
      <c r="BG283" s="5">
        <v>104</v>
      </c>
      <c r="BH283" s="5">
        <v>122</v>
      </c>
      <c r="BI283" s="5">
        <v>68</v>
      </c>
      <c r="BJ283" s="167" t="s">
        <v>227</v>
      </c>
      <c r="BK283" s="71" t="s">
        <v>119</v>
      </c>
      <c r="BL283" s="72">
        <v>48</v>
      </c>
      <c r="BM283" s="5">
        <v>15</v>
      </c>
      <c r="BN283" s="5">
        <v>4</v>
      </c>
      <c r="BO283" s="72">
        <v>1</v>
      </c>
      <c r="BP283" s="5">
        <v>0</v>
      </c>
      <c r="BQ283" s="72">
        <v>49</v>
      </c>
      <c r="BR283" s="72">
        <v>15</v>
      </c>
      <c r="BS283" s="167" t="s">
        <v>227</v>
      </c>
      <c r="BT283" s="71" t="s">
        <v>119</v>
      </c>
      <c r="BU283" s="5">
        <v>55</v>
      </c>
      <c r="BV283" s="5">
        <v>54</v>
      </c>
      <c r="BW283" s="5">
        <v>50</v>
      </c>
      <c r="BX283" s="5">
        <v>121</v>
      </c>
      <c r="BY283" s="5">
        <v>86</v>
      </c>
      <c r="BZ283" s="5">
        <v>129</v>
      </c>
      <c r="CA283" s="5">
        <v>150</v>
      </c>
      <c r="CB283" s="5">
        <v>4</v>
      </c>
      <c r="CC283" s="5">
        <v>0</v>
      </c>
      <c r="CD283" s="5">
        <v>8</v>
      </c>
      <c r="CE283" s="5">
        <v>98</v>
      </c>
      <c r="CF283" s="5">
        <v>12</v>
      </c>
      <c r="CG283" s="5">
        <v>8</v>
      </c>
      <c r="CH283" s="135"/>
      <c r="CI283" s="138" t="s">
        <v>227</v>
      </c>
      <c r="CJ283" s="138" t="s">
        <v>4416</v>
      </c>
      <c r="CK283" s="139">
        <v>683</v>
      </c>
      <c r="CL283" s="141">
        <v>755</v>
      </c>
    </row>
    <row r="284" spans="1:90">
      <c r="A284" s="167"/>
      <c r="B284" s="71" t="s">
        <v>120</v>
      </c>
      <c r="C284" s="5">
        <v>197</v>
      </c>
      <c r="D284" s="5">
        <v>113</v>
      </c>
      <c r="E284" s="5">
        <v>209</v>
      </c>
      <c r="F284" s="5">
        <v>98</v>
      </c>
      <c r="G284" s="5">
        <v>186</v>
      </c>
      <c r="H284" s="5">
        <v>99</v>
      </c>
      <c r="I284" s="5">
        <v>183</v>
      </c>
      <c r="J284" s="5">
        <v>90</v>
      </c>
      <c r="K284" s="72">
        <v>775</v>
      </c>
      <c r="L284" s="72">
        <v>400</v>
      </c>
      <c r="M284" s="167"/>
      <c r="N284" s="71" t="s">
        <v>120</v>
      </c>
      <c r="O284" s="5">
        <v>0</v>
      </c>
      <c r="P284" s="5">
        <v>0</v>
      </c>
      <c r="Q284" s="5">
        <v>4</v>
      </c>
      <c r="R284" s="5">
        <v>1</v>
      </c>
      <c r="S284" s="5">
        <v>3</v>
      </c>
      <c r="T284" s="5">
        <v>1</v>
      </c>
      <c r="U284" s="5">
        <v>25</v>
      </c>
      <c r="V284" s="5">
        <v>17</v>
      </c>
      <c r="W284" s="72">
        <v>32</v>
      </c>
      <c r="X284" s="72">
        <v>19</v>
      </c>
      <c r="Y284" s="167"/>
      <c r="Z284" s="71" t="s">
        <v>120</v>
      </c>
      <c r="AA284" s="5">
        <v>8</v>
      </c>
      <c r="AB284" s="5">
        <v>7</v>
      </c>
      <c r="AC284" s="5">
        <v>7</v>
      </c>
      <c r="AD284" s="5">
        <v>6</v>
      </c>
      <c r="AE284" s="72">
        <v>28</v>
      </c>
      <c r="AF284" s="72">
        <v>28</v>
      </c>
      <c r="AG284" s="5">
        <v>26</v>
      </c>
      <c r="AH284" s="5">
        <v>26</v>
      </c>
      <c r="AI284" s="5">
        <v>4</v>
      </c>
      <c r="AJ284" s="5">
        <v>7</v>
      </c>
      <c r="AK284" s="167"/>
      <c r="AL284" s="71" t="s">
        <v>120</v>
      </c>
      <c r="AM284" s="5">
        <v>0</v>
      </c>
      <c r="AN284" s="5">
        <v>478</v>
      </c>
      <c r="AO284" s="5">
        <v>0</v>
      </c>
      <c r="AP284" s="5">
        <v>2</v>
      </c>
      <c r="AQ284" s="5">
        <v>0</v>
      </c>
      <c r="AR284" s="5">
        <v>4</v>
      </c>
      <c r="AS284" s="5">
        <v>28</v>
      </c>
      <c r="AT284" s="5">
        <v>27</v>
      </c>
      <c r="AU284" s="5">
        <v>27</v>
      </c>
      <c r="AV284" s="167"/>
      <c r="AW284" s="71" t="s">
        <v>120</v>
      </c>
      <c r="AX284" s="5">
        <v>150</v>
      </c>
      <c r="AY284" s="5">
        <v>66</v>
      </c>
      <c r="AZ284" s="5">
        <v>146</v>
      </c>
      <c r="BA284" s="5">
        <v>65</v>
      </c>
      <c r="BB284" s="5">
        <v>91</v>
      </c>
      <c r="BC284" s="5">
        <v>47</v>
      </c>
      <c r="BD284" s="5">
        <v>150</v>
      </c>
      <c r="BE284" s="5">
        <v>66</v>
      </c>
      <c r="BF284" s="5">
        <v>146</v>
      </c>
      <c r="BG284" s="5">
        <v>65</v>
      </c>
      <c r="BH284" s="5">
        <v>87</v>
      </c>
      <c r="BI284" s="5">
        <v>45</v>
      </c>
      <c r="BJ284" s="167"/>
      <c r="BK284" s="71" t="s">
        <v>120</v>
      </c>
      <c r="BL284" s="72">
        <v>76</v>
      </c>
      <c r="BM284" s="5">
        <v>30</v>
      </c>
      <c r="BN284" s="5">
        <v>16</v>
      </c>
      <c r="BO284" s="72">
        <v>7</v>
      </c>
      <c r="BP284" s="5">
        <v>1</v>
      </c>
      <c r="BQ284" s="72">
        <v>83</v>
      </c>
      <c r="BR284" s="72">
        <v>31</v>
      </c>
      <c r="BS284" s="167"/>
      <c r="BT284" s="71" t="s">
        <v>120</v>
      </c>
      <c r="BU284" s="5">
        <v>25</v>
      </c>
      <c r="BV284" s="5">
        <v>115</v>
      </c>
      <c r="BW284" s="5">
        <v>0</v>
      </c>
      <c r="BX284" s="5">
        <v>45</v>
      </c>
      <c r="BY284" s="5">
        <v>120</v>
      </c>
      <c r="BZ284" s="5">
        <v>75</v>
      </c>
      <c r="CA284" s="5">
        <v>64</v>
      </c>
      <c r="CB284" s="5">
        <v>4</v>
      </c>
      <c r="CC284" s="5">
        <v>0</v>
      </c>
      <c r="CD284" s="5">
        <v>0</v>
      </c>
      <c r="CE284" s="5">
        <v>0</v>
      </c>
      <c r="CF284" s="5">
        <v>12</v>
      </c>
      <c r="CG284" s="5">
        <v>4</v>
      </c>
      <c r="CH284" s="135"/>
      <c r="CI284" s="138" t="s">
        <v>227</v>
      </c>
      <c r="CJ284" s="138" t="s">
        <v>4417</v>
      </c>
      <c r="CK284" s="139">
        <v>964</v>
      </c>
      <c r="CL284" s="141">
        <v>448</v>
      </c>
    </row>
    <row r="285" spans="1:90">
      <c r="A285" s="167"/>
      <c r="B285" s="103" t="s">
        <v>102</v>
      </c>
      <c r="C285" s="105">
        <v>391</v>
      </c>
      <c r="D285" s="105">
        <v>217</v>
      </c>
      <c r="E285" s="105">
        <v>407</v>
      </c>
      <c r="F285" s="105">
        <v>198</v>
      </c>
      <c r="G285" s="105">
        <v>383</v>
      </c>
      <c r="H285" s="105">
        <v>204</v>
      </c>
      <c r="I285" s="105">
        <v>410</v>
      </c>
      <c r="J285" s="105">
        <v>210</v>
      </c>
      <c r="K285" s="105">
        <v>1591</v>
      </c>
      <c r="L285" s="105">
        <v>829</v>
      </c>
      <c r="M285" s="167"/>
      <c r="N285" s="103" t="s">
        <v>102</v>
      </c>
      <c r="O285" s="105">
        <v>5</v>
      </c>
      <c r="P285" s="105">
        <v>2</v>
      </c>
      <c r="Q285" s="105">
        <v>9</v>
      </c>
      <c r="R285" s="105">
        <v>1</v>
      </c>
      <c r="S285" s="105">
        <v>4</v>
      </c>
      <c r="T285" s="105">
        <v>2</v>
      </c>
      <c r="U285" s="105">
        <v>52</v>
      </c>
      <c r="V285" s="105">
        <v>32</v>
      </c>
      <c r="W285" s="105">
        <v>70</v>
      </c>
      <c r="X285" s="105">
        <v>37</v>
      </c>
      <c r="Y285" s="167"/>
      <c r="Z285" s="103" t="s">
        <v>102</v>
      </c>
      <c r="AA285" s="105">
        <v>16</v>
      </c>
      <c r="AB285" s="105">
        <v>14</v>
      </c>
      <c r="AC285" s="105">
        <v>15</v>
      </c>
      <c r="AD285" s="105">
        <v>13</v>
      </c>
      <c r="AE285" s="105">
        <v>58</v>
      </c>
      <c r="AF285" s="105">
        <v>57</v>
      </c>
      <c r="AG285" s="105">
        <v>55</v>
      </c>
      <c r="AH285" s="105">
        <v>26</v>
      </c>
      <c r="AI285" s="105">
        <v>4</v>
      </c>
      <c r="AJ285" s="105">
        <v>14</v>
      </c>
      <c r="AK285" s="167"/>
      <c r="AL285" s="103" t="s">
        <v>102</v>
      </c>
      <c r="AM285" s="105">
        <v>18</v>
      </c>
      <c r="AN285" s="105">
        <v>615</v>
      </c>
      <c r="AO285" s="105">
        <v>17</v>
      </c>
      <c r="AP285" s="105">
        <v>87</v>
      </c>
      <c r="AQ285" s="105">
        <v>0</v>
      </c>
      <c r="AR285" s="105">
        <v>12</v>
      </c>
      <c r="AS285" s="105">
        <v>63</v>
      </c>
      <c r="AT285" s="105">
        <v>55</v>
      </c>
      <c r="AU285" s="105">
        <v>53</v>
      </c>
      <c r="AV285" s="167"/>
      <c r="AW285" s="103" t="s">
        <v>102</v>
      </c>
      <c r="AX285" s="105">
        <v>352</v>
      </c>
      <c r="AY285" s="105">
        <v>174</v>
      </c>
      <c r="AZ285" s="105">
        <v>342</v>
      </c>
      <c r="BA285" s="105">
        <v>169</v>
      </c>
      <c r="BB285" s="105">
        <v>213</v>
      </c>
      <c r="BC285" s="105">
        <v>115</v>
      </c>
      <c r="BD285" s="105">
        <v>352</v>
      </c>
      <c r="BE285" s="105">
        <v>174</v>
      </c>
      <c r="BF285" s="105">
        <v>342</v>
      </c>
      <c r="BG285" s="105">
        <v>169</v>
      </c>
      <c r="BH285" s="105">
        <v>209</v>
      </c>
      <c r="BI285" s="105">
        <v>113</v>
      </c>
      <c r="BJ285" s="167"/>
      <c r="BK285" s="103" t="s">
        <v>102</v>
      </c>
      <c r="BL285" s="105">
        <v>124</v>
      </c>
      <c r="BM285" s="105">
        <v>45</v>
      </c>
      <c r="BN285" s="105">
        <v>20</v>
      </c>
      <c r="BO285" s="105">
        <v>8</v>
      </c>
      <c r="BP285" s="105">
        <v>1</v>
      </c>
      <c r="BQ285" s="105">
        <v>132</v>
      </c>
      <c r="BR285" s="105">
        <v>46</v>
      </c>
      <c r="BS285" s="167"/>
      <c r="BT285" s="103" t="s">
        <v>102</v>
      </c>
      <c r="BU285" s="105">
        <v>80</v>
      </c>
      <c r="BV285" s="105">
        <v>169</v>
      </c>
      <c r="BW285" s="105">
        <v>50</v>
      </c>
      <c r="BX285" s="105">
        <v>166</v>
      </c>
      <c r="BY285" s="105">
        <v>206</v>
      </c>
      <c r="BZ285" s="105">
        <v>204</v>
      </c>
      <c r="CA285" s="105">
        <v>214</v>
      </c>
      <c r="CB285" s="105">
        <v>8</v>
      </c>
      <c r="CC285" s="105">
        <v>0</v>
      </c>
      <c r="CD285" s="105">
        <v>8</v>
      </c>
      <c r="CE285" s="105">
        <v>98</v>
      </c>
      <c r="CF285" s="105">
        <v>24</v>
      </c>
      <c r="CG285" s="105">
        <v>12</v>
      </c>
      <c r="CH285" s="135"/>
      <c r="CI285" s="138" t="s">
        <v>227</v>
      </c>
      <c r="CJ285" s="138" t="s">
        <v>4418</v>
      </c>
      <c r="CK285" s="139">
        <v>1647</v>
      </c>
      <c r="CL285" s="141">
        <v>1203</v>
      </c>
    </row>
    <row r="286" spans="1:90" ht="14.45" customHeight="1">
      <c r="A286" s="167" t="s">
        <v>4</v>
      </c>
      <c r="B286" s="71" t="s">
        <v>119</v>
      </c>
      <c r="C286" s="5">
        <v>243</v>
      </c>
      <c r="D286" s="5">
        <v>141</v>
      </c>
      <c r="E286" s="5">
        <v>230</v>
      </c>
      <c r="F286" s="5">
        <v>131</v>
      </c>
      <c r="G286" s="5">
        <v>130</v>
      </c>
      <c r="H286" s="5">
        <v>63</v>
      </c>
      <c r="I286" s="5">
        <v>163</v>
      </c>
      <c r="J286" s="5">
        <v>100</v>
      </c>
      <c r="K286" s="72">
        <v>766</v>
      </c>
      <c r="L286" s="72">
        <v>435</v>
      </c>
      <c r="M286" s="167" t="s">
        <v>4</v>
      </c>
      <c r="N286" s="71" t="s">
        <v>119</v>
      </c>
      <c r="O286" s="5">
        <v>49</v>
      </c>
      <c r="P286" s="5">
        <v>28</v>
      </c>
      <c r="Q286" s="5">
        <v>25</v>
      </c>
      <c r="R286" s="5">
        <v>22</v>
      </c>
      <c r="S286" s="5">
        <v>7</v>
      </c>
      <c r="T286" s="5">
        <v>2</v>
      </c>
      <c r="U286" s="5">
        <v>11</v>
      </c>
      <c r="V286" s="5">
        <v>7</v>
      </c>
      <c r="W286" s="72">
        <v>92</v>
      </c>
      <c r="X286" s="72">
        <v>59</v>
      </c>
      <c r="Y286" s="167" t="s">
        <v>4</v>
      </c>
      <c r="Z286" s="71" t="s">
        <v>119</v>
      </c>
      <c r="AA286" s="5">
        <v>7</v>
      </c>
      <c r="AB286" s="5">
        <v>6</v>
      </c>
      <c r="AC286" s="5">
        <v>5</v>
      </c>
      <c r="AD286" s="5">
        <v>5</v>
      </c>
      <c r="AE286" s="72">
        <v>23</v>
      </c>
      <c r="AF286" s="72">
        <v>24</v>
      </c>
      <c r="AG286" s="5">
        <v>19</v>
      </c>
      <c r="AH286" s="5">
        <v>0</v>
      </c>
      <c r="AI286" s="5">
        <v>4</v>
      </c>
      <c r="AJ286" s="5">
        <v>5</v>
      </c>
      <c r="AK286" s="167" t="s">
        <v>4</v>
      </c>
      <c r="AL286" s="71" t="s">
        <v>119</v>
      </c>
      <c r="AM286" s="5">
        <v>0</v>
      </c>
      <c r="AN286" s="5">
        <v>276</v>
      </c>
      <c r="AO286" s="5">
        <v>81</v>
      </c>
      <c r="AP286" s="5">
        <v>0</v>
      </c>
      <c r="AQ286" s="5">
        <v>0</v>
      </c>
      <c r="AR286" s="5">
        <v>6</v>
      </c>
      <c r="AS286" s="5">
        <v>23</v>
      </c>
      <c r="AT286" s="5">
        <v>23</v>
      </c>
      <c r="AU286" s="5">
        <v>19</v>
      </c>
      <c r="AV286" s="167" t="s">
        <v>4</v>
      </c>
      <c r="AW286" s="71" t="s">
        <v>119</v>
      </c>
      <c r="AX286" s="5">
        <v>198</v>
      </c>
      <c r="AY286" s="5">
        <v>99</v>
      </c>
      <c r="AZ286" s="5">
        <v>196</v>
      </c>
      <c r="BA286" s="5">
        <v>98</v>
      </c>
      <c r="BB286" s="5">
        <v>150</v>
      </c>
      <c r="BC286" s="5">
        <v>81</v>
      </c>
      <c r="BD286" s="5">
        <v>197</v>
      </c>
      <c r="BE286" s="5">
        <v>98</v>
      </c>
      <c r="BF286" s="5">
        <v>195</v>
      </c>
      <c r="BG286" s="5">
        <v>97</v>
      </c>
      <c r="BH286" s="5">
        <v>126</v>
      </c>
      <c r="BI286" s="5">
        <v>72</v>
      </c>
      <c r="BJ286" s="167" t="s">
        <v>4</v>
      </c>
      <c r="BK286" s="71" t="s">
        <v>119</v>
      </c>
      <c r="BL286" s="72">
        <v>40</v>
      </c>
      <c r="BM286" s="5">
        <v>15</v>
      </c>
      <c r="BN286" s="5">
        <v>2</v>
      </c>
      <c r="BO286" s="72">
        <v>3</v>
      </c>
      <c r="BP286" s="5">
        <v>0</v>
      </c>
      <c r="BQ286" s="72">
        <v>43</v>
      </c>
      <c r="BR286" s="72">
        <v>15</v>
      </c>
      <c r="BS286" s="167" t="s">
        <v>4</v>
      </c>
      <c r="BT286" s="71" t="s">
        <v>119</v>
      </c>
      <c r="BU286" s="5">
        <v>0</v>
      </c>
      <c r="BV286" s="5">
        <v>0</v>
      </c>
      <c r="BW286" s="5">
        <v>0</v>
      </c>
      <c r="BX286" s="5">
        <v>0</v>
      </c>
      <c r="BY286" s="5">
        <v>0</v>
      </c>
      <c r="BZ286" s="5">
        <v>0</v>
      </c>
      <c r="CA286" s="5">
        <v>0</v>
      </c>
      <c r="CB286" s="5">
        <v>0</v>
      </c>
      <c r="CC286" s="5">
        <v>0</v>
      </c>
      <c r="CD286" s="5">
        <v>0</v>
      </c>
      <c r="CE286" s="5">
        <v>0</v>
      </c>
      <c r="CF286" s="5">
        <v>0</v>
      </c>
      <c r="CG286" s="5">
        <v>0</v>
      </c>
      <c r="CH286" s="135"/>
      <c r="CI286" s="138" t="s">
        <v>4</v>
      </c>
      <c r="CJ286" s="138" t="s">
        <v>4419</v>
      </c>
      <c r="CK286" s="139">
        <v>795</v>
      </c>
      <c r="CL286" s="141">
        <v>0</v>
      </c>
    </row>
    <row r="287" spans="1:90">
      <c r="A287" s="167"/>
      <c r="B287" s="71" t="s">
        <v>120</v>
      </c>
      <c r="C287" s="5">
        <v>0</v>
      </c>
      <c r="D287" s="5">
        <v>0</v>
      </c>
      <c r="E287" s="5">
        <v>0</v>
      </c>
      <c r="F287" s="5">
        <v>0</v>
      </c>
      <c r="G287" s="5">
        <v>0</v>
      </c>
      <c r="H287" s="5">
        <v>0</v>
      </c>
      <c r="I287" s="5">
        <v>0</v>
      </c>
      <c r="J287" s="5">
        <v>0</v>
      </c>
      <c r="K287" s="72">
        <v>0</v>
      </c>
      <c r="L287" s="72">
        <v>0</v>
      </c>
      <c r="M287" s="167"/>
      <c r="N287" s="71" t="s">
        <v>120</v>
      </c>
      <c r="O287" s="5">
        <v>0</v>
      </c>
      <c r="P287" s="5">
        <v>0</v>
      </c>
      <c r="Q287" s="5">
        <v>0</v>
      </c>
      <c r="R287" s="5">
        <v>0</v>
      </c>
      <c r="S287" s="5">
        <v>0</v>
      </c>
      <c r="T287" s="5">
        <v>0</v>
      </c>
      <c r="U287" s="5">
        <v>0</v>
      </c>
      <c r="V287" s="5">
        <v>0</v>
      </c>
      <c r="W287" s="72">
        <v>0</v>
      </c>
      <c r="X287" s="72">
        <v>0</v>
      </c>
      <c r="Y287" s="167"/>
      <c r="Z287" s="71" t="s">
        <v>120</v>
      </c>
      <c r="AA287" s="5">
        <v>0</v>
      </c>
      <c r="AB287" s="5">
        <v>0</v>
      </c>
      <c r="AC287" s="5">
        <v>0</v>
      </c>
      <c r="AD287" s="5">
        <v>0</v>
      </c>
      <c r="AE287" s="72">
        <v>0</v>
      </c>
      <c r="AF287" s="72">
        <v>0</v>
      </c>
      <c r="AG287" s="5">
        <v>0</v>
      </c>
      <c r="AH287" s="5">
        <v>0</v>
      </c>
      <c r="AI287" s="5">
        <v>0</v>
      </c>
      <c r="AJ287" s="5">
        <v>0</v>
      </c>
      <c r="AK287" s="167"/>
      <c r="AL287" s="71" t="s">
        <v>120</v>
      </c>
      <c r="AM287" s="5">
        <v>0</v>
      </c>
      <c r="AN287" s="5">
        <v>0</v>
      </c>
      <c r="AO287" s="5">
        <v>0</v>
      </c>
      <c r="AP287" s="5">
        <v>0</v>
      </c>
      <c r="AQ287" s="5">
        <v>0</v>
      </c>
      <c r="AR287" s="5">
        <v>0</v>
      </c>
      <c r="AS287" s="5">
        <v>0</v>
      </c>
      <c r="AT287" s="5">
        <v>0</v>
      </c>
      <c r="AU287" s="5">
        <v>0</v>
      </c>
      <c r="AV287" s="167"/>
      <c r="AW287" s="71" t="s">
        <v>120</v>
      </c>
      <c r="AX287" s="5">
        <v>0</v>
      </c>
      <c r="AY287" s="5">
        <v>0</v>
      </c>
      <c r="AZ287" s="5">
        <v>0</v>
      </c>
      <c r="BA287" s="5">
        <v>0</v>
      </c>
      <c r="BB287" s="5">
        <v>0</v>
      </c>
      <c r="BC287" s="5">
        <v>0</v>
      </c>
      <c r="BD287" s="5">
        <v>0</v>
      </c>
      <c r="BE287" s="5">
        <v>0</v>
      </c>
      <c r="BF287" s="5">
        <v>0</v>
      </c>
      <c r="BG287" s="5">
        <v>0</v>
      </c>
      <c r="BH287" s="5">
        <v>0</v>
      </c>
      <c r="BI287" s="5">
        <v>0</v>
      </c>
      <c r="BJ287" s="167"/>
      <c r="BK287" s="71" t="s">
        <v>120</v>
      </c>
      <c r="BL287" s="72">
        <v>0</v>
      </c>
      <c r="BM287" s="5">
        <v>0</v>
      </c>
      <c r="BN287" s="5">
        <v>0</v>
      </c>
      <c r="BO287" s="72">
        <v>0</v>
      </c>
      <c r="BP287" s="5">
        <v>0</v>
      </c>
      <c r="BQ287" s="72">
        <v>0</v>
      </c>
      <c r="BR287" s="72">
        <v>0</v>
      </c>
      <c r="BS287" s="167"/>
      <c r="BT287" s="71" t="s">
        <v>120</v>
      </c>
      <c r="BU287" s="5">
        <v>0</v>
      </c>
      <c r="BV287" s="5">
        <v>0</v>
      </c>
      <c r="BW287" s="5">
        <v>0</v>
      </c>
      <c r="BX287" s="5">
        <v>0</v>
      </c>
      <c r="BY287" s="5">
        <v>0</v>
      </c>
      <c r="BZ287" s="5">
        <v>0</v>
      </c>
      <c r="CA287" s="5">
        <v>0</v>
      </c>
      <c r="CB287" s="5">
        <v>0</v>
      </c>
      <c r="CC287" s="5">
        <v>0</v>
      </c>
      <c r="CD287" s="5">
        <v>0</v>
      </c>
      <c r="CE287" s="5">
        <v>0</v>
      </c>
      <c r="CF287" s="5">
        <v>0</v>
      </c>
      <c r="CG287" s="5">
        <v>0</v>
      </c>
      <c r="CH287" s="135"/>
      <c r="CI287" s="138" t="s">
        <v>4</v>
      </c>
      <c r="CJ287" s="138" t="s">
        <v>4420</v>
      </c>
      <c r="CK287" s="139">
        <v>0</v>
      </c>
      <c r="CL287" s="141">
        <v>0</v>
      </c>
    </row>
    <row r="288" spans="1:90">
      <c r="A288" s="167"/>
      <c r="B288" s="103" t="s">
        <v>102</v>
      </c>
      <c r="C288" s="105">
        <v>243</v>
      </c>
      <c r="D288" s="105">
        <v>141</v>
      </c>
      <c r="E288" s="105">
        <v>230</v>
      </c>
      <c r="F288" s="105">
        <v>131</v>
      </c>
      <c r="G288" s="105">
        <v>130</v>
      </c>
      <c r="H288" s="105">
        <v>63</v>
      </c>
      <c r="I288" s="105">
        <v>163</v>
      </c>
      <c r="J288" s="105">
        <v>100</v>
      </c>
      <c r="K288" s="105">
        <v>766</v>
      </c>
      <c r="L288" s="105">
        <v>435</v>
      </c>
      <c r="M288" s="167"/>
      <c r="N288" s="103" t="s">
        <v>102</v>
      </c>
      <c r="O288" s="105">
        <v>49</v>
      </c>
      <c r="P288" s="105">
        <v>28</v>
      </c>
      <c r="Q288" s="105">
        <v>25</v>
      </c>
      <c r="R288" s="105">
        <v>22</v>
      </c>
      <c r="S288" s="105">
        <v>7</v>
      </c>
      <c r="T288" s="105">
        <v>2</v>
      </c>
      <c r="U288" s="105">
        <v>11</v>
      </c>
      <c r="V288" s="105">
        <v>7</v>
      </c>
      <c r="W288" s="105">
        <v>92</v>
      </c>
      <c r="X288" s="105">
        <v>59</v>
      </c>
      <c r="Y288" s="167"/>
      <c r="Z288" s="103" t="s">
        <v>102</v>
      </c>
      <c r="AA288" s="105">
        <v>7</v>
      </c>
      <c r="AB288" s="105">
        <v>6</v>
      </c>
      <c r="AC288" s="105">
        <v>5</v>
      </c>
      <c r="AD288" s="105">
        <v>5</v>
      </c>
      <c r="AE288" s="105">
        <v>23</v>
      </c>
      <c r="AF288" s="105">
        <v>24</v>
      </c>
      <c r="AG288" s="105">
        <v>19</v>
      </c>
      <c r="AH288" s="105">
        <v>0</v>
      </c>
      <c r="AI288" s="105">
        <v>4</v>
      </c>
      <c r="AJ288" s="105">
        <v>5</v>
      </c>
      <c r="AK288" s="167"/>
      <c r="AL288" s="103" t="s">
        <v>102</v>
      </c>
      <c r="AM288" s="105">
        <v>0</v>
      </c>
      <c r="AN288" s="105">
        <v>276</v>
      </c>
      <c r="AO288" s="105">
        <v>81</v>
      </c>
      <c r="AP288" s="105">
        <v>0</v>
      </c>
      <c r="AQ288" s="105">
        <v>0</v>
      </c>
      <c r="AR288" s="105">
        <v>6</v>
      </c>
      <c r="AS288" s="105">
        <v>23</v>
      </c>
      <c r="AT288" s="105">
        <v>23</v>
      </c>
      <c r="AU288" s="105">
        <v>19</v>
      </c>
      <c r="AV288" s="167"/>
      <c r="AW288" s="103" t="s">
        <v>102</v>
      </c>
      <c r="AX288" s="105">
        <v>198</v>
      </c>
      <c r="AY288" s="105">
        <v>99</v>
      </c>
      <c r="AZ288" s="105">
        <v>196</v>
      </c>
      <c r="BA288" s="105">
        <v>98</v>
      </c>
      <c r="BB288" s="105">
        <v>150</v>
      </c>
      <c r="BC288" s="105">
        <v>81</v>
      </c>
      <c r="BD288" s="105">
        <v>197</v>
      </c>
      <c r="BE288" s="105">
        <v>98</v>
      </c>
      <c r="BF288" s="105">
        <v>195</v>
      </c>
      <c r="BG288" s="105">
        <v>97</v>
      </c>
      <c r="BH288" s="105">
        <v>126</v>
      </c>
      <c r="BI288" s="105">
        <v>72</v>
      </c>
      <c r="BJ288" s="167"/>
      <c r="BK288" s="103" t="s">
        <v>102</v>
      </c>
      <c r="BL288" s="105">
        <v>40</v>
      </c>
      <c r="BM288" s="105">
        <v>15</v>
      </c>
      <c r="BN288" s="105">
        <v>2</v>
      </c>
      <c r="BO288" s="105">
        <v>3</v>
      </c>
      <c r="BP288" s="105">
        <v>0</v>
      </c>
      <c r="BQ288" s="105">
        <v>43</v>
      </c>
      <c r="BR288" s="105">
        <v>15</v>
      </c>
      <c r="BS288" s="167"/>
      <c r="BT288" s="103" t="s">
        <v>102</v>
      </c>
      <c r="BU288" s="105">
        <v>0</v>
      </c>
      <c r="BV288" s="105">
        <v>0</v>
      </c>
      <c r="BW288" s="105">
        <v>0</v>
      </c>
      <c r="BX288" s="105">
        <v>0</v>
      </c>
      <c r="BY288" s="105">
        <v>0</v>
      </c>
      <c r="BZ288" s="105">
        <v>0</v>
      </c>
      <c r="CA288" s="105">
        <v>0</v>
      </c>
      <c r="CB288" s="105">
        <v>0</v>
      </c>
      <c r="CC288" s="105">
        <v>0</v>
      </c>
      <c r="CD288" s="105">
        <v>0</v>
      </c>
      <c r="CE288" s="105">
        <v>0</v>
      </c>
      <c r="CF288" s="105">
        <v>0</v>
      </c>
      <c r="CG288" s="105">
        <v>0</v>
      </c>
      <c r="CH288" s="135"/>
      <c r="CI288" s="138" t="s">
        <v>4</v>
      </c>
      <c r="CJ288" s="138" t="s">
        <v>4421</v>
      </c>
      <c r="CK288" s="139">
        <v>795</v>
      </c>
      <c r="CL288" s="141">
        <v>0</v>
      </c>
    </row>
    <row r="289" spans="1:90" ht="14.45" customHeight="1">
      <c r="A289" s="167" t="s">
        <v>228</v>
      </c>
      <c r="B289" s="71" t="s">
        <v>119</v>
      </c>
      <c r="C289" s="5">
        <v>15</v>
      </c>
      <c r="D289" s="5">
        <v>6</v>
      </c>
      <c r="E289" s="5">
        <v>16</v>
      </c>
      <c r="F289" s="5">
        <v>9</v>
      </c>
      <c r="G289" s="5">
        <v>20</v>
      </c>
      <c r="H289" s="5">
        <v>8</v>
      </c>
      <c r="I289" s="5">
        <v>15</v>
      </c>
      <c r="J289" s="5">
        <v>7</v>
      </c>
      <c r="K289" s="72">
        <v>66</v>
      </c>
      <c r="L289" s="72">
        <v>30</v>
      </c>
      <c r="M289" s="167" t="s">
        <v>228</v>
      </c>
      <c r="N289" s="71" t="s">
        <v>119</v>
      </c>
      <c r="O289" s="5">
        <v>0</v>
      </c>
      <c r="P289" s="5">
        <v>0</v>
      </c>
      <c r="Q289" s="5">
        <v>0</v>
      </c>
      <c r="R289" s="5">
        <v>0</v>
      </c>
      <c r="S289" s="5">
        <v>0</v>
      </c>
      <c r="T289" s="5">
        <v>0</v>
      </c>
      <c r="U289" s="5">
        <v>0</v>
      </c>
      <c r="V289" s="5">
        <v>0</v>
      </c>
      <c r="W289" s="72">
        <v>0</v>
      </c>
      <c r="X289" s="72">
        <v>0</v>
      </c>
      <c r="Y289" s="167" t="s">
        <v>228</v>
      </c>
      <c r="Z289" s="71" t="s">
        <v>119</v>
      </c>
      <c r="AA289" s="5">
        <v>1</v>
      </c>
      <c r="AB289" s="5">
        <v>1</v>
      </c>
      <c r="AC289" s="5">
        <v>1</v>
      </c>
      <c r="AD289" s="5">
        <v>1</v>
      </c>
      <c r="AE289" s="72">
        <v>4</v>
      </c>
      <c r="AF289" s="72">
        <v>4</v>
      </c>
      <c r="AG289" s="5">
        <v>4</v>
      </c>
      <c r="AH289" s="5">
        <v>0</v>
      </c>
      <c r="AI289" s="5">
        <v>0</v>
      </c>
      <c r="AJ289" s="5">
        <v>1</v>
      </c>
      <c r="AK289" s="167" t="s">
        <v>228</v>
      </c>
      <c r="AL289" s="71" t="s">
        <v>119</v>
      </c>
      <c r="AM289" s="5">
        <v>0</v>
      </c>
      <c r="AN289" s="5">
        <v>52</v>
      </c>
      <c r="AO289" s="5">
        <v>0</v>
      </c>
      <c r="AP289" s="5">
        <v>0</v>
      </c>
      <c r="AQ289" s="5">
        <v>0</v>
      </c>
      <c r="AR289" s="5">
        <v>0</v>
      </c>
      <c r="AS289" s="5">
        <v>4</v>
      </c>
      <c r="AT289" s="5">
        <v>0</v>
      </c>
      <c r="AU289" s="5">
        <v>0</v>
      </c>
      <c r="AV289" s="167" t="s">
        <v>228</v>
      </c>
      <c r="AW289" s="71" t="s">
        <v>119</v>
      </c>
      <c r="AX289" s="5">
        <v>9</v>
      </c>
      <c r="AY289" s="5">
        <v>3</v>
      </c>
      <c r="AZ289" s="5">
        <v>8</v>
      </c>
      <c r="BA289" s="5">
        <v>3</v>
      </c>
      <c r="BB289" s="5">
        <v>5</v>
      </c>
      <c r="BC289" s="5">
        <v>3</v>
      </c>
      <c r="BD289" s="5">
        <v>9</v>
      </c>
      <c r="BE289" s="5">
        <v>3</v>
      </c>
      <c r="BF289" s="5">
        <v>8</v>
      </c>
      <c r="BG289" s="5">
        <v>3</v>
      </c>
      <c r="BH289" s="5">
        <v>5</v>
      </c>
      <c r="BI289" s="5">
        <v>3</v>
      </c>
      <c r="BJ289" s="167" t="s">
        <v>228</v>
      </c>
      <c r="BK289" s="71" t="s">
        <v>119</v>
      </c>
      <c r="BL289" s="72">
        <v>5</v>
      </c>
      <c r="BM289" s="5">
        <v>2</v>
      </c>
      <c r="BN289" s="5">
        <v>0</v>
      </c>
      <c r="BO289" s="72">
        <v>0</v>
      </c>
      <c r="BP289" s="5">
        <v>0</v>
      </c>
      <c r="BQ289" s="72">
        <v>5</v>
      </c>
      <c r="BR289" s="72">
        <v>2</v>
      </c>
      <c r="BS289" s="167" t="s">
        <v>228</v>
      </c>
      <c r="BT289" s="71" t="s">
        <v>119</v>
      </c>
      <c r="BU289" s="5">
        <v>0</v>
      </c>
      <c r="BV289" s="5">
        <v>0</v>
      </c>
      <c r="BW289" s="5">
        <v>0</v>
      </c>
      <c r="BX289" s="5">
        <v>0</v>
      </c>
      <c r="BY289" s="5">
        <v>0</v>
      </c>
      <c r="BZ289" s="5">
        <v>0</v>
      </c>
      <c r="CA289" s="5">
        <v>0</v>
      </c>
      <c r="CB289" s="5">
        <v>0</v>
      </c>
      <c r="CC289" s="5">
        <v>0</v>
      </c>
      <c r="CD289" s="5">
        <v>0</v>
      </c>
      <c r="CE289" s="5">
        <v>0</v>
      </c>
      <c r="CF289" s="5">
        <v>4</v>
      </c>
      <c r="CG289" s="5">
        <v>0</v>
      </c>
      <c r="CH289" s="135"/>
      <c r="CI289" s="138" t="s">
        <v>228</v>
      </c>
      <c r="CJ289" s="138" t="s">
        <v>4422</v>
      </c>
      <c r="CK289" s="139">
        <v>104</v>
      </c>
      <c r="CL289" s="141">
        <v>0</v>
      </c>
    </row>
    <row r="290" spans="1:90">
      <c r="A290" s="167"/>
      <c r="B290" s="71" t="s">
        <v>120</v>
      </c>
      <c r="C290" s="5">
        <v>27</v>
      </c>
      <c r="D290" s="5">
        <v>8</v>
      </c>
      <c r="E290" s="5">
        <v>30</v>
      </c>
      <c r="F290" s="5">
        <v>16</v>
      </c>
      <c r="G290" s="5">
        <v>23</v>
      </c>
      <c r="H290" s="5">
        <v>14</v>
      </c>
      <c r="I290" s="5">
        <v>19</v>
      </c>
      <c r="J290" s="5">
        <v>11</v>
      </c>
      <c r="K290" s="72">
        <v>99</v>
      </c>
      <c r="L290" s="72">
        <v>49</v>
      </c>
      <c r="M290" s="167"/>
      <c r="N290" s="71" t="s">
        <v>120</v>
      </c>
      <c r="O290" s="5">
        <v>1</v>
      </c>
      <c r="P290" s="5">
        <v>0</v>
      </c>
      <c r="Q290" s="5">
        <v>1</v>
      </c>
      <c r="R290" s="5">
        <v>1</v>
      </c>
      <c r="S290" s="5">
        <v>0</v>
      </c>
      <c r="T290" s="5">
        <v>0</v>
      </c>
      <c r="U290" s="5">
        <v>2</v>
      </c>
      <c r="V290" s="5">
        <v>2</v>
      </c>
      <c r="W290" s="72">
        <v>4</v>
      </c>
      <c r="X290" s="72">
        <v>3</v>
      </c>
      <c r="Y290" s="167"/>
      <c r="Z290" s="71" t="s">
        <v>120</v>
      </c>
      <c r="AA290" s="5">
        <v>1</v>
      </c>
      <c r="AB290" s="5">
        <v>1</v>
      </c>
      <c r="AC290" s="5">
        <v>1</v>
      </c>
      <c r="AD290" s="5">
        <v>1</v>
      </c>
      <c r="AE290" s="72">
        <v>4</v>
      </c>
      <c r="AF290" s="72">
        <v>4</v>
      </c>
      <c r="AG290" s="5">
        <v>0</v>
      </c>
      <c r="AH290" s="5">
        <v>0</v>
      </c>
      <c r="AI290" s="5">
        <v>0</v>
      </c>
      <c r="AJ290" s="5">
        <v>1</v>
      </c>
      <c r="AK290" s="167"/>
      <c r="AL290" s="71" t="s">
        <v>120</v>
      </c>
      <c r="AM290" s="5">
        <v>0</v>
      </c>
      <c r="AN290" s="5">
        <v>50</v>
      </c>
      <c r="AO290" s="5">
        <v>0</v>
      </c>
      <c r="AP290" s="5">
        <v>0</v>
      </c>
      <c r="AQ290" s="5">
        <v>0</v>
      </c>
      <c r="AR290" s="5">
        <v>0</v>
      </c>
      <c r="AS290" s="5">
        <v>4</v>
      </c>
      <c r="AT290" s="5">
        <v>4</v>
      </c>
      <c r="AU290" s="5">
        <v>4</v>
      </c>
      <c r="AV290" s="167"/>
      <c r="AW290" s="71" t="s">
        <v>120</v>
      </c>
      <c r="AX290" s="5">
        <v>27</v>
      </c>
      <c r="AY290" s="5">
        <v>17</v>
      </c>
      <c r="AZ290" s="5">
        <v>27</v>
      </c>
      <c r="BA290" s="5">
        <v>17</v>
      </c>
      <c r="BB290" s="5">
        <v>25</v>
      </c>
      <c r="BC290" s="5">
        <v>16</v>
      </c>
      <c r="BD290" s="5">
        <v>27</v>
      </c>
      <c r="BE290" s="5">
        <v>17</v>
      </c>
      <c r="BF290" s="5">
        <v>27</v>
      </c>
      <c r="BG290" s="5">
        <v>17</v>
      </c>
      <c r="BH290" s="5">
        <v>25</v>
      </c>
      <c r="BI290" s="5">
        <v>16</v>
      </c>
      <c r="BJ290" s="167"/>
      <c r="BK290" s="71" t="s">
        <v>120</v>
      </c>
      <c r="BL290" s="72">
        <v>4</v>
      </c>
      <c r="BM290" s="5">
        <v>1</v>
      </c>
      <c r="BN290" s="5">
        <v>0</v>
      </c>
      <c r="BO290" s="72">
        <v>0</v>
      </c>
      <c r="BP290" s="5">
        <v>0</v>
      </c>
      <c r="BQ290" s="72">
        <v>4</v>
      </c>
      <c r="BR290" s="72">
        <v>1</v>
      </c>
      <c r="BS290" s="167"/>
      <c r="BT290" s="71" t="s">
        <v>120</v>
      </c>
      <c r="BU290" s="5">
        <v>0</v>
      </c>
      <c r="BV290" s="5">
        <v>0</v>
      </c>
      <c r="BW290" s="5">
        <v>0</v>
      </c>
      <c r="BX290" s="5">
        <v>0</v>
      </c>
      <c r="BY290" s="5">
        <v>0</v>
      </c>
      <c r="BZ290" s="5">
        <v>0</v>
      </c>
      <c r="CA290" s="5">
        <v>0</v>
      </c>
      <c r="CB290" s="5">
        <v>0</v>
      </c>
      <c r="CC290" s="5">
        <v>0</v>
      </c>
      <c r="CD290" s="5">
        <v>0</v>
      </c>
      <c r="CE290" s="5">
        <v>0</v>
      </c>
      <c r="CF290" s="5">
        <v>0</v>
      </c>
      <c r="CG290" s="5">
        <v>0</v>
      </c>
      <c r="CH290" s="135"/>
      <c r="CI290" s="138" t="s">
        <v>228</v>
      </c>
      <c r="CJ290" s="138" t="s">
        <v>4423</v>
      </c>
      <c r="CK290" s="139">
        <v>100</v>
      </c>
      <c r="CL290" s="141">
        <v>0</v>
      </c>
    </row>
    <row r="291" spans="1:90">
      <c r="A291" s="167"/>
      <c r="B291" s="103" t="s">
        <v>102</v>
      </c>
      <c r="C291" s="105">
        <v>42</v>
      </c>
      <c r="D291" s="105">
        <v>14</v>
      </c>
      <c r="E291" s="105">
        <v>46</v>
      </c>
      <c r="F291" s="105">
        <v>25</v>
      </c>
      <c r="G291" s="105">
        <v>43</v>
      </c>
      <c r="H291" s="105">
        <v>22</v>
      </c>
      <c r="I291" s="105">
        <v>34</v>
      </c>
      <c r="J291" s="105">
        <v>18</v>
      </c>
      <c r="K291" s="105">
        <v>165</v>
      </c>
      <c r="L291" s="105">
        <v>79</v>
      </c>
      <c r="M291" s="167"/>
      <c r="N291" s="103" t="s">
        <v>102</v>
      </c>
      <c r="O291" s="105">
        <v>1</v>
      </c>
      <c r="P291" s="105">
        <v>0</v>
      </c>
      <c r="Q291" s="105">
        <v>1</v>
      </c>
      <c r="R291" s="105">
        <v>1</v>
      </c>
      <c r="S291" s="105">
        <v>0</v>
      </c>
      <c r="T291" s="105">
        <v>0</v>
      </c>
      <c r="U291" s="105">
        <v>2</v>
      </c>
      <c r="V291" s="105">
        <v>2</v>
      </c>
      <c r="W291" s="105">
        <v>4</v>
      </c>
      <c r="X291" s="105">
        <v>3</v>
      </c>
      <c r="Y291" s="167"/>
      <c r="Z291" s="103" t="s">
        <v>102</v>
      </c>
      <c r="AA291" s="105">
        <v>2</v>
      </c>
      <c r="AB291" s="105">
        <v>2</v>
      </c>
      <c r="AC291" s="105">
        <v>2</v>
      </c>
      <c r="AD291" s="105">
        <v>2</v>
      </c>
      <c r="AE291" s="105">
        <v>8</v>
      </c>
      <c r="AF291" s="105">
        <v>8</v>
      </c>
      <c r="AG291" s="105">
        <v>4</v>
      </c>
      <c r="AH291" s="105">
        <v>0</v>
      </c>
      <c r="AI291" s="105">
        <v>0</v>
      </c>
      <c r="AJ291" s="105">
        <v>2</v>
      </c>
      <c r="AK291" s="167"/>
      <c r="AL291" s="103" t="s">
        <v>102</v>
      </c>
      <c r="AM291" s="105">
        <v>0</v>
      </c>
      <c r="AN291" s="105">
        <v>102</v>
      </c>
      <c r="AO291" s="105">
        <v>0</v>
      </c>
      <c r="AP291" s="105">
        <v>0</v>
      </c>
      <c r="AQ291" s="105">
        <v>0</v>
      </c>
      <c r="AR291" s="105">
        <v>0</v>
      </c>
      <c r="AS291" s="105">
        <v>8</v>
      </c>
      <c r="AT291" s="105">
        <v>4</v>
      </c>
      <c r="AU291" s="105">
        <v>4</v>
      </c>
      <c r="AV291" s="167"/>
      <c r="AW291" s="103" t="s">
        <v>102</v>
      </c>
      <c r="AX291" s="105">
        <v>36</v>
      </c>
      <c r="AY291" s="105">
        <v>20</v>
      </c>
      <c r="AZ291" s="105">
        <v>35</v>
      </c>
      <c r="BA291" s="105">
        <v>20</v>
      </c>
      <c r="BB291" s="105">
        <v>30</v>
      </c>
      <c r="BC291" s="105">
        <v>19</v>
      </c>
      <c r="BD291" s="105">
        <v>36</v>
      </c>
      <c r="BE291" s="105">
        <v>20</v>
      </c>
      <c r="BF291" s="105">
        <v>35</v>
      </c>
      <c r="BG291" s="105">
        <v>20</v>
      </c>
      <c r="BH291" s="105">
        <v>30</v>
      </c>
      <c r="BI291" s="105">
        <v>19</v>
      </c>
      <c r="BJ291" s="167"/>
      <c r="BK291" s="103" t="s">
        <v>102</v>
      </c>
      <c r="BL291" s="105">
        <v>9</v>
      </c>
      <c r="BM291" s="105">
        <v>3</v>
      </c>
      <c r="BN291" s="105">
        <v>0</v>
      </c>
      <c r="BO291" s="105">
        <v>0</v>
      </c>
      <c r="BP291" s="105">
        <v>0</v>
      </c>
      <c r="BQ291" s="105">
        <v>9</v>
      </c>
      <c r="BR291" s="105">
        <v>3</v>
      </c>
      <c r="BS291" s="167"/>
      <c r="BT291" s="103" t="s">
        <v>102</v>
      </c>
      <c r="BU291" s="105">
        <v>0</v>
      </c>
      <c r="BV291" s="105">
        <v>0</v>
      </c>
      <c r="BW291" s="105">
        <v>0</v>
      </c>
      <c r="BX291" s="105">
        <v>0</v>
      </c>
      <c r="BY291" s="105">
        <v>0</v>
      </c>
      <c r="BZ291" s="105">
        <v>0</v>
      </c>
      <c r="CA291" s="105">
        <v>0</v>
      </c>
      <c r="CB291" s="105">
        <v>0</v>
      </c>
      <c r="CC291" s="105">
        <v>0</v>
      </c>
      <c r="CD291" s="105">
        <v>0</v>
      </c>
      <c r="CE291" s="105">
        <v>0</v>
      </c>
      <c r="CF291" s="105">
        <v>4</v>
      </c>
      <c r="CG291" s="105">
        <v>0</v>
      </c>
      <c r="CH291" s="135"/>
      <c r="CI291" s="138" t="s">
        <v>228</v>
      </c>
      <c r="CJ291" s="138" t="s">
        <v>4424</v>
      </c>
      <c r="CK291" s="139">
        <v>204</v>
      </c>
      <c r="CL291" s="141">
        <v>0</v>
      </c>
    </row>
    <row r="292" spans="1:90">
      <c r="A292" s="205" t="s">
        <v>478</v>
      </c>
      <c r="B292" s="205"/>
      <c r="C292" s="205"/>
      <c r="D292" s="205"/>
      <c r="E292" s="205"/>
      <c r="F292" s="205"/>
      <c r="G292" s="205"/>
      <c r="H292" s="205"/>
      <c r="I292" s="205"/>
      <c r="J292" s="205"/>
      <c r="K292" s="205"/>
      <c r="L292" s="205"/>
      <c r="M292" s="205" t="s">
        <v>479</v>
      </c>
      <c r="N292" s="205"/>
      <c r="O292" s="205"/>
      <c r="P292" s="205"/>
      <c r="Q292" s="205"/>
      <c r="R292" s="205"/>
      <c r="S292" s="205"/>
      <c r="T292" s="205"/>
      <c r="U292" s="205"/>
      <c r="V292" s="205"/>
      <c r="W292" s="205"/>
      <c r="X292" s="205"/>
      <c r="Y292" s="205" t="s">
        <v>480</v>
      </c>
      <c r="Z292" s="205"/>
      <c r="AA292" s="205"/>
      <c r="AB292" s="205"/>
      <c r="AC292" s="205"/>
      <c r="AD292" s="205"/>
      <c r="AE292" s="205"/>
      <c r="AF292" s="205"/>
      <c r="AG292" s="205"/>
      <c r="AH292" s="205"/>
      <c r="AI292" s="205"/>
      <c r="AJ292" s="205"/>
      <c r="AK292" s="205" t="s">
        <v>481</v>
      </c>
      <c r="AL292" s="205"/>
      <c r="AM292" s="205"/>
      <c r="AN292" s="205"/>
      <c r="AO292" s="205"/>
      <c r="AP292" s="205"/>
      <c r="AQ292" s="205"/>
      <c r="AR292" s="205"/>
      <c r="AS292" s="205"/>
      <c r="AT292" s="205"/>
      <c r="AU292" s="205"/>
      <c r="AV292" s="205" t="s">
        <v>4596</v>
      </c>
      <c r="AW292" s="205"/>
      <c r="AX292" s="205"/>
      <c r="AY292" s="205"/>
      <c r="AZ292" s="205"/>
      <c r="BA292" s="205"/>
      <c r="BB292" s="205"/>
      <c r="BC292" s="205"/>
      <c r="BD292" s="205"/>
      <c r="BE292" s="205"/>
      <c r="BF292" s="205"/>
      <c r="BG292" s="205"/>
      <c r="BH292" s="205"/>
      <c r="BI292" s="205"/>
      <c r="BJ292" s="205" t="s">
        <v>500</v>
      </c>
      <c r="BK292" s="205"/>
      <c r="BL292" s="205"/>
      <c r="BM292" s="205"/>
      <c r="BN292" s="205"/>
      <c r="BO292" s="205"/>
      <c r="BP292" s="205"/>
      <c r="BQ292" s="205"/>
      <c r="BR292" s="205"/>
      <c r="BS292" s="205" t="s">
        <v>482</v>
      </c>
      <c r="BT292" s="205"/>
      <c r="BU292" s="205"/>
      <c r="BV292" s="205"/>
      <c r="BW292" s="205"/>
      <c r="BX292" s="205"/>
      <c r="BY292" s="205"/>
      <c r="BZ292" s="205"/>
      <c r="CA292" s="205"/>
      <c r="CB292" s="205"/>
      <c r="CC292" s="205"/>
      <c r="CD292" s="205"/>
      <c r="CE292" s="205"/>
      <c r="CF292" s="205"/>
      <c r="CG292" s="205"/>
      <c r="CH292" s="135"/>
      <c r="CI292" s="138" t="s">
        <v>478</v>
      </c>
      <c r="CJ292" s="138" t="s">
        <v>478</v>
      </c>
      <c r="CK292" s="139">
        <v>0</v>
      </c>
      <c r="CL292" s="141">
        <v>0</v>
      </c>
    </row>
    <row r="293" spans="1:90">
      <c r="A293" s="205" t="s">
        <v>4174</v>
      </c>
      <c r="B293" s="205"/>
      <c r="C293" s="205"/>
      <c r="D293" s="205"/>
      <c r="E293" s="205"/>
      <c r="F293" s="205"/>
      <c r="G293" s="205"/>
      <c r="H293" s="205"/>
      <c r="I293" s="205"/>
      <c r="J293" s="205"/>
      <c r="K293" s="205"/>
      <c r="L293" s="205"/>
      <c r="M293" s="205" t="s">
        <v>4174</v>
      </c>
      <c r="N293" s="205"/>
      <c r="O293" s="205"/>
      <c r="P293" s="205"/>
      <c r="Q293" s="205"/>
      <c r="R293" s="205"/>
      <c r="S293" s="205"/>
      <c r="T293" s="205"/>
      <c r="U293" s="205"/>
      <c r="V293" s="205"/>
      <c r="W293" s="205"/>
      <c r="X293" s="205"/>
      <c r="Y293" s="205" t="s">
        <v>4174</v>
      </c>
      <c r="Z293" s="205"/>
      <c r="AA293" s="205"/>
      <c r="AB293" s="205"/>
      <c r="AC293" s="205"/>
      <c r="AD293" s="205"/>
      <c r="AE293" s="205"/>
      <c r="AF293" s="205"/>
      <c r="AG293" s="205"/>
      <c r="AH293" s="205"/>
      <c r="AI293" s="205"/>
      <c r="AJ293" s="205"/>
      <c r="AK293" s="205" t="s">
        <v>4174</v>
      </c>
      <c r="AL293" s="205"/>
      <c r="AM293" s="205"/>
      <c r="AN293" s="205"/>
      <c r="AO293" s="205"/>
      <c r="AP293" s="205"/>
      <c r="AQ293" s="205"/>
      <c r="AR293" s="205"/>
      <c r="AS293" s="205"/>
      <c r="AT293" s="205"/>
      <c r="AU293" s="205"/>
      <c r="AV293" s="205" t="s">
        <v>4175</v>
      </c>
      <c r="AW293" s="205"/>
      <c r="AX293" s="205"/>
      <c r="AY293" s="205"/>
      <c r="AZ293" s="205"/>
      <c r="BA293" s="205"/>
      <c r="BB293" s="205"/>
      <c r="BC293" s="205"/>
      <c r="BD293" s="205"/>
      <c r="BE293" s="205"/>
      <c r="BF293" s="205"/>
      <c r="BG293" s="205"/>
      <c r="BH293" s="205"/>
      <c r="BI293" s="205"/>
      <c r="BJ293" s="205" t="s">
        <v>4174</v>
      </c>
      <c r="BK293" s="205"/>
      <c r="BL293" s="205"/>
      <c r="BM293" s="205"/>
      <c r="BN293" s="205"/>
      <c r="BO293" s="205"/>
      <c r="BP293" s="205"/>
      <c r="BQ293" s="205"/>
      <c r="BR293" s="205"/>
      <c r="BS293" s="205" t="s">
        <v>4174</v>
      </c>
      <c r="BT293" s="205"/>
      <c r="BU293" s="205"/>
      <c r="BV293" s="205"/>
      <c r="BW293" s="205"/>
      <c r="BX293" s="205"/>
      <c r="BY293" s="205"/>
      <c r="BZ293" s="205"/>
      <c r="CA293" s="205"/>
      <c r="CB293" s="205"/>
      <c r="CC293" s="205"/>
      <c r="CD293" s="205"/>
      <c r="CE293" s="205"/>
      <c r="CF293" s="205"/>
      <c r="CG293" s="205"/>
      <c r="CH293" s="135"/>
      <c r="CI293" s="138" t="s">
        <v>4174</v>
      </c>
      <c r="CJ293" s="138" t="s">
        <v>4174</v>
      </c>
      <c r="CK293" s="139">
        <v>0</v>
      </c>
      <c r="CL293" s="141">
        <v>0</v>
      </c>
    </row>
    <row r="294" spans="1:90" ht="23.45" customHeight="1">
      <c r="A294" s="204" t="s">
        <v>2</v>
      </c>
      <c r="B294" s="199" t="s">
        <v>335</v>
      </c>
      <c r="C294" s="205" t="s">
        <v>423</v>
      </c>
      <c r="D294" s="205"/>
      <c r="E294" s="205" t="s">
        <v>424</v>
      </c>
      <c r="F294" s="205"/>
      <c r="G294" s="205" t="s">
        <v>425</v>
      </c>
      <c r="H294" s="205"/>
      <c r="I294" s="205" t="s">
        <v>426</v>
      </c>
      <c r="J294" s="205"/>
      <c r="K294" s="205" t="s">
        <v>102</v>
      </c>
      <c r="L294" s="205"/>
      <c r="M294" s="204" t="s">
        <v>2</v>
      </c>
      <c r="N294" s="204" t="s">
        <v>113</v>
      </c>
      <c r="O294" s="205" t="s">
        <v>423</v>
      </c>
      <c r="P294" s="205"/>
      <c r="Q294" s="205" t="s">
        <v>424</v>
      </c>
      <c r="R294" s="205"/>
      <c r="S294" s="205" t="s">
        <v>425</v>
      </c>
      <c r="T294" s="205"/>
      <c r="U294" s="205" t="s">
        <v>426</v>
      </c>
      <c r="V294" s="205"/>
      <c r="W294" s="205" t="s">
        <v>102</v>
      </c>
      <c r="X294" s="205"/>
      <c r="Y294" s="204" t="s">
        <v>2</v>
      </c>
      <c r="Z294" s="204" t="s">
        <v>113</v>
      </c>
      <c r="AA294" s="205" t="s">
        <v>363</v>
      </c>
      <c r="AB294" s="205"/>
      <c r="AC294" s="205"/>
      <c r="AD294" s="205"/>
      <c r="AE294" s="205"/>
      <c r="AF294" s="205" t="s">
        <v>165</v>
      </c>
      <c r="AG294" s="205"/>
      <c r="AH294" s="205"/>
      <c r="AI294" s="205"/>
      <c r="AJ294" s="204" t="s">
        <v>364</v>
      </c>
      <c r="AK294" s="204" t="s">
        <v>2</v>
      </c>
      <c r="AL294" s="204" t="s">
        <v>113</v>
      </c>
      <c r="AM294" s="205" t="s">
        <v>365</v>
      </c>
      <c r="AN294" s="205"/>
      <c r="AO294" s="205"/>
      <c r="AP294" s="205"/>
      <c r="AQ294" s="205"/>
      <c r="AR294" s="205"/>
      <c r="AS294" s="205"/>
      <c r="AT294" s="205"/>
      <c r="AU294" s="205"/>
      <c r="AV294" s="205" t="s">
        <v>2</v>
      </c>
      <c r="AW294" s="204" t="s">
        <v>113</v>
      </c>
      <c r="AX294" s="205" t="s">
        <v>366</v>
      </c>
      <c r="AY294" s="205"/>
      <c r="AZ294" s="205" t="s">
        <v>367</v>
      </c>
      <c r="BA294" s="205"/>
      <c r="BB294" s="205" t="s">
        <v>89</v>
      </c>
      <c r="BC294" s="205"/>
      <c r="BD294" s="205" t="s">
        <v>368</v>
      </c>
      <c r="BE294" s="205"/>
      <c r="BF294" s="205" t="s">
        <v>369</v>
      </c>
      <c r="BG294" s="205"/>
      <c r="BH294" s="204" t="s">
        <v>370</v>
      </c>
      <c r="BI294" s="204"/>
      <c r="BJ294" s="204" t="s">
        <v>2</v>
      </c>
      <c r="BK294" s="204" t="s">
        <v>113</v>
      </c>
      <c r="BL294" s="205" t="s">
        <v>166</v>
      </c>
      <c r="BM294" s="205"/>
      <c r="BN294" s="205"/>
      <c r="BO294" s="204" t="s">
        <v>167</v>
      </c>
      <c r="BP294" s="204"/>
      <c r="BQ294" s="204" t="s">
        <v>466</v>
      </c>
      <c r="BR294" s="204"/>
      <c r="BS294" s="204" t="s">
        <v>2</v>
      </c>
      <c r="BT294" s="204" t="s">
        <v>113</v>
      </c>
      <c r="BU294" s="205" t="s">
        <v>371</v>
      </c>
      <c r="BV294" s="205"/>
      <c r="BW294" s="205"/>
      <c r="BX294" s="205"/>
      <c r="BY294" s="205"/>
      <c r="BZ294" s="205"/>
      <c r="CA294" s="205"/>
      <c r="CB294" s="205"/>
      <c r="CC294" s="205"/>
      <c r="CD294" s="205"/>
      <c r="CE294" s="205"/>
      <c r="CF294" s="205"/>
      <c r="CG294" s="205"/>
      <c r="CH294" s="135"/>
      <c r="CI294" s="138" t="s">
        <v>2</v>
      </c>
      <c r="CJ294" s="138" t="s">
        <v>4594</v>
      </c>
      <c r="CK294" s="139" t="e">
        <v>#VALUE!</v>
      </c>
      <c r="CL294" s="141">
        <v>0</v>
      </c>
    </row>
    <row r="295" spans="1:90" ht="36">
      <c r="A295" s="204"/>
      <c r="B295" s="199"/>
      <c r="C295" s="69" t="s">
        <v>170</v>
      </c>
      <c r="D295" s="69" t="s">
        <v>57</v>
      </c>
      <c r="E295" s="69" t="s">
        <v>170</v>
      </c>
      <c r="F295" s="69" t="s">
        <v>57</v>
      </c>
      <c r="G295" s="69" t="s">
        <v>170</v>
      </c>
      <c r="H295" s="69" t="s">
        <v>57</v>
      </c>
      <c r="I295" s="69" t="s">
        <v>170</v>
      </c>
      <c r="J295" s="69" t="s">
        <v>57</v>
      </c>
      <c r="K295" s="69" t="s">
        <v>170</v>
      </c>
      <c r="L295" s="69" t="s">
        <v>57</v>
      </c>
      <c r="M295" s="204"/>
      <c r="N295" s="204"/>
      <c r="O295" s="69" t="s">
        <v>170</v>
      </c>
      <c r="P295" s="69" t="s">
        <v>57</v>
      </c>
      <c r="Q295" s="69" t="s">
        <v>170</v>
      </c>
      <c r="R295" s="69" t="s">
        <v>57</v>
      </c>
      <c r="S295" s="69" t="s">
        <v>170</v>
      </c>
      <c r="T295" s="69" t="s">
        <v>57</v>
      </c>
      <c r="U295" s="69" t="s">
        <v>170</v>
      </c>
      <c r="V295" s="69" t="s">
        <v>57</v>
      </c>
      <c r="W295" s="69" t="s">
        <v>170</v>
      </c>
      <c r="X295" s="69" t="s">
        <v>57</v>
      </c>
      <c r="Y295" s="204"/>
      <c r="Z295" s="204"/>
      <c r="AA295" s="69" t="s">
        <v>427</v>
      </c>
      <c r="AB295" s="69" t="s">
        <v>428</v>
      </c>
      <c r="AC295" s="69" t="s">
        <v>429</v>
      </c>
      <c r="AD295" s="69" t="s">
        <v>430</v>
      </c>
      <c r="AE295" s="69" t="s">
        <v>102</v>
      </c>
      <c r="AF295" s="69" t="s">
        <v>372</v>
      </c>
      <c r="AG295" s="31" t="s">
        <v>279</v>
      </c>
      <c r="AH295" s="31" t="s">
        <v>172</v>
      </c>
      <c r="AI295" s="31" t="s">
        <v>173</v>
      </c>
      <c r="AJ295" s="204"/>
      <c r="AK295" s="204"/>
      <c r="AL295" s="204"/>
      <c r="AM295" s="44" t="s">
        <v>434</v>
      </c>
      <c r="AN295" s="44" t="s">
        <v>344</v>
      </c>
      <c r="AO295" s="44" t="s">
        <v>435</v>
      </c>
      <c r="AP295" s="44" t="s">
        <v>436</v>
      </c>
      <c r="AQ295" s="44" t="s">
        <v>437</v>
      </c>
      <c r="AR295" s="14" t="s">
        <v>175</v>
      </c>
      <c r="AS295" s="14" t="s">
        <v>176</v>
      </c>
      <c r="AT295" s="44" t="s">
        <v>69</v>
      </c>
      <c r="AU295" s="44" t="s">
        <v>70</v>
      </c>
      <c r="AV295" s="205"/>
      <c r="AW295" s="204"/>
      <c r="AX295" s="69" t="s">
        <v>170</v>
      </c>
      <c r="AY295" s="69" t="s">
        <v>57</v>
      </c>
      <c r="AZ295" s="69" t="s">
        <v>170</v>
      </c>
      <c r="BA295" s="69" t="s">
        <v>57</v>
      </c>
      <c r="BB295" s="69" t="s">
        <v>170</v>
      </c>
      <c r="BC295" s="69" t="s">
        <v>57</v>
      </c>
      <c r="BD295" s="69" t="s">
        <v>170</v>
      </c>
      <c r="BE295" s="69" t="s">
        <v>57</v>
      </c>
      <c r="BF295" s="69" t="s">
        <v>170</v>
      </c>
      <c r="BG295" s="69" t="s">
        <v>57</v>
      </c>
      <c r="BH295" s="69" t="s">
        <v>170</v>
      </c>
      <c r="BI295" s="69" t="s">
        <v>57</v>
      </c>
      <c r="BJ295" s="204"/>
      <c r="BK295" s="204"/>
      <c r="BL295" s="32" t="s">
        <v>56</v>
      </c>
      <c r="BM295" s="45" t="s">
        <v>174</v>
      </c>
      <c r="BN295" s="45" t="s">
        <v>280</v>
      </c>
      <c r="BO295" s="69" t="s">
        <v>66</v>
      </c>
      <c r="BP295" s="69" t="s">
        <v>174</v>
      </c>
      <c r="BQ295" s="69" t="s">
        <v>66</v>
      </c>
      <c r="BR295" s="69" t="s">
        <v>174</v>
      </c>
      <c r="BS295" s="204"/>
      <c r="BT295" s="204"/>
      <c r="BU295" s="69" t="s">
        <v>80</v>
      </c>
      <c r="BV295" s="69" t="s">
        <v>81</v>
      </c>
      <c r="BW295" s="69" t="s">
        <v>82</v>
      </c>
      <c r="BX295" s="69" t="s">
        <v>421</v>
      </c>
      <c r="BY295" s="69" t="s">
        <v>431</v>
      </c>
      <c r="BZ295" s="69" t="s">
        <v>432</v>
      </c>
      <c r="CA295" s="69" t="s">
        <v>420</v>
      </c>
      <c r="CB295" s="69" t="s">
        <v>84</v>
      </c>
      <c r="CC295" s="69" t="s">
        <v>85</v>
      </c>
      <c r="CD295" s="69" t="s">
        <v>86</v>
      </c>
      <c r="CE295" s="69" t="s">
        <v>87</v>
      </c>
      <c r="CF295" s="69" t="s">
        <v>88</v>
      </c>
      <c r="CG295" s="70" t="s">
        <v>0</v>
      </c>
      <c r="CH295" s="135"/>
      <c r="CI295" s="138" t="s">
        <v>2</v>
      </c>
      <c r="CJ295" s="138" t="s">
        <v>2</v>
      </c>
      <c r="CK295" s="139" t="e">
        <v>#VALUE!</v>
      </c>
      <c r="CL295" s="141">
        <v>0</v>
      </c>
    </row>
    <row r="296" spans="1:90">
      <c r="A296" s="73" t="s">
        <v>135</v>
      </c>
      <c r="B296" s="71"/>
      <c r="C296" s="5"/>
      <c r="D296" s="5"/>
      <c r="E296" s="5"/>
      <c r="F296" s="5"/>
      <c r="G296" s="5"/>
      <c r="H296" s="5"/>
      <c r="I296" s="5"/>
      <c r="J296" s="5"/>
      <c r="K296" s="5"/>
      <c r="L296" s="5"/>
      <c r="M296" s="73" t="s">
        <v>135</v>
      </c>
      <c r="N296" s="71"/>
      <c r="O296" s="5"/>
      <c r="P296" s="5"/>
      <c r="Q296" s="5"/>
      <c r="R296" s="5"/>
      <c r="S296" s="5"/>
      <c r="T296" s="5"/>
      <c r="U296" s="5"/>
      <c r="V296" s="5"/>
      <c r="W296" s="5"/>
      <c r="X296" s="5"/>
      <c r="Y296" s="73" t="s">
        <v>135</v>
      </c>
      <c r="Z296" s="71"/>
      <c r="AA296" s="5"/>
      <c r="AB296" s="5"/>
      <c r="AC296" s="5"/>
      <c r="AD296" s="5"/>
      <c r="AE296" s="5"/>
      <c r="AF296" s="5"/>
      <c r="AG296" s="5"/>
      <c r="AH296" s="5"/>
      <c r="AI296" s="5"/>
      <c r="AJ296" s="72"/>
      <c r="AK296" s="73" t="s">
        <v>135</v>
      </c>
      <c r="AL296" s="71"/>
      <c r="AM296" s="5"/>
      <c r="AN296" s="5"/>
      <c r="AO296" s="5"/>
      <c r="AP296" s="5"/>
      <c r="AQ296" s="5"/>
      <c r="AR296" s="5"/>
      <c r="AS296" s="5"/>
      <c r="AT296" s="5"/>
      <c r="AU296" s="5"/>
      <c r="AV296" s="73" t="s">
        <v>135</v>
      </c>
      <c r="AW296" s="71"/>
      <c r="AX296" s="5"/>
      <c r="AY296" s="5"/>
      <c r="AZ296" s="5"/>
      <c r="BA296" s="5"/>
      <c r="BB296" s="5"/>
      <c r="BC296" s="5"/>
      <c r="BD296" s="5"/>
      <c r="BE296" s="5"/>
      <c r="BF296" s="5"/>
      <c r="BG296" s="5"/>
      <c r="BH296" s="5"/>
      <c r="BI296" s="5"/>
      <c r="BJ296" s="73" t="s">
        <v>135</v>
      </c>
      <c r="BK296" s="71"/>
      <c r="BL296" s="72"/>
      <c r="BM296" s="5"/>
      <c r="BN296" s="5"/>
      <c r="BO296" s="5"/>
      <c r="BP296" s="5"/>
      <c r="BQ296" s="72"/>
      <c r="BR296" s="72"/>
      <c r="BS296" s="73" t="s">
        <v>135</v>
      </c>
      <c r="BT296" s="71"/>
      <c r="BU296" s="5"/>
      <c r="BV296" s="5"/>
      <c r="BW296" s="5"/>
      <c r="BX296" s="5"/>
      <c r="BY296" s="5"/>
      <c r="BZ296" s="5"/>
      <c r="CA296" s="5"/>
      <c r="CB296" s="5"/>
      <c r="CC296" s="5"/>
      <c r="CD296" s="5"/>
      <c r="CE296" s="5"/>
      <c r="CF296" s="5"/>
      <c r="CG296" s="5"/>
      <c r="CH296" s="135"/>
      <c r="CI296" s="138" t="s">
        <v>135</v>
      </c>
      <c r="CJ296" s="138" t="s">
        <v>135</v>
      </c>
      <c r="CK296" s="139">
        <v>0</v>
      </c>
      <c r="CL296" s="141">
        <v>0</v>
      </c>
    </row>
    <row r="297" spans="1:90" ht="14.45" customHeight="1">
      <c r="A297" s="167" t="s">
        <v>229</v>
      </c>
      <c r="B297" s="71" t="s">
        <v>119</v>
      </c>
      <c r="C297" s="5">
        <v>193</v>
      </c>
      <c r="D297" s="5">
        <v>110</v>
      </c>
      <c r="E297" s="5">
        <v>172</v>
      </c>
      <c r="F297" s="5">
        <v>76</v>
      </c>
      <c r="G297" s="5">
        <v>154</v>
      </c>
      <c r="H297" s="5">
        <v>85</v>
      </c>
      <c r="I297" s="5">
        <v>154</v>
      </c>
      <c r="J297" s="5">
        <v>75</v>
      </c>
      <c r="K297" s="72">
        <v>673</v>
      </c>
      <c r="L297" s="72">
        <v>346</v>
      </c>
      <c r="M297" s="167" t="s">
        <v>229</v>
      </c>
      <c r="N297" s="71" t="s">
        <v>119</v>
      </c>
      <c r="O297" s="5">
        <v>15</v>
      </c>
      <c r="P297" s="5">
        <v>8</v>
      </c>
      <c r="Q297" s="5">
        <v>8</v>
      </c>
      <c r="R297" s="5">
        <v>2</v>
      </c>
      <c r="S297" s="5">
        <v>13</v>
      </c>
      <c r="T297" s="5">
        <v>8</v>
      </c>
      <c r="U297" s="5">
        <v>12</v>
      </c>
      <c r="V297" s="5">
        <v>8</v>
      </c>
      <c r="W297" s="72">
        <v>48</v>
      </c>
      <c r="X297" s="72">
        <v>26</v>
      </c>
      <c r="Y297" s="167" t="s">
        <v>229</v>
      </c>
      <c r="Z297" s="71" t="s">
        <v>119</v>
      </c>
      <c r="AA297" s="5">
        <v>8</v>
      </c>
      <c r="AB297" s="5">
        <v>8</v>
      </c>
      <c r="AC297" s="5">
        <v>8</v>
      </c>
      <c r="AD297" s="5">
        <v>8</v>
      </c>
      <c r="AE297" s="72">
        <v>32</v>
      </c>
      <c r="AF297" s="72">
        <v>43</v>
      </c>
      <c r="AG297" s="5">
        <v>36</v>
      </c>
      <c r="AH297" s="5">
        <v>2</v>
      </c>
      <c r="AI297" s="5">
        <v>0</v>
      </c>
      <c r="AJ297" s="5">
        <v>8</v>
      </c>
      <c r="AK297" s="167" t="s">
        <v>229</v>
      </c>
      <c r="AL297" s="71" t="s">
        <v>119</v>
      </c>
      <c r="AM297" s="5">
        <v>0</v>
      </c>
      <c r="AN297" s="5">
        <v>169</v>
      </c>
      <c r="AO297" s="5">
        <v>42</v>
      </c>
      <c r="AP297" s="5">
        <v>74</v>
      </c>
      <c r="AQ297" s="5">
        <v>0</v>
      </c>
      <c r="AR297" s="5">
        <v>6</v>
      </c>
      <c r="AS297" s="5">
        <v>26</v>
      </c>
      <c r="AT297" s="5">
        <v>22</v>
      </c>
      <c r="AU297" s="5">
        <v>22</v>
      </c>
      <c r="AV297" s="167" t="s">
        <v>229</v>
      </c>
      <c r="AW297" s="71" t="s">
        <v>119</v>
      </c>
      <c r="AX297" s="5">
        <v>157</v>
      </c>
      <c r="AY297" s="5">
        <v>77</v>
      </c>
      <c r="AZ297" s="5">
        <v>153</v>
      </c>
      <c r="BA297" s="5">
        <v>76</v>
      </c>
      <c r="BB297" s="5">
        <v>97</v>
      </c>
      <c r="BC297" s="5">
        <v>43</v>
      </c>
      <c r="BD297" s="5">
        <v>157</v>
      </c>
      <c r="BE297" s="5">
        <v>77</v>
      </c>
      <c r="BF297" s="5">
        <v>153</v>
      </c>
      <c r="BG297" s="5">
        <v>76</v>
      </c>
      <c r="BH297" s="5">
        <v>90</v>
      </c>
      <c r="BI297" s="5">
        <v>40</v>
      </c>
      <c r="BJ297" s="167" t="s">
        <v>229</v>
      </c>
      <c r="BK297" s="71" t="s">
        <v>119</v>
      </c>
      <c r="BL297" s="72">
        <v>47</v>
      </c>
      <c r="BM297" s="5">
        <v>17</v>
      </c>
      <c r="BN297" s="5">
        <v>3</v>
      </c>
      <c r="BO297" s="72">
        <v>5</v>
      </c>
      <c r="BP297" s="5">
        <v>3</v>
      </c>
      <c r="BQ297" s="72">
        <v>52</v>
      </c>
      <c r="BR297" s="72">
        <v>20</v>
      </c>
      <c r="BS297" s="167" t="s">
        <v>229</v>
      </c>
      <c r="BT297" s="71" t="s">
        <v>119</v>
      </c>
      <c r="BU297" s="5">
        <v>56</v>
      </c>
      <c r="BV297" s="5">
        <v>44</v>
      </c>
      <c r="BW297" s="5">
        <v>49</v>
      </c>
      <c r="BX297" s="5">
        <v>5</v>
      </c>
      <c r="BY297" s="5">
        <v>37</v>
      </c>
      <c r="BZ297" s="5">
        <v>24</v>
      </c>
      <c r="CA297" s="5">
        <v>24</v>
      </c>
      <c r="CB297" s="5">
        <v>0</v>
      </c>
      <c r="CC297" s="5">
        <v>0</v>
      </c>
      <c r="CD297" s="5">
        <v>4</v>
      </c>
      <c r="CE297" s="5">
        <v>80</v>
      </c>
      <c r="CF297" s="5">
        <v>20</v>
      </c>
      <c r="CG297" s="5">
        <v>8</v>
      </c>
      <c r="CH297" s="135"/>
      <c r="CI297" s="138" t="s">
        <v>229</v>
      </c>
      <c r="CJ297" s="138" t="s">
        <v>4425</v>
      </c>
      <c r="CK297" s="139">
        <v>760</v>
      </c>
      <c r="CL297" s="141">
        <v>323</v>
      </c>
    </row>
    <row r="298" spans="1:90">
      <c r="A298" s="167"/>
      <c r="B298" s="71" t="s">
        <v>120</v>
      </c>
      <c r="C298" s="5">
        <v>0</v>
      </c>
      <c r="D298" s="5">
        <v>0</v>
      </c>
      <c r="E298" s="5">
        <v>0</v>
      </c>
      <c r="F298" s="5">
        <v>0</v>
      </c>
      <c r="G298" s="5">
        <v>0</v>
      </c>
      <c r="H298" s="5">
        <v>0</v>
      </c>
      <c r="I298" s="5">
        <v>0</v>
      </c>
      <c r="J298" s="5">
        <v>0</v>
      </c>
      <c r="K298" s="72">
        <v>0</v>
      </c>
      <c r="L298" s="72">
        <v>0</v>
      </c>
      <c r="M298" s="167"/>
      <c r="N298" s="71" t="s">
        <v>120</v>
      </c>
      <c r="O298" s="5">
        <v>0</v>
      </c>
      <c r="P298" s="5">
        <v>0</v>
      </c>
      <c r="Q298" s="5">
        <v>0</v>
      </c>
      <c r="R298" s="5">
        <v>0</v>
      </c>
      <c r="S298" s="5">
        <v>0</v>
      </c>
      <c r="T298" s="5">
        <v>0</v>
      </c>
      <c r="U298" s="5">
        <v>0</v>
      </c>
      <c r="V298" s="5">
        <v>0</v>
      </c>
      <c r="W298" s="72">
        <v>0</v>
      </c>
      <c r="X298" s="72">
        <v>0</v>
      </c>
      <c r="Y298" s="167"/>
      <c r="Z298" s="71" t="s">
        <v>120</v>
      </c>
      <c r="AA298" s="5">
        <v>0</v>
      </c>
      <c r="AB298" s="5">
        <v>0</v>
      </c>
      <c r="AC298" s="5">
        <v>0</v>
      </c>
      <c r="AD298" s="5">
        <v>0</v>
      </c>
      <c r="AE298" s="72">
        <v>0</v>
      </c>
      <c r="AF298" s="72">
        <v>0</v>
      </c>
      <c r="AG298" s="5">
        <v>0</v>
      </c>
      <c r="AH298" s="5">
        <v>0</v>
      </c>
      <c r="AI298" s="5">
        <v>0</v>
      </c>
      <c r="AJ298" s="5">
        <v>0</v>
      </c>
      <c r="AK298" s="167"/>
      <c r="AL298" s="71" t="s">
        <v>120</v>
      </c>
      <c r="AM298" s="5">
        <v>0</v>
      </c>
      <c r="AN298" s="5">
        <v>0</v>
      </c>
      <c r="AO298" s="5">
        <v>0</v>
      </c>
      <c r="AP298" s="5">
        <v>0</v>
      </c>
      <c r="AQ298" s="5">
        <v>0</v>
      </c>
      <c r="AR298" s="5">
        <v>0</v>
      </c>
      <c r="AS298" s="5">
        <v>0</v>
      </c>
      <c r="AT298" s="5">
        <v>0</v>
      </c>
      <c r="AU298" s="5">
        <v>0</v>
      </c>
      <c r="AV298" s="167"/>
      <c r="AW298" s="71" t="s">
        <v>120</v>
      </c>
      <c r="AX298" s="5">
        <v>0</v>
      </c>
      <c r="AY298" s="5">
        <v>0</v>
      </c>
      <c r="AZ298" s="5">
        <v>0</v>
      </c>
      <c r="BA298" s="5">
        <v>0</v>
      </c>
      <c r="BB298" s="5">
        <v>0</v>
      </c>
      <c r="BC298" s="5">
        <v>0</v>
      </c>
      <c r="BD298" s="5">
        <v>0</v>
      </c>
      <c r="BE298" s="5">
        <v>0</v>
      </c>
      <c r="BF298" s="5">
        <v>0</v>
      </c>
      <c r="BG298" s="5">
        <v>0</v>
      </c>
      <c r="BH298" s="5">
        <v>0</v>
      </c>
      <c r="BI298" s="5">
        <v>0</v>
      </c>
      <c r="BJ298" s="167"/>
      <c r="BK298" s="71" t="s">
        <v>120</v>
      </c>
      <c r="BL298" s="72">
        <v>0</v>
      </c>
      <c r="BM298" s="5">
        <v>0</v>
      </c>
      <c r="BN298" s="5">
        <v>0</v>
      </c>
      <c r="BO298" s="72">
        <v>0</v>
      </c>
      <c r="BP298" s="5">
        <v>0</v>
      </c>
      <c r="BQ298" s="72">
        <v>0</v>
      </c>
      <c r="BR298" s="72">
        <v>0</v>
      </c>
      <c r="BS298" s="167"/>
      <c r="BT298" s="71" t="s">
        <v>120</v>
      </c>
      <c r="BU298" s="5">
        <v>0</v>
      </c>
      <c r="BV298" s="5">
        <v>0</v>
      </c>
      <c r="BW298" s="5">
        <v>0</v>
      </c>
      <c r="BX298" s="5">
        <v>0</v>
      </c>
      <c r="BY298" s="5">
        <v>0</v>
      </c>
      <c r="BZ298" s="5">
        <v>0</v>
      </c>
      <c r="CA298" s="5">
        <v>0</v>
      </c>
      <c r="CB298" s="5">
        <v>0</v>
      </c>
      <c r="CC298" s="5">
        <v>0</v>
      </c>
      <c r="CD298" s="5">
        <v>0</v>
      </c>
      <c r="CE298" s="5">
        <v>0</v>
      </c>
      <c r="CF298" s="5">
        <v>0</v>
      </c>
      <c r="CG298" s="5">
        <v>0</v>
      </c>
      <c r="CH298" s="135"/>
      <c r="CI298" s="138" t="s">
        <v>229</v>
      </c>
      <c r="CJ298" s="138" t="s">
        <v>4426</v>
      </c>
      <c r="CK298" s="139">
        <v>0</v>
      </c>
      <c r="CL298" s="141">
        <v>0</v>
      </c>
    </row>
    <row r="299" spans="1:90">
      <c r="A299" s="167"/>
      <c r="B299" s="103" t="s">
        <v>102</v>
      </c>
      <c r="C299" s="105">
        <v>193</v>
      </c>
      <c r="D299" s="105">
        <v>110</v>
      </c>
      <c r="E299" s="105">
        <v>172</v>
      </c>
      <c r="F299" s="105">
        <v>76</v>
      </c>
      <c r="G299" s="105">
        <v>154</v>
      </c>
      <c r="H299" s="105">
        <v>85</v>
      </c>
      <c r="I299" s="105">
        <v>154</v>
      </c>
      <c r="J299" s="105">
        <v>75</v>
      </c>
      <c r="K299" s="105">
        <v>673</v>
      </c>
      <c r="L299" s="105">
        <v>346</v>
      </c>
      <c r="M299" s="167"/>
      <c r="N299" s="103" t="s">
        <v>102</v>
      </c>
      <c r="O299" s="105">
        <v>15</v>
      </c>
      <c r="P299" s="105">
        <v>8</v>
      </c>
      <c r="Q299" s="105">
        <v>8</v>
      </c>
      <c r="R299" s="105">
        <v>2</v>
      </c>
      <c r="S299" s="105">
        <v>13</v>
      </c>
      <c r="T299" s="105">
        <v>8</v>
      </c>
      <c r="U299" s="105">
        <v>12</v>
      </c>
      <c r="V299" s="105">
        <v>8</v>
      </c>
      <c r="W299" s="105">
        <v>48</v>
      </c>
      <c r="X299" s="105">
        <v>26</v>
      </c>
      <c r="Y299" s="167"/>
      <c r="Z299" s="103" t="s">
        <v>102</v>
      </c>
      <c r="AA299" s="105">
        <v>8</v>
      </c>
      <c r="AB299" s="105">
        <v>8</v>
      </c>
      <c r="AC299" s="105">
        <v>8</v>
      </c>
      <c r="AD299" s="105">
        <v>8</v>
      </c>
      <c r="AE299" s="105">
        <v>32</v>
      </c>
      <c r="AF299" s="105">
        <v>43</v>
      </c>
      <c r="AG299" s="105">
        <v>36</v>
      </c>
      <c r="AH299" s="105">
        <v>2</v>
      </c>
      <c r="AI299" s="105">
        <v>0</v>
      </c>
      <c r="AJ299" s="105">
        <v>8</v>
      </c>
      <c r="AK299" s="167"/>
      <c r="AL299" s="103" t="s">
        <v>102</v>
      </c>
      <c r="AM299" s="105">
        <v>0</v>
      </c>
      <c r="AN299" s="105">
        <v>169</v>
      </c>
      <c r="AO299" s="105">
        <v>42</v>
      </c>
      <c r="AP299" s="105">
        <v>74</v>
      </c>
      <c r="AQ299" s="105">
        <v>0</v>
      </c>
      <c r="AR299" s="105">
        <v>6</v>
      </c>
      <c r="AS299" s="105">
        <v>26</v>
      </c>
      <c r="AT299" s="105">
        <v>22</v>
      </c>
      <c r="AU299" s="105">
        <v>22</v>
      </c>
      <c r="AV299" s="167"/>
      <c r="AW299" s="103" t="s">
        <v>102</v>
      </c>
      <c r="AX299" s="105">
        <v>157</v>
      </c>
      <c r="AY299" s="105">
        <v>77</v>
      </c>
      <c r="AZ299" s="105">
        <v>153</v>
      </c>
      <c r="BA299" s="105">
        <v>76</v>
      </c>
      <c r="BB299" s="105">
        <v>97</v>
      </c>
      <c r="BC299" s="105">
        <v>43</v>
      </c>
      <c r="BD299" s="105">
        <v>157</v>
      </c>
      <c r="BE299" s="105">
        <v>77</v>
      </c>
      <c r="BF299" s="105">
        <v>153</v>
      </c>
      <c r="BG299" s="105">
        <v>76</v>
      </c>
      <c r="BH299" s="105">
        <v>90</v>
      </c>
      <c r="BI299" s="105">
        <v>40</v>
      </c>
      <c r="BJ299" s="167"/>
      <c r="BK299" s="103" t="s">
        <v>102</v>
      </c>
      <c r="BL299" s="105">
        <v>47</v>
      </c>
      <c r="BM299" s="105">
        <v>17</v>
      </c>
      <c r="BN299" s="105">
        <v>3</v>
      </c>
      <c r="BO299" s="105">
        <v>5</v>
      </c>
      <c r="BP299" s="105">
        <v>3</v>
      </c>
      <c r="BQ299" s="105">
        <v>52</v>
      </c>
      <c r="BR299" s="105">
        <v>20</v>
      </c>
      <c r="BS299" s="167"/>
      <c r="BT299" s="103" t="s">
        <v>102</v>
      </c>
      <c r="BU299" s="105">
        <v>56</v>
      </c>
      <c r="BV299" s="105">
        <v>44</v>
      </c>
      <c r="BW299" s="105">
        <v>49</v>
      </c>
      <c r="BX299" s="105">
        <v>5</v>
      </c>
      <c r="BY299" s="105">
        <v>37</v>
      </c>
      <c r="BZ299" s="105">
        <v>24</v>
      </c>
      <c r="CA299" s="105">
        <v>24</v>
      </c>
      <c r="CB299" s="105">
        <v>0</v>
      </c>
      <c r="CC299" s="105">
        <v>0</v>
      </c>
      <c r="CD299" s="105">
        <v>4</v>
      </c>
      <c r="CE299" s="105">
        <v>80</v>
      </c>
      <c r="CF299" s="105">
        <v>20</v>
      </c>
      <c r="CG299" s="105">
        <v>8</v>
      </c>
      <c r="CH299" s="135"/>
      <c r="CI299" s="138" t="s">
        <v>229</v>
      </c>
      <c r="CJ299" s="138" t="s">
        <v>4427</v>
      </c>
      <c r="CK299" s="139">
        <v>760</v>
      </c>
      <c r="CL299" s="141">
        <v>323</v>
      </c>
    </row>
    <row r="300" spans="1:90" ht="14.45" customHeight="1">
      <c r="A300" s="167" t="s">
        <v>230</v>
      </c>
      <c r="B300" s="71" t="s">
        <v>119</v>
      </c>
      <c r="C300" s="5">
        <v>2267</v>
      </c>
      <c r="D300" s="5">
        <v>1211</v>
      </c>
      <c r="E300" s="5">
        <v>1831</v>
      </c>
      <c r="F300" s="5">
        <v>998</v>
      </c>
      <c r="G300" s="5">
        <v>1825</v>
      </c>
      <c r="H300" s="5">
        <v>1026</v>
      </c>
      <c r="I300" s="5">
        <v>1496</v>
      </c>
      <c r="J300" s="5">
        <v>814</v>
      </c>
      <c r="K300" s="72">
        <v>7419</v>
      </c>
      <c r="L300" s="72">
        <v>4049</v>
      </c>
      <c r="M300" s="167" t="s">
        <v>230</v>
      </c>
      <c r="N300" s="71" t="s">
        <v>119</v>
      </c>
      <c r="O300" s="5">
        <v>45</v>
      </c>
      <c r="P300" s="5">
        <v>24</v>
      </c>
      <c r="Q300" s="5">
        <v>34</v>
      </c>
      <c r="R300" s="5">
        <v>19</v>
      </c>
      <c r="S300" s="5">
        <v>20</v>
      </c>
      <c r="T300" s="5">
        <v>10</v>
      </c>
      <c r="U300" s="5">
        <v>127</v>
      </c>
      <c r="V300" s="5">
        <v>72</v>
      </c>
      <c r="W300" s="72">
        <v>226</v>
      </c>
      <c r="X300" s="72">
        <v>125</v>
      </c>
      <c r="Y300" s="167" t="s">
        <v>230</v>
      </c>
      <c r="Z300" s="71" t="s">
        <v>119</v>
      </c>
      <c r="AA300" s="5">
        <v>71</v>
      </c>
      <c r="AB300" s="5">
        <v>68</v>
      </c>
      <c r="AC300" s="5">
        <v>69</v>
      </c>
      <c r="AD300" s="5">
        <v>56</v>
      </c>
      <c r="AE300" s="72">
        <v>264</v>
      </c>
      <c r="AF300" s="72">
        <v>317</v>
      </c>
      <c r="AG300" s="5">
        <v>269</v>
      </c>
      <c r="AH300" s="5">
        <v>13</v>
      </c>
      <c r="AI300" s="5">
        <v>0</v>
      </c>
      <c r="AJ300" s="5">
        <v>64</v>
      </c>
      <c r="AK300" s="167" t="s">
        <v>230</v>
      </c>
      <c r="AL300" s="71" t="s">
        <v>119</v>
      </c>
      <c r="AM300" s="5">
        <v>0</v>
      </c>
      <c r="AN300" s="5">
        <v>1753</v>
      </c>
      <c r="AO300" s="5">
        <v>814</v>
      </c>
      <c r="AP300" s="5">
        <v>500</v>
      </c>
      <c r="AQ300" s="5">
        <v>51</v>
      </c>
      <c r="AR300" s="5">
        <v>66</v>
      </c>
      <c r="AS300" s="5">
        <v>246</v>
      </c>
      <c r="AT300" s="5">
        <v>250</v>
      </c>
      <c r="AU300" s="5">
        <v>245</v>
      </c>
      <c r="AV300" s="167" t="s">
        <v>230</v>
      </c>
      <c r="AW300" s="71" t="s">
        <v>119</v>
      </c>
      <c r="AX300" s="5">
        <v>1313</v>
      </c>
      <c r="AY300" s="5">
        <v>694</v>
      </c>
      <c r="AZ300" s="5">
        <v>1256</v>
      </c>
      <c r="BA300" s="5">
        <v>664</v>
      </c>
      <c r="BB300" s="5">
        <v>802</v>
      </c>
      <c r="BC300" s="5">
        <v>414</v>
      </c>
      <c r="BD300" s="5">
        <v>1279</v>
      </c>
      <c r="BE300" s="5">
        <v>677</v>
      </c>
      <c r="BF300" s="5">
        <v>1222</v>
      </c>
      <c r="BG300" s="5">
        <v>647</v>
      </c>
      <c r="BH300" s="5">
        <v>719</v>
      </c>
      <c r="BI300" s="5">
        <v>367</v>
      </c>
      <c r="BJ300" s="167" t="s">
        <v>230</v>
      </c>
      <c r="BK300" s="71" t="s">
        <v>119</v>
      </c>
      <c r="BL300" s="72">
        <v>378</v>
      </c>
      <c r="BM300" s="5">
        <v>145</v>
      </c>
      <c r="BN300" s="5">
        <v>24</v>
      </c>
      <c r="BO300" s="72">
        <v>26</v>
      </c>
      <c r="BP300" s="5">
        <v>18</v>
      </c>
      <c r="BQ300" s="72">
        <v>404</v>
      </c>
      <c r="BR300" s="72">
        <v>163</v>
      </c>
      <c r="BS300" s="167" t="s">
        <v>230</v>
      </c>
      <c r="BT300" s="71" t="s">
        <v>119</v>
      </c>
      <c r="BU300" s="5">
        <v>109</v>
      </c>
      <c r="BV300" s="5">
        <v>168</v>
      </c>
      <c r="BW300" s="5">
        <v>106</v>
      </c>
      <c r="BX300" s="5">
        <v>143</v>
      </c>
      <c r="BY300" s="5">
        <v>144</v>
      </c>
      <c r="BZ300" s="5">
        <v>110</v>
      </c>
      <c r="CA300" s="5">
        <v>129</v>
      </c>
      <c r="CB300" s="5">
        <v>14</v>
      </c>
      <c r="CC300" s="5">
        <v>7</v>
      </c>
      <c r="CD300" s="5">
        <v>27</v>
      </c>
      <c r="CE300" s="5">
        <v>42</v>
      </c>
      <c r="CF300" s="5">
        <v>68</v>
      </c>
      <c r="CG300" s="5">
        <v>84</v>
      </c>
      <c r="CH300" s="135"/>
      <c r="CI300" s="138" t="s">
        <v>230</v>
      </c>
      <c r="CJ300" s="138" t="s">
        <v>4428</v>
      </c>
      <c r="CK300" s="139">
        <v>8203</v>
      </c>
      <c r="CL300" s="141">
        <v>999</v>
      </c>
    </row>
    <row r="301" spans="1:90">
      <c r="A301" s="167"/>
      <c r="B301" s="71" t="s">
        <v>120</v>
      </c>
      <c r="C301" s="5">
        <v>407</v>
      </c>
      <c r="D301" s="5">
        <v>210</v>
      </c>
      <c r="E301" s="5">
        <v>422</v>
      </c>
      <c r="F301" s="5">
        <v>214</v>
      </c>
      <c r="G301" s="5">
        <v>380</v>
      </c>
      <c r="H301" s="5">
        <v>200</v>
      </c>
      <c r="I301" s="5">
        <v>449</v>
      </c>
      <c r="J301" s="5">
        <v>232</v>
      </c>
      <c r="K301" s="72">
        <v>1658</v>
      </c>
      <c r="L301" s="72">
        <v>856</v>
      </c>
      <c r="M301" s="167"/>
      <c r="N301" s="71" t="s">
        <v>120</v>
      </c>
      <c r="O301" s="5">
        <v>7</v>
      </c>
      <c r="P301" s="5">
        <v>2</v>
      </c>
      <c r="Q301" s="5">
        <v>4</v>
      </c>
      <c r="R301" s="5">
        <v>4</v>
      </c>
      <c r="S301" s="5">
        <v>3</v>
      </c>
      <c r="T301" s="5">
        <v>1</v>
      </c>
      <c r="U301" s="5">
        <v>54</v>
      </c>
      <c r="V301" s="5">
        <v>25</v>
      </c>
      <c r="W301" s="72">
        <v>68</v>
      </c>
      <c r="X301" s="72">
        <v>32</v>
      </c>
      <c r="Y301" s="167"/>
      <c r="Z301" s="71" t="s">
        <v>120</v>
      </c>
      <c r="AA301" s="5">
        <v>18</v>
      </c>
      <c r="AB301" s="5">
        <v>17</v>
      </c>
      <c r="AC301" s="5">
        <v>15</v>
      </c>
      <c r="AD301" s="5">
        <v>17</v>
      </c>
      <c r="AE301" s="72">
        <v>67</v>
      </c>
      <c r="AF301" s="72">
        <v>85</v>
      </c>
      <c r="AG301" s="5">
        <v>81</v>
      </c>
      <c r="AH301" s="5">
        <v>73</v>
      </c>
      <c r="AI301" s="5">
        <v>1</v>
      </c>
      <c r="AJ301" s="5">
        <v>14</v>
      </c>
      <c r="AK301" s="167"/>
      <c r="AL301" s="71" t="s">
        <v>120</v>
      </c>
      <c r="AM301" s="5">
        <v>104</v>
      </c>
      <c r="AN301" s="5">
        <v>290</v>
      </c>
      <c r="AO301" s="5">
        <v>174</v>
      </c>
      <c r="AP301" s="5">
        <v>132</v>
      </c>
      <c r="AQ301" s="5">
        <v>47</v>
      </c>
      <c r="AR301" s="5">
        <v>14</v>
      </c>
      <c r="AS301" s="5">
        <v>65</v>
      </c>
      <c r="AT301" s="5">
        <v>70</v>
      </c>
      <c r="AU301" s="5">
        <v>66</v>
      </c>
      <c r="AV301" s="167"/>
      <c r="AW301" s="71" t="s">
        <v>120</v>
      </c>
      <c r="AX301" s="5">
        <v>479</v>
      </c>
      <c r="AY301" s="5">
        <v>251</v>
      </c>
      <c r="AZ301" s="5">
        <v>461</v>
      </c>
      <c r="BA301" s="5">
        <v>239</v>
      </c>
      <c r="BB301" s="5">
        <v>291</v>
      </c>
      <c r="BC301" s="5">
        <v>149</v>
      </c>
      <c r="BD301" s="5">
        <v>477</v>
      </c>
      <c r="BE301" s="5">
        <v>251</v>
      </c>
      <c r="BF301" s="5">
        <v>459</v>
      </c>
      <c r="BG301" s="5">
        <v>239</v>
      </c>
      <c r="BH301" s="5">
        <v>255</v>
      </c>
      <c r="BI301" s="5">
        <v>131</v>
      </c>
      <c r="BJ301" s="167"/>
      <c r="BK301" s="71" t="s">
        <v>120</v>
      </c>
      <c r="BL301" s="72">
        <v>120</v>
      </c>
      <c r="BM301" s="5">
        <v>60</v>
      </c>
      <c r="BN301" s="5">
        <v>15</v>
      </c>
      <c r="BO301" s="72">
        <v>10</v>
      </c>
      <c r="BP301" s="5">
        <v>8</v>
      </c>
      <c r="BQ301" s="72">
        <v>130</v>
      </c>
      <c r="BR301" s="72">
        <v>68</v>
      </c>
      <c r="BS301" s="167"/>
      <c r="BT301" s="71" t="s">
        <v>120</v>
      </c>
      <c r="BU301" s="5">
        <v>302</v>
      </c>
      <c r="BV301" s="5">
        <v>576</v>
      </c>
      <c r="BW301" s="5">
        <v>449</v>
      </c>
      <c r="BX301" s="5">
        <v>223</v>
      </c>
      <c r="BY301" s="5">
        <v>456</v>
      </c>
      <c r="BZ301" s="5">
        <v>95</v>
      </c>
      <c r="CA301" s="5">
        <v>467</v>
      </c>
      <c r="CB301" s="5">
        <v>8</v>
      </c>
      <c r="CC301" s="5">
        <v>12</v>
      </c>
      <c r="CD301" s="5">
        <v>10</v>
      </c>
      <c r="CE301" s="5">
        <v>389</v>
      </c>
      <c r="CF301" s="5">
        <v>16</v>
      </c>
      <c r="CG301" s="5">
        <v>469</v>
      </c>
      <c r="CH301" s="135"/>
      <c r="CI301" s="138" t="s">
        <v>230</v>
      </c>
      <c r="CJ301" s="138" t="s">
        <v>4429</v>
      </c>
      <c r="CK301" s="139">
        <v>1969</v>
      </c>
      <c r="CL301" s="141">
        <v>2987</v>
      </c>
    </row>
    <row r="302" spans="1:90">
      <c r="A302" s="167"/>
      <c r="B302" s="103" t="s">
        <v>102</v>
      </c>
      <c r="C302" s="105">
        <v>2674</v>
      </c>
      <c r="D302" s="105">
        <v>1421</v>
      </c>
      <c r="E302" s="105">
        <v>2253</v>
      </c>
      <c r="F302" s="105">
        <v>1212</v>
      </c>
      <c r="G302" s="105">
        <v>2205</v>
      </c>
      <c r="H302" s="105">
        <v>1226</v>
      </c>
      <c r="I302" s="105">
        <v>1945</v>
      </c>
      <c r="J302" s="105">
        <v>1046</v>
      </c>
      <c r="K302" s="105">
        <v>9077</v>
      </c>
      <c r="L302" s="105">
        <v>4905</v>
      </c>
      <c r="M302" s="167"/>
      <c r="N302" s="103" t="s">
        <v>102</v>
      </c>
      <c r="O302" s="105">
        <v>52</v>
      </c>
      <c r="P302" s="105">
        <v>26</v>
      </c>
      <c r="Q302" s="105">
        <v>38</v>
      </c>
      <c r="R302" s="105">
        <v>23</v>
      </c>
      <c r="S302" s="105">
        <v>23</v>
      </c>
      <c r="T302" s="105">
        <v>11</v>
      </c>
      <c r="U302" s="105">
        <v>181</v>
      </c>
      <c r="V302" s="105">
        <v>97</v>
      </c>
      <c r="W302" s="105">
        <v>294</v>
      </c>
      <c r="X302" s="105">
        <v>157</v>
      </c>
      <c r="Y302" s="167"/>
      <c r="Z302" s="103" t="s">
        <v>102</v>
      </c>
      <c r="AA302" s="105">
        <v>89</v>
      </c>
      <c r="AB302" s="105">
        <v>85</v>
      </c>
      <c r="AC302" s="105">
        <v>84</v>
      </c>
      <c r="AD302" s="105">
        <v>73</v>
      </c>
      <c r="AE302" s="105">
        <v>331</v>
      </c>
      <c r="AF302" s="105">
        <v>402</v>
      </c>
      <c r="AG302" s="105">
        <v>350</v>
      </c>
      <c r="AH302" s="105">
        <v>86</v>
      </c>
      <c r="AI302" s="105">
        <v>1</v>
      </c>
      <c r="AJ302" s="105">
        <v>78</v>
      </c>
      <c r="AK302" s="167"/>
      <c r="AL302" s="103" t="s">
        <v>102</v>
      </c>
      <c r="AM302" s="105">
        <v>104</v>
      </c>
      <c r="AN302" s="105">
        <v>2043</v>
      </c>
      <c r="AO302" s="105">
        <v>988</v>
      </c>
      <c r="AP302" s="105">
        <v>632</v>
      </c>
      <c r="AQ302" s="105">
        <v>98</v>
      </c>
      <c r="AR302" s="105">
        <v>80</v>
      </c>
      <c r="AS302" s="105">
        <v>311</v>
      </c>
      <c r="AT302" s="105">
        <v>320</v>
      </c>
      <c r="AU302" s="105">
        <v>311</v>
      </c>
      <c r="AV302" s="167"/>
      <c r="AW302" s="103" t="s">
        <v>102</v>
      </c>
      <c r="AX302" s="105">
        <v>1792</v>
      </c>
      <c r="AY302" s="105">
        <v>945</v>
      </c>
      <c r="AZ302" s="105">
        <v>1717</v>
      </c>
      <c r="BA302" s="105">
        <v>903</v>
      </c>
      <c r="BB302" s="105">
        <v>1093</v>
      </c>
      <c r="BC302" s="105">
        <v>563</v>
      </c>
      <c r="BD302" s="105">
        <v>1756</v>
      </c>
      <c r="BE302" s="105">
        <v>928</v>
      </c>
      <c r="BF302" s="105">
        <v>1681</v>
      </c>
      <c r="BG302" s="105">
        <v>886</v>
      </c>
      <c r="BH302" s="105">
        <v>974</v>
      </c>
      <c r="BI302" s="105">
        <v>498</v>
      </c>
      <c r="BJ302" s="167"/>
      <c r="BK302" s="103" t="s">
        <v>102</v>
      </c>
      <c r="BL302" s="105">
        <v>498</v>
      </c>
      <c r="BM302" s="105">
        <v>205</v>
      </c>
      <c r="BN302" s="105">
        <v>39</v>
      </c>
      <c r="BO302" s="105">
        <v>36</v>
      </c>
      <c r="BP302" s="105">
        <v>26</v>
      </c>
      <c r="BQ302" s="105">
        <v>534</v>
      </c>
      <c r="BR302" s="105">
        <v>231</v>
      </c>
      <c r="BS302" s="167"/>
      <c r="BT302" s="103" t="s">
        <v>102</v>
      </c>
      <c r="BU302" s="105">
        <v>411</v>
      </c>
      <c r="BV302" s="105">
        <v>744</v>
      </c>
      <c r="BW302" s="105">
        <v>555</v>
      </c>
      <c r="BX302" s="105">
        <v>366</v>
      </c>
      <c r="BY302" s="105">
        <v>600</v>
      </c>
      <c r="BZ302" s="105">
        <v>205</v>
      </c>
      <c r="CA302" s="105">
        <v>596</v>
      </c>
      <c r="CB302" s="105">
        <v>22</v>
      </c>
      <c r="CC302" s="105">
        <v>19</v>
      </c>
      <c r="CD302" s="105">
        <v>37</v>
      </c>
      <c r="CE302" s="105">
        <v>431</v>
      </c>
      <c r="CF302" s="105">
        <v>84</v>
      </c>
      <c r="CG302" s="105">
        <v>553</v>
      </c>
      <c r="CH302" s="135"/>
      <c r="CI302" s="138" t="s">
        <v>230</v>
      </c>
      <c r="CJ302" s="138" t="s">
        <v>4430</v>
      </c>
      <c r="CK302" s="139">
        <v>10172</v>
      </c>
      <c r="CL302" s="141">
        <v>3986</v>
      </c>
    </row>
    <row r="303" spans="1:90">
      <c r="A303" s="73" t="s">
        <v>136</v>
      </c>
      <c r="B303" s="71"/>
      <c r="C303" s="5"/>
      <c r="D303" s="5"/>
      <c r="E303" s="5"/>
      <c r="F303" s="5"/>
      <c r="G303" s="5"/>
      <c r="H303" s="5"/>
      <c r="I303" s="5"/>
      <c r="J303" s="5"/>
      <c r="K303" s="5"/>
      <c r="L303" s="5"/>
      <c r="M303" s="73" t="s">
        <v>136</v>
      </c>
      <c r="N303" s="71"/>
      <c r="O303" s="5"/>
      <c r="P303" s="5"/>
      <c r="Q303" s="5"/>
      <c r="R303" s="5"/>
      <c r="S303" s="5"/>
      <c r="T303" s="5"/>
      <c r="U303" s="5"/>
      <c r="V303" s="5"/>
      <c r="W303" s="5"/>
      <c r="X303" s="5"/>
      <c r="Y303" s="73" t="s">
        <v>136</v>
      </c>
      <c r="Z303" s="71"/>
      <c r="AA303" s="5"/>
      <c r="AB303" s="5"/>
      <c r="AC303" s="5"/>
      <c r="AD303" s="5"/>
      <c r="AE303" s="5"/>
      <c r="AF303" s="5"/>
      <c r="AG303" s="5"/>
      <c r="AH303" s="5"/>
      <c r="AI303" s="5"/>
      <c r="AJ303" s="72"/>
      <c r="AK303" s="73" t="s">
        <v>136</v>
      </c>
      <c r="AL303" s="71"/>
      <c r="AM303" s="5"/>
      <c r="AN303" s="5"/>
      <c r="AO303" s="5"/>
      <c r="AP303" s="5"/>
      <c r="AQ303" s="5"/>
      <c r="AR303" s="5"/>
      <c r="AS303" s="5"/>
      <c r="AT303" s="5"/>
      <c r="AU303" s="5"/>
      <c r="AV303" s="73" t="s">
        <v>136</v>
      </c>
      <c r="AW303" s="71"/>
      <c r="AX303" s="5"/>
      <c r="AY303" s="5"/>
      <c r="AZ303" s="5"/>
      <c r="BA303" s="5"/>
      <c r="BB303" s="5"/>
      <c r="BC303" s="5"/>
      <c r="BD303" s="5"/>
      <c r="BE303" s="5"/>
      <c r="BF303" s="5"/>
      <c r="BG303" s="5"/>
      <c r="BH303" s="5"/>
      <c r="BI303" s="5"/>
      <c r="BJ303" s="73" t="s">
        <v>136</v>
      </c>
      <c r="BK303" s="71"/>
      <c r="BL303" s="72"/>
      <c r="BM303" s="5"/>
      <c r="BN303" s="5"/>
      <c r="BO303" s="5"/>
      <c r="BP303" s="5"/>
      <c r="BQ303" s="72"/>
      <c r="BR303" s="72"/>
      <c r="BS303" s="73" t="s">
        <v>136</v>
      </c>
      <c r="BT303" s="71"/>
      <c r="BU303" s="5"/>
      <c r="BV303" s="5"/>
      <c r="BW303" s="5"/>
      <c r="BX303" s="5"/>
      <c r="BY303" s="5"/>
      <c r="BZ303" s="5"/>
      <c r="CA303" s="5"/>
      <c r="CB303" s="5"/>
      <c r="CC303" s="5"/>
      <c r="CD303" s="5"/>
      <c r="CE303" s="5"/>
      <c r="CF303" s="5"/>
      <c r="CG303" s="5"/>
      <c r="CH303" s="135"/>
      <c r="CI303" s="138" t="s">
        <v>136</v>
      </c>
      <c r="CJ303" s="138" t="s">
        <v>136</v>
      </c>
      <c r="CK303" s="139">
        <v>0</v>
      </c>
      <c r="CL303" s="141">
        <v>0</v>
      </c>
    </row>
    <row r="304" spans="1:90" ht="14.45" customHeight="1">
      <c r="A304" s="167" t="s">
        <v>231</v>
      </c>
      <c r="B304" s="71" t="s">
        <v>119</v>
      </c>
      <c r="C304" s="5">
        <v>472</v>
      </c>
      <c r="D304" s="5">
        <v>231</v>
      </c>
      <c r="E304" s="5">
        <v>492</v>
      </c>
      <c r="F304" s="5">
        <v>256</v>
      </c>
      <c r="G304" s="5">
        <v>376</v>
      </c>
      <c r="H304" s="5">
        <v>181</v>
      </c>
      <c r="I304" s="5">
        <v>370</v>
      </c>
      <c r="J304" s="5">
        <v>182</v>
      </c>
      <c r="K304" s="72">
        <v>1710</v>
      </c>
      <c r="L304" s="72">
        <v>850</v>
      </c>
      <c r="M304" s="167" t="s">
        <v>231</v>
      </c>
      <c r="N304" s="71" t="s">
        <v>119</v>
      </c>
      <c r="O304" s="5">
        <v>17</v>
      </c>
      <c r="P304" s="5">
        <v>7</v>
      </c>
      <c r="Q304" s="5">
        <v>18</v>
      </c>
      <c r="R304" s="5">
        <v>11</v>
      </c>
      <c r="S304" s="5">
        <v>16</v>
      </c>
      <c r="T304" s="5">
        <v>10</v>
      </c>
      <c r="U304" s="5">
        <v>12</v>
      </c>
      <c r="V304" s="5">
        <v>3</v>
      </c>
      <c r="W304" s="72">
        <v>63</v>
      </c>
      <c r="X304" s="72">
        <v>31</v>
      </c>
      <c r="Y304" s="167" t="s">
        <v>231</v>
      </c>
      <c r="Z304" s="71" t="s">
        <v>119</v>
      </c>
      <c r="AA304" s="5">
        <v>19</v>
      </c>
      <c r="AB304" s="5">
        <v>19</v>
      </c>
      <c r="AC304" s="5">
        <v>17</v>
      </c>
      <c r="AD304" s="5">
        <v>15</v>
      </c>
      <c r="AE304" s="72">
        <v>70</v>
      </c>
      <c r="AF304" s="72">
        <v>79</v>
      </c>
      <c r="AG304" s="5">
        <v>65</v>
      </c>
      <c r="AH304" s="5">
        <v>14</v>
      </c>
      <c r="AI304" s="5">
        <v>1</v>
      </c>
      <c r="AJ304" s="5">
        <v>18</v>
      </c>
      <c r="AK304" s="167" t="s">
        <v>231</v>
      </c>
      <c r="AL304" s="71" t="s">
        <v>119</v>
      </c>
      <c r="AM304" s="5">
        <v>4</v>
      </c>
      <c r="AN304" s="5">
        <v>497</v>
      </c>
      <c r="AO304" s="5">
        <v>203</v>
      </c>
      <c r="AP304" s="5">
        <v>7</v>
      </c>
      <c r="AQ304" s="5">
        <v>4</v>
      </c>
      <c r="AR304" s="5">
        <v>8</v>
      </c>
      <c r="AS304" s="5">
        <v>61</v>
      </c>
      <c r="AT304" s="5">
        <v>57</v>
      </c>
      <c r="AU304" s="5">
        <v>53</v>
      </c>
      <c r="AV304" s="167" t="s">
        <v>231</v>
      </c>
      <c r="AW304" s="71" t="s">
        <v>119</v>
      </c>
      <c r="AX304" s="5">
        <v>403</v>
      </c>
      <c r="AY304" s="5">
        <v>196</v>
      </c>
      <c r="AZ304" s="5">
        <v>361</v>
      </c>
      <c r="BA304" s="5">
        <v>172</v>
      </c>
      <c r="BB304" s="5">
        <v>303</v>
      </c>
      <c r="BC304" s="5">
        <v>145</v>
      </c>
      <c r="BD304" s="5">
        <v>395</v>
      </c>
      <c r="BE304" s="5">
        <v>193</v>
      </c>
      <c r="BF304" s="5">
        <v>358</v>
      </c>
      <c r="BG304" s="5">
        <v>171</v>
      </c>
      <c r="BH304" s="5">
        <v>294</v>
      </c>
      <c r="BI304" s="5">
        <v>141</v>
      </c>
      <c r="BJ304" s="167" t="s">
        <v>231</v>
      </c>
      <c r="BK304" s="71" t="s">
        <v>119</v>
      </c>
      <c r="BL304" s="72">
        <v>82</v>
      </c>
      <c r="BM304" s="5">
        <v>13</v>
      </c>
      <c r="BN304" s="5">
        <v>12</v>
      </c>
      <c r="BO304" s="72">
        <v>1</v>
      </c>
      <c r="BP304" s="5">
        <v>1</v>
      </c>
      <c r="BQ304" s="72">
        <v>83</v>
      </c>
      <c r="BR304" s="72">
        <v>14</v>
      </c>
      <c r="BS304" s="167" t="s">
        <v>231</v>
      </c>
      <c r="BT304" s="71" t="s">
        <v>119</v>
      </c>
      <c r="BU304" s="5">
        <v>30</v>
      </c>
      <c r="BV304" s="5">
        <v>30</v>
      </c>
      <c r="BW304" s="5">
        <v>28</v>
      </c>
      <c r="BX304" s="5">
        <v>29</v>
      </c>
      <c r="BY304" s="5">
        <v>41</v>
      </c>
      <c r="BZ304" s="5">
        <v>28</v>
      </c>
      <c r="CA304" s="5">
        <v>17</v>
      </c>
      <c r="CB304" s="5">
        <v>2</v>
      </c>
      <c r="CC304" s="5">
        <v>0</v>
      </c>
      <c r="CD304" s="5">
        <v>0</v>
      </c>
      <c r="CE304" s="5">
        <v>3</v>
      </c>
      <c r="CF304" s="5">
        <v>57</v>
      </c>
      <c r="CG304" s="5">
        <v>31</v>
      </c>
      <c r="CH304" s="135"/>
      <c r="CI304" s="138" t="s">
        <v>231</v>
      </c>
      <c r="CJ304" s="138" t="s">
        <v>4431</v>
      </c>
      <c r="CK304" s="139">
        <v>1655</v>
      </c>
      <c r="CL304" s="141">
        <v>208</v>
      </c>
    </row>
    <row r="305" spans="1:90">
      <c r="A305" s="167"/>
      <c r="B305" s="71" t="s">
        <v>120</v>
      </c>
      <c r="C305" s="5">
        <v>930</v>
      </c>
      <c r="D305" s="5">
        <v>533</v>
      </c>
      <c r="E305" s="5">
        <v>916</v>
      </c>
      <c r="F305" s="5">
        <v>502</v>
      </c>
      <c r="G305" s="5">
        <v>782</v>
      </c>
      <c r="H305" s="5">
        <v>442</v>
      </c>
      <c r="I305" s="5">
        <v>994</v>
      </c>
      <c r="J305" s="5">
        <v>547</v>
      </c>
      <c r="K305" s="72">
        <v>3622</v>
      </c>
      <c r="L305" s="72">
        <v>2024</v>
      </c>
      <c r="M305" s="167"/>
      <c r="N305" s="71" t="s">
        <v>120</v>
      </c>
      <c r="O305" s="5">
        <v>47</v>
      </c>
      <c r="P305" s="5">
        <v>23</v>
      </c>
      <c r="Q305" s="5">
        <v>34</v>
      </c>
      <c r="R305" s="5">
        <v>20</v>
      </c>
      <c r="S305" s="5">
        <v>31</v>
      </c>
      <c r="T305" s="5">
        <v>18</v>
      </c>
      <c r="U305" s="5">
        <v>62</v>
      </c>
      <c r="V305" s="5">
        <v>28</v>
      </c>
      <c r="W305" s="72">
        <v>174</v>
      </c>
      <c r="X305" s="72">
        <v>89</v>
      </c>
      <c r="Y305" s="167"/>
      <c r="Z305" s="71" t="s">
        <v>120</v>
      </c>
      <c r="AA305" s="5">
        <v>28</v>
      </c>
      <c r="AB305" s="5">
        <v>27</v>
      </c>
      <c r="AC305" s="5">
        <v>26</v>
      </c>
      <c r="AD305" s="5">
        <v>30</v>
      </c>
      <c r="AE305" s="72">
        <v>111</v>
      </c>
      <c r="AF305" s="72">
        <v>120</v>
      </c>
      <c r="AG305" s="5">
        <v>117</v>
      </c>
      <c r="AH305" s="5">
        <v>52</v>
      </c>
      <c r="AI305" s="5">
        <v>1</v>
      </c>
      <c r="AJ305" s="5">
        <v>24</v>
      </c>
      <c r="AK305" s="167"/>
      <c r="AL305" s="71" t="s">
        <v>120</v>
      </c>
      <c r="AM305" s="5">
        <v>30</v>
      </c>
      <c r="AN305" s="5">
        <v>1230</v>
      </c>
      <c r="AO305" s="5">
        <v>295</v>
      </c>
      <c r="AP305" s="5">
        <v>168</v>
      </c>
      <c r="AQ305" s="5">
        <v>20</v>
      </c>
      <c r="AR305" s="5">
        <v>26</v>
      </c>
      <c r="AS305" s="5">
        <v>112</v>
      </c>
      <c r="AT305" s="5">
        <v>112</v>
      </c>
      <c r="AU305" s="5">
        <v>111</v>
      </c>
      <c r="AV305" s="167"/>
      <c r="AW305" s="71" t="s">
        <v>120</v>
      </c>
      <c r="AX305" s="5">
        <v>1299</v>
      </c>
      <c r="AY305" s="5">
        <v>728</v>
      </c>
      <c r="AZ305" s="5">
        <v>1241</v>
      </c>
      <c r="BA305" s="5">
        <v>698</v>
      </c>
      <c r="BB305" s="5">
        <v>984</v>
      </c>
      <c r="BC305" s="5">
        <v>549</v>
      </c>
      <c r="BD305" s="5">
        <v>1014</v>
      </c>
      <c r="BE305" s="5">
        <v>575</v>
      </c>
      <c r="BF305" s="5">
        <v>986</v>
      </c>
      <c r="BG305" s="5">
        <v>562</v>
      </c>
      <c r="BH305" s="5">
        <v>477</v>
      </c>
      <c r="BI305" s="5">
        <v>254</v>
      </c>
      <c r="BJ305" s="167"/>
      <c r="BK305" s="71" t="s">
        <v>120</v>
      </c>
      <c r="BL305" s="72">
        <v>164</v>
      </c>
      <c r="BM305" s="5">
        <v>42</v>
      </c>
      <c r="BN305" s="5">
        <v>22</v>
      </c>
      <c r="BO305" s="72">
        <v>12</v>
      </c>
      <c r="BP305" s="5">
        <v>3</v>
      </c>
      <c r="BQ305" s="72">
        <v>176</v>
      </c>
      <c r="BR305" s="72">
        <v>45</v>
      </c>
      <c r="BS305" s="167"/>
      <c r="BT305" s="71" t="s">
        <v>120</v>
      </c>
      <c r="BU305" s="5">
        <v>66</v>
      </c>
      <c r="BV305" s="5">
        <v>67</v>
      </c>
      <c r="BW305" s="5">
        <v>58</v>
      </c>
      <c r="BX305" s="5">
        <v>62</v>
      </c>
      <c r="BY305" s="5">
        <v>14</v>
      </c>
      <c r="BZ305" s="5">
        <v>9</v>
      </c>
      <c r="CA305" s="5">
        <v>12</v>
      </c>
      <c r="CB305" s="5">
        <v>4</v>
      </c>
      <c r="CC305" s="5">
        <v>0</v>
      </c>
      <c r="CD305" s="5">
        <v>0</v>
      </c>
      <c r="CE305" s="5">
        <v>0</v>
      </c>
      <c r="CF305" s="5">
        <v>12</v>
      </c>
      <c r="CG305" s="5">
        <v>0</v>
      </c>
      <c r="CH305" s="135"/>
      <c r="CI305" s="138" t="s">
        <v>231</v>
      </c>
      <c r="CJ305" s="138" t="s">
        <v>4432</v>
      </c>
      <c r="CK305" s="139">
        <v>4147</v>
      </c>
      <c r="CL305" s="141">
        <v>292</v>
      </c>
    </row>
    <row r="306" spans="1:90">
      <c r="A306" s="167"/>
      <c r="B306" s="103" t="s">
        <v>102</v>
      </c>
      <c r="C306" s="105">
        <v>1402</v>
      </c>
      <c r="D306" s="105">
        <v>764</v>
      </c>
      <c r="E306" s="105">
        <v>1408</v>
      </c>
      <c r="F306" s="105">
        <v>758</v>
      </c>
      <c r="G306" s="105">
        <v>1158</v>
      </c>
      <c r="H306" s="105">
        <v>623</v>
      </c>
      <c r="I306" s="105">
        <v>1364</v>
      </c>
      <c r="J306" s="105">
        <v>729</v>
      </c>
      <c r="K306" s="105">
        <v>5332</v>
      </c>
      <c r="L306" s="105">
        <v>2874</v>
      </c>
      <c r="M306" s="167"/>
      <c r="N306" s="103" t="s">
        <v>102</v>
      </c>
      <c r="O306" s="105">
        <v>64</v>
      </c>
      <c r="P306" s="105">
        <v>30</v>
      </c>
      <c r="Q306" s="105">
        <v>52</v>
      </c>
      <c r="R306" s="105">
        <v>31</v>
      </c>
      <c r="S306" s="105">
        <v>47</v>
      </c>
      <c r="T306" s="105">
        <v>28</v>
      </c>
      <c r="U306" s="105">
        <v>74</v>
      </c>
      <c r="V306" s="105">
        <v>31</v>
      </c>
      <c r="W306" s="105">
        <v>237</v>
      </c>
      <c r="X306" s="105">
        <v>120</v>
      </c>
      <c r="Y306" s="167"/>
      <c r="Z306" s="103" t="s">
        <v>102</v>
      </c>
      <c r="AA306" s="105">
        <v>47</v>
      </c>
      <c r="AB306" s="105">
        <v>46</v>
      </c>
      <c r="AC306" s="105">
        <v>43</v>
      </c>
      <c r="AD306" s="105">
        <v>45</v>
      </c>
      <c r="AE306" s="105">
        <v>181</v>
      </c>
      <c r="AF306" s="105">
        <v>199</v>
      </c>
      <c r="AG306" s="105">
        <v>182</v>
      </c>
      <c r="AH306" s="105">
        <v>66</v>
      </c>
      <c r="AI306" s="105">
        <v>2</v>
      </c>
      <c r="AJ306" s="105">
        <v>42</v>
      </c>
      <c r="AK306" s="167"/>
      <c r="AL306" s="103" t="s">
        <v>102</v>
      </c>
      <c r="AM306" s="105">
        <v>34</v>
      </c>
      <c r="AN306" s="105">
        <v>1727</v>
      </c>
      <c r="AO306" s="105">
        <v>498</v>
      </c>
      <c r="AP306" s="105">
        <v>175</v>
      </c>
      <c r="AQ306" s="105">
        <v>24</v>
      </c>
      <c r="AR306" s="105">
        <v>34</v>
      </c>
      <c r="AS306" s="105">
        <v>173</v>
      </c>
      <c r="AT306" s="105">
        <v>169</v>
      </c>
      <c r="AU306" s="105">
        <v>164</v>
      </c>
      <c r="AV306" s="167"/>
      <c r="AW306" s="103" t="s">
        <v>102</v>
      </c>
      <c r="AX306" s="105">
        <v>1702</v>
      </c>
      <c r="AY306" s="105">
        <v>924</v>
      </c>
      <c r="AZ306" s="105">
        <v>1602</v>
      </c>
      <c r="BA306" s="105">
        <v>870</v>
      </c>
      <c r="BB306" s="105">
        <v>1287</v>
      </c>
      <c r="BC306" s="105">
        <v>694</v>
      </c>
      <c r="BD306" s="105">
        <v>1409</v>
      </c>
      <c r="BE306" s="105">
        <v>768</v>
      </c>
      <c r="BF306" s="105">
        <v>1344</v>
      </c>
      <c r="BG306" s="105">
        <v>733</v>
      </c>
      <c r="BH306" s="105">
        <v>771</v>
      </c>
      <c r="BI306" s="105">
        <v>395</v>
      </c>
      <c r="BJ306" s="167"/>
      <c r="BK306" s="103" t="s">
        <v>102</v>
      </c>
      <c r="BL306" s="105">
        <v>246</v>
      </c>
      <c r="BM306" s="105">
        <v>55</v>
      </c>
      <c r="BN306" s="105">
        <v>34</v>
      </c>
      <c r="BO306" s="105">
        <v>13</v>
      </c>
      <c r="BP306" s="105">
        <v>4</v>
      </c>
      <c r="BQ306" s="105">
        <v>259</v>
      </c>
      <c r="BR306" s="105">
        <v>59</v>
      </c>
      <c r="BS306" s="167"/>
      <c r="BT306" s="103" t="s">
        <v>102</v>
      </c>
      <c r="BU306" s="105">
        <v>96</v>
      </c>
      <c r="BV306" s="105">
        <v>97</v>
      </c>
      <c r="BW306" s="105">
        <v>86</v>
      </c>
      <c r="BX306" s="105">
        <v>91</v>
      </c>
      <c r="BY306" s="105">
        <v>55</v>
      </c>
      <c r="BZ306" s="105">
        <v>37</v>
      </c>
      <c r="CA306" s="105">
        <v>29</v>
      </c>
      <c r="CB306" s="105">
        <v>6</v>
      </c>
      <c r="CC306" s="105">
        <v>0</v>
      </c>
      <c r="CD306" s="105">
        <v>0</v>
      </c>
      <c r="CE306" s="105">
        <v>3</v>
      </c>
      <c r="CF306" s="105">
        <v>69</v>
      </c>
      <c r="CG306" s="105">
        <v>31</v>
      </c>
      <c r="CH306" s="135"/>
      <c r="CI306" s="138" t="s">
        <v>231</v>
      </c>
      <c r="CJ306" s="138" t="s">
        <v>4433</v>
      </c>
      <c r="CK306" s="139">
        <v>5802</v>
      </c>
      <c r="CL306" s="141">
        <v>500</v>
      </c>
    </row>
    <row r="307" spans="1:90" ht="14.45" customHeight="1">
      <c r="A307" s="167" t="s">
        <v>232</v>
      </c>
      <c r="B307" s="71" t="s">
        <v>119</v>
      </c>
      <c r="C307" s="5">
        <v>391</v>
      </c>
      <c r="D307" s="5">
        <v>204</v>
      </c>
      <c r="E307" s="5">
        <v>351</v>
      </c>
      <c r="F307" s="5">
        <v>177</v>
      </c>
      <c r="G307" s="5">
        <v>398</v>
      </c>
      <c r="H307" s="5">
        <v>218</v>
      </c>
      <c r="I307" s="5">
        <v>387</v>
      </c>
      <c r="J307" s="5">
        <v>211</v>
      </c>
      <c r="K307" s="72">
        <v>1527</v>
      </c>
      <c r="L307" s="72">
        <v>810</v>
      </c>
      <c r="M307" s="167" t="s">
        <v>232</v>
      </c>
      <c r="N307" s="71" t="s">
        <v>119</v>
      </c>
      <c r="O307" s="5">
        <v>34</v>
      </c>
      <c r="P307" s="5">
        <v>22</v>
      </c>
      <c r="Q307" s="5">
        <v>18</v>
      </c>
      <c r="R307" s="5">
        <v>12</v>
      </c>
      <c r="S307" s="5">
        <v>18</v>
      </c>
      <c r="T307" s="5">
        <v>7</v>
      </c>
      <c r="U307" s="5">
        <v>22</v>
      </c>
      <c r="V307" s="5">
        <v>7</v>
      </c>
      <c r="W307" s="72">
        <v>92</v>
      </c>
      <c r="X307" s="72">
        <v>48</v>
      </c>
      <c r="Y307" s="167" t="s">
        <v>232</v>
      </c>
      <c r="Z307" s="71" t="s">
        <v>119</v>
      </c>
      <c r="AA307" s="5">
        <v>17</v>
      </c>
      <c r="AB307" s="5">
        <v>16</v>
      </c>
      <c r="AC307" s="5">
        <v>17</v>
      </c>
      <c r="AD307" s="5">
        <v>17</v>
      </c>
      <c r="AE307" s="72">
        <v>67</v>
      </c>
      <c r="AF307" s="72">
        <v>61</v>
      </c>
      <c r="AG307" s="5">
        <v>47</v>
      </c>
      <c r="AH307" s="5">
        <v>7</v>
      </c>
      <c r="AI307" s="5">
        <v>2</v>
      </c>
      <c r="AJ307" s="5">
        <v>17</v>
      </c>
      <c r="AK307" s="167" t="s">
        <v>232</v>
      </c>
      <c r="AL307" s="71" t="s">
        <v>119</v>
      </c>
      <c r="AM307" s="5">
        <v>0</v>
      </c>
      <c r="AN307" s="5">
        <v>333</v>
      </c>
      <c r="AO307" s="5">
        <v>293</v>
      </c>
      <c r="AP307" s="5">
        <v>61</v>
      </c>
      <c r="AQ307" s="5">
        <v>0</v>
      </c>
      <c r="AR307" s="5">
        <v>7</v>
      </c>
      <c r="AS307" s="5">
        <v>61</v>
      </c>
      <c r="AT307" s="5">
        <v>49</v>
      </c>
      <c r="AU307" s="5">
        <v>40</v>
      </c>
      <c r="AV307" s="167" t="s">
        <v>232</v>
      </c>
      <c r="AW307" s="71" t="s">
        <v>119</v>
      </c>
      <c r="AX307" s="5">
        <v>476</v>
      </c>
      <c r="AY307" s="5">
        <v>252</v>
      </c>
      <c r="AZ307" s="5">
        <v>462</v>
      </c>
      <c r="BA307" s="5">
        <v>245</v>
      </c>
      <c r="BB307" s="5">
        <v>291</v>
      </c>
      <c r="BC307" s="5">
        <v>171</v>
      </c>
      <c r="BD307" s="5">
        <v>475</v>
      </c>
      <c r="BE307" s="5">
        <v>252</v>
      </c>
      <c r="BF307" s="5">
        <v>461</v>
      </c>
      <c r="BG307" s="5">
        <v>245</v>
      </c>
      <c r="BH307" s="5">
        <v>287</v>
      </c>
      <c r="BI307" s="5">
        <v>169</v>
      </c>
      <c r="BJ307" s="167" t="s">
        <v>232</v>
      </c>
      <c r="BK307" s="71" t="s">
        <v>119</v>
      </c>
      <c r="BL307" s="72">
        <v>79</v>
      </c>
      <c r="BM307" s="5">
        <v>22</v>
      </c>
      <c r="BN307" s="5">
        <v>7</v>
      </c>
      <c r="BO307" s="72">
        <v>6</v>
      </c>
      <c r="BP307" s="5">
        <v>1</v>
      </c>
      <c r="BQ307" s="72">
        <v>85</v>
      </c>
      <c r="BR307" s="72">
        <v>23</v>
      </c>
      <c r="BS307" s="167" t="s">
        <v>232</v>
      </c>
      <c r="BT307" s="71" t="s">
        <v>119</v>
      </c>
      <c r="BU307" s="5">
        <v>20</v>
      </c>
      <c r="BV307" s="5">
        <v>63</v>
      </c>
      <c r="BW307" s="5">
        <v>19</v>
      </c>
      <c r="BX307" s="5">
        <v>76</v>
      </c>
      <c r="BY307" s="5">
        <v>44</v>
      </c>
      <c r="BZ307" s="5">
        <v>47</v>
      </c>
      <c r="CA307" s="5">
        <v>37</v>
      </c>
      <c r="CB307" s="5">
        <v>8</v>
      </c>
      <c r="CC307" s="5">
        <v>0</v>
      </c>
      <c r="CD307" s="5">
        <v>8</v>
      </c>
      <c r="CE307" s="5">
        <v>4</v>
      </c>
      <c r="CF307" s="5">
        <v>8</v>
      </c>
      <c r="CG307" s="5">
        <v>12</v>
      </c>
      <c r="CH307" s="135"/>
      <c r="CI307" s="138" t="s">
        <v>232</v>
      </c>
      <c r="CJ307" s="138" t="s">
        <v>4434</v>
      </c>
      <c r="CK307" s="139">
        <v>1789</v>
      </c>
      <c r="CL307" s="141">
        <v>326</v>
      </c>
    </row>
    <row r="308" spans="1:90">
      <c r="A308" s="167"/>
      <c r="B308" s="71" t="s">
        <v>120</v>
      </c>
      <c r="C308" s="5">
        <v>847</v>
      </c>
      <c r="D308" s="5">
        <v>464</v>
      </c>
      <c r="E308" s="5">
        <v>803</v>
      </c>
      <c r="F308" s="5">
        <v>437</v>
      </c>
      <c r="G308" s="5">
        <v>841</v>
      </c>
      <c r="H308" s="5">
        <v>455</v>
      </c>
      <c r="I308" s="5">
        <v>870</v>
      </c>
      <c r="J308" s="5">
        <v>473</v>
      </c>
      <c r="K308" s="72">
        <v>3361</v>
      </c>
      <c r="L308" s="72">
        <v>1829</v>
      </c>
      <c r="M308" s="167"/>
      <c r="N308" s="71" t="s">
        <v>120</v>
      </c>
      <c r="O308" s="5">
        <v>46</v>
      </c>
      <c r="P308" s="5">
        <v>26</v>
      </c>
      <c r="Q308" s="5">
        <v>24</v>
      </c>
      <c r="R308" s="5">
        <v>14</v>
      </c>
      <c r="S308" s="5">
        <v>10</v>
      </c>
      <c r="T308" s="5">
        <v>3</v>
      </c>
      <c r="U308" s="5">
        <v>26</v>
      </c>
      <c r="V308" s="5">
        <v>11</v>
      </c>
      <c r="W308" s="72">
        <v>106</v>
      </c>
      <c r="X308" s="72">
        <v>54</v>
      </c>
      <c r="Y308" s="167"/>
      <c r="Z308" s="71" t="s">
        <v>120</v>
      </c>
      <c r="AA308" s="5">
        <v>28</v>
      </c>
      <c r="AB308" s="5">
        <v>27</v>
      </c>
      <c r="AC308" s="5">
        <v>26</v>
      </c>
      <c r="AD308" s="5">
        <v>25</v>
      </c>
      <c r="AE308" s="72">
        <v>106</v>
      </c>
      <c r="AF308" s="72">
        <v>144</v>
      </c>
      <c r="AG308" s="5">
        <v>144</v>
      </c>
      <c r="AH308" s="5">
        <v>40</v>
      </c>
      <c r="AI308" s="5">
        <v>0</v>
      </c>
      <c r="AJ308" s="5">
        <v>24</v>
      </c>
      <c r="AK308" s="167"/>
      <c r="AL308" s="71" t="s">
        <v>120</v>
      </c>
      <c r="AM308" s="5">
        <v>81</v>
      </c>
      <c r="AN308" s="5">
        <v>849</v>
      </c>
      <c r="AO308" s="5">
        <v>462</v>
      </c>
      <c r="AP308" s="5">
        <v>170</v>
      </c>
      <c r="AQ308" s="5">
        <v>32</v>
      </c>
      <c r="AR308" s="5">
        <v>11</v>
      </c>
      <c r="AS308" s="5">
        <v>106</v>
      </c>
      <c r="AT308" s="5">
        <v>101</v>
      </c>
      <c r="AU308" s="5">
        <v>101</v>
      </c>
      <c r="AV308" s="167"/>
      <c r="AW308" s="71" t="s">
        <v>120</v>
      </c>
      <c r="AX308" s="5">
        <v>1454</v>
      </c>
      <c r="AY308" s="5">
        <v>822</v>
      </c>
      <c r="AZ308" s="5">
        <v>1322</v>
      </c>
      <c r="BA308" s="5">
        <v>785</v>
      </c>
      <c r="BB308" s="5">
        <v>894</v>
      </c>
      <c r="BC308" s="5">
        <v>488</v>
      </c>
      <c r="BD308" s="5">
        <v>1172</v>
      </c>
      <c r="BE308" s="5">
        <v>671</v>
      </c>
      <c r="BF308" s="5">
        <v>1046</v>
      </c>
      <c r="BG308" s="5">
        <v>638</v>
      </c>
      <c r="BH308" s="5">
        <v>579</v>
      </c>
      <c r="BI308" s="5">
        <v>314</v>
      </c>
      <c r="BJ308" s="167"/>
      <c r="BK308" s="71" t="s">
        <v>120</v>
      </c>
      <c r="BL308" s="72">
        <v>179</v>
      </c>
      <c r="BM308" s="5">
        <v>40</v>
      </c>
      <c r="BN308" s="5">
        <v>19</v>
      </c>
      <c r="BO308" s="72">
        <v>36</v>
      </c>
      <c r="BP308" s="5">
        <v>15</v>
      </c>
      <c r="BQ308" s="72">
        <v>215</v>
      </c>
      <c r="BR308" s="72">
        <v>55</v>
      </c>
      <c r="BS308" s="167"/>
      <c r="BT308" s="71" t="s">
        <v>120</v>
      </c>
      <c r="BU308" s="5">
        <v>4</v>
      </c>
      <c r="BV308" s="5">
        <v>6</v>
      </c>
      <c r="BW308" s="5">
        <v>8</v>
      </c>
      <c r="BX308" s="5">
        <v>2</v>
      </c>
      <c r="BY308" s="5">
        <v>4</v>
      </c>
      <c r="BZ308" s="5">
        <v>4</v>
      </c>
      <c r="CA308" s="5">
        <v>2</v>
      </c>
      <c r="CB308" s="5">
        <v>0</v>
      </c>
      <c r="CC308" s="5">
        <v>0</v>
      </c>
      <c r="CD308" s="5">
        <v>0</v>
      </c>
      <c r="CE308" s="5">
        <v>0</v>
      </c>
      <c r="CF308" s="5">
        <v>15</v>
      </c>
      <c r="CG308" s="5">
        <v>0</v>
      </c>
      <c r="CH308" s="135"/>
      <c r="CI308" s="138" t="s">
        <v>232</v>
      </c>
      <c r="CJ308" s="138" t="s">
        <v>4435</v>
      </c>
      <c r="CK308" s="139">
        <v>4005</v>
      </c>
      <c r="CL308" s="141">
        <v>30</v>
      </c>
    </row>
    <row r="309" spans="1:90">
      <c r="A309" s="167"/>
      <c r="B309" s="103" t="s">
        <v>102</v>
      </c>
      <c r="C309" s="105">
        <v>1238</v>
      </c>
      <c r="D309" s="105">
        <v>668</v>
      </c>
      <c r="E309" s="105">
        <v>1154</v>
      </c>
      <c r="F309" s="105">
        <v>614</v>
      </c>
      <c r="G309" s="105">
        <v>1239</v>
      </c>
      <c r="H309" s="105">
        <v>673</v>
      </c>
      <c r="I309" s="105">
        <v>1257</v>
      </c>
      <c r="J309" s="105">
        <v>684</v>
      </c>
      <c r="K309" s="105">
        <v>4888</v>
      </c>
      <c r="L309" s="105">
        <v>2639</v>
      </c>
      <c r="M309" s="167"/>
      <c r="N309" s="103" t="s">
        <v>102</v>
      </c>
      <c r="O309" s="105">
        <v>80</v>
      </c>
      <c r="P309" s="105">
        <v>48</v>
      </c>
      <c r="Q309" s="105">
        <v>42</v>
      </c>
      <c r="R309" s="105">
        <v>26</v>
      </c>
      <c r="S309" s="105">
        <v>28</v>
      </c>
      <c r="T309" s="105">
        <v>10</v>
      </c>
      <c r="U309" s="105">
        <v>48</v>
      </c>
      <c r="V309" s="105">
        <v>18</v>
      </c>
      <c r="W309" s="105">
        <v>198</v>
      </c>
      <c r="X309" s="105">
        <v>102</v>
      </c>
      <c r="Y309" s="167"/>
      <c r="Z309" s="103" t="s">
        <v>102</v>
      </c>
      <c r="AA309" s="105">
        <v>45</v>
      </c>
      <c r="AB309" s="105">
        <v>43</v>
      </c>
      <c r="AC309" s="105">
        <v>43</v>
      </c>
      <c r="AD309" s="105">
        <v>42</v>
      </c>
      <c r="AE309" s="105">
        <v>173</v>
      </c>
      <c r="AF309" s="105">
        <v>205</v>
      </c>
      <c r="AG309" s="105">
        <v>191</v>
      </c>
      <c r="AH309" s="105">
        <v>47</v>
      </c>
      <c r="AI309" s="105">
        <v>2</v>
      </c>
      <c r="AJ309" s="105">
        <v>41</v>
      </c>
      <c r="AK309" s="167"/>
      <c r="AL309" s="103" t="s">
        <v>102</v>
      </c>
      <c r="AM309" s="105">
        <v>81</v>
      </c>
      <c r="AN309" s="105">
        <v>1182</v>
      </c>
      <c r="AO309" s="105">
        <v>755</v>
      </c>
      <c r="AP309" s="105">
        <v>231</v>
      </c>
      <c r="AQ309" s="105">
        <v>32</v>
      </c>
      <c r="AR309" s="105">
        <v>18</v>
      </c>
      <c r="AS309" s="105">
        <v>167</v>
      </c>
      <c r="AT309" s="105">
        <v>150</v>
      </c>
      <c r="AU309" s="105">
        <v>141</v>
      </c>
      <c r="AV309" s="167"/>
      <c r="AW309" s="103" t="s">
        <v>102</v>
      </c>
      <c r="AX309" s="105">
        <v>1930</v>
      </c>
      <c r="AY309" s="105">
        <v>1074</v>
      </c>
      <c r="AZ309" s="105">
        <v>1784</v>
      </c>
      <c r="BA309" s="105">
        <v>1030</v>
      </c>
      <c r="BB309" s="105">
        <v>1185</v>
      </c>
      <c r="BC309" s="105">
        <v>659</v>
      </c>
      <c r="BD309" s="105">
        <v>1647</v>
      </c>
      <c r="BE309" s="105">
        <v>923</v>
      </c>
      <c r="BF309" s="105">
        <v>1507</v>
      </c>
      <c r="BG309" s="105">
        <v>883</v>
      </c>
      <c r="BH309" s="105">
        <v>866</v>
      </c>
      <c r="BI309" s="105">
        <v>483</v>
      </c>
      <c r="BJ309" s="167"/>
      <c r="BK309" s="103" t="s">
        <v>102</v>
      </c>
      <c r="BL309" s="105">
        <v>258</v>
      </c>
      <c r="BM309" s="105">
        <v>62</v>
      </c>
      <c r="BN309" s="105">
        <v>26</v>
      </c>
      <c r="BO309" s="105">
        <v>42</v>
      </c>
      <c r="BP309" s="105">
        <v>16</v>
      </c>
      <c r="BQ309" s="105">
        <v>300</v>
      </c>
      <c r="BR309" s="105">
        <v>78</v>
      </c>
      <c r="BS309" s="167"/>
      <c r="BT309" s="103" t="s">
        <v>102</v>
      </c>
      <c r="BU309" s="105">
        <v>24</v>
      </c>
      <c r="BV309" s="105">
        <v>69</v>
      </c>
      <c r="BW309" s="105">
        <v>27</v>
      </c>
      <c r="BX309" s="105">
        <v>78</v>
      </c>
      <c r="BY309" s="105">
        <v>48</v>
      </c>
      <c r="BZ309" s="105">
        <v>51</v>
      </c>
      <c r="CA309" s="105">
        <v>39</v>
      </c>
      <c r="CB309" s="105">
        <v>8</v>
      </c>
      <c r="CC309" s="105">
        <v>0</v>
      </c>
      <c r="CD309" s="105">
        <v>8</v>
      </c>
      <c r="CE309" s="105">
        <v>4</v>
      </c>
      <c r="CF309" s="105">
        <v>23</v>
      </c>
      <c r="CG309" s="105">
        <v>12</v>
      </c>
      <c r="CH309" s="135"/>
      <c r="CI309" s="138" t="s">
        <v>232</v>
      </c>
      <c r="CJ309" s="138" t="s">
        <v>4436</v>
      </c>
      <c r="CK309" s="139">
        <v>5794</v>
      </c>
      <c r="CL309" s="141">
        <v>356</v>
      </c>
    </row>
    <row r="310" spans="1:90" ht="14.45" customHeight="1">
      <c r="A310" s="167" t="s">
        <v>233</v>
      </c>
      <c r="B310" s="71" t="s">
        <v>119</v>
      </c>
      <c r="C310" s="5">
        <v>0</v>
      </c>
      <c r="D310" s="5">
        <v>0</v>
      </c>
      <c r="E310" s="5">
        <v>0</v>
      </c>
      <c r="F310" s="5">
        <v>0</v>
      </c>
      <c r="G310" s="5">
        <v>0</v>
      </c>
      <c r="H310" s="5">
        <v>0</v>
      </c>
      <c r="I310" s="5">
        <v>0</v>
      </c>
      <c r="J310" s="5">
        <v>0</v>
      </c>
      <c r="K310" s="72">
        <v>0</v>
      </c>
      <c r="L310" s="72">
        <v>0</v>
      </c>
      <c r="M310" s="167" t="s">
        <v>233</v>
      </c>
      <c r="N310" s="71" t="s">
        <v>119</v>
      </c>
      <c r="O310" s="5">
        <v>0</v>
      </c>
      <c r="P310" s="5">
        <v>0</v>
      </c>
      <c r="Q310" s="5">
        <v>0</v>
      </c>
      <c r="R310" s="5">
        <v>0</v>
      </c>
      <c r="S310" s="5">
        <v>0</v>
      </c>
      <c r="T310" s="5">
        <v>0</v>
      </c>
      <c r="U310" s="5">
        <v>0</v>
      </c>
      <c r="V310" s="5">
        <v>0</v>
      </c>
      <c r="W310" s="72">
        <v>0</v>
      </c>
      <c r="X310" s="72">
        <v>0</v>
      </c>
      <c r="Y310" s="167" t="s">
        <v>233</v>
      </c>
      <c r="Z310" s="71" t="s">
        <v>119</v>
      </c>
      <c r="AA310" s="5">
        <v>0</v>
      </c>
      <c r="AB310" s="5">
        <v>0</v>
      </c>
      <c r="AC310" s="5">
        <v>0</v>
      </c>
      <c r="AD310" s="5">
        <v>0</v>
      </c>
      <c r="AE310" s="72">
        <v>0</v>
      </c>
      <c r="AF310" s="72">
        <v>0</v>
      </c>
      <c r="AG310" s="5">
        <v>0</v>
      </c>
      <c r="AH310" s="5">
        <v>0</v>
      </c>
      <c r="AI310" s="5">
        <v>0</v>
      </c>
      <c r="AJ310" s="5">
        <v>0</v>
      </c>
      <c r="AK310" s="167" t="s">
        <v>233</v>
      </c>
      <c r="AL310" s="71" t="s">
        <v>119</v>
      </c>
      <c r="AM310" s="5">
        <v>0</v>
      </c>
      <c r="AN310" s="5">
        <v>0</v>
      </c>
      <c r="AO310" s="5">
        <v>0</v>
      </c>
      <c r="AP310" s="5">
        <v>0</v>
      </c>
      <c r="AQ310" s="5">
        <v>0</v>
      </c>
      <c r="AR310" s="5">
        <v>0</v>
      </c>
      <c r="AS310" s="5">
        <v>0</v>
      </c>
      <c r="AT310" s="5">
        <v>0</v>
      </c>
      <c r="AU310" s="5">
        <v>0</v>
      </c>
      <c r="AV310" s="167" t="s">
        <v>233</v>
      </c>
      <c r="AW310" s="71" t="s">
        <v>119</v>
      </c>
      <c r="AX310" s="5">
        <v>0</v>
      </c>
      <c r="AY310" s="5">
        <v>0</v>
      </c>
      <c r="AZ310" s="5">
        <v>0</v>
      </c>
      <c r="BA310" s="5">
        <v>0</v>
      </c>
      <c r="BB310" s="5">
        <v>0</v>
      </c>
      <c r="BC310" s="5">
        <v>0</v>
      </c>
      <c r="BD310" s="5">
        <v>0</v>
      </c>
      <c r="BE310" s="5">
        <v>0</v>
      </c>
      <c r="BF310" s="5">
        <v>0</v>
      </c>
      <c r="BG310" s="5">
        <v>0</v>
      </c>
      <c r="BH310" s="5">
        <v>0</v>
      </c>
      <c r="BI310" s="5">
        <v>0</v>
      </c>
      <c r="BJ310" s="167" t="s">
        <v>233</v>
      </c>
      <c r="BK310" s="71" t="s">
        <v>119</v>
      </c>
      <c r="BL310" s="72">
        <v>0</v>
      </c>
      <c r="BM310" s="5">
        <v>0</v>
      </c>
      <c r="BN310" s="5">
        <v>0</v>
      </c>
      <c r="BO310" s="72">
        <v>0</v>
      </c>
      <c r="BP310" s="5">
        <v>0</v>
      </c>
      <c r="BQ310" s="72">
        <v>0</v>
      </c>
      <c r="BR310" s="72">
        <v>0</v>
      </c>
      <c r="BS310" s="167" t="s">
        <v>233</v>
      </c>
      <c r="BT310" s="71" t="s">
        <v>119</v>
      </c>
      <c r="BU310" s="5">
        <v>0</v>
      </c>
      <c r="BV310" s="5">
        <v>0</v>
      </c>
      <c r="BW310" s="5">
        <v>0</v>
      </c>
      <c r="BX310" s="5">
        <v>0</v>
      </c>
      <c r="BY310" s="5">
        <v>0</v>
      </c>
      <c r="BZ310" s="5">
        <v>0</v>
      </c>
      <c r="CA310" s="5">
        <v>0</v>
      </c>
      <c r="CB310" s="5">
        <v>0</v>
      </c>
      <c r="CC310" s="5">
        <v>0</v>
      </c>
      <c r="CD310" s="5">
        <v>0</v>
      </c>
      <c r="CE310" s="5">
        <v>0</v>
      </c>
      <c r="CF310" s="5">
        <v>0</v>
      </c>
      <c r="CG310" s="5">
        <v>0</v>
      </c>
      <c r="CH310" s="135"/>
      <c r="CI310" s="138" t="s">
        <v>233</v>
      </c>
      <c r="CJ310" s="138" t="s">
        <v>4437</v>
      </c>
      <c r="CK310" s="139">
        <v>0</v>
      </c>
      <c r="CL310" s="141">
        <v>0</v>
      </c>
    </row>
    <row r="311" spans="1:90">
      <c r="A311" s="167"/>
      <c r="B311" s="71" t="s">
        <v>120</v>
      </c>
      <c r="C311" s="5">
        <v>2019</v>
      </c>
      <c r="D311" s="5">
        <v>1026</v>
      </c>
      <c r="E311" s="5">
        <v>2142</v>
      </c>
      <c r="F311" s="5">
        <v>1128</v>
      </c>
      <c r="G311" s="5">
        <v>1980</v>
      </c>
      <c r="H311" s="5">
        <v>1095</v>
      </c>
      <c r="I311" s="5">
        <v>1865</v>
      </c>
      <c r="J311" s="5">
        <v>1059</v>
      </c>
      <c r="K311" s="72">
        <v>8006</v>
      </c>
      <c r="L311" s="72">
        <v>4308</v>
      </c>
      <c r="M311" s="167"/>
      <c r="N311" s="71" t="s">
        <v>120</v>
      </c>
      <c r="O311" s="5">
        <v>129</v>
      </c>
      <c r="P311" s="5">
        <v>53</v>
      </c>
      <c r="Q311" s="5">
        <v>112</v>
      </c>
      <c r="R311" s="5">
        <v>46</v>
      </c>
      <c r="S311" s="5">
        <v>91</v>
      </c>
      <c r="T311" s="5">
        <v>38</v>
      </c>
      <c r="U311" s="5">
        <v>142</v>
      </c>
      <c r="V311" s="5">
        <v>77</v>
      </c>
      <c r="W311" s="72">
        <v>474</v>
      </c>
      <c r="X311" s="72">
        <v>214</v>
      </c>
      <c r="Y311" s="167"/>
      <c r="Z311" s="71" t="s">
        <v>120</v>
      </c>
      <c r="AA311" s="5">
        <v>58</v>
      </c>
      <c r="AB311" s="5">
        <v>60</v>
      </c>
      <c r="AC311" s="5">
        <v>54</v>
      </c>
      <c r="AD311" s="5">
        <v>49</v>
      </c>
      <c r="AE311" s="72">
        <v>221</v>
      </c>
      <c r="AF311" s="72">
        <v>231</v>
      </c>
      <c r="AG311" s="5">
        <v>224</v>
      </c>
      <c r="AH311" s="5">
        <v>202</v>
      </c>
      <c r="AI311" s="5">
        <v>1</v>
      </c>
      <c r="AJ311" s="5">
        <v>39</v>
      </c>
      <c r="AK311" s="167"/>
      <c r="AL311" s="71" t="s">
        <v>120</v>
      </c>
      <c r="AM311" s="5">
        <v>155</v>
      </c>
      <c r="AN311" s="5">
        <v>2089</v>
      </c>
      <c r="AO311" s="5">
        <v>783</v>
      </c>
      <c r="AP311" s="5">
        <v>510</v>
      </c>
      <c r="AQ311" s="5">
        <v>141</v>
      </c>
      <c r="AR311" s="5">
        <v>63</v>
      </c>
      <c r="AS311" s="5">
        <v>224</v>
      </c>
      <c r="AT311" s="5">
        <v>209</v>
      </c>
      <c r="AU311" s="5">
        <v>201</v>
      </c>
      <c r="AV311" s="167"/>
      <c r="AW311" s="71" t="s">
        <v>120</v>
      </c>
      <c r="AX311" s="5">
        <v>1648</v>
      </c>
      <c r="AY311" s="5">
        <v>951</v>
      </c>
      <c r="AZ311" s="5">
        <v>1617</v>
      </c>
      <c r="BA311" s="5">
        <v>934</v>
      </c>
      <c r="BB311" s="5">
        <v>981</v>
      </c>
      <c r="BC311" s="5">
        <v>591</v>
      </c>
      <c r="BD311" s="5">
        <v>1645</v>
      </c>
      <c r="BE311" s="5">
        <v>957</v>
      </c>
      <c r="BF311" s="5">
        <v>1614</v>
      </c>
      <c r="BG311" s="5">
        <v>940</v>
      </c>
      <c r="BH311" s="5">
        <v>658</v>
      </c>
      <c r="BI311" s="5">
        <v>381</v>
      </c>
      <c r="BJ311" s="167"/>
      <c r="BK311" s="71" t="s">
        <v>120</v>
      </c>
      <c r="BL311" s="72">
        <v>362</v>
      </c>
      <c r="BM311" s="5">
        <v>116</v>
      </c>
      <c r="BN311" s="5">
        <v>38</v>
      </c>
      <c r="BO311" s="72">
        <v>64</v>
      </c>
      <c r="BP311" s="5">
        <v>40</v>
      </c>
      <c r="BQ311" s="72">
        <v>426</v>
      </c>
      <c r="BR311" s="72">
        <v>156</v>
      </c>
      <c r="BS311" s="167"/>
      <c r="BT311" s="71" t="s">
        <v>120</v>
      </c>
      <c r="BU311" s="5">
        <v>136</v>
      </c>
      <c r="BV311" s="5">
        <v>262</v>
      </c>
      <c r="BW311" s="5">
        <v>63</v>
      </c>
      <c r="BX311" s="5">
        <v>203</v>
      </c>
      <c r="BY311" s="5">
        <v>300</v>
      </c>
      <c r="BZ311" s="5">
        <v>359</v>
      </c>
      <c r="CA311" s="5">
        <v>140</v>
      </c>
      <c r="CB311" s="5">
        <v>6</v>
      </c>
      <c r="CC311" s="5">
        <v>0</v>
      </c>
      <c r="CD311" s="5">
        <v>12</v>
      </c>
      <c r="CE311" s="5">
        <v>4</v>
      </c>
      <c r="CF311" s="5">
        <v>35</v>
      </c>
      <c r="CG311" s="5">
        <v>4</v>
      </c>
      <c r="CH311" s="135"/>
      <c r="CI311" s="138" t="s">
        <v>233</v>
      </c>
      <c r="CJ311" s="138" t="s">
        <v>4438</v>
      </c>
      <c r="CK311" s="139">
        <v>9427</v>
      </c>
      <c r="CL311" s="141">
        <v>1485</v>
      </c>
    </row>
    <row r="312" spans="1:90">
      <c r="A312" s="167"/>
      <c r="B312" s="103" t="s">
        <v>102</v>
      </c>
      <c r="C312" s="105">
        <v>2019</v>
      </c>
      <c r="D312" s="105">
        <v>1026</v>
      </c>
      <c r="E312" s="105">
        <v>2142</v>
      </c>
      <c r="F312" s="105">
        <v>1128</v>
      </c>
      <c r="G312" s="105">
        <v>1980</v>
      </c>
      <c r="H312" s="105">
        <v>1095</v>
      </c>
      <c r="I312" s="105">
        <v>1865</v>
      </c>
      <c r="J312" s="105">
        <v>1059</v>
      </c>
      <c r="K312" s="105">
        <v>8006</v>
      </c>
      <c r="L312" s="105">
        <v>4308</v>
      </c>
      <c r="M312" s="167"/>
      <c r="N312" s="103" t="s">
        <v>102</v>
      </c>
      <c r="O312" s="105">
        <v>129</v>
      </c>
      <c r="P312" s="105">
        <v>53</v>
      </c>
      <c r="Q312" s="105">
        <v>112</v>
      </c>
      <c r="R312" s="105">
        <v>46</v>
      </c>
      <c r="S312" s="105">
        <v>91</v>
      </c>
      <c r="T312" s="105">
        <v>38</v>
      </c>
      <c r="U312" s="105">
        <v>142</v>
      </c>
      <c r="V312" s="105">
        <v>77</v>
      </c>
      <c r="W312" s="105">
        <v>474</v>
      </c>
      <c r="X312" s="105">
        <v>214</v>
      </c>
      <c r="Y312" s="167"/>
      <c r="Z312" s="103" t="s">
        <v>102</v>
      </c>
      <c r="AA312" s="105">
        <v>58</v>
      </c>
      <c r="AB312" s="105">
        <v>60</v>
      </c>
      <c r="AC312" s="105">
        <v>54</v>
      </c>
      <c r="AD312" s="105">
        <v>49</v>
      </c>
      <c r="AE312" s="105">
        <v>221</v>
      </c>
      <c r="AF312" s="105">
        <v>231</v>
      </c>
      <c r="AG312" s="105">
        <v>224</v>
      </c>
      <c r="AH312" s="105">
        <v>202</v>
      </c>
      <c r="AI312" s="105">
        <v>1</v>
      </c>
      <c r="AJ312" s="105">
        <v>39</v>
      </c>
      <c r="AK312" s="167"/>
      <c r="AL312" s="103" t="s">
        <v>102</v>
      </c>
      <c r="AM312" s="105">
        <v>155</v>
      </c>
      <c r="AN312" s="105">
        <v>2089</v>
      </c>
      <c r="AO312" s="105">
        <v>783</v>
      </c>
      <c r="AP312" s="105">
        <v>510</v>
      </c>
      <c r="AQ312" s="105">
        <v>141</v>
      </c>
      <c r="AR312" s="105">
        <v>63</v>
      </c>
      <c r="AS312" s="105">
        <v>224</v>
      </c>
      <c r="AT312" s="105">
        <v>209</v>
      </c>
      <c r="AU312" s="105">
        <v>201</v>
      </c>
      <c r="AV312" s="167"/>
      <c r="AW312" s="103" t="s">
        <v>102</v>
      </c>
      <c r="AX312" s="105">
        <v>1648</v>
      </c>
      <c r="AY312" s="105">
        <v>951</v>
      </c>
      <c r="AZ312" s="105">
        <v>1617</v>
      </c>
      <c r="BA312" s="105">
        <v>934</v>
      </c>
      <c r="BB312" s="105">
        <v>981</v>
      </c>
      <c r="BC312" s="105">
        <v>591</v>
      </c>
      <c r="BD312" s="105">
        <v>1645</v>
      </c>
      <c r="BE312" s="105">
        <v>957</v>
      </c>
      <c r="BF312" s="105">
        <v>1614</v>
      </c>
      <c r="BG312" s="105">
        <v>940</v>
      </c>
      <c r="BH312" s="105">
        <v>658</v>
      </c>
      <c r="BI312" s="105">
        <v>381</v>
      </c>
      <c r="BJ312" s="167"/>
      <c r="BK312" s="103" t="s">
        <v>102</v>
      </c>
      <c r="BL312" s="105">
        <v>362</v>
      </c>
      <c r="BM312" s="105">
        <v>116</v>
      </c>
      <c r="BN312" s="105">
        <v>38</v>
      </c>
      <c r="BO312" s="105">
        <v>64</v>
      </c>
      <c r="BP312" s="105">
        <v>40</v>
      </c>
      <c r="BQ312" s="105">
        <v>426</v>
      </c>
      <c r="BR312" s="105">
        <v>156</v>
      </c>
      <c r="BS312" s="167"/>
      <c r="BT312" s="103" t="s">
        <v>102</v>
      </c>
      <c r="BU312" s="105">
        <v>136</v>
      </c>
      <c r="BV312" s="105">
        <v>262</v>
      </c>
      <c r="BW312" s="105">
        <v>63</v>
      </c>
      <c r="BX312" s="105">
        <v>203</v>
      </c>
      <c r="BY312" s="105">
        <v>300</v>
      </c>
      <c r="BZ312" s="105">
        <v>359</v>
      </c>
      <c r="CA312" s="105">
        <v>140</v>
      </c>
      <c r="CB312" s="105">
        <v>6</v>
      </c>
      <c r="CC312" s="105">
        <v>0</v>
      </c>
      <c r="CD312" s="105">
        <v>12</v>
      </c>
      <c r="CE312" s="105">
        <v>4</v>
      </c>
      <c r="CF312" s="105">
        <v>35</v>
      </c>
      <c r="CG312" s="105">
        <v>4</v>
      </c>
      <c r="CH312" s="135"/>
      <c r="CI312" s="138" t="s">
        <v>233</v>
      </c>
      <c r="CJ312" s="138" t="s">
        <v>4439</v>
      </c>
      <c r="CK312" s="139">
        <v>9427</v>
      </c>
      <c r="CL312" s="141">
        <v>1485</v>
      </c>
    </row>
    <row r="313" spans="1:90" ht="14.45" customHeight="1">
      <c r="A313" s="167" t="s">
        <v>234</v>
      </c>
      <c r="B313" s="71" t="s">
        <v>119</v>
      </c>
      <c r="C313" s="5">
        <v>340</v>
      </c>
      <c r="D313" s="5">
        <v>189</v>
      </c>
      <c r="E313" s="5">
        <v>367</v>
      </c>
      <c r="F313" s="5">
        <v>216</v>
      </c>
      <c r="G313" s="5">
        <v>339</v>
      </c>
      <c r="H313" s="5">
        <v>173</v>
      </c>
      <c r="I313" s="5">
        <v>472</v>
      </c>
      <c r="J313" s="5">
        <v>246</v>
      </c>
      <c r="K313" s="72">
        <v>1518</v>
      </c>
      <c r="L313" s="72">
        <v>824</v>
      </c>
      <c r="M313" s="167" t="s">
        <v>234</v>
      </c>
      <c r="N313" s="71" t="s">
        <v>119</v>
      </c>
      <c r="O313" s="5">
        <v>23</v>
      </c>
      <c r="P313" s="5">
        <v>13</v>
      </c>
      <c r="Q313" s="5">
        <v>12</v>
      </c>
      <c r="R313" s="5">
        <v>6</v>
      </c>
      <c r="S313" s="5">
        <v>1</v>
      </c>
      <c r="T313" s="5">
        <v>0</v>
      </c>
      <c r="U313" s="5">
        <v>83</v>
      </c>
      <c r="V313" s="5">
        <v>33</v>
      </c>
      <c r="W313" s="72">
        <v>119</v>
      </c>
      <c r="X313" s="72">
        <v>52</v>
      </c>
      <c r="Y313" s="167" t="s">
        <v>234</v>
      </c>
      <c r="Z313" s="71" t="s">
        <v>119</v>
      </c>
      <c r="AA313" s="5">
        <v>14</v>
      </c>
      <c r="AB313" s="5">
        <v>14</v>
      </c>
      <c r="AC313" s="5">
        <v>13</v>
      </c>
      <c r="AD313" s="5">
        <v>13</v>
      </c>
      <c r="AE313" s="72">
        <v>54</v>
      </c>
      <c r="AF313" s="72">
        <v>56</v>
      </c>
      <c r="AG313" s="5">
        <v>46</v>
      </c>
      <c r="AH313" s="5">
        <v>9</v>
      </c>
      <c r="AI313" s="5">
        <v>1</v>
      </c>
      <c r="AJ313" s="5">
        <v>14</v>
      </c>
      <c r="AK313" s="167" t="s">
        <v>234</v>
      </c>
      <c r="AL313" s="71" t="s">
        <v>119</v>
      </c>
      <c r="AM313" s="5">
        <v>1</v>
      </c>
      <c r="AN313" s="5">
        <v>435</v>
      </c>
      <c r="AO313" s="5">
        <v>168</v>
      </c>
      <c r="AP313" s="5">
        <v>13</v>
      </c>
      <c r="AQ313" s="5">
        <v>0</v>
      </c>
      <c r="AR313" s="5">
        <v>8</v>
      </c>
      <c r="AS313" s="5">
        <v>53</v>
      </c>
      <c r="AT313" s="5">
        <v>35</v>
      </c>
      <c r="AU313" s="5">
        <v>35</v>
      </c>
      <c r="AV313" s="167" t="s">
        <v>234</v>
      </c>
      <c r="AW313" s="71" t="s">
        <v>119</v>
      </c>
      <c r="AX313" s="5">
        <v>511</v>
      </c>
      <c r="AY313" s="5">
        <v>278</v>
      </c>
      <c r="AZ313" s="5">
        <v>441</v>
      </c>
      <c r="BA313" s="5">
        <v>221</v>
      </c>
      <c r="BB313" s="5">
        <v>207</v>
      </c>
      <c r="BC313" s="5">
        <v>103</v>
      </c>
      <c r="BD313" s="5">
        <v>511</v>
      </c>
      <c r="BE313" s="5">
        <v>278</v>
      </c>
      <c r="BF313" s="5">
        <v>441</v>
      </c>
      <c r="BG313" s="5">
        <v>221</v>
      </c>
      <c r="BH313" s="5">
        <v>197</v>
      </c>
      <c r="BI313" s="5">
        <v>99</v>
      </c>
      <c r="BJ313" s="167" t="s">
        <v>234</v>
      </c>
      <c r="BK313" s="71" t="s">
        <v>119</v>
      </c>
      <c r="BL313" s="72">
        <v>84</v>
      </c>
      <c r="BM313" s="5">
        <v>20</v>
      </c>
      <c r="BN313" s="5">
        <v>15</v>
      </c>
      <c r="BO313" s="72">
        <v>6</v>
      </c>
      <c r="BP313" s="5">
        <v>3</v>
      </c>
      <c r="BQ313" s="72">
        <v>90</v>
      </c>
      <c r="BR313" s="72">
        <v>23</v>
      </c>
      <c r="BS313" s="167" t="s">
        <v>234</v>
      </c>
      <c r="BT313" s="71" t="s">
        <v>119</v>
      </c>
      <c r="BU313" s="5">
        <v>116</v>
      </c>
      <c r="BV313" s="5">
        <v>14</v>
      </c>
      <c r="BW313" s="5">
        <v>17</v>
      </c>
      <c r="BX313" s="5">
        <v>13</v>
      </c>
      <c r="BY313" s="5">
        <v>17</v>
      </c>
      <c r="BZ313" s="5">
        <v>8</v>
      </c>
      <c r="CA313" s="5">
        <v>55</v>
      </c>
      <c r="CB313" s="5">
        <v>8</v>
      </c>
      <c r="CC313" s="5">
        <v>0</v>
      </c>
      <c r="CD313" s="5">
        <v>4</v>
      </c>
      <c r="CE313" s="5">
        <v>5</v>
      </c>
      <c r="CF313" s="5">
        <v>27</v>
      </c>
      <c r="CG313" s="5">
        <v>0</v>
      </c>
      <c r="CH313" s="135"/>
      <c r="CI313" s="138" t="s">
        <v>234</v>
      </c>
      <c r="CJ313" s="138" t="s">
        <v>4440</v>
      </c>
      <c r="CK313" s="139">
        <v>1427</v>
      </c>
      <c r="CL313" s="141">
        <v>257</v>
      </c>
    </row>
    <row r="314" spans="1:90">
      <c r="A314" s="167"/>
      <c r="B314" s="71" t="s">
        <v>120</v>
      </c>
      <c r="C314" s="5">
        <v>0</v>
      </c>
      <c r="D314" s="5">
        <v>0</v>
      </c>
      <c r="E314" s="5">
        <v>0</v>
      </c>
      <c r="F314" s="5">
        <v>0</v>
      </c>
      <c r="G314" s="5">
        <v>0</v>
      </c>
      <c r="H314" s="5">
        <v>0</v>
      </c>
      <c r="I314" s="5">
        <v>0</v>
      </c>
      <c r="J314" s="5">
        <v>0</v>
      </c>
      <c r="K314" s="72">
        <v>0</v>
      </c>
      <c r="L314" s="72">
        <v>0</v>
      </c>
      <c r="M314" s="167"/>
      <c r="N314" s="71" t="s">
        <v>120</v>
      </c>
      <c r="O314" s="5">
        <v>0</v>
      </c>
      <c r="P314" s="5">
        <v>0</v>
      </c>
      <c r="Q314" s="5">
        <v>0</v>
      </c>
      <c r="R314" s="5">
        <v>0</v>
      </c>
      <c r="S314" s="5">
        <v>0</v>
      </c>
      <c r="T314" s="5">
        <v>0</v>
      </c>
      <c r="U314" s="5">
        <v>0</v>
      </c>
      <c r="V314" s="5">
        <v>0</v>
      </c>
      <c r="W314" s="72">
        <v>0</v>
      </c>
      <c r="X314" s="72">
        <v>0</v>
      </c>
      <c r="Y314" s="167"/>
      <c r="Z314" s="71" t="s">
        <v>120</v>
      </c>
      <c r="AA314" s="5">
        <v>0</v>
      </c>
      <c r="AB314" s="5">
        <v>0</v>
      </c>
      <c r="AC314" s="5">
        <v>0</v>
      </c>
      <c r="AD314" s="5">
        <v>0</v>
      </c>
      <c r="AE314" s="72">
        <v>0</v>
      </c>
      <c r="AF314" s="72">
        <v>0</v>
      </c>
      <c r="AG314" s="5">
        <v>0</v>
      </c>
      <c r="AH314" s="5">
        <v>0</v>
      </c>
      <c r="AI314" s="5">
        <v>0</v>
      </c>
      <c r="AJ314" s="5">
        <v>0</v>
      </c>
      <c r="AK314" s="167"/>
      <c r="AL314" s="71" t="s">
        <v>120</v>
      </c>
      <c r="AM314" s="5">
        <v>0</v>
      </c>
      <c r="AN314" s="5">
        <v>0</v>
      </c>
      <c r="AO314" s="5">
        <v>0</v>
      </c>
      <c r="AP314" s="5">
        <v>0</v>
      </c>
      <c r="AQ314" s="5">
        <v>0</v>
      </c>
      <c r="AR314" s="5">
        <v>0</v>
      </c>
      <c r="AS314" s="5">
        <v>0</v>
      </c>
      <c r="AT314" s="5">
        <v>0</v>
      </c>
      <c r="AU314" s="5">
        <v>0</v>
      </c>
      <c r="AV314" s="167"/>
      <c r="AW314" s="71" t="s">
        <v>120</v>
      </c>
      <c r="AX314" s="5">
        <v>0</v>
      </c>
      <c r="AY314" s="5">
        <v>0</v>
      </c>
      <c r="AZ314" s="5">
        <v>0</v>
      </c>
      <c r="BA314" s="5">
        <v>0</v>
      </c>
      <c r="BB314" s="5">
        <v>0</v>
      </c>
      <c r="BC314" s="5">
        <v>0</v>
      </c>
      <c r="BD314" s="5">
        <v>0</v>
      </c>
      <c r="BE314" s="5">
        <v>0</v>
      </c>
      <c r="BF314" s="5">
        <v>0</v>
      </c>
      <c r="BG314" s="5">
        <v>0</v>
      </c>
      <c r="BH314" s="5">
        <v>0</v>
      </c>
      <c r="BI314" s="5">
        <v>0</v>
      </c>
      <c r="BJ314" s="167"/>
      <c r="BK314" s="71" t="s">
        <v>120</v>
      </c>
      <c r="BL314" s="72">
        <v>0</v>
      </c>
      <c r="BM314" s="5">
        <v>0</v>
      </c>
      <c r="BN314" s="5">
        <v>0</v>
      </c>
      <c r="BO314" s="72">
        <v>0</v>
      </c>
      <c r="BP314" s="5">
        <v>0</v>
      </c>
      <c r="BQ314" s="72">
        <v>0</v>
      </c>
      <c r="BR314" s="72">
        <v>0</v>
      </c>
      <c r="BS314" s="167"/>
      <c r="BT314" s="71" t="s">
        <v>120</v>
      </c>
      <c r="BU314" s="5">
        <v>0</v>
      </c>
      <c r="BV314" s="5">
        <v>0</v>
      </c>
      <c r="BW314" s="5">
        <v>0</v>
      </c>
      <c r="BX314" s="5">
        <v>0</v>
      </c>
      <c r="BY314" s="5">
        <v>0</v>
      </c>
      <c r="BZ314" s="5">
        <v>0</v>
      </c>
      <c r="CA314" s="5">
        <v>0</v>
      </c>
      <c r="CB314" s="5">
        <v>0</v>
      </c>
      <c r="CC314" s="5">
        <v>0</v>
      </c>
      <c r="CD314" s="5">
        <v>0</v>
      </c>
      <c r="CE314" s="5">
        <v>0</v>
      </c>
      <c r="CF314" s="5">
        <v>0</v>
      </c>
      <c r="CG314" s="5">
        <v>0</v>
      </c>
      <c r="CH314" s="135"/>
      <c r="CI314" s="138" t="s">
        <v>234</v>
      </c>
      <c r="CJ314" s="138" t="s">
        <v>4441</v>
      </c>
      <c r="CK314" s="139">
        <v>0</v>
      </c>
      <c r="CL314" s="141">
        <v>0</v>
      </c>
    </row>
    <row r="315" spans="1:90">
      <c r="A315" s="167"/>
      <c r="B315" s="103" t="s">
        <v>102</v>
      </c>
      <c r="C315" s="105">
        <v>340</v>
      </c>
      <c r="D315" s="105">
        <v>189</v>
      </c>
      <c r="E315" s="105">
        <v>367</v>
      </c>
      <c r="F315" s="105">
        <v>216</v>
      </c>
      <c r="G315" s="105">
        <v>339</v>
      </c>
      <c r="H315" s="105">
        <v>173</v>
      </c>
      <c r="I315" s="105">
        <v>472</v>
      </c>
      <c r="J315" s="105">
        <v>246</v>
      </c>
      <c r="K315" s="105">
        <v>1518</v>
      </c>
      <c r="L315" s="105">
        <v>824</v>
      </c>
      <c r="M315" s="167"/>
      <c r="N315" s="103" t="s">
        <v>102</v>
      </c>
      <c r="O315" s="105">
        <v>23</v>
      </c>
      <c r="P315" s="105">
        <v>13</v>
      </c>
      <c r="Q315" s="105">
        <v>12</v>
      </c>
      <c r="R315" s="105">
        <v>6</v>
      </c>
      <c r="S315" s="105">
        <v>1</v>
      </c>
      <c r="T315" s="105">
        <v>0</v>
      </c>
      <c r="U315" s="105">
        <v>83</v>
      </c>
      <c r="V315" s="105">
        <v>33</v>
      </c>
      <c r="W315" s="105">
        <v>119</v>
      </c>
      <c r="X315" s="105">
        <v>52</v>
      </c>
      <c r="Y315" s="167"/>
      <c r="Z315" s="103" t="s">
        <v>102</v>
      </c>
      <c r="AA315" s="105">
        <v>14</v>
      </c>
      <c r="AB315" s="105">
        <v>14</v>
      </c>
      <c r="AC315" s="105">
        <v>13</v>
      </c>
      <c r="AD315" s="105">
        <v>13</v>
      </c>
      <c r="AE315" s="105">
        <v>54</v>
      </c>
      <c r="AF315" s="105">
        <v>56</v>
      </c>
      <c r="AG315" s="105">
        <v>46</v>
      </c>
      <c r="AH315" s="105">
        <v>9</v>
      </c>
      <c r="AI315" s="105">
        <v>1</v>
      </c>
      <c r="AJ315" s="105">
        <v>14</v>
      </c>
      <c r="AK315" s="167"/>
      <c r="AL315" s="103" t="s">
        <v>102</v>
      </c>
      <c r="AM315" s="105">
        <v>1</v>
      </c>
      <c r="AN315" s="105">
        <v>435</v>
      </c>
      <c r="AO315" s="105">
        <v>168</v>
      </c>
      <c r="AP315" s="105">
        <v>13</v>
      </c>
      <c r="AQ315" s="105">
        <v>0</v>
      </c>
      <c r="AR315" s="105">
        <v>8</v>
      </c>
      <c r="AS315" s="105">
        <v>53</v>
      </c>
      <c r="AT315" s="105">
        <v>35</v>
      </c>
      <c r="AU315" s="105">
        <v>35</v>
      </c>
      <c r="AV315" s="167"/>
      <c r="AW315" s="103" t="s">
        <v>102</v>
      </c>
      <c r="AX315" s="105">
        <v>511</v>
      </c>
      <c r="AY315" s="105">
        <v>278</v>
      </c>
      <c r="AZ315" s="105">
        <v>441</v>
      </c>
      <c r="BA315" s="105">
        <v>221</v>
      </c>
      <c r="BB315" s="105">
        <v>207</v>
      </c>
      <c r="BC315" s="105">
        <v>103</v>
      </c>
      <c r="BD315" s="105">
        <v>511</v>
      </c>
      <c r="BE315" s="105">
        <v>278</v>
      </c>
      <c r="BF315" s="105">
        <v>441</v>
      </c>
      <c r="BG315" s="105">
        <v>221</v>
      </c>
      <c r="BH315" s="105">
        <v>197</v>
      </c>
      <c r="BI315" s="105">
        <v>99</v>
      </c>
      <c r="BJ315" s="167"/>
      <c r="BK315" s="103" t="s">
        <v>102</v>
      </c>
      <c r="BL315" s="105">
        <v>84</v>
      </c>
      <c r="BM315" s="105">
        <v>20</v>
      </c>
      <c r="BN315" s="105">
        <v>15</v>
      </c>
      <c r="BO315" s="105">
        <v>6</v>
      </c>
      <c r="BP315" s="105">
        <v>3</v>
      </c>
      <c r="BQ315" s="105">
        <v>90</v>
      </c>
      <c r="BR315" s="105">
        <v>23</v>
      </c>
      <c r="BS315" s="167"/>
      <c r="BT315" s="103" t="s">
        <v>102</v>
      </c>
      <c r="BU315" s="105">
        <v>116</v>
      </c>
      <c r="BV315" s="105">
        <v>14</v>
      </c>
      <c r="BW315" s="105">
        <v>17</v>
      </c>
      <c r="BX315" s="105">
        <v>13</v>
      </c>
      <c r="BY315" s="105">
        <v>17</v>
      </c>
      <c r="BZ315" s="105">
        <v>8</v>
      </c>
      <c r="CA315" s="105">
        <v>55</v>
      </c>
      <c r="CB315" s="105">
        <v>8</v>
      </c>
      <c r="CC315" s="105">
        <v>0</v>
      </c>
      <c r="CD315" s="105">
        <v>4</v>
      </c>
      <c r="CE315" s="105">
        <v>5</v>
      </c>
      <c r="CF315" s="105">
        <v>27</v>
      </c>
      <c r="CG315" s="105">
        <v>0</v>
      </c>
      <c r="CH315" s="135"/>
      <c r="CI315" s="138" t="s">
        <v>234</v>
      </c>
      <c r="CJ315" s="138" t="s">
        <v>4442</v>
      </c>
      <c r="CK315" s="139">
        <v>1427</v>
      </c>
      <c r="CL315" s="141">
        <v>257</v>
      </c>
    </row>
    <row r="316" spans="1:90" ht="14.45" customHeight="1">
      <c r="A316" s="167" t="s">
        <v>235</v>
      </c>
      <c r="B316" s="71" t="s">
        <v>119</v>
      </c>
      <c r="C316" s="5">
        <v>0</v>
      </c>
      <c r="D316" s="5">
        <v>0</v>
      </c>
      <c r="E316" s="5">
        <v>0</v>
      </c>
      <c r="F316" s="5">
        <v>0</v>
      </c>
      <c r="G316" s="5">
        <v>0</v>
      </c>
      <c r="H316" s="5">
        <v>0</v>
      </c>
      <c r="I316" s="5">
        <v>0</v>
      </c>
      <c r="J316" s="5">
        <v>0</v>
      </c>
      <c r="K316" s="72">
        <v>0</v>
      </c>
      <c r="L316" s="72">
        <v>0</v>
      </c>
      <c r="M316" s="167" t="s">
        <v>235</v>
      </c>
      <c r="N316" s="71" t="s">
        <v>119</v>
      </c>
      <c r="O316" s="5">
        <v>0</v>
      </c>
      <c r="P316" s="5">
        <v>0</v>
      </c>
      <c r="Q316" s="5">
        <v>0</v>
      </c>
      <c r="R316" s="5">
        <v>0</v>
      </c>
      <c r="S316" s="5">
        <v>0</v>
      </c>
      <c r="T316" s="5">
        <v>0</v>
      </c>
      <c r="U316" s="5">
        <v>0</v>
      </c>
      <c r="V316" s="5">
        <v>0</v>
      </c>
      <c r="W316" s="72">
        <v>0</v>
      </c>
      <c r="X316" s="72">
        <v>0</v>
      </c>
      <c r="Y316" s="167" t="s">
        <v>235</v>
      </c>
      <c r="Z316" s="71" t="s">
        <v>119</v>
      </c>
      <c r="AA316" s="5">
        <v>0</v>
      </c>
      <c r="AB316" s="5">
        <v>0</v>
      </c>
      <c r="AC316" s="5">
        <v>0</v>
      </c>
      <c r="AD316" s="5">
        <v>0</v>
      </c>
      <c r="AE316" s="72">
        <v>0</v>
      </c>
      <c r="AF316" s="72">
        <v>0</v>
      </c>
      <c r="AG316" s="5">
        <v>0</v>
      </c>
      <c r="AH316" s="5">
        <v>0</v>
      </c>
      <c r="AI316" s="5">
        <v>0</v>
      </c>
      <c r="AJ316" s="5">
        <v>0</v>
      </c>
      <c r="AK316" s="167" t="s">
        <v>235</v>
      </c>
      <c r="AL316" s="71" t="s">
        <v>119</v>
      </c>
      <c r="AM316" s="5">
        <v>0</v>
      </c>
      <c r="AN316" s="5">
        <v>0</v>
      </c>
      <c r="AO316" s="5">
        <v>0</v>
      </c>
      <c r="AP316" s="5">
        <v>0</v>
      </c>
      <c r="AQ316" s="5">
        <v>0</v>
      </c>
      <c r="AR316" s="5">
        <v>0</v>
      </c>
      <c r="AS316" s="5">
        <v>0</v>
      </c>
      <c r="AT316" s="5">
        <v>0</v>
      </c>
      <c r="AU316" s="5">
        <v>0</v>
      </c>
      <c r="AV316" s="167" t="s">
        <v>235</v>
      </c>
      <c r="AW316" s="71" t="s">
        <v>119</v>
      </c>
      <c r="AX316" s="5">
        <v>0</v>
      </c>
      <c r="AY316" s="5">
        <v>0</v>
      </c>
      <c r="AZ316" s="5">
        <v>0</v>
      </c>
      <c r="BA316" s="5">
        <v>0</v>
      </c>
      <c r="BB316" s="5">
        <v>0</v>
      </c>
      <c r="BC316" s="5">
        <v>0</v>
      </c>
      <c r="BD316" s="5">
        <v>0</v>
      </c>
      <c r="BE316" s="5">
        <v>0</v>
      </c>
      <c r="BF316" s="5">
        <v>0</v>
      </c>
      <c r="BG316" s="5">
        <v>0</v>
      </c>
      <c r="BH316" s="5">
        <v>0</v>
      </c>
      <c r="BI316" s="5">
        <v>0</v>
      </c>
      <c r="BJ316" s="167" t="s">
        <v>235</v>
      </c>
      <c r="BK316" s="71" t="s">
        <v>119</v>
      </c>
      <c r="BL316" s="72">
        <v>0</v>
      </c>
      <c r="BM316" s="5">
        <v>0</v>
      </c>
      <c r="BN316" s="5">
        <v>0</v>
      </c>
      <c r="BO316" s="72">
        <v>0</v>
      </c>
      <c r="BP316" s="5">
        <v>0</v>
      </c>
      <c r="BQ316" s="72">
        <v>0</v>
      </c>
      <c r="BR316" s="72">
        <v>0</v>
      </c>
      <c r="BS316" s="167" t="s">
        <v>235</v>
      </c>
      <c r="BT316" s="71" t="s">
        <v>119</v>
      </c>
      <c r="BU316" s="5">
        <v>0</v>
      </c>
      <c r="BV316" s="5">
        <v>0</v>
      </c>
      <c r="BW316" s="5">
        <v>0</v>
      </c>
      <c r="BX316" s="5">
        <v>0</v>
      </c>
      <c r="BY316" s="5">
        <v>0</v>
      </c>
      <c r="BZ316" s="5">
        <v>0</v>
      </c>
      <c r="CA316" s="5">
        <v>0</v>
      </c>
      <c r="CB316" s="5">
        <v>0</v>
      </c>
      <c r="CC316" s="5">
        <v>0</v>
      </c>
      <c r="CD316" s="5">
        <v>0</v>
      </c>
      <c r="CE316" s="5">
        <v>0</v>
      </c>
      <c r="CF316" s="5">
        <v>0</v>
      </c>
      <c r="CG316" s="5">
        <v>0</v>
      </c>
      <c r="CH316" s="135"/>
      <c r="CI316" s="138" t="s">
        <v>235</v>
      </c>
      <c r="CJ316" s="138" t="s">
        <v>4443</v>
      </c>
      <c r="CK316" s="139">
        <v>0</v>
      </c>
      <c r="CL316" s="141">
        <v>0</v>
      </c>
    </row>
    <row r="317" spans="1:90">
      <c r="A317" s="167"/>
      <c r="B317" s="71" t="s">
        <v>120</v>
      </c>
      <c r="C317" s="5">
        <v>1291</v>
      </c>
      <c r="D317" s="5">
        <v>711</v>
      </c>
      <c r="E317" s="5">
        <v>1250</v>
      </c>
      <c r="F317" s="5">
        <v>716</v>
      </c>
      <c r="G317" s="5">
        <v>1050</v>
      </c>
      <c r="H317" s="5">
        <v>611</v>
      </c>
      <c r="I317" s="5">
        <v>1113</v>
      </c>
      <c r="J317" s="5">
        <v>638</v>
      </c>
      <c r="K317" s="72">
        <v>4704</v>
      </c>
      <c r="L317" s="72">
        <v>2676</v>
      </c>
      <c r="M317" s="167"/>
      <c r="N317" s="71" t="s">
        <v>120</v>
      </c>
      <c r="O317" s="5">
        <v>147</v>
      </c>
      <c r="P317" s="5">
        <v>63</v>
      </c>
      <c r="Q317" s="5">
        <v>134</v>
      </c>
      <c r="R317" s="5">
        <v>82</v>
      </c>
      <c r="S317" s="5">
        <v>81</v>
      </c>
      <c r="T317" s="5">
        <v>40</v>
      </c>
      <c r="U317" s="5">
        <v>65</v>
      </c>
      <c r="V317" s="5">
        <v>42</v>
      </c>
      <c r="W317" s="72">
        <v>427</v>
      </c>
      <c r="X317" s="72">
        <v>227</v>
      </c>
      <c r="Y317" s="167"/>
      <c r="Z317" s="71" t="s">
        <v>120</v>
      </c>
      <c r="AA317" s="5">
        <v>32</v>
      </c>
      <c r="AB317" s="5">
        <v>30</v>
      </c>
      <c r="AC317" s="5">
        <v>31</v>
      </c>
      <c r="AD317" s="5">
        <v>31</v>
      </c>
      <c r="AE317" s="72">
        <v>124</v>
      </c>
      <c r="AF317" s="72">
        <v>131</v>
      </c>
      <c r="AG317" s="5">
        <v>128</v>
      </c>
      <c r="AH317" s="5">
        <v>48</v>
      </c>
      <c r="AI317" s="5">
        <v>0</v>
      </c>
      <c r="AJ317" s="5">
        <v>27</v>
      </c>
      <c r="AK317" s="167"/>
      <c r="AL317" s="71" t="s">
        <v>120</v>
      </c>
      <c r="AM317" s="5">
        <v>315</v>
      </c>
      <c r="AN317" s="5">
        <v>1283</v>
      </c>
      <c r="AO317" s="5">
        <v>541</v>
      </c>
      <c r="AP317" s="5">
        <v>58</v>
      </c>
      <c r="AQ317" s="5">
        <v>16</v>
      </c>
      <c r="AR317" s="5">
        <v>27</v>
      </c>
      <c r="AS317" s="5">
        <v>147</v>
      </c>
      <c r="AT317" s="5">
        <v>127</v>
      </c>
      <c r="AU317" s="5">
        <v>126</v>
      </c>
      <c r="AV317" s="167"/>
      <c r="AW317" s="71" t="s">
        <v>120</v>
      </c>
      <c r="AX317" s="5">
        <v>1194</v>
      </c>
      <c r="AY317" s="5">
        <v>692</v>
      </c>
      <c r="AZ317" s="5">
        <v>1139</v>
      </c>
      <c r="BA317" s="5">
        <v>655</v>
      </c>
      <c r="BB317" s="5">
        <v>715</v>
      </c>
      <c r="BC317" s="5">
        <v>408</v>
      </c>
      <c r="BD317" s="5">
        <v>1193</v>
      </c>
      <c r="BE317" s="5">
        <v>691</v>
      </c>
      <c r="BF317" s="5">
        <v>1138</v>
      </c>
      <c r="BG317" s="5">
        <v>654</v>
      </c>
      <c r="BH317" s="5">
        <v>680</v>
      </c>
      <c r="BI317" s="5">
        <v>388</v>
      </c>
      <c r="BJ317" s="167"/>
      <c r="BK317" s="71" t="s">
        <v>120</v>
      </c>
      <c r="BL317" s="72">
        <v>231</v>
      </c>
      <c r="BM317" s="5">
        <v>71</v>
      </c>
      <c r="BN317" s="5">
        <v>34</v>
      </c>
      <c r="BO317" s="72">
        <v>20</v>
      </c>
      <c r="BP317" s="5">
        <v>8</v>
      </c>
      <c r="BQ317" s="72">
        <v>251</v>
      </c>
      <c r="BR317" s="72">
        <v>79</v>
      </c>
      <c r="BS317" s="167"/>
      <c r="BT317" s="71" t="s">
        <v>120</v>
      </c>
      <c r="BU317" s="5">
        <v>12</v>
      </c>
      <c r="BV317" s="5">
        <v>109</v>
      </c>
      <c r="BW317" s="5">
        <v>28</v>
      </c>
      <c r="BX317" s="5">
        <v>41</v>
      </c>
      <c r="BY317" s="5">
        <v>42</v>
      </c>
      <c r="BZ317" s="5">
        <v>41</v>
      </c>
      <c r="CA317" s="5">
        <v>44</v>
      </c>
      <c r="CB317" s="5">
        <v>9</v>
      </c>
      <c r="CC317" s="5">
        <v>4</v>
      </c>
      <c r="CD317" s="5">
        <v>5</v>
      </c>
      <c r="CE317" s="5">
        <v>1</v>
      </c>
      <c r="CF317" s="5">
        <v>24</v>
      </c>
      <c r="CG317" s="5">
        <v>12</v>
      </c>
      <c r="CH317" s="135"/>
      <c r="CI317" s="138" t="s">
        <v>235</v>
      </c>
      <c r="CJ317" s="138" t="s">
        <v>4444</v>
      </c>
      <c r="CK317" s="139">
        <v>4816</v>
      </c>
      <c r="CL317" s="141">
        <v>336</v>
      </c>
    </row>
    <row r="318" spans="1:90">
      <c r="A318" s="167"/>
      <c r="B318" s="103" t="s">
        <v>102</v>
      </c>
      <c r="C318" s="105">
        <v>1291</v>
      </c>
      <c r="D318" s="105">
        <v>711</v>
      </c>
      <c r="E318" s="105">
        <v>1250</v>
      </c>
      <c r="F318" s="105">
        <v>716</v>
      </c>
      <c r="G318" s="105">
        <v>1050</v>
      </c>
      <c r="H318" s="105">
        <v>611</v>
      </c>
      <c r="I318" s="105">
        <v>1113</v>
      </c>
      <c r="J318" s="105">
        <v>638</v>
      </c>
      <c r="K318" s="105">
        <v>4704</v>
      </c>
      <c r="L318" s="105">
        <v>2676</v>
      </c>
      <c r="M318" s="167"/>
      <c r="N318" s="103" t="s">
        <v>102</v>
      </c>
      <c r="O318" s="105">
        <v>147</v>
      </c>
      <c r="P318" s="105">
        <v>63</v>
      </c>
      <c r="Q318" s="105">
        <v>134</v>
      </c>
      <c r="R318" s="105">
        <v>82</v>
      </c>
      <c r="S318" s="105">
        <v>81</v>
      </c>
      <c r="T318" s="105">
        <v>40</v>
      </c>
      <c r="U318" s="105">
        <v>65</v>
      </c>
      <c r="V318" s="105">
        <v>42</v>
      </c>
      <c r="W318" s="105">
        <v>427</v>
      </c>
      <c r="X318" s="105">
        <v>227</v>
      </c>
      <c r="Y318" s="167"/>
      <c r="Z318" s="103" t="s">
        <v>102</v>
      </c>
      <c r="AA318" s="105">
        <v>32</v>
      </c>
      <c r="AB318" s="105">
        <v>30</v>
      </c>
      <c r="AC318" s="105">
        <v>31</v>
      </c>
      <c r="AD318" s="105">
        <v>31</v>
      </c>
      <c r="AE318" s="105">
        <v>124</v>
      </c>
      <c r="AF318" s="105">
        <v>131</v>
      </c>
      <c r="AG318" s="105">
        <v>128</v>
      </c>
      <c r="AH318" s="105">
        <v>48</v>
      </c>
      <c r="AI318" s="105">
        <v>0</v>
      </c>
      <c r="AJ318" s="105">
        <v>27</v>
      </c>
      <c r="AK318" s="167"/>
      <c r="AL318" s="103" t="s">
        <v>102</v>
      </c>
      <c r="AM318" s="105">
        <v>315</v>
      </c>
      <c r="AN318" s="105">
        <v>1283</v>
      </c>
      <c r="AO318" s="105">
        <v>541</v>
      </c>
      <c r="AP318" s="105">
        <v>58</v>
      </c>
      <c r="AQ318" s="105">
        <v>16</v>
      </c>
      <c r="AR318" s="105">
        <v>27</v>
      </c>
      <c r="AS318" s="105">
        <v>147</v>
      </c>
      <c r="AT318" s="105">
        <v>127</v>
      </c>
      <c r="AU318" s="105">
        <v>126</v>
      </c>
      <c r="AV318" s="167"/>
      <c r="AW318" s="103" t="s">
        <v>102</v>
      </c>
      <c r="AX318" s="105">
        <v>1194</v>
      </c>
      <c r="AY318" s="105">
        <v>692</v>
      </c>
      <c r="AZ318" s="105">
        <v>1139</v>
      </c>
      <c r="BA318" s="105">
        <v>655</v>
      </c>
      <c r="BB318" s="105">
        <v>715</v>
      </c>
      <c r="BC318" s="105">
        <v>408</v>
      </c>
      <c r="BD318" s="105">
        <v>1193</v>
      </c>
      <c r="BE318" s="105">
        <v>691</v>
      </c>
      <c r="BF318" s="105">
        <v>1138</v>
      </c>
      <c r="BG318" s="105">
        <v>654</v>
      </c>
      <c r="BH318" s="105">
        <v>680</v>
      </c>
      <c r="BI318" s="105">
        <v>388</v>
      </c>
      <c r="BJ318" s="167"/>
      <c r="BK318" s="103" t="s">
        <v>102</v>
      </c>
      <c r="BL318" s="105">
        <v>231</v>
      </c>
      <c r="BM318" s="105">
        <v>71</v>
      </c>
      <c r="BN318" s="105">
        <v>34</v>
      </c>
      <c r="BO318" s="105">
        <v>20</v>
      </c>
      <c r="BP318" s="105">
        <v>8</v>
      </c>
      <c r="BQ318" s="105">
        <v>251</v>
      </c>
      <c r="BR318" s="105">
        <v>79</v>
      </c>
      <c r="BS318" s="167"/>
      <c r="BT318" s="103" t="s">
        <v>102</v>
      </c>
      <c r="BU318" s="105">
        <v>12</v>
      </c>
      <c r="BV318" s="105">
        <v>109</v>
      </c>
      <c r="BW318" s="105">
        <v>28</v>
      </c>
      <c r="BX318" s="105">
        <v>41</v>
      </c>
      <c r="BY318" s="105">
        <v>42</v>
      </c>
      <c r="BZ318" s="105">
        <v>41</v>
      </c>
      <c r="CA318" s="105">
        <v>44</v>
      </c>
      <c r="CB318" s="105">
        <v>9</v>
      </c>
      <c r="CC318" s="105">
        <v>4</v>
      </c>
      <c r="CD318" s="105">
        <v>5</v>
      </c>
      <c r="CE318" s="105">
        <v>1</v>
      </c>
      <c r="CF318" s="105">
        <v>24</v>
      </c>
      <c r="CG318" s="105">
        <v>12</v>
      </c>
      <c r="CH318" s="135"/>
      <c r="CI318" s="138" t="s">
        <v>235</v>
      </c>
      <c r="CJ318" s="138" t="s">
        <v>4445</v>
      </c>
      <c r="CK318" s="139">
        <v>4816</v>
      </c>
      <c r="CL318" s="141">
        <v>336</v>
      </c>
    </row>
    <row r="319" spans="1:90">
      <c r="A319" s="205" t="s">
        <v>478</v>
      </c>
      <c r="B319" s="205"/>
      <c r="C319" s="205"/>
      <c r="D319" s="205"/>
      <c r="E319" s="205"/>
      <c r="F319" s="205"/>
      <c r="G319" s="205"/>
      <c r="H319" s="205"/>
      <c r="I319" s="205"/>
      <c r="J319" s="205"/>
      <c r="K319" s="205"/>
      <c r="L319" s="205"/>
      <c r="M319" s="205" t="s">
        <v>479</v>
      </c>
      <c r="N319" s="205"/>
      <c r="O319" s="205"/>
      <c r="P319" s="205"/>
      <c r="Q319" s="205"/>
      <c r="R319" s="205"/>
      <c r="S319" s="205"/>
      <c r="T319" s="205"/>
      <c r="U319" s="205"/>
      <c r="V319" s="205"/>
      <c r="W319" s="205"/>
      <c r="X319" s="205"/>
      <c r="Y319" s="205" t="s">
        <v>480</v>
      </c>
      <c r="Z319" s="205"/>
      <c r="AA319" s="205"/>
      <c r="AB319" s="205"/>
      <c r="AC319" s="205"/>
      <c r="AD319" s="205"/>
      <c r="AE319" s="205"/>
      <c r="AF319" s="205"/>
      <c r="AG319" s="205"/>
      <c r="AH319" s="205"/>
      <c r="AI319" s="205"/>
      <c r="AJ319" s="205"/>
      <c r="AK319" s="205" t="s">
        <v>481</v>
      </c>
      <c r="AL319" s="205"/>
      <c r="AM319" s="205"/>
      <c r="AN319" s="205"/>
      <c r="AO319" s="205"/>
      <c r="AP319" s="205"/>
      <c r="AQ319" s="205"/>
      <c r="AR319" s="205"/>
      <c r="AS319" s="205"/>
      <c r="AT319" s="205"/>
      <c r="AU319" s="205"/>
      <c r="AV319" s="205" t="s">
        <v>4596</v>
      </c>
      <c r="AW319" s="205"/>
      <c r="AX319" s="205"/>
      <c r="AY319" s="205"/>
      <c r="AZ319" s="205"/>
      <c r="BA319" s="205"/>
      <c r="BB319" s="205"/>
      <c r="BC319" s="205"/>
      <c r="BD319" s="205"/>
      <c r="BE319" s="205"/>
      <c r="BF319" s="205"/>
      <c r="BG319" s="205"/>
      <c r="BH319" s="205"/>
      <c r="BI319" s="205"/>
      <c r="BJ319" s="205" t="s">
        <v>500</v>
      </c>
      <c r="BK319" s="205"/>
      <c r="BL319" s="205"/>
      <c r="BM319" s="205"/>
      <c r="BN319" s="205"/>
      <c r="BO319" s="205"/>
      <c r="BP319" s="205"/>
      <c r="BQ319" s="205"/>
      <c r="BR319" s="205"/>
      <c r="BS319" s="205" t="s">
        <v>482</v>
      </c>
      <c r="BT319" s="205"/>
      <c r="BU319" s="205"/>
      <c r="BV319" s="205"/>
      <c r="BW319" s="205"/>
      <c r="BX319" s="205"/>
      <c r="BY319" s="205"/>
      <c r="BZ319" s="205"/>
      <c r="CA319" s="205"/>
      <c r="CB319" s="205"/>
      <c r="CC319" s="205"/>
      <c r="CD319" s="205"/>
      <c r="CE319" s="205"/>
      <c r="CF319" s="205"/>
      <c r="CG319" s="205"/>
      <c r="CH319" s="135"/>
      <c r="CI319" s="138" t="s">
        <v>478</v>
      </c>
      <c r="CJ319" s="138" t="s">
        <v>478</v>
      </c>
      <c r="CK319" s="139">
        <v>0</v>
      </c>
      <c r="CL319" s="141">
        <v>0</v>
      </c>
    </row>
    <row r="320" spans="1:90">
      <c r="A320" s="205" t="s">
        <v>4174</v>
      </c>
      <c r="B320" s="205"/>
      <c r="C320" s="205"/>
      <c r="D320" s="205"/>
      <c r="E320" s="205"/>
      <c r="F320" s="205"/>
      <c r="G320" s="205"/>
      <c r="H320" s="205"/>
      <c r="I320" s="205"/>
      <c r="J320" s="205"/>
      <c r="K320" s="205"/>
      <c r="L320" s="205"/>
      <c r="M320" s="205" t="s">
        <v>4174</v>
      </c>
      <c r="N320" s="205"/>
      <c r="O320" s="205"/>
      <c r="P320" s="205"/>
      <c r="Q320" s="205"/>
      <c r="R320" s="205"/>
      <c r="S320" s="205"/>
      <c r="T320" s="205"/>
      <c r="U320" s="205"/>
      <c r="V320" s="205"/>
      <c r="W320" s="205"/>
      <c r="X320" s="205"/>
      <c r="Y320" s="205" t="s">
        <v>4174</v>
      </c>
      <c r="Z320" s="205"/>
      <c r="AA320" s="205"/>
      <c r="AB320" s="205"/>
      <c r="AC320" s="205"/>
      <c r="AD320" s="205"/>
      <c r="AE320" s="205"/>
      <c r="AF320" s="205"/>
      <c r="AG320" s="205"/>
      <c r="AH320" s="205"/>
      <c r="AI320" s="205"/>
      <c r="AJ320" s="205"/>
      <c r="AK320" s="205" t="s">
        <v>4174</v>
      </c>
      <c r="AL320" s="205"/>
      <c r="AM320" s="205"/>
      <c r="AN320" s="205"/>
      <c r="AO320" s="205"/>
      <c r="AP320" s="205"/>
      <c r="AQ320" s="205"/>
      <c r="AR320" s="205"/>
      <c r="AS320" s="205"/>
      <c r="AT320" s="205"/>
      <c r="AU320" s="205"/>
      <c r="AV320" s="205" t="s">
        <v>4175</v>
      </c>
      <c r="AW320" s="205"/>
      <c r="AX320" s="205"/>
      <c r="AY320" s="205"/>
      <c r="AZ320" s="205"/>
      <c r="BA320" s="205"/>
      <c r="BB320" s="205"/>
      <c r="BC320" s="205"/>
      <c r="BD320" s="205"/>
      <c r="BE320" s="205"/>
      <c r="BF320" s="205"/>
      <c r="BG320" s="205"/>
      <c r="BH320" s="205"/>
      <c r="BI320" s="205"/>
      <c r="BJ320" s="205" t="s">
        <v>4174</v>
      </c>
      <c r="BK320" s="205"/>
      <c r="BL320" s="205"/>
      <c r="BM320" s="205"/>
      <c r="BN320" s="205"/>
      <c r="BO320" s="205"/>
      <c r="BP320" s="205"/>
      <c r="BQ320" s="205"/>
      <c r="BR320" s="205"/>
      <c r="BS320" s="205" t="s">
        <v>4174</v>
      </c>
      <c r="BT320" s="205"/>
      <c r="BU320" s="205"/>
      <c r="BV320" s="205"/>
      <c r="BW320" s="205"/>
      <c r="BX320" s="205"/>
      <c r="BY320" s="205"/>
      <c r="BZ320" s="205"/>
      <c r="CA320" s="205"/>
      <c r="CB320" s="205"/>
      <c r="CC320" s="205"/>
      <c r="CD320" s="205"/>
      <c r="CE320" s="205"/>
      <c r="CF320" s="205"/>
      <c r="CG320" s="205"/>
      <c r="CH320" s="135"/>
      <c r="CI320" s="138" t="s">
        <v>4174</v>
      </c>
      <c r="CJ320" s="138" t="s">
        <v>4174</v>
      </c>
      <c r="CK320" s="139">
        <v>0</v>
      </c>
      <c r="CL320" s="141">
        <v>0</v>
      </c>
    </row>
    <row r="321" spans="1:90" ht="23.45" customHeight="1">
      <c r="A321" s="204" t="s">
        <v>2</v>
      </c>
      <c r="B321" s="199" t="s">
        <v>335</v>
      </c>
      <c r="C321" s="205" t="s">
        <v>423</v>
      </c>
      <c r="D321" s="205"/>
      <c r="E321" s="205" t="s">
        <v>424</v>
      </c>
      <c r="F321" s="205"/>
      <c r="G321" s="205" t="s">
        <v>425</v>
      </c>
      <c r="H321" s="205"/>
      <c r="I321" s="205" t="s">
        <v>426</v>
      </c>
      <c r="J321" s="205"/>
      <c r="K321" s="205" t="s">
        <v>102</v>
      </c>
      <c r="L321" s="205"/>
      <c r="M321" s="204" t="s">
        <v>2</v>
      </c>
      <c r="N321" s="204" t="s">
        <v>113</v>
      </c>
      <c r="O321" s="205" t="s">
        <v>423</v>
      </c>
      <c r="P321" s="205"/>
      <c r="Q321" s="205" t="s">
        <v>424</v>
      </c>
      <c r="R321" s="205"/>
      <c r="S321" s="205" t="s">
        <v>425</v>
      </c>
      <c r="T321" s="205"/>
      <c r="U321" s="205" t="s">
        <v>426</v>
      </c>
      <c r="V321" s="205"/>
      <c r="W321" s="205" t="s">
        <v>102</v>
      </c>
      <c r="X321" s="205"/>
      <c r="Y321" s="204" t="s">
        <v>2</v>
      </c>
      <c r="Z321" s="204" t="s">
        <v>113</v>
      </c>
      <c r="AA321" s="205" t="s">
        <v>363</v>
      </c>
      <c r="AB321" s="205"/>
      <c r="AC321" s="205"/>
      <c r="AD321" s="205"/>
      <c r="AE321" s="205"/>
      <c r="AF321" s="205" t="s">
        <v>165</v>
      </c>
      <c r="AG321" s="205"/>
      <c r="AH321" s="205"/>
      <c r="AI321" s="205"/>
      <c r="AJ321" s="204" t="s">
        <v>364</v>
      </c>
      <c r="AK321" s="204" t="s">
        <v>2</v>
      </c>
      <c r="AL321" s="204" t="s">
        <v>113</v>
      </c>
      <c r="AM321" s="205" t="s">
        <v>365</v>
      </c>
      <c r="AN321" s="205"/>
      <c r="AO321" s="205"/>
      <c r="AP321" s="205"/>
      <c r="AQ321" s="205"/>
      <c r="AR321" s="205"/>
      <c r="AS321" s="205"/>
      <c r="AT321" s="205"/>
      <c r="AU321" s="205"/>
      <c r="AV321" s="205" t="s">
        <v>2</v>
      </c>
      <c r="AW321" s="204" t="s">
        <v>113</v>
      </c>
      <c r="AX321" s="205" t="s">
        <v>366</v>
      </c>
      <c r="AY321" s="205"/>
      <c r="AZ321" s="205" t="s">
        <v>367</v>
      </c>
      <c r="BA321" s="205"/>
      <c r="BB321" s="205" t="s">
        <v>89</v>
      </c>
      <c r="BC321" s="205"/>
      <c r="BD321" s="205" t="s">
        <v>368</v>
      </c>
      <c r="BE321" s="205"/>
      <c r="BF321" s="205" t="s">
        <v>369</v>
      </c>
      <c r="BG321" s="205"/>
      <c r="BH321" s="204" t="s">
        <v>370</v>
      </c>
      <c r="BI321" s="204"/>
      <c r="BJ321" s="204" t="s">
        <v>2</v>
      </c>
      <c r="BK321" s="204" t="s">
        <v>113</v>
      </c>
      <c r="BL321" s="205" t="s">
        <v>166</v>
      </c>
      <c r="BM321" s="205"/>
      <c r="BN321" s="205"/>
      <c r="BO321" s="204" t="s">
        <v>167</v>
      </c>
      <c r="BP321" s="204"/>
      <c r="BQ321" s="204" t="s">
        <v>466</v>
      </c>
      <c r="BR321" s="204"/>
      <c r="BS321" s="204" t="s">
        <v>2</v>
      </c>
      <c r="BT321" s="204" t="s">
        <v>113</v>
      </c>
      <c r="BU321" s="205" t="s">
        <v>371</v>
      </c>
      <c r="BV321" s="205"/>
      <c r="BW321" s="205"/>
      <c r="BX321" s="205"/>
      <c r="BY321" s="205"/>
      <c r="BZ321" s="205"/>
      <c r="CA321" s="205"/>
      <c r="CB321" s="205"/>
      <c r="CC321" s="205"/>
      <c r="CD321" s="205"/>
      <c r="CE321" s="205"/>
      <c r="CF321" s="205"/>
      <c r="CG321" s="205"/>
      <c r="CH321" s="135"/>
      <c r="CI321" s="138" t="s">
        <v>2</v>
      </c>
      <c r="CJ321" s="138" t="s">
        <v>4594</v>
      </c>
      <c r="CK321" s="139" t="e">
        <v>#VALUE!</v>
      </c>
      <c r="CL321" s="141">
        <v>0</v>
      </c>
    </row>
    <row r="322" spans="1:90" ht="36">
      <c r="A322" s="204"/>
      <c r="B322" s="199"/>
      <c r="C322" s="69" t="s">
        <v>170</v>
      </c>
      <c r="D322" s="69" t="s">
        <v>57</v>
      </c>
      <c r="E322" s="69" t="s">
        <v>170</v>
      </c>
      <c r="F322" s="69" t="s">
        <v>57</v>
      </c>
      <c r="G322" s="69" t="s">
        <v>170</v>
      </c>
      <c r="H322" s="69" t="s">
        <v>57</v>
      </c>
      <c r="I322" s="69" t="s">
        <v>170</v>
      </c>
      <c r="J322" s="69" t="s">
        <v>57</v>
      </c>
      <c r="K322" s="69" t="s">
        <v>170</v>
      </c>
      <c r="L322" s="69" t="s">
        <v>57</v>
      </c>
      <c r="M322" s="204"/>
      <c r="N322" s="204"/>
      <c r="O322" s="69" t="s">
        <v>170</v>
      </c>
      <c r="P322" s="69" t="s">
        <v>57</v>
      </c>
      <c r="Q322" s="69" t="s">
        <v>170</v>
      </c>
      <c r="R322" s="69" t="s">
        <v>57</v>
      </c>
      <c r="S322" s="69" t="s">
        <v>170</v>
      </c>
      <c r="T322" s="69" t="s">
        <v>57</v>
      </c>
      <c r="U322" s="69" t="s">
        <v>170</v>
      </c>
      <c r="V322" s="69" t="s">
        <v>57</v>
      </c>
      <c r="W322" s="69" t="s">
        <v>170</v>
      </c>
      <c r="X322" s="69" t="s">
        <v>57</v>
      </c>
      <c r="Y322" s="204"/>
      <c r="Z322" s="204"/>
      <c r="AA322" s="69" t="s">
        <v>427</v>
      </c>
      <c r="AB322" s="69" t="s">
        <v>428</v>
      </c>
      <c r="AC322" s="69" t="s">
        <v>429</v>
      </c>
      <c r="AD322" s="69" t="s">
        <v>430</v>
      </c>
      <c r="AE322" s="69" t="s">
        <v>102</v>
      </c>
      <c r="AF322" s="69" t="s">
        <v>372</v>
      </c>
      <c r="AG322" s="31" t="s">
        <v>279</v>
      </c>
      <c r="AH322" s="31" t="s">
        <v>172</v>
      </c>
      <c r="AI322" s="31" t="s">
        <v>173</v>
      </c>
      <c r="AJ322" s="204"/>
      <c r="AK322" s="204"/>
      <c r="AL322" s="204"/>
      <c r="AM322" s="44" t="s">
        <v>434</v>
      </c>
      <c r="AN322" s="44" t="s">
        <v>344</v>
      </c>
      <c r="AO322" s="44" t="s">
        <v>435</v>
      </c>
      <c r="AP322" s="44" t="s">
        <v>436</v>
      </c>
      <c r="AQ322" s="44" t="s">
        <v>437</v>
      </c>
      <c r="AR322" s="14" t="s">
        <v>175</v>
      </c>
      <c r="AS322" s="14" t="s">
        <v>176</v>
      </c>
      <c r="AT322" s="44" t="s">
        <v>69</v>
      </c>
      <c r="AU322" s="44" t="s">
        <v>70</v>
      </c>
      <c r="AV322" s="205"/>
      <c r="AW322" s="204"/>
      <c r="AX322" s="69" t="s">
        <v>170</v>
      </c>
      <c r="AY322" s="69" t="s">
        <v>57</v>
      </c>
      <c r="AZ322" s="69" t="s">
        <v>170</v>
      </c>
      <c r="BA322" s="69" t="s">
        <v>57</v>
      </c>
      <c r="BB322" s="69" t="s">
        <v>170</v>
      </c>
      <c r="BC322" s="69" t="s">
        <v>57</v>
      </c>
      <c r="BD322" s="69" t="s">
        <v>170</v>
      </c>
      <c r="BE322" s="69" t="s">
        <v>57</v>
      </c>
      <c r="BF322" s="69" t="s">
        <v>170</v>
      </c>
      <c r="BG322" s="69" t="s">
        <v>57</v>
      </c>
      <c r="BH322" s="69" t="s">
        <v>170</v>
      </c>
      <c r="BI322" s="69" t="s">
        <v>57</v>
      </c>
      <c r="BJ322" s="204"/>
      <c r="BK322" s="204"/>
      <c r="BL322" s="32" t="s">
        <v>56</v>
      </c>
      <c r="BM322" s="45" t="s">
        <v>174</v>
      </c>
      <c r="BN322" s="45" t="s">
        <v>280</v>
      </c>
      <c r="BO322" s="69" t="s">
        <v>66</v>
      </c>
      <c r="BP322" s="69" t="s">
        <v>174</v>
      </c>
      <c r="BQ322" s="69" t="s">
        <v>66</v>
      </c>
      <c r="BR322" s="69" t="s">
        <v>174</v>
      </c>
      <c r="BS322" s="204"/>
      <c r="BT322" s="204"/>
      <c r="BU322" s="69" t="s">
        <v>80</v>
      </c>
      <c r="BV322" s="69" t="s">
        <v>81</v>
      </c>
      <c r="BW322" s="69" t="s">
        <v>82</v>
      </c>
      <c r="BX322" s="69" t="s">
        <v>421</v>
      </c>
      <c r="BY322" s="69" t="s">
        <v>431</v>
      </c>
      <c r="BZ322" s="69" t="s">
        <v>432</v>
      </c>
      <c r="CA322" s="69" t="s">
        <v>420</v>
      </c>
      <c r="CB322" s="69" t="s">
        <v>84</v>
      </c>
      <c r="CC322" s="69" t="s">
        <v>85</v>
      </c>
      <c r="CD322" s="69" t="s">
        <v>86</v>
      </c>
      <c r="CE322" s="69" t="s">
        <v>87</v>
      </c>
      <c r="CF322" s="69" t="s">
        <v>88</v>
      </c>
      <c r="CG322" s="70" t="s">
        <v>0</v>
      </c>
      <c r="CH322" s="135"/>
      <c r="CI322" s="138" t="s">
        <v>2</v>
      </c>
      <c r="CJ322" s="138" t="s">
        <v>2</v>
      </c>
      <c r="CK322" s="139" t="e">
        <v>#VALUE!</v>
      </c>
      <c r="CL322" s="141">
        <v>0</v>
      </c>
    </row>
    <row r="323" spans="1:90">
      <c r="A323" s="73" t="s">
        <v>137</v>
      </c>
      <c r="B323" s="71"/>
      <c r="C323" s="5"/>
      <c r="D323" s="5"/>
      <c r="E323" s="5"/>
      <c r="F323" s="5"/>
      <c r="G323" s="5"/>
      <c r="H323" s="5"/>
      <c r="I323" s="5"/>
      <c r="J323" s="5"/>
      <c r="K323" s="5"/>
      <c r="L323" s="5"/>
      <c r="M323" s="73" t="s">
        <v>137</v>
      </c>
      <c r="N323" s="71"/>
      <c r="O323" s="5"/>
      <c r="P323" s="5"/>
      <c r="Q323" s="5"/>
      <c r="R323" s="5"/>
      <c r="S323" s="5"/>
      <c r="T323" s="5"/>
      <c r="U323" s="5"/>
      <c r="V323" s="5"/>
      <c r="W323" s="5"/>
      <c r="X323" s="5"/>
      <c r="Y323" s="73" t="s">
        <v>137</v>
      </c>
      <c r="Z323" s="71"/>
      <c r="AA323" s="5"/>
      <c r="AB323" s="5"/>
      <c r="AC323" s="5"/>
      <c r="AD323" s="5"/>
      <c r="AE323" s="5"/>
      <c r="AF323" s="5"/>
      <c r="AG323" s="5"/>
      <c r="AH323" s="5"/>
      <c r="AI323" s="5"/>
      <c r="AJ323" s="72"/>
      <c r="AK323" s="73" t="s">
        <v>137</v>
      </c>
      <c r="AL323" s="71"/>
      <c r="AM323" s="5"/>
      <c r="AN323" s="5"/>
      <c r="AO323" s="5"/>
      <c r="AP323" s="5"/>
      <c r="AQ323" s="5"/>
      <c r="AR323" s="5"/>
      <c r="AS323" s="5"/>
      <c r="AT323" s="5"/>
      <c r="AU323" s="5"/>
      <c r="AV323" s="73" t="s">
        <v>137</v>
      </c>
      <c r="AW323" s="71"/>
      <c r="AX323" s="5"/>
      <c r="AY323" s="5"/>
      <c r="AZ323" s="5"/>
      <c r="BA323" s="5"/>
      <c r="BB323" s="5"/>
      <c r="BC323" s="5"/>
      <c r="BD323" s="5"/>
      <c r="BE323" s="5"/>
      <c r="BF323" s="5"/>
      <c r="BG323" s="5"/>
      <c r="BH323" s="5"/>
      <c r="BI323" s="5"/>
      <c r="BJ323" s="73" t="s">
        <v>137</v>
      </c>
      <c r="BK323" s="71"/>
      <c r="BL323" s="72"/>
      <c r="BM323" s="5"/>
      <c r="BN323" s="5"/>
      <c r="BO323" s="5"/>
      <c r="BP323" s="5"/>
      <c r="BQ323" s="72"/>
      <c r="BR323" s="72"/>
      <c r="BS323" s="73" t="s">
        <v>137</v>
      </c>
      <c r="BT323" s="71"/>
      <c r="BU323" s="5"/>
      <c r="BV323" s="5"/>
      <c r="BW323" s="5"/>
      <c r="BX323" s="5"/>
      <c r="BY323" s="5"/>
      <c r="BZ323" s="5"/>
      <c r="CA323" s="5"/>
      <c r="CB323" s="5"/>
      <c r="CC323" s="5"/>
      <c r="CD323" s="5"/>
      <c r="CE323" s="5"/>
      <c r="CF323" s="5"/>
      <c r="CG323" s="5"/>
      <c r="CH323" s="135"/>
      <c r="CI323" s="138" t="s">
        <v>137</v>
      </c>
      <c r="CJ323" s="138" t="s">
        <v>137</v>
      </c>
      <c r="CK323" s="139">
        <v>0</v>
      </c>
      <c r="CL323" s="141">
        <v>0</v>
      </c>
    </row>
    <row r="324" spans="1:90" ht="14.45" customHeight="1">
      <c r="A324" s="167" t="s">
        <v>236</v>
      </c>
      <c r="B324" s="71" t="s">
        <v>119</v>
      </c>
      <c r="C324" s="5">
        <v>612</v>
      </c>
      <c r="D324" s="5">
        <v>343</v>
      </c>
      <c r="E324" s="5">
        <v>632</v>
      </c>
      <c r="F324" s="5">
        <v>356</v>
      </c>
      <c r="G324" s="5">
        <v>577</v>
      </c>
      <c r="H324" s="5">
        <v>346</v>
      </c>
      <c r="I324" s="5">
        <v>533</v>
      </c>
      <c r="J324" s="5">
        <v>300</v>
      </c>
      <c r="K324" s="72">
        <v>2354</v>
      </c>
      <c r="L324" s="72">
        <v>1345</v>
      </c>
      <c r="M324" s="167" t="s">
        <v>236</v>
      </c>
      <c r="N324" s="71" t="s">
        <v>119</v>
      </c>
      <c r="O324" s="5">
        <v>26</v>
      </c>
      <c r="P324" s="5">
        <v>13</v>
      </c>
      <c r="Q324" s="5">
        <v>25</v>
      </c>
      <c r="R324" s="5">
        <v>13</v>
      </c>
      <c r="S324" s="5">
        <v>18</v>
      </c>
      <c r="T324" s="5">
        <v>7</v>
      </c>
      <c r="U324" s="5">
        <v>32</v>
      </c>
      <c r="V324" s="5">
        <v>18</v>
      </c>
      <c r="W324" s="72">
        <v>101</v>
      </c>
      <c r="X324" s="72">
        <v>51</v>
      </c>
      <c r="Y324" s="167" t="s">
        <v>236</v>
      </c>
      <c r="Z324" s="71" t="s">
        <v>119</v>
      </c>
      <c r="AA324" s="5">
        <v>23</v>
      </c>
      <c r="AB324" s="5">
        <v>23</v>
      </c>
      <c r="AC324" s="5">
        <v>23</v>
      </c>
      <c r="AD324" s="5">
        <v>21</v>
      </c>
      <c r="AE324" s="72">
        <v>90</v>
      </c>
      <c r="AF324" s="72">
        <v>98</v>
      </c>
      <c r="AG324" s="5">
        <v>82</v>
      </c>
      <c r="AH324" s="5">
        <v>0</v>
      </c>
      <c r="AI324" s="5">
        <v>2</v>
      </c>
      <c r="AJ324" s="5">
        <v>22</v>
      </c>
      <c r="AK324" s="167" t="s">
        <v>236</v>
      </c>
      <c r="AL324" s="71" t="s">
        <v>119</v>
      </c>
      <c r="AM324" s="5">
        <v>99</v>
      </c>
      <c r="AN324" s="5">
        <v>891</v>
      </c>
      <c r="AO324" s="5">
        <v>376</v>
      </c>
      <c r="AP324" s="5">
        <v>82</v>
      </c>
      <c r="AQ324" s="5">
        <v>20</v>
      </c>
      <c r="AR324" s="5">
        <v>35</v>
      </c>
      <c r="AS324" s="5">
        <v>97</v>
      </c>
      <c r="AT324" s="5">
        <v>78</v>
      </c>
      <c r="AU324" s="5">
        <v>76</v>
      </c>
      <c r="AV324" s="167" t="s">
        <v>236</v>
      </c>
      <c r="AW324" s="71" t="s">
        <v>119</v>
      </c>
      <c r="AX324" s="5">
        <v>607</v>
      </c>
      <c r="AY324" s="5">
        <v>316</v>
      </c>
      <c r="AZ324" s="5">
        <v>601</v>
      </c>
      <c r="BA324" s="5">
        <v>310</v>
      </c>
      <c r="BB324" s="5">
        <v>385</v>
      </c>
      <c r="BC324" s="5">
        <v>212</v>
      </c>
      <c r="BD324" s="5">
        <v>549</v>
      </c>
      <c r="BE324" s="5">
        <v>286</v>
      </c>
      <c r="BF324" s="5">
        <v>543</v>
      </c>
      <c r="BG324" s="5">
        <v>280</v>
      </c>
      <c r="BH324" s="5">
        <v>375</v>
      </c>
      <c r="BI324" s="5">
        <v>203</v>
      </c>
      <c r="BJ324" s="167" t="s">
        <v>236</v>
      </c>
      <c r="BK324" s="71" t="s">
        <v>119</v>
      </c>
      <c r="BL324" s="72">
        <v>130</v>
      </c>
      <c r="BM324" s="5">
        <v>38</v>
      </c>
      <c r="BN324" s="5">
        <v>5</v>
      </c>
      <c r="BO324" s="72">
        <v>2</v>
      </c>
      <c r="BP324" s="5">
        <v>2</v>
      </c>
      <c r="BQ324" s="72">
        <v>132</v>
      </c>
      <c r="BR324" s="72">
        <v>40</v>
      </c>
      <c r="BS324" s="167" t="s">
        <v>236</v>
      </c>
      <c r="BT324" s="71" t="s">
        <v>119</v>
      </c>
      <c r="BU324" s="5">
        <v>32</v>
      </c>
      <c r="BV324" s="5">
        <v>109</v>
      </c>
      <c r="BW324" s="5">
        <v>59</v>
      </c>
      <c r="BX324" s="5">
        <v>25</v>
      </c>
      <c r="BY324" s="5">
        <v>32</v>
      </c>
      <c r="BZ324" s="5">
        <v>31</v>
      </c>
      <c r="CA324" s="5">
        <v>26</v>
      </c>
      <c r="CB324" s="5">
        <v>6</v>
      </c>
      <c r="CC324" s="5">
        <v>1</v>
      </c>
      <c r="CD324" s="5">
        <v>11</v>
      </c>
      <c r="CE324" s="5">
        <v>21</v>
      </c>
      <c r="CF324" s="5">
        <v>33</v>
      </c>
      <c r="CG324" s="5">
        <v>40</v>
      </c>
      <c r="CH324" s="135"/>
      <c r="CI324" s="138" t="s">
        <v>236</v>
      </c>
      <c r="CJ324" s="138" t="s">
        <v>4446</v>
      </c>
      <c r="CK324" s="139">
        <v>3437</v>
      </c>
      <c r="CL324" s="141">
        <v>353</v>
      </c>
    </row>
    <row r="325" spans="1:90">
      <c r="A325" s="167"/>
      <c r="B325" s="71" t="s">
        <v>120</v>
      </c>
      <c r="C325" s="5">
        <v>614</v>
      </c>
      <c r="D325" s="5">
        <v>312</v>
      </c>
      <c r="E325" s="5">
        <v>534</v>
      </c>
      <c r="F325" s="5">
        <v>278</v>
      </c>
      <c r="G325" s="5">
        <v>510</v>
      </c>
      <c r="H325" s="5">
        <v>273</v>
      </c>
      <c r="I325" s="5">
        <v>521</v>
      </c>
      <c r="J325" s="5">
        <v>272</v>
      </c>
      <c r="K325" s="72">
        <v>2179</v>
      </c>
      <c r="L325" s="72">
        <v>1135</v>
      </c>
      <c r="M325" s="167"/>
      <c r="N325" s="71" t="s">
        <v>120</v>
      </c>
      <c r="O325" s="5">
        <v>9</v>
      </c>
      <c r="P325" s="5">
        <v>4</v>
      </c>
      <c r="Q325" s="5">
        <v>15</v>
      </c>
      <c r="R325" s="5">
        <v>7</v>
      </c>
      <c r="S325" s="5">
        <v>10</v>
      </c>
      <c r="T325" s="5">
        <v>5</v>
      </c>
      <c r="U325" s="5">
        <v>59</v>
      </c>
      <c r="V325" s="5">
        <v>35</v>
      </c>
      <c r="W325" s="72">
        <v>93</v>
      </c>
      <c r="X325" s="72">
        <v>51</v>
      </c>
      <c r="Y325" s="167"/>
      <c r="Z325" s="71" t="s">
        <v>120</v>
      </c>
      <c r="AA325" s="5">
        <v>11</v>
      </c>
      <c r="AB325" s="5">
        <v>11</v>
      </c>
      <c r="AC325" s="5">
        <v>9</v>
      </c>
      <c r="AD325" s="5">
        <v>12</v>
      </c>
      <c r="AE325" s="72">
        <v>43</v>
      </c>
      <c r="AF325" s="72">
        <v>53</v>
      </c>
      <c r="AG325" s="5">
        <v>48</v>
      </c>
      <c r="AH325" s="5">
        <v>35</v>
      </c>
      <c r="AI325" s="5">
        <v>0</v>
      </c>
      <c r="AJ325" s="5">
        <v>6</v>
      </c>
      <c r="AK325" s="167"/>
      <c r="AL325" s="71" t="s">
        <v>120</v>
      </c>
      <c r="AM325" s="5">
        <v>88</v>
      </c>
      <c r="AN325" s="5">
        <v>502</v>
      </c>
      <c r="AO325" s="5">
        <v>78</v>
      </c>
      <c r="AP325" s="5">
        <v>272</v>
      </c>
      <c r="AQ325" s="5">
        <v>0</v>
      </c>
      <c r="AR325" s="5">
        <v>23</v>
      </c>
      <c r="AS325" s="5">
        <v>45</v>
      </c>
      <c r="AT325" s="5">
        <v>45</v>
      </c>
      <c r="AU325" s="5">
        <v>45</v>
      </c>
      <c r="AV325" s="167"/>
      <c r="AW325" s="71" t="s">
        <v>120</v>
      </c>
      <c r="AX325" s="5">
        <v>738</v>
      </c>
      <c r="AY325" s="5">
        <v>414</v>
      </c>
      <c r="AZ325" s="5">
        <v>736</v>
      </c>
      <c r="BA325" s="5">
        <v>412</v>
      </c>
      <c r="BB325" s="5">
        <v>517</v>
      </c>
      <c r="BC325" s="5">
        <v>270</v>
      </c>
      <c r="BD325" s="5">
        <v>668</v>
      </c>
      <c r="BE325" s="5">
        <v>370</v>
      </c>
      <c r="BF325" s="5">
        <v>666</v>
      </c>
      <c r="BG325" s="5">
        <v>368</v>
      </c>
      <c r="BH325" s="5">
        <v>511</v>
      </c>
      <c r="BI325" s="5">
        <v>266</v>
      </c>
      <c r="BJ325" s="167"/>
      <c r="BK325" s="71" t="s">
        <v>120</v>
      </c>
      <c r="BL325" s="72">
        <v>76</v>
      </c>
      <c r="BM325" s="5">
        <v>39</v>
      </c>
      <c r="BN325" s="5">
        <v>9</v>
      </c>
      <c r="BO325" s="72">
        <v>10</v>
      </c>
      <c r="BP325" s="5">
        <v>4</v>
      </c>
      <c r="BQ325" s="72">
        <v>86</v>
      </c>
      <c r="BR325" s="72">
        <v>43</v>
      </c>
      <c r="BS325" s="167"/>
      <c r="BT325" s="71" t="s">
        <v>120</v>
      </c>
      <c r="BU325" s="5">
        <v>0</v>
      </c>
      <c r="BV325" s="5">
        <v>0</v>
      </c>
      <c r="BW325" s="5">
        <v>0</v>
      </c>
      <c r="BX325" s="5">
        <v>0</v>
      </c>
      <c r="BY325" s="5">
        <v>0</v>
      </c>
      <c r="BZ325" s="5">
        <v>0</v>
      </c>
      <c r="CA325" s="5">
        <v>0</v>
      </c>
      <c r="CB325" s="5">
        <v>0</v>
      </c>
      <c r="CC325" s="5">
        <v>0</v>
      </c>
      <c r="CD325" s="5">
        <v>0</v>
      </c>
      <c r="CE325" s="5">
        <v>0</v>
      </c>
      <c r="CF325" s="5">
        <v>0</v>
      </c>
      <c r="CG325" s="5">
        <v>0</v>
      </c>
      <c r="CH325" s="135"/>
      <c r="CI325" s="138" t="s">
        <v>236</v>
      </c>
      <c r="CJ325" s="138" t="s">
        <v>4447</v>
      </c>
      <c r="CK325" s="139">
        <v>2414</v>
      </c>
      <c r="CL325" s="141">
        <v>0</v>
      </c>
    </row>
    <row r="326" spans="1:90">
      <c r="A326" s="167"/>
      <c r="B326" s="103" t="s">
        <v>102</v>
      </c>
      <c r="C326" s="105">
        <v>1226</v>
      </c>
      <c r="D326" s="105">
        <v>655</v>
      </c>
      <c r="E326" s="105">
        <v>1166</v>
      </c>
      <c r="F326" s="105">
        <v>634</v>
      </c>
      <c r="G326" s="105">
        <v>1087</v>
      </c>
      <c r="H326" s="105">
        <v>619</v>
      </c>
      <c r="I326" s="105">
        <v>1054</v>
      </c>
      <c r="J326" s="105">
        <v>572</v>
      </c>
      <c r="K326" s="105">
        <v>4533</v>
      </c>
      <c r="L326" s="105">
        <v>2480</v>
      </c>
      <c r="M326" s="167"/>
      <c r="N326" s="103" t="s">
        <v>102</v>
      </c>
      <c r="O326" s="105">
        <v>35</v>
      </c>
      <c r="P326" s="105">
        <v>17</v>
      </c>
      <c r="Q326" s="105">
        <v>40</v>
      </c>
      <c r="R326" s="105">
        <v>20</v>
      </c>
      <c r="S326" s="105">
        <v>28</v>
      </c>
      <c r="T326" s="105">
        <v>12</v>
      </c>
      <c r="U326" s="105">
        <v>91</v>
      </c>
      <c r="V326" s="105">
        <v>53</v>
      </c>
      <c r="W326" s="105">
        <v>194</v>
      </c>
      <c r="X326" s="105">
        <v>102</v>
      </c>
      <c r="Y326" s="167"/>
      <c r="Z326" s="103" t="s">
        <v>102</v>
      </c>
      <c r="AA326" s="105">
        <v>34</v>
      </c>
      <c r="AB326" s="105">
        <v>34</v>
      </c>
      <c r="AC326" s="105">
        <v>32</v>
      </c>
      <c r="AD326" s="105">
        <v>33</v>
      </c>
      <c r="AE326" s="105">
        <v>133</v>
      </c>
      <c r="AF326" s="105">
        <v>151</v>
      </c>
      <c r="AG326" s="105">
        <v>130</v>
      </c>
      <c r="AH326" s="105">
        <v>35</v>
      </c>
      <c r="AI326" s="105">
        <v>2</v>
      </c>
      <c r="AJ326" s="105">
        <v>28</v>
      </c>
      <c r="AK326" s="167"/>
      <c r="AL326" s="103" t="s">
        <v>102</v>
      </c>
      <c r="AM326" s="105">
        <v>187</v>
      </c>
      <c r="AN326" s="105">
        <v>1393</v>
      </c>
      <c r="AO326" s="105">
        <v>454</v>
      </c>
      <c r="AP326" s="105">
        <v>354</v>
      </c>
      <c r="AQ326" s="105">
        <v>20</v>
      </c>
      <c r="AR326" s="105">
        <v>58</v>
      </c>
      <c r="AS326" s="105">
        <v>142</v>
      </c>
      <c r="AT326" s="105">
        <v>123</v>
      </c>
      <c r="AU326" s="105">
        <v>121</v>
      </c>
      <c r="AV326" s="167"/>
      <c r="AW326" s="103" t="s">
        <v>102</v>
      </c>
      <c r="AX326" s="105">
        <v>1345</v>
      </c>
      <c r="AY326" s="105">
        <v>730</v>
      </c>
      <c r="AZ326" s="105">
        <v>1337</v>
      </c>
      <c r="BA326" s="105">
        <v>722</v>
      </c>
      <c r="BB326" s="105">
        <v>902</v>
      </c>
      <c r="BC326" s="105">
        <v>482</v>
      </c>
      <c r="BD326" s="105">
        <v>1217</v>
      </c>
      <c r="BE326" s="105">
        <v>656</v>
      </c>
      <c r="BF326" s="105">
        <v>1209</v>
      </c>
      <c r="BG326" s="105">
        <v>648</v>
      </c>
      <c r="BH326" s="105">
        <v>886</v>
      </c>
      <c r="BI326" s="105">
        <v>469</v>
      </c>
      <c r="BJ326" s="167"/>
      <c r="BK326" s="103" t="s">
        <v>102</v>
      </c>
      <c r="BL326" s="105">
        <v>206</v>
      </c>
      <c r="BM326" s="105">
        <v>77</v>
      </c>
      <c r="BN326" s="105">
        <v>14</v>
      </c>
      <c r="BO326" s="105">
        <v>12</v>
      </c>
      <c r="BP326" s="105">
        <v>6</v>
      </c>
      <c r="BQ326" s="105">
        <v>218</v>
      </c>
      <c r="BR326" s="105">
        <v>83</v>
      </c>
      <c r="BS326" s="167"/>
      <c r="BT326" s="103" t="s">
        <v>102</v>
      </c>
      <c r="BU326" s="105">
        <v>32</v>
      </c>
      <c r="BV326" s="105">
        <v>109</v>
      </c>
      <c r="BW326" s="105">
        <v>59</v>
      </c>
      <c r="BX326" s="105">
        <v>25</v>
      </c>
      <c r="BY326" s="105">
        <v>32</v>
      </c>
      <c r="BZ326" s="105">
        <v>31</v>
      </c>
      <c r="CA326" s="105">
        <v>26</v>
      </c>
      <c r="CB326" s="105">
        <v>6</v>
      </c>
      <c r="CC326" s="105">
        <v>1</v>
      </c>
      <c r="CD326" s="105">
        <v>11</v>
      </c>
      <c r="CE326" s="105">
        <v>21</v>
      </c>
      <c r="CF326" s="105">
        <v>33</v>
      </c>
      <c r="CG326" s="105">
        <v>40</v>
      </c>
      <c r="CH326" s="135"/>
      <c r="CI326" s="138" t="s">
        <v>236</v>
      </c>
      <c r="CJ326" s="138" t="s">
        <v>4448</v>
      </c>
      <c r="CK326" s="139">
        <v>5851</v>
      </c>
      <c r="CL326" s="141">
        <v>353</v>
      </c>
    </row>
    <row r="327" spans="1:90" ht="14.45" customHeight="1">
      <c r="A327" s="167" t="s">
        <v>237</v>
      </c>
      <c r="B327" s="71" t="s">
        <v>119</v>
      </c>
      <c r="C327" s="5">
        <v>445</v>
      </c>
      <c r="D327" s="5">
        <v>238</v>
      </c>
      <c r="E327" s="5">
        <v>413</v>
      </c>
      <c r="F327" s="5">
        <v>231</v>
      </c>
      <c r="G327" s="5">
        <v>352</v>
      </c>
      <c r="H327" s="5">
        <v>212</v>
      </c>
      <c r="I327" s="5">
        <v>428</v>
      </c>
      <c r="J327" s="5">
        <v>226</v>
      </c>
      <c r="K327" s="72">
        <v>1638</v>
      </c>
      <c r="L327" s="72">
        <v>907</v>
      </c>
      <c r="M327" s="167" t="s">
        <v>237</v>
      </c>
      <c r="N327" s="71" t="s">
        <v>119</v>
      </c>
      <c r="O327" s="5">
        <v>41</v>
      </c>
      <c r="P327" s="5">
        <v>24</v>
      </c>
      <c r="Q327" s="5">
        <v>20</v>
      </c>
      <c r="R327" s="5">
        <v>11</v>
      </c>
      <c r="S327" s="5">
        <v>9</v>
      </c>
      <c r="T327" s="5">
        <v>1</v>
      </c>
      <c r="U327" s="5">
        <v>65</v>
      </c>
      <c r="V327" s="5">
        <v>35</v>
      </c>
      <c r="W327" s="72">
        <v>135</v>
      </c>
      <c r="X327" s="72">
        <v>71</v>
      </c>
      <c r="Y327" s="167" t="s">
        <v>237</v>
      </c>
      <c r="Z327" s="71" t="s">
        <v>119</v>
      </c>
      <c r="AA327" s="5">
        <v>14</v>
      </c>
      <c r="AB327" s="5">
        <v>13</v>
      </c>
      <c r="AC327" s="5">
        <v>12</v>
      </c>
      <c r="AD327" s="5">
        <v>13</v>
      </c>
      <c r="AE327" s="72">
        <v>52</v>
      </c>
      <c r="AF327" s="72">
        <v>60</v>
      </c>
      <c r="AG327" s="5">
        <v>56</v>
      </c>
      <c r="AH327" s="5">
        <v>0</v>
      </c>
      <c r="AI327" s="5">
        <v>0</v>
      </c>
      <c r="AJ327" s="5">
        <v>13</v>
      </c>
      <c r="AK327" s="167" t="s">
        <v>237</v>
      </c>
      <c r="AL327" s="71" t="s">
        <v>119</v>
      </c>
      <c r="AM327" s="5">
        <v>0</v>
      </c>
      <c r="AN327" s="5">
        <v>393</v>
      </c>
      <c r="AO327" s="5">
        <v>241</v>
      </c>
      <c r="AP327" s="5">
        <v>101</v>
      </c>
      <c r="AQ327" s="5">
        <v>0</v>
      </c>
      <c r="AR327" s="5">
        <v>14</v>
      </c>
      <c r="AS327" s="5">
        <v>64</v>
      </c>
      <c r="AT327" s="5">
        <v>61</v>
      </c>
      <c r="AU327" s="5">
        <v>54</v>
      </c>
      <c r="AV327" s="167" t="s">
        <v>237</v>
      </c>
      <c r="AW327" s="71" t="s">
        <v>119</v>
      </c>
      <c r="AX327" s="5">
        <v>393</v>
      </c>
      <c r="AY327" s="5">
        <v>224</v>
      </c>
      <c r="AZ327" s="5">
        <v>383</v>
      </c>
      <c r="BA327" s="5">
        <v>216</v>
      </c>
      <c r="BB327" s="5">
        <v>238</v>
      </c>
      <c r="BC327" s="5">
        <v>127</v>
      </c>
      <c r="BD327" s="5">
        <v>388</v>
      </c>
      <c r="BE327" s="5">
        <v>221</v>
      </c>
      <c r="BF327" s="5">
        <v>378</v>
      </c>
      <c r="BG327" s="5">
        <v>213</v>
      </c>
      <c r="BH327" s="5">
        <v>231</v>
      </c>
      <c r="BI327" s="5">
        <v>122</v>
      </c>
      <c r="BJ327" s="167" t="s">
        <v>237</v>
      </c>
      <c r="BK327" s="71" t="s">
        <v>119</v>
      </c>
      <c r="BL327" s="72">
        <v>88</v>
      </c>
      <c r="BM327" s="5">
        <v>42</v>
      </c>
      <c r="BN327" s="5">
        <v>6</v>
      </c>
      <c r="BO327" s="72">
        <v>3</v>
      </c>
      <c r="BP327" s="5">
        <v>3</v>
      </c>
      <c r="BQ327" s="72">
        <v>91</v>
      </c>
      <c r="BR327" s="72">
        <v>45</v>
      </c>
      <c r="BS327" s="167" t="s">
        <v>237</v>
      </c>
      <c r="BT327" s="71" t="s">
        <v>119</v>
      </c>
      <c r="BU327" s="5">
        <v>20</v>
      </c>
      <c r="BV327" s="5">
        <v>22</v>
      </c>
      <c r="BW327" s="5">
        <v>20</v>
      </c>
      <c r="BX327" s="5">
        <v>24</v>
      </c>
      <c r="BY327" s="5">
        <v>63</v>
      </c>
      <c r="BZ327" s="5">
        <v>21</v>
      </c>
      <c r="CA327" s="5">
        <v>11</v>
      </c>
      <c r="CB327" s="5">
        <v>3</v>
      </c>
      <c r="CC327" s="5">
        <v>0</v>
      </c>
      <c r="CD327" s="5">
        <v>8</v>
      </c>
      <c r="CE327" s="5">
        <v>4</v>
      </c>
      <c r="CF327" s="5">
        <v>28</v>
      </c>
      <c r="CG327" s="5">
        <v>31</v>
      </c>
      <c r="CH327" s="135"/>
      <c r="CI327" s="138" t="s">
        <v>237</v>
      </c>
      <c r="CJ327" s="138" t="s">
        <v>4449</v>
      </c>
      <c r="CK327" s="139">
        <v>1913</v>
      </c>
      <c r="CL327" s="141">
        <v>196</v>
      </c>
    </row>
    <row r="328" spans="1:90">
      <c r="A328" s="167"/>
      <c r="B328" s="71" t="s">
        <v>120</v>
      </c>
      <c r="C328" s="5">
        <v>193</v>
      </c>
      <c r="D328" s="5">
        <v>95</v>
      </c>
      <c r="E328" s="5">
        <v>172</v>
      </c>
      <c r="F328" s="5">
        <v>82</v>
      </c>
      <c r="G328" s="5">
        <v>180</v>
      </c>
      <c r="H328" s="5">
        <v>94</v>
      </c>
      <c r="I328" s="5">
        <v>210</v>
      </c>
      <c r="J328" s="5">
        <v>122</v>
      </c>
      <c r="K328" s="72">
        <v>755</v>
      </c>
      <c r="L328" s="72">
        <v>393</v>
      </c>
      <c r="M328" s="167"/>
      <c r="N328" s="71" t="s">
        <v>120</v>
      </c>
      <c r="O328" s="5">
        <v>7</v>
      </c>
      <c r="P328" s="5">
        <v>1</v>
      </c>
      <c r="Q328" s="5">
        <v>7</v>
      </c>
      <c r="R328" s="5">
        <v>2</v>
      </c>
      <c r="S328" s="5">
        <v>22</v>
      </c>
      <c r="T328" s="5">
        <v>11</v>
      </c>
      <c r="U328" s="5">
        <v>20</v>
      </c>
      <c r="V328" s="5">
        <v>10</v>
      </c>
      <c r="W328" s="72">
        <v>56</v>
      </c>
      <c r="X328" s="72">
        <v>24</v>
      </c>
      <c r="Y328" s="167"/>
      <c r="Z328" s="71" t="s">
        <v>120</v>
      </c>
      <c r="AA328" s="5">
        <v>6</v>
      </c>
      <c r="AB328" s="5">
        <v>5</v>
      </c>
      <c r="AC328" s="5">
        <v>5</v>
      </c>
      <c r="AD328" s="5">
        <v>6</v>
      </c>
      <c r="AE328" s="72">
        <v>22</v>
      </c>
      <c r="AF328" s="72">
        <v>23</v>
      </c>
      <c r="AG328" s="5">
        <v>23</v>
      </c>
      <c r="AH328" s="5">
        <v>7</v>
      </c>
      <c r="AI328" s="5">
        <v>0</v>
      </c>
      <c r="AJ328" s="5">
        <v>4</v>
      </c>
      <c r="AK328" s="167"/>
      <c r="AL328" s="71" t="s">
        <v>120</v>
      </c>
      <c r="AM328" s="5">
        <v>0</v>
      </c>
      <c r="AN328" s="5">
        <v>311</v>
      </c>
      <c r="AO328" s="5">
        <v>50</v>
      </c>
      <c r="AP328" s="5">
        <v>10</v>
      </c>
      <c r="AQ328" s="5">
        <v>0</v>
      </c>
      <c r="AR328" s="5">
        <v>0</v>
      </c>
      <c r="AS328" s="5">
        <v>23</v>
      </c>
      <c r="AT328" s="5">
        <v>11</v>
      </c>
      <c r="AU328" s="5">
        <v>13</v>
      </c>
      <c r="AV328" s="167"/>
      <c r="AW328" s="71" t="s">
        <v>120</v>
      </c>
      <c r="AX328" s="5">
        <v>140</v>
      </c>
      <c r="AY328" s="5">
        <v>89</v>
      </c>
      <c r="AZ328" s="5">
        <v>139</v>
      </c>
      <c r="BA328" s="5">
        <v>89</v>
      </c>
      <c r="BB328" s="5">
        <v>108</v>
      </c>
      <c r="BC328" s="5">
        <v>66</v>
      </c>
      <c r="BD328" s="5">
        <v>140</v>
      </c>
      <c r="BE328" s="5">
        <v>89</v>
      </c>
      <c r="BF328" s="5">
        <v>139</v>
      </c>
      <c r="BG328" s="5">
        <v>89</v>
      </c>
      <c r="BH328" s="5">
        <v>100</v>
      </c>
      <c r="BI328" s="5">
        <v>61</v>
      </c>
      <c r="BJ328" s="167"/>
      <c r="BK328" s="71" t="s">
        <v>120</v>
      </c>
      <c r="BL328" s="72">
        <v>20</v>
      </c>
      <c r="BM328" s="5">
        <v>13</v>
      </c>
      <c r="BN328" s="5">
        <v>1</v>
      </c>
      <c r="BO328" s="72">
        <v>4</v>
      </c>
      <c r="BP328" s="5">
        <v>3</v>
      </c>
      <c r="BQ328" s="72">
        <v>24</v>
      </c>
      <c r="BR328" s="72">
        <v>16</v>
      </c>
      <c r="BS328" s="167"/>
      <c r="BT328" s="71" t="s">
        <v>120</v>
      </c>
      <c r="BU328" s="5">
        <v>0</v>
      </c>
      <c r="BV328" s="5">
        <v>0</v>
      </c>
      <c r="BW328" s="5">
        <v>0</v>
      </c>
      <c r="BX328" s="5">
        <v>0</v>
      </c>
      <c r="BY328" s="5">
        <v>0</v>
      </c>
      <c r="BZ328" s="5">
        <v>0</v>
      </c>
      <c r="CA328" s="5">
        <v>0</v>
      </c>
      <c r="CB328" s="5">
        <v>0</v>
      </c>
      <c r="CC328" s="5">
        <v>0</v>
      </c>
      <c r="CD328" s="5">
        <v>0</v>
      </c>
      <c r="CE328" s="5">
        <v>0</v>
      </c>
      <c r="CF328" s="5">
        <v>0</v>
      </c>
      <c r="CG328" s="5">
        <v>0</v>
      </c>
      <c r="CH328" s="135"/>
      <c r="CI328" s="138" t="s">
        <v>237</v>
      </c>
      <c r="CJ328" s="138" t="s">
        <v>4450</v>
      </c>
      <c r="CK328" s="139">
        <v>812</v>
      </c>
      <c r="CL328" s="141">
        <v>0</v>
      </c>
    </row>
    <row r="329" spans="1:90">
      <c r="A329" s="167"/>
      <c r="B329" s="103" t="s">
        <v>102</v>
      </c>
      <c r="C329" s="105">
        <v>638</v>
      </c>
      <c r="D329" s="105">
        <v>333</v>
      </c>
      <c r="E329" s="105">
        <v>585</v>
      </c>
      <c r="F329" s="105">
        <v>313</v>
      </c>
      <c r="G329" s="105">
        <v>532</v>
      </c>
      <c r="H329" s="105">
        <v>306</v>
      </c>
      <c r="I329" s="105">
        <v>638</v>
      </c>
      <c r="J329" s="105">
        <v>348</v>
      </c>
      <c r="K329" s="105">
        <v>2393</v>
      </c>
      <c r="L329" s="105">
        <v>1300</v>
      </c>
      <c r="M329" s="167"/>
      <c r="N329" s="103" t="s">
        <v>102</v>
      </c>
      <c r="O329" s="105">
        <v>48</v>
      </c>
      <c r="P329" s="105">
        <v>25</v>
      </c>
      <c r="Q329" s="105">
        <v>27</v>
      </c>
      <c r="R329" s="105">
        <v>13</v>
      </c>
      <c r="S329" s="105">
        <v>31</v>
      </c>
      <c r="T329" s="105">
        <v>12</v>
      </c>
      <c r="U329" s="105">
        <v>85</v>
      </c>
      <c r="V329" s="105">
        <v>45</v>
      </c>
      <c r="W329" s="105">
        <v>191</v>
      </c>
      <c r="X329" s="105">
        <v>95</v>
      </c>
      <c r="Y329" s="167"/>
      <c r="Z329" s="103" t="s">
        <v>102</v>
      </c>
      <c r="AA329" s="105">
        <v>20</v>
      </c>
      <c r="AB329" s="105">
        <v>18</v>
      </c>
      <c r="AC329" s="105">
        <v>17</v>
      </c>
      <c r="AD329" s="105">
        <v>19</v>
      </c>
      <c r="AE329" s="105">
        <v>74</v>
      </c>
      <c r="AF329" s="105">
        <v>83</v>
      </c>
      <c r="AG329" s="105">
        <v>79</v>
      </c>
      <c r="AH329" s="105">
        <v>7</v>
      </c>
      <c r="AI329" s="105">
        <v>0</v>
      </c>
      <c r="AJ329" s="105">
        <v>17</v>
      </c>
      <c r="AK329" s="167"/>
      <c r="AL329" s="103" t="s">
        <v>102</v>
      </c>
      <c r="AM329" s="105">
        <v>0</v>
      </c>
      <c r="AN329" s="105">
        <v>704</v>
      </c>
      <c r="AO329" s="105">
        <v>291</v>
      </c>
      <c r="AP329" s="105">
        <v>111</v>
      </c>
      <c r="AQ329" s="105">
        <v>0</v>
      </c>
      <c r="AR329" s="105">
        <v>14</v>
      </c>
      <c r="AS329" s="105">
        <v>87</v>
      </c>
      <c r="AT329" s="105">
        <v>72</v>
      </c>
      <c r="AU329" s="105">
        <v>67</v>
      </c>
      <c r="AV329" s="167"/>
      <c r="AW329" s="103" t="s">
        <v>102</v>
      </c>
      <c r="AX329" s="105">
        <v>533</v>
      </c>
      <c r="AY329" s="105">
        <v>313</v>
      </c>
      <c r="AZ329" s="105">
        <v>522</v>
      </c>
      <c r="BA329" s="105">
        <v>305</v>
      </c>
      <c r="BB329" s="105">
        <v>346</v>
      </c>
      <c r="BC329" s="105">
        <v>193</v>
      </c>
      <c r="BD329" s="105">
        <v>528</v>
      </c>
      <c r="BE329" s="105">
        <v>310</v>
      </c>
      <c r="BF329" s="105">
        <v>517</v>
      </c>
      <c r="BG329" s="105">
        <v>302</v>
      </c>
      <c r="BH329" s="105">
        <v>331</v>
      </c>
      <c r="BI329" s="105">
        <v>183</v>
      </c>
      <c r="BJ329" s="167"/>
      <c r="BK329" s="103" t="s">
        <v>102</v>
      </c>
      <c r="BL329" s="105">
        <v>108</v>
      </c>
      <c r="BM329" s="105">
        <v>55</v>
      </c>
      <c r="BN329" s="105">
        <v>7</v>
      </c>
      <c r="BO329" s="105">
        <v>7</v>
      </c>
      <c r="BP329" s="105">
        <v>6</v>
      </c>
      <c r="BQ329" s="105">
        <v>115</v>
      </c>
      <c r="BR329" s="105">
        <v>61</v>
      </c>
      <c r="BS329" s="167"/>
      <c r="BT329" s="103" t="s">
        <v>102</v>
      </c>
      <c r="BU329" s="105">
        <v>20</v>
      </c>
      <c r="BV329" s="105">
        <v>22</v>
      </c>
      <c r="BW329" s="105">
        <v>20</v>
      </c>
      <c r="BX329" s="105">
        <v>24</v>
      </c>
      <c r="BY329" s="105">
        <v>63</v>
      </c>
      <c r="BZ329" s="105">
        <v>21</v>
      </c>
      <c r="CA329" s="105">
        <v>11</v>
      </c>
      <c r="CB329" s="105">
        <v>3</v>
      </c>
      <c r="CC329" s="105">
        <v>0</v>
      </c>
      <c r="CD329" s="105">
        <v>8</v>
      </c>
      <c r="CE329" s="105">
        <v>4</v>
      </c>
      <c r="CF329" s="105">
        <v>28</v>
      </c>
      <c r="CG329" s="105">
        <v>31</v>
      </c>
      <c r="CH329" s="135"/>
      <c r="CI329" s="138" t="s">
        <v>237</v>
      </c>
      <c r="CJ329" s="138" t="s">
        <v>4451</v>
      </c>
      <c r="CK329" s="139">
        <v>2725</v>
      </c>
      <c r="CL329" s="141">
        <v>196</v>
      </c>
    </row>
    <row r="330" spans="1:90" ht="14.45" customHeight="1">
      <c r="A330" s="167" t="s">
        <v>238</v>
      </c>
      <c r="B330" s="71" t="s">
        <v>119</v>
      </c>
      <c r="C330" s="5">
        <v>0</v>
      </c>
      <c r="D330" s="5">
        <v>0</v>
      </c>
      <c r="E330" s="5">
        <v>0</v>
      </c>
      <c r="F330" s="5">
        <v>0</v>
      </c>
      <c r="G330" s="5">
        <v>0</v>
      </c>
      <c r="H330" s="5">
        <v>0</v>
      </c>
      <c r="I330" s="5">
        <v>0</v>
      </c>
      <c r="J330" s="5">
        <v>0</v>
      </c>
      <c r="K330" s="72">
        <v>0</v>
      </c>
      <c r="L330" s="72">
        <v>0</v>
      </c>
      <c r="M330" s="167" t="s">
        <v>238</v>
      </c>
      <c r="N330" s="71" t="s">
        <v>119</v>
      </c>
      <c r="O330" s="5">
        <v>0</v>
      </c>
      <c r="P330" s="5">
        <v>0</v>
      </c>
      <c r="Q330" s="5">
        <v>0</v>
      </c>
      <c r="R330" s="5">
        <v>0</v>
      </c>
      <c r="S330" s="5">
        <v>0</v>
      </c>
      <c r="T330" s="5">
        <v>0</v>
      </c>
      <c r="U330" s="5">
        <v>0</v>
      </c>
      <c r="V330" s="5">
        <v>0</v>
      </c>
      <c r="W330" s="72">
        <v>0</v>
      </c>
      <c r="X330" s="72">
        <v>0</v>
      </c>
      <c r="Y330" s="167" t="s">
        <v>238</v>
      </c>
      <c r="Z330" s="71" t="s">
        <v>119</v>
      </c>
      <c r="AA330" s="5">
        <v>0</v>
      </c>
      <c r="AB330" s="5">
        <v>0</v>
      </c>
      <c r="AC330" s="5">
        <v>0</v>
      </c>
      <c r="AD330" s="5">
        <v>0</v>
      </c>
      <c r="AE330" s="72">
        <v>0</v>
      </c>
      <c r="AF330" s="72">
        <v>0</v>
      </c>
      <c r="AG330" s="5">
        <v>0</v>
      </c>
      <c r="AH330" s="5">
        <v>0</v>
      </c>
      <c r="AI330" s="5">
        <v>0</v>
      </c>
      <c r="AJ330" s="5">
        <v>0</v>
      </c>
      <c r="AK330" s="167" t="s">
        <v>238</v>
      </c>
      <c r="AL330" s="71" t="s">
        <v>119</v>
      </c>
      <c r="AM330" s="5">
        <v>0</v>
      </c>
      <c r="AN330" s="5">
        <v>0</v>
      </c>
      <c r="AO330" s="5">
        <v>0</v>
      </c>
      <c r="AP330" s="5">
        <v>0</v>
      </c>
      <c r="AQ330" s="5">
        <v>0</v>
      </c>
      <c r="AR330" s="5">
        <v>0</v>
      </c>
      <c r="AS330" s="5">
        <v>0</v>
      </c>
      <c r="AT330" s="5">
        <v>0</v>
      </c>
      <c r="AU330" s="5">
        <v>0</v>
      </c>
      <c r="AV330" s="167" t="s">
        <v>238</v>
      </c>
      <c r="AW330" s="71" t="s">
        <v>119</v>
      </c>
      <c r="AX330" s="5">
        <v>0</v>
      </c>
      <c r="AY330" s="5">
        <v>0</v>
      </c>
      <c r="AZ330" s="5">
        <v>0</v>
      </c>
      <c r="BA330" s="5">
        <v>0</v>
      </c>
      <c r="BB330" s="5">
        <v>0</v>
      </c>
      <c r="BC330" s="5">
        <v>0</v>
      </c>
      <c r="BD330" s="5">
        <v>0</v>
      </c>
      <c r="BE330" s="5">
        <v>0</v>
      </c>
      <c r="BF330" s="5">
        <v>0</v>
      </c>
      <c r="BG330" s="5">
        <v>0</v>
      </c>
      <c r="BH330" s="5">
        <v>0</v>
      </c>
      <c r="BI330" s="5">
        <v>0</v>
      </c>
      <c r="BJ330" s="167" t="s">
        <v>238</v>
      </c>
      <c r="BK330" s="71" t="s">
        <v>119</v>
      </c>
      <c r="BL330" s="72">
        <v>0</v>
      </c>
      <c r="BM330" s="5">
        <v>0</v>
      </c>
      <c r="BN330" s="5">
        <v>0</v>
      </c>
      <c r="BO330" s="72">
        <v>0</v>
      </c>
      <c r="BP330" s="5">
        <v>0</v>
      </c>
      <c r="BQ330" s="72">
        <v>0</v>
      </c>
      <c r="BR330" s="72">
        <v>0</v>
      </c>
      <c r="BS330" s="167" t="s">
        <v>238</v>
      </c>
      <c r="BT330" s="71" t="s">
        <v>119</v>
      </c>
      <c r="BU330" s="5">
        <v>0</v>
      </c>
      <c r="BV330" s="5">
        <v>0</v>
      </c>
      <c r="BW330" s="5">
        <v>0</v>
      </c>
      <c r="BX330" s="5">
        <v>0</v>
      </c>
      <c r="BY330" s="5">
        <v>0</v>
      </c>
      <c r="BZ330" s="5">
        <v>0</v>
      </c>
      <c r="CA330" s="5">
        <v>0</v>
      </c>
      <c r="CB330" s="5">
        <v>0</v>
      </c>
      <c r="CC330" s="5">
        <v>0</v>
      </c>
      <c r="CD330" s="5">
        <v>0</v>
      </c>
      <c r="CE330" s="5">
        <v>0</v>
      </c>
      <c r="CF330" s="5">
        <v>0</v>
      </c>
      <c r="CG330" s="5">
        <v>0</v>
      </c>
      <c r="CH330" s="135"/>
      <c r="CI330" s="138" t="s">
        <v>238</v>
      </c>
      <c r="CJ330" s="138" t="s">
        <v>4452</v>
      </c>
      <c r="CK330" s="139">
        <v>0</v>
      </c>
      <c r="CL330" s="141">
        <v>0</v>
      </c>
    </row>
    <row r="331" spans="1:90">
      <c r="A331" s="167"/>
      <c r="B331" s="71" t="s">
        <v>120</v>
      </c>
      <c r="C331" s="5">
        <v>2182</v>
      </c>
      <c r="D331" s="5">
        <v>1144</v>
      </c>
      <c r="E331" s="5">
        <v>2384</v>
      </c>
      <c r="F331" s="5">
        <v>1262</v>
      </c>
      <c r="G331" s="5">
        <v>2197</v>
      </c>
      <c r="H331" s="5">
        <v>1026</v>
      </c>
      <c r="I331" s="5">
        <v>2430</v>
      </c>
      <c r="J331" s="5">
        <v>1202</v>
      </c>
      <c r="K331" s="72">
        <v>9193</v>
      </c>
      <c r="L331" s="72">
        <v>4634</v>
      </c>
      <c r="M331" s="167"/>
      <c r="N331" s="71" t="s">
        <v>120</v>
      </c>
      <c r="O331" s="5">
        <v>72</v>
      </c>
      <c r="P331" s="5">
        <v>31</v>
      </c>
      <c r="Q331" s="5">
        <v>46</v>
      </c>
      <c r="R331" s="5">
        <v>23</v>
      </c>
      <c r="S331" s="5">
        <v>60</v>
      </c>
      <c r="T331" s="5">
        <v>21</v>
      </c>
      <c r="U331" s="5">
        <v>189</v>
      </c>
      <c r="V331" s="5">
        <v>87</v>
      </c>
      <c r="W331" s="72">
        <v>367</v>
      </c>
      <c r="X331" s="72">
        <v>162</v>
      </c>
      <c r="Y331" s="167"/>
      <c r="Z331" s="71" t="s">
        <v>120</v>
      </c>
      <c r="AA331" s="5">
        <v>78</v>
      </c>
      <c r="AB331" s="5">
        <v>80</v>
      </c>
      <c r="AC331" s="5">
        <v>79</v>
      </c>
      <c r="AD331" s="5">
        <v>77</v>
      </c>
      <c r="AE331" s="72">
        <v>314</v>
      </c>
      <c r="AF331" s="72">
        <v>373</v>
      </c>
      <c r="AG331" s="5">
        <v>361</v>
      </c>
      <c r="AH331" s="5">
        <v>319</v>
      </c>
      <c r="AI331" s="5">
        <v>3</v>
      </c>
      <c r="AJ331" s="5">
        <v>67</v>
      </c>
      <c r="AK331" s="167"/>
      <c r="AL331" s="71" t="s">
        <v>120</v>
      </c>
      <c r="AM331" s="5">
        <v>108</v>
      </c>
      <c r="AN331" s="5">
        <v>4223</v>
      </c>
      <c r="AO331" s="5">
        <v>796</v>
      </c>
      <c r="AP331" s="5">
        <v>116</v>
      </c>
      <c r="AQ331" s="5">
        <v>32</v>
      </c>
      <c r="AR331" s="5">
        <v>124</v>
      </c>
      <c r="AS331" s="5">
        <v>365</v>
      </c>
      <c r="AT331" s="5">
        <v>336</v>
      </c>
      <c r="AU331" s="5">
        <v>336</v>
      </c>
      <c r="AV331" s="167"/>
      <c r="AW331" s="71" t="s">
        <v>120</v>
      </c>
      <c r="AX331" s="5">
        <v>2643</v>
      </c>
      <c r="AY331" s="5">
        <v>1404</v>
      </c>
      <c r="AZ331" s="5">
        <v>2590</v>
      </c>
      <c r="BA331" s="5">
        <v>1377</v>
      </c>
      <c r="BB331" s="5">
        <v>1627</v>
      </c>
      <c r="BC331" s="5">
        <v>891</v>
      </c>
      <c r="BD331" s="5">
        <v>2517</v>
      </c>
      <c r="BE331" s="5">
        <v>1329</v>
      </c>
      <c r="BF331" s="5">
        <v>2467</v>
      </c>
      <c r="BG331" s="5">
        <v>1303</v>
      </c>
      <c r="BH331" s="5">
        <v>1153</v>
      </c>
      <c r="BI331" s="5">
        <v>628</v>
      </c>
      <c r="BJ331" s="167"/>
      <c r="BK331" s="71" t="s">
        <v>120</v>
      </c>
      <c r="BL331" s="72">
        <v>569</v>
      </c>
      <c r="BM331" s="5">
        <v>278</v>
      </c>
      <c r="BN331" s="5">
        <v>50</v>
      </c>
      <c r="BO331" s="72">
        <v>86</v>
      </c>
      <c r="BP331" s="5">
        <v>41</v>
      </c>
      <c r="BQ331" s="72">
        <v>655</v>
      </c>
      <c r="BR331" s="72">
        <v>319</v>
      </c>
      <c r="BS331" s="167"/>
      <c r="BT331" s="71" t="s">
        <v>120</v>
      </c>
      <c r="BU331" s="5">
        <v>999</v>
      </c>
      <c r="BV331" s="5">
        <v>859</v>
      </c>
      <c r="BW331" s="5">
        <v>436</v>
      </c>
      <c r="BX331" s="5">
        <v>270</v>
      </c>
      <c r="BY331" s="5">
        <v>612</v>
      </c>
      <c r="BZ331" s="5">
        <v>336</v>
      </c>
      <c r="CA331" s="5">
        <v>325</v>
      </c>
      <c r="CB331" s="5">
        <v>149</v>
      </c>
      <c r="CC331" s="5">
        <v>113</v>
      </c>
      <c r="CD331" s="5">
        <v>197</v>
      </c>
      <c r="CE331" s="5">
        <v>244</v>
      </c>
      <c r="CF331" s="5">
        <v>205</v>
      </c>
      <c r="CG331" s="5">
        <v>690</v>
      </c>
      <c r="CH331" s="135"/>
      <c r="CI331" s="138" t="s">
        <v>238</v>
      </c>
      <c r="CJ331" s="138" t="s">
        <v>4453</v>
      </c>
      <c r="CK331" s="139">
        <v>11566</v>
      </c>
      <c r="CL331" s="141">
        <v>4540</v>
      </c>
    </row>
    <row r="332" spans="1:90">
      <c r="A332" s="167"/>
      <c r="B332" s="103" t="s">
        <v>102</v>
      </c>
      <c r="C332" s="105">
        <v>2182</v>
      </c>
      <c r="D332" s="105">
        <v>1144</v>
      </c>
      <c r="E332" s="105">
        <v>2384</v>
      </c>
      <c r="F332" s="105">
        <v>1262</v>
      </c>
      <c r="G332" s="105">
        <v>2197</v>
      </c>
      <c r="H332" s="105">
        <v>1026</v>
      </c>
      <c r="I332" s="105">
        <v>2430</v>
      </c>
      <c r="J332" s="105">
        <v>1202</v>
      </c>
      <c r="K332" s="105">
        <v>9193</v>
      </c>
      <c r="L332" s="105">
        <v>4634</v>
      </c>
      <c r="M332" s="167"/>
      <c r="N332" s="103" t="s">
        <v>102</v>
      </c>
      <c r="O332" s="105">
        <v>72</v>
      </c>
      <c r="P332" s="105">
        <v>31</v>
      </c>
      <c r="Q332" s="105">
        <v>46</v>
      </c>
      <c r="R332" s="105">
        <v>23</v>
      </c>
      <c r="S332" s="105">
        <v>60</v>
      </c>
      <c r="T332" s="105">
        <v>21</v>
      </c>
      <c r="U332" s="105">
        <v>189</v>
      </c>
      <c r="V332" s="105">
        <v>87</v>
      </c>
      <c r="W332" s="105">
        <v>367</v>
      </c>
      <c r="X332" s="105">
        <v>162</v>
      </c>
      <c r="Y332" s="167"/>
      <c r="Z332" s="103" t="s">
        <v>102</v>
      </c>
      <c r="AA332" s="105">
        <v>78</v>
      </c>
      <c r="AB332" s="105">
        <v>80</v>
      </c>
      <c r="AC332" s="105">
        <v>79</v>
      </c>
      <c r="AD332" s="105">
        <v>77</v>
      </c>
      <c r="AE332" s="105">
        <v>314</v>
      </c>
      <c r="AF332" s="105">
        <v>373</v>
      </c>
      <c r="AG332" s="105">
        <v>361</v>
      </c>
      <c r="AH332" s="105">
        <v>319</v>
      </c>
      <c r="AI332" s="105">
        <v>3</v>
      </c>
      <c r="AJ332" s="105">
        <v>67</v>
      </c>
      <c r="AK332" s="167"/>
      <c r="AL332" s="103" t="s">
        <v>102</v>
      </c>
      <c r="AM332" s="105">
        <v>108</v>
      </c>
      <c r="AN332" s="105">
        <v>4223</v>
      </c>
      <c r="AO332" s="105">
        <v>796</v>
      </c>
      <c r="AP332" s="105">
        <v>116</v>
      </c>
      <c r="AQ332" s="105">
        <v>32</v>
      </c>
      <c r="AR332" s="105">
        <v>124</v>
      </c>
      <c r="AS332" s="105">
        <v>365</v>
      </c>
      <c r="AT332" s="105">
        <v>336</v>
      </c>
      <c r="AU332" s="105">
        <v>336</v>
      </c>
      <c r="AV332" s="167"/>
      <c r="AW332" s="103" t="s">
        <v>102</v>
      </c>
      <c r="AX332" s="105">
        <v>2643</v>
      </c>
      <c r="AY332" s="105">
        <v>1404</v>
      </c>
      <c r="AZ332" s="105">
        <v>2590</v>
      </c>
      <c r="BA332" s="105">
        <v>1377</v>
      </c>
      <c r="BB332" s="105">
        <v>1627</v>
      </c>
      <c r="BC332" s="105">
        <v>891</v>
      </c>
      <c r="BD332" s="105">
        <v>2517</v>
      </c>
      <c r="BE332" s="105">
        <v>1329</v>
      </c>
      <c r="BF332" s="105">
        <v>2467</v>
      </c>
      <c r="BG332" s="105">
        <v>1303</v>
      </c>
      <c r="BH332" s="105">
        <v>1153</v>
      </c>
      <c r="BI332" s="105">
        <v>628</v>
      </c>
      <c r="BJ332" s="167"/>
      <c r="BK332" s="103" t="s">
        <v>102</v>
      </c>
      <c r="BL332" s="105">
        <v>569</v>
      </c>
      <c r="BM332" s="105">
        <v>278</v>
      </c>
      <c r="BN332" s="105">
        <v>50</v>
      </c>
      <c r="BO332" s="105">
        <v>86</v>
      </c>
      <c r="BP332" s="105">
        <v>41</v>
      </c>
      <c r="BQ332" s="105">
        <v>655</v>
      </c>
      <c r="BR332" s="105">
        <v>319</v>
      </c>
      <c r="BS332" s="167"/>
      <c r="BT332" s="103" t="s">
        <v>102</v>
      </c>
      <c r="BU332" s="105">
        <v>999</v>
      </c>
      <c r="BV332" s="105">
        <v>859</v>
      </c>
      <c r="BW332" s="105">
        <v>436</v>
      </c>
      <c r="BX332" s="105">
        <v>270</v>
      </c>
      <c r="BY332" s="105">
        <v>612</v>
      </c>
      <c r="BZ332" s="105">
        <v>336</v>
      </c>
      <c r="CA332" s="105">
        <v>325</v>
      </c>
      <c r="CB332" s="105">
        <v>149</v>
      </c>
      <c r="CC332" s="105">
        <v>113</v>
      </c>
      <c r="CD332" s="105">
        <v>197</v>
      </c>
      <c r="CE332" s="105">
        <v>244</v>
      </c>
      <c r="CF332" s="105">
        <v>205</v>
      </c>
      <c r="CG332" s="105">
        <v>690</v>
      </c>
      <c r="CH332" s="135"/>
      <c r="CI332" s="138" t="s">
        <v>238</v>
      </c>
      <c r="CJ332" s="138" t="s">
        <v>4454</v>
      </c>
      <c r="CK332" s="139">
        <v>11566</v>
      </c>
      <c r="CL332" s="141">
        <v>4540</v>
      </c>
    </row>
    <row r="333" spans="1:90" ht="14.45" customHeight="1">
      <c r="A333" s="167" t="s">
        <v>239</v>
      </c>
      <c r="B333" s="71" t="s">
        <v>119</v>
      </c>
      <c r="C333" s="5">
        <v>76</v>
      </c>
      <c r="D333" s="5">
        <v>32</v>
      </c>
      <c r="E333" s="5">
        <v>91</v>
      </c>
      <c r="F333" s="5">
        <v>41</v>
      </c>
      <c r="G333" s="5">
        <v>104</v>
      </c>
      <c r="H333" s="5">
        <v>53</v>
      </c>
      <c r="I333" s="5">
        <v>118</v>
      </c>
      <c r="J333" s="5">
        <v>72</v>
      </c>
      <c r="K333" s="72">
        <v>389</v>
      </c>
      <c r="L333" s="72">
        <v>198</v>
      </c>
      <c r="M333" s="167" t="s">
        <v>239</v>
      </c>
      <c r="N333" s="71" t="s">
        <v>119</v>
      </c>
      <c r="O333" s="5">
        <v>4</v>
      </c>
      <c r="P333" s="5">
        <v>4</v>
      </c>
      <c r="Q333" s="5">
        <v>1</v>
      </c>
      <c r="R333" s="5">
        <v>0</v>
      </c>
      <c r="S333" s="5">
        <v>1</v>
      </c>
      <c r="T333" s="5">
        <v>0</v>
      </c>
      <c r="U333" s="5">
        <v>5</v>
      </c>
      <c r="V333" s="5">
        <v>2</v>
      </c>
      <c r="W333" s="72">
        <v>11</v>
      </c>
      <c r="X333" s="72">
        <v>6</v>
      </c>
      <c r="Y333" s="167" t="s">
        <v>239</v>
      </c>
      <c r="Z333" s="71" t="s">
        <v>119</v>
      </c>
      <c r="AA333" s="5">
        <v>3</v>
      </c>
      <c r="AB333" s="5">
        <v>3</v>
      </c>
      <c r="AC333" s="5">
        <v>3</v>
      </c>
      <c r="AD333" s="5">
        <v>3</v>
      </c>
      <c r="AE333" s="72">
        <v>12</v>
      </c>
      <c r="AF333" s="72">
        <v>12</v>
      </c>
      <c r="AG333" s="5">
        <v>12</v>
      </c>
      <c r="AH333" s="5">
        <v>4</v>
      </c>
      <c r="AI333" s="5">
        <v>0</v>
      </c>
      <c r="AJ333" s="5">
        <v>3</v>
      </c>
      <c r="AK333" s="167" t="s">
        <v>239</v>
      </c>
      <c r="AL333" s="71" t="s">
        <v>119</v>
      </c>
      <c r="AM333" s="5">
        <v>0</v>
      </c>
      <c r="AN333" s="5">
        <v>63</v>
      </c>
      <c r="AO333" s="5">
        <v>126</v>
      </c>
      <c r="AP333" s="5">
        <v>36</v>
      </c>
      <c r="AQ333" s="5">
        <v>0</v>
      </c>
      <c r="AR333" s="5">
        <v>4</v>
      </c>
      <c r="AS333" s="5">
        <v>16</v>
      </c>
      <c r="AT333" s="5">
        <v>12</v>
      </c>
      <c r="AU333" s="5">
        <v>12</v>
      </c>
      <c r="AV333" s="167" t="s">
        <v>239</v>
      </c>
      <c r="AW333" s="71" t="s">
        <v>119</v>
      </c>
      <c r="AX333" s="5">
        <v>132</v>
      </c>
      <c r="AY333" s="5">
        <v>63</v>
      </c>
      <c r="AZ333" s="5">
        <v>131</v>
      </c>
      <c r="BA333" s="5">
        <v>63</v>
      </c>
      <c r="BB333" s="5">
        <v>66</v>
      </c>
      <c r="BC333" s="5">
        <v>27</v>
      </c>
      <c r="BD333" s="5">
        <v>132</v>
      </c>
      <c r="BE333" s="5">
        <v>63</v>
      </c>
      <c r="BF333" s="5">
        <v>131</v>
      </c>
      <c r="BG333" s="5">
        <v>63</v>
      </c>
      <c r="BH333" s="5">
        <v>66</v>
      </c>
      <c r="BI333" s="5">
        <v>27</v>
      </c>
      <c r="BJ333" s="167" t="s">
        <v>239</v>
      </c>
      <c r="BK333" s="71" t="s">
        <v>119</v>
      </c>
      <c r="BL333" s="72">
        <v>23</v>
      </c>
      <c r="BM333" s="5">
        <v>5</v>
      </c>
      <c r="BN333" s="5">
        <v>4</v>
      </c>
      <c r="BO333" s="72">
        <v>1</v>
      </c>
      <c r="BP333" s="5">
        <v>1</v>
      </c>
      <c r="BQ333" s="72">
        <v>24</v>
      </c>
      <c r="BR333" s="72">
        <v>6</v>
      </c>
      <c r="BS333" s="167" t="s">
        <v>239</v>
      </c>
      <c r="BT333" s="71" t="s">
        <v>119</v>
      </c>
      <c r="BU333" s="5">
        <v>0</v>
      </c>
      <c r="BV333" s="5">
        <v>0</v>
      </c>
      <c r="BW333" s="5">
        <v>0</v>
      </c>
      <c r="BX333" s="5">
        <v>0</v>
      </c>
      <c r="BY333" s="5">
        <v>0</v>
      </c>
      <c r="BZ333" s="5">
        <v>0</v>
      </c>
      <c r="CA333" s="5">
        <v>0</v>
      </c>
      <c r="CB333" s="5">
        <v>0</v>
      </c>
      <c r="CC333" s="5">
        <v>0</v>
      </c>
      <c r="CD333" s="5">
        <v>0</v>
      </c>
      <c r="CE333" s="5">
        <v>0</v>
      </c>
      <c r="CF333" s="5">
        <v>0</v>
      </c>
      <c r="CG333" s="5">
        <v>0</v>
      </c>
      <c r="CH333" s="135"/>
      <c r="CI333" s="138" t="s">
        <v>239</v>
      </c>
      <c r="CJ333" s="138" t="s">
        <v>4455</v>
      </c>
      <c r="CK333" s="139">
        <v>648</v>
      </c>
      <c r="CL333" s="141">
        <v>0</v>
      </c>
    </row>
    <row r="334" spans="1:90">
      <c r="A334" s="167"/>
      <c r="B334" s="71" t="s">
        <v>120</v>
      </c>
      <c r="C334" s="5">
        <v>0</v>
      </c>
      <c r="D334" s="5">
        <v>0</v>
      </c>
      <c r="E334" s="5">
        <v>0</v>
      </c>
      <c r="F334" s="5">
        <v>0</v>
      </c>
      <c r="G334" s="5">
        <v>0</v>
      </c>
      <c r="H334" s="5">
        <v>0</v>
      </c>
      <c r="I334" s="5">
        <v>0</v>
      </c>
      <c r="J334" s="5">
        <v>0</v>
      </c>
      <c r="K334" s="72">
        <v>0</v>
      </c>
      <c r="L334" s="72">
        <v>0</v>
      </c>
      <c r="M334" s="167"/>
      <c r="N334" s="71" t="s">
        <v>120</v>
      </c>
      <c r="O334" s="5">
        <v>0</v>
      </c>
      <c r="P334" s="5">
        <v>0</v>
      </c>
      <c r="Q334" s="5">
        <v>0</v>
      </c>
      <c r="R334" s="5">
        <v>0</v>
      </c>
      <c r="S334" s="5">
        <v>0</v>
      </c>
      <c r="T334" s="5">
        <v>0</v>
      </c>
      <c r="U334" s="5">
        <v>0</v>
      </c>
      <c r="V334" s="5">
        <v>0</v>
      </c>
      <c r="W334" s="72">
        <v>0</v>
      </c>
      <c r="X334" s="72">
        <v>0</v>
      </c>
      <c r="Y334" s="167"/>
      <c r="Z334" s="71" t="s">
        <v>120</v>
      </c>
      <c r="AA334" s="5">
        <v>0</v>
      </c>
      <c r="AB334" s="5">
        <v>0</v>
      </c>
      <c r="AC334" s="5">
        <v>0</v>
      </c>
      <c r="AD334" s="5">
        <v>0</v>
      </c>
      <c r="AE334" s="72">
        <v>0</v>
      </c>
      <c r="AF334" s="72">
        <v>0</v>
      </c>
      <c r="AG334" s="5">
        <v>0</v>
      </c>
      <c r="AH334" s="5">
        <v>0</v>
      </c>
      <c r="AI334" s="5">
        <v>0</v>
      </c>
      <c r="AJ334" s="5">
        <v>0</v>
      </c>
      <c r="AK334" s="167"/>
      <c r="AL334" s="71" t="s">
        <v>120</v>
      </c>
      <c r="AM334" s="5">
        <v>0</v>
      </c>
      <c r="AN334" s="5">
        <v>0</v>
      </c>
      <c r="AO334" s="5">
        <v>0</v>
      </c>
      <c r="AP334" s="5">
        <v>0</v>
      </c>
      <c r="AQ334" s="5">
        <v>0</v>
      </c>
      <c r="AR334" s="5">
        <v>0</v>
      </c>
      <c r="AS334" s="5">
        <v>0</v>
      </c>
      <c r="AT334" s="5">
        <v>0</v>
      </c>
      <c r="AU334" s="5">
        <v>0</v>
      </c>
      <c r="AV334" s="167"/>
      <c r="AW334" s="71" t="s">
        <v>120</v>
      </c>
      <c r="AX334" s="5">
        <v>0</v>
      </c>
      <c r="AY334" s="5">
        <v>0</v>
      </c>
      <c r="AZ334" s="5">
        <v>0</v>
      </c>
      <c r="BA334" s="5">
        <v>0</v>
      </c>
      <c r="BB334" s="5">
        <v>0</v>
      </c>
      <c r="BC334" s="5">
        <v>0</v>
      </c>
      <c r="BD334" s="5">
        <v>0</v>
      </c>
      <c r="BE334" s="5">
        <v>0</v>
      </c>
      <c r="BF334" s="5">
        <v>0</v>
      </c>
      <c r="BG334" s="5">
        <v>0</v>
      </c>
      <c r="BH334" s="5">
        <v>0</v>
      </c>
      <c r="BI334" s="5">
        <v>0</v>
      </c>
      <c r="BJ334" s="167"/>
      <c r="BK334" s="71" t="s">
        <v>120</v>
      </c>
      <c r="BL334" s="72">
        <v>0</v>
      </c>
      <c r="BM334" s="5">
        <v>0</v>
      </c>
      <c r="BN334" s="5">
        <v>0</v>
      </c>
      <c r="BO334" s="72">
        <v>0</v>
      </c>
      <c r="BP334" s="5">
        <v>0</v>
      </c>
      <c r="BQ334" s="72">
        <v>0</v>
      </c>
      <c r="BR334" s="72">
        <v>0</v>
      </c>
      <c r="BS334" s="167"/>
      <c r="BT334" s="71" t="s">
        <v>120</v>
      </c>
      <c r="BU334" s="5">
        <v>0</v>
      </c>
      <c r="BV334" s="5">
        <v>0</v>
      </c>
      <c r="BW334" s="5">
        <v>0</v>
      </c>
      <c r="BX334" s="5">
        <v>0</v>
      </c>
      <c r="BY334" s="5">
        <v>0</v>
      </c>
      <c r="BZ334" s="5">
        <v>0</v>
      </c>
      <c r="CA334" s="5">
        <v>0</v>
      </c>
      <c r="CB334" s="5">
        <v>0</v>
      </c>
      <c r="CC334" s="5">
        <v>0</v>
      </c>
      <c r="CD334" s="5">
        <v>0</v>
      </c>
      <c r="CE334" s="5">
        <v>0</v>
      </c>
      <c r="CF334" s="5">
        <v>0</v>
      </c>
      <c r="CG334" s="5">
        <v>0</v>
      </c>
      <c r="CH334" s="135"/>
      <c r="CI334" s="138" t="s">
        <v>239</v>
      </c>
      <c r="CJ334" s="138" t="s">
        <v>4456</v>
      </c>
      <c r="CK334" s="139">
        <v>0</v>
      </c>
      <c r="CL334" s="141">
        <v>0</v>
      </c>
    </row>
    <row r="335" spans="1:90">
      <c r="A335" s="167"/>
      <c r="B335" s="103" t="s">
        <v>102</v>
      </c>
      <c r="C335" s="105">
        <v>76</v>
      </c>
      <c r="D335" s="105">
        <v>32</v>
      </c>
      <c r="E335" s="105">
        <v>91</v>
      </c>
      <c r="F335" s="105">
        <v>41</v>
      </c>
      <c r="G335" s="105">
        <v>104</v>
      </c>
      <c r="H335" s="105">
        <v>53</v>
      </c>
      <c r="I335" s="105">
        <v>118</v>
      </c>
      <c r="J335" s="105">
        <v>72</v>
      </c>
      <c r="K335" s="105">
        <v>389</v>
      </c>
      <c r="L335" s="105">
        <v>198</v>
      </c>
      <c r="M335" s="167"/>
      <c r="N335" s="103" t="s">
        <v>102</v>
      </c>
      <c r="O335" s="105">
        <v>4</v>
      </c>
      <c r="P335" s="105">
        <v>4</v>
      </c>
      <c r="Q335" s="105">
        <v>1</v>
      </c>
      <c r="R335" s="105">
        <v>0</v>
      </c>
      <c r="S335" s="105">
        <v>1</v>
      </c>
      <c r="T335" s="105">
        <v>0</v>
      </c>
      <c r="U335" s="105">
        <v>5</v>
      </c>
      <c r="V335" s="105">
        <v>2</v>
      </c>
      <c r="W335" s="105">
        <v>11</v>
      </c>
      <c r="X335" s="105">
        <v>6</v>
      </c>
      <c r="Y335" s="167"/>
      <c r="Z335" s="103" t="s">
        <v>102</v>
      </c>
      <c r="AA335" s="105">
        <v>3</v>
      </c>
      <c r="AB335" s="105">
        <v>3</v>
      </c>
      <c r="AC335" s="105">
        <v>3</v>
      </c>
      <c r="AD335" s="105">
        <v>3</v>
      </c>
      <c r="AE335" s="105">
        <v>12</v>
      </c>
      <c r="AF335" s="105">
        <v>12</v>
      </c>
      <c r="AG335" s="105">
        <v>12</v>
      </c>
      <c r="AH335" s="105">
        <v>4</v>
      </c>
      <c r="AI335" s="105">
        <v>0</v>
      </c>
      <c r="AJ335" s="105">
        <v>3</v>
      </c>
      <c r="AK335" s="167"/>
      <c r="AL335" s="103" t="s">
        <v>102</v>
      </c>
      <c r="AM335" s="105">
        <v>0</v>
      </c>
      <c r="AN335" s="105">
        <v>63</v>
      </c>
      <c r="AO335" s="105">
        <v>126</v>
      </c>
      <c r="AP335" s="105">
        <v>36</v>
      </c>
      <c r="AQ335" s="105">
        <v>0</v>
      </c>
      <c r="AR335" s="105">
        <v>4</v>
      </c>
      <c r="AS335" s="105">
        <v>16</v>
      </c>
      <c r="AT335" s="105">
        <v>12</v>
      </c>
      <c r="AU335" s="105">
        <v>12</v>
      </c>
      <c r="AV335" s="167"/>
      <c r="AW335" s="103" t="s">
        <v>102</v>
      </c>
      <c r="AX335" s="105">
        <v>132</v>
      </c>
      <c r="AY335" s="105">
        <v>63</v>
      </c>
      <c r="AZ335" s="105">
        <v>131</v>
      </c>
      <c r="BA335" s="105">
        <v>63</v>
      </c>
      <c r="BB335" s="105">
        <v>66</v>
      </c>
      <c r="BC335" s="105">
        <v>27</v>
      </c>
      <c r="BD335" s="105">
        <v>132</v>
      </c>
      <c r="BE335" s="105">
        <v>63</v>
      </c>
      <c r="BF335" s="105">
        <v>131</v>
      </c>
      <c r="BG335" s="105">
        <v>63</v>
      </c>
      <c r="BH335" s="105">
        <v>66</v>
      </c>
      <c r="BI335" s="105">
        <v>27</v>
      </c>
      <c r="BJ335" s="167"/>
      <c r="BK335" s="103" t="s">
        <v>102</v>
      </c>
      <c r="BL335" s="105">
        <v>23</v>
      </c>
      <c r="BM335" s="105">
        <v>5</v>
      </c>
      <c r="BN335" s="105">
        <v>4</v>
      </c>
      <c r="BO335" s="105">
        <v>1</v>
      </c>
      <c r="BP335" s="105">
        <v>1</v>
      </c>
      <c r="BQ335" s="105">
        <v>24</v>
      </c>
      <c r="BR335" s="105">
        <v>6</v>
      </c>
      <c r="BS335" s="167"/>
      <c r="BT335" s="103" t="s">
        <v>102</v>
      </c>
      <c r="BU335" s="105">
        <v>0</v>
      </c>
      <c r="BV335" s="105">
        <v>0</v>
      </c>
      <c r="BW335" s="105">
        <v>0</v>
      </c>
      <c r="BX335" s="105">
        <v>0</v>
      </c>
      <c r="BY335" s="105">
        <v>0</v>
      </c>
      <c r="BZ335" s="105">
        <v>0</v>
      </c>
      <c r="CA335" s="105">
        <v>0</v>
      </c>
      <c r="CB335" s="105">
        <v>0</v>
      </c>
      <c r="CC335" s="105">
        <v>0</v>
      </c>
      <c r="CD335" s="105">
        <v>0</v>
      </c>
      <c r="CE335" s="105">
        <v>0</v>
      </c>
      <c r="CF335" s="105">
        <v>0</v>
      </c>
      <c r="CG335" s="105">
        <v>0</v>
      </c>
      <c r="CH335" s="135"/>
      <c r="CI335" s="138" t="s">
        <v>239</v>
      </c>
      <c r="CJ335" s="138" t="s">
        <v>4457</v>
      </c>
      <c r="CK335" s="139">
        <v>648</v>
      </c>
      <c r="CL335" s="141">
        <v>0</v>
      </c>
    </row>
    <row r="336" spans="1:90" ht="14.45" customHeight="1">
      <c r="A336" s="167" t="s">
        <v>240</v>
      </c>
      <c r="B336" s="71" t="s">
        <v>119</v>
      </c>
      <c r="C336" s="5">
        <v>446</v>
      </c>
      <c r="D336" s="5">
        <v>229</v>
      </c>
      <c r="E336" s="5">
        <v>423</v>
      </c>
      <c r="F336" s="5">
        <v>228</v>
      </c>
      <c r="G336" s="5">
        <v>437</v>
      </c>
      <c r="H336" s="5">
        <v>232</v>
      </c>
      <c r="I336" s="5">
        <v>498</v>
      </c>
      <c r="J336" s="5">
        <v>279</v>
      </c>
      <c r="K336" s="72">
        <v>1804</v>
      </c>
      <c r="L336" s="72">
        <v>968</v>
      </c>
      <c r="M336" s="167" t="s">
        <v>240</v>
      </c>
      <c r="N336" s="71" t="s">
        <v>119</v>
      </c>
      <c r="O336" s="5">
        <v>23</v>
      </c>
      <c r="P336" s="5">
        <v>13</v>
      </c>
      <c r="Q336" s="5">
        <v>23</v>
      </c>
      <c r="R336" s="5">
        <v>11</v>
      </c>
      <c r="S336" s="5">
        <v>12</v>
      </c>
      <c r="T336" s="5">
        <v>8</v>
      </c>
      <c r="U336" s="5">
        <v>96</v>
      </c>
      <c r="V336" s="5">
        <v>57</v>
      </c>
      <c r="W336" s="72">
        <v>154</v>
      </c>
      <c r="X336" s="72">
        <v>89</v>
      </c>
      <c r="Y336" s="167" t="s">
        <v>240</v>
      </c>
      <c r="Z336" s="71" t="s">
        <v>119</v>
      </c>
      <c r="AA336" s="5">
        <v>12</v>
      </c>
      <c r="AB336" s="5">
        <v>10</v>
      </c>
      <c r="AC336" s="5">
        <v>10</v>
      </c>
      <c r="AD336" s="5">
        <v>11</v>
      </c>
      <c r="AE336" s="72">
        <v>43</v>
      </c>
      <c r="AF336" s="72">
        <v>56</v>
      </c>
      <c r="AG336" s="5">
        <v>40</v>
      </c>
      <c r="AH336" s="5">
        <v>0</v>
      </c>
      <c r="AI336" s="5">
        <v>2</v>
      </c>
      <c r="AJ336" s="5">
        <v>9</v>
      </c>
      <c r="AK336" s="167" t="s">
        <v>240</v>
      </c>
      <c r="AL336" s="71" t="s">
        <v>119</v>
      </c>
      <c r="AM336" s="5">
        <v>0</v>
      </c>
      <c r="AN336" s="5">
        <v>521</v>
      </c>
      <c r="AO336" s="5">
        <v>137</v>
      </c>
      <c r="AP336" s="5">
        <v>117</v>
      </c>
      <c r="AQ336" s="5">
        <v>41</v>
      </c>
      <c r="AR336" s="5">
        <v>10</v>
      </c>
      <c r="AS336" s="5">
        <v>46</v>
      </c>
      <c r="AT336" s="5">
        <v>45</v>
      </c>
      <c r="AU336" s="5">
        <v>46</v>
      </c>
      <c r="AV336" s="167" t="s">
        <v>240</v>
      </c>
      <c r="AW336" s="71" t="s">
        <v>119</v>
      </c>
      <c r="AX336" s="5">
        <v>562</v>
      </c>
      <c r="AY336" s="5">
        <v>331</v>
      </c>
      <c r="AZ336" s="5">
        <v>551</v>
      </c>
      <c r="BA336" s="5">
        <v>325</v>
      </c>
      <c r="BB336" s="5">
        <v>282</v>
      </c>
      <c r="BC336" s="5">
        <v>172</v>
      </c>
      <c r="BD336" s="5">
        <v>431</v>
      </c>
      <c r="BE336" s="5">
        <v>254</v>
      </c>
      <c r="BF336" s="5">
        <v>420</v>
      </c>
      <c r="BG336" s="5">
        <v>248</v>
      </c>
      <c r="BH336" s="5">
        <v>189</v>
      </c>
      <c r="BI336" s="5">
        <v>116</v>
      </c>
      <c r="BJ336" s="167" t="s">
        <v>240</v>
      </c>
      <c r="BK336" s="71" t="s">
        <v>119</v>
      </c>
      <c r="BL336" s="72">
        <v>74</v>
      </c>
      <c r="BM336" s="5">
        <v>27</v>
      </c>
      <c r="BN336" s="5">
        <v>8</v>
      </c>
      <c r="BO336" s="72">
        <v>5</v>
      </c>
      <c r="BP336" s="5">
        <v>3</v>
      </c>
      <c r="BQ336" s="72">
        <v>79</v>
      </c>
      <c r="BR336" s="72">
        <v>30</v>
      </c>
      <c r="BS336" s="167" t="s">
        <v>240</v>
      </c>
      <c r="BT336" s="71" t="s">
        <v>119</v>
      </c>
      <c r="BU336" s="5">
        <v>117</v>
      </c>
      <c r="BV336" s="5">
        <v>20</v>
      </c>
      <c r="BW336" s="5">
        <v>12</v>
      </c>
      <c r="BX336" s="5">
        <v>12</v>
      </c>
      <c r="BY336" s="5">
        <v>16</v>
      </c>
      <c r="BZ336" s="5">
        <v>12</v>
      </c>
      <c r="CA336" s="5">
        <v>8</v>
      </c>
      <c r="CB336" s="5">
        <v>4</v>
      </c>
      <c r="CC336" s="5">
        <v>0</v>
      </c>
      <c r="CD336" s="5">
        <v>4</v>
      </c>
      <c r="CE336" s="5">
        <v>0</v>
      </c>
      <c r="CF336" s="5">
        <v>16</v>
      </c>
      <c r="CG336" s="5">
        <v>16</v>
      </c>
      <c r="CH336" s="135"/>
      <c r="CI336" s="138" t="s">
        <v>240</v>
      </c>
      <c r="CJ336" s="138" t="s">
        <v>4458</v>
      </c>
      <c r="CK336" s="139">
        <v>2126</v>
      </c>
      <c r="CL336" s="141">
        <v>205</v>
      </c>
    </row>
    <row r="337" spans="1:90">
      <c r="A337" s="167"/>
      <c r="B337" s="71" t="s">
        <v>120</v>
      </c>
      <c r="C337" s="5">
        <v>0</v>
      </c>
      <c r="D337" s="5">
        <v>0</v>
      </c>
      <c r="E337" s="5">
        <v>0</v>
      </c>
      <c r="F337" s="5">
        <v>0</v>
      </c>
      <c r="G337" s="5">
        <v>0</v>
      </c>
      <c r="H337" s="5">
        <v>0</v>
      </c>
      <c r="I337" s="5">
        <v>0</v>
      </c>
      <c r="J337" s="5">
        <v>0</v>
      </c>
      <c r="K337" s="72">
        <v>0</v>
      </c>
      <c r="L337" s="72">
        <v>0</v>
      </c>
      <c r="M337" s="167"/>
      <c r="N337" s="71" t="s">
        <v>120</v>
      </c>
      <c r="O337" s="5">
        <v>0</v>
      </c>
      <c r="P337" s="5">
        <v>0</v>
      </c>
      <c r="Q337" s="5">
        <v>0</v>
      </c>
      <c r="R337" s="5">
        <v>0</v>
      </c>
      <c r="S337" s="5">
        <v>0</v>
      </c>
      <c r="T337" s="5">
        <v>0</v>
      </c>
      <c r="U337" s="5">
        <v>0</v>
      </c>
      <c r="V337" s="5">
        <v>0</v>
      </c>
      <c r="W337" s="72">
        <v>0</v>
      </c>
      <c r="X337" s="72">
        <v>0</v>
      </c>
      <c r="Y337" s="167"/>
      <c r="Z337" s="71" t="s">
        <v>120</v>
      </c>
      <c r="AA337" s="5">
        <v>0</v>
      </c>
      <c r="AB337" s="5">
        <v>0</v>
      </c>
      <c r="AC337" s="5">
        <v>0</v>
      </c>
      <c r="AD337" s="5">
        <v>0</v>
      </c>
      <c r="AE337" s="72">
        <v>0</v>
      </c>
      <c r="AF337" s="72">
        <v>0</v>
      </c>
      <c r="AG337" s="5">
        <v>0</v>
      </c>
      <c r="AH337" s="5">
        <v>0</v>
      </c>
      <c r="AI337" s="5">
        <v>0</v>
      </c>
      <c r="AJ337" s="5">
        <v>0</v>
      </c>
      <c r="AK337" s="167"/>
      <c r="AL337" s="71" t="s">
        <v>120</v>
      </c>
      <c r="AM337" s="5">
        <v>0</v>
      </c>
      <c r="AN337" s="5">
        <v>0</v>
      </c>
      <c r="AO337" s="5">
        <v>0</v>
      </c>
      <c r="AP337" s="5">
        <v>0</v>
      </c>
      <c r="AQ337" s="5">
        <v>0</v>
      </c>
      <c r="AR337" s="5">
        <v>0</v>
      </c>
      <c r="AS337" s="5">
        <v>0</v>
      </c>
      <c r="AT337" s="5">
        <v>0</v>
      </c>
      <c r="AU337" s="5">
        <v>0</v>
      </c>
      <c r="AV337" s="167"/>
      <c r="AW337" s="71" t="s">
        <v>120</v>
      </c>
      <c r="AX337" s="5">
        <v>0</v>
      </c>
      <c r="AY337" s="5">
        <v>0</v>
      </c>
      <c r="AZ337" s="5">
        <v>0</v>
      </c>
      <c r="BA337" s="5">
        <v>0</v>
      </c>
      <c r="BB337" s="5">
        <v>0</v>
      </c>
      <c r="BC337" s="5">
        <v>0</v>
      </c>
      <c r="BD337" s="5">
        <v>0</v>
      </c>
      <c r="BE337" s="5">
        <v>0</v>
      </c>
      <c r="BF337" s="5">
        <v>0</v>
      </c>
      <c r="BG337" s="5">
        <v>0</v>
      </c>
      <c r="BH337" s="5">
        <v>0</v>
      </c>
      <c r="BI337" s="5">
        <v>0</v>
      </c>
      <c r="BJ337" s="167"/>
      <c r="BK337" s="71" t="s">
        <v>120</v>
      </c>
      <c r="BL337" s="72">
        <v>0</v>
      </c>
      <c r="BM337" s="5">
        <v>0</v>
      </c>
      <c r="BN337" s="5">
        <v>0</v>
      </c>
      <c r="BO337" s="72">
        <v>0</v>
      </c>
      <c r="BP337" s="5">
        <v>0</v>
      </c>
      <c r="BQ337" s="72">
        <v>0</v>
      </c>
      <c r="BR337" s="72">
        <v>0</v>
      </c>
      <c r="BS337" s="167"/>
      <c r="BT337" s="71" t="s">
        <v>120</v>
      </c>
      <c r="BU337" s="5">
        <v>0</v>
      </c>
      <c r="BV337" s="5">
        <v>0</v>
      </c>
      <c r="BW337" s="5">
        <v>0</v>
      </c>
      <c r="BX337" s="5">
        <v>0</v>
      </c>
      <c r="BY337" s="5">
        <v>0</v>
      </c>
      <c r="BZ337" s="5">
        <v>0</v>
      </c>
      <c r="CA337" s="5">
        <v>0</v>
      </c>
      <c r="CB337" s="5">
        <v>0</v>
      </c>
      <c r="CC337" s="5">
        <v>0</v>
      </c>
      <c r="CD337" s="5">
        <v>0</v>
      </c>
      <c r="CE337" s="5">
        <v>0</v>
      </c>
      <c r="CF337" s="5">
        <v>0</v>
      </c>
      <c r="CG337" s="5">
        <v>0</v>
      </c>
      <c r="CH337" s="135"/>
      <c r="CI337" s="138" t="s">
        <v>240</v>
      </c>
      <c r="CJ337" s="138" t="s">
        <v>4459</v>
      </c>
      <c r="CK337" s="139">
        <v>0</v>
      </c>
      <c r="CL337" s="141">
        <v>0</v>
      </c>
    </row>
    <row r="338" spans="1:90">
      <c r="A338" s="167"/>
      <c r="B338" s="103" t="s">
        <v>102</v>
      </c>
      <c r="C338" s="105">
        <v>446</v>
      </c>
      <c r="D338" s="105">
        <v>229</v>
      </c>
      <c r="E338" s="105">
        <v>423</v>
      </c>
      <c r="F338" s="105">
        <v>228</v>
      </c>
      <c r="G338" s="105">
        <v>437</v>
      </c>
      <c r="H338" s="105">
        <v>232</v>
      </c>
      <c r="I338" s="105">
        <v>498</v>
      </c>
      <c r="J338" s="105">
        <v>279</v>
      </c>
      <c r="K338" s="105">
        <v>1804</v>
      </c>
      <c r="L338" s="105">
        <v>968</v>
      </c>
      <c r="M338" s="167"/>
      <c r="N338" s="103" t="s">
        <v>102</v>
      </c>
      <c r="O338" s="105">
        <v>23</v>
      </c>
      <c r="P338" s="105">
        <v>13</v>
      </c>
      <c r="Q338" s="105">
        <v>23</v>
      </c>
      <c r="R338" s="105">
        <v>11</v>
      </c>
      <c r="S338" s="105">
        <v>12</v>
      </c>
      <c r="T338" s="105">
        <v>8</v>
      </c>
      <c r="U338" s="105">
        <v>96</v>
      </c>
      <c r="V338" s="105">
        <v>57</v>
      </c>
      <c r="W338" s="105">
        <v>154</v>
      </c>
      <c r="X338" s="105">
        <v>89</v>
      </c>
      <c r="Y338" s="167"/>
      <c r="Z338" s="103" t="s">
        <v>102</v>
      </c>
      <c r="AA338" s="105">
        <v>12</v>
      </c>
      <c r="AB338" s="105">
        <v>10</v>
      </c>
      <c r="AC338" s="105">
        <v>10</v>
      </c>
      <c r="AD338" s="105">
        <v>11</v>
      </c>
      <c r="AE338" s="105">
        <v>43</v>
      </c>
      <c r="AF338" s="105">
        <v>56</v>
      </c>
      <c r="AG338" s="105">
        <v>40</v>
      </c>
      <c r="AH338" s="105">
        <v>0</v>
      </c>
      <c r="AI338" s="105">
        <v>2</v>
      </c>
      <c r="AJ338" s="105">
        <v>9</v>
      </c>
      <c r="AK338" s="167"/>
      <c r="AL338" s="103" t="s">
        <v>102</v>
      </c>
      <c r="AM338" s="105">
        <v>0</v>
      </c>
      <c r="AN338" s="105">
        <v>521</v>
      </c>
      <c r="AO338" s="105">
        <v>137</v>
      </c>
      <c r="AP338" s="105">
        <v>117</v>
      </c>
      <c r="AQ338" s="105">
        <v>41</v>
      </c>
      <c r="AR338" s="105">
        <v>10</v>
      </c>
      <c r="AS338" s="105">
        <v>46</v>
      </c>
      <c r="AT338" s="105">
        <v>45</v>
      </c>
      <c r="AU338" s="105">
        <v>46</v>
      </c>
      <c r="AV338" s="167"/>
      <c r="AW338" s="103" t="s">
        <v>102</v>
      </c>
      <c r="AX338" s="105">
        <v>562</v>
      </c>
      <c r="AY338" s="105">
        <v>331</v>
      </c>
      <c r="AZ338" s="105">
        <v>551</v>
      </c>
      <c r="BA338" s="105">
        <v>325</v>
      </c>
      <c r="BB338" s="105">
        <v>282</v>
      </c>
      <c r="BC338" s="105">
        <v>172</v>
      </c>
      <c r="BD338" s="105">
        <v>431</v>
      </c>
      <c r="BE338" s="105">
        <v>254</v>
      </c>
      <c r="BF338" s="105">
        <v>420</v>
      </c>
      <c r="BG338" s="105">
        <v>248</v>
      </c>
      <c r="BH338" s="105">
        <v>189</v>
      </c>
      <c r="BI338" s="105">
        <v>116</v>
      </c>
      <c r="BJ338" s="167"/>
      <c r="BK338" s="103" t="s">
        <v>102</v>
      </c>
      <c r="BL338" s="105">
        <v>74</v>
      </c>
      <c r="BM338" s="105">
        <v>27</v>
      </c>
      <c r="BN338" s="105">
        <v>8</v>
      </c>
      <c r="BO338" s="105">
        <v>5</v>
      </c>
      <c r="BP338" s="105">
        <v>3</v>
      </c>
      <c r="BQ338" s="105">
        <v>79</v>
      </c>
      <c r="BR338" s="105">
        <v>30</v>
      </c>
      <c r="BS338" s="167"/>
      <c r="BT338" s="103" t="s">
        <v>102</v>
      </c>
      <c r="BU338" s="105">
        <v>117</v>
      </c>
      <c r="BV338" s="105">
        <v>20</v>
      </c>
      <c r="BW338" s="105">
        <v>12</v>
      </c>
      <c r="BX338" s="105">
        <v>12</v>
      </c>
      <c r="BY338" s="105">
        <v>16</v>
      </c>
      <c r="BZ338" s="105">
        <v>12</v>
      </c>
      <c r="CA338" s="105">
        <v>8</v>
      </c>
      <c r="CB338" s="105">
        <v>4</v>
      </c>
      <c r="CC338" s="105">
        <v>0</v>
      </c>
      <c r="CD338" s="105">
        <v>4</v>
      </c>
      <c r="CE338" s="105">
        <v>0</v>
      </c>
      <c r="CF338" s="105">
        <v>16</v>
      </c>
      <c r="CG338" s="105">
        <v>16</v>
      </c>
      <c r="CH338" s="135"/>
      <c r="CI338" s="138" t="s">
        <v>240</v>
      </c>
      <c r="CJ338" s="138" t="s">
        <v>4460</v>
      </c>
      <c r="CK338" s="139">
        <v>2126</v>
      </c>
      <c r="CL338" s="141">
        <v>205</v>
      </c>
    </row>
    <row r="339" spans="1:90" ht="14.45" customHeight="1">
      <c r="A339" s="167" t="s">
        <v>241</v>
      </c>
      <c r="B339" s="71" t="s">
        <v>119</v>
      </c>
      <c r="C339" s="5">
        <v>724</v>
      </c>
      <c r="D339" s="5">
        <v>392</v>
      </c>
      <c r="E339" s="5">
        <v>715</v>
      </c>
      <c r="F339" s="5">
        <v>395</v>
      </c>
      <c r="G339" s="5">
        <v>633</v>
      </c>
      <c r="H339" s="5">
        <v>384</v>
      </c>
      <c r="I339" s="5">
        <v>677</v>
      </c>
      <c r="J339" s="5">
        <v>406</v>
      </c>
      <c r="K339" s="72">
        <v>2749</v>
      </c>
      <c r="L339" s="72">
        <v>1577</v>
      </c>
      <c r="M339" s="167" t="s">
        <v>241</v>
      </c>
      <c r="N339" s="71" t="s">
        <v>119</v>
      </c>
      <c r="O339" s="5">
        <v>47</v>
      </c>
      <c r="P339" s="5">
        <v>28</v>
      </c>
      <c r="Q339" s="5">
        <v>41</v>
      </c>
      <c r="R339" s="5">
        <v>23</v>
      </c>
      <c r="S339" s="5">
        <v>35</v>
      </c>
      <c r="T339" s="5">
        <v>17</v>
      </c>
      <c r="U339" s="5">
        <v>91</v>
      </c>
      <c r="V339" s="5">
        <v>53</v>
      </c>
      <c r="W339" s="72">
        <v>214</v>
      </c>
      <c r="X339" s="72">
        <v>121</v>
      </c>
      <c r="Y339" s="167" t="s">
        <v>241</v>
      </c>
      <c r="Z339" s="71" t="s">
        <v>119</v>
      </c>
      <c r="AA339" s="5">
        <v>23</v>
      </c>
      <c r="AB339" s="5">
        <v>22</v>
      </c>
      <c r="AC339" s="5">
        <v>20</v>
      </c>
      <c r="AD339" s="5">
        <v>22</v>
      </c>
      <c r="AE339" s="72">
        <v>87</v>
      </c>
      <c r="AF339" s="72">
        <v>92</v>
      </c>
      <c r="AG339" s="5">
        <v>85</v>
      </c>
      <c r="AH339" s="5">
        <v>25</v>
      </c>
      <c r="AI339" s="5">
        <v>2</v>
      </c>
      <c r="AJ339" s="5">
        <v>20</v>
      </c>
      <c r="AK339" s="167" t="s">
        <v>241</v>
      </c>
      <c r="AL339" s="71" t="s">
        <v>119</v>
      </c>
      <c r="AM339" s="5">
        <v>0</v>
      </c>
      <c r="AN339" s="5">
        <v>617</v>
      </c>
      <c r="AO339" s="5">
        <v>343</v>
      </c>
      <c r="AP339" s="5">
        <v>223</v>
      </c>
      <c r="AQ339" s="5">
        <v>0</v>
      </c>
      <c r="AR339" s="5">
        <v>36</v>
      </c>
      <c r="AS339" s="5">
        <v>91</v>
      </c>
      <c r="AT339" s="5">
        <v>80</v>
      </c>
      <c r="AU339" s="5">
        <v>85</v>
      </c>
      <c r="AV339" s="167" t="s">
        <v>241</v>
      </c>
      <c r="AW339" s="71" t="s">
        <v>119</v>
      </c>
      <c r="AX339" s="5">
        <v>664</v>
      </c>
      <c r="AY339" s="5">
        <v>395</v>
      </c>
      <c r="AZ339" s="5">
        <v>646</v>
      </c>
      <c r="BA339" s="5">
        <v>383</v>
      </c>
      <c r="BB339" s="5">
        <v>446</v>
      </c>
      <c r="BC339" s="5">
        <v>265</v>
      </c>
      <c r="BD339" s="5">
        <v>651</v>
      </c>
      <c r="BE339" s="5">
        <v>389</v>
      </c>
      <c r="BF339" s="5">
        <v>634</v>
      </c>
      <c r="BG339" s="5">
        <v>377</v>
      </c>
      <c r="BH339" s="5">
        <v>356</v>
      </c>
      <c r="BI339" s="5">
        <v>219</v>
      </c>
      <c r="BJ339" s="167" t="s">
        <v>241</v>
      </c>
      <c r="BK339" s="71" t="s">
        <v>119</v>
      </c>
      <c r="BL339" s="72">
        <v>155</v>
      </c>
      <c r="BM339" s="5">
        <v>64</v>
      </c>
      <c r="BN339" s="5">
        <v>13</v>
      </c>
      <c r="BO339" s="72">
        <v>21</v>
      </c>
      <c r="BP339" s="5">
        <v>9</v>
      </c>
      <c r="BQ339" s="72">
        <v>176</v>
      </c>
      <c r="BR339" s="72">
        <v>73</v>
      </c>
      <c r="BS339" s="167" t="s">
        <v>241</v>
      </c>
      <c r="BT339" s="71" t="s">
        <v>119</v>
      </c>
      <c r="BU339" s="5">
        <v>32</v>
      </c>
      <c r="BV339" s="5">
        <v>108</v>
      </c>
      <c r="BW339" s="5">
        <v>50</v>
      </c>
      <c r="BX339" s="5">
        <v>77</v>
      </c>
      <c r="BY339" s="5">
        <v>41</v>
      </c>
      <c r="BZ339" s="5">
        <v>28</v>
      </c>
      <c r="CA339" s="5">
        <v>33</v>
      </c>
      <c r="CB339" s="5">
        <v>18</v>
      </c>
      <c r="CC339" s="5">
        <v>0</v>
      </c>
      <c r="CD339" s="5">
        <v>22</v>
      </c>
      <c r="CE339" s="5">
        <v>12</v>
      </c>
      <c r="CF339" s="5">
        <v>25</v>
      </c>
      <c r="CG339" s="5">
        <v>104</v>
      </c>
      <c r="CH339" s="135"/>
      <c r="CI339" s="138" t="s">
        <v>241</v>
      </c>
      <c r="CJ339" s="138" t="s">
        <v>4461</v>
      </c>
      <c r="CK339" s="139">
        <v>3155</v>
      </c>
      <c r="CL339" s="141">
        <v>421</v>
      </c>
    </row>
    <row r="340" spans="1:90">
      <c r="A340" s="167"/>
      <c r="B340" s="71" t="s">
        <v>120</v>
      </c>
      <c r="C340" s="5">
        <v>0</v>
      </c>
      <c r="D340" s="5">
        <v>0</v>
      </c>
      <c r="E340" s="5">
        <v>0</v>
      </c>
      <c r="F340" s="5">
        <v>0</v>
      </c>
      <c r="G340" s="5">
        <v>0</v>
      </c>
      <c r="H340" s="5">
        <v>0</v>
      </c>
      <c r="I340" s="5">
        <v>0</v>
      </c>
      <c r="J340" s="5">
        <v>0</v>
      </c>
      <c r="K340" s="72">
        <v>0</v>
      </c>
      <c r="L340" s="72">
        <v>0</v>
      </c>
      <c r="M340" s="167"/>
      <c r="N340" s="71" t="s">
        <v>120</v>
      </c>
      <c r="O340" s="5">
        <v>0</v>
      </c>
      <c r="P340" s="5">
        <v>0</v>
      </c>
      <c r="Q340" s="5">
        <v>0</v>
      </c>
      <c r="R340" s="5">
        <v>0</v>
      </c>
      <c r="S340" s="5">
        <v>0</v>
      </c>
      <c r="T340" s="5">
        <v>0</v>
      </c>
      <c r="U340" s="5">
        <v>0</v>
      </c>
      <c r="V340" s="5">
        <v>0</v>
      </c>
      <c r="W340" s="72">
        <v>0</v>
      </c>
      <c r="X340" s="72">
        <v>0</v>
      </c>
      <c r="Y340" s="167"/>
      <c r="Z340" s="71" t="s">
        <v>120</v>
      </c>
      <c r="AA340" s="5">
        <v>0</v>
      </c>
      <c r="AB340" s="5">
        <v>0</v>
      </c>
      <c r="AC340" s="5">
        <v>0</v>
      </c>
      <c r="AD340" s="5">
        <v>0</v>
      </c>
      <c r="AE340" s="72">
        <v>0</v>
      </c>
      <c r="AF340" s="72">
        <v>0</v>
      </c>
      <c r="AG340" s="5">
        <v>0</v>
      </c>
      <c r="AH340" s="5">
        <v>0</v>
      </c>
      <c r="AI340" s="5">
        <v>0</v>
      </c>
      <c r="AJ340" s="5">
        <v>0</v>
      </c>
      <c r="AK340" s="167"/>
      <c r="AL340" s="71" t="s">
        <v>120</v>
      </c>
      <c r="AM340" s="5">
        <v>0</v>
      </c>
      <c r="AN340" s="5">
        <v>0</v>
      </c>
      <c r="AO340" s="5">
        <v>0</v>
      </c>
      <c r="AP340" s="5">
        <v>0</v>
      </c>
      <c r="AQ340" s="5">
        <v>0</v>
      </c>
      <c r="AR340" s="5">
        <v>0</v>
      </c>
      <c r="AS340" s="5">
        <v>0</v>
      </c>
      <c r="AT340" s="5">
        <v>0</v>
      </c>
      <c r="AU340" s="5">
        <v>0</v>
      </c>
      <c r="AV340" s="167"/>
      <c r="AW340" s="71" t="s">
        <v>120</v>
      </c>
      <c r="AX340" s="5">
        <v>0</v>
      </c>
      <c r="AY340" s="5">
        <v>0</v>
      </c>
      <c r="AZ340" s="5">
        <v>0</v>
      </c>
      <c r="BA340" s="5">
        <v>0</v>
      </c>
      <c r="BB340" s="5">
        <v>0</v>
      </c>
      <c r="BC340" s="5">
        <v>0</v>
      </c>
      <c r="BD340" s="5">
        <v>0</v>
      </c>
      <c r="BE340" s="5">
        <v>0</v>
      </c>
      <c r="BF340" s="5">
        <v>0</v>
      </c>
      <c r="BG340" s="5">
        <v>0</v>
      </c>
      <c r="BH340" s="5">
        <v>0</v>
      </c>
      <c r="BI340" s="5">
        <v>0</v>
      </c>
      <c r="BJ340" s="167"/>
      <c r="BK340" s="71" t="s">
        <v>120</v>
      </c>
      <c r="BL340" s="72">
        <v>0</v>
      </c>
      <c r="BM340" s="5">
        <v>0</v>
      </c>
      <c r="BN340" s="5">
        <v>0</v>
      </c>
      <c r="BO340" s="72">
        <v>0</v>
      </c>
      <c r="BP340" s="5">
        <v>0</v>
      </c>
      <c r="BQ340" s="72">
        <v>0</v>
      </c>
      <c r="BR340" s="72">
        <v>0</v>
      </c>
      <c r="BS340" s="167"/>
      <c r="BT340" s="71" t="s">
        <v>120</v>
      </c>
      <c r="BU340" s="5">
        <v>0</v>
      </c>
      <c r="BV340" s="5">
        <v>0</v>
      </c>
      <c r="BW340" s="5">
        <v>0</v>
      </c>
      <c r="BX340" s="5">
        <v>0</v>
      </c>
      <c r="BY340" s="5">
        <v>0</v>
      </c>
      <c r="BZ340" s="5">
        <v>0</v>
      </c>
      <c r="CA340" s="5">
        <v>0</v>
      </c>
      <c r="CB340" s="5">
        <v>0</v>
      </c>
      <c r="CC340" s="5">
        <v>0</v>
      </c>
      <c r="CD340" s="5">
        <v>0</v>
      </c>
      <c r="CE340" s="5">
        <v>0</v>
      </c>
      <c r="CF340" s="5">
        <v>0</v>
      </c>
      <c r="CG340" s="5">
        <v>0</v>
      </c>
      <c r="CH340" s="135"/>
      <c r="CI340" s="138" t="s">
        <v>241</v>
      </c>
      <c r="CJ340" s="138" t="s">
        <v>4462</v>
      </c>
      <c r="CK340" s="139">
        <v>0</v>
      </c>
      <c r="CL340" s="141">
        <v>0</v>
      </c>
    </row>
    <row r="341" spans="1:90">
      <c r="A341" s="167"/>
      <c r="B341" s="103" t="s">
        <v>102</v>
      </c>
      <c r="C341" s="105">
        <v>724</v>
      </c>
      <c r="D341" s="105">
        <v>392</v>
      </c>
      <c r="E341" s="105">
        <v>715</v>
      </c>
      <c r="F341" s="105">
        <v>395</v>
      </c>
      <c r="G341" s="105">
        <v>633</v>
      </c>
      <c r="H341" s="105">
        <v>384</v>
      </c>
      <c r="I341" s="105">
        <v>677</v>
      </c>
      <c r="J341" s="105">
        <v>406</v>
      </c>
      <c r="K341" s="105">
        <v>2749</v>
      </c>
      <c r="L341" s="105">
        <v>1577</v>
      </c>
      <c r="M341" s="167"/>
      <c r="N341" s="103" t="s">
        <v>102</v>
      </c>
      <c r="O341" s="105">
        <v>47</v>
      </c>
      <c r="P341" s="105">
        <v>28</v>
      </c>
      <c r="Q341" s="105">
        <v>41</v>
      </c>
      <c r="R341" s="105">
        <v>23</v>
      </c>
      <c r="S341" s="105">
        <v>35</v>
      </c>
      <c r="T341" s="105">
        <v>17</v>
      </c>
      <c r="U341" s="105">
        <v>91</v>
      </c>
      <c r="V341" s="105">
        <v>53</v>
      </c>
      <c r="W341" s="105">
        <v>214</v>
      </c>
      <c r="X341" s="105">
        <v>121</v>
      </c>
      <c r="Y341" s="167"/>
      <c r="Z341" s="103" t="s">
        <v>102</v>
      </c>
      <c r="AA341" s="105">
        <v>23</v>
      </c>
      <c r="AB341" s="105">
        <v>22</v>
      </c>
      <c r="AC341" s="105">
        <v>20</v>
      </c>
      <c r="AD341" s="105">
        <v>22</v>
      </c>
      <c r="AE341" s="105">
        <v>87</v>
      </c>
      <c r="AF341" s="105">
        <v>92</v>
      </c>
      <c r="AG341" s="105">
        <v>85</v>
      </c>
      <c r="AH341" s="105">
        <v>25</v>
      </c>
      <c r="AI341" s="105">
        <v>2</v>
      </c>
      <c r="AJ341" s="105">
        <v>20</v>
      </c>
      <c r="AK341" s="167"/>
      <c r="AL341" s="103" t="s">
        <v>102</v>
      </c>
      <c r="AM341" s="105">
        <v>0</v>
      </c>
      <c r="AN341" s="105">
        <v>617</v>
      </c>
      <c r="AO341" s="105">
        <v>343</v>
      </c>
      <c r="AP341" s="105">
        <v>223</v>
      </c>
      <c r="AQ341" s="105">
        <v>0</v>
      </c>
      <c r="AR341" s="105">
        <v>36</v>
      </c>
      <c r="AS341" s="105">
        <v>91</v>
      </c>
      <c r="AT341" s="105">
        <v>80</v>
      </c>
      <c r="AU341" s="105">
        <v>85</v>
      </c>
      <c r="AV341" s="167"/>
      <c r="AW341" s="103" t="s">
        <v>102</v>
      </c>
      <c r="AX341" s="105">
        <v>664</v>
      </c>
      <c r="AY341" s="105">
        <v>395</v>
      </c>
      <c r="AZ341" s="105">
        <v>646</v>
      </c>
      <c r="BA341" s="105">
        <v>383</v>
      </c>
      <c r="BB341" s="105">
        <v>446</v>
      </c>
      <c r="BC341" s="105">
        <v>265</v>
      </c>
      <c r="BD341" s="105">
        <v>651</v>
      </c>
      <c r="BE341" s="105">
        <v>389</v>
      </c>
      <c r="BF341" s="105">
        <v>634</v>
      </c>
      <c r="BG341" s="105">
        <v>377</v>
      </c>
      <c r="BH341" s="105">
        <v>356</v>
      </c>
      <c r="BI341" s="105">
        <v>219</v>
      </c>
      <c r="BJ341" s="167"/>
      <c r="BK341" s="103" t="s">
        <v>102</v>
      </c>
      <c r="BL341" s="105">
        <v>155</v>
      </c>
      <c r="BM341" s="105">
        <v>64</v>
      </c>
      <c r="BN341" s="105">
        <v>13</v>
      </c>
      <c r="BO341" s="105">
        <v>21</v>
      </c>
      <c r="BP341" s="105">
        <v>9</v>
      </c>
      <c r="BQ341" s="105">
        <v>176</v>
      </c>
      <c r="BR341" s="105">
        <v>73</v>
      </c>
      <c r="BS341" s="167"/>
      <c r="BT341" s="103" t="s">
        <v>102</v>
      </c>
      <c r="BU341" s="105">
        <v>32</v>
      </c>
      <c r="BV341" s="105">
        <v>108</v>
      </c>
      <c r="BW341" s="105">
        <v>50</v>
      </c>
      <c r="BX341" s="105">
        <v>77</v>
      </c>
      <c r="BY341" s="105">
        <v>41</v>
      </c>
      <c r="BZ341" s="105">
        <v>28</v>
      </c>
      <c r="CA341" s="105">
        <v>33</v>
      </c>
      <c r="CB341" s="105">
        <v>18</v>
      </c>
      <c r="CC341" s="105">
        <v>0</v>
      </c>
      <c r="CD341" s="105">
        <v>22</v>
      </c>
      <c r="CE341" s="105">
        <v>12</v>
      </c>
      <c r="CF341" s="105">
        <v>25</v>
      </c>
      <c r="CG341" s="105">
        <v>104</v>
      </c>
      <c r="CH341" s="135"/>
      <c r="CI341" s="138" t="s">
        <v>241</v>
      </c>
      <c r="CJ341" s="138" t="s">
        <v>4463</v>
      </c>
      <c r="CK341" s="139">
        <v>3155</v>
      </c>
      <c r="CL341" s="141">
        <v>421</v>
      </c>
    </row>
    <row r="342" spans="1:90" ht="14.45" customHeight="1">
      <c r="A342" s="167" t="s">
        <v>242</v>
      </c>
      <c r="B342" s="71" t="s">
        <v>119</v>
      </c>
      <c r="C342" s="5">
        <v>632</v>
      </c>
      <c r="D342" s="5">
        <v>336</v>
      </c>
      <c r="E342" s="5">
        <v>588</v>
      </c>
      <c r="F342" s="5">
        <v>325</v>
      </c>
      <c r="G342" s="5">
        <v>550</v>
      </c>
      <c r="H342" s="5">
        <v>309</v>
      </c>
      <c r="I342" s="5">
        <v>593</v>
      </c>
      <c r="J342" s="5">
        <v>338</v>
      </c>
      <c r="K342" s="72">
        <v>2363</v>
      </c>
      <c r="L342" s="72">
        <v>1308</v>
      </c>
      <c r="M342" s="167" t="s">
        <v>242</v>
      </c>
      <c r="N342" s="71" t="s">
        <v>119</v>
      </c>
      <c r="O342" s="5">
        <v>44</v>
      </c>
      <c r="P342" s="5">
        <v>29</v>
      </c>
      <c r="Q342" s="5">
        <v>12</v>
      </c>
      <c r="R342" s="5">
        <v>4</v>
      </c>
      <c r="S342" s="5">
        <v>8</v>
      </c>
      <c r="T342" s="5">
        <v>4</v>
      </c>
      <c r="U342" s="5">
        <v>93</v>
      </c>
      <c r="V342" s="5">
        <v>50</v>
      </c>
      <c r="W342" s="72">
        <v>157</v>
      </c>
      <c r="X342" s="72">
        <v>87</v>
      </c>
      <c r="Y342" s="167" t="s">
        <v>242</v>
      </c>
      <c r="Z342" s="71" t="s">
        <v>119</v>
      </c>
      <c r="AA342" s="5">
        <v>19</v>
      </c>
      <c r="AB342" s="5">
        <v>18</v>
      </c>
      <c r="AC342" s="5">
        <v>17</v>
      </c>
      <c r="AD342" s="5">
        <v>18</v>
      </c>
      <c r="AE342" s="72">
        <v>72</v>
      </c>
      <c r="AF342" s="72">
        <v>97</v>
      </c>
      <c r="AG342" s="5">
        <v>80</v>
      </c>
      <c r="AH342" s="5">
        <v>31</v>
      </c>
      <c r="AI342" s="5">
        <v>0</v>
      </c>
      <c r="AJ342" s="5">
        <v>15</v>
      </c>
      <c r="AK342" s="167" t="s">
        <v>242</v>
      </c>
      <c r="AL342" s="71" t="s">
        <v>119</v>
      </c>
      <c r="AM342" s="5">
        <v>0</v>
      </c>
      <c r="AN342" s="5">
        <v>766</v>
      </c>
      <c r="AO342" s="5">
        <v>258</v>
      </c>
      <c r="AP342" s="5">
        <v>30</v>
      </c>
      <c r="AQ342" s="5">
        <v>0</v>
      </c>
      <c r="AR342" s="5">
        <v>28</v>
      </c>
      <c r="AS342" s="5">
        <v>81</v>
      </c>
      <c r="AT342" s="5">
        <v>74</v>
      </c>
      <c r="AU342" s="5">
        <v>74</v>
      </c>
      <c r="AV342" s="167" t="s">
        <v>242</v>
      </c>
      <c r="AW342" s="71" t="s">
        <v>119</v>
      </c>
      <c r="AX342" s="5">
        <v>597</v>
      </c>
      <c r="AY342" s="5">
        <v>335</v>
      </c>
      <c r="AZ342" s="5">
        <v>575</v>
      </c>
      <c r="BA342" s="5">
        <v>323</v>
      </c>
      <c r="BB342" s="5">
        <v>304</v>
      </c>
      <c r="BC342" s="5">
        <v>163</v>
      </c>
      <c r="BD342" s="5">
        <v>553</v>
      </c>
      <c r="BE342" s="5">
        <v>313</v>
      </c>
      <c r="BF342" s="5">
        <v>545</v>
      </c>
      <c r="BG342" s="5">
        <v>308</v>
      </c>
      <c r="BH342" s="5">
        <v>298</v>
      </c>
      <c r="BI342" s="5">
        <v>160</v>
      </c>
      <c r="BJ342" s="167" t="s">
        <v>242</v>
      </c>
      <c r="BK342" s="71" t="s">
        <v>119</v>
      </c>
      <c r="BL342" s="72">
        <v>128</v>
      </c>
      <c r="BM342" s="5">
        <v>50</v>
      </c>
      <c r="BN342" s="5">
        <v>6</v>
      </c>
      <c r="BO342" s="72">
        <v>16</v>
      </c>
      <c r="BP342" s="5">
        <v>9</v>
      </c>
      <c r="BQ342" s="72">
        <v>144</v>
      </c>
      <c r="BR342" s="72">
        <v>59</v>
      </c>
      <c r="BS342" s="167" t="s">
        <v>242</v>
      </c>
      <c r="BT342" s="71" t="s">
        <v>119</v>
      </c>
      <c r="BU342" s="5">
        <v>34</v>
      </c>
      <c r="BV342" s="5">
        <v>41</v>
      </c>
      <c r="BW342" s="5">
        <v>43</v>
      </c>
      <c r="BX342" s="5">
        <v>41</v>
      </c>
      <c r="BY342" s="5">
        <v>55</v>
      </c>
      <c r="BZ342" s="5">
        <v>38</v>
      </c>
      <c r="CA342" s="5">
        <v>30</v>
      </c>
      <c r="CB342" s="5">
        <v>8</v>
      </c>
      <c r="CC342" s="5">
        <v>4</v>
      </c>
      <c r="CD342" s="5">
        <v>12</v>
      </c>
      <c r="CE342" s="5">
        <v>14</v>
      </c>
      <c r="CF342" s="5">
        <v>8</v>
      </c>
      <c r="CG342" s="5">
        <v>46</v>
      </c>
      <c r="CH342" s="135"/>
      <c r="CI342" s="138" t="s">
        <v>242</v>
      </c>
      <c r="CJ342" s="138" t="s">
        <v>4464</v>
      </c>
      <c r="CK342" s="139">
        <v>2426</v>
      </c>
      <c r="CL342" s="141">
        <v>320</v>
      </c>
    </row>
    <row r="343" spans="1:90">
      <c r="A343" s="167"/>
      <c r="B343" s="71" t="s">
        <v>120</v>
      </c>
      <c r="C343" s="5">
        <v>0</v>
      </c>
      <c r="D343" s="5">
        <v>0</v>
      </c>
      <c r="E343" s="5">
        <v>0</v>
      </c>
      <c r="F343" s="5">
        <v>0</v>
      </c>
      <c r="G343" s="5">
        <v>0</v>
      </c>
      <c r="H343" s="5">
        <v>0</v>
      </c>
      <c r="I343" s="5">
        <v>0</v>
      </c>
      <c r="J343" s="5">
        <v>0</v>
      </c>
      <c r="K343" s="72">
        <v>0</v>
      </c>
      <c r="L343" s="72">
        <v>0</v>
      </c>
      <c r="M343" s="167"/>
      <c r="N343" s="71" t="s">
        <v>120</v>
      </c>
      <c r="O343" s="5">
        <v>0</v>
      </c>
      <c r="P343" s="5">
        <v>0</v>
      </c>
      <c r="Q343" s="5">
        <v>0</v>
      </c>
      <c r="R343" s="5">
        <v>0</v>
      </c>
      <c r="S343" s="5">
        <v>0</v>
      </c>
      <c r="T343" s="5">
        <v>0</v>
      </c>
      <c r="U343" s="5">
        <v>0</v>
      </c>
      <c r="V343" s="5">
        <v>0</v>
      </c>
      <c r="W343" s="72">
        <v>0</v>
      </c>
      <c r="X343" s="72">
        <v>0</v>
      </c>
      <c r="Y343" s="167"/>
      <c r="Z343" s="71" t="s">
        <v>120</v>
      </c>
      <c r="AA343" s="5">
        <v>0</v>
      </c>
      <c r="AB343" s="5">
        <v>0</v>
      </c>
      <c r="AC343" s="5">
        <v>0</v>
      </c>
      <c r="AD343" s="5">
        <v>0</v>
      </c>
      <c r="AE343" s="72">
        <v>0</v>
      </c>
      <c r="AF343" s="72">
        <v>0</v>
      </c>
      <c r="AG343" s="5">
        <v>0</v>
      </c>
      <c r="AH343" s="5">
        <v>0</v>
      </c>
      <c r="AI343" s="5">
        <v>0</v>
      </c>
      <c r="AJ343" s="5">
        <v>0</v>
      </c>
      <c r="AK343" s="167"/>
      <c r="AL343" s="71" t="s">
        <v>120</v>
      </c>
      <c r="AM343" s="5">
        <v>0</v>
      </c>
      <c r="AN343" s="5">
        <v>0</v>
      </c>
      <c r="AO343" s="5">
        <v>0</v>
      </c>
      <c r="AP343" s="5">
        <v>0</v>
      </c>
      <c r="AQ343" s="5">
        <v>0</v>
      </c>
      <c r="AR343" s="5">
        <v>0</v>
      </c>
      <c r="AS343" s="5">
        <v>0</v>
      </c>
      <c r="AT343" s="5">
        <v>0</v>
      </c>
      <c r="AU343" s="5">
        <v>0</v>
      </c>
      <c r="AV343" s="167"/>
      <c r="AW343" s="71" t="s">
        <v>120</v>
      </c>
      <c r="AX343" s="5">
        <v>0</v>
      </c>
      <c r="AY343" s="5">
        <v>0</v>
      </c>
      <c r="AZ343" s="5">
        <v>0</v>
      </c>
      <c r="BA343" s="5">
        <v>0</v>
      </c>
      <c r="BB343" s="5">
        <v>0</v>
      </c>
      <c r="BC343" s="5">
        <v>0</v>
      </c>
      <c r="BD343" s="5">
        <v>0</v>
      </c>
      <c r="BE343" s="5">
        <v>0</v>
      </c>
      <c r="BF343" s="5">
        <v>0</v>
      </c>
      <c r="BG343" s="5">
        <v>0</v>
      </c>
      <c r="BH343" s="5">
        <v>0</v>
      </c>
      <c r="BI343" s="5">
        <v>0</v>
      </c>
      <c r="BJ343" s="167"/>
      <c r="BK343" s="71" t="s">
        <v>120</v>
      </c>
      <c r="BL343" s="72">
        <v>0</v>
      </c>
      <c r="BM343" s="5">
        <v>0</v>
      </c>
      <c r="BN343" s="5">
        <v>0</v>
      </c>
      <c r="BO343" s="72">
        <v>0</v>
      </c>
      <c r="BP343" s="5">
        <v>0</v>
      </c>
      <c r="BQ343" s="72">
        <v>0</v>
      </c>
      <c r="BR343" s="72">
        <v>0</v>
      </c>
      <c r="BS343" s="167"/>
      <c r="BT343" s="71" t="s">
        <v>120</v>
      </c>
      <c r="BU343" s="5">
        <v>0</v>
      </c>
      <c r="BV343" s="5">
        <v>0</v>
      </c>
      <c r="BW343" s="5">
        <v>0</v>
      </c>
      <c r="BX343" s="5">
        <v>0</v>
      </c>
      <c r="BY343" s="5">
        <v>0</v>
      </c>
      <c r="BZ343" s="5">
        <v>0</v>
      </c>
      <c r="CA343" s="5">
        <v>0</v>
      </c>
      <c r="CB343" s="5">
        <v>0</v>
      </c>
      <c r="CC343" s="5">
        <v>0</v>
      </c>
      <c r="CD343" s="5">
        <v>0</v>
      </c>
      <c r="CE343" s="5">
        <v>0</v>
      </c>
      <c r="CF343" s="5">
        <v>0</v>
      </c>
      <c r="CG343" s="5">
        <v>0</v>
      </c>
      <c r="CH343" s="135"/>
      <c r="CI343" s="138" t="s">
        <v>242</v>
      </c>
      <c r="CJ343" s="138" t="s">
        <v>4465</v>
      </c>
      <c r="CK343" s="139">
        <v>0</v>
      </c>
      <c r="CL343" s="141">
        <v>0</v>
      </c>
    </row>
    <row r="344" spans="1:90">
      <c r="A344" s="167"/>
      <c r="B344" s="103" t="s">
        <v>102</v>
      </c>
      <c r="C344" s="105">
        <v>632</v>
      </c>
      <c r="D344" s="105">
        <v>336</v>
      </c>
      <c r="E344" s="105">
        <v>588</v>
      </c>
      <c r="F344" s="105">
        <v>325</v>
      </c>
      <c r="G344" s="105">
        <v>550</v>
      </c>
      <c r="H344" s="105">
        <v>309</v>
      </c>
      <c r="I344" s="105">
        <v>593</v>
      </c>
      <c r="J344" s="105">
        <v>338</v>
      </c>
      <c r="K344" s="105">
        <v>2363</v>
      </c>
      <c r="L344" s="105">
        <v>1308</v>
      </c>
      <c r="M344" s="167"/>
      <c r="N344" s="103" t="s">
        <v>102</v>
      </c>
      <c r="O344" s="105">
        <v>44</v>
      </c>
      <c r="P344" s="105">
        <v>29</v>
      </c>
      <c r="Q344" s="105">
        <v>12</v>
      </c>
      <c r="R344" s="105">
        <v>4</v>
      </c>
      <c r="S344" s="105">
        <v>8</v>
      </c>
      <c r="T344" s="105">
        <v>4</v>
      </c>
      <c r="U344" s="105">
        <v>93</v>
      </c>
      <c r="V344" s="105">
        <v>50</v>
      </c>
      <c r="W344" s="105">
        <v>157</v>
      </c>
      <c r="X344" s="105">
        <v>87</v>
      </c>
      <c r="Y344" s="167"/>
      <c r="Z344" s="103" t="s">
        <v>102</v>
      </c>
      <c r="AA344" s="105">
        <v>19</v>
      </c>
      <c r="AB344" s="105">
        <v>18</v>
      </c>
      <c r="AC344" s="105">
        <v>17</v>
      </c>
      <c r="AD344" s="105">
        <v>18</v>
      </c>
      <c r="AE344" s="105">
        <v>72</v>
      </c>
      <c r="AF344" s="105">
        <v>97</v>
      </c>
      <c r="AG344" s="105">
        <v>80</v>
      </c>
      <c r="AH344" s="105">
        <v>31</v>
      </c>
      <c r="AI344" s="105">
        <v>0</v>
      </c>
      <c r="AJ344" s="105">
        <v>15</v>
      </c>
      <c r="AK344" s="167"/>
      <c r="AL344" s="103" t="s">
        <v>102</v>
      </c>
      <c r="AM344" s="105">
        <v>0</v>
      </c>
      <c r="AN344" s="105">
        <v>766</v>
      </c>
      <c r="AO344" s="105">
        <v>258</v>
      </c>
      <c r="AP344" s="105">
        <v>30</v>
      </c>
      <c r="AQ344" s="105">
        <v>0</v>
      </c>
      <c r="AR344" s="105">
        <v>28</v>
      </c>
      <c r="AS344" s="105">
        <v>81</v>
      </c>
      <c r="AT344" s="105">
        <v>74</v>
      </c>
      <c r="AU344" s="105">
        <v>74</v>
      </c>
      <c r="AV344" s="167"/>
      <c r="AW344" s="103" t="s">
        <v>102</v>
      </c>
      <c r="AX344" s="105">
        <v>597</v>
      </c>
      <c r="AY344" s="105">
        <v>335</v>
      </c>
      <c r="AZ344" s="105">
        <v>575</v>
      </c>
      <c r="BA344" s="105">
        <v>323</v>
      </c>
      <c r="BB344" s="105">
        <v>304</v>
      </c>
      <c r="BC344" s="105">
        <v>163</v>
      </c>
      <c r="BD344" s="105">
        <v>553</v>
      </c>
      <c r="BE344" s="105">
        <v>313</v>
      </c>
      <c r="BF344" s="105">
        <v>545</v>
      </c>
      <c r="BG344" s="105">
        <v>308</v>
      </c>
      <c r="BH344" s="105">
        <v>298</v>
      </c>
      <c r="BI344" s="105">
        <v>160</v>
      </c>
      <c r="BJ344" s="167"/>
      <c r="BK344" s="103" t="s">
        <v>102</v>
      </c>
      <c r="BL344" s="105">
        <v>128</v>
      </c>
      <c r="BM344" s="105">
        <v>50</v>
      </c>
      <c r="BN344" s="105">
        <v>6</v>
      </c>
      <c r="BO344" s="105">
        <v>16</v>
      </c>
      <c r="BP344" s="105">
        <v>9</v>
      </c>
      <c r="BQ344" s="105">
        <v>144</v>
      </c>
      <c r="BR344" s="105">
        <v>59</v>
      </c>
      <c r="BS344" s="167"/>
      <c r="BT344" s="103" t="s">
        <v>102</v>
      </c>
      <c r="BU344" s="105">
        <v>34</v>
      </c>
      <c r="BV344" s="105">
        <v>41</v>
      </c>
      <c r="BW344" s="105">
        <v>43</v>
      </c>
      <c r="BX344" s="105">
        <v>41</v>
      </c>
      <c r="BY344" s="105">
        <v>55</v>
      </c>
      <c r="BZ344" s="105">
        <v>38</v>
      </c>
      <c r="CA344" s="105">
        <v>30</v>
      </c>
      <c r="CB344" s="105">
        <v>8</v>
      </c>
      <c r="CC344" s="105">
        <v>4</v>
      </c>
      <c r="CD344" s="105">
        <v>12</v>
      </c>
      <c r="CE344" s="105">
        <v>14</v>
      </c>
      <c r="CF344" s="105">
        <v>8</v>
      </c>
      <c r="CG344" s="105">
        <v>46</v>
      </c>
      <c r="CH344" s="135"/>
      <c r="CI344" s="138" t="s">
        <v>242</v>
      </c>
      <c r="CJ344" s="138" t="s">
        <v>4466</v>
      </c>
      <c r="CK344" s="139">
        <v>2426</v>
      </c>
      <c r="CL344" s="141">
        <v>320</v>
      </c>
    </row>
    <row r="345" spans="1:90">
      <c r="A345" s="73" t="s">
        <v>138</v>
      </c>
      <c r="B345" s="71"/>
      <c r="C345" s="5"/>
      <c r="D345" s="5"/>
      <c r="E345" s="5"/>
      <c r="F345" s="5"/>
      <c r="G345" s="5"/>
      <c r="H345" s="5"/>
      <c r="I345" s="5"/>
      <c r="J345" s="5"/>
      <c r="K345" s="5"/>
      <c r="L345" s="5"/>
      <c r="M345" s="73" t="s">
        <v>138</v>
      </c>
      <c r="N345" s="71"/>
      <c r="O345" s="5"/>
      <c r="P345" s="5"/>
      <c r="Q345" s="5"/>
      <c r="R345" s="5"/>
      <c r="S345" s="5"/>
      <c r="T345" s="5"/>
      <c r="U345" s="5"/>
      <c r="V345" s="5"/>
      <c r="W345" s="5"/>
      <c r="X345" s="5"/>
      <c r="Y345" s="73" t="s">
        <v>138</v>
      </c>
      <c r="Z345" s="71"/>
      <c r="AA345" s="5"/>
      <c r="AB345" s="5"/>
      <c r="AC345" s="5"/>
      <c r="AD345" s="5"/>
      <c r="AE345" s="5"/>
      <c r="AF345" s="5"/>
      <c r="AG345" s="5"/>
      <c r="AH345" s="5"/>
      <c r="AI345" s="5"/>
      <c r="AJ345" s="72"/>
      <c r="AK345" s="73" t="s">
        <v>138</v>
      </c>
      <c r="AL345" s="71"/>
      <c r="AM345" s="5"/>
      <c r="AN345" s="5"/>
      <c r="AO345" s="5"/>
      <c r="AP345" s="5"/>
      <c r="AQ345" s="5"/>
      <c r="AR345" s="5"/>
      <c r="AS345" s="5"/>
      <c r="AT345" s="5"/>
      <c r="AU345" s="5"/>
      <c r="AV345" s="73" t="s">
        <v>138</v>
      </c>
      <c r="AW345" s="71"/>
      <c r="AX345" s="5"/>
      <c r="AY345" s="5"/>
      <c r="AZ345" s="5"/>
      <c r="BA345" s="5"/>
      <c r="BB345" s="5"/>
      <c r="BC345" s="5"/>
      <c r="BD345" s="5"/>
      <c r="BE345" s="5"/>
      <c r="BF345" s="5"/>
      <c r="BG345" s="5"/>
      <c r="BH345" s="5"/>
      <c r="BI345" s="5"/>
      <c r="BJ345" s="73" t="s">
        <v>138</v>
      </c>
      <c r="BK345" s="71"/>
      <c r="BL345" s="72"/>
      <c r="BM345" s="5"/>
      <c r="BN345" s="5"/>
      <c r="BO345" s="5"/>
      <c r="BP345" s="5"/>
      <c r="BQ345" s="72"/>
      <c r="BR345" s="72"/>
      <c r="BS345" s="73" t="s">
        <v>138</v>
      </c>
      <c r="BT345" s="71"/>
      <c r="BU345" s="5"/>
      <c r="BV345" s="5"/>
      <c r="BW345" s="5"/>
      <c r="BX345" s="5"/>
      <c r="BY345" s="5"/>
      <c r="BZ345" s="5"/>
      <c r="CA345" s="5"/>
      <c r="CB345" s="5"/>
      <c r="CC345" s="5"/>
      <c r="CD345" s="5"/>
      <c r="CE345" s="5"/>
      <c r="CF345" s="5"/>
      <c r="CG345" s="5"/>
      <c r="CH345" s="135"/>
      <c r="CI345" s="138" t="s">
        <v>138</v>
      </c>
      <c r="CJ345" s="138" t="s">
        <v>138</v>
      </c>
      <c r="CK345" s="139">
        <v>0</v>
      </c>
      <c r="CL345" s="141">
        <v>0</v>
      </c>
    </row>
    <row r="346" spans="1:90" ht="14.45" customHeight="1">
      <c r="A346" s="167" t="s">
        <v>243</v>
      </c>
      <c r="B346" s="71" t="s">
        <v>119</v>
      </c>
      <c r="C346" s="5">
        <v>30</v>
      </c>
      <c r="D346" s="5">
        <v>15</v>
      </c>
      <c r="E346" s="5">
        <v>60</v>
      </c>
      <c r="F346" s="5">
        <v>28</v>
      </c>
      <c r="G346" s="5">
        <v>45</v>
      </c>
      <c r="H346" s="5">
        <v>26</v>
      </c>
      <c r="I346" s="5">
        <v>60</v>
      </c>
      <c r="J346" s="5">
        <v>32</v>
      </c>
      <c r="K346" s="72">
        <v>195</v>
      </c>
      <c r="L346" s="72">
        <v>101</v>
      </c>
      <c r="M346" s="167" t="s">
        <v>243</v>
      </c>
      <c r="N346" s="71" t="s">
        <v>119</v>
      </c>
      <c r="O346" s="5">
        <v>2</v>
      </c>
      <c r="P346" s="5">
        <v>2</v>
      </c>
      <c r="Q346" s="5">
        <v>0</v>
      </c>
      <c r="R346" s="5">
        <v>0</v>
      </c>
      <c r="S346" s="5">
        <v>0</v>
      </c>
      <c r="T346" s="5">
        <v>0</v>
      </c>
      <c r="U346" s="5">
        <v>2</v>
      </c>
      <c r="V346" s="5">
        <v>0</v>
      </c>
      <c r="W346" s="72">
        <v>4</v>
      </c>
      <c r="X346" s="72">
        <v>2</v>
      </c>
      <c r="Y346" s="167" t="s">
        <v>243</v>
      </c>
      <c r="Z346" s="71" t="s">
        <v>119</v>
      </c>
      <c r="AA346" s="5">
        <v>2</v>
      </c>
      <c r="AB346" s="5">
        <v>2</v>
      </c>
      <c r="AC346" s="5">
        <v>2</v>
      </c>
      <c r="AD346" s="5">
        <v>2</v>
      </c>
      <c r="AE346" s="72">
        <v>8</v>
      </c>
      <c r="AF346" s="72">
        <v>9</v>
      </c>
      <c r="AG346" s="5">
        <v>9</v>
      </c>
      <c r="AH346" s="5">
        <v>1</v>
      </c>
      <c r="AI346" s="5">
        <v>1</v>
      </c>
      <c r="AJ346" s="5">
        <v>2</v>
      </c>
      <c r="AK346" s="167" t="s">
        <v>243</v>
      </c>
      <c r="AL346" s="71" t="s">
        <v>119</v>
      </c>
      <c r="AM346" s="5">
        <v>0</v>
      </c>
      <c r="AN346" s="5">
        <v>138</v>
      </c>
      <c r="AO346" s="5">
        <v>0</v>
      </c>
      <c r="AP346" s="5">
        <v>0</v>
      </c>
      <c r="AQ346" s="5">
        <v>0</v>
      </c>
      <c r="AR346" s="5">
        <v>8</v>
      </c>
      <c r="AS346" s="5">
        <v>9</v>
      </c>
      <c r="AT346" s="5">
        <v>9</v>
      </c>
      <c r="AU346" s="5">
        <v>9</v>
      </c>
      <c r="AV346" s="167" t="s">
        <v>243</v>
      </c>
      <c r="AW346" s="71" t="s">
        <v>119</v>
      </c>
      <c r="AX346" s="5">
        <v>42</v>
      </c>
      <c r="AY346" s="5">
        <v>25</v>
      </c>
      <c r="AZ346" s="5">
        <v>41</v>
      </c>
      <c r="BA346" s="5">
        <v>25</v>
      </c>
      <c r="BB346" s="5">
        <v>40</v>
      </c>
      <c r="BC346" s="5">
        <v>25</v>
      </c>
      <c r="BD346" s="5">
        <v>41</v>
      </c>
      <c r="BE346" s="5">
        <v>25</v>
      </c>
      <c r="BF346" s="5">
        <v>41</v>
      </c>
      <c r="BG346" s="5">
        <v>25</v>
      </c>
      <c r="BH346" s="5">
        <v>39</v>
      </c>
      <c r="BI346" s="5">
        <v>25</v>
      </c>
      <c r="BJ346" s="167" t="s">
        <v>243</v>
      </c>
      <c r="BK346" s="71" t="s">
        <v>119</v>
      </c>
      <c r="BL346" s="72">
        <v>10</v>
      </c>
      <c r="BM346" s="5">
        <v>3</v>
      </c>
      <c r="BN346" s="5">
        <v>0</v>
      </c>
      <c r="BO346" s="72">
        <v>1</v>
      </c>
      <c r="BP346" s="5">
        <v>1</v>
      </c>
      <c r="BQ346" s="72">
        <v>11</v>
      </c>
      <c r="BR346" s="72">
        <v>4</v>
      </c>
      <c r="BS346" s="167" t="s">
        <v>243</v>
      </c>
      <c r="BT346" s="71" t="s">
        <v>119</v>
      </c>
      <c r="BU346" s="5">
        <v>2</v>
      </c>
      <c r="BV346" s="5">
        <v>4</v>
      </c>
      <c r="BW346" s="5">
        <v>2</v>
      </c>
      <c r="BX346" s="5">
        <v>0</v>
      </c>
      <c r="BY346" s="5">
        <v>4</v>
      </c>
      <c r="BZ346" s="5">
        <v>4</v>
      </c>
      <c r="CA346" s="5">
        <v>6</v>
      </c>
      <c r="CB346" s="5">
        <v>0</v>
      </c>
      <c r="CC346" s="5">
        <v>0</v>
      </c>
      <c r="CD346" s="5">
        <v>0</v>
      </c>
      <c r="CE346" s="5">
        <v>0</v>
      </c>
      <c r="CF346" s="5">
        <v>40</v>
      </c>
      <c r="CG346" s="5">
        <v>4</v>
      </c>
      <c r="CH346" s="135"/>
      <c r="CI346" s="138" t="s">
        <v>243</v>
      </c>
      <c r="CJ346" s="138" t="s">
        <v>4467</v>
      </c>
      <c r="CK346" s="139">
        <v>276</v>
      </c>
      <c r="CL346" s="141">
        <v>22</v>
      </c>
    </row>
    <row r="347" spans="1:90">
      <c r="A347" s="167"/>
      <c r="B347" s="71" t="s">
        <v>120</v>
      </c>
      <c r="C347" s="5">
        <v>0</v>
      </c>
      <c r="D347" s="5">
        <v>0</v>
      </c>
      <c r="E347" s="5">
        <v>0</v>
      </c>
      <c r="F347" s="5">
        <v>0</v>
      </c>
      <c r="G347" s="5">
        <v>0</v>
      </c>
      <c r="H347" s="5">
        <v>0</v>
      </c>
      <c r="I347" s="5">
        <v>0</v>
      </c>
      <c r="J347" s="5">
        <v>0</v>
      </c>
      <c r="K347" s="72">
        <v>0</v>
      </c>
      <c r="L347" s="72">
        <v>0</v>
      </c>
      <c r="M347" s="167"/>
      <c r="N347" s="71" t="s">
        <v>120</v>
      </c>
      <c r="O347" s="5">
        <v>0</v>
      </c>
      <c r="P347" s="5">
        <v>0</v>
      </c>
      <c r="Q347" s="5">
        <v>0</v>
      </c>
      <c r="R347" s="5">
        <v>0</v>
      </c>
      <c r="S347" s="5">
        <v>0</v>
      </c>
      <c r="T347" s="5">
        <v>0</v>
      </c>
      <c r="U347" s="5">
        <v>0</v>
      </c>
      <c r="V347" s="5">
        <v>0</v>
      </c>
      <c r="W347" s="72">
        <v>0</v>
      </c>
      <c r="X347" s="72">
        <v>0</v>
      </c>
      <c r="Y347" s="167"/>
      <c r="Z347" s="71" t="s">
        <v>120</v>
      </c>
      <c r="AA347" s="5">
        <v>0</v>
      </c>
      <c r="AB347" s="5">
        <v>0</v>
      </c>
      <c r="AC347" s="5">
        <v>0</v>
      </c>
      <c r="AD347" s="5">
        <v>0</v>
      </c>
      <c r="AE347" s="72">
        <v>0</v>
      </c>
      <c r="AF347" s="72">
        <v>0</v>
      </c>
      <c r="AG347" s="5">
        <v>0</v>
      </c>
      <c r="AH347" s="5">
        <v>0</v>
      </c>
      <c r="AI347" s="5">
        <v>0</v>
      </c>
      <c r="AJ347" s="5">
        <v>0</v>
      </c>
      <c r="AK347" s="167"/>
      <c r="AL347" s="71" t="s">
        <v>120</v>
      </c>
      <c r="AM347" s="5">
        <v>0</v>
      </c>
      <c r="AN347" s="5">
        <v>0</v>
      </c>
      <c r="AO347" s="5">
        <v>0</v>
      </c>
      <c r="AP347" s="5">
        <v>0</v>
      </c>
      <c r="AQ347" s="5">
        <v>0</v>
      </c>
      <c r="AR347" s="5">
        <v>0</v>
      </c>
      <c r="AS347" s="5">
        <v>0</v>
      </c>
      <c r="AT347" s="5">
        <v>0</v>
      </c>
      <c r="AU347" s="5">
        <v>0</v>
      </c>
      <c r="AV347" s="167"/>
      <c r="AW347" s="71" t="s">
        <v>120</v>
      </c>
      <c r="AX347" s="5">
        <v>0</v>
      </c>
      <c r="AY347" s="5">
        <v>0</v>
      </c>
      <c r="AZ347" s="5">
        <v>0</v>
      </c>
      <c r="BA347" s="5">
        <v>0</v>
      </c>
      <c r="BB347" s="5">
        <v>0</v>
      </c>
      <c r="BC347" s="5">
        <v>0</v>
      </c>
      <c r="BD347" s="5">
        <v>0</v>
      </c>
      <c r="BE347" s="5">
        <v>0</v>
      </c>
      <c r="BF347" s="5">
        <v>0</v>
      </c>
      <c r="BG347" s="5">
        <v>0</v>
      </c>
      <c r="BH347" s="5">
        <v>0</v>
      </c>
      <c r="BI347" s="5">
        <v>0</v>
      </c>
      <c r="BJ347" s="167"/>
      <c r="BK347" s="71" t="s">
        <v>120</v>
      </c>
      <c r="BL347" s="72">
        <v>0</v>
      </c>
      <c r="BM347" s="5">
        <v>0</v>
      </c>
      <c r="BN347" s="5">
        <v>0</v>
      </c>
      <c r="BO347" s="72">
        <v>0</v>
      </c>
      <c r="BP347" s="5">
        <v>0</v>
      </c>
      <c r="BQ347" s="72">
        <v>0</v>
      </c>
      <c r="BR347" s="72">
        <v>0</v>
      </c>
      <c r="BS347" s="167"/>
      <c r="BT347" s="71" t="s">
        <v>120</v>
      </c>
      <c r="BU347" s="5">
        <v>0</v>
      </c>
      <c r="BV347" s="5">
        <v>0</v>
      </c>
      <c r="BW347" s="5">
        <v>0</v>
      </c>
      <c r="BX347" s="5">
        <v>0</v>
      </c>
      <c r="BY347" s="5">
        <v>0</v>
      </c>
      <c r="BZ347" s="5">
        <v>0</v>
      </c>
      <c r="CA347" s="5">
        <v>0</v>
      </c>
      <c r="CB347" s="5">
        <v>0</v>
      </c>
      <c r="CC347" s="5">
        <v>0</v>
      </c>
      <c r="CD347" s="5">
        <v>0</v>
      </c>
      <c r="CE347" s="5">
        <v>0</v>
      </c>
      <c r="CF347" s="5">
        <v>0</v>
      </c>
      <c r="CG347" s="5">
        <v>0</v>
      </c>
      <c r="CH347" s="135"/>
      <c r="CI347" s="138" t="s">
        <v>243</v>
      </c>
      <c r="CJ347" s="138" t="s">
        <v>4468</v>
      </c>
      <c r="CK347" s="139">
        <v>0</v>
      </c>
      <c r="CL347" s="141">
        <v>0</v>
      </c>
    </row>
    <row r="348" spans="1:90">
      <c r="A348" s="167"/>
      <c r="B348" s="103" t="s">
        <v>102</v>
      </c>
      <c r="C348" s="105">
        <v>30</v>
      </c>
      <c r="D348" s="105">
        <v>15</v>
      </c>
      <c r="E348" s="105">
        <v>60</v>
      </c>
      <c r="F348" s="105">
        <v>28</v>
      </c>
      <c r="G348" s="105">
        <v>45</v>
      </c>
      <c r="H348" s="105">
        <v>26</v>
      </c>
      <c r="I348" s="105">
        <v>60</v>
      </c>
      <c r="J348" s="105">
        <v>32</v>
      </c>
      <c r="K348" s="105">
        <v>195</v>
      </c>
      <c r="L348" s="105">
        <v>101</v>
      </c>
      <c r="M348" s="167"/>
      <c r="N348" s="103" t="s">
        <v>102</v>
      </c>
      <c r="O348" s="105">
        <v>2</v>
      </c>
      <c r="P348" s="105">
        <v>2</v>
      </c>
      <c r="Q348" s="105">
        <v>0</v>
      </c>
      <c r="R348" s="105">
        <v>0</v>
      </c>
      <c r="S348" s="105">
        <v>0</v>
      </c>
      <c r="T348" s="105">
        <v>0</v>
      </c>
      <c r="U348" s="105">
        <v>2</v>
      </c>
      <c r="V348" s="105">
        <v>0</v>
      </c>
      <c r="W348" s="105">
        <v>4</v>
      </c>
      <c r="X348" s="105">
        <v>2</v>
      </c>
      <c r="Y348" s="167"/>
      <c r="Z348" s="103" t="s">
        <v>102</v>
      </c>
      <c r="AA348" s="105">
        <v>2</v>
      </c>
      <c r="AB348" s="105">
        <v>2</v>
      </c>
      <c r="AC348" s="105">
        <v>2</v>
      </c>
      <c r="AD348" s="105">
        <v>2</v>
      </c>
      <c r="AE348" s="105">
        <v>8</v>
      </c>
      <c r="AF348" s="105">
        <v>9</v>
      </c>
      <c r="AG348" s="105">
        <v>9</v>
      </c>
      <c r="AH348" s="105">
        <v>1</v>
      </c>
      <c r="AI348" s="105">
        <v>1</v>
      </c>
      <c r="AJ348" s="105">
        <v>2</v>
      </c>
      <c r="AK348" s="167"/>
      <c r="AL348" s="103" t="s">
        <v>102</v>
      </c>
      <c r="AM348" s="105">
        <v>0</v>
      </c>
      <c r="AN348" s="105">
        <v>138</v>
      </c>
      <c r="AO348" s="105">
        <v>0</v>
      </c>
      <c r="AP348" s="105">
        <v>0</v>
      </c>
      <c r="AQ348" s="105">
        <v>0</v>
      </c>
      <c r="AR348" s="105">
        <v>8</v>
      </c>
      <c r="AS348" s="105">
        <v>9</v>
      </c>
      <c r="AT348" s="105">
        <v>9</v>
      </c>
      <c r="AU348" s="105">
        <v>9</v>
      </c>
      <c r="AV348" s="167"/>
      <c r="AW348" s="103" t="s">
        <v>102</v>
      </c>
      <c r="AX348" s="105">
        <v>42</v>
      </c>
      <c r="AY348" s="105">
        <v>25</v>
      </c>
      <c r="AZ348" s="105">
        <v>41</v>
      </c>
      <c r="BA348" s="105">
        <v>25</v>
      </c>
      <c r="BB348" s="105">
        <v>40</v>
      </c>
      <c r="BC348" s="105">
        <v>25</v>
      </c>
      <c r="BD348" s="105">
        <v>41</v>
      </c>
      <c r="BE348" s="105">
        <v>25</v>
      </c>
      <c r="BF348" s="105">
        <v>41</v>
      </c>
      <c r="BG348" s="105">
        <v>25</v>
      </c>
      <c r="BH348" s="105">
        <v>39</v>
      </c>
      <c r="BI348" s="105">
        <v>25</v>
      </c>
      <c r="BJ348" s="167"/>
      <c r="BK348" s="103" t="s">
        <v>102</v>
      </c>
      <c r="BL348" s="105">
        <v>10</v>
      </c>
      <c r="BM348" s="105">
        <v>3</v>
      </c>
      <c r="BN348" s="105">
        <v>0</v>
      </c>
      <c r="BO348" s="105">
        <v>1</v>
      </c>
      <c r="BP348" s="105">
        <v>1</v>
      </c>
      <c r="BQ348" s="105">
        <v>11</v>
      </c>
      <c r="BR348" s="105">
        <v>4</v>
      </c>
      <c r="BS348" s="167"/>
      <c r="BT348" s="103" t="s">
        <v>102</v>
      </c>
      <c r="BU348" s="105">
        <v>2</v>
      </c>
      <c r="BV348" s="105">
        <v>4</v>
      </c>
      <c r="BW348" s="105">
        <v>2</v>
      </c>
      <c r="BX348" s="105">
        <v>0</v>
      </c>
      <c r="BY348" s="105">
        <v>4</v>
      </c>
      <c r="BZ348" s="105">
        <v>4</v>
      </c>
      <c r="CA348" s="105">
        <v>6</v>
      </c>
      <c r="CB348" s="105">
        <v>0</v>
      </c>
      <c r="CC348" s="105">
        <v>0</v>
      </c>
      <c r="CD348" s="105">
        <v>0</v>
      </c>
      <c r="CE348" s="105">
        <v>0</v>
      </c>
      <c r="CF348" s="105">
        <v>40</v>
      </c>
      <c r="CG348" s="105">
        <v>4</v>
      </c>
      <c r="CH348" s="135"/>
      <c r="CI348" s="138" t="s">
        <v>243</v>
      </c>
      <c r="CJ348" s="138" t="s">
        <v>4469</v>
      </c>
      <c r="CK348" s="139">
        <v>276</v>
      </c>
      <c r="CL348" s="141">
        <v>22</v>
      </c>
    </row>
    <row r="349" spans="1:90" ht="14.45" customHeight="1">
      <c r="A349" s="167" t="s">
        <v>244</v>
      </c>
      <c r="B349" s="71" t="s">
        <v>119</v>
      </c>
      <c r="C349" s="5">
        <v>692</v>
      </c>
      <c r="D349" s="5">
        <v>357</v>
      </c>
      <c r="E349" s="5">
        <v>678</v>
      </c>
      <c r="F349" s="5">
        <v>377</v>
      </c>
      <c r="G349" s="5">
        <v>620</v>
      </c>
      <c r="H349" s="5">
        <v>325</v>
      </c>
      <c r="I349" s="5">
        <v>626</v>
      </c>
      <c r="J349" s="5">
        <v>341</v>
      </c>
      <c r="K349" s="72">
        <v>2616</v>
      </c>
      <c r="L349" s="72">
        <v>1400</v>
      </c>
      <c r="M349" s="167" t="s">
        <v>244</v>
      </c>
      <c r="N349" s="71" t="s">
        <v>119</v>
      </c>
      <c r="O349" s="5">
        <v>16</v>
      </c>
      <c r="P349" s="5">
        <v>10</v>
      </c>
      <c r="Q349" s="5">
        <v>12</v>
      </c>
      <c r="R349" s="5">
        <v>5</v>
      </c>
      <c r="S349" s="5">
        <v>16</v>
      </c>
      <c r="T349" s="5">
        <v>9</v>
      </c>
      <c r="U349" s="5">
        <v>60</v>
      </c>
      <c r="V349" s="5">
        <v>29</v>
      </c>
      <c r="W349" s="72">
        <v>104</v>
      </c>
      <c r="X349" s="72">
        <v>53</v>
      </c>
      <c r="Y349" s="167" t="s">
        <v>244</v>
      </c>
      <c r="Z349" s="71" t="s">
        <v>119</v>
      </c>
      <c r="AA349" s="5">
        <v>26</v>
      </c>
      <c r="AB349" s="5">
        <v>25</v>
      </c>
      <c r="AC349" s="5">
        <v>22</v>
      </c>
      <c r="AD349" s="5">
        <v>23</v>
      </c>
      <c r="AE349" s="72">
        <v>96</v>
      </c>
      <c r="AF349" s="72">
        <v>88</v>
      </c>
      <c r="AG349" s="5">
        <v>88</v>
      </c>
      <c r="AH349" s="5">
        <v>20</v>
      </c>
      <c r="AI349" s="5">
        <v>0</v>
      </c>
      <c r="AJ349" s="5">
        <v>23</v>
      </c>
      <c r="AK349" s="167" t="s">
        <v>244</v>
      </c>
      <c r="AL349" s="71" t="s">
        <v>119</v>
      </c>
      <c r="AM349" s="5">
        <v>0</v>
      </c>
      <c r="AN349" s="5">
        <v>1127</v>
      </c>
      <c r="AO349" s="5">
        <v>203</v>
      </c>
      <c r="AP349" s="5">
        <v>35</v>
      </c>
      <c r="AQ349" s="5">
        <v>0</v>
      </c>
      <c r="AR349" s="5">
        <v>26</v>
      </c>
      <c r="AS349" s="5">
        <v>98</v>
      </c>
      <c r="AT349" s="5">
        <v>88</v>
      </c>
      <c r="AU349" s="5">
        <v>90</v>
      </c>
      <c r="AV349" s="167" t="s">
        <v>244</v>
      </c>
      <c r="AW349" s="71" t="s">
        <v>119</v>
      </c>
      <c r="AX349" s="5">
        <v>838</v>
      </c>
      <c r="AY349" s="5">
        <v>445</v>
      </c>
      <c r="AZ349" s="5">
        <v>753</v>
      </c>
      <c r="BA349" s="5">
        <v>398</v>
      </c>
      <c r="BB349" s="5">
        <v>442</v>
      </c>
      <c r="BC349" s="5">
        <v>213</v>
      </c>
      <c r="BD349" s="5">
        <v>837</v>
      </c>
      <c r="BE349" s="5">
        <v>444</v>
      </c>
      <c r="BF349" s="5">
        <v>752</v>
      </c>
      <c r="BG349" s="5">
        <v>397</v>
      </c>
      <c r="BH349" s="5">
        <v>437</v>
      </c>
      <c r="BI349" s="5">
        <v>211</v>
      </c>
      <c r="BJ349" s="167" t="s">
        <v>244</v>
      </c>
      <c r="BK349" s="71" t="s">
        <v>119</v>
      </c>
      <c r="BL349" s="72">
        <v>142</v>
      </c>
      <c r="BM349" s="5">
        <v>57</v>
      </c>
      <c r="BN349" s="5">
        <v>8</v>
      </c>
      <c r="BO349" s="72">
        <v>15</v>
      </c>
      <c r="BP349" s="5">
        <v>10</v>
      </c>
      <c r="BQ349" s="72">
        <v>157</v>
      </c>
      <c r="BR349" s="72">
        <v>67</v>
      </c>
      <c r="BS349" s="167" t="s">
        <v>244</v>
      </c>
      <c r="BT349" s="71" t="s">
        <v>119</v>
      </c>
      <c r="BU349" s="5">
        <v>23</v>
      </c>
      <c r="BV349" s="5">
        <v>40</v>
      </c>
      <c r="BW349" s="5">
        <v>37</v>
      </c>
      <c r="BX349" s="5">
        <v>62</v>
      </c>
      <c r="BY349" s="5">
        <v>32</v>
      </c>
      <c r="BZ349" s="5">
        <v>34</v>
      </c>
      <c r="CA349" s="5">
        <v>25</v>
      </c>
      <c r="CB349" s="5">
        <v>6</v>
      </c>
      <c r="CC349" s="5">
        <v>0</v>
      </c>
      <c r="CD349" s="5">
        <v>12</v>
      </c>
      <c r="CE349" s="5">
        <v>36</v>
      </c>
      <c r="CF349" s="5">
        <v>25</v>
      </c>
      <c r="CG349" s="5">
        <v>362</v>
      </c>
      <c r="CH349" s="135"/>
      <c r="CI349" s="138" t="s">
        <v>244</v>
      </c>
      <c r="CJ349" s="138" t="s">
        <v>4470</v>
      </c>
      <c r="CK349" s="139">
        <v>3003</v>
      </c>
      <c r="CL349" s="141">
        <v>307</v>
      </c>
    </row>
    <row r="350" spans="1:90">
      <c r="A350" s="167"/>
      <c r="B350" s="71" t="s">
        <v>120</v>
      </c>
      <c r="C350" s="5">
        <v>642</v>
      </c>
      <c r="D350" s="5">
        <v>327</v>
      </c>
      <c r="E350" s="5">
        <v>609</v>
      </c>
      <c r="F350" s="5">
        <v>314</v>
      </c>
      <c r="G350" s="5">
        <v>649</v>
      </c>
      <c r="H350" s="5">
        <v>310</v>
      </c>
      <c r="I350" s="5">
        <v>692</v>
      </c>
      <c r="J350" s="5">
        <v>377</v>
      </c>
      <c r="K350" s="72">
        <v>2592</v>
      </c>
      <c r="L350" s="72">
        <v>1328</v>
      </c>
      <c r="M350" s="167"/>
      <c r="N350" s="71" t="s">
        <v>120</v>
      </c>
      <c r="O350" s="5">
        <v>25</v>
      </c>
      <c r="P350" s="5">
        <v>11</v>
      </c>
      <c r="Q350" s="5">
        <v>6</v>
      </c>
      <c r="R350" s="5">
        <v>3</v>
      </c>
      <c r="S350" s="5">
        <v>23</v>
      </c>
      <c r="T350" s="5">
        <v>9</v>
      </c>
      <c r="U350" s="5">
        <v>41</v>
      </c>
      <c r="V350" s="5">
        <v>24</v>
      </c>
      <c r="W350" s="72">
        <v>95</v>
      </c>
      <c r="X350" s="72">
        <v>47</v>
      </c>
      <c r="Y350" s="167"/>
      <c r="Z350" s="71" t="s">
        <v>120</v>
      </c>
      <c r="AA350" s="5">
        <v>17</v>
      </c>
      <c r="AB350" s="5">
        <v>17</v>
      </c>
      <c r="AC350" s="5">
        <v>17</v>
      </c>
      <c r="AD350" s="5">
        <v>17</v>
      </c>
      <c r="AE350" s="72">
        <v>68</v>
      </c>
      <c r="AF350" s="72">
        <v>69</v>
      </c>
      <c r="AG350" s="5">
        <v>69</v>
      </c>
      <c r="AH350" s="5">
        <v>45</v>
      </c>
      <c r="AI350" s="5">
        <v>0</v>
      </c>
      <c r="AJ350" s="5">
        <v>13</v>
      </c>
      <c r="AK350" s="167"/>
      <c r="AL350" s="71" t="s">
        <v>120</v>
      </c>
      <c r="AM350" s="5">
        <v>0</v>
      </c>
      <c r="AN350" s="5">
        <v>668</v>
      </c>
      <c r="AO350" s="5">
        <v>352</v>
      </c>
      <c r="AP350" s="5">
        <v>50</v>
      </c>
      <c r="AQ350" s="5">
        <v>0</v>
      </c>
      <c r="AR350" s="5">
        <v>14</v>
      </c>
      <c r="AS350" s="5">
        <v>80</v>
      </c>
      <c r="AT350" s="5">
        <v>67</v>
      </c>
      <c r="AU350" s="5">
        <v>67</v>
      </c>
      <c r="AV350" s="167"/>
      <c r="AW350" s="71" t="s">
        <v>120</v>
      </c>
      <c r="AX350" s="5">
        <v>729</v>
      </c>
      <c r="AY350" s="5">
        <v>411</v>
      </c>
      <c r="AZ350" s="5">
        <v>710</v>
      </c>
      <c r="BA350" s="5">
        <v>396</v>
      </c>
      <c r="BB350" s="5">
        <v>426</v>
      </c>
      <c r="BC350" s="5">
        <v>245</v>
      </c>
      <c r="BD350" s="5">
        <v>673</v>
      </c>
      <c r="BE350" s="5">
        <v>382</v>
      </c>
      <c r="BF350" s="5">
        <v>655</v>
      </c>
      <c r="BG350" s="5">
        <v>368</v>
      </c>
      <c r="BH350" s="5">
        <v>395</v>
      </c>
      <c r="BI350" s="5">
        <v>230</v>
      </c>
      <c r="BJ350" s="167"/>
      <c r="BK350" s="71" t="s">
        <v>120</v>
      </c>
      <c r="BL350" s="72">
        <v>130</v>
      </c>
      <c r="BM350" s="5">
        <v>61</v>
      </c>
      <c r="BN350" s="5">
        <v>20</v>
      </c>
      <c r="BO350" s="72">
        <v>14</v>
      </c>
      <c r="BP350" s="5">
        <v>3</v>
      </c>
      <c r="BQ350" s="72">
        <v>144</v>
      </c>
      <c r="BR350" s="72">
        <v>64</v>
      </c>
      <c r="BS350" s="167"/>
      <c r="BT350" s="71" t="s">
        <v>120</v>
      </c>
      <c r="BU350" s="5">
        <v>8</v>
      </c>
      <c r="BV350" s="5">
        <v>16</v>
      </c>
      <c r="BW350" s="5">
        <v>12</v>
      </c>
      <c r="BX350" s="5">
        <v>6</v>
      </c>
      <c r="BY350" s="5">
        <v>16</v>
      </c>
      <c r="BZ350" s="5">
        <v>10</v>
      </c>
      <c r="CA350" s="5">
        <v>8</v>
      </c>
      <c r="CB350" s="5">
        <v>0</v>
      </c>
      <c r="CC350" s="5">
        <v>1</v>
      </c>
      <c r="CD350" s="5">
        <v>6</v>
      </c>
      <c r="CE350" s="5">
        <v>4</v>
      </c>
      <c r="CF350" s="5">
        <v>16</v>
      </c>
      <c r="CG350" s="5">
        <v>100</v>
      </c>
      <c r="CH350" s="135"/>
      <c r="CI350" s="138" t="s">
        <v>244</v>
      </c>
      <c r="CJ350" s="138" t="s">
        <v>4471</v>
      </c>
      <c r="CK350" s="139">
        <v>2592</v>
      </c>
      <c r="CL350" s="141">
        <v>87</v>
      </c>
    </row>
    <row r="351" spans="1:90">
      <c r="A351" s="167"/>
      <c r="B351" s="103" t="s">
        <v>102</v>
      </c>
      <c r="C351" s="105">
        <v>1334</v>
      </c>
      <c r="D351" s="105">
        <v>684</v>
      </c>
      <c r="E351" s="105">
        <v>1287</v>
      </c>
      <c r="F351" s="105">
        <v>691</v>
      </c>
      <c r="G351" s="105">
        <v>1269</v>
      </c>
      <c r="H351" s="105">
        <v>635</v>
      </c>
      <c r="I351" s="105">
        <v>1318</v>
      </c>
      <c r="J351" s="105">
        <v>718</v>
      </c>
      <c r="K351" s="105">
        <v>5208</v>
      </c>
      <c r="L351" s="105">
        <v>2728</v>
      </c>
      <c r="M351" s="167"/>
      <c r="N351" s="103" t="s">
        <v>102</v>
      </c>
      <c r="O351" s="105">
        <v>41</v>
      </c>
      <c r="P351" s="105">
        <v>21</v>
      </c>
      <c r="Q351" s="105">
        <v>18</v>
      </c>
      <c r="R351" s="105">
        <v>8</v>
      </c>
      <c r="S351" s="105">
        <v>39</v>
      </c>
      <c r="T351" s="105">
        <v>18</v>
      </c>
      <c r="U351" s="105">
        <v>101</v>
      </c>
      <c r="V351" s="105">
        <v>53</v>
      </c>
      <c r="W351" s="105">
        <v>199</v>
      </c>
      <c r="X351" s="105">
        <v>100</v>
      </c>
      <c r="Y351" s="167"/>
      <c r="Z351" s="103" t="s">
        <v>102</v>
      </c>
      <c r="AA351" s="105">
        <v>43</v>
      </c>
      <c r="AB351" s="105">
        <v>42</v>
      </c>
      <c r="AC351" s="105">
        <v>39</v>
      </c>
      <c r="AD351" s="105">
        <v>40</v>
      </c>
      <c r="AE351" s="105">
        <v>164</v>
      </c>
      <c r="AF351" s="105">
        <v>157</v>
      </c>
      <c r="AG351" s="105">
        <v>157</v>
      </c>
      <c r="AH351" s="105">
        <v>65</v>
      </c>
      <c r="AI351" s="105">
        <v>0</v>
      </c>
      <c r="AJ351" s="105">
        <v>36</v>
      </c>
      <c r="AK351" s="167"/>
      <c r="AL351" s="103" t="s">
        <v>102</v>
      </c>
      <c r="AM351" s="105">
        <v>0</v>
      </c>
      <c r="AN351" s="105">
        <v>1795</v>
      </c>
      <c r="AO351" s="105">
        <v>555</v>
      </c>
      <c r="AP351" s="105">
        <v>85</v>
      </c>
      <c r="AQ351" s="105">
        <v>0</v>
      </c>
      <c r="AR351" s="105">
        <v>40</v>
      </c>
      <c r="AS351" s="105">
        <v>178</v>
      </c>
      <c r="AT351" s="105">
        <v>155</v>
      </c>
      <c r="AU351" s="105">
        <v>157</v>
      </c>
      <c r="AV351" s="167"/>
      <c r="AW351" s="103" t="s">
        <v>102</v>
      </c>
      <c r="AX351" s="105">
        <v>1567</v>
      </c>
      <c r="AY351" s="105">
        <v>856</v>
      </c>
      <c r="AZ351" s="105">
        <v>1463</v>
      </c>
      <c r="BA351" s="105">
        <v>794</v>
      </c>
      <c r="BB351" s="105">
        <v>868</v>
      </c>
      <c r="BC351" s="105">
        <v>458</v>
      </c>
      <c r="BD351" s="105">
        <v>1510</v>
      </c>
      <c r="BE351" s="105">
        <v>826</v>
      </c>
      <c r="BF351" s="105">
        <v>1407</v>
      </c>
      <c r="BG351" s="105">
        <v>765</v>
      </c>
      <c r="BH351" s="105">
        <v>832</v>
      </c>
      <c r="BI351" s="105">
        <v>441</v>
      </c>
      <c r="BJ351" s="167"/>
      <c r="BK351" s="103" t="s">
        <v>102</v>
      </c>
      <c r="BL351" s="105">
        <v>272</v>
      </c>
      <c r="BM351" s="105">
        <v>118</v>
      </c>
      <c r="BN351" s="105">
        <v>28</v>
      </c>
      <c r="BO351" s="105">
        <v>29</v>
      </c>
      <c r="BP351" s="105">
        <v>13</v>
      </c>
      <c r="BQ351" s="105">
        <v>301</v>
      </c>
      <c r="BR351" s="105">
        <v>131</v>
      </c>
      <c r="BS351" s="167"/>
      <c r="BT351" s="103" t="s">
        <v>102</v>
      </c>
      <c r="BU351" s="105">
        <v>31</v>
      </c>
      <c r="BV351" s="105">
        <v>56</v>
      </c>
      <c r="BW351" s="105">
        <v>49</v>
      </c>
      <c r="BX351" s="105">
        <v>68</v>
      </c>
      <c r="BY351" s="105">
        <v>48</v>
      </c>
      <c r="BZ351" s="105">
        <v>44</v>
      </c>
      <c r="CA351" s="105">
        <v>33</v>
      </c>
      <c r="CB351" s="105">
        <v>6</v>
      </c>
      <c r="CC351" s="105">
        <v>1</v>
      </c>
      <c r="CD351" s="105">
        <v>18</v>
      </c>
      <c r="CE351" s="105">
        <v>40</v>
      </c>
      <c r="CF351" s="105">
        <v>41</v>
      </c>
      <c r="CG351" s="105">
        <v>462</v>
      </c>
      <c r="CH351" s="135"/>
      <c r="CI351" s="138" t="s">
        <v>244</v>
      </c>
      <c r="CJ351" s="138" t="s">
        <v>4472</v>
      </c>
      <c r="CK351" s="139">
        <v>5595</v>
      </c>
      <c r="CL351" s="141">
        <v>394</v>
      </c>
    </row>
    <row r="352" spans="1:90" ht="14.45" customHeight="1">
      <c r="A352" s="167" t="s">
        <v>245</v>
      </c>
      <c r="B352" s="71" t="s">
        <v>119</v>
      </c>
      <c r="C352" s="5">
        <v>39</v>
      </c>
      <c r="D352" s="5">
        <v>19</v>
      </c>
      <c r="E352" s="5">
        <v>37</v>
      </c>
      <c r="F352" s="5">
        <v>25</v>
      </c>
      <c r="G352" s="5">
        <v>33</v>
      </c>
      <c r="H352" s="5">
        <v>16</v>
      </c>
      <c r="I352" s="5">
        <v>44</v>
      </c>
      <c r="J352" s="5">
        <v>27</v>
      </c>
      <c r="K352" s="72">
        <v>153</v>
      </c>
      <c r="L352" s="72">
        <v>87</v>
      </c>
      <c r="M352" s="167" t="s">
        <v>245</v>
      </c>
      <c r="N352" s="71" t="s">
        <v>119</v>
      </c>
      <c r="O352" s="5">
        <v>0</v>
      </c>
      <c r="P352" s="5">
        <v>0</v>
      </c>
      <c r="Q352" s="5">
        <v>0</v>
      </c>
      <c r="R352" s="5">
        <v>0</v>
      </c>
      <c r="S352" s="5">
        <v>1</v>
      </c>
      <c r="T352" s="5">
        <v>1</v>
      </c>
      <c r="U352" s="5">
        <v>3</v>
      </c>
      <c r="V352" s="5">
        <v>0</v>
      </c>
      <c r="W352" s="72">
        <v>4</v>
      </c>
      <c r="X352" s="72">
        <v>1</v>
      </c>
      <c r="Y352" s="167" t="s">
        <v>245</v>
      </c>
      <c r="Z352" s="71" t="s">
        <v>119</v>
      </c>
      <c r="AA352" s="5">
        <v>1</v>
      </c>
      <c r="AB352" s="5">
        <v>1</v>
      </c>
      <c r="AC352" s="5">
        <v>1</v>
      </c>
      <c r="AD352" s="5">
        <v>1</v>
      </c>
      <c r="AE352" s="72">
        <v>4</v>
      </c>
      <c r="AF352" s="72">
        <v>6</v>
      </c>
      <c r="AG352" s="5">
        <v>6</v>
      </c>
      <c r="AH352" s="5">
        <v>6</v>
      </c>
      <c r="AI352" s="5">
        <v>0</v>
      </c>
      <c r="AJ352" s="5">
        <v>1</v>
      </c>
      <c r="AK352" s="167" t="s">
        <v>245</v>
      </c>
      <c r="AL352" s="71" t="s">
        <v>119</v>
      </c>
      <c r="AM352" s="5">
        <v>0</v>
      </c>
      <c r="AN352" s="5">
        <v>0</v>
      </c>
      <c r="AO352" s="5">
        <v>70</v>
      </c>
      <c r="AP352" s="5">
        <v>0</v>
      </c>
      <c r="AQ352" s="5">
        <v>0</v>
      </c>
      <c r="AR352" s="5">
        <v>5</v>
      </c>
      <c r="AS352" s="5">
        <v>6</v>
      </c>
      <c r="AT352" s="5">
        <v>5</v>
      </c>
      <c r="AU352" s="5">
        <v>5</v>
      </c>
      <c r="AV352" s="167" t="s">
        <v>245</v>
      </c>
      <c r="AW352" s="71" t="s">
        <v>119</v>
      </c>
      <c r="AX352" s="5">
        <v>0</v>
      </c>
      <c r="AY352" s="5">
        <v>0</v>
      </c>
      <c r="AZ352" s="5">
        <v>0</v>
      </c>
      <c r="BA352" s="5">
        <v>0</v>
      </c>
      <c r="BB352" s="5">
        <v>0</v>
      </c>
      <c r="BC352" s="5">
        <v>0</v>
      </c>
      <c r="BD352" s="5">
        <v>0</v>
      </c>
      <c r="BE352" s="5">
        <v>0</v>
      </c>
      <c r="BF352" s="5">
        <v>0</v>
      </c>
      <c r="BG352" s="5">
        <v>0</v>
      </c>
      <c r="BH352" s="5">
        <v>0</v>
      </c>
      <c r="BI352" s="5">
        <v>0</v>
      </c>
      <c r="BJ352" s="167" t="s">
        <v>245</v>
      </c>
      <c r="BK352" s="71" t="s">
        <v>119</v>
      </c>
      <c r="BL352" s="72">
        <v>10</v>
      </c>
      <c r="BM352" s="5">
        <v>3</v>
      </c>
      <c r="BN352" s="5">
        <v>0</v>
      </c>
      <c r="BO352" s="72">
        <v>0</v>
      </c>
      <c r="BP352" s="5">
        <v>0</v>
      </c>
      <c r="BQ352" s="72">
        <v>10</v>
      </c>
      <c r="BR352" s="72">
        <v>3</v>
      </c>
      <c r="BS352" s="167" t="s">
        <v>245</v>
      </c>
      <c r="BT352" s="71" t="s">
        <v>119</v>
      </c>
      <c r="BU352" s="5">
        <v>0</v>
      </c>
      <c r="BV352" s="5">
        <v>0</v>
      </c>
      <c r="BW352" s="5">
        <v>0</v>
      </c>
      <c r="BX352" s="5">
        <v>0</v>
      </c>
      <c r="BY352" s="5">
        <v>0</v>
      </c>
      <c r="BZ352" s="5">
        <v>0</v>
      </c>
      <c r="CA352" s="5">
        <v>0</v>
      </c>
      <c r="CB352" s="5">
        <v>0</v>
      </c>
      <c r="CC352" s="5">
        <v>0</v>
      </c>
      <c r="CD352" s="5">
        <v>0</v>
      </c>
      <c r="CE352" s="5">
        <v>0</v>
      </c>
      <c r="CF352" s="5">
        <v>8</v>
      </c>
      <c r="CG352" s="5">
        <v>0</v>
      </c>
      <c r="CH352" s="135"/>
      <c r="CI352" s="138" t="s">
        <v>245</v>
      </c>
      <c r="CJ352" s="138" t="s">
        <v>4473</v>
      </c>
      <c r="CK352" s="139">
        <v>210</v>
      </c>
      <c r="CL352" s="141">
        <v>0</v>
      </c>
    </row>
    <row r="353" spans="1:90">
      <c r="A353" s="167"/>
      <c r="B353" s="71" t="s">
        <v>120</v>
      </c>
      <c r="C353" s="5">
        <v>0</v>
      </c>
      <c r="D353" s="5">
        <v>0</v>
      </c>
      <c r="E353" s="5">
        <v>0</v>
      </c>
      <c r="F353" s="5">
        <v>0</v>
      </c>
      <c r="G353" s="5">
        <v>0</v>
      </c>
      <c r="H353" s="5">
        <v>0</v>
      </c>
      <c r="I353" s="5">
        <v>0</v>
      </c>
      <c r="J353" s="5">
        <v>0</v>
      </c>
      <c r="K353" s="72">
        <v>0</v>
      </c>
      <c r="L353" s="72">
        <v>0</v>
      </c>
      <c r="M353" s="167"/>
      <c r="N353" s="71" t="s">
        <v>120</v>
      </c>
      <c r="O353" s="5">
        <v>0</v>
      </c>
      <c r="P353" s="5">
        <v>0</v>
      </c>
      <c r="Q353" s="5">
        <v>0</v>
      </c>
      <c r="R353" s="5">
        <v>0</v>
      </c>
      <c r="S353" s="5">
        <v>0</v>
      </c>
      <c r="T353" s="5">
        <v>0</v>
      </c>
      <c r="U353" s="5">
        <v>0</v>
      </c>
      <c r="V353" s="5">
        <v>0</v>
      </c>
      <c r="W353" s="72">
        <v>0</v>
      </c>
      <c r="X353" s="72">
        <v>0</v>
      </c>
      <c r="Y353" s="167"/>
      <c r="Z353" s="71" t="s">
        <v>120</v>
      </c>
      <c r="AA353" s="5">
        <v>0</v>
      </c>
      <c r="AB353" s="5">
        <v>0</v>
      </c>
      <c r="AC353" s="5">
        <v>0</v>
      </c>
      <c r="AD353" s="5">
        <v>0</v>
      </c>
      <c r="AE353" s="72">
        <v>0</v>
      </c>
      <c r="AF353" s="72">
        <v>0</v>
      </c>
      <c r="AG353" s="5">
        <v>0</v>
      </c>
      <c r="AH353" s="5">
        <v>0</v>
      </c>
      <c r="AI353" s="5">
        <v>0</v>
      </c>
      <c r="AJ353" s="5">
        <v>0</v>
      </c>
      <c r="AK353" s="167"/>
      <c r="AL353" s="71" t="s">
        <v>120</v>
      </c>
      <c r="AM353" s="5">
        <v>0</v>
      </c>
      <c r="AN353" s="5">
        <v>0</v>
      </c>
      <c r="AO353" s="5">
        <v>0</v>
      </c>
      <c r="AP353" s="5">
        <v>0</v>
      </c>
      <c r="AQ353" s="5">
        <v>0</v>
      </c>
      <c r="AR353" s="5">
        <v>0</v>
      </c>
      <c r="AS353" s="5">
        <v>0</v>
      </c>
      <c r="AT353" s="5">
        <v>0</v>
      </c>
      <c r="AU353" s="5">
        <v>0</v>
      </c>
      <c r="AV353" s="167"/>
      <c r="AW353" s="71" t="s">
        <v>120</v>
      </c>
      <c r="AX353" s="5">
        <v>0</v>
      </c>
      <c r="AY353" s="5">
        <v>0</v>
      </c>
      <c r="AZ353" s="5">
        <v>0</v>
      </c>
      <c r="BA353" s="5">
        <v>0</v>
      </c>
      <c r="BB353" s="5">
        <v>0</v>
      </c>
      <c r="BC353" s="5">
        <v>0</v>
      </c>
      <c r="BD353" s="5">
        <v>0</v>
      </c>
      <c r="BE353" s="5">
        <v>0</v>
      </c>
      <c r="BF353" s="5">
        <v>0</v>
      </c>
      <c r="BG353" s="5">
        <v>0</v>
      </c>
      <c r="BH353" s="5">
        <v>0</v>
      </c>
      <c r="BI353" s="5">
        <v>0</v>
      </c>
      <c r="BJ353" s="167"/>
      <c r="BK353" s="71" t="s">
        <v>120</v>
      </c>
      <c r="BL353" s="72">
        <v>0</v>
      </c>
      <c r="BM353" s="5">
        <v>0</v>
      </c>
      <c r="BN353" s="5">
        <v>0</v>
      </c>
      <c r="BO353" s="72">
        <v>0</v>
      </c>
      <c r="BP353" s="5">
        <v>0</v>
      </c>
      <c r="BQ353" s="72">
        <v>0</v>
      </c>
      <c r="BR353" s="72">
        <v>0</v>
      </c>
      <c r="BS353" s="167"/>
      <c r="BT353" s="71" t="s">
        <v>120</v>
      </c>
      <c r="BU353" s="5">
        <v>0</v>
      </c>
      <c r="BV353" s="5">
        <v>0</v>
      </c>
      <c r="BW353" s="5">
        <v>0</v>
      </c>
      <c r="BX353" s="5">
        <v>0</v>
      </c>
      <c r="BY353" s="5">
        <v>0</v>
      </c>
      <c r="BZ353" s="5">
        <v>0</v>
      </c>
      <c r="CA353" s="5">
        <v>0</v>
      </c>
      <c r="CB353" s="5">
        <v>0</v>
      </c>
      <c r="CC353" s="5">
        <v>0</v>
      </c>
      <c r="CD353" s="5">
        <v>0</v>
      </c>
      <c r="CE353" s="5">
        <v>0</v>
      </c>
      <c r="CF353" s="5">
        <v>0</v>
      </c>
      <c r="CG353" s="5">
        <v>0</v>
      </c>
      <c r="CH353" s="135"/>
      <c r="CI353" s="138" t="s">
        <v>245</v>
      </c>
      <c r="CJ353" s="138" t="s">
        <v>4474</v>
      </c>
      <c r="CK353" s="139">
        <v>0</v>
      </c>
      <c r="CL353" s="141">
        <v>0</v>
      </c>
    </row>
    <row r="354" spans="1:90">
      <c r="A354" s="167"/>
      <c r="B354" s="103" t="s">
        <v>102</v>
      </c>
      <c r="C354" s="105">
        <v>39</v>
      </c>
      <c r="D354" s="105">
        <v>19</v>
      </c>
      <c r="E354" s="105">
        <v>37</v>
      </c>
      <c r="F354" s="105">
        <v>25</v>
      </c>
      <c r="G354" s="105">
        <v>33</v>
      </c>
      <c r="H354" s="105">
        <v>16</v>
      </c>
      <c r="I354" s="105">
        <v>44</v>
      </c>
      <c r="J354" s="105">
        <v>27</v>
      </c>
      <c r="K354" s="105">
        <v>153</v>
      </c>
      <c r="L354" s="105">
        <v>87</v>
      </c>
      <c r="M354" s="167"/>
      <c r="N354" s="103" t="s">
        <v>102</v>
      </c>
      <c r="O354" s="105">
        <v>0</v>
      </c>
      <c r="P354" s="105">
        <v>0</v>
      </c>
      <c r="Q354" s="105">
        <v>0</v>
      </c>
      <c r="R354" s="105">
        <v>0</v>
      </c>
      <c r="S354" s="105">
        <v>1</v>
      </c>
      <c r="T354" s="105">
        <v>1</v>
      </c>
      <c r="U354" s="105">
        <v>3</v>
      </c>
      <c r="V354" s="105">
        <v>0</v>
      </c>
      <c r="W354" s="105">
        <v>4</v>
      </c>
      <c r="X354" s="105">
        <v>1</v>
      </c>
      <c r="Y354" s="167"/>
      <c r="Z354" s="103" t="s">
        <v>102</v>
      </c>
      <c r="AA354" s="105">
        <v>1</v>
      </c>
      <c r="AB354" s="105">
        <v>1</v>
      </c>
      <c r="AC354" s="105">
        <v>1</v>
      </c>
      <c r="AD354" s="105">
        <v>1</v>
      </c>
      <c r="AE354" s="105">
        <v>4</v>
      </c>
      <c r="AF354" s="105">
        <v>6</v>
      </c>
      <c r="AG354" s="105">
        <v>6</v>
      </c>
      <c r="AH354" s="105">
        <v>6</v>
      </c>
      <c r="AI354" s="105">
        <v>0</v>
      </c>
      <c r="AJ354" s="105">
        <v>1</v>
      </c>
      <c r="AK354" s="167"/>
      <c r="AL354" s="103" t="s">
        <v>102</v>
      </c>
      <c r="AM354" s="105">
        <v>0</v>
      </c>
      <c r="AN354" s="105">
        <v>0</v>
      </c>
      <c r="AO354" s="105">
        <v>70</v>
      </c>
      <c r="AP354" s="105">
        <v>0</v>
      </c>
      <c r="AQ354" s="105">
        <v>0</v>
      </c>
      <c r="AR354" s="105">
        <v>5</v>
      </c>
      <c r="AS354" s="105">
        <v>6</v>
      </c>
      <c r="AT354" s="105">
        <v>5</v>
      </c>
      <c r="AU354" s="105">
        <v>5</v>
      </c>
      <c r="AV354" s="167"/>
      <c r="AW354" s="103" t="s">
        <v>102</v>
      </c>
      <c r="AX354" s="105">
        <v>0</v>
      </c>
      <c r="AY354" s="105">
        <v>0</v>
      </c>
      <c r="AZ354" s="105">
        <v>0</v>
      </c>
      <c r="BA354" s="105">
        <v>0</v>
      </c>
      <c r="BB354" s="105">
        <v>0</v>
      </c>
      <c r="BC354" s="105">
        <v>0</v>
      </c>
      <c r="BD354" s="105">
        <v>0</v>
      </c>
      <c r="BE354" s="105">
        <v>0</v>
      </c>
      <c r="BF354" s="105">
        <v>0</v>
      </c>
      <c r="BG354" s="105">
        <v>0</v>
      </c>
      <c r="BH354" s="105">
        <v>0</v>
      </c>
      <c r="BI354" s="105">
        <v>0</v>
      </c>
      <c r="BJ354" s="167"/>
      <c r="BK354" s="103" t="s">
        <v>102</v>
      </c>
      <c r="BL354" s="105">
        <v>10</v>
      </c>
      <c r="BM354" s="105">
        <v>3</v>
      </c>
      <c r="BN354" s="105">
        <v>0</v>
      </c>
      <c r="BO354" s="105">
        <v>0</v>
      </c>
      <c r="BP354" s="105">
        <v>0</v>
      </c>
      <c r="BQ354" s="105">
        <v>10</v>
      </c>
      <c r="BR354" s="105">
        <v>3</v>
      </c>
      <c r="BS354" s="167"/>
      <c r="BT354" s="103" t="s">
        <v>102</v>
      </c>
      <c r="BU354" s="105">
        <v>0</v>
      </c>
      <c r="BV354" s="105">
        <v>0</v>
      </c>
      <c r="BW354" s="105">
        <v>0</v>
      </c>
      <c r="BX354" s="105">
        <v>0</v>
      </c>
      <c r="BY354" s="105">
        <v>0</v>
      </c>
      <c r="BZ354" s="105">
        <v>0</v>
      </c>
      <c r="CA354" s="105">
        <v>0</v>
      </c>
      <c r="CB354" s="105">
        <v>0</v>
      </c>
      <c r="CC354" s="105">
        <v>0</v>
      </c>
      <c r="CD354" s="105">
        <v>0</v>
      </c>
      <c r="CE354" s="105">
        <v>0</v>
      </c>
      <c r="CF354" s="105">
        <v>8</v>
      </c>
      <c r="CG354" s="105">
        <v>0</v>
      </c>
      <c r="CH354" s="135"/>
      <c r="CI354" s="138" t="s">
        <v>245</v>
      </c>
      <c r="CJ354" s="138" t="s">
        <v>4475</v>
      </c>
      <c r="CK354" s="139">
        <v>210</v>
      </c>
      <c r="CL354" s="141">
        <v>0</v>
      </c>
    </row>
    <row r="355" spans="1:90">
      <c r="A355" s="205" t="s">
        <v>478</v>
      </c>
      <c r="B355" s="205"/>
      <c r="C355" s="205"/>
      <c r="D355" s="205"/>
      <c r="E355" s="205"/>
      <c r="F355" s="205"/>
      <c r="G355" s="205"/>
      <c r="H355" s="205"/>
      <c r="I355" s="205"/>
      <c r="J355" s="205"/>
      <c r="K355" s="205"/>
      <c r="L355" s="205"/>
      <c r="M355" s="205" t="s">
        <v>479</v>
      </c>
      <c r="N355" s="205"/>
      <c r="O355" s="205"/>
      <c r="P355" s="205"/>
      <c r="Q355" s="205"/>
      <c r="R355" s="205"/>
      <c r="S355" s="205"/>
      <c r="T355" s="205"/>
      <c r="U355" s="205"/>
      <c r="V355" s="205"/>
      <c r="W355" s="205"/>
      <c r="X355" s="205"/>
      <c r="Y355" s="205" t="s">
        <v>480</v>
      </c>
      <c r="Z355" s="205"/>
      <c r="AA355" s="205"/>
      <c r="AB355" s="205"/>
      <c r="AC355" s="205"/>
      <c r="AD355" s="205"/>
      <c r="AE355" s="205"/>
      <c r="AF355" s="205"/>
      <c r="AG355" s="205"/>
      <c r="AH355" s="205"/>
      <c r="AI355" s="205"/>
      <c r="AJ355" s="205"/>
      <c r="AK355" s="205" t="s">
        <v>481</v>
      </c>
      <c r="AL355" s="205"/>
      <c r="AM355" s="205"/>
      <c r="AN355" s="205"/>
      <c r="AO355" s="205"/>
      <c r="AP355" s="205"/>
      <c r="AQ355" s="205"/>
      <c r="AR355" s="205"/>
      <c r="AS355" s="205"/>
      <c r="AT355" s="205"/>
      <c r="AU355" s="205"/>
      <c r="AV355" s="205" t="s">
        <v>4596</v>
      </c>
      <c r="AW355" s="205"/>
      <c r="AX355" s="205"/>
      <c r="AY355" s="205"/>
      <c r="AZ355" s="205"/>
      <c r="BA355" s="205"/>
      <c r="BB355" s="205"/>
      <c r="BC355" s="205"/>
      <c r="BD355" s="205"/>
      <c r="BE355" s="205"/>
      <c r="BF355" s="205"/>
      <c r="BG355" s="205"/>
      <c r="BH355" s="205"/>
      <c r="BI355" s="205"/>
      <c r="BJ355" s="205" t="s">
        <v>500</v>
      </c>
      <c r="BK355" s="205"/>
      <c r="BL355" s="205"/>
      <c r="BM355" s="205"/>
      <c r="BN355" s="205"/>
      <c r="BO355" s="205"/>
      <c r="BP355" s="205"/>
      <c r="BQ355" s="205"/>
      <c r="BR355" s="205"/>
      <c r="BS355" s="205" t="s">
        <v>482</v>
      </c>
      <c r="BT355" s="205"/>
      <c r="BU355" s="205"/>
      <c r="BV355" s="205"/>
      <c r="BW355" s="205"/>
      <c r="BX355" s="205"/>
      <c r="BY355" s="205"/>
      <c r="BZ355" s="205"/>
      <c r="CA355" s="205"/>
      <c r="CB355" s="205"/>
      <c r="CC355" s="205"/>
      <c r="CD355" s="205"/>
      <c r="CE355" s="205"/>
      <c r="CF355" s="205"/>
      <c r="CG355" s="205"/>
      <c r="CH355" s="135"/>
      <c r="CI355" s="138" t="s">
        <v>478</v>
      </c>
      <c r="CJ355" s="138" t="s">
        <v>478</v>
      </c>
      <c r="CK355" s="139">
        <v>0</v>
      </c>
      <c r="CL355" s="141">
        <v>0</v>
      </c>
    </row>
    <row r="356" spans="1:90">
      <c r="A356" s="205" t="s">
        <v>4174</v>
      </c>
      <c r="B356" s="205"/>
      <c r="C356" s="205"/>
      <c r="D356" s="205"/>
      <c r="E356" s="205"/>
      <c r="F356" s="205"/>
      <c r="G356" s="205"/>
      <c r="H356" s="205"/>
      <c r="I356" s="205"/>
      <c r="J356" s="205"/>
      <c r="K356" s="205"/>
      <c r="L356" s="205"/>
      <c r="M356" s="205" t="s">
        <v>4174</v>
      </c>
      <c r="N356" s="205"/>
      <c r="O356" s="205"/>
      <c r="P356" s="205"/>
      <c r="Q356" s="205"/>
      <c r="R356" s="205"/>
      <c r="S356" s="205"/>
      <c r="T356" s="205"/>
      <c r="U356" s="205"/>
      <c r="V356" s="205"/>
      <c r="W356" s="205"/>
      <c r="X356" s="205"/>
      <c r="Y356" s="205" t="s">
        <v>4174</v>
      </c>
      <c r="Z356" s="205"/>
      <c r="AA356" s="205"/>
      <c r="AB356" s="205"/>
      <c r="AC356" s="205"/>
      <c r="AD356" s="205"/>
      <c r="AE356" s="205"/>
      <c r="AF356" s="205"/>
      <c r="AG356" s="205"/>
      <c r="AH356" s="205"/>
      <c r="AI356" s="205"/>
      <c r="AJ356" s="205"/>
      <c r="AK356" s="205" t="s">
        <v>4174</v>
      </c>
      <c r="AL356" s="205"/>
      <c r="AM356" s="205"/>
      <c r="AN356" s="205"/>
      <c r="AO356" s="205"/>
      <c r="AP356" s="205"/>
      <c r="AQ356" s="205"/>
      <c r="AR356" s="205"/>
      <c r="AS356" s="205"/>
      <c r="AT356" s="205"/>
      <c r="AU356" s="205"/>
      <c r="AV356" s="205" t="s">
        <v>4175</v>
      </c>
      <c r="AW356" s="205"/>
      <c r="AX356" s="205"/>
      <c r="AY356" s="205"/>
      <c r="AZ356" s="205"/>
      <c r="BA356" s="205"/>
      <c r="BB356" s="205"/>
      <c r="BC356" s="205"/>
      <c r="BD356" s="205"/>
      <c r="BE356" s="205"/>
      <c r="BF356" s="205"/>
      <c r="BG356" s="205"/>
      <c r="BH356" s="205"/>
      <c r="BI356" s="205"/>
      <c r="BJ356" s="205" t="s">
        <v>4174</v>
      </c>
      <c r="BK356" s="205"/>
      <c r="BL356" s="205"/>
      <c r="BM356" s="205"/>
      <c r="BN356" s="205"/>
      <c r="BO356" s="205"/>
      <c r="BP356" s="205"/>
      <c r="BQ356" s="205"/>
      <c r="BR356" s="205"/>
      <c r="BS356" s="205" t="s">
        <v>4174</v>
      </c>
      <c r="BT356" s="205"/>
      <c r="BU356" s="205"/>
      <c r="BV356" s="205"/>
      <c r="BW356" s="205"/>
      <c r="BX356" s="205"/>
      <c r="BY356" s="205"/>
      <c r="BZ356" s="205"/>
      <c r="CA356" s="205"/>
      <c r="CB356" s="205"/>
      <c r="CC356" s="205"/>
      <c r="CD356" s="205"/>
      <c r="CE356" s="205"/>
      <c r="CF356" s="205"/>
      <c r="CG356" s="205"/>
      <c r="CH356" s="135"/>
      <c r="CI356" s="138" t="s">
        <v>4174</v>
      </c>
      <c r="CJ356" s="138" t="s">
        <v>4174</v>
      </c>
      <c r="CK356" s="139">
        <v>0</v>
      </c>
      <c r="CL356" s="141">
        <v>0</v>
      </c>
    </row>
    <row r="357" spans="1:90" ht="23.45" customHeight="1">
      <c r="A357" s="204" t="s">
        <v>2</v>
      </c>
      <c r="B357" s="199" t="s">
        <v>335</v>
      </c>
      <c r="C357" s="205" t="s">
        <v>423</v>
      </c>
      <c r="D357" s="205"/>
      <c r="E357" s="205" t="s">
        <v>424</v>
      </c>
      <c r="F357" s="205"/>
      <c r="G357" s="205" t="s">
        <v>425</v>
      </c>
      <c r="H357" s="205"/>
      <c r="I357" s="205" t="s">
        <v>426</v>
      </c>
      <c r="J357" s="205"/>
      <c r="K357" s="205" t="s">
        <v>102</v>
      </c>
      <c r="L357" s="205"/>
      <c r="M357" s="204" t="s">
        <v>2</v>
      </c>
      <c r="N357" s="204" t="s">
        <v>113</v>
      </c>
      <c r="O357" s="205" t="s">
        <v>423</v>
      </c>
      <c r="P357" s="205"/>
      <c r="Q357" s="205" t="s">
        <v>424</v>
      </c>
      <c r="R357" s="205"/>
      <c r="S357" s="205" t="s">
        <v>425</v>
      </c>
      <c r="T357" s="205"/>
      <c r="U357" s="205" t="s">
        <v>426</v>
      </c>
      <c r="V357" s="205"/>
      <c r="W357" s="205" t="s">
        <v>102</v>
      </c>
      <c r="X357" s="205"/>
      <c r="Y357" s="204" t="s">
        <v>2</v>
      </c>
      <c r="Z357" s="204" t="s">
        <v>113</v>
      </c>
      <c r="AA357" s="205" t="s">
        <v>363</v>
      </c>
      <c r="AB357" s="205"/>
      <c r="AC357" s="205"/>
      <c r="AD357" s="205"/>
      <c r="AE357" s="205"/>
      <c r="AF357" s="205" t="s">
        <v>165</v>
      </c>
      <c r="AG357" s="205"/>
      <c r="AH357" s="205"/>
      <c r="AI357" s="205"/>
      <c r="AJ357" s="204" t="s">
        <v>364</v>
      </c>
      <c r="AK357" s="204" t="s">
        <v>2</v>
      </c>
      <c r="AL357" s="204" t="s">
        <v>113</v>
      </c>
      <c r="AM357" s="205" t="s">
        <v>365</v>
      </c>
      <c r="AN357" s="205"/>
      <c r="AO357" s="205"/>
      <c r="AP357" s="205"/>
      <c r="AQ357" s="205"/>
      <c r="AR357" s="205"/>
      <c r="AS357" s="205"/>
      <c r="AT357" s="205"/>
      <c r="AU357" s="205"/>
      <c r="AV357" s="205" t="s">
        <v>2</v>
      </c>
      <c r="AW357" s="204" t="s">
        <v>113</v>
      </c>
      <c r="AX357" s="205" t="s">
        <v>366</v>
      </c>
      <c r="AY357" s="205"/>
      <c r="AZ357" s="205" t="s">
        <v>367</v>
      </c>
      <c r="BA357" s="205"/>
      <c r="BB357" s="205" t="s">
        <v>89</v>
      </c>
      <c r="BC357" s="205"/>
      <c r="BD357" s="205" t="s">
        <v>368</v>
      </c>
      <c r="BE357" s="205"/>
      <c r="BF357" s="205" t="s">
        <v>369</v>
      </c>
      <c r="BG357" s="205"/>
      <c r="BH357" s="204" t="s">
        <v>370</v>
      </c>
      <c r="BI357" s="204"/>
      <c r="BJ357" s="204" t="s">
        <v>2</v>
      </c>
      <c r="BK357" s="204" t="s">
        <v>113</v>
      </c>
      <c r="BL357" s="205" t="s">
        <v>166</v>
      </c>
      <c r="BM357" s="205"/>
      <c r="BN357" s="205"/>
      <c r="BO357" s="204" t="s">
        <v>167</v>
      </c>
      <c r="BP357" s="204"/>
      <c r="BQ357" s="204" t="s">
        <v>466</v>
      </c>
      <c r="BR357" s="204"/>
      <c r="BS357" s="204" t="s">
        <v>2</v>
      </c>
      <c r="BT357" s="204" t="s">
        <v>113</v>
      </c>
      <c r="BU357" s="205" t="s">
        <v>371</v>
      </c>
      <c r="BV357" s="205"/>
      <c r="BW357" s="205"/>
      <c r="BX357" s="205"/>
      <c r="BY357" s="205"/>
      <c r="BZ357" s="205"/>
      <c r="CA357" s="205"/>
      <c r="CB357" s="205"/>
      <c r="CC357" s="205"/>
      <c r="CD357" s="205"/>
      <c r="CE357" s="205"/>
      <c r="CF357" s="205"/>
      <c r="CG357" s="205"/>
      <c r="CH357" s="135"/>
      <c r="CI357" s="138" t="s">
        <v>2</v>
      </c>
      <c r="CJ357" s="138" t="s">
        <v>4594</v>
      </c>
      <c r="CK357" s="139" t="e">
        <v>#VALUE!</v>
      </c>
      <c r="CL357" s="141">
        <v>0</v>
      </c>
    </row>
    <row r="358" spans="1:90" ht="36">
      <c r="A358" s="204"/>
      <c r="B358" s="199"/>
      <c r="C358" s="69" t="s">
        <v>170</v>
      </c>
      <c r="D358" s="69" t="s">
        <v>57</v>
      </c>
      <c r="E358" s="69" t="s">
        <v>170</v>
      </c>
      <c r="F358" s="69" t="s">
        <v>57</v>
      </c>
      <c r="G358" s="69" t="s">
        <v>170</v>
      </c>
      <c r="H358" s="69" t="s">
        <v>57</v>
      </c>
      <c r="I358" s="69" t="s">
        <v>170</v>
      </c>
      <c r="J358" s="69" t="s">
        <v>57</v>
      </c>
      <c r="K358" s="69" t="s">
        <v>170</v>
      </c>
      <c r="L358" s="69" t="s">
        <v>57</v>
      </c>
      <c r="M358" s="204"/>
      <c r="N358" s="204"/>
      <c r="O358" s="69" t="s">
        <v>170</v>
      </c>
      <c r="P358" s="69" t="s">
        <v>57</v>
      </c>
      <c r="Q358" s="69" t="s">
        <v>170</v>
      </c>
      <c r="R358" s="69" t="s">
        <v>57</v>
      </c>
      <c r="S358" s="69" t="s">
        <v>170</v>
      </c>
      <c r="T358" s="69" t="s">
        <v>57</v>
      </c>
      <c r="U358" s="69" t="s">
        <v>170</v>
      </c>
      <c r="V358" s="69" t="s">
        <v>57</v>
      </c>
      <c r="W358" s="69" t="s">
        <v>170</v>
      </c>
      <c r="X358" s="69" t="s">
        <v>57</v>
      </c>
      <c r="Y358" s="204"/>
      <c r="Z358" s="204"/>
      <c r="AA358" s="69" t="s">
        <v>427</v>
      </c>
      <c r="AB358" s="69" t="s">
        <v>428</v>
      </c>
      <c r="AC358" s="69" t="s">
        <v>429</v>
      </c>
      <c r="AD358" s="69" t="s">
        <v>430</v>
      </c>
      <c r="AE358" s="69" t="s">
        <v>102</v>
      </c>
      <c r="AF358" s="69" t="s">
        <v>372</v>
      </c>
      <c r="AG358" s="31" t="s">
        <v>279</v>
      </c>
      <c r="AH358" s="31" t="s">
        <v>172</v>
      </c>
      <c r="AI358" s="31" t="s">
        <v>173</v>
      </c>
      <c r="AJ358" s="204"/>
      <c r="AK358" s="204"/>
      <c r="AL358" s="204"/>
      <c r="AM358" s="44" t="s">
        <v>434</v>
      </c>
      <c r="AN358" s="44" t="s">
        <v>344</v>
      </c>
      <c r="AO358" s="44" t="s">
        <v>435</v>
      </c>
      <c r="AP358" s="44" t="s">
        <v>436</v>
      </c>
      <c r="AQ358" s="44" t="s">
        <v>437</v>
      </c>
      <c r="AR358" s="14" t="s">
        <v>175</v>
      </c>
      <c r="AS358" s="14" t="s">
        <v>176</v>
      </c>
      <c r="AT358" s="44" t="s">
        <v>69</v>
      </c>
      <c r="AU358" s="44" t="s">
        <v>70</v>
      </c>
      <c r="AV358" s="205"/>
      <c r="AW358" s="204"/>
      <c r="AX358" s="69" t="s">
        <v>170</v>
      </c>
      <c r="AY358" s="69" t="s">
        <v>57</v>
      </c>
      <c r="AZ358" s="69" t="s">
        <v>170</v>
      </c>
      <c r="BA358" s="69" t="s">
        <v>57</v>
      </c>
      <c r="BB358" s="69" t="s">
        <v>170</v>
      </c>
      <c r="BC358" s="69" t="s">
        <v>57</v>
      </c>
      <c r="BD358" s="69" t="s">
        <v>170</v>
      </c>
      <c r="BE358" s="69" t="s">
        <v>57</v>
      </c>
      <c r="BF358" s="69" t="s">
        <v>170</v>
      </c>
      <c r="BG358" s="69" t="s">
        <v>57</v>
      </c>
      <c r="BH358" s="69" t="s">
        <v>170</v>
      </c>
      <c r="BI358" s="69" t="s">
        <v>57</v>
      </c>
      <c r="BJ358" s="204"/>
      <c r="BK358" s="204"/>
      <c r="BL358" s="32" t="s">
        <v>56</v>
      </c>
      <c r="BM358" s="45" t="s">
        <v>174</v>
      </c>
      <c r="BN358" s="45" t="s">
        <v>280</v>
      </c>
      <c r="BO358" s="69" t="s">
        <v>66</v>
      </c>
      <c r="BP358" s="69" t="s">
        <v>174</v>
      </c>
      <c r="BQ358" s="69" t="s">
        <v>66</v>
      </c>
      <c r="BR358" s="69" t="s">
        <v>174</v>
      </c>
      <c r="BS358" s="204"/>
      <c r="BT358" s="204"/>
      <c r="BU358" s="69" t="s">
        <v>80</v>
      </c>
      <c r="BV358" s="69" t="s">
        <v>81</v>
      </c>
      <c r="BW358" s="69" t="s">
        <v>82</v>
      </c>
      <c r="BX358" s="69" t="s">
        <v>421</v>
      </c>
      <c r="BY358" s="69" t="s">
        <v>431</v>
      </c>
      <c r="BZ358" s="69" t="s">
        <v>432</v>
      </c>
      <c r="CA358" s="69" t="s">
        <v>420</v>
      </c>
      <c r="CB358" s="69" t="s">
        <v>84</v>
      </c>
      <c r="CC358" s="69" t="s">
        <v>85</v>
      </c>
      <c r="CD358" s="69" t="s">
        <v>86</v>
      </c>
      <c r="CE358" s="69" t="s">
        <v>87</v>
      </c>
      <c r="CF358" s="69" t="s">
        <v>88</v>
      </c>
      <c r="CG358" s="70" t="s">
        <v>0</v>
      </c>
      <c r="CH358" s="135"/>
      <c r="CI358" s="138" t="s">
        <v>2</v>
      </c>
      <c r="CJ358" s="138" t="s">
        <v>2</v>
      </c>
      <c r="CK358" s="139" t="e">
        <v>#VALUE!</v>
      </c>
      <c r="CL358" s="141">
        <v>0</v>
      </c>
    </row>
    <row r="359" spans="1:90">
      <c r="A359" s="73" t="s">
        <v>139</v>
      </c>
      <c r="B359" s="71"/>
      <c r="C359" s="5"/>
      <c r="D359" s="5"/>
      <c r="E359" s="5"/>
      <c r="F359" s="5"/>
      <c r="G359" s="5"/>
      <c r="H359" s="5"/>
      <c r="I359" s="5"/>
      <c r="J359" s="5"/>
      <c r="K359" s="5"/>
      <c r="L359" s="5"/>
      <c r="M359" s="73" t="s">
        <v>139</v>
      </c>
      <c r="N359" s="71"/>
      <c r="O359" s="5"/>
      <c r="P359" s="5"/>
      <c r="Q359" s="5"/>
      <c r="R359" s="5"/>
      <c r="S359" s="5"/>
      <c r="T359" s="5"/>
      <c r="U359" s="5"/>
      <c r="V359" s="5"/>
      <c r="W359" s="5"/>
      <c r="X359" s="5"/>
      <c r="Y359" s="73" t="s">
        <v>139</v>
      </c>
      <c r="Z359" s="71"/>
      <c r="AA359" s="5"/>
      <c r="AB359" s="5"/>
      <c r="AC359" s="5"/>
      <c r="AD359" s="5"/>
      <c r="AE359" s="5"/>
      <c r="AF359" s="5"/>
      <c r="AG359" s="5"/>
      <c r="AH359" s="5"/>
      <c r="AI359" s="5"/>
      <c r="AJ359" s="72"/>
      <c r="AK359" s="73" t="s">
        <v>139</v>
      </c>
      <c r="AL359" s="71"/>
      <c r="AM359" s="5"/>
      <c r="AN359" s="5"/>
      <c r="AO359" s="5"/>
      <c r="AP359" s="5"/>
      <c r="AQ359" s="5"/>
      <c r="AR359" s="5"/>
      <c r="AS359" s="5"/>
      <c r="AT359" s="5"/>
      <c r="AU359" s="5"/>
      <c r="AV359" s="73" t="s">
        <v>139</v>
      </c>
      <c r="AW359" s="71"/>
      <c r="AX359" s="5"/>
      <c r="AY359" s="5"/>
      <c r="AZ359" s="5"/>
      <c r="BA359" s="5"/>
      <c r="BB359" s="5"/>
      <c r="BC359" s="5"/>
      <c r="BD359" s="5"/>
      <c r="BE359" s="5"/>
      <c r="BF359" s="5"/>
      <c r="BG359" s="5"/>
      <c r="BH359" s="5"/>
      <c r="BI359" s="5"/>
      <c r="BJ359" s="73" t="s">
        <v>139</v>
      </c>
      <c r="BK359" s="71"/>
      <c r="BL359" s="72"/>
      <c r="BM359" s="5"/>
      <c r="BN359" s="5"/>
      <c r="BO359" s="5"/>
      <c r="BP359" s="5"/>
      <c r="BQ359" s="72"/>
      <c r="BR359" s="72"/>
      <c r="BS359" s="73" t="s">
        <v>139</v>
      </c>
      <c r="BT359" s="71"/>
      <c r="BU359" s="5"/>
      <c r="BV359" s="5"/>
      <c r="BW359" s="5"/>
      <c r="BX359" s="5"/>
      <c r="BY359" s="5"/>
      <c r="BZ359" s="5"/>
      <c r="CA359" s="5"/>
      <c r="CB359" s="5"/>
      <c r="CC359" s="5"/>
      <c r="CD359" s="5"/>
      <c r="CE359" s="5"/>
      <c r="CF359" s="5"/>
      <c r="CG359" s="5"/>
      <c r="CH359" s="135"/>
      <c r="CI359" s="138" t="s">
        <v>139</v>
      </c>
      <c r="CJ359" s="138" t="s">
        <v>139</v>
      </c>
      <c r="CK359" s="139">
        <v>0</v>
      </c>
      <c r="CL359" s="141">
        <v>0</v>
      </c>
    </row>
    <row r="360" spans="1:90" ht="14.45" customHeight="1">
      <c r="A360" s="167" t="s">
        <v>246</v>
      </c>
      <c r="B360" s="71" t="s">
        <v>119</v>
      </c>
      <c r="C360" s="5">
        <v>1292</v>
      </c>
      <c r="D360" s="5">
        <v>679</v>
      </c>
      <c r="E360" s="5">
        <v>1450</v>
      </c>
      <c r="F360" s="5">
        <v>781</v>
      </c>
      <c r="G360" s="5">
        <v>1155</v>
      </c>
      <c r="H360" s="5">
        <v>632</v>
      </c>
      <c r="I360" s="5">
        <v>1133</v>
      </c>
      <c r="J360" s="5">
        <v>657</v>
      </c>
      <c r="K360" s="72">
        <v>5030</v>
      </c>
      <c r="L360" s="72">
        <v>2749</v>
      </c>
      <c r="M360" s="167" t="s">
        <v>246</v>
      </c>
      <c r="N360" s="71" t="s">
        <v>119</v>
      </c>
      <c r="O360" s="5">
        <v>25</v>
      </c>
      <c r="P360" s="5">
        <v>9</v>
      </c>
      <c r="Q360" s="5">
        <v>19</v>
      </c>
      <c r="R360" s="5">
        <v>12</v>
      </c>
      <c r="S360" s="5">
        <v>21</v>
      </c>
      <c r="T360" s="5">
        <v>15</v>
      </c>
      <c r="U360" s="5">
        <v>117</v>
      </c>
      <c r="V360" s="5">
        <v>72</v>
      </c>
      <c r="W360" s="72">
        <v>182</v>
      </c>
      <c r="X360" s="72">
        <v>108</v>
      </c>
      <c r="Y360" s="167" t="s">
        <v>246</v>
      </c>
      <c r="Z360" s="71" t="s">
        <v>119</v>
      </c>
      <c r="AA360" s="5">
        <v>46</v>
      </c>
      <c r="AB360" s="5">
        <v>48</v>
      </c>
      <c r="AC360" s="5">
        <v>41</v>
      </c>
      <c r="AD360" s="5">
        <v>43</v>
      </c>
      <c r="AE360" s="72">
        <v>178</v>
      </c>
      <c r="AF360" s="72">
        <v>195</v>
      </c>
      <c r="AG360" s="5">
        <v>169</v>
      </c>
      <c r="AH360" s="5">
        <v>10</v>
      </c>
      <c r="AI360" s="5">
        <v>2</v>
      </c>
      <c r="AJ360" s="5">
        <v>43</v>
      </c>
      <c r="AK360" s="167" t="s">
        <v>246</v>
      </c>
      <c r="AL360" s="71" t="s">
        <v>119</v>
      </c>
      <c r="AM360" s="5">
        <v>48</v>
      </c>
      <c r="AN360" s="5">
        <v>1221</v>
      </c>
      <c r="AO360" s="5">
        <v>845</v>
      </c>
      <c r="AP360" s="5">
        <v>326</v>
      </c>
      <c r="AQ360" s="5">
        <v>0</v>
      </c>
      <c r="AR360" s="5">
        <v>39</v>
      </c>
      <c r="AS360" s="5">
        <v>170</v>
      </c>
      <c r="AT360" s="5">
        <v>179</v>
      </c>
      <c r="AU360" s="5">
        <v>187</v>
      </c>
      <c r="AV360" s="167" t="s">
        <v>246</v>
      </c>
      <c r="AW360" s="71" t="s">
        <v>119</v>
      </c>
      <c r="AX360" s="5">
        <v>1268</v>
      </c>
      <c r="AY360" s="5">
        <v>613</v>
      </c>
      <c r="AZ360" s="5">
        <v>1061</v>
      </c>
      <c r="BA360" s="5">
        <v>593</v>
      </c>
      <c r="BB360" s="5">
        <v>610</v>
      </c>
      <c r="BC360" s="5">
        <v>342</v>
      </c>
      <c r="BD360" s="5">
        <v>1213</v>
      </c>
      <c r="BE360" s="5">
        <v>583</v>
      </c>
      <c r="BF360" s="5">
        <v>1011</v>
      </c>
      <c r="BG360" s="5">
        <v>567</v>
      </c>
      <c r="BH360" s="5">
        <v>443</v>
      </c>
      <c r="BI360" s="5">
        <v>250</v>
      </c>
      <c r="BJ360" s="167" t="s">
        <v>246</v>
      </c>
      <c r="BK360" s="71" t="s">
        <v>119</v>
      </c>
      <c r="BL360" s="72">
        <v>272</v>
      </c>
      <c r="BM360" s="5">
        <v>126</v>
      </c>
      <c r="BN360" s="5">
        <v>28</v>
      </c>
      <c r="BO360" s="72">
        <v>24</v>
      </c>
      <c r="BP360" s="5">
        <v>13</v>
      </c>
      <c r="BQ360" s="72">
        <v>296</v>
      </c>
      <c r="BR360" s="72">
        <v>139</v>
      </c>
      <c r="BS360" s="167" t="s">
        <v>246</v>
      </c>
      <c r="BT360" s="71" t="s">
        <v>119</v>
      </c>
      <c r="BU360" s="5">
        <v>59</v>
      </c>
      <c r="BV360" s="5">
        <v>311</v>
      </c>
      <c r="BW360" s="5">
        <v>244</v>
      </c>
      <c r="BX360" s="5">
        <v>171</v>
      </c>
      <c r="BY360" s="5">
        <v>307</v>
      </c>
      <c r="BZ360" s="5">
        <v>218</v>
      </c>
      <c r="CA360" s="5">
        <v>194</v>
      </c>
      <c r="CB360" s="5">
        <v>22</v>
      </c>
      <c r="CC360" s="5">
        <v>6</v>
      </c>
      <c r="CD360" s="5">
        <v>10</v>
      </c>
      <c r="CE360" s="5">
        <v>21</v>
      </c>
      <c r="CF360" s="5">
        <v>44</v>
      </c>
      <c r="CG360" s="5">
        <v>32</v>
      </c>
      <c r="CH360" s="135"/>
      <c r="CI360" s="138" t="s">
        <v>246</v>
      </c>
      <c r="CJ360" s="138" t="s">
        <v>4476</v>
      </c>
      <c r="CK360" s="139">
        <v>6329</v>
      </c>
      <c r="CL360" s="141">
        <v>1563</v>
      </c>
    </row>
    <row r="361" spans="1:90">
      <c r="A361" s="167"/>
      <c r="B361" s="71" t="s">
        <v>120</v>
      </c>
      <c r="C361" s="5">
        <v>274</v>
      </c>
      <c r="D361" s="5">
        <v>155</v>
      </c>
      <c r="E361" s="5">
        <v>240</v>
      </c>
      <c r="F361" s="5">
        <v>131</v>
      </c>
      <c r="G361" s="5">
        <v>256</v>
      </c>
      <c r="H361" s="5">
        <v>148</v>
      </c>
      <c r="I361" s="5">
        <v>248</v>
      </c>
      <c r="J361" s="5">
        <v>134</v>
      </c>
      <c r="K361" s="72">
        <v>1018</v>
      </c>
      <c r="L361" s="72">
        <v>568</v>
      </c>
      <c r="M361" s="167"/>
      <c r="N361" s="71" t="s">
        <v>120</v>
      </c>
      <c r="O361" s="5">
        <v>8</v>
      </c>
      <c r="P361" s="5">
        <v>4</v>
      </c>
      <c r="Q361" s="5">
        <v>9</v>
      </c>
      <c r="R361" s="5">
        <v>4</v>
      </c>
      <c r="S361" s="5">
        <v>7</v>
      </c>
      <c r="T361" s="5">
        <v>3</v>
      </c>
      <c r="U361" s="5">
        <v>11</v>
      </c>
      <c r="V361" s="5">
        <v>4</v>
      </c>
      <c r="W361" s="72">
        <v>35</v>
      </c>
      <c r="X361" s="72">
        <v>15</v>
      </c>
      <c r="Y361" s="167"/>
      <c r="Z361" s="71" t="s">
        <v>120</v>
      </c>
      <c r="AA361" s="5">
        <v>8</v>
      </c>
      <c r="AB361" s="5">
        <v>8</v>
      </c>
      <c r="AC361" s="5">
        <v>9</v>
      </c>
      <c r="AD361" s="5">
        <v>8</v>
      </c>
      <c r="AE361" s="72">
        <v>33</v>
      </c>
      <c r="AF361" s="72">
        <v>34</v>
      </c>
      <c r="AG361" s="5">
        <v>34</v>
      </c>
      <c r="AH361" s="5">
        <v>70</v>
      </c>
      <c r="AI361" s="5">
        <v>0</v>
      </c>
      <c r="AJ361" s="5">
        <v>7</v>
      </c>
      <c r="AK361" s="167"/>
      <c r="AL361" s="71" t="s">
        <v>120</v>
      </c>
      <c r="AM361" s="5">
        <v>1</v>
      </c>
      <c r="AN361" s="5">
        <v>199</v>
      </c>
      <c r="AO361" s="5">
        <v>190</v>
      </c>
      <c r="AP361" s="5">
        <v>10</v>
      </c>
      <c r="AQ361" s="5">
        <v>4</v>
      </c>
      <c r="AR361" s="5">
        <v>5</v>
      </c>
      <c r="AS361" s="5">
        <v>20</v>
      </c>
      <c r="AT361" s="5">
        <v>17</v>
      </c>
      <c r="AU361" s="5">
        <v>17</v>
      </c>
      <c r="AV361" s="167"/>
      <c r="AW361" s="71" t="s">
        <v>120</v>
      </c>
      <c r="AX361" s="5">
        <v>258</v>
      </c>
      <c r="AY361" s="5">
        <v>146</v>
      </c>
      <c r="AZ361" s="5">
        <v>251</v>
      </c>
      <c r="BA361" s="5">
        <v>143</v>
      </c>
      <c r="BB361" s="5">
        <v>193</v>
      </c>
      <c r="BC361" s="5">
        <v>110</v>
      </c>
      <c r="BD361" s="5">
        <v>256</v>
      </c>
      <c r="BE361" s="5">
        <v>144</v>
      </c>
      <c r="BF361" s="5">
        <v>249</v>
      </c>
      <c r="BG361" s="5">
        <v>141</v>
      </c>
      <c r="BH361" s="5">
        <v>147</v>
      </c>
      <c r="BI361" s="5">
        <v>86</v>
      </c>
      <c r="BJ361" s="167"/>
      <c r="BK361" s="71" t="s">
        <v>120</v>
      </c>
      <c r="BL361" s="72">
        <v>34</v>
      </c>
      <c r="BM361" s="5">
        <v>16</v>
      </c>
      <c r="BN361" s="5">
        <v>0</v>
      </c>
      <c r="BO361" s="72">
        <v>3</v>
      </c>
      <c r="BP361" s="5">
        <v>1</v>
      </c>
      <c r="BQ361" s="72">
        <v>37</v>
      </c>
      <c r="BR361" s="72">
        <v>17</v>
      </c>
      <c r="BS361" s="167"/>
      <c r="BT361" s="71" t="s">
        <v>120</v>
      </c>
      <c r="BU361" s="5">
        <v>0</v>
      </c>
      <c r="BV361" s="5">
        <v>0</v>
      </c>
      <c r="BW361" s="5">
        <v>0</v>
      </c>
      <c r="BX361" s="5">
        <v>0</v>
      </c>
      <c r="BY361" s="5">
        <v>0</v>
      </c>
      <c r="BZ361" s="5">
        <v>0</v>
      </c>
      <c r="CA361" s="5">
        <v>0</v>
      </c>
      <c r="CB361" s="5">
        <v>0</v>
      </c>
      <c r="CC361" s="5">
        <v>0</v>
      </c>
      <c r="CD361" s="5">
        <v>0</v>
      </c>
      <c r="CE361" s="5">
        <v>0</v>
      </c>
      <c r="CF361" s="5">
        <v>0</v>
      </c>
      <c r="CG361" s="5">
        <v>0</v>
      </c>
      <c r="CH361" s="135"/>
      <c r="CI361" s="138" t="s">
        <v>246</v>
      </c>
      <c r="CJ361" s="138" t="s">
        <v>4477</v>
      </c>
      <c r="CK361" s="139">
        <v>1029</v>
      </c>
      <c r="CL361" s="141">
        <v>0</v>
      </c>
    </row>
    <row r="362" spans="1:90">
      <c r="A362" s="167"/>
      <c r="B362" s="103" t="s">
        <v>102</v>
      </c>
      <c r="C362" s="105">
        <v>1566</v>
      </c>
      <c r="D362" s="105">
        <v>834</v>
      </c>
      <c r="E362" s="105">
        <v>1690</v>
      </c>
      <c r="F362" s="105">
        <v>912</v>
      </c>
      <c r="G362" s="105">
        <v>1411</v>
      </c>
      <c r="H362" s="105">
        <v>780</v>
      </c>
      <c r="I362" s="105">
        <v>1381</v>
      </c>
      <c r="J362" s="105">
        <v>791</v>
      </c>
      <c r="K362" s="105">
        <v>6048</v>
      </c>
      <c r="L362" s="105">
        <v>3317</v>
      </c>
      <c r="M362" s="167"/>
      <c r="N362" s="103" t="s">
        <v>102</v>
      </c>
      <c r="O362" s="105">
        <v>33</v>
      </c>
      <c r="P362" s="105">
        <v>13</v>
      </c>
      <c r="Q362" s="105">
        <v>28</v>
      </c>
      <c r="R362" s="105">
        <v>16</v>
      </c>
      <c r="S362" s="105">
        <v>28</v>
      </c>
      <c r="T362" s="105">
        <v>18</v>
      </c>
      <c r="U362" s="105">
        <v>128</v>
      </c>
      <c r="V362" s="105">
        <v>76</v>
      </c>
      <c r="W362" s="105">
        <v>217</v>
      </c>
      <c r="X362" s="105">
        <v>123</v>
      </c>
      <c r="Y362" s="167"/>
      <c r="Z362" s="103" t="s">
        <v>102</v>
      </c>
      <c r="AA362" s="105">
        <v>54</v>
      </c>
      <c r="AB362" s="105">
        <v>56</v>
      </c>
      <c r="AC362" s="105">
        <v>50</v>
      </c>
      <c r="AD362" s="105">
        <v>51</v>
      </c>
      <c r="AE362" s="105">
        <v>211</v>
      </c>
      <c r="AF362" s="105">
        <v>229</v>
      </c>
      <c r="AG362" s="105">
        <v>203</v>
      </c>
      <c r="AH362" s="105">
        <v>80</v>
      </c>
      <c r="AI362" s="105">
        <v>2</v>
      </c>
      <c r="AJ362" s="105">
        <v>50</v>
      </c>
      <c r="AK362" s="167"/>
      <c r="AL362" s="103" t="s">
        <v>102</v>
      </c>
      <c r="AM362" s="105">
        <v>49</v>
      </c>
      <c r="AN362" s="105">
        <v>1420</v>
      </c>
      <c r="AO362" s="105">
        <v>1035</v>
      </c>
      <c r="AP362" s="105">
        <v>336</v>
      </c>
      <c r="AQ362" s="105">
        <v>4</v>
      </c>
      <c r="AR362" s="105">
        <v>44</v>
      </c>
      <c r="AS362" s="105">
        <v>190</v>
      </c>
      <c r="AT362" s="105">
        <v>196</v>
      </c>
      <c r="AU362" s="105">
        <v>204</v>
      </c>
      <c r="AV362" s="167"/>
      <c r="AW362" s="103" t="s">
        <v>102</v>
      </c>
      <c r="AX362" s="105">
        <v>1526</v>
      </c>
      <c r="AY362" s="105">
        <v>759</v>
      </c>
      <c r="AZ362" s="105">
        <v>1312</v>
      </c>
      <c r="BA362" s="105">
        <v>736</v>
      </c>
      <c r="BB362" s="105">
        <v>803</v>
      </c>
      <c r="BC362" s="105">
        <v>452</v>
      </c>
      <c r="BD362" s="105">
        <v>1469</v>
      </c>
      <c r="BE362" s="105">
        <v>727</v>
      </c>
      <c r="BF362" s="105">
        <v>1260</v>
      </c>
      <c r="BG362" s="105">
        <v>708</v>
      </c>
      <c r="BH362" s="105">
        <v>590</v>
      </c>
      <c r="BI362" s="105">
        <v>336</v>
      </c>
      <c r="BJ362" s="167"/>
      <c r="BK362" s="103" t="s">
        <v>102</v>
      </c>
      <c r="BL362" s="105">
        <v>306</v>
      </c>
      <c r="BM362" s="105">
        <v>142</v>
      </c>
      <c r="BN362" s="105">
        <v>28</v>
      </c>
      <c r="BO362" s="105">
        <v>27</v>
      </c>
      <c r="BP362" s="105">
        <v>14</v>
      </c>
      <c r="BQ362" s="105">
        <v>333</v>
      </c>
      <c r="BR362" s="105">
        <v>156</v>
      </c>
      <c r="BS362" s="167"/>
      <c r="BT362" s="103" t="s">
        <v>102</v>
      </c>
      <c r="BU362" s="105">
        <v>59</v>
      </c>
      <c r="BV362" s="105">
        <v>311</v>
      </c>
      <c r="BW362" s="105">
        <v>244</v>
      </c>
      <c r="BX362" s="105">
        <v>171</v>
      </c>
      <c r="BY362" s="105">
        <v>307</v>
      </c>
      <c r="BZ362" s="105">
        <v>218</v>
      </c>
      <c r="CA362" s="105">
        <v>194</v>
      </c>
      <c r="CB362" s="105">
        <v>22</v>
      </c>
      <c r="CC362" s="105">
        <v>6</v>
      </c>
      <c r="CD362" s="105">
        <v>10</v>
      </c>
      <c r="CE362" s="105">
        <v>21</v>
      </c>
      <c r="CF362" s="105">
        <v>44</v>
      </c>
      <c r="CG362" s="105">
        <v>32</v>
      </c>
      <c r="CH362" s="135"/>
      <c r="CI362" s="138" t="s">
        <v>246</v>
      </c>
      <c r="CJ362" s="138" t="s">
        <v>4478</v>
      </c>
      <c r="CK362" s="139">
        <v>7358</v>
      </c>
      <c r="CL362" s="141">
        <v>1563</v>
      </c>
    </row>
    <row r="363" spans="1:90" ht="14.45" customHeight="1">
      <c r="A363" s="167" t="s">
        <v>247</v>
      </c>
      <c r="B363" s="71" t="s">
        <v>119</v>
      </c>
      <c r="C363" s="5">
        <v>1237</v>
      </c>
      <c r="D363" s="5">
        <v>624</v>
      </c>
      <c r="E363" s="5">
        <v>1214</v>
      </c>
      <c r="F363" s="5">
        <v>591</v>
      </c>
      <c r="G363" s="5">
        <v>1128</v>
      </c>
      <c r="H363" s="5">
        <v>608</v>
      </c>
      <c r="I363" s="5">
        <v>1030</v>
      </c>
      <c r="J363" s="5">
        <v>586</v>
      </c>
      <c r="K363" s="72">
        <v>4609</v>
      </c>
      <c r="L363" s="72">
        <v>2409</v>
      </c>
      <c r="M363" s="167" t="s">
        <v>247</v>
      </c>
      <c r="N363" s="71" t="s">
        <v>119</v>
      </c>
      <c r="O363" s="5">
        <v>52</v>
      </c>
      <c r="P363" s="5">
        <v>24</v>
      </c>
      <c r="Q363" s="5">
        <v>41</v>
      </c>
      <c r="R363" s="5">
        <v>17</v>
      </c>
      <c r="S363" s="5">
        <v>24</v>
      </c>
      <c r="T363" s="5">
        <v>16</v>
      </c>
      <c r="U363" s="5">
        <v>126</v>
      </c>
      <c r="V363" s="5">
        <v>76</v>
      </c>
      <c r="W363" s="72">
        <v>243</v>
      </c>
      <c r="X363" s="72">
        <v>133</v>
      </c>
      <c r="Y363" s="167" t="s">
        <v>247</v>
      </c>
      <c r="Z363" s="71" t="s">
        <v>119</v>
      </c>
      <c r="AA363" s="5">
        <v>40</v>
      </c>
      <c r="AB363" s="5">
        <v>41</v>
      </c>
      <c r="AC363" s="5">
        <v>42</v>
      </c>
      <c r="AD363" s="5">
        <v>42</v>
      </c>
      <c r="AE363" s="72">
        <v>165</v>
      </c>
      <c r="AF363" s="72">
        <v>164</v>
      </c>
      <c r="AG363" s="5">
        <v>154</v>
      </c>
      <c r="AH363" s="5">
        <v>42</v>
      </c>
      <c r="AI363" s="5">
        <v>2</v>
      </c>
      <c r="AJ363" s="5">
        <v>39</v>
      </c>
      <c r="AK363" s="167" t="s">
        <v>247</v>
      </c>
      <c r="AL363" s="71" t="s">
        <v>119</v>
      </c>
      <c r="AM363" s="5">
        <v>30</v>
      </c>
      <c r="AN363" s="5">
        <v>1206</v>
      </c>
      <c r="AO363" s="5">
        <v>672</v>
      </c>
      <c r="AP363" s="5">
        <v>221</v>
      </c>
      <c r="AQ363" s="5">
        <v>10</v>
      </c>
      <c r="AR363" s="5">
        <v>46</v>
      </c>
      <c r="AS363" s="5">
        <v>173</v>
      </c>
      <c r="AT363" s="5">
        <v>154</v>
      </c>
      <c r="AU363" s="5">
        <v>155</v>
      </c>
      <c r="AV363" s="167" t="s">
        <v>247</v>
      </c>
      <c r="AW363" s="71" t="s">
        <v>119</v>
      </c>
      <c r="AX363" s="5">
        <v>1121</v>
      </c>
      <c r="AY363" s="5">
        <v>629</v>
      </c>
      <c r="AZ363" s="5">
        <v>1050</v>
      </c>
      <c r="BA363" s="5">
        <v>594</v>
      </c>
      <c r="BB363" s="5">
        <v>497</v>
      </c>
      <c r="BC363" s="5">
        <v>271</v>
      </c>
      <c r="BD363" s="5">
        <v>1009</v>
      </c>
      <c r="BE363" s="5">
        <v>573</v>
      </c>
      <c r="BF363" s="5">
        <v>945</v>
      </c>
      <c r="BG363" s="5">
        <v>541</v>
      </c>
      <c r="BH363" s="5">
        <v>303</v>
      </c>
      <c r="BI363" s="5">
        <v>174</v>
      </c>
      <c r="BJ363" s="167" t="s">
        <v>247</v>
      </c>
      <c r="BK363" s="71" t="s">
        <v>119</v>
      </c>
      <c r="BL363" s="72">
        <v>243</v>
      </c>
      <c r="BM363" s="5">
        <v>106</v>
      </c>
      <c r="BN363" s="5">
        <v>13</v>
      </c>
      <c r="BO363" s="72">
        <v>36</v>
      </c>
      <c r="BP363" s="5">
        <v>18</v>
      </c>
      <c r="BQ363" s="72">
        <v>279</v>
      </c>
      <c r="BR363" s="72">
        <v>124</v>
      </c>
      <c r="BS363" s="167" t="s">
        <v>247</v>
      </c>
      <c r="BT363" s="71" t="s">
        <v>119</v>
      </c>
      <c r="BU363" s="5">
        <v>29</v>
      </c>
      <c r="BV363" s="5">
        <v>251</v>
      </c>
      <c r="BW363" s="5">
        <v>143</v>
      </c>
      <c r="BX363" s="5">
        <v>161</v>
      </c>
      <c r="BY363" s="5">
        <v>117</v>
      </c>
      <c r="BZ363" s="5">
        <v>105</v>
      </c>
      <c r="CA363" s="5">
        <v>60</v>
      </c>
      <c r="CB363" s="5">
        <v>5</v>
      </c>
      <c r="CC363" s="5">
        <v>1</v>
      </c>
      <c r="CD363" s="5">
        <v>14</v>
      </c>
      <c r="CE363" s="5">
        <v>68</v>
      </c>
      <c r="CF363" s="5">
        <v>49</v>
      </c>
      <c r="CG363" s="5">
        <v>59</v>
      </c>
      <c r="CH363" s="135"/>
      <c r="CI363" s="138" t="s">
        <v>247</v>
      </c>
      <c r="CJ363" s="138" t="s">
        <v>4479</v>
      </c>
      <c r="CK363" s="139">
        <v>5392</v>
      </c>
      <c r="CL363" s="141">
        <v>954</v>
      </c>
    </row>
    <row r="364" spans="1:90">
      <c r="A364" s="167"/>
      <c r="B364" s="71" t="s">
        <v>120</v>
      </c>
      <c r="C364" s="5">
        <v>226</v>
      </c>
      <c r="D364" s="5">
        <v>106</v>
      </c>
      <c r="E364" s="5">
        <v>176</v>
      </c>
      <c r="F364" s="5">
        <v>96</v>
      </c>
      <c r="G364" s="5">
        <v>217</v>
      </c>
      <c r="H364" s="5">
        <v>112</v>
      </c>
      <c r="I364" s="5">
        <v>207</v>
      </c>
      <c r="J364" s="5">
        <v>113</v>
      </c>
      <c r="K364" s="72">
        <v>826</v>
      </c>
      <c r="L364" s="72">
        <v>427</v>
      </c>
      <c r="M364" s="167"/>
      <c r="N364" s="71" t="s">
        <v>120</v>
      </c>
      <c r="O364" s="5">
        <v>0</v>
      </c>
      <c r="P364" s="5">
        <v>0</v>
      </c>
      <c r="Q364" s="5">
        <v>0</v>
      </c>
      <c r="R364" s="5">
        <v>0</v>
      </c>
      <c r="S364" s="5">
        <v>0</v>
      </c>
      <c r="T364" s="5">
        <v>0</v>
      </c>
      <c r="U364" s="5">
        <v>26</v>
      </c>
      <c r="V364" s="5">
        <v>14</v>
      </c>
      <c r="W364" s="72">
        <v>26</v>
      </c>
      <c r="X364" s="72">
        <v>14</v>
      </c>
      <c r="Y364" s="167"/>
      <c r="Z364" s="71" t="s">
        <v>120</v>
      </c>
      <c r="AA364" s="5">
        <v>10</v>
      </c>
      <c r="AB364" s="5">
        <v>10</v>
      </c>
      <c r="AC364" s="5">
        <v>10</v>
      </c>
      <c r="AD364" s="5">
        <v>11</v>
      </c>
      <c r="AE364" s="72">
        <v>41</v>
      </c>
      <c r="AF364" s="72">
        <v>40</v>
      </c>
      <c r="AG364" s="5">
        <v>39</v>
      </c>
      <c r="AH364" s="5">
        <v>32</v>
      </c>
      <c r="AI364" s="5">
        <v>0</v>
      </c>
      <c r="AJ364" s="5">
        <v>8</v>
      </c>
      <c r="AK364" s="167"/>
      <c r="AL364" s="71" t="s">
        <v>120</v>
      </c>
      <c r="AM364" s="5">
        <v>0</v>
      </c>
      <c r="AN364" s="5">
        <v>231</v>
      </c>
      <c r="AO364" s="5">
        <v>76</v>
      </c>
      <c r="AP364" s="5">
        <v>100</v>
      </c>
      <c r="AQ364" s="5">
        <v>0</v>
      </c>
      <c r="AR364" s="5">
        <v>16</v>
      </c>
      <c r="AS364" s="5">
        <v>43</v>
      </c>
      <c r="AT364" s="5">
        <v>40</v>
      </c>
      <c r="AU364" s="5">
        <v>40</v>
      </c>
      <c r="AV364" s="167"/>
      <c r="AW364" s="71" t="s">
        <v>120</v>
      </c>
      <c r="AX364" s="5">
        <v>226</v>
      </c>
      <c r="AY364" s="5">
        <v>114</v>
      </c>
      <c r="AZ364" s="5">
        <v>224</v>
      </c>
      <c r="BA364" s="5">
        <v>113</v>
      </c>
      <c r="BB364" s="5">
        <v>104</v>
      </c>
      <c r="BC364" s="5">
        <v>59</v>
      </c>
      <c r="BD364" s="5">
        <v>226</v>
      </c>
      <c r="BE364" s="5">
        <v>114</v>
      </c>
      <c r="BF364" s="5">
        <v>224</v>
      </c>
      <c r="BG364" s="5">
        <v>113</v>
      </c>
      <c r="BH364" s="5">
        <v>53</v>
      </c>
      <c r="BI364" s="5">
        <v>28</v>
      </c>
      <c r="BJ364" s="167"/>
      <c r="BK364" s="71" t="s">
        <v>120</v>
      </c>
      <c r="BL364" s="72">
        <v>71</v>
      </c>
      <c r="BM364" s="5">
        <v>44</v>
      </c>
      <c r="BN364" s="5">
        <v>12</v>
      </c>
      <c r="BO364" s="72">
        <v>6</v>
      </c>
      <c r="BP364" s="5">
        <v>4</v>
      </c>
      <c r="BQ364" s="72">
        <v>77</v>
      </c>
      <c r="BR364" s="72">
        <v>48</v>
      </c>
      <c r="BS364" s="167"/>
      <c r="BT364" s="71" t="s">
        <v>120</v>
      </c>
      <c r="BU364" s="5">
        <v>12</v>
      </c>
      <c r="BV364" s="5">
        <v>84</v>
      </c>
      <c r="BW364" s="5">
        <v>28</v>
      </c>
      <c r="BX364" s="5">
        <v>33</v>
      </c>
      <c r="BY364" s="5">
        <v>46</v>
      </c>
      <c r="BZ364" s="5">
        <v>92</v>
      </c>
      <c r="CA364" s="5">
        <v>44</v>
      </c>
      <c r="CB364" s="5">
        <v>9</v>
      </c>
      <c r="CC364" s="5">
        <v>1</v>
      </c>
      <c r="CD364" s="5">
        <v>8</v>
      </c>
      <c r="CE364" s="5">
        <v>7</v>
      </c>
      <c r="CF364" s="5">
        <v>12</v>
      </c>
      <c r="CG364" s="5">
        <v>17</v>
      </c>
      <c r="CH364" s="135"/>
      <c r="CI364" s="138" t="s">
        <v>247</v>
      </c>
      <c r="CJ364" s="138" t="s">
        <v>4480</v>
      </c>
      <c r="CK364" s="139">
        <v>1090</v>
      </c>
      <c r="CL364" s="141">
        <v>364</v>
      </c>
    </row>
    <row r="365" spans="1:90">
      <c r="A365" s="167"/>
      <c r="B365" s="103" t="s">
        <v>102</v>
      </c>
      <c r="C365" s="105">
        <v>1463</v>
      </c>
      <c r="D365" s="105">
        <v>730</v>
      </c>
      <c r="E365" s="105">
        <v>1390</v>
      </c>
      <c r="F365" s="105">
        <v>687</v>
      </c>
      <c r="G365" s="105">
        <v>1345</v>
      </c>
      <c r="H365" s="105">
        <v>720</v>
      </c>
      <c r="I365" s="105">
        <v>1237</v>
      </c>
      <c r="J365" s="105">
        <v>699</v>
      </c>
      <c r="K365" s="105">
        <v>5435</v>
      </c>
      <c r="L365" s="105">
        <v>2836</v>
      </c>
      <c r="M365" s="167"/>
      <c r="N365" s="103" t="s">
        <v>102</v>
      </c>
      <c r="O365" s="105">
        <v>52</v>
      </c>
      <c r="P365" s="105">
        <v>24</v>
      </c>
      <c r="Q365" s="105">
        <v>41</v>
      </c>
      <c r="R365" s="105">
        <v>17</v>
      </c>
      <c r="S365" s="105">
        <v>24</v>
      </c>
      <c r="T365" s="105">
        <v>16</v>
      </c>
      <c r="U365" s="105">
        <v>152</v>
      </c>
      <c r="V365" s="105">
        <v>90</v>
      </c>
      <c r="W365" s="105">
        <v>269</v>
      </c>
      <c r="X365" s="105">
        <v>147</v>
      </c>
      <c r="Y365" s="167"/>
      <c r="Z365" s="103" t="s">
        <v>102</v>
      </c>
      <c r="AA365" s="105">
        <v>50</v>
      </c>
      <c r="AB365" s="105">
        <v>51</v>
      </c>
      <c r="AC365" s="105">
        <v>52</v>
      </c>
      <c r="AD365" s="105">
        <v>53</v>
      </c>
      <c r="AE365" s="105">
        <v>206</v>
      </c>
      <c r="AF365" s="105">
        <v>204</v>
      </c>
      <c r="AG365" s="105">
        <v>193</v>
      </c>
      <c r="AH365" s="105">
        <v>74</v>
      </c>
      <c r="AI365" s="105">
        <v>2</v>
      </c>
      <c r="AJ365" s="105">
        <v>47</v>
      </c>
      <c r="AK365" s="167"/>
      <c r="AL365" s="103" t="s">
        <v>102</v>
      </c>
      <c r="AM365" s="105">
        <v>30</v>
      </c>
      <c r="AN365" s="105">
        <v>1437</v>
      </c>
      <c r="AO365" s="105">
        <v>748</v>
      </c>
      <c r="AP365" s="105">
        <v>321</v>
      </c>
      <c r="AQ365" s="105">
        <v>10</v>
      </c>
      <c r="AR365" s="105">
        <v>62</v>
      </c>
      <c r="AS365" s="105">
        <v>216</v>
      </c>
      <c r="AT365" s="105">
        <v>194</v>
      </c>
      <c r="AU365" s="105">
        <v>195</v>
      </c>
      <c r="AV365" s="167"/>
      <c r="AW365" s="103" t="s">
        <v>102</v>
      </c>
      <c r="AX365" s="105">
        <v>1347</v>
      </c>
      <c r="AY365" s="105">
        <v>743</v>
      </c>
      <c r="AZ365" s="105">
        <v>1274</v>
      </c>
      <c r="BA365" s="105">
        <v>707</v>
      </c>
      <c r="BB365" s="105">
        <v>601</v>
      </c>
      <c r="BC365" s="105">
        <v>330</v>
      </c>
      <c r="BD365" s="105">
        <v>1235</v>
      </c>
      <c r="BE365" s="105">
        <v>687</v>
      </c>
      <c r="BF365" s="105">
        <v>1169</v>
      </c>
      <c r="BG365" s="105">
        <v>654</v>
      </c>
      <c r="BH365" s="105">
        <v>356</v>
      </c>
      <c r="BI365" s="105">
        <v>202</v>
      </c>
      <c r="BJ365" s="167"/>
      <c r="BK365" s="103" t="s">
        <v>102</v>
      </c>
      <c r="BL365" s="105">
        <v>314</v>
      </c>
      <c r="BM365" s="105">
        <v>150</v>
      </c>
      <c r="BN365" s="105">
        <v>25</v>
      </c>
      <c r="BO365" s="105">
        <v>42</v>
      </c>
      <c r="BP365" s="105">
        <v>22</v>
      </c>
      <c r="BQ365" s="105">
        <v>356</v>
      </c>
      <c r="BR365" s="105">
        <v>172</v>
      </c>
      <c r="BS365" s="167"/>
      <c r="BT365" s="103" t="s">
        <v>102</v>
      </c>
      <c r="BU365" s="105">
        <v>41</v>
      </c>
      <c r="BV365" s="105">
        <v>335</v>
      </c>
      <c r="BW365" s="105">
        <v>171</v>
      </c>
      <c r="BX365" s="105">
        <v>194</v>
      </c>
      <c r="BY365" s="105">
        <v>163</v>
      </c>
      <c r="BZ365" s="105">
        <v>197</v>
      </c>
      <c r="CA365" s="105">
        <v>104</v>
      </c>
      <c r="CB365" s="105">
        <v>14</v>
      </c>
      <c r="CC365" s="105">
        <v>2</v>
      </c>
      <c r="CD365" s="105">
        <v>22</v>
      </c>
      <c r="CE365" s="105">
        <v>75</v>
      </c>
      <c r="CF365" s="105">
        <v>61</v>
      </c>
      <c r="CG365" s="105">
        <v>76</v>
      </c>
      <c r="CH365" s="135"/>
      <c r="CI365" s="138" t="s">
        <v>247</v>
      </c>
      <c r="CJ365" s="138" t="s">
        <v>4481</v>
      </c>
      <c r="CK365" s="139">
        <v>6482</v>
      </c>
      <c r="CL365" s="141">
        <v>1318</v>
      </c>
    </row>
    <row r="366" spans="1:90" ht="14.45" customHeight="1">
      <c r="A366" s="167" t="s">
        <v>248</v>
      </c>
      <c r="B366" s="71" t="s">
        <v>119</v>
      </c>
      <c r="C366" s="5">
        <v>692</v>
      </c>
      <c r="D366" s="5">
        <v>374</v>
      </c>
      <c r="E366" s="5">
        <v>661</v>
      </c>
      <c r="F366" s="5">
        <v>365</v>
      </c>
      <c r="G366" s="5">
        <v>520</v>
      </c>
      <c r="H366" s="5">
        <v>260</v>
      </c>
      <c r="I366" s="5">
        <v>496</v>
      </c>
      <c r="J366" s="5">
        <v>282</v>
      </c>
      <c r="K366" s="72">
        <v>2369</v>
      </c>
      <c r="L366" s="72">
        <v>1281</v>
      </c>
      <c r="M366" s="167" t="s">
        <v>248</v>
      </c>
      <c r="N366" s="71" t="s">
        <v>119</v>
      </c>
      <c r="O366" s="5">
        <v>21</v>
      </c>
      <c r="P366" s="5">
        <v>12</v>
      </c>
      <c r="Q366" s="5">
        <v>10</v>
      </c>
      <c r="R366" s="5">
        <v>5</v>
      </c>
      <c r="S366" s="5">
        <v>3</v>
      </c>
      <c r="T366" s="5">
        <v>2</v>
      </c>
      <c r="U366" s="5">
        <v>29</v>
      </c>
      <c r="V366" s="5">
        <v>14</v>
      </c>
      <c r="W366" s="72">
        <v>63</v>
      </c>
      <c r="X366" s="72">
        <v>33</v>
      </c>
      <c r="Y366" s="167" t="s">
        <v>248</v>
      </c>
      <c r="Z366" s="71" t="s">
        <v>119</v>
      </c>
      <c r="AA366" s="5">
        <v>22</v>
      </c>
      <c r="AB366" s="5">
        <v>22</v>
      </c>
      <c r="AC366" s="5">
        <v>22</v>
      </c>
      <c r="AD366" s="5">
        <v>22</v>
      </c>
      <c r="AE366" s="72">
        <v>88</v>
      </c>
      <c r="AF366" s="72">
        <v>89</v>
      </c>
      <c r="AG366" s="5">
        <v>68</v>
      </c>
      <c r="AH366" s="5">
        <v>2</v>
      </c>
      <c r="AI366" s="5">
        <v>1</v>
      </c>
      <c r="AJ366" s="5">
        <v>22</v>
      </c>
      <c r="AK366" s="167" t="s">
        <v>248</v>
      </c>
      <c r="AL366" s="71" t="s">
        <v>119</v>
      </c>
      <c r="AM366" s="5">
        <v>0</v>
      </c>
      <c r="AN366" s="5">
        <v>436</v>
      </c>
      <c r="AO366" s="5">
        <v>288</v>
      </c>
      <c r="AP366" s="5">
        <v>124</v>
      </c>
      <c r="AQ366" s="5">
        <v>35</v>
      </c>
      <c r="AR366" s="5">
        <v>23</v>
      </c>
      <c r="AS366" s="5">
        <v>85</v>
      </c>
      <c r="AT366" s="5">
        <v>75</v>
      </c>
      <c r="AU366" s="5">
        <v>70</v>
      </c>
      <c r="AV366" s="167" t="s">
        <v>248</v>
      </c>
      <c r="AW366" s="71" t="s">
        <v>119</v>
      </c>
      <c r="AX366" s="5">
        <v>537</v>
      </c>
      <c r="AY366" s="5">
        <v>313</v>
      </c>
      <c r="AZ366" s="5">
        <v>525</v>
      </c>
      <c r="BA366" s="5">
        <v>306</v>
      </c>
      <c r="BB366" s="5">
        <v>331</v>
      </c>
      <c r="BC366" s="5">
        <v>194</v>
      </c>
      <c r="BD366" s="5">
        <v>534</v>
      </c>
      <c r="BE366" s="5">
        <v>312</v>
      </c>
      <c r="BF366" s="5">
        <v>522</v>
      </c>
      <c r="BG366" s="5">
        <v>305</v>
      </c>
      <c r="BH366" s="5">
        <v>140</v>
      </c>
      <c r="BI366" s="5">
        <v>83</v>
      </c>
      <c r="BJ366" s="167" t="s">
        <v>248</v>
      </c>
      <c r="BK366" s="71" t="s">
        <v>119</v>
      </c>
      <c r="BL366" s="72">
        <v>126</v>
      </c>
      <c r="BM366" s="5">
        <v>53</v>
      </c>
      <c r="BN366" s="5">
        <v>4</v>
      </c>
      <c r="BO366" s="72">
        <v>8</v>
      </c>
      <c r="BP366" s="5">
        <v>4</v>
      </c>
      <c r="BQ366" s="72">
        <v>134</v>
      </c>
      <c r="BR366" s="72">
        <v>57</v>
      </c>
      <c r="BS366" s="167" t="s">
        <v>248</v>
      </c>
      <c r="BT366" s="71" t="s">
        <v>119</v>
      </c>
      <c r="BU366" s="5">
        <v>56</v>
      </c>
      <c r="BV366" s="5">
        <v>155</v>
      </c>
      <c r="BW366" s="5">
        <v>59</v>
      </c>
      <c r="BX366" s="5">
        <v>82</v>
      </c>
      <c r="BY366" s="5">
        <v>69</v>
      </c>
      <c r="BZ366" s="5">
        <v>39</v>
      </c>
      <c r="CA366" s="5">
        <v>38</v>
      </c>
      <c r="CB366" s="5">
        <v>14</v>
      </c>
      <c r="CC366" s="5">
        <v>1</v>
      </c>
      <c r="CD366" s="5">
        <v>4</v>
      </c>
      <c r="CE366" s="5">
        <v>27</v>
      </c>
      <c r="CF366" s="5">
        <v>42</v>
      </c>
      <c r="CG366" s="5">
        <v>847</v>
      </c>
      <c r="CH366" s="135"/>
      <c r="CI366" s="138" t="s">
        <v>248</v>
      </c>
      <c r="CJ366" s="138" t="s">
        <v>4482</v>
      </c>
      <c r="CK366" s="139">
        <v>2407</v>
      </c>
      <c r="CL366" s="141">
        <v>544</v>
      </c>
    </row>
    <row r="367" spans="1:90">
      <c r="A367" s="167"/>
      <c r="B367" s="71" t="s">
        <v>120</v>
      </c>
      <c r="C367" s="5">
        <v>245</v>
      </c>
      <c r="D367" s="5">
        <v>133</v>
      </c>
      <c r="E367" s="5">
        <v>241</v>
      </c>
      <c r="F367" s="5">
        <v>126</v>
      </c>
      <c r="G367" s="5">
        <v>234</v>
      </c>
      <c r="H367" s="5">
        <v>116</v>
      </c>
      <c r="I367" s="5">
        <v>306</v>
      </c>
      <c r="J367" s="5">
        <v>170</v>
      </c>
      <c r="K367" s="72">
        <v>1026</v>
      </c>
      <c r="L367" s="72">
        <v>545</v>
      </c>
      <c r="M367" s="167"/>
      <c r="N367" s="71" t="s">
        <v>120</v>
      </c>
      <c r="O367" s="5">
        <v>1</v>
      </c>
      <c r="P367" s="5">
        <v>0</v>
      </c>
      <c r="Q367" s="5">
        <v>0</v>
      </c>
      <c r="R367" s="5">
        <v>0</v>
      </c>
      <c r="S367" s="5">
        <v>3</v>
      </c>
      <c r="T367" s="5">
        <v>1</v>
      </c>
      <c r="U367" s="5">
        <v>17</v>
      </c>
      <c r="V367" s="5">
        <v>8</v>
      </c>
      <c r="W367" s="72">
        <v>21</v>
      </c>
      <c r="X367" s="72">
        <v>9</v>
      </c>
      <c r="Y367" s="167"/>
      <c r="Z367" s="71" t="s">
        <v>120</v>
      </c>
      <c r="AA367" s="5">
        <v>7</v>
      </c>
      <c r="AB367" s="5">
        <v>7</v>
      </c>
      <c r="AC367" s="5">
        <v>7</v>
      </c>
      <c r="AD367" s="5">
        <v>8</v>
      </c>
      <c r="AE367" s="72">
        <v>29</v>
      </c>
      <c r="AF367" s="72">
        <v>39</v>
      </c>
      <c r="AG367" s="5">
        <v>39</v>
      </c>
      <c r="AH367" s="5">
        <v>4</v>
      </c>
      <c r="AI367" s="5">
        <v>0</v>
      </c>
      <c r="AJ367" s="5">
        <v>6</v>
      </c>
      <c r="AK367" s="167"/>
      <c r="AL367" s="71" t="s">
        <v>120</v>
      </c>
      <c r="AM367" s="5">
        <v>15</v>
      </c>
      <c r="AN367" s="5">
        <v>215</v>
      </c>
      <c r="AO367" s="5">
        <v>286</v>
      </c>
      <c r="AP367" s="5">
        <v>12</v>
      </c>
      <c r="AQ367" s="5">
        <v>0</v>
      </c>
      <c r="AR367" s="5">
        <v>7</v>
      </c>
      <c r="AS367" s="5">
        <v>41</v>
      </c>
      <c r="AT367" s="5">
        <v>33</v>
      </c>
      <c r="AU367" s="5">
        <v>33</v>
      </c>
      <c r="AV367" s="167"/>
      <c r="AW367" s="71" t="s">
        <v>120</v>
      </c>
      <c r="AX367" s="5">
        <v>295</v>
      </c>
      <c r="AY367" s="5">
        <v>155</v>
      </c>
      <c r="AZ367" s="5">
        <v>291</v>
      </c>
      <c r="BA367" s="5">
        <v>151</v>
      </c>
      <c r="BB367" s="5">
        <v>186</v>
      </c>
      <c r="BC367" s="5">
        <v>90</v>
      </c>
      <c r="BD367" s="5">
        <v>289</v>
      </c>
      <c r="BE367" s="5">
        <v>152</v>
      </c>
      <c r="BF367" s="5">
        <v>286</v>
      </c>
      <c r="BG367" s="5">
        <v>149</v>
      </c>
      <c r="BH367" s="5">
        <v>116</v>
      </c>
      <c r="BI367" s="5">
        <v>51</v>
      </c>
      <c r="BJ367" s="167"/>
      <c r="BK367" s="71" t="s">
        <v>120</v>
      </c>
      <c r="BL367" s="72">
        <v>63</v>
      </c>
      <c r="BM367" s="5">
        <v>35</v>
      </c>
      <c r="BN367" s="5">
        <v>9</v>
      </c>
      <c r="BO367" s="72">
        <v>3</v>
      </c>
      <c r="BP367" s="5">
        <v>2</v>
      </c>
      <c r="BQ367" s="72">
        <v>66</v>
      </c>
      <c r="BR367" s="72">
        <v>37</v>
      </c>
      <c r="BS367" s="167"/>
      <c r="BT367" s="71" t="s">
        <v>120</v>
      </c>
      <c r="BU367" s="5">
        <v>0</v>
      </c>
      <c r="BV367" s="5">
        <v>0</v>
      </c>
      <c r="BW367" s="5">
        <v>0</v>
      </c>
      <c r="BX367" s="5">
        <v>23</v>
      </c>
      <c r="BY367" s="5">
        <v>128</v>
      </c>
      <c r="BZ367" s="5">
        <v>31</v>
      </c>
      <c r="CA367" s="5">
        <v>26</v>
      </c>
      <c r="CB367" s="5">
        <v>0</v>
      </c>
      <c r="CC367" s="5">
        <v>0</v>
      </c>
      <c r="CD367" s="5">
        <v>0</v>
      </c>
      <c r="CE367" s="5">
        <v>0</v>
      </c>
      <c r="CF367" s="5">
        <v>4</v>
      </c>
      <c r="CG367" s="5">
        <v>4</v>
      </c>
      <c r="CH367" s="135"/>
      <c r="CI367" s="138" t="s">
        <v>248</v>
      </c>
      <c r="CJ367" s="138" t="s">
        <v>4483</v>
      </c>
      <c r="CK367" s="139">
        <v>1351</v>
      </c>
      <c r="CL367" s="141">
        <v>208</v>
      </c>
    </row>
    <row r="368" spans="1:90">
      <c r="A368" s="167"/>
      <c r="B368" s="103" t="s">
        <v>102</v>
      </c>
      <c r="C368" s="105">
        <v>937</v>
      </c>
      <c r="D368" s="105">
        <v>507</v>
      </c>
      <c r="E368" s="105">
        <v>902</v>
      </c>
      <c r="F368" s="105">
        <v>491</v>
      </c>
      <c r="G368" s="105">
        <v>754</v>
      </c>
      <c r="H368" s="105">
        <v>376</v>
      </c>
      <c r="I368" s="105">
        <v>802</v>
      </c>
      <c r="J368" s="105">
        <v>452</v>
      </c>
      <c r="K368" s="105">
        <v>3395</v>
      </c>
      <c r="L368" s="105">
        <v>1826</v>
      </c>
      <c r="M368" s="167"/>
      <c r="N368" s="103" t="s">
        <v>102</v>
      </c>
      <c r="O368" s="105">
        <v>22</v>
      </c>
      <c r="P368" s="105">
        <v>12</v>
      </c>
      <c r="Q368" s="105">
        <v>10</v>
      </c>
      <c r="R368" s="105">
        <v>5</v>
      </c>
      <c r="S368" s="105">
        <v>6</v>
      </c>
      <c r="T368" s="105">
        <v>3</v>
      </c>
      <c r="U368" s="105">
        <v>46</v>
      </c>
      <c r="V368" s="105">
        <v>22</v>
      </c>
      <c r="W368" s="105">
        <v>84</v>
      </c>
      <c r="X368" s="105">
        <v>42</v>
      </c>
      <c r="Y368" s="167"/>
      <c r="Z368" s="103" t="s">
        <v>102</v>
      </c>
      <c r="AA368" s="105">
        <v>29</v>
      </c>
      <c r="AB368" s="105">
        <v>29</v>
      </c>
      <c r="AC368" s="105">
        <v>29</v>
      </c>
      <c r="AD368" s="105">
        <v>30</v>
      </c>
      <c r="AE368" s="105">
        <v>117</v>
      </c>
      <c r="AF368" s="105">
        <v>128</v>
      </c>
      <c r="AG368" s="105">
        <v>107</v>
      </c>
      <c r="AH368" s="105">
        <v>6</v>
      </c>
      <c r="AI368" s="105">
        <v>1</v>
      </c>
      <c r="AJ368" s="105">
        <v>28</v>
      </c>
      <c r="AK368" s="167"/>
      <c r="AL368" s="103" t="s">
        <v>102</v>
      </c>
      <c r="AM368" s="105">
        <v>15</v>
      </c>
      <c r="AN368" s="105">
        <v>651</v>
      </c>
      <c r="AO368" s="105">
        <v>574</v>
      </c>
      <c r="AP368" s="105">
        <v>136</v>
      </c>
      <c r="AQ368" s="105">
        <v>35</v>
      </c>
      <c r="AR368" s="105">
        <v>30</v>
      </c>
      <c r="AS368" s="105">
        <v>126</v>
      </c>
      <c r="AT368" s="105">
        <v>108</v>
      </c>
      <c r="AU368" s="105">
        <v>103</v>
      </c>
      <c r="AV368" s="167"/>
      <c r="AW368" s="103" t="s">
        <v>102</v>
      </c>
      <c r="AX368" s="105">
        <v>832</v>
      </c>
      <c r="AY368" s="105">
        <v>468</v>
      </c>
      <c r="AZ368" s="105">
        <v>816</v>
      </c>
      <c r="BA368" s="105">
        <v>457</v>
      </c>
      <c r="BB368" s="105">
        <v>517</v>
      </c>
      <c r="BC368" s="105">
        <v>284</v>
      </c>
      <c r="BD368" s="105">
        <v>823</v>
      </c>
      <c r="BE368" s="105">
        <v>464</v>
      </c>
      <c r="BF368" s="105">
        <v>808</v>
      </c>
      <c r="BG368" s="105">
        <v>454</v>
      </c>
      <c r="BH368" s="105">
        <v>256</v>
      </c>
      <c r="BI368" s="105">
        <v>134</v>
      </c>
      <c r="BJ368" s="167"/>
      <c r="BK368" s="103" t="s">
        <v>102</v>
      </c>
      <c r="BL368" s="105">
        <v>189</v>
      </c>
      <c r="BM368" s="105">
        <v>88</v>
      </c>
      <c r="BN368" s="105">
        <v>13</v>
      </c>
      <c r="BO368" s="105">
        <v>11</v>
      </c>
      <c r="BP368" s="105">
        <v>6</v>
      </c>
      <c r="BQ368" s="105">
        <v>200</v>
      </c>
      <c r="BR368" s="105">
        <v>94</v>
      </c>
      <c r="BS368" s="167"/>
      <c r="BT368" s="103" t="s">
        <v>102</v>
      </c>
      <c r="BU368" s="105">
        <v>56</v>
      </c>
      <c r="BV368" s="105">
        <v>155</v>
      </c>
      <c r="BW368" s="105">
        <v>59</v>
      </c>
      <c r="BX368" s="105">
        <v>105</v>
      </c>
      <c r="BY368" s="105">
        <v>197</v>
      </c>
      <c r="BZ368" s="105">
        <v>70</v>
      </c>
      <c r="CA368" s="105">
        <v>64</v>
      </c>
      <c r="CB368" s="105">
        <v>14</v>
      </c>
      <c r="CC368" s="105">
        <v>1</v>
      </c>
      <c r="CD368" s="105">
        <v>4</v>
      </c>
      <c r="CE368" s="105">
        <v>27</v>
      </c>
      <c r="CF368" s="105">
        <v>46</v>
      </c>
      <c r="CG368" s="105">
        <v>851</v>
      </c>
      <c r="CH368" s="135"/>
      <c r="CI368" s="138" t="s">
        <v>248</v>
      </c>
      <c r="CJ368" s="138" t="s">
        <v>4484</v>
      </c>
      <c r="CK368" s="139">
        <v>3758</v>
      </c>
      <c r="CL368" s="141">
        <v>752</v>
      </c>
    </row>
    <row r="369" spans="1:90">
      <c r="A369" s="73" t="s">
        <v>140</v>
      </c>
      <c r="B369" s="71"/>
      <c r="C369" s="5"/>
      <c r="D369" s="5"/>
      <c r="E369" s="5"/>
      <c r="F369" s="5"/>
      <c r="G369" s="5"/>
      <c r="H369" s="5"/>
      <c r="I369" s="5"/>
      <c r="J369" s="5"/>
      <c r="K369" s="5"/>
      <c r="L369" s="5"/>
      <c r="M369" s="73" t="s">
        <v>140</v>
      </c>
      <c r="N369" s="71"/>
      <c r="O369" s="5"/>
      <c r="P369" s="5"/>
      <c r="Q369" s="5"/>
      <c r="R369" s="5"/>
      <c r="S369" s="5"/>
      <c r="T369" s="5"/>
      <c r="U369" s="5"/>
      <c r="V369" s="5"/>
      <c r="W369" s="5"/>
      <c r="X369" s="5"/>
      <c r="Y369" s="73" t="s">
        <v>140</v>
      </c>
      <c r="Z369" s="71"/>
      <c r="AA369" s="5"/>
      <c r="AB369" s="5"/>
      <c r="AC369" s="5"/>
      <c r="AD369" s="5"/>
      <c r="AE369" s="5"/>
      <c r="AF369" s="5"/>
      <c r="AG369" s="5"/>
      <c r="AH369" s="5"/>
      <c r="AI369" s="5"/>
      <c r="AJ369" s="72"/>
      <c r="AK369" s="73" t="s">
        <v>140</v>
      </c>
      <c r="AL369" s="71"/>
      <c r="AM369" s="5"/>
      <c r="AN369" s="5"/>
      <c r="AO369" s="5"/>
      <c r="AP369" s="5"/>
      <c r="AQ369" s="5"/>
      <c r="AR369" s="5"/>
      <c r="AS369" s="5"/>
      <c r="AT369" s="5"/>
      <c r="AU369" s="5"/>
      <c r="AV369" s="73" t="s">
        <v>140</v>
      </c>
      <c r="AW369" s="71"/>
      <c r="AX369" s="5"/>
      <c r="AY369" s="5"/>
      <c r="AZ369" s="5"/>
      <c r="BA369" s="5"/>
      <c r="BB369" s="5"/>
      <c r="BC369" s="5"/>
      <c r="BD369" s="5"/>
      <c r="BE369" s="5"/>
      <c r="BF369" s="5"/>
      <c r="BG369" s="5"/>
      <c r="BH369" s="5"/>
      <c r="BI369" s="5"/>
      <c r="BJ369" s="73" t="s">
        <v>140</v>
      </c>
      <c r="BK369" s="71"/>
      <c r="BL369" s="72"/>
      <c r="BM369" s="5"/>
      <c r="BN369" s="5"/>
      <c r="BO369" s="5"/>
      <c r="BP369" s="5"/>
      <c r="BQ369" s="72"/>
      <c r="BR369" s="72"/>
      <c r="BS369" s="73" t="s">
        <v>140</v>
      </c>
      <c r="BT369" s="71"/>
      <c r="BU369" s="5"/>
      <c r="BV369" s="5"/>
      <c r="BW369" s="5"/>
      <c r="BX369" s="5"/>
      <c r="BY369" s="5"/>
      <c r="BZ369" s="5"/>
      <c r="CA369" s="5"/>
      <c r="CB369" s="5"/>
      <c r="CC369" s="5"/>
      <c r="CD369" s="5"/>
      <c r="CE369" s="5"/>
      <c r="CF369" s="5"/>
      <c r="CG369" s="5"/>
      <c r="CH369" s="135"/>
      <c r="CI369" s="138" t="s">
        <v>140</v>
      </c>
      <c r="CJ369" s="138" t="s">
        <v>140</v>
      </c>
      <c r="CK369" s="139">
        <v>0</v>
      </c>
      <c r="CL369" s="141">
        <v>0</v>
      </c>
    </row>
    <row r="370" spans="1:90" ht="14.45" customHeight="1">
      <c r="A370" s="167" t="s">
        <v>19</v>
      </c>
      <c r="B370" s="71" t="s">
        <v>119</v>
      </c>
      <c r="C370" s="5">
        <v>45</v>
      </c>
      <c r="D370" s="5">
        <v>22</v>
      </c>
      <c r="E370" s="5">
        <v>31</v>
      </c>
      <c r="F370" s="5">
        <v>13</v>
      </c>
      <c r="G370" s="5">
        <v>29</v>
      </c>
      <c r="H370" s="5">
        <v>10</v>
      </c>
      <c r="I370" s="5">
        <v>28</v>
      </c>
      <c r="J370" s="5">
        <v>10</v>
      </c>
      <c r="K370" s="72">
        <v>133</v>
      </c>
      <c r="L370" s="72">
        <v>55</v>
      </c>
      <c r="M370" s="167" t="s">
        <v>19</v>
      </c>
      <c r="N370" s="71" t="s">
        <v>119</v>
      </c>
      <c r="O370" s="5">
        <v>0</v>
      </c>
      <c r="P370" s="5">
        <v>0</v>
      </c>
      <c r="Q370" s="5">
        <v>0</v>
      </c>
      <c r="R370" s="5">
        <v>0</v>
      </c>
      <c r="S370" s="5">
        <v>0</v>
      </c>
      <c r="T370" s="5">
        <v>0</v>
      </c>
      <c r="U370" s="5">
        <v>1</v>
      </c>
      <c r="V370" s="5">
        <v>0</v>
      </c>
      <c r="W370" s="72">
        <v>1</v>
      </c>
      <c r="X370" s="72">
        <v>0</v>
      </c>
      <c r="Y370" s="167" t="s">
        <v>19</v>
      </c>
      <c r="Z370" s="71" t="s">
        <v>119</v>
      </c>
      <c r="AA370" s="5">
        <v>1</v>
      </c>
      <c r="AB370" s="5">
        <v>1</v>
      </c>
      <c r="AC370" s="5">
        <v>1</v>
      </c>
      <c r="AD370" s="5">
        <v>1</v>
      </c>
      <c r="AE370" s="72">
        <v>4</v>
      </c>
      <c r="AF370" s="72">
        <v>4</v>
      </c>
      <c r="AG370" s="5">
        <v>4</v>
      </c>
      <c r="AH370" s="5">
        <v>4</v>
      </c>
      <c r="AI370" s="5">
        <v>0</v>
      </c>
      <c r="AJ370" s="5">
        <v>1</v>
      </c>
      <c r="AK370" s="167" t="s">
        <v>19</v>
      </c>
      <c r="AL370" s="71" t="s">
        <v>119</v>
      </c>
      <c r="AM370" s="5">
        <v>0</v>
      </c>
      <c r="AN370" s="5">
        <v>67</v>
      </c>
      <c r="AO370" s="5">
        <v>0</v>
      </c>
      <c r="AP370" s="5">
        <v>0</v>
      </c>
      <c r="AQ370" s="5">
        <v>0</v>
      </c>
      <c r="AR370" s="5">
        <v>1</v>
      </c>
      <c r="AS370" s="5">
        <v>4</v>
      </c>
      <c r="AT370" s="5">
        <v>4</v>
      </c>
      <c r="AU370" s="5">
        <v>4</v>
      </c>
      <c r="AV370" s="167" t="s">
        <v>19</v>
      </c>
      <c r="AW370" s="71" t="s">
        <v>119</v>
      </c>
      <c r="AX370" s="5">
        <v>33</v>
      </c>
      <c r="AY370" s="5">
        <v>12</v>
      </c>
      <c r="AZ370" s="5">
        <v>33</v>
      </c>
      <c r="BA370" s="5">
        <v>12</v>
      </c>
      <c r="BB370" s="5">
        <v>29</v>
      </c>
      <c r="BC370" s="5">
        <v>12</v>
      </c>
      <c r="BD370" s="5">
        <v>33</v>
      </c>
      <c r="BE370" s="5">
        <v>12</v>
      </c>
      <c r="BF370" s="5">
        <v>33</v>
      </c>
      <c r="BG370" s="5">
        <v>12</v>
      </c>
      <c r="BH370" s="5">
        <v>29</v>
      </c>
      <c r="BI370" s="5">
        <v>12</v>
      </c>
      <c r="BJ370" s="167" t="s">
        <v>19</v>
      </c>
      <c r="BK370" s="71" t="s">
        <v>119</v>
      </c>
      <c r="BL370" s="72">
        <v>7</v>
      </c>
      <c r="BM370" s="5">
        <v>4</v>
      </c>
      <c r="BN370" s="5">
        <v>0</v>
      </c>
      <c r="BO370" s="72">
        <v>1</v>
      </c>
      <c r="BP370" s="5">
        <v>1</v>
      </c>
      <c r="BQ370" s="72">
        <v>8</v>
      </c>
      <c r="BR370" s="72">
        <v>5</v>
      </c>
      <c r="BS370" s="167" t="s">
        <v>19</v>
      </c>
      <c r="BT370" s="71" t="s">
        <v>119</v>
      </c>
      <c r="BU370" s="5">
        <v>4</v>
      </c>
      <c r="BV370" s="5">
        <v>89</v>
      </c>
      <c r="BW370" s="5">
        <v>37</v>
      </c>
      <c r="BX370" s="5">
        <v>4</v>
      </c>
      <c r="BY370" s="5">
        <v>46</v>
      </c>
      <c r="BZ370" s="5">
        <v>54</v>
      </c>
      <c r="CA370" s="5">
        <v>41</v>
      </c>
      <c r="CB370" s="5">
        <v>4</v>
      </c>
      <c r="CC370" s="5">
        <v>0</v>
      </c>
      <c r="CD370" s="5">
        <v>16</v>
      </c>
      <c r="CE370" s="5">
        <v>4</v>
      </c>
      <c r="CF370" s="5">
        <v>4</v>
      </c>
      <c r="CG370" s="5">
        <v>20</v>
      </c>
      <c r="CH370" s="135"/>
      <c r="CI370" s="138" t="s">
        <v>19</v>
      </c>
      <c r="CJ370" s="138" t="s">
        <v>4485</v>
      </c>
      <c r="CK370" s="139">
        <v>134</v>
      </c>
      <c r="CL370" s="141">
        <v>299</v>
      </c>
    </row>
    <row r="371" spans="1:90">
      <c r="A371" s="167"/>
      <c r="B371" s="71" t="s">
        <v>120</v>
      </c>
      <c r="C371" s="5">
        <v>0</v>
      </c>
      <c r="D371" s="5">
        <v>0</v>
      </c>
      <c r="E371" s="5">
        <v>0</v>
      </c>
      <c r="F371" s="5">
        <v>0</v>
      </c>
      <c r="G371" s="5">
        <v>0</v>
      </c>
      <c r="H371" s="5">
        <v>0</v>
      </c>
      <c r="I371" s="5">
        <v>0</v>
      </c>
      <c r="J371" s="5">
        <v>0</v>
      </c>
      <c r="K371" s="72">
        <v>0</v>
      </c>
      <c r="L371" s="72">
        <v>0</v>
      </c>
      <c r="M371" s="167"/>
      <c r="N371" s="71" t="s">
        <v>120</v>
      </c>
      <c r="O371" s="5">
        <v>0</v>
      </c>
      <c r="P371" s="5">
        <v>0</v>
      </c>
      <c r="Q371" s="5">
        <v>0</v>
      </c>
      <c r="R371" s="5">
        <v>0</v>
      </c>
      <c r="S371" s="5">
        <v>0</v>
      </c>
      <c r="T371" s="5">
        <v>0</v>
      </c>
      <c r="U371" s="5">
        <v>0</v>
      </c>
      <c r="V371" s="5">
        <v>0</v>
      </c>
      <c r="W371" s="72">
        <v>0</v>
      </c>
      <c r="X371" s="72">
        <v>0</v>
      </c>
      <c r="Y371" s="167"/>
      <c r="Z371" s="71" t="s">
        <v>120</v>
      </c>
      <c r="AA371" s="5">
        <v>0</v>
      </c>
      <c r="AB371" s="5">
        <v>0</v>
      </c>
      <c r="AC371" s="5">
        <v>0</v>
      </c>
      <c r="AD371" s="5">
        <v>0</v>
      </c>
      <c r="AE371" s="72">
        <v>0</v>
      </c>
      <c r="AF371" s="72">
        <v>0</v>
      </c>
      <c r="AG371" s="5">
        <v>0</v>
      </c>
      <c r="AH371" s="5">
        <v>0</v>
      </c>
      <c r="AI371" s="5">
        <v>0</v>
      </c>
      <c r="AJ371" s="5">
        <v>0</v>
      </c>
      <c r="AK371" s="167"/>
      <c r="AL371" s="71" t="s">
        <v>120</v>
      </c>
      <c r="AM371" s="5">
        <v>0</v>
      </c>
      <c r="AN371" s="5">
        <v>0</v>
      </c>
      <c r="AO371" s="5">
        <v>0</v>
      </c>
      <c r="AP371" s="5">
        <v>0</v>
      </c>
      <c r="AQ371" s="5">
        <v>0</v>
      </c>
      <c r="AR371" s="5">
        <v>0</v>
      </c>
      <c r="AS371" s="5">
        <v>0</v>
      </c>
      <c r="AT371" s="5">
        <v>0</v>
      </c>
      <c r="AU371" s="5">
        <v>0</v>
      </c>
      <c r="AV371" s="167"/>
      <c r="AW371" s="71" t="s">
        <v>120</v>
      </c>
      <c r="AX371" s="5">
        <v>0</v>
      </c>
      <c r="AY371" s="5">
        <v>0</v>
      </c>
      <c r="AZ371" s="5">
        <v>0</v>
      </c>
      <c r="BA371" s="5">
        <v>0</v>
      </c>
      <c r="BB371" s="5">
        <v>0</v>
      </c>
      <c r="BC371" s="5">
        <v>0</v>
      </c>
      <c r="BD371" s="5">
        <v>0</v>
      </c>
      <c r="BE371" s="5">
        <v>0</v>
      </c>
      <c r="BF371" s="5">
        <v>0</v>
      </c>
      <c r="BG371" s="5">
        <v>0</v>
      </c>
      <c r="BH371" s="5">
        <v>0</v>
      </c>
      <c r="BI371" s="5">
        <v>0</v>
      </c>
      <c r="BJ371" s="167"/>
      <c r="BK371" s="71" t="s">
        <v>120</v>
      </c>
      <c r="BL371" s="72">
        <v>0</v>
      </c>
      <c r="BM371" s="5">
        <v>0</v>
      </c>
      <c r="BN371" s="5">
        <v>0</v>
      </c>
      <c r="BO371" s="72">
        <v>0</v>
      </c>
      <c r="BP371" s="5">
        <v>0</v>
      </c>
      <c r="BQ371" s="72">
        <v>0</v>
      </c>
      <c r="BR371" s="72">
        <v>0</v>
      </c>
      <c r="BS371" s="167"/>
      <c r="BT371" s="71" t="s">
        <v>120</v>
      </c>
      <c r="BU371" s="5">
        <v>0</v>
      </c>
      <c r="BV371" s="5">
        <v>0</v>
      </c>
      <c r="BW371" s="5">
        <v>0</v>
      </c>
      <c r="BX371" s="5">
        <v>0</v>
      </c>
      <c r="BY371" s="5">
        <v>0</v>
      </c>
      <c r="BZ371" s="5">
        <v>0</v>
      </c>
      <c r="CA371" s="5">
        <v>0</v>
      </c>
      <c r="CB371" s="5">
        <v>0</v>
      </c>
      <c r="CC371" s="5">
        <v>0</v>
      </c>
      <c r="CD371" s="5">
        <v>0</v>
      </c>
      <c r="CE371" s="5">
        <v>0</v>
      </c>
      <c r="CF371" s="5">
        <v>0</v>
      </c>
      <c r="CG371" s="5">
        <v>0</v>
      </c>
      <c r="CH371" s="135"/>
      <c r="CI371" s="138" t="s">
        <v>19</v>
      </c>
      <c r="CJ371" s="138" t="s">
        <v>4486</v>
      </c>
      <c r="CK371" s="139">
        <v>0</v>
      </c>
      <c r="CL371" s="141">
        <v>0</v>
      </c>
    </row>
    <row r="372" spans="1:90">
      <c r="A372" s="167"/>
      <c r="B372" s="103" t="s">
        <v>102</v>
      </c>
      <c r="C372" s="105">
        <v>45</v>
      </c>
      <c r="D372" s="105">
        <v>22</v>
      </c>
      <c r="E372" s="105">
        <v>31</v>
      </c>
      <c r="F372" s="105">
        <v>13</v>
      </c>
      <c r="G372" s="105">
        <v>29</v>
      </c>
      <c r="H372" s="105">
        <v>10</v>
      </c>
      <c r="I372" s="105">
        <v>28</v>
      </c>
      <c r="J372" s="105">
        <v>10</v>
      </c>
      <c r="K372" s="105">
        <v>133</v>
      </c>
      <c r="L372" s="105">
        <v>55</v>
      </c>
      <c r="M372" s="167"/>
      <c r="N372" s="103" t="s">
        <v>102</v>
      </c>
      <c r="O372" s="105">
        <v>0</v>
      </c>
      <c r="P372" s="105">
        <v>0</v>
      </c>
      <c r="Q372" s="105">
        <v>0</v>
      </c>
      <c r="R372" s="105">
        <v>0</v>
      </c>
      <c r="S372" s="105">
        <v>0</v>
      </c>
      <c r="T372" s="105">
        <v>0</v>
      </c>
      <c r="U372" s="105">
        <v>1</v>
      </c>
      <c r="V372" s="105">
        <v>0</v>
      </c>
      <c r="W372" s="105">
        <v>1</v>
      </c>
      <c r="X372" s="105">
        <v>0</v>
      </c>
      <c r="Y372" s="167"/>
      <c r="Z372" s="103" t="s">
        <v>102</v>
      </c>
      <c r="AA372" s="105">
        <v>1</v>
      </c>
      <c r="AB372" s="105">
        <v>1</v>
      </c>
      <c r="AC372" s="105">
        <v>1</v>
      </c>
      <c r="AD372" s="105">
        <v>1</v>
      </c>
      <c r="AE372" s="105">
        <v>4</v>
      </c>
      <c r="AF372" s="105">
        <v>4</v>
      </c>
      <c r="AG372" s="105">
        <v>4</v>
      </c>
      <c r="AH372" s="105">
        <v>4</v>
      </c>
      <c r="AI372" s="105">
        <v>0</v>
      </c>
      <c r="AJ372" s="105">
        <v>1</v>
      </c>
      <c r="AK372" s="167"/>
      <c r="AL372" s="103" t="s">
        <v>102</v>
      </c>
      <c r="AM372" s="105">
        <v>0</v>
      </c>
      <c r="AN372" s="105">
        <v>67</v>
      </c>
      <c r="AO372" s="105">
        <v>0</v>
      </c>
      <c r="AP372" s="105">
        <v>0</v>
      </c>
      <c r="AQ372" s="105">
        <v>0</v>
      </c>
      <c r="AR372" s="105">
        <v>1</v>
      </c>
      <c r="AS372" s="105">
        <v>4</v>
      </c>
      <c r="AT372" s="105">
        <v>4</v>
      </c>
      <c r="AU372" s="105">
        <v>4</v>
      </c>
      <c r="AV372" s="167"/>
      <c r="AW372" s="103" t="s">
        <v>102</v>
      </c>
      <c r="AX372" s="105">
        <v>33</v>
      </c>
      <c r="AY372" s="105">
        <v>12</v>
      </c>
      <c r="AZ372" s="105">
        <v>33</v>
      </c>
      <c r="BA372" s="105">
        <v>12</v>
      </c>
      <c r="BB372" s="105">
        <v>29</v>
      </c>
      <c r="BC372" s="105">
        <v>12</v>
      </c>
      <c r="BD372" s="105">
        <v>33</v>
      </c>
      <c r="BE372" s="105">
        <v>12</v>
      </c>
      <c r="BF372" s="105">
        <v>33</v>
      </c>
      <c r="BG372" s="105">
        <v>12</v>
      </c>
      <c r="BH372" s="105">
        <v>29</v>
      </c>
      <c r="BI372" s="105">
        <v>12</v>
      </c>
      <c r="BJ372" s="167"/>
      <c r="BK372" s="103" t="s">
        <v>102</v>
      </c>
      <c r="BL372" s="105">
        <v>7</v>
      </c>
      <c r="BM372" s="105">
        <v>4</v>
      </c>
      <c r="BN372" s="105">
        <v>0</v>
      </c>
      <c r="BO372" s="105">
        <v>1</v>
      </c>
      <c r="BP372" s="105">
        <v>1</v>
      </c>
      <c r="BQ372" s="105">
        <v>8</v>
      </c>
      <c r="BR372" s="105">
        <v>5</v>
      </c>
      <c r="BS372" s="167"/>
      <c r="BT372" s="103" t="s">
        <v>102</v>
      </c>
      <c r="BU372" s="105">
        <v>4</v>
      </c>
      <c r="BV372" s="105">
        <v>89</v>
      </c>
      <c r="BW372" s="105">
        <v>37</v>
      </c>
      <c r="BX372" s="105">
        <v>4</v>
      </c>
      <c r="BY372" s="105">
        <v>46</v>
      </c>
      <c r="BZ372" s="105">
        <v>54</v>
      </c>
      <c r="CA372" s="105">
        <v>41</v>
      </c>
      <c r="CB372" s="105">
        <v>4</v>
      </c>
      <c r="CC372" s="105">
        <v>0</v>
      </c>
      <c r="CD372" s="105">
        <v>16</v>
      </c>
      <c r="CE372" s="105">
        <v>4</v>
      </c>
      <c r="CF372" s="105">
        <v>4</v>
      </c>
      <c r="CG372" s="105">
        <v>20</v>
      </c>
      <c r="CH372" s="135"/>
      <c r="CI372" s="138" t="s">
        <v>19</v>
      </c>
      <c r="CJ372" s="138" t="s">
        <v>4487</v>
      </c>
      <c r="CK372" s="139">
        <v>134</v>
      </c>
      <c r="CL372" s="141">
        <v>299</v>
      </c>
    </row>
    <row r="373" spans="1:90" ht="14.45" customHeight="1">
      <c r="A373" s="167" t="s">
        <v>249</v>
      </c>
      <c r="B373" s="71" t="s">
        <v>119</v>
      </c>
      <c r="C373" s="5">
        <v>37</v>
      </c>
      <c r="D373" s="5">
        <v>16</v>
      </c>
      <c r="E373" s="5">
        <v>27</v>
      </c>
      <c r="F373" s="5">
        <v>15</v>
      </c>
      <c r="G373" s="5">
        <v>26</v>
      </c>
      <c r="H373" s="5">
        <v>14</v>
      </c>
      <c r="I373" s="5">
        <v>19</v>
      </c>
      <c r="J373" s="5">
        <v>10</v>
      </c>
      <c r="K373" s="72">
        <v>109</v>
      </c>
      <c r="L373" s="72">
        <v>55</v>
      </c>
      <c r="M373" s="167" t="s">
        <v>249</v>
      </c>
      <c r="N373" s="71" t="s">
        <v>119</v>
      </c>
      <c r="O373" s="5">
        <v>1</v>
      </c>
      <c r="P373" s="5">
        <v>0</v>
      </c>
      <c r="Q373" s="5">
        <v>0</v>
      </c>
      <c r="R373" s="5">
        <v>0</v>
      </c>
      <c r="S373" s="5">
        <v>0</v>
      </c>
      <c r="T373" s="5">
        <v>0</v>
      </c>
      <c r="U373" s="5">
        <v>0</v>
      </c>
      <c r="V373" s="5">
        <v>0</v>
      </c>
      <c r="W373" s="72">
        <v>1</v>
      </c>
      <c r="X373" s="72">
        <v>0</v>
      </c>
      <c r="Y373" s="167" t="s">
        <v>249</v>
      </c>
      <c r="Z373" s="71" t="s">
        <v>119</v>
      </c>
      <c r="AA373" s="5">
        <v>1</v>
      </c>
      <c r="AB373" s="5">
        <v>1</v>
      </c>
      <c r="AC373" s="5">
        <v>1</v>
      </c>
      <c r="AD373" s="5">
        <v>1</v>
      </c>
      <c r="AE373" s="72">
        <v>4</v>
      </c>
      <c r="AF373" s="72">
        <v>4</v>
      </c>
      <c r="AG373" s="5">
        <v>4</v>
      </c>
      <c r="AH373" s="5">
        <v>0</v>
      </c>
      <c r="AI373" s="5">
        <v>0</v>
      </c>
      <c r="AJ373" s="5">
        <v>1</v>
      </c>
      <c r="AK373" s="167" t="s">
        <v>249</v>
      </c>
      <c r="AL373" s="71" t="s">
        <v>119</v>
      </c>
      <c r="AM373" s="5">
        <v>0</v>
      </c>
      <c r="AN373" s="5">
        <v>70</v>
      </c>
      <c r="AO373" s="5">
        <v>0</v>
      </c>
      <c r="AP373" s="5">
        <v>0</v>
      </c>
      <c r="AQ373" s="5">
        <v>0</v>
      </c>
      <c r="AR373" s="5">
        <v>4</v>
      </c>
      <c r="AS373" s="5">
        <v>4</v>
      </c>
      <c r="AT373" s="5">
        <v>4</v>
      </c>
      <c r="AU373" s="5">
        <v>4</v>
      </c>
      <c r="AV373" s="167" t="s">
        <v>249</v>
      </c>
      <c r="AW373" s="71" t="s">
        <v>119</v>
      </c>
      <c r="AX373" s="5">
        <v>16</v>
      </c>
      <c r="AY373" s="5">
        <v>11</v>
      </c>
      <c r="AZ373" s="5">
        <v>16</v>
      </c>
      <c r="BA373" s="5">
        <v>11</v>
      </c>
      <c r="BB373" s="5">
        <v>14</v>
      </c>
      <c r="BC373" s="5">
        <v>10</v>
      </c>
      <c r="BD373" s="5">
        <v>16</v>
      </c>
      <c r="BE373" s="5">
        <v>11</v>
      </c>
      <c r="BF373" s="5">
        <v>16</v>
      </c>
      <c r="BG373" s="5">
        <v>11</v>
      </c>
      <c r="BH373" s="5">
        <v>14</v>
      </c>
      <c r="BI373" s="5">
        <v>10</v>
      </c>
      <c r="BJ373" s="167" t="s">
        <v>249</v>
      </c>
      <c r="BK373" s="71" t="s">
        <v>119</v>
      </c>
      <c r="BL373" s="72">
        <v>7</v>
      </c>
      <c r="BM373" s="5">
        <v>2</v>
      </c>
      <c r="BN373" s="5">
        <v>0</v>
      </c>
      <c r="BO373" s="72">
        <v>1</v>
      </c>
      <c r="BP373" s="5">
        <v>1</v>
      </c>
      <c r="BQ373" s="72">
        <v>8</v>
      </c>
      <c r="BR373" s="72">
        <v>3</v>
      </c>
      <c r="BS373" s="167" t="s">
        <v>249</v>
      </c>
      <c r="BT373" s="71" t="s">
        <v>119</v>
      </c>
      <c r="BU373" s="5">
        <v>0</v>
      </c>
      <c r="BV373" s="5">
        <v>0</v>
      </c>
      <c r="BW373" s="5">
        <v>0</v>
      </c>
      <c r="BX373" s="5">
        <v>0</v>
      </c>
      <c r="BY373" s="5">
        <v>0</v>
      </c>
      <c r="BZ373" s="5">
        <v>0</v>
      </c>
      <c r="CA373" s="5">
        <v>0</v>
      </c>
      <c r="CB373" s="5">
        <v>0</v>
      </c>
      <c r="CC373" s="5">
        <v>0</v>
      </c>
      <c r="CD373" s="5">
        <v>0</v>
      </c>
      <c r="CE373" s="5">
        <v>0</v>
      </c>
      <c r="CF373" s="5">
        <v>0</v>
      </c>
      <c r="CG373" s="5">
        <v>0</v>
      </c>
      <c r="CH373" s="135"/>
      <c r="CI373" s="138" t="s">
        <v>249</v>
      </c>
      <c r="CJ373" s="138" t="s">
        <v>4488</v>
      </c>
      <c r="CK373" s="139">
        <v>140</v>
      </c>
      <c r="CL373" s="141">
        <v>0</v>
      </c>
    </row>
    <row r="374" spans="1:90">
      <c r="A374" s="167"/>
      <c r="B374" s="71" t="s">
        <v>120</v>
      </c>
      <c r="C374" s="5">
        <v>0</v>
      </c>
      <c r="D374" s="5">
        <v>0</v>
      </c>
      <c r="E374" s="5">
        <v>0</v>
      </c>
      <c r="F374" s="5">
        <v>0</v>
      </c>
      <c r="G374" s="5">
        <v>0</v>
      </c>
      <c r="H374" s="5">
        <v>0</v>
      </c>
      <c r="I374" s="5">
        <v>0</v>
      </c>
      <c r="J374" s="5">
        <v>0</v>
      </c>
      <c r="K374" s="72">
        <v>0</v>
      </c>
      <c r="L374" s="72">
        <v>0</v>
      </c>
      <c r="M374" s="167"/>
      <c r="N374" s="71" t="s">
        <v>120</v>
      </c>
      <c r="O374" s="5">
        <v>0</v>
      </c>
      <c r="P374" s="5">
        <v>0</v>
      </c>
      <c r="Q374" s="5">
        <v>0</v>
      </c>
      <c r="R374" s="5">
        <v>0</v>
      </c>
      <c r="S374" s="5">
        <v>0</v>
      </c>
      <c r="T374" s="5">
        <v>0</v>
      </c>
      <c r="U374" s="5">
        <v>0</v>
      </c>
      <c r="V374" s="5">
        <v>0</v>
      </c>
      <c r="W374" s="72">
        <v>0</v>
      </c>
      <c r="X374" s="72">
        <v>0</v>
      </c>
      <c r="Y374" s="167"/>
      <c r="Z374" s="71" t="s">
        <v>120</v>
      </c>
      <c r="AA374" s="5">
        <v>0</v>
      </c>
      <c r="AB374" s="5">
        <v>0</v>
      </c>
      <c r="AC374" s="5">
        <v>0</v>
      </c>
      <c r="AD374" s="5">
        <v>0</v>
      </c>
      <c r="AE374" s="72">
        <v>0</v>
      </c>
      <c r="AF374" s="72">
        <v>0</v>
      </c>
      <c r="AG374" s="5">
        <v>0</v>
      </c>
      <c r="AH374" s="5">
        <v>0</v>
      </c>
      <c r="AI374" s="5">
        <v>0</v>
      </c>
      <c r="AJ374" s="5">
        <v>0</v>
      </c>
      <c r="AK374" s="167"/>
      <c r="AL374" s="71" t="s">
        <v>120</v>
      </c>
      <c r="AM374" s="5">
        <v>0</v>
      </c>
      <c r="AN374" s="5">
        <v>0</v>
      </c>
      <c r="AO374" s="5">
        <v>0</v>
      </c>
      <c r="AP374" s="5">
        <v>0</v>
      </c>
      <c r="AQ374" s="5">
        <v>0</v>
      </c>
      <c r="AR374" s="5">
        <v>0</v>
      </c>
      <c r="AS374" s="5">
        <v>0</v>
      </c>
      <c r="AT374" s="5">
        <v>0</v>
      </c>
      <c r="AU374" s="5">
        <v>0</v>
      </c>
      <c r="AV374" s="167"/>
      <c r="AW374" s="71" t="s">
        <v>120</v>
      </c>
      <c r="AX374" s="5">
        <v>0</v>
      </c>
      <c r="AY374" s="5">
        <v>0</v>
      </c>
      <c r="AZ374" s="5">
        <v>0</v>
      </c>
      <c r="BA374" s="5">
        <v>0</v>
      </c>
      <c r="BB374" s="5">
        <v>0</v>
      </c>
      <c r="BC374" s="5">
        <v>0</v>
      </c>
      <c r="BD374" s="5">
        <v>0</v>
      </c>
      <c r="BE374" s="5">
        <v>0</v>
      </c>
      <c r="BF374" s="5">
        <v>0</v>
      </c>
      <c r="BG374" s="5">
        <v>0</v>
      </c>
      <c r="BH374" s="5">
        <v>0</v>
      </c>
      <c r="BI374" s="5">
        <v>0</v>
      </c>
      <c r="BJ374" s="167"/>
      <c r="BK374" s="71" t="s">
        <v>120</v>
      </c>
      <c r="BL374" s="72">
        <v>0</v>
      </c>
      <c r="BM374" s="5">
        <v>0</v>
      </c>
      <c r="BN374" s="5">
        <v>0</v>
      </c>
      <c r="BO374" s="72">
        <v>0</v>
      </c>
      <c r="BP374" s="5">
        <v>0</v>
      </c>
      <c r="BQ374" s="72">
        <v>0</v>
      </c>
      <c r="BR374" s="72">
        <v>0</v>
      </c>
      <c r="BS374" s="167"/>
      <c r="BT374" s="71" t="s">
        <v>120</v>
      </c>
      <c r="BU374" s="5">
        <v>0</v>
      </c>
      <c r="BV374" s="5">
        <v>0</v>
      </c>
      <c r="BW374" s="5">
        <v>0</v>
      </c>
      <c r="BX374" s="5">
        <v>0</v>
      </c>
      <c r="BY374" s="5">
        <v>0</v>
      </c>
      <c r="BZ374" s="5">
        <v>0</v>
      </c>
      <c r="CA374" s="5">
        <v>0</v>
      </c>
      <c r="CB374" s="5">
        <v>0</v>
      </c>
      <c r="CC374" s="5">
        <v>0</v>
      </c>
      <c r="CD374" s="5">
        <v>0</v>
      </c>
      <c r="CE374" s="5">
        <v>0</v>
      </c>
      <c r="CF374" s="5">
        <v>0</v>
      </c>
      <c r="CG374" s="5">
        <v>0</v>
      </c>
      <c r="CH374" s="135"/>
      <c r="CI374" s="138" t="s">
        <v>249</v>
      </c>
      <c r="CJ374" s="138" t="s">
        <v>4489</v>
      </c>
      <c r="CK374" s="139">
        <v>0</v>
      </c>
      <c r="CL374" s="141">
        <v>0</v>
      </c>
    </row>
    <row r="375" spans="1:90">
      <c r="A375" s="167"/>
      <c r="B375" s="103" t="s">
        <v>102</v>
      </c>
      <c r="C375" s="105">
        <v>37</v>
      </c>
      <c r="D375" s="105">
        <v>16</v>
      </c>
      <c r="E375" s="105">
        <v>27</v>
      </c>
      <c r="F375" s="105">
        <v>15</v>
      </c>
      <c r="G375" s="105">
        <v>26</v>
      </c>
      <c r="H375" s="105">
        <v>14</v>
      </c>
      <c r="I375" s="105">
        <v>19</v>
      </c>
      <c r="J375" s="105">
        <v>10</v>
      </c>
      <c r="K375" s="105">
        <v>109</v>
      </c>
      <c r="L375" s="105">
        <v>55</v>
      </c>
      <c r="M375" s="167"/>
      <c r="N375" s="103" t="s">
        <v>102</v>
      </c>
      <c r="O375" s="105">
        <v>1</v>
      </c>
      <c r="P375" s="105">
        <v>0</v>
      </c>
      <c r="Q375" s="105">
        <v>0</v>
      </c>
      <c r="R375" s="105">
        <v>0</v>
      </c>
      <c r="S375" s="105">
        <v>0</v>
      </c>
      <c r="T375" s="105">
        <v>0</v>
      </c>
      <c r="U375" s="105">
        <v>0</v>
      </c>
      <c r="V375" s="105">
        <v>0</v>
      </c>
      <c r="W375" s="105">
        <v>1</v>
      </c>
      <c r="X375" s="105">
        <v>0</v>
      </c>
      <c r="Y375" s="167"/>
      <c r="Z375" s="103" t="s">
        <v>102</v>
      </c>
      <c r="AA375" s="105">
        <v>1</v>
      </c>
      <c r="AB375" s="105">
        <v>1</v>
      </c>
      <c r="AC375" s="105">
        <v>1</v>
      </c>
      <c r="AD375" s="105">
        <v>1</v>
      </c>
      <c r="AE375" s="105">
        <v>4</v>
      </c>
      <c r="AF375" s="105">
        <v>4</v>
      </c>
      <c r="AG375" s="105">
        <v>4</v>
      </c>
      <c r="AH375" s="105">
        <v>0</v>
      </c>
      <c r="AI375" s="105">
        <v>0</v>
      </c>
      <c r="AJ375" s="105">
        <v>1</v>
      </c>
      <c r="AK375" s="167"/>
      <c r="AL375" s="103" t="s">
        <v>102</v>
      </c>
      <c r="AM375" s="105">
        <v>0</v>
      </c>
      <c r="AN375" s="105">
        <v>70</v>
      </c>
      <c r="AO375" s="105">
        <v>0</v>
      </c>
      <c r="AP375" s="105">
        <v>0</v>
      </c>
      <c r="AQ375" s="105">
        <v>0</v>
      </c>
      <c r="AR375" s="105">
        <v>4</v>
      </c>
      <c r="AS375" s="105">
        <v>4</v>
      </c>
      <c r="AT375" s="105">
        <v>4</v>
      </c>
      <c r="AU375" s="105">
        <v>4</v>
      </c>
      <c r="AV375" s="167"/>
      <c r="AW375" s="103" t="s">
        <v>102</v>
      </c>
      <c r="AX375" s="105">
        <v>16</v>
      </c>
      <c r="AY375" s="105">
        <v>11</v>
      </c>
      <c r="AZ375" s="105">
        <v>16</v>
      </c>
      <c r="BA375" s="105">
        <v>11</v>
      </c>
      <c r="BB375" s="105">
        <v>14</v>
      </c>
      <c r="BC375" s="105">
        <v>10</v>
      </c>
      <c r="BD375" s="105">
        <v>16</v>
      </c>
      <c r="BE375" s="105">
        <v>11</v>
      </c>
      <c r="BF375" s="105">
        <v>16</v>
      </c>
      <c r="BG375" s="105">
        <v>11</v>
      </c>
      <c r="BH375" s="105">
        <v>14</v>
      </c>
      <c r="BI375" s="105">
        <v>10</v>
      </c>
      <c r="BJ375" s="167"/>
      <c r="BK375" s="103" t="s">
        <v>102</v>
      </c>
      <c r="BL375" s="105">
        <v>7</v>
      </c>
      <c r="BM375" s="105">
        <v>2</v>
      </c>
      <c r="BN375" s="105">
        <v>0</v>
      </c>
      <c r="BO375" s="105">
        <v>1</v>
      </c>
      <c r="BP375" s="105">
        <v>1</v>
      </c>
      <c r="BQ375" s="105">
        <v>8</v>
      </c>
      <c r="BR375" s="105">
        <v>3</v>
      </c>
      <c r="BS375" s="167"/>
      <c r="BT375" s="103" t="s">
        <v>102</v>
      </c>
      <c r="BU375" s="105">
        <v>0</v>
      </c>
      <c r="BV375" s="105">
        <v>0</v>
      </c>
      <c r="BW375" s="105">
        <v>0</v>
      </c>
      <c r="BX375" s="105">
        <v>0</v>
      </c>
      <c r="BY375" s="105">
        <v>0</v>
      </c>
      <c r="BZ375" s="105">
        <v>0</v>
      </c>
      <c r="CA375" s="105">
        <v>0</v>
      </c>
      <c r="CB375" s="105">
        <v>0</v>
      </c>
      <c r="CC375" s="105">
        <v>0</v>
      </c>
      <c r="CD375" s="105">
        <v>0</v>
      </c>
      <c r="CE375" s="105">
        <v>0</v>
      </c>
      <c r="CF375" s="105">
        <v>0</v>
      </c>
      <c r="CG375" s="105">
        <v>0</v>
      </c>
      <c r="CH375" s="135"/>
      <c r="CI375" s="138" t="s">
        <v>249</v>
      </c>
      <c r="CJ375" s="138" t="s">
        <v>4490</v>
      </c>
      <c r="CK375" s="139">
        <v>140</v>
      </c>
      <c r="CL375" s="141">
        <v>0</v>
      </c>
    </row>
    <row r="376" spans="1:90" ht="14.45" customHeight="1">
      <c r="A376" s="167" t="s">
        <v>20</v>
      </c>
      <c r="B376" s="71" t="s">
        <v>119</v>
      </c>
      <c r="C376" s="5">
        <v>0</v>
      </c>
      <c r="D376" s="5">
        <v>0</v>
      </c>
      <c r="E376" s="5">
        <v>0</v>
      </c>
      <c r="F376" s="5">
        <v>0</v>
      </c>
      <c r="G376" s="5">
        <v>0</v>
      </c>
      <c r="H376" s="5">
        <v>0</v>
      </c>
      <c r="I376" s="5">
        <v>0</v>
      </c>
      <c r="J376" s="5">
        <v>0</v>
      </c>
      <c r="K376" s="72">
        <v>0</v>
      </c>
      <c r="L376" s="72">
        <v>0</v>
      </c>
      <c r="M376" s="167" t="s">
        <v>20</v>
      </c>
      <c r="N376" s="71" t="s">
        <v>119</v>
      </c>
      <c r="O376" s="5">
        <v>0</v>
      </c>
      <c r="P376" s="5">
        <v>0</v>
      </c>
      <c r="Q376" s="5">
        <v>0</v>
      </c>
      <c r="R376" s="5">
        <v>0</v>
      </c>
      <c r="S376" s="5">
        <v>0</v>
      </c>
      <c r="T376" s="5">
        <v>0</v>
      </c>
      <c r="U376" s="5">
        <v>0</v>
      </c>
      <c r="V376" s="5">
        <v>0</v>
      </c>
      <c r="W376" s="72">
        <v>0</v>
      </c>
      <c r="X376" s="72">
        <v>0</v>
      </c>
      <c r="Y376" s="167" t="s">
        <v>20</v>
      </c>
      <c r="Z376" s="71" t="s">
        <v>119</v>
      </c>
      <c r="AA376" s="5">
        <v>0</v>
      </c>
      <c r="AB376" s="5">
        <v>0</v>
      </c>
      <c r="AC376" s="5">
        <v>0</v>
      </c>
      <c r="AD376" s="5">
        <v>0</v>
      </c>
      <c r="AE376" s="72">
        <v>0</v>
      </c>
      <c r="AF376" s="72">
        <v>0</v>
      </c>
      <c r="AG376" s="5">
        <v>0</v>
      </c>
      <c r="AH376" s="5">
        <v>0</v>
      </c>
      <c r="AI376" s="5">
        <v>0</v>
      </c>
      <c r="AJ376" s="5">
        <v>0</v>
      </c>
      <c r="AK376" s="167" t="s">
        <v>20</v>
      </c>
      <c r="AL376" s="71" t="s">
        <v>119</v>
      </c>
      <c r="AM376" s="5">
        <v>0</v>
      </c>
      <c r="AN376" s="5">
        <v>0</v>
      </c>
      <c r="AO376" s="5">
        <v>0</v>
      </c>
      <c r="AP376" s="5">
        <v>0</v>
      </c>
      <c r="AQ376" s="5">
        <v>0</v>
      </c>
      <c r="AR376" s="5">
        <v>0</v>
      </c>
      <c r="AS376" s="5">
        <v>0</v>
      </c>
      <c r="AT376" s="5">
        <v>0</v>
      </c>
      <c r="AU376" s="5">
        <v>0</v>
      </c>
      <c r="AV376" s="167" t="s">
        <v>20</v>
      </c>
      <c r="AW376" s="71" t="s">
        <v>119</v>
      </c>
      <c r="AX376" s="5">
        <v>0</v>
      </c>
      <c r="AY376" s="5">
        <v>0</v>
      </c>
      <c r="AZ376" s="5">
        <v>0</v>
      </c>
      <c r="BA376" s="5">
        <v>0</v>
      </c>
      <c r="BB376" s="5">
        <v>0</v>
      </c>
      <c r="BC376" s="5">
        <v>0</v>
      </c>
      <c r="BD376" s="5">
        <v>0</v>
      </c>
      <c r="BE376" s="5">
        <v>0</v>
      </c>
      <c r="BF376" s="5">
        <v>0</v>
      </c>
      <c r="BG376" s="5">
        <v>0</v>
      </c>
      <c r="BH376" s="5">
        <v>0</v>
      </c>
      <c r="BI376" s="5">
        <v>0</v>
      </c>
      <c r="BJ376" s="167" t="s">
        <v>20</v>
      </c>
      <c r="BK376" s="71" t="s">
        <v>119</v>
      </c>
      <c r="BL376" s="72">
        <v>0</v>
      </c>
      <c r="BM376" s="5">
        <v>0</v>
      </c>
      <c r="BN376" s="5">
        <v>0</v>
      </c>
      <c r="BO376" s="72">
        <v>0</v>
      </c>
      <c r="BP376" s="5">
        <v>0</v>
      </c>
      <c r="BQ376" s="72">
        <v>0</v>
      </c>
      <c r="BR376" s="72">
        <v>0</v>
      </c>
      <c r="BS376" s="167" t="s">
        <v>20</v>
      </c>
      <c r="BT376" s="71" t="s">
        <v>119</v>
      </c>
      <c r="BU376" s="5">
        <v>0</v>
      </c>
      <c r="BV376" s="5">
        <v>0</v>
      </c>
      <c r="BW376" s="5">
        <v>0</v>
      </c>
      <c r="BX376" s="5">
        <v>0</v>
      </c>
      <c r="BY376" s="5">
        <v>0</v>
      </c>
      <c r="BZ376" s="5">
        <v>0</v>
      </c>
      <c r="CA376" s="5">
        <v>0</v>
      </c>
      <c r="CB376" s="5">
        <v>0</v>
      </c>
      <c r="CC376" s="5">
        <v>0</v>
      </c>
      <c r="CD376" s="5">
        <v>0</v>
      </c>
      <c r="CE376" s="5">
        <v>0</v>
      </c>
      <c r="CF376" s="5">
        <v>0</v>
      </c>
      <c r="CG376" s="5">
        <v>0</v>
      </c>
      <c r="CH376" s="135"/>
      <c r="CI376" s="138" t="s">
        <v>20</v>
      </c>
      <c r="CJ376" s="138" t="s">
        <v>4491</v>
      </c>
      <c r="CK376" s="139">
        <v>0</v>
      </c>
      <c r="CL376" s="141">
        <v>0</v>
      </c>
    </row>
    <row r="377" spans="1:90">
      <c r="A377" s="167"/>
      <c r="B377" s="71" t="s">
        <v>120</v>
      </c>
      <c r="C377" s="5">
        <v>67</v>
      </c>
      <c r="D377" s="5">
        <v>32</v>
      </c>
      <c r="E377" s="5">
        <v>54</v>
      </c>
      <c r="F377" s="5">
        <v>20</v>
      </c>
      <c r="G377" s="5">
        <v>61</v>
      </c>
      <c r="H377" s="5">
        <v>37</v>
      </c>
      <c r="I377" s="5">
        <v>56</v>
      </c>
      <c r="J377" s="5">
        <v>31</v>
      </c>
      <c r="K377" s="72">
        <v>238</v>
      </c>
      <c r="L377" s="72">
        <v>120</v>
      </c>
      <c r="M377" s="167"/>
      <c r="N377" s="71" t="s">
        <v>120</v>
      </c>
      <c r="O377" s="5">
        <v>12</v>
      </c>
      <c r="P377" s="5">
        <v>4</v>
      </c>
      <c r="Q377" s="5">
        <v>0</v>
      </c>
      <c r="R377" s="5">
        <v>0</v>
      </c>
      <c r="S377" s="5">
        <v>5</v>
      </c>
      <c r="T377" s="5">
        <v>2</v>
      </c>
      <c r="U377" s="5">
        <v>1</v>
      </c>
      <c r="V377" s="5">
        <v>0</v>
      </c>
      <c r="W377" s="72">
        <v>18</v>
      </c>
      <c r="X377" s="72">
        <v>6</v>
      </c>
      <c r="Y377" s="167"/>
      <c r="Z377" s="71" t="s">
        <v>120</v>
      </c>
      <c r="AA377" s="5">
        <v>3</v>
      </c>
      <c r="AB377" s="5">
        <v>2</v>
      </c>
      <c r="AC377" s="5">
        <v>3</v>
      </c>
      <c r="AD377" s="5">
        <v>3</v>
      </c>
      <c r="AE377" s="72">
        <v>11</v>
      </c>
      <c r="AF377" s="72">
        <v>12</v>
      </c>
      <c r="AG377" s="5">
        <v>12</v>
      </c>
      <c r="AH377" s="5">
        <v>8</v>
      </c>
      <c r="AI377" s="5">
        <v>0</v>
      </c>
      <c r="AJ377" s="5">
        <v>2</v>
      </c>
      <c r="AK377" s="167"/>
      <c r="AL377" s="71" t="s">
        <v>120</v>
      </c>
      <c r="AM377" s="5">
        <v>0</v>
      </c>
      <c r="AN377" s="5">
        <v>157</v>
      </c>
      <c r="AO377" s="5">
        <v>0</v>
      </c>
      <c r="AP377" s="5">
        <v>0</v>
      </c>
      <c r="AQ377" s="5">
        <v>0</v>
      </c>
      <c r="AR377" s="5">
        <v>8</v>
      </c>
      <c r="AS377" s="5">
        <v>11</v>
      </c>
      <c r="AT377" s="5">
        <v>11</v>
      </c>
      <c r="AU377" s="5">
        <v>11</v>
      </c>
      <c r="AV377" s="167"/>
      <c r="AW377" s="71" t="s">
        <v>120</v>
      </c>
      <c r="AX377" s="5">
        <v>71</v>
      </c>
      <c r="AY377" s="5">
        <v>34</v>
      </c>
      <c r="AZ377" s="5">
        <v>66</v>
      </c>
      <c r="BA377" s="5">
        <v>30</v>
      </c>
      <c r="BB377" s="5">
        <v>39</v>
      </c>
      <c r="BC377" s="5">
        <v>11</v>
      </c>
      <c r="BD377" s="5">
        <v>71</v>
      </c>
      <c r="BE377" s="5">
        <v>34</v>
      </c>
      <c r="BF377" s="5">
        <v>66</v>
      </c>
      <c r="BG377" s="5">
        <v>30</v>
      </c>
      <c r="BH377" s="5">
        <v>39</v>
      </c>
      <c r="BI377" s="5">
        <v>11</v>
      </c>
      <c r="BJ377" s="167"/>
      <c r="BK377" s="71" t="s">
        <v>120</v>
      </c>
      <c r="BL377" s="72">
        <v>9</v>
      </c>
      <c r="BM377" s="5">
        <v>2</v>
      </c>
      <c r="BN377" s="5">
        <v>1</v>
      </c>
      <c r="BO377" s="72">
        <v>0</v>
      </c>
      <c r="BP377" s="5">
        <v>0</v>
      </c>
      <c r="BQ377" s="72">
        <v>9</v>
      </c>
      <c r="BR377" s="72">
        <v>2</v>
      </c>
      <c r="BS377" s="167"/>
      <c r="BT377" s="71" t="s">
        <v>120</v>
      </c>
      <c r="BU377" s="5">
        <v>0</v>
      </c>
      <c r="BV377" s="5">
        <v>0</v>
      </c>
      <c r="BW377" s="5">
        <v>0</v>
      </c>
      <c r="BX377" s="5">
        <v>0</v>
      </c>
      <c r="BY377" s="5">
        <v>0</v>
      </c>
      <c r="BZ377" s="5">
        <v>0</v>
      </c>
      <c r="CA377" s="5">
        <v>0</v>
      </c>
      <c r="CB377" s="5">
        <v>0</v>
      </c>
      <c r="CC377" s="5">
        <v>0</v>
      </c>
      <c r="CD377" s="5">
        <v>0</v>
      </c>
      <c r="CE377" s="5">
        <v>0</v>
      </c>
      <c r="CF377" s="5">
        <v>0</v>
      </c>
      <c r="CG377" s="5">
        <v>0</v>
      </c>
      <c r="CH377" s="135"/>
      <c r="CI377" s="138" t="s">
        <v>20</v>
      </c>
      <c r="CJ377" s="138" t="s">
        <v>4492</v>
      </c>
      <c r="CK377" s="139">
        <v>314</v>
      </c>
      <c r="CL377" s="141">
        <v>0</v>
      </c>
    </row>
    <row r="378" spans="1:90">
      <c r="A378" s="167"/>
      <c r="B378" s="103" t="s">
        <v>102</v>
      </c>
      <c r="C378" s="105">
        <v>67</v>
      </c>
      <c r="D378" s="105">
        <v>32</v>
      </c>
      <c r="E378" s="105">
        <v>54</v>
      </c>
      <c r="F378" s="105">
        <v>20</v>
      </c>
      <c r="G378" s="105">
        <v>61</v>
      </c>
      <c r="H378" s="105">
        <v>37</v>
      </c>
      <c r="I378" s="105">
        <v>56</v>
      </c>
      <c r="J378" s="105">
        <v>31</v>
      </c>
      <c r="K378" s="105">
        <v>238</v>
      </c>
      <c r="L378" s="105">
        <v>120</v>
      </c>
      <c r="M378" s="167"/>
      <c r="N378" s="103" t="s">
        <v>102</v>
      </c>
      <c r="O378" s="105">
        <v>12</v>
      </c>
      <c r="P378" s="105">
        <v>4</v>
      </c>
      <c r="Q378" s="105">
        <v>0</v>
      </c>
      <c r="R378" s="105">
        <v>0</v>
      </c>
      <c r="S378" s="105">
        <v>5</v>
      </c>
      <c r="T378" s="105">
        <v>2</v>
      </c>
      <c r="U378" s="105">
        <v>1</v>
      </c>
      <c r="V378" s="105">
        <v>0</v>
      </c>
      <c r="W378" s="105">
        <v>18</v>
      </c>
      <c r="X378" s="105">
        <v>6</v>
      </c>
      <c r="Y378" s="167"/>
      <c r="Z378" s="103" t="s">
        <v>102</v>
      </c>
      <c r="AA378" s="105">
        <v>3</v>
      </c>
      <c r="AB378" s="105">
        <v>2</v>
      </c>
      <c r="AC378" s="105">
        <v>3</v>
      </c>
      <c r="AD378" s="105">
        <v>3</v>
      </c>
      <c r="AE378" s="105">
        <v>11</v>
      </c>
      <c r="AF378" s="105">
        <v>12</v>
      </c>
      <c r="AG378" s="105">
        <v>12</v>
      </c>
      <c r="AH378" s="105">
        <v>8</v>
      </c>
      <c r="AI378" s="105">
        <v>0</v>
      </c>
      <c r="AJ378" s="105">
        <v>2</v>
      </c>
      <c r="AK378" s="167"/>
      <c r="AL378" s="103" t="s">
        <v>102</v>
      </c>
      <c r="AM378" s="105">
        <v>0</v>
      </c>
      <c r="AN378" s="105">
        <v>157</v>
      </c>
      <c r="AO378" s="105">
        <v>0</v>
      </c>
      <c r="AP378" s="105">
        <v>0</v>
      </c>
      <c r="AQ378" s="105">
        <v>0</v>
      </c>
      <c r="AR378" s="105">
        <v>8</v>
      </c>
      <c r="AS378" s="105">
        <v>11</v>
      </c>
      <c r="AT378" s="105">
        <v>11</v>
      </c>
      <c r="AU378" s="105">
        <v>11</v>
      </c>
      <c r="AV378" s="167"/>
      <c r="AW378" s="103" t="s">
        <v>102</v>
      </c>
      <c r="AX378" s="105">
        <v>71</v>
      </c>
      <c r="AY378" s="105">
        <v>34</v>
      </c>
      <c r="AZ378" s="105">
        <v>66</v>
      </c>
      <c r="BA378" s="105">
        <v>30</v>
      </c>
      <c r="BB378" s="105">
        <v>39</v>
      </c>
      <c r="BC378" s="105">
        <v>11</v>
      </c>
      <c r="BD378" s="105">
        <v>71</v>
      </c>
      <c r="BE378" s="105">
        <v>34</v>
      </c>
      <c r="BF378" s="105">
        <v>66</v>
      </c>
      <c r="BG378" s="105">
        <v>30</v>
      </c>
      <c r="BH378" s="105">
        <v>39</v>
      </c>
      <c r="BI378" s="105">
        <v>11</v>
      </c>
      <c r="BJ378" s="167"/>
      <c r="BK378" s="103" t="s">
        <v>102</v>
      </c>
      <c r="BL378" s="105">
        <v>9</v>
      </c>
      <c r="BM378" s="105">
        <v>2</v>
      </c>
      <c r="BN378" s="105">
        <v>1</v>
      </c>
      <c r="BO378" s="105">
        <v>0</v>
      </c>
      <c r="BP378" s="105">
        <v>0</v>
      </c>
      <c r="BQ378" s="105">
        <v>9</v>
      </c>
      <c r="BR378" s="105">
        <v>2</v>
      </c>
      <c r="BS378" s="167"/>
      <c r="BT378" s="103" t="s">
        <v>102</v>
      </c>
      <c r="BU378" s="105">
        <v>0</v>
      </c>
      <c r="BV378" s="105">
        <v>0</v>
      </c>
      <c r="BW378" s="105">
        <v>0</v>
      </c>
      <c r="BX378" s="105">
        <v>0</v>
      </c>
      <c r="BY378" s="105">
        <v>0</v>
      </c>
      <c r="BZ378" s="105">
        <v>0</v>
      </c>
      <c r="CA378" s="105">
        <v>0</v>
      </c>
      <c r="CB378" s="105">
        <v>0</v>
      </c>
      <c r="CC378" s="105">
        <v>0</v>
      </c>
      <c r="CD378" s="105">
        <v>0</v>
      </c>
      <c r="CE378" s="105">
        <v>0</v>
      </c>
      <c r="CF378" s="105">
        <v>0</v>
      </c>
      <c r="CG378" s="105">
        <v>0</v>
      </c>
      <c r="CH378" s="135"/>
      <c r="CI378" s="138" t="s">
        <v>20</v>
      </c>
      <c r="CJ378" s="138" t="s">
        <v>4493</v>
      </c>
      <c r="CK378" s="139">
        <v>314</v>
      </c>
      <c r="CL378" s="141">
        <v>0</v>
      </c>
    </row>
    <row r="379" spans="1:90" ht="14.45" customHeight="1">
      <c r="A379" s="167" t="s">
        <v>250</v>
      </c>
      <c r="B379" s="71" t="s">
        <v>119</v>
      </c>
      <c r="C379" s="5">
        <v>27</v>
      </c>
      <c r="D379" s="5">
        <v>18</v>
      </c>
      <c r="E379" s="5">
        <v>31</v>
      </c>
      <c r="F379" s="5">
        <v>18</v>
      </c>
      <c r="G379" s="5">
        <v>20</v>
      </c>
      <c r="H379" s="5">
        <v>8</v>
      </c>
      <c r="I379" s="5">
        <v>21</v>
      </c>
      <c r="J379" s="5">
        <v>11</v>
      </c>
      <c r="K379" s="72">
        <v>99</v>
      </c>
      <c r="L379" s="72">
        <v>55</v>
      </c>
      <c r="M379" s="167" t="s">
        <v>250</v>
      </c>
      <c r="N379" s="71" t="s">
        <v>119</v>
      </c>
      <c r="O379" s="5">
        <v>0</v>
      </c>
      <c r="P379" s="5">
        <v>0</v>
      </c>
      <c r="Q379" s="5">
        <v>0</v>
      </c>
      <c r="R379" s="5">
        <v>0</v>
      </c>
      <c r="S379" s="5">
        <v>0</v>
      </c>
      <c r="T379" s="5">
        <v>0</v>
      </c>
      <c r="U379" s="5">
        <v>3</v>
      </c>
      <c r="V379" s="5">
        <v>2</v>
      </c>
      <c r="W379" s="72">
        <v>3</v>
      </c>
      <c r="X379" s="72">
        <v>2</v>
      </c>
      <c r="Y379" s="167" t="s">
        <v>250</v>
      </c>
      <c r="Z379" s="71" t="s">
        <v>119</v>
      </c>
      <c r="AA379" s="5">
        <v>1</v>
      </c>
      <c r="AB379" s="5">
        <v>1</v>
      </c>
      <c r="AC379" s="5">
        <v>1</v>
      </c>
      <c r="AD379" s="5">
        <v>1</v>
      </c>
      <c r="AE379" s="72">
        <v>4</v>
      </c>
      <c r="AF379" s="72">
        <v>5</v>
      </c>
      <c r="AG379" s="5">
        <v>5</v>
      </c>
      <c r="AH379" s="5">
        <v>0</v>
      </c>
      <c r="AI379" s="5">
        <v>0</v>
      </c>
      <c r="AJ379" s="5">
        <v>1</v>
      </c>
      <c r="AK379" s="167" t="s">
        <v>250</v>
      </c>
      <c r="AL379" s="71" t="s">
        <v>119</v>
      </c>
      <c r="AM379" s="5">
        <v>0</v>
      </c>
      <c r="AN379" s="5">
        <v>150</v>
      </c>
      <c r="AO379" s="5">
        <v>0</v>
      </c>
      <c r="AP379" s="5">
        <v>0</v>
      </c>
      <c r="AQ379" s="5">
        <v>0</v>
      </c>
      <c r="AR379" s="5">
        <v>6</v>
      </c>
      <c r="AS379" s="5">
        <v>5</v>
      </c>
      <c r="AT379" s="5">
        <v>5</v>
      </c>
      <c r="AU379" s="5">
        <v>5</v>
      </c>
      <c r="AV379" s="167" t="s">
        <v>250</v>
      </c>
      <c r="AW379" s="71" t="s">
        <v>119</v>
      </c>
      <c r="AX379" s="5">
        <v>22</v>
      </c>
      <c r="AY379" s="5">
        <v>9</v>
      </c>
      <c r="AZ379" s="5">
        <v>22</v>
      </c>
      <c r="BA379" s="5">
        <v>9</v>
      </c>
      <c r="BB379" s="5">
        <v>18</v>
      </c>
      <c r="BC379" s="5">
        <v>6</v>
      </c>
      <c r="BD379" s="5">
        <v>22</v>
      </c>
      <c r="BE379" s="5">
        <v>9</v>
      </c>
      <c r="BF379" s="5">
        <v>22</v>
      </c>
      <c r="BG379" s="5">
        <v>9</v>
      </c>
      <c r="BH379" s="5">
        <v>0</v>
      </c>
      <c r="BI379" s="5">
        <v>0</v>
      </c>
      <c r="BJ379" s="167" t="s">
        <v>250</v>
      </c>
      <c r="BK379" s="71" t="s">
        <v>119</v>
      </c>
      <c r="BL379" s="72">
        <v>6</v>
      </c>
      <c r="BM379" s="5">
        <v>3</v>
      </c>
      <c r="BN379" s="5">
        <v>1</v>
      </c>
      <c r="BO379" s="72">
        <v>0</v>
      </c>
      <c r="BP379" s="5">
        <v>0</v>
      </c>
      <c r="BQ379" s="72">
        <v>6</v>
      </c>
      <c r="BR379" s="72">
        <v>3</v>
      </c>
      <c r="BS379" s="167" t="s">
        <v>250</v>
      </c>
      <c r="BT379" s="71" t="s">
        <v>119</v>
      </c>
      <c r="BU379" s="5">
        <v>0</v>
      </c>
      <c r="BV379" s="5">
        <v>0</v>
      </c>
      <c r="BW379" s="5">
        <v>0</v>
      </c>
      <c r="BX379" s="5">
        <v>0</v>
      </c>
      <c r="BY379" s="5">
        <v>0</v>
      </c>
      <c r="BZ379" s="5">
        <v>0</v>
      </c>
      <c r="CA379" s="5">
        <v>0</v>
      </c>
      <c r="CB379" s="5">
        <v>0</v>
      </c>
      <c r="CC379" s="5">
        <v>0</v>
      </c>
      <c r="CD379" s="5">
        <v>0</v>
      </c>
      <c r="CE379" s="5">
        <v>0</v>
      </c>
      <c r="CF379" s="5">
        <v>0</v>
      </c>
      <c r="CG379" s="5">
        <v>0</v>
      </c>
      <c r="CH379" s="135"/>
      <c r="CI379" s="138" t="s">
        <v>250</v>
      </c>
      <c r="CJ379" s="138" t="s">
        <v>4494</v>
      </c>
      <c r="CK379" s="139">
        <v>300</v>
      </c>
      <c r="CL379" s="141">
        <v>0</v>
      </c>
    </row>
    <row r="380" spans="1:90">
      <c r="A380" s="167"/>
      <c r="B380" s="71" t="s">
        <v>120</v>
      </c>
      <c r="C380" s="5">
        <v>165</v>
      </c>
      <c r="D380" s="5">
        <v>94</v>
      </c>
      <c r="E380" s="5">
        <v>177</v>
      </c>
      <c r="F380" s="5">
        <v>93</v>
      </c>
      <c r="G380" s="5">
        <v>166</v>
      </c>
      <c r="H380" s="5">
        <v>96</v>
      </c>
      <c r="I380" s="5">
        <v>186</v>
      </c>
      <c r="J380" s="5">
        <v>99</v>
      </c>
      <c r="K380" s="72">
        <v>694</v>
      </c>
      <c r="L380" s="72">
        <v>382</v>
      </c>
      <c r="M380" s="167"/>
      <c r="N380" s="71" t="s">
        <v>120</v>
      </c>
      <c r="O380" s="5">
        <v>0</v>
      </c>
      <c r="P380" s="5">
        <v>0</v>
      </c>
      <c r="Q380" s="5">
        <v>0</v>
      </c>
      <c r="R380" s="5">
        <v>0</v>
      </c>
      <c r="S380" s="5">
        <v>1</v>
      </c>
      <c r="T380" s="5">
        <v>1</v>
      </c>
      <c r="U380" s="5">
        <v>33</v>
      </c>
      <c r="V380" s="5">
        <v>15</v>
      </c>
      <c r="W380" s="72">
        <v>34</v>
      </c>
      <c r="X380" s="72">
        <v>16</v>
      </c>
      <c r="Y380" s="167"/>
      <c r="Z380" s="71" t="s">
        <v>120</v>
      </c>
      <c r="AA380" s="5">
        <v>6</v>
      </c>
      <c r="AB380" s="5">
        <v>6</v>
      </c>
      <c r="AC380" s="5">
        <v>6</v>
      </c>
      <c r="AD380" s="5">
        <v>5</v>
      </c>
      <c r="AE380" s="72">
        <v>23</v>
      </c>
      <c r="AF380" s="72">
        <v>23</v>
      </c>
      <c r="AG380" s="5">
        <v>23</v>
      </c>
      <c r="AH380" s="5">
        <v>11</v>
      </c>
      <c r="AI380" s="5">
        <v>0</v>
      </c>
      <c r="AJ380" s="5">
        <v>5</v>
      </c>
      <c r="AK380" s="167"/>
      <c r="AL380" s="71" t="s">
        <v>120</v>
      </c>
      <c r="AM380" s="5">
        <v>0</v>
      </c>
      <c r="AN380" s="5">
        <v>358</v>
      </c>
      <c r="AO380" s="5">
        <v>0</v>
      </c>
      <c r="AP380" s="5">
        <v>0</v>
      </c>
      <c r="AQ380" s="5">
        <v>0</v>
      </c>
      <c r="AR380" s="5">
        <v>8</v>
      </c>
      <c r="AS380" s="5">
        <v>23</v>
      </c>
      <c r="AT380" s="5">
        <v>23</v>
      </c>
      <c r="AU380" s="5">
        <v>23</v>
      </c>
      <c r="AV380" s="167"/>
      <c r="AW380" s="71" t="s">
        <v>120</v>
      </c>
      <c r="AX380" s="5">
        <v>142</v>
      </c>
      <c r="AY380" s="5">
        <v>72</v>
      </c>
      <c r="AZ380" s="5">
        <v>142</v>
      </c>
      <c r="BA380" s="5">
        <v>72</v>
      </c>
      <c r="BB380" s="5">
        <v>105</v>
      </c>
      <c r="BC380" s="5">
        <v>47</v>
      </c>
      <c r="BD380" s="5">
        <v>142</v>
      </c>
      <c r="BE380" s="5">
        <v>72</v>
      </c>
      <c r="BF380" s="5">
        <v>142</v>
      </c>
      <c r="BG380" s="5">
        <v>72</v>
      </c>
      <c r="BH380" s="5">
        <v>105</v>
      </c>
      <c r="BI380" s="5">
        <v>47</v>
      </c>
      <c r="BJ380" s="167"/>
      <c r="BK380" s="71" t="s">
        <v>120</v>
      </c>
      <c r="BL380" s="72">
        <v>67</v>
      </c>
      <c r="BM380" s="5">
        <v>34</v>
      </c>
      <c r="BN380" s="5">
        <v>28</v>
      </c>
      <c r="BO380" s="72">
        <v>7</v>
      </c>
      <c r="BP380" s="5">
        <v>3</v>
      </c>
      <c r="BQ380" s="72">
        <v>74</v>
      </c>
      <c r="BR380" s="72">
        <v>37</v>
      </c>
      <c r="BS380" s="167"/>
      <c r="BT380" s="71" t="s">
        <v>120</v>
      </c>
      <c r="BU380" s="5">
        <v>0</v>
      </c>
      <c r="BV380" s="5">
        <v>0</v>
      </c>
      <c r="BW380" s="5">
        <v>0</v>
      </c>
      <c r="BX380" s="5">
        <v>0</v>
      </c>
      <c r="BY380" s="5">
        <v>0</v>
      </c>
      <c r="BZ380" s="5">
        <v>0</v>
      </c>
      <c r="CA380" s="5">
        <v>0</v>
      </c>
      <c r="CB380" s="5">
        <v>0</v>
      </c>
      <c r="CC380" s="5">
        <v>0</v>
      </c>
      <c r="CD380" s="5">
        <v>0</v>
      </c>
      <c r="CE380" s="5">
        <v>0</v>
      </c>
      <c r="CF380" s="5">
        <v>3</v>
      </c>
      <c r="CG380" s="5">
        <v>0</v>
      </c>
      <c r="CH380" s="135"/>
      <c r="CI380" s="138" t="s">
        <v>250</v>
      </c>
      <c r="CJ380" s="138" t="s">
        <v>4495</v>
      </c>
      <c r="CK380" s="139">
        <v>716</v>
      </c>
      <c r="CL380" s="141">
        <v>0</v>
      </c>
    </row>
    <row r="381" spans="1:90">
      <c r="A381" s="167"/>
      <c r="B381" s="103" t="s">
        <v>102</v>
      </c>
      <c r="C381" s="105">
        <v>192</v>
      </c>
      <c r="D381" s="105">
        <v>112</v>
      </c>
      <c r="E381" s="105">
        <v>208</v>
      </c>
      <c r="F381" s="105">
        <v>111</v>
      </c>
      <c r="G381" s="105">
        <v>186</v>
      </c>
      <c r="H381" s="105">
        <v>104</v>
      </c>
      <c r="I381" s="105">
        <v>207</v>
      </c>
      <c r="J381" s="105">
        <v>110</v>
      </c>
      <c r="K381" s="105">
        <v>793</v>
      </c>
      <c r="L381" s="105">
        <v>437</v>
      </c>
      <c r="M381" s="167"/>
      <c r="N381" s="103" t="s">
        <v>102</v>
      </c>
      <c r="O381" s="105">
        <v>0</v>
      </c>
      <c r="P381" s="105">
        <v>0</v>
      </c>
      <c r="Q381" s="105">
        <v>0</v>
      </c>
      <c r="R381" s="105">
        <v>0</v>
      </c>
      <c r="S381" s="105">
        <v>1</v>
      </c>
      <c r="T381" s="105">
        <v>1</v>
      </c>
      <c r="U381" s="105">
        <v>36</v>
      </c>
      <c r="V381" s="105">
        <v>17</v>
      </c>
      <c r="W381" s="105">
        <v>37</v>
      </c>
      <c r="X381" s="105">
        <v>18</v>
      </c>
      <c r="Y381" s="167"/>
      <c r="Z381" s="103" t="s">
        <v>102</v>
      </c>
      <c r="AA381" s="105">
        <v>7</v>
      </c>
      <c r="AB381" s="105">
        <v>7</v>
      </c>
      <c r="AC381" s="105">
        <v>7</v>
      </c>
      <c r="AD381" s="105">
        <v>6</v>
      </c>
      <c r="AE381" s="105">
        <v>27</v>
      </c>
      <c r="AF381" s="105">
        <v>28</v>
      </c>
      <c r="AG381" s="105">
        <v>28</v>
      </c>
      <c r="AH381" s="105">
        <v>11</v>
      </c>
      <c r="AI381" s="105">
        <v>0</v>
      </c>
      <c r="AJ381" s="105">
        <v>6</v>
      </c>
      <c r="AK381" s="167"/>
      <c r="AL381" s="103" t="s">
        <v>102</v>
      </c>
      <c r="AM381" s="105">
        <v>0</v>
      </c>
      <c r="AN381" s="105">
        <v>508</v>
      </c>
      <c r="AO381" s="105">
        <v>0</v>
      </c>
      <c r="AP381" s="105">
        <v>0</v>
      </c>
      <c r="AQ381" s="105">
        <v>0</v>
      </c>
      <c r="AR381" s="105">
        <v>14</v>
      </c>
      <c r="AS381" s="105">
        <v>28</v>
      </c>
      <c r="AT381" s="105">
        <v>28</v>
      </c>
      <c r="AU381" s="105">
        <v>28</v>
      </c>
      <c r="AV381" s="167"/>
      <c r="AW381" s="103" t="s">
        <v>102</v>
      </c>
      <c r="AX381" s="105">
        <v>164</v>
      </c>
      <c r="AY381" s="105">
        <v>81</v>
      </c>
      <c r="AZ381" s="105">
        <v>164</v>
      </c>
      <c r="BA381" s="105">
        <v>81</v>
      </c>
      <c r="BB381" s="105">
        <v>123</v>
      </c>
      <c r="BC381" s="105">
        <v>53</v>
      </c>
      <c r="BD381" s="105">
        <v>164</v>
      </c>
      <c r="BE381" s="105">
        <v>81</v>
      </c>
      <c r="BF381" s="105">
        <v>164</v>
      </c>
      <c r="BG381" s="105">
        <v>81</v>
      </c>
      <c r="BH381" s="105">
        <v>105</v>
      </c>
      <c r="BI381" s="105">
        <v>47</v>
      </c>
      <c r="BJ381" s="167"/>
      <c r="BK381" s="103" t="s">
        <v>102</v>
      </c>
      <c r="BL381" s="105">
        <v>73</v>
      </c>
      <c r="BM381" s="105">
        <v>37</v>
      </c>
      <c r="BN381" s="105">
        <v>29</v>
      </c>
      <c r="BO381" s="105">
        <v>7</v>
      </c>
      <c r="BP381" s="105">
        <v>3</v>
      </c>
      <c r="BQ381" s="105">
        <v>80</v>
      </c>
      <c r="BR381" s="105">
        <v>40</v>
      </c>
      <c r="BS381" s="167"/>
      <c r="BT381" s="103" t="s">
        <v>102</v>
      </c>
      <c r="BU381" s="105">
        <v>0</v>
      </c>
      <c r="BV381" s="105">
        <v>0</v>
      </c>
      <c r="BW381" s="105">
        <v>0</v>
      </c>
      <c r="BX381" s="105">
        <v>0</v>
      </c>
      <c r="BY381" s="105">
        <v>0</v>
      </c>
      <c r="BZ381" s="105">
        <v>0</v>
      </c>
      <c r="CA381" s="105">
        <v>0</v>
      </c>
      <c r="CB381" s="105">
        <v>0</v>
      </c>
      <c r="CC381" s="105">
        <v>0</v>
      </c>
      <c r="CD381" s="105">
        <v>0</v>
      </c>
      <c r="CE381" s="105">
        <v>0</v>
      </c>
      <c r="CF381" s="105">
        <v>3</v>
      </c>
      <c r="CG381" s="105">
        <v>0</v>
      </c>
      <c r="CH381" s="135"/>
      <c r="CI381" s="138" t="s">
        <v>250</v>
      </c>
      <c r="CJ381" s="138" t="s">
        <v>4496</v>
      </c>
      <c r="CK381" s="139">
        <v>1016</v>
      </c>
      <c r="CL381" s="141">
        <v>0</v>
      </c>
    </row>
    <row r="382" spans="1:90" ht="14.45" customHeight="1">
      <c r="A382" s="167" t="s">
        <v>21</v>
      </c>
      <c r="B382" s="71" t="s">
        <v>119</v>
      </c>
      <c r="C382" s="5">
        <v>45</v>
      </c>
      <c r="D382" s="5">
        <v>19</v>
      </c>
      <c r="E382" s="5">
        <v>41</v>
      </c>
      <c r="F382" s="5">
        <v>19</v>
      </c>
      <c r="G382" s="5">
        <v>39</v>
      </c>
      <c r="H382" s="5">
        <v>18</v>
      </c>
      <c r="I382" s="5">
        <v>45</v>
      </c>
      <c r="J382" s="5">
        <v>24</v>
      </c>
      <c r="K382" s="72">
        <v>170</v>
      </c>
      <c r="L382" s="72">
        <v>80</v>
      </c>
      <c r="M382" s="167" t="s">
        <v>21</v>
      </c>
      <c r="N382" s="71" t="s">
        <v>119</v>
      </c>
      <c r="O382" s="5">
        <v>0</v>
      </c>
      <c r="P382" s="5">
        <v>0</v>
      </c>
      <c r="Q382" s="5">
        <v>1</v>
      </c>
      <c r="R382" s="5">
        <v>1</v>
      </c>
      <c r="S382" s="5">
        <v>0</v>
      </c>
      <c r="T382" s="5">
        <v>0</v>
      </c>
      <c r="U382" s="5">
        <v>0</v>
      </c>
      <c r="V382" s="5">
        <v>0</v>
      </c>
      <c r="W382" s="72">
        <v>1</v>
      </c>
      <c r="X382" s="72">
        <v>1</v>
      </c>
      <c r="Y382" s="167" t="s">
        <v>21</v>
      </c>
      <c r="Z382" s="71" t="s">
        <v>119</v>
      </c>
      <c r="AA382" s="5">
        <v>1</v>
      </c>
      <c r="AB382" s="5">
        <v>1</v>
      </c>
      <c r="AC382" s="5">
        <v>1</v>
      </c>
      <c r="AD382" s="5">
        <v>1</v>
      </c>
      <c r="AE382" s="72">
        <v>4</v>
      </c>
      <c r="AF382" s="72">
        <v>4</v>
      </c>
      <c r="AG382" s="5">
        <v>4</v>
      </c>
      <c r="AH382" s="5">
        <v>4</v>
      </c>
      <c r="AI382" s="5">
        <v>0</v>
      </c>
      <c r="AJ382" s="5">
        <v>1</v>
      </c>
      <c r="AK382" s="167" t="s">
        <v>21</v>
      </c>
      <c r="AL382" s="71" t="s">
        <v>119</v>
      </c>
      <c r="AM382" s="5">
        <v>84</v>
      </c>
      <c r="AN382" s="5">
        <v>86</v>
      </c>
      <c r="AO382" s="5">
        <v>0</v>
      </c>
      <c r="AP382" s="5">
        <v>0</v>
      </c>
      <c r="AQ382" s="5">
        <v>0</v>
      </c>
      <c r="AR382" s="5">
        <v>4</v>
      </c>
      <c r="AS382" s="5">
        <v>4</v>
      </c>
      <c r="AT382" s="5">
        <v>4</v>
      </c>
      <c r="AU382" s="5">
        <v>4</v>
      </c>
      <c r="AV382" s="167" t="s">
        <v>21</v>
      </c>
      <c r="AW382" s="71" t="s">
        <v>119</v>
      </c>
      <c r="AX382" s="5">
        <v>34</v>
      </c>
      <c r="AY382" s="5">
        <v>16</v>
      </c>
      <c r="AZ382" s="5">
        <v>34</v>
      </c>
      <c r="BA382" s="5">
        <v>16</v>
      </c>
      <c r="BB382" s="5">
        <v>34</v>
      </c>
      <c r="BC382" s="5">
        <v>16</v>
      </c>
      <c r="BD382" s="5">
        <v>33</v>
      </c>
      <c r="BE382" s="5">
        <v>15</v>
      </c>
      <c r="BF382" s="5">
        <v>33</v>
      </c>
      <c r="BG382" s="5">
        <v>15</v>
      </c>
      <c r="BH382" s="5">
        <v>33</v>
      </c>
      <c r="BI382" s="5">
        <v>15</v>
      </c>
      <c r="BJ382" s="167" t="s">
        <v>21</v>
      </c>
      <c r="BK382" s="71" t="s">
        <v>119</v>
      </c>
      <c r="BL382" s="72">
        <v>9</v>
      </c>
      <c r="BM382" s="5">
        <v>4</v>
      </c>
      <c r="BN382" s="5">
        <v>1</v>
      </c>
      <c r="BO382" s="72">
        <v>1</v>
      </c>
      <c r="BP382" s="5">
        <v>1</v>
      </c>
      <c r="BQ382" s="72">
        <v>10</v>
      </c>
      <c r="BR382" s="72">
        <v>5</v>
      </c>
      <c r="BS382" s="167" t="s">
        <v>21</v>
      </c>
      <c r="BT382" s="71" t="s">
        <v>119</v>
      </c>
      <c r="BU382" s="5">
        <v>10</v>
      </c>
      <c r="BV382" s="5">
        <v>10</v>
      </c>
      <c r="BW382" s="5">
        <v>0</v>
      </c>
      <c r="BX382" s="5">
        <v>0</v>
      </c>
      <c r="BY382" s="5">
        <v>10</v>
      </c>
      <c r="BZ382" s="5">
        <v>0</v>
      </c>
      <c r="CA382" s="5">
        <v>0</v>
      </c>
      <c r="CB382" s="5">
        <v>0</v>
      </c>
      <c r="CC382" s="5">
        <v>0</v>
      </c>
      <c r="CD382" s="5">
        <v>0</v>
      </c>
      <c r="CE382" s="5">
        <v>0</v>
      </c>
      <c r="CF382" s="5">
        <v>0</v>
      </c>
      <c r="CG382" s="5">
        <v>0</v>
      </c>
      <c r="CH382" s="135"/>
      <c r="CI382" s="138" t="s">
        <v>21</v>
      </c>
      <c r="CJ382" s="138" t="s">
        <v>4497</v>
      </c>
      <c r="CK382" s="139">
        <v>256</v>
      </c>
      <c r="CL382" s="141">
        <v>30</v>
      </c>
    </row>
    <row r="383" spans="1:90">
      <c r="A383" s="167"/>
      <c r="B383" s="71" t="s">
        <v>120</v>
      </c>
      <c r="C383" s="5">
        <v>0</v>
      </c>
      <c r="D383" s="5">
        <v>0</v>
      </c>
      <c r="E383" s="5">
        <v>0</v>
      </c>
      <c r="F383" s="5">
        <v>0</v>
      </c>
      <c r="G383" s="5">
        <v>0</v>
      </c>
      <c r="H383" s="5">
        <v>0</v>
      </c>
      <c r="I383" s="5">
        <v>0</v>
      </c>
      <c r="J383" s="5">
        <v>0</v>
      </c>
      <c r="K383" s="72">
        <v>0</v>
      </c>
      <c r="L383" s="72">
        <v>0</v>
      </c>
      <c r="M383" s="167"/>
      <c r="N383" s="71" t="s">
        <v>120</v>
      </c>
      <c r="O383" s="5">
        <v>0</v>
      </c>
      <c r="P383" s="5">
        <v>0</v>
      </c>
      <c r="Q383" s="5">
        <v>0</v>
      </c>
      <c r="R383" s="5">
        <v>0</v>
      </c>
      <c r="S383" s="5">
        <v>0</v>
      </c>
      <c r="T383" s="5">
        <v>0</v>
      </c>
      <c r="U383" s="5">
        <v>0</v>
      </c>
      <c r="V383" s="5">
        <v>0</v>
      </c>
      <c r="W383" s="72">
        <v>0</v>
      </c>
      <c r="X383" s="72">
        <v>0</v>
      </c>
      <c r="Y383" s="167"/>
      <c r="Z383" s="71" t="s">
        <v>120</v>
      </c>
      <c r="AA383" s="5">
        <v>0</v>
      </c>
      <c r="AB383" s="5">
        <v>0</v>
      </c>
      <c r="AC383" s="5">
        <v>0</v>
      </c>
      <c r="AD383" s="5">
        <v>0</v>
      </c>
      <c r="AE383" s="72">
        <v>0</v>
      </c>
      <c r="AF383" s="72">
        <v>0</v>
      </c>
      <c r="AG383" s="5">
        <v>0</v>
      </c>
      <c r="AH383" s="5">
        <v>0</v>
      </c>
      <c r="AI383" s="5">
        <v>0</v>
      </c>
      <c r="AJ383" s="5">
        <v>0</v>
      </c>
      <c r="AK383" s="167"/>
      <c r="AL383" s="71" t="s">
        <v>120</v>
      </c>
      <c r="AM383" s="5">
        <v>0</v>
      </c>
      <c r="AN383" s="5">
        <v>0</v>
      </c>
      <c r="AO383" s="5">
        <v>0</v>
      </c>
      <c r="AP383" s="5">
        <v>0</v>
      </c>
      <c r="AQ383" s="5">
        <v>0</v>
      </c>
      <c r="AR383" s="5">
        <v>0</v>
      </c>
      <c r="AS383" s="5">
        <v>0</v>
      </c>
      <c r="AT383" s="5">
        <v>0</v>
      </c>
      <c r="AU383" s="5">
        <v>0</v>
      </c>
      <c r="AV383" s="167"/>
      <c r="AW383" s="71" t="s">
        <v>120</v>
      </c>
      <c r="AX383" s="5">
        <v>0</v>
      </c>
      <c r="AY383" s="5">
        <v>0</v>
      </c>
      <c r="AZ383" s="5">
        <v>0</v>
      </c>
      <c r="BA383" s="5">
        <v>0</v>
      </c>
      <c r="BB383" s="5">
        <v>0</v>
      </c>
      <c r="BC383" s="5">
        <v>0</v>
      </c>
      <c r="BD383" s="5">
        <v>0</v>
      </c>
      <c r="BE383" s="5">
        <v>0</v>
      </c>
      <c r="BF383" s="5">
        <v>0</v>
      </c>
      <c r="BG383" s="5">
        <v>0</v>
      </c>
      <c r="BH383" s="5">
        <v>0</v>
      </c>
      <c r="BI383" s="5">
        <v>0</v>
      </c>
      <c r="BJ383" s="167"/>
      <c r="BK383" s="71" t="s">
        <v>120</v>
      </c>
      <c r="BL383" s="72">
        <v>0</v>
      </c>
      <c r="BM383" s="5">
        <v>0</v>
      </c>
      <c r="BN383" s="5">
        <v>0</v>
      </c>
      <c r="BO383" s="72">
        <v>0</v>
      </c>
      <c r="BP383" s="5">
        <v>0</v>
      </c>
      <c r="BQ383" s="72">
        <v>0</v>
      </c>
      <c r="BR383" s="72">
        <v>0</v>
      </c>
      <c r="BS383" s="167"/>
      <c r="BT383" s="71" t="s">
        <v>120</v>
      </c>
      <c r="BU383" s="5">
        <v>0</v>
      </c>
      <c r="BV383" s="5">
        <v>0</v>
      </c>
      <c r="BW383" s="5">
        <v>0</v>
      </c>
      <c r="BX383" s="5">
        <v>0</v>
      </c>
      <c r="BY383" s="5">
        <v>0</v>
      </c>
      <c r="BZ383" s="5">
        <v>0</v>
      </c>
      <c r="CA383" s="5">
        <v>0</v>
      </c>
      <c r="CB383" s="5">
        <v>0</v>
      </c>
      <c r="CC383" s="5">
        <v>0</v>
      </c>
      <c r="CD383" s="5">
        <v>0</v>
      </c>
      <c r="CE383" s="5">
        <v>0</v>
      </c>
      <c r="CF383" s="5">
        <v>0</v>
      </c>
      <c r="CG383" s="5">
        <v>0</v>
      </c>
      <c r="CH383" s="135"/>
      <c r="CI383" s="138" t="s">
        <v>21</v>
      </c>
      <c r="CJ383" s="138" t="s">
        <v>4498</v>
      </c>
      <c r="CK383" s="139">
        <v>0</v>
      </c>
      <c r="CL383" s="141">
        <v>0</v>
      </c>
    </row>
    <row r="384" spans="1:90">
      <c r="A384" s="167"/>
      <c r="B384" s="103" t="s">
        <v>102</v>
      </c>
      <c r="C384" s="105">
        <v>45</v>
      </c>
      <c r="D384" s="105">
        <v>19</v>
      </c>
      <c r="E384" s="105">
        <v>41</v>
      </c>
      <c r="F384" s="105">
        <v>19</v>
      </c>
      <c r="G384" s="105">
        <v>39</v>
      </c>
      <c r="H384" s="105">
        <v>18</v>
      </c>
      <c r="I384" s="105">
        <v>45</v>
      </c>
      <c r="J384" s="105">
        <v>24</v>
      </c>
      <c r="K384" s="105">
        <v>170</v>
      </c>
      <c r="L384" s="105">
        <v>80</v>
      </c>
      <c r="M384" s="167"/>
      <c r="N384" s="103" t="s">
        <v>102</v>
      </c>
      <c r="O384" s="105">
        <v>0</v>
      </c>
      <c r="P384" s="105">
        <v>0</v>
      </c>
      <c r="Q384" s="105">
        <v>1</v>
      </c>
      <c r="R384" s="105">
        <v>1</v>
      </c>
      <c r="S384" s="105">
        <v>0</v>
      </c>
      <c r="T384" s="105">
        <v>0</v>
      </c>
      <c r="U384" s="105">
        <v>0</v>
      </c>
      <c r="V384" s="105">
        <v>0</v>
      </c>
      <c r="W384" s="105">
        <v>1</v>
      </c>
      <c r="X384" s="105">
        <v>1</v>
      </c>
      <c r="Y384" s="167"/>
      <c r="Z384" s="103" t="s">
        <v>102</v>
      </c>
      <c r="AA384" s="105">
        <v>1</v>
      </c>
      <c r="AB384" s="105">
        <v>1</v>
      </c>
      <c r="AC384" s="105">
        <v>1</v>
      </c>
      <c r="AD384" s="105">
        <v>1</v>
      </c>
      <c r="AE384" s="105">
        <v>4</v>
      </c>
      <c r="AF384" s="105">
        <v>4</v>
      </c>
      <c r="AG384" s="105">
        <v>4</v>
      </c>
      <c r="AH384" s="105">
        <v>4</v>
      </c>
      <c r="AI384" s="105">
        <v>0</v>
      </c>
      <c r="AJ384" s="105">
        <v>1</v>
      </c>
      <c r="AK384" s="167"/>
      <c r="AL384" s="103" t="s">
        <v>102</v>
      </c>
      <c r="AM384" s="105">
        <v>84</v>
      </c>
      <c r="AN384" s="105">
        <v>86</v>
      </c>
      <c r="AO384" s="105">
        <v>0</v>
      </c>
      <c r="AP384" s="105">
        <v>0</v>
      </c>
      <c r="AQ384" s="105">
        <v>0</v>
      </c>
      <c r="AR384" s="105">
        <v>4</v>
      </c>
      <c r="AS384" s="105">
        <v>4</v>
      </c>
      <c r="AT384" s="105">
        <v>4</v>
      </c>
      <c r="AU384" s="105">
        <v>4</v>
      </c>
      <c r="AV384" s="167"/>
      <c r="AW384" s="103" t="s">
        <v>102</v>
      </c>
      <c r="AX384" s="105">
        <v>34</v>
      </c>
      <c r="AY384" s="105">
        <v>16</v>
      </c>
      <c r="AZ384" s="105">
        <v>34</v>
      </c>
      <c r="BA384" s="105">
        <v>16</v>
      </c>
      <c r="BB384" s="105">
        <v>34</v>
      </c>
      <c r="BC384" s="105">
        <v>16</v>
      </c>
      <c r="BD384" s="105">
        <v>33</v>
      </c>
      <c r="BE384" s="105">
        <v>15</v>
      </c>
      <c r="BF384" s="105">
        <v>33</v>
      </c>
      <c r="BG384" s="105">
        <v>15</v>
      </c>
      <c r="BH384" s="105">
        <v>33</v>
      </c>
      <c r="BI384" s="105">
        <v>15</v>
      </c>
      <c r="BJ384" s="167"/>
      <c r="BK384" s="103" t="s">
        <v>102</v>
      </c>
      <c r="BL384" s="105">
        <v>9</v>
      </c>
      <c r="BM384" s="105">
        <v>4</v>
      </c>
      <c r="BN384" s="105">
        <v>1</v>
      </c>
      <c r="BO384" s="105">
        <v>1</v>
      </c>
      <c r="BP384" s="105">
        <v>1</v>
      </c>
      <c r="BQ384" s="105">
        <v>10</v>
      </c>
      <c r="BR384" s="105">
        <v>5</v>
      </c>
      <c r="BS384" s="167"/>
      <c r="BT384" s="103" t="s">
        <v>102</v>
      </c>
      <c r="BU384" s="105">
        <v>10</v>
      </c>
      <c r="BV384" s="105">
        <v>10</v>
      </c>
      <c r="BW384" s="105">
        <v>0</v>
      </c>
      <c r="BX384" s="105">
        <v>0</v>
      </c>
      <c r="BY384" s="105">
        <v>10</v>
      </c>
      <c r="BZ384" s="105">
        <v>0</v>
      </c>
      <c r="CA384" s="105">
        <v>0</v>
      </c>
      <c r="CB384" s="105">
        <v>0</v>
      </c>
      <c r="CC384" s="105">
        <v>0</v>
      </c>
      <c r="CD384" s="105">
        <v>0</v>
      </c>
      <c r="CE384" s="105">
        <v>0</v>
      </c>
      <c r="CF384" s="105">
        <v>0</v>
      </c>
      <c r="CG384" s="105">
        <v>0</v>
      </c>
      <c r="CH384" s="135"/>
      <c r="CI384" s="138" t="s">
        <v>21</v>
      </c>
      <c r="CJ384" s="138" t="s">
        <v>4499</v>
      </c>
      <c r="CK384" s="139">
        <v>256</v>
      </c>
      <c r="CL384" s="141">
        <v>30</v>
      </c>
    </row>
    <row r="385" spans="1:90">
      <c r="A385" s="205" t="s">
        <v>478</v>
      </c>
      <c r="B385" s="205"/>
      <c r="C385" s="205"/>
      <c r="D385" s="205"/>
      <c r="E385" s="205"/>
      <c r="F385" s="205"/>
      <c r="G385" s="205"/>
      <c r="H385" s="205"/>
      <c r="I385" s="205"/>
      <c r="J385" s="205"/>
      <c r="K385" s="205"/>
      <c r="L385" s="205"/>
      <c r="M385" s="205" t="s">
        <v>479</v>
      </c>
      <c r="N385" s="205"/>
      <c r="O385" s="205"/>
      <c r="P385" s="205"/>
      <c r="Q385" s="205"/>
      <c r="R385" s="205"/>
      <c r="S385" s="205"/>
      <c r="T385" s="205"/>
      <c r="U385" s="205"/>
      <c r="V385" s="205"/>
      <c r="W385" s="205"/>
      <c r="X385" s="205"/>
      <c r="Y385" s="205" t="s">
        <v>480</v>
      </c>
      <c r="Z385" s="205"/>
      <c r="AA385" s="205"/>
      <c r="AB385" s="205"/>
      <c r="AC385" s="205"/>
      <c r="AD385" s="205"/>
      <c r="AE385" s="205"/>
      <c r="AF385" s="205"/>
      <c r="AG385" s="205"/>
      <c r="AH385" s="205"/>
      <c r="AI385" s="205"/>
      <c r="AJ385" s="205"/>
      <c r="AK385" s="205" t="s">
        <v>481</v>
      </c>
      <c r="AL385" s="205"/>
      <c r="AM385" s="205"/>
      <c r="AN385" s="205"/>
      <c r="AO385" s="205"/>
      <c r="AP385" s="205"/>
      <c r="AQ385" s="205"/>
      <c r="AR385" s="205"/>
      <c r="AS385" s="205"/>
      <c r="AT385" s="205"/>
      <c r="AU385" s="205"/>
      <c r="AV385" s="205" t="s">
        <v>4596</v>
      </c>
      <c r="AW385" s="205"/>
      <c r="AX385" s="205"/>
      <c r="AY385" s="205"/>
      <c r="AZ385" s="205"/>
      <c r="BA385" s="205"/>
      <c r="BB385" s="205"/>
      <c r="BC385" s="205"/>
      <c r="BD385" s="205"/>
      <c r="BE385" s="205"/>
      <c r="BF385" s="205"/>
      <c r="BG385" s="205"/>
      <c r="BH385" s="205"/>
      <c r="BI385" s="205"/>
      <c r="BJ385" s="205" t="s">
        <v>500</v>
      </c>
      <c r="BK385" s="205"/>
      <c r="BL385" s="205"/>
      <c r="BM385" s="205"/>
      <c r="BN385" s="205"/>
      <c r="BO385" s="205"/>
      <c r="BP385" s="205"/>
      <c r="BQ385" s="205"/>
      <c r="BR385" s="205"/>
      <c r="BS385" s="205" t="s">
        <v>482</v>
      </c>
      <c r="BT385" s="205"/>
      <c r="BU385" s="205"/>
      <c r="BV385" s="205"/>
      <c r="BW385" s="205"/>
      <c r="BX385" s="205"/>
      <c r="BY385" s="205"/>
      <c r="BZ385" s="205"/>
      <c r="CA385" s="205"/>
      <c r="CB385" s="205"/>
      <c r="CC385" s="205"/>
      <c r="CD385" s="205"/>
      <c r="CE385" s="205"/>
      <c r="CF385" s="205"/>
      <c r="CG385" s="205"/>
      <c r="CH385" s="135"/>
      <c r="CI385" s="138" t="s">
        <v>478</v>
      </c>
      <c r="CJ385" s="138" t="s">
        <v>478</v>
      </c>
      <c r="CK385" s="139">
        <v>0</v>
      </c>
      <c r="CL385" s="141">
        <v>0</v>
      </c>
    </row>
    <row r="386" spans="1:90">
      <c r="A386" s="205" t="s">
        <v>4174</v>
      </c>
      <c r="B386" s="205"/>
      <c r="C386" s="205"/>
      <c r="D386" s="205"/>
      <c r="E386" s="205"/>
      <c r="F386" s="205"/>
      <c r="G386" s="205"/>
      <c r="H386" s="205"/>
      <c r="I386" s="205"/>
      <c r="J386" s="205"/>
      <c r="K386" s="205"/>
      <c r="L386" s="205"/>
      <c r="M386" s="205" t="s">
        <v>4174</v>
      </c>
      <c r="N386" s="205"/>
      <c r="O386" s="205"/>
      <c r="P386" s="205"/>
      <c r="Q386" s="205"/>
      <c r="R386" s="205"/>
      <c r="S386" s="205"/>
      <c r="T386" s="205"/>
      <c r="U386" s="205"/>
      <c r="V386" s="205"/>
      <c r="W386" s="205"/>
      <c r="X386" s="205"/>
      <c r="Y386" s="205" t="s">
        <v>4174</v>
      </c>
      <c r="Z386" s="205"/>
      <c r="AA386" s="205"/>
      <c r="AB386" s="205"/>
      <c r="AC386" s="205"/>
      <c r="AD386" s="205"/>
      <c r="AE386" s="205"/>
      <c r="AF386" s="205"/>
      <c r="AG386" s="205"/>
      <c r="AH386" s="205"/>
      <c r="AI386" s="205"/>
      <c r="AJ386" s="205"/>
      <c r="AK386" s="205" t="s">
        <v>4174</v>
      </c>
      <c r="AL386" s="205"/>
      <c r="AM386" s="205"/>
      <c r="AN386" s="205"/>
      <c r="AO386" s="205"/>
      <c r="AP386" s="205"/>
      <c r="AQ386" s="205"/>
      <c r="AR386" s="205"/>
      <c r="AS386" s="205"/>
      <c r="AT386" s="205"/>
      <c r="AU386" s="205"/>
      <c r="AV386" s="205" t="s">
        <v>4175</v>
      </c>
      <c r="AW386" s="205"/>
      <c r="AX386" s="205"/>
      <c r="AY386" s="205"/>
      <c r="AZ386" s="205"/>
      <c r="BA386" s="205"/>
      <c r="BB386" s="205"/>
      <c r="BC386" s="205"/>
      <c r="BD386" s="205"/>
      <c r="BE386" s="205"/>
      <c r="BF386" s="205"/>
      <c r="BG386" s="205"/>
      <c r="BH386" s="205"/>
      <c r="BI386" s="205"/>
      <c r="BJ386" s="205" t="s">
        <v>4174</v>
      </c>
      <c r="BK386" s="205"/>
      <c r="BL386" s="205"/>
      <c r="BM386" s="205"/>
      <c r="BN386" s="205"/>
      <c r="BO386" s="205"/>
      <c r="BP386" s="205"/>
      <c r="BQ386" s="205"/>
      <c r="BR386" s="205"/>
      <c r="BS386" s="205" t="s">
        <v>4174</v>
      </c>
      <c r="BT386" s="205"/>
      <c r="BU386" s="205"/>
      <c r="BV386" s="205"/>
      <c r="BW386" s="205"/>
      <c r="BX386" s="205"/>
      <c r="BY386" s="205"/>
      <c r="BZ386" s="205"/>
      <c r="CA386" s="205"/>
      <c r="CB386" s="205"/>
      <c r="CC386" s="205"/>
      <c r="CD386" s="205"/>
      <c r="CE386" s="205"/>
      <c r="CF386" s="205"/>
      <c r="CG386" s="205"/>
      <c r="CH386" s="135"/>
      <c r="CI386" s="138" t="s">
        <v>4174</v>
      </c>
      <c r="CJ386" s="138" t="s">
        <v>4174</v>
      </c>
      <c r="CK386" s="139">
        <v>0</v>
      </c>
      <c r="CL386" s="141">
        <v>0</v>
      </c>
    </row>
    <row r="387" spans="1:90" ht="23.45" customHeight="1">
      <c r="A387" s="204" t="s">
        <v>2</v>
      </c>
      <c r="B387" s="199" t="s">
        <v>335</v>
      </c>
      <c r="C387" s="205" t="s">
        <v>423</v>
      </c>
      <c r="D387" s="205"/>
      <c r="E387" s="205" t="s">
        <v>424</v>
      </c>
      <c r="F387" s="205"/>
      <c r="G387" s="205" t="s">
        <v>425</v>
      </c>
      <c r="H387" s="205"/>
      <c r="I387" s="205" t="s">
        <v>426</v>
      </c>
      <c r="J387" s="205"/>
      <c r="K387" s="205" t="s">
        <v>102</v>
      </c>
      <c r="L387" s="205"/>
      <c r="M387" s="204" t="s">
        <v>2</v>
      </c>
      <c r="N387" s="204" t="s">
        <v>113</v>
      </c>
      <c r="O387" s="205" t="s">
        <v>423</v>
      </c>
      <c r="P387" s="205"/>
      <c r="Q387" s="205" t="s">
        <v>424</v>
      </c>
      <c r="R387" s="205"/>
      <c r="S387" s="205" t="s">
        <v>425</v>
      </c>
      <c r="T387" s="205"/>
      <c r="U387" s="205" t="s">
        <v>426</v>
      </c>
      <c r="V387" s="205"/>
      <c r="W387" s="205" t="s">
        <v>102</v>
      </c>
      <c r="X387" s="205"/>
      <c r="Y387" s="204" t="s">
        <v>2</v>
      </c>
      <c r="Z387" s="204" t="s">
        <v>113</v>
      </c>
      <c r="AA387" s="205" t="s">
        <v>363</v>
      </c>
      <c r="AB387" s="205"/>
      <c r="AC387" s="205"/>
      <c r="AD387" s="205"/>
      <c r="AE387" s="205"/>
      <c r="AF387" s="205" t="s">
        <v>165</v>
      </c>
      <c r="AG387" s="205"/>
      <c r="AH387" s="205"/>
      <c r="AI387" s="205"/>
      <c r="AJ387" s="204" t="s">
        <v>364</v>
      </c>
      <c r="AK387" s="204" t="s">
        <v>2</v>
      </c>
      <c r="AL387" s="204" t="s">
        <v>113</v>
      </c>
      <c r="AM387" s="205" t="s">
        <v>365</v>
      </c>
      <c r="AN387" s="205"/>
      <c r="AO387" s="205"/>
      <c r="AP387" s="205"/>
      <c r="AQ387" s="205"/>
      <c r="AR387" s="205"/>
      <c r="AS387" s="205"/>
      <c r="AT387" s="205"/>
      <c r="AU387" s="205"/>
      <c r="AV387" s="205" t="s">
        <v>2</v>
      </c>
      <c r="AW387" s="204" t="s">
        <v>113</v>
      </c>
      <c r="AX387" s="205" t="s">
        <v>366</v>
      </c>
      <c r="AY387" s="205"/>
      <c r="AZ387" s="205" t="s">
        <v>367</v>
      </c>
      <c r="BA387" s="205"/>
      <c r="BB387" s="205" t="s">
        <v>89</v>
      </c>
      <c r="BC387" s="205"/>
      <c r="BD387" s="205" t="s">
        <v>368</v>
      </c>
      <c r="BE387" s="205"/>
      <c r="BF387" s="205" t="s">
        <v>369</v>
      </c>
      <c r="BG387" s="205"/>
      <c r="BH387" s="204" t="s">
        <v>370</v>
      </c>
      <c r="BI387" s="204"/>
      <c r="BJ387" s="204" t="s">
        <v>2</v>
      </c>
      <c r="BK387" s="204" t="s">
        <v>113</v>
      </c>
      <c r="BL387" s="205" t="s">
        <v>166</v>
      </c>
      <c r="BM387" s="205"/>
      <c r="BN387" s="205"/>
      <c r="BO387" s="204" t="s">
        <v>167</v>
      </c>
      <c r="BP387" s="204"/>
      <c r="BQ387" s="204" t="s">
        <v>466</v>
      </c>
      <c r="BR387" s="204"/>
      <c r="BS387" s="204" t="s">
        <v>2</v>
      </c>
      <c r="BT387" s="204" t="s">
        <v>113</v>
      </c>
      <c r="BU387" s="205" t="s">
        <v>371</v>
      </c>
      <c r="BV387" s="205"/>
      <c r="BW387" s="205"/>
      <c r="BX387" s="205"/>
      <c r="BY387" s="205"/>
      <c r="BZ387" s="205"/>
      <c r="CA387" s="205"/>
      <c r="CB387" s="205"/>
      <c r="CC387" s="205"/>
      <c r="CD387" s="205"/>
      <c r="CE387" s="205"/>
      <c r="CF387" s="205"/>
      <c r="CG387" s="205"/>
      <c r="CH387" s="135"/>
      <c r="CI387" s="138" t="s">
        <v>2</v>
      </c>
      <c r="CJ387" s="138" t="s">
        <v>4594</v>
      </c>
      <c r="CK387" s="139" t="e">
        <v>#VALUE!</v>
      </c>
      <c r="CL387" s="141">
        <v>0</v>
      </c>
    </row>
    <row r="388" spans="1:90" ht="36">
      <c r="A388" s="204"/>
      <c r="B388" s="199"/>
      <c r="C388" s="69" t="s">
        <v>170</v>
      </c>
      <c r="D388" s="69" t="s">
        <v>57</v>
      </c>
      <c r="E388" s="69" t="s">
        <v>170</v>
      </c>
      <c r="F388" s="69" t="s">
        <v>57</v>
      </c>
      <c r="G388" s="69" t="s">
        <v>170</v>
      </c>
      <c r="H388" s="69" t="s">
        <v>57</v>
      </c>
      <c r="I388" s="69" t="s">
        <v>170</v>
      </c>
      <c r="J388" s="69" t="s">
        <v>57</v>
      </c>
      <c r="K388" s="69" t="s">
        <v>170</v>
      </c>
      <c r="L388" s="69" t="s">
        <v>57</v>
      </c>
      <c r="M388" s="204"/>
      <c r="N388" s="204"/>
      <c r="O388" s="69" t="s">
        <v>170</v>
      </c>
      <c r="P388" s="69" t="s">
        <v>57</v>
      </c>
      <c r="Q388" s="69" t="s">
        <v>170</v>
      </c>
      <c r="R388" s="69" t="s">
        <v>57</v>
      </c>
      <c r="S388" s="69" t="s">
        <v>170</v>
      </c>
      <c r="T388" s="69" t="s">
        <v>57</v>
      </c>
      <c r="U388" s="69" t="s">
        <v>170</v>
      </c>
      <c r="V388" s="69" t="s">
        <v>57</v>
      </c>
      <c r="W388" s="69" t="s">
        <v>170</v>
      </c>
      <c r="X388" s="69" t="s">
        <v>57</v>
      </c>
      <c r="Y388" s="204"/>
      <c r="Z388" s="204"/>
      <c r="AA388" s="69" t="s">
        <v>427</v>
      </c>
      <c r="AB388" s="69" t="s">
        <v>428</v>
      </c>
      <c r="AC388" s="69" t="s">
        <v>429</v>
      </c>
      <c r="AD388" s="69" t="s">
        <v>430</v>
      </c>
      <c r="AE388" s="69" t="s">
        <v>102</v>
      </c>
      <c r="AF388" s="69" t="s">
        <v>372</v>
      </c>
      <c r="AG388" s="31" t="s">
        <v>279</v>
      </c>
      <c r="AH388" s="31" t="s">
        <v>172</v>
      </c>
      <c r="AI388" s="31" t="s">
        <v>173</v>
      </c>
      <c r="AJ388" s="204"/>
      <c r="AK388" s="204"/>
      <c r="AL388" s="204"/>
      <c r="AM388" s="44" t="s">
        <v>434</v>
      </c>
      <c r="AN388" s="44" t="s">
        <v>344</v>
      </c>
      <c r="AO388" s="44" t="s">
        <v>435</v>
      </c>
      <c r="AP388" s="44" t="s">
        <v>436</v>
      </c>
      <c r="AQ388" s="44" t="s">
        <v>437</v>
      </c>
      <c r="AR388" s="14" t="s">
        <v>175</v>
      </c>
      <c r="AS388" s="14" t="s">
        <v>176</v>
      </c>
      <c r="AT388" s="44" t="s">
        <v>69</v>
      </c>
      <c r="AU388" s="44" t="s">
        <v>70</v>
      </c>
      <c r="AV388" s="205"/>
      <c r="AW388" s="204"/>
      <c r="AX388" s="69" t="s">
        <v>170</v>
      </c>
      <c r="AY388" s="69" t="s">
        <v>57</v>
      </c>
      <c r="AZ388" s="69" t="s">
        <v>170</v>
      </c>
      <c r="BA388" s="69" t="s">
        <v>57</v>
      </c>
      <c r="BB388" s="69" t="s">
        <v>170</v>
      </c>
      <c r="BC388" s="69" t="s">
        <v>57</v>
      </c>
      <c r="BD388" s="69" t="s">
        <v>170</v>
      </c>
      <c r="BE388" s="69" t="s">
        <v>57</v>
      </c>
      <c r="BF388" s="69" t="s">
        <v>170</v>
      </c>
      <c r="BG388" s="69" t="s">
        <v>57</v>
      </c>
      <c r="BH388" s="69" t="s">
        <v>170</v>
      </c>
      <c r="BI388" s="69" t="s">
        <v>57</v>
      </c>
      <c r="BJ388" s="204"/>
      <c r="BK388" s="204"/>
      <c r="BL388" s="32" t="s">
        <v>56</v>
      </c>
      <c r="BM388" s="45" t="s">
        <v>174</v>
      </c>
      <c r="BN388" s="45" t="s">
        <v>280</v>
      </c>
      <c r="BO388" s="69" t="s">
        <v>66</v>
      </c>
      <c r="BP388" s="69" t="s">
        <v>174</v>
      </c>
      <c r="BQ388" s="69" t="s">
        <v>66</v>
      </c>
      <c r="BR388" s="69" t="s">
        <v>174</v>
      </c>
      <c r="BS388" s="204"/>
      <c r="BT388" s="204"/>
      <c r="BU388" s="69" t="s">
        <v>80</v>
      </c>
      <c r="BV388" s="69" t="s">
        <v>81</v>
      </c>
      <c r="BW388" s="69" t="s">
        <v>82</v>
      </c>
      <c r="BX388" s="69" t="s">
        <v>421</v>
      </c>
      <c r="BY388" s="69" t="s">
        <v>431</v>
      </c>
      <c r="BZ388" s="69" t="s">
        <v>432</v>
      </c>
      <c r="CA388" s="69" t="s">
        <v>420</v>
      </c>
      <c r="CB388" s="69" t="s">
        <v>84</v>
      </c>
      <c r="CC388" s="69" t="s">
        <v>85</v>
      </c>
      <c r="CD388" s="69" t="s">
        <v>86</v>
      </c>
      <c r="CE388" s="69" t="s">
        <v>87</v>
      </c>
      <c r="CF388" s="69" t="s">
        <v>88</v>
      </c>
      <c r="CG388" s="70" t="s">
        <v>0</v>
      </c>
      <c r="CH388" s="135"/>
      <c r="CI388" s="138" t="s">
        <v>2</v>
      </c>
      <c r="CJ388" s="138" t="s">
        <v>2</v>
      </c>
      <c r="CK388" s="139" t="e">
        <v>#VALUE!</v>
      </c>
      <c r="CL388" s="141">
        <v>0</v>
      </c>
    </row>
    <row r="389" spans="1:90">
      <c r="A389" s="73" t="s">
        <v>141</v>
      </c>
      <c r="B389" s="71"/>
      <c r="C389" s="5"/>
      <c r="D389" s="5"/>
      <c r="E389" s="5"/>
      <c r="F389" s="5"/>
      <c r="G389" s="5"/>
      <c r="H389" s="5"/>
      <c r="I389" s="5"/>
      <c r="J389" s="5"/>
      <c r="K389" s="5"/>
      <c r="L389" s="5"/>
      <c r="M389" s="73" t="s">
        <v>141</v>
      </c>
      <c r="N389" s="71"/>
      <c r="O389" s="5"/>
      <c r="P389" s="5"/>
      <c r="Q389" s="5"/>
      <c r="R389" s="5"/>
      <c r="S389" s="5"/>
      <c r="T389" s="5"/>
      <c r="U389" s="5"/>
      <c r="V389" s="5"/>
      <c r="W389" s="5"/>
      <c r="X389" s="5"/>
      <c r="Y389" s="73" t="s">
        <v>141</v>
      </c>
      <c r="Z389" s="71"/>
      <c r="AA389" s="5"/>
      <c r="AB389" s="5"/>
      <c r="AC389" s="5"/>
      <c r="AD389" s="5"/>
      <c r="AE389" s="5"/>
      <c r="AF389" s="5"/>
      <c r="AG389" s="5"/>
      <c r="AH389" s="5"/>
      <c r="AI389" s="5"/>
      <c r="AJ389" s="72"/>
      <c r="AK389" s="73" t="s">
        <v>141</v>
      </c>
      <c r="AL389" s="71"/>
      <c r="AM389" s="5"/>
      <c r="AN389" s="5"/>
      <c r="AO389" s="5"/>
      <c r="AP389" s="5"/>
      <c r="AQ389" s="5"/>
      <c r="AR389" s="5"/>
      <c r="AS389" s="5"/>
      <c r="AT389" s="5"/>
      <c r="AU389" s="5"/>
      <c r="AV389" s="73" t="s">
        <v>141</v>
      </c>
      <c r="AW389" s="71"/>
      <c r="AX389" s="5"/>
      <c r="AY389" s="5"/>
      <c r="AZ389" s="5"/>
      <c r="BA389" s="5"/>
      <c r="BB389" s="5"/>
      <c r="BC389" s="5"/>
      <c r="BD389" s="5"/>
      <c r="BE389" s="5"/>
      <c r="BF389" s="5"/>
      <c r="BG389" s="5"/>
      <c r="BH389" s="5"/>
      <c r="BI389" s="5"/>
      <c r="BJ389" s="73" t="s">
        <v>141</v>
      </c>
      <c r="BK389" s="71"/>
      <c r="BL389" s="72"/>
      <c r="BM389" s="5"/>
      <c r="BN389" s="5"/>
      <c r="BO389" s="5"/>
      <c r="BP389" s="5"/>
      <c r="BQ389" s="72"/>
      <c r="BR389" s="72"/>
      <c r="BS389" s="73" t="s">
        <v>141</v>
      </c>
      <c r="BT389" s="71"/>
      <c r="BU389" s="5"/>
      <c r="BV389" s="5"/>
      <c r="BW389" s="5"/>
      <c r="BX389" s="5"/>
      <c r="BY389" s="5"/>
      <c r="BZ389" s="5"/>
      <c r="CA389" s="5"/>
      <c r="CB389" s="5"/>
      <c r="CC389" s="5"/>
      <c r="CD389" s="5"/>
      <c r="CE389" s="5"/>
      <c r="CF389" s="5"/>
      <c r="CG389" s="5"/>
      <c r="CH389" s="135"/>
      <c r="CI389" s="138" t="s">
        <v>141</v>
      </c>
      <c r="CJ389" s="138" t="s">
        <v>141</v>
      </c>
      <c r="CK389" s="139">
        <v>0</v>
      </c>
      <c r="CL389" s="141">
        <v>0</v>
      </c>
    </row>
    <row r="390" spans="1:90" ht="14.45" customHeight="1">
      <c r="A390" s="167" t="s">
        <v>251</v>
      </c>
      <c r="B390" s="71" t="s">
        <v>119</v>
      </c>
      <c r="C390" s="5">
        <v>336</v>
      </c>
      <c r="D390" s="5">
        <v>169</v>
      </c>
      <c r="E390" s="5">
        <v>331</v>
      </c>
      <c r="F390" s="5">
        <v>153</v>
      </c>
      <c r="G390" s="5">
        <v>300</v>
      </c>
      <c r="H390" s="5">
        <v>154</v>
      </c>
      <c r="I390" s="5">
        <v>388</v>
      </c>
      <c r="J390" s="5">
        <v>203</v>
      </c>
      <c r="K390" s="72">
        <v>1355</v>
      </c>
      <c r="L390" s="72">
        <v>679</v>
      </c>
      <c r="M390" s="167" t="s">
        <v>251</v>
      </c>
      <c r="N390" s="71" t="s">
        <v>119</v>
      </c>
      <c r="O390" s="5">
        <v>22</v>
      </c>
      <c r="P390" s="5">
        <v>7</v>
      </c>
      <c r="Q390" s="5">
        <v>23</v>
      </c>
      <c r="R390" s="5">
        <v>16</v>
      </c>
      <c r="S390" s="5">
        <v>24</v>
      </c>
      <c r="T390" s="5">
        <v>10</v>
      </c>
      <c r="U390" s="5">
        <v>68</v>
      </c>
      <c r="V390" s="5">
        <v>36</v>
      </c>
      <c r="W390" s="72">
        <v>137</v>
      </c>
      <c r="X390" s="72">
        <v>69</v>
      </c>
      <c r="Y390" s="167" t="s">
        <v>251</v>
      </c>
      <c r="Z390" s="71" t="s">
        <v>119</v>
      </c>
      <c r="AA390" s="5">
        <v>9</v>
      </c>
      <c r="AB390" s="5">
        <v>9</v>
      </c>
      <c r="AC390" s="5">
        <v>9</v>
      </c>
      <c r="AD390" s="5">
        <v>8</v>
      </c>
      <c r="AE390" s="72">
        <v>35</v>
      </c>
      <c r="AF390" s="72">
        <v>52</v>
      </c>
      <c r="AG390" s="5">
        <v>52</v>
      </c>
      <c r="AH390" s="5">
        <v>11</v>
      </c>
      <c r="AI390" s="5">
        <v>3</v>
      </c>
      <c r="AJ390" s="5">
        <v>7</v>
      </c>
      <c r="AK390" s="167" t="s">
        <v>251</v>
      </c>
      <c r="AL390" s="71" t="s">
        <v>119</v>
      </c>
      <c r="AM390" s="5">
        <v>0</v>
      </c>
      <c r="AN390" s="5">
        <v>825</v>
      </c>
      <c r="AO390" s="5">
        <v>54</v>
      </c>
      <c r="AP390" s="5">
        <v>0</v>
      </c>
      <c r="AQ390" s="5">
        <v>0</v>
      </c>
      <c r="AR390" s="5">
        <v>3</v>
      </c>
      <c r="AS390" s="5">
        <v>47</v>
      </c>
      <c r="AT390" s="5">
        <v>48</v>
      </c>
      <c r="AU390" s="5">
        <v>48</v>
      </c>
      <c r="AV390" s="167" t="s">
        <v>251</v>
      </c>
      <c r="AW390" s="71" t="s">
        <v>119</v>
      </c>
      <c r="AX390" s="5">
        <v>328</v>
      </c>
      <c r="AY390" s="5">
        <v>168</v>
      </c>
      <c r="AZ390" s="5">
        <v>321</v>
      </c>
      <c r="BA390" s="5">
        <v>165</v>
      </c>
      <c r="BB390" s="5">
        <v>222</v>
      </c>
      <c r="BC390" s="5">
        <v>112</v>
      </c>
      <c r="BD390" s="5">
        <v>328</v>
      </c>
      <c r="BE390" s="5">
        <v>168</v>
      </c>
      <c r="BF390" s="5">
        <v>321</v>
      </c>
      <c r="BG390" s="5">
        <v>165</v>
      </c>
      <c r="BH390" s="5">
        <v>222</v>
      </c>
      <c r="BI390" s="5">
        <v>112</v>
      </c>
      <c r="BJ390" s="167" t="s">
        <v>251</v>
      </c>
      <c r="BK390" s="71" t="s">
        <v>119</v>
      </c>
      <c r="BL390" s="72">
        <v>46</v>
      </c>
      <c r="BM390" s="5">
        <v>14</v>
      </c>
      <c r="BN390" s="5">
        <v>2</v>
      </c>
      <c r="BO390" s="72">
        <v>10</v>
      </c>
      <c r="BP390" s="5">
        <v>3</v>
      </c>
      <c r="BQ390" s="72">
        <v>56</v>
      </c>
      <c r="BR390" s="72">
        <v>17</v>
      </c>
      <c r="BS390" s="167" t="s">
        <v>251</v>
      </c>
      <c r="BT390" s="71" t="s">
        <v>119</v>
      </c>
      <c r="BU390" s="5">
        <v>0</v>
      </c>
      <c r="BV390" s="5">
        <v>0</v>
      </c>
      <c r="BW390" s="5">
        <v>0</v>
      </c>
      <c r="BX390" s="5">
        <v>0</v>
      </c>
      <c r="BY390" s="5">
        <v>0</v>
      </c>
      <c r="BZ390" s="5">
        <v>0</v>
      </c>
      <c r="CA390" s="5">
        <v>0</v>
      </c>
      <c r="CB390" s="5">
        <v>0</v>
      </c>
      <c r="CC390" s="5">
        <v>0</v>
      </c>
      <c r="CD390" s="5">
        <v>0</v>
      </c>
      <c r="CE390" s="5">
        <v>0</v>
      </c>
      <c r="CF390" s="5">
        <v>8</v>
      </c>
      <c r="CG390" s="5">
        <v>0</v>
      </c>
      <c r="CH390" s="135"/>
      <c r="CI390" s="138" t="s">
        <v>251</v>
      </c>
      <c r="CJ390" s="138" t="s">
        <v>4500</v>
      </c>
      <c r="CK390" s="139">
        <v>1812</v>
      </c>
      <c r="CL390" s="141">
        <v>0</v>
      </c>
    </row>
    <row r="391" spans="1:90">
      <c r="A391" s="167"/>
      <c r="B391" s="71" t="s">
        <v>120</v>
      </c>
      <c r="C391" s="5">
        <v>0</v>
      </c>
      <c r="D391" s="5">
        <v>0</v>
      </c>
      <c r="E391" s="5">
        <v>0</v>
      </c>
      <c r="F391" s="5">
        <v>0</v>
      </c>
      <c r="G391" s="5">
        <v>0</v>
      </c>
      <c r="H391" s="5">
        <v>0</v>
      </c>
      <c r="I391" s="5">
        <v>0</v>
      </c>
      <c r="J391" s="5">
        <v>0</v>
      </c>
      <c r="K391" s="72">
        <v>0</v>
      </c>
      <c r="L391" s="72">
        <v>0</v>
      </c>
      <c r="M391" s="167"/>
      <c r="N391" s="71" t="s">
        <v>120</v>
      </c>
      <c r="O391" s="5">
        <v>0</v>
      </c>
      <c r="P391" s="5">
        <v>0</v>
      </c>
      <c r="Q391" s="5">
        <v>0</v>
      </c>
      <c r="R391" s="5">
        <v>0</v>
      </c>
      <c r="S391" s="5">
        <v>0</v>
      </c>
      <c r="T391" s="5">
        <v>0</v>
      </c>
      <c r="U391" s="5">
        <v>0</v>
      </c>
      <c r="V391" s="5">
        <v>0</v>
      </c>
      <c r="W391" s="72">
        <v>0</v>
      </c>
      <c r="X391" s="72">
        <v>0</v>
      </c>
      <c r="Y391" s="167"/>
      <c r="Z391" s="71" t="s">
        <v>120</v>
      </c>
      <c r="AA391" s="5">
        <v>0</v>
      </c>
      <c r="AB391" s="5">
        <v>0</v>
      </c>
      <c r="AC391" s="5">
        <v>0</v>
      </c>
      <c r="AD391" s="5">
        <v>0</v>
      </c>
      <c r="AE391" s="72">
        <v>0</v>
      </c>
      <c r="AF391" s="72">
        <v>0</v>
      </c>
      <c r="AG391" s="5">
        <v>0</v>
      </c>
      <c r="AH391" s="5">
        <v>0</v>
      </c>
      <c r="AI391" s="5">
        <v>0</v>
      </c>
      <c r="AJ391" s="5">
        <v>0</v>
      </c>
      <c r="AK391" s="167"/>
      <c r="AL391" s="71" t="s">
        <v>120</v>
      </c>
      <c r="AM391" s="5">
        <v>0</v>
      </c>
      <c r="AN391" s="5">
        <v>0</v>
      </c>
      <c r="AO391" s="5">
        <v>0</v>
      </c>
      <c r="AP391" s="5">
        <v>0</v>
      </c>
      <c r="AQ391" s="5">
        <v>0</v>
      </c>
      <c r="AR391" s="5">
        <v>0</v>
      </c>
      <c r="AS391" s="5">
        <v>0</v>
      </c>
      <c r="AT391" s="5">
        <v>0</v>
      </c>
      <c r="AU391" s="5">
        <v>0</v>
      </c>
      <c r="AV391" s="167"/>
      <c r="AW391" s="71" t="s">
        <v>120</v>
      </c>
      <c r="AX391" s="5">
        <v>0</v>
      </c>
      <c r="AY391" s="5">
        <v>0</v>
      </c>
      <c r="AZ391" s="5">
        <v>0</v>
      </c>
      <c r="BA391" s="5">
        <v>0</v>
      </c>
      <c r="BB391" s="5">
        <v>0</v>
      </c>
      <c r="BC391" s="5">
        <v>0</v>
      </c>
      <c r="BD391" s="5">
        <v>0</v>
      </c>
      <c r="BE391" s="5">
        <v>0</v>
      </c>
      <c r="BF391" s="5">
        <v>0</v>
      </c>
      <c r="BG391" s="5">
        <v>0</v>
      </c>
      <c r="BH391" s="5">
        <v>0</v>
      </c>
      <c r="BI391" s="5">
        <v>0</v>
      </c>
      <c r="BJ391" s="167"/>
      <c r="BK391" s="71" t="s">
        <v>120</v>
      </c>
      <c r="BL391" s="72">
        <v>0</v>
      </c>
      <c r="BM391" s="5">
        <v>0</v>
      </c>
      <c r="BN391" s="5">
        <v>0</v>
      </c>
      <c r="BO391" s="72">
        <v>0</v>
      </c>
      <c r="BP391" s="5">
        <v>0</v>
      </c>
      <c r="BQ391" s="72">
        <v>0</v>
      </c>
      <c r="BR391" s="72">
        <v>0</v>
      </c>
      <c r="BS391" s="167"/>
      <c r="BT391" s="71" t="s">
        <v>120</v>
      </c>
      <c r="BU391" s="5">
        <v>0</v>
      </c>
      <c r="BV391" s="5">
        <v>0</v>
      </c>
      <c r="BW391" s="5">
        <v>0</v>
      </c>
      <c r="BX391" s="5">
        <v>0</v>
      </c>
      <c r="BY391" s="5">
        <v>0</v>
      </c>
      <c r="BZ391" s="5">
        <v>0</v>
      </c>
      <c r="CA391" s="5">
        <v>0</v>
      </c>
      <c r="CB391" s="5">
        <v>0</v>
      </c>
      <c r="CC391" s="5">
        <v>0</v>
      </c>
      <c r="CD391" s="5">
        <v>0</v>
      </c>
      <c r="CE391" s="5">
        <v>0</v>
      </c>
      <c r="CF391" s="5">
        <v>0</v>
      </c>
      <c r="CG391" s="5">
        <v>0</v>
      </c>
      <c r="CH391" s="135"/>
      <c r="CI391" s="138" t="s">
        <v>251</v>
      </c>
      <c r="CJ391" s="138" t="s">
        <v>4501</v>
      </c>
      <c r="CK391" s="139">
        <v>0</v>
      </c>
      <c r="CL391" s="141">
        <v>0</v>
      </c>
    </row>
    <row r="392" spans="1:90">
      <c r="A392" s="167"/>
      <c r="B392" s="103" t="s">
        <v>102</v>
      </c>
      <c r="C392" s="105">
        <v>336</v>
      </c>
      <c r="D392" s="105">
        <v>169</v>
      </c>
      <c r="E392" s="105">
        <v>331</v>
      </c>
      <c r="F392" s="105">
        <v>153</v>
      </c>
      <c r="G392" s="105">
        <v>300</v>
      </c>
      <c r="H392" s="105">
        <v>154</v>
      </c>
      <c r="I392" s="105">
        <v>388</v>
      </c>
      <c r="J392" s="105">
        <v>203</v>
      </c>
      <c r="K392" s="105">
        <v>1355</v>
      </c>
      <c r="L392" s="105">
        <v>679</v>
      </c>
      <c r="M392" s="167"/>
      <c r="N392" s="103" t="s">
        <v>102</v>
      </c>
      <c r="O392" s="105">
        <v>22</v>
      </c>
      <c r="P392" s="105">
        <v>7</v>
      </c>
      <c r="Q392" s="105">
        <v>23</v>
      </c>
      <c r="R392" s="105">
        <v>16</v>
      </c>
      <c r="S392" s="105">
        <v>24</v>
      </c>
      <c r="T392" s="105">
        <v>10</v>
      </c>
      <c r="U392" s="105">
        <v>68</v>
      </c>
      <c r="V392" s="105">
        <v>36</v>
      </c>
      <c r="W392" s="105">
        <v>137</v>
      </c>
      <c r="X392" s="105">
        <v>69</v>
      </c>
      <c r="Y392" s="167"/>
      <c r="Z392" s="103" t="s">
        <v>102</v>
      </c>
      <c r="AA392" s="105">
        <v>9</v>
      </c>
      <c r="AB392" s="105">
        <v>9</v>
      </c>
      <c r="AC392" s="105">
        <v>9</v>
      </c>
      <c r="AD392" s="105">
        <v>8</v>
      </c>
      <c r="AE392" s="105">
        <v>35</v>
      </c>
      <c r="AF392" s="105">
        <v>52</v>
      </c>
      <c r="AG392" s="105">
        <v>52</v>
      </c>
      <c r="AH392" s="105">
        <v>11</v>
      </c>
      <c r="AI392" s="105">
        <v>3</v>
      </c>
      <c r="AJ392" s="105">
        <v>7</v>
      </c>
      <c r="AK392" s="167"/>
      <c r="AL392" s="103" t="s">
        <v>102</v>
      </c>
      <c r="AM392" s="105">
        <v>0</v>
      </c>
      <c r="AN392" s="105">
        <v>825</v>
      </c>
      <c r="AO392" s="105">
        <v>54</v>
      </c>
      <c r="AP392" s="105">
        <v>0</v>
      </c>
      <c r="AQ392" s="105">
        <v>0</v>
      </c>
      <c r="AR392" s="105">
        <v>3</v>
      </c>
      <c r="AS392" s="105">
        <v>47</v>
      </c>
      <c r="AT392" s="105">
        <v>48</v>
      </c>
      <c r="AU392" s="105">
        <v>48</v>
      </c>
      <c r="AV392" s="167"/>
      <c r="AW392" s="103" t="s">
        <v>102</v>
      </c>
      <c r="AX392" s="105">
        <v>328</v>
      </c>
      <c r="AY392" s="105">
        <v>168</v>
      </c>
      <c r="AZ392" s="105">
        <v>321</v>
      </c>
      <c r="BA392" s="105">
        <v>165</v>
      </c>
      <c r="BB392" s="105">
        <v>222</v>
      </c>
      <c r="BC392" s="105">
        <v>112</v>
      </c>
      <c r="BD392" s="105">
        <v>328</v>
      </c>
      <c r="BE392" s="105">
        <v>168</v>
      </c>
      <c r="BF392" s="105">
        <v>321</v>
      </c>
      <c r="BG392" s="105">
        <v>165</v>
      </c>
      <c r="BH392" s="105">
        <v>222</v>
      </c>
      <c r="BI392" s="105">
        <v>112</v>
      </c>
      <c r="BJ392" s="167"/>
      <c r="BK392" s="103" t="s">
        <v>102</v>
      </c>
      <c r="BL392" s="105">
        <v>46</v>
      </c>
      <c r="BM392" s="105">
        <v>14</v>
      </c>
      <c r="BN392" s="105">
        <v>2</v>
      </c>
      <c r="BO392" s="105">
        <v>10</v>
      </c>
      <c r="BP392" s="105">
        <v>3</v>
      </c>
      <c r="BQ392" s="105">
        <v>56</v>
      </c>
      <c r="BR392" s="105">
        <v>17</v>
      </c>
      <c r="BS392" s="167"/>
      <c r="BT392" s="103" t="s">
        <v>102</v>
      </c>
      <c r="BU392" s="105">
        <v>0</v>
      </c>
      <c r="BV392" s="105">
        <v>0</v>
      </c>
      <c r="BW392" s="105">
        <v>0</v>
      </c>
      <c r="BX392" s="105">
        <v>0</v>
      </c>
      <c r="BY392" s="105">
        <v>0</v>
      </c>
      <c r="BZ392" s="105">
        <v>0</v>
      </c>
      <c r="CA392" s="105">
        <v>0</v>
      </c>
      <c r="CB392" s="105">
        <v>0</v>
      </c>
      <c r="CC392" s="105">
        <v>0</v>
      </c>
      <c r="CD392" s="105">
        <v>0</v>
      </c>
      <c r="CE392" s="105">
        <v>0</v>
      </c>
      <c r="CF392" s="105">
        <v>8</v>
      </c>
      <c r="CG392" s="105">
        <v>0</v>
      </c>
      <c r="CH392" s="135"/>
      <c r="CI392" s="138" t="s">
        <v>251</v>
      </c>
      <c r="CJ392" s="138" t="s">
        <v>4502</v>
      </c>
      <c r="CK392" s="139">
        <v>1812</v>
      </c>
      <c r="CL392" s="141">
        <v>0</v>
      </c>
    </row>
    <row r="393" spans="1:90" ht="14.45" customHeight="1">
      <c r="A393" s="167" t="s">
        <v>17</v>
      </c>
      <c r="B393" s="71" t="s">
        <v>119</v>
      </c>
      <c r="C393" s="5">
        <v>217</v>
      </c>
      <c r="D393" s="5">
        <v>123</v>
      </c>
      <c r="E393" s="5">
        <v>184</v>
      </c>
      <c r="F393" s="5">
        <v>103</v>
      </c>
      <c r="G393" s="5">
        <v>156</v>
      </c>
      <c r="H393" s="5">
        <v>79</v>
      </c>
      <c r="I393" s="5">
        <v>148</v>
      </c>
      <c r="J393" s="5">
        <v>79</v>
      </c>
      <c r="K393" s="72">
        <v>705</v>
      </c>
      <c r="L393" s="72">
        <v>384</v>
      </c>
      <c r="M393" s="167" t="s">
        <v>17</v>
      </c>
      <c r="N393" s="71" t="s">
        <v>119</v>
      </c>
      <c r="O393" s="5">
        <v>8</v>
      </c>
      <c r="P393" s="5">
        <v>7</v>
      </c>
      <c r="Q393" s="5">
        <v>1</v>
      </c>
      <c r="R393" s="5">
        <v>1</v>
      </c>
      <c r="S393" s="5">
        <v>0</v>
      </c>
      <c r="T393" s="5">
        <v>0</v>
      </c>
      <c r="U393" s="5">
        <v>13</v>
      </c>
      <c r="V393" s="5">
        <v>7</v>
      </c>
      <c r="W393" s="72">
        <v>22</v>
      </c>
      <c r="X393" s="72">
        <v>15</v>
      </c>
      <c r="Y393" s="167" t="s">
        <v>17</v>
      </c>
      <c r="Z393" s="71" t="s">
        <v>119</v>
      </c>
      <c r="AA393" s="5">
        <v>9</v>
      </c>
      <c r="AB393" s="5">
        <v>8</v>
      </c>
      <c r="AC393" s="5">
        <v>7</v>
      </c>
      <c r="AD393" s="5">
        <v>7</v>
      </c>
      <c r="AE393" s="72">
        <v>31</v>
      </c>
      <c r="AF393" s="72">
        <v>29</v>
      </c>
      <c r="AG393" s="5">
        <v>26</v>
      </c>
      <c r="AH393" s="5">
        <v>0</v>
      </c>
      <c r="AI393" s="5">
        <v>0</v>
      </c>
      <c r="AJ393" s="5">
        <v>8</v>
      </c>
      <c r="AK393" s="167" t="s">
        <v>17</v>
      </c>
      <c r="AL393" s="71" t="s">
        <v>119</v>
      </c>
      <c r="AM393" s="5">
        <v>0</v>
      </c>
      <c r="AN393" s="5">
        <v>313</v>
      </c>
      <c r="AO393" s="5">
        <v>41</v>
      </c>
      <c r="AP393" s="5">
        <v>11</v>
      </c>
      <c r="AQ393" s="5">
        <v>0</v>
      </c>
      <c r="AR393" s="5">
        <v>12</v>
      </c>
      <c r="AS393" s="5">
        <v>36</v>
      </c>
      <c r="AT393" s="5">
        <v>29</v>
      </c>
      <c r="AU393" s="5">
        <v>29</v>
      </c>
      <c r="AV393" s="167" t="s">
        <v>17</v>
      </c>
      <c r="AW393" s="71" t="s">
        <v>119</v>
      </c>
      <c r="AX393" s="5">
        <v>191</v>
      </c>
      <c r="AY393" s="5">
        <v>99</v>
      </c>
      <c r="AZ393" s="5">
        <v>184</v>
      </c>
      <c r="BA393" s="5">
        <v>96</v>
      </c>
      <c r="BB393" s="5">
        <v>132</v>
      </c>
      <c r="BC393" s="5">
        <v>72</v>
      </c>
      <c r="BD393" s="5">
        <v>182</v>
      </c>
      <c r="BE393" s="5">
        <v>99</v>
      </c>
      <c r="BF393" s="5">
        <v>176</v>
      </c>
      <c r="BG393" s="5">
        <v>96</v>
      </c>
      <c r="BH393" s="5">
        <v>132</v>
      </c>
      <c r="BI393" s="5">
        <v>72</v>
      </c>
      <c r="BJ393" s="167" t="s">
        <v>17</v>
      </c>
      <c r="BK393" s="71" t="s">
        <v>119</v>
      </c>
      <c r="BL393" s="72">
        <v>42</v>
      </c>
      <c r="BM393" s="5">
        <v>13</v>
      </c>
      <c r="BN393" s="5">
        <v>7</v>
      </c>
      <c r="BO393" s="72">
        <v>2</v>
      </c>
      <c r="BP393" s="5">
        <v>1</v>
      </c>
      <c r="BQ393" s="72">
        <v>44</v>
      </c>
      <c r="BR393" s="72">
        <v>14</v>
      </c>
      <c r="BS393" s="167" t="s">
        <v>17</v>
      </c>
      <c r="BT393" s="71" t="s">
        <v>119</v>
      </c>
      <c r="BU393" s="5">
        <v>13</v>
      </c>
      <c r="BV393" s="5">
        <v>13</v>
      </c>
      <c r="BW393" s="5">
        <v>8</v>
      </c>
      <c r="BX393" s="5">
        <v>6</v>
      </c>
      <c r="BY393" s="5">
        <v>7</v>
      </c>
      <c r="BZ393" s="5">
        <v>4</v>
      </c>
      <c r="CA393" s="5">
        <v>9</v>
      </c>
      <c r="CB393" s="5">
        <v>3</v>
      </c>
      <c r="CC393" s="5">
        <v>0</v>
      </c>
      <c r="CD393" s="5">
        <v>5</v>
      </c>
      <c r="CE393" s="5">
        <v>4</v>
      </c>
      <c r="CF393" s="5">
        <v>3</v>
      </c>
      <c r="CG393" s="5">
        <v>13</v>
      </c>
      <c r="CH393" s="135"/>
      <c r="CI393" s="138" t="s">
        <v>17</v>
      </c>
      <c r="CJ393" s="138" t="s">
        <v>4503</v>
      </c>
      <c r="CK393" s="139">
        <v>793</v>
      </c>
      <c r="CL393" s="141">
        <v>72</v>
      </c>
    </row>
    <row r="394" spans="1:90">
      <c r="A394" s="167"/>
      <c r="B394" s="71" t="s">
        <v>120</v>
      </c>
      <c r="C394" s="5">
        <v>330</v>
      </c>
      <c r="D394" s="5">
        <v>186</v>
      </c>
      <c r="E394" s="5">
        <v>356</v>
      </c>
      <c r="F394" s="5">
        <v>181</v>
      </c>
      <c r="G394" s="5">
        <v>352</v>
      </c>
      <c r="H394" s="5">
        <v>188</v>
      </c>
      <c r="I394" s="5">
        <v>399</v>
      </c>
      <c r="J394" s="5">
        <v>206</v>
      </c>
      <c r="K394" s="72">
        <v>1437</v>
      </c>
      <c r="L394" s="72">
        <v>761</v>
      </c>
      <c r="M394" s="167"/>
      <c r="N394" s="71" t="s">
        <v>120</v>
      </c>
      <c r="O394" s="5">
        <v>7</v>
      </c>
      <c r="P394" s="5">
        <v>4</v>
      </c>
      <c r="Q394" s="5">
        <v>13</v>
      </c>
      <c r="R394" s="5">
        <v>7</v>
      </c>
      <c r="S394" s="5">
        <v>3</v>
      </c>
      <c r="T394" s="5">
        <v>2</v>
      </c>
      <c r="U394" s="5">
        <v>36</v>
      </c>
      <c r="V394" s="5">
        <v>18</v>
      </c>
      <c r="W394" s="72">
        <v>59</v>
      </c>
      <c r="X394" s="72">
        <v>31</v>
      </c>
      <c r="Y394" s="167"/>
      <c r="Z394" s="71" t="s">
        <v>120</v>
      </c>
      <c r="AA394" s="5">
        <v>6</v>
      </c>
      <c r="AB394" s="5">
        <v>6</v>
      </c>
      <c r="AC394" s="5">
        <v>6</v>
      </c>
      <c r="AD394" s="5">
        <v>7</v>
      </c>
      <c r="AE394" s="72">
        <v>25</v>
      </c>
      <c r="AF394" s="72">
        <v>26</v>
      </c>
      <c r="AG394" s="5">
        <v>19</v>
      </c>
      <c r="AH394" s="5">
        <v>0</v>
      </c>
      <c r="AI394" s="5">
        <v>1</v>
      </c>
      <c r="AJ394" s="5">
        <v>4</v>
      </c>
      <c r="AK394" s="167"/>
      <c r="AL394" s="71" t="s">
        <v>120</v>
      </c>
      <c r="AM394" s="5">
        <v>0</v>
      </c>
      <c r="AN394" s="5">
        <v>286</v>
      </c>
      <c r="AO394" s="5">
        <v>10</v>
      </c>
      <c r="AP394" s="5">
        <v>210</v>
      </c>
      <c r="AQ394" s="5">
        <v>50</v>
      </c>
      <c r="AR394" s="5">
        <v>5</v>
      </c>
      <c r="AS394" s="5">
        <v>35</v>
      </c>
      <c r="AT394" s="5">
        <v>27</v>
      </c>
      <c r="AU394" s="5">
        <v>27</v>
      </c>
      <c r="AV394" s="167"/>
      <c r="AW394" s="71" t="s">
        <v>120</v>
      </c>
      <c r="AX394" s="5">
        <v>459</v>
      </c>
      <c r="AY394" s="5">
        <v>242</v>
      </c>
      <c r="AZ394" s="5">
        <v>459</v>
      </c>
      <c r="BA394" s="5">
        <v>242</v>
      </c>
      <c r="BB394" s="5">
        <v>247</v>
      </c>
      <c r="BC394" s="5">
        <v>136</v>
      </c>
      <c r="BD394" s="5">
        <v>459</v>
      </c>
      <c r="BE394" s="5">
        <v>242</v>
      </c>
      <c r="BF394" s="5">
        <v>459</v>
      </c>
      <c r="BG394" s="5">
        <v>242</v>
      </c>
      <c r="BH394" s="5">
        <v>196</v>
      </c>
      <c r="BI394" s="5">
        <v>109</v>
      </c>
      <c r="BJ394" s="167"/>
      <c r="BK394" s="71" t="s">
        <v>120</v>
      </c>
      <c r="BL394" s="72">
        <v>36</v>
      </c>
      <c r="BM394" s="5">
        <v>9</v>
      </c>
      <c r="BN394" s="5">
        <v>2</v>
      </c>
      <c r="BO394" s="72">
        <v>6</v>
      </c>
      <c r="BP394" s="5">
        <v>2</v>
      </c>
      <c r="BQ394" s="72">
        <v>42</v>
      </c>
      <c r="BR394" s="72">
        <v>11</v>
      </c>
      <c r="BS394" s="167"/>
      <c r="BT394" s="71" t="s">
        <v>120</v>
      </c>
      <c r="BU394" s="5">
        <v>0</v>
      </c>
      <c r="BV394" s="5">
        <v>0</v>
      </c>
      <c r="BW394" s="5">
        <v>0</v>
      </c>
      <c r="BX394" s="5">
        <v>0</v>
      </c>
      <c r="BY394" s="5">
        <v>0</v>
      </c>
      <c r="BZ394" s="5">
        <v>0</v>
      </c>
      <c r="CA394" s="5">
        <v>0</v>
      </c>
      <c r="CB394" s="5">
        <v>0</v>
      </c>
      <c r="CC394" s="5">
        <v>0</v>
      </c>
      <c r="CD394" s="5">
        <v>0</v>
      </c>
      <c r="CE394" s="5">
        <v>0</v>
      </c>
      <c r="CF394" s="5">
        <v>0</v>
      </c>
      <c r="CG394" s="5">
        <v>0</v>
      </c>
      <c r="CH394" s="135"/>
      <c r="CI394" s="138" t="s">
        <v>17</v>
      </c>
      <c r="CJ394" s="138" t="s">
        <v>4504</v>
      </c>
      <c r="CK394" s="139">
        <v>1692</v>
      </c>
      <c r="CL394" s="141">
        <v>0</v>
      </c>
    </row>
    <row r="395" spans="1:90">
      <c r="A395" s="167"/>
      <c r="B395" s="103" t="s">
        <v>102</v>
      </c>
      <c r="C395" s="105">
        <v>547</v>
      </c>
      <c r="D395" s="105">
        <v>309</v>
      </c>
      <c r="E395" s="105">
        <v>540</v>
      </c>
      <c r="F395" s="105">
        <v>284</v>
      </c>
      <c r="G395" s="105">
        <v>508</v>
      </c>
      <c r="H395" s="105">
        <v>267</v>
      </c>
      <c r="I395" s="105">
        <v>547</v>
      </c>
      <c r="J395" s="105">
        <v>285</v>
      </c>
      <c r="K395" s="105">
        <v>2142</v>
      </c>
      <c r="L395" s="105">
        <v>1145</v>
      </c>
      <c r="M395" s="167"/>
      <c r="N395" s="103" t="s">
        <v>102</v>
      </c>
      <c r="O395" s="105">
        <v>15</v>
      </c>
      <c r="P395" s="105">
        <v>11</v>
      </c>
      <c r="Q395" s="105">
        <v>14</v>
      </c>
      <c r="R395" s="105">
        <v>8</v>
      </c>
      <c r="S395" s="105">
        <v>3</v>
      </c>
      <c r="T395" s="105">
        <v>2</v>
      </c>
      <c r="U395" s="105">
        <v>49</v>
      </c>
      <c r="V395" s="105">
        <v>25</v>
      </c>
      <c r="W395" s="105">
        <v>81</v>
      </c>
      <c r="X395" s="105">
        <v>46</v>
      </c>
      <c r="Y395" s="167"/>
      <c r="Z395" s="103" t="s">
        <v>102</v>
      </c>
      <c r="AA395" s="105">
        <v>15</v>
      </c>
      <c r="AB395" s="105">
        <v>14</v>
      </c>
      <c r="AC395" s="105">
        <v>13</v>
      </c>
      <c r="AD395" s="105">
        <v>14</v>
      </c>
      <c r="AE395" s="105">
        <v>56</v>
      </c>
      <c r="AF395" s="105">
        <v>55</v>
      </c>
      <c r="AG395" s="105">
        <v>45</v>
      </c>
      <c r="AH395" s="105">
        <v>0</v>
      </c>
      <c r="AI395" s="105">
        <v>1</v>
      </c>
      <c r="AJ395" s="105">
        <v>12</v>
      </c>
      <c r="AK395" s="167"/>
      <c r="AL395" s="103" t="s">
        <v>102</v>
      </c>
      <c r="AM395" s="105">
        <v>0</v>
      </c>
      <c r="AN395" s="105">
        <v>599</v>
      </c>
      <c r="AO395" s="105">
        <v>51</v>
      </c>
      <c r="AP395" s="105">
        <v>221</v>
      </c>
      <c r="AQ395" s="105">
        <v>50</v>
      </c>
      <c r="AR395" s="105">
        <v>17</v>
      </c>
      <c r="AS395" s="105">
        <v>71</v>
      </c>
      <c r="AT395" s="105">
        <v>56</v>
      </c>
      <c r="AU395" s="105">
        <v>56</v>
      </c>
      <c r="AV395" s="167"/>
      <c r="AW395" s="103" t="s">
        <v>102</v>
      </c>
      <c r="AX395" s="105">
        <v>650</v>
      </c>
      <c r="AY395" s="105">
        <v>341</v>
      </c>
      <c r="AZ395" s="105">
        <v>643</v>
      </c>
      <c r="BA395" s="105">
        <v>338</v>
      </c>
      <c r="BB395" s="105">
        <v>379</v>
      </c>
      <c r="BC395" s="105">
        <v>208</v>
      </c>
      <c r="BD395" s="105">
        <v>641</v>
      </c>
      <c r="BE395" s="105">
        <v>341</v>
      </c>
      <c r="BF395" s="105">
        <v>635</v>
      </c>
      <c r="BG395" s="105">
        <v>338</v>
      </c>
      <c r="BH395" s="105">
        <v>328</v>
      </c>
      <c r="BI395" s="105">
        <v>181</v>
      </c>
      <c r="BJ395" s="167"/>
      <c r="BK395" s="103" t="s">
        <v>102</v>
      </c>
      <c r="BL395" s="105">
        <v>78</v>
      </c>
      <c r="BM395" s="105">
        <v>22</v>
      </c>
      <c r="BN395" s="105">
        <v>9</v>
      </c>
      <c r="BO395" s="105">
        <v>8</v>
      </c>
      <c r="BP395" s="105">
        <v>3</v>
      </c>
      <c r="BQ395" s="105">
        <v>86</v>
      </c>
      <c r="BR395" s="105">
        <v>25</v>
      </c>
      <c r="BS395" s="167"/>
      <c r="BT395" s="103" t="s">
        <v>102</v>
      </c>
      <c r="BU395" s="105">
        <v>13</v>
      </c>
      <c r="BV395" s="105">
        <v>13</v>
      </c>
      <c r="BW395" s="105">
        <v>8</v>
      </c>
      <c r="BX395" s="105">
        <v>6</v>
      </c>
      <c r="BY395" s="105">
        <v>7</v>
      </c>
      <c r="BZ395" s="105">
        <v>4</v>
      </c>
      <c r="CA395" s="105">
        <v>9</v>
      </c>
      <c r="CB395" s="105">
        <v>3</v>
      </c>
      <c r="CC395" s="105">
        <v>0</v>
      </c>
      <c r="CD395" s="105">
        <v>5</v>
      </c>
      <c r="CE395" s="105">
        <v>4</v>
      </c>
      <c r="CF395" s="105">
        <v>3</v>
      </c>
      <c r="CG395" s="105">
        <v>13</v>
      </c>
      <c r="CH395" s="135"/>
      <c r="CI395" s="138" t="s">
        <v>17</v>
      </c>
      <c r="CJ395" s="138" t="s">
        <v>4505</v>
      </c>
      <c r="CK395" s="139">
        <v>2485</v>
      </c>
      <c r="CL395" s="141">
        <v>72</v>
      </c>
    </row>
    <row r="396" spans="1:90" ht="14.45" customHeight="1">
      <c r="A396" s="167" t="s">
        <v>252</v>
      </c>
      <c r="B396" s="71" t="s">
        <v>119</v>
      </c>
      <c r="C396" s="5">
        <v>0</v>
      </c>
      <c r="D396" s="5">
        <v>0</v>
      </c>
      <c r="E396" s="5">
        <v>0</v>
      </c>
      <c r="F396" s="5">
        <v>0</v>
      </c>
      <c r="G396" s="5">
        <v>0</v>
      </c>
      <c r="H396" s="5">
        <v>0</v>
      </c>
      <c r="I396" s="5">
        <v>0</v>
      </c>
      <c r="J396" s="5">
        <v>0</v>
      </c>
      <c r="K396" s="72">
        <v>0</v>
      </c>
      <c r="L396" s="72">
        <v>0</v>
      </c>
      <c r="M396" s="167" t="s">
        <v>252</v>
      </c>
      <c r="N396" s="71" t="s">
        <v>119</v>
      </c>
      <c r="O396" s="5">
        <v>0</v>
      </c>
      <c r="P396" s="5">
        <v>0</v>
      </c>
      <c r="Q396" s="5">
        <v>0</v>
      </c>
      <c r="R396" s="5">
        <v>0</v>
      </c>
      <c r="S396" s="5">
        <v>0</v>
      </c>
      <c r="T396" s="5">
        <v>0</v>
      </c>
      <c r="U396" s="5">
        <v>0</v>
      </c>
      <c r="V396" s="5">
        <v>0</v>
      </c>
      <c r="W396" s="72">
        <v>0</v>
      </c>
      <c r="X396" s="72">
        <v>0</v>
      </c>
      <c r="Y396" s="167" t="s">
        <v>252</v>
      </c>
      <c r="Z396" s="71" t="s">
        <v>119</v>
      </c>
      <c r="AA396" s="5">
        <v>0</v>
      </c>
      <c r="AB396" s="5">
        <v>0</v>
      </c>
      <c r="AC396" s="5">
        <v>0</v>
      </c>
      <c r="AD396" s="5">
        <v>0</v>
      </c>
      <c r="AE396" s="72">
        <v>0</v>
      </c>
      <c r="AF396" s="72">
        <v>0</v>
      </c>
      <c r="AG396" s="5">
        <v>0</v>
      </c>
      <c r="AH396" s="5">
        <v>0</v>
      </c>
      <c r="AI396" s="5">
        <v>0</v>
      </c>
      <c r="AJ396" s="5">
        <v>0</v>
      </c>
      <c r="AK396" s="167" t="s">
        <v>252</v>
      </c>
      <c r="AL396" s="71" t="s">
        <v>119</v>
      </c>
      <c r="AM396" s="5">
        <v>0</v>
      </c>
      <c r="AN396" s="5">
        <v>0</v>
      </c>
      <c r="AO396" s="5">
        <v>0</v>
      </c>
      <c r="AP396" s="5">
        <v>0</v>
      </c>
      <c r="AQ396" s="5">
        <v>0</v>
      </c>
      <c r="AR396" s="5">
        <v>0</v>
      </c>
      <c r="AS396" s="5">
        <v>0</v>
      </c>
      <c r="AT396" s="5">
        <v>0</v>
      </c>
      <c r="AU396" s="5">
        <v>0</v>
      </c>
      <c r="AV396" s="167" t="s">
        <v>252</v>
      </c>
      <c r="AW396" s="71" t="s">
        <v>119</v>
      </c>
      <c r="AX396" s="5">
        <v>0</v>
      </c>
      <c r="AY396" s="5">
        <v>0</v>
      </c>
      <c r="AZ396" s="5">
        <v>0</v>
      </c>
      <c r="BA396" s="5">
        <v>0</v>
      </c>
      <c r="BB396" s="5">
        <v>0</v>
      </c>
      <c r="BC396" s="5">
        <v>0</v>
      </c>
      <c r="BD396" s="5">
        <v>0</v>
      </c>
      <c r="BE396" s="5">
        <v>0</v>
      </c>
      <c r="BF396" s="5">
        <v>0</v>
      </c>
      <c r="BG396" s="5">
        <v>0</v>
      </c>
      <c r="BH396" s="5">
        <v>0</v>
      </c>
      <c r="BI396" s="5">
        <v>0</v>
      </c>
      <c r="BJ396" s="167" t="s">
        <v>252</v>
      </c>
      <c r="BK396" s="71" t="s">
        <v>119</v>
      </c>
      <c r="BL396" s="72">
        <v>0</v>
      </c>
      <c r="BM396" s="5">
        <v>0</v>
      </c>
      <c r="BN396" s="5">
        <v>0</v>
      </c>
      <c r="BO396" s="72">
        <v>0</v>
      </c>
      <c r="BP396" s="5">
        <v>0</v>
      </c>
      <c r="BQ396" s="72">
        <v>0</v>
      </c>
      <c r="BR396" s="72">
        <v>0</v>
      </c>
      <c r="BS396" s="167" t="s">
        <v>252</v>
      </c>
      <c r="BT396" s="71" t="s">
        <v>119</v>
      </c>
      <c r="BU396" s="5">
        <v>0</v>
      </c>
      <c r="BV396" s="5">
        <v>0</v>
      </c>
      <c r="BW396" s="5">
        <v>0</v>
      </c>
      <c r="BX396" s="5">
        <v>0</v>
      </c>
      <c r="BY396" s="5">
        <v>0</v>
      </c>
      <c r="BZ396" s="5">
        <v>0</v>
      </c>
      <c r="CA396" s="5">
        <v>0</v>
      </c>
      <c r="CB396" s="5">
        <v>0</v>
      </c>
      <c r="CC396" s="5">
        <v>0</v>
      </c>
      <c r="CD396" s="5">
        <v>0</v>
      </c>
      <c r="CE396" s="5">
        <v>0</v>
      </c>
      <c r="CF396" s="5">
        <v>0</v>
      </c>
      <c r="CG396" s="5">
        <v>0</v>
      </c>
      <c r="CH396" s="135"/>
      <c r="CI396" s="138" t="s">
        <v>252</v>
      </c>
      <c r="CJ396" s="138" t="s">
        <v>4506</v>
      </c>
      <c r="CK396" s="139">
        <v>0</v>
      </c>
      <c r="CL396" s="141">
        <v>0</v>
      </c>
    </row>
    <row r="397" spans="1:90">
      <c r="A397" s="167"/>
      <c r="B397" s="71" t="s">
        <v>120</v>
      </c>
      <c r="C397" s="5">
        <v>113</v>
      </c>
      <c r="D397" s="5">
        <v>60</v>
      </c>
      <c r="E397" s="5">
        <v>103</v>
      </c>
      <c r="F397" s="5">
        <v>60</v>
      </c>
      <c r="G397" s="5">
        <v>81</v>
      </c>
      <c r="H397" s="5">
        <v>45</v>
      </c>
      <c r="I397" s="5">
        <v>100</v>
      </c>
      <c r="J397" s="5">
        <v>48</v>
      </c>
      <c r="K397" s="72">
        <v>397</v>
      </c>
      <c r="L397" s="72">
        <v>213</v>
      </c>
      <c r="M397" s="167"/>
      <c r="N397" s="71" t="s">
        <v>120</v>
      </c>
      <c r="O397" s="5">
        <v>0</v>
      </c>
      <c r="P397" s="5">
        <v>0</v>
      </c>
      <c r="Q397" s="5">
        <v>5</v>
      </c>
      <c r="R397" s="5">
        <v>5</v>
      </c>
      <c r="S397" s="5">
        <v>3</v>
      </c>
      <c r="T397" s="5">
        <v>0</v>
      </c>
      <c r="U397" s="5">
        <v>12</v>
      </c>
      <c r="V397" s="5">
        <v>9</v>
      </c>
      <c r="W397" s="72">
        <v>20</v>
      </c>
      <c r="X397" s="72">
        <v>14</v>
      </c>
      <c r="Y397" s="167"/>
      <c r="Z397" s="71" t="s">
        <v>120</v>
      </c>
      <c r="AA397" s="5">
        <v>3</v>
      </c>
      <c r="AB397" s="5">
        <v>3</v>
      </c>
      <c r="AC397" s="5">
        <v>3</v>
      </c>
      <c r="AD397" s="5">
        <v>3</v>
      </c>
      <c r="AE397" s="72">
        <v>12</v>
      </c>
      <c r="AF397" s="72">
        <v>12</v>
      </c>
      <c r="AG397" s="5">
        <v>12</v>
      </c>
      <c r="AH397" s="5">
        <v>0</v>
      </c>
      <c r="AI397" s="5">
        <v>0</v>
      </c>
      <c r="AJ397" s="5">
        <v>2</v>
      </c>
      <c r="AK397" s="167"/>
      <c r="AL397" s="71" t="s">
        <v>120</v>
      </c>
      <c r="AM397" s="5">
        <v>0</v>
      </c>
      <c r="AN397" s="5">
        <v>150</v>
      </c>
      <c r="AO397" s="5">
        <v>0</v>
      </c>
      <c r="AP397" s="5">
        <v>0</v>
      </c>
      <c r="AQ397" s="5">
        <v>0</v>
      </c>
      <c r="AR397" s="5">
        <v>0</v>
      </c>
      <c r="AS397" s="5">
        <v>20</v>
      </c>
      <c r="AT397" s="5">
        <v>12</v>
      </c>
      <c r="AU397" s="5">
        <v>12</v>
      </c>
      <c r="AV397" s="167"/>
      <c r="AW397" s="71" t="s">
        <v>120</v>
      </c>
      <c r="AX397" s="5">
        <v>74</v>
      </c>
      <c r="AY397" s="5">
        <v>44</v>
      </c>
      <c r="AZ397" s="5">
        <v>72</v>
      </c>
      <c r="BA397" s="5">
        <v>43</v>
      </c>
      <c r="BB397" s="5">
        <v>62</v>
      </c>
      <c r="BC397" s="5">
        <v>37</v>
      </c>
      <c r="BD397" s="5">
        <v>74</v>
      </c>
      <c r="BE397" s="5">
        <v>44</v>
      </c>
      <c r="BF397" s="5">
        <v>72</v>
      </c>
      <c r="BG397" s="5">
        <v>43</v>
      </c>
      <c r="BH397" s="5">
        <v>62</v>
      </c>
      <c r="BI397" s="5">
        <v>37</v>
      </c>
      <c r="BJ397" s="167"/>
      <c r="BK397" s="71" t="s">
        <v>120</v>
      </c>
      <c r="BL397" s="72">
        <v>17</v>
      </c>
      <c r="BM397" s="5">
        <v>7</v>
      </c>
      <c r="BN397" s="5">
        <v>2</v>
      </c>
      <c r="BO397" s="72">
        <v>1</v>
      </c>
      <c r="BP397" s="5">
        <v>0</v>
      </c>
      <c r="BQ397" s="72">
        <v>18</v>
      </c>
      <c r="BR397" s="72">
        <v>7</v>
      </c>
      <c r="BS397" s="167"/>
      <c r="BT397" s="71" t="s">
        <v>120</v>
      </c>
      <c r="BU397" s="5">
        <v>79</v>
      </c>
      <c r="BV397" s="5">
        <v>0</v>
      </c>
      <c r="BW397" s="5">
        <v>0</v>
      </c>
      <c r="BX397" s="5">
        <v>0</v>
      </c>
      <c r="BY397" s="5">
        <v>0</v>
      </c>
      <c r="BZ397" s="5">
        <v>0</v>
      </c>
      <c r="CA397" s="5">
        <v>0</v>
      </c>
      <c r="CB397" s="5">
        <v>0</v>
      </c>
      <c r="CC397" s="5">
        <v>0</v>
      </c>
      <c r="CD397" s="5">
        <v>0</v>
      </c>
      <c r="CE397" s="5">
        <v>0</v>
      </c>
      <c r="CF397" s="5">
        <v>0</v>
      </c>
      <c r="CG397" s="5">
        <v>0</v>
      </c>
      <c r="CH397" s="135"/>
      <c r="CI397" s="138" t="s">
        <v>252</v>
      </c>
      <c r="CJ397" s="138" t="s">
        <v>4507</v>
      </c>
      <c r="CK397" s="139">
        <v>300</v>
      </c>
      <c r="CL397" s="141">
        <v>79</v>
      </c>
    </row>
    <row r="398" spans="1:90">
      <c r="A398" s="167"/>
      <c r="B398" s="103" t="s">
        <v>102</v>
      </c>
      <c r="C398" s="105">
        <v>113</v>
      </c>
      <c r="D398" s="105">
        <v>60</v>
      </c>
      <c r="E398" s="105">
        <v>103</v>
      </c>
      <c r="F398" s="105">
        <v>60</v>
      </c>
      <c r="G398" s="105">
        <v>81</v>
      </c>
      <c r="H398" s="105">
        <v>45</v>
      </c>
      <c r="I398" s="105">
        <v>100</v>
      </c>
      <c r="J398" s="105">
        <v>48</v>
      </c>
      <c r="K398" s="105">
        <v>397</v>
      </c>
      <c r="L398" s="105">
        <v>213</v>
      </c>
      <c r="M398" s="167"/>
      <c r="N398" s="103" t="s">
        <v>102</v>
      </c>
      <c r="O398" s="105">
        <v>0</v>
      </c>
      <c r="P398" s="105">
        <v>0</v>
      </c>
      <c r="Q398" s="105">
        <v>5</v>
      </c>
      <c r="R398" s="105">
        <v>5</v>
      </c>
      <c r="S398" s="105">
        <v>3</v>
      </c>
      <c r="T398" s="105">
        <v>0</v>
      </c>
      <c r="U398" s="105">
        <v>12</v>
      </c>
      <c r="V398" s="105">
        <v>9</v>
      </c>
      <c r="W398" s="105">
        <v>20</v>
      </c>
      <c r="X398" s="105">
        <v>14</v>
      </c>
      <c r="Y398" s="167"/>
      <c r="Z398" s="103" t="s">
        <v>102</v>
      </c>
      <c r="AA398" s="105">
        <v>3</v>
      </c>
      <c r="AB398" s="105">
        <v>3</v>
      </c>
      <c r="AC398" s="105">
        <v>3</v>
      </c>
      <c r="AD398" s="105">
        <v>3</v>
      </c>
      <c r="AE398" s="105">
        <v>12</v>
      </c>
      <c r="AF398" s="105">
        <v>12</v>
      </c>
      <c r="AG398" s="105">
        <v>12</v>
      </c>
      <c r="AH398" s="105">
        <v>0</v>
      </c>
      <c r="AI398" s="105">
        <v>0</v>
      </c>
      <c r="AJ398" s="105">
        <v>2</v>
      </c>
      <c r="AK398" s="167"/>
      <c r="AL398" s="103" t="s">
        <v>102</v>
      </c>
      <c r="AM398" s="105">
        <v>0</v>
      </c>
      <c r="AN398" s="105">
        <v>150</v>
      </c>
      <c r="AO398" s="105">
        <v>0</v>
      </c>
      <c r="AP398" s="105">
        <v>0</v>
      </c>
      <c r="AQ398" s="105">
        <v>0</v>
      </c>
      <c r="AR398" s="105">
        <v>0</v>
      </c>
      <c r="AS398" s="105">
        <v>20</v>
      </c>
      <c r="AT398" s="105">
        <v>12</v>
      </c>
      <c r="AU398" s="105">
        <v>12</v>
      </c>
      <c r="AV398" s="167"/>
      <c r="AW398" s="103" t="s">
        <v>102</v>
      </c>
      <c r="AX398" s="105">
        <v>74</v>
      </c>
      <c r="AY398" s="105">
        <v>44</v>
      </c>
      <c r="AZ398" s="105">
        <v>72</v>
      </c>
      <c r="BA398" s="105">
        <v>43</v>
      </c>
      <c r="BB398" s="105">
        <v>62</v>
      </c>
      <c r="BC398" s="105">
        <v>37</v>
      </c>
      <c r="BD398" s="105">
        <v>74</v>
      </c>
      <c r="BE398" s="105">
        <v>44</v>
      </c>
      <c r="BF398" s="105">
        <v>72</v>
      </c>
      <c r="BG398" s="105">
        <v>43</v>
      </c>
      <c r="BH398" s="105">
        <v>62</v>
      </c>
      <c r="BI398" s="105">
        <v>37</v>
      </c>
      <c r="BJ398" s="167"/>
      <c r="BK398" s="103" t="s">
        <v>102</v>
      </c>
      <c r="BL398" s="105">
        <v>17</v>
      </c>
      <c r="BM398" s="105">
        <v>7</v>
      </c>
      <c r="BN398" s="105">
        <v>2</v>
      </c>
      <c r="BO398" s="105">
        <v>1</v>
      </c>
      <c r="BP398" s="105">
        <v>0</v>
      </c>
      <c r="BQ398" s="105">
        <v>18</v>
      </c>
      <c r="BR398" s="105">
        <v>7</v>
      </c>
      <c r="BS398" s="167"/>
      <c r="BT398" s="103" t="s">
        <v>102</v>
      </c>
      <c r="BU398" s="105">
        <v>79</v>
      </c>
      <c r="BV398" s="105">
        <v>0</v>
      </c>
      <c r="BW398" s="105">
        <v>0</v>
      </c>
      <c r="BX398" s="105">
        <v>0</v>
      </c>
      <c r="BY398" s="105">
        <v>0</v>
      </c>
      <c r="BZ398" s="105">
        <v>0</v>
      </c>
      <c r="CA398" s="105">
        <v>0</v>
      </c>
      <c r="CB398" s="105">
        <v>0</v>
      </c>
      <c r="CC398" s="105">
        <v>0</v>
      </c>
      <c r="CD398" s="105">
        <v>0</v>
      </c>
      <c r="CE398" s="105">
        <v>0</v>
      </c>
      <c r="CF398" s="105">
        <v>0</v>
      </c>
      <c r="CG398" s="105">
        <v>0</v>
      </c>
      <c r="CH398" s="135"/>
      <c r="CI398" s="138" t="s">
        <v>252</v>
      </c>
      <c r="CJ398" s="138" t="s">
        <v>4508</v>
      </c>
      <c r="CK398" s="139">
        <v>300</v>
      </c>
      <c r="CL398" s="141">
        <v>79</v>
      </c>
    </row>
    <row r="399" spans="1:90" ht="14.45" customHeight="1">
      <c r="A399" s="167" t="s">
        <v>253</v>
      </c>
      <c r="B399" s="71" t="s">
        <v>119</v>
      </c>
      <c r="C399" s="5">
        <v>222</v>
      </c>
      <c r="D399" s="5">
        <v>111</v>
      </c>
      <c r="E399" s="5">
        <v>187</v>
      </c>
      <c r="F399" s="5">
        <v>104</v>
      </c>
      <c r="G399" s="5">
        <v>166</v>
      </c>
      <c r="H399" s="5">
        <v>91</v>
      </c>
      <c r="I399" s="5">
        <v>133</v>
      </c>
      <c r="J399" s="5">
        <v>60</v>
      </c>
      <c r="K399" s="72">
        <v>708</v>
      </c>
      <c r="L399" s="72">
        <v>366</v>
      </c>
      <c r="M399" s="167" t="s">
        <v>253</v>
      </c>
      <c r="N399" s="71" t="s">
        <v>119</v>
      </c>
      <c r="O399" s="5">
        <v>14</v>
      </c>
      <c r="P399" s="5">
        <v>7</v>
      </c>
      <c r="Q399" s="5">
        <v>0</v>
      </c>
      <c r="R399" s="5">
        <v>0</v>
      </c>
      <c r="S399" s="5">
        <v>0</v>
      </c>
      <c r="T399" s="5">
        <v>0</v>
      </c>
      <c r="U399" s="5">
        <v>6</v>
      </c>
      <c r="V399" s="5">
        <v>3</v>
      </c>
      <c r="W399" s="72">
        <v>20</v>
      </c>
      <c r="X399" s="72">
        <v>10</v>
      </c>
      <c r="Y399" s="167" t="s">
        <v>253</v>
      </c>
      <c r="Z399" s="71" t="s">
        <v>119</v>
      </c>
      <c r="AA399" s="5">
        <v>7</v>
      </c>
      <c r="AB399" s="5">
        <v>7</v>
      </c>
      <c r="AC399" s="5">
        <v>6</v>
      </c>
      <c r="AD399" s="5">
        <v>6</v>
      </c>
      <c r="AE399" s="72">
        <v>26</v>
      </c>
      <c r="AF399" s="72">
        <v>26</v>
      </c>
      <c r="AG399" s="5">
        <v>25</v>
      </c>
      <c r="AH399" s="5">
        <v>0</v>
      </c>
      <c r="AI399" s="5">
        <v>0</v>
      </c>
      <c r="AJ399" s="5">
        <v>6</v>
      </c>
      <c r="AK399" s="167" t="s">
        <v>253</v>
      </c>
      <c r="AL399" s="71" t="s">
        <v>119</v>
      </c>
      <c r="AM399" s="5">
        <v>31</v>
      </c>
      <c r="AN399" s="5">
        <v>271</v>
      </c>
      <c r="AO399" s="5">
        <v>7</v>
      </c>
      <c r="AP399" s="5">
        <v>0</v>
      </c>
      <c r="AQ399" s="5">
        <v>0</v>
      </c>
      <c r="AR399" s="5">
        <v>4</v>
      </c>
      <c r="AS399" s="5">
        <v>22</v>
      </c>
      <c r="AT399" s="5">
        <v>18</v>
      </c>
      <c r="AU399" s="5">
        <v>18</v>
      </c>
      <c r="AV399" s="167" t="s">
        <v>253</v>
      </c>
      <c r="AW399" s="71" t="s">
        <v>119</v>
      </c>
      <c r="AX399" s="5">
        <v>91</v>
      </c>
      <c r="AY399" s="5">
        <v>51</v>
      </c>
      <c r="AZ399" s="5">
        <v>88</v>
      </c>
      <c r="BA399" s="5">
        <v>50</v>
      </c>
      <c r="BB399" s="5">
        <v>69</v>
      </c>
      <c r="BC399" s="5">
        <v>39</v>
      </c>
      <c r="BD399" s="5">
        <v>91</v>
      </c>
      <c r="BE399" s="5">
        <v>51</v>
      </c>
      <c r="BF399" s="5">
        <v>88</v>
      </c>
      <c r="BG399" s="5">
        <v>50</v>
      </c>
      <c r="BH399" s="5">
        <v>69</v>
      </c>
      <c r="BI399" s="5">
        <v>39</v>
      </c>
      <c r="BJ399" s="167" t="s">
        <v>253</v>
      </c>
      <c r="BK399" s="71" t="s">
        <v>119</v>
      </c>
      <c r="BL399" s="72">
        <v>30</v>
      </c>
      <c r="BM399" s="5">
        <v>11</v>
      </c>
      <c r="BN399" s="5">
        <v>0</v>
      </c>
      <c r="BO399" s="72">
        <v>1</v>
      </c>
      <c r="BP399" s="5">
        <v>0</v>
      </c>
      <c r="BQ399" s="72">
        <v>31</v>
      </c>
      <c r="BR399" s="72">
        <v>11</v>
      </c>
      <c r="BS399" s="167" t="s">
        <v>253</v>
      </c>
      <c r="BT399" s="71" t="s">
        <v>119</v>
      </c>
      <c r="BU399" s="5">
        <v>9</v>
      </c>
      <c r="BV399" s="5">
        <v>9</v>
      </c>
      <c r="BW399" s="5">
        <v>8</v>
      </c>
      <c r="BX399" s="5">
        <v>4</v>
      </c>
      <c r="BY399" s="5">
        <v>12</v>
      </c>
      <c r="BZ399" s="5">
        <v>8</v>
      </c>
      <c r="CA399" s="5">
        <v>8</v>
      </c>
      <c r="CB399" s="5">
        <v>4</v>
      </c>
      <c r="CC399" s="5">
        <v>0</v>
      </c>
      <c r="CD399" s="5">
        <v>0</v>
      </c>
      <c r="CE399" s="5">
        <v>0</v>
      </c>
      <c r="CF399" s="5">
        <v>8</v>
      </c>
      <c r="CG399" s="5">
        <v>4</v>
      </c>
      <c r="CH399" s="135"/>
      <c r="CI399" s="138" t="s">
        <v>253</v>
      </c>
      <c r="CJ399" s="138" t="s">
        <v>4509</v>
      </c>
      <c r="CK399" s="139">
        <v>594</v>
      </c>
      <c r="CL399" s="141">
        <v>62</v>
      </c>
    </row>
    <row r="400" spans="1:90">
      <c r="A400" s="167"/>
      <c r="B400" s="71" t="s">
        <v>120</v>
      </c>
      <c r="C400" s="5">
        <v>196</v>
      </c>
      <c r="D400" s="5">
        <v>96</v>
      </c>
      <c r="E400" s="5">
        <v>211</v>
      </c>
      <c r="F400" s="5">
        <v>116</v>
      </c>
      <c r="G400" s="5">
        <v>168</v>
      </c>
      <c r="H400" s="5">
        <v>78</v>
      </c>
      <c r="I400" s="5">
        <v>195</v>
      </c>
      <c r="J400" s="5">
        <v>86</v>
      </c>
      <c r="K400" s="72">
        <v>770</v>
      </c>
      <c r="L400" s="72">
        <v>376</v>
      </c>
      <c r="M400" s="167"/>
      <c r="N400" s="71" t="s">
        <v>120</v>
      </c>
      <c r="O400" s="5">
        <v>37</v>
      </c>
      <c r="P400" s="5">
        <v>20</v>
      </c>
      <c r="Q400" s="5">
        <v>6</v>
      </c>
      <c r="R400" s="5">
        <v>3</v>
      </c>
      <c r="S400" s="5">
        <v>5</v>
      </c>
      <c r="T400" s="5">
        <v>3</v>
      </c>
      <c r="U400" s="5">
        <v>16</v>
      </c>
      <c r="V400" s="5">
        <v>8</v>
      </c>
      <c r="W400" s="72">
        <v>64</v>
      </c>
      <c r="X400" s="72">
        <v>34</v>
      </c>
      <c r="Y400" s="167"/>
      <c r="Z400" s="71" t="s">
        <v>120</v>
      </c>
      <c r="AA400" s="5">
        <v>8</v>
      </c>
      <c r="AB400" s="5">
        <v>8</v>
      </c>
      <c r="AC400" s="5">
        <v>7</v>
      </c>
      <c r="AD400" s="5">
        <v>7</v>
      </c>
      <c r="AE400" s="72">
        <v>30</v>
      </c>
      <c r="AF400" s="72">
        <v>30</v>
      </c>
      <c r="AG400" s="5">
        <v>26</v>
      </c>
      <c r="AH400" s="5">
        <v>22</v>
      </c>
      <c r="AI400" s="5">
        <v>0</v>
      </c>
      <c r="AJ400" s="5">
        <v>6</v>
      </c>
      <c r="AK400" s="167"/>
      <c r="AL400" s="71" t="s">
        <v>120</v>
      </c>
      <c r="AM400" s="5">
        <v>0</v>
      </c>
      <c r="AN400" s="5">
        <v>293</v>
      </c>
      <c r="AO400" s="5">
        <v>0</v>
      </c>
      <c r="AP400" s="5">
        <v>6</v>
      </c>
      <c r="AQ400" s="5">
        <v>0</v>
      </c>
      <c r="AR400" s="5">
        <v>10</v>
      </c>
      <c r="AS400" s="5">
        <v>22</v>
      </c>
      <c r="AT400" s="5">
        <v>22</v>
      </c>
      <c r="AU400" s="5">
        <v>22</v>
      </c>
      <c r="AV400" s="167"/>
      <c r="AW400" s="71" t="s">
        <v>120</v>
      </c>
      <c r="AX400" s="5">
        <v>210</v>
      </c>
      <c r="AY400" s="5">
        <v>104</v>
      </c>
      <c r="AZ400" s="5">
        <v>191</v>
      </c>
      <c r="BA400" s="5">
        <v>94</v>
      </c>
      <c r="BB400" s="5">
        <v>99</v>
      </c>
      <c r="BC400" s="5">
        <v>47</v>
      </c>
      <c r="BD400" s="5">
        <v>207</v>
      </c>
      <c r="BE400" s="5">
        <v>103</v>
      </c>
      <c r="BF400" s="5">
        <v>191</v>
      </c>
      <c r="BG400" s="5">
        <v>94</v>
      </c>
      <c r="BH400" s="5">
        <v>89</v>
      </c>
      <c r="BI400" s="5">
        <v>37</v>
      </c>
      <c r="BJ400" s="167"/>
      <c r="BK400" s="71" t="s">
        <v>120</v>
      </c>
      <c r="BL400" s="72">
        <v>33</v>
      </c>
      <c r="BM400" s="5">
        <v>14</v>
      </c>
      <c r="BN400" s="5">
        <v>0</v>
      </c>
      <c r="BO400" s="72">
        <v>2</v>
      </c>
      <c r="BP400" s="5">
        <v>0</v>
      </c>
      <c r="BQ400" s="72">
        <v>35</v>
      </c>
      <c r="BR400" s="72">
        <v>14</v>
      </c>
      <c r="BS400" s="167"/>
      <c r="BT400" s="71" t="s">
        <v>120</v>
      </c>
      <c r="BU400" s="5">
        <v>4</v>
      </c>
      <c r="BV400" s="5">
        <v>4</v>
      </c>
      <c r="BW400" s="5">
        <v>4</v>
      </c>
      <c r="BX400" s="5">
        <v>4</v>
      </c>
      <c r="BY400" s="5">
        <v>14</v>
      </c>
      <c r="BZ400" s="5">
        <v>4</v>
      </c>
      <c r="CA400" s="5">
        <v>4</v>
      </c>
      <c r="CB400" s="5">
        <v>4</v>
      </c>
      <c r="CC400" s="5">
        <v>4</v>
      </c>
      <c r="CD400" s="5">
        <v>4</v>
      </c>
      <c r="CE400" s="5">
        <v>4</v>
      </c>
      <c r="CF400" s="5">
        <v>4</v>
      </c>
      <c r="CG400" s="5">
        <v>8</v>
      </c>
      <c r="CH400" s="135"/>
      <c r="CI400" s="138" t="s">
        <v>253</v>
      </c>
      <c r="CJ400" s="138" t="s">
        <v>4510</v>
      </c>
      <c r="CK400" s="139">
        <v>610</v>
      </c>
      <c r="CL400" s="141">
        <v>54</v>
      </c>
    </row>
    <row r="401" spans="1:90">
      <c r="A401" s="167"/>
      <c r="B401" s="103" t="s">
        <v>102</v>
      </c>
      <c r="C401" s="105">
        <v>418</v>
      </c>
      <c r="D401" s="105">
        <v>207</v>
      </c>
      <c r="E401" s="105">
        <v>398</v>
      </c>
      <c r="F401" s="105">
        <v>220</v>
      </c>
      <c r="G401" s="105">
        <v>334</v>
      </c>
      <c r="H401" s="105">
        <v>169</v>
      </c>
      <c r="I401" s="105">
        <v>328</v>
      </c>
      <c r="J401" s="105">
        <v>146</v>
      </c>
      <c r="K401" s="105">
        <v>1478</v>
      </c>
      <c r="L401" s="105">
        <v>742</v>
      </c>
      <c r="M401" s="167"/>
      <c r="N401" s="103" t="s">
        <v>102</v>
      </c>
      <c r="O401" s="105">
        <v>51</v>
      </c>
      <c r="P401" s="105">
        <v>27</v>
      </c>
      <c r="Q401" s="105">
        <v>6</v>
      </c>
      <c r="R401" s="105">
        <v>3</v>
      </c>
      <c r="S401" s="105">
        <v>5</v>
      </c>
      <c r="T401" s="105">
        <v>3</v>
      </c>
      <c r="U401" s="105">
        <v>22</v>
      </c>
      <c r="V401" s="105">
        <v>11</v>
      </c>
      <c r="W401" s="105">
        <v>84</v>
      </c>
      <c r="X401" s="105">
        <v>44</v>
      </c>
      <c r="Y401" s="167"/>
      <c r="Z401" s="103" t="s">
        <v>102</v>
      </c>
      <c r="AA401" s="105">
        <v>15</v>
      </c>
      <c r="AB401" s="105">
        <v>15</v>
      </c>
      <c r="AC401" s="105">
        <v>13</v>
      </c>
      <c r="AD401" s="105">
        <v>13</v>
      </c>
      <c r="AE401" s="105">
        <v>56</v>
      </c>
      <c r="AF401" s="105">
        <v>56</v>
      </c>
      <c r="AG401" s="105">
        <v>51</v>
      </c>
      <c r="AH401" s="105">
        <v>22</v>
      </c>
      <c r="AI401" s="105">
        <v>0</v>
      </c>
      <c r="AJ401" s="105">
        <v>12</v>
      </c>
      <c r="AK401" s="167"/>
      <c r="AL401" s="103" t="s">
        <v>102</v>
      </c>
      <c r="AM401" s="105">
        <v>31</v>
      </c>
      <c r="AN401" s="105">
        <v>564</v>
      </c>
      <c r="AO401" s="105">
        <v>7</v>
      </c>
      <c r="AP401" s="105">
        <v>6</v>
      </c>
      <c r="AQ401" s="105">
        <v>0</v>
      </c>
      <c r="AR401" s="105">
        <v>14</v>
      </c>
      <c r="AS401" s="105">
        <v>44</v>
      </c>
      <c r="AT401" s="105">
        <v>40</v>
      </c>
      <c r="AU401" s="105">
        <v>40</v>
      </c>
      <c r="AV401" s="167"/>
      <c r="AW401" s="103" t="s">
        <v>102</v>
      </c>
      <c r="AX401" s="105">
        <v>301</v>
      </c>
      <c r="AY401" s="105">
        <v>155</v>
      </c>
      <c r="AZ401" s="105">
        <v>279</v>
      </c>
      <c r="BA401" s="105">
        <v>144</v>
      </c>
      <c r="BB401" s="105">
        <v>168</v>
      </c>
      <c r="BC401" s="105">
        <v>86</v>
      </c>
      <c r="BD401" s="105">
        <v>298</v>
      </c>
      <c r="BE401" s="105">
        <v>154</v>
      </c>
      <c r="BF401" s="105">
        <v>279</v>
      </c>
      <c r="BG401" s="105">
        <v>144</v>
      </c>
      <c r="BH401" s="105">
        <v>158</v>
      </c>
      <c r="BI401" s="105">
        <v>76</v>
      </c>
      <c r="BJ401" s="167"/>
      <c r="BK401" s="103" t="s">
        <v>102</v>
      </c>
      <c r="BL401" s="105">
        <v>63</v>
      </c>
      <c r="BM401" s="105">
        <v>25</v>
      </c>
      <c r="BN401" s="105">
        <v>0</v>
      </c>
      <c r="BO401" s="105">
        <v>3</v>
      </c>
      <c r="BP401" s="105">
        <v>0</v>
      </c>
      <c r="BQ401" s="105">
        <v>66</v>
      </c>
      <c r="BR401" s="105">
        <v>25</v>
      </c>
      <c r="BS401" s="167"/>
      <c r="BT401" s="103" t="s">
        <v>102</v>
      </c>
      <c r="BU401" s="105">
        <v>13</v>
      </c>
      <c r="BV401" s="105">
        <v>13</v>
      </c>
      <c r="BW401" s="105">
        <v>12</v>
      </c>
      <c r="BX401" s="105">
        <v>8</v>
      </c>
      <c r="BY401" s="105">
        <v>26</v>
      </c>
      <c r="BZ401" s="105">
        <v>12</v>
      </c>
      <c r="CA401" s="105">
        <v>12</v>
      </c>
      <c r="CB401" s="105">
        <v>8</v>
      </c>
      <c r="CC401" s="105">
        <v>4</v>
      </c>
      <c r="CD401" s="105">
        <v>4</v>
      </c>
      <c r="CE401" s="105">
        <v>4</v>
      </c>
      <c r="CF401" s="105">
        <v>12</v>
      </c>
      <c r="CG401" s="105">
        <v>12</v>
      </c>
      <c r="CH401" s="135"/>
      <c r="CI401" s="138" t="s">
        <v>253</v>
      </c>
      <c r="CJ401" s="138" t="s">
        <v>4511</v>
      </c>
      <c r="CK401" s="139">
        <v>1204</v>
      </c>
      <c r="CL401" s="141">
        <v>116</v>
      </c>
    </row>
    <row r="402" spans="1:90" ht="14.45" customHeight="1">
      <c r="A402" s="167" t="s">
        <v>254</v>
      </c>
      <c r="B402" s="71" t="s">
        <v>119</v>
      </c>
      <c r="C402" s="5">
        <v>270</v>
      </c>
      <c r="D402" s="5">
        <v>145</v>
      </c>
      <c r="E402" s="5">
        <v>265</v>
      </c>
      <c r="F402" s="5">
        <v>134</v>
      </c>
      <c r="G402" s="5">
        <v>218</v>
      </c>
      <c r="H402" s="5">
        <v>99</v>
      </c>
      <c r="I402" s="5">
        <v>169</v>
      </c>
      <c r="J402" s="5">
        <v>78</v>
      </c>
      <c r="K402" s="72">
        <v>922</v>
      </c>
      <c r="L402" s="72">
        <v>456</v>
      </c>
      <c r="M402" s="167" t="s">
        <v>254</v>
      </c>
      <c r="N402" s="71" t="s">
        <v>119</v>
      </c>
      <c r="O402" s="5">
        <v>6</v>
      </c>
      <c r="P402" s="5">
        <v>3</v>
      </c>
      <c r="Q402" s="5">
        <v>3</v>
      </c>
      <c r="R402" s="5">
        <v>0</v>
      </c>
      <c r="S402" s="5">
        <v>4</v>
      </c>
      <c r="T402" s="5">
        <v>1</v>
      </c>
      <c r="U402" s="5">
        <v>16</v>
      </c>
      <c r="V402" s="5">
        <v>8</v>
      </c>
      <c r="W402" s="72">
        <v>29</v>
      </c>
      <c r="X402" s="72">
        <v>12</v>
      </c>
      <c r="Y402" s="167" t="s">
        <v>254</v>
      </c>
      <c r="Z402" s="71" t="s">
        <v>119</v>
      </c>
      <c r="AA402" s="5">
        <v>10</v>
      </c>
      <c r="AB402" s="5">
        <v>10</v>
      </c>
      <c r="AC402" s="5">
        <v>10</v>
      </c>
      <c r="AD402" s="5">
        <v>9</v>
      </c>
      <c r="AE402" s="72">
        <v>39</v>
      </c>
      <c r="AF402" s="72">
        <v>48</v>
      </c>
      <c r="AG402" s="5">
        <v>40</v>
      </c>
      <c r="AH402" s="5">
        <v>0</v>
      </c>
      <c r="AI402" s="5">
        <v>0</v>
      </c>
      <c r="AJ402" s="5">
        <v>10</v>
      </c>
      <c r="AK402" s="167" t="s">
        <v>254</v>
      </c>
      <c r="AL402" s="71" t="s">
        <v>119</v>
      </c>
      <c r="AM402" s="5">
        <v>2</v>
      </c>
      <c r="AN402" s="5">
        <v>509</v>
      </c>
      <c r="AO402" s="5">
        <v>10</v>
      </c>
      <c r="AP402" s="5">
        <v>56</v>
      </c>
      <c r="AQ402" s="5">
        <v>0</v>
      </c>
      <c r="AR402" s="5">
        <v>21</v>
      </c>
      <c r="AS402" s="5">
        <v>36</v>
      </c>
      <c r="AT402" s="5">
        <v>41</v>
      </c>
      <c r="AU402" s="5">
        <v>36</v>
      </c>
      <c r="AV402" s="167" t="s">
        <v>254</v>
      </c>
      <c r="AW402" s="71" t="s">
        <v>119</v>
      </c>
      <c r="AX402" s="5">
        <v>178</v>
      </c>
      <c r="AY402" s="5">
        <v>92</v>
      </c>
      <c r="AZ402" s="5">
        <v>168</v>
      </c>
      <c r="BA402" s="5">
        <v>82</v>
      </c>
      <c r="BB402" s="5">
        <v>110</v>
      </c>
      <c r="BC402" s="5">
        <v>53</v>
      </c>
      <c r="BD402" s="5">
        <v>157</v>
      </c>
      <c r="BE402" s="5">
        <v>82</v>
      </c>
      <c r="BF402" s="5">
        <v>147</v>
      </c>
      <c r="BG402" s="5">
        <v>72</v>
      </c>
      <c r="BH402" s="5">
        <v>99</v>
      </c>
      <c r="BI402" s="5">
        <v>47</v>
      </c>
      <c r="BJ402" s="167" t="s">
        <v>254</v>
      </c>
      <c r="BK402" s="71" t="s">
        <v>119</v>
      </c>
      <c r="BL402" s="72">
        <v>62</v>
      </c>
      <c r="BM402" s="5">
        <v>24</v>
      </c>
      <c r="BN402" s="5">
        <v>7</v>
      </c>
      <c r="BO402" s="72">
        <v>2</v>
      </c>
      <c r="BP402" s="5">
        <v>1</v>
      </c>
      <c r="BQ402" s="72">
        <v>64</v>
      </c>
      <c r="BR402" s="72">
        <v>25</v>
      </c>
      <c r="BS402" s="167" t="s">
        <v>254</v>
      </c>
      <c r="BT402" s="71" t="s">
        <v>119</v>
      </c>
      <c r="BU402" s="5">
        <v>19</v>
      </c>
      <c r="BV402" s="5">
        <v>167</v>
      </c>
      <c r="BW402" s="5">
        <v>53</v>
      </c>
      <c r="BX402" s="5">
        <v>25</v>
      </c>
      <c r="BY402" s="5">
        <v>31</v>
      </c>
      <c r="BZ402" s="5">
        <v>19</v>
      </c>
      <c r="CA402" s="5">
        <v>18</v>
      </c>
      <c r="CB402" s="5">
        <v>7</v>
      </c>
      <c r="CC402" s="5">
        <v>0</v>
      </c>
      <c r="CD402" s="5">
        <v>3</v>
      </c>
      <c r="CE402" s="5">
        <v>3</v>
      </c>
      <c r="CF402" s="5">
        <v>13</v>
      </c>
      <c r="CG402" s="5">
        <v>7</v>
      </c>
      <c r="CH402" s="135"/>
      <c r="CI402" s="138" t="s">
        <v>254</v>
      </c>
      <c r="CJ402" s="138" t="s">
        <v>4512</v>
      </c>
      <c r="CK402" s="139">
        <v>1274</v>
      </c>
      <c r="CL402" s="141">
        <v>345</v>
      </c>
    </row>
    <row r="403" spans="1:90">
      <c r="A403" s="167"/>
      <c r="B403" s="71" t="s">
        <v>120</v>
      </c>
      <c r="C403" s="5">
        <v>653</v>
      </c>
      <c r="D403" s="5">
        <v>340</v>
      </c>
      <c r="E403" s="5">
        <v>656</v>
      </c>
      <c r="F403" s="5">
        <v>341</v>
      </c>
      <c r="G403" s="5">
        <v>613</v>
      </c>
      <c r="H403" s="5">
        <v>343</v>
      </c>
      <c r="I403" s="5">
        <v>672</v>
      </c>
      <c r="J403" s="5">
        <v>375</v>
      </c>
      <c r="K403" s="72">
        <v>2594</v>
      </c>
      <c r="L403" s="72">
        <v>1399</v>
      </c>
      <c r="M403" s="167"/>
      <c r="N403" s="71" t="s">
        <v>120</v>
      </c>
      <c r="O403" s="5">
        <v>25</v>
      </c>
      <c r="P403" s="5">
        <v>16</v>
      </c>
      <c r="Q403" s="5">
        <v>19</v>
      </c>
      <c r="R403" s="5">
        <v>13</v>
      </c>
      <c r="S403" s="5">
        <v>22</v>
      </c>
      <c r="T403" s="5">
        <v>14</v>
      </c>
      <c r="U403" s="5">
        <v>53</v>
      </c>
      <c r="V403" s="5">
        <v>22</v>
      </c>
      <c r="W403" s="72">
        <v>119</v>
      </c>
      <c r="X403" s="72">
        <v>65</v>
      </c>
      <c r="Y403" s="167"/>
      <c r="Z403" s="71" t="s">
        <v>120</v>
      </c>
      <c r="AA403" s="5">
        <v>19</v>
      </c>
      <c r="AB403" s="5">
        <v>19</v>
      </c>
      <c r="AC403" s="5">
        <v>19</v>
      </c>
      <c r="AD403" s="5">
        <v>19</v>
      </c>
      <c r="AE403" s="72">
        <v>76</v>
      </c>
      <c r="AF403" s="72">
        <v>77</v>
      </c>
      <c r="AG403" s="5">
        <v>77</v>
      </c>
      <c r="AH403" s="5">
        <v>33</v>
      </c>
      <c r="AI403" s="5">
        <v>1</v>
      </c>
      <c r="AJ403" s="5">
        <v>15</v>
      </c>
      <c r="AK403" s="167"/>
      <c r="AL403" s="71" t="s">
        <v>120</v>
      </c>
      <c r="AM403" s="5">
        <v>109</v>
      </c>
      <c r="AN403" s="5">
        <v>1111</v>
      </c>
      <c r="AO403" s="5">
        <v>101</v>
      </c>
      <c r="AP403" s="5">
        <v>26</v>
      </c>
      <c r="AQ403" s="5">
        <v>16</v>
      </c>
      <c r="AR403" s="5">
        <v>20</v>
      </c>
      <c r="AS403" s="5">
        <v>88</v>
      </c>
      <c r="AT403" s="5">
        <v>68</v>
      </c>
      <c r="AU403" s="5">
        <v>68</v>
      </c>
      <c r="AV403" s="167"/>
      <c r="AW403" s="71" t="s">
        <v>120</v>
      </c>
      <c r="AX403" s="5">
        <v>719</v>
      </c>
      <c r="AY403" s="5">
        <v>354</v>
      </c>
      <c r="AZ403" s="5">
        <v>707</v>
      </c>
      <c r="BA403" s="5">
        <v>348</v>
      </c>
      <c r="BB403" s="5">
        <v>361</v>
      </c>
      <c r="BC403" s="5">
        <v>180</v>
      </c>
      <c r="BD403" s="5">
        <v>680</v>
      </c>
      <c r="BE403" s="5">
        <v>331</v>
      </c>
      <c r="BF403" s="5">
        <v>668</v>
      </c>
      <c r="BG403" s="5">
        <v>325</v>
      </c>
      <c r="BH403" s="5">
        <v>316</v>
      </c>
      <c r="BI403" s="5">
        <v>156</v>
      </c>
      <c r="BJ403" s="167"/>
      <c r="BK403" s="71" t="s">
        <v>120</v>
      </c>
      <c r="BL403" s="72">
        <v>108</v>
      </c>
      <c r="BM403" s="5">
        <v>51</v>
      </c>
      <c r="BN403" s="5">
        <v>13</v>
      </c>
      <c r="BO403" s="72">
        <v>14</v>
      </c>
      <c r="BP403" s="5">
        <v>4</v>
      </c>
      <c r="BQ403" s="72">
        <v>122</v>
      </c>
      <c r="BR403" s="72">
        <v>55</v>
      </c>
      <c r="BS403" s="167"/>
      <c r="BT403" s="71" t="s">
        <v>120</v>
      </c>
      <c r="BU403" s="5">
        <v>0</v>
      </c>
      <c r="BV403" s="5">
        <v>31</v>
      </c>
      <c r="BW403" s="5">
        <v>14</v>
      </c>
      <c r="BX403" s="5">
        <v>15</v>
      </c>
      <c r="BY403" s="5">
        <v>24</v>
      </c>
      <c r="BZ403" s="5">
        <v>14</v>
      </c>
      <c r="CA403" s="5">
        <v>15</v>
      </c>
      <c r="CB403" s="5">
        <v>0</v>
      </c>
      <c r="CC403" s="5">
        <v>0</v>
      </c>
      <c r="CD403" s="5">
        <v>0</v>
      </c>
      <c r="CE403" s="5">
        <v>0</v>
      </c>
      <c r="CF403" s="5">
        <v>0</v>
      </c>
      <c r="CG403" s="5">
        <v>0</v>
      </c>
      <c r="CH403" s="135"/>
      <c r="CI403" s="138" t="s">
        <v>254</v>
      </c>
      <c r="CJ403" s="138" t="s">
        <v>4513</v>
      </c>
      <c r="CK403" s="139">
        <v>2818</v>
      </c>
      <c r="CL403" s="141">
        <v>113</v>
      </c>
    </row>
    <row r="404" spans="1:90">
      <c r="A404" s="167"/>
      <c r="B404" s="103" t="s">
        <v>102</v>
      </c>
      <c r="C404" s="105">
        <v>923</v>
      </c>
      <c r="D404" s="105">
        <v>485</v>
      </c>
      <c r="E404" s="105">
        <v>921</v>
      </c>
      <c r="F404" s="105">
        <v>475</v>
      </c>
      <c r="G404" s="105">
        <v>831</v>
      </c>
      <c r="H404" s="105">
        <v>442</v>
      </c>
      <c r="I404" s="105">
        <v>841</v>
      </c>
      <c r="J404" s="105">
        <v>453</v>
      </c>
      <c r="K404" s="105">
        <v>3516</v>
      </c>
      <c r="L404" s="105">
        <v>1855</v>
      </c>
      <c r="M404" s="167"/>
      <c r="N404" s="103" t="s">
        <v>102</v>
      </c>
      <c r="O404" s="105">
        <v>31</v>
      </c>
      <c r="P404" s="105">
        <v>19</v>
      </c>
      <c r="Q404" s="105">
        <v>22</v>
      </c>
      <c r="R404" s="105">
        <v>13</v>
      </c>
      <c r="S404" s="105">
        <v>26</v>
      </c>
      <c r="T404" s="105">
        <v>15</v>
      </c>
      <c r="U404" s="105">
        <v>69</v>
      </c>
      <c r="V404" s="105">
        <v>30</v>
      </c>
      <c r="W404" s="105">
        <v>148</v>
      </c>
      <c r="X404" s="105">
        <v>77</v>
      </c>
      <c r="Y404" s="167"/>
      <c r="Z404" s="103" t="s">
        <v>102</v>
      </c>
      <c r="AA404" s="105">
        <v>29</v>
      </c>
      <c r="AB404" s="105">
        <v>29</v>
      </c>
      <c r="AC404" s="105">
        <v>29</v>
      </c>
      <c r="AD404" s="105">
        <v>28</v>
      </c>
      <c r="AE404" s="105">
        <v>115</v>
      </c>
      <c r="AF404" s="105">
        <v>125</v>
      </c>
      <c r="AG404" s="105">
        <v>117</v>
      </c>
      <c r="AH404" s="105">
        <v>33</v>
      </c>
      <c r="AI404" s="105">
        <v>1</v>
      </c>
      <c r="AJ404" s="105">
        <v>25</v>
      </c>
      <c r="AK404" s="167"/>
      <c r="AL404" s="103" t="s">
        <v>102</v>
      </c>
      <c r="AM404" s="105">
        <v>111</v>
      </c>
      <c r="AN404" s="105">
        <v>1620</v>
      </c>
      <c r="AO404" s="105">
        <v>111</v>
      </c>
      <c r="AP404" s="105">
        <v>82</v>
      </c>
      <c r="AQ404" s="105">
        <v>16</v>
      </c>
      <c r="AR404" s="105">
        <v>41</v>
      </c>
      <c r="AS404" s="105">
        <v>124</v>
      </c>
      <c r="AT404" s="105">
        <v>109</v>
      </c>
      <c r="AU404" s="105">
        <v>104</v>
      </c>
      <c r="AV404" s="167"/>
      <c r="AW404" s="103" t="s">
        <v>102</v>
      </c>
      <c r="AX404" s="105">
        <v>897</v>
      </c>
      <c r="AY404" s="105">
        <v>446</v>
      </c>
      <c r="AZ404" s="105">
        <v>875</v>
      </c>
      <c r="BA404" s="105">
        <v>430</v>
      </c>
      <c r="BB404" s="105">
        <v>471</v>
      </c>
      <c r="BC404" s="105">
        <v>233</v>
      </c>
      <c r="BD404" s="105">
        <v>837</v>
      </c>
      <c r="BE404" s="105">
        <v>413</v>
      </c>
      <c r="BF404" s="105">
        <v>815</v>
      </c>
      <c r="BG404" s="105">
        <v>397</v>
      </c>
      <c r="BH404" s="105">
        <v>415</v>
      </c>
      <c r="BI404" s="105">
        <v>203</v>
      </c>
      <c r="BJ404" s="167"/>
      <c r="BK404" s="103" t="s">
        <v>102</v>
      </c>
      <c r="BL404" s="105">
        <v>170</v>
      </c>
      <c r="BM404" s="105">
        <v>75</v>
      </c>
      <c r="BN404" s="105">
        <v>20</v>
      </c>
      <c r="BO404" s="105">
        <v>16</v>
      </c>
      <c r="BP404" s="105">
        <v>5</v>
      </c>
      <c r="BQ404" s="105">
        <v>186</v>
      </c>
      <c r="BR404" s="105">
        <v>80</v>
      </c>
      <c r="BS404" s="167"/>
      <c r="BT404" s="103" t="s">
        <v>102</v>
      </c>
      <c r="BU404" s="105">
        <v>19</v>
      </c>
      <c r="BV404" s="105">
        <v>198</v>
      </c>
      <c r="BW404" s="105">
        <v>67</v>
      </c>
      <c r="BX404" s="105">
        <v>40</v>
      </c>
      <c r="BY404" s="105">
        <v>55</v>
      </c>
      <c r="BZ404" s="105">
        <v>33</v>
      </c>
      <c r="CA404" s="105">
        <v>33</v>
      </c>
      <c r="CB404" s="105">
        <v>7</v>
      </c>
      <c r="CC404" s="105">
        <v>0</v>
      </c>
      <c r="CD404" s="105">
        <v>3</v>
      </c>
      <c r="CE404" s="105">
        <v>3</v>
      </c>
      <c r="CF404" s="105">
        <v>13</v>
      </c>
      <c r="CG404" s="105">
        <v>7</v>
      </c>
      <c r="CH404" s="135"/>
      <c r="CI404" s="138" t="s">
        <v>254</v>
      </c>
      <c r="CJ404" s="138" t="s">
        <v>4514</v>
      </c>
      <c r="CK404" s="139">
        <v>4092</v>
      </c>
      <c r="CL404" s="141">
        <v>458</v>
      </c>
    </row>
    <row r="405" spans="1:90">
      <c r="A405" s="73" t="s">
        <v>142</v>
      </c>
      <c r="B405" s="71"/>
      <c r="C405" s="5"/>
      <c r="D405" s="5"/>
      <c r="E405" s="5"/>
      <c r="F405" s="5"/>
      <c r="G405" s="5"/>
      <c r="H405" s="5"/>
      <c r="I405" s="5"/>
      <c r="J405" s="5"/>
      <c r="K405" s="5"/>
      <c r="L405" s="5"/>
      <c r="M405" s="73" t="s">
        <v>142</v>
      </c>
      <c r="N405" s="71"/>
      <c r="O405" s="5"/>
      <c r="P405" s="5"/>
      <c r="Q405" s="5"/>
      <c r="R405" s="5"/>
      <c r="S405" s="5"/>
      <c r="T405" s="5"/>
      <c r="U405" s="5"/>
      <c r="V405" s="5"/>
      <c r="W405" s="5"/>
      <c r="X405" s="5"/>
      <c r="Y405" s="73" t="s">
        <v>142</v>
      </c>
      <c r="Z405" s="71"/>
      <c r="AA405" s="5"/>
      <c r="AB405" s="5"/>
      <c r="AC405" s="5"/>
      <c r="AD405" s="5"/>
      <c r="AE405" s="5"/>
      <c r="AF405" s="5"/>
      <c r="AG405" s="5"/>
      <c r="AH405" s="5"/>
      <c r="AI405" s="5"/>
      <c r="AJ405" s="72"/>
      <c r="AK405" s="73" t="s">
        <v>142</v>
      </c>
      <c r="AL405" s="71"/>
      <c r="AM405" s="5"/>
      <c r="AN405" s="5"/>
      <c r="AO405" s="5"/>
      <c r="AP405" s="5"/>
      <c r="AQ405" s="5"/>
      <c r="AR405" s="5"/>
      <c r="AS405" s="5"/>
      <c r="AT405" s="5"/>
      <c r="AU405" s="5"/>
      <c r="AV405" s="73" t="s">
        <v>142</v>
      </c>
      <c r="AW405" s="71"/>
      <c r="AX405" s="5"/>
      <c r="AY405" s="5"/>
      <c r="AZ405" s="5"/>
      <c r="BA405" s="5"/>
      <c r="BB405" s="5"/>
      <c r="BC405" s="5"/>
      <c r="BD405" s="5"/>
      <c r="BE405" s="5"/>
      <c r="BF405" s="5"/>
      <c r="BG405" s="5"/>
      <c r="BH405" s="5"/>
      <c r="BI405" s="5"/>
      <c r="BJ405" s="73" t="s">
        <v>142</v>
      </c>
      <c r="BK405" s="71"/>
      <c r="BL405" s="72"/>
      <c r="BM405" s="5"/>
      <c r="BN405" s="5"/>
      <c r="BO405" s="5"/>
      <c r="BP405" s="5"/>
      <c r="BQ405" s="72"/>
      <c r="BR405" s="72"/>
      <c r="BS405" s="73" t="s">
        <v>142</v>
      </c>
      <c r="BT405" s="71"/>
      <c r="BU405" s="5"/>
      <c r="BV405" s="5"/>
      <c r="BW405" s="5"/>
      <c r="BX405" s="5"/>
      <c r="BY405" s="5"/>
      <c r="BZ405" s="5"/>
      <c r="CA405" s="5"/>
      <c r="CB405" s="5"/>
      <c r="CC405" s="5"/>
      <c r="CD405" s="5"/>
      <c r="CE405" s="5"/>
      <c r="CF405" s="5"/>
      <c r="CG405" s="5"/>
      <c r="CH405" s="135"/>
      <c r="CI405" s="138" t="s">
        <v>142</v>
      </c>
      <c r="CJ405" s="138" t="s">
        <v>142</v>
      </c>
      <c r="CK405" s="139">
        <v>0</v>
      </c>
      <c r="CL405" s="141">
        <v>0</v>
      </c>
    </row>
    <row r="406" spans="1:90" ht="14.45" customHeight="1">
      <c r="A406" s="167" t="s">
        <v>255</v>
      </c>
      <c r="B406" s="71" t="s">
        <v>119</v>
      </c>
      <c r="C406" s="5">
        <v>1072</v>
      </c>
      <c r="D406" s="5">
        <v>573</v>
      </c>
      <c r="E406" s="5">
        <v>964</v>
      </c>
      <c r="F406" s="5">
        <v>487</v>
      </c>
      <c r="G406" s="5">
        <v>851</v>
      </c>
      <c r="H406" s="5">
        <v>448</v>
      </c>
      <c r="I406" s="5">
        <v>1028</v>
      </c>
      <c r="J406" s="5">
        <v>499</v>
      </c>
      <c r="K406" s="72">
        <v>3915</v>
      </c>
      <c r="L406" s="72">
        <v>2007</v>
      </c>
      <c r="M406" s="167" t="s">
        <v>255</v>
      </c>
      <c r="N406" s="71" t="s">
        <v>119</v>
      </c>
      <c r="O406" s="5">
        <v>35</v>
      </c>
      <c r="P406" s="5">
        <v>14</v>
      </c>
      <c r="Q406" s="5">
        <v>34</v>
      </c>
      <c r="R406" s="5">
        <v>17</v>
      </c>
      <c r="S406" s="5">
        <v>31</v>
      </c>
      <c r="T406" s="5">
        <v>15</v>
      </c>
      <c r="U406" s="5">
        <v>136</v>
      </c>
      <c r="V406" s="5">
        <v>66</v>
      </c>
      <c r="W406" s="72">
        <v>236</v>
      </c>
      <c r="X406" s="72">
        <v>112</v>
      </c>
      <c r="Y406" s="167" t="s">
        <v>255</v>
      </c>
      <c r="Z406" s="71" t="s">
        <v>119</v>
      </c>
      <c r="AA406" s="5">
        <v>38</v>
      </c>
      <c r="AB406" s="5">
        <v>38</v>
      </c>
      <c r="AC406" s="5">
        <v>36</v>
      </c>
      <c r="AD406" s="5">
        <v>34</v>
      </c>
      <c r="AE406" s="72">
        <v>146</v>
      </c>
      <c r="AF406" s="72">
        <v>127</v>
      </c>
      <c r="AG406" s="5">
        <v>16</v>
      </c>
      <c r="AH406" s="5">
        <v>3</v>
      </c>
      <c r="AI406" s="5">
        <v>14</v>
      </c>
      <c r="AJ406" s="5">
        <v>37</v>
      </c>
      <c r="AK406" s="167" t="s">
        <v>255</v>
      </c>
      <c r="AL406" s="71" t="s">
        <v>119</v>
      </c>
      <c r="AM406" s="5">
        <v>3</v>
      </c>
      <c r="AN406" s="5">
        <v>1457</v>
      </c>
      <c r="AO406" s="5">
        <v>186</v>
      </c>
      <c r="AP406" s="5">
        <v>57</v>
      </c>
      <c r="AQ406" s="5">
        <v>157</v>
      </c>
      <c r="AR406" s="5">
        <v>12</v>
      </c>
      <c r="AS406" s="5">
        <v>164</v>
      </c>
      <c r="AT406" s="5">
        <v>77</v>
      </c>
      <c r="AU406" s="5">
        <v>55</v>
      </c>
      <c r="AV406" s="167" t="s">
        <v>255</v>
      </c>
      <c r="AW406" s="71" t="s">
        <v>119</v>
      </c>
      <c r="AX406" s="5">
        <v>1293</v>
      </c>
      <c r="AY406" s="5">
        <v>652</v>
      </c>
      <c r="AZ406" s="5">
        <v>1172</v>
      </c>
      <c r="BA406" s="5">
        <v>589</v>
      </c>
      <c r="BB406" s="5">
        <v>860</v>
      </c>
      <c r="BC406" s="5">
        <v>447</v>
      </c>
      <c r="BD406" s="5">
        <v>1249</v>
      </c>
      <c r="BE406" s="5">
        <v>635</v>
      </c>
      <c r="BF406" s="5">
        <v>1136</v>
      </c>
      <c r="BG406" s="5">
        <v>575</v>
      </c>
      <c r="BH406" s="5">
        <v>760</v>
      </c>
      <c r="BI406" s="5">
        <v>395</v>
      </c>
      <c r="BJ406" s="167" t="s">
        <v>255</v>
      </c>
      <c r="BK406" s="71" t="s">
        <v>119</v>
      </c>
      <c r="BL406" s="72">
        <v>258</v>
      </c>
      <c r="BM406" s="5">
        <v>18</v>
      </c>
      <c r="BN406" s="5">
        <v>13</v>
      </c>
      <c r="BO406" s="72">
        <v>16</v>
      </c>
      <c r="BP406" s="5">
        <v>7</v>
      </c>
      <c r="BQ406" s="72">
        <v>274</v>
      </c>
      <c r="BR406" s="72">
        <v>25</v>
      </c>
      <c r="BS406" s="167" t="s">
        <v>255</v>
      </c>
      <c r="BT406" s="71" t="s">
        <v>119</v>
      </c>
      <c r="BU406" s="5">
        <v>49</v>
      </c>
      <c r="BV406" s="5">
        <v>130</v>
      </c>
      <c r="BW406" s="5">
        <v>89</v>
      </c>
      <c r="BX406" s="5">
        <v>84</v>
      </c>
      <c r="BY406" s="5">
        <v>79</v>
      </c>
      <c r="BZ406" s="5">
        <v>76</v>
      </c>
      <c r="CA406" s="5">
        <v>80</v>
      </c>
      <c r="CB406" s="5">
        <v>18</v>
      </c>
      <c r="CC406" s="5">
        <v>8</v>
      </c>
      <c r="CD406" s="5">
        <v>14</v>
      </c>
      <c r="CE406" s="5">
        <v>2</v>
      </c>
      <c r="CF406" s="5">
        <v>37</v>
      </c>
      <c r="CG406" s="5">
        <v>50</v>
      </c>
      <c r="CH406" s="135"/>
      <c r="CI406" s="138" t="s">
        <v>255</v>
      </c>
      <c r="CJ406" s="138" t="s">
        <v>4515</v>
      </c>
      <c r="CK406" s="139">
        <v>4488</v>
      </c>
      <c r="CL406" s="141">
        <v>629</v>
      </c>
    </row>
    <row r="407" spans="1:90">
      <c r="A407" s="167"/>
      <c r="B407" s="71" t="s">
        <v>120</v>
      </c>
      <c r="C407" s="5">
        <v>483</v>
      </c>
      <c r="D407" s="5">
        <v>243</v>
      </c>
      <c r="E407" s="5">
        <v>619</v>
      </c>
      <c r="F407" s="5">
        <v>315</v>
      </c>
      <c r="G407" s="5">
        <v>590</v>
      </c>
      <c r="H407" s="5">
        <v>332</v>
      </c>
      <c r="I407" s="5">
        <v>885</v>
      </c>
      <c r="J407" s="5">
        <v>501</v>
      </c>
      <c r="K407" s="72">
        <v>2577</v>
      </c>
      <c r="L407" s="72">
        <v>1391</v>
      </c>
      <c r="M407" s="167"/>
      <c r="N407" s="71" t="s">
        <v>120</v>
      </c>
      <c r="O407" s="5">
        <v>41</v>
      </c>
      <c r="P407" s="5">
        <v>18</v>
      </c>
      <c r="Q407" s="5">
        <v>24</v>
      </c>
      <c r="R407" s="5">
        <v>11</v>
      </c>
      <c r="S407" s="5">
        <v>21</v>
      </c>
      <c r="T407" s="5">
        <v>9</v>
      </c>
      <c r="U407" s="5">
        <v>118</v>
      </c>
      <c r="V407" s="5">
        <v>69</v>
      </c>
      <c r="W407" s="72">
        <v>204</v>
      </c>
      <c r="X407" s="72">
        <v>107</v>
      </c>
      <c r="Y407" s="167"/>
      <c r="Z407" s="71" t="s">
        <v>120</v>
      </c>
      <c r="AA407" s="5">
        <v>14</v>
      </c>
      <c r="AB407" s="5">
        <v>15</v>
      </c>
      <c r="AC407" s="5">
        <v>15</v>
      </c>
      <c r="AD407" s="5">
        <v>16</v>
      </c>
      <c r="AE407" s="72">
        <v>60</v>
      </c>
      <c r="AF407" s="72">
        <v>71</v>
      </c>
      <c r="AG407" s="5">
        <v>44</v>
      </c>
      <c r="AH407" s="5">
        <v>30</v>
      </c>
      <c r="AI407" s="5">
        <v>1</v>
      </c>
      <c r="AJ407" s="5">
        <v>13</v>
      </c>
      <c r="AK407" s="167"/>
      <c r="AL407" s="71" t="s">
        <v>120</v>
      </c>
      <c r="AM407" s="5">
        <v>11</v>
      </c>
      <c r="AN407" s="5">
        <v>803</v>
      </c>
      <c r="AO407" s="5">
        <v>251</v>
      </c>
      <c r="AP407" s="5">
        <v>118</v>
      </c>
      <c r="AQ407" s="5">
        <v>43</v>
      </c>
      <c r="AR407" s="5">
        <v>16</v>
      </c>
      <c r="AS407" s="5">
        <v>75</v>
      </c>
      <c r="AT407" s="5">
        <v>37</v>
      </c>
      <c r="AU407" s="5">
        <v>45</v>
      </c>
      <c r="AV407" s="167"/>
      <c r="AW407" s="71" t="s">
        <v>120</v>
      </c>
      <c r="AX407" s="5">
        <v>1246</v>
      </c>
      <c r="AY407" s="5">
        <v>610</v>
      </c>
      <c r="AZ407" s="5">
        <v>1045</v>
      </c>
      <c r="BA407" s="5">
        <v>521</v>
      </c>
      <c r="BB407" s="5">
        <v>600</v>
      </c>
      <c r="BC407" s="5">
        <v>292</v>
      </c>
      <c r="BD407" s="5">
        <v>1193</v>
      </c>
      <c r="BE407" s="5">
        <v>592</v>
      </c>
      <c r="BF407" s="5">
        <v>1001</v>
      </c>
      <c r="BG407" s="5">
        <v>507</v>
      </c>
      <c r="BH407" s="5">
        <v>520</v>
      </c>
      <c r="BI407" s="5">
        <v>253</v>
      </c>
      <c r="BJ407" s="167"/>
      <c r="BK407" s="71" t="s">
        <v>120</v>
      </c>
      <c r="BL407" s="72">
        <v>114</v>
      </c>
      <c r="BM407" s="5">
        <v>19</v>
      </c>
      <c r="BN407" s="5">
        <v>23</v>
      </c>
      <c r="BO407" s="72">
        <v>14</v>
      </c>
      <c r="BP407" s="5">
        <v>7</v>
      </c>
      <c r="BQ407" s="72">
        <v>128</v>
      </c>
      <c r="BR407" s="72">
        <v>26</v>
      </c>
      <c r="BS407" s="167"/>
      <c r="BT407" s="71" t="s">
        <v>120</v>
      </c>
      <c r="BU407" s="5">
        <v>4</v>
      </c>
      <c r="BV407" s="5">
        <v>162</v>
      </c>
      <c r="BW407" s="5">
        <v>159</v>
      </c>
      <c r="BX407" s="5">
        <v>265</v>
      </c>
      <c r="BY407" s="5">
        <v>180</v>
      </c>
      <c r="BZ407" s="5">
        <v>111</v>
      </c>
      <c r="CA407" s="5">
        <v>164</v>
      </c>
      <c r="CB407" s="5">
        <v>9</v>
      </c>
      <c r="CC407" s="5">
        <v>0</v>
      </c>
      <c r="CD407" s="5">
        <v>93</v>
      </c>
      <c r="CE407" s="5">
        <v>23</v>
      </c>
      <c r="CF407" s="5">
        <v>10</v>
      </c>
      <c r="CG407" s="5">
        <v>12</v>
      </c>
      <c r="CH407" s="135"/>
      <c r="CI407" s="138" t="s">
        <v>255</v>
      </c>
      <c r="CJ407" s="138" t="s">
        <v>4516</v>
      </c>
      <c r="CK407" s="139">
        <v>3057</v>
      </c>
      <c r="CL407" s="141">
        <v>1170</v>
      </c>
    </row>
    <row r="408" spans="1:90">
      <c r="A408" s="167"/>
      <c r="B408" s="103" t="s">
        <v>102</v>
      </c>
      <c r="C408" s="105">
        <v>1555</v>
      </c>
      <c r="D408" s="105">
        <v>816</v>
      </c>
      <c r="E408" s="105">
        <v>1583</v>
      </c>
      <c r="F408" s="105">
        <v>802</v>
      </c>
      <c r="G408" s="105">
        <v>1441</v>
      </c>
      <c r="H408" s="105">
        <v>780</v>
      </c>
      <c r="I408" s="105">
        <v>1913</v>
      </c>
      <c r="J408" s="105">
        <v>1000</v>
      </c>
      <c r="K408" s="105">
        <v>6492</v>
      </c>
      <c r="L408" s="105">
        <v>3398</v>
      </c>
      <c r="M408" s="167"/>
      <c r="N408" s="103" t="s">
        <v>102</v>
      </c>
      <c r="O408" s="105">
        <v>76</v>
      </c>
      <c r="P408" s="105">
        <v>32</v>
      </c>
      <c r="Q408" s="105">
        <v>58</v>
      </c>
      <c r="R408" s="105">
        <v>28</v>
      </c>
      <c r="S408" s="105">
        <v>52</v>
      </c>
      <c r="T408" s="105">
        <v>24</v>
      </c>
      <c r="U408" s="105">
        <v>254</v>
      </c>
      <c r="V408" s="105">
        <v>135</v>
      </c>
      <c r="W408" s="105">
        <v>440</v>
      </c>
      <c r="X408" s="105">
        <v>219</v>
      </c>
      <c r="Y408" s="167"/>
      <c r="Z408" s="103" t="s">
        <v>102</v>
      </c>
      <c r="AA408" s="105">
        <v>52</v>
      </c>
      <c r="AB408" s="105">
        <v>53</v>
      </c>
      <c r="AC408" s="105">
        <v>51</v>
      </c>
      <c r="AD408" s="105">
        <v>50</v>
      </c>
      <c r="AE408" s="105">
        <v>206</v>
      </c>
      <c r="AF408" s="105">
        <v>198</v>
      </c>
      <c r="AG408" s="105">
        <v>60</v>
      </c>
      <c r="AH408" s="105">
        <v>33</v>
      </c>
      <c r="AI408" s="105">
        <v>15</v>
      </c>
      <c r="AJ408" s="105">
        <v>50</v>
      </c>
      <c r="AK408" s="167"/>
      <c r="AL408" s="103" t="s">
        <v>102</v>
      </c>
      <c r="AM408" s="105">
        <v>14</v>
      </c>
      <c r="AN408" s="105">
        <v>2260</v>
      </c>
      <c r="AO408" s="105">
        <v>437</v>
      </c>
      <c r="AP408" s="105">
        <v>175</v>
      </c>
      <c r="AQ408" s="105">
        <v>200</v>
      </c>
      <c r="AR408" s="105">
        <v>28</v>
      </c>
      <c r="AS408" s="105">
        <v>239</v>
      </c>
      <c r="AT408" s="105">
        <v>114</v>
      </c>
      <c r="AU408" s="105">
        <v>100</v>
      </c>
      <c r="AV408" s="167"/>
      <c r="AW408" s="103" t="s">
        <v>102</v>
      </c>
      <c r="AX408" s="105">
        <v>2539</v>
      </c>
      <c r="AY408" s="105">
        <v>1262</v>
      </c>
      <c r="AZ408" s="105">
        <v>2217</v>
      </c>
      <c r="BA408" s="105">
        <v>1110</v>
      </c>
      <c r="BB408" s="105">
        <v>1460</v>
      </c>
      <c r="BC408" s="105">
        <v>739</v>
      </c>
      <c r="BD408" s="105">
        <v>2442</v>
      </c>
      <c r="BE408" s="105">
        <v>1227</v>
      </c>
      <c r="BF408" s="105">
        <v>2137</v>
      </c>
      <c r="BG408" s="105">
        <v>1082</v>
      </c>
      <c r="BH408" s="105">
        <v>1280</v>
      </c>
      <c r="BI408" s="105">
        <v>648</v>
      </c>
      <c r="BJ408" s="167"/>
      <c r="BK408" s="103" t="s">
        <v>102</v>
      </c>
      <c r="BL408" s="105">
        <v>372</v>
      </c>
      <c r="BM408" s="105">
        <v>37</v>
      </c>
      <c r="BN408" s="105">
        <v>36</v>
      </c>
      <c r="BO408" s="105">
        <v>30</v>
      </c>
      <c r="BP408" s="105">
        <v>14</v>
      </c>
      <c r="BQ408" s="105">
        <v>402</v>
      </c>
      <c r="BR408" s="105">
        <v>51</v>
      </c>
      <c r="BS408" s="167"/>
      <c r="BT408" s="103" t="s">
        <v>102</v>
      </c>
      <c r="BU408" s="105">
        <v>53</v>
      </c>
      <c r="BV408" s="105">
        <v>292</v>
      </c>
      <c r="BW408" s="105">
        <v>248</v>
      </c>
      <c r="BX408" s="105">
        <v>349</v>
      </c>
      <c r="BY408" s="105">
        <v>259</v>
      </c>
      <c r="BZ408" s="105">
        <v>187</v>
      </c>
      <c r="CA408" s="105">
        <v>244</v>
      </c>
      <c r="CB408" s="105">
        <v>27</v>
      </c>
      <c r="CC408" s="105">
        <v>8</v>
      </c>
      <c r="CD408" s="105">
        <v>107</v>
      </c>
      <c r="CE408" s="105">
        <v>25</v>
      </c>
      <c r="CF408" s="105">
        <v>47</v>
      </c>
      <c r="CG408" s="105">
        <v>62</v>
      </c>
      <c r="CH408" s="135"/>
      <c r="CI408" s="138" t="s">
        <v>255</v>
      </c>
      <c r="CJ408" s="138" t="s">
        <v>4517</v>
      </c>
      <c r="CK408" s="139">
        <v>7545</v>
      </c>
      <c r="CL408" s="141">
        <v>1799</v>
      </c>
    </row>
    <row r="409" spans="1:90" ht="14.45" customHeight="1">
      <c r="A409" s="167" t="s">
        <v>256</v>
      </c>
      <c r="B409" s="71" t="s">
        <v>119</v>
      </c>
      <c r="C409" s="5">
        <v>80</v>
      </c>
      <c r="D409" s="5">
        <v>46</v>
      </c>
      <c r="E409" s="5">
        <v>86</v>
      </c>
      <c r="F409" s="5">
        <v>42</v>
      </c>
      <c r="G409" s="5">
        <v>93</v>
      </c>
      <c r="H409" s="5">
        <v>54</v>
      </c>
      <c r="I409" s="5">
        <v>85</v>
      </c>
      <c r="J409" s="5">
        <v>39</v>
      </c>
      <c r="K409" s="72">
        <v>344</v>
      </c>
      <c r="L409" s="72">
        <v>181</v>
      </c>
      <c r="M409" s="167" t="s">
        <v>256</v>
      </c>
      <c r="N409" s="71" t="s">
        <v>119</v>
      </c>
      <c r="O409" s="5">
        <v>0</v>
      </c>
      <c r="P409" s="5">
        <v>0</v>
      </c>
      <c r="Q409" s="5">
        <v>1</v>
      </c>
      <c r="R409" s="5">
        <v>1</v>
      </c>
      <c r="S409" s="5">
        <v>0</v>
      </c>
      <c r="T409" s="5">
        <v>0</v>
      </c>
      <c r="U409" s="5">
        <v>9</v>
      </c>
      <c r="V409" s="5">
        <v>6</v>
      </c>
      <c r="W409" s="72">
        <v>10</v>
      </c>
      <c r="X409" s="72">
        <v>7</v>
      </c>
      <c r="Y409" s="167" t="s">
        <v>256</v>
      </c>
      <c r="Z409" s="71" t="s">
        <v>119</v>
      </c>
      <c r="AA409" s="5">
        <v>5</v>
      </c>
      <c r="AB409" s="5">
        <v>5</v>
      </c>
      <c r="AC409" s="5">
        <v>5</v>
      </c>
      <c r="AD409" s="5">
        <v>4</v>
      </c>
      <c r="AE409" s="72">
        <v>19</v>
      </c>
      <c r="AF409" s="72">
        <v>19</v>
      </c>
      <c r="AG409" s="5">
        <v>5</v>
      </c>
      <c r="AH409" s="5">
        <v>0</v>
      </c>
      <c r="AI409" s="5">
        <v>0</v>
      </c>
      <c r="AJ409" s="5">
        <v>5</v>
      </c>
      <c r="AK409" s="167" t="s">
        <v>256</v>
      </c>
      <c r="AL409" s="71" t="s">
        <v>119</v>
      </c>
      <c r="AM409" s="5">
        <v>0</v>
      </c>
      <c r="AN409" s="5">
        <v>124</v>
      </c>
      <c r="AO409" s="5">
        <v>41</v>
      </c>
      <c r="AP409" s="5">
        <v>52</v>
      </c>
      <c r="AQ409" s="5">
        <v>0</v>
      </c>
      <c r="AR409" s="5">
        <v>4</v>
      </c>
      <c r="AS409" s="5">
        <v>21</v>
      </c>
      <c r="AT409" s="5">
        <v>4</v>
      </c>
      <c r="AU409" s="5">
        <v>0</v>
      </c>
      <c r="AV409" s="167" t="s">
        <v>256</v>
      </c>
      <c r="AW409" s="71" t="s">
        <v>119</v>
      </c>
      <c r="AX409" s="5">
        <v>100</v>
      </c>
      <c r="AY409" s="5">
        <v>56</v>
      </c>
      <c r="AZ409" s="5">
        <v>78</v>
      </c>
      <c r="BA409" s="5">
        <v>45</v>
      </c>
      <c r="BB409" s="5">
        <v>10</v>
      </c>
      <c r="BC409" s="5">
        <v>7</v>
      </c>
      <c r="BD409" s="5">
        <v>97</v>
      </c>
      <c r="BE409" s="5">
        <v>54</v>
      </c>
      <c r="BF409" s="5">
        <v>76</v>
      </c>
      <c r="BG409" s="5">
        <v>43</v>
      </c>
      <c r="BH409" s="5">
        <v>8</v>
      </c>
      <c r="BI409" s="5">
        <v>5</v>
      </c>
      <c r="BJ409" s="167" t="s">
        <v>256</v>
      </c>
      <c r="BK409" s="71" t="s">
        <v>119</v>
      </c>
      <c r="BL409" s="72">
        <v>30</v>
      </c>
      <c r="BM409" s="5">
        <v>1</v>
      </c>
      <c r="BN409" s="5">
        <v>1</v>
      </c>
      <c r="BO409" s="72">
        <v>0</v>
      </c>
      <c r="BP409" s="5">
        <v>0</v>
      </c>
      <c r="BQ409" s="72">
        <v>30</v>
      </c>
      <c r="BR409" s="72">
        <v>1</v>
      </c>
      <c r="BS409" s="167" t="s">
        <v>256</v>
      </c>
      <c r="BT409" s="71" t="s">
        <v>119</v>
      </c>
      <c r="BU409" s="5">
        <v>6</v>
      </c>
      <c r="BV409" s="5">
        <v>0</v>
      </c>
      <c r="BW409" s="5">
        <v>0</v>
      </c>
      <c r="BX409" s="5">
        <v>0</v>
      </c>
      <c r="BY409" s="5">
        <v>4</v>
      </c>
      <c r="BZ409" s="5">
        <v>1</v>
      </c>
      <c r="CA409" s="5">
        <v>0</v>
      </c>
      <c r="CB409" s="5">
        <v>0</v>
      </c>
      <c r="CC409" s="5">
        <v>0</v>
      </c>
      <c r="CD409" s="5">
        <v>0</v>
      </c>
      <c r="CE409" s="5">
        <v>0</v>
      </c>
      <c r="CF409" s="5">
        <v>4</v>
      </c>
      <c r="CG409" s="5">
        <v>0</v>
      </c>
      <c r="CH409" s="135"/>
      <c r="CI409" s="138" t="s">
        <v>256</v>
      </c>
      <c r="CJ409" s="138" t="s">
        <v>4518</v>
      </c>
      <c r="CK409" s="139">
        <v>579</v>
      </c>
      <c r="CL409" s="141">
        <v>11</v>
      </c>
    </row>
    <row r="410" spans="1:90">
      <c r="A410" s="167"/>
      <c r="B410" s="71" t="s">
        <v>120</v>
      </c>
      <c r="C410" s="5">
        <v>491</v>
      </c>
      <c r="D410" s="5">
        <v>257</v>
      </c>
      <c r="E410" s="5">
        <v>493</v>
      </c>
      <c r="F410" s="5">
        <v>275</v>
      </c>
      <c r="G410" s="5">
        <v>668</v>
      </c>
      <c r="H410" s="5">
        <v>327</v>
      </c>
      <c r="I410" s="5">
        <v>718</v>
      </c>
      <c r="J410" s="5">
        <v>368</v>
      </c>
      <c r="K410" s="72">
        <v>2370</v>
      </c>
      <c r="L410" s="72">
        <v>1227</v>
      </c>
      <c r="M410" s="167"/>
      <c r="N410" s="71" t="s">
        <v>120</v>
      </c>
      <c r="O410" s="5">
        <v>28</v>
      </c>
      <c r="P410" s="5">
        <v>11</v>
      </c>
      <c r="Q410" s="5">
        <v>23</v>
      </c>
      <c r="R410" s="5">
        <v>13</v>
      </c>
      <c r="S410" s="5">
        <v>24</v>
      </c>
      <c r="T410" s="5">
        <v>7</v>
      </c>
      <c r="U410" s="5">
        <v>77</v>
      </c>
      <c r="V410" s="5">
        <v>32</v>
      </c>
      <c r="W410" s="72">
        <v>152</v>
      </c>
      <c r="X410" s="72">
        <v>63</v>
      </c>
      <c r="Y410" s="167"/>
      <c r="Z410" s="71" t="s">
        <v>120</v>
      </c>
      <c r="AA410" s="5">
        <v>18</v>
      </c>
      <c r="AB410" s="5">
        <v>20</v>
      </c>
      <c r="AC410" s="5">
        <v>20</v>
      </c>
      <c r="AD410" s="5">
        <v>17</v>
      </c>
      <c r="AE410" s="72">
        <v>75</v>
      </c>
      <c r="AF410" s="72">
        <v>74</v>
      </c>
      <c r="AG410" s="5">
        <v>52</v>
      </c>
      <c r="AH410" s="5">
        <v>13</v>
      </c>
      <c r="AI410" s="5">
        <v>0</v>
      </c>
      <c r="AJ410" s="5">
        <v>19</v>
      </c>
      <c r="AK410" s="167"/>
      <c r="AL410" s="71" t="s">
        <v>120</v>
      </c>
      <c r="AM410" s="5">
        <v>0</v>
      </c>
      <c r="AN410" s="5">
        <v>796</v>
      </c>
      <c r="AO410" s="5">
        <v>275</v>
      </c>
      <c r="AP410" s="5">
        <v>198</v>
      </c>
      <c r="AQ410" s="5">
        <v>34</v>
      </c>
      <c r="AR410" s="5">
        <v>24</v>
      </c>
      <c r="AS410" s="5">
        <v>87</v>
      </c>
      <c r="AT410" s="5">
        <v>57</v>
      </c>
      <c r="AU410" s="5">
        <v>60</v>
      </c>
      <c r="AV410" s="167"/>
      <c r="AW410" s="71" t="s">
        <v>120</v>
      </c>
      <c r="AX410" s="5">
        <v>1311</v>
      </c>
      <c r="AY410" s="5">
        <v>648</v>
      </c>
      <c r="AZ410" s="5">
        <v>1169</v>
      </c>
      <c r="BA410" s="5">
        <v>579</v>
      </c>
      <c r="BB410" s="5">
        <v>428</v>
      </c>
      <c r="BC410" s="5">
        <v>205</v>
      </c>
      <c r="BD410" s="5">
        <v>1163</v>
      </c>
      <c r="BE410" s="5">
        <v>566</v>
      </c>
      <c r="BF410" s="5">
        <v>1037</v>
      </c>
      <c r="BG410" s="5">
        <v>502</v>
      </c>
      <c r="BH410" s="5">
        <v>339</v>
      </c>
      <c r="BI410" s="5">
        <v>155</v>
      </c>
      <c r="BJ410" s="167"/>
      <c r="BK410" s="71" t="s">
        <v>120</v>
      </c>
      <c r="BL410" s="72">
        <v>153</v>
      </c>
      <c r="BM410" s="5">
        <v>46</v>
      </c>
      <c r="BN410" s="5">
        <v>44</v>
      </c>
      <c r="BO410" s="72">
        <v>16</v>
      </c>
      <c r="BP410" s="5">
        <v>6</v>
      </c>
      <c r="BQ410" s="72">
        <v>169</v>
      </c>
      <c r="BR410" s="72">
        <v>52</v>
      </c>
      <c r="BS410" s="167"/>
      <c r="BT410" s="71" t="s">
        <v>120</v>
      </c>
      <c r="BU410" s="5">
        <v>0</v>
      </c>
      <c r="BV410" s="5">
        <v>0</v>
      </c>
      <c r="BW410" s="5">
        <v>0</v>
      </c>
      <c r="BX410" s="5">
        <v>0</v>
      </c>
      <c r="BY410" s="5">
        <v>0</v>
      </c>
      <c r="BZ410" s="5">
        <v>0</v>
      </c>
      <c r="CA410" s="5">
        <v>0</v>
      </c>
      <c r="CB410" s="5">
        <v>0</v>
      </c>
      <c r="CC410" s="5">
        <v>0</v>
      </c>
      <c r="CD410" s="5">
        <v>0</v>
      </c>
      <c r="CE410" s="5">
        <v>0</v>
      </c>
      <c r="CF410" s="5">
        <v>0</v>
      </c>
      <c r="CG410" s="5">
        <v>0</v>
      </c>
      <c r="CH410" s="135"/>
      <c r="CI410" s="138" t="s">
        <v>256</v>
      </c>
      <c r="CJ410" s="138" t="s">
        <v>4519</v>
      </c>
      <c r="CK410" s="139">
        <v>3379</v>
      </c>
      <c r="CL410" s="141">
        <v>0</v>
      </c>
    </row>
    <row r="411" spans="1:90">
      <c r="A411" s="167"/>
      <c r="B411" s="103" t="s">
        <v>102</v>
      </c>
      <c r="C411" s="105">
        <v>571</v>
      </c>
      <c r="D411" s="105">
        <v>303</v>
      </c>
      <c r="E411" s="105">
        <v>579</v>
      </c>
      <c r="F411" s="105">
        <v>317</v>
      </c>
      <c r="G411" s="105">
        <v>761</v>
      </c>
      <c r="H411" s="105">
        <v>381</v>
      </c>
      <c r="I411" s="105">
        <v>803</v>
      </c>
      <c r="J411" s="105">
        <v>407</v>
      </c>
      <c r="K411" s="105">
        <v>2714</v>
      </c>
      <c r="L411" s="105">
        <v>1408</v>
      </c>
      <c r="M411" s="167"/>
      <c r="N411" s="103" t="s">
        <v>102</v>
      </c>
      <c r="O411" s="105">
        <v>28</v>
      </c>
      <c r="P411" s="105">
        <v>11</v>
      </c>
      <c r="Q411" s="105">
        <v>24</v>
      </c>
      <c r="R411" s="105">
        <v>14</v>
      </c>
      <c r="S411" s="105">
        <v>24</v>
      </c>
      <c r="T411" s="105">
        <v>7</v>
      </c>
      <c r="U411" s="105">
        <v>86</v>
      </c>
      <c r="V411" s="105">
        <v>38</v>
      </c>
      <c r="W411" s="105">
        <v>162</v>
      </c>
      <c r="X411" s="105">
        <v>70</v>
      </c>
      <c r="Y411" s="167"/>
      <c r="Z411" s="103" t="s">
        <v>102</v>
      </c>
      <c r="AA411" s="105">
        <v>23</v>
      </c>
      <c r="AB411" s="105">
        <v>25</v>
      </c>
      <c r="AC411" s="105">
        <v>25</v>
      </c>
      <c r="AD411" s="105">
        <v>21</v>
      </c>
      <c r="AE411" s="105">
        <v>94</v>
      </c>
      <c r="AF411" s="105">
        <v>93</v>
      </c>
      <c r="AG411" s="105">
        <v>57</v>
      </c>
      <c r="AH411" s="105">
        <v>13</v>
      </c>
      <c r="AI411" s="105">
        <v>0</v>
      </c>
      <c r="AJ411" s="105">
        <v>24</v>
      </c>
      <c r="AK411" s="167"/>
      <c r="AL411" s="103" t="s">
        <v>102</v>
      </c>
      <c r="AM411" s="105">
        <v>0</v>
      </c>
      <c r="AN411" s="105">
        <v>920</v>
      </c>
      <c r="AO411" s="105">
        <v>316</v>
      </c>
      <c r="AP411" s="105">
        <v>250</v>
      </c>
      <c r="AQ411" s="105">
        <v>34</v>
      </c>
      <c r="AR411" s="105">
        <v>28</v>
      </c>
      <c r="AS411" s="105">
        <v>108</v>
      </c>
      <c r="AT411" s="105">
        <v>61</v>
      </c>
      <c r="AU411" s="105">
        <v>60</v>
      </c>
      <c r="AV411" s="167"/>
      <c r="AW411" s="103" t="s">
        <v>102</v>
      </c>
      <c r="AX411" s="105">
        <v>1411</v>
      </c>
      <c r="AY411" s="105">
        <v>704</v>
      </c>
      <c r="AZ411" s="105">
        <v>1247</v>
      </c>
      <c r="BA411" s="105">
        <v>624</v>
      </c>
      <c r="BB411" s="105">
        <v>438</v>
      </c>
      <c r="BC411" s="105">
        <v>212</v>
      </c>
      <c r="BD411" s="105">
        <v>1260</v>
      </c>
      <c r="BE411" s="105">
        <v>620</v>
      </c>
      <c r="BF411" s="105">
        <v>1113</v>
      </c>
      <c r="BG411" s="105">
        <v>545</v>
      </c>
      <c r="BH411" s="105">
        <v>347</v>
      </c>
      <c r="BI411" s="105">
        <v>160</v>
      </c>
      <c r="BJ411" s="167"/>
      <c r="BK411" s="103" t="s">
        <v>102</v>
      </c>
      <c r="BL411" s="105">
        <v>183</v>
      </c>
      <c r="BM411" s="105">
        <v>47</v>
      </c>
      <c r="BN411" s="105">
        <v>45</v>
      </c>
      <c r="BO411" s="105">
        <v>16</v>
      </c>
      <c r="BP411" s="105">
        <v>6</v>
      </c>
      <c r="BQ411" s="105">
        <v>199</v>
      </c>
      <c r="BR411" s="105">
        <v>53</v>
      </c>
      <c r="BS411" s="167"/>
      <c r="BT411" s="103" t="s">
        <v>102</v>
      </c>
      <c r="BU411" s="105">
        <v>6</v>
      </c>
      <c r="BV411" s="105">
        <v>0</v>
      </c>
      <c r="BW411" s="105">
        <v>0</v>
      </c>
      <c r="BX411" s="105">
        <v>0</v>
      </c>
      <c r="BY411" s="105">
        <v>4</v>
      </c>
      <c r="BZ411" s="105">
        <v>1</v>
      </c>
      <c r="CA411" s="105">
        <v>0</v>
      </c>
      <c r="CB411" s="105">
        <v>0</v>
      </c>
      <c r="CC411" s="105">
        <v>0</v>
      </c>
      <c r="CD411" s="105">
        <v>0</v>
      </c>
      <c r="CE411" s="105">
        <v>0</v>
      </c>
      <c r="CF411" s="105">
        <v>4</v>
      </c>
      <c r="CG411" s="105">
        <v>0</v>
      </c>
      <c r="CH411" s="135"/>
      <c r="CI411" s="138" t="s">
        <v>256</v>
      </c>
      <c r="CJ411" s="138" t="s">
        <v>4520</v>
      </c>
      <c r="CK411" s="139">
        <v>3958</v>
      </c>
      <c r="CL411" s="141">
        <v>11</v>
      </c>
    </row>
    <row r="412" spans="1:90" ht="14.45" customHeight="1">
      <c r="A412" s="167" t="s">
        <v>257</v>
      </c>
      <c r="B412" s="71" t="s">
        <v>119</v>
      </c>
      <c r="C412" s="5">
        <v>1674</v>
      </c>
      <c r="D412" s="5">
        <v>900</v>
      </c>
      <c r="E412" s="5">
        <v>1489</v>
      </c>
      <c r="F412" s="5">
        <v>759</v>
      </c>
      <c r="G412" s="5">
        <v>1150</v>
      </c>
      <c r="H412" s="5">
        <v>579</v>
      </c>
      <c r="I412" s="5">
        <v>1238</v>
      </c>
      <c r="J412" s="5">
        <v>587</v>
      </c>
      <c r="K412" s="72">
        <v>5551</v>
      </c>
      <c r="L412" s="72">
        <v>2825</v>
      </c>
      <c r="M412" s="167" t="s">
        <v>257</v>
      </c>
      <c r="N412" s="71" t="s">
        <v>119</v>
      </c>
      <c r="O412" s="5">
        <v>76</v>
      </c>
      <c r="P412" s="5">
        <v>48</v>
      </c>
      <c r="Q412" s="5">
        <v>60</v>
      </c>
      <c r="R412" s="5">
        <v>28</v>
      </c>
      <c r="S412" s="5">
        <v>46</v>
      </c>
      <c r="T412" s="5">
        <v>15</v>
      </c>
      <c r="U412" s="5">
        <v>267</v>
      </c>
      <c r="V412" s="5">
        <v>129</v>
      </c>
      <c r="W412" s="72">
        <v>449</v>
      </c>
      <c r="X412" s="72">
        <v>220</v>
      </c>
      <c r="Y412" s="167" t="s">
        <v>257</v>
      </c>
      <c r="Z412" s="71" t="s">
        <v>119</v>
      </c>
      <c r="AA412" s="5">
        <v>65</v>
      </c>
      <c r="AB412" s="5">
        <v>64</v>
      </c>
      <c r="AC412" s="5">
        <v>57</v>
      </c>
      <c r="AD412" s="5">
        <v>53</v>
      </c>
      <c r="AE412" s="72">
        <v>239</v>
      </c>
      <c r="AF412" s="72">
        <v>230</v>
      </c>
      <c r="AG412" s="5">
        <v>128</v>
      </c>
      <c r="AH412" s="5">
        <v>9</v>
      </c>
      <c r="AI412" s="5">
        <v>6</v>
      </c>
      <c r="AJ412" s="5">
        <v>65</v>
      </c>
      <c r="AK412" s="167" t="s">
        <v>257</v>
      </c>
      <c r="AL412" s="71" t="s">
        <v>119</v>
      </c>
      <c r="AM412" s="5">
        <v>0</v>
      </c>
      <c r="AN412" s="5">
        <v>1166</v>
      </c>
      <c r="AO412" s="5">
        <v>634</v>
      </c>
      <c r="AP412" s="5">
        <v>603</v>
      </c>
      <c r="AQ412" s="5">
        <v>119</v>
      </c>
      <c r="AR412" s="5">
        <v>12</v>
      </c>
      <c r="AS412" s="5">
        <v>240</v>
      </c>
      <c r="AT412" s="5">
        <v>122</v>
      </c>
      <c r="AU412" s="5">
        <v>90</v>
      </c>
      <c r="AV412" s="167" t="s">
        <v>257</v>
      </c>
      <c r="AW412" s="71" t="s">
        <v>119</v>
      </c>
      <c r="AX412" s="5">
        <v>1369</v>
      </c>
      <c r="AY412" s="5">
        <v>630</v>
      </c>
      <c r="AZ412" s="5">
        <v>1199</v>
      </c>
      <c r="BA412" s="5">
        <v>542</v>
      </c>
      <c r="BB412" s="5">
        <v>413</v>
      </c>
      <c r="BC412" s="5">
        <v>198</v>
      </c>
      <c r="BD412" s="5">
        <v>1313</v>
      </c>
      <c r="BE412" s="5">
        <v>613</v>
      </c>
      <c r="BF412" s="5">
        <v>1156</v>
      </c>
      <c r="BG412" s="5">
        <v>531</v>
      </c>
      <c r="BH412" s="5">
        <v>357</v>
      </c>
      <c r="BI412" s="5">
        <v>168</v>
      </c>
      <c r="BJ412" s="167" t="s">
        <v>257</v>
      </c>
      <c r="BK412" s="71" t="s">
        <v>119</v>
      </c>
      <c r="BL412" s="72">
        <v>337</v>
      </c>
      <c r="BM412" s="5">
        <v>23</v>
      </c>
      <c r="BN412" s="5">
        <v>34</v>
      </c>
      <c r="BO412" s="72">
        <v>22</v>
      </c>
      <c r="BP412" s="5">
        <v>6</v>
      </c>
      <c r="BQ412" s="72">
        <v>359</v>
      </c>
      <c r="BR412" s="72">
        <v>29</v>
      </c>
      <c r="BS412" s="167" t="s">
        <v>257</v>
      </c>
      <c r="BT412" s="71" t="s">
        <v>119</v>
      </c>
      <c r="BU412" s="5">
        <v>57</v>
      </c>
      <c r="BV412" s="5">
        <v>49</v>
      </c>
      <c r="BW412" s="5">
        <v>40</v>
      </c>
      <c r="BX412" s="5">
        <v>36</v>
      </c>
      <c r="BY412" s="5">
        <v>49</v>
      </c>
      <c r="BZ412" s="5">
        <v>40</v>
      </c>
      <c r="CA412" s="5">
        <v>31</v>
      </c>
      <c r="CB412" s="5">
        <v>17</v>
      </c>
      <c r="CC412" s="5">
        <v>1</v>
      </c>
      <c r="CD412" s="5">
        <v>15</v>
      </c>
      <c r="CE412" s="5">
        <v>3</v>
      </c>
      <c r="CF412" s="5">
        <v>21</v>
      </c>
      <c r="CG412" s="5">
        <v>12</v>
      </c>
      <c r="CH412" s="135"/>
      <c r="CI412" s="138" t="s">
        <v>257</v>
      </c>
      <c r="CJ412" s="138" t="s">
        <v>4521</v>
      </c>
      <c r="CK412" s="139">
        <v>7241</v>
      </c>
      <c r="CL412" s="141">
        <v>338</v>
      </c>
    </row>
    <row r="413" spans="1:90">
      <c r="A413" s="167"/>
      <c r="B413" s="71" t="s">
        <v>120</v>
      </c>
      <c r="C413" s="5">
        <v>1409</v>
      </c>
      <c r="D413" s="5">
        <v>791</v>
      </c>
      <c r="E413" s="5">
        <v>1446</v>
      </c>
      <c r="F413" s="5">
        <v>762</v>
      </c>
      <c r="G413" s="5">
        <v>1468</v>
      </c>
      <c r="H413" s="5">
        <v>805</v>
      </c>
      <c r="I413" s="5">
        <v>2283</v>
      </c>
      <c r="J413" s="5">
        <v>1212</v>
      </c>
      <c r="K413" s="72">
        <v>6606</v>
      </c>
      <c r="L413" s="72">
        <v>3570</v>
      </c>
      <c r="M413" s="167"/>
      <c r="N413" s="71" t="s">
        <v>120</v>
      </c>
      <c r="O413" s="5">
        <v>47</v>
      </c>
      <c r="P413" s="5">
        <v>20</v>
      </c>
      <c r="Q413" s="5">
        <v>53</v>
      </c>
      <c r="R413" s="5">
        <v>25</v>
      </c>
      <c r="S413" s="5">
        <v>59</v>
      </c>
      <c r="T413" s="5">
        <v>36</v>
      </c>
      <c r="U413" s="5">
        <v>499</v>
      </c>
      <c r="V413" s="5">
        <v>278</v>
      </c>
      <c r="W413" s="72">
        <v>658</v>
      </c>
      <c r="X413" s="72">
        <v>359</v>
      </c>
      <c r="Y413" s="167"/>
      <c r="Z413" s="71" t="s">
        <v>120</v>
      </c>
      <c r="AA413" s="5">
        <v>36</v>
      </c>
      <c r="AB413" s="5">
        <v>35</v>
      </c>
      <c r="AC413" s="5">
        <v>36</v>
      </c>
      <c r="AD413" s="5">
        <v>42</v>
      </c>
      <c r="AE413" s="72">
        <v>149</v>
      </c>
      <c r="AF413" s="72">
        <v>216</v>
      </c>
      <c r="AG413" s="5">
        <v>197</v>
      </c>
      <c r="AH413" s="5">
        <v>63</v>
      </c>
      <c r="AI413" s="5">
        <v>1</v>
      </c>
      <c r="AJ413" s="5">
        <v>29</v>
      </c>
      <c r="AK413" s="167"/>
      <c r="AL413" s="71" t="s">
        <v>120</v>
      </c>
      <c r="AM413" s="5">
        <v>0</v>
      </c>
      <c r="AN413" s="5">
        <v>2391</v>
      </c>
      <c r="AO413" s="5">
        <v>408</v>
      </c>
      <c r="AP413" s="5">
        <v>141</v>
      </c>
      <c r="AQ413" s="5">
        <v>35</v>
      </c>
      <c r="AR413" s="5">
        <v>39</v>
      </c>
      <c r="AS413" s="5">
        <v>162</v>
      </c>
      <c r="AT413" s="5">
        <v>125</v>
      </c>
      <c r="AU413" s="5">
        <v>124</v>
      </c>
      <c r="AV413" s="167"/>
      <c r="AW413" s="71" t="s">
        <v>120</v>
      </c>
      <c r="AX413" s="5">
        <v>3047</v>
      </c>
      <c r="AY413" s="5">
        <v>1695</v>
      </c>
      <c r="AZ413" s="5">
        <v>2556</v>
      </c>
      <c r="BA413" s="5">
        <v>1349</v>
      </c>
      <c r="BB413" s="5">
        <v>1093</v>
      </c>
      <c r="BC413" s="5">
        <v>590</v>
      </c>
      <c r="BD413" s="5">
        <v>2949</v>
      </c>
      <c r="BE413" s="5">
        <v>1653</v>
      </c>
      <c r="BF413" s="5">
        <v>2469</v>
      </c>
      <c r="BG413" s="5">
        <v>1310</v>
      </c>
      <c r="BH413" s="5">
        <v>879</v>
      </c>
      <c r="BI413" s="5">
        <v>469</v>
      </c>
      <c r="BJ413" s="167"/>
      <c r="BK413" s="71" t="s">
        <v>120</v>
      </c>
      <c r="BL413" s="72">
        <v>228</v>
      </c>
      <c r="BM413" s="5">
        <v>51</v>
      </c>
      <c r="BN413" s="5">
        <v>53</v>
      </c>
      <c r="BO413" s="72">
        <v>30</v>
      </c>
      <c r="BP413" s="5">
        <v>7</v>
      </c>
      <c r="BQ413" s="72">
        <v>258</v>
      </c>
      <c r="BR413" s="72">
        <v>58</v>
      </c>
      <c r="BS413" s="167"/>
      <c r="BT413" s="71" t="s">
        <v>120</v>
      </c>
      <c r="BU413" s="5">
        <v>60</v>
      </c>
      <c r="BV413" s="5">
        <v>1248</v>
      </c>
      <c r="BW413" s="5">
        <v>456</v>
      </c>
      <c r="BX413" s="5">
        <v>283</v>
      </c>
      <c r="BY413" s="5">
        <v>268</v>
      </c>
      <c r="BZ413" s="5">
        <v>144</v>
      </c>
      <c r="CA413" s="5">
        <v>259</v>
      </c>
      <c r="CB413" s="5">
        <v>144</v>
      </c>
      <c r="CC413" s="5">
        <v>36</v>
      </c>
      <c r="CD413" s="5">
        <v>132</v>
      </c>
      <c r="CE413" s="5">
        <v>130</v>
      </c>
      <c r="CF413" s="5">
        <v>44</v>
      </c>
      <c r="CG413" s="5">
        <v>99</v>
      </c>
      <c r="CH413" s="135"/>
      <c r="CI413" s="138" t="s">
        <v>257</v>
      </c>
      <c r="CJ413" s="138" t="s">
        <v>4522</v>
      </c>
      <c r="CK413" s="139">
        <v>6745</v>
      </c>
      <c r="CL413" s="141">
        <v>3160</v>
      </c>
    </row>
    <row r="414" spans="1:90">
      <c r="A414" s="167"/>
      <c r="B414" s="103" t="s">
        <v>102</v>
      </c>
      <c r="C414" s="105">
        <v>3083</v>
      </c>
      <c r="D414" s="105">
        <v>1691</v>
      </c>
      <c r="E414" s="105">
        <v>2935</v>
      </c>
      <c r="F414" s="105">
        <v>1521</v>
      </c>
      <c r="G414" s="105">
        <v>2618</v>
      </c>
      <c r="H414" s="105">
        <v>1384</v>
      </c>
      <c r="I414" s="105">
        <v>3521</v>
      </c>
      <c r="J414" s="105">
        <v>1799</v>
      </c>
      <c r="K414" s="105">
        <v>12157</v>
      </c>
      <c r="L414" s="105">
        <v>6395</v>
      </c>
      <c r="M414" s="167"/>
      <c r="N414" s="103" t="s">
        <v>102</v>
      </c>
      <c r="O414" s="105">
        <v>123</v>
      </c>
      <c r="P414" s="105">
        <v>68</v>
      </c>
      <c r="Q414" s="105">
        <v>113</v>
      </c>
      <c r="R414" s="105">
        <v>53</v>
      </c>
      <c r="S414" s="105">
        <v>105</v>
      </c>
      <c r="T414" s="105">
        <v>51</v>
      </c>
      <c r="U414" s="105">
        <v>766</v>
      </c>
      <c r="V414" s="105">
        <v>407</v>
      </c>
      <c r="W414" s="105">
        <v>1107</v>
      </c>
      <c r="X414" s="105">
        <v>579</v>
      </c>
      <c r="Y414" s="167"/>
      <c r="Z414" s="103" t="s">
        <v>102</v>
      </c>
      <c r="AA414" s="105">
        <v>101</v>
      </c>
      <c r="AB414" s="105">
        <v>99</v>
      </c>
      <c r="AC414" s="105">
        <v>93</v>
      </c>
      <c r="AD414" s="105">
        <v>95</v>
      </c>
      <c r="AE414" s="105">
        <v>388</v>
      </c>
      <c r="AF414" s="105">
        <v>446</v>
      </c>
      <c r="AG414" s="105">
        <v>325</v>
      </c>
      <c r="AH414" s="105">
        <v>72</v>
      </c>
      <c r="AI414" s="105">
        <v>7</v>
      </c>
      <c r="AJ414" s="105">
        <v>94</v>
      </c>
      <c r="AK414" s="167"/>
      <c r="AL414" s="103" t="s">
        <v>102</v>
      </c>
      <c r="AM414" s="105">
        <v>0</v>
      </c>
      <c r="AN414" s="105">
        <v>3557</v>
      </c>
      <c r="AO414" s="105">
        <v>1042</v>
      </c>
      <c r="AP414" s="105">
        <v>744</v>
      </c>
      <c r="AQ414" s="105">
        <v>154</v>
      </c>
      <c r="AR414" s="105">
        <v>51</v>
      </c>
      <c r="AS414" s="105">
        <v>402</v>
      </c>
      <c r="AT414" s="105">
        <v>247</v>
      </c>
      <c r="AU414" s="105">
        <v>214</v>
      </c>
      <c r="AV414" s="167"/>
      <c r="AW414" s="103" t="s">
        <v>102</v>
      </c>
      <c r="AX414" s="105">
        <v>4416</v>
      </c>
      <c r="AY414" s="105">
        <v>2325</v>
      </c>
      <c r="AZ414" s="105">
        <v>3755</v>
      </c>
      <c r="BA414" s="105">
        <v>1891</v>
      </c>
      <c r="BB414" s="105">
        <v>1506</v>
      </c>
      <c r="BC414" s="105">
        <v>788</v>
      </c>
      <c r="BD414" s="105">
        <v>4262</v>
      </c>
      <c r="BE414" s="105">
        <v>2266</v>
      </c>
      <c r="BF414" s="105">
        <v>3625</v>
      </c>
      <c r="BG414" s="105">
        <v>1841</v>
      </c>
      <c r="BH414" s="105">
        <v>1236</v>
      </c>
      <c r="BI414" s="105">
        <v>637</v>
      </c>
      <c r="BJ414" s="167"/>
      <c r="BK414" s="103" t="s">
        <v>102</v>
      </c>
      <c r="BL414" s="105">
        <v>565</v>
      </c>
      <c r="BM414" s="105">
        <v>74</v>
      </c>
      <c r="BN414" s="105">
        <v>87</v>
      </c>
      <c r="BO414" s="105">
        <v>52</v>
      </c>
      <c r="BP414" s="105">
        <v>13</v>
      </c>
      <c r="BQ414" s="105">
        <v>617</v>
      </c>
      <c r="BR414" s="105">
        <v>87</v>
      </c>
      <c r="BS414" s="167"/>
      <c r="BT414" s="103" t="s">
        <v>102</v>
      </c>
      <c r="BU414" s="105">
        <v>117</v>
      </c>
      <c r="BV414" s="105">
        <v>1297</v>
      </c>
      <c r="BW414" s="105">
        <v>496</v>
      </c>
      <c r="BX414" s="105">
        <v>319</v>
      </c>
      <c r="BY414" s="105">
        <v>317</v>
      </c>
      <c r="BZ414" s="105">
        <v>184</v>
      </c>
      <c r="CA414" s="105">
        <v>290</v>
      </c>
      <c r="CB414" s="105">
        <v>161</v>
      </c>
      <c r="CC414" s="105">
        <v>37</v>
      </c>
      <c r="CD414" s="105">
        <v>147</v>
      </c>
      <c r="CE414" s="105">
        <v>133</v>
      </c>
      <c r="CF414" s="105">
        <v>65</v>
      </c>
      <c r="CG414" s="105">
        <v>111</v>
      </c>
      <c r="CH414" s="135"/>
      <c r="CI414" s="138" t="s">
        <v>257</v>
      </c>
      <c r="CJ414" s="138" t="s">
        <v>4523</v>
      </c>
      <c r="CK414" s="139">
        <v>13986</v>
      </c>
      <c r="CL414" s="141">
        <v>3498</v>
      </c>
    </row>
    <row r="415" spans="1:90" ht="14.45" customHeight="1">
      <c r="A415" s="167" t="s">
        <v>258</v>
      </c>
      <c r="B415" s="71" t="s">
        <v>119</v>
      </c>
      <c r="C415" s="5">
        <v>756</v>
      </c>
      <c r="D415" s="5">
        <v>399</v>
      </c>
      <c r="E415" s="5">
        <v>780</v>
      </c>
      <c r="F415" s="5">
        <v>416</v>
      </c>
      <c r="G415" s="5">
        <v>716</v>
      </c>
      <c r="H415" s="5">
        <v>380</v>
      </c>
      <c r="I415" s="5">
        <v>800</v>
      </c>
      <c r="J415" s="5">
        <v>445</v>
      </c>
      <c r="K415" s="72">
        <v>3052</v>
      </c>
      <c r="L415" s="72">
        <v>1640</v>
      </c>
      <c r="M415" s="167" t="s">
        <v>258</v>
      </c>
      <c r="N415" s="71" t="s">
        <v>119</v>
      </c>
      <c r="O415" s="5">
        <v>42</v>
      </c>
      <c r="P415" s="5">
        <v>21</v>
      </c>
      <c r="Q415" s="5">
        <v>57</v>
      </c>
      <c r="R415" s="5">
        <v>28</v>
      </c>
      <c r="S415" s="5">
        <v>41</v>
      </c>
      <c r="T415" s="5">
        <v>19</v>
      </c>
      <c r="U415" s="5">
        <v>189</v>
      </c>
      <c r="V415" s="5">
        <v>103</v>
      </c>
      <c r="W415" s="72">
        <v>329</v>
      </c>
      <c r="X415" s="72">
        <v>171</v>
      </c>
      <c r="Y415" s="167" t="s">
        <v>258</v>
      </c>
      <c r="Z415" s="71" t="s">
        <v>119</v>
      </c>
      <c r="AA415" s="5">
        <v>26</v>
      </c>
      <c r="AB415" s="5">
        <v>26</v>
      </c>
      <c r="AC415" s="5">
        <v>23</v>
      </c>
      <c r="AD415" s="5">
        <v>25</v>
      </c>
      <c r="AE415" s="72">
        <v>100</v>
      </c>
      <c r="AF415" s="72">
        <v>127</v>
      </c>
      <c r="AG415" s="5">
        <v>104</v>
      </c>
      <c r="AH415" s="5">
        <v>20</v>
      </c>
      <c r="AI415" s="5">
        <v>3</v>
      </c>
      <c r="AJ415" s="5">
        <v>24</v>
      </c>
      <c r="AK415" s="167" t="s">
        <v>258</v>
      </c>
      <c r="AL415" s="71" t="s">
        <v>119</v>
      </c>
      <c r="AM415" s="5">
        <v>9</v>
      </c>
      <c r="AN415" s="5">
        <v>1282</v>
      </c>
      <c r="AO415" s="5">
        <v>211</v>
      </c>
      <c r="AP415" s="5">
        <v>45</v>
      </c>
      <c r="AQ415" s="5">
        <v>0</v>
      </c>
      <c r="AR415" s="5">
        <v>19</v>
      </c>
      <c r="AS415" s="5">
        <v>122</v>
      </c>
      <c r="AT415" s="5">
        <v>91</v>
      </c>
      <c r="AU415" s="5">
        <v>91</v>
      </c>
      <c r="AV415" s="167" t="s">
        <v>258</v>
      </c>
      <c r="AW415" s="71" t="s">
        <v>119</v>
      </c>
      <c r="AX415" s="5">
        <v>1000</v>
      </c>
      <c r="AY415" s="5">
        <v>494</v>
      </c>
      <c r="AZ415" s="5">
        <v>790</v>
      </c>
      <c r="BA415" s="5">
        <v>377</v>
      </c>
      <c r="BB415" s="5">
        <v>478</v>
      </c>
      <c r="BC415" s="5">
        <v>245</v>
      </c>
      <c r="BD415" s="5">
        <v>919</v>
      </c>
      <c r="BE415" s="5">
        <v>464</v>
      </c>
      <c r="BF415" s="5">
        <v>718</v>
      </c>
      <c r="BG415" s="5">
        <v>351</v>
      </c>
      <c r="BH415" s="5">
        <v>463</v>
      </c>
      <c r="BI415" s="5">
        <v>247</v>
      </c>
      <c r="BJ415" s="167" t="s">
        <v>258</v>
      </c>
      <c r="BK415" s="71" t="s">
        <v>119</v>
      </c>
      <c r="BL415" s="72">
        <v>138</v>
      </c>
      <c r="BM415" s="5">
        <v>17</v>
      </c>
      <c r="BN415" s="5">
        <v>14</v>
      </c>
      <c r="BO415" s="72">
        <v>14</v>
      </c>
      <c r="BP415" s="5">
        <v>5</v>
      </c>
      <c r="BQ415" s="72">
        <v>152</v>
      </c>
      <c r="BR415" s="72">
        <v>22</v>
      </c>
      <c r="BS415" s="167" t="s">
        <v>258</v>
      </c>
      <c r="BT415" s="71" t="s">
        <v>119</v>
      </c>
      <c r="BU415" s="5">
        <v>33</v>
      </c>
      <c r="BV415" s="5">
        <v>31</v>
      </c>
      <c r="BW415" s="5">
        <v>31</v>
      </c>
      <c r="BX415" s="5">
        <v>25</v>
      </c>
      <c r="BY415" s="5">
        <v>34</v>
      </c>
      <c r="BZ415" s="5">
        <v>26</v>
      </c>
      <c r="CA415" s="5">
        <v>28</v>
      </c>
      <c r="CB415" s="5">
        <v>9</v>
      </c>
      <c r="CC415" s="5">
        <v>0</v>
      </c>
      <c r="CD415" s="5">
        <v>4</v>
      </c>
      <c r="CE415" s="5">
        <v>0</v>
      </c>
      <c r="CF415" s="5">
        <v>31</v>
      </c>
      <c r="CG415" s="5">
        <v>17</v>
      </c>
      <c r="CH415" s="135"/>
      <c r="CI415" s="138" t="s">
        <v>258</v>
      </c>
      <c r="CJ415" s="138" t="s">
        <v>4524</v>
      </c>
      <c r="CK415" s="139">
        <v>3386</v>
      </c>
      <c r="CL415" s="141">
        <v>221</v>
      </c>
    </row>
    <row r="416" spans="1:90">
      <c r="A416" s="167"/>
      <c r="B416" s="71" t="s">
        <v>120</v>
      </c>
      <c r="C416" s="5">
        <v>426</v>
      </c>
      <c r="D416" s="5">
        <v>249</v>
      </c>
      <c r="E416" s="5">
        <v>475</v>
      </c>
      <c r="F416" s="5">
        <v>251</v>
      </c>
      <c r="G416" s="5">
        <v>457</v>
      </c>
      <c r="H416" s="5">
        <v>232</v>
      </c>
      <c r="I416" s="5">
        <v>641</v>
      </c>
      <c r="J416" s="5">
        <v>349</v>
      </c>
      <c r="K416" s="72">
        <v>1999</v>
      </c>
      <c r="L416" s="72">
        <v>1081</v>
      </c>
      <c r="M416" s="167"/>
      <c r="N416" s="71" t="s">
        <v>120</v>
      </c>
      <c r="O416" s="5">
        <v>26</v>
      </c>
      <c r="P416" s="5">
        <v>10</v>
      </c>
      <c r="Q416" s="5">
        <v>13</v>
      </c>
      <c r="R416" s="5">
        <v>5</v>
      </c>
      <c r="S416" s="5">
        <v>14</v>
      </c>
      <c r="T416" s="5">
        <v>4</v>
      </c>
      <c r="U416" s="5">
        <v>213</v>
      </c>
      <c r="V416" s="5">
        <v>120</v>
      </c>
      <c r="W416" s="72">
        <v>266</v>
      </c>
      <c r="X416" s="72">
        <v>139</v>
      </c>
      <c r="Y416" s="167"/>
      <c r="Z416" s="71" t="s">
        <v>120</v>
      </c>
      <c r="AA416" s="5">
        <v>11</v>
      </c>
      <c r="AB416" s="5">
        <v>12</v>
      </c>
      <c r="AC416" s="5">
        <v>12</v>
      </c>
      <c r="AD416" s="5">
        <v>14</v>
      </c>
      <c r="AE416" s="72">
        <v>49</v>
      </c>
      <c r="AF416" s="72">
        <v>49</v>
      </c>
      <c r="AG416" s="5">
        <v>47</v>
      </c>
      <c r="AH416" s="5">
        <v>5</v>
      </c>
      <c r="AI416" s="5">
        <v>0</v>
      </c>
      <c r="AJ416" s="5">
        <v>8</v>
      </c>
      <c r="AK416" s="167"/>
      <c r="AL416" s="71" t="s">
        <v>120</v>
      </c>
      <c r="AM416" s="5">
        <v>0</v>
      </c>
      <c r="AN416" s="5">
        <v>478</v>
      </c>
      <c r="AO416" s="5">
        <v>178</v>
      </c>
      <c r="AP416" s="5">
        <v>25</v>
      </c>
      <c r="AQ416" s="5">
        <v>0</v>
      </c>
      <c r="AR416" s="5">
        <v>16</v>
      </c>
      <c r="AS416" s="5">
        <v>39</v>
      </c>
      <c r="AT416" s="5">
        <v>39</v>
      </c>
      <c r="AU416" s="5">
        <v>39</v>
      </c>
      <c r="AV416" s="167"/>
      <c r="AW416" s="71" t="s">
        <v>120</v>
      </c>
      <c r="AX416" s="5">
        <v>728</v>
      </c>
      <c r="AY416" s="5">
        <v>402</v>
      </c>
      <c r="AZ416" s="5">
        <v>630</v>
      </c>
      <c r="BA416" s="5">
        <v>353</v>
      </c>
      <c r="BB416" s="5">
        <v>444</v>
      </c>
      <c r="BC416" s="5">
        <v>240</v>
      </c>
      <c r="BD416" s="5">
        <v>438</v>
      </c>
      <c r="BE416" s="5">
        <v>235</v>
      </c>
      <c r="BF416" s="5">
        <v>379</v>
      </c>
      <c r="BG416" s="5">
        <v>209</v>
      </c>
      <c r="BH416" s="5">
        <v>280</v>
      </c>
      <c r="BI416" s="5">
        <v>156</v>
      </c>
      <c r="BJ416" s="167"/>
      <c r="BK416" s="71" t="s">
        <v>120</v>
      </c>
      <c r="BL416" s="72">
        <v>87</v>
      </c>
      <c r="BM416" s="5">
        <v>26</v>
      </c>
      <c r="BN416" s="5">
        <v>18</v>
      </c>
      <c r="BO416" s="72">
        <v>15</v>
      </c>
      <c r="BP416" s="5">
        <v>9</v>
      </c>
      <c r="BQ416" s="72">
        <v>102</v>
      </c>
      <c r="BR416" s="72">
        <v>35</v>
      </c>
      <c r="BS416" s="167"/>
      <c r="BT416" s="71" t="s">
        <v>120</v>
      </c>
      <c r="BU416" s="5">
        <v>23</v>
      </c>
      <c r="BV416" s="5">
        <v>21</v>
      </c>
      <c r="BW416" s="5">
        <v>10</v>
      </c>
      <c r="BX416" s="5">
        <v>13</v>
      </c>
      <c r="BY416" s="5">
        <v>17</v>
      </c>
      <c r="BZ416" s="5">
        <v>10</v>
      </c>
      <c r="CA416" s="5">
        <v>18</v>
      </c>
      <c r="CB416" s="5">
        <v>4</v>
      </c>
      <c r="CC416" s="5">
        <v>0</v>
      </c>
      <c r="CD416" s="5">
        <v>4</v>
      </c>
      <c r="CE416" s="5">
        <v>0</v>
      </c>
      <c r="CF416" s="5">
        <v>12</v>
      </c>
      <c r="CG416" s="5">
        <v>2</v>
      </c>
      <c r="CH416" s="135"/>
      <c r="CI416" s="138" t="s">
        <v>258</v>
      </c>
      <c r="CJ416" s="138" t="s">
        <v>4525</v>
      </c>
      <c r="CK416" s="139">
        <v>1590</v>
      </c>
      <c r="CL416" s="141">
        <v>120</v>
      </c>
    </row>
    <row r="417" spans="1:90">
      <c r="A417" s="167"/>
      <c r="B417" s="103" t="s">
        <v>102</v>
      </c>
      <c r="C417" s="105">
        <v>1182</v>
      </c>
      <c r="D417" s="105">
        <v>648</v>
      </c>
      <c r="E417" s="105">
        <v>1255</v>
      </c>
      <c r="F417" s="105">
        <v>667</v>
      </c>
      <c r="G417" s="105">
        <v>1173</v>
      </c>
      <c r="H417" s="105">
        <v>612</v>
      </c>
      <c r="I417" s="105">
        <v>1441</v>
      </c>
      <c r="J417" s="105">
        <v>794</v>
      </c>
      <c r="K417" s="105">
        <v>5051</v>
      </c>
      <c r="L417" s="105">
        <v>2721</v>
      </c>
      <c r="M417" s="167"/>
      <c r="N417" s="103" t="s">
        <v>102</v>
      </c>
      <c r="O417" s="105">
        <v>68</v>
      </c>
      <c r="P417" s="105">
        <v>31</v>
      </c>
      <c r="Q417" s="105">
        <v>70</v>
      </c>
      <c r="R417" s="105">
        <v>33</v>
      </c>
      <c r="S417" s="105">
        <v>55</v>
      </c>
      <c r="T417" s="105">
        <v>23</v>
      </c>
      <c r="U417" s="105">
        <v>402</v>
      </c>
      <c r="V417" s="105">
        <v>223</v>
      </c>
      <c r="W417" s="105">
        <v>595</v>
      </c>
      <c r="X417" s="105">
        <v>310</v>
      </c>
      <c r="Y417" s="167"/>
      <c r="Z417" s="103" t="s">
        <v>102</v>
      </c>
      <c r="AA417" s="105">
        <v>37</v>
      </c>
      <c r="AB417" s="105">
        <v>38</v>
      </c>
      <c r="AC417" s="105">
        <v>35</v>
      </c>
      <c r="AD417" s="105">
        <v>39</v>
      </c>
      <c r="AE417" s="105">
        <v>149</v>
      </c>
      <c r="AF417" s="105">
        <v>176</v>
      </c>
      <c r="AG417" s="105">
        <v>151</v>
      </c>
      <c r="AH417" s="105">
        <v>25</v>
      </c>
      <c r="AI417" s="105">
        <v>3</v>
      </c>
      <c r="AJ417" s="105">
        <v>32</v>
      </c>
      <c r="AK417" s="167"/>
      <c r="AL417" s="103" t="s">
        <v>102</v>
      </c>
      <c r="AM417" s="105">
        <v>9</v>
      </c>
      <c r="AN417" s="105">
        <v>1760</v>
      </c>
      <c r="AO417" s="105">
        <v>389</v>
      </c>
      <c r="AP417" s="105">
        <v>70</v>
      </c>
      <c r="AQ417" s="105">
        <v>0</v>
      </c>
      <c r="AR417" s="105">
        <v>35</v>
      </c>
      <c r="AS417" s="105">
        <v>161</v>
      </c>
      <c r="AT417" s="105">
        <v>130</v>
      </c>
      <c r="AU417" s="105">
        <v>130</v>
      </c>
      <c r="AV417" s="167"/>
      <c r="AW417" s="103" t="s">
        <v>102</v>
      </c>
      <c r="AX417" s="105">
        <v>1728</v>
      </c>
      <c r="AY417" s="105">
        <v>896</v>
      </c>
      <c r="AZ417" s="105">
        <v>1420</v>
      </c>
      <c r="BA417" s="105">
        <v>730</v>
      </c>
      <c r="BB417" s="105">
        <v>922</v>
      </c>
      <c r="BC417" s="105">
        <v>485</v>
      </c>
      <c r="BD417" s="105">
        <v>1357</v>
      </c>
      <c r="BE417" s="105">
        <v>699</v>
      </c>
      <c r="BF417" s="105">
        <v>1097</v>
      </c>
      <c r="BG417" s="105">
        <v>560</v>
      </c>
      <c r="BH417" s="105">
        <v>743</v>
      </c>
      <c r="BI417" s="105">
        <v>403</v>
      </c>
      <c r="BJ417" s="167"/>
      <c r="BK417" s="103" t="s">
        <v>102</v>
      </c>
      <c r="BL417" s="105">
        <v>225</v>
      </c>
      <c r="BM417" s="105">
        <v>43</v>
      </c>
      <c r="BN417" s="105">
        <v>32</v>
      </c>
      <c r="BO417" s="105">
        <v>29</v>
      </c>
      <c r="BP417" s="105">
        <v>14</v>
      </c>
      <c r="BQ417" s="105">
        <v>254</v>
      </c>
      <c r="BR417" s="105">
        <v>57</v>
      </c>
      <c r="BS417" s="167"/>
      <c r="BT417" s="103" t="s">
        <v>102</v>
      </c>
      <c r="BU417" s="105">
        <v>56</v>
      </c>
      <c r="BV417" s="105">
        <v>52</v>
      </c>
      <c r="BW417" s="105">
        <v>41</v>
      </c>
      <c r="BX417" s="105">
        <v>38</v>
      </c>
      <c r="BY417" s="105">
        <v>51</v>
      </c>
      <c r="BZ417" s="105">
        <v>36</v>
      </c>
      <c r="CA417" s="105">
        <v>46</v>
      </c>
      <c r="CB417" s="105">
        <v>13</v>
      </c>
      <c r="CC417" s="105">
        <v>0</v>
      </c>
      <c r="CD417" s="105">
        <v>8</v>
      </c>
      <c r="CE417" s="105">
        <v>0</v>
      </c>
      <c r="CF417" s="105">
        <v>43</v>
      </c>
      <c r="CG417" s="105">
        <v>19</v>
      </c>
      <c r="CH417" s="135"/>
      <c r="CI417" s="138" t="s">
        <v>258</v>
      </c>
      <c r="CJ417" s="138" t="s">
        <v>4526</v>
      </c>
      <c r="CK417" s="139">
        <v>4976</v>
      </c>
      <c r="CL417" s="141">
        <v>341</v>
      </c>
    </row>
    <row r="418" spans="1:90">
      <c r="A418" s="205" t="s">
        <v>478</v>
      </c>
      <c r="B418" s="205"/>
      <c r="C418" s="205"/>
      <c r="D418" s="205"/>
      <c r="E418" s="205"/>
      <c r="F418" s="205"/>
      <c r="G418" s="205"/>
      <c r="H418" s="205"/>
      <c r="I418" s="205"/>
      <c r="J418" s="205"/>
      <c r="K418" s="205"/>
      <c r="L418" s="205"/>
      <c r="M418" s="205" t="s">
        <v>479</v>
      </c>
      <c r="N418" s="205"/>
      <c r="O418" s="205"/>
      <c r="P418" s="205"/>
      <c r="Q418" s="205"/>
      <c r="R418" s="205"/>
      <c r="S418" s="205"/>
      <c r="T418" s="205"/>
      <c r="U418" s="205"/>
      <c r="V418" s="205"/>
      <c r="W418" s="205"/>
      <c r="X418" s="205"/>
      <c r="Y418" s="205" t="s">
        <v>480</v>
      </c>
      <c r="Z418" s="205"/>
      <c r="AA418" s="205"/>
      <c r="AB418" s="205"/>
      <c r="AC418" s="205"/>
      <c r="AD418" s="205"/>
      <c r="AE418" s="205"/>
      <c r="AF418" s="205"/>
      <c r="AG418" s="205"/>
      <c r="AH418" s="205"/>
      <c r="AI418" s="205"/>
      <c r="AJ418" s="205"/>
      <c r="AK418" s="205" t="s">
        <v>481</v>
      </c>
      <c r="AL418" s="205"/>
      <c r="AM418" s="205"/>
      <c r="AN418" s="205"/>
      <c r="AO418" s="205"/>
      <c r="AP418" s="205"/>
      <c r="AQ418" s="205"/>
      <c r="AR418" s="205"/>
      <c r="AS418" s="205"/>
      <c r="AT418" s="205"/>
      <c r="AU418" s="205"/>
      <c r="AV418" s="205" t="s">
        <v>4596</v>
      </c>
      <c r="AW418" s="205"/>
      <c r="AX418" s="205"/>
      <c r="AY418" s="205"/>
      <c r="AZ418" s="205"/>
      <c r="BA418" s="205"/>
      <c r="BB418" s="205"/>
      <c r="BC418" s="205"/>
      <c r="BD418" s="205"/>
      <c r="BE418" s="205"/>
      <c r="BF418" s="205"/>
      <c r="BG418" s="205"/>
      <c r="BH418" s="205"/>
      <c r="BI418" s="205"/>
      <c r="BJ418" s="205" t="s">
        <v>500</v>
      </c>
      <c r="BK418" s="205"/>
      <c r="BL418" s="205"/>
      <c r="BM418" s="205"/>
      <c r="BN418" s="205"/>
      <c r="BO418" s="205"/>
      <c r="BP418" s="205"/>
      <c r="BQ418" s="205"/>
      <c r="BR418" s="205"/>
      <c r="BS418" s="205" t="s">
        <v>482</v>
      </c>
      <c r="BT418" s="205"/>
      <c r="BU418" s="205"/>
      <c r="BV418" s="205"/>
      <c r="BW418" s="205"/>
      <c r="BX418" s="205"/>
      <c r="BY418" s="205"/>
      <c r="BZ418" s="205"/>
      <c r="CA418" s="205"/>
      <c r="CB418" s="205"/>
      <c r="CC418" s="205"/>
      <c r="CD418" s="205"/>
      <c r="CE418" s="205"/>
      <c r="CF418" s="205"/>
      <c r="CG418" s="205"/>
      <c r="CH418" s="135"/>
      <c r="CI418" s="138" t="s">
        <v>478</v>
      </c>
      <c r="CJ418" s="138" t="s">
        <v>478</v>
      </c>
      <c r="CK418" s="139">
        <v>0</v>
      </c>
      <c r="CL418" s="141">
        <v>0</v>
      </c>
    </row>
    <row r="419" spans="1:90">
      <c r="A419" s="205" t="s">
        <v>4174</v>
      </c>
      <c r="B419" s="205"/>
      <c r="C419" s="205"/>
      <c r="D419" s="205"/>
      <c r="E419" s="205"/>
      <c r="F419" s="205"/>
      <c r="G419" s="205"/>
      <c r="H419" s="205"/>
      <c r="I419" s="205"/>
      <c r="J419" s="205"/>
      <c r="K419" s="205"/>
      <c r="L419" s="205"/>
      <c r="M419" s="205" t="s">
        <v>4174</v>
      </c>
      <c r="N419" s="205"/>
      <c r="O419" s="205"/>
      <c r="P419" s="205"/>
      <c r="Q419" s="205"/>
      <c r="R419" s="205"/>
      <c r="S419" s="205"/>
      <c r="T419" s="205"/>
      <c r="U419" s="205"/>
      <c r="V419" s="205"/>
      <c r="W419" s="205"/>
      <c r="X419" s="205"/>
      <c r="Y419" s="205" t="s">
        <v>4174</v>
      </c>
      <c r="Z419" s="205"/>
      <c r="AA419" s="205"/>
      <c r="AB419" s="205"/>
      <c r="AC419" s="205"/>
      <c r="AD419" s="205"/>
      <c r="AE419" s="205"/>
      <c r="AF419" s="205"/>
      <c r="AG419" s="205"/>
      <c r="AH419" s="205"/>
      <c r="AI419" s="205"/>
      <c r="AJ419" s="205"/>
      <c r="AK419" s="205" t="s">
        <v>4174</v>
      </c>
      <c r="AL419" s="205"/>
      <c r="AM419" s="205"/>
      <c r="AN419" s="205"/>
      <c r="AO419" s="205"/>
      <c r="AP419" s="205"/>
      <c r="AQ419" s="205"/>
      <c r="AR419" s="205"/>
      <c r="AS419" s="205"/>
      <c r="AT419" s="205"/>
      <c r="AU419" s="205"/>
      <c r="AV419" s="205" t="s">
        <v>4175</v>
      </c>
      <c r="AW419" s="205"/>
      <c r="AX419" s="205"/>
      <c r="AY419" s="205"/>
      <c r="AZ419" s="205"/>
      <c r="BA419" s="205"/>
      <c r="BB419" s="205"/>
      <c r="BC419" s="205"/>
      <c r="BD419" s="205"/>
      <c r="BE419" s="205"/>
      <c r="BF419" s="205"/>
      <c r="BG419" s="205"/>
      <c r="BH419" s="205"/>
      <c r="BI419" s="205"/>
      <c r="BJ419" s="205" t="s">
        <v>4174</v>
      </c>
      <c r="BK419" s="205"/>
      <c r="BL419" s="205"/>
      <c r="BM419" s="205"/>
      <c r="BN419" s="205"/>
      <c r="BO419" s="205"/>
      <c r="BP419" s="205"/>
      <c r="BQ419" s="205"/>
      <c r="BR419" s="205"/>
      <c r="BS419" s="205" t="s">
        <v>4174</v>
      </c>
      <c r="BT419" s="205"/>
      <c r="BU419" s="205"/>
      <c r="BV419" s="205"/>
      <c r="BW419" s="205"/>
      <c r="BX419" s="205"/>
      <c r="BY419" s="205"/>
      <c r="BZ419" s="205"/>
      <c r="CA419" s="205"/>
      <c r="CB419" s="205"/>
      <c r="CC419" s="205"/>
      <c r="CD419" s="205"/>
      <c r="CE419" s="205"/>
      <c r="CF419" s="205"/>
      <c r="CG419" s="205"/>
      <c r="CH419" s="135"/>
      <c r="CI419" s="138" t="s">
        <v>4174</v>
      </c>
      <c r="CJ419" s="138" t="s">
        <v>4174</v>
      </c>
      <c r="CK419" s="139">
        <v>0</v>
      </c>
      <c r="CL419" s="141">
        <v>0</v>
      </c>
    </row>
    <row r="420" spans="1:90" ht="23.45" customHeight="1">
      <c r="A420" s="204" t="s">
        <v>2</v>
      </c>
      <c r="B420" s="199" t="s">
        <v>335</v>
      </c>
      <c r="C420" s="205" t="s">
        <v>423</v>
      </c>
      <c r="D420" s="205"/>
      <c r="E420" s="205" t="s">
        <v>424</v>
      </c>
      <c r="F420" s="205"/>
      <c r="G420" s="205" t="s">
        <v>425</v>
      </c>
      <c r="H420" s="205"/>
      <c r="I420" s="205" t="s">
        <v>426</v>
      </c>
      <c r="J420" s="205"/>
      <c r="K420" s="205" t="s">
        <v>102</v>
      </c>
      <c r="L420" s="205"/>
      <c r="M420" s="204" t="s">
        <v>2</v>
      </c>
      <c r="N420" s="204" t="s">
        <v>113</v>
      </c>
      <c r="O420" s="205" t="s">
        <v>423</v>
      </c>
      <c r="P420" s="205"/>
      <c r="Q420" s="205" t="s">
        <v>424</v>
      </c>
      <c r="R420" s="205"/>
      <c r="S420" s="205" t="s">
        <v>425</v>
      </c>
      <c r="T420" s="205"/>
      <c r="U420" s="205" t="s">
        <v>426</v>
      </c>
      <c r="V420" s="205"/>
      <c r="W420" s="205" t="s">
        <v>102</v>
      </c>
      <c r="X420" s="205"/>
      <c r="Y420" s="204" t="s">
        <v>2</v>
      </c>
      <c r="Z420" s="204" t="s">
        <v>113</v>
      </c>
      <c r="AA420" s="205" t="s">
        <v>363</v>
      </c>
      <c r="AB420" s="205"/>
      <c r="AC420" s="205"/>
      <c r="AD420" s="205"/>
      <c r="AE420" s="205"/>
      <c r="AF420" s="205" t="s">
        <v>165</v>
      </c>
      <c r="AG420" s="205"/>
      <c r="AH420" s="205"/>
      <c r="AI420" s="205"/>
      <c r="AJ420" s="204" t="s">
        <v>364</v>
      </c>
      <c r="AK420" s="204" t="s">
        <v>2</v>
      </c>
      <c r="AL420" s="204" t="s">
        <v>113</v>
      </c>
      <c r="AM420" s="205" t="s">
        <v>365</v>
      </c>
      <c r="AN420" s="205"/>
      <c r="AO420" s="205"/>
      <c r="AP420" s="205"/>
      <c r="AQ420" s="205"/>
      <c r="AR420" s="205"/>
      <c r="AS420" s="205"/>
      <c r="AT420" s="205"/>
      <c r="AU420" s="205"/>
      <c r="AV420" s="205" t="s">
        <v>2</v>
      </c>
      <c r="AW420" s="204" t="s">
        <v>113</v>
      </c>
      <c r="AX420" s="205" t="s">
        <v>366</v>
      </c>
      <c r="AY420" s="205"/>
      <c r="AZ420" s="205" t="s">
        <v>367</v>
      </c>
      <c r="BA420" s="205"/>
      <c r="BB420" s="205" t="s">
        <v>89</v>
      </c>
      <c r="BC420" s="205"/>
      <c r="BD420" s="205" t="s">
        <v>368</v>
      </c>
      <c r="BE420" s="205"/>
      <c r="BF420" s="205" t="s">
        <v>369</v>
      </c>
      <c r="BG420" s="205"/>
      <c r="BH420" s="204" t="s">
        <v>370</v>
      </c>
      <c r="BI420" s="204"/>
      <c r="BJ420" s="204" t="s">
        <v>2</v>
      </c>
      <c r="BK420" s="204" t="s">
        <v>113</v>
      </c>
      <c r="BL420" s="205" t="s">
        <v>166</v>
      </c>
      <c r="BM420" s="205"/>
      <c r="BN420" s="205"/>
      <c r="BO420" s="204" t="s">
        <v>167</v>
      </c>
      <c r="BP420" s="204"/>
      <c r="BQ420" s="204" t="s">
        <v>466</v>
      </c>
      <c r="BR420" s="204"/>
      <c r="BS420" s="204" t="s">
        <v>2</v>
      </c>
      <c r="BT420" s="204" t="s">
        <v>113</v>
      </c>
      <c r="BU420" s="205" t="s">
        <v>371</v>
      </c>
      <c r="BV420" s="205"/>
      <c r="BW420" s="205"/>
      <c r="BX420" s="205"/>
      <c r="BY420" s="205"/>
      <c r="BZ420" s="205"/>
      <c r="CA420" s="205"/>
      <c r="CB420" s="205"/>
      <c r="CC420" s="205"/>
      <c r="CD420" s="205"/>
      <c r="CE420" s="205"/>
      <c r="CF420" s="205"/>
      <c r="CG420" s="205"/>
      <c r="CH420" s="135"/>
      <c r="CI420" s="138" t="s">
        <v>2</v>
      </c>
      <c r="CJ420" s="138" t="s">
        <v>4594</v>
      </c>
      <c r="CK420" s="139" t="e">
        <v>#VALUE!</v>
      </c>
      <c r="CL420" s="141">
        <v>0</v>
      </c>
    </row>
    <row r="421" spans="1:90" ht="36">
      <c r="A421" s="204"/>
      <c r="B421" s="199"/>
      <c r="C421" s="69" t="s">
        <v>170</v>
      </c>
      <c r="D421" s="69" t="s">
        <v>57</v>
      </c>
      <c r="E421" s="69" t="s">
        <v>170</v>
      </c>
      <c r="F421" s="69" t="s">
        <v>57</v>
      </c>
      <c r="G421" s="69" t="s">
        <v>170</v>
      </c>
      <c r="H421" s="69" t="s">
        <v>57</v>
      </c>
      <c r="I421" s="69" t="s">
        <v>170</v>
      </c>
      <c r="J421" s="69" t="s">
        <v>57</v>
      </c>
      <c r="K421" s="69" t="s">
        <v>170</v>
      </c>
      <c r="L421" s="69" t="s">
        <v>57</v>
      </c>
      <c r="M421" s="204"/>
      <c r="N421" s="204"/>
      <c r="O421" s="69" t="s">
        <v>170</v>
      </c>
      <c r="P421" s="69" t="s">
        <v>57</v>
      </c>
      <c r="Q421" s="69" t="s">
        <v>170</v>
      </c>
      <c r="R421" s="69" t="s">
        <v>57</v>
      </c>
      <c r="S421" s="69" t="s">
        <v>170</v>
      </c>
      <c r="T421" s="69" t="s">
        <v>57</v>
      </c>
      <c r="U421" s="69" t="s">
        <v>170</v>
      </c>
      <c r="V421" s="69" t="s">
        <v>57</v>
      </c>
      <c r="W421" s="69" t="s">
        <v>170</v>
      </c>
      <c r="X421" s="69" t="s">
        <v>57</v>
      </c>
      <c r="Y421" s="204"/>
      <c r="Z421" s="204"/>
      <c r="AA421" s="69" t="s">
        <v>427</v>
      </c>
      <c r="AB421" s="69" t="s">
        <v>428</v>
      </c>
      <c r="AC421" s="69" t="s">
        <v>429</v>
      </c>
      <c r="AD421" s="69" t="s">
        <v>430</v>
      </c>
      <c r="AE421" s="69" t="s">
        <v>102</v>
      </c>
      <c r="AF421" s="69" t="s">
        <v>372</v>
      </c>
      <c r="AG421" s="31" t="s">
        <v>279</v>
      </c>
      <c r="AH421" s="31" t="s">
        <v>172</v>
      </c>
      <c r="AI421" s="31" t="s">
        <v>173</v>
      </c>
      <c r="AJ421" s="204"/>
      <c r="AK421" s="204"/>
      <c r="AL421" s="204"/>
      <c r="AM421" s="44" t="s">
        <v>434</v>
      </c>
      <c r="AN421" s="44" t="s">
        <v>344</v>
      </c>
      <c r="AO421" s="44" t="s">
        <v>435</v>
      </c>
      <c r="AP421" s="44" t="s">
        <v>436</v>
      </c>
      <c r="AQ421" s="44" t="s">
        <v>437</v>
      </c>
      <c r="AR421" s="14" t="s">
        <v>175</v>
      </c>
      <c r="AS421" s="14" t="s">
        <v>176</v>
      </c>
      <c r="AT421" s="44" t="s">
        <v>69</v>
      </c>
      <c r="AU421" s="44" t="s">
        <v>70</v>
      </c>
      <c r="AV421" s="205"/>
      <c r="AW421" s="204"/>
      <c r="AX421" s="69" t="s">
        <v>170</v>
      </c>
      <c r="AY421" s="69" t="s">
        <v>57</v>
      </c>
      <c r="AZ421" s="69" t="s">
        <v>170</v>
      </c>
      <c r="BA421" s="69" t="s">
        <v>57</v>
      </c>
      <c r="BB421" s="69" t="s">
        <v>170</v>
      </c>
      <c r="BC421" s="69" t="s">
        <v>57</v>
      </c>
      <c r="BD421" s="69" t="s">
        <v>170</v>
      </c>
      <c r="BE421" s="69" t="s">
        <v>57</v>
      </c>
      <c r="BF421" s="69" t="s">
        <v>170</v>
      </c>
      <c r="BG421" s="69" t="s">
        <v>57</v>
      </c>
      <c r="BH421" s="69" t="s">
        <v>170</v>
      </c>
      <c r="BI421" s="69" t="s">
        <v>57</v>
      </c>
      <c r="BJ421" s="204"/>
      <c r="BK421" s="204"/>
      <c r="BL421" s="32" t="s">
        <v>56</v>
      </c>
      <c r="BM421" s="45" t="s">
        <v>174</v>
      </c>
      <c r="BN421" s="45" t="s">
        <v>280</v>
      </c>
      <c r="BO421" s="69" t="s">
        <v>66</v>
      </c>
      <c r="BP421" s="69" t="s">
        <v>174</v>
      </c>
      <c r="BQ421" s="69" t="s">
        <v>66</v>
      </c>
      <c r="BR421" s="69" t="s">
        <v>174</v>
      </c>
      <c r="BS421" s="204"/>
      <c r="BT421" s="204"/>
      <c r="BU421" s="69" t="s">
        <v>80</v>
      </c>
      <c r="BV421" s="69" t="s">
        <v>81</v>
      </c>
      <c r="BW421" s="69" t="s">
        <v>82</v>
      </c>
      <c r="BX421" s="69" t="s">
        <v>421</v>
      </c>
      <c r="BY421" s="69" t="s">
        <v>431</v>
      </c>
      <c r="BZ421" s="69" t="s">
        <v>432</v>
      </c>
      <c r="CA421" s="69" t="s">
        <v>420</v>
      </c>
      <c r="CB421" s="69" t="s">
        <v>84</v>
      </c>
      <c r="CC421" s="69" t="s">
        <v>85</v>
      </c>
      <c r="CD421" s="69" t="s">
        <v>86</v>
      </c>
      <c r="CE421" s="69" t="s">
        <v>87</v>
      </c>
      <c r="CF421" s="69" t="s">
        <v>88</v>
      </c>
      <c r="CG421" s="70" t="s">
        <v>0</v>
      </c>
      <c r="CH421" s="135"/>
      <c r="CI421" s="138" t="s">
        <v>2</v>
      </c>
      <c r="CJ421" s="138" t="s">
        <v>2</v>
      </c>
      <c r="CK421" s="139" t="e">
        <v>#VALUE!</v>
      </c>
      <c r="CL421" s="141">
        <v>0</v>
      </c>
    </row>
    <row r="422" spans="1:90">
      <c r="A422" s="73" t="s">
        <v>143</v>
      </c>
      <c r="B422" s="71"/>
      <c r="C422" s="5"/>
      <c r="D422" s="5"/>
      <c r="E422" s="5"/>
      <c r="F422" s="5"/>
      <c r="G422" s="5"/>
      <c r="H422" s="5"/>
      <c r="I422" s="5"/>
      <c r="J422" s="5"/>
      <c r="K422" s="5"/>
      <c r="L422" s="5"/>
      <c r="M422" s="73" t="s">
        <v>143</v>
      </c>
      <c r="N422" s="71"/>
      <c r="O422" s="5"/>
      <c r="P422" s="5"/>
      <c r="Q422" s="5"/>
      <c r="R422" s="5"/>
      <c r="S422" s="5"/>
      <c r="T422" s="5"/>
      <c r="U422" s="5"/>
      <c r="V422" s="5"/>
      <c r="W422" s="5"/>
      <c r="X422" s="5"/>
      <c r="Y422" s="73" t="s">
        <v>143</v>
      </c>
      <c r="Z422" s="71"/>
      <c r="AA422" s="5"/>
      <c r="AB422" s="5"/>
      <c r="AC422" s="5"/>
      <c r="AD422" s="5"/>
      <c r="AE422" s="5"/>
      <c r="AF422" s="5"/>
      <c r="AG422" s="5"/>
      <c r="AH422" s="5"/>
      <c r="AI422" s="5"/>
      <c r="AJ422" s="72"/>
      <c r="AK422" s="73" t="s">
        <v>143</v>
      </c>
      <c r="AL422" s="71"/>
      <c r="AM422" s="5"/>
      <c r="AN422" s="5"/>
      <c r="AO422" s="5"/>
      <c r="AP422" s="5"/>
      <c r="AQ422" s="5"/>
      <c r="AR422" s="5"/>
      <c r="AS422" s="5"/>
      <c r="AT422" s="5"/>
      <c r="AU422" s="5"/>
      <c r="AV422" s="73" t="s">
        <v>143</v>
      </c>
      <c r="AW422" s="71"/>
      <c r="AX422" s="5"/>
      <c r="AY422" s="5"/>
      <c r="AZ422" s="5"/>
      <c r="BA422" s="5"/>
      <c r="BB422" s="5"/>
      <c r="BC422" s="5"/>
      <c r="BD422" s="5"/>
      <c r="BE422" s="5"/>
      <c r="BF422" s="5"/>
      <c r="BG422" s="5"/>
      <c r="BH422" s="5"/>
      <c r="BI422" s="5"/>
      <c r="BJ422" s="73" t="s">
        <v>143</v>
      </c>
      <c r="BK422" s="71"/>
      <c r="BL422" s="72"/>
      <c r="BM422" s="5"/>
      <c r="BN422" s="5"/>
      <c r="BO422" s="5"/>
      <c r="BP422" s="5"/>
      <c r="BQ422" s="72"/>
      <c r="BR422" s="72"/>
      <c r="BS422" s="73" t="s">
        <v>143</v>
      </c>
      <c r="BT422" s="71"/>
      <c r="BU422" s="5"/>
      <c r="BV422" s="5"/>
      <c r="BW422" s="5"/>
      <c r="BX422" s="5"/>
      <c r="BY422" s="5"/>
      <c r="BZ422" s="5"/>
      <c r="CA422" s="5"/>
      <c r="CB422" s="5"/>
      <c r="CC422" s="5"/>
      <c r="CD422" s="5"/>
      <c r="CE422" s="5"/>
      <c r="CF422" s="5"/>
      <c r="CG422" s="5"/>
      <c r="CH422" s="135"/>
      <c r="CI422" s="138" t="s">
        <v>143</v>
      </c>
      <c r="CJ422" s="138" t="s">
        <v>143</v>
      </c>
      <c r="CK422" s="139">
        <v>0</v>
      </c>
      <c r="CL422" s="141">
        <v>0</v>
      </c>
    </row>
    <row r="423" spans="1:90" ht="14.45" customHeight="1">
      <c r="A423" s="167" t="s">
        <v>259</v>
      </c>
      <c r="B423" s="71" t="s">
        <v>119</v>
      </c>
      <c r="C423" s="5">
        <v>496</v>
      </c>
      <c r="D423" s="5">
        <v>256</v>
      </c>
      <c r="E423" s="5">
        <v>457</v>
      </c>
      <c r="F423" s="5">
        <v>231</v>
      </c>
      <c r="G423" s="5">
        <v>391</v>
      </c>
      <c r="H423" s="5">
        <v>199</v>
      </c>
      <c r="I423" s="5">
        <v>440</v>
      </c>
      <c r="J423" s="5">
        <v>223</v>
      </c>
      <c r="K423" s="72">
        <v>1784</v>
      </c>
      <c r="L423" s="72">
        <v>909</v>
      </c>
      <c r="M423" s="167" t="s">
        <v>259</v>
      </c>
      <c r="N423" s="71" t="s">
        <v>119</v>
      </c>
      <c r="O423" s="5">
        <v>24</v>
      </c>
      <c r="P423" s="5">
        <v>12</v>
      </c>
      <c r="Q423" s="5">
        <v>19</v>
      </c>
      <c r="R423" s="5">
        <v>10</v>
      </c>
      <c r="S423" s="5">
        <v>15</v>
      </c>
      <c r="T423" s="5">
        <v>8</v>
      </c>
      <c r="U423" s="5">
        <v>26</v>
      </c>
      <c r="V423" s="5">
        <v>18</v>
      </c>
      <c r="W423" s="72">
        <v>84</v>
      </c>
      <c r="X423" s="72">
        <v>48</v>
      </c>
      <c r="Y423" s="167" t="s">
        <v>259</v>
      </c>
      <c r="Z423" s="71" t="s">
        <v>119</v>
      </c>
      <c r="AA423" s="5">
        <v>16</v>
      </c>
      <c r="AB423" s="5">
        <v>15</v>
      </c>
      <c r="AC423" s="5">
        <v>14</v>
      </c>
      <c r="AD423" s="5">
        <v>14</v>
      </c>
      <c r="AE423" s="72">
        <v>59</v>
      </c>
      <c r="AF423" s="72">
        <v>62</v>
      </c>
      <c r="AG423" s="5">
        <v>57</v>
      </c>
      <c r="AH423" s="5">
        <v>0</v>
      </c>
      <c r="AI423" s="5">
        <v>0</v>
      </c>
      <c r="AJ423" s="5">
        <v>14</v>
      </c>
      <c r="AK423" s="167" t="s">
        <v>259</v>
      </c>
      <c r="AL423" s="71" t="s">
        <v>119</v>
      </c>
      <c r="AM423" s="5">
        <v>39</v>
      </c>
      <c r="AN423" s="5">
        <v>854</v>
      </c>
      <c r="AO423" s="5">
        <v>156</v>
      </c>
      <c r="AP423" s="5">
        <v>0</v>
      </c>
      <c r="AQ423" s="5">
        <v>0</v>
      </c>
      <c r="AR423" s="5">
        <v>12</v>
      </c>
      <c r="AS423" s="5">
        <v>68</v>
      </c>
      <c r="AT423" s="5">
        <v>55</v>
      </c>
      <c r="AU423" s="5">
        <v>55</v>
      </c>
      <c r="AV423" s="167" t="s">
        <v>259</v>
      </c>
      <c r="AW423" s="71" t="s">
        <v>119</v>
      </c>
      <c r="AX423" s="5">
        <v>18576</v>
      </c>
      <c r="AY423" s="5">
        <v>9269</v>
      </c>
      <c r="AZ423" s="5">
        <v>502</v>
      </c>
      <c r="BA423" s="5">
        <v>245</v>
      </c>
      <c r="BB423" s="5">
        <v>323</v>
      </c>
      <c r="BC423" s="5">
        <v>162</v>
      </c>
      <c r="BD423" s="5">
        <v>60573</v>
      </c>
      <c r="BE423" s="5">
        <v>30269</v>
      </c>
      <c r="BF423" s="5">
        <v>499</v>
      </c>
      <c r="BG423" s="5">
        <v>245</v>
      </c>
      <c r="BH423" s="5">
        <v>315</v>
      </c>
      <c r="BI423" s="5">
        <v>158</v>
      </c>
      <c r="BJ423" s="167" t="s">
        <v>259</v>
      </c>
      <c r="BK423" s="71" t="s">
        <v>119</v>
      </c>
      <c r="BL423" s="72">
        <v>83</v>
      </c>
      <c r="BM423" s="5">
        <v>25</v>
      </c>
      <c r="BN423" s="5">
        <v>4</v>
      </c>
      <c r="BO423" s="72">
        <v>4</v>
      </c>
      <c r="BP423" s="5">
        <v>2</v>
      </c>
      <c r="BQ423" s="72">
        <v>87</v>
      </c>
      <c r="BR423" s="72">
        <v>27</v>
      </c>
      <c r="BS423" s="167" t="s">
        <v>259</v>
      </c>
      <c r="BT423" s="71" t="s">
        <v>119</v>
      </c>
      <c r="BU423" s="5">
        <v>63</v>
      </c>
      <c r="BV423" s="5">
        <v>109</v>
      </c>
      <c r="BW423" s="5">
        <v>15</v>
      </c>
      <c r="BX423" s="5">
        <v>16</v>
      </c>
      <c r="BY423" s="5">
        <v>30</v>
      </c>
      <c r="BZ423" s="5">
        <v>10</v>
      </c>
      <c r="CA423" s="5">
        <v>18</v>
      </c>
      <c r="CB423" s="5">
        <v>6</v>
      </c>
      <c r="CC423" s="5">
        <v>0</v>
      </c>
      <c r="CD423" s="5">
        <v>6</v>
      </c>
      <c r="CE423" s="5">
        <v>22</v>
      </c>
      <c r="CF423" s="5">
        <v>18</v>
      </c>
      <c r="CG423" s="5">
        <v>4</v>
      </c>
      <c r="CH423" s="135"/>
      <c r="CI423" s="138" t="s">
        <v>259</v>
      </c>
      <c r="CJ423" s="138" t="s">
        <v>4527</v>
      </c>
      <c r="CK423" s="139">
        <v>2215</v>
      </c>
      <c r="CL423" s="141">
        <v>295</v>
      </c>
    </row>
    <row r="424" spans="1:90">
      <c r="A424" s="167"/>
      <c r="B424" s="71" t="s">
        <v>120</v>
      </c>
      <c r="C424" s="5">
        <v>50</v>
      </c>
      <c r="D424" s="5">
        <v>26</v>
      </c>
      <c r="E424" s="5">
        <v>39</v>
      </c>
      <c r="F424" s="5">
        <v>25</v>
      </c>
      <c r="G424" s="5">
        <v>48</v>
      </c>
      <c r="H424" s="5">
        <v>27</v>
      </c>
      <c r="I424" s="5">
        <v>35</v>
      </c>
      <c r="J424" s="5">
        <v>19</v>
      </c>
      <c r="K424" s="72">
        <v>172</v>
      </c>
      <c r="L424" s="72">
        <v>97</v>
      </c>
      <c r="M424" s="167"/>
      <c r="N424" s="71" t="s">
        <v>120</v>
      </c>
      <c r="O424" s="5">
        <v>0</v>
      </c>
      <c r="P424" s="5">
        <v>0</v>
      </c>
      <c r="Q424" s="5">
        <v>0</v>
      </c>
      <c r="R424" s="5">
        <v>0</v>
      </c>
      <c r="S424" s="5">
        <v>0</v>
      </c>
      <c r="T424" s="5">
        <v>0</v>
      </c>
      <c r="U424" s="5">
        <v>0</v>
      </c>
      <c r="V424" s="5">
        <v>0</v>
      </c>
      <c r="W424" s="72">
        <v>0</v>
      </c>
      <c r="X424" s="72">
        <v>0</v>
      </c>
      <c r="Y424" s="167"/>
      <c r="Z424" s="71" t="s">
        <v>120</v>
      </c>
      <c r="AA424" s="5">
        <v>2</v>
      </c>
      <c r="AB424" s="5">
        <v>2</v>
      </c>
      <c r="AC424" s="5">
        <v>2</v>
      </c>
      <c r="AD424" s="5">
        <v>2</v>
      </c>
      <c r="AE424" s="72">
        <v>8</v>
      </c>
      <c r="AF424" s="72">
        <v>10</v>
      </c>
      <c r="AG424" s="5">
        <v>10</v>
      </c>
      <c r="AH424" s="5">
        <v>0</v>
      </c>
      <c r="AI424" s="5">
        <v>0</v>
      </c>
      <c r="AJ424" s="5">
        <v>2</v>
      </c>
      <c r="AK424" s="167"/>
      <c r="AL424" s="71" t="s">
        <v>120</v>
      </c>
      <c r="AM424" s="5">
        <v>0</v>
      </c>
      <c r="AN424" s="5">
        <v>122</v>
      </c>
      <c r="AO424" s="5">
        <v>0</v>
      </c>
      <c r="AP424" s="5">
        <v>0</v>
      </c>
      <c r="AQ424" s="5">
        <v>0</v>
      </c>
      <c r="AR424" s="5">
        <v>0</v>
      </c>
      <c r="AS424" s="5">
        <v>10</v>
      </c>
      <c r="AT424" s="5">
        <v>6</v>
      </c>
      <c r="AU424" s="5">
        <v>6</v>
      </c>
      <c r="AV424" s="167"/>
      <c r="AW424" s="71" t="s">
        <v>120</v>
      </c>
      <c r="AX424" s="5">
        <v>48</v>
      </c>
      <c r="AY424" s="5">
        <v>30</v>
      </c>
      <c r="AZ424" s="5">
        <v>47</v>
      </c>
      <c r="BA424" s="5">
        <v>30</v>
      </c>
      <c r="BB424" s="5">
        <v>40</v>
      </c>
      <c r="BC424" s="5">
        <v>24</v>
      </c>
      <c r="BD424" s="5">
        <v>48</v>
      </c>
      <c r="BE424" s="5">
        <v>30</v>
      </c>
      <c r="BF424" s="5">
        <v>47</v>
      </c>
      <c r="BG424" s="5">
        <v>30</v>
      </c>
      <c r="BH424" s="5">
        <v>40</v>
      </c>
      <c r="BI424" s="5">
        <v>24</v>
      </c>
      <c r="BJ424" s="167"/>
      <c r="BK424" s="71" t="s">
        <v>120</v>
      </c>
      <c r="BL424" s="72">
        <v>11</v>
      </c>
      <c r="BM424" s="5">
        <v>6</v>
      </c>
      <c r="BN424" s="5">
        <v>0</v>
      </c>
      <c r="BO424" s="72">
        <v>1</v>
      </c>
      <c r="BP424" s="5">
        <v>1</v>
      </c>
      <c r="BQ424" s="72">
        <v>12</v>
      </c>
      <c r="BR424" s="72">
        <v>7</v>
      </c>
      <c r="BS424" s="167"/>
      <c r="BT424" s="71" t="s">
        <v>120</v>
      </c>
      <c r="BU424" s="5">
        <v>0</v>
      </c>
      <c r="BV424" s="5">
        <v>0</v>
      </c>
      <c r="BW424" s="5">
        <v>0</v>
      </c>
      <c r="BX424" s="5">
        <v>0</v>
      </c>
      <c r="BY424" s="5">
        <v>0</v>
      </c>
      <c r="BZ424" s="5">
        <v>0</v>
      </c>
      <c r="CA424" s="5">
        <v>0</v>
      </c>
      <c r="CB424" s="5">
        <v>0</v>
      </c>
      <c r="CC424" s="5">
        <v>0</v>
      </c>
      <c r="CD424" s="5">
        <v>0</v>
      </c>
      <c r="CE424" s="5">
        <v>0</v>
      </c>
      <c r="CF424" s="5">
        <v>4</v>
      </c>
      <c r="CG424" s="5">
        <v>8</v>
      </c>
      <c r="CH424" s="135"/>
      <c r="CI424" s="138" t="s">
        <v>259</v>
      </c>
      <c r="CJ424" s="138" t="s">
        <v>4528</v>
      </c>
      <c r="CK424" s="139">
        <v>244</v>
      </c>
      <c r="CL424" s="141">
        <v>0</v>
      </c>
    </row>
    <row r="425" spans="1:90">
      <c r="A425" s="167"/>
      <c r="B425" s="103" t="s">
        <v>102</v>
      </c>
      <c r="C425" s="105">
        <v>546</v>
      </c>
      <c r="D425" s="105">
        <v>282</v>
      </c>
      <c r="E425" s="105">
        <v>496</v>
      </c>
      <c r="F425" s="105">
        <v>256</v>
      </c>
      <c r="G425" s="105">
        <v>439</v>
      </c>
      <c r="H425" s="105">
        <v>226</v>
      </c>
      <c r="I425" s="105">
        <v>475</v>
      </c>
      <c r="J425" s="105">
        <v>242</v>
      </c>
      <c r="K425" s="105">
        <v>1956</v>
      </c>
      <c r="L425" s="105">
        <v>1006</v>
      </c>
      <c r="M425" s="167"/>
      <c r="N425" s="103" t="s">
        <v>102</v>
      </c>
      <c r="O425" s="105">
        <v>24</v>
      </c>
      <c r="P425" s="105">
        <v>12</v>
      </c>
      <c r="Q425" s="105">
        <v>19</v>
      </c>
      <c r="R425" s="105">
        <v>10</v>
      </c>
      <c r="S425" s="105">
        <v>15</v>
      </c>
      <c r="T425" s="105">
        <v>8</v>
      </c>
      <c r="U425" s="105">
        <v>26</v>
      </c>
      <c r="V425" s="105">
        <v>18</v>
      </c>
      <c r="W425" s="105">
        <v>84</v>
      </c>
      <c r="X425" s="105">
        <v>48</v>
      </c>
      <c r="Y425" s="167"/>
      <c r="Z425" s="103" t="s">
        <v>102</v>
      </c>
      <c r="AA425" s="105">
        <v>18</v>
      </c>
      <c r="AB425" s="105">
        <v>17</v>
      </c>
      <c r="AC425" s="105">
        <v>16</v>
      </c>
      <c r="AD425" s="105">
        <v>16</v>
      </c>
      <c r="AE425" s="105">
        <v>67</v>
      </c>
      <c r="AF425" s="105">
        <v>72</v>
      </c>
      <c r="AG425" s="105">
        <v>67</v>
      </c>
      <c r="AH425" s="105">
        <v>0</v>
      </c>
      <c r="AI425" s="105">
        <v>0</v>
      </c>
      <c r="AJ425" s="105">
        <v>16</v>
      </c>
      <c r="AK425" s="167"/>
      <c r="AL425" s="103" t="s">
        <v>102</v>
      </c>
      <c r="AM425" s="105">
        <v>39</v>
      </c>
      <c r="AN425" s="105">
        <v>976</v>
      </c>
      <c r="AO425" s="105">
        <v>156</v>
      </c>
      <c r="AP425" s="105">
        <v>0</v>
      </c>
      <c r="AQ425" s="105">
        <v>0</v>
      </c>
      <c r="AR425" s="105">
        <v>12</v>
      </c>
      <c r="AS425" s="105">
        <v>78</v>
      </c>
      <c r="AT425" s="105">
        <v>61</v>
      </c>
      <c r="AU425" s="105">
        <v>61</v>
      </c>
      <c r="AV425" s="167"/>
      <c r="AW425" s="103" t="s">
        <v>102</v>
      </c>
      <c r="AX425" s="105">
        <v>18624</v>
      </c>
      <c r="AY425" s="105">
        <v>9299</v>
      </c>
      <c r="AZ425" s="105">
        <v>549</v>
      </c>
      <c r="BA425" s="105">
        <v>275</v>
      </c>
      <c r="BB425" s="105">
        <v>363</v>
      </c>
      <c r="BC425" s="105">
        <v>186</v>
      </c>
      <c r="BD425" s="105">
        <v>60621</v>
      </c>
      <c r="BE425" s="105">
        <v>30299</v>
      </c>
      <c r="BF425" s="105">
        <v>546</v>
      </c>
      <c r="BG425" s="105">
        <v>275</v>
      </c>
      <c r="BH425" s="105">
        <v>355</v>
      </c>
      <c r="BI425" s="105">
        <v>182</v>
      </c>
      <c r="BJ425" s="167"/>
      <c r="BK425" s="103" t="s">
        <v>102</v>
      </c>
      <c r="BL425" s="105">
        <v>94</v>
      </c>
      <c r="BM425" s="105">
        <v>31</v>
      </c>
      <c r="BN425" s="105">
        <v>4</v>
      </c>
      <c r="BO425" s="105">
        <v>5</v>
      </c>
      <c r="BP425" s="105">
        <v>3</v>
      </c>
      <c r="BQ425" s="105">
        <v>99</v>
      </c>
      <c r="BR425" s="105">
        <v>34</v>
      </c>
      <c r="BS425" s="167"/>
      <c r="BT425" s="103" t="s">
        <v>102</v>
      </c>
      <c r="BU425" s="105">
        <v>63</v>
      </c>
      <c r="BV425" s="105">
        <v>109</v>
      </c>
      <c r="BW425" s="105">
        <v>15</v>
      </c>
      <c r="BX425" s="105">
        <v>16</v>
      </c>
      <c r="BY425" s="105">
        <v>30</v>
      </c>
      <c r="BZ425" s="105">
        <v>10</v>
      </c>
      <c r="CA425" s="105">
        <v>18</v>
      </c>
      <c r="CB425" s="105">
        <v>6</v>
      </c>
      <c r="CC425" s="105">
        <v>0</v>
      </c>
      <c r="CD425" s="105">
        <v>6</v>
      </c>
      <c r="CE425" s="105">
        <v>22</v>
      </c>
      <c r="CF425" s="105">
        <v>22</v>
      </c>
      <c r="CG425" s="105">
        <v>12</v>
      </c>
      <c r="CH425" s="135"/>
      <c r="CI425" s="138" t="s">
        <v>259</v>
      </c>
      <c r="CJ425" s="138" t="s">
        <v>4529</v>
      </c>
      <c r="CK425" s="139">
        <v>2459</v>
      </c>
      <c r="CL425" s="141">
        <v>295</v>
      </c>
    </row>
    <row r="426" spans="1:90" ht="14.45" customHeight="1">
      <c r="A426" s="167" t="s">
        <v>260</v>
      </c>
      <c r="B426" s="71" t="s">
        <v>119</v>
      </c>
      <c r="C426" s="5">
        <v>113</v>
      </c>
      <c r="D426" s="5">
        <v>67</v>
      </c>
      <c r="E426" s="5">
        <v>117</v>
      </c>
      <c r="F426" s="5">
        <v>59</v>
      </c>
      <c r="G426" s="5">
        <v>95</v>
      </c>
      <c r="H426" s="5">
        <v>50</v>
      </c>
      <c r="I426" s="5">
        <v>129</v>
      </c>
      <c r="J426" s="5">
        <v>58</v>
      </c>
      <c r="K426" s="72">
        <v>454</v>
      </c>
      <c r="L426" s="72">
        <v>234</v>
      </c>
      <c r="M426" s="167" t="s">
        <v>260</v>
      </c>
      <c r="N426" s="71" t="s">
        <v>119</v>
      </c>
      <c r="O426" s="5">
        <v>6</v>
      </c>
      <c r="P426" s="5">
        <v>3</v>
      </c>
      <c r="Q426" s="5">
        <v>13</v>
      </c>
      <c r="R426" s="5">
        <v>8</v>
      </c>
      <c r="S426" s="5">
        <v>3</v>
      </c>
      <c r="T426" s="5">
        <v>1</v>
      </c>
      <c r="U426" s="5">
        <v>17</v>
      </c>
      <c r="V426" s="5">
        <v>6</v>
      </c>
      <c r="W426" s="72">
        <v>39</v>
      </c>
      <c r="X426" s="72">
        <v>18</v>
      </c>
      <c r="Y426" s="167" t="s">
        <v>260</v>
      </c>
      <c r="Z426" s="71" t="s">
        <v>119</v>
      </c>
      <c r="AA426" s="5">
        <v>7</v>
      </c>
      <c r="AB426" s="5">
        <v>7</v>
      </c>
      <c r="AC426" s="5">
        <v>7</v>
      </c>
      <c r="AD426" s="5">
        <v>7</v>
      </c>
      <c r="AE426" s="72">
        <v>28</v>
      </c>
      <c r="AF426" s="72">
        <v>27</v>
      </c>
      <c r="AG426" s="5">
        <v>25</v>
      </c>
      <c r="AH426" s="5">
        <v>0</v>
      </c>
      <c r="AI426" s="5">
        <v>0</v>
      </c>
      <c r="AJ426" s="5">
        <v>7</v>
      </c>
      <c r="AK426" s="167" t="s">
        <v>260</v>
      </c>
      <c r="AL426" s="71" t="s">
        <v>119</v>
      </c>
      <c r="AM426" s="5">
        <v>0</v>
      </c>
      <c r="AN426" s="5">
        <v>176</v>
      </c>
      <c r="AO426" s="5">
        <v>65</v>
      </c>
      <c r="AP426" s="5">
        <v>39</v>
      </c>
      <c r="AQ426" s="5">
        <v>0</v>
      </c>
      <c r="AR426" s="5">
        <v>6</v>
      </c>
      <c r="AS426" s="5">
        <v>34</v>
      </c>
      <c r="AT426" s="5">
        <v>29</v>
      </c>
      <c r="AU426" s="5">
        <v>29</v>
      </c>
      <c r="AV426" s="167" t="s">
        <v>260</v>
      </c>
      <c r="AW426" s="71" t="s">
        <v>119</v>
      </c>
      <c r="AX426" s="5">
        <v>154</v>
      </c>
      <c r="AY426" s="5">
        <v>77</v>
      </c>
      <c r="AZ426" s="5">
        <v>145</v>
      </c>
      <c r="BA426" s="5">
        <v>73</v>
      </c>
      <c r="BB426" s="5">
        <v>103</v>
      </c>
      <c r="BC426" s="5">
        <v>57</v>
      </c>
      <c r="BD426" s="5">
        <v>146</v>
      </c>
      <c r="BE426" s="5">
        <v>73</v>
      </c>
      <c r="BF426" s="5">
        <v>140</v>
      </c>
      <c r="BG426" s="5">
        <v>72</v>
      </c>
      <c r="BH426" s="5">
        <v>89</v>
      </c>
      <c r="BI426" s="5">
        <v>51</v>
      </c>
      <c r="BJ426" s="167" t="s">
        <v>260</v>
      </c>
      <c r="BK426" s="71" t="s">
        <v>119</v>
      </c>
      <c r="BL426" s="72">
        <v>35</v>
      </c>
      <c r="BM426" s="5">
        <v>7</v>
      </c>
      <c r="BN426" s="5">
        <v>3</v>
      </c>
      <c r="BO426" s="72">
        <v>0</v>
      </c>
      <c r="BP426" s="5">
        <v>0</v>
      </c>
      <c r="BQ426" s="72">
        <v>35</v>
      </c>
      <c r="BR426" s="72">
        <v>7</v>
      </c>
      <c r="BS426" s="167" t="s">
        <v>260</v>
      </c>
      <c r="BT426" s="71" t="s">
        <v>119</v>
      </c>
      <c r="BU426" s="5">
        <v>46</v>
      </c>
      <c r="BV426" s="5">
        <v>47</v>
      </c>
      <c r="BW426" s="5">
        <v>46</v>
      </c>
      <c r="BX426" s="5">
        <v>8</v>
      </c>
      <c r="BY426" s="5">
        <v>8</v>
      </c>
      <c r="BZ426" s="5">
        <v>10</v>
      </c>
      <c r="CA426" s="5">
        <v>12</v>
      </c>
      <c r="CB426" s="5">
        <v>4</v>
      </c>
      <c r="CC426" s="5">
        <v>0</v>
      </c>
      <c r="CD426" s="5">
        <v>4</v>
      </c>
      <c r="CE426" s="5">
        <v>4</v>
      </c>
      <c r="CF426" s="5">
        <v>12</v>
      </c>
      <c r="CG426" s="5">
        <v>4</v>
      </c>
      <c r="CH426" s="135"/>
      <c r="CI426" s="138" t="s">
        <v>260</v>
      </c>
      <c r="CJ426" s="138" t="s">
        <v>4530</v>
      </c>
      <c r="CK426" s="139">
        <v>703</v>
      </c>
      <c r="CL426" s="141">
        <v>189</v>
      </c>
    </row>
    <row r="427" spans="1:90">
      <c r="A427" s="167"/>
      <c r="B427" s="71" t="s">
        <v>120</v>
      </c>
      <c r="C427" s="5">
        <v>649</v>
      </c>
      <c r="D427" s="5">
        <v>321</v>
      </c>
      <c r="E427" s="5">
        <v>702</v>
      </c>
      <c r="F427" s="5">
        <v>357</v>
      </c>
      <c r="G427" s="5">
        <v>667</v>
      </c>
      <c r="H427" s="5">
        <v>346</v>
      </c>
      <c r="I427" s="5">
        <v>627</v>
      </c>
      <c r="J427" s="5">
        <v>310</v>
      </c>
      <c r="K427" s="72">
        <v>2645</v>
      </c>
      <c r="L427" s="72">
        <v>1334</v>
      </c>
      <c r="M427" s="167"/>
      <c r="N427" s="71" t="s">
        <v>120</v>
      </c>
      <c r="O427" s="5">
        <v>36</v>
      </c>
      <c r="P427" s="5">
        <v>16</v>
      </c>
      <c r="Q427" s="5">
        <v>34</v>
      </c>
      <c r="R427" s="5">
        <v>11</v>
      </c>
      <c r="S427" s="5">
        <v>14</v>
      </c>
      <c r="T427" s="5">
        <v>8</v>
      </c>
      <c r="U427" s="5">
        <v>56</v>
      </c>
      <c r="V427" s="5">
        <v>27</v>
      </c>
      <c r="W427" s="72">
        <v>140</v>
      </c>
      <c r="X427" s="72">
        <v>62</v>
      </c>
      <c r="Y427" s="167"/>
      <c r="Z427" s="71" t="s">
        <v>120</v>
      </c>
      <c r="AA427" s="5">
        <v>20</v>
      </c>
      <c r="AB427" s="5">
        <v>20</v>
      </c>
      <c r="AC427" s="5">
        <v>19</v>
      </c>
      <c r="AD427" s="5">
        <v>18</v>
      </c>
      <c r="AE427" s="72">
        <v>77</v>
      </c>
      <c r="AF427" s="72">
        <v>95</v>
      </c>
      <c r="AG427" s="5">
        <v>78</v>
      </c>
      <c r="AH427" s="5">
        <v>31</v>
      </c>
      <c r="AI427" s="5">
        <v>4</v>
      </c>
      <c r="AJ427" s="5">
        <v>17</v>
      </c>
      <c r="AK427" s="167"/>
      <c r="AL427" s="71" t="s">
        <v>120</v>
      </c>
      <c r="AM427" s="5">
        <v>0</v>
      </c>
      <c r="AN427" s="5">
        <v>914</v>
      </c>
      <c r="AO427" s="5">
        <v>330</v>
      </c>
      <c r="AP427" s="5">
        <v>170</v>
      </c>
      <c r="AQ427" s="5">
        <v>11</v>
      </c>
      <c r="AR427" s="5">
        <v>16</v>
      </c>
      <c r="AS427" s="5">
        <v>82</v>
      </c>
      <c r="AT427" s="5">
        <v>82</v>
      </c>
      <c r="AU427" s="5">
        <v>76</v>
      </c>
      <c r="AV427" s="167"/>
      <c r="AW427" s="71" t="s">
        <v>120</v>
      </c>
      <c r="AX427" s="5">
        <v>778</v>
      </c>
      <c r="AY427" s="5">
        <v>393</v>
      </c>
      <c r="AZ427" s="5">
        <v>733</v>
      </c>
      <c r="BA427" s="5">
        <v>375</v>
      </c>
      <c r="BB427" s="5">
        <v>521</v>
      </c>
      <c r="BC427" s="5">
        <v>247</v>
      </c>
      <c r="BD427" s="5">
        <v>758</v>
      </c>
      <c r="BE427" s="5">
        <v>380</v>
      </c>
      <c r="BF427" s="5">
        <v>718</v>
      </c>
      <c r="BG427" s="5">
        <v>365</v>
      </c>
      <c r="BH427" s="5">
        <v>451</v>
      </c>
      <c r="BI427" s="5">
        <v>227</v>
      </c>
      <c r="BJ427" s="167"/>
      <c r="BK427" s="71" t="s">
        <v>120</v>
      </c>
      <c r="BL427" s="72">
        <v>121</v>
      </c>
      <c r="BM427" s="5">
        <v>36</v>
      </c>
      <c r="BN427" s="5">
        <v>12</v>
      </c>
      <c r="BO427" s="72">
        <v>14</v>
      </c>
      <c r="BP427" s="5">
        <v>9</v>
      </c>
      <c r="BQ427" s="72">
        <v>135</v>
      </c>
      <c r="BR427" s="72">
        <v>45</v>
      </c>
      <c r="BS427" s="167"/>
      <c r="BT427" s="71" t="s">
        <v>120</v>
      </c>
      <c r="BU427" s="5">
        <v>3</v>
      </c>
      <c r="BV427" s="5">
        <v>4</v>
      </c>
      <c r="BW427" s="5">
        <v>4</v>
      </c>
      <c r="BX427" s="5">
        <v>4</v>
      </c>
      <c r="BY427" s="5">
        <v>4</v>
      </c>
      <c r="BZ427" s="5">
        <v>4</v>
      </c>
      <c r="CA427" s="5">
        <v>4</v>
      </c>
      <c r="CB427" s="5">
        <v>4</v>
      </c>
      <c r="CC427" s="5">
        <v>0</v>
      </c>
      <c r="CD427" s="5">
        <v>4</v>
      </c>
      <c r="CE427" s="5">
        <v>4</v>
      </c>
      <c r="CF427" s="5">
        <v>4</v>
      </c>
      <c r="CG427" s="5">
        <v>8</v>
      </c>
      <c r="CH427" s="135"/>
      <c r="CI427" s="138" t="s">
        <v>260</v>
      </c>
      <c r="CJ427" s="138" t="s">
        <v>4531</v>
      </c>
      <c r="CK427" s="139">
        <v>3553</v>
      </c>
      <c r="CL427" s="141">
        <v>39</v>
      </c>
    </row>
    <row r="428" spans="1:90">
      <c r="A428" s="167"/>
      <c r="B428" s="103" t="s">
        <v>102</v>
      </c>
      <c r="C428" s="105">
        <v>762</v>
      </c>
      <c r="D428" s="105">
        <v>388</v>
      </c>
      <c r="E428" s="105">
        <v>819</v>
      </c>
      <c r="F428" s="105">
        <v>416</v>
      </c>
      <c r="G428" s="105">
        <v>762</v>
      </c>
      <c r="H428" s="105">
        <v>396</v>
      </c>
      <c r="I428" s="105">
        <v>756</v>
      </c>
      <c r="J428" s="105">
        <v>368</v>
      </c>
      <c r="K428" s="105">
        <v>3099</v>
      </c>
      <c r="L428" s="105">
        <v>1568</v>
      </c>
      <c r="M428" s="167"/>
      <c r="N428" s="103" t="s">
        <v>102</v>
      </c>
      <c r="O428" s="105">
        <v>42</v>
      </c>
      <c r="P428" s="105">
        <v>19</v>
      </c>
      <c r="Q428" s="105">
        <v>47</v>
      </c>
      <c r="R428" s="105">
        <v>19</v>
      </c>
      <c r="S428" s="105">
        <v>17</v>
      </c>
      <c r="T428" s="105">
        <v>9</v>
      </c>
      <c r="U428" s="105">
        <v>73</v>
      </c>
      <c r="V428" s="105">
        <v>33</v>
      </c>
      <c r="W428" s="105">
        <v>179</v>
      </c>
      <c r="X428" s="105">
        <v>80</v>
      </c>
      <c r="Y428" s="167"/>
      <c r="Z428" s="103" t="s">
        <v>102</v>
      </c>
      <c r="AA428" s="105">
        <v>27</v>
      </c>
      <c r="AB428" s="105">
        <v>27</v>
      </c>
      <c r="AC428" s="105">
        <v>26</v>
      </c>
      <c r="AD428" s="105">
        <v>25</v>
      </c>
      <c r="AE428" s="105">
        <v>105</v>
      </c>
      <c r="AF428" s="105">
        <v>122</v>
      </c>
      <c r="AG428" s="105">
        <v>103</v>
      </c>
      <c r="AH428" s="105">
        <v>31</v>
      </c>
      <c r="AI428" s="105">
        <v>4</v>
      </c>
      <c r="AJ428" s="105">
        <v>24</v>
      </c>
      <c r="AK428" s="167"/>
      <c r="AL428" s="103" t="s">
        <v>102</v>
      </c>
      <c r="AM428" s="105">
        <v>0</v>
      </c>
      <c r="AN428" s="105">
        <v>1090</v>
      </c>
      <c r="AO428" s="105">
        <v>395</v>
      </c>
      <c r="AP428" s="105">
        <v>209</v>
      </c>
      <c r="AQ428" s="105">
        <v>11</v>
      </c>
      <c r="AR428" s="105">
        <v>22</v>
      </c>
      <c r="AS428" s="105">
        <v>116</v>
      </c>
      <c r="AT428" s="105">
        <v>111</v>
      </c>
      <c r="AU428" s="105">
        <v>105</v>
      </c>
      <c r="AV428" s="167"/>
      <c r="AW428" s="103" t="s">
        <v>102</v>
      </c>
      <c r="AX428" s="105">
        <v>932</v>
      </c>
      <c r="AY428" s="105">
        <v>470</v>
      </c>
      <c r="AZ428" s="105">
        <v>878</v>
      </c>
      <c r="BA428" s="105">
        <v>448</v>
      </c>
      <c r="BB428" s="105">
        <v>624</v>
      </c>
      <c r="BC428" s="105">
        <v>304</v>
      </c>
      <c r="BD428" s="105">
        <v>904</v>
      </c>
      <c r="BE428" s="105">
        <v>453</v>
      </c>
      <c r="BF428" s="105">
        <v>858</v>
      </c>
      <c r="BG428" s="105">
        <v>437</v>
      </c>
      <c r="BH428" s="105">
        <v>540</v>
      </c>
      <c r="BI428" s="105">
        <v>278</v>
      </c>
      <c r="BJ428" s="167"/>
      <c r="BK428" s="103" t="s">
        <v>102</v>
      </c>
      <c r="BL428" s="105">
        <v>156</v>
      </c>
      <c r="BM428" s="105">
        <v>43</v>
      </c>
      <c r="BN428" s="105">
        <v>15</v>
      </c>
      <c r="BO428" s="105">
        <v>14</v>
      </c>
      <c r="BP428" s="105">
        <v>9</v>
      </c>
      <c r="BQ428" s="105">
        <v>170</v>
      </c>
      <c r="BR428" s="105">
        <v>52</v>
      </c>
      <c r="BS428" s="167"/>
      <c r="BT428" s="103" t="s">
        <v>102</v>
      </c>
      <c r="BU428" s="105">
        <v>49</v>
      </c>
      <c r="BV428" s="105">
        <v>51</v>
      </c>
      <c r="BW428" s="105">
        <v>50</v>
      </c>
      <c r="BX428" s="105">
        <v>12</v>
      </c>
      <c r="BY428" s="105">
        <v>12</v>
      </c>
      <c r="BZ428" s="105">
        <v>14</v>
      </c>
      <c r="CA428" s="105">
        <v>16</v>
      </c>
      <c r="CB428" s="105">
        <v>8</v>
      </c>
      <c r="CC428" s="105">
        <v>0</v>
      </c>
      <c r="CD428" s="105">
        <v>8</v>
      </c>
      <c r="CE428" s="105">
        <v>8</v>
      </c>
      <c r="CF428" s="105">
        <v>16</v>
      </c>
      <c r="CG428" s="105">
        <v>12</v>
      </c>
      <c r="CH428" s="135"/>
      <c r="CI428" s="138" t="s">
        <v>260</v>
      </c>
      <c r="CJ428" s="138" t="s">
        <v>4532</v>
      </c>
      <c r="CK428" s="139">
        <v>4256</v>
      </c>
      <c r="CL428" s="141">
        <v>228</v>
      </c>
    </row>
    <row r="429" spans="1:90" ht="14.45" customHeight="1">
      <c r="A429" s="167" t="s">
        <v>261</v>
      </c>
      <c r="B429" s="71" t="s">
        <v>119</v>
      </c>
      <c r="C429" s="5">
        <v>1340</v>
      </c>
      <c r="D429" s="5">
        <v>709</v>
      </c>
      <c r="E429" s="5">
        <v>1196</v>
      </c>
      <c r="F429" s="5">
        <v>594</v>
      </c>
      <c r="G429" s="5">
        <v>1006</v>
      </c>
      <c r="H429" s="5">
        <v>498</v>
      </c>
      <c r="I429" s="5">
        <v>917</v>
      </c>
      <c r="J429" s="5">
        <v>420</v>
      </c>
      <c r="K429" s="72">
        <v>4459</v>
      </c>
      <c r="L429" s="72">
        <v>2221</v>
      </c>
      <c r="M429" s="167" t="s">
        <v>261</v>
      </c>
      <c r="N429" s="71" t="s">
        <v>119</v>
      </c>
      <c r="O429" s="5">
        <v>36</v>
      </c>
      <c r="P429" s="5">
        <v>13</v>
      </c>
      <c r="Q429" s="5">
        <v>17</v>
      </c>
      <c r="R429" s="5">
        <v>8</v>
      </c>
      <c r="S429" s="5">
        <v>21</v>
      </c>
      <c r="T429" s="5">
        <v>8</v>
      </c>
      <c r="U429" s="5">
        <v>127</v>
      </c>
      <c r="V429" s="5">
        <v>64</v>
      </c>
      <c r="W429" s="72">
        <v>201</v>
      </c>
      <c r="X429" s="72">
        <v>93</v>
      </c>
      <c r="Y429" s="167" t="s">
        <v>261</v>
      </c>
      <c r="Z429" s="71" t="s">
        <v>119</v>
      </c>
      <c r="AA429" s="5">
        <v>50</v>
      </c>
      <c r="AB429" s="5">
        <v>49</v>
      </c>
      <c r="AC429" s="5">
        <v>45</v>
      </c>
      <c r="AD429" s="5">
        <v>36</v>
      </c>
      <c r="AE429" s="72">
        <v>180</v>
      </c>
      <c r="AF429" s="72">
        <v>173</v>
      </c>
      <c r="AG429" s="5">
        <v>150</v>
      </c>
      <c r="AH429" s="5">
        <v>1</v>
      </c>
      <c r="AI429" s="5">
        <v>14</v>
      </c>
      <c r="AJ429" s="5">
        <v>48</v>
      </c>
      <c r="AK429" s="167" t="s">
        <v>261</v>
      </c>
      <c r="AL429" s="71" t="s">
        <v>119</v>
      </c>
      <c r="AM429" s="5">
        <v>0</v>
      </c>
      <c r="AN429" s="5">
        <v>758</v>
      </c>
      <c r="AO429" s="5">
        <v>588</v>
      </c>
      <c r="AP429" s="5">
        <v>84</v>
      </c>
      <c r="AQ429" s="5">
        <v>65</v>
      </c>
      <c r="AR429" s="5">
        <v>4</v>
      </c>
      <c r="AS429" s="5">
        <v>136</v>
      </c>
      <c r="AT429" s="5">
        <v>90</v>
      </c>
      <c r="AU429" s="5">
        <v>113</v>
      </c>
      <c r="AV429" s="167" t="s">
        <v>261</v>
      </c>
      <c r="AW429" s="71" t="s">
        <v>119</v>
      </c>
      <c r="AX429" s="5">
        <v>1243</v>
      </c>
      <c r="AY429" s="5">
        <v>565</v>
      </c>
      <c r="AZ429" s="5">
        <v>1130</v>
      </c>
      <c r="BA429" s="5">
        <v>521</v>
      </c>
      <c r="BB429" s="5">
        <v>662</v>
      </c>
      <c r="BC429" s="5">
        <v>286</v>
      </c>
      <c r="BD429" s="5">
        <v>1215</v>
      </c>
      <c r="BE429" s="5">
        <v>571</v>
      </c>
      <c r="BF429" s="5">
        <v>1123</v>
      </c>
      <c r="BG429" s="5">
        <v>535</v>
      </c>
      <c r="BH429" s="5">
        <v>626</v>
      </c>
      <c r="BI429" s="5">
        <v>295</v>
      </c>
      <c r="BJ429" s="167" t="s">
        <v>261</v>
      </c>
      <c r="BK429" s="71" t="s">
        <v>119</v>
      </c>
      <c r="BL429" s="72">
        <v>180</v>
      </c>
      <c r="BM429" s="5">
        <v>29</v>
      </c>
      <c r="BN429" s="5">
        <v>8</v>
      </c>
      <c r="BO429" s="72">
        <v>15</v>
      </c>
      <c r="BP429" s="5">
        <v>5</v>
      </c>
      <c r="BQ429" s="72">
        <v>195</v>
      </c>
      <c r="BR429" s="72">
        <v>34</v>
      </c>
      <c r="BS429" s="167" t="s">
        <v>261</v>
      </c>
      <c r="BT429" s="71" t="s">
        <v>119</v>
      </c>
      <c r="BU429" s="5">
        <v>78</v>
      </c>
      <c r="BV429" s="5">
        <v>183</v>
      </c>
      <c r="BW429" s="5">
        <v>113</v>
      </c>
      <c r="BX429" s="5">
        <v>144</v>
      </c>
      <c r="BY429" s="5">
        <v>65</v>
      </c>
      <c r="BZ429" s="5">
        <v>45</v>
      </c>
      <c r="CA429" s="5">
        <v>80</v>
      </c>
      <c r="CB429" s="5">
        <v>7</v>
      </c>
      <c r="CC429" s="5">
        <v>0</v>
      </c>
      <c r="CD429" s="5">
        <v>53</v>
      </c>
      <c r="CE429" s="5">
        <v>28</v>
      </c>
      <c r="CF429" s="5">
        <v>43</v>
      </c>
      <c r="CG429" s="5">
        <v>72</v>
      </c>
      <c r="CH429" s="135"/>
      <c r="CI429" s="138" t="s">
        <v>261</v>
      </c>
      <c r="CJ429" s="138" t="s">
        <v>4533</v>
      </c>
      <c r="CK429" s="139">
        <v>3941</v>
      </c>
      <c r="CL429" s="141">
        <v>796</v>
      </c>
    </row>
    <row r="430" spans="1:90">
      <c r="A430" s="167"/>
      <c r="B430" s="71" t="s">
        <v>120</v>
      </c>
      <c r="C430" s="5">
        <v>0</v>
      </c>
      <c r="D430" s="5">
        <v>0</v>
      </c>
      <c r="E430" s="5">
        <v>0</v>
      </c>
      <c r="F430" s="5">
        <v>0</v>
      </c>
      <c r="G430" s="5">
        <v>0</v>
      </c>
      <c r="H430" s="5">
        <v>0</v>
      </c>
      <c r="I430" s="5">
        <v>0</v>
      </c>
      <c r="J430" s="5">
        <v>0</v>
      </c>
      <c r="K430" s="72">
        <v>0</v>
      </c>
      <c r="L430" s="72">
        <v>0</v>
      </c>
      <c r="M430" s="167"/>
      <c r="N430" s="71" t="s">
        <v>120</v>
      </c>
      <c r="O430" s="5">
        <v>0</v>
      </c>
      <c r="P430" s="5">
        <v>0</v>
      </c>
      <c r="Q430" s="5">
        <v>0</v>
      </c>
      <c r="R430" s="5">
        <v>0</v>
      </c>
      <c r="S430" s="5">
        <v>0</v>
      </c>
      <c r="T430" s="5">
        <v>0</v>
      </c>
      <c r="U430" s="5">
        <v>0</v>
      </c>
      <c r="V430" s="5">
        <v>0</v>
      </c>
      <c r="W430" s="72">
        <v>0</v>
      </c>
      <c r="X430" s="72">
        <v>0</v>
      </c>
      <c r="Y430" s="167"/>
      <c r="Z430" s="71" t="s">
        <v>120</v>
      </c>
      <c r="AA430" s="5">
        <v>0</v>
      </c>
      <c r="AB430" s="5">
        <v>0</v>
      </c>
      <c r="AC430" s="5">
        <v>0</v>
      </c>
      <c r="AD430" s="5">
        <v>0</v>
      </c>
      <c r="AE430" s="72">
        <v>0</v>
      </c>
      <c r="AF430" s="72">
        <v>0</v>
      </c>
      <c r="AG430" s="5">
        <v>0</v>
      </c>
      <c r="AH430" s="5">
        <v>0</v>
      </c>
      <c r="AI430" s="5">
        <v>0</v>
      </c>
      <c r="AJ430" s="5">
        <v>0</v>
      </c>
      <c r="AK430" s="167"/>
      <c r="AL430" s="71" t="s">
        <v>120</v>
      </c>
      <c r="AM430" s="5">
        <v>0</v>
      </c>
      <c r="AN430" s="5">
        <v>0</v>
      </c>
      <c r="AO430" s="5">
        <v>0</v>
      </c>
      <c r="AP430" s="5">
        <v>0</v>
      </c>
      <c r="AQ430" s="5">
        <v>0</v>
      </c>
      <c r="AR430" s="5">
        <v>0</v>
      </c>
      <c r="AS430" s="5">
        <v>0</v>
      </c>
      <c r="AT430" s="5">
        <v>0</v>
      </c>
      <c r="AU430" s="5">
        <v>0</v>
      </c>
      <c r="AV430" s="167"/>
      <c r="AW430" s="71" t="s">
        <v>120</v>
      </c>
      <c r="AX430" s="5">
        <v>0</v>
      </c>
      <c r="AY430" s="5">
        <v>0</v>
      </c>
      <c r="AZ430" s="5">
        <v>0</v>
      </c>
      <c r="BA430" s="5">
        <v>0</v>
      </c>
      <c r="BB430" s="5">
        <v>0</v>
      </c>
      <c r="BC430" s="5">
        <v>0</v>
      </c>
      <c r="BD430" s="5">
        <v>0</v>
      </c>
      <c r="BE430" s="5">
        <v>0</v>
      </c>
      <c r="BF430" s="5">
        <v>0</v>
      </c>
      <c r="BG430" s="5">
        <v>0</v>
      </c>
      <c r="BH430" s="5">
        <v>0</v>
      </c>
      <c r="BI430" s="5">
        <v>0</v>
      </c>
      <c r="BJ430" s="167"/>
      <c r="BK430" s="71" t="s">
        <v>120</v>
      </c>
      <c r="BL430" s="72">
        <v>0</v>
      </c>
      <c r="BM430" s="5">
        <v>0</v>
      </c>
      <c r="BN430" s="5">
        <v>0</v>
      </c>
      <c r="BO430" s="72">
        <v>0</v>
      </c>
      <c r="BP430" s="5">
        <v>0</v>
      </c>
      <c r="BQ430" s="72">
        <v>0</v>
      </c>
      <c r="BR430" s="72">
        <v>0</v>
      </c>
      <c r="BS430" s="167"/>
      <c r="BT430" s="71" t="s">
        <v>120</v>
      </c>
      <c r="BU430" s="5">
        <v>0</v>
      </c>
      <c r="BV430" s="5">
        <v>0</v>
      </c>
      <c r="BW430" s="5">
        <v>0</v>
      </c>
      <c r="BX430" s="5">
        <v>0</v>
      </c>
      <c r="BY430" s="5">
        <v>0</v>
      </c>
      <c r="BZ430" s="5">
        <v>0</v>
      </c>
      <c r="CA430" s="5">
        <v>0</v>
      </c>
      <c r="CB430" s="5">
        <v>0</v>
      </c>
      <c r="CC430" s="5">
        <v>0</v>
      </c>
      <c r="CD430" s="5">
        <v>0</v>
      </c>
      <c r="CE430" s="5">
        <v>0</v>
      </c>
      <c r="CF430" s="5">
        <v>0</v>
      </c>
      <c r="CG430" s="5">
        <v>0</v>
      </c>
      <c r="CH430" s="135"/>
      <c r="CI430" s="138" t="s">
        <v>261</v>
      </c>
      <c r="CJ430" s="138" t="s">
        <v>4534</v>
      </c>
      <c r="CK430" s="139">
        <v>0</v>
      </c>
      <c r="CL430" s="141">
        <v>0</v>
      </c>
    </row>
    <row r="431" spans="1:90">
      <c r="A431" s="167"/>
      <c r="B431" s="103" t="s">
        <v>102</v>
      </c>
      <c r="C431" s="105">
        <v>1340</v>
      </c>
      <c r="D431" s="105">
        <v>709</v>
      </c>
      <c r="E431" s="105">
        <v>1196</v>
      </c>
      <c r="F431" s="105">
        <v>594</v>
      </c>
      <c r="G431" s="105">
        <v>1006</v>
      </c>
      <c r="H431" s="105">
        <v>498</v>
      </c>
      <c r="I431" s="105">
        <v>917</v>
      </c>
      <c r="J431" s="105">
        <v>420</v>
      </c>
      <c r="K431" s="105">
        <v>4459</v>
      </c>
      <c r="L431" s="105">
        <v>2221</v>
      </c>
      <c r="M431" s="167"/>
      <c r="N431" s="103" t="s">
        <v>102</v>
      </c>
      <c r="O431" s="105">
        <v>36</v>
      </c>
      <c r="P431" s="105">
        <v>13</v>
      </c>
      <c r="Q431" s="105">
        <v>17</v>
      </c>
      <c r="R431" s="105">
        <v>8</v>
      </c>
      <c r="S431" s="105">
        <v>21</v>
      </c>
      <c r="T431" s="105">
        <v>8</v>
      </c>
      <c r="U431" s="105">
        <v>127</v>
      </c>
      <c r="V431" s="105">
        <v>64</v>
      </c>
      <c r="W431" s="105">
        <v>201</v>
      </c>
      <c r="X431" s="105">
        <v>93</v>
      </c>
      <c r="Y431" s="167"/>
      <c r="Z431" s="103" t="s">
        <v>102</v>
      </c>
      <c r="AA431" s="105">
        <v>50</v>
      </c>
      <c r="AB431" s="105">
        <v>49</v>
      </c>
      <c r="AC431" s="105">
        <v>45</v>
      </c>
      <c r="AD431" s="105">
        <v>36</v>
      </c>
      <c r="AE431" s="105">
        <v>180</v>
      </c>
      <c r="AF431" s="105">
        <v>173</v>
      </c>
      <c r="AG431" s="105">
        <v>150</v>
      </c>
      <c r="AH431" s="105">
        <v>1</v>
      </c>
      <c r="AI431" s="105">
        <v>14</v>
      </c>
      <c r="AJ431" s="105">
        <v>48</v>
      </c>
      <c r="AK431" s="167"/>
      <c r="AL431" s="103" t="s">
        <v>102</v>
      </c>
      <c r="AM431" s="105">
        <v>0</v>
      </c>
      <c r="AN431" s="105">
        <v>758</v>
      </c>
      <c r="AO431" s="105">
        <v>588</v>
      </c>
      <c r="AP431" s="105">
        <v>84</v>
      </c>
      <c r="AQ431" s="105">
        <v>65</v>
      </c>
      <c r="AR431" s="105">
        <v>4</v>
      </c>
      <c r="AS431" s="105">
        <v>136</v>
      </c>
      <c r="AT431" s="105">
        <v>90</v>
      </c>
      <c r="AU431" s="105">
        <v>113</v>
      </c>
      <c r="AV431" s="167"/>
      <c r="AW431" s="103" t="s">
        <v>102</v>
      </c>
      <c r="AX431" s="105">
        <v>1243</v>
      </c>
      <c r="AY431" s="105">
        <v>565</v>
      </c>
      <c r="AZ431" s="105">
        <v>1130</v>
      </c>
      <c r="BA431" s="105">
        <v>521</v>
      </c>
      <c r="BB431" s="105">
        <v>662</v>
      </c>
      <c r="BC431" s="105">
        <v>286</v>
      </c>
      <c r="BD431" s="105">
        <v>1215</v>
      </c>
      <c r="BE431" s="105">
        <v>571</v>
      </c>
      <c r="BF431" s="105">
        <v>1123</v>
      </c>
      <c r="BG431" s="105">
        <v>535</v>
      </c>
      <c r="BH431" s="105">
        <v>626</v>
      </c>
      <c r="BI431" s="105">
        <v>295</v>
      </c>
      <c r="BJ431" s="167"/>
      <c r="BK431" s="103" t="s">
        <v>102</v>
      </c>
      <c r="BL431" s="105">
        <v>180</v>
      </c>
      <c r="BM431" s="105">
        <v>29</v>
      </c>
      <c r="BN431" s="105">
        <v>8</v>
      </c>
      <c r="BO431" s="105">
        <v>15</v>
      </c>
      <c r="BP431" s="105">
        <v>5</v>
      </c>
      <c r="BQ431" s="105">
        <v>195</v>
      </c>
      <c r="BR431" s="105">
        <v>34</v>
      </c>
      <c r="BS431" s="167"/>
      <c r="BT431" s="103" t="s">
        <v>102</v>
      </c>
      <c r="BU431" s="105">
        <v>78</v>
      </c>
      <c r="BV431" s="105">
        <v>183</v>
      </c>
      <c r="BW431" s="105">
        <v>113</v>
      </c>
      <c r="BX431" s="105">
        <v>144</v>
      </c>
      <c r="BY431" s="105">
        <v>65</v>
      </c>
      <c r="BZ431" s="105">
        <v>45</v>
      </c>
      <c r="CA431" s="105">
        <v>80</v>
      </c>
      <c r="CB431" s="105">
        <v>7</v>
      </c>
      <c r="CC431" s="105">
        <v>0</v>
      </c>
      <c r="CD431" s="105">
        <v>53</v>
      </c>
      <c r="CE431" s="105">
        <v>28</v>
      </c>
      <c r="CF431" s="105">
        <v>43</v>
      </c>
      <c r="CG431" s="105">
        <v>72</v>
      </c>
      <c r="CH431" s="135"/>
      <c r="CI431" s="138" t="s">
        <v>261</v>
      </c>
      <c r="CJ431" s="138" t="s">
        <v>4535</v>
      </c>
      <c r="CK431" s="139">
        <v>3941</v>
      </c>
      <c r="CL431" s="141">
        <v>796</v>
      </c>
    </row>
    <row r="432" spans="1:90" ht="14.45" customHeight="1">
      <c r="A432" s="167" t="s">
        <v>262</v>
      </c>
      <c r="B432" s="71" t="s">
        <v>119</v>
      </c>
      <c r="C432" s="5">
        <v>976</v>
      </c>
      <c r="D432" s="5">
        <v>482</v>
      </c>
      <c r="E432" s="5">
        <v>774</v>
      </c>
      <c r="F432" s="5">
        <v>386</v>
      </c>
      <c r="G432" s="5">
        <v>569</v>
      </c>
      <c r="H432" s="5">
        <v>276</v>
      </c>
      <c r="I432" s="5">
        <v>687</v>
      </c>
      <c r="J432" s="5">
        <v>328</v>
      </c>
      <c r="K432" s="72">
        <v>3006</v>
      </c>
      <c r="L432" s="72">
        <v>1472</v>
      </c>
      <c r="M432" s="167" t="s">
        <v>262</v>
      </c>
      <c r="N432" s="71" t="s">
        <v>119</v>
      </c>
      <c r="O432" s="5">
        <v>19</v>
      </c>
      <c r="P432" s="5">
        <v>11</v>
      </c>
      <c r="Q432" s="5">
        <v>36</v>
      </c>
      <c r="R432" s="5">
        <v>15</v>
      </c>
      <c r="S432" s="5">
        <v>10</v>
      </c>
      <c r="T432" s="5">
        <v>1</v>
      </c>
      <c r="U432" s="5">
        <v>69</v>
      </c>
      <c r="V432" s="5">
        <v>31</v>
      </c>
      <c r="W432" s="72">
        <v>134</v>
      </c>
      <c r="X432" s="72">
        <v>58</v>
      </c>
      <c r="Y432" s="167" t="s">
        <v>262</v>
      </c>
      <c r="Z432" s="71" t="s">
        <v>119</v>
      </c>
      <c r="AA432" s="5">
        <v>28</v>
      </c>
      <c r="AB432" s="5">
        <v>29</v>
      </c>
      <c r="AC432" s="5">
        <v>25</v>
      </c>
      <c r="AD432" s="5">
        <v>22</v>
      </c>
      <c r="AE432" s="72">
        <v>104</v>
      </c>
      <c r="AF432" s="72">
        <v>97</v>
      </c>
      <c r="AG432" s="5">
        <v>65</v>
      </c>
      <c r="AH432" s="5">
        <v>0</v>
      </c>
      <c r="AI432" s="5">
        <v>0</v>
      </c>
      <c r="AJ432" s="5">
        <v>28</v>
      </c>
      <c r="AK432" s="167" t="s">
        <v>262</v>
      </c>
      <c r="AL432" s="71" t="s">
        <v>119</v>
      </c>
      <c r="AM432" s="5">
        <v>0</v>
      </c>
      <c r="AN432" s="5">
        <v>494</v>
      </c>
      <c r="AO432" s="5">
        <v>827</v>
      </c>
      <c r="AP432" s="5">
        <v>242</v>
      </c>
      <c r="AQ432" s="5">
        <v>23</v>
      </c>
      <c r="AR432" s="5">
        <v>9</v>
      </c>
      <c r="AS432" s="5">
        <v>112</v>
      </c>
      <c r="AT432" s="5">
        <v>87</v>
      </c>
      <c r="AU432" s="5">
        <v>91</v>
      </c>
      <c r="AV432" s="167" t="s">
        <v>262</v>
      </c>
      <c r="AW432" s="71" t="s">
        <v>119</v>
      </c>
      <c r="AX432" s="5">
        <v>669</v>
      </c>
      <c r="AY432" s="5">
        <v>287</v>
      </c>
      <c r="AZ432" s="5">
        <v>656</v>
      </c>
      <c r="BA432" s="5">
        <v>283</v>
      </c>
      <c r="BB432" s="5">
        <v>293</v>
      </c>
      <c r="BC432" s="5">
        <v>121</v>
      </c>
      <c r="BD432" s="5">
        <v>664</v>
      </c>
      <c r="BE432" s="5">
        <v>286</v>
      </c>
      <c r="BF432" s="5">
        <v>651</v>
      </c>
      <c r="BG432" s="5">
        <v>282</v>
      </c>
      <c r="BH432" s="5">
        <v>289</v>
      </c>
      <c r="BI432" s="5">
        <v>119</v>
      </c>
      <c r="BJ432" s="167" t="s">
        <v>262</v>
      </c>
      <c r="BK432" s="71" t="s">
        <v>119</v>
      </c>
      <c r="BL432" s="72">
        <v>114</v>
      </c>
      <c r="BM432" s="5">
        <v>18</v>
      </c>
      <c r="BN432" s="5">
        <v>7</v>
      </c>
      <c r="BO432" s="72">
        <v>13</v>
      </c>
      <c r="BP432" s="5">
        <v>3</v>
      </c>
      <c r="BQ432" s="72">
        <v>127</v>
      </c>
      <c r="BR432" s="72">
        <v>21</v>
      </c>
      <c r="BS432" s="167" t="s">
        <v>262</v>
      </c>
      <c r="BT432" s="71" t="s">
        <v>119</v>
      </c>
      <c r="BU432" s="5">
        <v>30</v>
      </c>
      <c r="BV432" s="5">
        <v>48</v>
      </c>
      <c r="BW432" s="5">
        <v>14</v>
      </c>
      <c r="BX432" s="5">
        <v>8</v>
      </c>
      <c r="BY432" s="5">
        <v>0</v>
      </c>
      <c r="BZ432" s="5">
        <v>0</v>
      </c>
      <c r="CA432" s="5">
        <v>80</v>
      </c>
      <c r="CB432" s="5">
        <v>0</v>
      </c>
      <c r="CC432" s="5">
        <v>0</v>
      </c>
      <c r="CD432" s="5">
        <v>0</v>
      </c>
      <c r="CE432" s="5">
        <v>0</v>
      </c>
      <c r="CF432" s="5">
        <v>4</v>
      </c>
      <c r="CG432" s="5">
        <v>0</v>
      </c>
      <c r="CH432" s="135"/>
      <c r="CI432" s="138" t="s">
        <v>262</v>
      </c>
      <c r="CJ432" s="138" t="s">
        <v>4536</v>
      </c>
      <c r="CK432" s="139">
        <v>4552</v>
      </c>
      <c r="CL432" s="141">
        <v>180</v>
      </c>
    </row>
    <row r="433" spans="1:90">
      <c r="A433" s="167"/>
      <c r="B433" s="71" t="s">
        <v>120</v>
      </c>
      <c r="C433" s="5">
        <v>395</v>
      </c>
      <c r="D433" s="5">
        <v>220</v>
      </c>
      <c r="E433" s="5">
        <v>433</v>
      </c>
      <c r="F433" s="5">
        <v>218</v>
      </c>
      <c r="G433" s="5">
        <v>438</v>
      </c>
      <c r="H433" s="5">
        <v>228</v>
      </c>
      <c r="I433" s="5">
        <v>578</v>
      </c>
      <c r="J433" s="5">
        <v>283</v>
      </c>
      <c r="K433" s="72">
        <v>1844</v>
      </c>
      <c r="L433" s="72">
        <v>949</v>
      </c>
      <c r="M433" s="167"/>
      <c r="N433" s="71" t="s">
        <v>120</v>
      </c>
      <c r="O433" s="5">
        <v>2</v>
      </c>
      <c r="P433" s="5">
        <v>2</v>
      </c>
      <c r="Q433" s="5">
        <v>1</v>
      </c>
      <c r="R433" s="5">
        <v>1</v>
      </c>
      <c r="S433" s="5">
        <v>2</v>
      </c>
      <c r="T433" s="5">
        <v>1</v>
      </c>
      <c r="U433" s="5">
        <v>39</v>
      </c>
      <c r="V433" s="5">
        <v>20</v>
      </c>
      <c r="W433" s="72">
        <v>44</v>
      </c>
      <c r="X433" s="72">
        <v>24</v>
      </c>
      <c r="Y433" s="167"/>
      <c r="Z433" s="71" t="s">
        <v>120</v>
      </c>
      <c r="AA433" s="5">
        <v>12</v>
      </c>
      <c r="AB433" s="5">
        <v>11</v>
      </c>
      <c r="AC433" s="5">
        <v>11</v>
      </c>
      <c r="AD433" s="5">
        <v>12</v>
      </c>
      <c r="AE433" s="72">
        <v>46</v>
      </c>
      <c r="AF433" s="72">
        <v>74</v>
      </c>
      <c r="AG433" s="5">
        <v>65</v>
      </c>
      <c r="AH433" s="5">
        <v>27</v>
      </c>
      <c r="AI433" s="5">
        <v>0</v>
      </c>
      <c r="AJ433" s="5">
        <v>11</v>
      </c>
      <c r="AK433" s="167"/>
      <c r="AL433" s="71" t="s">
        <v>120</v>
      </c>
      <c r="AM433" s="5">
        <v>0</v>
      </c>
      <c r="AN433" s="5">
        <v>128</v>
      </c>
      <c r="AO433" s="5">
        <v>611</v>
      </c>
      <c r="AP433" s="5">
        <v>60</v>
      </c>
      <c r="AQ433" s="5">
        <v>0</v>
      </c>
      <c r="AR433" s="5">
        <v>7</v>
      </c>
      <c r="AS433" s="5">
        <v>54</v>
      </c>
      <c r="AT433" s="5">
        <v>54</v>
      </c>
      <c r="AU433" s="5">
        <v>37</v>
      </c>
      <c r="AV433" s="167"/>
      <c r="AW433" s="71" t="s">
        <v>120</v>
      </c>
      <c r="AX433" s="5">
        <v>722</v>
      </c>
      <c r="AY433" s="5">
        <v>359</v>
      </c>
      <c r="AZ433" s="5">
        <v>653</v>
      </c>
      <c r="BA433" s="5">
        <v>323</v>
      </c>
      <c r="BB433" s="5">
        <v>443</v>
      </c>
      <c r="BC433" s="5">
        <v>220</v>
      </c>
      <c r="BD433" s="5">
        <v>696</v>
      </c>
      <c r="BE433" s="5">
        <v>348</v>
      </c>
      <c r="BF433" s="5">
        <v>636</v>
      </c>
      <c r="BG433" s="5">
        <v>316</v>
      </c>
      <c r="BH433" s="5">
        <v>427</v>
      </c>
      <c r="BI433" s="5">
        <v>210</v>
      </c>
      <c r="BJ433" s="167"/>
      <c r="BK433" s="71" t="s">
        <v>120</v>
      </c>
      <c r="BL433" s="72">
        <v>85</v>
      </c>
      <c r="BM433" s="5">
        <v>17</v>
      </c>
      <c r="BN433" s="5">
        <v>7</v>
      </c>
      <c r="BO433" s="72">
        <v>15</v>
      </c>
      <c r="BP433" s="5">
        <v>4</v>
      </c>
      <c r="BQ433" s="72">
        <v>100</v>
      </c>
      <c r="BR433" s="72">
        <v>21</v>
      </c>
      <c r="BS433" s="167"/>
      <c r="BT433" s="71" t="s">
        <v>120</v>
      </c>
      <c r="BU433" s="5">
        <v>0</v>
      </c>
      <c r="BV433" s="5">
        <v>0</v>
      </c>
      <c r="BW433" s="5">
        <v>0</v>
      </c>
      <c r="BX433" s="5">
        <v>0</v>
      </c>
      <c r="BY433" s="5">
        <v>0</v>
      </c>
      <c r="BZ433" s="5">
        <v>0</v>
      </c>
      <c r="CA433" s="5">
        <v>0</v>
      </c>
      <c r="CB433" s="5">
        <v>0</v>
      </c>
      <c r="CC433" s="5">
        <v>0</v>
      </c>
      <c r="CD433" s="5">
        <v>0</v>
      </c>
      <c r="CE433" s="5">
        <v>0</v>
      </c>
      <c r="CF433" s="5">
        <v>4</v>
      </c>
      <c r="CG433" s="5">
        <v>0</v>
      </c>
      <c r="CH433" s="135"/>
      <c r="CI433" s="138" t="s">
        <v>262</v>
      </c>
      <c r="CJ433" s="138" t="s">
        <v>4537</v>
      </c>
      <c r="CK433" s="139">
        <v>2329</v>
      </c>
      <c r="CL433" s="141">
        <v>0</v>
      </c>
    </row>
    <row r="434" spans="1:90">
      <c r="A434" s="167"/>
      <c r="B434" s="103" t="s">
        <v>102</v>
      </c>
      <c r="C434" s="105">
        <v>1371</v>
      </c>
      <c r="D434" s="105">
        <v>702</v>
      </c>
      <c r="E434" s="105">
        <v>1207</v>
      </c>
      <c r="F434" s="105">
        <v>604</v>
      </c>
      <c r="G434" s="105">
        <v>1007</v>
      </c>
      <c r="H434" s="105">
        <v>504</v>
      </c>
      <c r="I434" s="105">
        <v>1265</v>
      </c>
      <c r="J434" s="105">
        <v>611</v>
      </c>
      <c r="K434" s="105">
        <v>4850</v>
      </c>
      <c r="L434" s="105">
        <v>2421</v>
      </c>
      <c r="M434" s="167"/>
      <c r="N434" s="103" t="s">
        <v>102</v>
      </c>
      <c r="O434" s="105">
        <v>21</v>
      </c>
      <c r="P434" s="105">
        <v>13</v>
      </c>
      <c r="Q434" s="105">
        <v>37</v>
      </c>
      <c r="R434" s="105">
        <v>16</v>
      </c>
      <c r="S434" s="105">
        <v>12</v>
      </c>
      <c r="T434" s="105">
        <v>2</v>
      </c>
      <c r="U434" s="105">
        <v>108</v>
      </c>
      <c r="V434" s="105">
        <v>51</v>
      </c>
      <c r="W434" s="105">
        <v>178</v>
      </c>
      <c r="X434" s="105">
        <v>82</v>
      </c>
      <c r="Y434" s="167"/>
      <c r="Z434" s="103" t="s">
        <v>102</v>
      </c>
      <c r="AA434" s="105">
        <v>40</v>
      </c>
      <c r="AB434" s="105">
        <v>40</v>
      </c>
      <c r="AC434" s="105">
        <v>36</v>
      </c>
      <c r="AD434" s="105">
        <v>34</v>
      </c>
      <c r="AE434" s="105">
        <v>150</v>
      </c>
      <c r="AF434" s="105">
        <v>171</v>
      </c>
      <c r="AG434" s="105">
        <v>130</v>
      </c>
      <c r="AH434" s="105">
        <v>27</v>
      </c>
      <c r="AI434" s="105">
        <v>0</v>
      </c>
      <c r="AJ434" s="105">
        <v>39</v>
      </c>
      <c r="AK434" s="167"/>
      <c r="AL434" s="103" t="s">
        <v>102</v>
      </c>
      <c r="AM434" s="105">
        <v>0</v>
      </c>
      <c r="AN434" s="105">
        <v>622</v>
      </c>
      <c r="AO434" s="105">
        <v>1438</v>
      </c>
      <c r="AP434" s="105">
        <v>302</v>
      </c>
      <c r="AQ434" s="105">
        <v>23</v>
      </c>
      <c r="AR434" s="105">
        <v>16</v>
      </c>
      <c r="AS434" s="105">
        <v>166</v>
      </c>
      <c r="AT434" s="105">
        <v>141</v>
      </c>
      <c r="AU434" s="105">
        <v>128</v>
      </c>
      <c r="AV434" s="167"/>
      <c r="AW434" s="103" t="s">
        <v>102</v>
      </c>
      <c r="AX434" s="105">
        <v>1391</v>
      </c>
      <c r="AY434" s="105">
        <v>646</v>
      </c>
      <c r="AZ434" s="105">
        <v>1309</v>
      </c>
      <c r="BA434" s="105">
        <v>606</v>
      </c>
      <c r="BB434" s="105">
        <v>736</v>
      </c>
      <c r="BC434" s="105">
        <v>341</v>
      </c>
      <c r="BD434" s="105">
        <v>1360</v>
      </c>
      <c r="BE434" s="105">
        <v>634</v>
      </c>
      <c r="BF434" s="105">
        <v>1287</v>
      </c>
      <c r="BG434" s="105">
        <v>598</v>
      </c>
      <c r="BH434" s="105">
        <v>716</v>
      </c>
      <c r="BI434" s="105">
        <v>329</v>
      </c>
      <c r="BJ434" s="167"/>
      <c r="BK434" s="103" t="s">
        <v>102</v>
      </c>
      <c r="BL434" s="105">
        <v>199</v>
      </c>
      <c r="BM434" s="105">
        <v>35</v>
      </c>
      <c r="BN434" s="105">
        <v>14</v>
      </c>
      <c r="BO434" s="105">
        <v>28</v>
      </c>
      <c r="BP434" s="105">
        <v>7</v>
      </c>
      <c r="BQ434" s="105">
        <v>227</v>
      </c>
      <c r="BR434" s="105">
        <v>42</v>
      </c>
      <c r="BS434" s="167"/>
      <c r="BT434" s="103" t="s">
        <v>102</v>
      </c>
      <c r="BU434" s="105">
        <v>30</v>
      </c>
      <c r="BV434" s="105">
        <v>48</v>
      </c>
      <c r="BW434" s="105">
        <v>14</v>
      </c>
      <c r="BX434" s="105">
        <v>8</v>
      </c>
      <c r="BY434" s="105">
        <v>0</v>
      </c>
      <c r="BZ434" s="105">
        <v>0</v>
      </c>
      <c r="CA434" s="105">
        <v>80</v>
      </c>
      <c r="CB434" s="105">
        <v>0</v>
      </c>
      <c r="CC434" s="105">
        <v>0</v>
      </c>
      <c r="CD434" s="105">
        <v>0</v>
      </c>
      <c r="CE434" s="105">
        <v>0</v>
      </c>
      <c r="CF434" s="105">
        <v>8</v>
      </c>
      <c r="CG434" s="105">
        <v>0</v>
      </c>
      <c r="CH434" s="135"/>
      <c r="CI434" s="138" t="s">
        <v>262</v>
      </c>
      <c r="CJ434" s="138" t="s">
        <v>4538</v>
      </c>
      <c r="CK434" s="139">
        <v>6881</v>
      </c>
      <c r="CL434" s="141">
        <v>180</v>
      </c>
    </row>
    <row r="435" spans="1:90" ht="14.45" customHeight="1">
      <c r="A435" s="167" t="s">
        <v>263</v>
      </c>
      <c r="B435" s="71" t="s">
        <v>119</v>
      </c>
      <c r="C435" s="5">
        <v>310</v>
      </c>
      <c r="D435" s="5">
        <v>173</v>
      </c>
      <c r="E435" s="5">
        <v>282</v>
      </c>
      <c r="F435" s="5">
        <v>133</v>
      </c>
      <c r="G435" s="5">
        <v>267</v>
      </c>
      <c r="H435" s="5">
        <v>149</v>
      </c>
      <c r="I435" s="5">
        <v>244</v>
      </c>
      <c r="J435" s="5">
        <v>111</v>
      </c>
      <c r="K435" s="72">
        <v>1103</v>
      </c>
      <c r="L435" s="72">
        <v>566</v>
      </c>
      <c r="M435" s="167" t="s">
        <v>263</v>
      </c>
      <c r="N435" s="71" t="s">
        <v>119</v>
      </c>
      <c r="O435" s="5">
        <v>28</v>
      </c>
      <c r="P435" s="5">
        <v>12</v>
      </c>
      <c r="Q435" s="5">
        <v>21</v>
      </c>
      <c r="R435" s="5">
        <v>12</v>
      </c>
      <c r="S435" s="5">
        <v>15</v>
      </c>
      <c r="T435" s="5">
        <v>6</v>
      </c>
      <c r="U435" s="5">
        <v>14</v>
      </c>
      <c r="V435" s="5">
        <v>7</v>
      </c>
      <c r="W435" s="72">
        <v>78</v>
      </c>
      <c r="X435" s="72">
        <v>37</v>
      </c>
      <c r="Y435" s="167" t="s">
        <v>263</v>
      </c>
      <c r="Z435" s="71" t="s">
        <v>119</v>
      </c>
      <c r="AA435" s="5">
        <v>10</v>
      </c>
      <c r="AB435" s="5">
        <v>10</v>
      </c>
      <c r="AC435" s="5">
        <v>10</v>
      </c>
      <c r="AD435" s="5">
        <v>10</v>
      </c>
      <c r="AE435" s="72">
        <v>40</v>
      </c>
      <c r="AF435" s="72">
        <v>29</v>
      </c>
      <c r="AG435" s="5">
        <v>20</v>
      </c>
      <c r="AH435" s="5">
        <v>0</v>
      </c>
      <c r="AI435" s="5">
        <v>3</v>
      </c>
      <c r="AJ435" s="5">
        <v>10</v>
      </c>
      <c r="AK435" s="167" t="s">
        <v>263</v>
      </c>
      <c r="AL435" s="71" t="s">
        <v>119</v>
      </c>
      <c r="AM435" s="5">
        <v>81</v>
      </c>
      <c r="AN435" s="5">
        <v>149</v>
      </c>
      <c r="AO435" s="5">
        <v>229</v>
      </c>
      <c r="AP435" s="5">
        <v>13</v>
      </c>
      <c r="AQ435" s="5">
        <v>2</v>
      </c>
      <c r="AR435" s="5">
        <v>0</v>
      </c>
      <c r="AS435" s="5">
        <v>38</v>
      </c>
      <c r="AT435" s="5">
        <v>29</v>
      </c>
      <c r="AU435" s="5">
        <v>33</v>
      </c>
      <c r="AV435" s="167" t="s">
        <v>263</v>
      </c>
      <c r="AW435" s="71" t="s">
        <v>119</v>
      </c>
      <c r="AX435" s="5">
        <v>269</v>
      </c>
      <c r="AY435" s="5">
        <v>120</v>
      </c>
      <c r="AZ435" s="5">
        <v>250</v>
      </c>
      <c r="BA435" s="5">
        <v>110</v>
      </c>
      <c r="BB435" s="5">
        <v>213</v>
      </c>
      <c r="BC435" s="5">
        <v>97</v>
      </c>
      <c r="BD435" s="5">
        <v>267</v>
      </c>
      <c r="BE435" s="5">
        <v>120</v>
      </c>
      <c r="BF435" s="5">
        <v>248</v>
      </c>
      <c r="BG435" s="5">
        <v>110</v>
      </c>
      <c r="BH435" s="5">
        <v>128</v>
      </c>
      <c r="BI435" s="5">
        <v>53</v>
      </c>
      <c r="BJ435" s="167" t="s">
        <v>263</v>
      </c>
      <c r="BK435" s="71" t="s">
        <v>119</v>
      </c>
      <c r="BL435" s="72">
        <v>55</v>
      </c>
      <c r="BM435" s="5">
        <v>13</v>
      </c>
      <c r="BN435" s="5">
        <v>2</v>
      </c>
      <c r="BO435" s="72">
        <v>2</v>
      </c>
      <c r="BP435" s="5">
        <v>2</v>
      </c>
      <c r="BQ435" s="72">
        <v>57</v>
      </c>
      <c r="BR435" s="72">
        <v>15</v>
      </c>
      <c r="BS435" s="167" t="s">
        <v>263</v>
      </c>
      <c r="BT435" s="71" t="s">
        <v>119</v>
      </c>
      <c r="BU435" s="5">
        <v>4</v>
      </c>
      <c r="BV435" s="5">
        <v>5</v>
      </c>
      <c r="BW435" s="5">
        <v>3</v>
      </c>
      <c r="BX435" s="5">
        <v>4</v>
      </c>
      <c r="BY435" s="5">
        <v>4</v>
      </c>
      <c r="BZ435" s="5">
        <v>4</v>
      </c>
      <c r="CA435" s="5">
        <v>4</v>
      </c>
      <c r="CB435" s="5">
        <v>0</v>
      </c>
      <c r="CC435" s="5">
        <v>0</v>
      </c>
      <c r="CD435" s="5">
        <v>4</v>
      </c>
      <c r="CE435" s="5">
        <v>0</v>
      </c>
      <c r="CF435" s="5">
        <v>4</v>
      </c>
      <c r="CG435" s="5">
        <v>4</v>
      </c>
      <c r="CH435" s="135"/>
      <c r="CI435" s="138" t="s">
        <v>263</v>
      </c>
      <c r="CJ435" s="138" t="s">
        <v>4539</v>
      </c>
      <c r="CK435" s="139">
        <v>1128</v>
      </c>
      <c r="CL435" s="141">
        <v>32</v>
      </c>
    </row>
    <row r="436" spans="1:90">
      <c r="A436" s="167"/>
      <c r="B436" s="71" t="s">
        <v>120</v>
      </c>
      <c r="C436" s="5">
        <v>275</v>
      </c>
      <c r="D436" s="5">
        <v>144</v>
      </c>
      <c r="E436" s="5">
        <v>301</v>
      </c>
      <c r="F436" s="5">
        <v>160</v>
      </c>
      <c r="G436" s="5">
        <v>301</v>
      </c>
      <c r="H436" s="5">
        <v>168</v>
      </c>
      <c r="I436" s="5">
        <v>359</v>
      </c>
      <c r="J436" s="5">
        <v>179</v>
      </c>
      <c r="K436" s="72">
        <v>1236</v>
      </c>
      <c r="L436" s="72">
        <v>651</v>
      </c>
      <c r="M436" s="167"/>
      <c r="N436" s="71" t="s">
        <v>120</v>
      </c>
      <c r="O436" s="5">
        <v>10</v>
      </c>
      <c r="P436" s="5">
        <v>0</v>
      </c>
      <c r="Q436" s="5">
        <v>6</v>
      </c>
      <c r="R436" s="5">
        <v>4</v>
      </c>
      <c r="S436" s="5">
        <v>25</v>
      </c>
      <c r="T436" s="5">
        <v>17</v>
      </c>
      <c r="U436" s="5">
        <v>11</v>
      </c>
      <c r="V436" s="5">
        <v>5</v>
      </c>
      <c r="W436" s="72">
        <v>52</v>
      </c>
      <c r="X436" s="72">
        <v>26</v>
      </c>
      <c r="Y436" s="167"/>
      <c r="Z436" s="71" t="s">
        <v>120</v>
      </c>
      <c r="AA436" s="5">
        <v>10</v>
      </c>
      <c r="AB436" s="5">
        <v>9</v>
      </c>
      <c r="AC436" s="5">
        <v>9</v>
      </c>
      <c r="AD436" s="5">
        <v>8</v>
      </c>
      <c r="AE436" s="72">
        <v>36</v>
      </c>
      <c r="AF436" s="72">
        <v>34</v>
      </c>
      <c r="AG436" s="5">
        <v>30</v>
      </c>
      <c r="AH436" s="5">
        <v>18</v>
      </c>
      <c r="AI436" s="5">
        <v>0</v>
      </c>
      <c r="AJ436" s="5">
        <v>6</v>
      </c>
      <c r="AK436" s="167"/>
      <c r="AL436" s="71" t="s">
        <v>120</v>
      </c>
      <c r="AM436" s="5">
        <v>0</v>
      </c>
      <c r="AN436" s="5">
        <v>217</v>
      </c>
      <c r="AO436" s="5">
        <v>133</v>
      </c>
      <c r="AP436" s="5">
        <v>71</v>
      </c>
      <c r="AQ436" s="5">
        <v>3</v>
      </c>
      <c r="AR436" s="5">
        <v>27</v>
      </c>
      <c r="AS436" s="5">
        <v>38</v>
      </c>
      <c r="AT436" s="5">
        <v>37</v>
      </c>
      <c r="AU436" s="5">
        <v>23</v>
      </c>
      <c r="AV436" s="167"/>
      <c r="AW436" s="71" t="s">
        <v>120</v>
      </c>
      <c r="AX436" s="5">
        <v>558</v>
      </c>
      <c r="AY436" s="5">
        <v>265</v>
      </c>
      <c r="AZ436" s="5">
        <v>540</v>
      </c>
      <c r="BA436" s="5">
        <v>259</v>
      </c>
      <c r="BB436" s="5">
        <v>418</v>
      </c>
      <c r="BC436" s="5">
        <v>197</v>
      </c>
      <c r="BD436" s="5">
        <v>558</v>
      </c>
      <c r="BE436" s="5">
        <v>265</v>
      </c>
      <c r="BF436" s="5">
        <v>540</v>
      </c>
      <c r="BG436" s="5">
        <v>259</v>
      </c>
      <c r="BH436" s="5">
        <v>418</v>
      </c>
      <c r="BI436" s="5">
        <v>197</v>
      </c>
      <c r="BJ436" s="167"/>
      <c r="BK436" s="71" t="s">
        <v>120</v>
      </c>
      <c r="BL436" s="72">
        <v>60</v>
      </c>
      <c r="BM436" s="5">
        <v>20</v>
      </c>
      <c r="BN436" s="5">
        <v>6</v>
      </c>
      <c r="BO436" s="72">
        <v>7</v>
      </c>
      <c r="BP436" s="5">
        <v>4</v>
      </c>
      <c r="BQ436" s="72">
        <v>67</v>
      </c>
      <c r="BR436" s="72">
        <v>24</v>
      </c>
      <c r="BS436" s="167"/>
      <c r="BT436" s="71" t="s">
        <v>120</v>
      </c>
      <c r="BU436" s="5">
        <v>0</v>
      </c>
      <c r="BV436" s="5">
        <v>0</v>
      </c>
      <c r="BW436" s="5">
        <v>0</v>
      </c>
      <c r="BX436" s="5">
        <v>0</v>
      </c>
      <c r="BY436" s="5">
        <v>0</v>
      </c>
      <c r="BZ436" s="5">
        <v>0</v>
      </c>
      <c r="CA436" s="5">
        <v>0</v>
      </c>
      <c r="CB436" s="5">
        <v>0</v>
      </c>
      <c r="CC436" s="5">
        <v>0</v>
      </c>
      <c r="CD436" s="5">
        <v>0</v>
      </c>
      <c r="CE436" s="5">
        <v>0</v>
      </c>
      <c r="CF436" s="5">
        <v>0</v>
      </c>
      <c r="CG436" s="5">
        <v>0</v>
      </c>
      <c r="CH436" s="135"/>
      <c r="CI436" s="138" t="s">
        <v>263</v>
      </c>
      <c r="CJ436" s="138" t="s">
        <v>4540</v>
      </c>
      <c r="CK436" s="139">
        <v>1132</v>
      </c>
      <c r="CL436" s="141">
        <v>0</v>
      </c>
    </row>
    <row r="437" spans="1:90">
      <c r="A437" s="167"/>
      <c r="B437" s="103" t="s">
        <v>102</v>
      </c>
      <c r="C437" s="105">
        <v>585</v>
      </c>
      <c r="D437" s="105">
        <v>317</v>
      </c>
      <c r="E437" s="105">
        <v>583</v>
      </c>
      <c r="F437" s="105">
        <v>293</v>
      </c>
      <c r="G437" s="105">
        <v>568</v>
      </c>
      <c r="H437" s="105">
        <v>317</v>
      </c>
      <c r="I437" s="105">
        <v>603</v>
      </c>
      <c r="J437" s="105">
        <v>290</v>
      </c>
      <c r="K437" s="105">
        <v>2339</v>
      </c>
      <c r="L437" s="105">
        <v>1217</v>
      </c>
      <c r="M437" s="167"/>
      <c r="N437" s="103" t="s">
        <v>102</v>
      </c>
      <c r="O437" s="105">
        <v>38</v>
      </c>
      <c r="P437" s="105">
        <v>12</v>
      </c>
      <c r="Q437" s="105">
        <v>27</v>
      </c>
      <c r="R437" s="105">
        <v>16</v>
      </c>
      <c r="S437" s="105">
        <v>40</v>
      </c>
      <c r="T437" s="105">
        <v>23</v>
      </c>
      <c r="U437" s="105">
        <v>25</v>
      </c>
      <c r="V437" s="105">
        <v>12</v>
      </c>
      <c r="W437" s="105">
        <v>130</v>
      </c>
      <c r="X437" s="105">
        <v>63</v>
      </c>
      <c r="Y437" s="167"/>
      <c r="Z437" s="103" t="s">
        <v>102</v>
      </c>
      <c r="AA437" s="105">
        <v>20</v>
      </c>
      <c r="AB437" s="105">
        <v>19</v>
      </c>
      <c r="AC437" s="105">
        <v>19</v>
      </c>
      <c r="AD437" s="105">
        <v>18</v>
      </c>
      <c r="AE437" s="105">
        <v>76</v>
      </c>
      <c r="AF437" s="105">
        <v>63</v>
      </c>
      <c r="AG437" s="105">
        <v>50</v>
      </c>
      <c r="AH437" s="105">
        <v>18</v>
      </c>
      <c r="AI437" s="105">
        <v>3</v>
      </c>
      <c r="AJ437" s="105">
        <v>16</v>
      </c>
      <c r="AK437" s="167"/>
      <c r="AL437" s="103" t="s">
        <v>102</v>
      </c>
      <c r="AM437" s="105">
        <v>81</v>
      </c>
      <c r="AN437" s="105">
        <v>366</v>
      </c>
      <c r="AO437" s="105">
        <v>362</v>
      </c>
      <c r="AP437" s="105">
        <v>84</v>
      </c>
      <c r="AQ437" s="105">
        <v>5</v>
      </c>
      <c r="AR437" s="105">
        <v>27</v>
      </c>
      <c r="AS437" s="105">
        <v>76</v>
      </c>
      <c r="AT437" s="105">
        <v>66</v>
      </c>
      <c r="AU437" s="105">
        <v>56</v>
      </c>
      <c r="AV437" s="167"/>
      <c r="AW437" s="103" t="s">
        <v>102</v>
      </c>
      <c r="AX437" s="105">
        <v>827</v>
      </c>
      <c r="AY437" s="105">
        <v>385</v>
      </c>
      <c r="AZ437" s="105">
        <v>790</v>
      </c>
      <c r="BA437" s="105">
        <v>369</v>
      </c>
      <c r="BB437" s="105">
        <v>631</v>
      </c>
      <c r="BC437" s="105">
        <v>294</v>
      </c>
      <c r="BD437" s="105">
        <v>825</v>
      </c>
      <c r="BE437" s="105">
        <v>385</v>
      </c>
      <c r="BF437" s="105">
        <v>788</v>
      </c>
      <c r="BG437" s="105">
        <v>369</v>
      </c>
      <c r="BH437" s="105">
        <v>546</v>
      </c>
      <c r="BI437" s="105">
        <v>250</v>
      </c>
      <c r="BJ437" s="167"/>
      <c r="BK437" s="103" t="s">
        <v>102</v>
      </c>
      <c r="BL437" s="105">
        <v>115</v>
      </c>
      <c r="BM437" s="105">
        <v>33</v>
      </c>
      <c r="BN437" s="105">
        <v>8</v>
      </c>
      <c r="BO437" s="105">
        <v>9</v>
      </c>
      <c r="BP437" s="105">
        <v>6</v>
      </c>
      <c r="BQ437" s="105">
        <v>124</v>
      </c>
      <c r="BR437" s="105">
        <v>39</v>
      </c>
      <c r="BS437" s="167"/>
      <c r="BT437" s="103" t="s">
        <v>102</v>
      </c>
      <c r="BU437" s="105">
        <v>4</v>
      </c>
      <c r="BV437" s="105">
        <v>5</v>
      </c>
      <c r="BW437" s="105">
        <v>3</v>
      </c>
      <c r="BX437" s="105">
        <v>4</v>
      </c>
      <c r="BY437" s="105">
        <v>4</v>
      </c>
      <c r="BZ437" s="105">
        <v>4</v>
      </c>
      <c r="CA437" s="105">
        <v>4</v>
      </c>
      <c r="CB437" s="105">
        <v>0</v>
      </c>
      <c r="CC437" s="105">
        <v>0</v>
      </c>
      <c r="CD437" s="105">
        <v>4</v>
      </c>
      <c r="CE437" s="105">
        <v>0</v>
      </c>
      <c r="CF437" s="105">
        <v>4</v>
      </c>
      <c r="CG437" s="105">
        <v>4</v>
      </c>
      <c r="CH437" s="135"/>
      <c r="CI437" s="138" t="s">
        <v>263</v>
      </c>
      <c r="CJ437" s="138" t="s">
        <v>4541</v>
      </c>
      <c r="CK437" s="139">
        <v>2260</v>
      </c>
      <c r="CL437" s="141">
        <v>32</v>
      </c>
    </row>
    <row r="438" spans="1:90" ht="14.45" customHeight="1">
      <c r="A438" s="167" t="s">
        <v>264</v>
      </c>
      <c r="B438" s="71" t="s">
        <v>119</v>
      </c>
      <c r="C438" s="5">
        <v>376</v>
      </c>
      <c r="D438" s="5">
        <v>181</v>
      </c>
      <c r="E438" s="5">
        <v>432</v>
      </c>
      <c r="F438" s="5">
        <v>188</v>
      </c>
      <c r="G438" s="5">
        <v>391</v>
      </c>
      <c r="H438" s="5">
        <v>177</v>
      </c>
      <c r="I438" s="5">
        <v>389</v>
      </c>
      <c r="J438" s="5">
        <v>158</v>
      </c>
      <c r="K438" s="72">
        <v>1588</v>
      </c>
      <c r="L438" s="72">
        <v>704</v>
      </c>
      <c r="M438" s="167" t="s">
        <v>264</v>
      </c>
      <c r="N438" s="71" t="s">
        <v>119</v>
      </c>
      <c r="O438" s="5">
        <v>20</v>
      </c>
      <c r="P438" s="5">
        <v>6</v>
      </c>
      <c r="Q438" s="5">
        <v>12</v>
      </c>
      <c r="R438" s="5">
        <v>7</v>
      </c>
      <c r="S438" s="5">
        <v>6</v>
      </c>
      <c r="T438" s="5">
        <v>1</v>
      </c>
      <c r="U438" s="5">
        <v>39</v>
      </c>
      <c r="V438" s="5">
        <v>16</v>
      </c>
      <c r="W438" s="72">
        <v>77</v>
      </c>
      <c r="X438" s="72">
        <v>30</v>
      </c>
      <c r="Y438" s="167" t="s">
        <v>264</v>
      </c>
      <c r="Z438" s="71" t="s">
        <v>119</v>
      </c>
      <c r="AA438" s="5">
        <v>14</v>
      </c>
      <c r="AB438" s="5">
        <v>14</v>
      </c>
      <c r="AC438" s="5">
        <v>14</v>
      </c>
      <c r="AD438" s="5">
        <v>13</v>
      </c>
      <c r="AE438" s="72">
        <v>55</v>
      </c>
      <c r="AF438" s="72">
        <v>44</v>
      </c>
      <c r="AG438" s="5">
        <v>36</v>
      </c>
      <c r="AH438" s="5">
        <v>0</v>
      </c>
      <c r="AI438" s="5">
        <v>6</v>
      </c>
      <c r="AJ438" s="5">
        <v>13</v>
      </c>
      <c r="AK438" s="167" t="s">
        <v>264</v>
      </c>
      <c r="AL438" s="71" t="s">
        <v>119</v>
      </c>
      <c r="AM438" s="5">
        <v>0</v>
      </c>
      <c r="AN438" s="5">
        <v>441</v>
      </c>
      <c r="AO438" s="5">
        <v>185</v>
      </c>
      <c r="AP438" s="5">
        <v>73</v>
      </c>
      <c r="AQ438" s="5">
        <v>3</v>
      </c>
      <c r="AR438" s="5">
        <v>13</v>
      </c>
      <c r="AS438" s="5">
        <v>57</v>
      </c>
      <c r="AT438" s="5">
        <v>45</v>
      </c>
      <c r="AU438" s="5">
        <v>50</v>
      </c>
      <c r="AV438" s="167" t="s">
        <v>264</v>
      </c>
      <c r="AW438" s="71" t="s">
        <v>119</v>
      </c>
      <c r="AX438" s="5">
        <v>8444</v>
      </c>
      <c r="AY438" s="5">
        <v>8199</v>
      </c>
      <c r="AZ438" s="5">
        <v>8383</v>
      </c>
      <c r="BA438" s="5">
        <v>169</v>
      </c>
      <c r="BB438" s="5">
        <v>203</v>
      </c>
      <c r="BC438" s="5">
        <v>84</v>
      </c>
      <c r="BD438" s="5">
        <v>389</v>
      </c>
      <c r="BE438" s="5">
        <v>178</v>
      </c>
      <c r="BF438" s="5">
        <v>329</v>
      </c>
      <c r="BG438" s="5">
        <v>149</v>
      </c>
      <c r="BH438" s="5">
        <v>184</v>
      </c>
      <c r="BI438" s="5">
        <v>75</v>
      </c>
      <c r="BJ438" s="167" t="s">
        <v>264</v>
      </c>
      <c r="BK438" s="71" t="s">
        <v>119</v>
      </c>
      <c r="BL438" s="72">
        <v>69</v>
      </c>
      <c r="BM438" s="5">
        <v>13</v>
      </c>
      <c r="BN438" s="5">
        <v>2</v>
      </c>
      <c r="BO438" s="72">
        <v>4</v>
      </c>
      <c r="BP438" s="5">
        <v>1</v>
      </c>
      <c r="BQ438" s="72">
        <v>73</v>
      </c>
      <c r="BR438" s="72">
        <v>14</v>
      </c>
      <c r="BS438" s="167" t="s">
        <v>264</v>
      </c>
      <c r="BT438" s="71" t="s">
        <v>119</v>
      </c>
      <c r="BU438" s="5">
        <v>35</v>
      </c>
      <c r="BV438" s="5">
        <v>277</v>
      </c>
      <c r="BW438" s="5">
        <v>193</v>
      </c>
      <c r="BX438" s="5">
        <v>412</v>
      </c>
      <c r="BY438" s="5">
        <v>59</v>
      </c>
      <c r="BZ438" s="5">
        <v>59</v>
      </c>
      <c r="CA438" s="5">
        <v>58</v>
      </c>
      <c r="CB438" s="5">
        <v>6</v>
      </c>
      <c r="CC438" s="5">
        <v>4</v>
      </c>
      <c r="CD438" s="5">
        <v>47</v>
      </c>
      <c r="CE438" s="5">
        <v>400</v>
      </c>
      <c r="CF438" s="5">
        <v>15</v>
      </c>
      <c r="CG438" s="5">
        <v>150</v>
      </c>
      <c r="CH438" s="135"/>
      <c r="CI438" s="138" t="s">
        <v>264</v>
      </c>
      <c r="CJ438" s="138" t="s">
        <v>4542</v>
      </c>
      <c r="CK438" s="139">
        <v>1744</v>
      </c>
      <c r="CL438" s="141">
        <v>1550</v>
      </c>
    </row>
    <row r="439" spans="1:90">
      <c r="A439" s="167"/>
      <c r="B439" s="71" t="s">
        <v>120</v>
      </c>
      <c r="C439" s="5">
        <v>790</v>
      </c>
      <c r="D439" s="5">
        <v>401</v>
      </c>
      <c r="E439" s="5">
        <v>1019</v>
      </c>
      <c r="F439" s="5">
        <v>519</v>
      </c>
      <c r="G439" s="5">
        <v>881</v>
      </c>
      <c r="H439" s="5">
        <v>471</v>
      </c>
      <c r="I439" s="5">
        <v>1676</v>
      </c>
      <c r="J439" s="5">
        <v>820</v>
      </c>
      <c r="K439" s="72">
        <v>4366</v>
      </c>
      <c r="L439" s="72">
        <v>2211</v>
      </c>
      <c r="M439" s="167"/>
      <c r="N439" s="71" t="s">
        <v>120</v>
      </c>
      <c r="O439" s="5">
        <v>5</v>
      </c>
      <c r="P439" s="5">
        <v>1</v>
      </c>
      <c r="Q439" s="5">
        <v>13</v>
      </c>
      <c r="R439" s="5">
        <v>6</v>
      </c>
      <c r="S439" s="5">
        <v>20</v>
      </c>
      <c r="T439" s="5">
        <v>12</v>
      </c>
      <c r="U439" s="5">
        <v>288</v>
      </c>
      <c r="V439" s="5">
        <v>153</v>
      </c>
      <c r="W439" s="72">
        <v>326</v>
      </c>
      <c r="X439" s="72">
        <v>172</v>
      </c>
      <c r="Y439" s="167"/>
      <c r="Z439" s="71" t="s">
        <v>120</v>
      </c>
      <c r="AA439" s="5">
        <v>16</v>
      </c>
      <c r="AB439" s="5">
        <v>19</v>
      </c>
      <c r="AC439" s="5">
        <v>17</v>
      </c>
      <c r="AD439" s="5">
        <v>28</v>
      </c>
      <c r="AE439" s="72">
        <v>80</v>
      </c>
      <c r="AF439" s="72">
        <v>80</v>
      </c>
      <c r="AG439" s="5">
        <v>78</v>
      </c>
      <c r="AH439" s="5">
        <v>38</v>
      </c>
      <c r="AI439" s="5">
        <v>0</v>
      </c>
      <c r="AJ439" s="5">
        <v>11</v>
      </c>
      <c r="AK439" s="167"/>
      <c r="AL439" s="71" t="s">
        <v>120</v>
      </c>
      <c r="AM439" s="5">
        <v>5</v>
      </c>
      <c r="AN439" s="5">
        <v>815</v>
      </c>
      <c r="AO439" s="5">
        <v>499</v>
      </c>
      <c r="AP439" s="5">
        <v>55</v>
      </c>
      <c r="AQ439" s="5">
        <v>106</v>
      </c>
      <c r="AR439" s="5">
        <v>34</v>
      </c>
      <c r="AS439" s="5">
        <v>88</v>
      </c>
      <c r="AT439" s="5">
        <v>82</v>
      </c>
      <c r="AU439" s="5">
        <v>82</v>
      </c>
      <c r="AV439" s="167"/>
      <c r="AW439" s="71" t="s">
        <v>120</v>
      </c>
      <c r="AX439" s="5">
        <v>2077</v>
      </c>
      <c r="AY439" s="5">
        <v>985</v>
      </c>
      <c r="AZ439" s="5">
        <v>1514</v>
      </c>
      <c r="BA439" s="5">
        <v>690</v>
      </c>
      <c r="BB439" s="5">
        <v>855</v>
      </c>
      <c r="BC439" s="5">
        <v>385</v>
      </c>
      <c r="BD439" s="5">
        <v>1873</v>
      </c>
      <c r="BE439" s="5">
        <v>919</v>
      </c>
      <c r="BF439" s="5">
        <v>1340</v>
      </c>
      <c r="BG439" s="5">
        <v>635</v>
      </c>
      <c r="BH439" s="5">
        <v>646</v>
      </c>
      <c r="BI439" s="5">
        <v>305</v>
      </c>
      <c r="BJ439" s="167"/>
      <c r="BK439" s="71" t="s">
        <v>120</v>
      </c>
      <c r="BL439" s="72">
        <v>152</v>
      </c>
      <c r="BM439" s="5">
        <v>45</v>
      </c>
      <c r="BN439" s="5">
        <v>26</v>
      </c>
      <c r="BO439" s="72">
        <v>16</v>
      </c>
      <c r="BP439" s="5">
        <v>2</v>
      </c>
      <c r="BQ439" s="72">
        <v>168</v>
      </c>
      <c r="BR439" s="72">
        <v>47</v>
      </c>
      <c r="BS439" s="167"/>
      <c r="BT439" s="71" t="s">
        <v>120</v>
      </c>
      <c r="BU439" s="5">
        <v>322</v>
      </c>
      <c r="BV439" s="5">
        <v>833</v>
      </c>
      <c r="BW439" s="5">
        <v>438</v>
      </c>
      <c r="BX439" s="5">
        <v>257</v>
      </c>
      <c r="BY439" s="5">
        <v>389</v>
      </c>
      <c r="BZ439" s="5">
        <v>198</v>
      </c>
      <c r="CA439" s="5">
        <v>115</v>
      </c>
      <c r="CB439" s="5">
        <v>21</v>
      </c>
      <c r="CC439" s="5">
        <v>12</v>
      </c>
      <c r="CD439" s="5">
        <v>102</v>
      </c>
      <c r="CE439" s="5">
        <v>22</v>
      </c>
      <c r="CF439" s="5">
        <v>80</v>
      </c>
      <c r="CG439" s="5">
        <v>121</v>
      </c>
      <c r="CH439" s="135"/>
      <c r="CI439" s="138" t="s">
        <v>264</v>
      </c>
      <c r="CJ439" s="138" t="s">
        <v>4543</v>
      </c>
      <c r="CK439" s="139">
        <v>3882</v>
      </c>
      <c r="CL439" s="141">
        <v>2709</v>
      </c>
    </row>
    <row r="440" spans="1:90">
      <c r="A440" s="167"/>
      <c r="B440" s="103" t="s">
        <v>102</v>
      </c>
      <c r="C440" s="105">
        <v>1166</v>
      </c>
      <c r="D440" s="105">
        <v>582</v>
      </c>
      <c r="E440" s="105">
        <v>1451</v>
      </c>
      <c r="F440" s="105">
        <v>707</v>
      </c>
      <c r="G440" s="105">
        <v>1272</v>
      </c>
      <c r="H440" s="105">
        <v>648</v>
      </c>
      <c r="I440" s="105">
        <v>2065</v>
      </c>
      <c r="J440" s="105">
        <v>978</v>
      </c>
      <c r="K440" s="105">
        <v>5954</v>
      </c>
      <c r="L440" s="105">
        <v>2915</v>
      </c>
      <c r="M440" s="167"/>
      <c r="N440" s="103" t="s">
        <v>102</v>
      </c>
      <c r="O440" s="105">
        <v>25</v>
      </c>
      <c r="P440" s="105">
        <v>7</v>
      </c>
      <c r="Q440" s="105">
        <v>25</v>
      </c>
      <c r="R440" s="105">
        <v>13</v>
      </c>
      <c r="S440" s="105">
        <v>26</v>
      </c>
      <c r="T440" s="105">
        <v>13</v>
      </c>
      <c r="U440" s="105">
        <v>327</v>
      </c>
      <c r="V440" s="105">
        <v>169</v>
      </c>
      <c r="W440" s="105">
        <v>403</v>
      </c>
      <c r="X440" s="105">
        <v>202</v>
      </c>
      <c r="Y440" s="167"/>
      <c r="Z440" s="103" t="s">
        <v>102</v>
      </c>
      <c r="AA440" s="105">
        <v>30</v>
      </c>
      <c r="AB440" s="105">
        <v>33</v>
      </c>
      <c r="AC440" s="105">
        <v>31</v>
      </c>
      <c r="AD440" s="105">
        <v>41</v>
      </c>
      <c r="AE440" s="105">
        <v>135</v>
      </c>
      <c r="AF440" s="105">
        <v>124</v>
      </c>
      <c r="AG440" s="105">
        <v>114</v>
      </c>
      <c r="AH440" s="105">
        <v>38</v>
      </c>
      <c r="AI440" s="105">
        <v>6</v>
      </c>
      <c r="AJ440" s="105">
        <v>24</v>
      </c>
      <c r="AK440" s="167"/>
      <c r="AL440" s="103" t="s">
        <v>102</v>
      </c>
      <c r="AM440" s="105">
        <v>5</v>
      </c>
      <c r="AN440" s="105">
        <v>1256</v>
      </c>
      <c r="AO440" s="105">
        <v>684</v>
      </c>
      <c r="AP440" s="105">
        <v>128</v>
      </c>
      <c r="AQ440" s="105">
        <v>109</v>
      </c>
      <c r="AR440" s="105">
        <v>47</v>
      </c>
      <c r="AS440" s="105">
        <v>145</v>
      </c>
      <c r="AT440" s="105">
        <v>127</v>
      </c>
      <c r="AU440" s="105">
        <v>132</v>
      </c>
      <c r="AV440" s="167"/>
      <c r="AW440" s="103" t="s">
        <v>102</v>
      </c>
      <c r="AX440" s="105">
        <v>10521</v>
      </c>
      <c r="AY440" s="105">
        <v>9184</v>
      </c>
      <c r="AZ440" s="105">
        <v>9897</v>
      </c>
      <c r="BA440" s="105">
        <v>859</v>
      </c>
      <c r="BB440" s="105">
        <v>1058</v>
      </c>
      <c r="BC440" s="105">
        <v>469</v>
      </c>
      <c r="BD440" s="105">
        <v>2262</v>
      </c>
      <c r="BE440" s="105">
        <v>1097</v>
      </c>
      <c r="BF440" s="105">
        <v>1669</v>
      </c>
      <c r="BG440" s="105">
        <v>784</v>
      </c>
      <c r="BH440" s="105">
        <v>830</v>
      </c>
      <c r="BI440" s="105">
        <v>380</v>
      </c>
      <c r="BJ440" s="167"/>
      <c r="BK440" s="103" t="s">
        <v>102</v>
      </c>
      <c r="BL440" s="105">
        <v>221</v>
      </c>
      <c r="BM440" s="105">
        <v>58</v>
      </c>
      <c r="BN440" s="105">
        <v>28</v>
      </c>
      <c r="BO440" s="105">
        <v>20</v>
      </c>
      <c r="BP440" s="105">
        <v>3</v>
      </c>
      <c r="BQ440" s="105">
        <v>241</v>
      </c>
      <c r="BR440" s="105">
        <v>61</v>
      </c>
      <c r="BS440" s="167"/>
      <c r="BT440" s="103" t="s">
        <v>102</v>
      </c>
      <c r="BU440" s="105">
        <v>357</v>
      </c>
      <c r="BV440" s="105">
        <v>1110</v>
      </c>
      <c r="BW440" s="105">
        <v>631</v>
      </c>
      <c r="BX440" s="105">
        <v>669</v>
      </c>
      <c r="BY440" s="105">
        <v>448</v>
      </c>
      <c r="BZ440" s="105">
        <v>257</v>
      </c>
      <c r="CA440" s="105">
        <v>173</v>
      </c>
      <c r="CB440" s="105">
        <v>27</v>
      </c>
      <c r="CC440" s="105">
        <v>16</v>
      </c>
      <c r="CD440" s="105">
        <v>149</v>
      </c>
      <c r="CE440" s="105">
        <v>422</v>
      </c>
      <c r="CF440" s="105">
        <v>95</v>
      </c>
      <c r="CG440" s="105">
        <v>271</v>
      </c>
      <c r="CH440" s="135"/>
      <c r="CI440" s="138" t="s">
        <v>264</v>
      </c>
      <c r="CJ440" s="138" t="s">
        <v>4544</v>
      </c>
      <c r="CK440" s="139">
        <v>5626</v>
      </c>
      <c r="CL440" s="141">
        <v>4259</v>
      </c>
    </row>
    <row r="441" spans="1:90" ht="14.45" customHeight="1">
      <c r="A441" s="167" t="s">
        <v>265</v>
      </c>
      <c r="B441" s="71" t="s">
        <v>119</v>
      </c>
      <c r="C441" s="5">
        <v>378</v>
      </c>
      <c r="D441" s="5">
        <v>182</v>
      </c>
      <c r="E441" s="5">
        <v>301</v>
      </c>
      <c r="F441" s="5">
        <v>153</v>
      </c>
      <c r="G441" s="5">
        <v>243</v>
      </c>
      <c r="H441" s="5">
        <v>110</v>
      </c>
      <c r="I441" s="5">
        <v>334</v>
      </c>
      <c r="J441" s="5">
        <v>142</v>
      </c>
      <c r="K441" s="72">
        <v>1256</v>
      </c>
      <c r="L441" s="72">
        <v>587</v>
      </c>
      <c r="M441" s="167" t="s">
        <v>265</v>
      </c>
      <c r="N441" s="71" t="s">
        <v>119</v>
      </c>
      <c r="O441" s="5">
        <v>47</v>
      </c>
      <c r="P441" s="5">
        <v>15</v>
      </c>
      <c r="Q441" s="5">
        <v>37</v>
      </c>
      <c r="R441" s="5">
        <v>13</v>
      </c>
      <c r="S441" s="5">
        <v>15</v>
      </c>
      <c r="T441" s="5">
        <v>5</v>
      </c>
      <c r="U441" s="5">
        <v>85</v>
      </c>
      <c r="V441" s="5">
        <v>32</v>
      </c>
      <c r="W441" s="72">
        <v>184</v>
      </c>
      <c r="X441" s="72">
        <v>65</v>
      </c>
      <c r="Y441" s="167" t="s">
        <v>265</v>
      </c>
      <c r="Z441" s="71" t="s">
        <v>119</v>
      </c>
      <c r="AA441" s="5">
        <v>15</v>
      </c>
      <c r="AB441" s="5">
        <v>14</v>
      </c>
      <c r="AC441" s="5">
        <v>13</v>
      </c>
      <c r="AD441" s="5">
        <v>14</v>
      </c>
      <c r="AE441" s="72">
        <v>56</v>
      </c>
      <c r="AF441" s="72">
        <v>55</v>
      </c>
      <c r="AG441" s="5">
        <v>11</v>
      </c>
      <c r="AH441" s="5">
        <v>0</v>
      </c>
      <c r="AI441" s="5">
        <v>0</v>
      </c>
      <c r="AJ441" s="5">
        <v>14</v>
      </c>
      <c r="AK441" s="167" t="s">
        <v>265</v>
      </c>
      <c r="AL441" s="71" t="s">
        <v>119</v>
      </c>
      <c r="AM441" s="5">
        <v>0</v>
      </c>
      <c r="AN441" s="5">
        <v>320</v>
      </c>
      <c r="AO441" s="5">
        <v>169</v>
      </c>
      <c r="AP441" s="5">
        <v>29</v>
      </c>
      <c r="AQ441" s="5">
        <v>20</v>
      </c>
      <c r="AR441" s="5">
        <v>18</v>
      </c>
      <c r="AS441" s="5">
        <v>55</v>
      </c>
      <c r="AT441" s="5">
        <v>43</v>
      </c>
      <c r="AU441" s="5">
        <v>45</v>
      </c>
      <c r="AV441" s="167" t="s">
        <v>265</v>
      </c>
      <c r="AW441" s="71" t="s">
        <v>119</v>
      </c>
      <c r="AX441" s="5">
        <v>412</v>
      </c>
      <c r="AY441" s="5">
        <v>168</v>
      </c>
      <c r="AZ441" s="5">
        <v>398</v>
      </c>
      <c r="BA441" s="5">
        <v>162</v>
      </c>
      <c r="BB441" s="5">
        <v>166</v>
      </c>
      <c r="BC441" s="5">
        <v>65</v>
      </c>
      <c r="BD441" s="5">
        <v>381</v>
      </c>
      <c r="BE441" s="5">
        <v>157</v>
      </c>
      <c r="BF441" s="5">
        <v>375</v>
      </c>
      <c r="BG441" s="5">
        <v>155</v>
      </c>
      <c r="BH441" s="5">
        <v>146</v>
      </c>
      <c r="BI441" s="5">
        <v>56</v>
      </c>
      <c r="BJ441" s="167" t="s">
        <v>265</v>
      </c>
      <c r="BK441" s="71" t="s">
        <v>119</v>
      </c>
      <c r="BL441" s="72">
        <v>83</v>
      </c>
      <c r="BM441" s="5">
        <v>11</v>
      </c>
      <c r="BN441" s="5">
        <v>2</v>
      </c>
      <c r="BO441" s="72">
        <v>6</v>
      </c>
      <c r="BP441" s="5">
        <v>1</v>
      </c>
      <c r="BQ441" s="72">
        <v>89</v>
      </c>
      <c r="BR441" s="72">
        <v>12</v>
      </c>
      <c r="BS441" s="167" t="s">
        <v>265</v>
      </c>
      <c r="BT441" s="71" t="s">
        <v>119</v>
      </c>
      <c r="BU441" s="5">
        <v>8</v>
      </c>
      <c r="BV441" s="5">
        <v>8</v>
      </c>
      <c r="BW441" s="5">
        <v>8</v>
      </c>
      <c r="BX441" s="5">
        <v>9</v>
      </c>
      <c r="BY441" s="5">
        <v>12</v>
      </c>
      <c r="BZ441" s="5">
        <v>9</v>
      </c>
      <c r="CA441" s="5">
        <v>7</v>
      </c>
      <c r="CB441" s="5">
        <v>0</v>
      </c>
      <c r="CC441" s="5">
        <v>0</v>
      </c>
      <c r="CD441" s="5">
        <v>0</v>
      </c>
      <c r="CE441" s="5">
        <v>4</v>
      </c>
      <c r="CF441" s="5">
        <v>0</v>
      </c>
      <c r="CG441" s="5">
        <v>4</v>
      </c>
      <c r="CH441" s="135"/>
      <c r="CI441" s="138" t="s">
        <v>265</v>
      </c>
      <c r="CJ441" s="138" t="s">
        <v>4545</v>
      </c>
      <c r="CK441" s="139">
        <v>1363</v>
      </c>
      <c r="CL441" s="141">
        <v>65</v>
      </c>
    </row>
    <row r="442" spans="1:90">
      <c r="A442" s="167"/>
      <c r="B442" s="71" t="s">
        <v>120</v>
      </c>
      <c r="C442" s="5">
        <v>524</v>
      </c>
      <c r="D442" s="5">
        <v>265</v>
      </c>
      <c r="E442" s="5">
        <v>573</v>
      </c>
      <c r="F442" s="5">
        <v>303</v>
      </c>
      <c r="G442" s="5">
        <v>564</v>
      </c>
      <c r="H442" s="5">
        <v>261</v>
      </c>
      <c r="I442" s="5">
        <v>767</v>
      </c>
      <c r="J442" s="5">
        <v>386</v>
      </c>
      <c r="K442" s="72">
        <v>2428</v>
      </c>
      <c r="L442" s="72">
        <v>1215</v>
      </c>
      <c r="M442" s="167"/>
      <c r="N442" s="71" t="s">
        <v>120</v>
      </c>
      <c r="O442" s="5">
        <v>16</v>
      </c>
      <c r="P442" s="5">
        <v>8</v>
      </c>
      <c r="Q442" s="5">
        <v>9</v>
      </c>
      <c r="R442" s="5">
        <v>7</v>
      </c>
      <c r="S442" s="5">
        <v>13</v>
      </c>
      <c r="T442" s="5">
        <v>8</v>
      </c>
      <c r="U442" s="5">
        <v>63</v>
      </c>
      <c r="V442" s="5">
        <v>29</v>
      </c>
      <c r="W442" s="72">
        <v>101</v>
      </c>
      <c r="X442" s="72">
        <v>52</v>
      </c>
      <c r="Y442" s="167"/>
      <c r="Z442" s="71" t="s">
        <v>120</v>
      </c>
      <c r="AA442" s="5">
        <v>14</v>
      </c>
      <c r="AB442" s="5">
        <v>14</v>
      </c>
      <c r="AC442" s="5">
        <v>14</v>
      </c>
      <c r="AD442" s="5">
        <v>15</v>
      </c>
      <c r="AE442" s="72">
        <v>57</v>
      </c>
      <c r="AF442" s="72">
        <v>69</v>
      </c>
      <c r="AG442" s="5">
        <v>41</v>
      </c>
      <c r="AH442" s="5">
        <v>8</v>
      </c>
      <c r="AI442" s="5">
        <v>0</v>
      </c>
      <c r="AJ442" s="5">
        <v>11</v>
      </c>
      <c r="AK442" s="167"/>
      <c r="AL442" s="71" t="s">
        <v>120</v>
      </c>
      <c r="AM442" s="5">
        <v>0</v>
      </c>
      <c r="AN442" s="5">
        <v>257</v>
      </c>
      <c r="AO442" s="5">
        <v>366</v>
      </c>
      <c r="AP442" s="5">
        <v>161</v>
      </c>
      <c r="AQ442" s="5">
        <v>0</v>
      </c>
      <c r="AR442" s="5">
        <v>20</v>
      </c>
      <c r="AS442" s="5">
        <v>44</v>
      </c>
      <c r="AT442" s="5">
        <v>40</v>
      </c>
      <c r="AU442" s="5">
        <v>48</v>
      </c>
      <c r="AV442" s="167"/>
      <c r="AW442" s="71" t="s">
        <v>120</v>
      </c>
      <c r="AX442" s="5">
        <v>590</v>
      </c>
      <c r="AY442" s="5">
        <v>274</v>
      </c>
      <c r="AZ442" s="5">
        <v>534</v>
      </c>
      <c r="BA442" s="5">
        <v>253</v>
      </c>
      <c r="BB442" s="5">
        <v>351</v>
      </c>
      <c r="BC442" s="5">
        <v>175</v>
      </c>
      <c r="BD442" s="5">
        <v>508</v>
      </c>
      <c r="BE442" s="5">
        <v>240</v>
      </c>
      <c r="BF442" s="5">
        <v>469</v>
      </c>
      <c r="BG442" s="5">
        <v>226</v>
      </c>
      <c r="BH442" s="5">
        <v>309</v>
      </c>
      <c r="BI442" s="5">
        <v>155</v>
      </c>
      <c r="BJ442" s="167"/>
      <c r="BK442" s="71" t="s">
        <v>120</v>
      </c>
      <c r="BL442" s="72">
        <v>97</v>
      </c>
      <c r="BM442" s="5">
        <v>25</v>
      </c>
      <c r="BN442" s="5">
        <v>4</v>
      </c>
      <c r="BO442" s="72">
        <v>17</v>
      </c>
      <c r="BP442" s="5">
        <v>5</v>
      </c>
      <c r="BQ442" s="72">
        <v>114</v>
      </c>
      <c r="BR442" s="72">
        <v>30</v>
      </c>
      <c r="BS442" s="167"/>
      <c r="BT442" s="71" t="s">
        <v>120</v>
      </c>
      <c r="BU442" s="5">
        <v>4</v>
      </c>
      <c r="BV442" s="5">
        <v>4</v>
      </c>
      <c r="BW442" s="5">
        <v>6</v>
      </c>
      <c r="BX442" s="5">
        <v>4</v>
      </c>
      <c r="BY442" s="5">
        <v>4</v>
      </c>
      <c r="BZ442" s="5">
        <v>6</v>
      </c>
      <c r="CA442" s="5">
        <v>4</v>
      </c>
      <c r="CB442" s="5">
        <v>4</v>
      </c>
      <c r="CC442" s="5">
        <v>0</v>
      </c>
      <c r="CD442" s="5">
        <v>4</v>
      </c>
      <c r="CE442" s="5">
        <v>0</v>
      </c>
      <c r="CF442" s="5">
        <v>4</v>
      </c>
      <c r="CG442" s="5">
        <v>2</v>
      </c>
      <c r="CH442" s="135"/>
      <c r="CI442" s="138" t="s">
        <v>265</v>
      </c>
      <c r="CJ442" s="138" t="s">
        <v>4546</v>
      </c>
      <c r="CK442" s="139">
        <v>2256</v>
      </c>
      <c r="CL442" s="141">
        <v>40</v>
      </c>
    </row>
    <row r="443" spans="1:90">
      <c r="A443" s="167"/>
      <c r="B443" s="103" t="s">
        <v>102</v>
      </c>
      <c r="C443" s="105">
        <v>902</v>
      </c>
      <c r="D443" s="105">
        <v>447</v>
      </c>
      <c r="E443" s="105">
        <v>874</v>
      </c>
      <c r="F443" s="105">
        <v>456</v>
      </c>
      <c r="G443" s="105">
        <v>807</v>
      </c>
      <c r="H443" s="105">
        <v>371</v>
      </c>
      <c r="I443" s="105">
        <v>1101</v>
      </c>
      <c r="J443" s="105">
        <v>528</v>
      </c>
      <c r="K443" s="105">
        <v>3684</v>
      </c>
      <c r="L443" s="105">
        <v>1802</v>
      </c>
      <c r="M443" s="167"/>
      <c r="N443" s="103" t="s">
        <v>102</v>
      </c>
      <c r="O443" s="105">
        <v>63</v>
      </c>
      <c r="P443" s="105">
        <v>23</v>
      </c>
      <c r="Q443" s="105">
        <v>46</v>
      </c>
      <c r="R443" s="105">
        <v>20</v>
      </c>
      <c r="S443" s="105">
        <v>28</v>
      </c>
      <c r="T443" s="105">
        <v>13</v>
      </c>
      <c r="U443" s="105">
        <v>148</v>
      </c>
      <c r="V443" s="105">
        <v>61</v>
      </c>
      <c r="W443" s="105">
        <v>285</v>
      </c>
      <c r="X443" s="105">
        <v>117</v>
      </c>
      <c r="Y443" s="167"/>
      <c r="Z443" s="103" t="s">
        <v>102</v>
      </c>
      <c r="AA443" s="105">
        <v>29</v>
      </c>
      <c r="AB443" s="105">
        <v>28</v>
      </c>
      <c r="AC443" s="105">
        <v>27</v>
      </c>
      <c r="AD443" s="105">
        <v>29</v>
      </c>
      <c r="AE443" s="105">
        <v>113</v>
      </c>
      <c r="AF443" s="105">
        <v>124</v>
      </c>
      <c r="AG443" s="105">
        <v>52</v>
      </c>
      <c r="AH443" s="105">
        <v>8</v>
      </c>
      <c r="AI443" s="105">
        <v>0</v>
      </c>
      <c r="AJ443" s="105">
        <v>25</v>
      </c>
      <c r="AK443" s="167"/>
      <c r="AL443" s="103" t="s">
        <v>102</v>
      </c>
      <c r="AM443" s="105">
        <v>0</v>
      </c>
      <c r="AN443" s="105">
        <v>577</v>
      </c>
      <c r="AO443" s="105">
        <v>535</v>
      </c>
      <c r="AP443" s="105">
        <v>190</v>
      </c>
      <c r="AQ443" s="105">
        <v>20</v>
      </c>
      <c r="AR443" s="105">
        <v>38</v>
      </c>
      <c r="AS443" s="105">
        <v>99</v>
      </c>
      <c r="AT443" s="105">
        <v>83</v>
      </c>
      <c r="AU443" s="105">
        <v>93</v>
      </c>
      <c r="AV443" s="167"/>
      <c r="AW443" s="103" t="s">
        <v>102</v>
      </c>
      <c r="AX443" s="105">
        <v>1002</v>
      </c>
      <c r="AY443" s="105">
        <v>442</v>
      </c>
      <c r="AZ443" s="105">
        <v>932</v>
      </c>
      <c r="BA443" s="105">
        <v>415</v>
      </c>
      <c r="BB443" s="105">
        <v>517</v>
      </c>
      <c r="BC443" s="105">
        <v>240</v>
      </c>
      <c r="BD443" s="105">
        <v>889</v>
      </c>
      <c r="BE443" s="105">
        <v>397</v>
      </c>
      <c r="BF443" s="105">
        <v>844</v>
      </c>
      <c r="BG443" s="105">
        <v>381</v>
      </c>
      <c r="BH443" s="105">
        <v>455</v>
      </c>
      <c r="BI443" s="105">
        <v>211</v>
      </c>
      <c r="BJ443" s="167"/>
      <c r="BK443" s="103" t="s">
        <v>102</v>
      </c>
      <c r="BL443" s="105">
        <v>180</v>
      </c>
      <c r="BM443" s="105">
        <v>36</v>
      </c>
      <c r="BN443" s="105">
        <v>6</v>
      </c>
      <c r="BO443" s="105">
        <v>23</v>
      </c>
      <c r="BP443" s="105">
        <v>6</v>
      </c>
      <c r="BQ443" s="105">
        <v>203</v>
      </c>
      <c r="BR443" s="105">
        <v>42</v>
      </c>
      <c r="BS443" s="167"/>
      <c r="BT443" s="103" t="s">
        <v>102</v>
      </c>
      <c r="BU443" s="105">
        <v>12</v>
      </c>
      <c r="BV443" s="105">
        <v>12</v>
      </c>
      <c r="BW443" s="105">
        <v>14</v>
      </c>
      <c r="BX443" s="105">
        <v>13</v>
      </c>
      <c r="BY443" s="105">
        <v>16</v>
      </c>
      <c r="BZ443" s="105">
        <v>15</v>
      </c>
      <c r="CA443" s="105">
        <v>11</v>
      </c>
      <c r="CB443" s="105">
        <v>4</v>
      </c>
      <c r="CC443" s="105">
        <v>0</v>
      </c>
      <c r="CD443" s="105">
        <v>4</v>
      </c>
      <c r="CE443" s="105">
        <v>4</v>
      </c>
      <c r="CF443" s="105">
        <v>4</v>
      </c>
      <c r="CG443" s="105">
        <v>6</v>
      </c>
      <c r="CH443" s="135"/>
      <c r="CI443" s="138" t="s">
        <v>265</v>
      </c>
      <c r="CJ443" s="138" t="s">
        <v>4547</v>
      </c>
      <c r="CK443" s="139">
        <v>3619</v>
      </c>
      <c r="CL443" s="141">
        <v>105</v>
      </c>
    </row>
    <row r="444" spans="1:90">
      <c r="A444" s="205" t="s">
        <v>478</v>
      </c>
      <c r="B444" s="205"/>
      <c r="C444" s="205"/>
      <c r="D444" s="205"/>
      <c r="E444" s="205"/>
      <c r="F444" s="205"/>
      <c r="G444" s="205"/>
      <c r="H444" s="205"/>
      <c r="I444" s="205"/>
      <c r="J444" s="205"/>
      <c r="K444" s="205"/>
      <c r="L444" s="205"/>
      <c r="M444" s="205" t="s">
        <v>479</v>
      </c>
      <c r="N444" s="205"/>
      <c r="O444" s="205"/>
      <c r="P444" s="205"/>
      <c r="Q444" s="205"/>
      <c r="R444" s="205"/>
      <c r="S444" s="205"/>
      <c r="T444" s="205"/>
      <c r="U444" s="205"/>
      <c r="V444" s="205"/>
      <c r="W444" s="205"/>
      <c r="X444" s="205"/>
      <c r="Y444" s="205" t="s">
        <v>480</v>
      </c>
      <c r="Z444" s="205"/>
      <c r="AA444" s="205"/>
      <c r="AB444" s="205"/>
      <c r="AC444" s="205"/>
      <c r="AD444" s="205"/>
      <c r="AE444" s="205"/>
      <c r="AF444" s="205"/>
      <c r="AG444" s="205"/>
      <c r="AH444" s="205"/>
      <c r="AI444" s="205"/>
      <c r="AJ444" s="205"/>
      <c r="AK444" s="205" t="s">
        <v>481</v>
      </c>
      <c r="AL444" s="205"/>
      <c r="AM444" s="205"/>
      <c r="AN444" s="205"/>
      <c r="AO444" s="205"/>
      <c r="AP444" s="205"/>
      <c r="AQ444" s="205"/>
      <c r="AR444" s="205"/>
      <c r="AS444" s="205"/>
      <c r="AT444" s="205"/>
      <c r="AU444" s="205"/>
      <c r="AV444" s="205" t="s">
        <v>4596</v>
      </c>
      <c r="AW444" s="205"/>
      <c r="AX444" s="205"/>
      <c r="AY444" s="205"/>
      <c r="AZ444" s="205"/>
      <c r="BA444" s="205"/>
      <c r="BB444" s="205"/>
      <c r="BC444" s="205"/>
      <c r="BD444" s="205"/>
      <c r="BE444" s="205"/>
      <c r="BF444" s="205"/>
      <c r="BG444" s="205"/>
      <c r="BH444" s="205"/>
      <c r="BI444" s="205"/>
      <c r="BJ444" s="205" t="s">
        <v>500</v>
      </c>
      <c r="BK444" s="205"/>
      <c r="BL444" s="205"/>
      <c r="BM444" s="205"/>
      <c r="BN444" s="205"/>
      <c r="BO444" s="205"/>
      <c r="BP444" s="205"/>
      <c r="BQ444" s="205"/>
      <c r="BR444" s="205"/>
      <c r="BS444" s="205" t="s">
        <v>482</v>
      </c>
      <c r="BT444" s="205"/>
      <c r="BU444" s="205"/>
      <c r="BV444" s="205"/>
      <c r="BW444" s="205"/>
      <c r="BX444" s="205"/>
      <c r="BY444" s="205"/>
      <c r="BZ444" s="205"/>
      <c r="CA444" s="205"/>
      <c r="CB444" s="205"/>
      <c r="CC444" s="205"/>
      <c r="CD444" s="205"/>
      <c r="CE444" s="205"/>
      <c r="CF444" s="205"/>
      <c r="CG444" s="205"/>
      <c r="CH444" s="135"/>
      <c r="CI444" s="138" t="s">
        <v>478</v>
      </c>
      <c r="CJ444" s="138" t="s">
        <v>478</v>
      </c>
      <c r="CK444" s="139">
        <v>0</v>
      </c>
      <c r="CL444" s="141">
        <v>0</v>
      </c>
    </row>
    <row r="445" spans="1:90">
      <c r="A445" s="205" t="s">
        <v>4174</v>
      </c>
      <c r="B445" s="205"/>
      <c r="C445" s="205"/>
      <c r="D445" s="205"/>
      <c r="E445" s="205"/>
      <c r="F445" s="205"/>
      <c r="G445" s="205"/>
      <c r="H445" s="205"/>
      <c r="I445" s="205"/>
      <c r="J445" s="205"/>
      <c r="K445" s="205"/>
      <c r="L445" s="205"/>
      <c r="M445" s="205" t="s">
        <v>4174</v>
      </c>
      <c r="N445" s="205"/>
      <c r="O445" s="205"/>
      <c r="P445" s="205"/>
      <c r="Q445" s="205"/>
      <c r="R445" s="205"/>
      <c r="S445" s="205"/>
      <c r="T445" s="205"/>
      <c r="U445" s="205"/>
      <c r="V445" s="205"/>
      <c r="W445" s="205"/>
      <c r="X445" s="205"/>
      <c r="Y445" s="205" t="s">
        <v>4174</v>
      </c>
      <c r="Z445" s="205"/>
      <c r="AA445" s="205"/>
      <c r="AB445" s="205"/>
      <c r="AC445" s="205"/>
      <c r="AD445" s="205"/>
      <c r="AE445" s="205"/>
      <c r="AF445" s="205"/>
      <c r="AG445" s="205"/>
      <c r="AH445" s="205"/>
      <c r="AI445" s="205"/>
      <c r="AJ445" s="205"/>
      <c r="AK445" s="205" t="s">
        <v>4174</v>
      </c>
      <c r="AL445" s="205"/>
      <c r="AM445" s="205"/>
      <c r="AN445" s="205"/>
      <c r="AO445" s="205"/>
      <c r="AP445" s="205"/>
      <c r="AQ445" s="205"/>
      <c r="AR445" s="205"/>
      <c r="AS445" s="205"/>
      <c r="AT445" s="205"/>
      <c r="AU445" s="205"/>
      <c r="AV445" s="205" t="s">
        <v>4175</v>
      </c>
      <c r="AW445" s="205"/>
      <c r="AX445" s="205"/>
      <c r="AY445" s="205"/>
      <c r="AZ445" s="205"/>
      <c r="BA445" s="205"/>
      <c r="BB445" s="205"/>
      <c r="BC445" s="205"/>
      <c r="BD445" s="205"/>
      <c r="BE445" s="205"/>
      <c r="BF445" s="205"/>
      <c r="BG445" s="205"/>
      <c r="BH445" s="205"/>
      <c r="BI445" s="205"/>
      <c r="BJ445" s="205" t="s">
        <v>4174</v>
      </c>
      <c r="BK445" s="205"/>
      <c r="BL445" s="205"/>
      <c r="BM445" s="205"/>
      <c r="BN445" s="205"/>
      <c r="BO445" s="205"/>
      <c r="BP445" s="205"/>
      <c r="BQ445" s="205"/>
      <c r="BR445" s="205"/>
      <c r="BS445" s="205" t="s">
        <v>4174</v>
      </c>
      <c r="BT445" s="205"/>
      <c r="BU445" s="205"/>
      <c r="BV445" s="205"/>
      <c r="BW445" s="205"/>
      <c r="BX445" s="205"/>
      <c r="BY445" s="205"/>
      <c r="BZ445" s="205"/>
      <c r="CA445" s="205"/>
      <c r="CB445" s="205"/>
      <c r="CC445" s="205"/>
      <c r="CD445" s="205"/>
      <c r="CE445" s="205"/>
      <c r="CF445" s="205"/>
      <c r="CG445" s="205"/>
      <c r="CH445" s="135"/>
      <c r="CI445" s="138" t="s">
        <v>4174</v>
      </c>
      <c r="CJ445" s="138" t="s">
        <v>4174</v>
      </c>
      <c r="CK445" s="139">
        <v>0</v>
      </c>
      <c r="CL445" s="141">
        <v>0</v>
      </c>
    </row>
    <row r="446" spans="1:90" ht="23.45" customHeight="1">
      <c r="A446" s="204" t="s">
        <v>2</v>
      </c>
      <c r="B446" s="199" t="s">
        <v>335</v>
      </c>
      <c r="C446" s="205" t="s">
        <v>423</v>
      </c>
      <c r="D446" s="205"/>
      <c r="E446" s="205" t="s">
        <v>424</v>
      </c>
      <c r="F446" s="205"/>
      <c r="G446" s="205" t="s">
        <v>425</v>
      </c>
      <c r="H446" s="205"/>
      <c r="I446" s="205" t="s">
        <v>426</v>
      </c>
      <c r="J446" s="205"/>
      <c r="K446" s="205" t="s">
        <v>102</v>
      </c>
      <c r="L446" s="205"/>
      <c r="M446" s="204" t="s">
        <v>2</v>
      </c>
      <c r="N446" s="204" t="s">
        <v>113</v>
      </c>
      <c r="O446" s="205" t="s">
        <v>423</v>
      </c>
      <c r="P446" s="205"/>
      <c r="Q446" s="205" t="s">
        <v>424</v>
      </c>
      <c r="R446" s="205"/>
      <c r="S446" s="205" t="s">
        <v>425</v>
      </c>
      <c r="T446" s="205"/>
      <c r="U446" s="205" t="s">
        <v>426</v>
      </c>
      <c r="V446" s="205"/>
      <c r="W446" s="205" t="s">
        <v>102</v>
      </c>
      <c r="X446" s="205"/>
      <c r="Y446" s="204" t="s">
        <v>2</v>
      </c>
      <c r="Z446" s="204" t="s">
        <v>113</v>
      </c>
      <c r="AA446" s="205" t="s">
        <v>363</v>
      </c>
      <c r="AB446" s="205"/>
      <c r="AC446" s="205"/>
      <c r="AD446" s="205"/>
      <c r="AE446" s="205"/>
      <c r="AF446" s="205" t="s">
        <v>165</v>
      </c>
      <c r="AG446" s="205"/>
      <c r="AH446" s="205"/>
      <c r="AI446" s="205"/>
      <c r="AJ446" s="204" t="s">
        <v>364</v>
      </c>
      <c r="AK446" s="204" t="s">
        <v>2</v>
      </c>
      <c r="AL446" s="204" t="s">
        <v>113</v>
      </c>
      <c r="AM446" s="205" t="s">
        <v>365</v>
      </c>
      <c r="AN446" s="205"/>
      <c r="AO446" s="205"/>
      <c r="AP446" s="205"/>
      <c r="AQ446" s="205"/>
      <c r="AR446" s="205"/>
      <c r="AS446" s="205"/>
      <c r="AT446" s="205"/>
      <c r="AU446" s="205"/>
      <c r="AV446" s="205" t="s">
        <v>2</v>
      </c>
      <c r="AW446" s="204" t="s">
        <v>113</v>
      </c>
      <c r="AX446" s="205" t="s">
        <v>366</v>
      </c>
      <c r="AY446" s="205"/>
      <c r="AZ446" s="205" t="s">
        <v>367</v>
      </c>
      <c r="BA446" s="205"/>
      <c r="BB446" s="205" t="s">
        <v>89</v>
      </c>
      <c r="BC446" s="205"/>
      <c r="BD446" s="205" t="s">
        <v>368</v>
      </c>
      <c r="BE446" s="205"/>
      <c r="BF446" s="205" t="s">
        <v>369</v>
      </c>
      <c r="BG446" s="205"/>
      <c r="BH446" s="204" t="s">
        <v>370</v>
      </c>
      <c r="BI446" s="204"/>
      <c r="BJ446" s="204" t="s">
        <v>2</v>
      </c>
      <c r="BK446" s="204" t="s">
        <v>113</v>
      </c>
      <c r="BL446" s="205" t="s">
        <v>166</v>
      </c>
      <c r="BM446" s="205"/>
      <c r="BN446" s="205"/>
      <c r="BO446" s="204" t="s">
        <v>167</v>
      </c>
      <c r="BP446" s="204"/>
      <c r="BQ446" s="204" t="s">
        <v>466</v>
      </c>
      <c r="BR446" s="204"/>
      <c r="BS446" s="204" t="s">
        <v>2</v>
      </c>
      <c r="BT446" s="204" t="s">
        <v>113</v>
      </c>
      <c r="BU446" s="205" t="s">
        <v>371</v>
      </c>
      <c r="BV446" s="205"/>
      <c r="BW446" s="205"/>
      <c r="BX446" s="205"/>
      <c r="BY446" s="205"/>
      <c r="BZ446" s="205"/>
      <c r="CA446" s="205"/>
      <c r="CB446" s="205"/>
      <c r="CC446" s="205"/>
      <c r="CD446" s="205"/>
      <c r="CE446" s="205"/>
      <c r="CF446" s="205"/>
      <c r="CG446" s="205"/>
      <c r="CH446" s="135"/>
      <c r="CI446" s="138" t="s">
        <v>2</v>
      </c>
      <c r="CJ446" s="138" t="s">
        <v>4594</v>
      </c>
      <c r="CK446" s="139" t="e">
        <v>#VALUE!</v>
      </c>
      <c r="CL446" s="141">
        <v>0</v>
      </c>
    </row>
    <row r="447" spans="1:90" ht="36">
      <c r="A447" s="204"/>
      <c r="B447" s="199"/>
      <c r="C447" s="69" t="s">
        <v>170</v>
      </c>
      <c r="D447" s="69" t="s">
        <v>57</v>
      </c>
      <c r="E447" s="69" t="s">
        <v>170</v>
      </c>
      <c r="F447" s="69" t="s">
        <v>57</v>
      </c>
      <c r="G447" s="69" t="s">
        <v>170</v>
      </c>
      <c r="H447" s="69" t="s">
        <v>57</v>
      </c>
      <c r="I447" s="69" t="s">
        <v>170</v>
      </c>
      <c r="J447" s="69" t="s">
        <v>57</v>
      </c>
      <c r="K447" s="69" t="s">
        <v>170</v>
      </c>
      <c r="L447" s="69" t="s">
        <v>57</v>
      </c>
      <c r="M447" s="204"/>
      <c r="N447" s="204"/>
      <c r="O447" s="69" t="s">
        <v>170</v>
      </c>
      <c r="P447" s="69" t="s">
        <v>57</v>
      </c>
      <c r="Q447" s="69" t="s">
        <v>170</v>
      </c>
      <c r="R447" s="69" t="s">
        <v>57</v>
      </c>
      <c r="S447" s="69" t="s">
        <v>170</v>
      </c>
      <c r="T447" s="69" t="s">
        <v>57</v>
      </c>
      <c r="U447" s="69" t="s">
        <v>170</v>
      </c>
      <c r="V447" s="69" t="s">
        <v>57</v>
      </c>
      <c r="W447" s="69" t="s">
        <v>170</v>
      </c>
      <c r="X447" s="69" t="s">
        <v>57</v>
      </c>
      <c r="Y447" s="204"/>
      <c r="Z447" s="204"/>
      <c r="AA447" s="69" t="s">
        <v>427</v>
      </c>
      <c r="AB447" s="69" t="s">
        <v>428</v>
      </c>
      <c r="AC447" s="69" t="s">
        <v>429</v>
      </c>
      <c r="AD447" s="69" t="s">
        <v>430</v>
      </c>
      <c r="AE447" s="69" t="s">
        <v>102</v>
      </c>
      <c r="AF447" s="69" t="s">
        <v>372</v>
      </c>
      <c r="AG447" s="31" t="s">
        <v>279</v>
      </c>
      <c r="AH447" s="31" t="s">
        <v>172</v>
      </c>
      <c r="AI447" s="31" t="s">
        <v>173</v>
      </c>
      <c r="AJ447" s="204"/>
      <c r="AK447" s="204"/>
      <c r="AL447" s="204"/>
      <c r="AM447" s="44" t="s">
        <v>434</v>
      </c>
      <c r="AN447" s="44" t="s">
        <v>344</v>
      </c>
      <c r="AO447" s="44" t="s">
        <v>435</v>
      </c>
      <c r="AP447" s="44" t="s">
        <v>436</v>
      </c>
      <c r="AQ447" s="44" t="s">
        <v>437</v>
      </c>
      <c r="AR447" s="14" t="s">
        <v>175</v>
      </c>
      <c r="AS447" s="14" t="s">
        <v>176</v>
      </c>
      <c r="AT447" s="44" t="s">
        <v>69</v>
      </c>
      <c r="AU447" s="44" t="s">
        <v>70</v>
      </c>
      <c r="AV447" s="205"/>
      <c r="AW447" s="204"/>
      <c r="AX447" s="69" t="s">
        <v>170</v>
      </c>
      <c r="AY447" s="69" t="s">
        <v>57</v>
      </c>
      <c r="AZ447" s="69" t="s">
        <v>170</v>
      </c>
      <c r="BA447" s="69" t="s">
        <v>57</v>
      </c>
      <c r="BB447" s="69" t="s">
        <v>170</v>
      </c>
      <c r="BC447" s="69" t="s">
        <v>57</v>
      </c>
      <c r="BD447" s="69" t="s">
        <v>170</v>
      </c>
      <c r="BE447" s="69" t="s">
        <v>57</v>
      </c>
      <c r="BF447" s="69" t="s">
        <v>170</v>
      </c>
      <c r="BG447" s="69" t="s">
        <v>57</v>
      </c>
      <c r="BH447" s="69" t="s">
        <v>170</v>
      </c>
      <c r="BI447" s="69" t="s">
        <v>57</v>
      </c>
      <c r="BJ447" s="204"/>
      <c r="BK447" s="204"/>
      <c r="BL447" s="32" t="s">
        <v>56</v>
      </c>
      <c r="BM447" s="45" t="s">
        <v>174</v>
      </c>
      <c r="BN447" s="45" t="s">
        <v>280</v>
      </c>
      <c r="BO447" s="69" t="s">
        <v>66</v>
      </c>
      <c r="BP447" s="69" t="s">
        <v>174</v>
      </c>
      <c r="BQ447" s="69" t="s">
        <v>66</v>
      </c>
      <c r="BR447" s="69" t="s">
        <v>174</v>
      </c>
      <c r="BS447" s="204"/>
      <c r="BT447" s="204"/>
      <c r="BU447" s="69" t="s">
        <v>80</v>
      </c>
      <c r="BV447" s="69" t="s">
        <v>81</v>
      </c>
      <c r="BW447" s="69" t="s">
        <v>82</v>
      </c>
      <c r="BX447" s="69" t="s">
        <v>421</v>
      </c>
      <c r="BY447" s="69" t="s">
        <v>431</v>
      </c>
      <c r="BZ447" s="69" t="s">
        <v>432</v>
      </c>
      <c r="CA447" s="69" t="s">
        <v>420</v>
      </c>
      <c r="CB447" s="69" t="s">
        <v>84</v>
      </c>
      <c r="CC447" s="69" t="s">
        <v>85</v>
      </c>
      <c r="CD447" s="69" t="s">
        <v>86</v>
      </c>
      <c r="CE447" s="69" t="s">
        <v>87</v>
      </c>
      <c r="CF447" s="69" t="s">
        <v>88</v>
      </c>
      <c r="CG447" s="70" t="s">
        <v>0</v>
      </c>
      <c r="CH447" s="135"/>
      <c r="CI447" s="138" t="s">
        <v>2</v>
      </c>
      <c r="CJ447" s="138" t="s">
        <v>2</v>
      </c>
      <c r="CK447" s="139" t="e">
        <v>#VALUE!</v>
      </c>
      <c r="CL447" s="141">
        <v>0</v>
      </c>
    </row>
    <row r="448" spans="1:90" ht="12" customHeight="1">
      <c r="A448" s="73" t="s">
        <v>144</v>
      </c>
      <c r="B448" s="71"/>
      <c r="C448" s="5"/>
      <c r="D448" s="5"/>
      <c r="E448" s="5"/>
      <c r="F448" s="5"/>
      <c r="G448" s="5"/>
      <c r="H448" s="5"/>
      <c r="I448" s="5"/>
      <c r="J448" s="5"/>
      <c r="K448" s="5"/>
      <c r="L448" s="5"/>
      <c r="M448" s="73" t="s">
        <v>144</v>
      </c>
      <c r="N448" s="71"/>
      <c r="O448" s="5"/>
      <c r="P448" s="5"/>
      <c r="Q448" s="5"/>
      <c r="R448" s="5"/>
      <c r="S448" s="5"/>
      <c r="T448" s="5"/>
      <c r="U448" s="5"/>
      <c r="V448" s="5"/>
      <c r="W448" s="5"/>
      <c r="X448" s="5"/>
      <c r="Y448" s="73" t="s">
        <v>144</v>
      </c>
      <c r="Z448" s="71"/>
      <c r="AA448" s="5"/>
      <c r="AB448" s="5"/>
      <c r="AC448" s="5"/>
      <c r="AD448" s="5"/>
      <c r="AE448" s="5"/>
      <c r="AF448" s="5"/>
      <c r="AG448" s="5"/>
      <c r="AH448" s="5"/>
      <c r="AI448" s="5"/>
      <c r="AJ448" s="72"/>
      <c r="AK448" s="73" t="s">
        <v>144</v>
      </c>
      <c r="AL448" s="71"/>
      <c r="AM448" s="5"/>
      <c r="AN448" s="5"/>
      <c r="AO448" s="5"/>
      <c r="AP448" s="5"/>
      <c r="AQ448" s="5"/>
      <c r="AR448" s="5"/>
      <c r="AS448" s="5"/>
      <c r="AT448" s="5"/>
      <c r="AU448" s="5"/>
      <c r="AV448" s="73" t="s">
        <v>144</v>
      </c>
      <c r="AW448" s="71"/>
      <c r="AX448" s="5"/>
      <c r="AY448" s="5"/>
      <c r="AZ448" s="5"/>
      <c r="BA448" s="5"/>
      <c r="BB448" s="5"/>
      <c r="BC448" s="5"/>
      <c r="BD448" s="5"/>
      <c r="BE448" s="5"/>
      <c r="BF448" s="5"/>
      <c r="BG448" s="5"/>
      <c r="BH448" s="5"/>
      <c r="BI448" s="5"/>
      <c r="BJ448" s="73" t="s">
        <v>144</v>
      </c>
      <c r="BK448" s="71"/>
      <c r="BL448" s="72"/>
      <c r="BM448" s="5"/>
      <c r="BN448" s="5"/>
      <c r="BO448" s="5"/>
      <c r="BP448" s="5"/>
      <c r="BQ448" s="72"/>
      <c r="BR448" s="72"/>
      <c r="BS448" s="73" t="s">
        <v>144</v>
      </c>
      <c r="BT448" s="71"/>
      <c r="BU448" s="5"/>
      <c r="BV448" s="5"/>
      <c r="BW448" s="5"/>
      <c r="BX448" s="5"/>
      <c r="BY448" s="5"/>
      <c r="BZ448" s="5"/>
      <c r="CA448" s="5"/>
      <c r="CB448" s="5"/>
      <c r="CC448" s="5"/>
      <c r="CD448" s="5"/>
      <c r="CE448" s="5"/>
      <c r="CF448" s="5"/>
      <c r="CG448" s="5"/>
      <c r="CH448" s="135"/>
      <c r="CI448" s="138" t="s">
        <v>144</v>
      </c>
      <c r="CJ448" s="138" t="s">
        <v>144</v>
      </c>
      <c r="CK448" s="139">
        <v>0</v>
      </c>
      <c r="CL448" s="141">
        <v>0</v>
      </c>
    </row>
    <row r="449" spans="1:90" ht="12" customHeight="1">
      <c r="A449" s="167" t="s">
        <v>5</v>
      </c>
      <c r="B449" s="71" t="s">
        <v>119</v>
      </c>
      <c r="C449" s="5">
        <v>666</v>
      </c>
      <c r="D449" s="5">
        <v>347</v>
      </c>
      <c r="E449" s="5">
        <v>582</v>
      </c>
      <c r="F449" s="5">
        <v>321</v>
      </c>
      <c r="G449" s="5">
        <v>486</v>
      </c>
      <c r="H449" s="5">
        <v>265</v>
      </c>
      <c r="I449" s="5">
        <v>480</v>
      </c>
      <c r="J449" s="5">
        <v>270</v>
      </c>
      <c r="K449" s="72">
        <v>2214</v>
      </c>
      <c r="L449" s="72">
        <v>1203</v>
      </c>
      <c r="M449" s="167" t="s">
        <v>5</v>
      </c>
      <c r="N449" s="71" t="s">
        <v>119</v>
      </c>
      <c r="O449" s="5">
        <v>17</v>
      </c>
      <c r="P449" s="5">
        <v>9</v>
      </c>
      <c r="Q449" s="5">
        <v>8</v>
      </c>
      <c r="R449" s="5">
        <v>5</v>
      </c>
      <c r="S449" s="5">
        <v>4</v>
      </c>
      <c r="T449" s="5">
        <v>2</v>
      </c>
      <c r="U449" s="5">
        <v>80</v>
      </c>
      <c r="V449" s="5">
        <v>47</v>
      </c>
      <c r="W449" s="72">
        <v>109</v>
      </c>
      <c r="X449" s="72">
        <v>63</v>
      </c>
      <c r="Y449" s="167" t="s">
        <v>5</v>
      </c>
      <c r="Z449" s="71" t="s">
        <v>119</v>
      </c>
      <c r="AA449" s="5">
        <v>22</v>
      </c>
      <c r="AB449" s="5">
        <v>21</v>
      </c>
      <c r="AC449" s="5">
        <v>21</v>
      </c>
      <c r="AD449" s="5">
        <v>19</v>
      </c>
      <c r="AE449" s="72">
        <v>83</v>
      </c>
      <c r="AF449" s="72">
        <v>84</v>
      </c>
      <c r="AG449" s="5">
        <v>84</v>
      </c>
      <c r="AH449" s="5">
        <v>19</v>
      </c>
      <c r="AI449" s="5">
        <v>3</v>
      </c>
      <c r="AJ449" s="5">
        <v>20</v>
      </c>
      <c r="AK449" s="167" t="s">
        <v>5</v>
      </c>
      <c r="AL449" s="71" t="s">
        <v>119</v>
      </c>
      <c r="AM449" s="5">
        <v>0</v>
      </c>
      <c r="AN449" s="5">
        <v>241</v>
      </c>
      <c r="AO449" s="5">
        <v>348</v>
      </c>
      <c r="AP449" s="5">
        <v>227</v>
      </c>
      <c r="AQ449" s="5">
        <v>0</v>
      </c>
      <c r="AR449" s="5">
        <v>10</v>
      </c>
      <c r="AS449" s="5">
        <v>42</v>
      </c>
      <c r="AT449" s="5">
        <v>48</v>
      </c>
      <c r="AU449" s="5">
        <v>48</v>
      </c>
      <c r="AV449" s="167" t="s">
        <v>5</v>
      </c>
      <c r="AW449" s="71" t="s">
        <v>119</v>
      </c>
      <c r="AX449" s="5">
        <v>498</v>
      </c>
      <c r="AY449" s="5">
        <v>294</v>
      </c>
      <c r="AZ449" s="5">
        <v>456</v>
      </c>
      <c r="BA449" s="5">
        <v>275</v>
      </c>
      <c r="BB449" s="5">
        <v>233</v>
      </c>
      <c r="BC449" s="5">
        <v>149</v>
      </c>
      <c r="BD449" s="5">
        <v>430</v>
      </c>
      <c r="BE449" s="5">
        <v>254</v>
      </c>
      <c r="BF449" s="5">
        <v>425</v>
      </c>
      <c r="BG449" s="5">
        <v>252</v>
      </c>
      <c r="BH449" s="5">
        <v>185</v>
      </c>
      <c r="BI449" s="5">
        <v>118</v>
      </c>
      <c r="BJ449" s="167" t="s">
        <v>5</v>
      </c>
      <c r="BK449" s="71" t="s">
        <v>119</v>
      </c>
      <c r="BL449" s="72">
        <v>95</v>
      </c>
      <c r="BM449" s="5">
        <v>44</v>
      </c>
      <c r="BN449" s="5">
        <v>6</v>
      </c>
      <c r="BO449" s="72">
        <v>13</v>
      </c>
      <c r="BP449" s="5">
        <v>5</v>
      </c>
      <c r="BQ449" s="72">
        <v>108</v>
      </c>
      <c r="BR449" s="72">
        <v>49</v>
      </c>
      <c r="BS449" s="167" t="s">
        <v>5</v>
      </c>
      <c r="BT449" s="71" t="s">
        <v>119</v>
      </c>
      <c r="BU449" s="5">
        <v>22</v>
      </c>
      <c r="BV449" s="5">
        <v>70</v>
      </c>
      <c r="BW449" s="5">
        <v>324</v>
      </c>
      <c r="BX449" s="5">
        <v>17</v>
      </c>
      <c r="BY449" s="5">
        <v>38</v>
      </c>
      <c r="BZ449" s="5">
        <v>118</v>
      </c>
      <c r="CA449" s="5">
        <v>141</v>
      </c>
      <c r="CB449" s="5">
        <v>4</v>
      </c>
      <c r="CC449" s="5">
        <v>0</v>
      </c>
      <c r="CD449" s="5">
        <v>0</v>
      </c>
      <c r="CE449" s="5">
        <v>106</v>
      </c>
      <c r="CF449" s="5">
        <v>28</v>
      </c>
      <c r="CG449" s="5">
        <v>22</v>
      </c>
      <c r="CH449" s="135"/>
      <c r="CI449" s="138" t="s">
        <v>5</v>
      </c>
      <c r="CJ449" s="138" t="s">
        <v>4548</v>
      </c>
      <c r="CK449" s="139">
        <v>2434</v>
      </c>
      <c r="CL449" s="141">
        <v>840</v>
      </c>
    </row>
    <row r="450" spans="1:90" ht="12" customHeight="1">
      <c r="A450" s="167"/>
      <c r="B450" s="71" t="s">
        <v>120</v>
      </c>
      <c r="C450" s="5">
        <v>265</v>
      </c>
      <c r="D450" s="5">
        <v>138</v>
      </c>
      <c r="E450" s="5">
        <v>281</v>
      </c>
      <c r="F450" s="5">
        <v>131</v>
      </c>
      <c r="G450" s="5">
        <v>285</v>
      </c>
      <c r="H450" s="5">
        <v>130</v>
      </c>
      <c r="I450" s="5">
        <v>317</v>
      </c>
      <c r="J450" s="5">
        <v>161</v>
      </c>
      <c r="K450" s="72">
        <v>1148</v>
      </c>
      <c r="L450" s="72">
        <v>560</v>
      </c>
      <c r="M450" s="167"/>
      <c r="N450" s="71" t="s">
        <v>120</v>
      </c>
      <c r="O450" s="5">
        <v>21</v>
      </c>
      <c r="P450" s="5">
        <v>7</v>
      </c>
      <c r="Q450" s="5">
        <v>7</v>
      </c>
      <c r="R450" s="5">
        <v>3</v>
      </c>
      <c r="S450" s="5">
        <v>4</v>
      </c>
      <c r="T450" s="5">
        <v>2</v>
      </c>
      <c r="U450" s="5">
        <v>26</v>
      </c>
      <c r="V450" s="5">
        <v>16</v>
      </c>
      <c r="W450" s="72">
        <v>58</v>
      </c>
      <c r="X450" s="72">
        <v>28</v>
      </c>
      <c r="Y450" s="167"/>
      <c r="Z450" s="71" t="s">
        <v>120</v>
      </c>
      <c r="AA450" s="5">
        <v>11</v>
      </c>
      <c r="AB450" s="5">
        <v>10</v>
      </c>
      <c r="AC450" s="5">
        <v>11</v>
      </c>
      <c r="AD450" s="5">
        <v>13</v>
      </c>
      <c r="AE450" s="72">
        <v>45</v>
      </c>
      <c r="AF450" s="72">
        <v>48</v>
      </c>
      <c r="AG450" s="5">
        <v>48</v>
      </c>
      <c r="AH450" s="5">
        <v>31</v>
      </c>
      <c r="AI450" s="5">
        <v>0</v>
      </c>
      <c r="AJ450" s="5">
        <v>10</v>
      </c>
      <c r="AK450" s="167"/>
      <c r="AL450" s="71" t="s">
        <v>120</v>
      </c>
      <c r="AM450" s="5">
        <v>0</v>
      </c>
      <c r="AN450" s="5">
        <v>164</v>
      </c>
      <c r="AO450" s="5">
        <v>300</v>
      </c>
      <c r="AP450" s="5">
        <v>63</v>
      </c>
      <c r="AQ450" s="5">
        <v>0</v>
      </c>
      <c r="AR450" s="5">
        <v>19</v>
      </c>
      <c r="AS450" s="5">
        <v>30</v>
      </c>
      <c r="AT450" s="5">
        <v>26</v>
      </c>
      <c r="AU450" s="5">
        <v>26</v>
      </c>
      <c r="AV450" s="167"/>
      <c r="AW450" s="71" t="s">
        <v>120</v>
      </c>
      <c r="AX450" s="5">
        <v>409</v>
      </c>
      <c r="AY450" s="5">
        <v>231</v>
      </c>
      <c r="AZ450" s="5">
        <v>389</v>
      </c>
      <c r="BA450" s="5">
        <v>219</v>
      </c>
      <c r="BB450" s="5">
        <v>237</v>
      </c>
      <c r="BC450" s="5">
        <v>144</v>
      </c>
      <c r="BD450" s="5">
        <v>406</v>
      </c>
      <c r="BE450" s="5">
        <v>228</v>
      </c>
      <c r="BF450" s="5">
        <v>386</v>
      </c>
      <c r="BG450" s="5">
        <v>216</v>
      </c>
      <c r="BH450" s="5">
        <v>95</v>
      </c>
      <c r="BI450" s="5">
        <v>55</v>
      </c>
      <c r="BJ450" s="167"/>
      <c r="BK450" s="71" t="s">
        <v>120</v>
      </c>
      <c r="BL450" s="72">
        <v>79</v>
      </c>
      <c r="BM450" s="5">
        <v>33</v>
      </c>
      <c r="BN450" s="5">
        <v>16</v>
      </c>
      <c r="BO450" s="72">
        <v>12</v>
      </c>
      <c r="BP450" s="5">
        <v>6</v>
      </c>
      <c r="BQ450" s="72">
        <v>91</v>
      </c>
      <c r="BR450" s="72">
        <v>39</v>
      </c>
      <c r="BS450" s="167"/>
      <c r="BT450" s="71" t="s">
        <v>120</v>
      </c>
      <c r="BU450" s="5">
        <v>0</v>
      </c>
      <c r="BV450" s="5">
        <v>0</v>
      </c>
      <c r="BW450" s="5">
        <v>0</v>
      </c>
      <c r="BX450" s="5">
        <v>0</v>
      </c>
      <c r="BY450" s="5">
        <v>0</v>
      </c>
      <c r="BZ450" s="5">
        <v>0</v>
      </c>
      <c r="CA450" s="5">
        <v>0</v>
      </c>
      <c r="CB450" s="5">
        <v>0</v>
      </c>
      <c r="CC450" s="5">
        <v>0</v>
      </c>
      <c r="CD450" s="5">
        <v>0</v>
      </c>
      <c r="CE450" s="5">
        <v>0</v>
      </c>
      <c r="CF450" s="5">
        <v>0</v>
      </c>
      <c r="CG450" s="5">
        <v>0</v>
      </c>
      <c r="CH450" s="135"/>
      <c r="CI450" s="138" t="s">
        <v>5</v>
      </c>
      <c r="CJ450" s="138" t="s">
        <v>4549</v>
      </c>
      <c r="CK450" s="139">
        <v>1480</v>
      </c>
      <c r="CL450" s="141">
        <v>0</v>
      </c>
    </row>
    <row r="451" spans="1:90" ht="12" customHeight="1">
      <c r="A451" s="167"/>
      <c r="B451" s="103" t="s">
        <v>102</v>
      </c>
      <c r="C451" s="105">
        <v>931</v>
      </c>
      <c r="D451" s="105">
        <v>485</v>
      </c>
      <c r="E451" s="105">
        <v>863</v>
      </c>
      <c r="F451" s="105">
        <v>452</v>
      </c>
      <c r="G451" s="105">
        <v>771</v>
      </c>
      <c r="H451" s="105">
        <v>395</v>
      </c>
      <c r="I451" s="105">
        <v>797</v>
      </c>
      <c r="J451" s="105">
        <v>431</v>
      </c>
      <c r="K451" s="105">
        <v>3362</v>
      </c>
      <c r="L451" s="105">
        <v>1763</v>
      </c>
      <c r="M451" s="167"/>
      <c r="N451" s="103" t="s">
        <v>102</v>
      </c>
      <c r="O451" s="105">
        <v>38</v>
      </c>
      <c r="P451" s="105">
        <v>16</v>
      </c>
      <c r="Q451" s="105">
        <v>15</v>
      </c>
      <c r="R451" s="105">
        <v>8</v>
      </c>
      <c r="S451" s="105">
        <v>8</v>
      </c>
      <c r="T451" s="105">
        <v>4</v>
      </c>
      <c r="U451" s="105">
        <v>106</v>
      </c>
      <c r="V451" s="105">
        <v>63</v>
      </c>
      <c r="W451" s="105">
        <v>167</v>
      </c>
      <c r="X451" s="105">
        <v>91</v>
      </c>
      <c r="Y451" s="167"/>
      <c r="Z451" s="103" t="s">
        <v>102</v>
      </c>
      <c r="AA451" s="105">
        <v>33</v>
      </c>
      <c r="AB451" s="105">
        <v>31</v>
      </c>
      <c r="AC451" s="105">
        <v>32</v>
      </c>
      <c r="AD451" s="105">
        <v>32</v>
      </c>
      <c r="AE451" s="105">
        <v>128</v>
      </c>
      <c r="AF451" s="105">
        <v>132</v>
      </c>
      <c r="AG451" s="105">
        <v>132</v>
      </c>
      <c r="AH451" s="105">
        <v>50</v>
      </c>
      <c r="AI451" s="105">
        <v>3</v>
      </c>
      <c r="AJ451" s="105">
        <v>30</v>
      </c>
      <c r="AK451" s="167"/>
      <c r="AL451" s="103" t="s">
        <v>102</v>
      </c>
      <c r="AM451" s="105">
        <v>0</v>
      </c>
      <c r="AN451" s="105">
        <v>405</v>
      </c>
      <c r="AO451" s="105">
        <v>648</v>
      </c>
      <c r="AP451" s="105">
        <v>290</v>
      </c>
      <c r="AQ451" s="105">
        <v>0</v>
      </c>
      <c r="AR451" s="105">
        <v>29</v>
      </c>
      <c r="AS451" s="105">
        <v>72</v>
      </c>
      <c r="AT451" s="105">
        <v>74</v>
      </c>
      <c r="AU451" s="105">
        <v>74</v>
      </c>
      <c r="AV451" s="167"/>
      <c r="AW451" s="103" t="s">
        <v>102</v>
      </c>
      <c r="AX451" s="105">
        <v>907</v>
      </c>
      <c r="AY451" s="105">
        <v>525</v>
      </c>
      <c r="AZ451" s="105">
        <v>845</v>
      </c>
      <c r="BA451" s="105">
        <v>494</v>
      </c>
      <c r="BB451" s="105">
        <v>470</v>
      </c>
      <c r="BC451" s="105">
        <v>293</v>
      </c>
      <c r="BD451" s="105">
        <v>836</v>
      </c>
      <c r="BE451" s="105">
        <v>482</v>
      </c>
      <c r="BF451" s="105">
        <v>811</v>
      </c>
      <c r="BG451" s="105">
        <v>468</v>
      </c>
      <c r="BH451" s="105">
        <v>280</v>
      </c>
      <c r="BI451" s="105">
        <v>173</v>
      </c>
      <c r="BJ451" s="167"/>
      <c r="BK451" s="103" t="s">
        <v>102</v>
      </c>
      <c r="BL451" s="105">
        <v>174</v>
      </c>
      <c r="BM451" s="105">
        <v>77</v>
      </c>
      <c r="BN451" s="105">
        <v>22</v>
      </c>
      <c r="BO451" s="105">
        <v>25</v>
      </c>
      <c r="BP451" s="105">
        <v>11</v>
      </c>
      <c r="BQ451" s="105">
        <v>199</v>
      </c>
      <c r="BR451" s="105">
        <v>88</v>
      </c>
      <c r="BS451" s="167"/>
      <c r="BT451" s="103" t="s">
        <v>102</v>
      </c>
      <c r="BU451" s="105">
        <v>22</v>
      </c>
      <c r="BV451" s="105">
        <v>70</v>
      </c>
      <c r="BW451" s="105">
        <v>324</v>
      </c>
      <c r="BX451" s="105">
        <v>17</v>
      </c>
      <c r="BY451" s="105">
        <v>38</v>
      </c>
      <c r="BZ451" s="105">
        <v>118</v>
      </c>
      <c r="CA451" s="105">
        <v>141</v>
      </c>
      <c r="CB451" s="105">
        <v>4</v>
      </c>
      <c r="CC451" s="105">
        <v>0</v>
      </c>
      <c r="CD451" s="105">
        <v>0</v>
      </c>
      <c r="CE451" s="105">
        <v>106</v>
      </c>
      <c r="CF451" s="105">
        <v>28</v>
      </c>
      <c r="CG451" s="105">
        <v>22</v>
      </c>
      <c r="CH451" s="135"/>
      <c r="CI451" s="138" t="s">
        <v>5</v>
      </c>
      <c r="CJ451" s="138" t="s">
        <v>4550</v>
      </c>
      <c r="CK451" s="139">
        <v>3914</v>
      </c>
      <c r="CL451" s="141">
        <v>840</v>
      </c>
    </row>
    <row r="452" spans="1:90" ht="12" customHeight="1">
      <c r="A452" s="167" t="s">
        <v>267</v>
      </c>
      <c r="B452" s="71" t="s">
        <v>119</v>
      </c>
      <c r="C452" s="5">
        <v>1344</v>
      </c>
      <c r="D452" s="5">
        <v>708</v>
      </c>
      <c r="E452" s="5">
        <v>1070</v>
      </c>
      <c r="F452" s="5">
        <v>544</v>
      </c>
      <c r="G452" s="5">
        <v>976</v>
      </c>
      <c r="H452" s="5">
        <v>501</v>
      </c>
      <c r="I452" s="5">
        <v>1052</v>
      </c>
      <c r="J452" s="5">
        <v>565</v>
      </c>
      <c r="K452" s="72">
        <v>4442</v>
      </c>
      <c r="L452" s="72">
        <v>2318</v>
      </c>
      <c r="M452" s="167" t="s">
        <v>267</v>
      </c>
      <c r="N452" s="71" t="s">
        <v>119</v>
      </c>
      <c r="O452" s="5">
        <v>44</v>
      </c>
      <c r="P452" s="5">
        <v>26</v>
      </c>
      <c r="Q452" s="5">
        <v>50</v>
      </c>
      <c r="R452" s="5">
        <v>23</v>
      </c>
      <c r="S452" s="5">
        <v>20</v>
      </c>
      <c r="T452" s="5">
        <v>9</v>
      </c>
      <c r="U452" s="5">
        <v>161</v>
      </c>
      <c r="V452" s="5">
        <v>86</v>
      </c>
      <c r="W452" s="72">
        <v>275</v>
      </c>
      <c r="X452" s="72">
        <v>144</v>
      </c>
      <c r="Y452" s="167" t="s">
        <v>267</v>
      </c>
      <c r="Z452" s="71" t="s">
        <v>119</v>
      </c>
      <c r="AA452" s="5">
        <v>39</v>
      </c>
      <c r="AB452" s="5">
        <v>37</v>
      </c>
      <c r="AC452" s="5">
        <v>35</v>
      </c>
      <c r="AD452" s="5">
        <v>36</v>
      </c>
      <c r="AE452" s="72">
        <v>147</v>
      </c>
      <c r="AF452" s="72">
        <v>146</v>
      </c>
      <c r="AG452" s="5">
        <v>131</v>
      </c>
      <c r="AH452" s="5">
        <v>25</v>
      </c>
      <c r="AI452" s="5">
        <v>4</v>
      </c>
      <c r="AJ452" s="5">
        <v>32</v>
      </c>
      <c r="AK452" s="167" t="s">
        <v>267</v>
      </c>
      <c r="AL452" s="71" t="s">
        <v>119</v>
      </c>
      <c r="AM452" s="5">
        <v>0</v>
      </c>
      <c r="AN452" s="5">
        <v>1218</v>
      </c>
      <c r="AO452" s="5">
        <v>296</v>
      </c>
      <c r="AP452" s="5">
        <v>303</v>
      </c>
      <c r="AQ452" s="5">
        <v>37</v>
      </c>
      <c r="AR452" s="5">
        <v>31</v>
      </c>
      <c r="AS452" s="5">
        <v>146</v>
      </c>
      <c r="AT452" s="5">
        <v>139</v>
      </c>
      <c r="AU452" s="5">
        <v>138</v>
      </c>
      <c r="AV452" s="167" t="s">
        <v>267</v>
      </c>
      <c r="AW452" s="71" t="s">
        <v>119</v>
      </c>
      <c r="AX452" s="5">
        <v>1279</v>
      </c>
      <c r="AY452" s="5">
        <v>699</v>
      </c>
      <c r="AZ452" s="5">
        <v>1191</v>
      </c>
      <c r="BA452" s="5">
        <v>646</v>
      </c>
      <c r="BB452" s="5">
        <v>606</v>
      </c>
      <c r="BC452" s="5">
        <v>334</v>
      </c>
      <c r="BD452" s="5">
        <v>1156</v>
      </c>
      <c r="BE452" s="5">
        <v>640</v>
      </c>
      <c r="BF452" s="5">
        <v>1077</v>
      </c>
      <c r="BG452" s="5">
        <v>589</v>
      </c>
      <c r="BH452" s="5">
        <v>463</v>
      </c>
      <c r="BI452" s="5">
        <v>255</v>
      </c>
      <c r="BJ452" s="167" t="s">
        <v>267</v>
      </c>
      <c r="BK452" s="71" t="s">
        <v>119</v>
      </c>
      <c r="BL452" s="72">
        <v>233</v>
      </c>
      <c r="BM452" s="5">
        <v>103</v>
      </c>
      <c r="BN452" s="5">
        <v>18</v>
      </c>
      <c r="BO452" s="72">
        <v>21</v>
      </c>
      <c r="BP452" s="5">
        <v>7</v>
      </c>
      <c r="BQ452" s="72">
        <v>254</v>
      </c>
      <c r="BR452" s="72">
        <v>110</v>
      </c>
      <c r="BS452" s="167" t="s">
        <v>267</v>
      </c>
      <c r="BT452" s="71" t="s">
        <v>119</v>
      </c>
      <c r="BU452" s="5">
        <v>42</v>
      </c>
      <c r="BV452" s="5">
        <v>115</v>
      </c>
      <c r="BW452" s="5">
        <v>99</v>
      </c>
      <c r="BX452" s="5">
        <v>75</v>
      </c>
      <c r="BY452" s="5">
        <v>131</v>
      </c>
      <c r="BZ452" s="5">
        <v>64</v>
      </c>
      <c r="CA452" s="5">
        <v>69</v>
      </c>
      <c r="CB452" s="5">
        <v>6</v>
      </c>
      <c r="CC452" s="5">
        <v>0</v>
      </c>
      <c r="CD452" s="5">
        <v>12</v>
      </c>
      <c r="CE452" s="5">
        <v>4</v>
      </c>
      <c r="CF452" s="5">
        <v>69</v>
      </c>
      <c r="CG452" s="5">
        <v>110</v>
      </c>
      <c r="CH452" s="135"/>
      <c r="CI452" s="138" t="s">
        <v>267</v>
      </c>
      <c r="CJ452" s="138" t="s">
        <v>4551</v>
      </c>
      <c r="CK452" s="139">
        <v>4721</v>
      </c>
      <c r="CL452" s="141">
        <v>617</v>
      </c>
    </row>
    <row r="453" spans="1:90" ht="12" customHeight="1">
      <c r="A453" s="167"/>
      <c r="B453" s="71" t="s">
        <v>120</v>
      </c>
      <c r="C453" s="5">
        <v>0</v>
      </c>
      <c r="D453" s="5">
        <v>0</v>
      </c>
      <c r="E453" s="5">
        <v>0</v>
      </c>
      <c r="F453" s="5">
        <v>0</v>
      </c>
      <c r="G453" s="5">
        <v>0</v>
      </c>
      <c r="H453" s="5">
        <v>0</v>
      </c>
      <c r="I453" s="5">
        <v>0</v>
      </c>
      <c r="J453" s="5">
        <v>0</v>
      </c>
      <c r="K453" s="72">
        <v>0</v>
      </c>
      <c r="L453" s="72">
        <v>0</v>
      </c>
      <c r="M453" s="167"/>
      <c r="N453" s="71" t="s">
        <v>120</v>
      </c>
      <c r="O453" s="5">
        <v>0</v>
      </c>
      <c r="P453" s="5">
        <v>0</v>
      </c>
      <c r="Q453" s="5">
        <v>0</v>
      </c>
      <c r="R453" s="5">
        <v>0</v>
      </c>
      <c r="S453" s="5">
        <v>0</v>
      </c>
      <c r="T453" s="5">
        <v>0</v>
      </c>
      <c r="U453" s="5">
        <v>0</v>
      </c>
      <c r="V453" s="5">
        <v>0</v>
      </c>
      <c r="W453" s="72">
        <v>0</v>
      </c>
      <c r="X453" s="72">
        <v>0</v>
      </c>
      <c r="Y453" s="167"/>
      <c r="Z453" s="71" t="s">
        <v>120</v>
      </c>
      <c r="AA453" s="5">
        <v>0</v>
      </c>
      <c r="AB453" s="5">
        <v>0</v>
      </c>
      <c r="AC453" s="5">
        <v>0</v>
      </c>
      <c r="AD453" s="5">
        <v>0</v>
      </c>
      <c r="AE453" s="72">
        <v>0</v>
      </c>
      <c r="AF453" s="72">
        <v>0</v>
      </c>
      <c r="AG453" s="5">
        <v>0</v>
      </c>
      <c r="AH453" s="5">
        <v>0</v>
      </c>
      <c r="AI453" s="5">
        <v>0</v>
      </c>
      <c r="AJ453" s="5">
        <v>0</v>
      </c>
      <c r="AK453" s="167"/>
      <c r="AL453" s="71" t="s">
        <v>120</v>
      </c>
      <c r="AM453" s="5">
        <v>0</v>
      </c>
      <c r="AN453" s="5">
        <v>0</v>
      </c>
      <c r="AO453" s="5">
        <v>0</v>
      </c>
      <c r="AP453" s="5">
        <v>0</v>
      </c>
      <c r="AQ453" s="5">
        <v>0</v>
      </c>
      <c r="AR453" s="5">
        <v>0</v>
      </c>
      <c r="AS453" s="5">
        <v>0</v>
      </c>
      <c r="AT453" s="5">
        <v>0</v>
      </c>
      <c r="AU453" s="5">
        <v>0</v>
      </c>
      <c r="AV453" s="167"/>
      <c r="AW453" s="71" t="s">
        <v>120</v>
      </c>
      <c r="AX453" s="5">
        <v>0</v>
      </c>
      <c r="AY453" s="5">
        <v>0</v>
      </c>
      <c r="AZ453" s="5">
        <v>0</v>
      </c>
      <c r="BA453" s="5">
        <v>0</v>
      </c>
      <c r="BB453" s="5">
        <v>0</v>
      </c>
      <c r="BC453" s="5">
        <v>0</v>
      </c>
      <c r="BD453" s="5">
        <v>0</v>
      </c>
      <c r="BE453" s="5">
        <v>0</v>
      </c>
      <c r="BF453" s="5">
        <v>0</v>
      </c>
      <c r="BG453" s="5">
        <v>0</v>
      </c>
      <c r="BH453" s="5">
        <v>0</v>
      </c>
      <c r="BI453" s="5">
        <v>0</v>
      </c>
      <c r="BJ453" s="167"/>
      <c r="BK453" s="71" t="s">
        <v>120</v>
      </c>
      <c r="BL453" s="72">
        <v>0</v>
      </c>
      <c r="BM453" s="5">
        <v>0</v>
      </c>
      <c r="BN453" s="5">
        <v>0</v>
      </c>
      <c r="BO453" s="72">
        <v>0</v>
      </c>
      <c r="BP453" s="5">
        <v>0</v>
      </c>
      <c r="BQ453" s="72">
        <v>0</v>
      </c>
      <c r="BR453" s="72">
        <v>0</v>
      </c>
      <c r="BS453" s="167"/>
      <c r="BT453" s="71" t="s">
        <v>120</v>
      </c>
      <c r="BU453" s="5">
        <v>0</v>
      </c>
      <c r="BV453" s="5">
        <v>0</v>
      </c>
      <c r="BW453" s="5">
        <v>0</v>
      </c>
      <c r="BX453" s="5">
        <v>0</v>
      </c>
      <c r="BY453" s="5">
        <v>0</v>
      </c>
      <c r="BZ453" s="5">
        <v>0</v>
      </c>
      <c r="CA453" s="5">
        <v>0</v>
      </c>
      <c r="CB453" s="5">
        <v>0</v>
      </c>
      <c r="CC453" s="5">
        <v>0</v>
      </c>
      <c r="CD453" s="5">
        <v>0</v>
      </c>
      <c r="CE453" s="5">
        <v>0</v>
      </c>
      <c r="CF453" s="5">
        <v>0</v>
      </c>
      <c r="CG453" s="5">
        <v>0</v>
      </c>
      <c r="CH453" s="135"/>
      <c r="CI453" s="138" t="s">
        <v>267</v>
      </c>
      <c r="CJ453" s="138" t="s">
        <v>4552</v>
      </c>
      <c r="CK453" s="139">
        <v>0</v>
      </c>
      <c r="CL453" s="141">
        <v>0</v>
      </c>
    </row>
    <row r="454" spans="1:90" ht="12" customHeight="1">
      <c r="A454" s="167"/>
      <c r="B454" s="103" t="s">
        <v>102</v>
      </c>
      <c r="C454" s="105">
        <v>1344</v>
      </c>
      <c r="D454" s="105">
        <v>708</v>
      </c>
      <c r="E454" s="105">
        <v>1070</v>
      </c>
      <c r="F454" s="105">
        <v>544</v>
      </c>
      <c r="G454" s="105">
        <v>976</v>
      </c>
      <c r="H454" s="105">
        <v>501</v>
      </c>
      <c r="I454" s="105">
        <v>1052</v>
      </c>
      <c r="J454" s="105">
        <v>565</v>
      </c>
      <c r="K454" s="105">
        <v>4442</v>
      </c>
      <c r="L454" s="105">
        <v>2318</v>
      </c>
      <c r="M454" s="167"/>
      <c r="N454" s="103" t="s">
        <v>102</v>
      </c>
      <c r="O454" s="105">
        <v>44</v>
      </c>
      <c r="P454" s="105">
        <v>26</v>
      </c>
      <c r="Q454" s="105">
        <v>50</v>
      </c>
      <c r="R454" s="105">
        <v>23</v>
      </c>
      <c r="S454" s="105">
        <v>20</v>
      </c>
      <c r="T454" s="105">
        <v>9</v>
      </c>
      <c r="U454" s="105">
        <v>161</v>
      </c>
      <c r="V454" s="105">
        <v>86</v>
      </c>
      <c r="W454" s="105">
        <v>275</v>
      </c>
      <c r="X454" s="105">
        <v>144</v>
      </c>
      <c r="Y454" s="167"/>
      <c r="Z454" s="103" t="s">
        <v>102</v>
      </c>
      <c r="AA454" s="105">
        <v>39</v>
      </c>
      <c r="AB454" s="105">
        <v>37</v>
      </c>
      <c r="AC454" s="105">
        <v>35</v>
      </c>
      <c r="AD454" s="105">
        <v>36</v>
      </c>
      <c r="AE454" s="105">
        <v>147</v>
      </c>
      <c r="AF454" s="105">
        <v>146</v>
      </c>
      <c r="AG454" s="105">
        <v>131</v>
      </c>
      <c r="AH454" s="105">
        <v>25</v>
      </c>
      <c r="AI454" s="105">
        <v>4</v>
      </c>
      <c r="AJ454" s="105">
        <v>32</v>
      </c>
      <c r="AK454" s="167"/>
      <c r="AL454" s="103" t="s">
        <v>102</v>
      </c>
      <c r="AM454" s="105">
        <v>0</v>
      </c>
      <c r="AN454" s="105">
        <v>1218</v>
      </c>
      <c r="AO454" s="105">
        <v>296</v>
      </c>
      <c r="AP454" s="105">
        <v>303</v>
      </c>
      <c r="AQ454" s="105">
        <v>37</v>
      </c>
      <c r="AR454" s="105">
        <v>31</v>
      </c>
      <c r="AS454" s="105">
        <v>146</v>
      </c>
      <c r="AT454" s="105">
        <v>139</v>
      </c>
      <c r="AU454" s="105">
        <v>138</v>
      </c>
      <c r="AV454" s="167"/>
      <c r="AW454" s="103" t="s">
        <v>102</v>
      </c>
      <c r="AX454" s="105">
        <v>1279</v>
      </c>
      <c r="AY454" s="105">
        <v>699</v>
      </c>
      <c r="AZ454" s="105">
        <v>1191</v>
      </c>
      <c r="BA454" s="105">
        <v>646</v>
      </c>
      <c r="BB454" s="105">
        <v>606</v>
      </c>
      <c r="BC454" s="105">
        <v>334</v>
      </c>
      <c r="BD454" s="105">
        <v>1156</v>
      </c>
      <c r="BE454" s="105">
        <v>640</v>
      </c>
      <c r="BF454" s="105">
        <v>1077</v>
      </c>
      <c r="BG454" s="105">
        <v>589</v>
      </c>
      <c r="BH454" s="105">
        <v>463</v>
      </c>
      <c r="BI454" s="105">
        <v>255</v>
      </c>
      <c r="BJ454" s="167"/>
      <c r="BK454" s="103" t="s">
        <v>102</v>
      </c>
      <c r="BL454" s="105">
        <v>233</v>
      </c>
      <c r="BM454" s="105">
        <v>103</v>
      </c>
      <c r="BN454" s="105">
        <v>18</v>
      </c>
      <c r="BO454" s="105">
        <v>21</v>
      </c>
      <c r="BP454" s="105">
        <v>7</v>
      </c>
      <c r="BQ454" s="105">
        <v>254</v>
      </c>
      <c r="BR454" s="105">
        <v>110</v>
      </c>
      <c r="BS454" s="167"/>
      <c r="BT454" s="103" t="s">
        <v>102</v>
      </c>
      <c r="BU454" s="105">
        <v>42</v>
      </c>
      <c r="BV454" s="105">
        <v>115</v>
      </c>
      <c r="BW454" s="105">
        <v>99</v>
      </c>
      <c r="BX454" s="105">
        <v>75</v>
      </c>
      <c r="BY454" s="105">
        <v>131</v>
      </c>
      <c r="BZ454" s="105">
        <v>64</v>
      </c>
      <c r="CA454" s="105">
        <v>69</v>
      </c>
      <c r="CB454" s="105">
        <v>6</v>
      </c>
      <c r="CC454" s="105">
        <v>0</v>
      </c>
      <c r="CD454" s="105">
        <v>12</v>
      </c>
      <c r="CE454" s="105">
        <v>4</v>
      </c>
      <c r="CF454" s="105">
        <v>69</v>
      </c>
      <c r="CG454" s="105">
        <v>110</v>
      </c>
      <c r="CH454" s="135"/>
      <c r="CI454" s="138" t="s">
        <v>267</v>
      </c>
      <c r="CJ454" s="138" t="s">
        <v>4553</v>
      </c>
      <c r="CK454" s="139">
        <v>4721</v>
      </c>
      <c r="CL454" s="141">
        <v>617</v>
      </c>
    </row>
    <row r="455" spans="1:90" ht="12" customHeight="1">
      <c r="A455" s="167" t="s">
        <v>268</v>
      </c>
      <c r="B455" s="71" t="s">
        <v>119</v>
      </c>
      <c r="C455" s="5">
        <v>0</v>
      </c>
      <c r="D455" s="5">
        <v>0</v>
      </c>
      <c r="E455" s="5">
        <v>0</v>
      </c>
      <c r="F455" s="5">
        <v>0</v>
      </c>
      <c r="G455" s="5">
        <v>0</v>
      </c>
      <c r="H455" s="5">
        <v>0</v>
      </c>
      <c r="I455" s="5">
        <v>0</v>
      </c>
      <c r="J455" s="5">
        <v>0</v>
      </c>
      <c r="K455" s="72">
        <v>0</v>
      </c>
      <c r="L455" s="72">
        <v>0</v>
      </c>
      <c r="M455" s="167" t="s">
        <v>268</v>
      </c>
      <c r="N455" s="71" t="s">
        <v>119</v>
      </c>
      <c r="O455" s="5">
        <v>0</v>
      </c>
      <c r="P455" s="5">
        <v>0</v>
      </c>
      <c r="Q455" s="5">
        <v>0</v>
      </c>
      <c r="R455" s="5">
        <v>0</v>
      </c>
      <c r="S455" s="5">
        <v>0</v>
      </c>
      <c r="T455" s="5">
        <v>0</v>
      </c>
      <c r="U455" s="5">
        <v>0</v>
      </c>
      <c r="V455" s="5">
        <v>0</v>
      </c>
      <c r="W455" s="72">
        <v>0</v>
      </c>
      <c r="X455" s="72">
        <v>0</v>
      </c>
      <c r="Y455" s="167" t="s">
        <v>268</v>
      </c>
      <c r="Z455" s="71" t="s">
        <v>119</v>
      </c>
      <c r="AA455" s="5">
        <v>0</v>
      </c>
      <c r="AB455" s="5">
        <v>0</v>
      </c>
      <c r="AC455" s="5">
        <v>0</v>
      </c>
      <c r="AD455" s="5">
        <v>0</v>
      </c>
      <c r="AE455" s="72">
        <v>0</v>
      </c>
      <c r="AF455" s="72">
        <v>0</v>
      </c>
      <c r="AG455" s="5">
        <v>0</v>
      </c>
      <c r="AH455" s="5">
        <v>0</v>
      </c>
      <c r="AI455" s="5">
        <v>0</v>
      </c>
      <c r="AJ455" s="5">
        <v>0</v>
      </c>
      <c r="AK455" s="167" t="s">
        <v>268</v>
      </c>
      <c r="AL455" s="71" t="s">
        <v>119</v>
      </c>
      <c r="AM455" s="5">
        <v>0</v>
      </c>
      <c r="AN455" s="5">
        <v>0</v>
      </c>
      <c r="AO455" s="5">
        <v>0</v>
      </c>
      <c r="AP455" s="5">
        <v>0</v>
      </c>
      <c r="AQ455" s="5">
        <v>0</v>
      </c>
      <c r="AR455" s="5">
        <v>0</v>
      </c>
      <c r="AS455" s="5">
        <v>0</v>
      </c>
      <c r="AT455" s="5">
        <v>0</v>
      </c>
      <c r="AU455" s="5">
        <v>0</v>
      </c>
      <c r="AV455" s="167" t="s">
        <v>268</v>
      </c>
      <c r="AW455" s="71" t="s">
        <v>119</v>
      </c>
      <c r="AX455" s="5">
        <v>0</v>
      </c>
      <c r="AY455" s="5">
        <v>0</v>
      </c>
      <c r="AZ455" s="5">
        <v>0</v>
      </c>
      <c r="BA455" s="5">
        <v>0</v>
      </c>
      <c r="BB455" s="5">
        <v>0</v>
      </c>
      <c r="BC455" s="5">
        <v>0</v>
      </c>
      <c r="BD455" s="5">
        <v>0</v>
      </c>
      <c r="BE455" s="5">
        <v>0</v>
      </c>
      <c r="BF455" s="5">
        <v>0</v>
      </c>
      <c r="BG455" s="5">
        <v>0</v>
      </c>
      <c r="BH455" s="5">
        <v>0</v>
      </c>
      <c r="BI455" s="5">
        <v>0</v>
      </c>
      <c r="BJ455" s="167" t="s">
        <v>268</v>
      </c>
      <c r="BK455" s="71" t="s">
        <v>119</v>
      </c>
      <c r="BL455" s="72">
        <v>0</v>
      </c>
      <c r="BM455" s="5">
        <v>0</v>
      </c>
      <c r="BN455" s="5">
        <v>0</v>
      </c>
      <c r="BO455" s="72">
        <v>0</v>
      </c>
      <c r="BP455" s="5">
        <v>0</v>
      </c>
      <c r="BQ455" s="72">
        <v>0</v>
      </c>
      <c r="BR455" s="72">
        <v>0</v>
      </c>
      <c r="BS455" s="167" t="s">
        <v>268</v>
      </c>
      <c r="BT455" s="71" t="s">
        <v>119</v>
      </c>
      <c r="BU455" s="5">
        <v>0</v>
      </c>
      <c r="BV455" s="5">
        <v>0</v>
      </c>
      <c r="BW455" s="5">
        <v>0</v>
      </c>
      <c r="BX455" s="5">
        <v>0</v>
      </c>
      <c r="BY455" s="5">
        <v>0</v>
      </c>
      <c r="BZ455" s="5">
        <v>0</v>
      </c>
      <c r="CA455" s="5">
        <v>0</v>
      </c>
      <c r="CB455" s="5">
        <v>0</v>
      </c>
      <c r="CC455" s="5">
        <v>0</v>
      </c>
      <c r="CD455" s="5">
        <v>0</v>
      </c>
      <c r="CE455" s="5">
        <v>0</v>
      </c>
      <c r="CF455" s="5">
        <v>0</v>
      </c>
      <c r="CG455" s="5">
        <v>0</v>
      </c>
      <c r="CH455" s="135"/>
      <c r="CI455" s="138" t="s">
        <v>268</v>
      </c>
      <c r="CJ455" s="138" t="s">
        <v>4554</v>
      </c>
      <c r="CK455" s="139">
        <v>0</v>
      </c>
      <c r="CL455" s="141">
        <v>0</v>
      </c>
    </row>
    <row r="456" spans="1:90" ht="12" customHeight="1">
      <c r="A456" s="167"/>
      <c r="B456" s="71" t="s">
        <v>120</v>
      </c>
      <c r="C456" s="5">
        <v>3321</v>
      </c>
      <c r="D456" s="5">
        <v>1687</v>
      </c>
      <c r="E456" s="5">
        <v>3455</v>
      </c>
      <c r="F456" s="5">
        <v>1783</v>
      </c>
      <c r="G456" s="5">
        <v>3393</v>
      </c>
      <c r="H456" s="5">
        <v>1811</v>
      </c>
      <c r="I456" s="5">
        <v>3432</v>
      </c>
      <c r="J456" s="5">
        <v>1829</v>
      </c>
      <c r="K456" s="72">
        <v>13601</v>
      </c>
      <c r="L456" s="72">
        <v>7110</v>
      </c>
      <c r="M456" s="167"/>
      <c r="N456" s="71" t="s">
        <v>120</v>
      </c>
      <c r="O456" s="5">
        <v>80</v>
      </c>
      <c r="P456" s="5">
        <v>38</v>
      </c>
      <c r="Q456" s="5">
        <v>77</v>
      </c>
      <c r="R456" s="5">
        <v>31</v>
      </c>
      <c r="S456" s="5">
        <v>89</v>
      </c>
      <c r="T456" s="5">
        <v>41</v>
      </c>
      <c r="U456" s="5">
        <v>306</v>
      </c>
      <c r="V456" s="5">
        <v>162</v>
      </c>
      <c r="W456" s="72">
        <v>552</v>
      </c>
      <c r="X456" s="72">
        <v>272</v>
      </c>
      <c r="Y456" s="167"/>
      <c r="Z456" s="71" t="s">
        <v>120</v>
      </c>
      <c r="AA456" s="5">
        <v>120</v>
      </c>
      <c r="AB456" s="5">
        <v>116</v>
      </c>
      <c r="AC456" s="5">
        <v>116</v>
      </c>
      <c r="AD456" s="5">
        <v>118</v>
      </c>
      <c r="AE456" s="72">
        <v>470</v>
      </c>
      <c r="AF456" s="72">
        <v>475</v>
      </c>
      <c r="AG456" s="5">
        <v>473</v>
      </c>
      <c r="AH456" s="5">
        <v>406</v>
      </c>
      <c r="AI456" s="5">
        <v>5</v>
      </c>
      <c r="AJ456" s="5">
        <v>94</v>
      </c>
      <c r="AK456" s="167"/>
      <c r="AL456" s="71" t="s">
        <v>120</v>
      </c>
      <c r="AM456" s="5">
        <v>304</v>
      </c>
      <c r="AN456" s="5">
        <v>5830</v>
      </c>
      <c r="AO456" s="5">
        <v>1378</v>
      </c>
      <c r="AP456" s="5">
        <v>302</v>
      </c>
      <c r="AQ456" s="5">
        <v>40</v>
      </c>
      <c r="AR456" s="5">
        <v>244</v>
      </c>
      <c r="AS456" s="5">
        <v>484</v>
      </c>
      <c r="AT456" s="5">
        <v>449</v>
      </c>
      <c r="AU456" s="5">
        <v>449</v>
      </c>
      <c r="AV456" s="167"/>
      <c r="AW456" s="71" t="s">
        <v>120</v>
      </c>
      <c r="AX456" s="5">
        <v>3622</v>
      </c>
      <c r="AY456" s="5">
        <v>1999</v>
      </c>
      <c r="AZ456" s="5">
        <v>3515</v>
      </c>
      <c r="BA456" s="5">
        <v>1935</v>
      </c>
      <c r="BB456" s="5">
        <v>2245</v>
      </c>
      <c r="BC456" s="5">
        <v>1268</v>
      </c>
      <c r="BD456" s="5">
        <v>2832</v>
      </c>
      <c r="BE456" s="5">
        <v>1559</v>
      </c>
      <c r="BF456" s="5">
        <v>2737</v>
      </c>
      <c r="BG456" s="5">
        <v>1501</v>
      </c>
      <c r="BH456" s="5">
        <v>1145</v>
      </c>
      <c r="BI456" s="5">
        <v>667</v>
      </c>
      <c r="BJ456" s="167"/>
      <c r="BK456" s="71" t="s">
        <v>120</v>
      </c>
      <c r="BL456" s="72">
        <v>866</v>
      </c>
      <c r="BM456" s="5">
        <v>430</v>
      </c>
      <c r="BN456" s="5">
        <v>145</v>
      </c>
      <c r="BO456" s="72">
        <v>99</v>
      </c>
      <c r="BP456" s="5">
        <v>56</v>
      </c>
      <c r="BQ456" s="72">
        <v>965</v>
      </c>
      <c r="BR456" s="72">
        <v>486</v>
      </c>
      <c r="BS456" s="167"/>
      <c r="BT456" s="71" t="s">
        <v>120</v>
      </c>
      <c r="BU456" s="5">
        <v>328</v>
      </c>
      <c r="BV456" s="5">
        <v>1204</v>
      </c>
      <c r="BW456" s="5">
        <v>642</v>
      </c>
      <c r="BX456" s="5">
        <v>476</v>
      </c>
      <c r="BY456" s="5">
        <v>814</v>
      </c>
      <c r="BZ456" s="5">
        <v>620</v>
      </c>
      <c r="CA456" s="5">
        <v>471</v>
      </c>
      <c r="CB456" s="5">
        <v>14</v>
      </c>
      <c r="CC456" s="5">
        <v>11</v>
      </c>
      <c r="CD456" s="5">
        <v>41</v>
      </c>
      <c r="CE456" s="5">
        <v>119</v>
      </c>
      <c r="CF456" s="5">
        <v>206</v>
      </c>
      <c r="CG456" s="5">
        <v>161</v>
      </c>
      <c r="CH456" s="135"/>
      <c r="CI456" s="138" t="s">
        <v>268</v>
      </c>
      <c r="CJ456" s="138" t="s">
        <v>4555</v>
      </c>
      <c r="CK456" s="139">
        <v>17506</v>
      </c>
      <c r="CL456" s="141">
        <v>4740</v>
      </c>
    </row>
    <row r="457" spans="1:90" ht="12" customHeight="1">
      <c r="A457" s="167"/>
      <c r="B457" s="103" t="s">
        <v>102</v>
      </c>
      <c r="C457" s="105">
        <v>3321</v>
      </c>
      <c r="D457" s="105">
        <v>1687</v>
      </c>
      <c r="E457" s="105">
        <v>3455</v>
      </c>
      <c r="F457" s="105">
        <v>1783</v>
      </c>
      <c r="G457" s="105">
        <v>3393</v>
      </c>
      <c r="H457" s="105">
        <v>1811</v>
      </c>
      <c r="I457" s="105">
        <v>3432</v>
      </c>
      <c r="J457" s="105">
        <v>1829</v>
      </c>
      <c r="K457" s="105">
        <v>13601</v>
      </c>
      <c r="L457" s="105">
        <v>7110</v>
      </c>
      <c r="M457" s="167"/>
      <c r="N457" s="103" t="s">
        <v>102</v>
      </c>
      <c r="O457" s="105">
        <v>80</v>
      </c>
      <c r="P457" s="105">
        <v>38</v>
      </c>
      <c r="Q457" s="105">
        <v>77</v>
      </c>
      <c r="R457" s="105">
        <v>31</v>
      </c>
      <c r="S457" s="105">
        <v>89</v>
      </c>
      <c r="T457" s="105">
        <v>41</v>
      </c>
      <c r="U457" s="105">
        <v>306</v>
      </c>
      <c r="V457" s="105">
        <v>162</v>
      </c>
      <c r="W457" s="105">
        <v>552</v>
      </c>
      <c r="X457" s="105">
        <v>272</v>
      </c>
      <c r="Y457" s="167"/>
      <c r="Z457" s="103" t="s">
        <v>102</v>
      </c>
      <c r="AA457" s="105">
        <v>120</v>
      </c>
      <c r="AB457" s="105">
        <v>116</v>
      </c>
      <c r="AC457" s="105">
        <v>116</v>
      </c>
      <c r="AD457" s="105">
        <v>118</v>
      </c>
      <c r="AE457" s="105">
        <v>470</v>
      </c>
      <c r="AF457" s="105">
        <v>475</v>
      </c>
      <c r="AG457" s="105">
        <v>473</v>
      </c>
      <c r="AH457" s="105">
        <v>406</v>
      </c>
      <c r="AI457" s="105">
        <v>5</v>
      </c>
      <c r="AJ457" s="105">
        <v>94</v>
      </c>
      <c r="AK457" s="167"/>
      <c r="AL457" s="103" t="s">
        <v>102</v>
      </c>
      <c r="AM457" s="105">
        <v>304</v>
      </c>
      <c r="AN457" s="105">
        <v>5830</v>
      </c>
      <c r="AO457" s="105">
        <v>1378</v>
      </c>
      <c r="AP457" s="105">
        <v>302</v>
      </c>
      <c r="AQ457" s="105">
        <v>40</v>
      </c>
      <c r="AR457" s="105">
        <v>244</v>
      </c>
      <c r="AS457" s="105">
        <v>484</v>
      </c>
      <c r="AT457" s="105">
        <v>449</v>
      </c>
      <c r="AU457" s="105">
        <v>449</v>
      </c>
      <c r="AV457" s="167"/>
      <c r="AW457" s="103" t="s">
        <v>102</v>
      </c>
      <c r="AX457" s="105">
        <v>3622</v>
      </c>
      <c r="AY457" s="105">
        <v>1999</v>
      </c>
      <c r="AZ457" s="105">
        <v>3515</v>
      </c>
      <c r="BA457" s="105">
        <v>1935</v>
      </c>
      <c r="BB457" s="105">
        <v>2245</v>
      </c>
      <c r="BC457" s="105">
        <v>1268</v>
      </c>
      <c r="BD457" s="105">
        <v>2832</v>
      </c>
      <c r="BE457" s="105">
        <v>1559</v>
      </c>
      <c r="BF457" s="105">
        <v>2737</v>
      </c>
      <c r="BG457" s="105">
        <v>1501</v>
      </c>
      <c r="BH457" s="105">
        <v>1145</v>
      </c>
      <c r="BI457" s="105">
        <v>667</v>
      </c>
      <c r="BJ457" s="167"/>
      <c r="BK457" s="103" t="s">
        <v>102</v>
      </c>
      <c r="BL457" s="105">
        <v>866</v>
      </c>
      <c r="BM457" s="105">
        <v>430</v>
      </c>
      <c r="BN457" s="105">
        <v>145</v>
      </c>
      <c r="BO457" s="105">
        <v>99</v>
      </c>
      <c r="BP457" s="105">
        <v>56</v>
      </c>
      <c r="BQ457" s="105">
        <v>965</v>
      </c>
      <c r="BR457" s="105">
        <v>486</v>
      </c>
      <c r="BS457" s="167"/>
      <c r="BT457" s="103" t="s">
        <v>102</v>
      </c>
      <c r="BU457" s="105">
        <v>328</v>
      </c>
      <c r="BV457" s="105">
        <v>1204</v>
      </c>
      <c r="BW457" s="105">
        <v>642</v>
      </c>
      <c r="BX457" s="105">
        <v>476</v>
      </c>
      <c r="BY457" s="105">
        <v>814</v>
      </c>
      <c r="BZ457" s="105">
        <v>620</v>
      </c>
      <c r="CA457" s="105">
        <v>471</v>
      </c>
      <c r="CB457" s="105">
        <v>14</v>
      </c>
      <c r="CC457" s="105">
        <v>11</v>
      </c>
      <c r="CD457" s="105">
        <v>41</v>
      </c>
      <c r="CE457" s="105">
        <v>119</v>
      </c>
      <c r="CF457" s="105">
        <v>206</v>
      </c>
      <c r="CG457" s="105">
        <v>161</v>
      </c>
      <c r="CH457" s="135"/>
      <c r="CI457" s="138" t="s">
        <v>268</v>
      </c>
      <c r="CJ457" s="138" t="s">
        <v>4556</v>
      </c>
      <c r="CK457" s="139">
        <v>17506</v>
      </c>
      <c r="CL457" s="141">
        <v>4740</v>
      </c>
    </row>
    <row r="458" spans="1:90" ht="12" customHeight="1">
      <c r="A458" s="167" t="s">
        <v>269</v>
      </c>
      <c r="B458" s="71" t="s">
        <v>119</v>
      </c>
      <c r="C458" s="5">
        <v>2184</v>
      </c>
      <c r="D458" s="5">
        <v>1133</v>
      </c>
      <c r="E458" s="5">
        <v>2086</v>
      </c>
      <c r="F458" s="5">
        <v>1067</v>
      </c>
      <c r="G458" s="5">
        <v>1771</v>
      </c>
      <c r="H458" s="5">
        <v>936</v>
      </c>
      <c r="I458" s="5">
        <v>1818</v>
      </c>
      <c r="J458" s="5">
        <v>1016</v>
      </c>
      <c r="K458" s="72">
        <v>7859</v>
      </c>
      <c r="L458" s="72">
        <v>4152</v>
      </c>
      <c r="M458" s="167" t="s">
        <v>269</v>
      </c>
      <c r="N458" s="71" t="s">
        <v>119</v>
      </c>
      <c r="O458" s="5">
        <v>45</v>
      </c>
      <c r="P458" s="5">
        <v>28</v>
      </c>
      <c r="Q458" s="5">
        <v>32</v>
      </c>
      <c r="R458" s="5">
        <v>11</v>
      </c>
      <c r="S458" s="5">
        <v>52</v>
      </c>
      <c r="T458" s="5">
        <v>23</v>
      </c>
      <c r="U458" s="5">
        <v>205</v>
      </c>
      <c r="V458" s="5">
        <v>122</v>
      </c>
      <c r="W458" s="72">
        <v>334</v>
      </c>
      <c r="X458" s="72">
        <v>184</v>
      </c>
      <c r="Y458" s="167" t="s">
        <v>269</v>
      </c>
      <c r="Z458" s="71" t="s">
        <v>119</v>
      </c>
      <c r="AA458" s="5">
        <v>75</v>
      </c>
      <c r="AB458" s="5">
        <v>77</v>
      </c>
      <c r="AC458" s="5">
        <v>70</v>
      </c>
      <c r="AD458" s="5">
        <v>70</v>
      </c>
      <c r="AE458" s="72">
        <v>292</v>
      </c>
      <c r="AF458" s="72">
        <v>308</v>
      </c>
      <c r="AG458" s="5">
        <v>274</v>
      </c>
      <c r="AH458" s="5">
        <v>43</v>
      </c>
      <c r="AI458" s="5">
        <v>8</v>
      </c>
      <c r="AJ458" s="5">
        <v>72</v>
      </c>
      <c r="AK458" s="167" t="s">
        <v>269</v>
      </c>
      <c r="AL458" s="71" t="s">
        <v>119</v>
      </c>
      <c r="AM458" s="5">
        <v>92</v>
      </c>
      <c r="AN458" s="5">
        <v>1325</v>
      </c>
      <c r="AO458" s="5">
        <v>997</v>
      </c>
      <c r="AP458" s="5">
        <v>563</v>
      </c>
      <c r="AQ458" s="5">
        <v>105</v>
      </c>
      <c r="AR458" s="5">
        <v>68</v>
      </c>
      <c r="AS458" s="5">
        <v>277</v>
      </c>
      <c r="AT458" s="5">
        <v>234</v>
      </c>
      <c r="AU458" s="5">
        <v>243</v>
      </c>
      <c r="AV458" s="167" t="s">
        <v>269</v>
      </c>
      <c r="AW458" s="71" t="s">
        <v>119</v>
      </c>
      <c r="AX458" s="5">
        <v>1989</v>
      </c>
      <c r="AY458" s="5">
        <v>1144</v>
      </c>
      <c r="AZ458" s="5">
        <v>1860</v>
      </c>
      <c r="BA458" s="5">
        <v>1060</v>
      </c>
      <c r="BB458" s="5">
        <v>1088</v>
      </c>
      <c r="BC458" s="5">
        <v>616</v>
      </c>
      <c r="BD458" s="5">
        <v>1895</v>
      </c>
      <c r="BE458" s="5">
        <v>1093</v>
      </c>
      <c r="BF458" s="5">
        <v>1776</v>
      </c>
      <c r="BG458" s="5">
        <v>1014</v>
      </c>
      <c r="BH458" s="5">
        <v>664</v>
      </c>
      <c r="BI458" s="5">
        <v>364</v>
      </c>
      <c r="BJ458" s="167" t="s">
        <v>269</v>
      </c>
      <c r="BK458" s="71" t="s">
        <v>119</v>
      </c>
      <c r="BL458" s="72">
        <v>410</v>
      </c>
      <c r="BM458" s="5">
        <v>177</v>
      </c>
      <c r="BN458" s="5">
        <v>31</v>
      </c>
      <c r="BO458" s="72">
        <v>10</v>
      </c>
      <c r="BP458" s="5">
        <v>9</v>
      </c>
      <c r="BQ458" s="72">
        <v>420</v>
      </c>
      <c r="BR458" s="72">
        <v>186</v>
      </c>
      <c r="BS458" s="167" t="s">
        <v>269</v>
      </c>
      <c r="BT458" s="71" t="s">
        <v>119</v>
      </c>
      <c r="BU458" s="5">
        <v>82</v>
      </c>
      <c r="BV458" s="5">
        <v>143</v>
      </c>
      <c r="BW458" s="5">
        <v>112</v>
      </c>
      <c r="BX458" s="5">
        <v>101</v>
      </c>
      <c r="BY458" s="5">
        <v>161</v>
      </c>
      <c r="BZ458" s="5">
        <v>149</v>
      </c>
      <c r="CA458" s="5">
        <v>167</v>
      </c>
      <c r="CB458" s="5">
        <v>14</v>
      </c>
      <c r="CC458" s="5">
        <v>0</v>
      </c>
      <c r="CD458" s="5">
        <v>26</v>
      </c>
      <c r="CE458" s="5">
        <v>29</v>
      </c>
      <c r="CF458" s="5">
        <v>72</v>
      </c>
      <c r="CG458" s="5">
        <v>58</v>
      </c>
      <c r="CH458" s="135"/>
      <c r="CI458" s="138" t="s">
        <v>269</v>
      </c>
      <c r="CJ458" s="138" t="s">
        <v>4557</v>
      </c>
      <c r="CK458" s="139">
        <v>8510</v>
      </c>
      <c r="CL458" s="141">
        <v>984</v>
      </c>
    </row>
    <row r="459" spans="1:90" ht="12" customHeight="1">
      <c r="A459" s="167"/>
      <c r="B459" s="71" t="s">
        <v>120</v>
      </c>
      <c r="C459" s="5">
        <v>0</v>
      </c>
      <c r="D459" s="5">
        <v>0</v>
      </c>
      <c r="E459" s="5">
        <v>0</v>
      </c>
      <c r="F459" s="5">
        <v>0</v>
      </c>
      <c r="G459" s="5">
        <v>0</v>
      </c>
      <c r="H459" s="5">
        <v>0</v>
      </c>
      <c r="I459" s="5">
        <v>0</v>
      </c>
      <c r="J459" s="5">
        <v>0</v>
      </c>
      <c r="K459" s="72">
        <v>0</v>
      </c>
      <c r="L459" s="72">
        <v>0</v>
      </c>
      <c r="M459" s="167"/>
      <c r="N459" s="71" t="s">
        <v>120</v>
      </c>
      <c r="O459" s="5">
        <v>0</v>
      </c>
      <c r="P459" s="5">
        <v>0</v>
      </c>
      <c r="Q459" s="5">
        <v>0</v>
      </c>
      <c r="R459" s="5">
        <v>0</v>
      </c>
      <c r="S459" s="5">
        <v>0</v>
      </c>
      <c r="T459" s="5">
        <v>0</v>
      </c>
      <c r="U459" s="5">
        <v>0</v>
      </c>
      <c r="V459" s="5">
        <v>0</v>
      </c>
      <c r="W459" s="72">
        <v>0</v>
      </c>
      <c r="X459" s="72">
        <v>0</v>
      </c>
      <c r="Y459" s="167"/>
      <c r="Z459" s="71" t="s">
        <v>120</v>
      </c>
      <c r="AA459" s="5">
        <v>0</v>
      </c>
      <c r="AB459" s="5">
        <v>0</v>
      </c>
      <c r="AC459" s="5">
        <v>0</v>
      </c>
      <c r="AD459" s="5">
        <v>0</v>
      </c>
      <c r="AE459" s="72">
        <v>0</v>
      </c>
      <c r="AF459" s="72">
        <v>0</v>
      </c>
      <c r="AG459" s="5">
        <v>0</v>
      </c>
      <c r="AH459" s="5">
        <v>0</v>
      </c>
      <c r="AI459" s="5">
        <v>0</v>
      </c>
      <c r="AJ459" s="5">
        <v>0</v>
      </c>
      <c r="AK459" s="167"/>
      <c r="AL459" s="71" t="s">
        <v>120</v>
      </c>
      <c r="AM459" s="5">
        <v>0</v>
      </c>
      <c r="AN459" s="5">
        <v>0</v>
      </c>
      <c r="AO459" s="5">
        <v>0</v>
      </c>
      <c r="AP459" s="5">
        <v>0</v>
      </c>
      <c r="AQ459" s="5">
        <v>0</v>
      </c>
      <c r="AR459" s="5">
        <v>0</v>
      </c>
      <c r="AS459" s="5">
        <v>0</v>
      </c>
      <c r="AT459" s="5">
        <v>0</v>
      </c>
      <c r="AU459" s="5">
        <v>0</v>
      </c>
      <c r="AV459" s="167"/>
      <c r="AW459" s="71" t="s">
        <v>120</v>
      </c>
      <c r="AX459" s="5">
        <v>0</v>
      </c>
      <c r="AY459" s="5">
        <v>0</v>
      </c>
      <c r="AZ459" s="5">
        <v>0</v>
      </c>
      <c r="BA459" s="5">
        <v>0</v>
      </c>
      <c r="BB459" s="5">
        <v>0</v>
      </c>
      <c r="BC459" s="5">
        <v>0</v>
      </c>
      <c r="BD459" s="5">
        <v>0</v>
      </c>
      <c r="BE459" s="5">
        <v>0</v>
      </c>
      <c r="BF459" s="5">
        <v>0</v>
      </c>
      <c r="BG459" s="5">
        <v>0</v>
      </c>
      <c r="BH459" s="5">
        <v>0</v>
      </c>
      <c r="BI459" s="5">
        <v>0</v>
      </c>
      <c r="BJ459" s="167"/>
      <c r="BK459" s="71" t="s">
        <v>120</v>
      </c>
      <c r="BL459" s="72">
        <v>0</v>
      </c>
      <c r="BM459" s="5">
        <v>0</v>
      </c>
      <c r="BN459" s="5">
        <v>0</v>
      </c>
      <c r="BO459" s="72">
        <v>0</v>
      </c>
      <c r="BP459" s="5">
        <v>0</v>
      </c>
      <c r="BQ459" s="72">
        <v>0</v>
      </c>
      <c r="BR459" s="72">
        <v>0</v>
      </c>
      <c r="BS459" s="167"/>
      <c r="BT459" s="71" t="s">
        <v>120</v>
      </c>
      <c r="BU459" s="5">
        <v>0</v>
      </c>
      <c r="BV459" s="5">
        <v>0</v>
      </c>
      <c r="BW459" s="5">
        <v>0</v>
      </c>
      <c r="BX459" s="5">
        <v>0</v>
      </c>
      <c r="BY459" s="5">
        <v>0</v>
      </c>
      <c r="BZ459" s="5">
        <v>0</v>
      </c>
      <c r="CA459" s="5">
        <v>0</v>
      </c>
      <c r="CB459" s="5">
        <v>0</v>
      </c>
      <c r="CC459" s="5">
        <v>0</v>
      </c>
      <c r="CD459" s="5">
        <v>0</v>
      </c>
      <c r="CE459" s="5">
        <v>0</v>
      </c>
      <c r="CF459" s="5">
        <v>0</v>
      </c>
      <c r="CG459" s="5">
        <v>0</v>
      </c>
      <c r="CH459" s="135"/>
      <c r="CI459" s="138" t="s">
        <v>269</v>
      </c>
      <c r="CJ459" s="138" t="s">
        <v>4558</v>
      </c>
      <c r="CK459" s="139">
        <v>0</v>
      </c>
      <c r="CL459" s="141">
        <v>0</v>
      </c>
    </row>
    <row r="460" spans="1:90" ht="12" customHeight="1">
      <c r="A460" s="167"/>
      <c r="B460" s="103" t="s">
        <v>102</v>
      </c>
      <c r="C460" s="105">
        <v>2184</v>
      </c>
      <c r="D460" s="105">
        <v>1133</v>
      </c>
      <c r="E460" s="105">
        <v>2086</v>
      </c>
      <c r="F460" s="105">
        <v>1067</v>
      </c>
      <c r="G460" s="105">
        <v>1771</v>
      </c>
      <c r="H460" s="105">
        <v>936</v>
      </c>
      <c r="I460" s="105">
        <v>1818</v>
      </c>
      <c r="J460" s="105">
        <v>1016</v>
      </c>
      <c r="K460" s="105">
        <v>7859</v>
      </c>
      <c r="L460" s="105">
        <v>4152</v>
      </c>
      <c r="M460" s="167"/>
      <c r="N460" s="103" t="s">
        <v>102</v>
      </c>
      <c r="O460" s="105">
        <v>45</v>
      </c>
      <c r="P460" s="105">
        <v>28</v>
      </c>
      <c r="Q460" s="105">
        <v>32</v>
      </c>
      <c r="R460" s="105">
        <v>11</v>
      </c>
      <c r="S460" s="105">
        <v>52</v>
      </c>
      <c r="T460" s="105">
        <v>23</v>
      </c>
      <c r="U460" s="105">
        <v>205</v>
      </c>
      <c r="V460" s="105">
        <v>122</v>
      </c>
      <c r="W460" s="105">
        <v>334</v>
      </c>
      <c r="X460" s="105">
        <v>184</v>
      </c>
      <c r="Y460" s="167"/>
      <c r="Z460" s="103" t="s">
        <v>102</v>
      </c>
      <c r="AA460" s="105">
        <v>75</v>
      </c>
      <c r="AB460" s="105">
        <v>77</v>
      </c>
      <c r="AC460" s="105">
        <v>70</v>
      </c>
      <c r="AD460" s="105">
        <v>70</v>
      </c>
      <c r="AE460" s="105">
        <v>292</v>
      </c>
      <c r="AF460" s="105">
        <v>308</v>
      </c>
      <c r="AG460" s="105">
        <v>274</v>
      </c>
      <c r="AH460" s="105">
        <v>43</v>
      </c>
      <c r="AI460" s="105">
        <v>8</v>
      </c>
      <c r="AJ460" s="105">
        <v>72</v>
      </c>
      <c r="AK460" s="167"/>
      <c r="AL460" s="103" t="s">
        <v>102</v>
      </c>
      <c r="AM460" s="105">
        <v>92</v>
      </c>
      <c r="AN460" s="105">
        <v>1325</v>
      </c>
      <c r="AO460" s="105">
        <v>997</v>
      </c>
      <c r="AP460" s="105">
        <v>563</v>
      </c>
      <c r="AQ460" s="105">
        <v>105</v>
      </c>
      <c r="AR460" s="105">
        <v>68</v>
      </c>
      <c r="AS460" s="105">
        <v>277</v>
      </c>
      <c r="AT460" s="105">
        <v>234</v>
      </c>
      <c r="AU460" s="105">
        <v>243</v>
      </c>
      <c r="AV460" s="167"/>
      <c r="AW460" s="103" t="s">
        <v>102</v>
      </c>
      <c r="AX460" s="105">
        <v>1989</v>
      </c>
      <c r="AY460" s="105">
        <v>1144</v>
      </c>
      <c r="AZ460" s="105">
        <v>1860</v>
      </c>
      <c r="BA460" s="105">
        <v>1060</v>
      </c>
      <c r="BB460" s="105">
        <v>1088</v>
      </c>
      <c r="BC460" s="105">
        <v>616</v>
      </c>
      <c r="BD460" s="105">
        <v>1895</v>
      </c>
      <c r="BE460" s="105">
        <v>1093</v>
      </c>
      <c r="BF460" s="105">
        <v>1776</v>
      </c>
      <c r="BG460" s="105">
        <v>1014</v>
      </c>
      <c r="BH460" s="105">
        <v>664</v>
      </c>
      <c r="BI460" s="105">
        <v>364</v>
      </c>
      <c r="BJ460" s="167"/>
      <c r="BK460" s="103" t="s">
        <v>102</v>
      </c>
      <c r="BL460" s="105">
        <v>410</v>
      </c>
      <c r="BM460" s="105">
        <v>177</v>
      </c>
      <c r="BN460" s="105">
        <v>31</v>
      </c>
      <c r="BO460" s="105">
        <v>10</v>
      </c>
      <c r="BP460" s="105">
        <v>9</v>
      </c>
      <c r="BQ460" s="105">
        <v>420</v>
      </c>
      <c r="BR460" s="105">
        <v>186</v>
      </c>
      <c r="BS460" s="167"/>
      <c r="BT460" s="103" t="s">
        <v>102</v>
      </c>
      <c r="BU460" s="105">
        <v>82</v>
      </c>
      <c r="BV460" s="105">
        <v>143</v>
      </c>
      <c r="BW460" s="105">
        <v>112</v>
      </c>
      <c r="BX460" s="105">
        <v>101</v>
      </c>
      <c r="BY460" s="105">
        <v>161</v>
      </c>
      <c r="BZ460" s="105">
        <v>149</v>
      </c>
      <c r="CA460" s="105">
        <v>167</v>
      </c>
      <c r="CB460" s="105">
        <v>14</v>
      </c>
      <c r="CC460" s="105">
        <v>0</v>
      </c>
      <c r="CD460" s="105">
        <v>26</v>
      </c>
      <c r="CE460" s="105">
        <v>29</v>
      </c>
      <c r="CF460" s="105">
        <v>72</v>
      </c>
      <c r="CG460" s="105">
        <v>58</v>
      </c>
      <c r="CH460" s="135"/>
      <c r="CI460" s="138" t="s">
        <v>269</v>
      </c>
      <c r="CJ460" s="138" t="s">
        <v>4559</v>
      </c>
      <c r="CK460" s="139">
        <v>8510</v>
      </c>
      <c r="CL460" s="141">
        <v>984</v>
      </c>
    </row>
    <row r="461" spans="1:90" ht="12" customHeight="1">
      <c r="A461" s="167" t="s">
        <v>270</v>
      </c>
      <c r="B461" s="71" t="s">
        <v>119</v>
      </c>
      <c r="C461" s="5">
        <v>1206</v>
      </c>
      <c r="D461" s="5">
        <v>616</v>
      </c>
      <c r="E461" s="5">
        <v>1116</v>
      </c>
      <c r="F461" s="5">
        <v>537</v>
      </c>
      <c r="G461" s="5">
        <v>1129</v>
      </c>
      <c r="H461" s="5">
        <v>594</v>
      </c>
      <c r="I461" s="5">
        <v>1074</v>
      </c>
      <c r="J461" s="5">
        <v>525</v>
      </c>
      <c r="K461" s="72">
        <v>4525</v>
      </c>
      <c r="L461" s="72">
        <v>2272</v>
      </c>
      <c r="M461" s="167" t="s">
        <v>270</v>
      </c>
      <c r="N461" s="71" t="s">
        <v>119</v>
      </c>
      <c r="O461" s="5">
        <v>70</v>
      </c>
      <c r="P461" s="5">
        <v>35</v>
      </c>
      <c r="Q461" s="5">
        <v>25</v>
      </c>
      <c r="R461" s="5">
        <v>13</v>
      </c>
      <c r="S461" s="5">
        <v>17</v>
      </c>
      <c r="T461" s="5">
        <v>9</v>
      </c>
      <c r="U461" s="5">
        <v>116</v>
      </c>
      <c r="V461" s="5">
        <v>68</v>
      </c>
      <c r="W461" s="72">
        <v>228</v>
      </c>
      <c r="X461" s="72">
        <v>125</v>
      </c>
      <c r="Y461" s="167" t="s">
        <v>270</v>
      </c>
      <c r="Z461" s="71" t="s">
        <v>119</v>
      </c>
      <c r="AA461" s="5">
        <v>36</v>
      </c>
      <c r="AB461" s="5">
        <v>36</v>
      </c>
      <c r="AC461" s="5">
        <v>35</v>
      </c>
      <c r="AD461" s="5">
        <v>35</v>
      </c>
      <c r="AE461" s="72">
        <v>142</v>
      </c>
      <c r="AF461" s="72">
        <v>133</v>
      </c>
      <c r="AG461" s="5">
        <v>114</v>
      </c>
      <c r="AH461" s="5">
        <v>20</v>
      </c>
      <c r="AI461" s="5">
        <v>1</v>
      </c>
      <c r="AJ461" s="5">
        <v>32</v>
      </c>
      <c r="AK461" s="167" t="s">
        <v>270</v>
      </c>
      <c r="AL461" s="71" t="s">
        <v>119</v>
      </c>
      <c r="AM461" s="5">
        <v>1</v>
      </c>
      <c r="AN461" s="5">
        <v>325</v>
      </c>
      <c r="AO461" s="5">
        <v>837</v>
      </c>
      <c r="AP461" s="5">
        <v>328</v>
      </c>
      <c r="AQ461" s="5">
        <v>76</v>
      </c>
      <c r="AR461" s="5">
        <v>46</v>
      </c>
      <c r="AS461" s="5">
        <v>140</v>
      </c>
      <c r="AT461" s="5">
        <v>139</v>
      </c>
      <c r="AU461" s="5">
        <v>134</v>
      </c>
      <c r="AV461" s="167" t="s">
        <v>270</v>
      </c>
      <c r="AW461" s="71" t="s">
        <v>119</v>
      </c>
      <c r="AX461" s="5">
        <v>1231</v>
      </c>
      <c r="AY461" s="5">
        <v>655</v>
      </c>
      <c r="AZ461" s="5">
        <v>1197</v>
      </c>
      <c r="BA461" s="5">
        <v>635</v>
      </c>
      <c r="BB461" s="5">
        <v>863</v>
      </c>
      <c r="BC461" s="5">
        <v>457</v>
      </c>
      <c r="BD461" s="5">
        <v>1153</v>
      </c>
      <c r="BE461" s="5">
        <v>614</v>
      </c>
      <c r="BF461" s="5">
        <v>1119</v>
      </c>
      <c r="BG461" s="5">
        <v>594</v>
      </c>
      <c r="BH461" s="5">
        <v>436</v>
      </c>
      <c r="BI461" s="5">
        <v>213</v>
      </c>
      <c r="BJ461" s="167" t="s">
        <v>270</v>
      </c>
      <c r="BK461" s="71" t="s">
        <v>119</v>
      </c>
      <c r="BL461" s="72">
        <v>246</v>
      </c>
      <c r="BM461" s="5">
        <v>96</v>
      </c>
      <c r="BN461" s="5">
        <v>12</v>
      </c>
      <c r="BO461" s="72">
        <v>17</v>
      </c>
      <c r="BP461" s="5">
        <v>6</v>
      </c>
      <c r="BQ461" s="72">
        <v>263</v>
      </c>
      <c r="BR461" s="72">
        <v>102</v>
      </c>
      <c r="BS461" s="167" t="s">
        <v>270</v>
      </c>
      <c r="BT461" s="71" t="s">
        <v>119</v>
      </c>
      <c r="BU461" s="5">
        <v>31</v>
      </c>
      <c r="BV461" s="5">
        <v>58</v>
      </c>
      <c r="BW461" s="5">
        <v>284</v>
      </c>
      <c r="BX461" s="5">
        <v>13</v>
      </c>
      <c r="BY461" s="5">
        <v>221</v>
      </c>
      <c r="BZ461" s="5">
        <v>215</v>
      </c>
      <c r="CA461" s="5">
        <v>34</v>
      </c>
      <c r="CB461" s="5">
        <v>0</v>
      </c>
      <c r="CC461" s="5">
        <v>0</v>
      </c>
      <c r="CD461" s="5">
        <v>0</v>
      </c>
      <c r="CE461" s="5">
        <v>4</v>
      </c>
      <c r="CF461" s="5">
        <v>12</v>
      </c>
      <c r="CG461" s="5">
        <v>12</v>
      </c>
      <c r="CH461" s="135"/>
      <c r="CI461" s="138" t="s">
        <v>270</v>
      </c>
      <c r="CJ461" s="138" t="s">
        <v>4560</v>
      </c>
      <c r="CK461" s="139">
        <v>4854</v>
      </c>
      <c r="CL461" s="141">
        <v>860</v>
      </c>
    </row>
    <row r="462" spans="1:90" ht="12" customHeight="1">
      <c r="A462" s="167"/>
      <c r="B462" s="71" t="s">
        <v>120</v>
      </c>
      <c r="C462" s="5">
        <v>0</v>
      </c>
      <c r="D462" s="5">
        <v>0</v>
      </c>
      <c r="E462" s="5">
        <v>0</v>
      </c>
      <c r="F462" s="5">
        <v>0</v>
      </c>
      <c r="G462" s="5">
        <v>0</v>
      </c>
      <c r="H462" s="5">
        <v>0</v>
      </c>
      <c r="I462" s="5">
        <v>0</v>
      </c>
      <c r="J462" s="5">
        <v>0</v>
      </c>
      <c r="K462" s="72">
        <v>0</v>
      </c>
      <c r="L462" s="72">
        <v>0</v>
      </c>
      <c r="M462" s="167"/>
      <c r="N462" s="71" t="s">
        <v>120</v>
      </c>
      <c r="O462" s="5">
        <v>0</v>
      </c>
      <c r="P462" s="5">
        <v>0</v>
      </c>
      <c r="Q462" s="5">
        <v>0</v>
      </c>
      <c r="R462" s="5">
        <v>0</v>
      </c>
      <c r="S462" s="5">
        <v>0</v>
      </c>
      <c r="T462" s="5">
        <v>0</v>
      </c>
      <c r="U462" s="5">
        <v>0</v>
      </c>
      <c r="V462" s="5">
        <v>0</v>
      </c>
      <c r="W462" s="72">
        <v>0</v>
      </c>
      <c r="X462" s="72">
        <v>0</v>
      </c>
      <c r="Y462" s="167"/>
      <c r="Z462" s="71" t="s">
        <v>120</v>
      </c>
      <c r="AA462" s="5">
        <v>0</v>
      </c>
      <c r="AB462" s="5">
        <v>0</v>
      </c>
      <c r="AC462" s="5">
        <v>0</v>
      </c>
      <c r="AD462" s="5">
        <v>0</v>
      </c>
      <c r="AE462" s="72">
        <v>0</v>
      </c>
      <c r="AF462" s="72">
        <v>0</v>
      </c>
      <c r="AG462" s="5">
        <v>0</v>
      </c>
      <c r="AH462" s="5">
        <v>0</v>
      </c>
      <c r="AI462" s="5">
        <v>0</v>
      </c>
      <c r="AJ462" s="5">
        <v>0</v>
      </c>
      <c r="AK462" s="167"/>
      <c r="AL462" s="71" t="s">
        <v>120</v>
      </c>
      <c r="AM462" s="5">
        <v>0</v>
      </c>
      <c r="AN462" s="5">
        <v>0</v>
      </c>
      <c r="AO462" s="5">
        <v>0</v>
      </c>
      <c r="AP462" s="5">
        <v>0</v>
      </c>
      <c r="AQ462" s="5">
        <v>0</v>
      </c>
      <c r="AR462" s="5">
        <v>0</v>
      </c>
      <c r="AS462" s="5">
        <v>0</v>
      </c>
      <c r="AT462" s="5">
        <v>0</v>
      </c>
      <c r="AU462" s="5">
        <v>0</v>
      </c>
      <c r="AV462" s="167"/>
      <c r="AW462" s="71" t="s">
        <v>120</v>
      </c>
      <c r="AX462" s="5">
        <v>0</v>
      </c>
      <c r="AY462" s="5">
        <v>0</v>
      </c>
      <c r="AZ462" s="5">
        <v>0</v>
      </c>
      <c r="BA462" s="5">
        <v>0</v>
      </c>
      <c r="BB462" s="5">
        <v>0</v>
      </c>
      <c r="BC462" s="5">
        <v>0</v>
      </c>
      <c r="BD462" s="5">
        <v>0</v>
      </c>
      <c r="BE462" s="5">
        <v>0</v>
      </c>
      <c r="BF462" s="5">
        <v>0</v>
      </c>
      <c r="BG462" s="5">
        <v>0</v>
      </c>
      <c r="BH462" s="5">
        <v>0</v>
      </c>
      <c r="BI462" s="5">
        <v>0</v>
      </c>
      <c r="BJ462" s="167"/>
      <c r="BK462" s="71" t="s">
        <v>120</v>
      </c>
      <c r="BL462" s="72">
        <v>0</v>
      </c>
      <c r="BM462" s="5">
        <v>0</v>
      </c>
      <c r="BN462" s="5">
        <v>0</v>
      </c>
      <c r="BO462" s="72">
        <v>0</v>
      </c>
      <c r="BP462" s="5">
        <v>0</v>
      </c>
      <c r="BQ462" s="72">
        <v>0</v>
      </c>
      <c r="BR462" s="72">
        <v>0</v>
      </c>
      <c r="BS462" s="167"/>
      <c r="BT462" s="71" t="s">
        <v>120</v>
      </c>
      <c r="BU462" s="5">
        <v>0</v>
      </c>
      <c r="BV462" s="5">
        <v>0</v>
      </c>
      <c r="BW462" s="5">
        <v>0</v>
      </c>
      <c r="BX462" s="5">
        <v>0</v>
      </c>
      <c r="BY462" s="5">
        <v>0</v>
      </c>
      <c r="BZ462" s="5">
        <v>0</v>
      </c>
      <c r="CA462" s="5">
        <v>0</v>
      </c>
      <c r="CB462" s="5">
        <v>0</v>
      </c>
      <c r="CC462" s="5">
        <v>0</v>
      </c>
      <c r="CD462" s="5">
        <v>0</v>
      </c>
      <c r="CE462" s="5">
        <v>0</v>
      </c>
      <c r="CF462" s="5">
        <v>0</v>
      </c>
      <c r="CG462" s="5">
        <v>0</v>
      </c>
      <c r="CH462" s="135"/>
      <c r="CI462" s="138" t="s">
        <v>270</v>
      </c>
      <c r="CJ462" s="138" t="s">
        <v>4561</v>
      </c>
      <c r="CK462" s="139">
        <v>0</v>
      </c>
      <c r="CL462" s="141">
        <v>0</v>
      </c>
    </row>
    <row r="463" spans="1:90" ht="12" customHeight="1">
      <c r="A463" s="167"/>
      <c r="B463" s="103" t="s">
        <v>102</v>
      </c>
      <c r="C463" s="105">
        <v>1206</v>
      </c>
      <c r="D463" s="105">
        <v>616</v>
      </c>
      <c r="E463" s="105">
        <v>1116</v>
      </c>
      <c r="F463" s="105">
        <v>537</v>
      </c>
      <c r="G463" s="105">
        <v>1129</v>
      </c>
      <c r="H463" s="105">
        <v>594</v>
      </c>
      <c r="I463" s="105">
        <v>1074</v>
      </c>
      <c r="J463" s="105">
        <v>525</v>
      </c>
      <c r="K463" s="105">
        <v>4525</v>
      </c>
      <c r="L463" s="105">
        <v>2272</v>
      </c>
      <c r="M463" s="167"/>
      <c r="N463" s="103" t="s">
        <v>102</v>
      </c>
      <c r="O463" s="105">
        <v>70</v>
      </c>
      <c r="P463" s="105">
        <v>35</v>
      </c>
      <c r="Q463" s="105">
        <v>25</v>
      </c>
      <c r="R463" s="105">
        <v>13</v>
      </c>
      <c r="S463" s="105">
        <v>17</v>
      </c>
      <c r="T463" s="105">
        <v>9</v>
      </c>
      <c r="U463" s="105">
        <v>116</v>
      </c>
      <c r="V463" s="105">
        <v>68</v>
      </c>
      <c r="W463" s="105">
        <v>228</v>
      </c>
      <c r="X463" s="105">
        <v>125</v>
      </c>
      <c r="Y463" s="167"/>
      <c r="Z463" s="103" t="s">
        <v>102</v>
      </c>
      <c r="AA463" s="105">
        <v>36</v>
      </c>
      <c r="AB463" s="105">
        <v>36</v>
      </c>
      <c r="AC463" s="105">
        <v>35</v>
      </c>
      <c r="AD463" s="105">
        <v>35</v>
      </c>
      <c r="AE463" s="105">
        <v>142</v>
      </c>
      <c r="AF463" s="105">
        <v>133</v>
      </c>
      <c r="AG463" s="105">
        <v>114</v>
      </c>
      <c r="AH463" s="105">
        <v>20</v>
      </c>
      <c r="AI463" s="105">
        <v>1</v>
      </c>
      <c r="AJ463" s="105">
        <v>32</v>
      </c>
      <c r="AK463" s="167"/>
      <c r="AL463" s="103" t="s">
        <v>102</v>
      </c>
      <c r="AM463" s="105">
        <v>1</v>
      </c>
      <c r="AN463" s="105">
        <v>325</v>
      </c>
      <c r="AO463" s="105">
        <v>837</v>
      </c>
      <c r="AP463" s="105">
        <v>328</v>
      </c>
      <c r="AQ463" s="105">
        <v>76</v>
      </c>
      <c r="AR463" s="105">
        <v>46</v>
      </c>
      <c r="AS463" s="105">
        <v>140</v>
      </c>
      <c r="AT463" s="105">
        <v>139</v>
      </c>
      <c r="AU463" s="105">
        <v>134</v>
      </c>
      <c r="AV463" s="167"/>
      <c r="AW463" s="103" t="s">
        <v>102</v>
      </c>
      <c r="AX463" s="105">
        <v>1231</v>
      </c>
      <c r="AY463" s="105">
        <v>655</v>
      </c>
      <c r="AZ463" s="105">
        <v>1197</v>
      </c>
      <c r="BA463" s="105">
        <v>635</v>
      </c>
      <c r="BB463" s="105">
        <v>863</v>
      </c>
      <c r="BC463" s="105">
        <v>457</v>
      </c>
      <c r="BD463" s="105">
        <v>1153</v>
      </c>
      <c r="BE463" s="105">
        <v>614</v>
      </c>
      <c r="BF463" s="105">
        <v>1119</v>
      </c>
      <c r="BG463" s="105">
        <v>594</v>
      </c>
      <c r="BH463" s="105">
        <v>436</v>
      </c>
      <c r="BI463" s="105">
        <v>213</v>
      </c>
      <c r="BJ463" s="167"/>
      <c r="BK463" s="103" t="s">
        <v>102</v>
      </c>
      <c r="BL463" s="105">
        <v>246</v>
      </c>
      <c r="BM463" s="105">
        <v>96</v>
      </c>
      <c r="BN463" s="105">
        <v>12</v>
      </c>
      <c r="BO463" s="105">
        <v>17</v>
      </c>
      <c r="BP463" s="105">
        <v>6</v>
      </c>
      <c r="BQ463" s="105">
        <v>263</v>
      </c>
      <c r="BR463" s="105">
        <v>102</v>
      </c>
      <c r="BS463" s="167"/>
      <c r="BT463" s="103" t="s">
        <v>102</v>
      </c>
      <c r="BU463" s="105">
        <v>31</v>
      </c>
      <c r="BV463" s="105">
        <v>58</v>
      </c>
      <c r="BW463" s="105">
        <v>284</v>
      </c>
      <c r="BX463" s="105">
        <v>13</v>
      </c>
      <c r="BY463" s="105">
        <v>221</v>
      </c>
      <c r="BZ463" s="105">
        <v>215</v>
      </c>
      <c r="CA463" s="105">
        <v>34</v>
      </c>
      <c r="CB463" s="105">
        <v>0</v>
      </c>
      <c r="CC463" s="105">
        <v>0</v>
      </c>
      <c r="CD463" s="105">
        <v>0</v>
      </c>
      <c r="CE463" s="105">
        <v>4</v>
      </c>
      <c r="CF463" s="105">
        <v>12</v>
      </c>
      <c r="CG463" s="105">
        <v>12</v>
      </c>
      <c r="CH463" s="135"/>
      <c r="CI463" s="138" t="s">
        <v>270</v>
      </c>
      <c r="CJ463" s="138" t="s">
        <v>4562</v>
      </c>
      <c r="CK463" s="139">
        <v>4854</v>
      </c>
      <c r="CL463" s="141">
        <v>860</v>
      </c>
    </row>
    <row r="464" spans="1:90" ht="12" customHeight="1">
      <c r="A464" s="167" t="s">
        <v>271</v>
      </c>
      <c r="B464" s="71" t="s">
        <v>119</v>
      </c>
      <c r="C464" s="5">
        <v>1133</v>
      </c>
      <c r="D464" s="5">
        <v>609</v>
      </c>
      <c r="E464" s="5">
        <v>1245</v>
      </c>
      <c r="F464" s="5">
        <v>692</v>
      </c>
      <c r="G464" s="5">
        <v>1105</v>
      </c>
      <c r="H464" s="5">
        <v>597</v>
      </c>
      <c r="I464" s="5">
        <v>1228</v>
      </c>
      <c r="J464" s="5">
        <v>669</v>
      </c>
      <c r="K464" s="72">
        <v>4711</v>
      </c>
      <c r="L464" s="72">
        <v>2567</v>
      </c>
      <c r="M464" s="167" t="s">
        <v>271</v>
      </c>
      <c r="N464" s="71" t="s">
        <v>119</v>
      </c>
      <c r="O464" s="5">
        <v>31</v>
      </c>
      <c r="P464" s="5">
        <v>15</v>
      </c>
      <c r="Q464" s="5">
        <v>18</v>
      </c>
      <c r="R464" s="5">
        <v>8</v>
      </c>
      <c r="S464" s="5">
        <v>28</v>
      </c>
      <c r="T464" s="5">
        <v>20</v>
      </c>
      <c r="U464" s="5">
        <v>229</v>
      </c>
      <c r="V464" s="5">
        <v>128</v>
      </c>
      <c r="W464" s="72">
        <v>306</v>
      </c>
      <c r="X464" s="72">
        <v>171</v>
      </c>
      <c r="Y464" s="167" t="s">
        <v>271</v>
      </c>
      <c r="Z464" s="71" t="s">
        <v>119</v>
      </c>
      <c r="AA464" s="5">
        <v>46</v>
      </c>
      <c r="AB464" s="5">
        <v>45</v>
      </c>
      <c r="AC464" s="5">
        <v>46</v>
      </c>
      <c r="AD464" s="5">
        <v>48</v>
      </c>
      <c r="AE464" s="72">
        <v>185</v>
      </c>
      <c r="AF464" s="72">
        <v>178</v>
      </c>
      <c r="AG464" s="5">
        <v>150</v>
      </c>
      <c r="AH464" s="5">
        <v>32</v>
      </c>
      <c r="AI464" s="5">
        <v>4</v>
      </c>
      <c r="AJ464" s="5">
        <v>44</v>
      </c>
      <c r="AK464" s="167" t="s">
        <v>271</v>
      </c>
      <c r="AL464" s="71" t="s">
        <v>119</v>
      </c>
      <c r="AM464" s="5">
        <v>2</v>
      </c>
      <c r="AN464" s="5">
        <v>701</v>
      </c>
      <c r="AO464" s="5">
        <v>1004</v>
      </c>
      <c r="AP464" s="5">
        <v>180</v>
      </c>
      <c r="AQ464" s="5">
        <v>60</v>
      </c>
      <c r="AR464" s="5">
        <v>32</v>
      </c>
      <c r="AS464" s="5">
        <v>164</v>
      </c>
      <c r="AT464" s="5">
        <v>161</v>
      </c>
      <c r="AU464" s="5">
        <v>169</v>
      </c>
      <c r="AV464" s="167" t="s">
        <v>271</v>
      </c>
      <c r="AW464" s="71" t="s">
        <v>119</v>
      </c>
      <c r="AX464" s="5">
        <v>1385</v>
      </c>
      <c r="AY464" s="5">
        <v>826</v>
      </c>
      <c r="AZ464" s="5">
        <v>1322</v>
      </c>
      <c r="BA464" s="5">
        <v>782</v>
      </c>
      <c r="BB464" s="5">
        <v>615</v>
      </c>
      <c r="BC464" s="5">
        <v>367</v>
      </c>
      <c r="BD464" s="5">
        <v>1379</v>
      </c>
      <c r="BE464" s="5">
        <v>823</v>
      </c>
      <c r="BF464" s="5">
        <v>1319</v>
      </c>
      <c r="BG464" s="5">
        <v>782</v>
      </c>
      <c r="BH464" s="5">
        <v>572</v>
      </c>
      <c r="BI464" s="5">
        <v>338</v>
      </c>
      <c r="BJ464" s="167" t="s">
        <v>271</v>
      </c>
      <c r="BK464" s="71" t="s">
        <v>119</v>
      </c>
      <c r="BL464" s="72">
        <v>235</v>
      </c>
      <c r="BM464" s="5">
        <v>105</v>
      </c>
      <c r="BN464" s="5">
        <v>12</v>
      </c>
      <c r="BO464" s="72">
        <v>23</v>
      </c>
      <c r="BP464" s="5">
        <v>10</v>
      </c>
      <c r="BQ464" s="72">
        <v>258</v>
      </c>
      <c r="BR464" s="72">
        <v>115</v>
      </c>
      <c r="BS464" s="167" t="s">
        <v>271</v>
      </c>
      <c r="BT464" s="71" t="s">
        <v>119</v>
      </c>
      <c r="BU464" s="5">
        <v>89</v>
      </c>
      <c r="BV464" s="5">
        <v>90</v>
      </c>
      <c r="BW464" s="5">
        <v>77</v>
      </c>
      <c r="BX464" s="5">
        <v>85</v>
      </c>
      <c r="BY464" s="5">
        <v>223</v>
      </c>
      <c r="BZ464" s="5">
        <v>83</v>
      </c>
      <c r="CA464" s="5">
        <v>53</v>
      </c>
      <c r="CB464" s="5">
        <v>1</v>
      </c>
      <c r="CC464" s="5">
        <v>0</v>
      </c>
      <c r="CD464" s="5">
        <v>12</v>
      </c>
      <c r="CE464" s="5">
        <v>0</v>
      </c>
      <c r="CF464" s="5">
        <v>61</v>
      </c>
      <c r="CG464" s="5">
        <v>303</v>
      </c>
      <c r="CH464" s="135"/>
      <c r="CI464" s="138" t="s">
        <v>271</v>
      </c>
      <c r="CJ464" s="138" t="s">
        <v>4563</v>
      </c>
      <c r="CK464" s="139">
        <v>5436</v>
      </c>
      <c r="CL464" s="141">
        <v>713</v>
      </c>
    </row>
    <row r="465" spans="1:90" ht="12" customHeight="1">
      <c r="A465" s="167"/>
      <c r="B465" s="71" t="s">
        <v>120</v>
      </c>
      <c r="C465" s="5">
        <v>0</v>
      </c>
      <c r="D465" s="5">
        <v>0</v>
      </c>
      <c r="E465" s="5">
        <v>0</v>
      </c>
      <c r="F465" s="5">
        <v>0</v>
      </c>
      <c r="G465" s="5">
        <v>0</v>
      </c>
      <c r="H465" s="5">
        <v>0</v>
      </c>
      <c r="I465" s="5">
        <v>0</v>
      </c>
      <c r="J465" s="5">
        <v>0</v>
      </c>
      <c r="K465" s="72">
        <v>0</v>
      </c>
      <c r="L465" s="72">
        <v>0</v>
      </c>
      <c r="M465" s="167"/>
      <c r="N465" s="71" t="s">
        <v>120</v>
      </c>
      <c r="O465" s="5">
        <v>0</v>
      </c>
      <c r="P465" s="5">
        <v>0</v>
      </c>
      <c r="Q465" s="5">
        <v>0</v>
      </c>
      <c r="R465" s="5">
        <v>0</v>
      </c>
      <c r="S465" s="5">
        <v>0</v>
      </c>
      <c r="T465" s="5">
        <v>0</v>
      </c>
      <c r="U465" s="5">
        <v>0</v>
      </c>
      <c r="V465" s="5">
        <v>0</v>
      </c>
      <c r="W465" s="72">
        <v>0</v>
      </c>
      <c r="X465" s="72">
        <v>0</v>
      </c>
      <c r="Y465" s="167"/>
      <c r="Z465" s="71" t="s">
        <v>120</v>
      </c>
      <c r="AA465" s="5">
        <v>0</v>
      </c>
      <c r="AB465" s="5">
        <v>0</v>
      </c>
      <c r="AC465" s="5">
        <v>0</v>
      </c>
      <c r="AD465" s="5">
        <v>0</v>
      </c>
      <c r="AE465" s="72">
        <v>0</v>
      </c>
      <c r="AF465" s="72">
        <v>0</v>
      </c>
      <c r="AG465" s="5">
        <v>0</v>
      </c>
      <c r="AH465" s="5">
        <v>0</v>
      </c>
      <c r="AI465" s="5">
        <v>0</v>
      </c>
      <c r="AJ465" s="5">
        <v>0</v>
      </c>
      <c r="AK465" s="167"/>
      <c r="AL465" s="71" t="s">
        <v>120</v>
      </c>
      <c r="AM465" s="5">
        <v>0</v>
      </c>
      <c r="AN465" s="5">
        <v>0</v>
      </c>
      <c r="AO465" s="5">
        <v>0</v>
      </c>
      <c r="AP465" s="5">
        <v>0</v>
      </c>
      <c r="AQ465" s="5">
        <v>0</v>
      </c>
      <c r="AR465" s="5">
        <v>0</v>
      </c>
      <c r="AS465" s="5">
        <v>0</v>
      </c>
      <c r="AT465" s="5">
        <v>0</v>
      </c>
      <c r="AU465" s="5">
        <v>0</v>
      </c>
      <c r="AV465" s="167"/>
      <c r="AW465" s="71" t="s">
        <v>120</v>
      </c>
      <c r="AX465" s="5">
        <v>0</v>
      </c>
      <c r="AY465" s="5">
        <v>0</v>
      </c>
      <c r="AZ465" s="5">
        <v>0</v>
      </c>
      <c r="BA465" s="5">
        <v>0</v>
      </c>
      <c r="BB465" s="5">
        <v>0</v>
      </c>
      <c r="BC465" s="5">
        <v>0</v>
      </c>
      <c r="BD465" s="5">
        <v>0</v>
      </c>
      <c r="BE465" s="5">
        <v>0</v>
      </c>
      <c r="BF465" s="5">
        <v>0</v>
      </c>
      <c r="BG465" s="5">
        <v>0</v>
      </c>
      <c r="BH465" s="5">
        <v>0</v>
      </c>
      <c r="BI465" s="5">
        <v>0</v>
      </c>
      <c r="BJ465" s="167"/>
      <c r="BK465" s="71" t="s">
        <v>120</v>
      </c>
      <c r="BL465" s="72">
        <v>0</v>
      </c>
      <c r="BM465" s="5">
        <v>0</v>
      </c>
      <c r="BN465" s="5">
        <v>0</v>
      </c>
      <c r="BO465" s="72">
        <v>0</v>
      </c>
      <c r="BP465" s="5">
        <v>0</v>
      </c>
      <c r="BQ465" s="72">
        <v>0</v>
      </c>
      <c r="BR465" s="72">
        <v>0</v>
      </c>
      <c r="BS465" s="167"/>
      <c r="BT465" s="71" t="s">
        <v>120</v>
      </c>
      <c r="BU465" s="5">
        <v>0</v>
      </c>
      <c r="BV465" s="5">
        <v>0</v>
      </c>
      <c r="BW465" s="5">
        <v>0</v>
      </c>
      <c r="BX465" s="5">
        <v>0</v>
      </c>
      <c r="BY465" s="5">
        <v>0</v>
      </c>
      <c r="BZ465" s="5">
        <v>0</v>
      </c>
      <c r="CA465" s="5">
        <v>0</v>
      </c>
      <c r="CB465" s="5">
        <v>0</v>
      </c>
      <c r="CC465" s="5">
        <v>0</v>
      </c>
      <c r="CD465" s="5">
        <v>0</v>
      </c>
      <c r="CE465" s="5">
        <v>0</v>
      </c>
      <c r="CF465" s="5">
        <v>0</v>
      </c>
      <c r="CG465" s="5">
        <v>0</v>
      </c>
      <c r="CH465" s="135"/>
      <c r="CI465" s="138" t="s">
        <v>271</v>
      </c>
      <c r="CJ465" s="138" t="s">
        <v>4564</v>
      </c>
      <c r="CK465" s="139">
        <v>0</v>
      </c>
      <c r="CL465" s="141">
        <v>0</v>
      </c>
    </row>
    <row r="466" spans="1:90" ht="12" customHeight="1">
      <c r="A466" s="167"/>
      <c r="B466" s="103" t="s">
        <v>102</v>
      </c>
      <c r="C466" s="105">
        <v>1133</v>
      </c>
      <c r="D466" s="105">
        <v>609</v>
      </c>
      <c r="E466" s="105">
        <v>1245</v>
      </c>
      <c r="F466" s="105">
        <v>692</v>
      </c>
      <c r="G466" s="105">
        <v>1105</v>
      </c>
      <c r="H466" s="105">
        <v>597</v>
      </c>
      <c r="I466" s="105">
        <v>1228</v>
      </c>
      <c r="J466" s="105">
        <v>669</v>
      </c>
      <c r="K466" s="105">
        <v>4711</v>
      </c>
      <c r="L466" s="105">
        <v>2567</v>
      </c>
      <c r="M466" s="167"/>
      <c r="N466" s="103" t="s">
        <v>102</v>
      </c>
      <c r="O466" s="105">
        <v>31</v>
      </c>
      <c r="P466" s="105">
        <v>15</v>
      </c>
      <c r="Q466" s="105">
        <v>18</v>
      </c>
      <c r="R466" s="105">
        <v>8</v>
      </c>
      <c r="S466" s="105">
        <v>28</v>
      </c>
      <c r="T466" s="105">
        <v>20</v>
      </c>
      <c r="U466" s="105">
        <v>229</v>
      </c>
      <c r="V466" s="105">
        <v>128</v>
      </c>
      <c r="W466" s="105">
        <v>306</v>
      </c>
      <c r="X466" s="105">
        <v>171</v>
      </c>
      <c r="Y466" s="167"/>
      <c r="Z466" s="103" t="s">
        <v>102</v>
      </c>
      <c r="AA466" s="105">
        <v>46</v>
      </c>
      <c r="AB466" s="105">
        <v>45</v>
      </c>
      <c r="AC466" s="105">
        <v>46</v>
      </c>
      <c r="AD466" s="105">
        <v>48</v>
      </c>
      <c r="AE466" s="105">
        <v>185</v>
      </c>
      <c r="AF466" s="105">
        <v>178</v>
      </c>
      <c r="AG466" s="105">
        <v>150</v>
      </c>
      <c r="AH466" s="105">
        <v>32</v>
      </c>
      <c r="AI466" s="105">
        <v>4</v>
      </c>
      <c r="AJ466" s="105">
        <v>44</v>
      </c>
      <c r="AK466" s="167"/>
      <c r="AL466" s="103" t="s">
        <v>102</v>
      </c>
      <c r="AM466" s="105">
        <v>2</v>
      </c>
      <c r="AN466" s="105">
        <v>701</v>
      </c>
      <c r="AO466" s="105">
        <v>1004</v>
      </c>
      <c r="AP466" s="105">
        <v>180</v>
      </c>
      <c r="AQ466" s="105">
        <v>60</v>
      </c>
      <c r="AR466" s="105">
        <v>32</v>
      </c>
      <c r="AS466" s="105">
        <v>164</v>
      </c>
      <c r="AT466" s="105">
        <v>161</v>
      </c>
      <c r="AU466" s="105">
        <v>169</v>
      </c>
      <c r="AV466" s="167"/>
      <c r="AW466" s="103" t="s">
        <v>102</v>
      </c>
      <c r="AX466" s="105">
        <v>1385</v>
      </c>
      <c r="AY466" s="105">
        <v>826</v>
      </c>
      <c r="AZ466" s="105">
        <v>1322</v>
      </c>
      <c r="BA466" s="105">
        <v>782</v>
      </c>
      <c r="BB466" s="105">
        <v>615</v>
      </c>
      <c r="BC466" s="105">
        <v>367</v>
      </c>
      <c r="BD466" s="105">
        <v>1379</v>
      </c>
      <c r="BE466" s="105">
        <v>823</v>
      </c>
      <c r="BF466" s="105">
        <v>1319</v>
      </c>
      <c r="BG466" s="105">
        <v>782</v>
      </c>
      <c r="BH466" s="105">
        <v>572</v>
      </c>
      <c r="BI466" s="105">
        <v>338</v>
      </c>
      <c r="BJ466" s="167"/>
      <c r="BK466" s="103" t="s">
        <v>102</v>
      </c>
      <c r="BL466" s="105">
        <v>235</v>
      </c>
      <c r="BM466" s="105">
        <v>105</v>
      </c>
      <c r="BN466" s="105">
        <v>12</v>
      </c>
      <c r="BO466" s="105">
        <v>23</v>
      </c>
      <c r="BP466" s="105">
        <v>10</v>
      </c>
      <c r="BQ466" s="105">
        <v>258</v>
      </c>
      <c r="BR466" s="105">
        <v>115</v>
      </c>
      <c r="BS466" s="167"/>
      <c r="BT466" s="103" t="s">
        <v>102</v>
      </c>
      <c r="BU466" s="105">
        <v>89</v>
      </c>
      <c r="BV466" s="105">
        <v>90</v>
      </c>
      <c r="BW466" s="105">
        <v>77</v>
      </c>
      <c r="BX466" s="105">
        <v>85</v>
      </c>
      <c r="BY466" s="105">
        <v>223</v>
      </c>
      <c r="BZ466" s="105">
        <v>83</v>
      </c>
      <c r="CA466" s="105">
        <v>53</v>
      </c>
      <c r="CB466" s="105">
        <v>1</v>
      </c>
      <c r="CC466" s="105">
        <v>0</v>
      </c>
      <c r="CD466" s="105">
        <v>12</v>
      </c>
      <c r="CE466" s="105">
        <v>0</v>
      </c>
      <c r="CF466" s="105">
        <v>61</v>
      </c>
      <c r="CG466" s="105">
        <v>303</v>
      </c>
      <c r="CH466" s="135"/>
      <c r="CI466" s="138" t="s">
        <v>271</v>
      </c>
      <c r="CJ466" s="138" t="s">
        <v>4565</v>
      </c>
      <c r="CK466" s="139">
        <v>5436</v>
      </c>
      <c r="CL466" s="141">
        <v>713</v>
      </c>
    </row>
    <row r="467" spans="1:90" ht="12" customHeight="1">
      <c r="A467" s="167" t="s">
        <v>272</v>
      </c>
      <c r="B467" s="71" t="s">
        <v>119</v>
      </c>
      <c r="C467" s="5">
        <v>778</v>
      </c>
      <c r="D467" s="5">
        <v>396</v>
      </c>
      <c r="E467" s="5">
        <v>552</v>
      </c>
      <c r="F467" s="5">
        <v>277</v>
      </c>
      <c r="G467" s="5">
        <v>551</v>
      </c>
      <c r="H467" s="5">
        <v>279</v>
      </c>
      <c r="I467" s="5">
        <v>503</v>
      </c>
      <c r="J467" s="5">
        <v>271</v>
      </c>
      <c r="K467" s="72">
        <v>2384</v>
      </c>
      <c r="L467" s="72">
        <v>1223</v>
      </c>
      <c r="M467" s="167" t="s">
        <v>272</v>
      </c>
      <c r="N467" s="71" t="s">
        <v>119</v>
      </c>
      <c r="O467" s="5">
        <v>21</v>
      </c>
      <c r="P467" s="5">
        <v>12</v>
      </c>
      <c r="Q467" s="5">
        <v>14</v>
      </c>
      <c r="R467" s="5">
        <v>10</v>
      </c>
      <c r="S467" s="5">
        <v>23</v>
      </c>
      <c r="T467" s="5">
        <v>9</v>
      </c>
      <c r="U467" s="5">
        <v>27</v>
      </c>
      <c r="V467" s="5">
        <v>14</v>
      </c>
      <c r="W467" s="72">
        <v>85</v>
      </c>
      <c r="X467" s="72">
        <v>45</v>
      </c>
      <c r="Y467" s="167" t="s">
        <v>272</v>
      </c>
      <c r="Z467" s="71" t="s">
        <v>119</v>
      </c>
      <c r="AA467" s="5">
        <v>23</v>
      </c>
      <c r="AB467" s="5">
        <v>23</v>
      </c>
      <c r="AC467" s="5">
        <v>21</v>
      </c>
      <c r="AD467" s="5">
        <v>21</v>
      </c>
      <c r="AE467" s="72">
        <v>88</v>
      </c>
      <c r="AF467" s="72">
        <v>89</v>
      </c>
      <c r="AG467" s="5">
        <v>75</v>
      </c>
      <c r="AH467" s="5">
        <v>4</v>
      </c>
      <c r="AI467" s="5">
        <v>0</v>
      </c>
      <c r="AJ467" s="5">
        <v>21</v>
      </c>
      <c r="AK467" s="167" t="s">
        <v>272</v>
      </c>
      <c r="AL467" s="71" t="s">
        <v>119</v>
      </c>
      <c r="AM467" s="5">
        <v>0</v>
      </c>
      <c r="AN467" s="5">
        <v>259</v>
      </c>
      <c r="AO467" s="5">
        <v>284</v>
      </c>
      <c r="AP467" s="5">
        <v>215</v>
      </c>
      <c r="AQ467" s="5">
        <v>43</v>
      </c>
      <c r="AR467" s="5">
        <v>6</v>
      </c>
      <c r="AS467" s="5">
        <v>88</v>
      </c>
      <c r="AT467" s="5">
        <v>73</v>
      </c>
      <c r="AU467" s="5">
        <v>73</v>
      </c>
      <c r="AV467" s="167" t="s">
        <v>272</v>
      </c>
      <c r="AW467" s="71" t="s">
        <v>119</v>
      </c>
      <c r="AX467" s="5">
        <v>484</v>
      </c>
      <c r="AY467" s="5">
        <v>260</v>
      </c>
      <c r="AZ467" s="5">
        <v>456</v>
      </c>
      <c r="BA467" s="5">
        <v>243</v>
      </c>
      <c r="BB467" s="5">
        <v>288</v>
      </c>
      <c r="BC467" s="5">
        <v>152</v>
      </c>
      <c r="BD467" s="5">
        <v>484</v>
      </c>
      <c r="BE467" s="5">
        <v>260</v>
      </c>
      <c r="BF467" s="5">
        <v>456</v>
      </c>
      <c r="BG467" s="5">
        <v>243</v>
      </c>
      <c r="BH467" s="5">
        <v>221</v>
      </c>
      <c r="BI467" s="5">
        <v>120</v>
      </c>
      <c r="BJ467" s="167" t="s">
        <v>272</v>
      </c>
      <c r="BK467" s="71" t="s">
        <v>119</v>
      </c>
      <c r="BL467" s="72">
        <v>118</v>
      </c>
      <c r="BM467" s="5">
        <v>41</v>
      </c>
      <c r="BN467" s="5">
        <v>14</v>
      </c>
      <c r="BO467" s="72">
        <v>6</v>
      </c>
      <c r="BP467" s="5">
        <v>2</v>
      </c>
      <c r="BQ467" s="72">
        <v>124</v>
      </c>
      <c r="BR467" s="72">
        <v>43</v>
      </c>
      <c r="BS467" s="167" t="s">
        <v>272</v>
      </c>
      <c r="BT467" s="71" t="s">
        <v>119</v>
      </c>
      <c r="BU467" s="5">
        <v>114</v>
      </c>
      <c r="BV467" s="5">
        <v>239</v>
      </c>
      <c r="BW467" s="5">
        <v>54</v>
      </c>
      <c r="BX467" s="5">
        <v>138</v>
      </c>
      <c r="BY467" s="5">
        <v>173</v>
      </c>
      <c r="BZ467" s="5">
        <v>160</v>
      </c>
      <c r="CA467" s="5">
        <v>152</v>
      </c>
      <c r="CB467" s="5">
        <v>8</v>
      </c>
      <c r="CC467" s="5">
        <v>2</v>
      </c>
      <c r="CD467" s="5">
        <v>174</v>
      </c>
      <c r="CE467" s="5">
        <v>52</v>
      </c>
      <c r="CF467" s="5">
        <v>30</v>
      </c>
      <c r="CG467" s="5">
        <v>60</v>
      </c>
      <c r="CH467" s="135"/>
      <c r="CI467" s="138" t="s">
        <v>272</v>
      </c>
      <c r="CJ467" s="138" t="s">
        <v>4566</v>
      </c>
      <c r="CK467" s="139">
        <v>2445</v>
      </c>
      <c r="CL467" s="141">
        <v>1266</v>
      </c>
    </row>
    <row r="468" spans="1:90" ht="12" customHeight="1">
      <c r="A468" s="167"/>
      <c r="B468" s="71" t="s">
        <v>120</v>
      </c>
      <c r="C468" s="5">
        <v>0</v>
      </c>
      <c r="D468" s="5">
        <v>0</v>
      </c>
      <c r="E468" s="5">
        <v>0</v>
      </c>
      <c r="F468" s="5">
        <v>0</v>
      </c>
      <c r="G468" s="5">
        <v>0</v>
      </c>
      <c r="H468" s="5">
        <v>0</v>
      </c>
      <c r="I468" s="5">
        <v>0</v>
      </c>
      <c r="J468" s="5">
        <v>0</v>
      </c>
      <c r="K468" s="72">
        <v>0</v>
      </c>
      <c r="L468" s="72">
        <v>0</v>
      </c>
      <c r="M468" s="167"/>
      <c r="N468" s="71" t="s">
        <v>120</v>
      </c>
      <c r="O468" s="5">
        <v>0</v>
      </c>
      <c r="P468" s="5">
        <v>0</v>
      </c>
      <c r="Q468" s="5">
        <v>0</v>
      </c>
      <c r="R468" s="5">
        <v>0</v>
      </c>
      <c r="S468" s="5">
        <v>0</v>
      </c>
      <c r="T468" s="5">
        <v>0</v>
      </c>
      <c r="U468" s="5">
        <v>0</v>
      </c>
      <c r="V468" s="5">
        <v>0</v>
      </c>
      <c r="W468" s="72">
        <v>0</v>
      </c>
      <c r="X468" s="72">
        <v>0</v>
      </c>
      <c r="Y468" s="167"/>
      <c r="Z468" s="71" t="s">
        <v>120</v>
      </c>
      <c r="AA468" s="5">
        <v>0</v>
      </c>
      <c r="AB468" s="5">
        <v>0</v>
      </c>
      <c r="AC468" s="5">
        <v>0</v>
      </c>
      <c r="AD468" s="5">
        <v>0</v>
      </c>
      <c r="AE468" s="72">
        <v>0</v>
      </c>
      <c r="AF468" s="72">
        <v>0</v>
      </c>
      <c r="AG468" s="5">
        <v>0</v>
      </c>
      <c r="AH468" s="5">
        <v>0</v>
      </c>
      <c r="AI468" s="5">
        <v>0</v>
      </c>
      <c r="AJ468" s="5">
        <v>0</v>
      </c>
      <c r="AK468" s="167"/>
      <c r="AL468" s="71" t="s">
        <v>120</v>
      </c>
      <c r="AM468" s="5">
        <v>0</v>
      </c>
      <c r="AN468" s="5">
        <v>0</v>
      </c>
      <c r="AO468" s="5">
        <v>0</v>
      </c>
      <c r="AP468" s="5">
        <v>0</v>
      </c>
      <c r="AQ468" s="5">
        <v>0</v>
      </c>
      <c r="AR468" s="5">
        <v>0</v>
      </c>
      <c r="AS468" s="5">
        <v>0</v>
      </c>
      <c r="AT468" s="5">
        <v>0</v>
      </c>
      <c r="AU468" s="5">
        <v>0</v>
      </c>
      <c r="AV468" s="167"/>
      <c r="AW468" s="71" t="s">
        <v>120</v>
      </c>
      <c r="AX468" s="5">
        <v>0</v>
      </c>
      <c r="AY468" s="5">
        <v>0</v>
      </c>
      <c r="AZ468" s="5">
        <v>0</v>
      </c>
      <c r="BA468" s="5">
        <v>0</v>
      </c>
      <c r="BB468" s="5">
        <v>0</v>
      </c>
      <c r="BC468" s="5">
        <v>0</v>
      </c>
      <c r="BD468" s="5">
        <v>0</v>
      </c>
      <c r="BE468" s="5">
        <v>0</v>
      </c>
      <c r="BF468" s="5">
        <v>0</v>
      </c>
      <c r="BG468" s="5">
        <v>0</v>
      </c>
      <c r="BH468" s="5">
        <v>0</v>
      </c>
      <c r="BI468" s="5">
        <v>0</v>
      </c>
      <c r="BJ468" s="167"/>
      <c r="BK468" s="71" t="s">
        <v>120</v>
      </c>
      <c r="BL468" s="72">
        <v>0</v>
      </c>
      <c r="BM468" s="5">
        <v>0</v>
      </c>
      <c r="BN468" s="5">
        <v>0</v>
      </c>
      <c r="BO468" s="72">
        <v>0</v>
      </c>
      <c r="BP468" s="5">
        <v>0</v>
      </c>
      <c r="BQ468" s="72">
        <v>0</v>
      </c>
      <c r="BR468" s="72">
        <v>0</v>
      </c>
      <c r="BS468" s="167"/>
      <c r="BT468" s="71" t="s">
        <v>120</v>
      </c>
      <c r="BU468" s="5">
        <v>0</v>
      </c>
      <c r="BV468" s="5">
        <v>0</v>
      </c>
      <c r="BW468" s="5">
        <v>0</v>
      </c>
      <c r="BX468" s="5">
        <v>0</v>
      </c>
      <c r="BY468" s="5">
        <v>0</v>
      </c>
      <c r="BZ468" s="5">
        <v>0</v>
      </c>
      <c r="CA468" s="5">
        <v>0</v>
      </c>
      <c r="CB468" s="5">
        <v>0</v>
      </c>
      <c r="CC468" s="5">
        <v>0</v>
      </c>
      <c r="CD468" s="5">
        <v>0</v>
      </c>
      <c r="CE468" s="5">
        <v>0</v>
      </c>
      <c r="CF468" s="5">
        <v>0</v>
      </c>
      <c r="CG468" s="5">
        <v>0</v>
      </c>
      <c r="CH468" s="135"/>
      <c r="CI468" s="138" t="s">
        <v>272</v>
      </c>
      <c r="CJ468" s="138" t="s">
        <v>4567</v>
      </c>
      <c r="CK468" s="139">
        <v>0</v>
      </c>
      <c r="CL468" s="141">
        <v>0</v>
      </c>
    </row>
    <row r="469" spans="1:90" ht="12" customHeight="1">
      <c r="A469" s="167"/>
      <c r="B469" s="103" t="s">
        <v>102</v>
      </c>
      <c r="C469" s="105">
        <v>778</v>
      </c>
      <c r="D469" s="105">
        <v>396</v>
      </c>
      <c r="E469" s="105">
        <v>552</v>
      </c>
      <c r="F469" s="105">
        <v>277</v>
      </c>
      <c r="G469" s="105">
        <v>551</v>
      </c>
      <c r="H469" s="105">
        <v>279</v>
      </c>
      <c r="I469" s="105">
        <v>503</v>
      </c>
      <c r="J469" s="105">
        <v>271</v>
      </c>
      <c r="K469" s="105">
        <v>2384</v>
      </c>
      <c r="L469" s="105">
        <v>1223</v>
      </c>
      <c r="M469" s="167"/>
      <c r="N469" s="103" t="s">
        <v>102</v>
      </c>
      <c r="O469" s="105">
        <v>21</v>
      </c>
      <c r="P469" s="105">
        <v>12</v>
      </c>
      <c r="Q469" s="105">
        <v>14</v>
      </c>
      <c r="R469" s="105">
        <v>10</v>
      </c>
      <c r="S469" s="105">
        <v>23</v>
      </c>
      <c r="T469" s="105">
        <v>9</v>
      </c>
      <c r="U469" s="105">
        <v>27</v>
      </c>
      <c r="V469" s="105">
        <v>14</v>
      </c>
      <c r="W469" s="105">
        <v>85</v>
      </c>
      <c r="X469" s="105">
        <v>45</v>
      </c>
      <c r="Y469" s="167"/>
      <c r="Z469" s="103" t="s">
        <v>102</v>
      </c>
      <c r="AA469" s="105">
        <v>23</v>
      </c>
      <c r="AB469" s="105">
        <v>23</v>
      </c>
      <c r="AC469" s="105">
        <v>21</v>
      </c>
      <c r="AD469" s="105">
        <v>21</v>
      </c>
      <c r="AE469" s="105">
        <v>88</v>
      </c>
      <c r="AF469" s="105">
        <v>89</v>
      </c>
      <c r="AG469" s="105">
        <v>75</v>
      </c>
      <c r="AH469" s="105">
        <v>4</v>
      </c>
      <c r="AI469" s="105">
        <v>0</v>
      </c>
      <c r="AJ469" s="105">
        <v>21</v>
      </c>
      <c r="AK469" s="167"/>
      <c r="AL469" s="103" t="s">
        <v>102</v>
      </c>
      <c r="AM469" s="105">
        <v>0</v>
      </c>
      <c r="AN469" s="105">
        <v>259</v>
      </c>
      <c r="AO469" s="105">
        <v>284</v>
      </c>
      <c r="AP469" s="105">
        <v>215</v>
      </c>
      <c r="AQ469" s="105">
        <v>43</v>
      </c>
      <c r="AR469" s="105">
        <v>6</v>
      </c>
      <c r="AS469" s="105">
        <v>88</v>
      </c>
      <c r="AT469" s="105">
        <v>73</v>
      </c>
      <c r="AU469" s="105">
        <v>73</v>
      </c>
      <c r="AV469" s="167"/>
      <c r="AW469" s="103" t="s">
        <v>102</v>
      </c>
      <c r="AX469" s="105">
        <v>484</v>
      </c>
      <c r="AY469" s="105">
        <v>260</v>
      </c>
      <c r="AZ469" s="105">
        <v>456</v>
      </c>
      <c r="BA469" s="105">
        <v>243</v>
      </c>
      <c r="BB469" s="105">
        <v>288</v>
      </c>
      <c r="BC469" s="105">
        <v>152</v>
      </c>
      <c r="BD469" s="105">
        <v>484</v>
      </c>
      <c r="BE469" s="105">
        <v>260</v>
      </c>
      <c r="BF469" s="105">
        <v>456</v>
      </c>
      <c r="BG469" s="105">
        <v>243</v>
      </c>
      <c r="BH469" s="105">
        <v>221</v>
      </c>
      <c r="BI469" s="105">
        <v>120</v>
      </c>
      <c r="BJ469" s="167"/>
      <c r="BK469" s="103" t="s">
        <v>102</v>
      </c>
      <c r="BL469" s="105">
        <v>118</v>
      </c>
      <c r="BM469" s="105">
        <v>41</v>
      </c>
      <c r="BN469" s="105">
        <v>14</v>
      </c>
      <c r="BO469" s="105">
        <v>6</v>
      </c>
      <c r="BP469" s="105">
        <v>2</v>
      </c>
      <c r="BQ469" s="105">
        <v>124</v>
      </c>
      <c r="BR469" s="105">
        <v>43</v>
      </c>
      <c r="BS469" s="167"/>
      <c r="BT469" s="103" t="s">
        <v>102</v>
      </c>
      <c r="BU469" s="105">
        <v>114</v>
      </c>
      <c r="BV469" s="105">
        <v>239</v>
      </c>
      <c r="BW469" s="105">
        <v>54</v>
      </c>
      <c r="BX469" s="105">
        <v>138</v>
      </c>
      <c r="BY469" s="105">
        <v>173</v>
      </c>
      <c r="BZ469" s="105">
        <v>160</v>
      </c>
      <c r="CA469" s="105">
        <v>152</v>
      </c>
      <c r="CB469" s="105">
        <v>8</v>
      </c>
      <c r="CC469" s="105">
        <v>2</v>
      </c>
      <c r="CD469" s="105">
        <v>174</v>
      </c>
      <c r="CE469" s="105">
        <v>52</v>
      </c>
      <c r="CF469" s="105">
        <v>30</v>
      </c>
      <c r="CG469" s="105">
        <v>60</v>
      </c>
      <c r="CH469" s="135"/>
      <c r="CI469" s="138" t="s">
        <v>272</v>
      </c>
      <c r="CJ469" s="138" t="s">
        <v>4568</v>
      </c>
      <c r="CK469" s="139">
        <v>2445</v>
      </c>
      <c r="CL469" s="141">
        <v>1266</v>
      </c>
    </row>
    <row r="470" spans="1:90" ht="12" customHeight="1">
      <c r="A470" s="73" t="s">
        <v>145</v>
      </c>
      <c r="B470" s="71"/>
      <c r="C470" s="5"/>
      <c r="D470" s="5"/>
      <c r="E470" s="5"/>
      <c r="F470" s="5"/>
      <c r="G470" s="5"/>
      <c r="H470" s="5"/>
      <c r="I470" s="5"/>
      <c r="J470" s="5"/>
      <c r="K470" s="5"/>
      <c r="L470" s="5"/>
      <c r="M470" s="73" t="s">
        <v>145</v>
      </c>
      <c r="N470" s="71"/>
      <c r="O470" s="5"/>
      <c r="P470" s="5"/>
      <c r="Q470" s="5"/>
      <c r="R470" s="5"/>
      <c r="S470" s="5"/>
      <c r="T470" s="5"/>
      <c r="U470" s="5"/>
      <c r="V470" s="5"/>
      <c r="W470" s="5"/>
      <c r="X470" s="5"/>
      <c r="Y470" s="73" t="s">
        <v>145</v>
      </c>
      <c r="Z470" s="71"/>
      <c r="AA470" s="5"/>
      <c r="AB470" s="5"/>
      <c r="AC470" s="5"/>
      <c r="AD470" s="5"/>
      <c r="AE470" s="5"/>
      <c r="AF470" s="5"/>
      <c r="AG470" s="5"/>
      <c r="AH470" s="5"/>
      <c r="AI470" s="5"/>
      <c r="AJ470" s="72"/>
      <c r="AK470" s="73" t="s">
        <v>145</v>
      </c>
      <c r="AL470" s="71"/>
      <c r="AM470" s="5"/>
      <c r="AN470" s="5"/>
      <c r="AO470" s="5"/>
      <c r="AP470" s="5"/>
      <c r="AQ470" s="5"/>
      <c r="AR470" s="5"/>
      <c r="AS470" s="5"/>
      <c r="AT470" s="5"/>
      <c r="AU470" s="5"/>
      <c r="AV470" s="73" t="s">
        <v>145</v>
      </c>
      <c r="AW470" s="71"/>
      <c r="AX470" s="5"/>
      <c r="AY470" s="5"/>
      <c r="AZ470" s="5"/>
      <c r="BA470" s="5"/>
      <c r="BB470" s="5"/>
      <c r="BC470" s="5"/>
      <c r="BD470" s="5"/>
      <c r="BE470" s="5"/>
      <c r="BF470" s="5"/>
      <c r="BG470" s="5"/>
      <c r="BH470" s="5"/>
      <c r="BI470" s="5"/>
      <c r="BJ470" s="73" t="s">
        <v>145</v>
      </c>
      <c r="BK470" s="71"/>
      <c r="BL470" s="72"/>
      <c r="BM470" s="5"/>
      <c r="BN470" s="5"/>
      <c r="BO470" s="5"/>
      <c r="BP470" s="5"/>
      <c r="BQ470" s="72"/>
      <c r="BR470" s="72"/>
      <c r="BS470" s="73" t="s">
        <v>145</v>
      </c>
      <c r="BT470" s="71"/>
      <c r="BU470" s="5"/>
      <c r="BV470" s="5"/>
      <c r="BW470" s="5"/>
      <c r="BX470" s="5"/>
      <c r="BY470" s="5"/>
      <c r="BZ470" s="5"/>
      <c r="CA470" s="5"/>
      <c r="CB470" s="5"/>
      <c r="CC470" s="5"/>
      <c r="CD470" s="5"/>
      <c r="CE470" s="5"/>
      <c r="CF470" s="5"/>
      <c r="CG470" s="5"/>
      <c r="CH470" s="135"/>
      <c r="CI470" s="138" t="s">
        <v>145</v>
      </c>
      <c r="CJ470" s="138" t="s">
        <v>145</v>
      </c>
      <c r="CK470" s="139">
        <v>0</v>
      </c>
      <c r="CL470" s="141">
        <v>0</v>
      </c>
    </row>
    <row r="471" spans="1:90" ht="12" customHeight="1">
      <c r="A471" s="206" t="s">
        <v>273</v>
      </c>
      <c r="B471" s="71" t="s">
        <v>119</v>
      </c>
      <c r="C471" s="5">
        <v>152</v>
      </c>
      <c r="D471" s="5">
        <v>79</v>
      </c>
      <c r="E471" s="5">
        <v>111</v>
      </c>
      <c r="F471" s="5">
        <v>56</v>
      </c>
      <c r="G471" s="5">
        <v>119</v>
      </c>
      <c r="H471" s="5">
        <v>72</v>
      </c>
      <c r="I471" s="5">
        <v>133</v>
      </c>
      <c r="J471" s="5">
        <v>59</v>
      </c>
      <c r="K471" s="72">
        <v>515</v>
      </c>
      <c r="L471" s="72">
        <v>266</v>
      </c>
      <c r="M471" s="206" t="s">
        <v>273</v>
      </c>
      <c r="N471" s="71" t="s">
        <v>119</v>
      </c>
      <c r="O471" s="5">
        <v>26</v>
      </c>
      <c r="P471" s="5">
        <v>13</v>
      </c>
      <c r="Q471" s="5">
        <v>2</v>
      </c>
      <c r="R471" s="5">
        <v>1</v>
      </c>
      <c r="S471" s="5">
        <v>6</v>
      </c>
      <c r="T471" s="5">
        <v>3</v>
      </c>
      <c r="U471" s="5">
        <v>24</v>
      </c>
      <c r="V471" s="5">
        <v>11</v>
      </c>
      <c r="W471" s="72">
        <v>58</v>
      </c>
      <c r="X471" s="72">
        <v>28</v>
      </c>
      <c r="Y471" s="206" t="s">
        <v>273</v>
      </c>
      <c r="Z471" s="71" t="s">
        <v>119</v>
      </c>
      <c r="AA471" s="5">
        <v>4</v>
      </c>
      <c r="AB471" s="5">
        <v>4</v>
      </c>
      <c r="AC471" s="5">
        <v>4</v>
      </c>
      <c r="AD471" s="5">
        <v>3</v>
      </c>
      <c r="AE471" s="72">
        <v>15</v>
      </c>
      <c r="AF471" s="72">
        <v>15</v>
      </c>
      <c r="AG471" s="5">
        <v>14</v>
      </c>
      <c r="AH471" s="5">
        <v>7</v>
      </c>
      <c r="AI471" s="5">
        <v>0</v>
      </c>
      <c r="AJ471" s="5">
        <v>4</v>
      </c>
      <c r="AK471" s="206" t="s">
        <v>273</v>
      </c>
      <c r="AL471" s="71" t="s">
        <v>119</v>
      </c>
      <c r="AM471" s="5">
        <v>0</v>
      </c>
      <c r="AN471" s="5">
        <v>105</v>
      </c>
      <c r="AO471" s="5">
        <v>119</v>
      </c>
      <c r="AP471" s="5">
        <v>1</v>
      </c>
      <c r="AQ471" s="5">
        <v>0</v>
      </c>
      <c r="AR471" s="5">
        <v>7</v>
      </c>
      <c r="AS471" s="5">
        <v>15</v>
      </c>
      <c r="AT471" s="5">
        <v>14</v>
      </c>
      <c r="AU471" s="5">
        <v>14</v>
      </c>
      <c r="AV471" s="206" t="s">
        <v>273</v>
      </c>
      <c r="AW471" s="71" t="s">
        <v>119</v>
      </c>
      <c r="AX471" s="5">
        <v>151</v>
      </c>
      <c r="AY471" s="5">
        <v>75</v>
      </c>
      <c r="AZ471" s="5">
        <v>124</v>
      </c>
      <c r="BA471" s="5">
        <v>63</v>
      </c>
      <c r="BB471" s="5">
        <v>82</v>
      </c>
      <c r="BC471" s="5">
        <v>46</v>
      </c>
      <c r="BD471" s="5">
        <v>150</v>
      </c>
      <c r="BE471" s="5">
        <v>75</v>
      </c>
      <c r="BF471" s="5">
        <v>123</v>
      </c>
      <c r="BG471" s="5">
        <v>63</v>
      </c>
      <c r="BH471" s="5">
        <v>82</v>
      </c>
      <c r="BI471" s="5">
        <v>46</v>
      </c>
      <c r="BJ471" s="206" t="s">
        <v>273</v>
      </c>
      <c r="BK471" s="71" t="s">
        <v>119</v>
      </c>
      <c r="BL471" s="72">
        <v>16</v>
      </c>
      <c r="BM471" s="5">
        <v>7</v>
      </c>
      <c r="BN471" s="5">
        <v>0</v>
      </c>
      <c r="BO471" s="72">
        <v>2</v>
      </c>
      <c r="BP471" s="5">
        <v>1</v>
      </c>
      <c r="BQ471" s="72">
        <v>18</v>
      </c>
      <c r="BR471" s="72">
        <v>8</v>
      </c>
      <c r="BS471" s="206" t="s">
        <v>273</v>
      </c>
      <c r="BT471" s="71" t="s">
        <v>119</v>
      </c>
      <c r="BU471" s="5">
        <v>8</v>
      </c>
      <c r="BV471" s="5">
        <v>8</v>
      </c>
      <c r="BW471" s="5">
        <v>10</v>
      </c>
      <c r="BX471" s="5">
        <v>15</v>
      </c>
      <c r="BY471" s="5">
        <v>10</v>
      </c>
      <c r="BZ471" s="5">
        <v>10</v>
      </c>
      <c r="CA471" s="5">
        <v>0</v>
      </c>
      <c r="CB471" s="5">
        <v>0</v>
      </c>
      <c r="CC471" s="5">
        <v>10</v>
      </c>
      <c r="CD471" s="5">
        <v>0</v>
      </c>
      <c r="CE471" s="5">
        <v>0</v>
      </c>
      <c r="CF471" s="5">
        <v>0</v>
      </c>
      <c r="CG471" s="5">
        <v>0</v>
      </c>
      <c r="CH471" s="135"/>
      <c r="CI471" s="138" t="s">
        <v>273</v>
      </c>
      <c r="CJ471" s="138" t="s">
        <v>4569</v>
      </c>
      <c r="CK471" s="139">
        <v>571</v>
      </c>
      <c r="CL471" s="141">
        <v>71</v>
      </c>
    </row>
    <row r="472" spans="1:90" ht="12" customHeight="1">
      <c r="A472" s="206"/>
      <c r="B472" s="71" t="s">
        <v>120</v>
      </c>
      <c r="C472" s="5">
        <v>80</v>
      </c>
      <c r="D472" s="5">
        <v>46</v>
      </c>
      <c r="E472" s="5">
        <v>77</v>
      </c>
      <c r="F472" s="5">
        <v>38</v>
      </c>
      <c r="G472" s="5">
        <v>62</v>
      </c>
      <c r="H472" s="5">
        <v>28</v>
      </c>
      <c r="I472" s="5">
        <v>81</v>
      </c>
      <c r="J472" s="5">
        <v>39</v>
      </c>
      <c r="K472" s="72">
        <v>300</v>
      </c>
      <c r="L472" s="72">
        <v>151</v>
      </c>
      <c r="M472" s="206"/>
      <c r="N472" s="71" t="s">
        <v>120</v>
      </c>
      <c r="O472" s="5">
        <v>4</v>
      </c>
      <c r="P472" s="5">
        <v>2</v>
      </c>
      <c r="Q472" s="5">
        <v>3</v>
      </c>
      <c r="R472" s="5">
        <v>1</v>
      </c>
      <c r="S472" s="5">
        <v>6</v>
      </c>
      <c r="T472" s="5">
        <v>3</v>
      </c>
      <c r="U472" s="5">
        <v>12</v>
      </c>
      <c r="V472" s="5">
        <v>7</v>
      </c>
      <c r="W472" s="72">
        <v>25</v>
      </c>
      <c r="X472" s="72">
        <v>13</v>
      </c>
      <c r="Y472" s="206"/>
      <c r="Z472" s="71" t="s">
        <v>120</v>
      </c>
      <c r="AA472" s="5">
        <v>2</v>
      </c>
      <c r="AB472" s="5">
        <v>2</v>
      </c>
      <c r="AC472" s="5">
        <v>2</v>
      </c>
      <c r="AD472" s="5">
        <v>2</v>
      </c>
      <c r="AE472" s="72">
        <v>8</v>
      </c>
      <c r="AF472" s="72">
        <v>8</v>
      </c>
      <c r="AG472" s="5">
        <v>8</v>
      </c>
      <c r="AH472" s="5">
        <v>8</v>
      </c>
      <c r="AI472" s="5">
        <v>0</v>
      </c>
      <c r="AJ472" s="5">
        <v>2</v>
      </c>
      <c r="AK472" s="206"/>
      <c r="AL472" s="71" t="s">
        <v>120</v>
      </c>
      <c r="AM472" s="5">
        <v>0</v>
      </c>
      <c r="AN472" s="5">
        <v>68</v>
      </c>
      <c r="AO472" s="5">
        <v>65</v>
      </c>
      <c r="AP472" s="5">
        <v>0</v>
      </c>
      <c r="AQ472" s="5">
        <v>0</v>
      </c>
      <c r="AR472" s="5">
        <v>0</v>
      </c>
      <c r="AS472" s="5">
        <v>8</v>
      </c>
      <c r="AT472" s="5">
        <v>8</v>
      </c>
      <c r="AU472" s="5">
        <v>8</v>
      </c>
      <c r="AV472" s="206"/>
      <c r="AW472" s="71" t="s">
        <v>120</v>
      </c>
      <c r="AX472" s="5">
        <v>88</v>
      </c>
      <c r="AY472" s="5">
        <v>34</v>
      </c>
      <c r="AZ472" s="5">
        <v>85</v>
      </c>
      <c r="BA472" s="5">
        <v>34</v>
      </c>
      <c r="BB472" s="5">
        <v>49</v>
      </c>
      <c r="BC472" s="5">
        <v>17</v>
      </c>
      <c r="BD472" s="5">
        <v>83</v>
      </c>
      <c r="BE472" s="5">
        <v>34</v>
      </c>
      <c r="BF472" s="5">
        <v>80</v>
      </c>
      <c r="BG472" s="5">
        <v>34</v>
      </c>
      <c r="BH472" s="5">
        <v>47</v>
      </c>
      <c r="BI472" s="5">
        <v>17</v>
      </c>
      <c r="BJ472" s="206"/>
      <c r="BK472" s="71" t="s">
        <v>120</v>
      </c>
      <c r="BL472" s="72">
        <v>19</v>
      </c>
      <c r="BM472" s="5">
        <v>7</v>
      </c>
      <c r="BN472" s="5">
        <v>7</v>
      </c>
      <c r="BO472" s="72">
        <v>6</v>
      </c>
      <c r="BP472" s="5">
        <v>5</v>
      </c>
      <c r="BQ472" s="72">
        <v>25</v>
      </c>
      <c r="BR472" s="72">
        <v>12</v>
      </c>
      <c r="BS472" s="206"/>
      <c r="BT472" s="71" t="s">
        <v>120</v>
      </c>
      <c r="BU472" s="5">
        <v>3</v>
      </c>
      <c r="BV472" s="5">
        <v>3</v>
      </c>
      <c r="BW472" s="5">
        <v>0</v>
      </c>
      <c r="BX472" s="5">
        <v>0</v>
      </c>
      <c r="BY472" s="5">
        <v>2</v>
      </c>
      <c r="BZ472" s="5">
        <v>0</v>
      </c>
      <c r="CA472" s="5">
        <v>0</v>
      </c>
      <c r="CB472" s="5">
        <v>0</v>
      </c>
      <c r="CC472" s="5">
        <v>0</v>
      </c>
      <c r="CD472" s="5">
        <v>0</v>
      </c>
      <c r="CE472" s="5">
        <v>0</v>
      </c>
      <c r="CF472" s="5">
        <v>12</v>
      </c>
      <c r="CG472" s="5">
        <v>128</v>
      </c>
      <c r="CH472" s="135"/>
      <c r="CI472" s="138" t="s">
        <v>273</v>
      </c>
      <c r="CJ472" s="138" t="s">
        <v>4570</v>
      </c>
      <c r="CK472" s="139">
        <v>331</v>
      </c>
      <c r="CL472" s="141">
        <v>8</v>
      </c>
    </row>
    <row r="473" spans="1:90" ht="12" customHeight="1">
      <c r="A473" s="206"/>
      <c r="B473" s="103" t="s">
        <v>102</v>
      </c>
      <c r="C473" s="105">
        <v>232</v>
      </c>
      <c r="D473" s="105">
        <v>125</v>
      </c>
      <c r="E473" s="105">
        <v>188</v>
      </c>
      <c r="F473" s="105">
        <v>94</v>
      </c>
      <c r="G473" s="105">
        <v>181</v>
      </c>
      <c r="H473" s="105">
        <v>100</v>
      </c>
      <c r="I473" s="105">
        <v>214</v>
      </c>
      <c r="J473" s="105">
        <v>98</v>
      </c>
      <c r="K473" s="105">
        <v>815</v>
      </c>
      <c r="L473" s="105">
        <v>417</v>
      </c>
      <c r="M473" s="206"/>
      <c r="N473" s="103" t="s">
        <v>102</v>
      </c>
      <c r="O473" s="105">
        <v>30</v>
      </c>
      <c r="P473" s="105">
        <v>15</v>
      </c>
      <c r="Q473" s="105">
        <v>5</v>
      </c>
      <c r="R473" s="105">
        <v>2</v>
      </c>
      <c r="S473" s="105">
        <v>12</v>
      </c>
      <c r="T473" s="105">
        <v>6</v>
      </c>
      <c r="U473" s="105">
        <v>36</v>
      </c>
      <c r="V473" s="105">
        <v>18</v>
      </c>
      <c r="W473" s="105">
        <v>83</v>
      </c>
      <c r="X473" s="105">
        <v>41</v>
      </c>
      <c r="Y473" s="206"/>
      <c r="Z473" s="103" t="s">
        <v>102</v>
      </c>
      <c r="AA473" s="105">
        <v>6</v>
      </c>
      <c r="AB473" s="105">
        <v>6</v>
      </c>
      <c r="AC473" s="105">
        <v>6</v>
      </c>
      <c r="AD473" s="105">
        <v>5</v>
      </c>
      <c r="AE473" s="105">
        <v>23</v>
      </c>
      <c r="AF473" s="105">
        <v>23</v>
      </c>
      <c r="AG473" s="105">
        <v>22</v>
      </c>
      <c r="AH473" s="105">
        <v>15</v>
      </c>
      <c r="AI473" s="105">
        <v>0</v>
      </c>
      <c r="AJ473" s="105">
        <v>6</v>
      </c>
      <c r="AK473" s="206"/>
      <c r="AL473" s="103" t="s">
        <v>102</v>
      </c>
      <c r="AM473" s="105">
        <v>0</v>
      </c>
      <c r="AN473" s="105">
        <v>173</v>
      </c>
      <c r="AO473" s="105">
        <v>184</v>
      </c>
      <c r="AP473" s="105">
        <v>1</v>
      </c>
      <c r="AQ473" s="105">
        <v>0</v>
      </c>
      <c r="AR473" s="105">
        <v>7</v>
      </c>
      <c r="AS473" s="105">
        <v>23</v>
      </c>
      <c r="AT473" s="105">
        <v>22</v>
      </c>
      <c r="AU473" s="105">
        <v>22</v>
      </c>
      <c r="AV473" s="206"/>
      <c r="AW473" s="103" t="s">
        <v>102</v>
      </c>
      <c r="AX473" s="105">
        <v>239</v>
      </c>
      <c r="AY473" s="105">
        <v>109</v>
      </c>
      <c r="AZ473" s="105">
        <v>209</v>
      </c>
      <c r="BA473" s="105">
        <v>97</v>
      </c>
      <c r="BB473" s="105">
        <v>131</v>
      </c>
      <c r="BC473" s="105">
        <v>63</v>
      </c>
      <c r="BD473" s="105">
        <v>233</v>
      </c>
      <c r="BE473" s="105">
        <v>109</v>
      </c>
      <c r="BF473" s="105">
        <v>203</v>
      </c>
      <c r="BG473" s="105">
        <v>97</v>
      </c>
      <c r="BH473" s="105">
        <v>129</v>
      </c>
      <c r="BI473" s="105">
        <v>63</v>
      </c>
      <c r="BJ473" s="206"/>
      <c r="BK473" s="103" t="s">
        <v>102</v>
      </c>
      <c r="BL473" s="105">
        <v>35</v>
      </c>
      <c r="BM473" s="105">
        <v>14</v>
      </c>
      <c r="BN473" s="105">
        <v>7</v>
      </c>
      <c r="BO473" s="105">
        <v>8</v>
      </c>
      <c r="BP473" s="105">
        <v>6</v>
      </c>
      <c r="BQ473" s="105">
        <v>43</v>
      </c>
      <c r="BR473" s="105">
        <v>20</v>
      </c>
      <c r="BS473" s="206"/>
      <c r="BT473" s="103" t="s">
        <v>102</v>
      </c>
      <c r="BU473" s="105">
        <v>11</v>
      </c>
      <c r="BV473" s="105">
        <v>11</v>
      </c>
      <c r="BW473" s="105">
        <v>10</v>
      </c>
      <c r="BX473" s="105">
        <v>15</v>
      </c>
      <c r="BY473" s="105">
        <v>12</v>
      </c>
      <c r="BZ473" s="105">
        <v>10</v>
      </c>
      <c r="CA473" s="105">
        <v>0</v>
      </c>
      <c r="CB473" s="105">
        <v>0</v>
      </c>
      <c r="CC473" s="105">
        <v>10</v>
      </c>
      <c r="CD473" s="105">
        <v>0</v>
      </c>
      <c r="CE473" s="105">
        <v>0</v>
      </c>
      <c r="CF473" s="105">
        <v>12</v>
      </c>
      <c r="CG473" s="105">
        <v>128</v>
      </c>
      <c r="CH473" s="135"/>
      <c r="CI473" s="138" t="s">
        <v>273</v>
      </c>
      <c r="CJ473" s="138" t="s">
        <v>4571</v>
      </c>
      <c r="CK473" s="139">
        <v>902</v>
      </c>
      <c r="CL473" s="141">
        <v>79</v>
      </c>
    </row>
    <row r="474" spans="1:90" ht="12" customHeight="1">
      <c r="A474" s="206" t="s">
        <v>274</v>
      </c>
      <c r="B474" s="71" t="s">
        <v>119</v>
      </c>
      <c r="C474" s="5">
        <v>166</v>
      </c>
      <c r="D474" s="5">
        <v>91</v>
      </c>
      <c r="E474" s="5">
        <v>121</v>
      </c>
      <c r="F474" s="5">
        <v>66</v>
      </c>
      <c r="G474" s="5">
        <v>123</v>
      </c>
      <c r="H474" s="5">
        <v>62</v>
      </c>
      <c r="I474" s="5">
        <v>104</v>
      </c>
      <c r="J474" s="5">
        <v>61</v>
      </c>
      <c r="K474" s="72">
        <v>514</v>
      </c>
      <c r="L474" s="72">
        <v>280</v>
      </c>
      <c r="M474" s="206" t="s">
        <v>274</v>
      </c>
      <c r="N474" s="71" t="s">
        <v>119</v>
      </c>
      <c r="O474" s="5">
        <v>2</v>
      </c>
      <c r="P474" s="5">
        <v>0</v>
      </c>
      <c r="Q474" s="5">
        <v>5</v>
      </c>
      <c r="R474" s="5">
        <v>1</v>
      </c>
      <c r="S474" s="5">
        <v>4</v>
      </c>
      <c r="T474" s="5">
        <v>2</v>
      </c>
      <c r="U474" s="5">
        <v>4</v>
      </c>
      <c r="V474" s="5">
        <v>3</v>
      </c>
      <c r="W474" s="72">
        <v>15</v>
      </c>
      <c r="X474" s="72">
        <v>6</v>
      </c>
      <c r="Y474" s="206" t="s">
        <v>274</v>
      </c>
      <c r="Z474" s="71" t="s">
        <v>119</v>
      </c>
      <c r="AA474" s="5">
        <v>4</v>
      </c>
      <c r="AB474" s="5">
        <v>4</v>
      </c>
      <c r="AC474" s="5">
        <v>4</v>
      </c>
      <c r="AD474" s="5">
        <v>4</v>
      </c>
      <c r="AE474" s="72">
        <v>16</v>
      </c>
      <c r="AF474" s="72">
        <v>16</v>
      </c>
      <c r="AG474" s="5">
        <v>16</v>
      </c>
      <c r="AH474" s="5">
        <v>0</v>
      </c>
      <c r="AI474" s="5">
        <v>0</v>
      </c>
      <c r="AJ474" s="5">
        <v>4</v>
      </c>
      <c r="AK474" s="206" t="s">
        <v>274</v>
      </c>
      <c r="AL474" s="71" t="s">
        <v>119</v>
      </c>
      <c r="AM474" s="5">
        <v>49</v>
      </c>
      <c r="AN474" s="5">
        <v>127</v>
      </c>
      <c r="AO474" s="5">
        <v>23</v>
      </c>
      <c r="AP474" s="5">
        <v>0</v>
      </c>
      <c r="AQ474" s="5">
        <v>0</v>
      </c>
      <c r="AR474" s="5">
        <v>8</v>
      </c>
      <c r="AS474" s="5">
        <v>21</v>
      </c>
      <c r="AT474" s="5">
        <v>21</v>
      </c>
      <c r="AU474" s="5">
        <v>12</v>
      </c>
      <c r="AV474" s="206" t="s">
        <v>274</v>
      </c>
      <c r="AW474" s="71" t="s">
        <v>119</v>
      </c>
      <c r="AX474" s="5">
        <v>121</v>
      </c>
      <c r="AY474" s="5">
        <v>60</v>
      </c>
      <c r="AZ474" s="5">
        <v>121</v>
      </c>
      <c r="BA474" s="5">
        <v>60</v>
      </c>
      <c r="BB474" s="5">
        <v>119</v>
      </c>
      <c r="BC474" s="5">
        <v>58</v>
      </c>
      <c r="BD474" s="5">
        <v>121</v>
      </c>
      <c r="BE474" s="5">
        <v>60</v>
      </c>
      <c r="BF474" s="5">
        <v>121</v>
      </c>
      <c r="BG474" s="5">
        <v>60</v>
      </c>
      <c r="BH474" s="5">
        <v>118</v>
      </c>
      <c r="BI474" s="5">
        <v>57</v>
      </c>
      <c r="BJ474" s="206" t="s">
        <v>274</v>
      </c>
      <c r="BK474" s="71" t="s">
        <v>119</v>
      </c>
      <c r="BL474" s="72">
        <v>18</v>
      </c>
      <c r="BM474" s="5">
        <v>9</v>
      </c>
      <c r="BN474" s="5">
        <v>0</v>
      </c>
      <c r="BO474" s="72">
        <v>1</v>
      </c>
      <c r="BP474" s="5">
        <v>0</v>
      </c>
      <c r="BQ474" s="72">
        <v>19</v>
      </c>
      <c r="BR474" s="72">
        <v>9</v>
      </c>
      <c r="BS474" s="206" t="s">
        <v>274</v>
      </c>
      <c r="BT474" s="71" t="s">
        <v>119</v>
      </c>
      <c r="BU474" s="5">
        <v>4</v>
      </c>
      <c r="BV474" s="5">
        <v>4</v>
      </c>
      <c r="BW474" s="5">
        <v>0</v>
      </c>
      <c r="BX474" s="5">
        <v>0</v>
      </c>
      <c r="BY474" s="5">
        <v>0</v>
      </c>
      <c r="BZ474" s="5">
        <v>0</v>
      </c>
      <c r="CA474" s="5">
        <v>0</v>
      </c>
      <c r="CB474" s="5">
        <v>0</v>
      </c>
      <c r="CC474" s="5">
        <v>0</v>
      </c>
      <c r="CD474" s="5">
        <v>0</v>
      </c>
      <c r="CE474" s="5">
        <v>0</v>
      </c>
      <c r="CF474" s="5">
        <v>4</v>
      </c>
      <c r="CG474" s="5">
        <v>0</v>
      </c>
      <c r="CH474" s="135"/>
      <c r="CI474" s="138" t="s">
        <v>274</v>
      </c>
      <c r="CJ474" s="138" t="s">
        <v>4572</v>
      </c>
      <c r="CK474" s="139">
        <v>372</v>
      </c>
      <c r="CL474" s="141">
        <v>8</v>
      </c>
    </row>
    <row r="475" spans="1:90" ht="12" customHeight="1">
      <c r="A475" s="206"/>
      <c r="B475" s="71" t="s">
        <v>120</v>
      </c>
      <c r="C475" s="5">
        <v>40</v>
      </c>
      <c r="D475" s="5">
        <v>20</v>
      </c>
      <c r="E475" s="5">
        <v>27</v>
      </c>
      <c r="F475" s="5">
        <v>16</v>
      </c>
      <c r="G475" s="5">
        <v>28</v>
      </c>
      <c r="H475" s="5">
        <v>14</v>
      </c>
      <c r="I475" s="5">
        <v>40</v>
      </c>
      <c r="J475" s="5">
        <v>20</v>
      </c>
      <c r="K475" s="72">
        <v>135</v>
      </c>
      <c r="L475" s="72">
        <v>70</v>
      </c>
      <c r="M475" s="206"/>
      <c r="N475" s="71" t="s">
        <v>120</v>
      </c>
      <c r="O475" s="5">
        <v>1</v>
      </c>
      <c r="P475" s="5">
        <v>1</v>
      </c>
      <c r="Q475" s="5">
        <v>0</v>
      </c>
      <c r="R475" s="5">
        <v>0</v>
      </c>
      <c r="S475" s="5">
        <v>1</v>
      </c>
      <c r="T475" s="5">
        <v>1</v>
      </c>
      <c r="U475" s="5">
        <v>16</v>
      </c>
      <c r="V475" s="5">
        <v>6</v>
      </c>
      <c r="W475" s="72">
        <v>18</v>
      </c>
      <c r="X475" s="72">
        <v>8</v>
      </c>
      <c r="Y475" s="206"/>
      <c r="Z475" s="71" t="s">
        <v>120</v>
      </c>
      <c r="AA475" s="5">
        <v>1</v>
      </c>
      <c r="AB475" s="5">
        <v>1</v>
      </c>
      <c r="AC475" s="5">
        <v>1</v>
      </c>
      <c r="AD475" s="5">
        <v>1</v>
      </c>
      <c r="AE475" s="72">
        <v>4</v>
      </c>
      <c r="AF475" s="72">
        <v>4</v>
      </c>
      <c r="AG475" s="5">
        <v>4</v>
      </c>
      <c r="AH475" s="5">
        <v>0</v>
      </c>
      <c r="AI475" s="5">
        <v>0</v>
      </c>
      <c r="AJ475" s="5">
        <v>1</v>
      </c>
      <c r="AK475" s="206"/>
      <c r="AL475" s="71" t="s">
        <v>120</v>
      </c>
      <c r="AM475" s="5">
        <v>0</v>
      </c>
      <c r="AN475" s="5">
        <v>68</v>
      </c>
      <c r="AO475" s="5">
        <v>5</v>
      </c>
      <c r="AP475" s="5">
        <v>0</v>
      </c>
      <c r="AQ475" s="5">
        <v>0</v>
      </c>
      <c r="AR475" s="5">
        <v>1</v>
      </c>
      <c r="AS475" s="5">
        <v>4</v>
      </c>
      <c r="AT475" s="5">
        <v>4</v>
      </c>
      <c r="AU475" s="5">
        <v>4</v>
      </c>
      <c r="AV475" s="206"/>
      <c r="AW475" s="71" t="s">
        <v>120</v>
      </c>
      <c r="AX475" s="5">
        <v>51</v>
      </c>
      <c r="AY475" s="5">
        <v>25</v>
      </c>
      <c r="AZ475" s="5">
        <v>50</v>
      </c>
      <c r="BA475" s="5">
        <v>25</v>
      </c>
      <c r="BB475" s="5">
        <v>30</v>
      </c>
      <c r="BC475" s="5">
        <v>15</v>
      </c>
      <c r="BD475" s="5">
        <v>17</v>
      </c>
      <c r="BE475" s="5">
        <v>5</v>
      </c>
      <c r="BF475" s="5">
        <v>17</v>
      </c>
      <c r="BG475" s="5">
        <v>5</v>
      </c>
      <c r="BH475" s="5">
        <v>5</v>
      </c>
      <c r="BI475" s="5">
        <v>2</v>
      </c>
      <c r="BJ475" s="206"/>
      <c r="BK475" s="71" t="s">
        <v>120</v>
      </c>
      <c r="BL475" s="72">
        <v>4</v>
      </c>
      <c r="BM475" s="5">
        <v>2</v>
      </c>
      <c r="BN475" s="5">
        <v>1</v>
      </c>
      <c r="BO475" s="72">
        <v>1</v>
      </c>
      <c r="BP475" s="5">
        <v>0</v>
      </c>
      <c r="BQ475" s="72">
        <v>5</v>
      </c>
      <c r="BR475" s="72">
        <v>2</v>
      </c>
      <c r="BS475" s="206"/>
      <c r="BT475" s="71" t="s">
        <v>120</v>
      </c>
      <c r="BU475" s="5">
        <v>1</v>
      </c>
      <c r="BV475" s="5">
        <v>1</v>
      </c>
      <c r="BW475" s="5">
        <v>0</v>
      </c>
      <c r="BX475" s="5">
        <v>0</v>
      </c>
      <c r="BY475" s="5">
        <v>1</v>
      </c>
      <c r="BZ475" s="5">
        <v>0</v>
      </c>
      <c r="CA475" s="5">
        <v>0</v>
      </c>
      <c r="CB475" s="5">
        <v>0</v>
      </c>
      <c r="CC475" s="5">
        <v>0</v>
      </c>
      <c r="CD475" s="5">
        <v>0</v>
      </c>
      <c r="CE475" s="5">
        <v>0</v>
      </c>
      <c r="CF475" s="5">
        <v>20</v>
      </c>
      <c r="CG475" s="5">
        <v>77</v>
      </c>
      <c r="CH475" s="135"/>
      <c r="CI475" s="138" t="s">
        <v>274</v>
      </c>
      <c r="CJ475" s="138" t="s">
        <v>4573</v>
      </c>
      <c r="CK475" s="139">
        <v>151</v>
      </c>
      <c r="CL475" s="141">
        <v>3</v>
      </c>
    </row>
    <row r="476" spans="1:90" ht="12" customHeight="1">
      <c r="A476" s="206"/>
      <c r="B476" s="103" t="s">
        <v>102</v>
      </c>
      <c r="C476" s="105">
        <v>206</v>
      </c>
      <c r="D476" s="105">
        <v>111</v>
      </c>
      <c r="E476" s="105">
        <v>148</v>
      </c>
      <c r="F476" s="105">
        <v>82</v>
      </c>
      <c r="G476" s="105">
        <v>151</v>
      </c>
      <c r="H476" s="105">
        <v>76</v>
      </c>
      <c r="I476" s="105">
        <v>144</v>
      </c>
      <c r="J476" s="105">
        <v>81</v>
      </c>
      <c r="K476" s="105">
        <v>649</v>
      </c>
      <c r="L476" s="105">
        <v>350</v>
      </c>
      <c r="M476" s="206"/>
      <c r="N476" s="103" t="s">
        <v>102</v>
      </c>
      <c r="O476" s="105">
        <v>3</v>
      </c>
      <c r="P476" s="105">
        <v>1</v>
      </c>
      <c r="Q476" s="105">
        <v>5</v>
      </c>
      <c r="R476" s="105">
        <v>1</v>
      </c>
      <c r="S476" s="105">
        <v>5</v>
      </c>
      <c r="T476" s="105">
        <v>3</v>
      </c>
      <c r="U476" s="105">
        <v>20</v>
      </c>
      <c r="V476" s="105">
        <v>9</v>
      </c>
      <c r="W476" s="105">
        <v>33</v>
      </c>
      <c r="X476" s="105">
        <v>14</v>
      </c>
      <c r="Y476" s="206"/>
      <c r="Z476" s="103" t="s">
        <v>102</v>
      </c>
      <c r="AA476" s="105">
        <v>5</v>
      </c>
      <c r="AB476" s="105">
        <v>5</v>
      </c>
      <c r="AC476" s="105">
        <v>5</v>
      </c>
      <c r="AD476" s="105">
        <v>5</v>
      </c>
      <c r="AE476" s="105">
        <v>20</v>
      </c>
      <c r="AF476" s="105">
        <v>20</v>
      </c>
      <c r="AG476" s="105">
        <v>20</v>
      </c>
      <c r="AH476" s="105">
        <v>0</v>
      </c>
      <c r="AI476" s="105">
        <v>0</v>
      </c>
      <c r="AJ476" s="105">
        <v>5</v>
      </c>
      <c r="AK476" s="206"/>
      <c r="AL476" s="103" t="s">
        <v>102</v>
      </c>
      <c r="AM476" s="105">
        <v>49</v>
      </c>
      <c r="AN476" s="105">
        <v>195</v>
      </c>
      <c r="AO476" s="105">
        <v>28</v>
      </c>
      <c r="AP476" s="105">
        <v>0</v>
      </c>
      <c r="AQ476" s="105">
        <v>0</v>
      </c>
      <c r="AR476" s="105">
        <v>9</v>
      </c>
      <c r="AS476" s="105">
        <v>25</v>
      </c>
      <c r="AT476" s="105">
        <v>25</v>
      </c>
      <c r="AU476" s="105">
        <v>16</v>
      </c>
      <c r="AV476" s="206"/>
      <c r="AW476" s="103" t="s">
        <v>102</v>
      </c>
      <c r="AX476" s="105">
        <v>172</v>
      </c>
      <c r="AY476" s="105">
        <v>85</v>
      </c>
      <c r="AZ476" s="105">
        <v>171</v>
      </c>
      <c r="BA476" s="105">
        <v>85</v>
      </c>
      <c r="BB476" s="105">
        <v>149</v>
      </c>
      <c r="BC476" s="105">
        <v>73</v>
      </c>
      <c r="BD476" s="105">
        <v>138</v>
      </c>
      <c r="BE476" s="105">
        <v>65</v>
      </c>
      <c r="BF476" s="105">
        <v>138</v>
      </c>
      <c r="BG476" s="105">
        <v>65</v>
      </c>
      <c r="BH476" s="105">
        <v>123</v>
      </c>
      <c r="BI476" s="105">
        <v>59</v>
      </c>
      <c r="BJ476" s="206"/>
      <c r="BK476" s="103" t="s">
        <v>102</v>
      </c>
      <c r="BL476" s="105">
        <v>22</v>
      </c>
      <c r="BM476" s="105">
        <v>11</v>
      </c>
      <c r="BN476" s="105">
        <v>1</v>
      </c>
      <c r="BO476" s="105">
        <v>2</v>
      </c>
      <c r="BP476" s="105">
        <v>0</v>
      </c>
      <c r="BQ476" s="105">
        <v>24</v>
      </c>
      <c r="BR476" s="105">
        <v>11</v>
      </c>
      <c r="BS476" s="206"/>
      <c r="BT476" s="103" t="s">
        <v>102</v>
      </c>
      <c r="BU476" s="105">
        <v>5</v>
      </c>
      <c r="BV476" s="105">
        <v>5</v>
      </c>
      <c r="BW476" s="105">
        <v>0</v>
      </c>
      <c r="BX476" s="105">
        <v>0</v>
      </c>
      <c r="BY476" s="105">
        <v>1</v>
      </c>
      <c r="BZ476" s="105">
        <v>0</v>
      </c>
      <c r="CA476" s="105">
        <v>0</v>
      </c>
      <c r="CB476" s="105">
        <v>0</v>
      </c>
      <c r="CC476" s="105">
        <v>0</v>
      </c>
      <c r="CD476" s="105">
        <v>0</v>
      </c>
      <c r="CE476" s="105">
        <v>0</v>
      </c>
      <c r="CF476" s="105">
        <v>24</v>
      </c>
      <c r="CG476" s="105">
        <v>77</v>
      </c>
      <c r="CH476" s="135"/>
      <c r="CI476" s="138" t="s">
        <v>274</v>
      </c>
      <c r="CJ476" s="138" t="s">
        <v>4574</v>
      </c>
      <c r="CK476" s="139">
        <v>523</v>
      </c>
      <c r="CL476" s="141">
        <v>11</v>
      </c>
    </row>
    <row r="477" spans="1:90" ht="12" customHeight="1">
      <c r="A477" s="206" t="s">
        <v>275</v>
      </c>
      <c r="B477" s="71" t="s">
        <v>119</v>
      </c>
      <c r="C477" s="5">
        <v>373</v>
      </c>
      <c r="D477" s="5">
        <v>190</v>
      </c>
      <c r="E477" s="5">
        <v>384</v>
      </c>
      <c r="F477" s="5">
        <v>190</v>
      </c>
      <c r="G477" s="5">
        <v>376</v>
      </c>
      <c r="H477" s="5">
        <v>185</v>
      </c>
      <c r="I477" s="5">
        <v>372</v>
      </c>
      <c r="J477" s="5">
        <v>172</v>
      </c>
      <c r="K477" s="72">
        <v>1505</v>
      </c>
      <c r="L477" s="72">
        <v>737</v>
      </c>
      <c r="M477" s="206" t="s">
        <v>275</v>
      </c>
      <c r="N477" s="71" t="s">
        <v>119</v>
      </c>
      <c r="O477" s="5">
        <v>18</v>
      </c>
      <c r="P477" s="5">
        <v>12</v>
      </c>
      <c r="Q477" s="5">
        <v>4</v>
      </c>
      <c r="R477" s="5">
        <v>2</v>
      </c>
      <c r="S477" s="5">
        <v>7</v>
      </c>
      <c r="T477" s="5">
        <v>4</v>
      </c>
      <c r="U477" s="5">
        <v>44</v>
      </c>
      <c r="V477" s="5">
        <v>21</v>
      </c>
      <c r="W477" s="72">
        <v>73</v>
      </c>
      <c r="X477" s="72">
        <v>39</v>
      </c>
      <c r="Y477" s="206" t="s">
        <v>275</v>
      </c>
      <c r="Z477" s="71" t="s">
        <v>119</v>
      </c>
      <c r="AA477" s="5">
        <v>13</v>
      </c>
      <c r="AB477" s="5">
        <v>13</v>
      </c>
      <c r="AC477" s="5">
        <v>14</v>
      </c>
      <c r="AD477" s="5">
        <v>11</v>
      </c>
      <c r="AE477" s="72">
        <v>51</v>
      </c>
      <c r="AF477" s="72">
        <v>53</v>
      </c>
      <c r="AG477" s="5">
        <v>35</v>
      </c>
      <c r="AH477" s="5">
        <v>10</v>
      </c>
      <c r="AI477" s="5">
        <v>0</v>
      </c>
      <c r="AJ477" s="5">
        <v>11</v>
      </c>
      <c r="AK477" s="206" t="s">
        <v>275</v>
      </c>
      <c r="AL477" s="71" t="s">
        <v>119</v>
      </c>
      <c r="AM477" s="5">
        <v>0</v>
      </c>
      <c r="AN477" s="5">
        <v>477</v>
      </c>
      <c r="AO477" s="5">
        <v>191</v>
      </c>
      <c r="AP477" s="5">
        <v>0</v>
      </c>
      <c r="AQ477" s="5">
        <v>0</v>
      </c>
      <c r="AR477" s="5">
        <v>9</v>
      </c>
      <c r="AS477" s="5">
        <v>56</v>
      </c>
      <c r="AT477" s="5">
        <v>32</v>
      </c>
      <c r="AU477" s="5">
        <v>37</v>
      </c>
      <c r="AV477" s="206" t="s">
        <v>275</v>
      </c>
      <c r="AW477" s="71" t="s">
        <v>119</v>
      </c>
      <c r="AX477" s="5">
        <v>559</v>
      </c>
      <c r="AY477" s="5">
        <v>276</v>
      </c>
      <c r="AZ477" s="5">
        <v>535</v>
      </c>
      <c r="BA477" s="5">
        <v>263</v>
      </c>
      <c r="BB477" s="5">
        <v>307</v>
      </c>
      <c r="BC477" s="5">
        <v>141</v>
      </c>
      <c r="BD477" s="5">
        <v>479</v>
      </c>
      <c r="BE477" s="5">
        <v>241</v>
      </c>
      <c r="BF477" s="5">
        <v>456</v>
      </c>
      <c r="BG477" s="5">
        <v>228</v>
      </c>
      <c r="BH477" s="5">
        <v>284</v>
      </c>
      <c r="BI477" s="5">
        <v>131</v>
      </c>
      <c r="BJ477" s="206" t="s">
        <v>275</v>
      </c>
      <c r="BK477" s="71" t="s">
        <v>119</v>
      </c>
      <c r="BL477" s="72">
        <v>72</v>
      </c>
      <c r="BM477" s="5">
        <v>14</v>
      </c>
      <c r="BN477" s="5">
        <v>0</v>
      </c>
      <c r="BO477" s="72">
        <v>4</v>
      </c>
      <c r="BP477" s="5">
        <v>2</v>
      </c>
      <c r="BQ477" s="72">
        <v>76</v>
      </c>
      <c r="BR477" s="72">
        <v>16</v>
      </c>
      <c r="BS477" s="206" t="s">
        <v>275</v>
      </c>
      <c r="BT477" s="71" t="s">
        <v>119</v>
      </c>
      <c r="BU477" s="5">
        <v>17</v>
      </c>
      <c r="BV477" s="5">
        <v>14</v>
      </c>
      <c r="BW477" s="5">
        <v>12</v>
      </c>
      <c r="BX477" s="5">
        <v>13</v>
      </c>
      <c r="BY477" s="5">
        <v>13</v>
      </c>
      <c r="BZ477" s="5">
        <v>16</v>
      </c>
      <c r="CA477" s="5">
        <v>16</v>
      </c>
      <c r="CB477" s="5">
        <v>5</v>
      </c>
      <c r="CC477" s="5">
        <v>0</v>
      </c>
      <c r="CD477" s="5">
        <v>1</v>
      </c>
      <c r="CE477" s="5">
        <v>4</v>
      </c>
      <c r="CF477" s="5">
        <v>44</v>
      </c>
      <c r="CG477" s="5">
        <v>20</v>
      </c>
      <c r="CH477" s="135"/>
      <c r="CI477" s="138" t="s">
        <v>275</v>
      </c>
      <c r="CJ477" s="138" t="s">
        <v>4575</v>
      </c>
      <c r="CK477" s="139">
        <v>1527</v>
      </c>
      <c r="CL477" s="141">
        <v>111</v>
      </c>
    </row>
    <row r="478" spans="1:90" ht="12" customHeight="1">
      <c r="A478" s="206"/>
      <c r="B478" s="71" t="s">
        <v>120</v>
      </c>
      <c r="C478" s="5">
        <v>640</v>
      </c>
      <c r="D478" s="5">
        <v>310</v>
      </c>
      <c r="E478" s="5">
        <v>649</v>
      </c>
      <c r="F478" s="5">
        <v>358</v>
      </c>
      <c r="G478" s="5">
        <v>578</v>
      </c>
      <c r="H478" s="5">
        <v>274</v>
      </c>
      <c r="I478" s="5">
        <v>603</v>
      </c>
      <c r="J478" s="5">
        <v>314</v>
      </c>
      <c r="K478" s="72">
        <v>2470</v>
      </c>
      <c r="L478" s="72">
        <v>1256</v>
      </c>
      <c r="M478" s="206"/>
      <c r="N478" s="71" t="s">
        <v>120</v>
      </c>
      <c r="O478" s="5">
        <v>7</v>
      </c>
      <c r="P478" s="5">
        <v>4</v>
      </c>
      <c r="Q478" s="5">
        <v>2</v>
      </c>
      <c r="R478" s="5">
        <v>0</v>
      </c>
      <c r="S478" s="5">
        <v>18</v>
      </c>
      <c r="T478" s="5">
        <v>10</v>
      </c>
      <c r="U478" s="5">
        <v>26</v>
      </c>
      <c r="V478" s="5">
        <v>12</v>
      </c>
      <c r="W478" s="72">
        <v>53</v>
      </c>
      <c r="X478" s="72">
        <v>26</v>
      </c>
      <c r="Y478" s="206"/>
      <c r="Z478" s="71" t="s">
        <v>120</v>
      </c>
      <c r="AA478" s="5">
        <v>19</v>
      </c>
      <c r="AB478" s="5">
        <v>18</v>
      </c>
      <c r="AC478" s="5">
        <v>19</v>
      </c>
      <c r="AD478" s="5">
        <v>18</v>
      </c>
      <c r="AE478" s="72">
        <v>74</v>
      </c>
      <c r="AF478" s="72">
        <v>92</v>
      </c>
      <c r="AG478" s="5">
        <v>83</v>
      </c>
      <c r="AH478" s="5">
        <v>34</v>
      </c>
      <c r="AI478" s="5">
        <v>0</v>
      </c>
      <c r="AJ478" s="5">
        <v>18</v>
      </c>
      <c r="AK478" s="206"/>
      <c r="AL478" s="71" t="s">
        <v>120</v>
      </c>
      <c r="AM478" s="5">
        <v>26</v>
      </c>
      <c r="AN478" s="5">
        <v>1030</v>
      </c>
      <c r="AO478" s="5">
        <v>147</v>
      </c>
      <c r="AP478" s="5">
        <v>6</v>
      </c>
      <c r="AQ478" s="5">
        <v>0</v>
      </c>
      <c r="AR478" s="5">
        <v>17</v>
      </c>
      <c r="AS478" s="5">
        <v>71</v>
      </c>
      <c r="AT478" s="5">
        <v>58</v>
      </c>
      <c r="AU478" s="5">
        <v>57</v>
      </c>
      <c r="AV478" s="206"/>
      <c r="AW478" s="71" t="s">
        <v>120</v>
      </c>
      <c r="AX478" s="5">
        <v>599</v>
      </c>
      <c r="AY478" s="5">
        <v>307</v>
      </c>
      <c r="AZ478" s="5">
        <v>593</v>
      </c>
      <c r="BA478" s="5">
        <v>305</v>
      </c>
      <c r="BB478" s="5">
        <v>450</v>
      </c>
      <c r="BC478" s="5">
        <v>239</v>
      </c>
      <c r="BD478" s="5">
        <v>573</v>
      </c>
      <c r="BE478" s="5">
        <v>296</v>
      </c>
      <c r="BF478" s="5">
        <v>567</v>
      </c>
      <c r="BG478" s="5">
        <v>294</v>
      </c>
      <c r="BH478" s="5">
        <v>414</v>
      </c>
      <c r="BI478" s="5">
        <v>222</v>
      </c>
      <c r="BJ478" s="206"/>
      <c r="BK478" s="71" t="s">
        <v>120</v>
      </c>
      <c r="BL478" s="72">
        <v>134</v>
      </c>
      <c r="BM478" s="5">
        <v>59</v>
      </c>
      <c r="BN478" s="5">
        <v>13</v>
      </c>
      <c r="BO478" s="72">
        <v>10</v>
      </c>
      <c r="BP478" s="5">
        <v>4</v>
      </c>
      <c r="BQ478" s="72">
        <v>144</v>
      </c>
      <c r="BR478" s="72">
        <v>63</v>
      </c>
      <c r="BS478" s="206"/>
      <c r="BT478" s="71" t="s">
        <v>120</v>
      </c>
      <c r="BU478" s="5">
        <v>69</v>
      </c>
      <c r="BV478" s="5">
        <v>211</v>
      </c>
      <c r="BW478" s="5">
        <v>127</v>
      </c>
      <c r="BX478" s="5">
        <v>76</v>
      </c>
      <c r="BY478" s="5">
        <v>284</v>
      </c>
      <c r="BZ478" s="5">
        <v>63</v>
      </c>
      <c r="CA478" s="5">
        <v>85</v>
      </c>
      <c r="CB478" s="5">
        <v>10</v>
      </c>
      <c r="CC478" s="5">
        <v>0</v>
      </c>
      <c r="CD478" s="5">
        <v>7</v>
      </c>
      <c r="CE478" s="5">
        <v>6</v>
      </c>
      <c r="CF478" s="5">
        <v>89</v>
      </c>
      <c r="CG478" s="5">
        <v>56</v>
      </c>
      <c r="CH478" s="135"/>
      <c r="CI478" s="138" t="s">
        <v>275</v>
      </c>
      <c r="CJ478" s="138" t="s">
        <v>4576</v>
      </c>
      <c r="CK478" s="139">
        <v>2551</v>
      </c>
      <c r="CL478" s="141">
        <v>938</v>
      </c>
    </row>
    <row r="479" spans="1:90" ht="12" customHeight="1">
      <c r="A479" s="206"/>
      <c r="B479" s="103" t="s">
        <v>102</v>
      </c>
      <c r="C479" s="105">
        <v>1013</v>
      </c>
      <c r="D479" s="105">
        <v>500</v>
      </c>
      <c r="E479" s="105">
        <v>1033</v>
      </c>
      <c r="F479" s="105">
        <v>548</v>
      </c>
      <c r="G479" s="105">
        <v>954</v>
      </c>
      <c r="H479" s="105">
        <v>459</v>
      </c>
      <c r="I479" s="105">
        <v>975</v>
      </c>
      <c r="J479" s="105">
        <v>486</v>
      </c>
      <c r="K479" s="105">
        <v>3975</v>
      </c>
      <c r="L479" s="105">
        <v>1993</v>
      </c>
      <c r="M479" s="206"/>
      <c r="N479" s="103" t="s">
        <v>102</v>
      </c>
      <c r="O479" s="105">
        <v>25</v>
      </c>
      <c r="P479" s="105">
        <v>16</v>
      </c>
      <c r="Q479" s="105">
        <v>6</v>
      </c>
      <c r="R479" s="105">
        <v>2</v>
      </c>
      <c r="S479" s="105">
        <v>25</v>
      </c>
      <c r="T479" s="105">
        <v>14</v>
      </c>
      <c r="U479" s="105">
        <v>70</v>
      </c>
      <c r="V479" s="105">
        <v>33</v>
      </c>
      <c r="W479" s="105">
        <v>126</v>
      </c>
      <c r="X479" s="105">
        <v>65</v>
      </c>
      <c r="Y479" s="206"/>
      <c r="Z479" s="103" t="s">
        <v>102</v>
      </c>
      <c r="AA479" s="105">
        <v>32</v>
      </c>
      <c r="AB479" s="105">
        <v>31</v>
      </c>
      <c r="AC479" s="105">
        <v>33</v>
      </c>
      <c r="AD479" s="105">
        <v>29</v>
      </c>
      <c r="AE479" s="105">
        <v>125</v>
      </c>
      <c r="AF479" s="105">
        <v>145</v>
      </c>
      <c r="AG479" s="105">
        <v>118</v>
      </c>
      <c r="AH479" s="105">
        <v>44</v>
      </c>
      <c r="AI479" s="105">
        <v>0</v>
      </c>
      <c r="AJ479" s="105">
        <v>29</v>
      </c>
      <c r="AK479" s="206"/>
      <c r="AL479" s="103" t="s">
        <v>102</v>
      </c>
      <c r="AM479" s="105">
        <v>26</v>
      </c>
      <c r="AN479" s="105">
        <v>1507</v>
      </c>
      <c r="AO479" s="105">
        <v>338</v>
      </c>
      <c r="AP479" s="105">
        <v>6</v>
      </c>
      <c r="AQ479" s="105">
        <v>0</v>
      </c>
      <c r="AR479" s="105">
        <v>26</v>
      </c>
      <c r="AS479" s="105">
        <v>127</v>
      </c>
      <c r="AT479" s="105">
        <v>90</v>
      </c>
      <c r="AU479" s="105">
        <v>94</v>
      </c>
      <c r="AV479" s="206"/>
      <c r="AW479" s="103" t="s">
        <v>102</v>
      </c>
      <c r="AX479" s="105">
        <v>1158</v>
      </c>
      <c r="AY479" s="105">
        <v>583</v>
      </c>
      <c r="AZ479" s="105">
        <v>1128</v>
      </c>
      <c r="BA479" s="105">
        <v>568</v>
      </c>
      <c r="BB479" s="105">
        <v>757</v>
      </c>
      <c r="BC479" s="105">
        <v>380</v>
      </c>
      <c r="BD479" s="105">
        <v>1052</v>
      </c>
      <c r="BE479" s="105">
        <v>537</v>
      </c>
      <c r="BF479" s="105">
        <v>1023</v>
      </c>
      <c r="BG479" s="105">
        <v>522</v>
      </c>
      <c r="BH479" s="105">
        <v>698</v>
      </c>
      <c r="BI479" s="105">
        <v>353</v>
      </c>
      <c r="BJ479" s="206"/>
      <c r="BK479" s="103" t="s">
        <v>102</v>
      </c>
      <c r="BL479" s="105">
        <v>206</v>
      </c>
      <c r="BM479" s="105">
        <v>73</v>
      </c>
      <c r="BN479" s="105">
        <v>13</v>
      </c>
      <c r="BO479" s="105">
        <v>14</v>
      </c>
      <c r="BP479" s="105">
        <v>6</v>
      </c>
      <c r="BQ479" s="105">
        <v>220</v>
      </c>
      <c r="BR479" s="105">
        <v>79</v>
      </c>
      <c r="BS479" s="206"/>
      <c r="BT479" s="103" t="s">
        <v>102</v>
      </c>
      <c r="BU479" s="105">
        <v>86</v>
      </c>
      <c r="BV479" s="105">
        <v>225</v>
      </c>
      <c r="BW479" s="105">
        <v>139</v>
      </c>
      <c r="BX479" s="105">
        <v>89</v>
      </c>
      <c r="BY479" s="105">
        <v>297</v>
      </c>
      <c r="BZ479" s="105">
        <v>79</v>
      </c>
      <c r="CA479" s="105">
        <v>101</v>
      </c>
      <c r="CB479" s="105">
        <v>15</v>
      </c>
      <c r="CC479" s="105">
        <v>0</v>
      </c>
      <c r="CD479" s="105">
        <v>8</v>
      </c>
      <c r="CE479" s="105">
        <v>10</v>
      </c>
      <c r="CF479" s="105">
        <v>133</v>
      </c>
      <c r="CG479" s="105">
        <v>76</v>
      </c>
      <c r="CH479" s="135"/>
      <c r="CI479" s="138" t="s">
        <v>275</v>
      </c>
      <c r="CJ479" s="138" t="s">
        <v>4577</v>
      </c>
      <c r="CK479" s="139">
        <v>4078</v>
      </c>
      <c r="CL479" s="141">
        <v>1049</v>
      </c>
    </row>
    <row r="480" spans="1:90" ht="12" customHeight="1">
      <c r="A480" s="206" t="s">
        <v>276</v>
      </c>
      <c r="B480" s="71" t="s">
        <v>119</v>
      </c>
      <c r="C480" s="5">
        <v>186</v>
      </c>
      <c r="D480" s="5">
        <v>95</v>
      </c>
      <c r="E480" s="5">
        <v>200</v>
      </c>
      <c r="F480" s="5">
        <v>95</v>
      </c>
      <c r="G480" s="5">
        <v>158</v>
      </c>
      <c r="H480" s="5">
        <v>81</v>
      </c>
      <c r="I480" s="5">
        <v>122</v>
      </c>
      <c r="J480" s="5">
        <v>65</v>
      </c>
      <c r="K480" s="72">
        <v>666</v>
      </c>
      <c r="L480" s="72">
        <v>336</v>
      </c>
      <c r="M480" s="206" t="s">
        <v>276</v>
      </c>
      <c r="N480" s="71" t="s">
        <v>119</v>
      </c>
      <c r="O480" s="5">
        <v>4</v>
      </c>
      <c r="P480" s="5">
        <v>0</v>
      </c>
      <c r="Q480" s="5">
        <v>9</v>
      </c>
      <c r="R480" s="5">
        <v>4</v>
      </c>
      <c r="S480" s="5">
        <v>5</v>
      </c>
      <c r="T480" s="5">
        <v>3</v>
      </c>
      <c r="U480" s="5">
        <v>0</v>
      </c>
      <c r="V480" s="5">
        <v>0</v>
      </c>
      <c r="W480" s="72">
        <v>18</v>
      </c>
      <c r="X480" s="72">
        <v>7</v>
      </c>
      <c r="Y480" s="206" t="s">
        <v>276</v>
      </c>
      <c r="Z480" s="71" t="s">
        <v>119</v>
      </c>
      <c r="AA480" s="5">
        <v>5</v>
      </c>
      <c r="AB480" s="5">
        <v>6</v>
      </c>
      <c r="AC480" s="5">
        <v>5</v>
      </c>
      <c r="AD480" s="5">
        <v>5</v>
      </c>
      <c r="AE480" s="72">
        <v>21</v>
      </c>
      <c r="AF480" s="72">
        <v>29</v>
      </c>
      <c r="AG480" s="5">
        <v>29</v>
      </c>
      <c r="AH480" s="5">
        <v>0</v>
      </c>
      <c r="AI480" s="5">
        <v>0</v>
      </c>
      <c r="AJ480" s="5">
        <v>5</v>
      </c>
      <c r="AK480" s="206" t="s">
        <v>276</v>
      </c>
      <c r="AL480" s="71" t="s">
        <v>119</v>
      </c>
      <c r="AM480" s="5">
        <v>0</v>
      </c>
      <c r="AN480" s="5">
        <v>319</v>
      </c>
      <c r="AO480" s="5">
        <v>20</v>
      </c>
      <c r="AP480" s="5">
        <v>0</v>
      </c>
      <c r="AQ480" s="5">
        <v>0</v>
      </c>
      <c r="AR480" s="5">
        <v>5</v>
      </c>
      <c r="AS480" s="5">
        <v>23</v>
      </c>
      <c r="AT480" s="5">
        <v>22</v>
      </c>
      <c r="AU480" s="5">
        <v>22</v>
      </c>
      <c r="AV480" s="206" t="s">
        <v>276</v>
      </c>
      <c r="AW480" s="71" t="s">
        <v>119</v>
      </c>
      <c r="AX480" s="5">
        <v>82</v>
      </c>
      <c r="AY480" s="5">
        <v>37</v>
      </c>
      <c r="AZ480" s="5">
        <v>82</v>
      </c>
      <c r="BA480" s="5">
        <v>37</v>
      </c>
      <c r="BB480" s="5">
        <v>77</v>
      </c>
      <c r="BC480" s="5">
        <v>35</v>
      </c>
      <c r="BD480" s="5">
        <v>80</v>
      </c>
      <c r="BE480" s="5">
        <v>37</v>
      </c>
      <c r="BF480" s="5">
        <v>80</v>
      </c>
      <c r="BG480" s="5">
        <v>37</v>
      </c>
      <c r="BH480" s="5">
        <v>75</v>
      </c>
      <c r="BI480" s="5">
        <v>35</v>
      </c>
      <c r="BJ480" s="206" t="s">
        <v>276</v>
      </c>
      <c r="BK480" s="71" t="s">
        <v>119</v>
      </c>
      <c r="BL480" s="72">
        <v>26</v>
      </c>
      <c r="BM480" s="5">
        <v>12</v>
      </c>
      <c r="BN480" s="5">
        <v>2</v>
      </c>
      <c r="BO480" s="72">
        <v>3</v>
      </c>
      <c r="BP480" s="5">
        <v>3</v>
      </c>
      <c r="BQ480" s="72">
        <v>29</v>
      </c>
      <c r="BR480" s="72">
        <v>15</v>
      </c>
      <c r="BS480" s="206" t="s">
        <v>276</v>
      </c>
      <c r="BT480" s="71" t="s">
        <v>119</v>
      </c>
      <c r="BU480" s="5">
        <v>14</v>
      </c>
      <c r="BV480" s="5">
        <v>13</v>
      </c>
      <c r="BW480" s="5">
        <v>10</v>
      </c>
      <c r="BX480" s="5">
        <v>9</v>
      </c>
      <c r="BY480" s="5">
        <v>15</v>
      </c>
      <c r="BZ480" s="5">
        <v>15</v>
      </c>
      <c r="CA480" s="5">
        <v>10</v>
      </c>
      <c r="CB480" s="5">
        <v>0</v>
      </c>
      <c r="CC480" s="5">
        <v>0</v>
      </c>
      <c r="CD480" s="5">
        <v>4</v>
      </c>
      <c r="CE480" s="5">
        <v>0</v>
      </c>
      <c r="CF480" s="5">
        <v>4</v>
      </c>
      <c r="CG480" s="5">
        <v>0</v>
      </c>
      <c r="CH480" s="135"/>
      <c r="CI480" s="138" t="s">
        <v>276</v>
      </c>
      <c r="CJ480" s="138" t="s">
        <v>4578</v>
      </c>
      <c r="CK480" s="139">
        <v>698</v>
      </c>
      <c r="CL480" s="141">
        <v>90</v>
      </c>
    </row>
    <row r="481" spans="1:90" ht="12" customHeight="1">
      <c r="A481" s="206"/>
      <c r="B481" s="71" t="s">
        <v>120</v>
      </c>
      <c r="C481" s="5">
        <v>380</v>
      </c>
      <c r="D481" s="5">
        <v>206</v>
      </c>
      <c r="E481" s="5">
        <v>368</v>
      </c>
      <c r="F481" s="5">
        <v>192</v>
      </c>
      <c r="G481" s="5">
        <v>335</v>
      </c>
      <c r="H481" s="5">
        <v>178</v>
      </c>
      <c r="I481" s="5">
        <v>330</v>
      </c>
      <c r="J481" s="5">
        <v>179</v>
      </c>
      <c r="K481" s="72">
        <v>1413</v>
      </c>
      <c r="L481" s="72">
        <v>755</v>
      </c>
      <c r="M481" s="206"/>
      <c r="N481" s="71" t="s">
        <v>120</v>
      </c>
      <c r="O481" s="5">
        <v>11</v>
      </c>
      <c r="P481" s="5">
        <v>5</v>
      </c>
      <c r="Q481" s="5">
        <v>5</v>
      </c>
      <c r="R481" s="5">
        <v>1</v>
      </c>
      <c r="S481" s="5">
        <v>1</v>
      </c>
      <c r="T481" s="5">
        <v>0</v>
      </c>
      <c r="U481" s="5">
        <v>9</v>
      </c>
      <c r="V481" s="5">
        <v>6</v>
      </c>
      <c r="W481" s="72">
        <v>26</v>
      </c>
      <c r="X481" s="72">
        <v>12</v>
      </c>
      <c r="Y481" s="206"/>
      <c r="Z481" s="71" t="s">
        <v>120</v>
      </c>
      <c r="AA481" s="5">
        <v>11</v>
      </c>
      <c r="AB481" s="5">
        <v>11</v>
      </c>
      <c r="AC481" s="5">
        <v>10</v>
      </c>
      <c r="AD481" s="5">
        <v>10</v>
      </c>
      <c r="AE481" s="72">
        <v>42</v>
      </c>
      <c r="AF481" s="72">
        <v>42</v>
      </c>
      <c r="AG481" s="5">
        <v>42</v>
      </c>
      <c r="AH481" s="5">
        <v>38</v>
      </c>
      <c r="AI481" s="5">
        <v>0</v>
      </c>
      <c r="AJ481" s="5">
        <v>7</v>
      </c>
      <c r="AK481" s="206"/>
      <c r="AL481" s="71" t="s">
        <v>120</v>
      </c>
      <c r="AM481" s="5">
        <v>0</v>
      </c>
      <c r="AN481" s="5">
        <v>421</v>
      </c>
      <c r="AO481" s="5">
        <v>213</v>
      </c>
      <c r="AP481" s="5">
        <v>4</v>
      </c>
      <c r="AQ481" s="5">
        <v>0</v>
      </c>
      <c r="AR481" s="5">
        <v>19</v>
      </c>
      <c r="AS481" s="5">
        <v>56</v>
      </c>
      <c r="AT481" s="5">
        <v>42</v>
      </c>
      <c r="AU481" s="5">
        <v>42</v>
      </c>
      <c r="AV481" s="206"/>
      <c r="AW481" s="71" t="s">
        <v>120</v>
      </c>
      <c r="AX481" s="5">
        <v>411</v>
      </c>
      <c r="AY481" s="5">
        <v>241</v>
      </c>
      <c r="AZ481" s="5">
        <v>408</v>
      </c>
      <c r="BA481" s="5">
        <v>238</v>
      </c>
      <c r="BB481" s="5">
        <v>301</v>
      </c>
      <c r="BC481" s="5">
        <v>172</v>
      </c>
      <c r="BD481" s="5">
        <v>376</v>
      </c>
      <c r="BE481" s="5">
        <v>225</v>
      </c>
      <c r="BF481" s="5">
        <v>373</v>
      </c>
      <c r="BG481" s="5">
        <v>222</v>
      </c>
      <c r="BH481" s="5">
        <v>289</v>
      </c>
      <c r="BI481" s="5">
        <v>167</v>
      </c>
      <c r="BJ481" s="206"/>
      <c r="BK481" s="71" t="s">
        <v>120</v>
      </c>
      <c r="BL481" s="72">
        <v>87</v>
      </c>
      <c r="BM481" s="5">
        <v>40</v>
      </c>
      <c r="BN481" s="5">
        <v>15</v>
      </c>
      <c r="BO481" s="72">
        <v>19</v>
      </c>
      <c r="BP481" s="5">
        <v>10</v>
      </c>
      <c r="BQ481" s="72">
        <v>106</v>
      </c>
      <c r="BR481" s="72">
        <v>50</v>
      </c>
      <c r="BS481" s="206"/>
      <c r="BT481" s="71" t="s">
        <v>120</v>
      </c>
      <c r="BU481" s="5">
        <v>130</v>
      </c>
      <c r="BV481" s="5">
        <v>140</v>
      </c>
      <c r="BW481" s="5">
        <v>130</v>
      </c>
      <c r="BX481" s="5">
        <v>80</v>
      </c>
      <c r="BY481" s="5">
        <v>75</v>
      </c>
      <c r="BZ481" s="5">
        <v>65</v>
      </c>
      <c r="CA481" s="5">
        <v>54</v>
      </c>
      <c r="CB481" s="5">
        <v>44</v>
      </c>
      <c r="CC481" s="5">
        <v>4</v>
      </c>
      <c r="CD481" s="5">
        <v>4</v>
      </c>
      <c r="CE481" s="5">
        <v>90</v>
      </c>
      <c r="CF481" s="5">
        <v>4</v>
      </c>
      <c r="CG481" s="5">
        <v>4</v>
      </c>
      <c r="CH481" s="135"/>
      <c r="CI481" s="138" t="s">
        <v>276</v>
      </c>
      <c r="CJ481" s="138" t="s">
        <v>4579</v>
      </c>
      <c r="CK481" s="139">
        <v>1497</v>
      </c>
      <c r="CL481" s="141">
        <v>816</v>
      </c>
    </row>
    <row r="482" spans="1:90" ht="12" customHeight="1">
      <c r="A482" s="206"/>
      <c r="B482" s="103" t="s">
        <v>102</v>
      </c>
      <c r="C482" s="105">
        <v>566</v>
      </c>
      <c r="D482" s="105">
        <v>301</v>
      </c>
      <c r="E482" s="105">
        <v>568</v>
      </c>
      <c r="F482" s="105">
        <v>287</v>
      </c>
      <c r="G482" s="105">
        <v>493</v>
      </c>
      <c r="H482" s="105">
        <v>259</v>
      </c>
      <c r="I482" s="105">
        <v>452</v>
      </c>
      <c r="J482" s="105">
        <v>244</v>
      </c>
      <c r="K482" s="105">
        <v>2079</v>
      </c>
      <c r="L482" s="105">
        <v>1091</v>
      </c>
      <c r="M482" s="206"/>
      <c r="N482" s="103" t="s">
        <v>102</v>
      </c>
      <c r="O482" s="105">
        <v>15</v>
      </c>
      <c r="P482" s="105">
        <v>5</v>
      </c>
      <c r="Q482" s="105">
        <v>14</v>
      </c>
      <c r="R482" s="105">
        <v>5</v>
      </c>
      <c r="S482" s="105">
        <v>6</v>
      </c>
      <c r="T482" s="105">
        <v>3</v>
      </c>
      <c r="U482" s="105">
        <v>9</v>
      </c>
      <c r="V482" s="105">
        <v>6</v>
      </c>
      <c r="W482" s="105">
        <v>44</v>
      </c>
      <c r="X482" s="105">
        <v>19</v>
      </c>
      <c r="Y482" s="206"/>
      <c r="Z482" s="103" t="s">
        <v>102</v>
      </c>
      <c r="AA482" s="105">
        <v>16</v>
      </c>
      <c r="AB482" s="105">
        <v>17</v>
      </c>
      <c r="AC482" s="105">
        <v>15</v>
      </c>
      <c r="AD482" s="105">
        <v>15</v>
      </c>
      <c r="AE482" s="105">
        <v>63</v>
      </c>
      <c r="AF482" s="105">
        <v>71</v>
      </c>
      <c r="AG482" s="105">
        <v>71</v>
      </c>
      <c r="AH482" s="105">
        <v>38</v>
      </c>
      <c r="AI482" s="105">
        <v>0</v>
      </c>
      <c r="AJ482" s="105">
        <v>12</v>
      </c>
      <c r="AK482" s="206"/>
      <c r="AL482" s="103" t="s">
        <v>102</v>
      </c>
      <c r="AM482" s="105">
        <v>0</v>
      </c>
      <c r="AN482" s="105">
        <v>740</v>
      </c>
      <c r="AO482" s="105">
        <v>233</v>
      </c>
      <c r="AP482" s="105">
        <v>4</v>
      </c>
      <c r="AQ482" s="105">
        <v>0</v>
      </c>
      <c r="AR482" s="105">
        <v>24</v>
      </c>
      <c r="AS482" s="105">
        <v>79</v>
      </c>
      <c r="AT482" s="105">
        <v>64</v>
      </c>
      <c r="AU482" s="105">
        <v>64</v>
      </c>
      <c r="AV482" s="206"/>
      <c r="AW482" s="103" t="s">
        <v>102</v>
      </c>
      <c r="AX482" s="105">
        <v>493</v>
      </c>
      <c r="AY482" s="105">
        <v>278</v>
      </c>
      <c r="AZ482" s="105">
        <v>490</v>
      </c>
      <c r="BA482" s="105">
        <v>275</v>
      </c>
      <c r="BB482" s="105">
        <v>378</v>
      </c>
      <c r="BC482" s="105">
        <v>207</v>
      </c>
      <c r="BD482" s="105">
        <v>456</v>
      </c>
      <c r="BE482" s="105">
        <v>262</v>
      </c>
      <c r="BF482" s="105">
        <v>453</v>
      </c>
      <c r="BG482" s="105">
        <v>259</v>
      </c>
      <c r="BH482" s="105">
        <v>364</v>
      </c>
      <c r="BI482" s="105">
        <v>202</v>
      </c>
      <c r="BJ482" s="206"/>
      <c r="BK482" s="103" t="s">
        <v>102</v>
      </c>
      <c r="BL482" s="105">
        <v>113</v>
      </c>
      <c r="BM482" s="105">
        <v>52</v>
      </c>
      <c r="BN482" s="105">
        <v>17</v>
      </c>
      <c r="BO482" s="105">
        <v>22</v>
      </c>
      <c r="BP482" s="105">
        <v>13</v>
      </c>
      <c r="BQ482" s="105">
        <v>135</v>
      </c>
      <c r="BR482" s="105">
        <v>65</v>
      </c>
      <c r="BS482" s="206"/>
      <c r="BT482" s="103" t="s">
        <v>102</v>
      </c>
      <c r="BU482" s="105">
        <v>144</v>
      </c>
      <c r="BV482" s="105">
        <v>153</v>
      </c>
      <c r="BW482" s="105">
        <v>140</v>
      </c>
      <c r="BX482" s="105">
        <v>89</v>
      </c>
      <c r="BY482" s="105">
        <v>90</v>
      </c>
      <c r="BZ482" s="105">
        <v>80</v>
      </c>
      <c r="CA482" s="105">
        <v>64</v>
      </c>
      <c r="CB482" s="105">
        <v>44</v>
      </c>
      <c r="CC482" s="105">
        <v>4</v>
      </c>
      <c r="CD482" s="105">
        <v>8</v>
      </c>
      <c r="CE482" s="105">
        <v>90</v>
      </c>
      <c r="CF482" s="105">
        <v>8</v>
      </c>
      <c r="CG482" s="105">
        <v>4</v>
      </c>
      <c r="CH482" s="135"/>
      <c r="CI482" s="138" t="s">
        <v>276</v>
      </c>
      <c r="CJ482" s="138" t="s">
        <v>4580</v>
      </c>
      <c r="CK482" s="139">
        <v>2195</v>
      </c>
      <c r="CL482" s="141">
        <v>906</v>
      </c>
    </row>
    <row r="483" spans="1:90" ht="12" customHeight="1">
      <c r="A483" s="206" t="s">
        <v>277</v>
      </c>
      <c r="B483" s="71" t="s">
        <v>119</v>
      </c>
      <c r="C483" s="5">
        <v>475</v>
      </c>
      <c r="D483" s="5">
        <v>223</v>
      </c>
      <c r="E483" s="5">
        <v>316</v>
      </c>
      <c r="F483" s="5">
        <v>150</v>
      </c>
      <c r="G483" s="5">
        <v>373</v>
      </c>
      <c r="H483" s="5">
        <v>181</v>
      </c>
      <c r="I483" s="5">
        <v>327</v>
      </c>
      <c r="J483" s="5">
        <v>147</v>
      </c>
      <c r="K483" s="72">
        <v>1491</v>
      </c>
      <c r="L483" s="72">
        <v>701</v>
      </c>
      <c r="M483" s="206" t="s">
        <v>277</v>
      </c>
      <c r="N483" s="71" t="s">
        <v>119</v>
      </c>
      <c r="O483" s="5">
        <v>14</v>
      </c>
      <c r="P483" s="5">
        <v>6</v>
      </c>
      <c r="Q483" s="5">
        <v>5</v>
      </c>
      <c r="R483" s="5">
        <v>3</v>
      </c>
      <c r="S483" s="5">
        <v>10</v>
      </c>
      <c r="T483" s="5">
        <v>3</v>
      </c>
      <c r="U483" s="5">
        <v>44</v>
      </c>
      <c r="V483" s="5">
        <v>17</v>
      </c>
      <c r="W483" s="72">
        <v>73</v>
      </c>
      <c r="X483" s="72">
        <v>29</v>
      </c>
      <c r="Y483" s="206" t="s">
        <v>277</v>
      </c>
      <c r="Z483" s="71" t="s">
        <v>119</v>
      </c>
      <c r="AA483" s="5">
        <v>11</v>
      </c>
      <c r="AB483" s="5">
        <v>10</v>
      </c>
      <c r="AC483" s="5">
        <v>10</v>
      </c>
      <c r="AD483" s="5">
        <v>9</v>
      </c>
      <c r="AE483" s="72">
        <v>40</v>
      </c>
      <c r="AF483" s="72">
        <v>41</v>
      </c>
      <c r="AG483" s="5">
        <v>35</v>
      </c>
      <c r="AH483" s="5">
        <v>0</v>
      </c>
      <c r="AI483" s="5">
        <v>2</v>
      </c>
      <c r="AJ483" s="5">
        <v>10</v>
      </c>
      <c r="AK483" s="206" t="s">
        <v>277</v>
      </c>
      <c r="AL483" s="71" t="s">
        <v>119</v>
      </c>
      <c r="AM483" s="5">
        <v>0</v>
      </c>
      <c r="AN483" s="5">
        <v>188</v>
      </c>
      <c r="AO483" s="5">
        <v>170</v>
      </c>
      <c r="AP483" s="5">
        <v>144</v>
      </c>
      <c r="AQ483" s="5">
        <v>0</v>
      </c>
      <c r="AR483" s="5">
        <v>11</v>
      </c>
      <c r="AS483" s="5">
        <v>36</v>
      </c>
      <c r="AT483" s="5">
        <v>30</v>
      </c>
      <c r="AU483" s="5">
        <v>30</v>
      </c>
      <c r="AV483" s="206" t="s">
        <v>277</v>
      </c>
      <c r="AW483" s="71" t="s">
        <v>119</v>
      </c>
      <c r="AX483" s="5">
        <v>320</v>
      </c>
      <c r="AY483" s="5">
        <v>148</v>
      </c>
      <c r="AZ483" s="5">
        <v>311</v>
      </c>
      <c r="BA483" s="5">
        <v>143</v>
      </c>
      <c r="BB483" s="5">
        <v>191</v>
      </c>
      <c r="BC483" s="5">
        <v>103</v>
      </c>
      <c r="BD483" s="5">
        <v>299</v>
      </c>
      <c r="BE483" s="5">
        <v>142</v>
      </c>
      <c r="BF483" s="5">
        <v>291</v>
      </c>
      <c r="BG483" s="5">
        <v>137</v>
      </c>
      <c r="BH483" s="5">
        <v>185</v>
      </c>
      <c r="BI483" s="5">
        <v>100</v>
      </c>
      <c r="BJ483" s="206" t="s">
        <v>277</v>
      </c>
      <c r="BK483" s="71" t="s">
        <v>119</v>
      </c>
      <c r="BL483" s="72">
        <v>71</v>
      </c>
      <c r="BM483" s="5">
        <v>24</v>
      </c>
      <c r="BN483" s="5">
        <v>9</v>
      </c>
      <c r="BO483" s="72">
        <v>9</v>
      </c>
      <c r="BP483" s="5">
        <v>3</v>
      </c>
      <c r="BQ483" s="72">
        <v>80</v>
      </c>
      <c r="BR483" s="72">
        <v>27</v>
      </c>
      <c r="BS483" s="206" t="s">
        <v>277</v>
      </c>
      <c r="BT483" s="71" t="s">
        <v>119</v>
      </c>
      <c r="BU483" s="5">
        <v>201</v>
      </c>
      <c r="BV483" s="5">
        <v>204</v>
      </c>
      <c r="BW483" s="5">
        <v>22</v>
      </c>
      <c r="BX483" s="5">
        <v>21</v>
      </c>
      <c r="BY483" s="5">
        <v>184</v>
      </c>
      <c r="BZ483" s="5">
        <v>26</v>
      </c>
      <c r="CA483" s="5">
        <v>16</v>
      </c>
      <c r="CB483" s="5">
        <v>4</v>
      </c>
      <c r="CC483" s="5">
        <v>0</v>
      </c>
      <c r="CD483" s="5">
        <v>4</v>
      </c>
      <c r="CE483" s="5">
        <v>4</v>
      </c>
      <c r="CF483" s="5">
        <v>8</v>
      </c>
      <c r="CG483" s="5">
        <v>4</v>
      </c>
      <c r="CH483" s="135"/>
      <c r="CI483" s="138" t="s">
        <v>277</v>
      </c>
      <c r="CJ483" s="138" t="s">
        <v>4581</v>
      </c>
      <c r="CK483" s="139">
        <v>1462</v>
      </c>
      <c r="CL483" s="141">
        <v>686</v>
      </c>
    </row>
    <row r="484" spans="1:90" ht="12" customHeight="1">
      <c r="A484" s="206"/>
      <c r="B484" s="71" t="s">
        <v>120</v>
      </c>
      <c r="C484" s="5">
        <v>0</v>
      </c>
      <c r="D484" s="5">
        <v>0</v>
      </c>
      <c r="E484" s="5">
        <v>0</v>
      </c>
      <c r="F484" s="5">
        <v>0</v>
      </c>
      <c r="G484" s="5">
        <v>0</v>
      </c>
      <c r="H484" s="5">
        <v>0</v>
      </c>
      <c r="I484" s="5">
        <v>0</v>
      </c>
      <c r="J484" s="5">
        <v>0</v>
      </c>
      <c r="K484" s="72">
        <v>0</v>
      </c>
      <c r="L484" s="72">
        <v>0</v>
      </c>
      <c r="M484" s="206"/>
      <c r="N484" s="71" t="s">
        <v>120</v>
      </c>
      <c r="O484" s="5">
        <v>0</v>
      </c>
      <c r="P484" s="5">
        <v>0</v>
      </c>
      <c r="Q484" s="5">
        <v>0</v>
      </c>
      <c r="R484" s="5">
        <v>0</v>
      </c>
      <c r="S484" s="5">
        <v>0</v>
      </c>
      <c r="T484" s="5">
        <v>0</v>
      </c>
      <c r="U484" s="5">
        <v>0</v>
      </c>
      <c r="V484" s="5">
        <v>0</v>
      </c>
      <c r="W484" s="72">
        <v>0</v>
      </c>
      <c r="X484" s="72">
        <v>0</v>
      </c>
      <c r="Y484" s="206"/>
      <c r="Z484" s="71" t="s">
        <v>120</v>
      </c>
      <c r="AA484" s="5">
        <v>0</v>
      </c>
      <c r="AB484" s="5">
        <v>0</v>
      </c>
      <c r="AC484" s="5">
        <v>0</v>
      </c>
      <c r="AD484" s="5">
        <v>0</v>
      </c>
      <c r="AE484" s="72">
        <v>0</v>
      </c>
      <c r="AF484" s="72">
        <v>0</v>
      </c>
      <c r="AG484" s="5">
        <v>0</v>
      </c>
      <c r="AH484" s="5">
        <v>0</v>
      </c>
      <c r="AI484" s="5">
        <v>0</v>
      </c>
      <c r="AJ484" s="5">
        <v>0</v>
      </c>
      <c r="AK484" s="206"/>
      <c r="AL484" s="71" t="s">
        <v>120</v>
      </c>
      <c r="AM484" s="5">
        <v>0</v>
      </c>
      <c r="AN484" s="5">
        <v>0</v>
      </c>
      <c r="AO484" s="5">
        <v>0</v>
      </c>
      <c r="AP484" s="5">
        <v>0</v>
      </c>
      <c r="AQ484" s="5">
        <v>0</v>
      </c>
      <c r="AR484" s="5">
        <v>0</v>
      </c>
      <c r="AS484" s="5">
        <v>0</v>
      </c>
      <c r="AT484" s="5">
        <v>0</v>
      </c>
      <c r="AU484" s="5">
        <v>0</v>
      </c>
      <c r="AV484" s="206"/>
      <c r="AW484" s="71" t="s">
        <v>120</v>
      </c>
      <c r="AX484" s="5">
        <v>0</v>
      </c>
      <c r="AY484" s="5">
        <v>0</v>
      </c>
      <c r="AZ484" s="5">
        <v>0</v>
      </c>
      <c r="BA484" s="5">
        <v>0</v>
      </c>
      <c r="BB484" s="5">
        <v>0</v>
      </c>
      <c r="BC484" s="5">
        <v>0</v>
      </c>
      <c r="BD484" s="5">
        <v>0</v>
      </c>
      <c r="BE484" s="5">
        <v>0</v>
      </c>
      <c r="BF484" s="5">
        <v>0</v>
      </c>
      <c r="BG484" s="5">
        <v>0</v>
      </c>
      <c r="BH484" s="5">
        <v>0</v>
      </c>
      <c r="BI484" s="5">
        <v>0</v>
      </c>
      <c r="BJ484" s="206"/>
      <c r="BK484" s="71" t="s">
        <v>120</v>
      </c>
      <c r="BL484" s="72">
        <v>0</v>
      </c>
      <c r="BM484" s="5">
        <v>0</v>
      </c>
      <c r="BN484" s="5">
        <v>0</v>
      </c>
      <c r="BO484" s="72">
        <v>0</v>
      </c>
      <c r="BP484" s="5">
        <v>0</v>
      </c>
      <c r="BQ484" s="72">
        <v>0</v>
      </c>
      <c r="BR484" s="72">
        <v>0</v>
      </c>
      <c r="BS484" s="206"/>
      <c r="BT484" s="71" t="s">
        <v>120</v>
      </c>
      <c r="BU484" s="5">
        <v>0</v>
      </c>
      <c r="BV484" s="5">
        <v>0</v>
      </c>
      <c r="BW484" s="5">
        <v>0</v>
      </c>
      <c r="BX484" s="5">
        <v>0</v>
      </c>
      <c r="BY484" s="5">
        <v>0</v>
      </c>
      <c r="BZ484" s="5">
        <v>0</v>
      </c>
      <c r="CA484" s="5">
        <v>0</v>
      </c>
      <c r="CB484" s="5">
        <v>0</v>
      </c>
      <c r="CC484" s="5">
        <v>0</v>
      </c>
      <c r="CD484" s="5">
        <v>0</v>
      </c>
      <c r="CE484" s="5">
        <v>0</v>
      </c>
      <c r="CF484" s="5">
        <v>0</v>
      </c>
      <c r="CG484" s="5">
        <v>0</v>
      </c>
      <c r="CH484" s="135"/>
      <c r="CI484" s="138" t="s">
        <v>277</v>
      </c>
      <c r="CJ484" s="138" t="s">
        <v>4582</v>
      </c>
      <c r="CK484" s="139">
        <v>0</v>
      </c>
      <c r="CL484" s="141">
        <v>0</v>
      </c>
    </row>
    <row r="485" spans="1:90" ht="12" customHeight="1">
      <c r="A485" s="206"/>
      <c r="B485" s="103" t="s">
        <v>102</v>
      </c>
      <c r="C485" s="105">
        <v>475</v>
      </c>
      <c r="D485" s="105">
        <v>223</v>
      </c>
      <c r="E485" s="105">
        <v>316</v>
      </c>
      <c r="F485" s="105">
        <v>150</v>
      </c>
      <c r="G485" s="105">
        <v>373</v>
      </c>
      <c r="H485" s="105">
        <v>181</v>
      </c>
      <c r="I485" s="105">
        <v>327</v>
      </c>
      <c r="J485" s="105">
        <v>147</v>
      </c>
      <c r="K485" s="105">
        <v>1491</v>
      </c>
      <c r="L485" s="105">
        <v>701</v>
      </c>
      <c r="M485" s="206"/>
      <c r="N485" s="103" t="s">
        <v>102</v>
      </c>
      <c r="O485" s="105">
        <v>14</v>
      </c>
      <c r="P485" s="105">
        <v>6</v>
      </c>
      <c r="Q485" s="105">
        <v>5</v>
      </c>
      <c r="R485" s="105">
        <v>3</v>
      </c>
      <c r="S485" s="105">
        <v>10</v>
      </c>
      <c r="T485" s="105">
        <v>3</v>
      </c>
      <c r="U485" s="105">
        <v>44</v>
      </c>
      <c r="V485" s="105">
        <v>17</v>
      </c>
      <c r="W485" s="105">
        <v>73</v>
      </c>
      <c r="X485" s="105">
        <v>29</v>
      </c>
      <c r="Y485" s="206"/>
      <c r="Z485" s="103" t="s">
        <v>102</v>
      </c>
      <c r="AA485" s="105">
        <v>11</v>
      </c>
      <c r="AB485" s="105">
        <v>10</v>
      </c>
      <c r="AC485" s="105">
        <v>10</v>
      </c>
      <c r="AD485" s="105">
        <v>9</v>
      </c>
      <c r="AE485" s="105">
        <v>40</v>
      </c>
      <c r="AF485" s="105">
        <v>41</v>
      </c>
      <c r="AG485" s="105">
        <v>35</v>
      </c>
      <c r="AH485" s="105">
        <v>0</v>
      </c>
      <c r="AI485" s="105">
        <v>2</v>
      </c>
      <c r="AJ485" s="105">
        <v>10</v>
      </c>
      <c r="AK485" s="206"/>
      <c r="AL485" s="103" t="s">
        <v>102</v>
      </c>
      <c r="AM485" s="105">
        <v>0</v>
      </c>
      <c r="AN485" s="105">
        <v>188</v>
      </c>
      <c r="AO485" s="105">
        <v>170</v>
      </c>
      <c r="AP485" s="105">
        <v>144</v>
      </c>
      <c r="AQ485" s="105">
        <v>0</v>
      </c>
      <c r="AR485" s="105">
        <v>11</v>
      </c>
      <c r="AS485" s="105">
        <v>36</v>
      </c>
      <c r="AT485" s="105">
        <v>30</v>
      </c>
      <c r="AU485" s="105">
        <v>30</v>
      </c>
      <c r="AV485" s="206"/>
      <c r="AW485" s="103" t="s">
        <v>102</v>
      </c>
      <c r="AX485" s="105">
        <v>320</v>
      </c>
      <c r="AY485" s="105">
        <v>148</v>
      </c>
      <c r="AZ485" s="105">
        <v>311</v>
      </c>
      <c r="BA485" s="105">
        <v>143</v>
      </c>
      <c r="BB485" s="105">
        <v>191</v>
      </c>
      <c r="BC485" s="105">
        <v>103</v>
      </c>
      <c r="BD485" s="105">
        <v>299</v>
      </c>
      <c r="BE485" s="105">
        <v>142</v>
      </c>
      <c r="BF485" s="105">
        <v>291</v>
      </c>
      <c r="BG485" s="105">
        <v>137</v>
      </c>
      <c r="BH485" s="105">
        <v>185</v>
      </c>
      <c r="BI485" s="105">
        <v>100</v>
      </c>
      <c r="BJ485" s="206"/>
      <c r="BK485" s="103" t="s">
        <v>102</v>
      </c>
      <c r="BL485" s="105">
        <v>71</v>
      </c>
      <c r="BM485" s="105">
        <v>24</v>
      </c>
      <c r="BN485" s="105">
        <v>9</v>
      </c>
      <c r="BO485" s="105">
        <v>9</v>
      </c>
      <c r="BP485" s="105">
        <v>3</v>
      </c>
      <c r="BQ485" s="105">
        <v>80</v>
      </c>
      <c r="BR485" s="105">
        <v>27</v>
      </c>
      <c r="BS485" s="206"/>
      <c r="BT485" s="103" t="s">
        <v>102</v>
      </c>
      <c r="BU485" s="105">
        <v>201</v>
      </c>
      <c r="BV485" s="105">
        <v>204</v>
      </c>
      <c r="BW485" s="105">
        <v>22</v>
      </c>
      <c r="BX485" s="105">
        <v>21</v>
      </c>
      <c r="BY485" s="105">
        <v>184</v>
      </c>
      <c r="BZ485" s="105">
        <v>26</v>
      </c>
      <c r="CA485" s="105">
        <v>16</v>
      </c>
      <c r="CB485" s="105">
        <v>4</v>
      </c>
      <c r="CC485" s="105">
        <v>0</v>
      </c>
      <c r="CD485" s="105">
        <v>4</v>
      </c>
      <c r="CE485" s="105">
        <v>4</v>
      </c>
      <c r="CF485" s="105">
        <v>8</v>
      </c>
      <c r="CG485" s="105">
        <v>4</v>
      </c>
      <c r="CH485" s="135"/>
      <c r="CI485" s="138" t="s">
        <v>277</v>
      </c>
      <c r="CJ485" s="138" t="s">
        <v>4583</v>
      </c>
      <c r="CK485" s="139">
        <v>1462</v>
      </c>
      <c r="CL485" s="141">
        <v>686</v>
      </c>
    </row>
    <row r="486" spans="1:90" ht="12" customHeight="1">
      <c r="A486" s="206" t="s">
        <v>278</v>
      </c>
      <c r="B486" s="71" t="s">
        <v>119</v>
      </c>
      <c r="C486" s="5">
        <v>190</v>
      </c>
      <c r="D486" s="5">
        <v>104</v>
      </c>
      <c r="E486" s="5">
        <v>181</v>
      </c>
      <c r="F486" s="5">
        <v>86</v>
      </c>
      <c r="G486" s="5">
        <v>154</v>
      </c>
      <c r="H486" s="5">
        <v>72</v>
      </c>
      <c r="I486" s="5">
        <v>204</v>
      </c>
      <c r="J486" s="5">
        <v>90</v>
      </c>
      <c r="K486" s="72">
        <v>729</v>
      </c>
      <c r="L486" s="72">
        <v>352</v>
      </c>
      <c r="M486" s="206" t="s">
        <v>278</v>
      </c>
      <c r="N486" s="71" t="s">
        <v>119</v>
      </c>
      <c r="O486" s="5">
        <v>9</v>
      </c>
      <c r="P486" s="5">
        <v>5</v>
      </c>
      <c r="Q486" s="5">
        <v>9</v>
      </c>
      <c r="R486" s="5">
        <v>4</v>
      </c>
      <c r="S486" s="5">
        <v>8</v>
      </c>
      <c r="T486" s="5">
        <v>4</v>
      </c>
      <c r="U486" s="5">
        <v>42</v>
      </c>
      <c r="V486" s="5">
        <v>20</v>
      </c>
      <c r="W486" s="72">
        <v>68</v>
      </c>
      <c r="X486" s="72">
        <v>33</v>
      </c>
      <c r="Y486" s="206" t="s">
        <v>278</v>
      </c>
      <c r="Z486" s="71" t="s">
        <v>119</v>
      </c>
      <c r="AA486" s="5">
        <v>8</v>
      </c>
      <c r="AB486" s="5">
        <v>8</v>
      </c>
      <c r="AC486" s="5">
        <v>8</v>
      </c>
      <c r="AD486" s="5">
        <v>8</v>
      </c>
      <c r="AE486" s="72">
        <v>32</v>
      </c>
      <c r="AF486" s="72">
        <v>46</v>
      </c>
      <c r="AG486" s="5">
        <v>34</v>
      </c>
      <c r="AH486" s="5">
        <v>0</v>
      </c>
      <c r="AI486" s="5">
        <v>0</v>
      </c>
      <c r="AJ486" s="5">
        <v>8</v>
      </c>
      <c r="AK486" s="206" t="s">
        <v>278</v>
      </c>
      <c r="AL486" s="71" t="s">
        <v>119</v>
      </c>
      <c r="AM486" s="5">
        <v>0</v>
      </c>
      <c r="AN486" s="5">
        <v>222</v>
      </c>
      <c r="AO486" s="5">
        <v>146</v>
      </c>
      <c r="AP486" s="5">
        <v>0</v>
      </c>
      <c r="AQ486" s="5">
        <v>0</v>
      </c>
      <c r="AR486" s="5">
        <v>9</v>
      </c>
      <c r="AS486" s="5">
        <v>28</v>
      </c>
      <c r="AT486" s="5">
        <v>22</v>
      </c>
      <c r="AU486" s="5">
        <v>22</v>
      </c>
      <c r="AV486" s="206" t="s">
        <v>278</v>
      </c>
      <c r="AW486" s="71" t="s">
        <v>119</v>
      </c>
      <c r="AX486" s="5">
        <v>226</v>
      </c>
      <c r="AY486" s="5">
        <v>95</v>
      </c>
      <c r="AZ486" s="5">
        <v>217</v>
      </c>
      <c r="BA486" s="5">
        <v>92</v>
      </c>
      <c r="BB486" s="5">
        <v>81</v>
      </c>
      <c r="BC486" s="5">
        <v>27</v>
      </c>
      <c r="BD486" s="5">
        <v>189</v>
      </c>
      <c r="BE486" s="5">
        <v>83</v>
      </c>
      <c r="BF486" s="5">
        <v>182</v>
      </c>
      <c r="BG486" s="5">
        <v>81</v>
      </c>
      <c r="BH486" s="5">
        <v>91</v>
      </c>
      <c r="BI486" s="5">
        <v>29</v>
      </c>
      <c r="BJ486" s="206" t="s">
        <v>278</v>
      </c>
      <c r="BK486" s="71" t="s">
        <v>119</v>
      </c>
      <c r="BL486" s="72">
        <v>48</v>
      </c>
      <c r="BM486" s="5">
        <v>6</v>
      </c>
      <c r="BN486" s="5">
        <v>2</v>
      </c>
      <c r="BO486" s="72">
        <v>5</v>
      </c>
      <c r="BP486" s="5">
        <v>2</v>
      </c>
      <c r="BQ486" s="72">
        <v>53</v>
      </c>
      <c r="BR486" s="72">
        <v>8</v>
      </c>
      <c r="BS486" s="206" t="s">
        <v>278</v>
      </c>
      <c r="BT486" s="71" t="s">
        <v>119</v>
      </c>
      <c r="BU486" s="5">
        <v>8</v>
      </c>
      <c r="BV486" s="5">
        <v>1</v>
      </c>
      <c r="BW486" s="5">
        <v>8</v>
      </c>
      <c r="BX486" s="5">
        <v>8</v>
      </c>
      <c r="BY486" s="5">
        <v>8</v>
      </c>
      <c r="BZ486" s="5">
        <v>8</v>
      </c>
      <c r="CA486" s="5">
        <v>8</v>
      </c>
      <c r="CB486" s="5">
        <v>0</v>
      </c>
      <c r="CC486" s="5">
        <v>0</v>
      </c>
      <c r="CD486" s="5">
        <v>0</v>
      </c>
      <c r="CE486" s="5">
        <v>0</v>
      </c>
      <c r="CF486" s="5">
        <v>31</v>
      </c>
      <c r="CG486" s="5">
        <v>40</v>
      </c>
      <c r="CH486" s="135"/>
      <c r="CI486" s="138" t="s">
        <v>278</v>
      </c>
      <c r="CJ486" s="138" t="s">
        <v>4584</v>
      </c>
      <c r="CK486" s="139">
        <v>882</v>
      </c>
      <c r="CL486" s="141">
        <v>49</v>
      </c>
    </row>
    <row r="487" spans="1:90" ht="12" customHeight="1">
      <c r="A487" s="206"/>
      <c r="B487" s="71" t="s">
        <v>120</v>
      </c>
      <c r="C487" s="5">
        <v>192</v>
      </c>
      <c r="D487" s="5">
        <v>95</v>
      </c>
      <c r="E487" s="5">
        <v>202</v>
      </c>
      <c r="F487" s="5">
        <v>95</v>
      </c>
      <c r="G487" s="5">
        <v>199</v>
      </c>
      <c r="H487" s="5">
        <v>112</v>
      </c>
      <c r="I487" s="5">
        <v>211</v>
      </c>
      <c r="J487" s="5">
        <v>106</v>
      </c>
      <c r="K487" s="72">
        <v>804</v>
      </c>
      <c r="L487" s="72">
        <v>408</v>
      </c>
      <c r="M487" s="206"/>
      <c r="N487" s="71" t="s">
        <v>120</v>
      </c>
      <c r="O487" s="5">
        <v>21</v>
      </c>
      <c r="P487" s="5">
        <v>13</v>
      </c>
      <c r="Q487" s="5">
        <v>4</v>
      </c>
      <c r="R487" s="5">
        <v>4</v>
      </c>
      <c r="S487" s="5">
        <v>5</v>
      </c>
      <c r="T487" s="5">
        <v>2</v>
      </c>
      <c r="U487" s="5">
        <v>20</v>
      </c>
      <c r="V487" s="5">
        <v>13</v>
      </c>
      <c r="W487" s="72">
        <v>50</v>
      </c>
      <c r="X487" s="72">
        <v>32</v>
      </c>
      <c r="Y487" s="206"/>
      <c r="Z487" s="71" t="s">
        <v>120</v>
      </c>
      <c r="AA487" s="5">
        <v>4</v>
      </c>
      <c r="AB487" s="5">
        <v>5</v>
      </c>
      <c r="AC487" s="5">
        <v>5</v>
      </c>
      <c r="AD487" s="5">
        <v>5</v>
      </c>
      <c r="AE487" s="72">
        <v>19</v>
      </c>
      <c r="AF487" s="72">
        <v>19</v>
      </c>
      <c r="AG487" s="5">
        <v>13</v>
      </c>
      <c r="AH487" s="5">
        <v>0</v>
      </c>
      <c r="AI487" s="5">
        <v>0</v>
      </c>
      <c r="AJ487" s="5">
        <v>3</v>
      </c>
      <c r="AK487" s="206"/>
      <c r="AL487" s="71" t="s">
        <v>120</v>
      </c>
      <c r="AM487" s="5">
        <v>0</v>
      </c>
      <c r="AN487" s="5">
        <v>392</v>
      </c>
      <c r="AO487" s="5">
        <v>3</v>
      </c>
      <c r="AP487" s="5">
        <v>0</v>
      </c>
      <c r="AQ487" s="5">
        <v>0</v>
      </c>
      <c r="AR487" s="5">
        <v>10</v>
      </c>
      <c r="AS487" s="5">
        <v>23</v>
      </c>
      <c r="AT487" s="5">
        <v>19</v>
      </c>
      <c r="AU487" s="5">
        <v>19</v>
      </c>
      <c r="AV487" s="206"/>
      <c r="AW487" s="71" t="s">
        <v>120</v>
      </c>
      <c r="AX487" s="5">
        <v>181</v>
      </c>
      <c r="AY487" s="5">
        <v>99</v>
      </c>
      <c r="AZ487" s="5">
        <v>181</v>
      </c>
      <c r="BA487" s="5">
        <v>99</v>
      </c>
      <c r="BB487" s="5">
        <v>135</v>
      </c>
      <c r="BC487" s="5">
        <v>80</v>
      </c>
      <c r="BD487" s="5">
        <v>178</v>
      </c>
      <c r="BE487" s="5">
        <v>97</v>
      </c>
      <c r="BF487" s="5">
        <v>178</v>
      </c>
      <c r="BG487" s="5">
        <v>97</v>
      </c>
      <c r="BH487" s="5">
        <v>130</v>
      </c>
      <c r="BI487" s="5">
        <v>77</v>
      </c>
      <c r="BJ487" s="206"/>
      <c r="BK487" s="71" t="s">
        <v>120</v>
      </c>
      <c r="BL487" s="72">
        <v>31</v>
      </c>
      <c r="BM487" s="5">
        <v>10</v>
      </c>
      <c r="BN487" s="5">
        <v>3</v>
      </c>
      <c r="BO487" s="72">
        <v>2</v>
      </c>
      <c r="BP487" s="5">
        <v>0</v>
      </c>
      <c r="BQ487" s="72">
        <v>33</v>
      </c>
      <c r="BR487" s="72">
        <v>10</v>
      </c>
      <c r="BS487" s="206"/>
      <c r="BT487" s="71" t="s">
        <v>120</v>
      </c>
      <c r="BU487" s="5">
        <v>0</v>
      </c>
      <c r="BV487" s="5">
        <v>0</v>
      </c>
      <c r="BW487" s="5">
        <v>0</v>
      </c>
      <c r="BX487" s="5">
        <v>0</v>
      </c>
      <c r="BY487" s="5">
        <v>0</v>
      </c>
      <c r="BZ487" s="5">
        <v>0</v>
      </c>
      <c r="CA487" s="5">
        <v>0</v>
      </c>
      <c r="CB487" s="5">
        <v>0</v>
      </c>
      <c r="CC487" s="5">
        <v>0</v>
      </c>
      <c r="CD487" s="5">
        <v>0</v>
      </c>
      <c r="CE487" s="5">
        <v>0</v>
      </c>
      <c r="CF487" s="5">
        <v>0</v>
      </c>
      <c r="CG487" s="5">
        <v>0</v>
      </c>
      <c r="CH487" s="135"/>
      <c r="CI487" s="138" t="s">
        <v>278</v>
      </c>
      <c r="CJ487" s="138" t="s">
        <v>4585</v>
      </c>
      <c r="CK487" s="139">
        <v>793</v>
      </c>
      <c r="CL487" s="141">
        <v>0</v>
      </c>
    </row>
    <row r="488" spans="1:90" ht="12" customHeight="1">
      <c r="A488" s="206"/>
      <c r="B488" s="103" t="s">
        <v>102</v>
      </c>
      <c r="C488" s="105">
        <v>382</v>
      </c>
      <c r="D488" s="105">
        <v>199</v>
      </c>
      <c r="E488" s="105">
        <v>383</v>
      </c>
      <c r="F488" s="105">
        <v>181</v>
      </c>
      <c r="G488" s="105">
        <v>353</v>
      </c>
      <c r="H488" s="105">
        <v>184</v>
      </c>
      <c r="I488" s="105">
        <v>415</v>
      </c>
      <c r="J488" s="105">
        <v>196</v>
      </c>
      <c r="K488" s="105">
        <v>1533</v>
      </c>
      <c r="L488" s="105">
        <v>760</v>
      </c>
      <c r="M488" s="206"/>
      <c r="N488" s="103" t="s">
        <v>102</v>
      </c>
      <c r="O488" s="105">
        <v>30</v>
      </c>
      <c r="P488" s="105">
        <v>18</v>
      </c>
      <c r="Q488" s="105">
        <v>13</v>
      </c>
      <c r="R488" s="105">
        <v>8</v>
      </c>
      <c r="S488" s="105">
        <v>13</v>
      </c>
      <c r="T488" s="105">
        <v>6</v>
      </c>
      <c r="U488" s="105">
        <v>62</v>
      </c>
      <c r="V488" s="105">
        <v>33</v>
      </c>
      <c r="W488" s="105">
        <v>118</v>
      </c>
      <c r="X488" s="105">
        <v>65</v>
      </c>
      <c r="Y488" s="206"/>
      <c r="Z488" s="103" t="s">
        <v>102</v>
      </c>
      <c r="AA488" s="105">
        <v>12</v>
      </c>
      <c r="AB488" s="105">
        <v>13</v>
      </c>
      <c r="AC488" s="105">
        <v>13</v>
      </c>
      <c r="AD488" s="105">
        <v>13</v>
      </c>
      <c r="AE488" s="105">
        <v>51</v>
      </c>
      <c r="AF488" s="105">
        <v>65</v>
      </c>
      <c r="AG488" s="105">
        <v>47</v>
      </c>
      <c r="AH488" s="105">
        <v>0</v>
      </c>
      <c r="AI488" s="105">
        <v>0</v>
      </c>
      <c r="AJ488" s="105">
        <v>11</v>
      </c>
      <c r="AK488" s="206"/>
      <c r="AL488" s="103" t="s">
        <v>102</v>
      </c>
      <c r="AM488" s="105">
        <v>0</v>
      </c>
      <c r="AN488" s="105">
        <v>614</v>
      </c>
      <c r="AO488" s="105">
        <v>149</v>
      </c>
      <c r="AP488" s="105">
        <v>0</v>
      </c>
      <c r="AQ488" s="105">
        <v>0</v>
      </c>
      <c r="AR488" s="105">
        <v>19</v>
      </c>
      <c r="AS488" s="105">
        <v>51</v>
      </c>
      <c r="AT488" s="105">
        <v>41</v>
      </c>
      <c r="AU488" s="105">
        <v>41</v>
      </c>
      <c r="AV488" s="206"/>
      <c r="AW488" s="103" t="s">
        <v>102</v>
      </c>
      <c r="AX488" s="105">
        <v>407</v>
      </c>
      <c r="AY488" s="105">
        <v>194</v>
      </c>
      <c r="AZ488" s="105">
        <v>398</v>
      </c>
      <c r="BA488" s="105">
        <v>191</v>
      </c>
      <c r="BB488" s="105">
        <v>216</v>
      </c>
      <c r="BC488" s="105">
        <v>107</v>
      </c>
      <c r="BD488" s="105">
        <v>367</v>
      </c>
      <c r="BE488" s="105">
        <v>180</v>
      </c>
      <c r="BF488" s="105">
        <v>360</v>
      </c>
      <c r="BG488" s="105">
        <v>178</v>
      </c>
      <c r="BH488" s="105">
        <v>221</v>
      </c>
      <c r="BI488" s="105">
        <v>106</v>
      </c>
      <c r="BJ488" s="206"/>
      <c r="BK488" s="103" t="s">
        <v>102</v>
      </c>
      <c r="BL488" s="105">
        <v>79</v>
      </c>
      <c r="BM488" s="105">
        <v>16</v>
      </c>
      <c r="BN488" s="105">
        <v>5</v>
      </c>
      <c r="BO488" s="105">
        <v>7</v>
      </c>
      <c r="BP488" s="105">
        <v>2</v>
      </c>
      <c r="BQ488" s="105">
        <v>86</v>
      </c>
      <c r="BR488" s="105">
        <v>18</v>
      </c>
      <c r="BS488" s="206"/>
      <c r="BT488" s="103" t="s">
        <v>102</v>
      </c>
      <c r="BU488" s="105">
        <v>8</v>
      </c>
      <c r="BV488" s="105">
        <v>1</v>
      </c>
      <c r="BW488" s="105">
        <v>8</v>
      </c>
      <c r="BX488" s="105">
        <v>8</v>
      </c>
      <c r="BY488" s="105">
        <v>8</v>
      </c>
      <c r="BZ488" s="105">
        <v>8</v>
      </c>
      <c r="CA488" s="105">
        <v>8</v>
      </c>
      <c r="CB488" s="105">
        <v>0</v>
      </c>
      <c r="CC488" s="105">
        <v>0</v>
      </c>
      <c r="CD488" s="105">
        <v>0</v>
      </c>
      <c r="CE488" s="105">
        <v>0</v>
      </c>
      <c r="CF488" s="105">
        <v>31</v>
      </c>
      <c r="CG488" s="105">
        <v>40</v>
      </c>
      <c r="CH488" s="135"/>
      <c r="CI488" s="138" t="s">
        <v>278</v>
      </c>
      <c r="CJ488" s="138" t="s">
        <v>4586</v>
      </c>
      <c r="CK488" s="139">
        <v>1675</v>
      </c>
      <c r="CL488" s="141">
        <v>49</v>
      </c>
    </row>
  </sheetData>
  <mergeCells count="1694">
    <mergeCell ref="BJ292:BR292"/>
    <mergeCell ref="BJ293:BR293"/>
    <mergeCell ref="BQ141:BR141"/>
    <mergeCell ref="BJ175:BR175"/>
    <mergeCell ref="BJ176:BR176"/>
    <mergeCell ref="BQ177:BR177"/>
    <mergeCell ref="BJ217:BR217"/>
    <mergeCell ref="BJ218:BR218"/>
    <mergeCell ref="BO357:BP357"/>
    <mergeCell ref="BO219:BP219"/>
    <mergeCell ref="BJ1:BR1"/>
    <mergeCell ref="BJ2:BR2"/>
    <mergeCell ref="BJ3:BR3"/>
    <mergeCell ref="BJ39:BR39"/>
    <mergeCell ref="BJ40:BR40"/>
    <mergeCell ref="BS483:BS485"/>
    <mergeCell ref="A486:A488"/>
    <mergeCell ref="M486:M488"/>
    <mergeCell ref="Y486:Y488"/>
    <mergeCell ref="AK486:AK488"/>
    <mergeCell ref="AV486:AV488"/>
    <mergeCell ref="BJ486:BJ488"/>
    <mergeCell ref="BS486:BS488"/>
    <mergeCell ref="A483:A485"/>
    <mergeCell ref="M483:M485"/>
    <mergeCell ref="Y483:Y485"/>
    <mergeCell ref="AK483:AK485"/>
    <mergeCell ref="AV483:AV485"/>
    <mergeCell ref="BJ483:BJ485"/>
    <mergeCell ref="BS477:BS479"/>
    <mergeCell ref="A480:A482"/>
    <mergeCell ref="M480:M482"/>
    <mergeCell ref="Y480:Y482"/>
    <mergeCell ref="AK480:AK482"/>
    <mergeCell ref="AV480:AV482"/>
    <mergeCell ref="BQ357:BR357"/>
    <mergeCell ref="BJ385:BR385"/>
    <mergeCell ref="BJ386:BR386"/>
    <mergeCell ref="BQ387:BR387"/>
    <mergeCell ref="BJ418:BR418"/>
    <mergeCell ref="BJ419:BR419"/>
    <mergeCell ref="BQ219:BR219"/>
    <mergeCell ref="BJ480:BJ482"/>
    <mergeCell ref="BS480:BS482"/>
    <mergeCell ref="A477:A479"/>
    <mergeCell ref="M477:M479"/>
    <mergeCell ref="Y477:Y479"/>
    <mergeCell ref="AK477:AK479"/>
    <mergeCell ref="AV477:AV479"/>
    <mergeCell ref="BJ477:BJ479"/>
    <mergeCell ref="BS471:BS473"/>
    <mergeCell ref="A474:A476"/>
    <mergeCell ref="M474:M476"/>
    <mergeCell ref="Y474:Y476"/>
    <mergeCell ref="AK474:AK476"/>
    <mergeCell ref="AV474:AV476"/>
    <mergeCell ref="BJ474:BJ476"/>
    <mergeCell ref="BS474:BS476"/>
    <mergeCell ref="A471:A473"/>
    <mergeCell ref="M471:M473"/>
    <mergeCell ref="Y471:Y473"/>
    <mergeCell ref="AK471:AK473"/>
    <mergeCell ref="AV471:AV473"/>
    <mergeCell ref="BJ471:BJ473"/>
    <mergeCell ref="BS464:BS466"/>
    <mergeCell ref="A467:A469"/>
    <mergeCell ref="M467:M469"/>
    <mergeCell ref="Y467:Y469"/>
    <mergeCell ref="AK467:AK469"/>
    <mergeCell ref="AV467:AV469"/>
    <mergeCell ref="BJ467:BJ469"/>
    <mergeCell ref="BS467:BS469"/>
    <mergeCell ref="A464:A466"/>
    <mergeCell ref="M464:M466"/>
    <mergeCell ref="Y464:Y466"/>
    <mergeCell ref="AK464:AK466"/>
    <mergeCell ref="AV464:AV466"/>
    <mergeCell ref="BJ464:BJ466"/>
    <mergeCell ref="BS458:BS460"/>
    <mergeCell ref="A461:A463"/>
    <mergeCell ref="M461:M463"/>
    <mergeCell ref="Y461:Y463"/>
    <mergeCell ref="AK461:AK463"/>
    <mergeCell ref="AV461:AV463"/>
    <mergeCell ref="BJ461:BJ463"/>
    <mergeCell ref="BS461:BS463"/>
    <mergeCell ref="A458:A460"/>
    <mergeCell ref="M458:M460"/>
    <mergeCell ref="Y458:Y460"/>
    <mergeCell ref="AK458:AK460"/>
    <mergeCell ref="AV458:AV460"/>
    <mergeCell ref="BJ458:BJ460"/>
    <mergeCell ref="BU446:CG446"/>
    <mergeCell ref="A449:A451"/>
    <mergeCell ref="M449:M451"/>
    <mergeCell ref="Y449:Y451"/>
    <mergeCell ref="AK449:AK451"/>
    <mergeCell ref="AV449:AV451"/>
    <mergeCell ref="BJ449:BJ451"/>
    <mergeCell ref="BS449:BS451"/>
    <mergeCell ref="BQ446:BR446"/>
    <mergeCell ref="BJ446:BJ447"/>
    <mergeCell ref="BK446:BK447"/>
    <mergeCell ref="BL446:BN446"/>
    <mergeCell ref="BO446:BP446"/>
    <mergeCell ref="BS446:BS447"/>
    <mergeCell ref="BT446:BT447"/>
    <mergeCell ref="AX446:AY446"/>
    <mergeCell ref="AZ446:BA446"/>
    <mergeCell ref="BB446:BC446"/>
    <mergeCell ref="Z446:Z447"/>
    <mergeCell ref="AA446:AE446"/>
    <mergeCell ref="AF446:AI446"/>
    <mergeCell ref="K446:L446"/>
    <mergeCell ref="M446:M447"/>
    <mergeCell ref="N446:N447"/>
    <mergeCell ref="O446:P446"/>
    <mergeCell ref="Q446:R446"/>
    <mergeCell ref="S446:T446"/>
    <mergeCell ref="BD446:BE446"/>
    <mergeCell ref="BF446:BG446"/>
    <mergeCell ref="BH446:BI446"/>
    <mergeCell ref="AJ446:AJ447"/>
    <mergeCell ref="AK446:AK447"/>
    <mergeCell ref="AL446:AL447"/>
    <mergeCell ref="AM446:AU446"/>
    <mergeCell ref="AV446:AV447"/>
    <mergeCell ref="AW446:AW447"/>
    <mergeCell ref="U446:V446"/>
    <mergeCell ref="W446:X446"/>
    <mergeCell ref="Y446:Y447"/>
    <mergeCell ref="BS452:BS454"/>
    <mergeCell ref="A455:A457"/>
    <mergeCell ref="M455:M457"/>
    <mergeCell ref="Y455:Y457"/>
    <mergeCell ref="AK455:AK457"/>
    <mergeCell ref="AV455:AV457"/>
    <mergeCell ref="BJ455:BJ457"/>
    <mergeCell ref="BS455:BS457"/>
    <mergeCell ref="A452:A454"/>
    <mergeCell ref="M452:M454"/>
    <mergeCell ref="Y452:Y454"/>
    <mergeCell ref="AK452:AK454"/>
    <mergeCell ref="AV452:AV454"/>
    <mergeCell ref="BJ452:BJ454"/>
    <mergeCell ref="A446:A447"/>
    <mergeCell ref="B446:B447"/>
    <mergeCell ref="C446:D446"/>
    <mergeCell ref="E446:F446"/>
    <mergeCell ref="G446:H446"/>
    <mergeCell ref="I446:J446"/>
    <mergeCell ref="AK432:AK434"/>
    <mergeCell ref="AV432:AV434"/>
    <mergeCell ref="BJ432:BJ434"/>
    <mergeCell ref="BS444:CG444"/>
    <mergeCell ref="A445:L445"/>
    <mergeCell ref="M445:X445"/>
    <mergeCell ref="Y445:AJ445"/>
    <mergeCell ref="AK445:AU445"/>
    <mergeCell ref="AV445:BI445"/>
    <mergeCell ref="BS445:CG445"/>
    <mergeCell ref="BJ444:BR444"/>
    <mergeCell ref="BJ445:BR445"/>
    <mergeCell ref="A444:L444"/>
    <mergeCell ref="M444:X444"/>
    <mergeCell ref="Y444:AJ444"/>
    <mergeCell ref="AK444:AU444"/>
    <mergeCell ref="AV444:BI444"/>
    <mergeCell ref="AF420:AI420"/>
    <mergeCell ref="K420:L420"/>
    <mergeCell ref="M420:M421"/>
    <mergeCell ref="N420:N421"/>
    <mergeCell ref="O420:P420"/>
    <mergeCell ref="Q420:R420"/>
    <mergeCell ref="S420:T420"/>
    <mergeCell ref="BS438:BS440"/>
    <mergeCell ref="A441:A443"/>
    <mergeCell ref="M441:M443"/>
    <mergeCell ref="Y441:Y443"/>
    <mergeCell ref="AK441:AK443"/>
    <mergeCell ref="AV441:AV443"/>
    <mergeCell ref="BJ441:BJ443"/>
    <mergeCell ref="BS441:BS443"/>
    <mergeCell ref="A438:A440"/>
    <mergeCell ref="M438:M440"/>
    <mergeCell ref="Y438:Y440"/>
    <mergeCell ref="AK438:AK440"/>
    <mergeCell ref="AV438:AV440"/>
    <mergeCell ref="BJ438:BJ440"/>
    <mergeCell ref="BS432:BS434"/>
    <mergeCell ref="A435:A437"/>
    <mergeCell ref="M435:M437"/>
    <mergeCell ref="Y435:Y437"/>
    <mergeCell ref="AK435:AK437"/>
    <mergeCell ref="AV435:AV437"/>
    <mergeCell ref="BJ435:BJ437"/>
    <mergeCell ref="BS435:BS437"/>
    <mergeCell ref="A432:A434"/>
    <mergeCell ref="M432:M434"/>
    <mergeCell ref="Y432:Y434"/>
    <mergeCell ref="BS426:BS428"/>
    <mergeCell ref="A429:A431"/>
    <mergeCell ref="M429:M431"/>
    <mergeCell ref="Y429:Y431"/>
    <mergeCell ref="AK429:AK431"/>
    <mergeCell ref="AV429:AV431"/>
    <mergeCell ref="BJ429:BJ431"/>
    <mergeCell ref="BS429:BS431"/>
    <mergeCell ref="A426:A428"/>
    <mergeCell ref="M426:M428"/>
    <mergeCell ref="Y426:Y428"/>
    <mergeCell ref="AK426:AK428"/>
    <mergeCell ref="AV426:AV428"/>
    <mergeCell ref="BJ426:BJ428"/>
    <mergeCell ref="A420:A421"/>
    <mergeCell ref="B420:B421"/>
    <mergeCell ref="C420:D420"/>
    <mergeCell ref="E420:F420"/>
    <mergeCell ref="G420:H420"/>
    <mergeCell ref="I420:J420"/>
    <mergeCell ref="A423:A425"/>
    <mergeCell ref="M423:M425"/>
    <mergeCell ref="Y423:Y425"/>
    <mergeCell ref="AK423:AK425"/>
    <mergeCell ref="AV423:AV425"/>
    <mergeCell ref="BJ423:BJ425"/>
    <mergeCell ref="BS423:BS425"/>
    <mergeCell ref="BQ420:BR420"/>
    <mergeCell ref="BJ420:BJ421"/>
    <mergeCell ref="BK420:BK421"/>
    <mergeCell ref="BL420:BN420"/>
    <mergeCell ref="BO420:BP420"/>
    <mergeCell ref="BS418:CG418"/>
    <mergeCell ref="A419:L419"/>
    <mergeCell ref="M419:X419"/>
    <mergeCell ref="Y419:AJ419"/>
    <mergeCell ref="AK419:AU419"/>
    <mergeCell ref="AV419:BI419"/>
    <mergeCell ref="BS419:CG419"/>
    <mergeCell ref="A418:L418"/>
    <mergeCell ref="M418:X418"/>
    <mergeCell ref="Y418:AJ418"/>
    <mergeCell ref="AK418:AU418"/>
    <mergeCell ref="AV418:BI418"/>
    <mergeCell ref="BD420:BE420"/>
    <mergeCell ref="BF420:BG420"/>
    <mergeCell ref="BH420:BI420"/>
    <mergeCell ref="AJ420:AJ421"/>
    <mergeCell ref="AK420:AK421"/>
    <mergeCell ref="AL420:AL421"/>
    <mergeCell ref="AM420:AU420"/>
    <mergeCell ref="AV420:AV421"/>
    <mergeCell ref="AW420:AW421"/>
    <mergeCell ref="U420:V420"/>
    <mergeCell ref="W420:X420"/>
    <mergeCell ref="Y420:Y421"/>
    <mergeCell ref="Z420:Z421"/>
    <mergeCell ref="AA420:AE420"/>
    <mergeCell ref="BU420:CG420"/>
    <mergeCell ref="BS420:BS421"/>
    <mergeCell ref="BT420:BT421"/>
    <mergeCell ref="AX420:AY420"/>
    <mergeCell ref="AZ420:BA420"/>
    <mergeCell ref="BB420:BC420"/>
    <mergeCell ref="BS412:BS414"/>
    <mergeCell ref="A415:A417"/>
    <mergeCell ref="M415:M417"/>
    <mergeCell ref="Y415:Y417"/>
    <mergeCell ref="AK415:AK417"/>
    <mergeCell ref="AV415:AV417"/>
    <mergeCell ref="BJ415:BJ417"/>
    <mergeCell ref="BS415:BS417"/>
    <mergeCell ref="A412:A414"/>
    <mergeCell ref="M412:M414"/>
    <mergeCell ref="Y412:Y414"/>
    <mergeCell ref="AK412:AK414"/>
    <mergeCell ref="AV412:AV414"/>
    <mergeCell ref="BJ412:BJ414"/>
    <mergeCell ref="BS406:BS408"/>
    <mergeCell ref="A409:A411"/>
    <mergeCell ref="M409:M411"/>
    <mergeCell ref="Y409:Y411"/>
    <mergeCell ref="AK409:AK411"/>
    <mergeCell ref="AV409:AV411"/>
    <mergeCell ref="BJ409:BJ411"/>
    <mergeCell ref="BS409:BS411"/>
    <mergeCell ref="A406:A408"/>
    <mergeCell ref="M406:M408"/>
    <mergeCell ref="Y406:Y408"/>
    <mergeCell ref="AK406:AK408"/>
    <mergeCell ref="AV406:AV408"/>
    <mergeCell ref="BJ406:BJ408"/>
    <mergeCell ref="BS399:BS401"/>
    <mergeCell ref="A402:A404"/>
    <mergeCell ref="M402:M404"/>
    <mergeCell ref="Y402:Y404"/>
    <mergeCell ref="AK402:AK404"/>
    <mergeCell ref="AV402:AV404"/>
    <mergeCell ref="BJ402:BJ404"/>
    <mergeCell ref="BS402:BS404"/>
    <mergeCell ref="A399:A401"/>
    <mergeCell ref="M399:M401"/>
    <mergeCell ref="Y399:Y401"/>
    <mergeCell ref="AK399:AK401"/>
    <mergeCell ref="AV399:AV401"/>
    <mergeCell ref="BJ399:BJ401"/>
    <mergeCell ref="BS393:BS395"/>
    <mergeCell ref="A396:A398"/>
    <mergeCell ref="M396:M398"/>
    <mergeCell ref="Y396:Y398"/>
    <mergeCell ref="AK396:AK398"/>
    <mergeCell ref="AV396:AV398"/>
    <mergeCell ref="BJ396:BJ398"/>
    <mergeCell ref="BS396:BS398"/>
    <mergeCell ref="A393:A395"/>
    <mergeCell ref="M393:M395"/>
    <mergeCell ref="Y393:Y395"/>
    <mergeCell ref="AK393:AK395"/>
    <mergeCell ref="AV393:AV395"/>
    <mergeCell ref="BJ393:BJ395"/>
    <mergeCell ref="A390:A392"/>
    <mergeCell ref="M390:M392"/>
    <mergeCell ref="Y390:Y392"/>
    <mergeCell ref="AK390:AK392"/>
    <mergeCell ref="AV390:AV392"/>
    <mergeCell ref="BJ390:BJ392"/>
    <mergeCell ref="BS390:BS392"/>
    <mergeCell ref="BJ387:BJ388"/>
    <mergeCell ref="BK387:BK388"/>
    <mergeCell ref="BL387:BN387"/>
    <mergeCell ref="BO387:BP387"/>
    <mergeCell ref="BS387:BS388"/>
    <mergeCell ref="BT387:BT388"/>
    <mergeCell ref="AX387:AY387"/>
    <mergeCell ref="AZ387:BA387"/>
    <mergeCell ref="BB387:BC387"/>
    <mergeCell ref="BD387:BE387"/>
    <mergeCell ref="BF387:BG387"/>
    <mergeCell ref="BH387:BI387"/>
    <mergeCell ref="AJ387:AJ388"/>
    <mergeCell ref="AK387:AK388"/>
    <mergeCell ref="AL387:AL388"/>
    <mergeCell ref="AM387:AU387"/>
    <mergeCell ref="AV387:AV388"/>
    <mergeCell ref="AW387:AW388"/>
    <mergeCell ref="U387:V387"/>
    <mergeCell ref="W387:X387"/>
    <mergeCell ref="Y387:Y388"/>
    <mergeCell ref="Z387:Z388"/>
    <mergeCell ref="AA387:AE387"/>
    <mergeCell ref="AF387:AI387"/>
    <mergeCell ref="K387:L387"/>
    <mergeCell ref="AK373:AK375"/>
    <mergeCell ref="AV373:AV375"/>
    <mergeCell ref="BJ373:BJ375"/>
    <mergeCell ref="M387:M388"/>
    <mergeCell ref="N387:N388"/>
    <mergeCell ref="O387:P387"/>
    <mergeCell ref="Q387:R387"/>
    <mergeCell ref="S387:T387"/>
    <mergeCell ref="A387:A388"/>
    <mergeCell ref="B387:B388"/>
    <mergeCell ref="C387:D387"/>
    <mergeCell ref="E387:F387"/>
    <mergeCell ref="G387:H387"/>
    <mergeCell ref="I387:J387"/>
    <mergeCell ref="BS385:CG385"/>
    <mergeCell ref="A386:L386"/>
    <mergeCell ref="M386:X386"/>
    <mergeCell ref="Y386:AJ386"/>
    <mergeCell ref="AK386:AU386"/>
    <mergeCell ref="AV386:BI386"/>
    <mergeCell ref="BS386:CG386"/>
    <mergeCell ref="A385:L385"/>
    <mergeCell ref="M385:X385"/>
    <mergeCell ref="Y385:AJ385"/>
    <mergeCell ref="AK385:AU385"/>
    <mergeCell ref="AV385:BI385"/>
    <mergeCell ref="BU387:CG387"/>
    <mergeCell ref="BS363:BS365"/>
    <mergeCell ref="A360:A362"/>
    <mergeCell ref="M360:M362"/>
    <mergeCell ref="Y360:Y362"/>
    <mergeCell ref="AK360:AK362"/>
    <mergeCell ref="AV360:AV362"/>
    <mergeCell ref="BJ360:BJ362"/>
    <mergeCell ref="BS379:BS381"/>
    <mergeCell ref="A382:A384"/>
    <mergeCell ref="M382:M384"/>
    <mergeCell ref="Y382:Y384"/>
    <mergeCell ref="AK382:AK384"/>
    <mergeCell ref="AV382:AV384"/>
    <mergeCell ref="BJ382:BJ384"/>
    <mergeCell ref="BS382:BS384"/>
    <mergeCell ref="A379:A381"/>
    <mergeCell ref="M379:M381"/>
    <mergeCell ref="Y379:Y381"/>
    <mergeCell ref="AK379:AK381"/>
    <mergeCell ref="AV379:AV381"/>
    <mergeCell ref="BJ379:BJ381"/>
    <mergeCell ref="BS373:BS375"/>
    <mergeCell ref="A376:A378"/>
    <mergeCell ref="M376:M378"/>
    <mergeCell ref="Y376:Y378"/>
    <mergeCell ref="AK376:AK378"/>
    <mergeCell ref="AV376:AV378"/>
    <mergeCell ref="BJ376:BJ378"/>
    <mergeCell ref="BS376:BS378"/>
    <mergeCell ref="A373:A375"/>
    <mergeCell ref="M373:M375"/>
    <mergeCell ref="Y373:Y375"/>
    <mergeCell ref="AV357:AV358"/>
    <mergeCell ref="AW357:AW358"/>
    <mergeCell ref="AX357:AY357"/>
    <mergeCell ref="AZ357:BA357"/>
    <mergeCell ref="BB357:BC357"/>
    <mergeCell ref="Z357:Z358"/>
    <mergeCell ref="AA357:AE357"/>
    <mergeCell ref="AF357:AI357"/>
    <mergeCell ref="AJ357:AJ358"/>
    <mergeCell ref="AK357:AK358"/>
    <mergeCell ref="AL357:AL358"/>
    <mergeCell ref="BS366:BS368"/>
    <mergeCell ref="A370:A372"/>
    <mergeCell ref="M370:M372"/>
    <mergeCell ref="Y370:Y372"/>
    <mergeCell ref="AK370:AK372"/>
    <mergeCell ref="AV370:AV372"/>
    <mergeCell ref="BJ370:BJ372"/>
    <mergeCell ref="BS370:BS372"/>
    <mergeCell ref="A366:A368"/>
    <mergeCell ref="M366:M368"/>
    <mergeCell ref="Y366:Y368"/>
    <mergeCell ref="AK366:AK368"/>
    <mergeCell ref="AV366:AV368"/>
    <mergeCell ref="BJ366:BJ368"/>
    <mergeCell ref="BS360:BS362"/>
    <mergeCell ref="A363:A365"/>
    <mergeCell ref="M363:M365"/>
    <mergeCell ref="Y363:Y365"/>
    <mergeCell ref="AK363:AK365"/>
    <mergeCell ref="AV363:AV365"/>
    <mergeCell ref="BJ363:BJ365"/>
    <mergeCell ref="O357:P357"/>
    <mergeCell ref="Q357:R357"/>
    <mergeCell ref="S357:T357"/>
    <mergeCell ref="U357:V357"/>
    <mergeCell ref="W357:X357"/>
    <mergeCell ref="Y357:Y358"/>
    <mergeCell ref="BS356:CG356"/>
    <mergeCell ref="A357:A358"/>
    <mergeCell ref="B357:B358"/>
    <mergeCell ref="C357:D357"/>
    <mergeCell ref="E357:F357"/>
    <mergeCell ref="G357:H357"/>
    <mergeCell ref="I357:J357"/>
    <mergeCell ref="K357:L357"/>
    <mergeCell ref="M357:M358"/>
    <mergeCell ref="N357:N358"/>
    <mergeCell ref="A356:L356"/>
    <mergeCell ref="M356:X356"/>
    <mergeCell ref="Y356:AJ356"/>
    <mergeCell ref="AK356:AU356"/>
    <mergeCell ref="AV356:BI356"/>
    <mergeCell ref="BJ356:BR356"/>
    <mergeCell ref="BS357:BS358"/>
    <mergeCell ref="BT357:BT358"/>
    <mergeCell ref="BU357:CG357"/>
    <mergeCell ref="BD357:BE357"/>
    <mergeCell ref="BF357:BG357"/>
    <mergeCell ref="BH357:BI357"/>
    <mergeCell ref="BJ357:BJ358"/>
    <mergeCell ref="BK357:BK358"/>
    <mergeCell ref="BL357:BN357"/>
    <mergeCell ref="AM357:AU357"/>
    <mergeCell ref="BS352:BS354"/>
    <mergeCell ref="A355:L355"/>
    <mergeCell ref="M355:X355"/>
    <mergeCell ref="Y355:AJ355"/>
    <mergeCell ref="AK355:AU355"/>
    <mergeCell ref="AV355:BI355"/>
    <mergeCell ref="BS355:CG355"/>
    <mergeCell ref="BJ355:BR355"/>
    <mergeCell ref="A352:A354"/>
    <mergeCell ref="M352:M354"/>
    <mergeCell ref="Y352:Y354"/>
    <mergeCell ref="AK352:AK354"/>
    <mergeCell ref="AV352:AV354"/>
    <mergeCell ref="BJ352:BJ354"/>
    <mergeCell ref="BS346:BS348"/>
    <mergeCell ref="A349:A351"/>
    <mergeCell ref="M349:M351"/>
    <mergeCell ref="Y349:Y351"/>
    <mergeCell ref="AK349:AK351"/>
    <mergeCell ref="AV349:AV351"/>
    <mergeCell ref="BJ349:BJ351"/>
    <mergeCell ref="BS349:BS351"/>
    <mergeCell ref="A346:A348"/>
    <mergeCell ref="M346:M348"/>
    <mergeCell ref="Y346:Y348"/>
    <mergeCell ref="AK346:AK348"/>
    <mergeCell ref="AV346:AV348"/>
    <mergeCell ref="BJ346:BJ348"/>
    <mergeCell ref="BS339:BS341"/>
    <mergeCell ref="A342:A344"/>
    <mergeCell ref="M342:M344"/>
    <mergeCell ref="Y342:Y344"/>
    <mergeCell ref="AK342:AK344"/>
    <mergeCell ref="AV342:AV344"/>
    <mergeCell ref="BJ342:BJ344"/>
    <mergeCell ref="BS342:BS344"/>
    <mergeCell ref="A339:A341"/>
    <mergeCell ref="M339:M341"/>
    <mergeCell ref="Y339:Y341"/>
    <mergeCell ref="AK339:AK341"/>
    <mergeCell ref="AV339:AV341"/>
    <mergeCell ref="BJ339:BJ341"/>
    <mergeCell ref="BS333:BS335"/>
    <mergeCell ref="A336:A338"/>
    <mergeCell ref="M336:M338"/>
    <mergeCell ref="Y336:Y338"/>
    <mergeCell ref="AK336:AK338"/>
    <mergeCell ref="AV336:AV338"/>
    <mergeCell ref="BJ336:BJ338"/>
    <mergeCell ref="BS336:BS338"/>
    <mergeCell ref="A333:A335"/>
    <mergeCell ref="M333:M335"/>
    <mergeCell ref="Y333:Y335"/>
    <mergeCell ref="AK333:AK335"/>
    <mergeCell ref="AV333:AV335"/>
    <mergeCell ref="BJ333:BJ335"/>
    <mergeCell ref="BU321:CG321"/>
    <mergeCell ref="A324:A326"/>
    <mergeCell ref="M324:M326"/>
    <mergeCell ref="Y324:Y326"/>
    <mergeCell ref="AK324:AK326"/>
    <mergeCell ref="AV324:AV326"/>
    <mergeCell ref="BJ324:BJ326"/>
    <mergeCell ref="BS324:BS326"/>
    <mergeCell ref="BQ321:BR321"/>
    <mergeCell ref="BJ321:BJ322"/>
    <mergeCell ref="BK321:BK322"/>
    <mergeCell ref="BL321:BN321"/>
    <mergeCell ref="BO321:BP321"/>
    <mergeCell ref="BS321:BS322"/>
    <mergeCell ref="BT321:BT322"/>
    <mergeCell ref="AX321:AY321"/>
    <mergeCell ref="AZ321:BA321"/>
    <mergeCell ref="BB321:BC321"/>
    <mergeCell ref="Z321:Z322"/>
    <mergeCell ref="AA321:AE321"/>
    <mergeCell ref="AF321:AI321"/>
    <mergeCell ref="K321:L321"/>
    <mergeCell ref="M321:M322"/>
    <mergeCell ref="N321:N322"/>
    <mergeCell ref="O321:P321"/>
    <mergeCell ref="Q321:R321"/>
    <mergeCell ref="S321:T321"/>
    <mergeCell ref="BD321:BE321"/>
    <mergeCell ref="BF321:BG321"/>
    <mergeCell ref="BH321:BI321"/>
    <mergeCell ref="AJ321:AJ322"/>
    <mergeCell ref="AK321:AK322"/>
    <mergeCell ref="AL321:AL322"/>
    <mergeCell ref="AM321:AU321"/>
    <mergeCell ref="AV321:AV322"/>
    <mergeCell ref="AW321:AW322"/>
    <mergeCell ref="U321:V321"/>
    <mergeCell ref="W321:X321"/>
    <mergeCell ref="Y321:Y322"/>
    <mergeCell ref="BS327:BS329"/>
    <mergeCell ref="A330:A332"/>
    <mergeCell ref="M330:M332"/>
    <mergeCell ref="Y330:Y332"/>
    <mergeCell ref="AK330:AK332"/>
    <mergeCell ref="AV330:AV332"/>
    <mergeCell ref="BJ330:BJ332"/>
    <mergeCell ref="BS330:BS332"/>
    <mergeCell ref="A327:A329"/>
    <mergeCell ref="M327:M329"/>
    <mergeCell ref="Y327:Y329"/>
    <mergeCell ref="AK327:AK329"/>
    <mergeCell ref="AV327:AV329"/>
    <mergeCell ref="BJ327:BJ329"/>
    <mergeCell ref="A321:A322"/>
    <mergeCell ref="B321:B322"/>
    <mergeCell ref="C321:D321"/>
    <mergeCell ref="E321:F321"/>
    <mergeCell ref="G321:H321"/>
    <mergeCell ref="I321:J321"/>
    <mergeCell ref="AK307:AK309"/>
    <mergeCell ref="AV307:AV309"/>
    <mergeCell ref="BJ307:BJ309"/>
    <mergeCell ref="BS319:CG319"/>
    <mergeCell ref="A320:L320"/>
    <mergeCell ref="M320:X320"/>
    <mergeCell ref="Y320:AJ320"/>
    <mergeCell ref="AK320:AU320"/>
    <mergeCell ref="AV320:BI320"/>
    <mergeCell ref="BS320:CG320"/>
    <mergeCell ref="BJ319:BR319"/>
    <mergeCell ref="BJ320:BR320"/>
    <mergeCell ref="A319:L319"/>
    <mergeCell ref="M319:X319"/>
    <mergeCell ref="Y319:AJ319"/>
    <mergeCell ref="AK319:AU319"/>
    <mergeCell ref="AV319:BI319"/>
    <mergeCell ref="AF294:AI294"/>
    <mergeCell ref="K294:L294"/>
    <mergeCell ref="M294:M295"/>
    <mergeCell ref="N294:N295"/>
    <mergeCell ref="O294:P294"/>
    <mergeCell ref="Q294:R294"/>
    <mergeCell ref="S294:T294"/>
    <mergeCell ref="BS313:BS315"/>
    <mergeCell ref="A316:A318"/>
    <mergeCell ref="M316:M318"/>
    <mergeCell ref="Y316:Y318"/>
    <mergeCell ref="AK316:AK318"/>
    <mergeCell ref="AV316:AV318"/>
    <mergeCell ref="BJ316:BJ318"/>
    <mergeCell ref="BS316:BS318"/>
    <mergeCell ref="A313:A315"/>
    <mergeCell ref="M313:M315"/>
    <mergeCell ref="Y313:Y315"/>
    <mergeCell ref="AK313:AK315"/>
    <mergeCell ref="AV313:AV315"/>
    <mergeCell ref="BJ313:BJ315"/>
    <mergeCell ref="BS307:BS309"/>
    <mergeCell ref="A310:A312"/>
    <mergeCell ref="M310:M312"/>
    <mergeCell ref="Y310:Y312"/>
    <mergeCell ref="AK310:AK312"/>
    <mergeCell ref="AV310:AV312"/>
    <mergeCell ref="BJ310:BJ312"/>
    <mergeCell ref="BS310:BS312"/>
    <mergeCell ref="A307:A309"/>
    <mergeCell ref="M307:M309"/>
    <mergeCell ref="Y307:Y309"/>
    <mergeCell ref="BS300:BS302"/>
    <mergeCell ref="A304:A306"/>
    <mergeCell ref="M304:M306"/>
    <mergeCell ref="Y304:Y306"/>
    <mergeCell ref="AK304:AK306"/>
    <mergeCell ref="AV304:AV306"/>
    <mergeCell ref="BJ304:BJ306"/>
    <mergeCell ref="BS304:BS306"/>
    <mergeCell ref="A300:A302"/>
    <mergeCell ref="M300:M302"/>
    <mergeCell ref="Y300:Y302"/>
    <mergeCell ref="AK300:AK302"/>
    <mergeCell ref="AV300:AV302"/>
    <mergeCell ref="BJ300:BJ302"/>
    <mergeCell ref="A294:A295"/>
    <mergeCell ref="B294:B295"/>
    <mergeCell ref="C294:D294"/>
    <mergeCell ref="E294:F294"/>
    <mergeCell ref="G294:H294"/>
    <mergeCell ref="I294:J294"/>
    <mergeCell ref="A297:A299"/>
    <mergeCell ref="M297:M299"/>
    <mergeCell ref="Y297:Y299"/>
    <mergeCell ref="AK297:AK299"/>
    <mergeCell ref="AV297:AV299"/>
    <mergeCell ref="BJ297:BJ299"/>
    <mergeCell ref="BS297:BS299"/>
    <mergeCell ref="BQ294:BR294"/>
    <mergeCell ref="BJ294:BJ295"/>
    <mergeCell ref="BK294:BK295"/>
    <mergeCell ref="BL294:BN294"/>
    <mergeCell ref="BO294:BP294"/>
    <mergeCell ref="BS292:CG292"/>
    <mergeCell ref="A293:L293"/>
    <mergeCell ref="M293:X293"/>
    <mergeCell ref="Y293:AJ293"/>
    <mergeCell ref="AK293:AU293"/>
    <mergeCell ref="AV293:BI293"/>
    <mergeCell ref="BS293:CG293"/>
    <mergeCell ref="A292:L292"/>
    <mergeCell ref="M292:X292"/>
    <mergeCell ref="Y292:AJ292"/>
    <mergeCell ref="AK292:AU292"/>
    <mergeCell ref="AV292:BI292"/>
    <mergeCell ref="BD294:BE294"/>
    <mergeCell ref="BF294:BG294"/>
    <mergeCell ref="BH294:BI294"/>
    <mergeCell ref="AJ294:AJ295"/>
    <mergeCell ref="AK294:AK295"/>
    <mergeCell ref="AL294:AL295"/>
    <mergeCell ref="AM294:AU294"/>
    <mergeCell ref="AV294:AV295"/>
    <mergeCell ref="AW294:AW295"/>
    <mergeCell ref="U294:V294"/>
    <mergeCell ref="W294:X294"/>
    <mergeCell ref="Y294:Y295"/>
    <mergeCell ref="Z294:Z295"/>
    <mergeCell ref="AA294:AE294"/>
    <mergeCell ref="BU294:CG294"/>
    <mergeCell ref="BS294:BS295"/>
    <mergeCell ref="BT294:BT295"/>
    <mergeCell ref="AX294:AY294"/>
    <mergeCell ref="AZ294:BA294"/>
    <mergeCell ref="BB294:BC294"/>
    <mergeCell ref="BS286:BS288"/>
    <mergeCell ref="A289:A291"/>
    <mergeCell ref="M289:M291"/>
    <mergeCell ref="Y289:Y291"/>
    <mergeCell ref="AK289:AK291"/>
    <mergeCell ref="AV289:AV291"/>
    <mergeCell ref="BJ289:BJ291"/>
    <mergeCell ref="BS289:BS291"/>
    <mergeCell ref="A286:A288"/>
    <mergeCell ref="M286:M288"/>
    <mergeCell ref="Y286:Y288"/>
    <mergeCell ref="AK286:AK288"/>
    <mergeCell ref="AV286:AV288"/>
    <mergeCell ref="BJ286:BJ288"/>
    <mergeCell ref="BS280:BS282"/>
    <mergeCell ref="A283:A285"/>
    <mergeCell ref="M283:M285"/>
    <mergeCell ref="Y283:Y285"/>
    <mergeCell ref="AK283:AK285"/>
    <mergeCell ref="AV283:AV285"/>
    <mergeCell ref="BJ283:BJ285"/>
    <mergeCell ref="BS283:BS285"/>
    <mergeCell ref="A280:A282"/>
    <mergeCell ref="M280:M282"/>
    <mergeCell ref="Y280:Y282"/>
    <mergeCell ref="AK280:AK282"/>
    <mergeCell ref="AV280:AV282"/>
    <mergeCell ref="BJ280:BJ282"/>
    <mergeCell ref="BS274:BS276"/>
    <mergeCell ref="A277:A279"/>
    <mergeCell ref="M277:M279"/>
    <mergeCell ref="Y277:Y279"/>
    <mergeCell ref="AK277:AK279"/>
    <mergeCell ref="AV277:AV279"/>
    <mergeCell ref="BJ277:BJ279"/>
    <mergeCell ref="BS277:BS279"/>
    <mergeCell ref="A274:A276"/>
    <mergeCell ref="M274:M276"/>
    <mergeCell ref="Y274:Y276"/>
    <mergeCell ref="AK274:AK276"/>
    <mergeCell ref="AV274:AV276"/>
    <mergeCell ref="BJ274:BJ276"/>
    <mergeCell ref="BS267:BS269"/>
    <mergeCell ref="A270:A272"/>
    <mergeCell ref="M270:M272"/>
    <mergeCell ref="Y270:Y272"/>
    <mergeCell ref="AK270:AK272"/>
    <mergeCell ref="AV270:AV272"/>
    <mergeCell ref="BJ270:BJ272"/>
    <mergeCell ref="BS270:BS272"/>
    <mergeCell ref="A267:A269"/>
    <mergeCell ref="M267:M269"/>
    <mergeCell ref="Y267:Y269"/>
    <mergeCell ref="AK267:AK269"/>
    <mergeCell ref="AV267:AV269"/>
    <mergeCell ref="BJ267:BJ269"/>
    <mergeCell ref="A264:A266"/>
    <mergeCell ref="M264:M266"/>
    <mergeCell ref="Y264:Y266"/>
    <mergeCell ref="AK264:AK266"/>
    <mergeCell ref="AV264:AV266"/>
    <mergeCell ref="BJ264:BJ266"/>
    <mergeCell ref="BS264:BS266"/>
    <mergeCell ref="BJ261:BJ262"/>
    <mergeCell ref="BK261:BK262"/>
    <mergeCell ref="BL261:BN261"/>
    <mergeCell ref="BO261:BP261"/>
    <mergeCell ref="BS261:BS262"/>
    <mergeCell ref="BT261:BT262"/>
    <mergeCell ref="AX261:AY261"/>
    <mergeCell ref="AZ261:BA261"/>
    <mergeCell ref="BB261:BC261"/>
    <mergeCell ref="BD261:BE261"/>
    <mergeCell ref="BF261:BG261"/>
    <mergeCell ref="BH261:BI261"/>
    <mergeCell ref="AJ261:AJ262"/>
    <mergeCell ref="AK261:AK262"/>
    <mergeCell ref="AL261:AL262"/>
    <mergeCell ref="AM261:AU261"/>
    <mergeCell ref="AV261:AV262"/>
    <mergeCell ref="AW261:AW262"/>
    <mergeCell ref="U261:V261"/>
    <mergeCell ref="W261:X261"/>
    <mergeCell ref="Y261:Y262"/>
    <mergeCell ref="Z261:Z262"/>
    <mergeCell ref="AA261:AE261"/>
    <mergeCell ref="AF261:AI261"/>
    <mergeCell ref="BQ261:BR261"/>
    <mergeCell ref="K261:L261"/>
    <mergeCell ref="M261:M262"/>
    <mergeCell ref="N261:N262"/>
    <mergeCell ref="O261:P261"/>
    <mergeCell ref="Q261:R261"/>
    <mergeCell ref="S261:T261"/>
    <mergeCell ref="A261:A262"/>
    <mergeCell ref="B261:B262"/>
    <mergeCell ref="C261:D261"/>
    <mergeCell ref="E261:F261"/>
    <mergeCell ref="G261:H261"/>
    <mergeCell ref="I261:J261"/>
    <mergeCell ref="BS259:CG259"/>
    <mergeCell ref="A260:L260"/>
    <mergeCell ref="M260:X260"/>
    <mergeCell ref="Y260:AJ260"/>
    <mergeCell ref="AK260:AU260"/>
    <mergeCell ref="AV260:BI260"/>
    <mergeCell ref="BS260:CG260"/>
    <mergeCell ref="A259:L259"/>
    <mergeCell ref="M259:X259"/>
    <mergeCell ref="Y259:AJ259"/>
    <mergeCell ref="AK259:AU259"/>
    <mergeCell ref="AV259:BI259"/>
    <mergeCell ref="BU261:CG261"/>
    <mergeCell ref="BJ259:BR259"/>
    <mergeCell ref="BJ260:BR260"/>
    <mergeCell ref="BS253:BS255"/>
    <mergeCell ref="A256:A258"/>
    <mergeCell ref="M256:M258"/>
    <mergeCell ref="Y256:Y258"/>
    <mergeCell ref="AK256:AK258"/>
    <mergeCell ref="AV256:AV258"/>
    <mergeCell ref="BJ256:BJ258"/>
    <mergeCell ref="BS256:BS258"/>
    <mergeCell ref="A253:A255"/>
    <mergeCell ref="M253:M255"/>
    <mergeCell ref="Y253:Y255"/>
    <mergeCell ref="AK253:AK255"/>
    <mergeCell ref="AV253:AV255"/>
    <mergeCell ref="BJ253:BJ255"/>
    <mergeCell ref="BS247:BS249"/>
    <mergeCell ref="A250:A252"/>
    <mergeCell ref="M250:M252"/>
    <mergeCell ref="Y250:Y252"/>
    <mergeCell ref="AK250:AK252"/>
    <mergeCell ref="AV250:AV252"/>
    <mergeCell ref="BJ250:BJ252"/>
    <mergeCell ref="BS250:BS252"/>
    <mergeCell ref="A247:A249"/>
    <mergeCell ref="M247:M249"/>
    <mergeCell ref="Y247:Y249"/>
    <mergeCell ref="AK247:AK249"/>
    <mergeCell ref="AV247:AV249"/>
    <mergeCell ref="BJ247:BJ249"/>
    <mergeCell ref="BJ222:BJ224"/>
    <mergeCell ref="BS241:BS243"/>
    <mergeCell ref="A244:A246"/>
    <mergeCell ref="M244:M246"/>
    <mergeCell ref="Y244:Y246"/>
    <mergeCell ref="AK244:AK246"/>
    <mergeCell ref="AV244:AV246"/>
    <mergeCell ref="BJ244:BJ246"/>
    <mergeCell ref="BS244:BS246"/>
    <mergeCell ref="A241:A243"/>
    <mergeCell ref="M241:M243"/>
    <mergeCell ref="Y241:Y243"/>
    <mergeCell ref="AK241:AK243"/>
    <mergeCell ref="AV241:AV243"/>
    <mergeCell ref="BJ241:BJ243"/>
    <mergeCell ref="BS234:BS236"/>
    <mergeCell ref="A238:A240"/>
    <mergeCell ref="M238:M240"/>
    <mergeCell ref="Y238:Y240"/>
    <mergeCell ref="AK238:AK240"/>
    <mergeCell ref="AV238:AV240"/>
    <mergeCell ref="BJ238:BJ240"/>
    <mergeCell ref="BS238:BS240"/>
    <mergeCell ref="A234:A236"/>
    <mergeCell ref="M234:M236"/>
    <mergeCell ref="Y234:Y236"/>
    <mergeCell ref="AK234:AK236"/>
    <mergeCell ref="AV234:AV236"/>
    <mergeCell ref="BJ234:BJ236"/>
    <mergeCell ref="AA219:AE219"/>
    <mergeCell ref="AF219:AI219"/>
    <mergeCell ref="AJ219:AJ220"/>
    <mergeCell ref="AK219:AK220"/>
    <mergeCell ref="AL219:AL220"/>
    <mergeCell ref="BS228:BS230"/>
    <mergeCell ref="A231:A233"/>
    <mergeCell ref="M231:M233"/>
    <mergeCell ref="Y231:Y233"/>
    <mergeCell ref="AK231:AK233"/>
    <mergeCell ref="AV231:AV233"/>
    <mergeCell ref="BJ231:BJ233"/>
    <mergeCell ref="BS231:BS233"/>
    <mergeCell ref="A228:A230"/>
    <mergeCell ref="M228:M230"/>
    <mergeCell ref="Y228:Y230"/>
    <mergeCell ref="AK228:AK230"/>
    <mergeCell ref="AV228:AV230"/>
    <mergeCell ref="BJ228:BJ230"/>
    <mergeCell ref="BS222:BS224"/>
    <mergeCell ref="A225:A227"/>
    <mergeCell ref="M225:M227"/>
    <mergeCell ref="Y225:Y227"/>
    <mergeCell ref="AK225:AK227"/>
    <mergeCell ref="AV225:AV227"/>
    <mergeCell ref="BJ225:BJ227"/>
    <mergeCell ref="BS225:BS227"/>
    <mergeCell ref="A222:A224"/>
    <mergeCell ref="M222:M224"/>
    <mergeCell ref="Y222:Y224"/>
    <mergeCell ref="AK222:AK224"/>
    <mergeCell ref="AV222:AV224"/>
    <mergeCell ref="S219:T219"/>
    <mergeCell ref="U219:V219"/>
    <mergeCell ref="W219:X219"/>
    <mergeCell ref="Y219:Y220"/>
    <mergeCell ref="BS218:CG218"/>
    <mergeCell ref="A219:A220"/>
    <mergeCell ref="B219:B220"/>
    <mergeCell ref="C219:D219"/>
    <mergeCell ref="E219:F219"/>
    <mergeCell ref="G219:H219"/>
    <mergeCell ref="I219:J219"/>
    <mergeCell ref="K219:L219"/>
    <mergeCell ref="M219:M220"/>
    <mergeCell ref="N219:N220"/>
    <mergeCell ref="A218:L218"/>
    <mergeCell ref="M218:X218"/>
    <mergeCell ref="Y218:AJ218"/>
    <mergeCell ref="AK218:AU218"/>
    <mergeCell ref="AV218:BI218"/>
    <mergeCell ref="BD219:BE219"/>
    <mergeCell ref="BF219:BG219"/>
    <mergeCell ref="BH219:BI219"/>
    <mergeCell ref="BJ219:BJ220"/>
    <mergeCell ref="BK219:BK220"/>
    <mergeCell ref="BL219:BN219"/>
    <mergeCell ref="AM219:AU219"/>
    <mergeCell ref="AV219:AV220"/>
    <mergeCell ref="AW219:AW220"/>
    <mergeCell ref="AX219:AY219"/>
    <mergeCell ref="AZ219:BA219"/>
    <mergeCell ref="BB219:BC219"/>
    <mergeCell ref="Z219:Z220"/>
    <mergeCell ref="BS214:BS216"/>
    <mergeCell ref="A217:L217"/>
    <mergeCell ref="M217:X217"/>
    <mergeCell ref="Y217:AJ217"/>
    <mergeCell ref="AK217:AU217"/>
    <mergeCell ref="AV217:BI217"/>
    <mergeCell ref="BS217:CG217"/>
    <mergeCell ref="A214:A216"/>
    <mergeCell ref="M214:M216"/>
    <mergeCell ref="Y214:Y216"/>
    <mergeCell ref="AK214:AK216"/>
    <mergeCell ref="AV214:AV216"/>
    <mergeCell ref="BJ214:BJ216"/>
    <mergeCell ref="BS219:BS220"/>
    <mergeCell ref="BT219:BT220"/>
    <mergeCell ref="BU219:CG219"/>
    <mergeCell ref="BS208:BS210"/>
    <mergeCell ref="A211:A213"/>
    <mergeCell ref="M211:M213"/>
    <mergeCell ref="Y211:Y213"/>
    <mergeCell ref="AK211:AK213"/>
    <mergeCell ref="AV211:AV213"/>
    <mergeCell ref="BJ211:BJ213"/>
    <mergeCell ref="BS211:BS213"/>
    <mergeCell ref="A208:A210"/>
    <mergeCell ref="M208:M210"/>
    <mergeCell ref="Y208:Y210"/>
    <mergeCell ref="AK208:AK210"/>
    <mergeCell ref="AV208:AV210"/>
    <mergeCell ref="BJ208:BJ210"/>
    <mergeCell ref="O219:P219"/>
    <mergeCell ref="Q219:R219"/>
    <mergeCell ref="BS202:BS204"/>
    <mergeCell ref="A205:A207"/>
    <mergeCell ref="M205:M207"/>
    <mergeCell ref="Y205:Y207"/>
    <mergeCell ref="AK205:AK207"/>
    <mergeCell ref="AV205:AV207"/>
    <mergeCell ref="BJ205:BJ207"/>
    <mergeCell ref="BS205:BS207"/>
    <mergeCell ref="A202:A204"/>
    <mergeCell ref="M202:M204"/>
    <mergeCell ref="Y202:Y204"/>
    <mergeCell ref="AK202:AK204"/>
    <mergeCell ref="AV202:AV204"/>
    <mergeCell ref="BJ202:BJ204"/>
    <mergeCell ref="BS196:BS198"/>
    <mergeCell ref="A199:A201"/>
    <mergeCell ref="M199:M201"/>
    <mergeCell ref="Y199:Y201"/>
    <mergeCell ref="AK199:AK201"/>
    <mergeCell ref="AV199:AV201"/>
    <mergeCell ref="BJ199:BJ201"/>
    <mergeCell ref="BS199:BS201"/>
    <mergeCell ref="A196:A198"/>
    <mergeCell ref="M196:M198"/>
    <mergeCell ref="Y196:Y198"/>
    <mergeCell ref="AK196:AK198"/>
    <mergeCell ref="AV196:AV198"/>
    <mergeCell ref="BJ196:BJ198"/>
    <mergeCell ref="BS190:BS192"/>
    <mergeCell ref="A193:A195"/>
    <mergeCell ref="M193:M195"/>
    <mergeCell ref="Y193:Y195"/>
    <mergeCell ref="AK193:AK195"/>
    <mergeCell ref="AV193:AV195"/>
    <mergeCell ref="BJ193:BJ195"/>
    <mergeCell ref="BS193:BS195"/>
    <mergeCell ref="A190:A192"/>
    <mergeCell ref="M190:M192"/>
    <mergeCell ref="Y190:Y192"/>
    <mergeCell ref="AK190:AK192"/>
    <mergeCell ref="AV190:AV192"/>
    <mergeCell ref="BJ190:BJ192"/>
    <mergeCell ref="BU177:CG177"/>
    <mergeCell ref="A180:A182"/>
    <mergeCell ref="M180:M182"/>
    <mergeCell ref="Y180:Y182"/>
    <mergeCell ref="AK180:AK182"/>
    <mergeCell ref="AV180:AV182"/>
    <mergeCell ref="BJ180:BJ182"/>
    <mergeCell ref="BS180:BS182"/>
    <mergeCell ref="BJ177:BJ178"/>
    <mergeCell ref="BK177:BK178"/>
    <mergeCell ref="BL177:BN177"/>
    <mergeCell ref="BO177:BP177"/>
    <mergeCell ref="BS177:BS178"/>
    <mergeCell ref="BT177:BT178"/>
    <mergeCell ref="AX177:AY177"/>
    <mergeCell ref="AZ177:BA177"/>
    <mergeCell ref="BB177:BC177"/>
    <mergeCell ref="BD177:BE177"/>
    <mergeCell ref="BS183:BS185"/>
    <mergeCell ref="A186:A188"/>
    <mergeCell ref="M186:M188"/>
    <mergeCell ref="Y186:Y188"/>
    <mergeCell ref="AK186:AK188"/>
    <mergeCell ref="AV186:AV188"/>
    <mergeCell ref="BJ186:BJ188"/>
    <mergeCell ref="BS186:BS188"/>
    <mergeCell ref="A183:A185"/>
    <mergeCell ref="M183:M185"/>
    <mergeCell ref="Y183:Y185"/>
    <mergeCell ref="AK183:AK185"/>
    <mergeCell ref="AV183:AV185"/>
    <mergeCell ref="BJ183:BJ185"/>
    <mergeCell ref="A177:A178"/>
    <mergeCell ref="B177:B178"/>
    <mergeCell ref="C177:D177"/>
    <mergeCell ref="E177:F177"/>
    <mergeCell ref="G177:H177"/>
    <mergeCell ref="I177:J177"/>
    <mergeCell ref="BS175:CG175"/>
    <mergeCell ref="A176:L176"/>
    <mergeCell ref="M176:X176"/>
    <mergeCell ref="Y176:AJ176"/>
    <mergeCell ref="AK176:AU176"/>
    <mergeCell ref="AV176:BI176"/>
    <mergeCell ref="BS176:CG176"/>
    <mergeCell ref="A175:L175"/>
    <mergeCell ref="M175:X175"/>
    <mergeCell ref="Y175:AJ175"/>
    <mergeCell ref="AK175:AU175"/>
    <mergeCell ref="AV175:BI175"/>
    <mergeCell ref="BF177:BG177"/>
    <mergeCell ref="BH177:BI177"/>
    <mergeCell ref="AJ177:AJ178"/>
    <mergeCell ref="AK177:AK178"/>
    <mergeCell ref="AL177:AL178"/>
    <mergeCell ref="AM177:AU177"/>
    <mergeCell ref="AV177:AV178"/>
    <mergeCell ref="AW177:AW178"/>
    <mergeCell ref="U177:V177"/>
    <mergeCell ref="W177:X177"/>
    <mergeCell ref="Y177:Y178"/>
    <mergeCell ref="Z177:Z178"/>
    <mergeCell ref="AA177:AE177"/>
    <mergeCell ref="AF177:AI177"/>
    <mergeCell ref="K177:L177"/>
    <mergeCell ref="M177:M178"/>
    <mergeCell ref="N177:N178"/>
    <mergeCell ref="O177:P177"/>
    <mergeCell ref="Q177:R177"/>
    <mergeCell ref="S177:T177"/>
    <mergeCell ref="BS169:BS171"/>
    <mergeCell ref="A172:A174"/>
    <mergeCell ref="M172:M174"/>
    <mergeCell ref="Y172:Y174"/>
    <mergeCell ref="AK172:AK174"/>
    <mergeCell ref="AV172:AV174"/>
    <mergeCell ref="BJ172:BJ174"/>
    <mergeCell ref="BS172:BS174"/>
    <mergeCell ref="A169:A171"/>
    <mergeCell ref="M169:M171"/>
    <mergeCell ref="Y169:Y171"/>
    <mergeCell ref="AK169:AK171"/>
    <mergeCell ref="AV169:AV171"/>
    <mergeCell ref="BJ169:BJ171"/>
    <mergeCell ref="BS163:BS165"/>
    <mergeCell ref="A166:A168"/>
    <mergeCell ref="M166:M168"/>
    <mergeCell ref="Y166:Y168"/>
    <mergeCell ref="AK166:AK168"/>
    <mergeCell ref="AV166:AV168"/>
    <mergeCell ref="BJ166:BJ168"/>
    <mergeCell ref="BS166:BS168"/>
    <mergeCell ref="A163:A165"/>
    <mergeCell ref="M163:M165"/>
    <mergeCell ref="Y163:Y165"/>
    <mergeCell ref="AK163:AK165"/>
    <mergeCell ref="AV163:AV165"/>
    <mergeCell ref="BJ163:BJ165"/>
    <mergeCell ref="BS156:BS158"/>
    <mergeCell ref="A159:A161"/>
    <mergeCell ref="M159:M161"/>
    <mergeCell ref="Y159:Y161"/>
    <mergeCell ref="AK159:AK161"/>
    <mergeCell ref="AV159:AV161"/>
    <mergeCell ref="BJ159:BJ161"/>
    <mergeCell ref="BS159:BS161"/>
    <mergeCell ref="A156:A158"/>
    <mergeCell ref="M156:M158"/>
    <mergeCell ref="Y156:Y158"/>
    <mergeCell ref="AK156:AK158"/>
    <mergeCell ref="AV156:AV158"/>
    <mergeCell ref="BJ156:BJ158"/>
    <mergeCell ref="BS150:BS152"/>
    <mergeCell ref="A153:A155"/>
    <mergeCell ref="M153:M155"/>
    <mergeCell ref="Y153:Y155"/>
    <mergeCell ref="AK153:AK155"/>
    <mergeCell ref="AV153:AV155"/>
    <mergeCell ref="BJ153:BJ155"/>
    <mergeCell ref="BS153:BS155"/>
    <mergeCell ref="A150:A152"/>
    <mergeCell ref="M150:M152"/>
    <mergeCell ref="Y150:Y152"/>
    <mergeCell ref="AK150:AK152"/>
    <mergeCell ref="AV150:AV152"/>
    <mergeCell ref="BJ150:BJ152"/>
    <mergeCell ref="BS144:BS146"/>
    <mergeCell ref="A147:A149"/>
    <mergeCell ref="M147:M149"/>
    <mergeCell ref="Y147:Y149"/>
    <mergeCell ref="AK147:AK149"/>
    <mergeCell ref="AV147:AV149"/>
    <mergeCell ref="BJ147:BJ149"/>
    <mergeCell ref="BS147:BS149"/>
    <mergeCell ref="BO141:BP141"/>
    <mergeCell ref="BS141:BS142"/>
    <mergeCell ref="BT141:BT142"/>
    <mergeCell ref="BU141:CG141"/>
    <mergeCell ref="A144:A146"/>
    <mergeCell ref="M144:M146"/>
    <mergeCell ref="Y144:Y146"/>
    <mergeCell ref="AK144:AK146"/>
    <mergeCell ref="AV144:AV146"/>
    <mergeCell ref="BJ144:BJ146"/>
    <mergeCell ref="BD141:BE141"/>
    <mergeCell ref="BF141:BG141"/>
    <mergeCell ref="BH141:BI141"/>
    <mergeCell ref="BJ141:BJ142"/>
    <mergeCell ref="BK141:BK142"/>
    <mergeCell ref="BL141:BN141"/>
    <mergeCell ref="AM141:AU141"/>
    <mergeCell ref="AV141:AV142"/>
    <mergeCell ref="AW141:AW142"/>
    <mergeCell ref="AX141:AY141"/>
    <mergeCell ref="AZ141:BA141"/>
    <mergeCell ref="BB141:BC141"/>
    <mergeCell ref="Z141:Z142"/>
    <mergeCell ref="AA141:AE141"/>
    <mergeCell ref="AF141:AI141"/>
    <mergeCell ref="AJ141:AJ142"/>
    <mergeCell ref="AK141:AK142"/>
    <mergeCell ref="AL141:AL142"/>
    <mergeCell ref="O141:P141"/>
    <mergeCell ref="Q141:R141"/>
    <mergeCell ref="S141:T141"/>
    <mergeCell ref="U141:V141"/>
    <mergeCell ref="W141:X141"/>
    <mergeCell ref="Y141:Y142"/>
    <mergeCell ref="BS140:CG140"/>
    <mergeCell ref="A141:A142"/>
    <mergeCell ref="B141:B142"/>
    <mergeCell ref="C141:D141"/>
    <mergeCell ref="E141:F141"/>
    <mergeCell ref="G141:H141"/>
    <mergeCell ref="I141:J141"/>
    <mergeCell ref="K141:L141"/>
    <mergeCell ref="M141:M142"/>
    <mergeCell ref="N141:N142"/>
    <mergeCell ref="A140:L140"/>
    <mergeCell ref="M140:X140"/>
    <mergeCell ref="Y140:AJ140"/>
    <mergeCell ref="AK140:AU140"/>
    <mergeCell ref="AV140:BI140"/>
    <mergeCell ref="BJ140:BR140"/>
    <mergeCell ref="BS136:BS138"/>
    <mergeCell ref="A139:L139"/>
    <mergeCell ref="M139:X139"/>
    <mergeCell ref="Y139:AJ139"/>
    <mergeCell ref="AK139:AU139"/>
    <mergeCell ref="AV139:BI139"/>
    <mergeCell ref="BS139:CG139"/>
    <mergeCell ref="BJ139:BR139"/>
    <mergeCell ref="A136:A138"/>
    <mergeCell ref="M136:M138"/>
    <mergeCell ref="Y136:Y138"/>
    <mergeCell ref="AK136:AK138"/>
    <mergeCell ref="AV136:AV138"/>
    <mergeCell ref="BJ136:BJ138"/>
    <mergeCell ref="BS130:BS132"/>
    <mergeCell ref="A133:A135"/>
    <mergeCell ref="M133:M135"/>
    <mergeCell ref="Y133:Y135"/>
    <mergeCell ref="AK133:AK135"/>
    <mergeCell ref="AV133:AV135"/>
    <mergeCell ref="BJ133:BJ135"/>
    <mergeCell ref="BS133:BS135"/>
    <mergeCell ref="A130:A132"/>
    <mergeCell ref="M130:M132"/>
    <mergeCell ref="Y130:Y132"/>
    <mergeCell ref="AK130:AK132"/>
    <mergeCell ref="AV130:AV132"/>
    <mergeCell ref="BJ130:BJ132"/>
    <mergeCell ref="BS124:BS126"/>
    <mergeCell ref="A127:A129"/>
    <mergeCell ref="M127:M129"/>
    <mergeCell ref="Y127:Y129"/>
    <mergeCell ref="AK127:AK129"/>
    <mergeCell ref="AV127:AV129"/>
    <mergeCell ref="BJ127:BJ129"/>
    <mergeCell ref="BS127:BS129"/>
    <mergeCell ref="A124:A126"/>
    <mergeCell ref="M124:M126"/>
    <mergeCell ref="Y124:Y126"/>
    <mergeCell ref="AK124:AK126"/>
    <mergeCell ref="AV124:AV126"/>
    <mergeCell ref="BJ124:BJ126"/>
    <mergeCell ref="BS118:BS120"/>
    <mergeCell ref="A121:A123"/>
    <mergeCell ref="M121:M123"/>
    <mergeCell ref="Y121:Y123"/>
    <mergeCell ref="AK121:AK123"/>
    <mergeCell ref="AV121:AV123"/>
    <mergeCell ref="BJ121:BJ123"/>
    <mergeCell ref="BS121:BS123"/>
    <mergeCell ref="A118:A120"/>
    <mergeCell ref="M118:M120"/>
    <mergeCell ref="Y118:Y120"/>
    <mergeCell ref="AK118:AK120"/>
    <mergeCell ref="AV118:AV120"/>
    <mergeCell ref="BJ118:BJ120"/>
    <mergeCell ref="A115:A117"/>
    <mergeCell ref="M115:M117"/>
    <mergeCell ref="Y115:Y117"/>
    <mergeCell ref="AK115:AK117"/>
    <mergeCell ref="AV115:AV117"/>
    <mergeCell ref="BJ115:BJ117"/>
    <mergeCell ref="BS115:BS117"/>
    <mergeCell ref="BQ112:BR112"/>
    <mergeCell ref="BJ112:BJ113"/>
    <mergeCell ref="BK112:BK113"/>
    <mergeCell ref="BL112:BN112"/>
    <mergeCell ref="BO112:BP112"/>
    <mergeCell ref="BS112:BS113"/>
    <mergeCell ref="BT112:BT113"/>
    <mergeCell ref="AX112:AY112"/>
    <mergeCell ref="AZ112:BA112"/>
    <mergeCell ref="BB112:BC112"/>
    <mergeCell ref="BD112:BE112"/>
    <mergeCell ref="BF112:BG112"/>
    <mergeCell ref="BH112:BI112"/>
    <mergeCell ref="AJ112:AJ113"/>
    <mergeCell ref="AK112:AK113"/>
    <mergeCell ref="AL112:AL113"/>
    <mergeCell ref="AM112:AU112"/>
    <mergeCell ref="AV112:AV113"/>
    <mergeCell ref="AW112:AW113"/>
    <mergeCell ref="U112:V112"/>
    <mergeCell ref="W112:X112"/>
    <mergeCell ref="Y112:Y113"/>
    <mergeCell ref="Z112:Z113"/>
    <mergeCell ref="AA112:AE112"/>
    <mergeCell ref="AF112:AI112"/>
    <mergeCell ref="K112:L112"/>
    <mergeCell ref="M112:M113"/>
    <mergeCell ref="N112:N113"/>
    <mergeCell ref="O112:P112"/>
    <mergeCell ref="Q112:R112"/>
    <mergeCell ref="S112:T112"/>
    <mergeCell ref="A112:A113"/>
    <mergeCell ref="B112:B113"/>
    <mergeCell ref="C112:D112"/>
    <mergeCell ref="E112:F112"/>
    <mergeCell ref="G112:H112"/>
    <mergeCell ref="I112:J112"/>
    <mergeCell ref="BS110:CG110"/>
    <mergeCell ref="A111:L111"/>
    <mergeCell ref="M111:X111"/>
    <mergeCell ref="Y111:AJ111"/>
    <mergeCell ref="AK111:AU111"/>
    <mergeCell ref="AV111:BI111"/>
    <mergeCell ref="BS111:CG111"/>
    <mergeCell ref="A110:L110"/>
    <mergeCell ref="M110:X110"/>
    <mergeCell ref="Y110:AJ110"/>
    <mergeCell ref="AK110:AU110"/>
    <mergeCell ref="AV110:BI110"/>
    <mergeCell ref="BU112:CG112"/>
    <mergeCell ref="BJ110:BR110"/>
    <mergeCell ref="BJ111:BR111"/>
    <mergeCell ref="BS104:BS106"/>
    <mergeCell ref="A107:A109"/>
    <mergeCell ref="M107:M109"/>
    <mergeCell ref="Y107:Y109"/>
    <mergeCell ref="AK107:AK109"/>
    <mergeCell ref="AV107:AV109"/>
    <mergeCell ref="BJ107:BJ109"/>
    <mergeCell ref="BS107:BS109"/>
    <mergeCell ref="A104:A106"/>
    <mergeCell ref="M104:M106"/>
    <mergeCell ref="Y104:Y106"/>
    <mergeCell ref="AK104:AK106"/>
    <mergeCell ref="AV104:AV106"/>
    <mergeCell ref="BJ104:BJ106"/>
    <mergeCell ref="BS98:BS100"/>
    <mergeCell ref="A101:A103"/>
    <mergeCell ref="M101:M103"/>
    <mergeCell ref="Y101:Y103"/>
    <mergeCell ref="AK101:AK103"/>
    <mergeCell ref="AV101:AV103"/>
    <mergeCell ref="BJ101:BJ103"/>
    <mergeCell ref="BS101:BS103"/>
    <mergeCell ref="A98:A100"/>
    <mergeCell ref="M98:M100"/>
    <mergeCell ref="Y98:Y100"/>
    <mergeCell ref="AK98:AK100"/>
    <mergeCell ref="AV98:AV100"/>
    <mergeCell ref="BJ98:BJ100"/>
    <mergeCell ref="BS91:BS93"/>
    <mergeCell ref="A94:A96"/>
    <mergeCell ref="M94:M96"/>
    <mergeCell ref="Y94:Y96"/>
    <mergeCell ref="AK94:AK96"/>
    <mergeCell ref="AV94:AV96"/>
    <mergeCell ref="BJ94:BJ96"/>
    <mergeCell ref="BS94:BS96"/>
    <mergeCell ref="A91:A93"/>
    <mergeCell ref="M91:M93"/>
    <mergeCell ref="Y91:Y93"/>
    <mergeCell ref="AK91:AK93"/>
    <mergeCell ref="AV91:AV93"/>
    <mergeCell ref="BJ91:BJ93"/>
    <mergeCell ref="BS85:BS87"/>
    <mergeCell ref="A88:A90"/>
    <mergeCell ref="M88:M90"/>
    <mergeCell ref="Y88:Y90"/>
    <mergeCell ref="AK88:AK90"/>
    <mergeCell ref="AV88:AV90"/>
    <mergeCell ref="BJ88:BJ90"/>
    <mergeCell ref="BS88:BS90"/>
    <mergeCell ref="A85:A87"/>
    <mergeCell ref="M85:M87"/>
    <mergeCell ref="Y85:Y87"/>
    <mergeCell ref="AK85:AK87"/>
    <mergeCell ref="AV85:AV87"/>
    <mergeCell ref="BJ85:BJ87"/>
    <mergeCell ref="A82:A84"/>
    <mergeCell ref="M82:M84"/>
    <mergeCell ref="Y82:Y84"/>
    <mergeCell ref="AK82:AK84"/>
    <mergeCell ref="AV82:AV84"/>
    <mergeCell ref="BJ82:BJ84"/>
    <mergeCell ref="BS82:BS84"/>
    <mergeCell ref="BJ79:BJ80"/>
    <mergeCell ref="BK79:BK80"/>
    <mergeCell ref="BL79:BN79"/>
    <mergeCell ref="BO79:BP79"/>
    <mergeCell ref="BS79:BS80"/>
    <mergeCell ref="BT79:BT80"/>
    <mergeCell ref="AX79:AY79"/>
    <mergeCell ref="AZ79:BA79"/>
    <mergeCell ref="BB79:BC79"/>
    <mergeCell ref="BD79:BE79"/>
    <mergeCell ref="BF79:BG79"/>
    <mergeCell ref="BH79:BI79"/>
    <mergeCell ref="AJ79:AJ80"/>
    <mergeCell ref="AK79:AK80"/>
    <mergeCell ref="AL79:AL80"/>
    <mergeCell ref="AM79:AU79"/>
    <mergeCell ref="AV79:AV80"/>
    <mergeCell ref="AW79:AW80"/>
    <mergeCell ref="U79:V79"/>
    <mergeCell ref="W79:X79"/>
    <mergeCell ref="Y79:Y80"/>
    <mergeCell ref="Z79:Z80"/>
    <mergeCell ref="AA79:AE79"/>
    <mergeCell ref="AF79:AI79"/>
    <mergeCell ref="BQ79:BR79"/>
    <mergeCell ref="K79:L79"/>
    <mergeCell ref="M79:M80"/>
    <mergeCell ref="N79:N80"/>
    <mergeCell ref="O79:P79"/>
    <mergeCell ref="Q79:R79"/>
    <mergeCell ref="S79:T79"/>
    <mergeCell ref="A79:A80"/>
    <mergeCell ref="B79:B80"/>
    <mergeCell ref="C79:D79"/>
    <mergeCell ref="E79:F79"/>
    <mergeCell ref="G79:H79"/>
    <mergeCell ref="I79:J79"/>
    <mergeCell ref="BS77:CG77"/>
    <mergeCell ref="A78:L78"/>
    <mergeCell ref="M78:X78"/>
    <mergeCell ref="Y78:AJ78"/>
    <mergeCell ref="AK78:AU78"/>
    <mergeCell ref="AV78:BI78"/>
    <mergeCell ref="BS78:CG78"/>
    <mergeCell ref="A77:L77"/>
    <mergeCell ref="M77:X77"/>
    <mergeCell ref="Y77:AJ77"/>
    <mergeCell ref="AK77:AU77"/>
    <mergeCell ref="AV77:BI77"/>
    <mergeCell ref="BU79:CG79"/>
    <mergeCell ref="BJ77:BR77"/>
    <mergeCell ref="BJ78:BR78"/>
    <mergeCell ref="Y55:Y57"/>
    <mergeCell ref="AK55:AK57"/>
    <mergeCell ref="AV55:AV57"/>
    <mergeCell ref="BJ55:BJ57"/>
    <mergeCell ref="BS73:BS75"/>
    <mergeCell ref="A76:B76"/>
    <mergeCell ref="M76:N76"/>
    <mergeCell ref="Y76:Z76"/>
    <mergeCell ref="AK76:AL76"/>
    <mergeCell ref="AV76:AW76"/>
    <mergeCell ref="BJ76:BK76"/>
    <mergeCell ref="BS76:BT76"/>
    <mergeCell ref="A73:A75"/>
    <mergeCell ref="M73:M75"/>
    <mergeCell ref="Y73:Y75"/>
    <mergeCell ref="AK73:AK75"/>
    <mergeCell ref="AV73:AV75"/>
    <mergeCell ref="BJ73:BJ75"/>
    <mergeCell ref="BS67:BS69"/>
    <mergeCell ref="A70:A72"/>
    <mergeCell ref="M70:M72"/>
    <mergeCell ref="Y70:Y72"/>
    <mergeCell ref="AK70:AK72"/>
    <mergeCell ref="AV70:AV72"/>
    <mergeCell ref="BJ70:BJ72"/>
    <mergeCell ref="BS70:BS72"/>
    <mergeCell ref="A67:A69"/>
    <mergeCell ref="M67:M69"/>
    <mergeCell ref="Y67:Y69"/>
    <mergeCell ref="AK67:AK69"/>
    <mergeCell ref="AV67:AV69"/>
    <mergeCell ref="BJ67:BJ69"/>
    <mergeCell ref="BJ46:BJ48"/>
    <mergeCell ref="BS46:BS48"/>
    <mergeCell ref="A43:A45"/>
    <mergeCell ref="M43:M45"/>
    <mergeCell ref="Y43:Y45"/>
    <mergeCell ref="AK43:AK45"/>
    <mergeCell ref="AV43:AV45"/>
    <mergeCell ref="BJ43:BJ45"/>
    <mergeCell ref="BS61:BS63"/>
    <mergeCell ref="A64:A66"/>
    <mergeCell ref="M64:M66"/>
    <mergeCell ref="Y64:Y66"/>
    <mergeCell ref="AK64:AK66"/>
    <mergeCell ref="AV64:AV66"/>
    <mergeCell ref="BJ64:BJ66"/>
    <mergeCell ref="BS64:BS66"/>
    <mergeCell ref="A61:A63"/>
    <mergeCell ref="M61:M63"/>
    <mergeCell ref="Y61:Y63"/>
    <mergeCell ref="AK61:AK63"/>
    <mergeCell ref="AV61:AV63"/>
    <mergeCell ref="BJ61:BJ63"/>
    <mergeCell ref="BS55:BS57"/>
    <mergeCell ref="A58:A60"/>
    <mergeCell ref="M58:M60"/>
    <mergeCell ref="Y58:Y60"/>
    <mergeCell ref="AK58:AK60"/>
    <mergeCell ref="AV58:AV60"/>
    <mergeCell ref="BJ58:BJ60"/>
    <mergeCell ref="BS58:BS60"/>
    <mergeCell ref="A55:A57"/>
    <mergeCell ref="M55:M57"/>
    <mergeCell ref="AM41:AU41"/>
    <mergeCell ref="AV41:AV42"/>
    <mergeCell ref="AW41:AW42"/>
    <mergeCell ref="AX41:AY41"/>
    <mergeCell ref="AZ41:BA41"/>
    <mergeCell ref="BB41:BC41"/>
    <mergeCell ref="Z41:Z42"/>
    <mergeCell ref="AA41:AE41"/>
    <mergeCell ref="AF41:AI41"/>
    <mergeCell ref="AJ41:AJ42"/>
    <mergeCell ref="AK41:AK42"/>
    <mergeCell ref="AL41:AL42"/>
    <mergeCell ref="BS49:BS51"/>
    <mergeCell ref="A52:A54"/>
    <mergeCell ref="M52:M54"/>
    <mergeCell ref="Y52:Y54"/>
    <mergeCell ref="AK52:AK54"/>
    <mergeCell ref="AV52:AV54"/>
    <mergeCell ref="BJ52:BJ54"/>
    <mergeCell ref="BS52:BS54"/>
    <mergeCell ref="A49:A51"/>
    <mergeCell ref="M49:M51"/>
    <mergeCell ref="Y49:Y51"/>
    <mergeCell ref="AK49:AK51"/>
    <mergeCell ref="AV49:AV51"/>
    <mergeCell ref="BJ49:BJ51"/>
    <mergeCell ref="BS43:BS45"/>
    <mergeCell ref="A46:A48"/>
    <mergeCell ref="M46:M48"/>
    <mergeCell ref="Y46:Y48"/>
    <mergeCell ref="AK46:AK48"/>
    <mergeCell ref="AV46:AV48"/>
    <mergeCell ref="O41:P41"/>
    <mergeCell ref="Q41:R41"/>
    <mergeCell ref="S41:T41"/>
    <mergeCell ref="U41:V41"/>
    <mergeCell ref="W41:X41"/>
    <mergeCell ref="Y41:Y42"/>
    <mergeCell ref="BS40:CG40"/>
    <mergeCell ref="A41:A42"/>
    <mergeCell ref="B41:B42"/>
    <mergeCell ref="C41:D41"/>
    <mergeCell ref="E41:F41"/>
    <mergeCell ref="G41:H41"/>
    <mergeCell ref="I41:J41"/>
    <mergeCell ref="K41:L41"/>
    <mergeCell ref="M41:M42"/>
    <mergeCell ref="N41:N42"/>
    <mergeCell ref="A40:L40"/>
    <mergeCell ref="M40:X40"/>
    <mergeCell ref="Y40:AJ40"/>
    <mergeCell ref="AK40:AU40"/>
    <mergeCell ref="AV40:BI40"/>
    <mergeCell ref="BO41:BP41"/>
    <mergeCell ref="BS41:BS42"/>
    <mergeCell ref="BT41:BT42"/>
    <mergeCell ref="BU41:CG41"/>
    <mergeCell ref="BQ41:BR41"/>
    <mergeCell ref="BD41:BE41"/>
    <mergeCell ref="BF41:BG41"/>
    <mergeCell ref="BH41:BI41"/>
    <mergeCell ref="BJ41:BJ42"/>
    <mergeCell ref="BK41:BK42"/>
    <mergeCell ref="BL41:BN41"/>
    <mergeCell ref="BS36:BS38"/>
    <mergeCell ref="A39:L39"/>
    <mergeCell ref="M39:X39"/>
    <mergeCell ref="Y39:AJ39"/>
    <mergeCell ref="AK39:AU39"/>
    <mergeCell ref="AV39:BI39"/>
    <mergeCell ref="BS39:CG39"/>
    <mergeCell ref="A36:A38"/>
    <mergeCell ref="M36:M38"/>
    <mergeCell ref="Y36:Y38"/>
    <mergeCell ref="AK36:AK38"/>
    <mergeCell ref="AV36:AV38"/>
    <mergeCell ref="BJ36:BJ38"/>
    <mergeCell ref="BS30:BS32"/>
    <mergeCell ref="A33:A35"/>
    <mergeCell ref="M33:M35"/>
    <mergeCell ref="Y33:Y35"/>
    <mergeCell ref="AK33:AK35"/>
    <mergeCell ref="AV33:AV35"/>
    <mergeCell ref="BJ33:BJ35"/>
    <mergeCell ref="BS33:BS35"/>
    <mergeCell ref="A30:A32"/>
    <mergeCell ref="M30:M32"/>
    <mergeCell ref="Y30:Y32"/>
    <mergeCell ref="AK30:AK32"/>
    <mergeCell ref="AV30:AV32"/>
    <mergeCell ref="BJ30:BJ32"/>
    <mergeCell ref="BS24:BS26"/>
    <mergeCell ref="A27:A29"/>
    <mergeCell ref="M27:M29"/>
    <mergeCell ref="Y27:Y29"/>
    <mergeCell ref="AK27:AK29"/>
    <mergeCell ref="AV27:AV29"/>
    <mergeCell ref="BJ27:BJ29"/>
    <mergeCell ref="BS27:BS29"/>
    <mergeCell ref="A24:A26"/>
    <mergeCell ref="M24:M26"/>
    <mergeCell ref="Y24:Y26"/>
    <mergeCell ref="AK24:AK26"/>
    <mergeCell ref="AV24:AV26"/>
    <mergeCell ref="BJ24:BJ26"/>
    <mergeCell ref="BS18:BS20"/>
    <mergeCell ref="A21:A23"/>
    <mergeCell ref="M21:M23"/>
    <mergeCell ref="Y21:Y23"/>
    <mergeCell ref="AK21:AK23"/>
    <mergeCell ref="AV21:AV23"/>
    <mergeCell ref="BJ21:BJ23"/>
    <mergeCell ref="BS21:BS23"/>
    <mergeCell ref="A18:A20"/>
    <mergeCell ref="M18:M20"/>
    <mergeCell ref="Y18:Y20"/>
    <mergeCell ref="AK18:AK20"/>
    <mergeCell ref="AV18:AV20"/>
    <mergeCell ref="BJ18:BJ20"/>
    <mergeCell ref="BS12:BS14"/>
    <mergeCell ref="A15:A17"/>
    <mergeCell ref="M15:M17"/>
    <mergeCell ref="Y15:Y17"/>
    <mergeCell ref="AK15:AK17"/>
    <mergeCell ref="AV15:AV17"/>
    <mergeCell ref="BJ15:BJ17"/>
    <mergeCell ref="BS15:BS17"/>
    <mergeCell ref="A12:A14"/>
    <mergeCell ref="M12:M14"/>
    <mergeCell ref="Y12:Y14"/>
    <mergeCell ref="AK12:AK14"/>
    <mergeCell ref="AV12:AV14"/>
    <mergeCell ref="BJ12:BJ14"/>
    <mergeCell ref="BS6:BS8"/>
    <mergeCell ref="A9:A11"/>
    <mergeCell ref="M9:M11"/>
    <mergeCell ref="Y9:Y11"/>
    <mergeCell ref="AK9:AK11"/>
    <mergeCell ref="AV9:AV11"/>
    <mergeCell ref="BJ9:BJ11"/>
    <mergeCell ref="BS9:BS11"/>
    <mergeCell ref="BU4:CG4"/>
    <mergeCell ref="A6:A8"/>
    <mergeCell ref="M6:M8"/>
    <mergeCell ref="Y6:Y8"/>
    <mergeCell ref="AK6:AK8"/>
    <mergeCell ref="AV6:AV8"/>
    <mergeCell ref="BJ6:BJ8"/>
    <mergeCell ref="BD4:BE4"/>
    <mergeCell ref="BF4:BG4"/>
    <mergeCell ref="BH4:BI4"/>
    <mergeCell ref="BJ4:BJ5"/>
    <mergeCell ref="BK4:BK5"/>
    <mergeCell ref="BL4:BN4"/>
    <mergeCell ref="AM4:AU4"/>
    <mergeCell ref="AV4:AV5"/>
    <mergeCell ref="AW4:AW5"/>
    <mergeCell ref="AX4:AY4"/>
    <mergeCell ref="AZ4:BA4"/>
    <mergeCell ref="BB4:BC4"/>
    <mergeCell ref="Z4:Z5"/>
    <mergeCell ref="AA4:AE4"/>
    <mergeCell ref="AF4:AI4"/>
    <mergeCell ref="AJ4:AJ5"/>
    <mergeCell ref="AK4:AK5"/>
    <mergeCell ref="AL4:AL5"/>
    <mergeCell ref="O4:P4"/>
    <mergeCell ref="Q4:R4"/>
    <mergeCell ref="S4:T4"/>
    <mergeCell ref="U4:V4"/>
    <mergeCell ref="BQ4:BR4"/>
    <mergeCell ref="BS1:CG1"/>
    <mergeCell ref="A2:L2"/>
    <mergeCell ref="M2:X2"/>
    <mergeCell ref="Y2:AJ2"/>
    <mergeCell ref="AK2:AU2"/>
    <mergeCell ref="AV2:BI2"/>
    <mergeCell ref="BS2:CG2"/>
    <mergeCell ref="A1:L1"/>
    <mergeCell ref="M1:X1"/>
    <mergeCell ref="Y1:AJ1"/>
    <mergeCell ref="AK1:AU1"/>
    <mergeCell ref="AV1:BI1"/>
    <mergeCell ref="W4:X4"/>
    <mergeCell ref="Y4:Y5"/>
    <mergeCell ref="BS3:CG3"/>
    <mergeCell ref="A4:A5"/>
    <mergeCell ref="B4:B5"/>
    <mergeCell ref="C4:D4"/>
    <mergeCell ref="E4:F4"/>
    <mergeCell ref="G4:H4"/>
    <mergeCell ref="I4:J4"/>
    <mergeCell ref="K4:L4"/>
    <mergeCell ref="M4:M5"/>
    <mergeCell ref="N4:N5"/>
    <mergeCell ref="A3:L3"/>
    <mergeCell ref="M3:X3"/>
    <mergeCell ref="Y3:AJ3"/>
    <mergeCell ref="AK3:AU3"/>
    <mergeCell ref="AV3:BI3"/>
    <mergeCell ref="BO4:BP4"/>
    <mergeCell ref="BS4:BS5"/>
    <mergeCell ref="BT4:BT5"/>
  </mergeCells>
  <printOptions horizontalCentered="1"/>
  <pageMargins left="0.23622047244094491" right="0.23622047244094491" top="0.35433070866141736" bottom="0.35433070866141736" header="0.11811023622047245" footer="0.11811023622047245"/>
  <pageSetup paperSize="9" scale="93" orientation="landscape" horizontalDpi="300" verticalDpi="300" r:id="rId1"/>
  <rowBreaks count="13" manualBreakCount="13">
    <brk id="38" max="16383" man="1"/>
    <brk id="76" max="84" man="1"/>
    <brk id="109" max="87" man="1"/>
    <brk id="138" max="87" man="1"/>
    <brk id="174" max="87" man="1"/>
    <brk id="216" max="84" man="1"/>
    <brk id="258" max="84" man="1"/>
    <brk id="291" max="87" man="1"/>
    <brk id="318" max="87" man="1"/>
    <brk id="354" max="87" man="1"/>
    <brk id="384" max="87" man="1"/>
    <brk id="417" max="87" man="1"/>
    <brk id="443" max="8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DU492"/>
  <sheetViews>
    <sheetView view="pageBreakPreview" zoomScale="90" zoomScaleNormal="100" zoomScaleSheetLayoutView="90" workbookViewId="0">
      <selection sqref="A1:V1"/>
    </sheetView>
  </sheetViews>
  <sheetFormatPr baseColWidth="10" defaultColWidth="11.5703125" defaultRowHeight="15"/>
  <cols>
    <col min="1" max="1" width="14.5703125" customWidth="1"/>
    <col min="2" max="2" width="8.85546875" customWidth="1"/>
    <col min="3" max="22" width="9.7109375" customWidth="1"/>
    <col min="23" max="23" width="14.5703125" customWidth="1"/>
    <col min="24" max="24" width="8.85546875" customWidth="1"/>
    <col min="25" max="44" width="9.7109375" customWidth="1"/>
    <col min="45" max="45" width="14.5703125" customWidth="1"/>
    <col min="46" max="46" width="8.85546875" customWidth="1"/>
    <col min="47" max="61" width="12.28515625" customWidth="1"/>
    <col min="62" max="62" width="14.5703125" customWidth="1"/>
    <col min="63" max="63" width="8.85546875" customWidth="1"/>
    <col min="64" max="72" width="13.28515625" customWidth="1"/>
    <col min="73" max="73" width="14.5703125" customWidth="1"/>
    <col min="74" max="74" width="8.85546875" customWidth="1"/>
    <col min="75" max="92" width="10.5703125" customWidth="1"/>
    <col min="93" max="93" width="19.28515625" customWidth="1"/>
    <col min="94" max="94" width="16.42578125" customWidth="1"/>
    <col min="95" max="95" width="22.85546875" style="104" customWidth="1"/>
    <col min="96" max="101" width="22.85546875" customWidth="1"/>
    <col min="102" max="102" width="14.5703125" customWidth="1"/>
    <col min="103" max="103" width="8.85546875" customWidth="1"/>
    <col min="104" max="118" width="12.85546875" customWidth="1"/>
    <col min="120" max="120" width="11.5703125" style="111"/>
    <col min="121" max="124" width="11.5703125" style="112"/>
    <col min="125" max="125" width="5.7109375" bestFit="1" customWidth="1"/>
  </cols>
  <sheetData>
    <row r="1" spans="1:125" ht="21">
      <c r="A1" s="192" t="s">
        <v>483</v>
      </c>
      <c r="B1" s="192"/>
      <c r="C1" s="192"/>
      <c r="D1" s="192"/>
      <c r="E1" s="192"/>
      <c r="F1" s="192"/>
      <c r="G1" s="192"/>
      <c r="H1" s="192"/>
      <c r="I1" s="192"/>
      <c r="J1" s="192"/>
      <c r="K1" s="192"/>
      <c r="L1" s="192"/>
      <c r="M1" s="192"/>
      <c r="N1" s="192"/>
      <c r="O1" s="192"/>
      <c r="P1" s="192"/>
      <c r="Q1" s="192"/>
      <c r="R1" s="192"/>
      <c r="S1" s="192"/>
      <c r="T1" s="192"/>
      <c r="U1" s="192"/>
      <c r="V1" s="192"/>
      <c r="W1" s="192" t="s">
        <v>484</v>
      </c>
      <c r="X1" s="192"/>
      <c r="Y1" s="192"/>
      <c r="Z1" s="192"/>
      <c r="AA1" s="192"/>
      <c r="AB1" s="192"/>
      <c r="AC1" s="192"/>
      <c r="AD1" s="192"/>
      <c r="AE1" s="192"/>
      <c r="AF1" s="192"/>
      <c r="AG1" s="192"/>
      <c r="AH1" s="192"/>
      <c r="AI1" s="192"/>
      <c r="AJ1" s="192"/>
      <c r="AK1" s="192"/>
      <c r="AL1" s="192"/>
      <c r="AM1" s="192"/>
      <c r="AN1" s="192"/>
      <c r="AO1" s="192"/>
      <c r="AP1" s="192"/>
      <c r="AQ1" s="192"/>
      <c r="AR1" s="192"/>
      <c r="AS1" s="192" t="s">
        <v>485</v>
      </c>
      <c r="AT1" s="192"/>
      <c r="AU1" s="192"/>
      <c r="AV1" s="192"/>
      <c r="AW1" s="192"/>
      <c r="AX1" s="192"/>
      <c r="AY1" s="192"/>
      <c r="AZ1" s="192"/>
      <c r="BA1" s="192"/>
      <c r="BB1" s="192"/>
      <c r="BC1" s="192"/>
      <c r="BD1" s="192"/>
      <c r="BE1" s="192"/>
      <c r="BF1" s="192"/>
      <c r="BG1" s="192"/>
      <c r="BH1" s="192"/>
      <c r="BI1" s="192"/>
      <c r="BJ1" s="192" t="s">
        <v>486</v>
      </c>
      <c r="BK1" s="192"/>
      <c r="BL1" s="192"/>
      <c r="BM1" s="192"/>
      <c r="BN1" s="192"/>
      <c r="BO1" s="192"/>
      <c r="BP1" s="192"/>
      <c r="BQ1" s="192"/>
      <c r="BR1" s="192"/>
      <c r="BS1" s="192"/>
      <c r="BT1" s="192"/>
      <c r="BU1" s="192" t="s">
        <v>4172</v>
      </c>
      <c r="BV1" s="192"/>
      <c r="BW1" s="192"/>
      <c r="BX1" s="192"/>
      <c r="BY1" s="192"/>
      <c r="BZ1" s="192"/>
      <c r="CA1" s="192"/>
      <c r="CB1" s="192"/>
      <c r="CC1" s="192"/>
      <c r="CD1" s="192"/>
      <c r="CE1" s="192"/>
      <c r="CF1" s="192"/>
      <c r="CG1" s="192"/>
      <c r="CH1" s="192"/>
      <c r="CI1" s="192"/>
      <c r="CJ1" s="192"/>
      <c r="CK1" s="192"/>
      <c r="CL1" s="192"/>
      <c r="CM1" s="192"/>
      <c r="CN1" s="192"/>
      <c r="CO1" s="192" t="s">
        <v>487</v>
      </c>
      <c r="CP1" s="192"/>
      <c r="CQ1" s="192"/>
      <c r="CR1" s="192"/>
      <c r="CS1" s="192"/>
      <c r="CT1" s="192"/>
      <c r="CU1" s="192"/>
      <c r="CV1" s="192"/>
      <c r="CW1" s="192"/>
      <c r="CX1" s="192" t="s">
        <v>295</v>
      </c>
      <c r="CY1" s="192"/>
      <c r="CZ1" s="192"/>
      <c r="DA1" s="192"/>
      <c r="DB1" s="192"/>
      <c r="DC1" s="192"/>
      <c r="DD1" s="192"/>
      <c r="DE1" s="192"/>
      <c r="DF1" s="192"/>
      <c r="DG1" s="192"/>
      <c r="DH1" s="192"/>
      <c r="DI1" s="192"/>
      <c r="DJ1" s="192"/>
      <c r="DK1" s="192"/>
      <c r="DL1" s="192"/>
      <c r="DM1" s="192"/>
      <c r="DN1" s="192"/>
      <c r="DO1" s="135"/>
      <c r="DP1" s="136"/>
      <c r="DQ1" s="137"/>
      <c r="DR1" s="137"/>
      <c r="DS1" s="137"/>
      <c r="DT1" s="137"/>
      <c r="DU1" s="135"/>
    </row>
    <row r="2" spans="1:125">
      <c r="A2" s="163" t="s">
        <v>488</v>
      </c>
      <c r="B2" s="163"/>
      <c r="C2" s="163"/>
      <c r="D2" s="163"/>
      <c r="E2" s="163"/>
      <c r="F2" s="163"/>
      <c r="G2" s="163"/>
      <c r="H2" s="163"/>
      <c r="I2" s="163"/>
      <c r="J2" s="163"/>
      <c r="K2" s="163"/>
      <c r="L2" s="163"/>
      <c r="M2" s="163"/>
      <c r="N2" s="163"/>
      <c r="O2" s="163"/>
      <c r="P2" s="163"/>
      <c r="Q2" s="163"/>
      <c r="R2" s="163"/>
      <c r="S2" s="163"/>
      <c r="T2" s="163"/>
      <c r="U2" s="163"/>
      <c r="V2" s="163"/>
      <c r="W2" s="163" t="s">
        <v>489</v>
      </c>
      <c r="X2" s="163"/>
      <c r="Y2" s="163"/>
      <c r="Z2" s="163"/>
      <c r="AA2" s="163"/>
      <c r="AB2" s="163"/>
      <c r="AC2" s="163"/>
      <c r="AD2" s="163"/>
      <c r="AE2" s="163"/>
      <c r="AF2" s="163"/>
      <c r="AG2" s="163"/>
      <c r="AH2" s="163"/>
      <c r="AI2" s="163"/>
      <c r="AJ2" s="163"/>
      <c r="AK2" s="163"/>
      <c r="AL2" s="163"/>
      <c r="AM2" s="163"/>
      <c r="AN2" s="163"/>
      <c r="AO2" s="163"/>
      <c r="AP2" s="163"/>
      <c r="AQ2" s="163"/>
      <c r="AR2" s="163"/>
      <c r="AS2" s="163" t="s">
        <v>490</v>
      </c>
      <c r="AT2" s="163"/>
      <c r="AU2" s="163"/>
      <c r="AV2" s="163"/>
      <c r="AW2" s="163"/>
      <c r="AX2" s="163"/>
      <c r="AY2" s="163"/>
      <c r="AZ2" s="163"/>
      <c r="BA2" s="163"/>
      <c r="BB2" s="163"/>
      <c r="BC2" s="163"/>
      <c r="BD2" s="163"/>
      <c r="BE2" s="163"/>
      <c r="BF2" s="163"/>
      <c r="BG2" s="163"/>
      <c r="BH2" s="163"/>
      <c r="BI2" s="163"/>
      <c r="BJ2" s="163" t="s">
        <v>491</v>
      </c>
      <c r="BK2" s="163"/>
      <c r="BL2" s="163"/>
      <c r="BM2" s="163"/>
      <c r="BN2" s="163"/>
      <c r="BO2" s="163"/>
      <c r="BP2" s="163"/>
      <c r="BQ2" s="163"/>
      <c r="BR2" s="163"/>
      <c r="BS2" s="163"/>
      <c r="BT2" s="163"/>
      <c r="BU2" s="163" t="s">
        <v>4173</v>
      </c>
      <c r="BV2" s="163"/>
      <c r="BW2" s="163"/>
      <c r="BX2" s="163"/>
      <c r="BY2" s="163"/>
      <c r="BZ2" s="163"/>
      <c r="CA2" s="163"/>
      <c r="CB2" s="163"/>
      <c r="CC2" s="163"/>
      <c r="CD2" s="163"/>
      <c r="CE2" s="163"/>
      <c r="CF2" s="163"/>
      <c r="CG2" s="163"/>
      <c r="CH2" s="163"/>
      <c r="CI2" s="163"/>
      <c r="CJ2" s="163"/>
      <c r="CK2" s="163"/>
      <c r="CL2" s="163"/>
      <c r="CM2" s="163"/>
      <c r="CN2" s="163"/>
      <c r="CO2" s="163" t="s">
        <v>492</v>
      </c>
      <c r="CP2" s="163"/>
      <c r="CQ2" s="163"/>
      <c r="CR2" s="163"/>
      <c r="CS2" s="163"/>
      <c r="CT2" s="163"/>
      <c r="CU2" s="163"/>
      <c r="CV2" s="163"/>
      <c r="CW2" s="163"/>
      <c r="CX2" s="210" t="s">
        <v>493</v>
      </c>
      <c r="CY2" s="210"/>
      <c r="CZ2" s="210"/>
      <c r="DA2" s="210"/>
      <c r="DB2" s="210"/>
      <c r="DC2" s="210"/>
      <c r="DD2" s="210"/>
      <c r="DE2" s="210"/>
      <c r="DF2" s="210"/>
      <c r="DG2" s="210"/>
      <c r="DH2" s="210"/>
      <c r="DI2" s="210"/>
      <c r="DJ2" s="210"/>
      <c r="DK2" s="210"/>
      <c r="DL2" s="210"/>
      <c r="DM2" s="210"/>
      <c r="DN2" s="210"/>
      <c r="DO2" s="135"/>
      <c r="DP2" s="136"/>
      <c r="DQ2" s="137"/>
      <c r="DR2" s="137"/>
      <c r="DS2" s="137"/>
      <c r="DT2" s="137"/>
      <c r="DU2" s="135"/>
    </row>
    <row r="3" spans="1:125">
      <c r="A3" s="210" t="s">
        <v>4174</v>
      </c>
      <c r="B3" s="210"/>
      <c r="C3" s="210"/>
      <c r="D3" s="210"/>
      <c r="E3" s="210"/>
      <c r="F3" s="210"/>
      <c r="G3" s="210"/>
      <c r="H3" s="210"/>
      <c r="I3" s="210"/>
      <c r="J3" s="210"/>
      <c r="K3" s="210"/>
      <c r="L3" s="210"/>
      <c r="M3" s="210"/>
      <c r="N3" s="210"/>
      <c r="O3" s="210"/>
      <c r="P3" s="210"/>
      <c r="Q3" s="210"/>
      <c r="R3" s="210"/>
      <c r="S3" s="210"/>
      <c r="T3" s="210"/>
      <c r="U3" s="210"/>
      <c r="V3" s="210"/>
      <c r="W3" s="210" t="s">
        <v>4174</v>
      </c>
      <c r="X3" s="210"/>
      <c r="Y3" s="210"/>
      <c r="Z3" s="210"/>
      <c r="AA3" s="210"/>
      <c r="AB3" s="210"/>
      <c r="AC3" s="210"/>
      <c r="AD3" s="210"/>
      <c r="AE3" s="210"/>
      <c r="AF3" s="210"/>
      <c r="AG3" s="210"/>
      <c r="AH3" s="210"/>
      <c r="AI3" s="210"/>
      <c r="AJ3" s="210"/>
      <c r="AK3" s="210"/>
      <c r="AL3" s="210"/>
      <c r="AM3" s="210"/>
      <c r="AN3" s="210"/>
      <c r="AO3" s="210"/>
      <c r="AP3" s="210"/>
      <c r="AQ3" s="210"/>
      <c r="AR3" s="210"/>
      <c r="AS3" s="210" t="s">
        <v>4174</v>
      </c>
      <c r="AT3" s="210"/>
      <c r="AU3" s="210"/>
      <c r="AV3" s="210"/>
      <c r="AW3" s="210"/>
      <c r="AX3" s="210"/>
      <c r="AY3" s="210"/>
      <c r="AZ3" s="210"/>
      <c r="BA3" s="210"/>
      <c r="BB3" s="210"/>
      <c r="BC3" s="210"/>
      <c r="BD3" s="210"/>
      <c r="BE3" s="210"/>
      <c r="BF3" s="210"/>
      <c r="BG3" s="210"/>
      <c r="BH3" s="210"/>
      <c r="BI3" s="210"/>
      <c r="BJ3" s="212" t="s">
        <v>4174</v>
      </c>
      <c r="BK3" s="212"/>
      <c r="BL3" s="212"/>
      <c r="BM3" s="212"/>
      <c r="BN3" s="212"/>
      <c r="BO3" s="212"/>
      <c r="BP3" s="212"/>
      <c r="BQ3" s="212"/>
      <c r="BR3" s="212"/>
      <c r="BS3" s="212"/>
      <c r="BT3" s="212"/>
      <c r="BU3" s="210" t="s">
        <v>4175</v>
      </c>
      <c r="BV3" s="210"/>
      <c r="BW3" s="210"/>
      <c r="BX3" s="210"/>
      <c r="BY3" s="210"/>
      <c r="BZ3" s="210"/>
      <c r="CA3" s="210"/>
      <c r="CB3" s="210"/>
      <c r="CC3" s="210"/>
      <c r="CD3" s="210"/>
      <c r="CE3" s="210"/>
      <c r="CF3" s="210"/>
      <c r="CG3" s="210"/>
      <c r="CH3" s="210"/>
      <c r="CI3" s="210"/>
      <c r="CJ3" s="210"/>
      <c r="CK3" s="210"/>
      <c r="CL3" s="210"/>
      <c r="CM3" s="210"/>
      <c r="CN3" s="210"/>
      <c r="CO3" s="210" t="s">
        <v>4174</v>
      </c>
      <c r="CP3" s="210"/>
      <c r="CQ3" s="210"/>
      <c r="CR3" s="210"/>
      <c r="CS3" s="210"/>
      <c r="CT3" s="210"/>
      <c r="CU3" s="210"/>
      <c r="CV3" s="210"/>
      <c r="CW3" s="210"/>
      <c r="CX3" s="212" t="s">
        <v>4174</v>
      </c>
      <c r="CY3" s="212"/>
      <c r="CZ3" s="212"/>
      <c r="DA3" s="212"/>
      <c r="DB3" s="212"/>
      <c r="DC3" s="212"/>
      <c r="DD3" s="212"/>
      <c r="DE3" s="212"/>
      <c r="DF3" s="212"/>
      <c r="DG3" s="212"/>
      <c r="DH3" s="212"/>
      <c r="DI3" s="212"/>
      <c r="DJ3" s="212"/>
      <c r="DK3" s="212"/>
      <c r="DL3" s="212"/>
      <c r="DM3" s="212"/>
      <c r="DN3" s="212"/>
      <c r="DO3" s="135"/>
      <c r="DP3" s="136"/>
      <c r="DQ3" s="137"/>
      <c r="DR3" s="137"/>
      <c r="DS3" s="137"/>
      <c r="DT3" s="137"/>
      <c r="DU3" s="135"/>
    </row>
    <row r="4" spans="1:125" ht="14.45" customHeight="1">
      <c r="A4" s="164" t="s">
        <v>1</v>
      </c>
      <c r="B4" s="164" t="s">
        <v>113</v>
      </c>
      <c r="C4" s="163" t="s">
        <v>41</v>
      </c>
      <c r="D4" s="163"/>
      <c r="E4" s="163" t="s">
        <v>101</v>
      </c>
      <c r="F4" s="163"/>
      <c r="G4" s="163" t="s">
        <v>42</v>
      </c>
      <c r="H4" s="163"/>
      <c r="I4" s="163" t="s">
        <v>43</v>
      </c>
      <c r="J4" s="163"/>
      <c r="K4" s="209" t="s">
        <v>44</v>
      </c>
      <c r="L4" s="209"/>
      <c r="M4" s="163" t="s">
        <v>390</v>
      </c>
      <c r="N4" s="163"/>
      <c r="O4" s="163" t="s">
        <v>391</v>
      </c>
      <c r="P4" s="163"/>
      <c r="Q4" s="163" t="s">
        <v>392</v>
      </c>
      <c r="R4" s="163"/>
      <c r="S4" s="163" t="s">
        <v>393</v>
      </c>
      <c r="T4" s="163"/>
      <c r="U4" s="163" t="s">
        <v>102</v>
      </c>
      <c r="V4" s="163"/>
      <c r="W4" s="164" t="s">
        <v>1</v>
      </c>
      <c r="X4" s="164" t="s">
        <v>113</v>
      </c>
      <c r="Y4" s="163" t="s">
        <v>41</v>
      </c>
      <c r="Z4" s="163"/>
      <c r="AA4" s="163" t="s">
        <v>101</v>
      </c>
      <c r="AB4" s="163"/>
      <c r="AC4" s="163" t="s">
        <v>42</v>
      </c>
      <c r="AD4" s="163"/>
      <c r="AE4" s="163" t="s">
        <v>43</v>
      </c>
      <c r="AF4" s="163"/>
      <c r="AG4" s="209" t="s">
        <v>44</v>
      </c>
      <c r="AH4" s="209"/>
      <c r="AI4" s="163" t="s">
        <v>390</v>
      </c>
      <c r="AJ4" s="163"/>
      <c r="AK4" s="163" t="s">
        <v>391</v>
      </c>
      <c r="AL4" s="163"/>
      <c r="AM4" s="163" t="s">
        <v>392</v>
      </c>
      <c r="AN4" s="163"/>
      <c r="AO4" s="163" t="s">
        <v>393</v>
      </c>
      <c r="AP4" s="163"/>
      <c r="AQ4" s="163" t="s">
        <v>102</v>
      </c>
      <c r="AR4" s="163"/>
      <c r="AS4" s="164" t="s">
        <v>1</v>
      </c>
      <c r="AT4" s="164" t="s">
        <v>113</v>
      </c>
      <c r="AU4" s="164" t="s">
        <v>363</v>
      </c>
      <c r="AV4" s="164"/>
      <c r="AW4" s="164"/>
      <c r="AX4" s="164"/>
      <c r="AY4" s="164"/>
      <c r="AZ4" s="164"/>
      <c r="BA4" s="164"/>
      <c r="BB4" s="164"/>
      <c r="BC4" s="164"/>
      <c r="BD4" s="164"/>
      <c r="BE4" s="164" t="s">
        <v>165</v>
      </c>
      <c r="BF4" s="164"/>
      <c r="BG4" s="164"/>
      <c r="BH4" s="164"/>
      <c r="BI4" s="164" t="s">
        <v>168</v>
      </c>
      <c r="BJ4" s="164" t="s">
        <v>1</v>
      </c>
      <c r="BK4" s="164" t="s">
        <v>113</v>
      </c>
      <c r="BL4" s="185" t="s">
        <v>169</v>
      </c>
      <c r="BM4" s="185"/>
      <c r="BN4" s="185"/>
      <c r="BO4" s="185"/>
      <c r="BP4" s="185"/>
      <c r="BQ4" s="185"/>
      <c r="BR4" s="185"/>
      <c r="BS4" s="185"/>
      <c r="BT4" s="185"/>
      <c r="BU4" s="164" t="s">
        <v>1</v>
      </c>
      <c r="BV4" s="164" t="s">
        <v>113</v>
      </c>
      <c r="BW4" s="185" t="s">
        <v>394</v>
      </c>
      <c r="BX4" s="185"/>
      <c r="BY4" s="185"/>
      <c r="BZ4" s="185"/>
      <c r="CA4" s="185"/>
      <c r="CB4" s="185"/>
      <c r="CC4" s="185" t="s">
        <v>395</v>
      </c>
      <c r="CD4" s="185"/>
      <c r="CE4" s="185"/>
      <c r="CF4" s="185"/>
      <c r="CG4" s="185"/>
      <c r="CH4" s="185"/>
      <c r="CI4" s="185" t="s">
        <v>396</v>
      </c>
      <c r="CJ4" s="185"/>
      <c r="CK4" s="185"/>
      <c r="CL4" s="185"/>
      <c r="CM4" s="185"/>
      <c r="CN4" s="185"/>
      <c r="CO4" s="190" t="s">
        <v>1</v>
      </c>
      <c r="CP4" s="190" t="s">
        <v>113</v>
      </c>
      <c r="CQ4" s="163" t="s">
        <v>166</v>
      </c>
      <c r="CR4" s="163"/>
      <c r="CS4" s="163"/>
      <c r="CT4" s="163" t="s">
        <v>167</v>
      </c>
      <c r="CU4" s="163"/>
      <c r="CV4" s="204" t="s">
        <v>466</v>
      </c>
      <c r="CW4" s="204"/>
      <c r="CX4" s="164" t="s">
        <v>1</v>
      </c>
      <c r="CY4" s="164" t="s">
        <v>113</v>
      </c>
      <c r="CZ4" s="185" t="s">
        <v>371</v>
      </c>
      <c r="DA4" s="185"/>
      <c r="DB4" s="185"/>
      <c r="DC4" s="185"/>
      <c r="DD4" s="185"/>
      <c r="DE4" s="185"/>
      <c r="DF4" s="185"/>
      <c r="DG4" s="185"/>
      <c r="DH4" s="185"/>
      <c r="DI4" s="185"/>
      <c r="DJ4" s="185"/>
      <c r="DK4" s="185"/>
      <c r="DL4" s="185"/>
      <c r="DM4" s="185"/>
      <c r="DN4" s="185"/>
      <c r="DO4" s="135"/>
      <c r="DP4" s="136"/>
      <c r="DQ4" s="137"/>
      <c r="DR4" s="137"/>
      <c r="DS4" s="137"/>
      <c r="DT4" s="137"/>
      <c r="DU4" s="135"/>
    </row>
    <row r="5" spans="1:125" ht="14.45" customHeight="1">
      <c r="A5" s="164"/>
      <c r="B5" s="164"/>
      <c r="C5" s="164" t="s">
        <v>170</v>
      </c>
      <c r="D5" s="164" t="s">
        <v>57</v>
      </c>
      <c r="E5" s="164" t="s">
        <v>170</v>
      </c>
      <c r="F5" s="164" t="s">
        <v>57</v>
      </c>
      <c r="G5" s="164" t="s">
        <v>170</v>
      </c>
      <c r="H5" s="164" t="s">
        <v>57</v>
      </c>
      <c r="I5" s="164" t="s">
        <v>170</v>
      </c>
      <c r="J5" s="164" t="s">
        <v>57</v>
      </c>
      <c r="K5" s="164" t="s">
        <v>170</v>
      </c>
      <c r="L5" s="164" t="s">
        <v>57</v>
      </c>
      <c r="M5" s="164" t="s">
        <v>170</v>
      </c>
      <c r="N5" s="164" t="s">
        <v>57</v>
      </c>
      <c r="O5" s="164" t="s">
        <v>170</v>
      </c>
      <c r="P5" s="164" t="s">
        <v>57</v>
      </c>
      <c r="Q5" s="164" t="s">
        <v>170</v>
      </c>
      <c r="R5" s="164" t="s">
        <v>57</v>
      </c>
      <c r="S5" s="164" t="s">
        <v>170</v>
      </c>
      <c r="T5" s="164" t="s">
        <v>57</v>
      </c>
      <c r="U5" s="164" t="s">
        <v>170</v>
      </c>
      <c r="V5" s="164" t="s">
        <v>57</v>
      </c>
      <c r="W5" s="164"/>
      <c r="X5" s="164"/>
      <c r="Y5" s="164" t="s">
        <v>170</v>
      </c>
      <c r="Z5" s="164" t="s">
        <v>57</v>
      </c>
      <c r="AA5" s="164" t="s">
        <v>170</v>
      </c>
      <c r="AB5" s="164" t="s">
        <v>57</v>
      </c>
      <c r="AC5" s="164" t="s">
        <v>170</v>
      </c>
      <c r="AD5" s="164" t="s">
        <v>57</v>
      </c>
      <c r="AE5" s="164" t="s">
        <v>170</v>
      </c>
      <c r="AF5" s="164" t="s">
        <v>57</v>
      </c>
      <c r="AG5" s="164" t="s">
        <v>170</v>
      </c>
      <c r="AH5" s="164" t="s">
        <v>57</v>
      </c>
      <c r="AI5" s="164" t="s">
        <v>170</v>
      </c>
      <c r="AJ5" s="164" t="s">
        <v>57</v>
      </c>
      <c r="AK5" s="164" t="s">
        <v>170</v>
      </c>
      <c r="AL5" s="164" t="s">
        <v>57</v>
      </c>
      <c r="AM5" s="164" t="s">
        <v>170</v>
      </c>
      <c r="AN5" s="164" t="s">
        <v>57</v>
      </c>
      <c r="AO5" s="164" t="s">
        <v>170</v>
      </c>
      <c r="AP5" s="164" t="s">
        <v>57</v>
      </c>
      <c r="AQ5" s="164" t="s">
        <v>170</v>
      </c>
      <c r="AR5" s="164" t="s">
        <v>57</v>
      </c>
      <c r="AS5" s="164"/>
      <c r="AT5" s="164"/>
      <c r="AU5" s="164" t="s">
        <v>41</v>
      </c>
      <c r="AV5" s="164" t="s">
        <v>101</v>
      </c>
      <c r="AW5" s="164" t="s">
        <v>42</v>
      </c>
      <c r="AX5" s="164" t="s">
        <v>43</v>
      </c>
      <c r="AY5" s="164" t="s">
        <v>44</v>
      </c>
      <c r="AZ5" s="164" t="s">
        <v>390</v>
      </c>
      <c r="BA5" s="164" t="s">
        <v>391</v>
      </c>
      <c r="BB5" s="164" t="s">
        <v>392</v>
      </c>
      <c r="BC5" s="164" t="s">
        <v>393</v>
      </c>
      <c r="BD5" s="164" t="s">
        <v>102</v>
      </c>
      <c r="BE5" s="204" t="s">
        <v>433</v>
      </c>
      <c r="BF5" s="204" t="s">
        <v>279</v>
      </c>
      <c r="BG5" s="204" t="s">
        <v>172</v>
      </c>
      <c r="BH5" s="204" t="s">
        <v>173</v>
      </c>
      <c r="BI5" s="164"/>
      <c r="BJ5" s="164"/>
      <c r="BK5" s="164"/>
      <c r="BL5" s="200" t="s">
        <v>434</v>
      </c>
      <c r="BM5" s="200" t="s">
        <v>344</v>
      </c>
      <c r="BN5" s="200" t="s">
        <v>435</v>
      </c>
      <c r="BO5" s="200" t="s">
        <v>436</v>
      </c>
      <c r="BP5" s="200" t="s">
        <v>437</v>
      </c>
      <c r="BQ5" s="200" t="s">
        <v>175</v>
      </c>
      <c r="BR5" s="200" t="s">
        <v>176</v>
      </c>
      <c r="BS5" s="200" t="s">
        <v>69</v>
      </c>
      <c r="BT5" s="200" t="s">
        <v>70</v>
      </c>
      <c r="BU5" s="164"/>
      <c r="BV5" s="164"/>
      <c r="BW5" s="185" t="s">
        <v>417</v>
      </c>
      <c r="BX5" s="185"/>
      <c r="BY5" s="185" t="s">
        <v>418</v>
      </c>
      <c r="BZ5" s="185"/>
      <c r="CA5" s="185" t="s">
        <v>419</v>
      </c>
      <c r="CB5" s="185"/>
      <c r="CC5" s="185" t="s">
        <v>417</v>
      </c>
      <c r="CD5" s="185"/>
      <c r="CE5" s="185" t="s">
        <v>418</v>
      </c>
      <c r="CF5" s="185"/>
      <c r="CG5" s="185" t="s">
        <v>419</v>
      </c>
      <c r="CH5" s="185"/>
      <c r="CI5" s="185" t="s">
        <v>417</v>
      </c>
      <c r="CJ5" s="185"/>
      <c r="CK5" s="185" t="s">
        <v>418</v>
      </c>
      <c r="CL5" s="185"/>
      <c r="CM5" s="185" t="s">
        <v>419</v>
      </c>
      <c r="CN5" s="185"/>
      <c r="CO5" s="190"/>
      <c r="CP5" s="190"/>
      <c r="CQ5" s="189" t="s">
        <v>66</v>
      </c>
      <c r="CR5" s="189" t="s">
        <v>174</v>
      </c>
      <c r="CS5" s="189" t="s">
        <v>280</v>
      </c>
      <c r="CT5" s="189" t="s">
        <v>66</v>
      </c>
      <c r="CU5" s="189" t="s">
        <v>174</v>
      </c>
      <c r="CV5" s="189" t="s">
        <v>66</v>
      </c>
      <c r="CW5" s="189" t="s">
        <v>174</v>
      </c>
      <c r="CX5" s="164"/>
      <c r="CY5" s="164"/>
      <c r="CZ5" s="189" t="s">
        <v>60</v>
      </c>
      <c r="DA5" s="189" t="s">
        <v>62</v>
      </c>
      <c r="DB5" s="189" t="s">
        <v>96</v>
      </c>
      <c r="DC5" s="189" t="s">
        <v>438</v>
      </c>
      <c r="DD5" s="189" t="s">
        <v>421</v>
      </c>
      <c r="DE5" s="189" t="s">
        <v>98</v>
      </c>
      <c r="DF5" s="189" t="s">
        <v>99</v>
      </c>
      <c r="DG5" s="189" t="s">
        <v>432</v>
      </c>
      <c r="DH5" s="189" t="s">
        <v>420</v>
      </c>
      <c r="DI5" s="189" t="s">
        <v>100</v>
      </c>
      <c r="DJ5" s="189" t="s">
        <v>422</v>
      </c>
      <c r="DK5" s="189" t="s">
        <v>86</v>
      </c>
      <c r="DL5" s="189" t="s">
        <v>68</v>
      </c>
      <c r="DM5" s="189" t="s">
        <v>67</v>
      </c>
      <c r="DN5" s="189" t="s">
        <v>0</v>
      </c>
      <c r="DO5" s="135"/>
      <c r="DP5" s="136"/>
      <c r="DQ5" s="137"/>
      <c r="DR5" s="137"/>
      <c r="DS5" s="137"/>
      <c r="DT5" s="137"/>
      <c r="DU5" s="135"/>
    </row>
    <row r="6" spans="1:125" ht="24" customHeight="1">
      <c r="A6" s="164"/>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204"/>
      <c r="BF6" s="204"/>
      <c r="BG6" s="204"/>
      <c r="BH6" s="204"/>
      <c r="BI6" s="164"/>
      <c r="BJ6" s="164"/>
      <c r="BK6" s="164"/>
      <c r="BL6" s="200"/>
      <c r="BM6" s="200"/>
      <c r="BN6" s="200"/>
      <c r="BO6" s="200"/>
      <c r="BP6" s="200"/>
      <c r="BQ6" s="200"/>
      <c r="BR6" s="200"/>
      <c r="BS6" s="200"/>
      <c r="BT6" s="200"/>
      <c r="BU6" s="164"/>
      <c r="BV6" s="164"/>
      <c r="BW6" s="67" t="s">
        <v>170</v>
      </c>
      <c r="BX6" s="67" t="s">
        <v>57</v>
      </c>
      <c r="BY6" s="67" t="s">
        <v>170</v>
      </c>
      <c r="BZ6" s="67" t="s">
        <v>57</v>
      </c>
      <c r="CA6" s="67" t="s">
        <v>170</v>
      </c>
      <c r="CB6" s="67" t="s">
        <v>57</v>
      </c>
      <c r="CC6" s="67" t="s">
        <v>170</v>
      </c>
      <c r="CD6" s="67" t="s">
        <v>57</v>
      </c>
      <c r="CE6" s="67" t="s">
        <v>170</v>
      </c>
      <c r="CF6" s="67" t="s">
        <v>57</v>
      </c>
      <c r="CG6" s="67" t="s">
        <v>170</v>
      </c>
      <c r="CH6" s="67" t="s">
        <v>57</v>
      </c>
      <c r="CI6" s="67" t="s">
        <v>170</v>
      </c>
      <c r="CJ6" s="67" t="s">
        <v>57</v>
      </c>
      <c r="CK6" s="67" t="s">
        <v>170</v>
      </c>
      <c r="CL6" s="67" t="s">
        <v>57</v>
      </c>
      <c r="CM6" s="67" t="s">
        <v>170</v>
      </c>
      <c r="CN6" s="67" t="s">
        <v>57</v>
      </c>
      <c r="CO6" s="190"/>
      <c r="CP6" s="190"/>
      <c r="CQ6" s="189"/>
      <c r="CR6" s="189"/>
      <c r="CS6" s="189"/>
      <c r="CT6" s="189"/>
      <c r="CU6" s="189"/>
      <c r="CV6" s="189"/>
      <c r="CW6" s="189"/>
      <c r="CX6" s="164"/>
      <c r="CY6" s="164"/>
      <c r="CZ6" s="189"/>
      <c r="DA6" s="189"/>
      <c r="DB6" s="189"/>
      <c r="DC6" s="189"/>
      <c r="DD6" s="189"/>
      <c r="DE6" s="189"/>
      <c r="DF6" s="189"/>
      <c r="DG6" s="189"/>
      <c r="DH6" s="189"/>
      <c r="DI6" s="189"/>
      <c r="DJ6" s="189"/>
      <c r="DK6" s="189"/>
      <c r="DL6" s="189"/>
      <c r="DM6" s="189"/>
      <c r="DN6" s="189"/>
      <c r="DO6" s="135"/>
      <c r="DP6" s="136"/>
      <c r="DQ6" s="137"/>
      <c r="DR6" s="138" t="s">
        <v>506</v>
      </c>
      <c r="DS6" s="138" t="s">
        <v>505</v>
      </c>
      <c r="DT6" s="139" t="s">
        <v>507</v>
      </c>
      <c r="DU6" s="139" t="s">
        <v>4146</v>
      </c>
    </row>
    <row r="7" spans="1:125" ht="14.45" customHeight="1">
      <c r="A7" s="162" t="s">
        <v>124</v>
      </c>
      <c r="B7" s="13" t="s">
        <v>119</v>
      </c>
      <c r="C7" s="74">
        <v>1251</v>
      </c>
      <c r="D7" s="74">
        <v>664</v>
      </c>
      <c r="E7" s="74">
        <v>438</v>
      </c>
      <c r="F7" s="74">
        <v>251</v>
      </c>
      <c r="G7" s="74">
        <v>0</v>
      </c>
      <c r="H7" s="74">
        <v>0</v>
      </c>
      <c r="I7" s="74">
        <v>144</v>
      </c>
      <c r="J7" s="74">
        <v>84</v>
      </c>
      <c r="K7" s="74">
        <v>552</v>
      </c>
      <c r="L7" s="74">
        <v>275</v>
      </c>
      <c r="M7" s="74">
        <v>936</v>
      </c>
      <c r="N7" s="74">
        <v>544</v>
      </c>
      <c r="O7" s="74">
        <v>0</v>
      </c>
      <c r="P7" s="74">
        <v>0</v>
      </c>
      <c r="Q7" s="74">
        <v>363</v>
      </c>
      <c r="R7" s="74">
        <v>136</v>
      </c>
      <c r="S7" s="74">
        <v>0</v>
      </c>
      <c r="T7" s="74">
        <v>0</v>
      </c>
      <c r="U7" s="67">
        <v>3684</v>
      </c>
      <c r="V7" s="67">
        <v>1954</v>
      </c>
      <c r="W7" s="162" t="s">
        <v>124</v>
      </c>
      <c r="X7" s="13" t="s">
        <v>119</v>
      </c>
      <c r="Y7" s="74">
        <v>88</v>
      </c>
      <c r="Z7" s="74">
        <v>47</v>
      </c>
      <c r="AA7" s="74">
        <v>29</v>
      </c>
      <c r="AB7" s="74">
        <v>12</v>
      </c>
      <c r="AC7" s="74">
        <v>0</v>
      </c>
      <c r="AD7" s="74">
        <v>0</v>
      </c>
      <c r="AE7" s="74">
        <v>0</v>
      </c>
      <c r="AF7" s="74">
        <v>0</v>
      </c>
      <c r="AG7" s="74">
        <v>8</v>
      </c>
      <c r="AH7" s="74">
        <v>2</v>
      </c>
      <c r="AI7" s="74">
        <v>128</v>
      </c>
      <c r="AJ7" s="74">
        <v>73</v>
      </c>
      <c r="AK7" s="74">
        <v>0</v>
      </c>
      <c r="AL7" s="74">
        <v>0</v>
      </c>
      <c r="AM7" s="74">
        <v>46</v>
      </c>
      <c r="AN7" s="74">
        <v>18</v>
      </c>
      <c r="AO7" s="74">
        <v>0</v>
      </c>
      <c r="AP7" s="74">
        <v>0</v>
      </c>
      <c r="AQ7" s="67">
        <v>299</v>
      </c>
      <c r="AR7" s="67">
        <v>152</v>
      </c>
      <c r="AS7" s="162" t="s">
        <v>124</v>
      </c>
      <c r="AT7" s="13" t="s">
        <v>119</v>
      </c>
      <c r="AU7" s="74">
        <v>31</v>
      </c>
      <c r="AV7" s="74">
        <v>20</v>
      </c>
      <c r="AW7" s="74">
        <v>0</v>
      </c>
      <c r="AX7" s="74">
        <v>5</v>
      </c>
      <c r="AY7" s="74">
        <v>14</v>
      </c>
      <c r="AZ7" s="74">
        <v>29</v>
      </c>
      <c r="BA7" s="74">
        <v>0</v>
      </c>
      <c r="BB7" s="74">
        <v>19</v>
      </c>
      <c r="BC7" s="74">
        <v>0</v>
      </c>
      <c r="BD7" s="67">
        <v>118</v>
      </c>
      <c r="BE7" s="76">
        <v>148</v>
      </c>
      <c r="BF7" s="74">
        <v>148</v>
      </c>
      <c r="BG7" s="74">
        <v>17</v>
      </c>
      <c r="BH7" s="74">
        <v>1</v>
      </c>
      <c r="BI7" s="74">
        <v>29</v>
      </c>
      <c r="BJ7" s="162" t="s">
        <v>124</v>
      </c>
      <c r="BK7" s="13" t="s">
        <v>119</v>
      </c>
      <c r="BL7" s="74">
        <v>6</v>
      </c>
      <c r="BM7" s="74">
        <v>911</v>
      </c>
      <c r="BN7" s="74">
        <v>719</v>
      </c>
      <c r="BO7" s="74">
        <v>218</v>
      </c>
      <c r="BP7" s="74">
        <v>34</v>
      </c>
      <c r="BQ7" s="74">
        <v>35</v>
      </c>
      <c r="BR7" s="74">
        <v>133</v>
      </c>
      <c r="BS7" s="74">
        <v>133</v>
      </c>
      <c r="BT7" s="74">
        <v>127</v>
      </c>
      <c r="BU7" s="162" t="s">
        <v>124</v>
      </c>
      <c r="BV7" s="13" t="s">
        <v>119</v>
      </c>
      <c r="BW7" s="74">
        <v>1114</v>
      </c>
      <c r="BX7" s="74">
        <v>659</v>
      </c>
      <c r="BY7" s="74">
        <v>1077</v>
      </c>
      <c r="BZ7" s="74">
        <v>632</v>
      </c>
      <c r="CA7" s="74">
        <v>613</v>
      </c>
      <c r="CB7" s="74">
        <v>383</v>
      </c>
      <c r="CC7" s="74">
        <v>0</v>
      </c>
      <c r="CD7" s="74">
        <v>0</v>
      </c>
      <c r="CE7" s="74">
        <v>0</v>
      </c>
      <c r="CF7" s="74">
        <v>0</v>
      </c>
      <c r="CG7" s="74">
        <v>0</v>
      </c>
      <c r="CH7" s="74">
        <v>0</v>
      </c>
      <c r="CI7" s="74">
        <v>257</v>
      </c>
      <c r="CJ7" s="74">
        <v>90</v>
      </c>
      <c r="CK7" s="74">
        <v>243</v>
      </c>
      <c r="CL7" s="74">
        <v>86</v>
      </c>
      <c r="CM7" s="74">
        <v>120</v>
      </c>
      <c r="CN7" s="74">
        <v>50</v>
      </c>
      <c r="CO7" s="162" t="s">
        <v>124</v>
      </c>
      <c r="CP7" s="13" t="s">
        <v>119</v>
      </c>
      <c r="CQ7" s="72">
        <v>264</v>
      </c>
      <c r="CR7" s="5">
        <v>67</v>
      </c>
      <c r="CS7" s="5">
        <v>116</v>
      </c>
      <c r="CT7" s="72">
        <v>28</v>
      </c>
      <c r="CU7" s="5">
        <v>11</v>
      </c>
      <c r="CV7" s="72">
        <v>292</v>
      </c>
      <c r="CW7" s="72">
        <v>78</v>
      </c>
      <c r="CX7" s="162" t="s">
        <v>124</v>
      </c>
      <c r="CY7" s="13" t="s">
        <v>119</v>
      </c>
      <c r="CZ7" s="74">
        <v>61</v>
      </c>
      <c r="DA7" s="74">
        <v>95</v>
      </c>
      <c r="DB7" s="74">
        <v>28</v>
      </c>
      <c r="DC7" s="74">
        <v>0</v>
      </c>
      <c r="DD7" s="74">
        <v>16</v>
      </c>
      <c r="DE7" s="74">
        <v>11</v>
      </c>
      <c r="DF7" s="74">
        <v>17</v>
      </c>
      <c r="DG7" s="74">
        <v>21</v>
      </c>
      <c r="DH7" s="74">
        <v>56</v>
      </c>
      <c r="DI7" s="74">
        <v>4</v>
      </c>
      <c r="DJ7" s="74">
        <v>1</v>
      </c>
      <c r="DK7" s="74">
        <v>4</v>
      </c>
      <c r="DL7" s="74">
        <v>0</v>
      </c>
      <c r="DM7" s="74">
        <v>16</v>
      </c>
      <c r="DN7" s="74">
        <v>3</v>
      </c>
      <c r="DO7" s="135"/>
      <c r="DP7" s="138" t="s">
        <v>124</v>
      </c>
      <c r="DQ7" s="138" t="s">
        <v>4176</v>
      </c>
      <c r="DR7" s="138">
        <v>1371</v>
      </c>
      <c r="DS7" s="138">
        <v>733</v>
      </c>
      <c r="DT7" s="139">
        <v>5027</v>
      </c>
      <c r="DU7" s="139">
        <v>314</v>
      </c>
    </row>
    <row r="8" spans="1:125">
      <c r="A8" s="162"/>
      <c r="B8" s="13" t="s">
        <v>120</v>
      </c>
      <c r="C8" s="74">
        <v>1195</v>
      </c>
      <c r="D8" s="74">
        <v>687</v>
      </c>
      <c r="E8" s="74">
        <v>460</v>
      </c>
      <c r="F8" s="74">
        <v>273</v>
      </c>
      <c r="G8" s="74">
        <v>8</v>
      </c>
      <c r="H8" s="74">
        <v>2</v>
      </c>
      <c r="I8" s="74">
        <v>229</v>
      </c>
      <c r="J8" s="74">
        <v>101</v>
      </c>
      <c r="K8" s="74">
        <v>317</v>
      </c>
      <c r="L8" s="74">
        <v>161</v>
      </c>
      <c r="M8" s="74">
        <v>939</v>
      </c>
      <c r="N8" s="74">
        <v>523</v>
      </c>
      <c r="O8" s="74">
        <v>25</v>
      </c>
      <c r="P8" s="74">
        <v>9</v>
      </c>
      <c r="Q8" s="74">
        <v>470</v>
      </c>
      <c r="R8" s="74">
        <v>198</v>
      </c>
      <c r="S8" s="74">
        <v>72</v>
      </c>
      <c r="T8" s="74">
        <v>33</v>
      </c>
      <c r="U8" s="67">
        <v>3715</v>
      </c>
      <c r="V8" s="67">
        <v>1987</v>
      </c>
      <c r="W8" s="162"/>
      <c r="X8" s="13" t="s">
        <v>120</v>
      </c>
      <c r="Y8" s="74">
        <v>31</v>
      </c>
      <c r="Z8" s="74">
        <v>19</v>
      </c>
      <c r="AA8" s="74">
        <v>15</v>
      </c>
      <c r="AB8" s="74">
        <v>9</v>
      </c>
      <c r="AC8" s="74">
        <v>0</v>
      </c>
      <c r="AD8" s="74">
        <v>0</v>
      </c>
      <c r="AE8" s="74">
        <v>8</v>
      </c>
      <c r="AF8" s="74">
        <v>1</v>
      </c>
      <c r="AG8" s="74">
        <v>7</v>
      </c>
      <c r="AH8" s="74">
        <v>4</v>
      </c>
      <c r="AI8" s="74">
        <v>64</v>
      </c>
      <c r="AJ8" s="74">
        <v>38</v>
      </c>
      <c r="AK8" s="74">
        <v>1</v>
      </c>
      <c r="AL8" s="74">
        <v>1</v>
      </c>
      <c r="AM8" s="74">
        <v>42</v>
      </c>
      <c r="AN8" s="74">
        <v>19</v>
      </c>
      <c r="AO8" s="74">
        <v>4</v>
      </c>
      <c r="AP8" s="74">
        <v>4</v>
      </c>
      <c r="AQ8" s="67">
        <v>172</v>
      </c>
      <c r="AR8" s="67">
        <v>95</v>
      </c>
      <c r="AS8" s="162"/>
      <c r="AT8" s="13" t="s">
        <v>120</v>
      </c>
      <c r="AU8" s="74">
        <v>27</v>
      </c>
      <c r="AV8" s="74">
        <v>15</v>
      </c>
      <c r="AW8" s="74">
        <v>1</v>
      </c>
      <c r="AX8" s="74">
        <v>8</v>
      </c>
      <c r="AY8" s="74">
        <v>11</v>
      </c>
      <c r="AZ8" s="74">
        <v>24</v>
      </c>
      <c r="BA8" s="74">
        <v>2</v>
      </c>
      <c r="BB8" s="74">
        <v>19</v>
      </c>
      <c r="BC8" s="74">
        <v>2</v>
      </c>
      <c r="BD8" s="67">
        <v>109</v>
      </c>
      <c r="BE8" s="76">
        <v>122</v>
      </c>
      <c r="BF8" s="74">
        <v>115</v>
      </c>
      <c r="BG8" s="74">
        <v>28</v>
      </c>
      <c r="BH8" s="74">
        <v>0</v>
      </c>
      <c r="BI8" s="74">
        <v>21</v>
      </c>
      <c r="BJ8" s="162"/>
      <c r="BK8" s="13" t="s">
        <v>120</v>
      </c>
      <c r="BL8" s="74">
        <v>0</v>
      </c>
      <c r="BM8" s="74">
        <v>961</v>
      </c>
      <c r="BN8" s="74">
        <v>466</v>
      </c>
      <c r="BO8" s="74">
        <v>273</v>
      </c>
      <c r="BP8" s="74">
        <v>181</v>
      </c>
      <c r="BQ8" s="74">
        <v>15</v>
      </c>
      <c r="BR8" s="74">
        <v>124</v>
      </c>
      <c r="BS8" s="74">
        <v>109</v>
      </c>
      <c r="BT8" s="74">
        <v>109</v>
      </c>
      <c r="BU8" s="162"/>
      <c r="BV8" s="13" t="s">
        <v>120</v>
      </c>
      <c r="BW8" s="74">
        <v>1081</v>
      </c>
      <c r="BX8" s="74">
        <v>592</v>
      </c>
      <c r="BY8" s="74">
        <v>1005</v>
      </c>
      <c r="BZ8" s="74">
        <v>577</v>
      </c>
      <c r="CA8" s="74">
        <v>504</v>
      </c>
      <c r="CB8" s="74">
        <v>311</v>
      </c>
      <c r="CC8" s="74">
        <v>18</v>
      </c>
      <c r="CD8" s="74">
        <v>6</v>
      </c>
      <c r="CE8" s="74">
        <v>18</v>
      </c>
      <c r="CF8" s="74">
        <v>6</v>
      </c>
      <c r="CG8" s="74">
        <v>13</v>
      </c>
      <c r="CH8" s="74">
        <v>4</v>
      </c>
      <c r="CI8" s="74">
        <v>316</v>
      </c>
      <c r="CJ8" s="74">
        <v>123</v>
      </c>
      <c r="CK8" s="74">
        <v>305</v>
      </c>
      <c r="CL8" s="74">
        <v>119</v>
      </c>
      <c r="CM8" s="74">
        <v>166</v>
      </c>
      <c r="CN8" s="74">
        <v>71</v>
      </c>
      <c r="CO8" s="162"/>
      <c r="CP8" s="13" t="s">
        <v>120</v>
      </c>
      <c r="CQ8" s="72">
        <v>299</v>
      </c>
      <c r="CR8" s="5">
        <v>114</v>
      </c>
      <c r="CS8" s="5">
        <v>102</v>
      </c>
      <c r="CT8" s="72">
        <v>54</v>
      </c>
      <c r="CU8" s="5">
        <v>21</v>
      </c>
      <c r="CV8" s="72">
        <v>353</v>
      </c>
      <c r="CW8" s="72">
        <v>135</v>
      </c>
      <c r="CX8" s="162"/>
      <c r="CY8" s="13" t="s">
        <v>120</v>
      </c>
      <c r="CZ8" s="74">
        <v>40</v>
      </c>
      <c r="DA8" s="74">
        <v>36</v>
      </c>
      <c r="DB8" s="74">
        <v>24</v>
      </c>
      <c r="DC8" s="74">
        <v>5</v>
      </c>
      <c r="DD8" s="74">
        <v>55</v>
      </c>
      <c r="DE8" s="74">
        <v>25</v>
      </c>
      <c r="DF8" s="74">
        <v>57</v>
      </c>
      <c r="DG8" s="74">
        <v>30</v>
      </c>
      <c r="DH8" s="74">
        <v>31</v>
      </c>
      <c r="DI8" s="74">
        <v>9</v>
      </c>
      <c r="DJ8" s="74">
        <v>0</v>
      </c>
      <c r="DK8" s="74">
        <v>0</v>
      </c>
      <c r="DL8" s="74">
        <v>0</v>
      </c>
      <c r="DM8" s="74">
        <v>12</v>
      </c>
      <c r="DN8" s="74">
        <v>37</v>
      </c>
      <c r="DO8" s="140"/>
      <c r="DP8" s="138" t="s">
        <v>124</v>
      </c>
      <c r="DQ8" s="138" t="s">
        <v>4177</v>
      </c>
      <c r="DR8" s="138">
        <v>1415</v>
      </c>
      <c r="DS8" s="138">
        <v>683</v>
      </c>
      <c r="DT8" s="139">
        <v>5317</v>
      </c>
      <c r="DU8" s="139">
        <v>312</v>
      </c>
    </row>
    <row r="9" spans="1:125">
      <c r="A9" s="162"/>
      <c r="B9" s="103" t="s">
        <v>102</v>
      </c>
      <c r="C9" s="105">
        <v>2446</v>
      </c>
      <c r="D9" s="105">
        <v>1351</v>
      </c>
      <c r="E9" s="105">
        <v>898</v>
      </c>
      <c r="F9" s="105">
        <v>524</v>
      </c>
      <c r="G9" s="105">
        <v>8</v>
      </c>
      <c r="H9" s="105">
        <v>2</v>
      </c>
      <c r="I9" s="105">
        <v>373</v>
      </c>
      <c r="J9" s="105">
        <v>185</v>
      </c>
      <c r="K9" s="105">
        <v>869</v>
      </c>
      <c r="L9" s="105">
        <v>436</v>
      </c>
      <c r="M9" s="105">
        <v>1875</v>
      </c>
      <c r="N9" s="105">
        <v>1067</v>
      </c>
      <c r="O9" s="105">
        <v>25</v>
      </c>
      <c r="P9" s="105">
        <v>9</v>
      </c>
      <c r="Q9" s="105">
        <v>833</v>
      </c>
      <c r="R9" s="105">
        <v>334</v>
      </c>
      <c r="S9" s="105">
        <v>72</v>
      </c>
      <c r="T9" s="105">
        <v>33</v>
      </c>
      <c r="U9" s="105">
        <v>7399</v>
      </c>
      <c r="V9" s="105">
        <v>3941</v>
      </c>
      <c r="W9" s="162"/>
      <c r="X9" s="103" t="s">
        <v>102</v>
      </c>
      <c r="Y9" s="105">
        <v>119</v>
      </c>
      <c r="Z9" s="105">
        <v>66</v>
      </c>
      <c r="AA9" s="105">
        <v>44</v>
      </c>
      <c r="AB9" s="105">
        <v>21</v>
      </c>
      <c r="AC9" s="105">
        <v>0</v>
      </c>
      <c r="AD9" s="105">
        <v>0</v>
      </c>
      <c r="AE9" s="105">
        <v>8</v>
      </c>
      <c r="AF9" s="105">
        <v>1</v>
      </c>
      <c r="AG9" s="105">
        <v>15</v>
      </c>
      <c r="AH9" s="105">
        <v>6</v>
      </c>
      <c r="AI9" s="105">
        <v>192</v>
      </c>
      <c r="AJ9" s="105">
        <v>111</v>
      </c>
      <c r="AK9" s="105">
        <v>1</v>
      </c>
      <c r="AL9" s="105">
        <v>1</v>
      </c>
      <c r="AM9" s="105">
        <v>88</v>
      </c>
      <c r="AN9" s="105">
        <v>37</v>
      </c>
      <c r="AO9" s="105">
        <v>4</v>
      </c>
      <c r="AP9" s="105">
        <v>4</v>
      </c>
      <c r="AQ9" s="105">
        <v>471</v>
      </c>
      <c r="AR9" s="105">
        <v>247</v>
      </c>
      <c r="AS9" s="162"/>
      <c r="AT9" s="103" t="s">
        <v>102</v>
      </c>
      <c r="AU9" s="105">
        <v>58</v>
      </c>
      <c r="AV9" s="105">
        <v>35</v>
      </c>
      <c r="AW9" s="105">
        <v>1</v>
      </c>
      <c r="AX9" s="105">
        <v>13</v>
      </c>
      <c r="AY9" s="105">
        <v>25</v>
      </c>
      <c r="AZ9" s="105">
        <v>53</v>
      </c>
      <c r="BA9" s="105">
        <v>2</v>
      </c>
      <c r="BB9" s="105">
        <v>38</v>
      </c>
      <c r="BC9" s="105">
        <v>2</v>
      </c>
      <c r="BD9" s="105">
        <v>227</v>
      </c>
      <c r="BE9" s="105">
        <v>270</v>
      </c>
      <c r="BF9" s="105">
        <v>263</v>
      </c>
      <c r="BG9" s="105">
        <v>45</v>
      </c>
      <c r="BH9" s="105">
        <v>1</v>
      </c>
      <c r="BI9" s="105">
        <v>50</v>
      </c>
      <c r="BJ9" s="162"/>
      <c r="BK9" s="103" t="s">
        <v>102</v>
      </c>
      <c r="BL9" s="105">
        <v>6</v>
      </c>
      <c r="BM9" s="105">
        <v>1872</v>
      </c>
      <c r="BN9" s="105">
        <v>1185</v>
      </c>
      <c r="BO9" s="105">
        <v>491</v>
      </c>
      <c r="BP9" s="105">
        <v>215</v>
      </c>
      <c r="BQ9" s="105">
        <v>50</v>
      </c>
      <c r="BR9" s="105">
        <v>257</v>
      </c>
      <c r="BS9" s="105">
        <v>242</v>
      </c>
      <c r="BT9" s="105">
        <v>236</v>
      </c>
      <c r="BU9" s="162"/>
      <c r="BV9" s="103" t="s">
        <v>102</v>
      </c>
      <c r="BW9" s="105">
        <v>2195</v>
      </c>
      <c r="BX9" s="105">
        <v>1251</v>
      </c>
      <c r="BY9" s="105">
        <v>2082</v>
      </c>
      <c r="BZ9" s="105">
        <v>1209</v>
      </c>
      <c r="CA9" s="105">
        <v>1117</v>
      </c>
      <c r="CB9" s="105">
        <v>694</v>
      </c>
      <c r="CC9" s="105">
        <v>18</v>
      </c>
      <c r="CD9" s="105">
        <v>6</v>
      </c>
      <c r="CE9" s="105">
        <v>18</v>
      </c>
      <c r="CF9" s="105">
        <v>6</v>
      </c>
      <c r="CG9" s="105">
        <v>13</v>
      </c>
      <c r="CH9" s="105">
        <v>4</v>
      </c>
      <c r="CI9" s="105">
        <v>573</v>
      </c>
      <c r="CJ9" s="105">
        <v>213</v>
      </c>
      <c r="CK9" s="105">
        <v>548</v>
      </c>
      <c r="CL9" s="105">
        <v>205</v>
      </c>
      <c r="CM9" s="105">
        <v>286</v>
      </c>
      <c r="CN9" s="105">
        <v>121</v>
      </c>
      <c r="CO9" s="162"/>
      <c r="CP9" s="105" t="s">
        <v>102</v>
      </c>
      <c r="CQ9" s="105">
        <v>563</v>
      </c>
      <c r="CR9" s="105">
        <v>181</v>
      </c>
      <c r="CS9" s="105">
        <v>218</v>
      </c>
      <c r="CT9" s="105">
        <v>82</v>
      </c>
      <c r="CU9" s="105">
        <v>32</v>
      </c>
      <c r="CV9" s="105">
        <v>645</v>
      </c>
      <c r="CW9" s="105">
        <v>213</v>
      </c>
      <c r="CX9" s="162"/>
      <c r="CY9" s="103" t="s">
        <v>102</v>
      </c>
      <c r="CZ9" s="105">
        <v>101</v>
      </c>
      <c r="DA9" s="105">
        <v>131</v>
      </c>
      <c r="DB9" s="105">
        <v>52</v>
      </c>
      <c r="DC9" s="105">
        <v>5</v>
      </c>
      <c r="DD9" s="105">
        <v>71</v>
      </c>
      <c r="DE9" s="105">
        <v>36</v>
      </c>
      <c r="DF9" s="105">
        <v>74</v>
      </c>
      <c r="DG9" s="105">
        <v>51</v>
      </c>
      <c r="DH9" s="105">
        <v>87</v>
      </c>
      <c r="DI9" s="105">
        <v>13</v>
      </c>
      <c r="DJ9" s="105">
        <v>1</v>
      </c>
      <c r="DK9" s="105">
        <v>4</v>
      </c>
      <c r="DL9" s="105">
        <v>0</v>
      </c>
      <c r="DM9" s="105">
        <v>28</v>
      </c>
      <c r="DN9" s="105">
        <v>40</v>
      </c>
      <c r="DO9" s="140"/>
      <c r="DP9" s="138" t="s">
        <v>124</v>
      </c>
      <c r="DQ9" s="138" t="s">
        <v>4178</v>
      </c>
      <c r="DR9" s="138">
        <v>2786</v>
      </c>
      <c r="DS9" s="138">
        <v>1416</v>
      </c>
      <c r="DT9" s="139">
        <v>10344</v>
      </c>
      <c r="DU9" s="139">
        <v>626</v>
      </c>
    </row>
    <row r="10" spans="1:125" ht="14.45" customHeight="1">
      <c r="A10" s="162" t="s">
        <v>125</v>
      </c>
      <c r="B10" s="13" t="s">
        <v>119</v>
      </c>
      <c r="C10" s="74">
        <v>976</v>
      </c>
      <c r="D10" s="74">
        <v>536</v>
      </c>
      <c r="E10" s="74">
        <v>351</v>
      </c>
      <c r="F10" s="74">
        <v>195</v>
      </c>
      <c r="G10" s="74">
        <v>39</v>
      </c>
      <c r="H10" s="74">
        <v>19</v>
      </c>
      <c r="I10" s="74">
        <v>87</v>
      </c>
      <c r="J10" s="74">
        <v>52</v>
      </c>
      <c r="K10" s="74">
        <v>267</v>
      </c>
      <c r="L10" s="74">
        <v>128</v>
      </c>
      <c r="M10" s="74">
        <v>674</v>
      </c>
      <c r="N10" s="74">
        <v>336</v>
      </c>
      <c r="O10" s="74">
        <v>31</v>
      </c>
      <c r="P10" s="74">
        <v>13</v>
      </c>
      <c r="Q10" s="74">
        <v>119</v>
      </c>
      <c r="R10" s="74">
        <v>44</v>
      </c>
      <c r="S10" s="74">
        <v>54</v>
      </c>
      <c r="T10" s="74">
        <v>24</v>
      </c>
      <c r="U10" s="67">
        <v>2598</v>
      </c>
      <c r="V10" s="67">
        <v>1347</v>
      </c>
      <c r="W10" s="162" t="s">
        <v>125</v>
      </c>
      <c r="X10" s="13" t="s">
        <v>119</v>
      </c>
      <c r="Y10" s="74">
        <v>23</v>
      </c>
      <c r="Z10" s="74">
        <v>10</v>
      </c>
      <c r="AA10" s="74">
        <v>17</v>
      </c>
      <c r="AB10" s="74">
        <v>8</v>
      </c>
      <c r="AC10" s="74">
        <v>4</v>
      </c>
      <c r="AD10" s="74">
        <v>3</v>
      </c>
      <c r="AE10" s="74">
        <v>0</v>
      </c>
      <c r="AF10" s="74">
        <v>0</v>
      </c>
      <c r="AG10" s="74">
        <v>6</v>
      </c>
      <c r="AH10" s="74">
        <v>0</v>
      </c>
      <c r="AI10" s="74">
        <v>84</v>
      </c>
      <c r="AJ10" s="74">
        <v>48</v>
      </c>
      <c r="AK10" s="74">
        <v>12</v>
      </c>
      <c r="AL10" s="74">
        <v>5</v>
      </c>
      <c r="AM10" s="74">
        <v>12</v>
      </c>
      <c r="AN10" s="74">
        <v>7</v>
      </c>
      <c r="AO10" s="74">
        <v>13</v>
      </c>
      <c r="AP10" s="74">
        <v>10</v>
      </c>
      <c r="AQ10" s="67">
        <v>171</v>
      </c>
      <c r="AR10" s="67">
        <v>91</v>
      </c>
      <c r="AS10" s="162" t="s">
        <v>125</v>
      </c>
      <c r="AT10" s="13" t="s">
        <v>119</v>
      </c>
      <c r="AU10" s="74">
        <v>27</v>
      </c>
      <c r="AV10" s="74">
        <v>14</v>
      </c>
      <c r="AW10" s="74">
        <v>1</v>
      </c>
      <c r="AX10" s="74">
        <v>4</v>
      </c>
      <c r="AY10" s="74">
        <v>7</v>
      </c>
      <c r="AZ10" s="74">
        <v>25</v>
      </c>
      <c r="BA10" s="74">
        <v>1</v>
      </c>
      <c r="BB10" s="74">
        <v>8</v>
      </c>
      <c r="BC10" s="74">
        <v>3</v>
      </c>
      <c r="BD10" s="67">
        <v>90</v>
      </c>
      <c r="BE10" s="76">
        <v>95</v>
      </c>
      <c r="BF10" s="74">
        <v>83</v>
      </c>
      <c r="BG10" s="74">
        <v>0</v>
      </c>
      <c r="BH10" s="74">
        <v>2</v>
      </c>
      <c r="BI10" s="74">
        <v>23</v>
      </c>
      <c r="BJ10" s="162" t="s">
        <v>125</v>
      </c>
      <c r="BK10" s="13" t="s">
        <v>119</v>
      </c>
      <c r="BL10" s="74">
        <v>6</v>
      </c>
      <c r="BM10" s="74">
        <v>841</v>
      </c>
      <c r="BN10" s="74">
        <v>290</v>
      </c>
      <c r="BO10" s="74">
        <v>176</v>
      </c>
      <c r="BP10" s="74">
        <v>0</v>
      </c>
      <c r="BQ10" s="74">
        <v>31</v>
      </c>
      <c r="BR10" s="74">
        <v>96</v>
      </c>
      <c r="BS10" s="74">
        <v>91</v>
      </c>
      <c r="BT10" s="74">
        <v>279</v>
      </c>
      <c r="BU10" s="162" t="s">
        <v>125</v>
      </c>
      <c r="BV10" s="13" t="s">
        <v>119</v>
      </c>
      <c r="BW10" s="74">
        <v>1042</v>
      </c>
      <c r="BX10" s="74">
        <v>330</v>
      </c>
      <c r="BY10" s="74">
        <v>628</v>
      </c>
      <c r="BZ10" s="74">
        <v>325</v>
      </c>
      <c r="CA10" s="74">
        <v>405</v>
      </c>
      <c r="CB10" s="74">
        <v>223</v>
      </c>
      <c r="CC10" s="74">
        <v>52</v>
      </c>
      <c r="CD10" s="74">
        <v>26</v>
      </c>
      <c r="CE10" s="74">
        <v>52</v>
      </c>
      <c r="CF10" s="74">
        <v>26</v>
      </c>
      <c r="CG10" s="74">
        <v>19</v>
      </c>
      <c r="CH10" s="74">
        <v>11</v>
      </c>
      <c r="CI10" s="74">
        <v>118</v>
      </c>
      <c r="CJ10" s="74">
        <v>56</v>
      </c>
      <c r="CK10" s="74">
        <v>118</v>
      </c>
      <c r="CL10" s="74">
        <v>56</v>
      </c>
      <c r="CM10" s="74">
        <v>49</v>
      </c>
      <c r="CN10" s="74">
        <v>29</v>
      </c>
      <c r="CO10" s="162" t="s">
        <v>125</v>
      </c>
      <c r="CP10" s="13" t="s">
        <v>119</v>
      </c>
      <c r="CQ10" s="72">
        <v>112</v>
      </c>
      <c r="CR10" s="5">
        <v>45</v>
      </c>
      <c r="CS10" s="5">
        <v>14</v>
      </c>
      <c r="CT10" s="72">
        <v>9</v>
      </c>
      <c r="CU10" s="5">
        <v>7</v>
      </c>
      <c r="CV10" s="72">
        <v>121</v>
      </c>
      <c r="CW10" s="72">
        <v>52</v>
      </c>
      <c r="CX10" s="162" t="s">
        <v>125</v>
      </c>
      <c r="CY10" s="13" t="s">
        <v>119</v>
      </c>
      <c r="CZ10" s="74">
        <v>34</v>
      </c>
      <c r="DA10" s="74">
        <v>38</v>
      </c>
      <c r="DB10" s="74">
        <v>18</v>
      </c>
      <c r="DC10" s="74">
        <v>6</v>
      </c>
      <c r="DD10" s="74">
        <v>28</v>
      </c>
      <c r="DE10" s="74">
        <v>18</v>
      </c>
      <c r="DF10" s="74">
        <v>48</v>
      </c>
      <c r="DG10" s="74">
        <v>52</v>
      </c>
      <c r="DH10" s="74">
        <v>48</v>
      </c>
      <c r="DI10" s="74">
        <v>6</v>
      </c>
      <c r="DJ10" s="74">
        <v>8</v>
      </c>
      <c r="DK10" s="74">
        <v>2</v>
      </c>
      <c r="DL10" s="74">
        <v>8</v>
      </c>
      <c r="DM10" s="74">
        <v>12</v>
      </c>
      <c r="DN10" s="74">
        <v>42</v>
      </c>
      <c r="DO10" s="140"/>
      <c r="DP10" s="138" t="s">
        <v>125</v>
      </c>
      <c r="DQ10" s="138" t="s">
        <v>4179</v>
      </c>
      <c r="DR10" s="138">
        <v>1212</v>
      </c>
      <c r="DS10" s="138">
        <v>473</v>
      </c>
      <c r="DT10" s="139">
        <v>3262</v>
      </c>
      <c r="DU10" s="139">
        <v>306</v>
      </c>
    </row>
    <row r="11" spans="1:125">
      <c r="A11" s="162"/>
      <c r="B11" s="13" t="s">
        <v>120</v>
      </c>
      <c r="C11" s="74">
        <v>812</v>
      </c>
      <c r="D11" s="74">
        <v>419</v>
      </c>
      <c r="E11" s="74">
        <v>195</v>
      </c>
      <c r="F11" s="74">
        <v>115</v>
      </c>
      <c r="G11" s="74">
        <v>14</v>
      </c>
      <c r="H11" s="74">
        <v>5</v>
      </c>
      <c r="I11" s="74">
        <v>299</v>
      </c>
      <c r="J11" s="74">
        <v>159</v>
      </c>
      <c r="K11" s="74">
        <v>194</v>
      </c>
      <c r="L11" s="74">
        <v>101</v>
      </c>
      <c r="M11" s="74">
        <v>622</v>
      </c>
      <c r="N11" s="74">
        <v>363</v>
      </c>
      <c r="O11" s="74">
        <v>18</v>
      </c>
      <c r="P11" s="74">
        <v>11</v>
      </c>
      <c r="Q11" s="74">
        <v>202</v>
      </c>
      <c r="R11" s="74">
        <v>90</v>
      </c>
      <c r="S11" s="74">
        <v>104</v>
      </c>
      <c r="T11" s="74">
        <v>50</v>
      </c>
      <c r="U11" s="67">
        <v>2460</v>
      </c>
      <c r="V11" s="67">
        <v>1313</v>
      </c>
      <c r="W11" s="162"/>
      <c r="X11" s="13" t="s">
        <v>120</v>
      </c>
      <c r="Y11" s="74">
        <v>66</v>
      </c>
      <c r="Z11" s="74">
        <v>31</v>
      </c>
      <c r="AA11" s="74">
        <v>2</v>
      </c>
      <c r="AB11" s="74">
        <v>1</v>
      </c>
      <c r="AC11" s="74">
        <v>0</v>
      </c>
      <c r="AD11" s="74">
        <v>0</v>
      </c>
      <c r="AE11" s="74">
        <v>0</v>
      </c>
      <c r="AF11" s="74">
        <v>0</v>
      </c>
      <c r="AG11" s="74">
        <v>7</v>
      </c>
      <c r="AH11" s="74">
        <v>4</v>
      </c>
      <c r="AI11" s="74">
        <v>52</v>
      </c>
      <c r="AJ11" s="74">
        <v>22</v>
      </c>
      <c r="AK11" s="74">
        <v>4</v>
      </c>
      <c r="AL11" s="74">
        <v>2</v>
      </c>
      <c r="AM11" s="74">
        <v>34</v>
      </c>
      <c r="AN11" s="74">
        <v>16</v>
      </c>
      <c r="AO11" s="74">
        <v>4</v>
      </c>
      <c r="AP11" s="74">
        <v>2</v>
      </c>
      <c r="AQ11" s="67">
        <v>169</v>
      </c>
      <c r="AR11" s="67">
        <v>78</v>
      </c>
      <c r="AS11" s="162"/>
      <c r="AT11" s="13" t="s">
        <v>120</v>
      </c>
      <c r="AU11" s="74">
        <v>20</v>
      </c>
      <c r="AV11" s="74">
        <v>8</v>
      </c>
      <c r="AW11" s="74">
        <v>1</v>
      </c>
      <c r="AX11" s="74">
        <v>7</v>
      </c>
      <c r="AY11" s="74">
        <v>9</v>
      </c>
      <c r="AZ11" s="74">
        <v>16</v>
      </c>
      <c r="BA11" s="74">
        <v>3</v>
      </c>
      <c r="BB11" s="74">
        <v>13</v>
      </c>
      <c r="BC11" s="74">
        <v>3</v>
      </c>
      <c r="BD11" s="67">
        <v>80</v>
      </c>
      <c r="BE11" s="76">
        <v>78</v>
      </c>
      <c r="BF11" s="74">
        <v>73</v>
      </c>
      <c r="BG11" s="74">
        <v>39</v>
      </c>
      <c r="BH11" s="74">
        <v>0</v>
      </c>
      <c r="BI11" s="74">
        <v>15</v>
      </c>
      <c r="BJ11" s="162"/>
      <c r="BK11" s="13" t="s">
        <v>120</v>
      </c>
      <c r="BL11" s="74">
        <v>10</v>
      </c>
      <c r="BM11" s="74">
        <v>796</v>
      </c>
      <c r="BN11" s="74">
        <v>201</v>
      </c>
      <c r="BO11" s="74">
        <v>206</v>
      </c>
      <c r="BP11" s="74">
        <v>114</v>
      </c>
      <c r="BQ11" s="74">
        <v>14</v>
      </c>
      <c r="BR11" s="74">
        <v>79</v>
      </c>
      <c r="BS11" s="74">
        <v>65</v>
      </c>
      <c r="BT11" s="74">
        <v>59</v>
      </c>
      <c r="BU11" s="162"/>
      <c r="BV11" s="13" t="s">
        <v>120</v>
      </c>
      <c r="BW11" s="74">
        <v>787</v>
      </c>
      <c r="BX11" s="74">
        <v>448</v>
      </c>
      <c r="BY11" s="74">
        <v>774</v>
      </c>
      <c r="BZ11" s="74">
        <v>448</v>
      </c>
      <c r="CA11" s="74">
        <v>451</v>
      </c>
      <c r="CB11" s="74">
        <v>278</v>
      </c>
      <c r="CC11" s="74">
        <v>17</v>
      </c>
      <c r="CD11" s="74">
        <v>7</v>
      </c>
      <c r="CE11" s="74">
        <v>17</v>
      </c>
      <c r="CF11" s="74">
        <v>7</v>
      </c>
      <c r="CG11" s="74">
        <v>10</v>
      </c>
      <c r="CH11" s="74">
        <v>5</v>
      </c>
      <c r="CI11" s="74">
        <v>239</v>
      </c>
      <c r="CJ11" s="74">
        <v>114</v>
      </c>
      <c r="CK11" s="74">
        <v>238</v>
      </c>
      <c r="CL11" s="74">
        <v>113</v>
      </c>
      <c r="CM11" s="74">
        <v>128</v>
      </c>
      <c r="CN11" s="74">
        <v>65</v>
      </c>
      <c r="CO11" s="162"/>
      <c r="CP11" s="13" t="s">
        <v>120</v>
      </c>
      <c r="CQ11" s="72">
        <v>142</v>
      </c>
      <c r="CR11" s="5">
        <v>49</v>
      </c>
      <c r="CS11" s="5">
        <v>31</v>
      </c>
      <c r="CT11" s="72">
        <v>16</v>
      </c>
      <c r="CU11" s="5">
        <v>7</v>
      </c>
      <c r="CV11" s="72">
        <v>158</v>
      </c>
      <c r="CW11" s="72">
        <v>56</v>
      </c>
      <c r="CX11" s="162"/>
      <c r="CY11" s="13" t="s">
        <v>120</v>
      </c>
      <c r="CZ11" s="74">
        <v>0</v>
      </c>
      <c r="DA11" s="74">
        <v>0</v>
      </c>
      <c r="DB11" s="74">
        <v>0</v>
      </c>
      <c r="DC11" s="74">
        <v>0</v>
      </c>
      <c r="DD11" s="74">
        <v>0</v>
      </c>
      <c r="DE11" s="74">
        <v>0</v>
      </c>
      <c r="DF11" s="74">
        <v>0</v>
      </c>
      <c r="DG11" s="74">
        <v>0</v>
      </c>
      <c r="DH11" s="74">
        <v>0</v>
      </c>
      <c r="DI11" s="74">
        <v>0</v>
      </c>
      <c r="DJ11" s="74">
        <v>0</v>
      </c>
      <c r="DK11" s="74">
        <v>0</v>
      </c>
      <c r="DL11" s="74">
        <v>0</v>
      </c>
      <c r="DM11" s="74">
        <v>0</v>
      </c>
      <c r="DN11" s="74">
        <v>0</v>
      </c>
      <c r="DO11" s="140"/>
      <c r="DP11" s="138" t="s">
        <v>125</v>
      </c>
      <c r="DQ11" s="138" t="s">
        <v>4180</v>
      </c>
      <c r="DR11" s="138">
        <v>1043</v>
      </c>
      <c r="DS11" s="138">
        <v>589</v>
      </c>
      <c r="DT11" s="139">
        <v>3599</v>
      </c>
      <c r="DU11" s="139">
        <v>0</v>
      </c>
    </row>
    <row r="12" spans="1:125">
      <c r="A12" s="162"/>
      <c r="B12" s="103" t="s">
        <v>102</v>
      </c>
      <c r="C12" s="105">
        <v>1788</v>
      </c>
      <c r="D12" s="105">
        <v>955</v>
      </c>
      <c r="E12" s="105">
        <v>546</v>
      </c>
      <c r="F12" s="105">
        <v>310</v>
      </c>
      <c r="G12" s="105">
        <v>53</v>
      </c>
      <c r="H12" s="105">
        <v>24</v>
      </c>
      <c r="I12" s="105">
        <v>386</v>
      </c>
      <c r="J12" s="105">
        <v>211</v>
      </c>
      <c r="K12" s="105">
        <v>461</v>
      </c>
      <c r="L12" s="105">
        <v>229</v>
      </c>
      <c r="M12" s="105">
        <v>1296</v>
      </c>
      <c r="N12" s="105">
        <v>699</v>
      </c>
      <c r="O12" s="105">
        <v>49</v>
      </c>
      <c r="P12" s="105">
        <v>24</v>
      </c>
      <c r="Q12" s="105">
        <v>321</v>
      </c>
      <c r="R12" s="105">
        <v>134</v>
      </c>
      <c r="S12" s="105">
        <v>158</v>
      </c>
      <c r="T12" s="105">
        <v>74</v>
      </c>
      <c r="U12" s="105">
        <v>5058</v>
      </c>
      <c r="V12" s="105">
        <v>2660</v>
      </c>
      <c r="W12" s="162"/>
      <c r="X12" s="103" t="s">
        <v>102</v>
      </c>
      <c r="Y12" s="105">
        <v>89</v>
      </c>
      <c r="Z12" s="105">
        <v>41</v>
      </c>
      <c r="AA12" s="105">
        <v>19</v>
      </c>
      <c r="AB12" s="105">
        <v>9</v>
      </c>
      <c r="AC12" s="105">
        <v>4</v>
      </c>
      <c r="AD12" s="105">
        <v>3</v>
      </c>
      <c r="AE12" s="105">
        <v>0</v>
      </c>
      <c r="AF12" s="105">
        <v>0</v>
      </c>
      <c r="AG12" s="105">
        <v>13</v>
      </c>
      <c r="AH12" s="105">
        <v>4</v>
      </c>
      <c r="AI12" s="105">
        <v>136</v>
      </c>
      <c r="AJ12" s="105">
        <v>70</v>
      </c>
      <c r="AK12" s="105">
        <v>16</v>
      </c>
      <c r="AL12" s="105">
        <v>7</v>
      </c>
      <c r="AM12" s="105">
        <v>46</v>
      </c>
      <c r="AN12" s="105">
        <v>23</v>
      </c>
      <c r="AO12" s="105">
        <v>17</v>
      </c>
      <c r="AP12" s="105">
        <v>12</v>
      </c>
      <c r="AQ12" s="105">
        <v>340</v>
      </c>
      <c r="AR12" s="105">
        <v>169</v>
      </c>
      <c r="AS12" s="162"/>
      <c r="AT12" s="103" t="s">
        <v>102</v>
      </c>
      <c r="AU12" s="105">
        <v>47</v>
      </c>
      <c r="AV12" s="105">
        <v>22</v>
      </c>
      <c r="AW12" s="105">
        <v>2</v>
      </c>
      <c r="AX12" s="105">
        <v>11</v>
      </c>
      <c r="AY12" s="105">
        <v>16</v>
      </c>
      <c r="AZ12" s="105">
        <v>41</v>
      </c>
      <c r="BA12" s="105">
        <v>4</v>
      </c>
      <c r="BB12" s="105">
        <v>21</v>
      </c>
      <c r="BC12" s="105">
        <v>6</v>
      </c>
      <c r="BD12" s="105">
        <v>170</v>
      </c>
      <c r="BE12" s="105">
        <v>173</v>
      </c>
      <c r="BF12" s="105">
        <v>156</v>
      </c>
      <c r="BG12" s="105">
        <v>39</v>
      </c>
      <c r="BH12" s="105">
        <v>2</v>
      </c>
      <c r="BI12" s="105">
        <v>38</v>
      </c>
      <c r="BJ12" s="162"/>
      <c r="BK12" s="103" t="s">
        <v>102</v>
      </c>
      <c r="BL12" s="105">
        <v>16</v>
      </c>
      <c r="BM12" s="105">
        <v>1637</v>
      </c>
      <c r="BN12" s="105">
        <v>491</v>
      </c>
      <c r="BO12" s="105">
        <v>382</v>
      </c>
      <c r="BP12" s="105">
        <v>114</v>
      </c>
      <c r="BQ12" s="105">
        <v>45</v>
      </c>
      <c r="BR12" s="105">
        <v>175</v>
      </c>
      <c r="BS12" s="105">
        <v>156</v>
      </c>
      <c r="BT12" s="105">
        <v>338</v>
      </c>
      <c r="BU12" s="162"/>
      <c r="BV12" s="103" t="s">
        <v>102</v>
      </c>
      <c r="BW12" s="105">
        <v>1829</v>
      </c>
      <c r="BX12" s="105">
        <v>778</v>
      </c>
      <c r="BY12" s="105">
        <v>1402</v>
      </c>
      <c r="BZ12" s="105">
        <v>773</v>
      </c>
      <c r="CA12" s="105">
        <v>856</v>
      </c>
      <c r="CB12" s="105">
        <v>501</v>
      </c>
      <c r="CC12" s="105">
        <v>69</v>
      </c>
      <c r="CD12" s="105">
        <v>33</v>
      </c>
      <c r="CE12" s="105">
        <v>69</v>
      </c>
      <c r="CF12" s="105">
        <v>33</v>
      </c>
      <c r="CG12" s="105">
        <v>29</v>
      </c>
      <c r="CH12" s="105">
        <v>16</v>
      </c>
      <c r="CI12" s="105">
        <v>357</v>
      </c>
      <c r="CJ12" s="105">
        <v>170</v>
      </c>
      <c r="CK12" s="105">
        <v>356</v>
      </c>
      <c r="CL12" s="105">
        <v>169</v>
      </c>
      <c r="CM12" s="105">
        <v>177</v>
      </c>
      <c r="CN12" s="105">
        <v>94</v>
      </c>
      <c r="CO12" s="162"/>
      <c r="CP12" s="105" t="s">
        <v>102</v>
      </c>
      <c r="CQ12" s="105">
        <v>254</v>
      </c>
      <c r="CR12" s="105">
        <v>94</v>
      </c>
      <c r="CS12" s="105">
        <v>45</v>
      </c>
      <c r="CT12" s="105">
        <v>25</v>
      </c>
      <c r="CU12" s="105">
        <v>14</v>
      </c>
      <c r="CV12" s="105">
        <v>279</v>
      </c>
      <c r="CW12" s="105">
        <v>108</v>
      </c>
      <c r="CX12" s="162"/>
      <c r="CY12" s="103" t="s">
        <v>102</v>
      </c>
      <c r="CZ12" s="105">
        <v>34</v>
      </c>
      <c r="DA12" s="105">
        <v>38</v>
      </c>
      <c r="DB12" s="105">
        <v>18</v>
      </c>
      <c r="DC12" s="105">
        <v>6</v>
      </c>
      <c r="DD12" s="105">
        <v>28</v>
      </c>
      <c r="DE12" s="105">
        <v>18</v>
      </c>
      <c r="DF12" s="105">
        <v>48</v>
      </c>
      <c r="DG12" s="105">
        <v>52</v>
      </c>
      <c r="DH12" s="105">
        <v>48</v>
      </c>
      <c r="DI12" s="105">
        <v>6</v>
      </c>
      <c r="DJ12" s="105">
        <v>8</v>
      </c>
      <c r="DK12" s="105">
        <v>2</v>
      </c>
      <c r="DL12" s="105">
        <v>8</v>
      </c>
      <c r="DM12" s="105">
        <v>12</v>
      </c>
      <c r="DN12" s="105">
        <v>42</v>
      </c>
      <c r="DO12" s="140"/>
      <c r="DP12" s="138" t="s">
        <v>125</v>
      </c>
      <c r="DQ12" s="138" t="s">
        <v>4181</v>
      </c>
      <c r="DR12" s="138">
        <v>2255</v>
      </c>
      <c r="DS12" s="138">
        <v>1062</v>
      </c>
      <c r="DT12" s="139">
        <v>6861</v>
      </c>
      <c r="DU12" s="139">
        <v>306</v>
      </c>
    </row>
    <row r="13" spans="1:125" ht="14.45" customHeight="1">
      <c r="A13" s="162" t="s">
        <v>126</v>
      </c>
      <c r="B13" s="13" t="s">
        <v>119</v>
      </c>
      <c r="C13" s="74">
        <v>10452</v>
      </c>
      <c r="D13" s="74">
        <v>5918</v>
      </c>
      <c r="E13" s="74">
        <v>4346</v>
      </c>
      <c r="F13" s="74">
        <v>2507</v>
      </c>
      <c r="G13" s="74">
        <v>46</v>
      </c>
      <c r="H13" s="74">
        <v>25</v>
      </c>
      <c r="I13" s="74">
        <v>872</v>
      </c>
      <c r="J13" s="74">
        <v>489</v>
      </c>
      <c r="K13" s="74">
        <v>2880</v>
      </c>
      <c r="L13" s="74">
        <v>1529</v>
      </c>
      <c r="M13" s="74">
        <v>8262</v>
      </c>
      <c r="N13" s="74">
        <v>4809</v>
      </c>
      <c r="O13" s="74">
        <v>231</v>
      </c>
      <c r="P13" s="74">
        <v>91</v>
      </c>
      <c r="Q13" s="74">
        <v>1844</v>
      </c>
      <c r="R13" s="74">
        <v>855</v>
      </c>
      <c r="S13" s="74">
        <v>831</v>
      </c>
      <c r="T13" s="74">
        <v>391</v>
      </c>
      <c r="U13" s="67">
        <v>29764</v>
      </c>
      <c r="V13" s="67">
        <v>16614</v>
      </c>
      <c r="W13" s="162" t="s">
        <v>126</v>
      </c>
      <c r="X13" s="13" t="s">
        <v>119</v>
      </c>
      <c r="Y13" s="74">
        <v>139</v>
      </c>
      <c r="Z13" s="74">
        <v>74</v>
      </c>
      <c r="AA13" s="74">
        <v>46</v>
      </c>
      <c r="AB13" s="74">
        <v>23</v>
      </c>
      <c r="AC13" s="74">
        <v>0</v>
      </c>
      <c r="AD13" s="74">
        <v>0</v>
      </c>
      <c r="AE13" s="74">
        <v>15</v>
      </c>
      <c r="AF13" s="74">
        <v>6</v>
      </c>
      <c r="AG13" s="74">
        <v>19</v>
      </c>
      <c r="AH13" s="74">
        <v>11</v>
      </c>
      <c r="AI13" s="74">
        <v>697</v>
      </c>
      <c r="AJ13" s="74">
        <v>356</v>
      </c>
      <c r="AK13" s="74">
        <v>29</v>
      </c>
      <c r="AL13" s="74">
        <v>8</v>
      </c>
      <c r="AM13" s="74">
        <v>189</v>
      </c>
      <c r="AN13" s="74">
        <v>76</v>
      </c>
      <c r="AO13" s="74">
        <v>65</v>
      </c>
      <c r="AP13" s="74">
        <v>19</v>
      </c>
      <c r="AQ13" s="67">
        <v>1199</v>
      </c>
      <c r="AR13" s="67">
        <v>573</v>
      </c>
      <c r="AS13" s="162" t="s">
        <v>126</v>
      </c>
      <c r="AT13" s="13" t="s">
        <v>119</v>
      </c>
      <c r="AU13" s="74">
        <v>349</v>
      </c>
      <c r="AV13" s="74">
        <v>203</v>
      </c>
      <c r="AW13" s="74">
        <v>4</v>
      </c>
      <c r="AX13" s="74">
        <v>43</v>
      </c>
      <c r="AY13" s="74">
        <v>119</v>
      </c>
      <c r="AZ13" s="74">
        <v>312</v>
      </c>
      <c r="BA13" s="74">
        <v>37</v>
      </c>
      <c r="BB13" s="74">
        <v>125</v>
      </c>
      <c r="BC13" s="74">
        <v>35</v>
      </c>
      <c r="BD13" s="67">
        <v>1227</v>
      </c>
      <c r="BE13" s="76">
        <v>1226</v>
      </c>
      <c r="BF13" s="74">
        <v>1211</v>
      </c>
      <c r="BG13" s="74">
        <v>755</v>
      </c>
      <c r="BH13" s="74">
        <v>27</v>
      </c>
      <c r="BI13" s="74">
        <v>300</v>
      </c>
      <c r="BJ13" s="162" t="s">
        <v>126</v>
      </c>
      <c r="BK13" s="13" t="s">
        <v>119</v>
      </c>
      <c r="BL13" s="74">
        <v>1019</v>
      </c>
      <c r="BM13" s="74">
        <v>8537</v>
      </c>
      <c r="BN13" s="74">
        <v>4477</v>
      </c>
      <c r="BO13" s="74">
        <v>1348</v>
      </c>
      <c r="BP13" s="74">
        <v>134</v>
      </c>
      <c r="BQ13" s="74">
        <v>359</v>
      </c>
      <c r="BR13" s="74">
        <v>1307</v>
      </c>
      <c r="BS13" s="74">
        <v>1250</v>
      </c>
      <c r="BT13" s="74">
        <v>1241</v>
      </c>
      <c r="BU13" s="162" t="s">
        <v>126</v>
      </c>
      <c r="BV13" s="13" t="s">
        <v>119</v>
      </c>
      <c r="BW13" s="74">
        <v>9487</v>
      </c>
      <c r="BX13" s="74">
        <v>5310</v>
      </c>
      <c r="BY13" s="74">
        <v>9133</v>
      </c>
      <c r="BZ13" s="74">
        <v>5100</v>
      </c>
      <c r="CA13" s="74">
        <v>5419</v>
      </c>
      <c r="CB13" s="74">
        <v>3067</v>
      </c>
      <c r="CC13" s="74">
        <v>407</v>
      </c>
      <c r="CD13" s="74">
        <v>128</v>
      </c>
      <c r="CE13" s="74">
        <v>393</v>
      </c>
      <c r="CF13" s="74">
        <v>127</v>
      </c>
      <c r="CG13" s="74">
        <v>245</v>
      </c>
      <c r="CH13" s="74">
        <v>86</v>
      </c>
      <c r="CI13" s="74">
        <v>2230</v>
      </c>
      <c r="CJ13" s="74">
        <v>1058</v>
      </c>
      <c r="CK13" s="74">
        <v>2153</v>
      </c>
      <c r="CL13" s="74">
        <v>1036</v>
      </c>
      <c r="CM13" s="74">
        <v>1162</v>
      </c>
      <c r="CN13" s="74">
        <v>599</v>
      </c>
      <c r="CO13" s="162" t="s">
        <v>126</v>
      </c>
      <c r="CP13" s="13" t="s">
        <v>119</v>
      </c>
      <c r="CQ13" s="72">
        <v>2649</v>
      </c>
      <c r="CR13" s="5">
        <v>1064</v>
      </c>
      <c r="CS13" s="5">
        <v>333</v>
      </c>
      <c r="CT13" s="72">
        <v>320</v>
      </c>
      <c r="CU13" s="5">
        <v>153</v>
      </c>
      <c r="CV13" s="72">
        <v>2969</v>
      </c>
      <c r="CW13" s="72">
        <v>1217</v>
      </c>
      <c r="CX13" s="162" t="s">
        <v>126</v>
      </c>
      <c r="CY13" s="13" t="s">
        <v>119</v>
      </c>
      <c r="CZ13" s="74">
        <v>234</v>
      </c>
      <c r="DA13" s="74">
        <v>453</v>
      </c>
      <c r="DB13" s="74">
        <v>443</v>
      </c>
      <c r="DC13" s="74">
        <v>22</v>
      </c>
      <c r="DD13" s="74">
        <v>311</v>
      </c>
      <c r="DE13" s="74">
        <v>59</v>
      </c>
      <c r="DF13" s="74">
        <v>373</v>
      </c>
      <c r="DG13" s="74">
        <v>252</v>
      </c>
      <c r="DH13" s="74">
        <v>261</v>
      </c>
      <c r="DI13" s="74">
        <v>9</v>
      </c>
      <c r="DJ13" s="74">
        <v>42</v>
      </c>
      <c r="DK13" s="74">
        <v>64</v>
      </c>
      <c r="DL13" s="74">
        <v>18</v>
      </c>
      <c r="DM13" s="74">
        <v>109</v>
      </c>
      <c r="DN13" s="74">
        <v>62</v>
      </c>
      <c r="DO13" s="140"/>
      <c r="DP13" s="138" t="s">
        <v>126</v>
      </c>
      <c r="DQ13" s="138" t="s">
        <v>4182</v>
      </c>
      <c r="DR13" s="138">
        <v>12124</v>
      </c>
      <c r="DS13" s="138">
        <v>6826</v>
      </c>
      <c r="DT13" s="139">
        <v>37586</v>
      </c>
      <c r="DU13" s="139">
        <v>2523</v>
      </c>
    </row>
    <row r="14" spans="1:125">
      <c r="A14" s="162"/>
      <c r="B14" s="13" t="s">
        <v>120</v>
      </c>
      <c r="C14" s="74">
        <v>9856</v>
      </c>
      <c r="D14" s="74">
        <v>5473</v>
      </c>
      <c r="E14" s="74">
        <v>4424</v>
      </c>
      <c r="F14" s="74">
        <v>2538</v>
      </c>
      <c r="G14" s="74">
        <v>140</v>
      </c>
      <c r="H14" s="74">
        <v>65</v>
      </c>
      <c r="I14" s="74">
        <v>690</v>
      </c>
      <c r="J14" s="74">
        <v>331</v>
      </c>
      <c r="K14" s="74">
        <v>3195</v>
      </c>
      <c r="L14" s="74">
        <v>1656</v>
      </c>
      <c r="M14" s="74">
        <v>7531</v>
      </c>
      <c r="N14" s="74">
        <v>4241</v>
      </c>
      <c r="O14" s="74">
        <v>441</v>
      </c>
      <c r="P14" s="74">
        <v>179</v>
      </c>
      <c r="Q14" s="74">
        <v>2009</v>
      </c>
      <c r="R14" s="74">
        <v>965</v>
      </c>
      <c r="S14" s="74">
        <v>1232</v>
      </c>
      <c r="T14" s="74">
        <v>631</v>
      </c>
      <c r="U14" s="67">
        <v>29518</v>
      </c>
      <c r="V14" s="67">
        <v>16079</v>
      </c>
      <c r="W14" s="162"/>
      <c r="X14" s="13" t="s">
        <v>120</v>
      </c>
      <c r="Y14" s="74">
        <v>176</v>
      </c>
      <c r="Z14" s="74">
        <v>82</v>
      </c>
      <c r="AA14" s="74">
        <v>61</v>
      </c>
      <c r="AB14" s="74">
        <v>32</v>
      </c>
      <c r="AC14" s="74">
        <v>12</v>
      </c>
      <c r="AD14" s="74">
        <v>5</v>
      </c>
      <c r="AE14" s="74">
        <v>25</v>
      </c>
      <c r="AF14" s="74">
        <v>12</v>
      </c>
      <c r="AG14" s="74">
        <v>42</v>
      </c>
      <c r="AH14" s="74">
        <v>17</v>
      </c>
      <c r="AI14" s="74">
        <v>879</v>
      </c>
      <c r="AJ14" s="74">
        <v>434</v>
      </c>
      <c r="AK14" s="74">
        <v>51</v>
      </c>
      <c r="AL14" s="74">
        <v>15</v>
      </c>
      <c r="AM14" s="74">
        <v>205</v>
      </c>
      <c r="AN14" s="74">
        <v>91</v>
      </c>
      <c r="AO14" s="74">
        <v>120</v>
      </c>
      <c r="AP14" s="74">
        <v>57</v>
      </c>
      <c r="AQ14" s="67">
        <v>1571</v>
      </c>
      <c r="AR14" s="67">
        <v>745</v>
      </c>
      <c r="AS14" s="162"/>
      <c r="AT14" s="13" t="s">
        <v>120</v>
      </c>
      <c r="AU14" s="74">
        <v>296</v>
      </c>
      <c r="AV14" s="74">
        <v>178</v>
      </c>
      <c r="AW14" s="74">
        <v>11</v>
      </c>
      <c r="AX14" s="74">
        <v>31</v>
      </c>
      <c r="AY14" s="74">
        <v>117</v>
      </c>
      <c r="AZ14" s="74">
        <v>266</v>
      </c>
      <c r="BA14" s="74">
        <v>38</v>
      </c>
      <c r="BB14" s="74">
        <v>110</v>
      </c>
      <c r="BC14" s="74">
        <v>44</v>
      </c>
      <c r="BD14" s="67">
        <v>1091</v>
      </c>
      <c r="BE14" s="76">
        <v>1164</v>
      </c>
      <c r="BF14" s="74">
        <v>1154</v>
      </c>
      <c r="BG14" s="74">
        <v>1130</v>
      </c>
      <c r="BH14" s="74">
        <v>40</v>
      </c>
      <c r="BI14" s="74">
        <v>232</v>
      </c>
      <c r="BJ14" s="162"/>
      <c r="BK14" s="13" t="s">
        <v>120</v>
      </c>
      <c r="BL14" s="74">
        <v>2333</v>
      </c>
      <c r="BM14" s="74">
        <v>7670</v>
      </c>
      <c r="BN14" s="74">
        <v>4461</v>
      </c>
      <c r="BO14" s="74">
        <v>1700</v>
      </c>
      <c r="BP14" s="74">
        <v>274</v>
      </c>
      <c r="BQ14" s="74">
        <v>472</v>
      </c>
      <c r="BR14" s="74">
        <v>1150</v>
      </c>
      <c r="BS14" s="74">
        <v>1123</v>
      </c>
      <c r="BT14" s="74">
        <v>1104</v>
      </c>
      <c r="BU14" s="162"/>
      <c r="BV14" s="13" t="s">
        <v>120</v>
      </c>
      <c r="BW14" s="74">
        <v>7784</v>
      </c>
      <c r="BX14" s="74">
        <v>4436</v>
      </c>
      <c r="BY14" s="74">
        <v>7560</v>
      </c>
      <c r="BZ14" s="74">
        <v>4312</v>
      </c>
      <c r="CA14" s="74">
        <v>4570</v>
      </c>
      <c r="CB14" s="74">
        <v>2607</v>
      </c>
      <c r="CC14" s="74">
        <v>721</v>
      </c>
      <c r="CD14" s="74">
        <v>280</v>
      </c>
      <c r="CE14" s="74">
        <v>694</v>
      </c>
      <c r="CF14" s="74">
        <v>268</v>
      </c>
      <c r="CG14" s="74">
        <v>467</v>
      </c>
      <c r="CH14" s="74">
        <v>177</v>
      </c>
      <c r="CI14" s="74">
        <v>2747</v>
      </c>
      <c r="CJ14" s="74">
        <v>1302</v>
      </c>
      <c r="CK14" s="74">
        <v>2639</v>
      </c>
      <c r="CL14" s="74">
        <v>1251</v>
      </c>
      <c r="CM14" s="74">
        <v>1539</v>
      </c>
      <c r="CN14" s="74">
        <v>787</v>
      </c>
      <c r="CO14" s="162"/>
      <c r="CP14" s="13" t="s">
        <v>120</v>
      </c>
      <c r="CQ14" s="72">
        <v>2010</v>
      </c>
      <c r="CR14" s="5">
        <v>830</v>
      </c>
      <c r="CS14" s="5">
        <v>242</v>
      </c>
      <c r="CT14" s="72">
        <v>211</v>
      </c>
      <c r="CU14" s="5">
        <v>124</v>
      </c>
      <c r="CV14" s="72">
        <v>2221</v>
      </c>
      <c r="CW14" s="72">
        <v>954</v>
      </c>
      <c r="CX14" s="162"/>
      <c r="CY14" s="13" t="s">
        <v>120</v>
      </c>
      <c r="CZ14" s="74">
        <v>124</v>
      </c>
      <c r="DA14" s="74">
        <v>497</v>
      </c>
      <c r="DB14" s="74">
        <v>654</v>
      </c>
      <c r="DC14" s="74">
        <v>53</v>
      </c>
      <c r="DD14" s="74">
        <v>1054</v>
      </c>
      <c r="DE14" s="74">
        <v>285</v>
      </c>
      <c r="DF14" s="74">
        <v>1069</v>
      </c>
      <c r="DG14" s="74">
        <v>598</v>
      </c>
      <c r="DH14" s="74">
        <v>333</v>
      </c>
      <c r="DI14" s="74">
        <v>1</v>
      </c>
      <c r="DJ14" s="74">
        <v>9</v>
      </c>
      <c r="DK14" s="74">
        <v>6</v>
      </c>
      <c r="DL14" s="74">
        <v>7</v>
      </c>
      <c r="DM14" s="74">
        <v>89</v>
      </c>
      <c r="DN14" s="74">
        <v>55</v>
      </c>
      <c r="DO14" s="140"/>
      <c r="DP14" s="138" t="s">
        <v>126</v>
      </c>
      <c r="DQ14" s="138" t="s">
        <v>4183</v>
      </c>
      <c r="DR14" s="138">
        <v>11252</v>
      </c>
      <c r="DS14" s="138">
        <v>6576</v>
      </c>
      <c r="DT14" s="139">
        <v>39226</v>
      </c>
      <c r="DU14" s="139">
        <v>4683</v>
      </c>
    </row>
    <row r="15" spans="1:125">
      <c r="A15" s="162"/>
      <c r="B15" s="103" t="s">
        <v>102</v>
      </c>
      <c r="C15" s="105">
        <v>20308</v>
      </c>
      <c r="D15" s="105">
        <v>11391</v>
      </c>
      <c r="E15" s="105">
        <v>8770</v>
      </c>
      <c r="F15" s="105">
        <v>5045</v>
      </c>
      <c r="G15" s="105">
        <v>186</v>
      </c>
      <c r="H15" s="105">
        <v>90</v>
      </c>
      <c r="I15" s="105">
        <v>1562</v>
      </c>
      <c r="J15" s="105">
        <v>820</v>
      </c>
      <c r="K15" s="105">
        <v>6075</v>
      </c>
      <c r="L15" s="105">
        <v>3185</v>
      </c>
      <c r="M15" s="105">
        <v>15793</v>
      </c>
      <c r="N15" s="105">
        <v>9050</v>
      </c>
      <c r="O15" s="105">
        <v>672</v>
      </c>
      <c r="P15" s="105">
        <v>270</v>
      </c>
      <c r="Q15" s="105">
        <v>3853</v>
      </c>
      <c r="R15" s="105">
        <v>1820</v>
      </c>
      <c r="S15" s="105">
        <v>2063</v>
      </c>
      <c r="T15" s="105">
        <v>1022</v>
      </c>
      <c r="U15" s="105">
        <v>59282</v>
      </c>
      <c r="V15" s="105">
        <v>32693</v>
      </c>
      <c r="W15" s="162"/>
      <c r="X15" s="103" t="s">
        <v>102</v>
      </c>
      <c r="Y15" s="105">
        <v>315</v>
      </c>
      <c r="Z15" s="105">
        <v>156</v>
      </c>
      <c r="AA15" s="105">
        <v>107</v>
      </c>
      <c r="AB15" s="105">
        <v>55</v>
      </c>
      <c r="AC15" s="105">
        <v>12</v>
      </c>
      <c r="AD15" s="105">
        <v>5</v>
      </c>
      <c r="AE15" s="105">
        <v>40</v>
      </c>
      <c r="AF15" s="105">
        <v>18</v>
      </c>
      <c r="AG15" s="105">
        <v>61</v>
      </c>
      <c r="AH15" s="105">
        <v>28</v>
      </c>
      <c r="AI15" s="105">
        <v>1576</v>
      </c>
      <c r="AJ15" s="105">
        <v>790</v>
      </c>
      <c r="AK15" s="105">
        <v>80</v>
      </c>
      <c r="AL15" s="105">
        <v>23</v>
      </c>
      <c r="AM15" s="105">
        <v>394</v>
      </c>
      <c r="AN15" s="105">
        <v>167</v>
      </c>
      <c r="AO15" s="105">
        <v>185</v>
      </c>
      <c r="AP15" s="105">
        <v>76</v>
      </c>
      <c r="AQ15" s="105">
        <v>2770</v>
      </c>
      <c r="AR15" s="105">
        <v>1318</v>
      </c>
      <c r="AS15" s="162"/>
      <c r="AT15" s="103" t="s">
        <v>102</v>
      </c>
      <c r="AU15" s="105">
        <v>645</v>
      </c>
      <c r="AV15" s="105">
        <v>381</v>
      </c>
      <c r="AW15" s="105">
        <v>15</v>
      </c>
      <c r="AX15" s="105">
        <v>74</v>
      </c>
      <c r="AY15" s="105">
        <v>236</v>
      </c>
      <c r="AZ15" s="105">
        <v>578</v>
      </c>
      <c r="BA15" s="105">
        <v>75</v>
      </c>
      <c r="BB15" s="105">
        <v>235</v>
      </c>
      <c r="BC15" s="105">
        <v>79</v>
      </c>
      <c r="BD15" s="105">
        <v>2318</v>
      </c>
      <c r="BE15" s="105">
        <v>2390</v>
      </c>
      <c r="BF15" s="105">
        <v>2365</v>
      </c>
      <c r="BG15" s="105">
        <v>1885</v>
      </c>
      <c r="BH15" s="105">
        <v>67</v>
      </c>
      <c r="BI15" s="105">
        <v>532</v>
      </c>
      <c r="BJ15" s="162"/>
      <c r="BK15" s="103" t="s">
        <v>102</v>
      </c>
      <c r="BL15" s="105">
        <v>3352</v>
      </c>
      <c r="BM15" s="105">
        <v>16207</v>
      </c>
      <c r="BN15" s="105">
        <v>8938</v>
      </c>
      <c r="BO15" s="105">
        <v>3048</v>
      </c>
      <c r="BP15" s="105">
        <v>408</v>
      </c>
      <c r="BQ15" s="105">
        <v>831</v>
      </c>
      <c r="BR15" s="105">
        <v>2457</v>
      </c>
      <c r="BS15" s="105">
        <v>2373</v>
      </c>
      <c r="BT15" s="105">
        <v>2345</v>
      </c>
      <c r="BU15" s="162"/>
      <c r="BV15" s="103" t="s">
        <v>102</v>
      </c>
      <c r="BW15" s="105">
        <v>17271</v>
      </c>
      <c r="BX15" s="105">
        <v>9746</v>
      </c>
      <c r="BY15" s="105">
        <v>16693</v>
      </c>
      <c r="BZ15" s="105">
        <v>9412</v>
      </c>
      <c r="CA15" s="105">
        <v>9989</v>
      </c>
      <c r="CB15" s="105">
        <v>5674</v>
      </c>
      <c r="CC15" s="105">
        <v>1128</v>
      </c>
      <c r="CD15" s="105">
        <v>408</v>
      </c>
      <c r="CE15" s="105">
        <v>1087</v>
      </c>
      <c r="CF15" s="105">
        <v>395</v>
      </c>
      <c r="CG15" s="105">
        <v>712</v>
      </c>
      <c r="CH15" s="105">
        <v>263</v>
      </c>
      <c r="CI15" s="105">
        <v>4977</v>
      </c>
      <c r="CJ15" s="105">
        <v>2360</v>
      </c>
      <c r="CK15" s="105">
        <v>4792</v>
      </c>
      <c r="CL15" s="105">
        <v>2287</v>
      </c>
      <c r="CM15" s="105">
        <v>2701</v>
      </c>
      <c r="CN15" s="105">
        <v>1386</v>
      </c>
      <c r="CO15" s="162"/>
      <c r="CP15" s="105" t="s">
        <v>102</v>
      </c>
      <c r="CQ15" s="105">
        <v>4659</v>
      </c>
      <c r="CR15" s="105">
        <v>1894</v>
      </c>
      <c r="CS15" s="105">
        <v>575</v>
      </c>
      <c r="CT15" s="105">
        <v>531</v>
      </c>
      <c r="CU15" s="105">
        <v>277</v>
      </c>
      <c r="CV15" s="105">
        <v>5190</v>
      </c>
      <c r="CW15" s="105">
        <v>2171</v>
      </c>
      <c r="CX15" s="162"/>
      <c r="CY15" s="103" t="s">
        <v>102</v>
      </c>
      <c r="CZ15" s="105">
        <v>358</v>
      </c>
      <c r="DA15" s="105">
        <v>950</v>
      </c>
      <c r="DB15" s="105">
        <v>1097</v>
      </c>
      <c r="DC15" s="105">
        <v>75</v>
      </c>
      <c r="DD15" s="105">
        <v>1365</v>
      </c>
      <c r="DE15" s="105">
        <v>344</v>
      </c>
      <c r="DF15" s="105">
        <v>1442</v>
      </c>
      <c r="DG15" s="105">
        <v>850</v>
      </c>
      <c r="DH15" s="105">
        <v>594</v>
      </c>
      <c r="DI15" s="105">
        <v>10</v>
      </c>
      <c r="DJ15" s="105">
        <v>51</v>
      </c>
      <c r="DK15" s="105">
        <v>70</v>
      </c>
      <c r="DL15" s="105">
        <v>25</v>
      </c>
      <c r="DM15" s="105">
        <v>198</v>
      </c>
      <c r="DN15" s="105">
        <v>117</v>
      </c>
      <c r="DO15" s="140"/>
      <c r="DP15" s="138" t="s">
        <v>126</v>
      </c>
      <c r="DQ15" s="138" t="s">
        <v>4184</v>
      </c>
      <c r="DR15" s="138">
        <v>23376</v>
      </c>
      <c r="DS15" s="138">
        <v>13402</v>
      </c>
      <c r="DT15" s="139">
        <v>76812</v>
      </c>
      <c r="DU15" s="139">
        <v>7206</v>
      </c>
    </row>
    <row r="16" spans="1:125" ht="14.45" customHeight="1">
      <c r="A16" s="162" t="s">
        <v>127</v>
      </c>
      <c r="B16" s="13" t="s">
        <v>119</v>
      </c>
      <c r="C16" s="74">
        <v>568</v>
      </c>
      <c r="D16" s="74">
        <v>296</v>
      </c>
      <c r="E16" s="74">
        <v>419</v>
      </c>
      <c r="F16" s="74">
        <v>215</v>
      </c>
      <c r="G16" s="74">
        <v>0</v>
      </c>
      <c r="H16" s="74">
        <v>0</v>
      </c>
      <c r="I16" s="74">
        <v>87</v>
      </c>
      <c r="J16" s="74">
        <v>31</v>
      </c>
      <c r="K16" s="74">
        <v>43</v>
      </c>
      <c r="L16" s="74">
        <v>21</v>
      </c>
      <c r="M16" s="74">
        <v>547</v>
      </c>
      <c r="N16" s="74">
        <v>286</v>
      </c>
      <c r="O16" s="74">
        <v>0</v>
      </c>
      <c r="P16" s="74">
        <v>0</v>
      </c>
      <c r="Q16" s="74">
        <v>71</v>
      </c>
      <c r="R16" s="74">
        <v>25</v>
      </c>
      <c r="S16" s="74">
        <v>0</v>
      </c>
      <c r="T16" s="74">
        <v>0</v>
      </c>
      <c r="U16" s="67">
        <v>1735</v>
      </c>
      <c r="V16" s="67">
        <v>874</v>
      </c>
      <c r="W16" s="162" t="s">
        <v>127</v>
      </c>
      <c r="X16" s="13" t="s">
        <v>119</v>
      </c>
      <c r="Y16" s="74">
        <v>29</v>
      </c>
      <c r="Z16" s="74">
        <v>12</v>
      </c>
      <c r="AA16" s="74">
        <v>23</v>
      </c>
      <c r="AB16" s="74">
        <v>9</v>
      </c>
      <c r="AC16" s="74">
        <v>0</v>
      </c>
      <c r="AD16" s="74">
        <v>0</v>
      </c>
      <c r="AE16" s="74">
        <v>6</v>
      </c>
      <c r="AF16" s="74">
        <v>2</v>
      </c>
      <c r="AG16" s="74">
        <v>13</v>
      </c>
      <c r="AH16" s="74">
        <v>6</v>
      </c>
      <c r="AI16" s="74">
        <v>60</v>
      </c>
      <c r="AJ16" s="74">
        <v>28</v>
      </c>
      <c r="AK16" s="74">
        <v>0</v>
      </c>
      <c r="AL16" s="74">
        <v>0</v>
      </c>
      <c r="AM16" s="74">
        <v>9</v>
      </c>
      <c r="AN16" s="74">
        <v>2</v>
      </c>
      <c r="AO16" s="74">
        <v>0</v>
      </c>
      <c r="AP16" s="74">
        <v>0</v>
      </c>
      <c r="AQ16" s="67">
        <v>140</v>
      </c>
      <c r="AR16" s="67">
        <v>59</v>
      </c>
      <c r="AS16" s="162" t="s">
        <v>127</v>
      </c>
      <c r="AT16" s="13" t="s">
        <v>119</v>
      </c>
      <c r="AU16" s="74">
        <v>18</v>
      </c>
      <c r="AV16" s="74">
        <v>15</v>
      </c>
      <c r="AW16" s="74">
        <v>0</v>
      </c>
      <c r="AX16" s="74">
        <v>4</v>
      </c>
      <c r="AY16" s="74">
        <v>2</v>
      </c>
      <c r="AZ16" s="74">
        <v>16</v>
      </c>
      <c r="BA16" s="74">
        <v>0</v>
      </c>
      <c r="BB16" s="74">
        <v>4</v>
      </c>
      <c r="BC16" s="74">
        <v>0</v>
      </c>
      <c r="BD16" s="67">
        <v>59</v>
      </c>
      <c r="BE16" s="76">
        <v>66</v>
      </c>
      <c r="BF16" s="74">
        <v>62</v>
      </c>
      <c r="BG16" s="74">
        <v>22</v>
      </c>
      <c r="BH16" s="74">
        <v>0</v>
      </c>
      <c r="BI16" s="74">
        <v>15</v>
      </c>
      <c r="BJ16" s="162" t="s">
        <v>127</v>
      </c>
      <c r="BK16" s="13" t="s">
        <v>119</v>
      </c>
      <c r="BL16" s="74">
        <v>0</v>
      </c>
      <c r="BM16" s="74">
        <v>410</v>
      </c>
      <c r="BN16" s="74">
        <v>246</v>
      </c>
      <c r="BO16" s="74">
        <v>143</v>
      </c>
      <c r="BP16" s="74">
        <v>0</v>
      </c>
      <c r="BQ16" s="74">
        <v>5</v>
      </c>
      <c r="BR16" s="74">
        <v>64</v>
      </c>
      <c r="BS16" s="74">
        <v>58</v>
      </c>
      <c r="BT16" s="74">
        <v>51</v>
      </c>
      <c r="BU16" s="162" t="s">
        <v>127</v>
      </c>
      <c r="BV16" s="13" t="s">
        <v>119</v>
      </c>
      <c r="BW16" s="74">
        <v>667</v>
      </c>
      <c r="BX16" s="74">
        <v>368</v>
      </c>
      <c r="BY16" s="74">
        <v>631</v>
      </c>
      <c r="BZ16" s="74">
        <v>349</v>
      </c>
      <c r="CA16" s="74">
        <v>306</v>
      </c>
      <c r="CB16" s="74">
        <v>148</v>
      </c>
      <c r="CC16" s="74">
        <v>0</v>
      </c>
      <c r="CD16" s="74">
        <v>0</v>
      </c>
      <c r="CE16" s="74">
        <v>0</v>
      </c>
      <c r="CF16" s="74">
        <v>0</v>
      </c>
      <c r="CG16" s="74">
        <v>0</v>
      </c>
      <c r="CH16" s="74">
        <v>0</v>
      </c>
      <c r="CI16" s="74">
        <v>95</v>
      </c>
      <c r="CJ16" s="74">
        <v>40</v>
      </c>
      <c r="CK16" s="74">
        <v>93</v>
      </c>
      <c r="CL16" s="74">
        <v>39</v>
      </c>
      <c r="CM16" s="74">
        <v>55</v>
      </c>
      <c r="CN16" s="74">
        <v>24</v>
      </c>
      <c r="CO16" s="162" t="s">
        <v>127</v>
      </c>
      <c r="CP16" s="13" t="s">
        <v>119</v>
      </c>
      <c r="CQ16" s="72">
        <v>106</v>
      </c>
      <c r="CR16" s="5">
        <v>21</v>
      </c>
      <c r="CS16" s="5">
        <v>11</v>
      </c>
      <c r="CT16" s="72">
        <v>6</v>
      </c>
      <c r="CU16" s="5">
        <v>3</v>
      </c>
      <c r="CV16" s="72">
        <v>112</v>
      </c>
      <c r="CW16" s="72">
        <v>24</v>
      </c>
      <c r="CX16" s="162" t="s">
        <v>127</v>
      </c>
      <c r="CY16" s="13" t="s">
        <v>119</v>
      </c>
      <c r="CZ16" s="74">
        <v>11</v>
      </c>
      <c r="DA16" s="74">
        <v>6</v>
      </c>
      <c r="DB16" s="74">
        <v>0</v>
      </c>
      <c r="DC16" s="74">
        <v>0</v>
      </c>
      <c r="DD16" s="74">
        <v>6</v>
      </c>
      <c r="DE16" s="74">
        <v>7</v>
      </c>
      <c r="DF16" s="74">
        <v>4</v>
      </c>
      <c r="DG16" s="74">
        <v>6</v>
      </c>
      <c r="DH16" s="74">
        <v>7</v>
      </c>
      <c r="DI16" s="74">
        <v>0</v>
      </c>
      <c r="DJ16" s="74">
        <v>0</v>
      </c>
      <c r="DK16" s="74">
        <v>0</v>
      </c>
      <c r="DL16" s="74">
        <v>0</v>
      </c>
      <c r="DM16" s="74">
        <v>5</v>
      </c>
      <c r="DN16" s="74">
        <v>0</v>
      </c>
      <c r="DO16" s="140"/>
      <c r="DP16" s="138" t="s">
        <v>127</v>
      </c>
      <c r="DQ16" s="138" t="s">
        <v>4185</v>
      </c>
      <c r="DR16" s="138">
        <v>762</v>
      </c>
      <c r="DS16" s="138">
        <v>361</v>
      </c>
      <c r="DT16" s="139">
        <v>2130</v>
      </c>
      <c r="DU16" s="139">
        <v>47</v>
      </c>
    </row>
    <row r="17" spans="1:125">
      <c r="A17" s="162"/>
      <c r="B17" s="13" t="s">
        <v>120</v>
      </c>
      <c r="C17" s="74">
        <v>2783</v>
      </c>
      <c r="D17" s="74">
        <v>1441</v>
      </c>
      <c r="E17" s="74">
        <v>806</v>
      </c>
      <c r="F17" s="74">
        <v>498</v>
      </c>
      <c r="G17" s="74">
        <v>0</v>
      </c>
      <c r="H17" s="74">
        <v>0</v>
      </c>
      <c r="I17" s="74">
        <v>266</v>
      </c>
      <c r="J17" s="74">
        <v>105</v>
      </c>
      <c r="K17" s="74">
        <v>351</v>
      </c>
      <c r="L17" s="74">
        <v>164</v>
      </c>
      <c r="M17" s="74">
        <v>1896</v>
      </c>
      <c r="N17" s="74">
        <v>1077</v>
      </c>
      <c r="O17" s="74">
        <v>0</v>
      </c>
      <c r="P17" s="74">
        <v>0</v>
      </c>
      <c r="Q17" s="74">
        <v>299</v>
      </c>
      <c r="R17" s="74">
        <v>96</v>
      </c>
      <c r="S17" s="74">
        <v>178</v>
      </c>
      <c r="T17" s="74">
        <v>66</v>
      </c>
      <c r="U17" s="67">
        <v>6579</v>
      </c>
      <c r="V17" s="67">
        <v>3447</v>
      </c>
      <c r="W17" s="162"/>
      <c r="X17" s="13" t="s">
        <v>120</v>
      </c>
      <c r="Y17" s="74">
        <v>53</v>
      </c>
      <c r="Z17" s="74">
        <v>25</v>
      </c>
      <c r="AA17" s="74">
        <v>53</v>
      </c>
      <c r="AB17" s="74">
        <v>30</v>
      </c>
      <c r="AC17" s="74">
        <v>0</v>
      </c>
      <c r="AD17" s="74">
        <v>0</v>
      </c>
      <c r="AE17" s="74">
        <v>13</v>
      </c>
      <c r="AF17" s="74">
        <v>6</v>
      </c>
      <c r="AG17" s="74">
        <v>20</v>
      </c>
      <c r="AH17" s="74">
        <v>9</v>
      </c>
      <c r="AI17" s="74">
        <v>291</v>
      </c>
      <c r="AJ17" s="74">
        <v>153</v>
      </c>
      <c r="AK17" s="74">
        <v>0</v>
      </c>
      <c r="AL17" s="74">
        <v>0</v>
      </c>
      <c r="AM17" s="74">
        <v>30</v>
      </c>
      <c r="AN17" s="74">
        <v>14</v>
      </c>
      <c r="AO17" s="74">
        <v>32</v>
      </c>
      <c r="AP17" s="74">
        <v>12</v>
      </c>
      <c r="AQ17" s="67">
        <v>492</v>
      </c>
      <c r="AR17" s="67">
        <v>249</v>
      </c>
      <c r="AS17" s="162"/>
      <c r="AT17" s="13" t="s">
        <v>120</v>
      </c>
      <c r="AU17" s="74">
        <v>50</v>
      </c>
      <c r="AV17" s="74">
        <v>22</v>
      </c>
      <c r="AW17" s="74">
        <v>0</v>
      </c>
      <c r="AX17" s="74">
        <v>10</v>
      </c>
      <c r="AY17" s="74">
        <v>13</v>
      </c>
      <c r="AZ17" s="74">
        <v>38</v>
      </c>
      <c r="BA17" s="74">
        <v>0</v>
      </c>
      <c r="BB17" s="74">
        <v>16</v>
      </c>
      <c r="BC17" s="74">
        <v>4</v>
      </c>
      <c r="BD17" s="67">
        <v>153</v>
      </c>
      <c r="BE17" s="76">
        <v>164</v>
      </c>
      <c r="BF17" s="74">
        <v>163</v>
      </c>
      <c r="BG17" s="74">
        <v>142</v>
      </c>
      <c r="BH17" s="74">
        <v>2</v>
      </c>
      <c r="BI17" s="74">
        <v>29</v>
      </c>
      <c r="BJ17" s="162"/>
      <c r="BK17" s="13" t="s">
        <v>120</v>
      </c>
      <c r="BL17" s="74">
        <v>0</v>
      </c>
      <c r="BM17" s="74">
        <v>1727</v>
      </c>
      <c r="BN17" s="74">
        <v>556</v>
      </c>
      <c r="BO17" s="74">
        <v>668</v>
      </c>
      <c r="BP17" s="74">
        <v>74</v>
      </c>
      <c r="BQ17" s="74">
        <v>44</v>
      </c>
      <c r="BR17" s="74">
        <v>184</v>
      </c>
      <c r="BS17" s="74">
        <v>162</v>
      </c>
      <c r="BT17" s="74">
        <v>160</v>
      </c>
      <c r="BU17" s="162"/>
      <c r="BV17" s="13" t="s">
        <v>120</v>
      </c>
      <c r="BW17" s="74">
        <v>1852</v>
      </c>
      <c r="BX17" s="74">
        <v>994</v>
      </c>
      <c r="BY17" s="74">
        <v>1706</v>
      </c>
      <c r="BZ17" s="74">
        <v>911</v>
      </c>
      <c r="CA17" s="74">
        <v>859</v>
      </c>
      <c r="CB17" s="74">
        <v>453</v>
      </c>
      <c r="CC17" s="74">
        <v>0</v>
      </c>
      <c r="CD17" s="74">
        <v>0</v>
      </c>
      <c r="CE17" s="74">
        <v>0</v>
      </c>
      <c r="CF17" s="74">
        <v>0</v>
      </c>
      <c r="CG17" s="74">
        <v>0</v>
      </c>
      <c r="CH17" s="74">
        <v>0</v>
      </c>
      <c r="CI17" s="74">
        <v>458</v>
      </c>
      <c r="CJ17" s="74">
        <v>132</v>
      </c>
      <c r="CK17" s="74">
        <v>430</v>
      </c>
      <c r="CL17" s="74">
        <v>121</v>
      </c>
      <c r="CM17" s="74">
        <v>230</v>
      </c>
      <c r="CN17" s="74">
        <v>75</v>
      </c>
      <c r="CO17" s="162"/>
      <c r="CP17" s="13" t="s">
        <v>120</v>
      </c>
      <c r="CQ17" s="72">
        <v>379</v>
      </c>
      <c r="CR17" s="5">
        <v>90</v>
      </c>
      <c r="CS17" s="5">
        <v>100</v>
      </c>
      <c r="CT17" s="72">
        <v>82</v>
      </c>
      <c r="CU17" s="5">
        <v>30</v>
      </c>
      <c r="CV17" s="72">
        <v>461</v>
      </c>
      <c r="CW17" s="72">
        <v>120</v>
      </c>
      <c r="CX17" s="162"/>
      <c r="CY17" s="13" t="s">
        <v>120</v>
      </c>
      <c r="CZ17" s="74">
        <v>96</v>
      </c>
      <c r="DA17" s="74">
        <v>78</v>
      </c>
      <c r="DB17" s="74">
        <v>86</v>
      </c>
      <c r="DC17" s="74">
        <v>1</v>
      </c>
      <c r="DD17" s="74">
        <v>106</v>
      </c>
      <c r="DE17" s="74">
        <v>114</v>
      </c>
      <c r="DF17" s="74">
        <v>182</v>
      </c>
      <c r="DG17" s="74">
        <v>150</v>
      </c>
      <c r="DH17" s="74">
        <v>102</v>
      </c>
      <c r="DI17" s="74">
        <v>27</v>
      </c>
      <c r="DJ17" s="74">
        <v>12</v>
      </c>
      <c r="DK17" s="74">
        <v>12</v>
      </c>
      <c r="DL17" s="74">
        <v>33</v>
      </c>
      <c r="DM17" s="74">
        <v>35</v>
      </c>
      <c r="DN17" s="74">
        <v>136</v>
      </c>
      <c r="DO17" s="140"/>
      <c r="DP17" s="138" t="s">
        <v>127</v>
      </c>
      <c r="DQ17" s="138" t="s">
        <v>4186</v>
      </c>
      <c r="DR17" s="138">
        <v>2310</v>
      </c>
      <c r="DS17" s="138">
        <v>1089</v>
      </c>
      <c r="DT17" s="139">
        <v>8164</v>
      </c>
      <c r="DU17" s="139">
        <v>966</v>
      </c>
    </row>
    <row r="18" spans="1:125">
      <c r="A18" s="162"/>
      <c r="B18" s="103" t="s">
        <v>102</v>
      </c>
      <c r="C18" s="105">
        <v>3351</v>
      </c>
      <c r="D18" s="105">
        <v>1737</v>
      </c>
      <c r="E18" s="105">
        <v>1225</v>
      </c>
      <c r="F18" s="105">
        <v>713</v>
      </c>
      <c r="G18" s="105">
        <v>0</v>
      </c>
      <c r="H18" s="105">
        <v>0</v>
      </c>
      <c r="I18" s="105">
        <v>353</v>
      </c>
      <c r="J18" s="105">
        <v>136</v>
      </c>
      <c r="K18" s="105">
        <v>394</v>
      </c>
      <c r="L18" s="105">
        <v>185</v>
      </c>
      <c r="M18" s="105">
        <v>2443</v>
      </c>
      <c r="N18" s="105">
        <v>1363</v>
      </c>
      <c r="O18" s="105">
        <v>0</v>
      </c>
      <c r="P18" s="105">
        <v>0</v>
      </c>
      <c r="Q18" s="105">
        <v>370</v>
      </c>
      <c r="R18" s="105">
        <v>121</v>
      </c>
      <c r="S18" s="105">
        <v>178</v>
      </c>
      <c r="T18" s="105">
        <v>66</v>
      </c>
      <c r="U18" s="105">
        <v>8314</v>
      </c>
      <c r="V18" s="105">
        <v>4321</v>
      </c>
      <c r="W18" s="162"/>
      <c r="X18" s="103" t="s">
        <v>102</v>
      </c>
      <c r="Y18" s="105">
        <v>82</v>
      </c>
      <c r="Z18" s="105">
        <v>37</v>
      </c>
      <c r="AA18" s="105">
        <v>76</v>
      </c>
      <c r="AB18" s="105">
        <v>39</v>
      </c>
      <c r="AC18" s="105">
        <v>0</v>
      </c>
      <c r="AD18" s="105">
        <v>0</v>
      </c>
      <c r="AE18" s="105">
        <v>19</v>
      </c>
      <c r="AF18" s="105">
        <v>8</v>
      </c>
      <c r="AG18" s="105">
        <v>33</v>
      </c>
      <c r="AH18" s="105">
        <v>15</v>
      </c>
      <c r="AI18" s="105">
        <v>351</v>
      </c>
      <c r="AJ18" s="105">
        <v>181</v>
      </c>
      <c r="AK18" s="105">
        <v>0</v>
      </c>
      <c r="AL18" s="105">
        <v>0</v>
      </c>
      <c r="AM18" s="105">
        <v>39</v>
      </c>
      <c r="AN18" s="105">
        <v>16</v>
      </c>
      <c r="AO18" s="105">
        <v>32</v>
      </c>
      <c r="AP18" s="105">
        <v>12</v>
      </c>
      <c r="AQ18" s="105">
        <v>632</v>
      </c>
      <c r="AR18" s="105">
        <v>308</v>
      </c>
      <c r="AS18" s="162"/>
      <c r="AT18" s="103" t="s">
        <v>102</v>
      </c>
      <c r="AU18" s="105">
        <v>68</v>
      </c>
      <c r="AV18" s="105">
        <v>37</v>
      </c>
      <c r="AW18" s="105">
        <v>0</v>
      </c>
      <c r="AX18" s="105">
        <v>14</v>
      </c>
      <c r="AY18" s="105">
        <v>15</v>
      </c>
      <c r="AZ18" s="105">
        <v>54</v>
      </c>
      <c r="BA18" s="105">
        <v>0</v>
      </c>
      <c r="BB18" s="105">
        <v>20</v>
      </c>
      <c r="BC18" s="105">
        <v>4</v>
      </c>
      <c r="BD18" s="105">
        <v>212</v>
      </c>
      <c r="BE18" s="105">
        <v>230</v>
      </c>
      <c r="BF18" s="105">
        <v>225</v>
      </c>
      <c r="BG18" s="105">
        <v>164</v>
      </c>
      <c r="BH18" s="105">
        <v>2</v>
      </c>
      <c r="BI18" s="105">
        <v>44</v>
      </c>
      <c r="BJ18" s="162"/>
      <c r="BK18" s="103" t="s">
        <v>102</v>
      </c>
      <c r="BL18" s="105">
        <v>0</v>
      </c>
      <c r="BM18" s="105">
        <v>2137</v>
      </c>
      <c r="BN18" s="105">
        <v>802</v>
      </c>
      <c r="BO18" s="105">
        <v>811</v>
      </c>
      <c r="BP18" s="105">
        <v>74</v>
      </c>
      <c r="BQ18" s="105">
        <v>49</v>
      </c>
      <c r="BR18" s="105">
        <v>248</v>
      </c>
      <c r="BS18" s="105">
        <v>220</v>
      </c>
      <c r="BT18" s="105">
        <v>211</v>
      </c>
      <c r="BU18" s="162"/>
      <c r="BV18" s="103" t="s">
        <v>102</v>
      </c>
      <c r="BW18" s="105">
        <v>2519</v>
      </c>
      <c r="BX18" s="105">
        <v>1362</v>
      </c>
      <c r="BY18" s="105">
        <v>2337</v>
      </c>
      <c r="BZ18" s="105">
        <v>1260</v>
      </c>
      <c r="CA18" s="105">
        <v>1165</v>
      </c>
      <c r="CB18" s="105">
        <v>601</v>
      </c>
      <c r="CC18" s="105">
        <v>0</v>
      </c>
      <c r="CD18" s="105">
        <v>0</v>
      </c>
      <c r="CE18" s="105">
        <v>0</v>
      </c>
      <c r="CF18" s="105">
        <v>0</v>
      </c>
      <c r="CG18" s="105">
        <v>0</v>
      </c>
      <c r="CH18" s="105">
        <v>0</v>
      </c>
      <c r="CI18" s="105">
        <v>553</v>
      </c>
      <c r="CJ18" s="105">
        <v>172</v>
      </c>
      <c r="CK18" s="105">
        <v>523</v>
      </c>
      <c r="CL18" s="105">
        <v>160</v>
      </c>
      <c r="CM18" s="105">
        <v>285</v>
      </c>
      <c r="CN18" s="105">
        <v>99</v>
      </c>
      <c r="CO18" s="162"/>
      <c r="CP18" s="105" t="s">
        <v>102</v>
      </c>
      <c r="CQ18" s="105">
        <v>485</v>
      </c>
      <c r="CR18" s="105">
        <v>111</v>
      </c>
      <c r="CS18" s="105">
        <v>111</v>
      </c>
      <c r="CT18" s="105">
        <v>88</v>
      </c>
      <c r="CU18" s="105">
        <v>33</v>
      </c>
      <c r="CV18" s="105">
        <v>573</v>
      </c>
      <c r="CW18" s="105">
        <v>144</v>
      </c>
      <c r="CX18" s="162"/>
      <c r="CY18" s="103" t="s">
        <v>102</v>
      </c>
      <c r="CZ18" s="105">
        <v>107</v>
      </c>
      <c r="DA18" s="105">
        <v>84</v>
      </c>
      <c r="DB18" s="105">
        <v>86</v>
      </c>
      <c r="DC18" s="105">
        <v>1</v>
      </c>
      <c r="DD18" s="105">
        <v>112</v>
      </c>
      <c r="DE18" s="105">
        <v>121</v>
      </c>
      <c r="DF18" s="105">
        <v>186</v>
      </c>
      <c r="DG18" s="105">
        <v>156</v>
      </c>
      <c r="DH18" s="105">
        <v>109</v>
      </c>
      <c r="DI18" s="105">
        <v>27</v>
      </c>
      <c r="DJ18" s="105">
        <v>12</v>
      </c>
      <c r="DK18" s="105">
        <v>12</v>
      </c>
      <c r="DL18" s="105">
        <v>33</v>
      </c>
      <c r="DM18" s="105">
        <v>40</v>
      </c>
      <c r="DN18" s="105">
        <v>136</v>
      </c>
      <c r="DO18" s="140"/>
      <c r="DP18" s="138" t="s">
        <v>127</v>
      </c>
      <c r="DQ18" s="138" t="s">
        <v>4187</v>
      </c>
      <c r="DR18" s="138">
        <v>3072</v>
      </c>
      <c r="DS18" s="138">
        <v>1450</v>
      </c>
      <c r="DT18" s="139">
        <v>10294</v>
      </c>
      <c r="DU18" s="139">
        <v>1013</v>
      </c>
    </row>
    <row r="19" spans="1:125" ht="14.45" customHeight="1">
      <c r="A19" s="162" t="s">
        <v>128</v>
      </c>
      <c r="B19" s="13" t="s">
        <v>119</v>
      </c>
      <c r="C19" s="74">
        <v>28</v>
      </c>
      <c r="D19" s="74">
        <v>11</v>
      </c>
      <c r="E19" s="74">
        <v>10</v>
      </c>
      <c r="F19" s="74">
        <v>3</v>
      </c>
      <c r="G19" s="74">
        <v>0</v>
      </c>
      <c r="H19" s="74">
        <v>0</v>
      </c>
      <c r="I19" s="74">
        <v>0</v>
      </c>
      <c r="J19" s="74">
        <v>0</v>
      </c>
      <c r="K19" s="74">
        <v>0</v>
      </c>
      <c r="L19" s="74">
        <v>0</v>
      </c>
      <c r="M19" s="74">
        <v>6</v>
      </c>
      <c r="N19" s="74">
        <v>2</v>
      </c>
      <c r="O19" s="74">
        <v>0</v>
      </c>
      <c r="P19" s="74">
        <v>0</v>
      </c>
      <c r="Q19" s="74">
        <v>0</v>
      </c>
      <c r="R19" s="74">
        <v>0</v>
      </c>
      <c r="S19" s="74">
        <v>0</v>
      </c>
      <c r="T19" s="74">
        <v>0</v>
      </c>
      <c r="U19" s="67">
        <v>44</v>
      </c>
      <c r="V19" s="67">
        <v>16</v>
      </c>
      <c r="W19" s="162" t="s">
        <v>128</v>
      </c>
      <c r="X19" s="13" t="s">
        <v>119</v>
      </c>
      <c r="Y19" s="74">
        <v>0</v>
      </c>
      <c r="Z19" s="74">
        <v>0</v>
      </c>
      <c r="AA19" s="74">
        <v>0</v>
      </c>
      <c r="AB19" s="74">
        <v>0</v>
      </c>
      <c r="AC19" s="74">
        <v>0</v>
      </c>
      <c r="AD19" s="74">
        <v>0</v>
      </c>
      <c r="AE19" s="74">
        <v>0</v>
      </c>
      <c r="AF19" s="74">
        <v>0</v>
      </c>
      <c r="AG19" s="74">
        <v>0</v>
      </c>
      <c r="AH19" s="74">
        <v>0</v>
      </c>
      <c r="AI19" s="74">
        <v>0</v>
      </c>
      <c r="AJ19" s="74">
        <v>0</v>
      </c>
      <c r="AK19" s="74">
        <v>0</v>
      </c>
      <c r="AL19" s="74">
        <v>0</v>
      </c>
      <c r="AM19" s="74">
        <v>0</v>
      </c>
      <c r="AN19" s="74">
        <v>0</v>
      </c>
      <c r="AO19" s="74">
        <v>0</v>
      </c>
      <c r="AP19" s="74">
        <v>0</v>
      </c>
      <c r="AQ19" s="67">
        <v>0</v>
      </c>
      <c r="AR19" s="67">
        <v>0</v>
      </c>
      <c r="AS19" s="162" t="s">
        <v>128</v>
      </c>
      <c r="AT19" s="13" t="s">
        <v>119</v>
      </c>
      <c r="AU19" s="74">
        <v>1</v>
      </c>
      <c r="AV19" s="74">
        <v>1</v>
      </c>
      <c r="AW19" s="74">
        <v>0</v>
      </c>
      <c r="AX19" s="74">
        <v>0</v>
      </c>
      <c r="AY19" s="74">
        <v>0</v>
      </c>
      <c r="AZ19" s="74">
        <v>1</v>
      </c>
      <c r="BA19" s="74">
        <v>0</v>
      </c>
      <c r="BB19" s="74">
        <v>0</v>
      </c>
      <c r="BC19" s="74">
        <v>0</v>
      </c>
      <c r="BD19" s="67">
        <v>3</v>
      </c>
      <c r="BE19" s="76">
        <v>4</v>
      </c>
      <c r="BF19" s="74">
        <v>4</v>
      </c>
      <c r="BG19" s="74">
        <v>0</v>
      </c>
      <c r="BH19" s="74">
        <v>0</v>
      </c>
      <c r="BI19" s="74">
        <v>1</v>
      </c>
      <c r="BJ19" s="162" t="s">
        <v>128</v>
      </c>
      <c r="BK19" s="13" t="s">
        <v>119</v>
      </c>
      <c r="BL19" s="74">
        <v>0</v>
      </c>
      <c r="BM19" s="74">
        <v>22</v>
      </c>
      <c r="BN19" s="74">
        <v>0</v>
      </c>
      <c r="BO19" s="74">
        <v>0</v>
      </c>
      <c r="BP19" s="74">
        <v>0</v>
      </c>
      <c r="BQ19" s="74">
        <v>3</v>
      </c>
      <c r="BR19" s="74">
        <v>3</v>
      </c>
      <c r="BS19" s="74">
        <v>3</v>
      </c>
      <c r="BT19" s="74">
        <v>3</v>
      </c>
      <c r="BU19" s="162" t="s">
        <v>128</v>
      </c>
      <c r="BV19" s="13" t="s">
        <v>119</v>
      </c>
      <c r="BW19" s="74">
        <v>2</v>
      </c>
      <c r="BX19" s="74">
        <v>1</v>
      </c>
      <c r="BY19" s="74">
        <v>2</v>
      </c>
      <c r="BZ19" s="74">
        <v>1</v>
      </c>
      <c r="CA19" s="74">
        <v>0</v>
      </c>
      <c r="CB19" s="74">
        <v>0</v>
      </c>
      <c r="CC19" s="74">
        <v>0</v>
      </c>
      <c r="CD19" s="74">
        <v>0</v>
      </c>
      <c r="CE19" s="74">
        <v>0</v>
      </c>
      <c r="CF19" s="74">
        <v>0</v>
      </c>
      <c r="CG19" s="74">
        <v>0</v>
      </c>
      <c r="CH19" s="74">
        <v>0</v>
      </c>
      <c r="CI19" s="74">
        <v>0</v>
      </c>
      <c r="CJ19" s="74">
        <v>0</v>
      </c>
      <c r="CK19" s="74">
        <v>0</v>
      </c>
      <c r="CL19" s="74">
        <v>0</v>
      </c>
      <c r="CM19" s="74">
        <v>0</v>
      </c>
      <c r="CN19" s="74">
        <v>0</v>
      </c>
      <c r="CO19" s="162" t="s">
        <v>128</v>
      </c>
      <c r="CP19" s="13" t="s">
        <v>119</v>
      </c>
      <c r="CQ19" s="72">
        <v>6</v>
      </c>
      <c r="CR19" s="5">
        <v>4</v>
      </c>
      <c r="CS19" s="5">
        <v>0</v>
      </c>
      <c r="CT19" s="72">
        <v>0</v>
      </c>
      <c r="CU19" s="5">
        <v>0</v>
      </c>
      <c r="CV19" s="72">
        <v>6</v>
      </c>
      <c r="CW19" s="72">
        <v>4</v>
      </c>
      <c r="CX19" s="162" t="s">
        <v>128</v>
      </c>
      <c r="CY19" s="13" t="s">
        <v>119</v>
      </c>
      <c r="CZ19" s="74">
        <v>4</v>
      </c>
      <c r="DA19" s="74">
        <v>8</v>
      </c>
      <c r="DB19" s="74">
        <v>5</v>
      </c>
      <c r="DC19" s="74">
        <v>0</v>
      </c>
      <c r="DD19" s="74">
        <v>7</v>
      </c>
      <c r="DE19" s="74">
        <v>3</v>
      </c>
      <c r="DF19" s="74">
        <v>4</v>
      </c>
      <c r="DG19" s="74">
        <v>4</v>
      </c>
      <c r="DH19" s="74">
        <v>4</v>
      </c>
      <c r="DI19" s="74">
        <v>3</v>
      </c>
      <c r="DJ19" s="74">
        <v>3</v>
      </c>
      <c r="DK19" s="74">
        <v>6</v>
      </c>
      <c r="DL19" s="74">
        <v>0</v>
      </c>
      <c r="DM19" s="74">
        <v>0</v>
      </c>
      <c r="DN19" s="74">
        <v>0</v>
      </c>
      <c r="DO19" s="140"/>
      <c r="DP19" s="138" t="s">
        <v>128</v>
      </c>
      <c r="DQ19" s="138" t="s">
        <v>4188</v>
      </c>
      <c r="DR19" s="138">
        <v>2</v>
      </c>
      <c r="DS19" s="138">
        <v>0</v>
      </c>
      <c r="DT19" s="139">
        <v>44</v>
      </c>
      <c r="DU19" s="139">
        <v>51</v>
      </c>
    </row>
    <row r="20" spans="1:125">
      <c r="A20" s="162"/>
      <c r="B20" s="13" t="s">
        <v>120</v>
      </c>
      <c r="C20" s="74">
        <v>341</v>
      </c>
      <c r="D20" s="74">
        <v>182</v>
      </c>
      <c r="E20" s="74">
        <v>222</v>
      </c>
      <c r="F20" s="74">
        <v>121</v>
      </c>
      <c r="G20" s="74">
        <v>0</v>
      </c>
      <c r="H20" s="74">
        <v>0</v>
      </c>
      <c r="I20" s="74">
        <v>0</v>
      </c>
      <c r="J20" s="74">
        <v>0</v>
      </c>
      <c r="K20" s="74">
        <v>33</v>
      </c>
      <c r="L20" s="74">
        <v>19</v>
      </c>
      <c r="M20" s="74">
        <v>376</v>
      </c>
      <c r="N20" s="74">
        <v>187</v>
      </c>
      <c r="O20" s="74">
        <v>0</v>
      </c>
      <c r="P20" s="74">
        <v>0</v>
      </c>
      <c r="Q20" s="74">
        <v>8</v>
      </c>
      <c r="R20" s="74">
        <v>2</v>
      </c>
      <c r="S20" s="74">
        <v>39</v>
      </c>
      <c r="T20" s="74">
        <v>13</v>
      </c>
      <c r="U20" s="67">
        <v>1019</v>
      </c>
      <c r="V20" s="67">
        <v>524</v>
      </c>
      <c r="W20" s="162"/>
      <c r="X20" s="13" t="s">
        <v>120</v>
      </c>
      <c r="Y20" s="74">
        <v>12</v>
      </c>
      <c r="Z20" s="74">
        <v>2</v>
      </c>
      <c r="AA20" s="74">
        <v>4</v>
      </c>
      <c r="AB20" s="74">
        <v>2</v>
      </c>
      <c r="AC20" s="74">
        <v>0</v>
      </c>
      <c r="AD20" s="74">
        <v>0</v>
      </c>
      <c r="AE20" s="74">
        <v>0</v>
      </c>
      <c r="AF20" s="74">
        <v>0</v>
      </c>
      <c r="AG20" s="74">
        <v>0</v>
      </c>
      <c r="AH20" s="74">
        <v>0</v>
      </c>
      <c r="AI20" s="74">
        <v>46</v>
      </c>
      <c r="AJ20" s="74">
        <v>19</v>
      </c>
      <c r="AK20" s="74">
        <v>0</v>
      </c>
      <c r="AL20" s="74">
        <v>0</v>
      </c>
      <c r="AM20" s="74">
        <v>2</v>
      </c>
      <c r="AN20" s="74">
        <v>1</v>
      </c>
      <c r="AO20" s="74">
        <v>0</v>
      </c>
      <c r="AP20" s="74">
        <v>0</v>
      </c>
      <c r="AQ20" s="67">
        <v>64</v>
      </c>
      <c r="AR20" s="67">
        <v>24</v>
      </c>
      <c r="AS20" s="162"/>
      <c r="AT20" s="13" t="s">
        <v>120</v>
      </c>
      <c r="AU20" s="74">
        <v>8</v>
      </c>
      <c r="AV20" s="74">
        <v>5</v>
      </c>
      <c r="AW20" s="74">
        <v>0</v>
      </c>
      <c r="AX20" s="74">
        <v>0</v>
      </c>
      <c r="AY20" s="74">
        <v>1</v>
      </c>
      <c r="AZ20" s="74">
        <v>7</v>
      </c>
      <c r="BA20" s="74">
        <v>0</v>
      </c>
      <c r="BB20" s="74">
        <v>1</v>
      </c>
      <c r="BC20" s="74">
        <v>1</v>
      </c>
      <c r="BD20" s="67">
        <v>23</v>
      </c>
      <c r="BE20" s="76">
        <v>22</v>
      </c>
      <c r="BF20" s="74">
        <v>22</v>
      </c>
      <c r="BG20" s="74">
        <v>5</v>
      </c>
      <c r="BH20" s="74">
        <v>0</v>
      </c>
      <c r="BI20" s="74">
        <v>6</v>
      </c>
      <c r="BJ20" s="162"/>
      <c r="BK20" s="13" t="s">
        <v>120</v>
      </c>
      <c r="BL20" s="74">
        <v>10</v>
      </c>
      <c r="BM20" s="74">
        <v>362</v>
      </c>
      <c r="BN20" s="74">
        <v>90</v>
      </c>
      <c r="BO20" s="74">
        <v>40</v>
      </c>
      <c r="BP20" s="74">
        <v>0</v>
      </c>
      <c r="BQ20" s="74">
        <v>24</v>
      </c>
      <c r="BR20" s="74">
        <v>22</v>
      </c>
      <c r="BS20" s="74">
        <v>22</v>
      </c>
      <c r="BT20" s="74">
        <v>22</v>
      </c>
      <c r="BU20" s="162"/>
      <c r="BV20" s="13" t="s">
        <v>120</v>
      </c>
      <c r="BW20" s="74">
        <v>139</v>
      </c>
      <c r="BX20" s="74">
        <v>62</v>
      </c>
      <c r="BY20" s="74">
        <v>138</v>
      </c>
      <c r="BZ20" s="74">
        <v>62</v>
      </c>
      <c r="CA20" s="74">
        <v>60</v>
      </c>
      <c r="CB20" s="74">
        <v>32</v>
      </c>
      <c r="CC20" s="74">
        <v>0</v>
      </c>
      <c r="CD20" s="74">
        <v>0</v>
      </c>
      <c r="CE20" s="74">
        <v>0</v>
      </c>
      <c r="CF20" s="74">
        <v>0</v>
      </c>
      <c r="CG20" s="74">
        <v>0</v>
      </c>
      <c r="CH20" s="74">
        <v>0</v>
      </c>
      <c r="CI20" s="74">
        <v>32</v>
      </c>
      <c r="CJ20" s="74">
        <v>10</v>
      </c>
      <c r="CK20" s="74">
        <v>32</v>
      </c>
      <c r="CL20" s="74">
        <v>10</v>
      </c>
      <c r="CM20" s="74">
        <v>24</v>
      </c>
      <c r="CN20" s="74">
        <v>7</v>
      </c>
      <c r="CO20" s="162"/>
      <c r="CP20" s="13" t="s">
        <v>120</v>
      </c>
      <c r="CQ20" s="72">
        <v>51</v>
      </c>
      <c r="CR20" s="5">
        <v>11</v>
      </c>
      <c r="CS20" s="5">
        <v>12</v>
      </c>
      <c r="CT20" s="72">
        <v>7</v>
      </c>
      <c r="CU20" s="5">
        <v>0</v>
      </c>
      <c r="CV20" s="72">
        <v>58</v>
      </c>
      <c r="CW20" s="72">
        <v>11</v>
      </c>
      <c r="CX20" s="162"/>
      <c r="CY20" s="13" t="s">
        <v>120</v>
      </c>
      <c r="CZ20" s="74">
        <v>0</v>
      </c>
      <c r="DA20" s="74">
        <v>0</v>
      </c>
      <c r="DB20" s="74">
        <v>0</v>
      </c>
      <c r="DC20" s="74">
        <v>0</v>
      </c>
      <c r="DD20" s="74">
        <v>0</v>
      </c>
      <c r="DE20" s="74">
        <v>0</v>
      </c>
      <c r="DF20" s="74">
        <v>0</v>
      </c>
      <c r="DG20" s="74">
        <v>0</v>
      </c>
      <c r="DH20" s="74">
        <v>0</v>
      </c>
      <c r="DI20" s="74">
        <v>0</v>
      </c>
      <c r="DJ20" s="74">
        <v>0</v>
      </c>
      <c r="DK20" s="74">
        <v>0</v>
      </c>
      <c r="DL20" s="74">
        <v>0</v>
      </c>
      <c r="DM20" s="74">
        <v>0</v>
      </c>
      <c r="DN20" s="74">
        <v>0</v>
      </c>
      <c r="DO20" s="140"/>
      <c r="DP20" s="138" t="s">
        <v>128</v>
      </c>
      <c r="DQ20" s="138" t="s">
        <v>4189</v>
      </c>
      <c r="DR20" s="138">
        <v>171</v>
      </c>
      <c r="DS20" s="138">
        <v>84</v>
      </c>
      <c r="DT20" s="139">
        <v>1164</v>
      </c>
      <c r="DU20" s="139">
        <v>0</v>
      </c>
    </row>
    <row r="21" spans="1:125">
      <c r="A21" s="162"/>
      <c r="B21" s="103" t="s">
        <v>102</v>
      </c>
      <c r="C21" s="105">
        <v>369</v>
      </c>
      <c r="D21" s="105">
        <v>193</v>
      </c>
      <c r="E21" s="105">
        <v>232</v>
      </c>
      <c r="F21" s="105">
        <v>124</v>
      </c>
      <c r="G21" s="105">
        <v>0</v>
      </c>
      <c r="H21" s="105">
        <v>0</v>
      </c>
      <c r="I21" s="105">
        <v>0</v>
      </c>
      <c r="J21" s="105">
        <v>0</v>
      </c>
      <c r="K21" s="105">
        <v>33</v>
      </c>
      <c r="L21" s="105">
        <v>19</v>
      </c>
      <c r="M21" s="105">
        <v>382</v>
      </c>
      <c r="N21" s="105">
        <v>189</v>
      </c>
      <c r="O21" s="105">
        <v>0</v>
      </c>
      <c r="P21" s="105">
        <v>0</v>
      </c>
      <c r="Q21" s="105">
        <v>8</v>
      </c>
      <c r="R21" s="105">
        <v>2</v>
      </c>
      <c r="S21" s="105">
        <v>39</v>
      </c>
      <c r="T21" s="105">
        <v>13</v>
      </c>
      <c r="U21" s="105">
        <v>1063</v>
      </c>
      <c r="V21" s="105">
        <v>540</v>
      </c>
      <c r="W21" s="162"/>
      <c r="X21" s="103" t="s">
        <v>102</v>
      </c>
      <c r="Y21" s="105">
        <v>12</v>
      </c>
      <c r="Z21" s="105">
        <v>2</v>
      </c>
      <c r="AA21" s="105">
        <v>4</v>
      </c>
      <c r="AB21" s="105">
        <v>2</v>
      </c>
      <c r="AC21" s="105">
        <v>0</v>
      </c>
      <c r="AD21" s="105">
        <v>0</v>
      </c>
      <c r="AE21" s="105">
        <v>0</v>
      </c>
      <c r="AF21" s="105">
        <v>0</v>
      </c>
      <c r="AG21" s="105">
        <v>0</v>
      </c>
      <c r="AH21" s="105">
        <v>0</v>
      </c>
      <c r="AI21" s="105">
        <v>46</v>
      </c>
      <c r="AJ21" s="105">
        <v>19</v>
      </c>
      <c r="AK21" s="105">
        <v>0</v>
      </c>
      <c r="AL21" s="105">
        <v>0</v>
      </c>
      <c r="AM21" s="105">
        <v>2</v>
      </c>
      <c r="AN21" s="105">
        <v>1</v>
      </c>
      <c r="AO21" s="105">
        <v>0</v>
      </c>
      <c r="AP21" s="105">
        <v>0</v>
      </c>
      <c r="AQ21" s="105">
        <v>64</v>
      </c>
      <c r="AR21" s="105">
        <v>24</v>
      </c>
      <c r="AS21" s="162"/>
      <c r="AT21" s="103" t="s">
        <v>102</v>
      </c>
      <c r="AU21" s="105">
        <v>9</v>
      </c>
      <c r="AV21" s="105">
        <v>6</v>
      </c>
      <c r="AW21" s="105">
        <v>0</v>
      </c>
      <c r="AX21" s="105">
        <v>0</v>
      </c>
      <c r="AY21" s="105">
        <v>1</v>
      </c>
      <c r="AZ21" s="105">
        <v>8</v>
      </c>
      <c r="BA21" s="105">
        <v>0</v>
      </c>
      <c r="BB21" s="105">
        <v>1</v>
      </c>
      <c r="BC21" s="105">
        <v>1</v>
      </c>
      <c r="BD21" s="105">
        <v>26</v>
      </c>
      <c r="BE21" s="105">
        <v>26</v>
      </c>
      <c r="BF21" s="105">
        <v>26</v>
      </c>
      <c r="BG21" s="105">
        <v>5</v>
      </c>
      <c r="BH21" s="105">
        <v>0</v>
      </c>
      <c r="BI21" s="105">
        <v>7</v>
      </c>
      <c r="BJ21" s="162"/>
      <c r="BK21" s="103" t="s">
        <v>102</v>
      </c>
      <c r="BL21" s="105">
        <v>10</v>
      </c>
      <c r="BM21" s="105">
        <v>384</v>
      </c>
      <c r="BN21" s="105">
        <v>90</v>
      </c>
      <c r="BO21" s="105">
        <v>40</v>
      </c>
      <c r="BP21" s="105">
        <v>0</v>
      </c>
      <c r="BQ21" s="105">
        <v>27</v>
      </c>
      <c r="BR21" s="105">
        <v>25</v>
      </c>
      <c r="BS21" s="105">
        <v>25</v>
      </c>
      <c r="BT21" s="105">
        <v>25</v>
      </c>
      <c r="BU21" s="162"/>
      <c r="BV21" s="103" t="s">
        <v>102</v>
      </c>
      <c r="BW21" s="105">
        <v>141</v>
      </c>
      <c r="BX21" s="105">
        <v>63</v>
      </c>
      <c r="BY21" s="105">
        <v>140</v>
      </c>
      <c r="BZ21" s="105">
        <v>63</v>
      </c>
      <c r="CA21" s="105">
        <v>60</v>
      </c>
      <c r="CB21" s="105">
        <v>32</v>
      </c>
      <c r="CC21" s="105">
        <v>0</v>
      </c>
      <c r="CD21" s="105">
        <v>0</v>
      </c>
      <c r="CE21" s="105">
        <v>0</v>
      </c>
      <c r="CF21" s="105">
        <v>0</v>
      </c>
      <c r="CG21" s="105">
        <v>0</v>
      </c>
      <c r="CH21" s="105">
        <v>0</v>
      </c>
      <c r="CI21" s="105">
        <v>32</v>
      </c>
      <c r="CJ21" s="105">
        <v>10</v>
      </c>
      <c r="CK21" s="105">
        <v>32</v>
      </c>
      <c r="CL21" s="105">
        <v>10</v>
      </c>
      <c r="CM21" s="105">
        <v>24</v>
      </c>
      <c r="CN21" s="105">
        <v>7</v>
      </c>
      <c r="CO21" s="162"/>
      <c r="CP21" s="105" t="s">
        <v>102</v>
      </c>
      <c r="CQ21" s="105">
        <v>57</v>
      </c>
      <c r="CR21" s="105">
        <v>15</v>
      </c>
      <c r="CS21" s="105">
        <v>12</v>
      </c>
      <c r="CT21" s="105">
        <v>7</v>
      </c>
      <c r="CU21" s="105">
        <v>0</v>
      </c>
      <c r="CV21" s="105">
        <v>64</v>
      </c>
      <c r="CW21" s="105">
        <v>15</v>
      </c>
      <c r="CX21" s="162"/>
      <c r="CY21" s="103" t="s">
        <v>102</v>
      </c>
      <c r="CZ21" s="105">
        <v>4</v>
      </c>
      <c r="DA21" s="105">
        <v>8</v>
      </c>
      <c r="DB21" s="105">
        <v>5</v>
      </c>
      <c r="DC21" s="105">
        <v>0</v>
      </c>
      <c r="DD21" s="105">
        <v>7</v>
      </c>
      <c r="DE21" s="105">
        <v>3</v>
      </c>
      <c r="DF21" s="105">
        <v>4</v>
      </c>
      <c r="DG21" s="105">
        <v>4</v>
      </c>
      <c r="DH21" s="105">
        <v>4</v>
      </c>
      <c r="DI21" s="105">
        <v>3</v>
      </c>
      <c r="DJ21" s="105">
        <v>3</v>
      </c>
      <c r="DK21" s="105">
        <v>6</v>
      </c>
      <c r="DL21" s="105">
        <v>0</v>
      </c>
      <c r="DM21" s="105">
        <v>0</v>
      </c>
      <c r="DN21" s="105">
        <v>0</v>
      </c>
      <c r="DO21" s="140"/>
      <c r="DP21" s="138" t="s">
        <v>128</v>
      </c>
      <c r="DQ21" s="138" t="s">
        <v>4190</v>
      </c>
      <c r="DR21" s="138">
        <v>173</v>
      </c>
      <c r="DS21" s="138">
        <v>84</v>
      </c>
      <c r="DT21" s="139">
        <v>1208</v>
      </c>
      <c r="DU21" s="139">
        <v>51</v>
      </c>
    </row>
    <row r="22" spans="1:125" ht="14.45" customHeight="1">
      <c r="A22" s="162" t="s">
        <v>6</v>
      </c>
      <c r="B22" s="13" t="s">
        <v>119</v>
      </c>
      <c r="C22" s="74">
        <v>83</v>
      </c>
      <c r="D22" s="74">
        <v>42</v>
      </c>
      <c r="E22" s="74">
        <v>26</v>
      </c>
      <c r="F22" s="74">
        <v>10</v>
      </c>
      <c r="G22" s="74">
        <v>0</v>
      </c>
      <c r="H22" s="74">
        <v>0</v>
      </c>
      <c r="I22" s="74">
        <v>10</v>
      </c>
      <c r="J22" s="74">
        <v>2</v>
      </c>
      <c r="K22" s="74">
        <v>29</v>
      </c>
      <c r="L22" s="74">
        <v>17</v>
      </c>
      <c r="M22" s="74">
        <v>67</v>
      </c>
      <c r="N22" s="74">
        <v>35</v>
      </c>
      <c r="O22" s="74">
        <v>0</v>
      </c>
      <c r="P22" s="74">
        <v>0</v>
      </c>
      <c r="Q22" s="74">
        <v>4</v>
      </c>
      <c r="R22" s="74">
        <v>2</v>
      </c>
      <c r="S22" s="74">
        <v>0</v>
      </c>
      <c r="T22" s="74">
        <v>0</v>
      </c>
      <c r="U22" s="67">
        <v>219</v>
      </c>
      <c r="V22" s="67">
        <v>108</v>
      </c>
      <c r="W22" s="162" t="s">
        <v>6</v>
      </c>
      <c r="X22" s="13" t="s">
        <v>119</v>
      </c>
      <c r="Y22" s="74">
        <v>3</v>
      </c>
      <c r="Z22" s="74">
        <v>2</v>
      </c>
      <c r="AA22" s="74">
        <v>0</v>
      </c>
      <c r="AB22" s="74">
        <v>0</v>
      </c>
      <c r="AC22" s="74">
        <v>0</v>
      </c>
      <c r="AD22" s="74">
        <v>0</v>
      </c>
      <c r="AE22" s="74">
        <v>1</v>
      </c>
      <c r="AF22" s="74">
        <v>0</v>
      </c>
      <c r="AG22" s="74">
        <v>0</v>
      </c>
      <c r="AH22" s="74">
        <v>0</v>
      </c>
      <c r="AI22" s="74">
        <v>4</v>
      </c>
      <c r="AJ22" s="74">
        <v>2</v>
      </c>
      <c r="AK22" s="74">
        <v>0</v>
      </c>
      <c r="AL22" s="74">
        <v>0</v>
      </c>
      <c r="AM22" s="74">
        <v>1</v>
      </c>
      <c r="AN22" s="74">
        <v>0</v>
      </c>
      <c r="AO22" s="74">
        <v>0</v>
      </c>
      <c r="AP22" s="74">
        <v>0</v>
      </c>
      <c r="AQ22" s="67">
        <v>9</v>
      </c>
      <c r="AR22" s="67">
        <v>4</v>
      </c>
      <c r="AS22" s="162" t="s">
        <v>6</v>
      </c>
      <c r="AT22" s="13" t="s">
        <v>119</v>
      </c>
      <c r="AU22" s="74">
        <v>4</v>
      </c>
      <c r="AV22" s="74">
        <v>2</v>
      </c>
      <c r="AW22" s="74">
        <v>0</v>
      </c>
      <c r="AX22" s="74">
        <v>1</v>
      </c>
      <c r="AY22" s="74">
        <v>1</v>
      </c>
      <c r="AZ22" s="74">
        <v>3</v>
      </c>
      <c r="BA22" s="74">
        <v>0</v>
      </c>
      <c r="BB22" s="74">
        <v>1</v>
      </c>
      <c r="BC22" s="74">
        <v>0</v>
      </c>
      <c r="BD22" s="67">
        <v>12</v>
      </c>
      <c r="BE22" s="76">
        <v>12</v>
      </c>
      <c r="BF22" s="74">
        <v>12</v>
      </c>
      <c r="BG22" s="74">
        <v>0</v>
      </c>
      <c r="BH22" s="74">
        <v>0</v>
      </c>
      <c r="BI22" s="74">
        <v>3</v>
      </c>
      <c r="BJ22" s="162" t="s">
        <v>6</v>
      </c>
      <c r="BK22" s="13" t="s">
        <v>119</v>
      </c>
      <c r="BL22" s="74">
        <v>0</v>
      </c>
      <c r="BM22" s="74">
        <v>127</v>
      </c>
      <c r="BN22" s="74">
        <v>0</v>
      </c>
      <c r="BO22" s="74">
        <v>0</v>
      </c>
      <c r="BP22" s="74">
        <v>0</v>
      </c>
      <c r="BQ22" s="74">
        <v>3</v>
      </c>
      <c r="BR22" s="74">
        <v>10</v>
      </c>
      <c r="BS22" s="74">
        <v>8</v>
      </c>
      <c r="BT22" s="74">
        <v>6</v>
      </c>
      <c r="BU22" s="162" t="s">
        <v>6</v>
      </c>
      <c r="BV22" s="13" t="s">
        <v>119</v>
      </c>
      <c r="BW22" s="74">
        <v>58</v>
      </c>
      <c r="BX22" s="74">
        <v>29</v>
      </c>
      <c r="BY22" s="74">
        <v>46</v>
      </c>
      <c r="BZ22" s="74">
        <v>22</v>
      </c>
      <c r="CA22" s="74">
        <v>21</v>
      </c>
      <c r="CB22" s="74">
        <v>8</v>
      </c>
      <c r="CC22" s="74">
        <v>0</v>
      </c>
      <c r="CD22" s="74">
        <v>0</v>
      </c>
      <c r="CE22" s="74">
        <v>0</v>
      </c>
      <c r="CF22" s="74">
        <v>0</v>
      </c>
      <c r="CG22" s="74">
        <v>0</v>
      </c>
      <c r="CH22" s="74">
        <v>0</v>
      </c>
      <c r="CI22" s="74">
        <v>0</v>
      </c>
      <c r="CJ22" s="74">
        <v>0</v>
      </c>
      <c r="CK22" s="74">
        <v>0</v>
      </c>
      <c r="CL22" s="74">
        <v>0</v>
      </c>
      <c r="CM22" s="74">
        <v>0</v>
      </c>
      <c r="CN22" s="74">
        <v>0</v>
      </c>
      <c r="CO22" s="162" t="s">
        <v>6</v>
      </c>
      <c r="CP22" s="13" t="s">
        <v>119</v>
      </c>
      <c r="CQ22" s="72">
        <v>17</v>
      </c>
      <c r="CR22" s="5">
        <v>7</v>
      </c>
      <c r="CS22" s="5">
        <v>3</v>
      </c>
      <c r="CT22" s="72">
        <v>1</v>
      </c>
      <c r="CU22" s="5">
        <v>1</v>
      </c>
      <c r="CV22" s="72">
        <v>18</v>
      </c>
      <c r="CW22" s="72">
        <v>8</v>
      </c>
      <c r="CX22" s="162" t="s">
        <v>6</v>
      </c>
      <c r="CY22" s="13" t="s">
        <v>119</v>
      </c>
      <c r="CZ22" s="74">
        <v>0</v>
      </c>
      <c r="DA22" s="74">
        <v>0</v>
      </c>
      <c r="DB22" s="74">
        <v>0</v>
      </c>
      <c r="DC22" s="74">
        <v>0</v>
      </c>
      <c r="DD22" s="74">
        <v>0</v>
      </c>
      <c r="DE22" s="74">
        <v>0</v>
      </c>
      <c r="DF22" s="74">
        <v>0</v>
      </c>
      <c r="DG22" s="74">
        <v>0</v>
      </c>
      <c r="DH22" s="74">
        <v>0</v>
      </c>
      <c r="DI22" s="74">
        <v>0</v>
      </c>
      <c r="DJ22" s="74">
        <v>0</v>
      </c>
      <c r="DK22" s="74">
        <v>0</v>
      </c>
      <c r="DL22" s="74">
        <v>0</v>
      </c>
      <c r="DM22" s="74">
        <v>0</v>
      </c>
      <c r="DN22" s="74">
        <v>0</v>
      </c>
      <c r="DO22" s="140"/>
      <c r="DP22" s="138" t="s">
        <v>6</v>
      </c>
      <c r="DQ22" s="138" t="s">
        <v>4191</v>
      </c>
      <c r="DR22" s="138">
        <v>58</v>
      </c>
      <c r="DS22" s="138">
        <v>21</v>
      </c>
      <c r="DT22" s="139">
        <v>254</v>
      </c>
      <c r="DU22" s="139">
        <v>0</v>
      </c>
    </row>
    <row r="23" spans="1:125">
      <c r="A23" s="162"/>
      <c r="B23" s="13" t="s">
        <v>120</v>
      </c>
      <c r="C23" s="74">
        <v>705</v>
      </c>
      <c r="D23" s="74">
        <v>362</v>
      </c>
      <c r="E23" s="74">
        <v>348</v>
      </c>
      <c r="F23" s="74">
        <v>198</v>
      </c>
      <c r="G23" s="74">
        <v>0</v>
      </c>
      <c r="H23" s="74">
        <v>0</v>
      </c>
      <c r="I23" s="74">
        <v>69</v>
      </c>
      <c r="J23" s="74">
        <v>32</v>
      </c>
      <c r="K23" s="74">
        <v>153</v>
      </c>
      <c r="L23" s="74">
        <v>59</v>
      </c>
      <c r="M23" s="74">
        <v>505</v>
      </c>
      <c r="N23" s="74">
        <v>266</v>
      </c>
      <c r="O23" s="74">
        <v>0</v>
      </c>
      <c r="P23" s="74">
        <v>0</v>
      </c>
      <c r="Q23" s="74">
        <v>33</v>
      </c>
      <c r="R23" s="74">
        <v>17</v>
      </c>
      <c r="S23" s="74">
        <v>112</v>
      </c>
      <c r="T23" s="74">
        <v>61</v>
      </c>
      <c r="U23" s="67">
        <v>1925</v>
      </c>
      <c r="V23" s="67">
        <v>995</v>
      </c>
      <c r="W23" s="162"/>
      <c r="X23" s="13" t="s">
        <v>120</v>
      </c>
      <c r="Y23" s="74">
        <v>10</v>
      </c>
      <c r="Z23" s="74">
        <v>3</v>
      </c>
      <c r="AA23" s="74">
        <v>8</v>
      </c>
      <c r="AB23" s="74">
        <v>3</v>
      </c>
      <c r="AC23" s="74">
        <v>0</v>
      </c>
      <c r="AD23" s="74">
        <v>0</v>
      </c>
      <c r="AE23" s="74">
        <v>0</v>
      </c>
      <c r="AF23" s="74">
        <v>0</v>
      </c>
      <c r="AG23" s="74">
        <v>6</v>
      </c>
      <c r="AH23" s="74">
        <v>2</v>
      </c>
      <c r="AI23" s="74">
        <v>54</v>
      </c>
      <c r="AJ23" s="74">
        <v>23</v>
      </c>
      <c r="AK23" s="74">
        <v>0</v>
      </c>
      <c r="AL23" s="74">
        <v>0</v>
      </c>
      <c r="AM23" s="74">
        <v>0</v>
      </c>
      <c r="AN23" s="74">
        <v>0</v>
      </c>
      <c r="AO23" s="74">
        <v>1</v>
      </c>
      <c r="AP23" s="74">
        <v>0</v>
      </c>
      <c r="AQ23" s="67">
        <v>79</v>
      </c>
      <c r="AR23" s="67">
        <v>31</v>
      </c>
      <c r="AS23" s="162"/>
      <c r="AT23" s="13" t="s">
        <v>120</v>
      </c>
      <c r="AU23" s="74">
        <v>17</v>
      </c>
      <c r="AV23" s="74">
        <v>9</v>
      </c>
      <c r="AW23" s="74">
        <v>0</v>
      </c>
      <c r="AX23" s="74">
        <v>3</v>
      </c>
      <c r="AY23" s="74">
        <v>4</v>
      </c>
      <c r="AZ23" s="74">
        <v>12</v>
      </c>
      <c r="BA23" s="74">
        <v>0</v>
      </c>
      <c r="BB23" s="74">
        <v>1</v>
      </c>
      <c r="BC23" s="74">
        <v>4</v>
      </c>
      <c r="BD23" s="67">
        <v>50</v>
      </c>
      <c r="BE23" s="76">
        <v>63</v>
      </c>
      <c r="BF23" s="74">
        <v>60</v>
      </c>
      <c r="BG23" s="74">
        <v>0</v>
      </c>
      <c r="BH23" s="74">
        <v>0</v>
      </c>
      <c r="BI23" s="74">
        <v>10</v>
      </c>
      <c r="BJ23" s="162"/>
      <c r="BK23" s="13" t="s">
        <v>120</v>
      </c>
      <c r="BL23" s="74">
        <v>0</v>
      </c>
      <c r="BM23" s="74">
        <v>945</v>
      </c>
      <c r="BN23" s="74">
        <v>216</v>
      </c>
      <c r="BO23" s="74">
        <v>42</v>
      </c>
      <c r="BP23" s="74">
        <v>0</v>
      </c>
      <c r="BQ23" s="74">
        <v>20</v>
      </c>
      <c r="BR23" s="74">
        <v>65</v>
      </c>
      <c r="BS23" s="74">
        <v>67</v>
      </c>
      <c r="BT23" s="74">
        <v>67</v>
      </c>
      <c r="BU23" s="162"/>
      <c r="BV23" s="13" t="s">
        <v>120</v>
      </c>
      <c r="BW23" s="74">
        <v>652</v>
      </c>
      <c r="BX23" s="74">
        <v>311</v>
      </c>
      <c r="BY23" s="74">
        <v>636</v>
      </c>
      <c r="BZ23" s="74">
        <v>306</v>
      </c>
      <c r="CA23" s="74">
        <v>425</v>
      </c>
      <c r="CB23" s="74">
        <v>210</v>
      </c>
      <c r="CC23" s="74">
        <v>17</v>
      </c>
      <c r="CD23" s="74">
        <v>10</v>
      </c>
      <c r="CE23" s="74">
        <v>17</v>
      </c>
      <c r="CF23" s="74">
        <v>10</v>
      </c>
      <c r="CG23" s="74">
        <v>17</v>
      </c>
      <c r="CH23" s="74">
        <v>10</v>
      </c>
      <c r="CI23" s="74">
        <v>92</v>
      </c>
      <c r="CJ23" s="74">
        <v>38</v>
      </c>
      <c r="CK23" s="74">
        <v>92</v>
      </c>
      <c r="CL23" s="74">
        <v>38</v>
      </c>
      <c r="CM23" s="74">
        <v>83</v>
      </c>
      <c r="CN23" s="74">
        <v>34</v>
      </c>
      <c r="CO23" s="162"/>
      <c r="CP23" s="13" t="s">
        <v>120</v>
      </c>
      <c r="CQ23" s="72">
        <v>118</v>
      </c>
      <c r="CR23" s="5">
        <v>35</v>
      </c>
      <c r="CS23" s="5">
        <v>22</v>
      </c>
      <c r="CT23" s="72">
        <v>31</v>
      </c>
      <c r="CU23" s="5">
        <v>11</v>
      </c>
      <c r="CV23" s="72">
        <v>149</v>
      </c>
      <c r="CW23" s="72">
        <v>46</v>
      </c>
      <c r="CX23" s="162"/>
      <c r="CY23" s="13" t="s">
        <v>120</v>
      </c>
      <c r="CZ23" s="74">
        <v>249</v>
      </c>
      <c r="DA23" s="74">
        <v>215</v>
      </c>
      <c r="DB23" s="74">
        <v>233</v>
      </c>
      <c r="DC23" s="74">
        <v>16</v>
      </c>
      <c r="DD23" s="74">
        <v>173</v>
      </c>
      <c r="DE23" s="74">
        <v>0</v>
      </c>
      <c r="DF23" s="74">
        <v>251</v>
      </c>
      <c r="DG23" s="74">
        <v>225</v>
      </c>
      <c r="DH23" s="74">
        <v>168</v>
      </c>
      <c r="DI23" s="74">
        <v>13</v>
      </c>
      <c r="DJ23" s="74">
        <v>8</v>
      </c>
      <c r="DK23" s="74">
        <v>48</v>
      </c>
      <c r="DL23" s="74">
        <v>23</v>
      </c>
      <c r="DM23" s="74">
        <v>3</v>
      </c>
      <c r="DN23" s="74">
        <v>30</v>
      </c>
      <c r="DO23" s="135"/>
      <c r="DP23" s="138" t="s">
        <v>6</v>
      </c>
      <c r="DQ23" s="138" t="s">
        <v>4192</v>
      </c>
      <c r="DR23" s="138">
        <v>761</v>
      </c>
      <c r="DS23" s="138">
        <v>525</v>
      </c>
      <c r="DT23" s="139">
        <v>2706</v>
      </c>
      <c r="DU23" s="139">
        <v>1599</v>
      </c>
    </row>
    <row r="24" spans="1:125">
      <c r="A24" s="162"/>
      <c r="B24" s="103" t="s">
        <v>102</v>
      </c>
      <c r="C24" s="105">
        <v>788</v>
      </c>
      <c r="D24" s="105">
        <v>404</v>
      </c>
      <c r="E24" s="105">
        <v>374</v>
      </c>
      <c r="F24" s="105">
        <v>208</v>
      </c>
      <c r="G24" s="105">
        <v>0</v>
      </c>
      <c r="H24" s="105">
        <v>0</v>
      </c>
      <c r="I24" s="105">
        <v>79</v>
      </c>
      <c r="J24" s="105">
        <v>34</v>
      </c>
      <c r="K24" s="105">
        <v>182</v>
      </c>
      <c r="L24" s="105">
        <v>76</v>
      </c>
      <c r="M24" s="105">
        <v>572</v>
      </c>
      <c r="N24" s="105">
        <v>301</v>
      </c>
      <c r="O24" s="105">
        <v>0</v>
      </c>
      <c r="P24" s="105">
        <v>0</v>
      </c>
      <c r="Q24" s="105">
        <v>37</v>
      </c>
      <c r="R24" s="105">
        <v>19</v>
      </c>
      <c r="S24" s="105">
        <v>112</v>
      </c>
      <c r="T24" s="105">
        <v>61</v>
      </c>
      <c r="U24" s="105">
        <v>2144</v>
      </c>
      <c r="V24" s="105">
        <v>1103</v>
      </c>
      <c r="W24" s="162"/>
      <c r="X24" s="103" t="s">
        <v>102</v>
      </c>
      <c r="Y24" s="105">
        <v>13</v>
      </c>
      <c r="Z24" s="105">
        <v>5</v>
      </c>
      <c r="AA24" s="105">
        <v>8</v>
      </c>
      <c r="AB24" s="105">
        <v>3</v>
      </c>
      <c r="AC24" s="105">
        <v>0</v>
      </c>
      <c r="AD24" s="105">
        <v>0</v>
      </c>
      <c r="AE24" s="105">
        <v>1</v>
      </c>
      <c r="AF24" s="105">
        <v>0</v>
      </c>
      <c r="AG24" s="105">
        <v>6</v>
      </c>
      <c r="AH24" s="105">
        <v>2</v>
      </c>
      <c r="AI24" s="105">
        <v>58</v>
      </c>
      <c r="AJ24" s="105">
        <v>25</v>
      </c>
      <c r="AK24" s="105">
        <v>0</v>
      </c>
      <c r="AL24" s="105">
        <v>0</v>
      </c>
      <c r="AM24" s="105">
        <v>1</v>
      </c>
      <c r="AN24" s="105">
        <v>0</v>
      </c>
      <c r="AO24" s="105">
        <v>1</v>
      </c>
      <c r="AP24" s="105">
        <v>0</v>
      </c>
      <c r="AQ24" s="105">
        <v>88</v>
      </c>
      <c r="AR24" s="105">
        <v>35</v>
      </c>
      <c r="AS24" s="162"/>
      <c r="AT24" s="103" t="s">
        <v>102</v>
      </c>
      <c r="AU24" s="105">
        <v>21</v>
      </c>
      <c r="AV24" s="105">
        <v>11</v>
      </c>
      <c r="AW24" s="105">
        <v>0</v>
      </c>
      <c r="AX24" s="105">
        <v>4</v>
      </c>
      <c r="AY24" s="105">
        <v>5</v>
      </c>
      <c r="AZ24" s="105">
        <v>15</v>
      </c>
      <c r="BA24" s="105">
        <v>0</v>
      </c>
      <c r="BB24" s="105">
        <v>2</v>
      </c>
      <c r="BC24" s="105">
        <v>4</v>
      </c>
      <c r="BD24" s="105">
        <v>62</v>
      </c>
      <c r="BE24" s="105">
        <v>75</v>
      </c>
      <c r="BF24" s="105">
        <v>72</v>
      </c>
      <c r="BG24" s="105">
        <v>0</v>
      </c>
      <c r="BH24" s="105">
        <v>0</v>
      </c>
      <c r="BI24" s="105">
        <v>13</v>
      </c>
      <c r="BJ24" s="162"/>
      <c r="BK24" s="103" t="s">
        <v>102</v>
      </c>
      <c r="BL24" s="105">
        <v>0</v>
      </c>
      <c r="BM24" s="105">
        <v>1072</v>
      </c>
      <c r="BN24" s="105">
        <v>216</v>
      </c>
      <c r="BO24" s="105">
        <v>42</v>
      </c>
      <c r="BP24" s="105">
        <v>0</v>
      </c>
      <c r="BQ24" s="105">
        <v>23</v>
      </c>
      <c r="BR24" s="105">
        <v>75</v>
      </c>
      <c r="BS24" s="105">
        <v>75</v>
      </c>
      <c r="BT24" s="105">
        <v>73</v>
      </c>
      <c r="BU24" s="162"/>
      <c r="BV24" s="103" t="s">
        <v>102</v>
      </c>
      <c r="BW24" s="105">
        <v>710</v>
      </c>
      <c r="BX24" s="105">
        <v>340</v>
      </c>
      <c r="BY24" s="105">
        <v>682</v>
      </c>
      <c r="BZ24" s="105">
        <v>328</v>
      </c>
      <c r="CA24" s="105">
        <v>446</v>
      </c>
      <c r="CB24" s="105">
        <v>218</v>
      </c>
      <c r="CC24" s="105">
        <v>17</v>
      </c>
      <c r="CD24" s="105">
        <v>10</v>
      </c>
      <c r="CE24" s="105">
        <v>17</v>
      </c>
      <c r="CF24" s="105">
        <v>10</v>
      </c>
      <c r="CG24" s="105">
        <v>17</v>
      </c>
      <c r="CH24" s="105">
        <v>10</v>
      </c>
      <c r="CI24" s="105">
        <v>92</v>
      </c>
      <c r="CJ24" s="105">
        <v>38</v>
      </c>
      <c r="CK24" s="105">
        <v>92</v>
      </c>
      <c r="CL24" s="105">
        <v>38</v>
      </c>
      <c r="CM24" s="105">
        <v>83</v>
      </c>
      <c r="CN24" s="105">
        <v>34</v>
      </c>
      <c r="CO24" s="162"/>
      <c r="CP24" s="105" t="s">
        <v>102</v>
      </c>
      <c r="CQ24" s="105">
        <v>135</v>
      </c>
      <c r="CR24" s="105">
        <v>42</v>
      </c>
      <c r="CS24" s="105">
        <v>25</v>
      </c>
      <c r="CT24" s="105">
        <v>32</v>
      </c>
      <c r="CU24" s="105">
        <v>12</v>
      </c>
      <c r="CV24" s="105">
        <v>167</v>
      </c>
      <c r="CW24" s="105">
        <v>54</v>
      </c>
      <c r="CX24" s="162"/>
      <c r="CY24" s="103" t="s">
        <v>102</v>
      </c>
      <c r="CZ24" s="105">
        <v>249</v>
      </c>
      <c r="DA24" s="105">
        <v>215</v>
      </c>
      <c r="DB24" s="105">
        <v>233</v>
      </c>
      <c r="DC24" s="105">
        <v>16</v>
      </c>
      <c r="DD24" s="105">
        <v>173</v>
      </c>
      <c r="DE24" s="105">
        <v>0</v>
      </c>
      <c r="DF24" s="105">
        <v>251</v>
      </c>
      <c r="DG24" s="105">
        <v>225</v>
      </c>
      <c r="DH24" s="105">
        <v>168</v>
      </c>
      <c r="DI24" s="105">
        <v>13</v>
      </c>
      <c r="DJ24" s="105">
        <v>8</v>
      </c>
      <c r="DK24" s="105">
        <v>48</v>
      </c>
      <c r="DL24" s="105">
        <v>23</v>
      </c>
      <c r="DM24" s="105">
        <v>3</v>
      </c>
      <c r="DN24" s="105">
        <v>30</v>
      </c>
      <c r="DO24" s="135"/>
      <c r="DP24" s="138" t="s">
        <v>6</v>
      </c>
      <c r="DQ24" s="138" t="s">
        <v>4193</v>
      </c>
      <c r="DR24" s="138">
        <v>819</v>
      </c>
      <c r="DS24" s="138">
        <v>546</v>
      </c>
      <c r="DT24" s="139">
        <v>2960</v>
      </c>
      <c r="DU24" s="139">
        <v>1599</v>
      </c>
    </row>
    <row r="25" spans="1:125" ht="14.45" customHeight="1">
      <c r="A25" s="162" t="s">
        <v>3</v>
      </c>
      <c r="B25" s="13" t="s">
        <v>119</v>
      </c>
      <c r="C25" s="74">
        <v>982</v>
      </c>
      <c r="D25" s="74">
        <v>480</v>
      </c>
      <c r="E25" s="74">
        <v>701</v>
      </c>
      <c r="F25" s="74">
        <v>336</v>
      </c>
      <c r="G25" s="74">
        <v>0</v>
      </c>
      <c r="H25" s="74">
        <v>0</v>
      </c>
      <c r="I25" s="74">
        <v>52</v>
      </c>
      <c r="J25" s="74">
        <v>26</v>
      </c>
      <c r="K25" s="74">
        <v>115</v>
      </c>
      <c r="L25" s="74">
        <v>45</v>
      </c>
      <c r="M25" s="74">
        <v>687</v>
      </c>
      <c r="N25" s="74">
        <v>353</v>
      </c>
      <c r="O25" s="74">
        <v>0</v>
      </c>
      <c r="P25" s="74">
        <v>0</v>
      </c>
      <c r="Q25" s="74">
        <v>108</v>
      </c>
      <c r="R25" s="74">
        <v>54</v>
      </c>
      <c r="S25" s="74">
        <v>45</v>
      </c>
      <c r="T25" s="74">
        <v>24</v>
      </c>
      <c r="U25" s="67">
        <v>2690</v>
      </c>
      <c r="V25" s="67">
        <v>1318</v>
      </c>
      <c r="W25" s="162" t="s">
        <v>3</v>
      </c>
      <c r="X25" s="13" t="s">
        <v>119</v>
      </c>
      <c r="Y25" s="74">
        <v>10</v>
      </c>
      <c r="Z25" s="74">
        <v>6</v>
      </c>
      <c r="AA25" s="74">
        <v>5</v>
      </c>
      <c r="AB25" s="74">
        <v>3</v>
      </c>
      <c r="AC25" s="74">
        <v>0</v>
      </c>
      <c r="AD25" s="74">
        <v>0</v>
      </c>
      <c r="AE25" s="74">
        <v>0</v>
      </c>
      <c r="AF25" s="74">
        <v>0</v>
      </c>
      <c r="AG25" s="74">
        <v>1</v>
      </c>
      <c r="AH25" s="74">
        <v>0</v>
      </c>
      <c r="AI25" s="74">
        <v>50</v>
      </c>
      <c r="AJ25" s="74">
        <v>24</v>
      </c>
      <c r="AK25" s="74">
        <v>0</v>
      </c>
      <c r="AL25" s="74">
        <v>0</v>
      </c>
      <c r="AM25" s="74">
        <v>0</v>
      </c>
      <c r="AN25" s="74">
        <v>0</v>
      </c>
      <c r="AO25" s="74">
        <v>2</v>
      </c>
      <c r="AP25" s="74">
        <v>1</v>
      </c>
      <c r="AQ25" s="67">
        <v>68</v>
      </c>
      <c r="AR25" s="67">
        <v>34</v>
      </c>
      <c r="AS25" s="162" t="s">
        <v>3</v>
      </c>
      <c r="AT25" s="13" t="s">
        <v>119</v>
      </c>
      <c r="AU25" s="74">
        <v>21</v>
      </c>
      <c r="AV25" s="74">
        <v>18</v>
      </c>
      <c r="AW25" s="74">
        <v>0</v>
      </c>
      <c r="AX25" s="74">
        <v>2</v>
      </c>
      <c r="AY25" s="74">
        <v>5</v>
      </c>
      <c r="AZ25" s="74">
        <v>17</v>
      </c>
      <c r="BA25" s="74">
        <v>0</v>
      </c>
      <c r="BB25" s="74">
        <v>4</v>
      </c>
      <c r="BC25" s="74">
        <v>3</v>
      </c>
      <c r="BD25" s="67">
        <v>70</v>
      </c>
      <c r="BE25" s="76">
        <v>69</v>
      </c>
      <c r="BF25" s="74">
        <v>60</v>
      </c>
      <c r="BG25" s="74">
        <v>6</v>
      </c>
      <c r="BH25" s="74">
        <v>0</v>
      </c>
      <c r="BI25" s="74">
        <v>17</v>
      </c>
      <c r="BJ25" s="162" t="s">
        <v>3</v>
      </c>
      <c r="BK25" s="13" t="s">
        <v>119</v>
      </c>
      <c r="BL25" s="74">
        <v>0</v>
      </c>
      <c r="BM25" s="74">
        <v>894</v>
      </c>
      <c r="BN25" s="74">
        <v>229</v>
      </c>
      <c r="BO25" s="74">
        <v>128</v>
      </c>
      <c r="BP25" s="74">
        <v>0</v>
      </c>
      <c r="BQ25" s="74">
        <v>25</v>
      </c>
      <c r="BR25" s="74">
        <v>78</v>
      </c>
      <c r="BS25" s="74">
        <v>65</v>
      </c>
      <c r="BT25" s="74">
        <v>69</v>
      </c>
      <c r="BU25" s="162" t="s">
        <v>3</v>
      </c>
      <c r="BV25" s="13" t="s">
        <v>119</v>
      </c>
      <c r="BW25" s="74">
        <v>546</v>
      </c>
      <c r="BX25" s="74">
        <v>291</v>
      </c>
      <c r="BY25" s="74">
        <v>529</v>
      </c>
      <c r="BZ25" s="74">
        <v>283</v>
      </c>
      <c r="CA25" s="74">
        <v>376</v>
      </c>
      <c r="CB25" s="74">
        <v>200</v>
      </c>
      <c r="CC25" s="74">
        <v>0</v>
      </c>
      <c r="CD25" s="74">
        <v>0</v>
      </c>
      <c r="CE25" s="74">
        <v>0</v>
      </c>
      <c r="CF25" s="74">
        <v>0</v>
      </c>
      <c r="CG25" s="74">
        <v>0</v>
      </c>
      <c r="CH25" s="74">
        <v>0</v>
      </c>
      <c r="CI25" s="74">
        <v>95</v>
      </c>
      <c r="CJ25" s="74">
        <v>49</v>
      </c>
      <c r="CK25" s="74">
        <v>95</v>
      </c>
      <c r="CL25" s="74">
        <v>49</v>
      </c>
      <c r="CM25" s="74">
        <v>59</v>
      </c>
      <c r="CN25" s="74">
        <v>29</v>
      </c>
      <c r="CO25" s="162" t="s">
        <v>3</v>
      </c>
      <c r="CP25" s="13" t="s">
        <v>119</v>
      </c>
      <c r="CQ25" s="72">
        <v>120</v>
      </c>
      <c r="CR25" s="5">
        <v>37</v>
      </c>
      <c r="CS25" s="5">
        <v>19</v>
      </c>
      <c r="CT25" s="72">
        <v>11</v>
      </c>
      <c r="CU25" s="5">
        <v>3</v>
      </c>
      <c r="CV25" s="72">
        <v>131</v>
      </c>
      <c r="CW25" s="72">
        <v>40</v>
      </c>
      <c r="CX25" s="162" t="s">
        <v>3</v>
      </c>
      <c r="CY25" s="13" t="s">
        <v>119</v>
      </c>
      <c r="CZ25" s="74">
        <v>0</v>
      </c>
      <c r="DA25" s="74">
        <v>0</v>
      </c>
      <c r="DB25" s="74">
        <v>0</v>
      </c>
      <c r="DC25" s="74">
        <v>0</v>
      </c>
      <c r="DD25" s="74">
        <v>0</v>
      </c>
      <c r="DE25" s="74">
        <v>0</v>
      </c>
      <c r="DF25" s="74">
        <v>0</v>
      </c>
      <c r="DG25" s="74">
        <v>0</v>
      </c>
      <c r="DH25" s="74">
        <v>0</v>
      </c>
      <c r="DI25" s="74">
        <v>0</v>
      </c>
      <c r="DJ25" s="74">
        <v>0</v>
      </c>
      <c r="DK25" s="74">
        <v>0</v>
      </c>
      <c r="DL25" s="74">
        <v>0</v>
      </c>
      <c r="DM25" s="74">
        <v>3</v>
      </c>
      <c r="DN25" s="74">
        <v>0</v>
      </c>
      <c r="DO25" s="135"/>
      <c r="DP25" s="138" t="s">
        <v>3</v>
      </c>
      <c r="DQ25" s="138" t="s">
        <v>4194</v>
      </c>
      <c r="DR25" s="138">
        <v>641</v>
      </c>
      <c r="DS25" s="138">
        <v>435</v>
      </c>
      <c r="DT25" s="139">
        <v>2987</v>
      </c>
      <c r="DU25" s="139">
        <v>0</v>
      </c>
    </row>
    <row r="26" spans="1:125">
      <c r="A26" s="162"/>
      <c r="B26" s="13" t="s">
        <v>120</v>
      </c>
      <c r="C26" s="74">
        <v>1642</v>
      </c>
      <c r="D26" s="74">
        <v>938</v>
      </c>
      <c r="E26" s="74">
        <v>705</v>
      </c>
      <c r="F26" s="74">
        <v>426</v>
      </c>
      <c r="G26" s="74">
        <v>28</v>
      </c>
      <c r="H26" s="74">
        <v>15</v>
      </c>
      <c r="I26" s="74">
        <v>207</v>
      </c>
      <c r="J26" s="74">
        <v>91</v>
      </c>
      <c r="K26" s="74">
        <v>264</v>
      </c>
      <c r="L26" s="74">
        <v>129</v>
      </c>
      <c r="M26" s="74">
        <v>837</v>
      </c>
      <c r="N26" s="74">
        <v>535</v>
      </c>
      <c r="O26" s="74">
        <v>10</v>
      </c>
      <c r="P26" s="74">
        <v>4</v>
      </c>
      <c r="Q26" s="74">
        <v>268</v>
      </c>
      <c r="R26" s="74">
        <v>114</v>
      </c>
      <c r="S26" s="74">
        <v>131</v>
      </c>
      <c r="T26" s="74">
        <v>65</v>
      </c>
      <c r="U26" s="67">
        <v>4092</v>
      </c>
      <c r="V26" s="67">
        <v>2317</v>
      </c>
      <c r="W26" s="162"/>
      <c r="X26" s="13" t="s">
        <v>120</v>
      </c>
      <c r="Y26" s="74">
        <v>26</v>
      </c>
      <c r="Z26" s="74">
        <v>15</v>
      </c>
      <c r="AA26" s="74">
        <v>5</v>
      </c>
      <c r="AB26" s="74">
        <v>2</v>
      </c>
      <c r="AC26" s="74">
        <v>0</v>
      </c>
      <c r="AD26" s="74">
        <v>0</v>
      </c>
      <c r="AE26" s="74">
        <v>1</v>
      </c>
      <c r="AF26" s="74">
        <v>1</v>
      </c>
      <c r="AG26" s="74">
        <v>5</v>
      </c>
      <c r="AH26" s="74">
        <v>3</v>
      </c>
      <c r="AI26" s="74">
        <v>41</v>
      </c>
      <c r="AJ26" s="74">
        <v>17</v>
      </c>
      <c r="AK26" s="74">
        <v>0</v>
      </c>
      <c r="AL26" s="74">
        <v>0</v>
      </c>
      <c r="AM26" s="74">
        <v>3</v>
      </c>
      <c r="AN26" s="74">
        <v>2</v>
      </c>
      <c r="AO26" s="74">
        <v>5</v>
      </c>
      <c r="AP26" s="74">
        <v>1</v>
      </c>
      <c r="AQ26" s="67">
        <v>86</v>
      </c>
      <c r="AR26" s="67">
        <v>41</v>
      </c>
      <c r="AS26" s="162"/>
      <c r="AT26" s="13" t="s">
        <v>120</v>
      </c>
      <c r="AU26" s="74">
        <v>40</v>
      </c>
      <c r="AV26" s="74">
        <v>23</v>
      </c>
      <c r="AW26" s="74">
        <v>1</v>
      </c>
      <c r="AX26" s="74">
        <v>7</v>
      </c>
      <c r="AY26" s="74">
        <v>9</v>
      </c>
      <c r="AZ26" s="74">
        <v>27</v>
      </c>
      <c r="BA26" s="74">
        <v>1</v>
      </c>
      <c r="BB26" s="74">
        <v>11</v>
      </c>
      <c r="BC26" s="74">
        <v>7</v>
      </c>
      <c r="BD26" s="67">
        <v>126</v>
      </c>
      <c r="BE26" s="76">
        <v>123</v>
      </c>
      <c r="BF26" s="74">
        <v>122</v>
      </c>
      <c r="BG26" s="74">
        <v>98</v>
      </c>
      <c r="BH26" s="74">
        <v>1</v>
      </c>
      <c r="BI26" s="74">
        <v>25</v>
      </c>
      <c r="BJ26" s="162"/>
      <c r="BK26" s="13" t="s">
        <v>120</v>
      </c>
      <c r="BL26" s="74">
        <v>334</v>
      </c>
      <c r="BM26" s="74">
        <v>559</v>
      </c>
      <c r="BN26" s="74">
        <v>197</v>
      </c>
      <c r="BO26" s="74">
        <v>309</v>
      </c>
      <c r="BP26" s="74">
        <v>274</v>
      </c>
      <c r="BQ26" s="74">
        <v>11</v>
      </c>
      <c r="BR26" s="74">
        <v>123</v>
      </c>
      <c r="BS26" s="74">
        <v>117</v>
      </c>
      <c r="BT26" s="74">
        <v>117</v>
      </c>
      <c r="BU26" s="162"/>
      <c r="BV26" s="13" t="s">
        <v>120</v>
      </c>
      <c r="BW26" s="74">
        <v>821</v>
      </c>
      <c r="BX26" s="74">
        <v>518</v>
      </c>
      <c r="BY26" s="74">
        <v>816</v>
      </c>
      <c r="BZ26" s="74">
        <v>515</v>
      </c>
      <c r="CA26" s="74">
        <v>602</v>
      </c>
      <c r="CB26" s="74">
        <v>396</v>
      </c>
      <c r="CC26" s="74">
        <v>6</v>
      </c>
      <c r="CD26" s="74">
        <v>2</v>
      </c>
      <c r="CE26" s="74">
        <v>6</v>
      </c>
      <c r="CF26" s="74">
        <v>2</v>
      </c>
      <c r="CG26" s="74">
        <v>5</v>
      </c>
      <c r="CH26" s="74">
        <v>1</v>
      </c>
      <c r="CI26" s="74">
        <v>347</v>
      </c>
      <c r="CJ26" s="74">
        <v>138</v>
      </c>
      <c r="CK26" s="74">
        <v>347</v>
      </c>
      <c r="CL26" s="74">
        <v>138</v>
      </c>
      <c r="CM26" s="74">
        <v>255</v>
      </c>
      <c r="CN26" s="74">
        <v>107</v>
      </c>
      <c r="CO26" s="162"/>
      <c r="CP26" s="13" t="s">
        <v>120</v>
      </c>
      <c r="CQ26" s="72">
        <v>247</v>
      </c>
      <c r="CR26" s="5">
        <v>79</v>
      </c>
      <c r="CS26" s="5">
        <v>87</v>
      </c>
      <c r="CT26" s="72">
        <v>39</v>
      </c>
      <c r="CU26" s="5">
        <v>13</v>
      </c>
      <c r="CV26" s="72">
        <v>286</v>
      </c>
      <c r="CW26" s="72">
        <v>92</v>
      </c>
      <c r="CX26" s="162"/>
      <c r="CY26" s="13" t="s">
        <v>120</v>
      </c>
      <c r="CZ26" s="74">
        <v>7</v>
      </c>
      <c r="DA26" s="74">
        <v>7</v>
      </c>
      <c r="DB26" s="74">
        <v>7</v>
      </c>
      <c r="DC26" s="74">
        <v>0</v>
      </c>
      <c r="DD26" s="74">
        <v>8</v>
      </c>
      <c r="DE26" s="74">
        <v>2</v>
      </c>
      <c r="DF26" s="74">
        <v>9</v>
      </c>
      <c r="DG26" s="74">
        <v>4</v>
      </c>
      <c r="DH26" s="74">
        <v>8</v>
      </c>
      <c r="DI26" s="74">
        <v>0</v>
      </c>
      <c r="DJ26" s="74">
        <v>0</v>
      </c>
      <c r="DK26" s="74">
        <v>1</v>
      </c>
      <c r="DL26" s="74">
        <v>0</v>
      </c>
      <c r="DM26" s="74">
        <v>3</v>
      </c>
      <c r="DN26" s="74">
        <v>0</v>
      </c>
      <c r="DO26" s="135"/>
      <c r="DP26" s="138" t="s">
        <v>3</v>
      </c>
      <c r="DQ26" s="138" t="s">
        <v>4195</v>
      </c>
      <c r="DR26" s="138">
        <v>1174</v>
      </c>
      <c r="DS26" s="138">
        <v>862</v>
      </c>
      <c r="DT26" s="139">
        <v>4649</v>
      </c>
      <c r="DU26" s="139">
        <v>53</v>
      </c>
    </row>
    <row r="27" spans="1:125">
      <c r="A27" s="162"/>
      <c r="B27" s="103" t="s">
        <v>102</v>
      </c>
      <c r="C27" s="105">
        <v>2624</v>
      </c>
      <c r="D27" s="105">
        <v>1418</v>
      </c>
      <c r="E27" s="105">
        <v>1406</v>
      </c>
      <c r="F27" s="105">
        <v>762</v>
      </c>
      <c r="G27" s="105">
        <v>28</v>
      </c>
      <c r="H27" s="105">
        <v>15</v>
      </c>
      <c r="I27" s="105">
        <v>259</v>
      </c>
      <c r="J27" s="105">
        <v>117</v>
      </c>
      <c r="K27" s="105">
        <v>379</v>
      </c>
      <c r="L27" s="105">
        <v>174</v>
      </c>
      <c r="M27" s="105">
        <v>1524</v>
      </c>
      <c r="N27" s="105">
        <v>888</v>
      </c>
      <c r="O27" s="105">
        <v>10</v>
      </c>
      <c r="P27" s="105">
        <v>4</v>
      </c>
      <c r="Q27" s="105">
        <v>376</v>
      </c>
      <c r="R27" s="105">
        <v>168</v>
      </c>
      <c r="S27" s="105">
        <v>176</v>
      </c>
      <c r="T27" s="105">
        <v>89</v>
      </c>
      <c r="U27" s="105">
        <v>6782</v>
      </c>
      <c r="V27" s="105">
        <v>3635</v>
      </c>
      <c r="W27" s="162"/>
      <c r="X27" s="103" t="s">
        <v>102</v>
      </c>
      <c r="Y27" s="105">
        <v>36</v>
      </c>
      <c r="Z27" s="105">
        <v>21</v>
      </c>
      <c r="AA27" s="105">
        <v>10</v>
      </c>
      <c r="AB27" s="105">
        <v>5</v>
      </c>
      <c r="AC27" s="105">
        <v>0</v>
      </c>
      <c r="AD27" s="105">
        <v>0</v>
      </c>
      <c r="AE27" s="105">
        <v>1</v>
      </c>
      <c r="AF27" s="105">
        <v>1</v>
      </c>
      <c r="AG27" s="105">
        <v>6</v>
      </c>
      <c r="AH27" s="105">
        <v>3</v>
      </c>
      <c r="AI27" s="105">
        <v>91</v>
      </c>
      <c r="AJ27" s="105">
        <v>41</v>
      </c>
      <c r="AK27" s="105">
        <v>0</v>
      </c>
      <c r="AL27" s="105">
        <v>0</v>
      </c>
      <c r="AM27" s="105">
        <v>3</v>
      </c>
      <c r="AN27" s="105">
        <v>2</v>
      </c>
      <c r="AO27" s="105">
        <v>7</v>
      </c>
      <c r="AP27" s="105">
        <v>2</v>
      </c>
      <c r="AQ27" s="105">
        <v>154</v>
      </c>
      <c r="AR27" s="105">
        <v>75</v>
      </c>
      <c r="AS27" s="162"/>
      <c r="AT27" s="103" t="s">
        <v>102</v>
      </c>
      <c r="AU27" s="105">
        <v>61</v>
      </c>
      <c r="AV27" s="105">
        <v>41</v>
      </c>
      <c r="AW27" s="105">
        <v>1</v>
      </c>
      <c r="AX27" s="105">
        <v>9</v>
      </c>
      <c r="AY27" s="105">
        <v>14</v>
      </c>
      <c r="AZ27" s="105">
        <v>44</v>
      </c>
      <c r="BA27" s="105">
        <v>1</v>
      </c>
      <c r="BB27" s="105">
        <v>15</v>
      </c>
      <c r="BC27" s="105">
        <v>10</v>
      </c>
      <c r="BD27" s="105">
        <v>196</v>
      </c>
      <c r="BE27" s="105">
        <v>192</v>
      </c>
      <c r="BF27" s="105">
        <v>182</v>
      </c>
      <c r="BG27" s="105">
        <v>104</v>
      </c>
      <c r="BH27" s="105">
        <v>1</v>
      </c>
      <c r="BI27" s="105">
        <v>42</v>
      </c>
      <c r="BJ27" s="162"/>
      <c r="BK27" s="103" t="s">
        <v>102</v>
      </c>
      <c r="BL27" s="105">
        <v>334</v>
      </c>
      <c r="BM27" s="105">
        <v>1453</v>
      </c>
      <c r="BN27" s="105">
        <v>426</v>
      </c>
      <c r="BO27" s="105">
        <v>437</v>
      </c>
      <c r="BP27" s="105">
        <v>274</v>
      </c>
      <c r="BQ27" s="105">
        <v>36</v>
      </c>
      <c r="BR27" s="105">
        <v>201</v>
      </c>
      <c r="BS27" s="105">
        <v>182</v>
      </c>
      <c r="BT27" s="105">
        <v>186</v>
      </c>
      <c r="BU27" s="162"/>
      <c r="BV27" s="103" t="s">
        <v>102</v>
      </c>
      <c r="BW27" s="105">
        <v>1367</v>
      </c>
      <c r="BX27" s="105">
        <v>809</v>
      </c>
      <c r="BY27" s="105">
        <v>1345</v>
      </c>
      <c r="BZ27" s="105">
        <v>798</v>
      </c>
      <c r="CA27" s="105">
        <v>978</v>
      </c>
      <c r="CB27" s="105">
        <v>596</v>
      </c>
      <c r="CC27" s="105">
        <v>6</v>
      </c>
      <c r="CD27" s="105">
        <v>2</v>
      </c>
      <c r="CE27" s="105">
        <v>6</v>
      </c>
      <c r="CF27" s="105">
        <v>2</v>
      </c>
      <c r="CG27" s="105">
        <v>5</v>
      </c>
      <c r="CH27" s="105">
        <v>1</v>
      </c>
      <c r="CI27" s="105">
        <v>442</v>
      </c>
      <c r="CJ27" s="105">
        <v>187</v>
      </c>
      <c r="CK27" s="105">
        <v>442</v>
      </c>
      <c r="CL27" s="105">
        <v>187</v>
      </c>
      <c r="CM27" s="105">
        <v>314</v>
      </c>
      <c r="CN27" s="105">
        <v>136</v>
      </c>
      <c r="CO27" s="162"/>
      <c r="CP27" s="105" t="s">
        <v>102</v>
      </c>
      <c r="CQ27" s="105">
        <v>367</v>
      </c>
      <c r="CR27" s="105">
        <v>116</v>
      </c>
      <c r="CS27" s="105">
        <v>106</v>
      </c>
      <c r="CT27" s="105">
        <v>50</v>
      </c>
      <c r="CU27" s="105">
        <v>16</v>
      </c>
      <c r="CV27" s="105">
        <v>417</v>
      </c>
      <c r="CW27" s="105">
        <v>132</v>
      </c>
      <c r="CX27" s="162"/>
      <c r="CY27" s="103" t="s">
        <v>102</v>
      </c>
      <c r="CZ27" s="105">
        <v>7</v>
      </c>
      <c r="DA27" s="105">
        <v>7</v>
      </c>
      <c r="DB27" s="105">
        <v>7</v>
      </c>
      <c r="DC27" s="105">
        <v>0</v>
      </c>
      <c r="DD27" s="105">
        <v>8</v>
      </c>
      <c r="DE27" s="105">
        <v>2</v>
      </c>
      <c r="DF27" s="105">
        <v>9</v>
      </c>
      <c r="DG27" s="105">
        <v>4</v>
      </c>
      <c r="DH27" s="105">
        <v>8</v>
      </c>
      <c r="DI27" s="105">
        <v>0</v>
      </c>
      <c r="DJ27" s="105">
        <v>0</v>
      </c>
      <c r="DK27" s="105">
        <v>1</v>
      </c>
      <c r="DL27" s="105">
        <v>0</v>
      </c>
      <c r="DM27" s="105">
        <v>6</v>
      </c>
      <c r="DN27" s="105">
        <v>0</v>
      </c>
      <c r="DO27" s="135"/>
      <c r="DP27" s="138" t="s">
        <v>3</v>
      </c>
      <c r="DQ27" s="138" t="s">
        <v>4196</v>
      </c>
      <c r="DR27" s="138">
        <v>1815</v>
      </c>
      <c r="DS27" s="138">
        <v>1297</v>
      </c>
      <c r="DT27" s="139">
        <v>7636</v>
      </c>
      <c r="DU27" s="139">
        <v>53</v>
      </c>
    </row>
    <row r="28" spans="1:125" ht="14.45" customHeight="1">
      <c r="A28" s="162" t="s">
        <v>129</v>
      </c>
      <c r="B28" s="13" t="s">
        <v>119</v>
      </c>
      <c r="C28" s="74">
        <v>119</v>
      </c>
      <c r="D28" s="74">
        <v>47</v>
      </c>
      <c r="E28" s="74">
        <v>99</v>
      </c>
      <c r="F28" s="74">
        <v>40</v>
      </c>
      <c r="G28" s="74">
        <v>0</v>
      </c>
      <c r="H28" s="74">
        <v>0</v>
      </c>
      <c r="I28" s="74">
        <v>0</v>
      </c>
      <c r="J28" s="74">
        <v>0</v>
      </c>
      <c r="K28" s="74">
        <v>10</v>
      </c>
      <c r="L28" s="74">
        <v>4</v>
      </c>
      <c r="M28" s="74">
        <v>115</v>
      </c>
      <c r="N28" s="74">
        <v>59</v>
      </c>
      <c r="O28" s="74">
        <v>0</v>
      </c>
      <c r="P28" s="74">
        <v>0</v>
      </c>
      <c r="Q28" s="74">
        <v>26</v>
      </c>
      <c r="R28" s="74">
        <v>10</v>
      </c>
      <c r="S28" s="74">
        <v>0</v>
      </c>
      <c r="T28" s="74">
        <v>0</v>
      </c>
      <c r="U28" s="67">
        <v>369</v>
      </c>
      <c r="V28" s="67">
        <v>160</v>
      </c>
      <c r="W28" s="162" t="s">
        <v>129</v>
      </c>
      <c r="X28" s="13" t="s">
        <v>119</v>
      </c>
      <c r="Y28" s="74">
        <v>10</v>
      </c>
      <c r="Z28" s="74">
        <v>7</v>
      </c>
      <c r="AA28" s="74">
        <v>6</v>
      </c>
      <c r="AB28" s="74">
        <v>4</v>
      </c>
      <c r="AC28" s="74">
        <v>0</v>
      </c>
      <c r="AD28" s="74">
        <v>0</v>
      </c>
      <c r="AE28" s="74">
        <v>0</v>
      </c>
      <c r="AF28" s="74">
        <v>0</v>
      </c>
      <c r="AG28" s="74">
        <v>0</v>
      </c>
      <c r="AH28" s="74">
        <v>0</v>
      </c>
      <c r="AI28" s="74">
        <v>28</v>
      </c>
      <c r="AJ28" s="74">
        <v>11</v>
      </c>
      <c r="AK28" s="74">
        <v>0</v>
      </c>
      <c r="AL28" s="74">
        <v>0</v>
      </c>
      <c r="AM28" s="74">
        <v>13</v>
      </c>
      <c r="AN28" s="74">
        <v>7</v>
      </c>
      <c r="AO28" s="74">
        <v>0</v>
      </c>
      <c r="AP28" s="74">
        <v>0</v>
      </c>
      <c r="AQ28" s="67">
        <v>57</v>
      </c>
      <c r="AR28" s="67">
        <v>29</v>
      </c>
      <c r="AS28" s="162" t="s">
        <v>129</v>
      </c>
      <c r="AT28" s="13" t="s">
        <v>119</v>
      </c>
      <c r="AU28" s="74">
        <v>3</v>
      </c>
      <c r="AV28" s="74">
        <v>3</v>
      </c>
      <c r="AW28" s="74">
        <v>0</v>
      </c>
      <c r="AX28" s="74">
        <v>0</v>
      </c>
      <c r="AY28" s="74">
        <v>1</v>
      </c>
      <c r="AZ28" s="74">
        <v>4</v>
      </c>
      <c r="BA28" s="74">
        <v>0</v>
      </c>
      <c r="BB28" s="74">
        <v>1</v>
      </c>
      <c r="BC28" s="74">
        <v>0</v>
      </c>
      <c r="BD28" s="67">
        <v>12</v>
      </c>
      <c r="BE28" s="76">
        <v>11</v>
      </c>
      <c r="BF28" s="74">
        <v>11</v>
      </c>
      <c r="BG28" s="74">
        <v>4</v>
      </c>
      <c r="BH28" s="74">
        <v>0</v>
      </c>
      <c r="BI28" s="74">
        <v>4</v>
      </c>
      <c r="BJ28" s="162" t="s">
        <v>129</v>
      </c>
      <c r="BK28" s="13" t="s">
        <v>119</v>
      </c>
      <c r="BL28" s="74">
        <v>0</v>
      </c>
      <c r="BM28" s="74">
        <v>173</v>
      </c>
      <c r="BN28" s="74">
        <v>10</v>
      </c>
      <c r="BO28" s="74">
        <v>0</v>
      </c>
      <c r="BP28" s="74">
        <v>0</v>
      </c>
      <c r="BQ28" s="74">
        <v>2</v>
      </c>
      <c r="BR28" s="74">
        <v>13</v>
      </c>
      <c r="BS28" s="74">
        <v>13</v>
      </c>
      <c r="BT28" s="74">
        <v>13</v>
      </c>
      <c r="BU28" s="162" t="s">
        <v>129</v>
      </c>
      <c r="BV28" s="13" t="s">
        <v>119</v>
      </c>
      <c r="BW28" s="74">
        <v>116</v>
      </c>
      <c r="BX28" s="74">
        <v>49</v>
      </c>
      <c r="BY28" s="74">
        <v>116</v>
      </c>
      <c r="BZ28" s="74">
        <v>49</v>
      </c>
      <c r="CA28" s="74">
        <v>50</v>
      </c>
      <c r="CB28" s="74">
        <v>30</v>
      </c>
      <c r="CC28" s="74">
        <v>0</v>
      </c>
      <c r="CD28" s="74">
        <v>0</v>
      </c>
      <c r="CE28" s="74">
        <v>0</v>
      </c>
      <c r="CF28" s="74">
        <v>0</v>
      </c>
      <c r="CG28" s="74">
        <v>0</v>
      </c>
      <c r="CH28" s="74">
        <v>0</v>
      </c>
      <c r="CI28" s="74">
        <v>34</v>
      </c>
      <c r="CJ28" s="74">
        <v>16</v>
      </c>
      <c r="CK28" s="74">
        <v>34</v>
      </c>
      <c r="CL28" s="74">
        <v>16</v>
      </c>
      <c r="CM28" s="74">
        <v>4</v>
      </c>
      <c r="CN28" s="74">
        <v>2</v>
      </c>
      <c r="CO28" s="162" t="s">
        <v>129</v>
      </c>
      <c r="CP28" s="13" t="s">
        <v>119</v>
      </c>
      <c r="CQ28" s="72">
        <v>7</v>
      </c>
      <c r="CR28" s="5">
        <v>1</v>
      </c>
      <c r="CS28" s="5">
        <v>0</v>
      </c>
      <c r="CT28" s="72">
        <v>0</v>
      </c>
      <c r="CU28" s="5">
        <v>0</v>
      </c>
      <c r="CV28" s="72">
        <v>7</v>
      </c>
      <c r="CW28" s="72">
        <v>1</v>
      </c>
      <c r="CX28" s="162" t="s">
        <v>129</v>
      </c>
      <c r="CY28" s="13" t="s">
        <v>119</v>
      </c>
      <c r="CZ28" s="74">
        <v>1</v>
      </c>
      <c r="DA28" s="74">
        <v>1</v>
      </c>
      <c r="DB28" s="74">
        <v>0</v>
      </c>
      <c r="DC28" s="74">
        <v>0</v>
      </c>
      <c r="DD28" s="74">
        <v>0</v>
      </c>
      <c r="DE28" s="74">
        <v>0</v>
      </c>
      <c r="DF28" s="74">
        <v>1</v>
      </c>
      <c r="DG28" s="74">
        <v>0</v>
      </c>
      <c r="DH28" s="74">
        <v>0</v>
      </c>
      <c r="DI28" s="74">
        <v>0</v>
      </c>
      <c r="DJ28" s="74">
        <v>0</v>
      </c>
      <c r="DK28" s="74">
        <v>0</v>
      </c>
      <c r="DL28" s="74">
        <v>0</v>
      </c>
      <c r="DM28" s="74">
        <v>10</v>
      </c>
      <c r="DN28" s="74">
        <v>1</v>
      </c>
      <c r="DO28" s="135"/>
      <c r="DP28" s="138" t="s">
        <v>129</v>
      </c>
      <c r="DQ28" s="138" t="s">
        <v>4197</v>
      </c>
      <c r="DR28" s="138">
        <v>150</v>
      </c>
      <c r="DS28" s="138">
        <v>54</v>
      </c>
      <c r="DT28" s="139">
        <v>376</v>
      </c>
      <c r="DU28" s="139">
        <v>3</v>
      </c>
    </row>
    <row r="29" spans="1:125">
      <c r="A29" s="162"/>
      <c r="B29" s="13" t="s">
        <v>120</v>
      </c>
      <c r="C29" s="74">
        <v>680</v>
      </c>
      <c r="D29" s="74">
        <v>356</v>
      </c>
      <c r="E29" s="74">
        <v>357</v>
      </c>
      <c r="F29" s="74">
        <v>193</v>
      </c>
      <c r="G29" s="74">
        <v>0</v>
      </c>
      <c r="H29" s="74">
        <v>0</v>
      </c>
      <c r="I29" s="74">
        <v>80</v>
      </c>
      <c r="J29" s="74">
        <v>22</v>
      </c>
      <c r="K29" s="74">
        <v>146</v>
      </c>
      <c r="L29" s="74">
        <v>69</v>
      </c>
      <c r="M29" s="74">
        <v>451</v>
      </c>
      <c r="N29" s="74">
        <v>259</v>
      </c>
      <c r="O29" s="74">
        <v>0</v>
      </c>
      <c r="P29" s="74">
        <v>0</v>
      </c>
      <c r="Q29" s="74">
        <v>90</v>
      </c>
      <c r="R29" s="74">
        <v>20</v>
      </c>
      <c r="S29" s="74">
        <v>76</v>
      </c>
      <c r="T29" s="74">
        <v>39</v>
      </c>
      <c r="U29" s="67">
        <v>1880</v>
      </c>
      <c r="V29" s="67">
        <v>958</v>
      </c>
      <c r="W29" s="162"/>
      <c r="X29" s="13" t="s">
        <v>120</v>
      </c>
      <c r="Y29" s="74">
        <v>4</v>
      </c>
      <c r="Z29" s="74">
        <v>1</v>
      </c>
      <c r="AA29" s="74">
        <v>0</v>
      </c>
      <c r="AB29" s="74">
        <v>0</v>
      </c>
      <c r="AC29" s="74">
        <v>0</v>
      </c>
      <c r="AD29" s="74">
        <v>0</v>
      </c>
      <c r="AE29" s="74">
        <v>0</v>
      </c>
      <c r="AF29" s="74">
        <v>0</v>
      </c>
      <c r="AG29" s="74">
        <v>0</v>
      </c>
      <c r="AH29" s="74">
        <v>0</v>
      </c>
      <c r="AI29" s="74">
        <v>14</v>
      </c>
      <c r="AJ29" s="74">
        <v>10</v>
      </c>
      <c r="AK29" s="74">
        <v>0</v>
      </c>
      <c r="AL29" s="74">
        <v>0</v>
      </c>
      <c r="AM29" s="74">
        <v>0</v>
      </c>
      <c r="AN29" s="74">
        <v>0</v>
      </c>
      <c r="AO29" s="74">
        <v>2</v>
      </c>
      <c r="AP29" s="74">
        <v>0</v>
      </c>
      <c r="AQ29" s="67">
        <v>20</v>
      </c>
      <c r="AR29" s="67">
        <v>11</v>
      </c>
      <c r="AS29" s="162"/>
      <c r="AT29" s="13" t="s">
        <v>120</v>
      </c>
      <c r="AU29" s="74">
        <v>14</v>
      </c>
      <c r="AV29" s="74">
        <v>10</v>
      </c>
      <c r="AW29" s="74">
        <v>0</v>
      </c>
      <c r="AX29" s="74">
        <v>2</v>
      </c>
      <c r="AY29" s="74">
        <v>5</v>
      </c>
      <c r="AZ29" s="74">
        <v>10</v>
      </c>
      <c r="BA29" s="74">
        <v>0</v>
      </c>
      <c r="BB29" s="74">
        <v>3</v>
      </c>
      <c r="BC29" s="74">
        <v>3</v>
      </c>
      <c r="BD29" s="67">
        <v>47</v>
      </c>
      <c r="BE29" s="76">
        <v>98</v>
      </c>
      <c r="BF29" s="74">
        <v>96</v>
      </c>
      <c r="BG29" s="74">
        <v>13</v>
      </c>
      <c r="BH29" s="74">
        <v>0</v>
      </c>
      <c r="BI29" s="74">
        <v>8</v>
      </c>
      <c r="BJ29" s="162"/>
      <c r="BK29" s="13" t="s">
        <v>120</v>
      </c>
      <c r="BL29" s="74">
        <v>0</v>
      </c>
      <c r="BM29" s="74">
        <v>910</v>
      </c>
      <c r="BN29" s="74">
        <v>286</v>
      </c>
      <c r="BO29" s="74">
        <v>0</v>
      </c>
      <c r="BP29" s="74">
        <v>0</v>
      </c>
      <c r="BQ29" s="74">
        <v>13</v>
      </c>
      <c r="BR29" s="74">
        <v>61</v>
      </c>
      <c r="BS29" s="74">
        <v>56</v>
      </c>
      <c r="BT29" s="74">
        <v>56</v>
      </c>
      <c r="BU29" s="162"/>
      <c r="BV29" s="13" t="s">
        <v>120</v>
      </c>
      <c r="BW29" s="74">
        <v>455</v>
      </c>
      <c r="BX29" s="74">
        <v>231</v>
      </c>
      <c r="BY29" s="74">
        <v>448</v>
      </c>
      <c r="BZ29" s="74">
        <v>227</v>
      </c>
      <c r="CA29" s="74">
        <v>275</v>
      </c>
      <c r="CB29" s="74">
        <v>138</v>
      </c>
      <c r="CC29" s="74">
        <v>10</v>
      </c>
      <c r="CD29" s="74">
        <v>5</v>
      </c>
      <c r="CE29" s="74">
        <v>10</v>
      </c>
      <c r="CF29" s="74">
        <v>5</v>
      </c>
      <c r="CG29" s="74">
        <v>10</v>
      </c>
      <c r="CH29" s="74">
        <v>5</v>
      </c>
      <c r="CI29" s="74">
        <v>121</v>
      </c>
      <c r="CJ29" s="74">
        <v>49</v>
      </c>
      <c r="CK29" s="74">
        <v>119</v>
      </c>
      <c r="CL29" s="74">
        <v>49</v>
      </c>
      <c r="CM29" s="74">
        <v>87</v>
      </c>
      <c r="CN29" s="74">
        <v>40</v>
      </c>
      <c r="CO29" s="162"/>
      <c r="CP29" s="13" t="s">
        <v>120</v>
      </c>
      <c r="CQ29" s="72">
        <v>108</v>
      </c>
      <c r="CR29" s="5">
        <v>36</v>
      </c>
      <c r="CS29" s="5">
        <v>26</v>
      </c>
      <c r="CT29" s="72">
        <v>16</v>
      </c>
      <c r="CU29" s="5">
        <v>5</v>
      </c>
      <c r="CV29" s="72">
        <v>124</v>
      </c>
      <c r="CW29" s="72">
        <v>41</v>
      </c>
      <c r="CX29" s="162"/>
      <c r="CY29" s="13" t="s">
        <v>120</v>
      </c>
      <c r="CZ29" s="74">
        <v>0</v>
      </c>
      <c r="DA29" s="74">
        <v>0</v>
      </c>
      <c r="DB29" s="74">
        <v>0</v>
      </c>
      <c r="DC29" s="74">
        <v>0</v>
      </c>
      <c r="DD29" s="74">
        <v>0</v>
      </c>
      <c r="DE29" s="74">
        <v>0</v>
      </c>
      <c r="DF29" s="74">
        <v>0</v>
      </c>
      <c r="DG29" s="74">
        <v>0</v>
      </c>
      <c r="DH29" s="74">
        <v>0</v>
      </c>
      <c r="DI29" s="74">
        <v>0</v>
      </c>
      <c r="DJ29" s="74">
        <v>0</v>
      </c>
      <c r="DK29" s="74">
        <v>0</v>
      </c>
      <c r="DL29" s="74">
        <v>0</v>
      </c>
      <c r="DM29" s="74">
        <v>0</v>
      </c>
      <c r="DN29" s="74">
        <v>0</v>
      </c>
      <c r="DO29" s="135"/>
      <c r="DP29" s="138" t="s">
        <v>129</v>
      </c>
      <c r="DQ29" s="138" t="s">
        <v>4198</v>
      </c>
      <c r="DR29" s="138">
        <v>586</v>
      </c>
      <c r="DS29" s="138">
        <v>372</v>
      </c>
      <c r="DT29" s="139">
        <v>2678</v>
      </c>
      <c r="DU29" s="139">
        <v>0</v>
      </c>
    </row>
    <row r="30" spans="1:125">
      <c r="A30" s="162"/>
      <c r="B30" s="103" t="s">
        <v>102</v>
      </c>
      <c r="C30" s="105">
        <v>799</v>
      </c>
      <c r="D30" s="105">
        <v>403</v>
      </c>
      <c r="E30" s="105">
        <v>456</v>
      </c>
      <c r="F30" s="105">
        <v>233</v>
      </c>
      <c r="G30" s="105">
        <v>0</v>
      </c>
      <c r="H30" s="105">
        <v>0</v>
      </c>
      <c r="I30" s="105">
        <v>80</v>
      </c>
      <c r="J30" s="105">
        <v>22</v>
      </c>
      <c r="K30" s="105">
        <v>156</v>
      </c>
      <c r="L30" s="105">
        <v>73</v>
      </c>
      <c r="M30" s="105">
        <v>566</v>
      </c>
      <c r="N30" s="105">
        <v>318</v>
      </c>
      <c r="O30" s="105">
        <v>0</v>
      </c>
      <c r="P30" s="105">
        <v>0</v>
      </c>
      <c r="Q30" s="105">
        <v>116</v>
      </c>
      <c r="R30" s="105">
        <v>30</v>
      </c>
      <c r="S30" s="105">
        <v>76</v>
      </c>
      <c r="T30" s="105">
        <v>39</v>
      </c>
      <c r="U30" s="105">
        <v>2249</v>
      </c>
      <c r="V30" s="105">
        <v>1118</v>
      </c>
      <c r="W30" s="162"/>
      <c r="X30" s="103" t="s">
        <v>102</v>
      </c>
      <c r="Y30" s="105">
        <v>14</v>
      </c>
      <c r="Z30" s="105">
        <v>8</v>
      </c>
      <c r="AA30" s="105">
        <v>6</v>
      </c>
      <c r="AB30" s="105">
        <v>4</v>
      </c>
      <c r="AC30" s="105">
        <v>0</v>
      </c>
      <c r="AD30" s="105">
        <v>0</v>
      </c>
      <c r="AE30" s="105">
        <v>0</v>
      </c>
      <c r="AF30" s="105">
        <v>0</v>
      </c>
      <c r="AG30" s="105">
        <v>0</v>
      </c>
      <c r="AH30" s="105">
        <v>0</v>
      </c>
      <c r="AI30" s="105">
        <v>42</v>
      </c>
      <c r="AJ30" s="105">
        <v>21</v>
      </c>
      <c r="AK30" s="105">
        <v>0</v>
      </c>
      <c r="AL30" s="105">
        <v>0</v>
      </c>
      <c r="AM30" s="105">
        <v>13</v>
      </c>
      <c r="AN30" s="105">
        <v>7</v>
      </c>
      <c r="AO30" s="105">
        <v>2</v>
      </c>
      <c r="AP30" s="105">
        <v>0</v>
      </c>
      <c r="AQ30" s="105">
        <v>77</v>
      </c>
      <c r="AR30" s="105">
        <v>40</v>
      </c>
      <c r="AS30" s="162"/>
      <c r="AT30" s="103" t="s">
        <v>102</v>
      </c>
      <c r="AU30" s="105">
        <v>17</v>
      </c>
      <c r="AV30" s="105">
        <v>13</v>
      </c>
      <c r="AW30" s="105">
        <v>0</v>
      </c>
      <c r="AX30" s="105">
        <v>2</v>
      </c>
      <c r="AY30" s="105">
        <v>6</v>
      </c>
      <c r="AZ30" s="105">
        <v>14</v>
      </c>
      <c r="BA30" s="105">
        <v>0</v>
      </c>
      <c r="BB30" s="105">
        <v>4</v>
      </c>
      <c r="BC30" s="105">
        <v>3</v>
      </c>
      <c r="BD30" s="105">
        <v>59</v>
      </c>
      <c r="BE30" s="105">
        <v>109</v>
      </c>
      <c r="BF30" s="105">
        <v>107</v>
      </c>
      <c r="BG30" s="105">
        <v>17</v>
      </c>
      <c r="BH30" s="105">
        <v>0</v>
      </c>
      <c r="BI30" s="105">
        <v>12</v>
      </c>
      <c r="BJ30" s="162"/>
      <c r="BK30" s="103" t="s">
        <v>102</v>
      </c>
      <c r="BL30" s="105">
        <v>0</v>
      </c>
      <c r="BM30" s="105">
        <v>1083</v>
      </c>
      <c r="BN30" s="105">
        <v>296</v>
      </c>
      <c r="BO30" s="105">
        <v>0</v>
      </c>
      <c r="BP30" s="105">
        <v>0</v>
      </c>
      <c r="BQ30" s="105">
        <v>15</v>
      </c>
      <c r="BR30" s="105">
        <v>74</v>
      </c>
      <c r="BS30" s="105">
        <v>69</v>
      </c>
      <c r="BT30" s="105">
        <v>69</v>
      </c>
      <c r="BU30" s="162"/>
      <c r="BV30" s="103" t="s">
        <v>102</v>
      </c>
      <c r="BW30" s="105">
        <v>571</v>
      </c>
      <c r="BX30" s="105">
        <v>280</v>
      </c>
      <c r="BY30" s="105">
        <v>564</v>
      </c>
      <c r="BZ30" s="105">
        <v>276</v>
      </c>
      <c r="CA30" s="105">
        <v>325</v>
      </c>
      <c r="CB30" s="105">
        <v>168</v>
      </c>
      <c r="CC30" s="105">
        <v>10</v>
      </c>
      <c r="CD30" s="105">
        <v>5</v>
      </c>
      <c r="CE30" s="105">
        <v>10</v>
      </c>
      <c r="CF30" s="105">
        <v>5</v>
      </c>
      <c r="CG30" s="105">
        <v>10</v>
      </c>
      <c r="CH30" s="105">
        <v>5</v>
      </c>
      <c r="CI30" s="105">
        <v>155</v>
      </c>
      <c r="CJ30" s="105">
        <v>65</v>
      </c>
      <c r="CK30" s="105">
        <v>153</v>
      </c>
      <c r="CL30" s="105">
        <v>65</v>
      </c>
      <c r="CM30" s="105">
        <v>91</v>
      </c>
      <c r="CN30" s="105">
        <v>42</v>
      </c>
      <c r="CO30" s="162"/>
      <c r="CP30" s="105" t="s">
        <v>102</v>
      </c>
      <c r="CQ30" s="105">
        <v>115</v>
      </c>
      <c r="CR30" s="105">
        <v>37</v>
      </c>
      <c r="CS30" s="105">
        <v>26</v>
      </c>
      <c r="CT30" s="105">
        <v>16</v>
      </c>
      <c r="CU30" s="105">
        <v>5</v>
      </c>
      <c r="CV30" s="105">
        <v>131</v>
      </c>
      <c r="CW30" s="105">
        <v>42</v>
      </c>
      <c r="CX30" s="162"/>
      <c r="CY30" s="103" t="s">
        <v>102</v>
      </c>
      <c r="CZ30" s="105">
        <v>1</v>
      </c>
      <c r="DA30" s="105">
        <v>1</v>
      </c>
      <c r="DB30" s="105">
        <v>0</v>
      </c>
      <c r="DC30" s="105">
        <v>0</v>
      </c>
      <c r="DD30" s="105">
        <v>0</v>
      </c>
      <c r="DE30" s="105">
        <v>0</v>
      </c>
      <c r="DF30" s="105">
        <v>1</v>
      </c>
      <c r="DG30" s="105">
        <v>0</v>
      </c>
      <c r="DH30" s="105">
        <v>0</v>
      </c>
      <c r="DI30" s="105">
        <v>0</v>
      </c>
      <c r="DJ30" s="105">
        <v>0</v>
      </c>
      <c r="DK30" s="105">
        <v>0</v>
      </c>
      <c r="DL30" s="105">
        <v>0</v>
      </c>
      <c r="DM30" s="105">
        <v>10</v>
      </c>
      <c r="DN30" s="105">
        <v>1</v>
      </c>
      <c r="DO30" s="135"/>
      <c r="DP30" s="138" t="s">
        <v>129</v>
      </c>
      <c r="DQ30" s="138" t="s">
        <v>4199</v>
      </c>
      <c r="DR30" s="138">
        <v>736</v>
      </c>
      <c r="DS30" s="138">
        <v>426</v>
      </c>
      <c r="DT30" s="139">
        <v>3054</v>
      </c>
      <c r="DU30" s="139">
        <v>3</v>
      </c>
    </row>
    <row r="31" spans="1:125" ht="14.45" customHeight="1">
      <c r="A31" s="162" t="s">
        <v>130</v>
      </c>
      <c r="B31" s="13" t="s">
        <v>119</v>
      </c>
      <c r="C31" s="74">
        <v>209</v>
      </c>
      <c r="D31" s="74">
        <v>118</v>
      </c>
      <c r="E31" s="74">
        <v>61</v>
      </c>
      <c r="F31" s="74">
        <v>33</v>
      </c>
      <c r="G31" s="74">
        <v>0</v>
      </c>
      <c r="H31" s="74">
        <v>0</v>
      </c>
      <c r="I31" s="74">
        <v>23</v>
      </c>
      <c r="J31" s="74">
        <v>17</v>
      </c>
      <c r="K31" s="74">
        <v>35</v>
      </c>
      <c r="L31" s="74">
        <v>20</v>
      </c>
      <c r="M31" s="74">
        <v>117</v>
      </c>
      <c r="N31" s="74">
        <v>65</v>
      </c>
      <c r="O31" s="74">
        <v>0</v>
      </c>
      <c r="P31" s="74">
        <v>0</v>
      </c>
      <c r="Q31" s="74">
        <v>16</v>
      </c>
      <c r="R31" s="74">
        <v>6</v>
      </c>
      <c r="S31" s="74">
        <v>0</v>
      </c>
      <c r="T31" s="74">
        <v>0</v>
      </c>
      <c r="U31" s="67">
        <v>461</v>
      </c>
      <c r="V31" s="67">
        <v>259</v>
      </c>
      <c r="W31" s="162" t="s">
        <v>130</v>
      </c>
      <c r="X31" s="13" t="s">
        <v>119</v>
      </c>
      <c r="Y31" s="74">
        <v>5</v>
      </c>
      <c r="Z31" s="74">
        <v>3</v>
      </c>
      <c r="AA31" s="74">
        <v>0</v>
      </c>
      <c r="AB31" s="74">
        <v>0</v>
      </c>
      <c r="AC31" s="74">
        <v>0</v>
      </c>
      <c r="AD31" s="74">
        <v>0</v>
      </c>
      <c r="AE31" s="74">
        <v>0</v>
      </c>
      <c r="AF31" s="74">
        <v>0</v>
      </c>
      <c r="AG31" s="74">
        <v>0</v>
      </c>
      <c r="AH31" s="74">
        <v>0</v>
      </c>
      <c r="AI31" s="74">
        <v>18</v>
      </c>
      <c r="AJ31" s="74">
        <v>10</v>
      </c>
      <c r="AK31" s="74">
        <v>0</v>
      </c>
      <c r="AL31" s="74">
        <v>0</v>
      </c>
      <c r="AM31" s="74">
        <v>0</v>
      </c>
      <c r="AN31" s="74">
        <v>0</v>
      </c>
      <c r="AO31" s="74">
        <v>0</v>
      </c>
      <c r="AP31" s="74">
        <v>0</v>
      </c>
      <c r="AQ31" s="67">
        <v>23</v>
      </c>
      <c r="AR31" s="67">
        <v>13</v>
      </c>
      <c r="AS31" s="162" t="s">
        <v>130</v>
      </c>
      <c r="AT31" s="13" t="s">
        <v>119</v>
      </c>
      <c r="AU31" s="74">
        <v>10</v>
      </c>
      <c r="AV31" s="74">
        <v>6</v>
      </c>
      <c r="AW31" s="74">
        <v>0</v>
      </c>
      <c r="AX31" s="74">
        <v>1</v>
      </c>
      <c r="AY31" s="74">
        <v>2</v>
      </c>
      <c r="AZ31" s="74">
        <v>10</v>
      </c>
      <c r="BA31" s="74">
        <v>0</v>
      </c>
      <c r="BB31" s="74">
        <v>2</v>
      </c>
      <c r="BC31" s="74">
        <v>0</v>
      </c>
      <c r="BD31" s="67">
        <v>31</v>
      </c>
      <c r="BE31" s="76">
        <v>33</v>
      </c>
      <c r="BF31" s="74">
        <v>30</v>
      </c>
      <c r="BG31" s="74">
        <v>9</v>
      </c>
      <c r="BH31" s="74">
        <v>0</v>
      </c>
      <c r="BI31" s="74">
        <v>10</v>
      </c>
      <c r="BJ31" s="162" t="s">
        <v>130</v>
      </c>
      <c r="BK31" s="13" t="s">
        <v>119</v>
      </c>
      <c r="BL31" s="74">
        <v>0</v>
      </c>
      <c r="BM31" s="74">
        <v>236</v>
      </c>
      <c r="BN31" s="74">
        <v>115</v>
      </c>
      <c r="BO31" s="74">
        <v>30</v>
      </c>
      <c r="BP31" s="74">
        <v>0</v>
      </c>
      <c r="BQ31" s="74">
        <v>8</v>
      </c>
      <c r="BR31" s="74">
        <v>26</v>
      </c>
      <c r="BS31" s="74">
        <v>26</v>
      </c>
      <c r="BT31" s="74">
        <v>26</v>
      </c>
      <c r="BU31" s="162" t="s">
        <v>130</v>
      </c>
      <c r="BV31" s="13" t="s">
        <v>119</v>
      </c>
      <c r="BW31" s="74">
        <v>270</v>
      </c>
      <c r="BX31" s="74">
        <v>146</v>
      </c>
      <c r="BY31" s="74">
        <v>261</v>
      </c>
      <c r="BZ31" s="74">
        <v>143</v>
      </c>
      <c r="CA31" s="74">
        <v>111</v>
      </c>
      <c r="CB31" s="74">
        <v>60</v>
      </c>
      <c r="CC31" s="74">
        <v>0</v>
      </c>
      <c r="CD31" s="74">
        <v>0</v>
      </c>
      <c r="CE31" s="74">
        <v>0</v>
      </c>
      <c r="CF31" s="74">
        <v>0</v>
      </c>
      <c r="CG31" s="74">
        <v>0</v>
      </c>
      <c r="CH31" s="74">
        <v>0</v>
      </c>
      <c r="CI31" s="74">
        <v>1</v>
      </c>
      <c r="CJ31" s="74">
        <v>0</v>
      </c>
      <c r="CK31" s="74">
        <v>0</v>
      </c>
      <c r="CL31" s="74">
        <v>0</v>
      </c>
      <c r="CM31" s="74">
        <v>0</v>
      </c>
      <c r="CN31" s="74">
        <v>0</v>
      </c>
      <c r="CO31" s="162" t="s">
        <v>130</v>
      </c>
      <c r="CP31" s="13" t="s">
        <v>119</v>
      </c>
      <c r="CQ31" s="72">
        <v>59</v>
      </c>
      <c r="CR31" s="5">
        <v>12</v>
      </c>
      <c r="CS31" s="5">
        <v>13</v>
      </c>
      <c r="CT31" s="72">
        <v>4</v>
      </c>
      <c r="CU31" s="5">
        <v>1</v>
      </c>
      <c r="CV31" s="72">
        <v>63</v>
      </c>
      <c r="CW31" s="72">
        <v>13</v>
      </c>
      <c r="CX31" s="162" t="s">
        <v>130</v>
      </c>
      <c r="CY31" s="13" t="s">
        <v>119</v>
      </c>
      <c r="CZ31" s="74">
        <v>20</v>
      </c>
      <c r="DA31" s="74">
        <v>9</v>
      </c>
      <c r="DB31" s="74">
        <v>9</v>
      </c>
      <c r="DC31" s="74">
        <v>0</v>
      </c>
      <c r="DD31" s="74">
        <v>10</v>
      </c>
      <c r="DE31" s="74">
        <v>2</v>
      </c>
      <c r="DF31" s="74">
        <v>18</v>
      </c>
      <c r="DG31" s="74">
        <v>5</v>
      </c>
      <c r="DH31" s="74">
        <v>16</v>
      </c>
      <c r="DI31" s="74">
        <v>0</v>
      </c>
      <c r="DJ31" s="74">
        <v>2</v>
      </c>
      <c r="DK31" s="74">
        <v>1</v>
      </c>
      <c r="DL31" s="74">
        <v>0</v>
      </c>
      <c r="DM31" s="74">
        <v>3</v>
      </c>
      <c r="DN31" s="74">
        <v>0</v>
      </c>
      <c r="DO31" s="135"/>
      <c r="DP31" s="138" t="s">
        <v>130</v>
      </c>
      <c r="DQ31" s="138" t="s">
        <v>4200</v>
      </c>
      <c r="DR31" s="138">
        <v>271</v>
      </c>
      <c r="DS31" s="138">
        <v>111</v>
      </c>
      <c r="DT31" s="139">
        <v>937</v>
      </c>
      <c r="DU31" s="139">
        <v>92</v>
      </c>
    </row>
    <row r="32" spans="1:125">
      <c r="A32" s="162"/>
      <c r="B32" s="13" t="s">
        <v>120</v>
      </c>
      <c r="C32" s="74">
        <v>2407</v>
      </c>
      <c r="D32" s="74">
        <v>1469</v>
      </c>
      <c r="E32" s="74">
        <v>1148</v>
      </c>
      <c r="F32" s="74">
        <v>738</v>
      </c>
      <c r="G32" s="74">
        <v>0</v>
      </c>
      <c r="H32" s="74">
        <v>0</v>
      </c>
      <c r="I32" s="74">
        <v>134</v>
      </c>
      <c r="J32" s="74">
        <v>71</v>
      </c>
      <c r="K32" s="74">
        <v>727</v>
      </c>
      <c r="L32" s="74">
        <v>376</v>
      </c>
      <c r="M32" s="74">
        <v>1669</v>
      </c>
      <c r="N32" s="74">
        <v>1012</v>
      </c>
      <c r="O32" s="74">
        <v>72</v>
      </c>
      <c r="P32" s="74">
        <v>12</v>
      </c>
      <c r="Q32" s="74">
        <v>777</v>
      </c>
      <c r="R32" s="74">
        <v>396</v>
      </c>
      <c r="S32" s="74">
        <v>0</v>
      </c>
      <c r="T32" s="74">
        <v>0</v>
      </c>
      <c r="U32" s="67">
        <v>6934</v>
      </c>
      <c r="V32" s="67">
        <v>4074</v>
      </c>
      <c r="W32" s="162"/>
      <c r="X32" s="13" t="s">
        <v>120</v>
      </c>
      <c r="Y32" s="74">
        <v>14</v>
      </c>
      <c r="Z32" s="74">
        <v>13</v>
      </c>
      <c r="AA32" s="74">
        <v>7</v>
      </c>
      <c r="AB32" s="74">
        <v>5</v>
      </c>
      <c r="AC32" s="74">
        <v>0</v>
      </c>
      <c r="AD32" s="74">
        <v>0</v>
      </c>
      <c r="AE32" s="74">
        <v>7</v>
      </c>
      <c r="AF32" s="74">
        <v>3</v>
      </c>
      <c r="AG32" s="74">
        <v>1</v>
      </c>
      <c r="AH32" s="74">
        <v>0</v>
      </c>
      <c r="AI32" s="74">
        <v>162</v>
      </c>
      <c r="AJ32" s="74">
        <v>89</v>
      </c>
      <c r="AK32" s="74">
        <v>10</v>
      </c>
      <c r="AL32" s="74">
        <v>4</v>
      </c>
      <c r="AM32" s="74">
        <v>89</v>
      </c>
      <c r="AN32" s="74">
        <v>44</v>
      </c>
      <c r="AO32" s="74">
        <v>0</v>
      </c>
      <c r="AP32" s="74">
        <v>0</v>
      </c>
      <c r="AQ32" s="67">
        <v>290</v>
      </c>
      <c r="AR32" s="67">
        <v>158</v>
      </c>
      <c r="AS32" s="162"/>
      <c r="AT32" s="13" t="s">
        <v>120</v>
      </c>
      <c r="AU32" s="74">
        <v>56</v>
      </c>
      <c r="AV32" s="74">
        <v>36</v>
      </c>
      <c r="AW32" s="74">
        <v>0</v>
      </c>
      <c r="AX32" s="74">
        <v>6</v>
      </c>
      <c r="AY32" s="74">
        <v>24</v>
      </c>
      <c r="AZ32" s="74">
        <v>42</v>
      </c>
      <c r="BA32" s="74">
        <v>4</v>
      </c>
      <c r="BB32" s="74">
        <v>29</v>
      </c>
      <c r="BC32" s="74">
        <v>0</v>
      </c>
      <c r="BD32" s="67">
        <v>197</v>
      </c>
      <c r="BE32" s="76">
        <v>202</v>
      </c>
      <c r="BF32" s="74">
        <v>201</v>
      </c>
      <c r="BG32" s="74">
        <v>186</v>
      </c>
      <c r="BH32" s="74">
        <v>0</v>
      </c>
      <c r="BI32" s="74">
        <v>37</v>
      </c>
      <c r="BJ32" s="162"/>
      <c r="BK32" s="13" t="s">
        <v>120</v>
      </c>
      <c r="BL32" s="74">
        <v>16</v>
      </c>
      <c r="BM32" s="74">
        <v>2412</v>
      </c>
      <c r="BN32" s="74">
        <v>1134</v>
      </c>
      <c r="BO32" s="74">
        <v>244</v>
      </c>
      <c r="BP32" s="74">
        <v>85</v>
      </c>
      <c r="BQ32" s="74">
        <v>90</v>
      </c>
      <c r="BR32" s="74">
        <v>221</v>
      </c>
      <c r="BS32" s="74">
        <v>204</v>
      </c>
      <c r="BT32" s="74">
        <v>185</v>
      </c>
      <c r="BU32" s="162"/>
      <c r="BV32" s="13" t="s">
        <v>120</v>
      </c>
      <c r="BW32" s="74">
        <v>1930</v>
      </c>
      <c r="BX32" s="74">
        <v>1182</v>
      </c>
      <c r="BY32" s="74">
        <v>1853</v>
      </c>
      <c r="BZ32" s="74">
        <v>1142</v>
      </c>
      <c r="CA32" s="74">
        <v>986</v>
      </c>
      <c r="CB32" s="74">
        <v>593</v>
      </c>
      <c r="CC32" s="74">
        <v>57</v>
      </c>
      <c r="CD32" s="74">
        <v>14</v>
      </c>
      <c r="CE32" s="74">
        <v>57</v>
      </c>
      <c r="CF32" s="74">
        <v>14</v>
      </c>
      <c r="CG32" s="74">
        <v>45</v>
      </c>
      <c r="CH32" s="74">
        <v>12</v>
      </c>
      <c r="CI32" s="74">
        <v>725</v>
      </c>
      <c r="CJ32" s="74">
        <v>342</v>
      </c>
      <c r="CK32" s="74">
        <v>706</v>
      </c>
      <c r="CL32" s="74">
        <v>336</v>
      </c>
      <c r="CM32" s="74">
        <v>433</v>
      </c>
      <c r="CN32" s="74">
        <v>211</v>
      </c>
      <c r="CO32" s="162"/>
      <c r="CP32" s="13" t="s">
        <v>120</v>
      </c>
      <c r="CQ32" s="72">
        <v>547</v>
      </c>
      <c r="CR32" s="5">
        <v>209</v>
      </c>
      <c r="CS32" s="5">
        <v>141</v>
      </c>
      <c r="CT32" s="72">
        <v>128</v>
      </c>
      <c r="CU32" s="5">
        <v>58</v>
      </c>
      <c r="CV32" s="72">
        <v>675</v>
      </c>
      <c r="CW32" s="72">
        <v>267</v>
      </c>
      <c r="CX32" s="162"/>
      <c r="CY32" s="13" t="s">
        <v>120</v>
      </c>
      <c r="CZ32" s="74">
        <v>5</v>
      </c>
      <c r="DA32" s="74">
        <v>50</v>
      </c>
      <c r="DB32" s="74">
        <v>40</v>
      </c>
      <c r="DC32" s="74">
        <v>0</v>
      </c>
      <c r="DD32" s="74">
        <v>85</v>
      </c>
      <c r="DE32" s="74">
        <v>6</v>
      </c>
      <c r="DF32" s="74">
        <v>90</v>
      </c>
      <c r="DG32" s="74">
        <v>44</v>
      </c>
      <c r="DH32" s="74">
        <v>23</v>
      </c>
      <c r="DI32" s="74">
        <v>5</v>
      </c>
      <c r="DJ32" s="74">
        <v>5</v>
      </c>
      <c r="DK32" s="74">
        <v>5</v>
      </c>
      <c r="DL32" s="74">
        <v>5</v>
      </c>
      <c r="DM32" s="74">
        <v>5</v>
      </c>
      <c r="DN32" s="74">
        <v>35</v>
      </c>
      <c r="DO32" s="135"/>
      <c r="DP32" s="138" t="s">
        <v>130</v>
      </c>
      <c r="DQ32" s="138" t="s">
        <v>4201</v>
      </c>
      <c r="DR32" s="138">
        <v>2712</v>
      </c>
      <c r="DS32" s="138">
        <v>1464</v>
      </c>
      <c r="DT32" s="139">
        <v>9643</v>
      </c>
      <c r="DU32" s="139">
        <v>358</v>
      </c>
    </row>
    <row r="33" spans="1:125">
      <c r="A33" s="162"/>
      <c r="B33" s="103" t="s">
        <v>102</v>
      </c>
      <c r="C33" s="105">
        <v>2616</v>
      </c>
      <c r="D33" s="105">
        <v>1587</v>
      </c>
      <c r="E33" s="105">
        <v>1209</v>
      </c>
      <c r="F33" s="105">
        <v>771</v>
      </c>
      <c r="G33" s="105">
        <v>0</v>
      </c>
      <c r="H33" s="105">
        <v>0</v>
      </c>
      <c r="I33" s="105">
        <v>157</v>
      </c>
      <c r="J33" s="105">
        <v>88</v>
      </c>
      <c r="K33" s="105">
        <v>762</v>
      </c>
      <c r="L33" s="105">
        <v>396</v>
      </c>
      <c r="M33" s="105">
        <v>1786</v>
      </c>
      <c r="N33" s="105">
        <v>1077</v>
      </c>
      <c r="O33" s="105">
        <v>72</v>
      </c>
      <c r="P33" s="105">
        <v>12</v>
      </c>
      <c r="Q33" s="105">
        <v>793</v>
      </c>
      <c r="R33" s="105">
        <v>402</v>
      </c>
      <c r="S33" s="105">
        <v>0</v>
      </c>
      <c r="T33" s="105">
        <v>0</v>
      </c>
      <c r="U33" s="105">
        <v>7395</v>
      </c>
      <c r="V33" s="105">
        <v>4333</v>
      </c>
      <c r="W33" s="162"/>
      <c r="X33" s="103" t="s">
        <v>102</v>
      </c>
      <c r="Y33" s="105">
        <v>19</v>
      </c>
      <c r="Z33" s="105">
        <v>16</v>
      </c>
      <c r="AA33" s="105">
        <v>7</v>
      </c>
      <c r="AB33" s="105">
        <v>5</v>
      </c>
      <c r="AC33" s="105">
        <v>0</v>
      </c>
      <c r="AD33" s="105">
        <v>0</v>
      </c>
      <c r="AE33" s="105">
        <v>7</v>
      </c>
      <c r="AF33" s="105">
        <v>3</v>
      </c>
      <c r="AG33" s="105">
        <v>1</v>
      </c>
      <c r="AH33" s="105">
        <v>0</v>
      </c>
      <c r="AI33" s="105">
        <v>180</v>
      </c>
      <c r="AJ33" s="105">
        <v>99</v>
      </c>
      <c r="AK33" s="105">
        <v>10</v>
      </c>
      <c r="AL33" s="105">
        <v>4</v>
      </c>
      <c r="AM33" s="105">
        <v>89</v>
      </c>
      <c r="AN33" s="105">
        <v>44</v>
      </c>
      <c r="AO33" s="105">
        <v>0</v>
      </c>
      <c r="AP33" s="105">
        <v>0</v>
      </c>
      <c r="AQ33" s="105">
        <v>313</v>
      </c>
      <c r="AR33" s="105">
        <v>171</v>
      </c>
      <c r="AS33" s="162"/>
      <c r="AT33" s="103" t="s">
        <v>102</v>
      </c>
      <c r="AU33" s="105">
        <v>66</v>
      </c>
      <c r="AV33" s="105">
        <v>42</v>
      </c>
      <c r="AW33" s="105">
        <v>0</v>
      </c>
      <c r="AX33" s="105">
        <v>7</v>
      </c>
      <c r="AY33" s="105">
        <v>26</v>
      </c>
      <c r="AZ33" s="105">
        <v>52</v>
      </c>
      <c r="BA33" s="105">
        <v>4</v>
      </c>
      <c r="BB33" s="105">
        <v>31</v>
      </c>
      <c r="BC33" s="105">
        <v>0</v>
      </c>
      <c r="BD33" s="105">
        <v>228</v>
      </c>
      <c r="BE33" s="105">
        <v>235</v>
      </c>
      <c r="BF33" s="105">
        <v>231</v>
      </c>
      <c r="BG33" s="105">
        <v>195</v>
      </c>
      <c r="BH33" s="105">
        <v>0</v>
      </c>
      <c r="BI33" s="105">
        <v>47</v>
      </c>
      <c r="BJ33" s="162"/>
      <c r="BK33" s="103" t="s">
        <v>102</v>
      </c>
      <c r="BL33" s="105">
        <v>16</v>
      </c>
      <c r="BM33" s="105">
        <v>2648</v>
      </c>
      <c r="BN33" s="105">
        <v>1249</v>
      </c>
      <c r="BO33" s="105">
        <v>274</v>
      </c>
      <c r="BP33" s="105">
        <v>85</v>
      </c>
      <c r="BQ33" s="105">
        <v>98</v>
      </c>
      <c r="BR33" s="105">
        <v>247</v>
      </c>
      <c r="BS33" s="105">
        <v>230</v>
      </c>
      <c r="BT33" s="105">
        <v>211</v>
      </c>
      <c r="BU33" s="162"/>
      <c r="BV33" s="103" t="s">
        <v>102</v>
      </c>
      <c r="BW33" s="105">
        <v>2200</v>
      </c>
      <c r="BX33" s="105">
        <v>1328</v>
      </c>
      <c r="BY33" s="105">
        <v>2114</v>
      </c>
      <c r="BZ33" s="105">
        <v>1285</v>
      </c>
      <c r="CA33" s="105">
        <v>1097</v>
      </c>
      <c r="CB33" s="105">
        <v>653</v>
      </c>
      <c r="CC33" s="105">
        <v>57</v>
      </c>
      <c r="CD33" s="105">
        <v>14</v>
      </c>
      <c r="CE33" s="105">
        <v>57</v>
      </c>
      <c r="CF33" s="105">
        <v>14</v>
      </c>
      <c r="CG33" s="105">
        <v>45</v>
      </c>
      <c r="CH33" s="105">
        <v>12</v>
      </c>
      <c r="CI33" s="105">
        <v>726</v>
      </c>
      <c r="CJ33" s="105">
        <v>342</v>
      </c>
      <c r="CK33" s="105">
        <v>706</v>
      </c>
      <c r="CL33" s="105">
        <v>336</v>
      </c>
      <c r="CM33" s="105">
        <v>433</v>
      </c>
      <c r="CN33" s="105">
        <v>211</v>
      </c>
      <c r="CO33" s="162"/>
      <c r="CP33" s="105" t="s">
        <v>102</v>
      </c>
      <c r="CQ33" s="105">
        <v>606</v>
      </c>
      <c r="CR33" s="105">
        <v>221</v>
      </c>
      <c r="CS33" s="105">
        <v>154</v>
      </c>
      <c r="CT33" s="105">
        <v>132</v>
      </c>
      <c r="CU33" s="105">
        <v>59</v>
      </c>
      <c r="CV33" s="105">
        <v>738</v>
      </c>
      <c r="CW33" s="105">
        <v>280</v>
      </c>
      <c r="CX33" s="162"/>
      <c r="CY33" s="103" t="s">
        <v>102</v>
      </c>
      <c r="CZ33" s="105">
        <v>25</v>
      </c>
      <c r="DA33" s="105">
        <v>59</v>
      </c>
      <c r="DB33" s="105">
        <v>49</v>
      </c>
      <c r="DC33" s="105">
        <v>0</v>
      </c>
      <c r="DD33" s="105">
        <v>95</v>
      </c>
      <c r="DE33" s="105">
        <v>8</v>
      </c>
      <c r="DF33" s="105">
        <v>108</v>
      </c>
      <c r="DG33" s="105">
        <v>49</v>
      </c>
      <c r="DH33" s="105">
        <v>39</v>
      </c>
      <c r="DI33" s="105">
        <v>5</v>
      </c>
      <c r="DJ33" s="105">
        <v>7</v>
      </c>
      <c r="DK33" s="105">
        <v>6</v>
      </c>
      <c r="DL33" s="105">
        <v>5</v>
      </c>
      <c r="DM33" s="105">
        <v>8</v>
      </c>
      <c r="DN33" s="105">
        <v>35</v>
      </c>
      <c r="DO33" s="135"/>
      <c r="DP33" s="138" t="s">
        <v>130</v>
      </c>
      <c r="DQ33" s="138" t="s">
        <v>4202</v>
      </c>
      <c r="DR33" s="138">
        <v>2983</v>
      </c>
      <c r="DS33" s="138">
        <v>1575</v>
      </c>
      <c r="DT33" s="139">
        <v>10580</v>
      </c>
      <c r="DU33" s="139">
        <v>450</v>
      </c>
    </row>
    <row r="34" spans="1:125" ht="14.45" customHeight="1">
      <c r="A34" s="162" t="s">
        <v>131</v>
      </c>
      <c r="B34" s="13" t="s">
        <v>119</v>
      </c>
      <c r="C34" s="74">
        <v>0</v>
      </c>
      <c r="D34" s="74">
        <v>0</v>
      </c>
      <c r="E34" s="74">
        <v>0</v>
      </c>
      <c r="F34" s="74">
        <v>0</v>
      </c>
      <c r="G34" s="74">
        <v>0</v>
      </c>
      <c r="H34" s="74">
        <v>0</v>
      </c>
      <c r="I34" s="74">
        <v>0</v>
      </c>
      <c r="J34" s="74">
        <v>0</v>
      </c>
      <c r="K34" s="74">
        <v>0</v>
      </c>
      <c r="L34" s="74">
        <v>0</v>
      </c>
      <c r="M34" s="74">
        <v>0</v>
      </c>
      <c r="N34" s="74">
        <v>0</v>
      </c>
      <c r="O34" s="74">
        <v>0</v>
      </c>
      <c r="P34" s="74">
        <v>0</v>
      </c>
      <c r="Q34" s="74">
        <v>0</v>
      </c>
      <c r="R34" s="74">
        <v>0</v>
      </c>
      <c r="S34" s="74">
        <v>0</v>
      </c>
      <c r="T34" s="74">
        <v>0</v>
      </c>
      <c r="U34" s="67">
        <v>0</v>
      </c>
      <c r="V34" s="67">
        <v>0</v>
      </c>
      <c r="W34" s="162" t="s">
        <v>131</v>
      </c>
      <c r="X34" s="13" t="s">
        <v>119</v>
      </c>
      <c r="Y34" s="74">
        <v>0</v>
      </c>
      <c r="Z34" s="74">
        <v>0</v>
      </c>
      <c r="AA34" s="74">
        <v>0</v>
      </c>
      <c r="AB34" s="74">
        <v>0</v>
      </c>
      <c r="AC34" s="74">
        <v>0</v>
      </c>
      <c r="AD34" s="74">
        <v>0</v>
      </c>
      <c r="AE34" s="74">
        <v>0</v>
      </c>
      <c r="AF34" s="74">
        <v>0</v>
      </c>
      <c r="AG34" s="74">
        <v>0</v>
      </c>
      <c r="AH34" s="74">
        <v>0</v>
      </c>
      <c r="AI34" s="74">
        <v>0</v>
      </c>
      <c r="AJ34" s="74">
        <v>0</v>
      </c>
      <c r="AK34" s="74">
        <v>0</v>
      </c>
      <c r="AL34" s="74">
        <v>0</v>
      </c>
      <c r="AM34" s="74">
        <v>0</v>
      </c>
      <c r="AN34" s="74">
        <v>0</v>
      </c>
      <c r="AO34" s="74">
        <v>0</v>
      </c>
      <c r="AP34" s="74">
        <v>0</v>
      </c>
      <c r="AQ34" s="67">
        <v>0</v>
      </c>
      <c r="AR34" s="67">
        <v>0</v>
      </c>
      <c r="AS34" s="162" t="s">
        <v>131</v>
      </c>
      <c r="AT34" s="13" t="s">
        <v>119</v>
      </c>
      <c r="AU34" s="74">
        <v>0</v>
      </c>
      <c r="AV34" s="74">
        <v>0</v>
      </c>
      <c r="AW34" s="74">
        <v>0</v>
      </c>
      <c r="AX34" s="74">
        <v>0</v>
      </c>
      <c r="AY34" s="74">
        <v>0</v>
      </c>
      <c r="AZ34" s="74">
        <v>0</v>
      </c>
      <c r="BA34" s="74">
        <v>0</v>
      </c>
      <c r="BB34" s="74">
        <v>0</v>
      </c>
      <c r="BC34" s="74">
        <v>0</v>
      </c>
      <c r="BD34" s="67">
        <v>0</v>
      </c>
      <c r="BE34" s="76">
        <v>0</v>
      </c>
      <c r="BF34" s="74">
        <v>0</v>
      </c>
      <c r="BG34" s="74">
        <v>0</v>
      </c>
      <c r="BH34" s="74">
        <v>0</v>
      </c>
      <c r="BI34" s="74">
        <v>0</v>
      </c>
      <c r="BJ34" s="162" t="s">
        <v>131</v>
      </c>
      <c r="BK34" s="13" t="s">
        <v>119</v>
      </c>
      <c r="BL34" s="74">
        <v>0</v>
      </c>
      <c r="BM34" s="74">
        <v>0</v>
      </c>
      <c r="BN34" s="74">
        <v>0</v>
      </c>
      <c r="BO34" s="74">
        <v>0</v>
      </c>
      <c r="BP34" s="74">
        <v>0</v>
      </c>
      <c r="BQ34" s="74">
        <v>0</v>
      </c>
      <c r="BR34" s="74">
        <v>0</v>
      </c>
      <c r="BS34" s="74">
        <v>0</v>
      </c>
      <c r="BT34" s="74">
        <v>0</v>
      </c>
      <c r="BU34" s="162" t="s">
        <v>131</v>
      </c>
      <c r="BV34" s="13" t="s">
        <v>119</v>
      </c>
      <c r="BW34" s="74">
        <v>0</v>
      </c>
      <c r="BX34" s="74">
        <v>0</v>
      </c>
      <c r="BY34" s="74">
        <v>0</v>
      </c>
      <c r="BZ34" s="74">
        <v>0</v>
      </c>
      <c r="CA34" s="74">
        <v>0</v>
      </c>
      <c r="CB34" s="74">
        <v>0</v>
      </c>
      <c r="CC34" s="74">
        <v>0</v>
      </c>
      <c r="CD34" s="74">
        <v>0</v>
      </c>
      <c r="CE34" s="74">
        <v>0</v>
      </c>
      <c r="CF34" s="74">
        <v>0</v>
      </c>
      <c r="CG34" s="74">
        <v>0</v>
      </c>
      <c r="CH34" s="74">
        <v>0</v>
      </c>
      <c r="CI34" s="74">
        <v>0</v>
      </c>
      <c r="CJ34" s="74">
        <v>0</v>
      </c>
      <c r="CK34" s="74">
        <v>0</v>
      </c>
      <c r="CL34" s="74">
        <v>0</v>
      </c>
      <c r="CM34" s="74">
        <v>0</v>
      </c>
      <c r="CN34" s="74">
        <v>0</v>
      </c>
      <c r="CO34" s="162" t="s">
        <v>131</v>
      </c>
      <c r="CP34" s="13" t="s">
        <v>119</v>
      </c>
      <c r="CQ34" s="72">
        <v>0</v>
      </c>
      <c r="CR34" s="5">
        <v>0</v>
      </c>
      <c r="CS34" s="5">
        <v>0</v>
      </c>
      <c r="CT34" s="72">
        <v>0</v>
      </c>
      <c r="CU34" s="5">
        <v>0</v>
      </c>
      <c r="CV34" s="72">
        <v>0</v>
      </c>
      <c r="CW34" s="72">
        <v>0</v>
      </c>
      <c r="CX34" s="162" t="s">
        <v>131</v>
      </c>
      <c r="CY34" s="13" t="s">
        <v>119</v>
      </c>
      <c r="CZ34" s="74">
        <v>0</v>
      </c>
      <c r="DA34" s="74">
        <v>0</v>
      </c>
      <c r="DB34" s="74">
        <v>0</v>
      </c>
      <c r="DC34" s="74">
        <v>0</v>
      </c>
      <c r="DD34" s="74">
        <v>0</v>
      </c>
      <c r="DE34" s="74">
        <v>0</v>
      </c>
      <c r="DF34" s="74">
        <v>0</v>
      </c>
      <c r="DG34" s="74">
        <v>0</v>
      </c>
      <c r="DH34" s="74">
        <v>0</v>
      </c>
      <c r="DI34" s="74">
        <v>0</v>
      </c>
      <c r="DJ34" s="74">
        <v>0</v>
      </c>
      <c r="DK34" s="74">
        <v>0</v>
      </c>
      <c r="DL34" s="74">
        <v>0</v>
      </c>
      <c r="DM34" s="74">
        <v>0</v>
      </c>
      <c r="DN34" s="74">
        <v>0</v>
      </c>
      <c r="DO34" s="135"/>
      <c r="DP34" s="138" t="s">
        <v>131</v>
      </c>
      <c r="DQ34" s="138" t="s">
        <v>4203</v>
      </c>
      <c r="DR34" s="138">
        <v>0</v>
      </c>
      <c r="DS34" s="138">
        <v>0</v>
      </c>
      <c r="DT34" s="139">
        <v>0</v>
      </c>
      <c r="DU34" s="139">
        <v>0</v>
      </c>
    </row>
    <row r="35" spans="1:125">
      <c r="A35" s="162"/>
      <c r="B35" s="13" t="s">
        <v>120</v>
      </c>
      <c r="C35" s="74">
        <v>211</v>
      </c>
      <c r="D35" s="74">
        <v>114</v>
      </c>
      <c r="E35" s="74">
        <v>105</v>
      </c>
      <c r="F35" s="74">
        <v>54</v>
      </c>
      <c r="G35" s="74">
        <v>0</v>
      </c>
      <c r="H35" s="74">
        <v>0</v>
      </c>
      <c r="I35" s="74">
        <v>11</v>
      </c>
      <c r="J35" s="74">
        <v>2</v>
      </c>
      <c r="K35" s="74">
        <v>45</v>
      </c>
      <c r="L35" s="74">
        <v>23</v>
      </c>
      <c r="M35" s="74">
        <v>188</v>
      </c>
      <c r="N35" s="74">
        <v>84</v>
      </c>
      <c r="O35" s="74">
        <v>0</v>
      </c>
      <c r="P35" s="74">
        <v>0</v>
      </c>
      <c r="Q35" s="74">
        <v>23</v>
      </c>
      <c r="R35" s="74">
        <v>12</v>
      </c>
      <c r="S35" s="74">
        <v>17</v>
      </c>
      <c r="T35" s="74">
        <v>9</v>
      </c>
      <c r="U35" s="67">
        <v>600</v>
      </c>
      <c r="V35" s="67">
        <v>298</v>
      </c>
      <c r="W35" s="162"/>
      <c r="X35" s="13" t="s">
        <v>120</v>
      </c>
      <c r="Y35" s="74">
        <v>0</v>
      </c>
      <c r="Z35" s="74">
        <v>0</v>
      </c>
      <c r="AA35" s="74">
        <v>0</v>
      </c>
      <c r="AB35" s="74">
        <v>0</v>
      </c>
      <c r="AC35" s="74">
        <v>0</v>
      </c>
      <c r="AD35" s="74">
        <v>0</v>
      </c>
      <c r="AE35" s="74">
        <v>0</v>
      </c>
      <c r="AF35" s="74">
        <v>0</v>
      </c>
      <c r="AG35" s="74">
        <v>8</v>
      </c>
      <c r="AH35" s="74">
        <v>4</v>
      </c>
      <c r="AI35" s="74">
        <v>13</v>
      </c>
      <c r="AJ35" s="74">
        <v>7</v>
      </c>
      <c r="AK35" s="74">
        <v>0</v>
      </c>
      <c r="AL35" s="74">
        <v>0</v>
      </c>
      <c r="AM35" s="74">
        <v>6</v>
      </c>
      <c r="AN35" s="74">
        <v>3</v>
      </c>
      <c r="AO35" s="74">
        <v>4</v>
      </c>
      <c r="AP35" s="74">
        <v>1</v>
      </c>
      <c r="AQ35" s="67">
        <v>31</v>
      </c>
      <c r="AR35" s="67">
        <v>15</v>
      </c>
      <c r="AS35" s="162"/>
      <c r="AT35" s="13" t="s">
        <v>120</v>
      </c>
      <c r="AU35" s="74">
        <v>5</v>
      </c>
      <c r="AV35" s="74">
        <v>3</v>
      </c>
      <c r="AW35" s="74">
        <v>0</v>
      </c>
      <c r="AX35" s="74">
        <v>1</v>
      </c>
      <c r="AY35" s="74">
        <v>2</v>
      </c>
      <c r="AZ35" s="74">
        <v>5</v>
      </c>
      <c r="BA35" s="74">
        <v>0</v>
      </c>
      <c r="BB35" s="74">
        <v>2</v>
      </c>
      <c r="BC35" s="74">
        <v>1</v>
      </c>
      <c r="BD35" s="67">
        <v>19</v>
      </c>
      <c r="BE35" s="76">
        <v>23</v>
      </c>
      <c r="BF35" s="74">
        <v>23</v>
      </c>
      <c r="BG35" s="74">
        <v>0</v>
      </c>
      <c r="BH35" s="74">
        <v>0</v>
      </c>
      <c r="BI35" s="74">
        <v>5</v>
      </c>
      <c r="BJ35" s="162"/>
      <c r="BK35" s="13" t="s">
        <v>120</v>
      </c>
      <c r="BL35" s="74">
        <v>58</v>
      </c>
      <c r="BM35" s="74">
        <v>381</v>
      </c>
      <c r="BN35" s="74">
        <v>44</v>
      </c>
      <c r="BO35" s="74">
        <v>3</v>
      </c>
      <c r="BP35" s="74">
        <v>0</v>
      </c>
      <c r="BQ35" s="74">
        <v>14</v>
      </c>
      <c r="BR35" s="74">
        <v>22</v>
      </c>
      <c r="BS35" s="74">
        <v>22</v>
      </c>
      <c r="BT35" s="74">
        <v>22</v>
      </c>
      <c r="BU35" s="162"/>
      <c r="BV35" s="13" t="s">
        <v>120</v>
      </c>
      <c r="BW35" s="74">
        <v>179</v>
      </c>
      <c r="BX35" s="74">
        <v>75</v>
      </c>
      <c r="BY35" s="74">
        <v>177</v>
      </c>
      <c r="BZ35" s="74">
        <v>75</v>
      </c>
      <c r="CA35" s="74">
        <v>93</v>
      </c>
      <c r="CB35" s="74">
        <v>40</v>
      </c>
      <c r="CC35" s="74">
        <v>0</v>
      </c>
      <c r="CD35" s="74">
        <v>0</v>
      </c>
      <c r="CE35" s="74">
        <v>0</v>
      </c>
      <c r="CF35" s="74">
        <v>0</v>
      </c>
      <c r="CG35" s="74">
        <v>0</v>
      </c>
      <c r="CH35" s="74">
        <v>0</v>
      </c>
      <c r="CI35" s="74">
        <v>48</v>
      </c>
      <c r="CJ35" s="74">
        <v>21</v>
      </c>
      <c r="CK35" s="74">
        <v>48</v>
      </c>
      <c r="CL35" s="74">
        <v>21</v>
      </c>
      <c r="CM35" s="74">
        <v>22</v>
      </c>
      <c r="CN35" s="74">
        <v>10</v>
      </c>
      <c r="CO35" s="162"/>
      <c r="CP35" s="13" t="s">
        <v>120</v>
      </c>
      <c r="CQ35" s="72">
        <v>41</v>
      </c>
      <c r="CR35" s="5">
        <v>11</v>
      </c>
      <c r="CS35" s="5">
        <v>10</v>
      </c>
      <c r="CT35" s="72">
        <v>9</v>
      </c>
      <c r="CU35" s="5">
        <v>4</v>
      </c>
      <c r="CV35" s="72">
        <v>50</v>
      </c>
      <c r="CW35" s="72">
        <v>15</v>
      </c>
      <c r="CX35" s="162"/>
      <c r="CY35" s="13" t="s">
        <v>120</v>
      </c>
      <c r="CZ35" s="74">
        <v>1</v>
      </c>
      <c r="DA35" s="74">
        <v>1</v>
      </c>
      <c r="DB35" s="74">
        <v>0</v>
      </c>
      <c r="DC35" s="74">
        <v>0</v>
      </c>
      <c r="DD35" s="74">
        <v>3</v>
      </c>
      <c r="DE35" s="74">
        <v>0</v>
      </c>
      <c r="DF35" s="74">
        <v>1</v>
      </c>
      <c r="DG35" s="74">
        <v>5</v>
      </c>
      <c r="DH35" s="74">
        <v>4</v>
      </c>
      <c r="DI35" s="74">
        <v>0</v>
      </c>
      <c r="DJ35" s="74">
        <v>0</v>
      </c>
      <c r="DK35" s="74">
        <v>0</v>
      </c>
      <c r="DL35" s="74">
        <v>0</v>
      </c>
      <c r="DM35" s="74">
        <v>5</v>
      </c>
      <c r="DN35" s="74">
        <v>169</v>
      </c>
      <c r="DO35" s="135"/>
      <c r="DP35" s="138" t="s">
        <v>131</v>
      </c>
      <c r="DQ35" s="138" t="s">
        <v>4204</v>
      </c>
      <c r="DR35" s="138">
        <v>227</v>
      </c>
      <c r="DS35" s="138">
        <v>115</v>
      </c>
      <c r="DT35" s="139">
        <v>964</v>
      </c>
      <c r="DU35" s="139">
        <v>15</v>
      </c>
    </row>
    <row r="36" spans="1:125">
      <c r="A36" s="162"/>
      <c r="B36" s="103" t="s">
        <v>102</v>
      </c>
      <c r="C36" s="105">
        <v>211</v>
      </c>
      <c r="D36" s="105">
        <v>114</v>
      </c>
      <c r="E36" s="105">
        <v>105</v>
      </c>
      <c r="F36" s="105">
        <v>54</v>
      </c>
      <c r="G36" s="105">
        <v>0</v>
      </c>
      <c r="H36" s="105">
        <v>0</v>
      </c>
      <c r="I36" s="105">
        <v>11</v>
      </c>
      <c r="J36" s="105">
        <v>2</v>
      </c>
      <c r="K36" s="105">
        <v>45</v>
      </c>
      <c r="L36" s="105">
        <v>23</v>
      </c>
      <c r="M36" s="105">
        <v>188</v>
      </c>
      <c r="N36" s="105">
        <v>84</v>
      </c>
      <c r="O36" s="105">
        <v>0</v>
      </c>
      <c r="P36" s="105">
        <v>0</v>
      </c>
      <c r="Q36" s="105">
        <v>23</v>
      </c>
      <c r="R36" s="105">
        <v>12</v>
      </c>
      <c r="S36" s="105">
        <v>17</v>
      </c>
      <c r="T36" s="105">
        <v>9</v>
      </c>
      <c r="U36" s="105">
        <v>600</v>
      </c>
      <c r="V36" s="105">
        <v>298</v>
      </c>
      <c r="W36" s="162"/>
      <c r="X36" s="103" t="s">
        <v>102</v>
      </c>
      <c r="Y36" s="105">
        <v>0</v>
      </c>
      <c r="Z36" s="105">
        <v>0</v>
      </c>
      <c r="AA36" s="105">
        <v>0</v>
      </c>
      <c r="AB36" s="105">
        <v>0</v>
      </c>
      <c r="AC36" s="105">
        <v>0</v>
      </c>
      <c r="AD36" s="105">
        <v>0</v>
      </c>
      <c r="AE36" s="105">
        <v>0</v>
      </c>
      <c r="AF36" s="105">
        <v>0</v>
      </c>
      <c r="AG36" s="105">
        <v>8</v>
      </c>
      <c r="AH36" s="105">
        <v>4</v>
      </c>
      <c r="AI36" s="105">
        <v>13</v>
      </c>
      <c r="AJ36" s="105">
        <v>7</v>
      </c>
      <c r="AK36" s="105">
        <v>0</v>
      </c>
      <c r="AL36" s="105">
        <v>0</v>
      </c>
      <c r="AM36" s="105">
        <v>6</v>
      </c>
      <c r="AN36" s="105">
        <v>3</v>
      </c>
      <c r="AO36" s="105">
        <v>4</v>
      </c>
      <c r="AP36" s="105">
        <v>1</v>
      </c>
      <c r="AQ36" s="105">
        <v>31</v>
      </c>
      <c r="AR36" s="105">
        <v>15</v>
      </c>
      <c r="AS36" s="162"/>
      <c r="AT36" s="103" t="s">
        <v>102</v>
      </c>
      <c r="AU36" s="105">
        <v>5</v>
      </c>
      <c r="AV36" s="105">
        <v>3</v>
      </c>
      <c r="AW36" s="105">
        <v>0</v>
      </c>
      <c r="AX36" s="105">
        <v>1</v>
      </c>
      <c r="AY36" s="105">
        <v>2</v>
      </c>
      <c r="AZ36" s="105">
        <v>5</v>
      </c>
      <c r="BA36" s="105">
        <v>0</v>
      </c>
      <c r="BB36" s="105">
        <v>2</v>
      </c>
      <c r="BC36" s="105">
        <v>1</v>
      </c>
      <c r="BD36" s="105">
        <v>19</v>
      </c>
      <c r="BE36" s="105">
        <v>23</v>
      </c>
      <c r="BF36" s="105">
        <v>23</v>
      </c>
      <c r="BG36" s="105">
        <v>0</v>
      </c>
      <c r="BH36" s="105">
        <v>0</v>
      </c>
      <c r="BI36" s="105">
        <v>5</v>
      </c>
      <c r="BJ36" s="162"/>
      <c r="BK36" s="103" t="s">
        <v>102</v>
      </c>
      <c r="BL36" s="105">
        <v>58</v>
      </c>
      <c r="BM36" s="105">
        <v>381</v>
      </c>
      <c r="BN36" s="105">
        <v>44</v>
      </c>
      <c r="BO36" s="105">
        <v>3</v>
      </c>
      <c r="BP36" s="105">
        <v>0</v>
      </c>
      <c r="BQ36" s="105">
        <v>14</v>
      </c>
      <c r="BR36" s="105">
        <v>22</v>
      </c>
      <c r="BS36" s="105">
        <v>22</v>
      </c>
      <c r="BT36" s="105">
        <v>22</v>
      </c>
      <c r="BU36" s="162"/>
      <c r="BV36" s="103" t="s">
        <v>102</v>
      </c>
      <c r="BW36" s="105">
        <v>179</v>
      </c>
      <c r="BX36" s="105">
        <v>75</v>
      </c>
      <c r="BY36" s="105">
        <v>177</v>
      </c>
      <c r="BZ36" s="105">
        <v>75</v>
      </c>
      <c r="CA36" s="105">
        <v>93</v>
      </c>
      <c r="CB36" s="105">
        <v>40</v>
      </c>
      <c r="CC36" s="105">
        <v>0</v>
      </c>
      <c r="CD36" s="105">
        <v>0</v>
      </c>
      <c r="CE36" s="105">
        <v>0</v>
      </c>
      <c r="CF36" s="105">
        <v>0</v>
      </c>
      <c r="CG36" s="105">
        <v>0</v>
      </c>
      <c r="CH36" s="105">
        <v>0</v>
      </c>
      <c r="CI36" s="105">
        <v>48</v>
      </c>
      <c r="CJ36" s="105">
        <v>21</v>
      </c>
      <c r="CK36" s="105">
        <v>48</v>
      </c>
      <c r="CL36" s="105">
        <v>21</v>
      </c>
      <c r="CM36" s="105">
        <v>22</v>
      </c>
      <c r="CN36" s="105">
        <v>10</v>
      </c>
      <c r="CO36" s="162"/>
      <c r="CP36" s="105" t="s">
        <v>102</v>
      </c>
      <c r="CQ36" s="105">
        <v>41</v>
      </c>
      <c r="CR36" s="105">
        <v>11</v>
      </c>
      <c r="CS36" s="105">
        <v>10</v>
      </c>
      <c r="CT36" s="105">
        <v>9</v>
      </c>
      <c r="CU36" s="105">
        <v>4</v>
      </c>
      <c r="CV36" s="105">
        <v>50</v>
      </c>
      <c r="CW36" s="105">
        <v>15</v>
      </c>
      <c r="CX36" s="162"/>
      <c r="CY36" s="103" t="s">
        <v>102</v>
      </c>
      <c r="CZ36" s="105">
        <v>1</v>
      </c>
      <c r="DA36" s="105">
        <v>1</v>
      </c>
      <c r="DB36" s="105">
        <v>0</v>
      </c>
      <c r="DC36" s="105">
        <v>0</v>
      </c>
      <c r="DD36" s="105">
        <v>3</v>
      </c>
      <c r="DE36" s="105">
        <v>0</v>
      </c>
      <c r="DF36" s="105">
        <v>1</v>
      </c>
      <c r="DG36" s="105">
        <v>5</v>
      </c>
      <c r="DH36" s="105">
        <v>4</v>
      </c>
      <c r="DI36" s="105">
        <v>0</v>
      </c>
      <c r="DJ36" s="105">
        <v>0</v>
      </c>
      <c r="DK36" s="105">
        <v>0</v>
      </c>
      <c r="DL36" s="105">
        <v>0</v>
      </c>
      <c r="DM36" s="105">
        <v>5</v>
      </c>
      <c r="DN36" s="105">
        <v>169</v>
      </c>
      <c r="DO36" s="135"/>
      <c r="DP36" s="138" t="s">
        <v>131</v>
      </c>
      <c r="DQ36" s="138" t="s">
        <v>4205</v>
      </c>
      <c r="DR36" s="138">
        <v>227</v>
      </c>
      <c r="DS36" s="138">
        <v>115</v>
      </c>
      <c r="DT36" s="139">
        <v>964</v>
      </c>
      <c r="DU36" s="139">
        <v>15</v>
      </c>
    </row>
    <row r="37" spans="1:125" ht="14.45" customHeight="1">
      <c r="A37" s="162" t="s">
        <v>132</v>
      </c>
      <c r="B37" s="13" t="s">
        <v>119</v>
      </c>
      <c r="C37" s="74">
        <v>406</v>
      </c>
      <c r="D37" s="74">
        <v>185</v>
      </c>
      <c r="E37" s="74">
        <v>152</v>
      </c>
      <c r="F37" s="74">
        <v>91</v>
      </c>
      <c r="G37" s="74">
        <v>0</v>
      </c>
      <c r="H37" s="74">
        <v>0</v>
      </c>
      <c r="I37" s="74">
        <v>29</v>
      </c>
      <c r="J37" s="74">
        <v>14</v>
      </c>
      <c r="K37" s="74">
        <v>59</v>
      </c>
      <c r="L37" s="74">
        <v>34</v>
      </c>
      <c r="M37" s="74">
        <v>382</v>
      </c>
      <c r="N37" s="74">
        <v>197</v>
      </c>
      <c r="O37" s="74">
        <v>0</v>
      </c>
      <c r="P37" s="74">
        <v>0</v>
      </c>
      <c r="Q37" s="74">
        <v>43</v>
      </c>
      <c r="R37" s="74">
        <v>10</v>
      </c>
      <c r="S37" s="74">
        <v>0</v>
      </c>
      <c r="T37" s="74">
        <v>0</v>
      </c>
      <c r="U37" s="67">
        <v>1071</v>
      </c>
      <c r="V37" s="67">
        <v>531</v>
      </c>
      <c r="W37" s="162" t="s">
        <v>132</v>
      </c>
      <c r="X37" s="13" t="s">
        <v>119</v>
      </c>
      <c r="Y37" s="74">
        <v>9</v>
      </c>
      <c r="Z37" s="74">
        <v>5</v>
      </c>
      <c r="AA37" s="74">
        <v>2</v>
      </c>
      <c r="AB37" s="74">
        <v>2</v>
      </c>
      <c r="AC37" s="74">
        <v>0</v>
      </c>
      <c r="AD37" s="74">
        <v>0</v>
      </c>
      <c r="AE37" s="74">
        <v>0</v>
      </c>
      <c r="AF37" s="74">
        <v>0</v>
      </c>
      <c r="AG37" s="74">
        <v>0</v>
      </c>
      <c r="AH37" s="74">
        <v>0</v>
      </c>
      <c r="AI37" s="74">
        <v>43</v>
      </c>
      <c r="AJ37" s="74">
        <v>17</v>
      </c>
      <c r="AK37" s="74">
        <v>0</v>
      </c>
      <c r="AL37" s="74">
        <v>0</v>
      </c>
      <c r="AM37" s="74">
        <v>7</v>
      </c>
      <c r="AN37" s="74">
        <v>1</v>
      </c>
      <c r="AO37" s="74">
        <v>0</v>
      </c>
      <c r="AP37" s="74">
        <v>0</v>
      </c>
      <c r="AQ37" s="67">
        <v>61</v>
      </c>
      <c r="AR37" s="67">
        <v>25</v>
      </c>
      <c r="AS37" s="162" t="s">
        <v>132</v>
      </c>
      <c r="AT37" s="13" t="s">
        <v>119</v>
      </c>
      <c r="AU37" s="74">
        <v>16</v>
      </c>
      <c r="AV37" s="74">
        <v>10</v>
      </c>
      <c r="AW37" s="74">
        <v>0</v>
      </c>
      <c r="AX37" s="74">
        <v>2</v>
      </c>
      <c r="AY37" s="74">
        <v>2</v>
      </c>
      <c r="AZ37" s="74">
        <v>15</v>
      </c>
      <c r="BA37" s="74">
        <v>0</v>
      </c>
      <c r="BB37" s="74">
        <v>4</v>
      </c>
      <c r="BC37" s="74">
        <v>0</v>
      </c>
      <c r="BD37" s="67">
        <v>49</v>
      </c>
      <c r="BE37" s="76">
        <v>62</v>
      </c>
      <c r="BF37" s="74">
        <v>49</v>
      </c>
      <c r="BG37" s="74">
        <v>18</v>
      </c>
      <c r="BH37" s="74">
        <v>1</v>
      </c>
      <c r="BI37" s="74">
        <v>16</v>
      </c>
      <c r="BJ37" s="162" t="s">
        <v>132</v>
      </c>
      <c r="BK37" s="13" t="s">
        <v>119</v>
      </c>
      <c r="BL37" s="74">
        <v>18</v>
      </c>
      <c r="BM37" s="74">
        <v>536</v>
      </c>
      <c r="BN37" s="74">
        <v>147</v>
      </c>
      <c r="BO37" s="74">
        <v>2</v>
      </c>
      <c r="BP37" s="74">
        <v>0</v>
      </c>
      <c r="BQ37" s="74">
        <v>9</v>
      </c>
      <c r="BR37" s="74">
        <v>54</v>
      </c>
      <c r="BS37" s="74">
        <v>49</v>
      </c>
      <c r="BT37" s="74">
        <v>47</v>
      </c>
      <c r="BU37" s="162" t="s">
        <v>132</v>
      </c>
      <c r="BV37" s="13" t="s">
        <v>119</v>
      </c>
      <c r="BW37" s="74">
        <v>420</v>
      </c>
      <c r="BX37" s="74">
        <v>204</v>
      </c>
      <c r="BY37" s="74">
        <v>401</v>
      </c>
      <c r="BZ37" s="74">
        <v>194</v>
      </c>
      <c r="CA37" s="74">
        <v>204</v>
      </c>
      <c r="CB37" s="74">
        <v>96</v>
      </c>
      <c r="CC37" s="74">
        <v>0</v>
      </c>
      <c r="CD37" s="74">
        <v>0</v>
      </c>
      <c r="CE37" s="74">
        <v>0</v>
      </c>
      <c r="CF37" s="74">
        <v>0</v>
      </c>
      <c r="CG37" s="74">
        <v>0</v>
      </c>
      <c r="CH37" s="74">
        <v>0</v>
      </c>
      <c r="CI37" s="74">
        <v>36</v>
      </c>
      <c r="CJ37" s="74">
        <v>8</v>
      </c>
      <c r="CK37" s="74">
        <v>35</v>
      </c>
      <c r="CL37" s="74">
        <v>8</v>
      </c>
      <c r="CM37" s="74">
        <v>11</v>
      </c>
      <c r="CN37" s="74">
        <v>2</v>
      </c>
      <c r="CO37" s="162" t="s">
        <v>132</v>
      </c>
      <c r="CP37" s="13" t="s">
        <v>119</v>
      </c>
      <c r="CQ37" s="72">
        <v>100</v>
      </c>
      <c r="CR37" s="5">
        <v>28</v>
      </c>
      <c r="CS37" s="5">
        <v>10</v>
      </c>
      <c r="CT37" s="72">
        <v>9</v>
      </c>
      <c r="CU37" s="5">
        <v>2</v>
      </c>
      <c r="CV37" s="72">
        <v>109</v>
      </c>
      <c r="CW37" s="72">
        <v>30</v>
      </c>
      <c r="CX37" s="162" t="s">
        <v>132</v>
      </c>
      <c r="CY37" s="13" t="s">
        <v>119</v>
      </c>
      <c r="CZ37" s="74">
        <v>34</v>
      </c>
      <c r="DA37" s="74">
        <v>65</v>
      </c>
      <c r="DB37" s="74">
        <v>55</v>
      </c>
      <c r="DC37" s="74">
        <v>1</v>
      </c>
      <c r="DD37" s="74">
        <v>74</v>
      </c>
      <c r="DE37" s="74">
        <v>54</v>
      </c>
      <c r="DF37" s="74">
        <v>70</v>
      </c>
      <c r="DG37" s="74">
        <v>60</v>
      </c>
      <c r="DH37" s="74">
        <v>36</v>
      </c>
      <c r="DI37" s="74">
        <v>2</v>
      </c>
      <c r="DJ37" s="74">
        <v>8</v>
      </c>
      <c r="DK37" s="74">
        <v>5</v>
      </c>
      <c r="DL37" s="74">
        <v>22</v>
      </c>
      <c r="DM37" s="74">
        <v>11</v>
      </c>
      <c r="DN37" s="74">
        <v>82</v>
      </c>
      <c r="DO37" s="135"/>
      <c r="DP37" s="138" t="s">
        <v>132</v>
      </c>
      <c r="DQ37" s="138" t="s">
        <v>4206</v>
      </c>
      <c r="DR37" s="138">
        <v>456</v>
      </c>
      <c r="DS37" s="138">
        <v>215</v>
      </c>
      <c r="DT37" s="139">
        <v>1539</v>
      </c>
      <c r="DU37" s="139">
        <v>464</v>
      </c>
    </row>
    <row r="38" spans="1:125">
      <c r="A38" s="162"/>
      <c r="B38" s="13" t="s">
        <v>120</v>
      </c>
      <c r="C38" s="74">
        <v>2222</v>
      </c>
      <c r="D38" s="74">
        <v>1315</v>
      </c>
      <c r="E38" s="74">
        <v>941</v>
      </c>
      <c r="F38" s="74">
        <v>582</v>
      </c>
      <c r="G38" s="74">
        <v>93</v>
      </c>
      <c r="H38" s="74">
        <v>40</v>
      </c>
      <c r="I38" s="74">
        <v>506</v>
      </c>
      <c r="J38" s="74">
        <v>277</v>
      </c>
      <c r="K38" s="74">
        <v>103</v>
      </c>
      <c r="L38" s="74">
        <v>53</v>
      </c>
      <c r="M38" s="74">
        <v>1289</v>
      </c>
      <c r="N38" s="74">
        <v>786</v>
      </c>
      <c r="O38" s="74">
        <v>79</v>
      </c>
      <c r="P38" s="74">
        <v>33</v>
      </c>
      <c r="Q38" s="74">
        <v>591</v>
      </c>
      <c r="R38" s="74">
        <v>270</v>
      </c>
      <c r="S38" s="74">
        <v>0</v>
      </c>
      <c r="T38" s="74">
        <v>0</v>
      </c>
      <c r="U38" s="67">
        <v>5824</v>
      </c>
      <c r="V38" s="67">
        <v>3356</v>
      </c>
      <c r="W38" s="162"/>
      <c r="X38" s="13" t="s">
        <v>120</v>
      </c>
      <c r="Y38" s="74">
        <v>38</v>
      </c>
      <c r="Z38" s="74">
        <v>21</v>
      </c>
      <c r="AA38" s="74">
        <v>17</v>
      </c>
      <c r="AB38" s="74">
        <v>9</v>
      </c>
      <c r="AC38" s="74">
        <v>0</v>
      </c>
      <c r="AD38" s="74">
        <v>0</v>
      </c>
      <c r="AE38" s="74">
        <v>12</v>
      </c>
      <c r="AF38" s="74">
        <v>5</v>
      </c>
      <c r="AG38" s="74">
        <v>0</v>
      </c>
      <c r="AH38" s="74">
        <v>0</v>
      </c>
      <c r="AI38" s="74">
        <v>125</v>
      </c>
      <c r="AJ38" s="74">
        <v>72</v>
      </c>
      <c r="AK38" s="74">
        <v>6</v>
      </c>
      <c r="AL38" s="74">
        <v>0</v>
      </c>
      <c r="AM38" s="74">
        <v>35</v>
      </c>
      <c r="AN38" s="74">
        <v>17</v>
      </c>
      <c r="AO38" s="74">
        <v>0</v>
      </c>
      <c r="AP38" s="74">
        <v>0</v>
      </c>
      <c r="AQ38" s="67">
        <v>233</v>
      </c>
      <c r="AR38" s="67">
        <v>124</v>
      </c>
      <c r="AS38" s="162"/>
      <c r="AT38" s="13" t="s">
        <v>120</v>
      </c>
      <c r="AU38" s="74">
        <v>57</v>
      </c>
      <c r="AV38" s="74">
        <v>31</v>
      </c>
      <c r="AW38" s="74">
        <v>4</v>
      </c>
      <c r="AX38" s="74">
        <v>20</v>
      </c>
      <c r="AY38" s="74">
        <v>5</v>
      </c>
      <c r="AZ38" s="74">
        <v>37</v>
      </c>
      <c r="BA38" s="74">
        <v>4</v>
      </c>
      <c r="BB38" s="74">
        <v>26</v>
      </c>
      <c r="BC38" s="74">
        <v>0</v>
      </c>
      <c r="BD38" s="67">
        <v>184</v>
      </c>
      <c r="BE38" s="76">
        <v>178</v>
      </c>
      <c r="BF38" s="74">
        <v>177</v>
      </c>
      <c r="BG38" s="74">
        <v>142</v>
      </c>
      <c r="BH38" s="74">
        <v>1</v>
      </c>
      <c r="BI38" s="74">
        <v>38</v>
      </c>
      <c r="BJ38" s="162"/>
      <c r="BK38" s="13" t="s">
        <v>120</v>
      </c>
      <c r="BL38" s="74">
        <v>136</v>
      </c>
      <c r="BM38" s="74">
        <v>2487</v>
      </c>
      <c r="BN38" s="74">
        <v>554</v>
      </c>
      <c r="BO38" s="74">
        <v>74</v>
      </c>
      <c r="BP38" s="74">
        <v>15</v>
      </c>
      <c r="BQ38" s="74">
        <v>56</v>
      </c>
      <c r="BR38" s="74">
        <v>209</v>
      </c>
      <c r="BS38" s="74">
        <v>203</v>
      </c>
      <c r="BT38" s="74">
        <v>198</v>
      </c>
      <c r="BU38" s="162"/>
      <c r="BV38" s="13" t="s">
        <v>120</v>
      </c>
      <c r="BW38" s="74">
        <v>1184</v>
      </c>
      <c r="BX38" s="74">
        <v>733</v>
      </c>
      <c r="BY38" s="74">
        <v>1121</v>
      </c>
      <c r="BZ38" s="74">
        <v>702</v>
      </c>
      <c r="CA38" s="74">
        <v>655</v>
      </c>
      <c r="CB38" s="74">
        <v>429</v>
      </c>
      <c r="CC38" s="74">
        <v>69</v>
      </c>
      <c r="CD38" s="74">
        <v>29</v>
      </c>
      <c r="CE38" s="74">
        <v>69</v>
      </c>
      <c r="CF38" s="74">
        <v>29</v>
      </c>
      <c r="CG38" s="74">
        <v>59</v>
      </c>
      <c r="CH38" s="74">
        <v>26</v>
      </c>
      <c r="CI38" s="74">
        <v>490</v>
      </c>
      <c r="CJ38" s="74">
        <v>219</v>
      </c>
      <c r="CK38" s="74">
        <v>477</v>
      </c>
      <c r="CL38" s="74">
        <v>215</v>
      </c>
      <c r="CM38" s="74">
        <v>280</v>
      </c>
      <c r="CN38" s="74">
        <v>147</v>
      </c>
      <c r="CO38" s="162"/>
      <c r="CP38" s="13" t="s">
        <v>120</v>
      </c>
      <c r="CQ38" s="72">
        <v>362</v>
      </c>
      <c r="CR38" s="5">
        <v>123</v>
      </c>
      <c r="CS38" s="5">
        <v>57</v>
      </c>
      <c r="CT38" s="72">
        <v>58</v>
      </c>
      <c r="CU38" s="5">
        <v>29</v>
      </c>
      <c r="CV38" s="72">
        <v>420</v>
      </c>
      <c r="CW38" s="72">
        <v>152</v>
      </c>
      <c r="CX38" s="162"/>
      <c r="CY38" s="13" t="s">
        <v>120</v>
      </c>
      <c r="CZ38" s="74">
        <v>20</v>
      </c>
      <c r="DA38" s="74">
        <v>21</v>
      </c>
      <c r="DB38" s="74">
        <v>12</v>
      </c>
      <c r="DC38" s="74">
        <v>0</v>
      </c>
      <c r="DD38" s="74">
        <v>15</v>
      </c>
      <c r="DE38" s="74">
        <v>5</v>
      </c>
      <c r="DF38" s="74">
        <v>25</v>
      </c>
      <c r="DG38" s="74">
        <v>15</v>
      </c>
      <c r="DH38" s="74">
        <v>14</v>
      </c>
      <c r="DI38" s="74">
        <v>4</v>
      </c>
      <c r="DJ38" s="74">
        <v>0</v>
      </c>
      <c r="DK38" s="74">
        <v>3</v>
      </c>
      <c r="DL38" s="74">
        <v>10</v>
      </c>
      <c r="DM38" s="74">
        <v>36</v>
      </c>
      <c r="DN38" s="74">
        <v>0</v>
      </c>
      <c r="DO38" s="135"/>
      <c r="DP38" s="138" t="s">
        <v>132</v>
      </c>
      <c r="DQ38" s="138" t="s">
        <v>4207</v>
      </c>
      <c r="DR38" s="138">
        <v>1743</v>
      </c>
      <c r="DS38" s="138">
        <v>994</v>
      </c>
      <c r="DT38" s="139">
        <v>7143</v>
      </c>
      <c r="DU38" s="139">
        <v>134</v>
      </c>
    </row>
    <row r="39" spans="1:125">
      <c r="A39" s="162"/>
      <c r="B39" s="103" t="s">
        <v>102</v>
      </c>
      <c r="C39" s="105">
        <v>2628</v>
      </c>
      <c r="D39" s="105">
        <v>1500</v>
      </c>
      <c r="E39" s="105">
        <v>1093</v>
      </c>
      <c r="F39" s="105">
        <v>673</v>
      </c>
      <c r="G39" s="105">
        <v>93</v>
      </c>
      <c r="H39" s="105">
        <v>40</v>
      </c>
      <c r="I39" s="105">
        <v>535</v>
      </c>
      <c r="J39" s="105">
        <v>291</v>
      </c>
      <c r="K39" s="105">
        <v>162</v>
      </c>
      <c r="L39" s="105">
        <v>87</v>
      </c>
      <c r="M39" s="105">
        <v>1671</v>
      </c>
      <c r="N39" s="105">
        <v>983</v>
      </c>
      <c r="O39" s="105">
        <v>79</v>
      </c>
      <c r="P39" s="105">
        <v>33</v>
      </c>
      <c r="Q39" s="105">
        <v>634</v>
      </c>
      <c r="R39" s="105">
        <v>280</v>
      </c>
      <c r="S39" s="105">
        <v>0</v>
      </c>
      <c r="T39" s="105">
        <v>0</v>
      </c>
      <c r="U39" s="105">
        <v>6895</v>
      </c>
      <c r="V39" s="105">
        <v>3887</v>
      </c>
      <c r="W39" s="162"/>
      <c r="X39" s="103" t="s">
        <v>102</v>
      </c>
      <c r="Y39" s="105">
        <v>47</v>
      </c>
      <c r="Z39" s="105">
        <v>26</v>
      </c>
      <c r="AA39" s="105">
        <v>19</v>
      </c>
      <c r="AB39" s="105">
        <v>11</v>
      </c>
      <c r="AC39" s="105">
        <v>0</v>
      </c>
      <c r="AD39" s="105">
        <v>0</v>
      </c>
      <c r="AE39" s="105">
        <v>12</v>
      </c>
      <c r="AF39" s="105">
        <v>5</v>
      </c>
      <c r="AG39" s="105">
        <v>0</v>
      </c>
      <c r="AH39" s="105">
        <v>0</v>
      </c>
      <c r="AI39" s="105">
        <v>168</v>
      </c>
      <c r="AJ39" s="105">
        <v>89</v>
      </c>
      <c r="AK39" s="105">
        <v>6</v>
      </c>
      <c r="AL39" s="105">
        <v>0</v>
      </c>
      <c r="AM39" s="105">
        <v>42</v>
      </c>
      <c r="AN39" s="105">
        <v>18</v>
      </c>
      <c r="AO39" s="105">
        <v>0</v>
      </c>
      <c r="AP39" s="105">
        <v>0</v>
      </c>
      <c r="AQ39" s="105">
        <v>294</v>
      </c>
      <c r="AR39" s="105">
        <v>149</v>
      </c>
      <c r="AS39" s="162"/>
      <c r="AT39" s="103" t="s">
        <v>102</v>
      </c>
      <c r="AU39" s="105">
        <v>73</v>
      </c>
      <c r="AV39" s="105">
        <v>41</v>
      </c>
      <c r="AW39" s="105">
        <v>4</v>
      </c>
      <c r="AX39" s="105">
        <v>22</v>
      </c>
      <c r="AY39" s="105">
        <v>7</v>
      </c>
      <c r="AZ39" s="105">
        <v>52</v>
      </c>
      <c r="BA39" s="105">
        <v>4</v>
      </c>
      <c r="BB39" s="105">
        <v>30</v>
      </c>
      <c r="BC39" s="105">
        <v>0</v>
      </c>
      <c r="BD39" s="105">
        <v>233</v>
      </c>
      <c r="BE39" s="105">
        <v>240</v>
      </c>
      <c r="BF39" s="105">
        <v>226</v>
      </c>
      <c r="BG39" s="105">
        <v>160</v>
      </c>
      <c r="BH39" s="105">
        <v>2</v>
      </c>
      <c r="BI39" s="105">
        <v>54</v>
      </c>
      <c r="BJ39" s="162"/>
      <c r="BK39" s="103" t="s">
        <v>102</v>
      </c>
      <c r="BL39" s="105">
        <v>154</v>
      </c>
      <c r="BM39" s="105">
        <v>3023</v>
      </c>
      <c r="BN39" s="105">
        <v>701</v>
      </c>
      <c r="BO39" s="105">
        <v>76</v>
      </c>
      <c r="BP39" s="105">
        <v>15</v>
      </c>
      <c r="BQ39" s="105">
        <v>65</v>
      </c>
      <c r="BR39" s="105">
        <v>263</v>
      </c>
      <c r="BS39" s="105">
        <v>252</v>
      </c>
      <c r="BT39" s="105">
        <v>245</v>
      </c>
      <c r="BU39" s="162"/>
      <c r="BV39" s="103" t="s">
        <v>102</v>
      </c>
      <c r="BW39" s="105">
        <v>1604</v>
      </c>
      <c r="BX39" s="105">
        <v>937</v>
      </c>
      <c r="BY39" s="105">
        <v>1522</v>
      </c>
      <c r="BZ39" s="105">
        <v>896</v>
      </c>
      <c r="CA39" s="105">
        <v>859</v>
      </c>
      <c r="CB39" s="105">
        <v>525</v>
      </c>
      <c r="CC39" s="105">
        <v>69</v>
      </c>
      <c r="CD39" s="105">
        <v>29</v>
      </c>
      <c r="CE39" s="105">
        <v>69</v>
      </c>
      <c r="CF39" s="105">
        <v>29</v>
      </c>
      <c r="CG39" s="105">
        <v>59</v>
      </c>
      <c r="CH39" s="105">
        <v>26</v>
      </c>
      <c r="CI39" s="105">
        <v>526</v>
      </c>
      <c r="CJ39" s="105">
        <v>227</v>
      </c>
      <c r="CK39" s="105">
        <v>512</v>
      </c>
      <c r="CL39" s="105">
        <v>223</v>
      </c>
      <c r="CM39" s="105">
        <v>291</v>
      </c>
      <c r="CN39" s="105">
        <v>149</v>
      </c>
      <c r="CO39" s="162"/>
      <c r="CP39" s="105" t="s">
        <v>102</v>
      </c>
      <c r="CQ39" s="105">
        <v>462</v>
      </c>
      <c r="CR39" s="105">
        <v>151</v>
      </c>
      <c r="CS39" s="105">
        <v>67</v>
      </c>
      <c r="CT39" s="105">
        <v>67</v>
      </c>
      <c r="CU39" s="105">
        <v>31</v>
      </c>
      <c r="CV39" s="105">
        <v>529</v>
      </c>
      <c r="CW39" s="105">
        <v>182</v>
      </c>
      <c r="CX39" s="162"/>
      <c r="CY39" s="103" t="s">
        <v>102</v>
      </c>
      <c r="CZ39" s="105">
        <v>54</v>
      </c>
      <c r="DA39" s="105">
        <v>86</v>
      </c>
      <c r="DB39" s="105">
        <v>67</v>
      </c>
      <c r="DC39" s="105">
        <v>1</v>
      </c>
      <c r="DD39" s="105">
        <v>89</v>
      </c>
      <c r="DE39" s="105">
        <v>59</v>
      </c>
      <c r="DF39" s="105">
        <v>95</v>
      </c>
      <c r="DG39" s="105">
        <v>75</v>
      </c>
      <c r="DH39" s="105">
        <v>50</v>
      </c>
      <c r="DI39" s="105">
        <v>6</v>
      </c>
      <c r="DJ39" s="105">
        <v>8</v>
      </c>
      <c r="DK39" s="105">
        <v>8</v>
      </c>
      <c r="DL39" s="105">
        <v>32</v>
      </c>
      <c r="DM39" s="105">
        <v>47</v>
      </c>
      <c r="DN39" s="105">
        <v>82</v>
      </c>
      <c r="DO39" s="135"/>
      <c r="DP39" s="138" t="s">
        <v>132</v>
      </c>
      <c r="DQ39" s="138" t="s">
        <v>4208</v>
      </c>
      <c r="DR39" s="138">
        <v>2199</v>
      </c>
      <c r="DS39" s="138">
        <v>1209</v>
      </c>
      <c r="DT39" s="139">
        <v>8682</v>
      </c>
      <c r="DU39" s="139">
        <v>598</v>
      </c>
    </row>
    <row r="40" spans="1:125">
      <c r="A40" s="163" t="s">
        <v>488</v>
      </c>
      <c r="B40" s="163"/>
      <c r="C40" s="163"/>
      <c r="D40" s="163"/>
      <c r="E40" s="163"/>
      <c r="F40" s="163"/>
      <c r="G40" s="163"/>
      <c r="H40" s="163"/>
      <c r="I40" s="163"/>
      <c r="J40" s="163"/>
      <c r="K40" s="163"/>
      <c r="L40" s="163"/>
      <c r="M40" s="163"/>
      <c r="N40" s="163"/>
      <c r="O40" s="163"/>
      <c r="P40" s="163"/>
      <c r="Q40" s="163"/>
      <c r="R40" s="163"/>
      <c r="S40" s="163"/>
      <c r="T40" s="163"/>
      <c r="U40" s="163"/>
      <c r="V40" s="163"/>
      <c r="W40" s="163" t="s">
        <v>489</v>
      </c>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t="s">
        <v>490</v>
      </c>
      <c r="AT40" s="163"/>
      <c r="AU40" s="163"/>
      <c r="AV40" s="163"/>
      <c r="AW40" s="163"/>
      <c r="AX40" s="163"/>
      <c r="AY40" s="163"/>
      <c r="AZ40" s="163"/>
      <c r="BA40" s="163"/>
      <c r="BB40" s="163"/>
      <c r="BC40" s="163"/>
      <c r="BD40" s="163"/>
      <c r="BE40" s="163"/>
      <c r="BF40" s="163"/>
      <c r="BG40" s="163"/>
      <c r="BH40" s="163"/>
      <c r="BI40" s="163"/>
      <c r="BJ40" s="163" t="s">
        <v>491</v>
      </c>
      <c r="BK40" s="163"/>
      <c r="BL40" s="163"/>
      <c r="BM40" s="163"/>
      <c r="BN40" s="163"/>
      <c r="BO40" s="163"/>
      <c r="BP40" s="163"/>
      <c r="BQ40" s="163"/>
      <c r="BR40" s="163"/>
      <c r="BS40" s="163"/>
      <c r="BT40" s="163"/>
      <c r="BU40" s="163" t="s">
        <v>4173</v>
      </c>
      <c r="BV40" s="163"/>
      <c r="BW40" s="163"/>
      <c r="BX40" s="163"/>
      <c r="BY40" s="163"/>
      <c r="BZ40" s="163"/>
      <c r="CA40" s="163"/>
      <c r="CB40" s="163"/>
      <c r="CC40" s="163"/>
      <c r="CD40" s="163"/>
      <c r="CE40" s="163"/>
      <c r="CF40" s="163"/>
      <c r="CG40" s="163"/>
      <c r="CH40" s="163"/>
      <c r="CI40" s="163"/>
      <c r="CJ40" s="163"/>
      <c r="CK40" s="163"/>
      <c r="CL40" s="163"/>
      <c r="CM40" s="163"/>
      <c r="CN40" s="163"/>
      <c r="CO40" s="163" t="s">
        <v>492</v>
      </c>
      <c r="CP40" s="163"/>
      <c r="CQ40" s="163"/>
      <c r="CR40" s="163"/>
      <c r="CS40" s="163"/>
      <c r="CT40" s="163"/>
      <c r="CU40" s="163"/>
      <c r="CV40" s="163"/>
      <c r="CW40" s="163"/>
      <c r="CX40" s="163" t="s">
        <v>493</v>
      </c>
      <c r="CY40" s="163"/>
      <c r="CZ40" s="163"/>
      <c r="DA40" s="163"/>
      <c r="DB40" s="163"/>
      <c r="DC40" s="163"/>
      <c r="DD40" s="163"/>
      <c r="DE40" s="163"/>
      <c r="DF40" s="163"/>
      <c r="DG40" s="163"/>
      <c r="DH40" s="163"/>
      <c r="DI40" s="163"/>
      <c r="DJ40" s="163"/>
      <c r="DK40" s="163"/>
      <c r="DL40" s="163"/>
      <c r="DM40" s="163"/>
      <c r="DN40" s="163"/>
      <c r="DO40" s="135"/>
      <c r="DP40" s="138" t="s">
        <v>488</v>
      </c>
      <c r="DQ40" s="138" t="s">
        <v>488</v>
      </c>
      <c r="DR40" s="138">
        <v>0</v>
      </c>
      <c r="DS40" s="138">
        <v>0</v>
      </c>
      <c r="DT40" s="139">
        <v>0</v>
      </c>
      <c r="DU40" s="139">
        <v>0</v>
      </c>
    </row>
    <row r="41" spans="1:125">
      <c r="A41" s="163" t="s">
        <v>4174</v>
      </c>
      <c r="B41" s="163"/>
      <c r="C41" s="163"/>
      <c r="D41" s="163"/>
      <c r="E41" s="163"/>
      <c r="F41" s="163"/>
      <c r="G41" s="163"/>
      <c r="H41" s="163"/>
      <c r="I41" s="163"/>
      <c r="J41" s="163"/>
      <c r="K41" s="163"/>
      <c r="L41" s="163"/>
      <c r="M41" s="163"/>
      <c r="N41" s="163"/>
      <c r="O41" s="163"/>
      <c r="P41" s="163"/>
      <c r="Q41" s="163"/>
      <c r="R41" s="163"/>
      <c r="S41" s="163"/>
      <c r="T41" s="163"/>
      <c r="U41" s="163"/>
      <c r="V41" s="163"/>
      <c r="W41" s="163" t="s">
        <v>4174</v>
      </c>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t="s">
        <v>4174</v>
      </c>
      <c r="AT41" s="163"/>
      <c r="AU41" s="163"/>
      <c r="AV41" s="163"/>
      <c r="AW41" s="163"/>
      <c r="AX41" s="163"/>
      <c r="AY41" s="163"/>
      <c r="AZ41" s="163"/>
      <c r="BA41" s="163"/>
      <c r="BB41" s="163"/>
      <c r="BC41" s="163"/>
      <c r="BD41" s="163"/>
      <c r="BE41" s="163"/>
      <c r="BF41" s="163"/>
      <c r="BG41" s="163"/>
      <c r="BH41" s="163"/>
      <c r="BI41" s="163"/>
      <c r="BJ41" s="185" t="s">
        <v>4174</v>
      </c>
      <c r="BK41" s="185"/>
      <c r="BL41" s="185"/>
      <c r="BM41" s="185"/>
      <c r="BN41" s="185"/>
      <c r="BO41" s="185"/>
      <c r="BP41" s="185"/>
      <c r="BQ41" s="185"/>
      <c r="BR41" s="185"/>
      <c r="BS41" s="185"/>
      <c r="BT41" s="185"/>
      <c r="BU41" s="210" t="s">
        <v>4175</v>
      </c>
      <c r="BV41" s="210"/>
      <c r="BW41" s="210"/>
      <c r="BX41" s="210"/>
      <c r="BY41" s="210"/>
      <c r="BZ41" s="210"/>
      <c r="CA41" s="210"/>
      <c r="CB41" s="210"/>
      <c r="CC41" s="210"/>
      <c r="CD41" s="210"/>
      <c r="CE41" s="210"/>
      <c r="CF41" s="210"/>
      <c r="CG41" s="210"/>
      <c r="CH41" s="210"/>
      <c r="CI41" s="210"/>
      <c r="CJ41" s="210"/>
      <c r="CK41" s="210"/>
      <c r="CL41" s="210"/>
      <c r="CM41" s="210"/>
      <c r="CN41" s="210"/>
      <c r="CO41" s="210" t="s">
        <v>4174</v>
      </c>
      <c r="CP41" s="210"/>
      <c r="CQ41" s="210"/>
      <c r="CR41" s="210"/>
      <c r="CS41" s="210"/>
      <c r="CT41" s="210"/>
      <c r="CU41" s="210"/>
      <c r="CV41" s="210"/>
      <c r="CW41" s="210"/>
      <c r="CX41" s="185" t="s">
        <v>4174</v>
      </c>
      <c r="CY41" s="185"/>
      <c r="CZ41" s="185"/>
      <c r="DA41" s="185"/>
      <c r="DB41" s="185"/>
      <c r="DC41" s="185"/>
      <c r="DD41" s="185"/>
      <c r="DE41" s="185"/>
      <c r="DF41" s="185"/>
      <c r="DG41" s="185"/>
      <c r="DH41" s="185"/>
      <c r="DI41" s="185"/>
      <c r="DJ41" s="185"/>
      <c r="DK41" s="185"/>
      <c r="DL41" s="185"/>
      <c r="DM41" s="185"/>
      <c r="DN41" s="185"/>
      <c r="DO41" s="135"/>
      <c r="DP41" s="138" t="s">
        <v>4174</v>
      </c>
      <c r="DQ41" s="138" t="s">
        <v>4174</v>
      </c>
      <c r="DR41" s="138">
        <v>0</v>
      </c>
      <c r="DS41" s="138">
        <v>0</v>
      </c>
      <c r="DT41" s="139">
        <v>0</v>
      </c>
      <c r="DU41" s="139">
        <v>0</v>
      </c>
    </row>
    <row r="42" spans="1:125" ht="14.45" customHeight="1">
      <c r="A42" s="164" t="s">
        <v>1</v>
      </c>
      <c r="B42" s="164" t="s">
        <v>113</v>
      </c>
      <c r="C42" s="163" t="s">
        <v>41</v>
      </c>
      <c r="D42" s="163"/>
      <c r="E42" s="163" t="s">
        <v>101</v>
      </c>
      <c r="F42" s="163"/>
      <c r="G42" s="163" t="s">
        <v>42</v>
      </c>
      <c r="H42" s="163"/>
      <c r="I42" s="163" t="s">
        <v>43</v>
      </c>
      <c r="J42" s="163"/>
      <c r="K42" s="209" t="s">
        <v>44</v>
      </c>
      <c r="L42" s="209"/>
      <c r="M42" s="163" t="s">
        <v>390</v>
      </c>
      <c r="N42" s="163"/>
      <c r="O42" s="163" t="s">
        <v>391</v>
      </c>
      <c r="P42" s="163"/>
      <c r="Q42" s="163" t="s">
        <v>392</v>
      </c>
      <c r="R42" s="163"/>
      <c r="S42" s="163" t="s">
        <v>393</v>
      </c>
      <c r="T42" s="163"/>
      <c r="U42" s="163" t="s">
        <v>102</v>
      </c>
      <c r="V42" s="163"/>
      <c r="W42" s="164" t="s">
        <v>1</v>
      </c>
      <c r="X42" s="164" t="s">
        <v>113</v>
      </c>
      <c r="Y42" s="163" t="s">
        <v>41</v>
      </c>
      <c r="Z42" s="163"/>
      <c r="AA42" s="163" t="s">
        <v>101</v>
      </c>
      <c r="AB42" s="163"/>
      <c r="AC42" s="163" t="s">
        <v>42</v>
      </c>
      <c r="AD42" s="163"/>
      <c r="AE42" s="163" t="s">
        <v>43</v>
      </c>
      <c r="AF42" s="163"/>
      <c r="AG42" s="209" t="s">
        <v>44</v>
      </c>
      <c r="AH42" s="209"/>
      <c r="AI42" s="163" t="s">
        <v>390</v>
      </c>
      <c r="AJ42" s="163"/>
      <c r="AK42" s="163" t="s">
        <v>391</v>
      </c>
      <c r="AL42" s="163"/>
      <c r="AM42" s="163" t="s">
        <v>392</v>
      </c>
      <c r="AN42" s="163"/>
      <c r="AO42" s="163" t="s">
        <v>393</v>
      </c>
      <c r="AP42" s="163"/>
      <c r="AQ42" s="163" t="s">
        <v>102</v>
      </c>
      <c r="AR42" s="163"/>
      <c r="AS42" s="164" t="s">
        <v>1</v>
      </c>
      <c r="AT42" s="164" t="s">
        <v>113</v>
      </c>
      <c r="AU42" s="164" t="s">
        <v>363</v>
      </c>
      <c r="AV42" s="164"/>
      <c r="AW42" s="164"/>
      <c r="AX42" s="164"/>
      <c r="AY42" s="164"/>
      <c r="AZ42" s="164"/>
      <c r="BA42" s="164"/>
      <c r="BB42" s="164"/>
      <c r="BC42" s="164"/>
      <c r="BD42" s="164"/>
      <c r="BE42" s="164" t="s">
        <v>165</v>
      </c>
      <c r="BF42" s="164"/>
      <c r="BG42" s="164"/>
      <c r="BH42" s="164"/>
      <c r="BI42" s="164" t="s">
        <v>168</v>
      </c>
      <c r="BJ42" s="164" t="s">
        <v>1</v>
      </c>
      <c r="BK42" s="164" t="s">
        <v>113</v>
      </c>
      <c r="BL42" s="185" t="s">
        <v>169</v>
      </c>
      <c r="BM42" s="185"/>
      <c r="BN42" s="185"/>
      <c r="BO42" s="185"/>
      <c r="BP42" s="185"/>
      <c r="BQ42" s="185"/>
      <c r="BR42" s="185"/>
      <c r="BS42" s="185"/>
      <c r="BT42" s="185"/>
      <c r="BU42" s="164" t="s">
        <v>1</v>
      </c>
      <c r="BV42" s="164" t="s">
        <v>113</v>
      </c>
      <c r="BW42" s="185" t="s">
        <v>394</v>
      </c>
      <c r="BX42" s="185"/>
      <c r="BY42" s="185"/>
      <c r="BZ42" s="185"/>
      <c r="CA42" s="185"/>
      <c r="CB42" s="185"/>
      <c r="CC42" s="185" t="s">
        <v>395</v>
      </c>
      <c r="CD42" s="185"/>
      <c r="CE42" s="185"/>
      <c r="CF42" s="185"/>
      <c r="CG42" s="185"/>
      <c r="CH42" s="185"/>
      <c r="CI42" s="185" t="s">
        <v>396</v>
      </c>
      <c r="CJ42" s="185"/>
      <c r="CK42" s="185"/>
      <c r="CL42" s="185"/>
      <c r="CM42" s="185"/>
      <c r="CN42" s="185"/>
      <c r="CO42" s="190" t="s">
        <v>1</v>
      </c>
      <c r="CP42" s="190" t="s">
        <v>113</v>
      </c>
      <c r="CQ42" s="163" t="s">
        <v>166</v>
      </c>
      <c r="CR42" s="163"/>
      <c r="CS42" s="163"/>
      <c r="CT42" s="163" t="s">
        <v>167</v>
      </c>
      <c r="CU42" s="163"/>
      <c r="CV42" s="204" t="s">
        <v>466</v>
      </c>
      <c r="CW42" s="204"/>
      <c r="CX42" s="164" t="s">
        <v>1</v>
      </c>
      <c r="CY42" s="164" t="s">
        <v>113</v>
      </c>
      <c r="CZ42" s="185" t="s">
        <v>371</v>
      </c>
      <c r="DA42" s="185"/>
      <c r="DB42" s="185"/>
      <c r="DC42" s="185"/>
      <c r="DD42" s="185"/>
      <c r="DE42" s="185"/>
      <c r="DF42" s="185"/>
      <c r="DG42" s="185"/>
      <c r="DH42" s="185"/>
      <c r="DI42" s="185"/>
      <c r="DJ42" s="185"/>
      <c r="DK42" s="185"/>
      <c r="DL42" s="185"/>
      <c r="DM42" s="185"/>
      <c r="DN42" s="185"/>
      <c r="DO42" s="135"/>
      <c r="DP42" s="138" t="s">
        <v>1</v>
      </c>
      <c r="DQ42" s="138" t="s">
        <v>4209</v>
      </c>
      <c r="DR42" s="138" t="e">
        <v>#VALUE!</v>
      </c>
      <c r="DS42" s="138">
        <v>0</v>
      </c>
      <c r="DT42" s="139" t="e">
        <v>#VALUE!</v>
      </c>
      <c r="DU42" s="139">
        <v>0</v>
      </c>
    </row>
    <row r="43" spans="1:125" ht="14.45" customHeight="1">
      <c r="A43" s="164"/>
      <c r="B43" s="164"/>
      <c r="C43" s="164" t="s">
        <v>170</v>
      </c>
      <c r="D43" s="164" t="s">
        <v>57</v>
      </c>
      <c r="E43" s="164" t="s">
        <v>170</v>
      </c>
      <c r="F43" s="164" t="s">
        <v>57</v>
      </c>
      <c r="G43" s="164" t="s">
        <v>170</v>
      </c>
      <c r="H43" s="164" t="s">
        <v>57</v>
      </c>
      <c r="I43" s="164" t="s">
        <v>170</v>
      </c>
      <c r="J43" s="164" t="s">
        <v>57</v>
      </c>
      <c r="K43" s="164" t="s">
        <v>170</v>
      </c>
      <c r="L43" s="164" t="s">
        <v>57</v>
      </c>
      <c r="M43" s="164" t="s">
        <v>170</v>
      </c>
      <c r="N43" s="164" t="s">
        <v>57</v>
      </c>
      <c r="O43" s="164" t="s">
        <v>170</v>
      </c>
      <c r="P43" s="164" t="s">
        <v>57</v>
      </c>
      <c r="Q43" s="164" t="s">
        <v>170</v>
      </c>
      <c r="R43" s="164" t="s">
        <v>57</v>
      </c>
      <c r="S43" s="164" t="s">
        <v>170</v>
      </c>
      <c r="T43" s="164" t="s">
        <v>57</v>
      </c>
      <c r="U43" s="164" t="s">
        <v>170</v>
      </c>
      <c r="V43" s="164" t="s">
        <v>57</v>
      </c>
      <c r="W43" s="164"/>
      <c r="X43" s="164"/>
      <c r="Y43" s="164" t="s">
        <v>170</v>
      </c>
      <c r="Z43" s="164" t="s">
        <v>57</v>
      </c>
      <c r="AA43" s="164" t="s">
        <v>170</v>
      </c>
      <c r="AB43" s="164" t="s">
        <v>57</v>
      </c>
      <c r="AC43" s="164" t="s">
        <v>170</v>
      </c>
      <c r="AD43" s="164" t="s">
        <v>57</v>
      </c>
      <c r="AE43" s="164" t="s">
        <v>170</v>
      </c>
      <c r="AF43" s="164" t="s">
        <v>57</v>
      </c>
      <c r="AG43" s="164" t="s">
        <v>170</v>
      </c>
      <c r="AH43" s="164" t="s">
        <v>57</v>
      </c>
      <c r="AI43" s="164" t="s">
        <v>170</v>
      </c>
      <c r="AJ43" s="164" t="s">
        <v>57</v>
      </c>
      <c r="AK43" s="164" t="s">
        <v>170</v>
      </c>
      <c r="AL43" s="164" t="s">
        <v>57</v>
      </c>
      <c r="AM43" s="164" t="s">
        <v>170</v>
      </c>
      <c r="AN43" s="164" t="s">
        <v>57</v>
      </c>
      <c r="AO43" s="164" t="s">
        <v>170</v>
      </c>
      <c r="AP43" s="164" t="s">
        <v>57</v>
      </c>
      <c r="AQ43" s="164" t="s">
        <v>170</v>
      </c>
      <c r="AR43" s="164" t="s">
        <v>57</v>
      </c>
      <c r="AS43" s="164"/>
      <c r="AT43" s="164"/>
      <c r="AU43" s="164" t="s">
        <v>41</v>
      </c>
      <c r="AV43" s="164" t="s">
        <v>101</v>
      </c>
      <c r="AW43" s="164" t="s">
        <v>42</v>
      </c>
      <c r="AX43" s="164" t="s">
        <v>43</v>
      </c>
      <c r="AY43" s="164" t="s">
        <v>44</v>
      </c>
      <c r="AZ43" s="164" t="s">
        <v>390</v>
      </c>
      <c r="BA43" s="164" t="s">
        <v>391</v>
      </c>
      <c r="BB43" s="164" t="s">
        <v>392</v>
      </c>
      <c r="BC43" s="164" t="s">
        <v>393</v>
      </c>
      <c r="BD43" s="164" t="s">
        <v>102</v>
      </c>
      <c r="BE43" s="204" t="s">
        <v>433</v>
      </c>
      <c r="BF43" s="204" t="s">
        <v>279</v>
      </c>
      <c r="BG43" s="204" t="s">
        <v>172</v>
      </c>
      <c r="BH43" s="204" t="s">
        <v>173</v>
      </c>
      <c r="BI43" s="164"/>
      <c r="BJ43" s="164"/>
      <c r="BK43" s="164"/>
      <c r="BL43" s="200" t="s">
        <v>434</v>
      </c>
      <c r="BM43" s="200" t="s">
        <v>344</v>
      </c>
      <c r="BN43" s="200" t="s">
        <v>435</v>
      </c>
      <c r="BO43" s="200" t="s">
        <v>436</v>
      </c>
      <c r="BP43" s="200" t="s">
        <v>437</v>
      </c>
      <c r="BQ43" s="200" t="s">
        <v>175</v>
      </c>
      <c r="BR43" s="200" t="s">
        <v>176</v>
      </c>
      <c r="BS43" s="200" t="s">
        <v>69</v>
      </c>
      <c r="BT43" s="200" t="s">
        <v>70</v>
      </c>
      <c r="BU43" s="164"/>
      <c r="BV43" s="164"/>
      <c r="BW43" s="185" t="s">
        <v>417</v>
      </c>
      <c r="BX43" s="185"/>
      <c r="BY43" s="185" t="s">
        <v>418</v>
      </c>
      <c r="BZ43" s="185"/>
      <c r="CA43" s="185" t="s">
        <v>419</v>
      </c>
      <c r="CB43" s="185"/>
      <c r="CC43" s="185" t="s">
        <v>417</v>
      </c>
      <c r="CD43" s="185"/>
      <c r="CE43" s="185" t="s">
        <v>418</v>
      </c>
      <c r="CF43" s="185"/>
      <c r="CG43" s="185" t="s">
        <v>419</v>
      </c>
      <c r="CH43" s="185"/>
      <c r="CI43" s="185" t="s">
        <v>417</v>
      </c>
      <c r="CJ43" s="185"/>
      <c r="CK43" s="185" t="s">
        <v>418</v>
      </c>
      <c r="CL43" s="185"/>
      <c r="CM43" s="185" t="s">
        <v>419</v>
      </c>
      <c r="CN43" s="185"/>
      <c r="CO43" s="190"/>
      <c r="CP43" s="190"/>
      <c r="CQ43" s="189" t="s">
        <v>66</v>
      </c>
      <c r="CR43" s="189" t="s">
        <v>174</v>
      </c>
      <c r="CS43" s="189" t="s">
        <v>280</v>
      </c>
      <c r="CT43" s="189" t="s">
        <v>66</v>
      </c>
      <c r="CU43" s="189" t="s">
        <v>174</v>
      </c>
      <c r="CV43" s="189" t="s">
        <v>66</v>
      </c>
      <c r="CW43" s="189" t="s">
        <v>174</v>
      </c>
      <c r="CX43" s="164"/>
      <c r="CY43" s="164"/>
      <c r="CZ43" s="189" t="s">
        <v>60</v>
      </c>
      <c r="DA43" s="189" t="s">
        <v>62</v>
      </c>
      <c r="DB43" s="189" t="s">
        <v>96</v>
      </c>
      <c r="DC43" s="189" t="s">
        <v>97</v>
      </c>
      <c r="DD43" s="189" t="s">
        <v>421</v>
      </c>
      <c r="DE43" s="189" t="s">
        <v>98</v>
      </c>
      <c r="DF43" s="189" t="s">
        <v>99</v>
      </c>
      <c r="DG43" s="189" t="s">
        <v>83</v>
      </c>
      <c r="DH43" s="189" t="s">
        <v>420</v>
      </c>
      <c r="DI43" s="189" t="s">
        <v>100</v>
      </c>
      <c r="DJ43" s="189" t="s">
        <v>422</v>
      </c>
      <c r="DK43" s="189" t="s">
        <v>86</v>
      </c>
      <c r="DL43" s="189" t="s">
        <v>68</v>
      </c>
      <c r="DM43" s="189" t="s">
        <v>67</v>
      </c>
      <c r="DN43" s="189" t="s">
        <v>0</v>
      </c>
      <c r="DO43" s="135"/>
      <c r="DP43" s="138" t="s">
        <v>1</v>
      </c>
      <c r="DQ43" s="138" t="s">
        <v>1</v>
      </c>
      <c r="DR43" s="138" t="e">
        <v>#VALUE!</v>
      </c>
      <c r="DS43" s="138" t="e">
        <v>#VALUE!</v>
      </c>
      <c r="DT43" s="139" t="e">
        <v>#VALUE!</v>
      </c>
      <c r="DU43" s="139">
        <v>0</v>
      </c>
    </row>
    <row r="44" spans="1:125" ht="24" customHeight="1">
      <c r="A44" s="164"/>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204"/>
      <c r="BF44" s="204"/>
      <c r="BG44" s="204"/>
      <c r="BH44" s="204"/>
      <c r="BI44" s="164"/>
      <c r="BJ44" s="164"/>
      <c r="BK44" s="164"/>
      <c r="BL44" s="200"/>
      <c r="BM44" s="200"/>
      <c r="BN44" s="200"/>
      <c r="BO44" s="200"/>
      <c r="BP44" s="200"/>
      <c r="BQ44" s="200"/>
      <c r="BR44" s="200"/>
      <c r="BS44" s="200"/>
      <c r="BT44" s="200"/>
      <c r="BU44" s="164"/>
      <c r="BV44" s="164"/>
      <c r="BW44" s="67" t="s">
        <v>170</v>
      </c>
      <c r="BX44" s="67" t="s">
        <v>57</v>
      </c>
      <c r="BY44" s="67" t="s">
        <v>170</v>
      </c>
      <c r="BZ44" s="67" t="s">
        <v>57</v>
      </c>
      <c r="CA44" s="67" t="s">
        <v>170</v>
      </c>
      <c r="CB44" s="67" t="s">
        <v>57</v>
      </c>
      <c r="CC44" s="67" t="s">
        <v>170</v>
      </c>
      <c r="CD44" s="67" t="s">
        <v>57</v>
      </c>
      <c r="CE44" s="67" t="s">
        <v>170</v>
      </c>
      <c r="CF44" s="67" t="s">
        <v>57</v>
      </c>
      <c r="CG44" s="67" t="s">
        <v>170</v>
      </c>
      <c r="CH44" s="67" t="s">
        <v>57</v>
      </c>
      <c r="CI44" s="67" t="s">
        <v>170</v>
      </c>
      <c r="CJ44" s="67" t="s">
        <v>57</v>
      </c>
      <c r="CK44" s="67" t="s">
        <v>170</v>
      </c>
      <c r="CL44" s="67" t="s">
        <v>57</v>
      </c>
      <c r="CM44" s="67" t="s">
        <v>170</v>
      </c>
      <c r="CN44" s="67" t="s">
        <v>57</v>
      </c>
      <c r="CO44" s="190"/>
      <c r="CP44" s="190"/>
      <c r="CQ44" s="189"/>
      <c r="CR44" s="189"/>
      <c r="CS44" s="189"/>
      <c r="CT44" s="189"/>
      <c r="CU44" s="189"/>
      <c r="CV44" s="189"/>
      <c r="CW44" s="189"/>
      <c r="CX44" s="164"/>
      <c r="CY44" s="164"/>
      <c r="CZ44" s="189"/>
      <c r="DA44" s="189"/>
      <c r="DB44" s="189"/>
      <c r="DC44" s="189"/>
      <c r="DD44" s="189"/>
      <c r="DE44" s="189"/>
      <c r="DF44" s="189"/>
      <c r="DG44" s="189"/>
      <c r="DH44" s="189"/>
      <c r="DI44" s="189"/>
      <c r="DJ44" s="189"/>
      <c r="DK44" s="189"/>
      <c r="DL44" s="189"/>
      <c r="DM44" s="189"/>
      <c r="DN44" s="189"/>
      <c r="DO44" s="135"/>
      <c r="DP44" s="138" t="s">
        <v>1</v>
      </c>
      <c r="DQ44" s="138" t="s">
        <v>1</v>
      </c>
      <c r="DR44" s="138" t="e">
        <v>#VALUE!</v>
      </c>
      <c r="DS44" s="138" t="e">
        <v>#VALUE!</v>
      </c>
      <c r="DT44" s="139">
        <v>0</v>
      </c>
      <c r="DU44" s="139">
        <v>0</v>
      </c>
    </row>
    <row r="45" spans="1:125" ht="14.45" customHeight="1">
      <c r="A45" s="162" t="s">
        <v>135</v>
      </c>
      <c r="B45" s="13" t="s">
        <v>119</v>
      </c>
      <c r="C45" s="74">
        <v>392</v>
      </c>
      <c r="D45" s="74">
        <v>213</v>
      </c>
      <c r="E45" s="74">
        <v>254</v>
      </c>
      <c r="F45" s="74">
        <v>132</v>
      </c>
      <c r="G45" s="74">
        <v>17</v>
      </c>
      <c r="H45" s="74">
        <v>8</v>
      </c>
      <c r="I45" s="74">
        <v>40</v>
      </c>
      <c r="J45" s="74">
        <v>10</v>
      </c>
      <c r="K45" s="74">
        <v>102</v>
      </c>
      <c r="L45" s="74">
        <v>55</v>
      </c>
      <c r="M45" s="74">
        <v>496</v>
      </c>
      <c r="N45" s="74">
        <v>273</v>
      </c>
      <c r="O45" s="74">
        <v>7</v>
      </c>
      <c r="P45" s="74">
        <v>2</v>
      </c>
      <c r="Q45" s="74">
        <v>67</v>
      </c>
      <c r="R45" s="74">
        <v>24</v>
      </c>
      <c r="S45" s="74">
        <v>13</v>
      </c>
      <c r="T45" s="74">
        <v>8</v>
      </c>
      <c r="U45" s="67">
        <v>1388</v>
      </c>
      <c r="V45" s="67">
        <v>725</v>
      </c>
      <c r="W45" s="162" t="s">
        <v>135</v>
      </c>
      <c r="X45" s="13" t="s">
        <v>119</v>
      </c>
      <c r="Y45" s="74">
        <v>1</v>
      </c>
      <c r="Z45" s="74">
        <v>1</v>
      </c>
      <c r="AA45" s="74">
        <v>0</v>
      </c>
      <c r="AB45" s="74">
        <v>0</v>
      </c>
      <c r="AC45" s="74">
        <v>0</v>
      </c>
      <c r="AD45" s="74">
        <v>0</v>
      </c>
      <c r="AE45" s="74">
        <v>0</v>
      </c>
      <c r="AF45" s="74">
        <v>0</v>
      </c>
      <c r="AG45" s="74">
        <v>0</v>
      </c>
      <c r="AH45" s="74">
        <v>0</v>
      </c>
      <c r="AI45" s="74">
        <v>77</v>
      </c>
      <c r="AJ45" s="74">
        <v>42</v>
      </c>
      <c r="AK45" s="74">
        <v>2</v>
      </c>
      <c r="AL45" s="74">
        <v>0</v>
      </c>
      <c r="AM45" s="74">
        <v>9</v>
      </c>
      <c r="AN45" s="74">
        <v>3</v>
      </c>
      <c r="AO45" s="74">
        <v>1</v>
      </c>
      <c r="AP45" s="74">
        <v>0</v>
      </c>
      <c r="AQ45" s="67">
        <v>90</v>
      </c>
      <c r="AR45" s="67">
        <v>46</v>
      </c>
      <c r="AS45" s="162" t="s">
        <v>135</v>
      </c>
      <c r="AT45" s="13" t="s">
        <v>119</v>
      </c>
      <c r="AU45" s="74">
        <v>15</v>
      </c>
      <c r="AV45" s="74">
        <v>9</v>
      </c>
      <c r="AW45" s="74">
        <v>1</v>
      </c>
      <c r="AX45" s="74">
        <v>2</v>
      </c>
      <c r="AY45" s="74">
        <v>5</v>
      </c>
      <c r="AZ45" s="74">
        <v>16</v>
      </c>
      <c r="BA45" s="74">
        <v>1</v>
      </c>
      <c r="BB45" s="74">
        <v>3</v>
      </c>
      <c r="BC45" s="74">
        <v>1</v>
      </c>
      <c r="BD45" s="67">
        <v>53</v>
      </c>
      <c r="BE45" s="76">
        <v>79</v>
      </c>
      <c r="BF45" s="74">
        <v>56</v>
      </c>
      <c r="BG45" s="74">
        <v>11</v>
      </c>
      <c r="BH45" s="74">
        <v>0</v>
      </c>
      <c r="BI45" s="74">
        <v>13</v>
      </c>
      <c r="BJ45" s="162" t="s">
        <v>135</v>
      </c>
      <c r="BK45" s="13" t="s">
        <v>119</v>
      </c>
      <c r="BL45" s="74">
        <v>75</v>
      </c>
      <c r="BM45" s="74">
        <v>318</v>
      </c>
      <c r="BN45" s="74">
        <v>124</v>
      </c>
      <c r="BO45" s="74">
        <v>91</v>
      </c>
      <c r="BP45" s="74">
        <v>51</v>
      </c>
      <c r="BQ45" s="74">
        <v>12</v>
      </c>
      <c r="BR45" s="74">
        <v>57</v>
      </c>
      <c r="BS45" s="74">
        <v>56</v>
      </c>
      <c r="BT45" s="74">
        <v>57</v>
      </c>
      <c r="BU45" s="162" t="s">
        <v>135</v>
      </c>
      <c r="BV45" s="13" t="s">
        <v>119</v>
      </c>
      <c r="BW45" s="74">
        <v>489</v>
      </c>
      <c r="BX45" s="74">
        <v>262</v>
      </c>
      <c r="BY45" s="74">
        <v>468</v>
      </c>
      <c r="BZ45" s="74">
        <v>250</v>
      </c>
      <c r="CA45" s="74">
        <v>256</v>
      </c>
      <c r="CB45" s="74">
        <v>136</v>
      </c>
      <c r="CC45" s="74">
        <v>13</v>
      </c>
      <c r="CD45" s="74">
        <v>2</v>
      </c>
      <c r="CE45" s="74">
        <v>13</v>
      </c>
      <c r="CF45" s="74">
        <v>2</v>
      </c>
      <c r="CG45" s="74">
        <v>1</v>
      </c>
      <c r="CH45" s="74">
        <v>0</v>
      </c>
      <c r="CI45" s="74">
        <v>97</v>
      </c>
      <c r="CJ45" s="74">
        <v>31</v>
      </c>
      <c r="CK45" s="74">
        <v>93</v>
      </c>
      <c r="CL45" s="74">
        <v>30</v>
      </c>
      <c r="CM45" s="74">
        <v>27</v>
      </c>
      <c r="CN45" s="74">
        <v>11</v>
      </c>
      <c r="CO45" s="162" t="s">
        <v>135</v>
      </c>
      <c r="CP45" s="13" t="s">
        <v>119</v>
      </c>
      <c r="CQ45" s="72">
        <v>116</v>
      </c>
      <c r="CR45" s="5">
        <v>38</v>
      </c>
      <c r="CS45" s="5">
        <v>19</v>
      </c>
      <c r="CT45" s="72">
        <v>16</v>
      </c>
      <c r="CU45" s="5">
        <v>9</v>
      </c>
      <c r="CV45" s="72">
        <v>132</v>
      </c>
      <c r="CW45" s="72">
        <v>47</v>
      </c>
      <c r="CX45" s="162" t="s">
        <v>135</v>
      </c>
      <c r="CY45" s="13" t="s">
        <v>119</v>
      </c>
      <c r="CZ45" s="74">
        <v>0</v>
      </c>
      <c r="DA45" s="74">
        <v>0</v>
      </c>
      <c r="DB45" s="74">
        <v>0</v>
      </c>
      <c r="DC45" s="74">
        <v>0</v>
      </c>
      <c r="DD45" s="74">
        <v>0</v>
      </c>
      <c r="DE45" s="74">
        <v>0</v>
      </c>
      <c r="DF45" s="74">
        <v>0</v>
      </c>
      <c r="DG45" s="74">
        <v>0</v>
      </c>
      <c r="DH45" s="74">
        <v>0</v>
      </c>
      <c r="DI45" s="74">
        <v>0</v>
      </c>
      <c r="DJ45" s="74">
        <v>0</v>
      </c>
      <c r="DK45" s="74">
        <v>0</v>
      </c>
      <c r="DL45" s="74">
        <v>0</v>
      </c>
      <c r="DM45" s="74">
        <v>3</v>
      </c>
      <c r="DN45" s="74">
        <v>0</v>
      </c>
      <c r="DO45" s="135"/>
      <c r="DP45" s="138" t="s">
        <v>135</v>
      </c>
      <c r="DQ45" s="138" t="s">
        <v>4210</v>
      </c>
      <c r="DR45" s="138">
        <v>599</v>
      </c>
      <c r="DS45" s="138">
        <v>284</v>
      </c>
      <c r="DT45" s="139">
        <v>1702</v>
      </c>
      <c r="DU45" s="139">
        <v>0</v>
      </c>
    </row>
    <row r="46" spans="1:125">
      <c r="A46" s="162"/>
      <c r="B46" s="13" t="s">
        <v>120</v>
      </c>
      <c r="C46" s="74">
        <v>409</v>
      </c>
      <c r="D46" s="74">
        <v>233</v>
      </c>
      <c r="E46" s="74">
        <v>297</v>
      </c>
      <c r="F46" s="74">
        <v>177</v>
      </c>
      <c r="G46" s="74">
        <v>0</v>
      </c>
      <c r="H46" s="74">
        <v>0</v>
      </c>
      <c r="I46" s="74">
        <v>41</v>
      </c>
      <c r="J46" s="74">
        <v>15</v>
      </c>
      <c r="K46" s="74">
        <v>53</v>
      </c>
      <c r="L46" s="74">
        <v>24</v>
      </c>
      <c r="M46" s="74">
        <v>481</v>
      </c>
      <c r="N46" s="74">
        <v>276</v>
      </c>
      <c r="O46" s="74">
        <v>0</v>
      </c>
      <c r="P46" s="74">
        <v>0</v>
      </c>
      <c r="Q46" s="74">
        <v>49</v>
      </c>
      <c r="R46" s="74">
        <v>16</v>
      </c>
      <c r="S46" s="74">
        <v>39</v>
      </c>
      <c r="T46" s="74">
        <v>25</v>
      </c>
      <c r="U46" s="67">
        <v>1369</v>
      </c>
      <c r="V46" s="67">
        <v>766</v>
      </c>
      <c r="W46" s="162"/>
      <c r="X46" s="13" t="s">
        <v>120</v>
      </c>
      <c r="Y46" s="74">
        <v>2</v>
      </c>
      <c r="Z46" s="74">
        <v>2</v>
      </c>
      <c r="AA46" s="74">
        <v>0</v>
      </c>
      <c r="AB46" s="74">
        <v>0</v>
      </c>
      <c r="AC46" s="74">
        <v>0</v>
      </c>
      <c r="AD46" s="74">
        <v>0</v>
      </c>
      <c r="AE46" s="74">
        <v>0</v>
      </c>
      <c r="AF46" s="74">
        <v>0</v>
      </c>
      <c r="AG46" s="74">
        <v>1</v>
      </c>
      <c r="AH46" s="74">
        <v>1</v>
      </c>
      <c r="AI46" s="74">
        <v>64</v>
      </c>
      <c r="AJ46" s="74">
        <v>27</v>
      </c>
      <c r="AK46" s="74">
        <v>0</v>
      </c>
      <c r="AL46" s="74">
        <v>0</v>
      </c>
      <c r="AM46" s="74">
        <v>6</v>
      </c>
      <c r="AN46" s="74">
        <v>2</v>
      </c>
      <c r="AO46" s="74">
        <v>12</v>
      </c>
      <c r="AP46" s="74">
        <v>8</v>
      </c>
      <c r="AQ46" s="67">
        <v>85</v>
      </c>
      <c r="AR46" s="67">
        <v>40</v>
      </c>
      <c r="AS46" s="162"/>
      <c r="AT46" s="13" t="s">
        <v>120</v>
      </c>
      <c r="AU46" s="74">
        <v>11</v>
      </c>
      <c r="AV46" s="74">
        <v>9</v>
      </c>
      <c r="AW46" s="74">
        <v>0</v>
      </c>
      <c r="AX46" s="74">
        <v>1</v>
      </c>
      <c r="AY46" s="74">
        <v>2</v>
      </c>
      <c r="AZ46" s="74">
        <v>12</v>
      </c>
      <c r="BA46" s="74">
        <v>0</v>
      </c>
      <c r="BB46" s="74">
        <v>2</v>
      </c>
      <c r="BC46" s="74">
        <v>1</v>
      </c>
      <c r="BD46" s="67">
        <v>38</v>
      </c>
      <c r="BE46" s="76">
        <v>39</v>
      </c>
      <c r="BF46" s="74">
        <v>39</v>
      </c>
      <c r="BG46" s="74">
        <v>35</v>
      </c>
      <c r="BH46" s="74">
        <v>0</v>
      </c>
      <c r="BI46" s="74">
        <v>8</v>
      </c>
      <c r="BJ46" s="162"/>
      <c r="BK46" s="13" t="s">
        <v>120</v>
      </c>
      <c r="BL46" s="74">
        <v>362</v>
      </c>
      <c r="BM46" s="74">
        <v>114</v>
      </c>
      <c r="BN46" s="74">
        <v>154</v>
      </c>
      <c r="BO46" s="74">
        <v>179</v>
      </c>
      <c r="BP46" s="74">
        <v>21</v>
      </c>
      <c r="BQ46" s="74">
        <v>5</v>
      </c>
      <c r="BR46" s="74">
        <v>36</v>
      </c>
      <c r="BS46" s="74">
        <v>36</v>
      </c>
      <c r="BT46" s="74">
        <v>36</v>
      </c>
      <c r="BU46" s="162"/>
      <c r="BV46" s="13" t="s">
        <v>120</v>
      </c>
      <c r="BW46" s="74">
        <v>496</v>
      </c>
      <c r="BX46" s="74">
        <v>246</v>
      </c>
      <c r="BY46" s="74">
        <v>490</v>
      </c>
      <c r="BZ46" s="74">
        <v>244</v>
      </c>
      <c r="CA46" s="74">
        <v>267</v>
      </c>
      <c r="CB46" s="74">
        <v>145</v>
      </c>
      <c r="CC46" s="74">
        <v>2</v>
      </c>
      <c r="CD46" s="74">
        <v>0</v>
      </c>
      <c r="CE46" s="74">
        <v>2</v>
      </c>
      <c r="CF46" s="74">
        <v>0</v>
      </c>
      <c r="CG46" s="74">
        <v>2</v>
      </c>
      <c r="CH46" s="74">
        <v>0</v>
      </c>
      <c r="CI46" s="74">
        <v>80</v>
      </c>
      <c r="CJ46" s="74">
        <v>30</v>
      </c>
      <c r="CK46" s="74">
        <v>80</v>
      </c>
      <c r="CL46" s="74">
        <v>30</v>
      </c>
      <c r="CM46" s="74">
        <v>43</v>
      </c>
      <c r="CN46" s="74">
        <v>15</v>
      </c>
      <c r="CO46" s="162"/>
      <c r="CP46" s="13" t="s">
        <v>120</v>
      </c>
      <c r="CQ46" s="72">
        <v>99</v>
      </c>
      <c r="CR46" s="5">
        <v>39</v>
      </c>
      <c r="CS46" s="5">
        <v>14</v>
      </c>
      <c r="CT46" s="72">
        <v>3</v>
      </c>
      <c r="CU46" s="5">
        <v>0</v>
      </c>
      <c r="CV46" s="72">
        <v>102</v>
      </c>
      <c r="CW46" s="72">
        <v>39</v>
      </c>
      <c r="CX46" s="162"/>
      <c r="CY46" s="13" t="s">
        <v>120</v>
      </c>
      <c r="CZ46" s="74">
        <v>0</v>
      </c>
      <c r="DA46" s="74">
        <v>0</v>
      </c>
      <c r="DB46" s="74">
        <v>0</v>
      </c>
      <c r="DC46" s="74">
        <v>0</v>
      </c>
      <c r="DD46" s="74">
        <v>0</v>
      </c>
      <c r="DE46" s="74">
        <v>0</v>
      </c>
      <c r="DF46" s="74">
        <v>0</v>
      </c>
      <c r="DG46" s="74">
        <v>0</v>
      </c>
      <c r="DH46" s="74">
        <v>0</v>
      </c>
      <c r="DI46" s="74">
        <v>0</v>
      </c>
      <c r="DJ46" s="74">
        <v>0</v>
      </c>
      <c r="DK46" s="74">
        <v>0</v>
      </c>
      <c r="DL46" s="74">
        <v>0</v>
      </c>
      <c r="DM46" s="74">
        <v>5</v>
      </c>
      <c r="DN46" s="74">
        <v>0</v>
      </c>
      <c r="DO46" s="135"/>
      <c r="DP46" s="138" t="s">
        <v>135</v>
      </c>
      <c r="DQ46" s="138" t="s">
        <v>4211</v>
      </c>
      <c r="DR46" s="138">
        <v>578</v>
      </c>
      <c r="DS46" s="138">
        <v>312</v>
      </c>
      <c r="DT46" s="139">
        <v>1873</v>
      </c>
      <c r="DU46" s="139">
        <v>0</v>
      </c>
    </row>
    <row r="47" spans="1:125">
      <c r="A47" s="162"/>
      <c r="B47" s="103" t="s">
        <v>102</v>
      </c>
      <c r="C47" s="105">
        <v>801</v>
      </c>
      <c r="D47" s="105">
        <v>446</v>
      </c>
      <c r="E47" s="105">
        <v>551</v>
      </c>
      <c r="F47" s="105">
        <v>309</v>
      </c>
      <c r="G47" s="105">
        <v>17</v>
      </c>
      <c r="H47" s="105">
        <v>8</v>
      </c>
      <c r="I47" s="105">
        <v>81</v>
      </c>
      <c r="J47" s="105">
        <v>25</v>
      </c>
      <c r="K47" s="105">
        <v>155</v>
      </c>
      <c r="L47" s="105">
        <v>79</v>
      </c>
      <c r="M47" s="105">
        <v>977</v>
      </c>
      <c r="N47" s="105">
        <v>549</v>
      </c>
      <c r="O47" s="105">
        <v>7</v>
      </c>
      <c r="P47" s="105">
        <v>2</v>
      </c>
      <c r="Q47" s="105">
        <v>116</v>
      </c>
      <c r="R47" s="105">
        <v>40</v>
      </c>
      <c r="S47" s="105">
        <v>52</v>
      </c>
      <c r="T47" s="105">
        <v>33</v>
      </c>
      <c r="U47" s="105">
        <v>2757</v>
      </c>
      <c r="V47" s="105">
        <v>1491</v>
      </c>
      <c r="W47" s="162"/>
      <c r="X47" s="103" t="s">
        <v>102</v>
      </c>
      <c r="Y47" s="105">
        <v>3</v>
      </c>
      <c r="Z47" s="105">
        <v>3</v>
      </c>
      <c r="AA47" s="105">
        <v>0</v>
      </c>
      <c r="AB47" s="105">
        <v>0</v>
      </c>
      <c r="AC47" s="105">
        <v>0</v>
      </c>
      <c r="AD47" s="105">
        <v>0</v>
      </c>
      <c r="AE47" s="105">
        <v>0</v>
      </c>
      <c r="AF47" s="105">
        <v>0</v>
      </c>
      <c r="AG47" s="105">
        <v>1</v>
      </c>
      <c r="AH47" s="105">
        <v>1</v>
      </c>
      <c r="AI47" s="105">
        <v>141</v>
      </c>
      <c r="AJ47" s="105">
        <v>69</v>
      </c>
      <c r="AK47" s="105">
        <v>2</v>
      </c>
      <c r="AL47" s="105">
        <v>0</v>
      </c>
      <c r="AM47" s="105">
        <v>15</v>
      </c>
      <c r="AN47" s="105">
        <v>5</v>
      </c>
      <c r="AO47" s="105">
        <v>13</v>
      </c>
      <c r="AP47" s="105">
        <v>8</v>
      </c>
      <c r="AQ47" s="105">
        <v>175</v>
      </c>
      <c r="AR47" s="105">
        <v>86</v>
      </c>
      <c r="AS47" s="162"/>
      <c r="AT47" s="103" t="s">
        <v>102</v>
      </c>
      <c r="AU47" s="105">
        <v>26</v>
      </c>
      <c r="AV47" s="105">
        <v>18</v>
      </c>
      <c r="AW47" s="105">
        <v>1</v>
      </c>
      <c r="AX47" s="105">
        <v>3</v>
      </c>
      <c r="AY47" s="105">
        <v>7</v>
      </c>
      <c r="AZ47" s="105">
        <v>28</v>
      </c>
      <c r="BA47" s="105">
        <v>1</v>
      </c>
      <c r="BB47" s="105">
        <v>5</v>
      </c>
      <c r="BC47" s="105">
        <v>2</v>
      </c>
      <c r="BD47" s="105">
        <v>91</v>
      </c>
      <c r="BE47" s="105">
        <v>118</v>
      </c>
      <c r="BF47" s="105">
        <v>95</v>
      </c>
      <c r="BG47" s="105">
        <v>46</v>
      </c>
      <c r="BH47" s="105">
        <v>0</v>
      </c>
      <c r="BI47" s="105">
        <v>21</v>
      </c>
      <c r="BJ47" s="162"/>
      <c r="BK47" s="103" t="s">
        <v>102</v>
      </c>
      <c r="BL47" s="105">
        <v>437</v>
      </c>
      <c r="BM47" s="105">
        <v>432</v>
      </c>
      <c r="BN47" s="105">
        <v>278</v>
      </c>
      <c r="BO47" s="105">
        <v>270</v>
      </c>
      <c r="BP47" s="105">
        <v>72</v>
      </c>
      <c r="BQ47" s="105">
        <v>17</v>
      </c>
      <c r="BR47" s="105">
        <v>93</v>
      </c>
      <c r="BS47" s="105">
        <v>92</v>
      </c>
      <c r="BT47" s="105">
        <v>93</v>
      </c>
      <c r="BU47" s="162"/>
      <c r="BV47" s="103" t="s">
        <v>102</v>
      </c>
      <c r="BW47" s="105">
        <v>985</v>
      </c>
      <c r="BX47" s="105">
        <v>508</v>
      </c>
      <c r="BY47" s="105">
        <v>958</v>
      </c>
      <c r="BZ47" s="105">
        <v>494</v>
      </c>
      <c r="CA47" s="105">
        <v>523</v>
      </c>
      <c r="CB47" s="105">
        <v>281</v>
      </c>
      <c r="CC47" s="105">
        <v>15</v>
      </c>
      <c r="CD47" s="105">
        <v>2</v>
      </c>
      <c r="CE47" s="105">
        <v>15</v>
      </c>
      <c r="CF47" s="105">
        <v>2</v>
      </c>
      <c r="CG47" s="105">
        <v>3</v>
      </c>
      <c r="CH47" s="105">
        <v>0</v>
      </c>
      <c r="CI47" s="105">
        <v>177</v>
      </c>
      <c r="CJ47" s="105">
        <v>61</v>
      </c>
      <c r="CK47" s="105">
        <v>173</v>
      </c>
      <c r="CL47" s="105">
        <v>60</v>
      </c>
      <c r="CM47" s="105">
        <v>70</v>
      </c>
      <c r="CN47" s="105">
        <v>26</v>
      </c>
      <c r="CO47" s="162"/>
      <c r="CP47" s="105" t="s">
        <v>102</v>
      </c>
      <c r="CQ47" s="105">
        <v>215</v>
      </c>
      <c r="CR47" s="105">
        <v>77</v>
      </c>
      <c r="CS47" s="105">
        <v>33</v>
      </c>
      <c r="CT47" s="105">
        <v>19</v>
      </c>
      <c r="CU47" s="105">
        <v>9</v>
      </c>
      <c r="CV47" s="105">
        <v>234</v>
      </c>
      <c r="CW47" s="105">
        <v>86</v>
      </c>
      <c r="CX47" s="162"/>
      <c r="CY47" s="103" t="s">
        <v>102</v>
      </c>
      <c r="CZ47" s="105">
        <v>0</v>
      </c>
      <c r="DA47" s="105">
        <v>0</v>
      </c>
      <c r="DB47" s="105">
        <v>0</v>
      </c>
      <c r="DC47" s="105">
        <v>0</v>
      </c>
      <c r="DD47" s="105">
        <v>0</v>
      </c>
      <c r="DE47" s="105">
        <v>0</v>
      </c>
      <c r="DF47" s="105">
        <v>0</v>
      </c>
      <c r="DG47" s="105">
        <v>0</v>
      </c>
      <c r="DH47" s="105">
        <v>0</v>
      </c>
      <c r="DI47" s="105">
        <v>0</v>
      </c>
      <c r="DJ47" s="105">
        <v>0</v>
      </c>
      <c r="DK47" s="105">
        <v>0</v>
      </c>
      <c r="DL47" s="105">
        <v>0</v>
      </c>
      <c r="DM47" s="105">
        <v>8</v>
      </c>
      <c r="DN47" s="105">
        <v>0</v>
      </c>
      <c r="DO47" s="135"/>
      <c r="DP47" s="138" t="s">
        <v>135</v>
      </c>
      <c r="DQ47" s="138" t="s">
        <v>4212</v>
      </c>
      <c r="DR47" s="138">
        <v>1177</v>
      </c>
      <c r="DS47" s="138">
        <v>596</v>
      </c>
      <c r="DT47" s="139">
        <v>3575</v>
      </c>
      <c r="DU47" s="139">
        <v>0</v>
      </c>
    </row>
    <row r="48" spans="1:125" ht="14.45" customHeight="1">
      <c r="A48" s="162" t="s">
        <v>136</v>
      </c>
      <c r="B48" s="13" t="s">
        <v>119</v>
      </c>
      <c r="C48" s="74">
        <v>310</v>
      </c>
      <c r="D48" s="74">
        <v>166</v>
      </c>
      <c r="E48" s="74">
        <v>94</v>
      </c>
      <c r="F48" s="74">
        <v>42</v>
      </c>
      <c r="G48" s="74">
        <v>0</v>
      </c>
      <c r="H48" s="74">
        <v>0</v>
      </c>
      <c r="I48" s="74">
        <v>127</v>
      </c>
      <c r="J48" s="74">
        <v>76</v>
      </c>
      <c r="K48" s="74">
        <v>0</v>
      </c>
      <c r="L48" s="74">
        <v>0</v>
      </c>
      <c r="M48" s="74">
        <v>197</v>
      </c>
      <c r="N48" s="74">
        <v>101</v>
      </c>
      <c r="O48" s="74">
        <v>0</v>
      </c>
      <c r="P48" s="74">
        <v>0</v>
      </c>
      <c r="Q48" s="74">
        <v>40</v>
      </c>
      <c r="R48" s="74">
        <v>19</v>
      </c>
      <c r="S48" s="74">
        <v>0</v>
      </c>
      <c r="T48" s="74">
        <v>0</v>
      </c>
      <c r="U48" s="67">
        <v>768</v>
      </c>
      <c r="V48" s="67">
        <v>404</v>
      </c>
      <c r="W48" s="162" t="s">
        <v>136</v>
      </c>
      <c r="X48" s="13" t="s">
        <v>119</v>
      </c>
      <c r="Y48" s="74">
        <v>12</v>
      </c>
      <c r="Z48" s="74">
        <v>7</v>
      </c>
      <c r="AA48" s="74">
        <v>0</v>
      </c>
      <c r="AB48" s="74">
        <v>0</v>
      </c>
      <c r="AC48" s="74">
        <v>0</v>
      </c>
      <c r="AD48" s="74">
        <v>0</v>
      </c>
      <c r="AE48" s="74">
        <v>5</v>
      </c>
      <c r="AF48" s="74">
        <v>3</v>
      </c>
      <c r="AG48" s="74">
        <v>0</v>
      </c>
      <c r="AH48" s="74">
        <v>0</v>
      </c>
      <c r="AI48" s="74">
        <v>18</v>
      </c>
      <c r="AJ48" s="74">
        <v>9</v>
      </c>
      <c r="AK48" s="74">
        <v>0</v>
      </c>
      <c r="AL48" s="74">
        <v>0</v>
      </c>
      <c r="AM48" s="74">
        <v>4</v>
      </c>
      <c r="AN48" s="74">
        <v>2</v>
      </c>
      <c r="AO48" s="74">
        <v>0</v>
      </c>
      <c r="AP48" s="74">
        <v>0</v>
      </c>
      <c r="AQ48" s="67">
        <v>39</v>
      </c>
      <c r="AR48" s="67">
        <v>21</v>
      </c>
      <c r="AS48" s="162" t="s">
        <v>136</v>
      </c>
      <c r="AT48" s="13" t="s">
        <v>119</v>
      </c>
      <c r="AU48" s="74">
        <v>10</v>
      </c>
      <c r="AV48" s="74">
        <v>4</v>
      </c>
      <c r="AW48" s="74">
        <v>0</v>
      </c>
      <c r="AX48" s="74">
        <v>4</v>
      </c>
      <c r="AY48" s="74">
        <v>0</v>
      </c>
      <c r="AZ48" s="74">
        <v>8</v>
      </c>
      <c r="BA48" s="74">
        <v>0</v>
      </c>
      <c r="BB48" s="74">
        <v>3</v>
      </c>
      <c r="BC48" s="74">
        <v>0</v>
      </c>
      <c r="BD48" s="67">
        <v>29</v>
      </c>
      <c r="BE48" s="76">
        <v>28</v>
      </c>
      <c r="BF48" s="74">
        <v>25</v>
      </c>
      <c r="BG48" s="74">
        <v>11</v>
      </c>
      <c r="BH48" s="74">
        <v>1</v>
      </c>
      <c r="BI48" s="74">
        <v>8</v>
      </c>
      <c r="BJ48" s="162" t="s">
        <v>136</v>
      </c>
      <c r="BK48" s="13" t="s">
        <v>119</v>
      </c>
      <c r="BL48" s="74">
        <v>0</v>
      </c>
      <c r="BM48" s="74">
        <v>438</v>
      </c>
      <c r="BN48" s="74">
        <v>17</v>
      </c>
      <c r="BO48" s="74">
        <v>2</v>
      </c>
      <c r="BP48" s="74">
        <v>0</v>
      </c>
      <c r="BQ48" s="74">
        <v>2</v>
      </c>
      <c r="BR48" s="74">
        <v>29</v>
      </c>
      <c r="BS48" s="74">
        <v>22</v>
      </c>
      <c r="BT48" s="74">
        <v>19</v>
      </c>
      <c r="BU48" s="162" t="s">
        <v>136</v>
      </c>
      <c r="BV48" s="13" t="s">
        <v>119</v>
      </c>
      <c r="BW48" s="74">
        <v>193</v>
      </c>
      <c r="BX48" s="74">
        <v>115</v>
      </c>
      <c r="BY48" s="74">
        <v>175</v>
      </c>
      <c r="BZ48" s="74">
        <v>104</v>
      </c>
      <c r="CA48" s="74">
        <v>80</v>
      </c>
      <c r="CB48" s="74">
        <v>47</v>
      </c>
      <c r="CC48" s="74">
        <v>0</v>
      </c>
      <c r="CD48" s="74">
        <v>0</v>
      </c>
      <c r="CE48" s="74">
        <v>0</v>
      </c>
      <c r="CF48" s="74">
        <v>0</v>
      </c>
      <c r="CG48" s="74">
        <v>0</v>
      </c>
      <c r="CH48" s="74">
        <v>0</v>
      </c>
      <c r="CI48" s="74">
        <v>27</v>
      </c>
      <c r="CJ48" s="74">
        <v>10</v>
      </c>
      <c r="CK48" s="74">
        <v>27</v>
      </c>
      <c r="CL48" s="74">
        <v>10</v>
      </c>
      <c r="CM48" s="74">
        <v>20</v>
      </c>
      <c r="CN48" s="74">
        <v>9</v>
      </c>
      <c r="CO48" s="162" t="s">
        <v>136</v>
      </c>
      <c r="CP48" s="13" t="s">
        <v>119</v>
      </c>
      <c r="CQ48" s="72">
        <v>58</v>
      </c>
      <c r="CR48" s="5">
        <v>10</v>
      </c>
      <c r="CS48" s="5">
        <v>5</v>
      </c>
      <c r="CT48" s="72">
        <v>10</v>
      </c>
      <c r="CU48" s="5">
        <v>5</v>
      </c>
      <c r="CV48" s="72">
        <v>68</v>
      </c>
      <c r="CW48" s="72">
        <v>15</v>
      </c>
      <c r="CX48" s="162" t="s">
        <v>136</v>
      </c>
      <c r="CY48" s="13" t="s">
        <v>119</v>
      </c>
      <c r="CZ48" s="74">
        <v>0</v>
      </c>
      <c r="DA48" s="74">
        <v>0</v>
      </c>
      <c r="DB48" s="74">
        <v>0</v>
      </c>
      <c r="DC48" s="74">
        <v>0</v>
      </c>
      <c r="DD48" s="74">
        <v>0</v>
      </c>
      <c r="DE48" s="74">
        <v>0</v>
      </c>
      <c r="DF48" s="74">
        <v>0</v>
      </c>
      <c r="DG48" s="74">
        <v>0</v>
      </c>
      <c r="DH48" s="74">
        <v>0</v>
      </c>
      <c r="DI48" s="74">
        <v>0</v>
      </c>
      <c r="DJ48" s="74">
        <v>0</v>
      </c>
      <c r="DK48" s="74">
        <v>0</v>
      </c>
      <c r="DL48" s="74">
        <v>0</v>
      </c>
      <c r="DM48" s="74">
        <v>0</v>
      </c>
      <c r="DN48" s="74">
        <v>0</v>
      </c>
      <c r="DO48" s="135"/>
      <c r="DP48" s="138" t="s">
        <v>136</v>
      </c>
      <c r="DQ48" s="138" t="s">
        <v>4213</v>
      </c>
      <c r="DR48" s="138">
        <v>220</v>
      </c>
      <c r="DS48" s="138">
        <v>100</v>
      </c>
      <c r="DT48" s="139">
        <v>935</v>
      </c>
      <c r="DU48" s="139">
        <v>0</v>
      </c>
    </row>
    <row r="49" spans="1:125">
      <c r="A49" s="162"/>
      <c r="B49" s="13" t="s">
        <v>120</v>
      </c>
      <c r="C49" s="74">
        <v>2380</v>
      </c>
      <c r="D49" s="74">
        <v>1418</v>
      </c>
      <c r="E49" s="74">
        <v>1061</v>
      </c>
      <c r="F49" s="74">
        <v>642</v>
      </c>
      <c r="G49" s="74">
        <v>1</v>
      </c>
      <c r="H49" s="74">
        <v>0</v>
      </c>
      <c r="I49" s="74">
        <v>325</v>
      </c>
      <c r="J49" s="74">
        <v>164</v>
      </c>
      <c r="K49" s="74">
        <v>247</v>
      </c>
      <c r="L49" s="74">
        <v>137</v>
      </c>
      <c r="M49" s="74">
        <v>1586</v>
      </c>
      <c r="N49" s="74">
        <v>957</v>
      </c>
      <c r="O49" s="74">
        <v>5</v>
      </c>
      <c r="P49" s="74">
        <v>1</v>
      </c>
      <c r="Q49" s="74">
        <v>440</v>
      </c>
      <c r="R49" s="74">
        <v>213</v>
      </c>
      <c r="S49" s="74">
        <v>220</v>
      </c>
      <c r="T49" s="74">
        <v>123</v>
      </c>
      <c r="U49" s="67">
        <v>6265</v>
      </c>
      <c r="V49" s="67">
        <v>3655</v>
      </c>
      <c r="W49" s="162"/>
      <c r="X49" s="13" t="s">
        <v>120</v>
      </c>
      <c r="Y49" s="74">
        <v>61</v>
      </c>
      <c r="Z49" s="74">
        <v>34</v>
      </c>
      <c r="AA49" s="74">
        <v>16</v>
      </c>
      <c r="AB49" s="74">
        <v>11</v>
      </c>
      <c r="AC49" s="74">
        <v>0</v>
      </c>
      <c r="AD49" s="74">
        <v>0</v>
      </c>
      <c r="AE49" s="74">
        <v>2</v>
      </c>
      <c r="AF49" s="74">
        <v>1</v>
      </c>
      <c r="AG49" s="74">
        <v>3</v>
      </c>
      <c r="AH49" s="74">
        <v>2</v>
      </c>
      <c r="AI49" s="74">
        <v>164</v>
      </c>
      <c r="AJ49" s="74">
        <v>85</v>
      </c>
      <c r="AK49" s="74">
        <v>0</v>
      </c>
      <c r="AL49" s="74">
        <v>0</v>
      </c>
      <c r="AM49" s="74">
        <v>35</v>
      </c>
      <c r="AN49" s="74">
        <v>12</v>
      </c>
      <c r="AO49" s="74">
        <v>10</v>
      </c>
      <c r="AP49" s="74">
        <v>5</v>
      </c>
      <c r="AQ49" s="67">
        <v>291</v>
      </c>
      <c r="AR49" s="67">
        <v>150</v>
      </c>
      <c r="AS49" s="162"/>
      <c r="AT49" s="13" t="s">
        <v>120</v>
      </c>
      <c r="AU49" s="74">
        <v>56</v>
      </c>
      <c r="AV49" s="74">
        <v>33</v>
      </c>
      <c r="AW49" s="74">
        <v>1</v>
      </c>
      <c r="AX49" s="74">
        <v>14</v>
      </c>
      <c r="AY49" s="74">
        <v>10</v>
      </c>
      <c r="AZ49" s="74">
        <v>43</v>
      </c>
      <c r="BA49" s="74">
        <v>2</v>
      </c>
      <c r="BB49" s="74">
        <v>22</v>
      </c>
      <c r="BC49" s="74">
        <v>4</v>
      </c>
      <c r="BD49" s="67">
        <v>185</v>
      </c>
      <c r="BE49" s="76">
        <v>179</v>
      </c>
      <c r="BF49" s="74">
        <v>177</v>
      </c>
      <c r="BG49" s="74">
        <v>121</v>
      </c>
      <c r="BH49" s="74">
        <v>1</v>
      </c>
      <c r="BI49" s="74">
        <v>38</v>
      </c>
      <c r="BJ49" s="162"/>
      <c r="BK49" s="13" t="s">
        <v>120</v>
      </c>
      <c r="BL49" s="74">
        <v>36</v>
      </c>
      <c r="BM49" s="74">
        <v>1896</v>
      </c>
      <c r="BN49" s="74">
        <v>768</v>
      </c>
      <c r="BO49" s="74">
        <v>190</v>
      </c>
      <c r="BP49" s="74">
        <v>44</v>
      </c>
      <c r="BQ49" s="74">
        <v>25</v>
      </c>
      <c r="BR49" s="74">
        <v>173</v>
      </c>
      <c r="BS49" s="74">
        <v>168</v>
      </c>
      <c r="BT49" s="74">
        <v>163</v>
      </c>
      <c r="BU49" s="162"/>
      <c r="BV49" s="13" t="s">
        <v>120</v>
      </c>
      <c r="BW49" s="74">
        <v>2097</v>
      </c>
      <c r="BX49" s="74">
        <v>1317</v>
      </c>
      <c r="BY49" s="74">
        <v>2021</v>
      </c>
      <c r="BZ49" s="74">
        <v>1274</v>
      </c>
      <c r="CA49" s="74">
        <v>1131</v>
      </c>
      <c r="CB49" s="74">
        <v>681</v>
      </c>
      <c r="CC49" s="74">
        <v>1</v>
      </c>
      <c r="CD49" s="74">
        <v>1</v>
      </c>
      <c r="CE49" s="74">
        <v>1</v>
      </c>
      <c r="CF49" s="74">
        <v>1</v>
      </c>
      <c r="CG49" s="74">
        <v>1</v>
      </c>
      <c r="CH49" s="74">
        <v>1</v>
      </c>
      <c r="CI49" s="74">
        <v>475</v>
      </c>
      <c r="CJ49" s="74">
        <v>201</v>
      </c>
      <c r="CK49" s="74">
        <v>466</v>
      </c>
      <c r="CL49" s="74">
        <v>199</v>
      </c>
      <c r="CM49" s="74">
        <v>287</v>
      </c>
      <c r="CN49" s="74">
        <v>130</v>
      </c>
      <c r="CO49" s="162"/>
      <c r="CP49" s="13" t="s">
        <v>120</v>
      </c>
      <c r="CQ49" s="72">
        <v>360</v>
      </c>
      <c r="CR49" s="5">
        <v>75</v>
      </c>
      <c r="CS49" s="5">
        <v>52</v>
      </c>
      <c r="CT49" s="72">
        <v>49</v>
      </c>
      <c r="CU49" s="5">
        <v>17</v>
      </c>
      <c r="CV49" s="72">
        <v>409</v>
      </c>
      <c r="CW49" s="72">
        <v>92</v>
      </c>
      <c r="CX49" s="162"/>
      <c r="CY49" s="13" t="s">
        <v>120</v>
      </c>
      <c r="CZ49" s="74">
        <v>11</v>
      </c>
      <c r="DA49" s="74">
        <v>80</v>
      </c>
      <c r="DB49" s="74">
        <v>123</v>
      </c>
      <c r="DC49" s="74">
        <v>0</v>
      </c>
      <c r="DD49" s="74">
        <v>112</v>
      </c>
      <c r="DE49" s="74">
        <v>2</v>
      </c>
      <c r="DF49" s="74">
        <v>97</v>
      </c>
      <c r="DG49" s="74">
        <v>96</v>
      </c>
      <c r="DH49" s="74">
        <v>46</v>
      </c>
      <c r="DI49" s="74">
        <v>0</v>
      </c>
      <c r="DJ49" s="74">
        <v>0</v>
      </c>
      <c r="DK49" s="74">
        <v>1</v>
      </c>
      <c r="DL49" s="74">
        <v>3</v>
      </c>
      <c r="DM49" s="74">
        <v>9</v>
      </c>
      <c r="DN49" s="74">
        <v>0</v>
      </c>
      <c r="DO49" s="135"/>
      <c r="DP49" s="138" t="s">
        <v>136</v>
      </c>
      <c r="DQ49" s="138" t="s">
        <v>4214</v>
      </c>
      <c r="DR49" s="138">
        <v>2573</v>
      </c>
      <c r="DS49" s="138">
        <v>1419</v>
      </c>
      <c r="DT49" s="139">
        <v>7112</v>
      </c>
      <c r="DU49" s="139">
        <v>568</v>
      </c>
    </row>
    <row r="50" spans="1:125">
      <c r="A50" s="162"/>
      <c r="B50" s="103" t="s">
        <v>102</v>
      </c>
      <c r="C50" s="105">
        <v>2690</v>
      </c>
      <c r="D50" s="105">
        <v>1584</v>
      </c>
      <c r="E50" s="105">
        <v>1155</v>
      </c>
      <c r="F50" s="105">
        <v>684</v>
      </c>
      <c r="G50" s="105">
        <v>1</v>
      </c>
      <c r="H50" s="105">
        <v>0</v>
      </c>
      <c r="I50" s="105">
        <v>452</v>
      </c>
      <c r="J50" s="105">
        <v>240</v>
      </c>
      <c r="K50" s="105">
        <v>247</v>
      </c>
      <c r="L50" s="105">
        <v>137</v>
      </c>
      <c r="M50" s="105">
        <v>1783</v>
      </c>
      <c r="N50" s="105">
        <v>1058</v>
      </c>
      <c r="O50" s="105">
        <v>5</v>
      </c>
      <c r="P50" s="105">
        <v>1</v>
      </c>
      <c r="Q50" s="105">
        <v>480</v>
      </c>
      <c r="R50" s="105">
        <v>232</v>
      </c>
      <c r="S50" s="105">
        <v>220</v>
      </c>
      <c r="T50" s="105">
        <v>123</v>
      </c>
      <c r="U50" s="105">
        <v>7033</v>
      </c>
      <c r="V50" s="105">
        <v>4059</v>
      </c>
      <c r="W50" s="162"/>
      <c r="X50" s="103" t="s">
        <v>102</v>
      </c>
      <c r="Y50" s="105">
        <v>73</v>
      </c>
      <c r="Z50" s="105">
        <v>41</v>
      </c>
      <c r="AA50" s="105">
        <v>16</v>
      </c>
      <c r="AB50" s="105">
        <v>11</v>
      </c>
      <c r="AC50" s="105">
        <v>0</v>
      </c>
      <c r="AD50" s="105">
        <v>0</v>
      </c>
      <c r="AE50" s="105">
        <v>7</v>
      </c>
      <c r="AF50" s="105">
        <v>4</v>
      </c>
      <c r="AG50" s="105">
        <v>3</v>
      </c>
      <c r="AH50" s="105">
        <v>2</v>
      </c>
      <c r="AI50" s="105">
        <v>182</v>
      </c>
      <c r="AJ50" s="105">
        <v>94</v>
      </c>
      <c r="AK50" s="105">
        <v>0</v>
      </c>
      <c r="AL50" s="105">
        <v>0</v>
      </c>
      <c r="AM50" s="105">
        <v>39</v>
      </c>
      <c r="AN50" s="105">
        <v>14</v>
      </c>
      <c r="AO50" s="105">
        <v>10</v>
      </c>
      <c r="AP50" s="105">
        <v>5</v>
      </c>
      <c r="AQ50" s="105">
        <v>330</v>
      </c>
      <c r="AR50" s="105">
        <v>171</v>
      </c>
      <c r="AS50" s="162"/>
      <c r="AT50" s="103" t="s">
        <v>102</v>
      </c>
      <c r="AU50" s="105">
        <v>66</v>
      </c>
      <c r="AV50" s="105">
        <v>37</v>
      </c>
      <c r="AW50" s="105">
        <v>1</v>
      </c>
      <c r="AX50" s="105">
        <v>18</v>
      </c>
      <c r="AY50" s="105">
        <v>10</v>
      </c>
      <c r="AZ50" s="105">
        <v>51</v>
      </c>
      <c r="BA50" s="105">
        <v>2</v>
      </c>
      <c r="BB50" s="105">
        <v>25</v>
      </c>
      <c r="BC50" s="105">
        <v>4</v>
      </c>
      <c r="BD50" s="105">
        <v>214</v>
      </c>
      <c r="BE50" s="105">
        <v>207</v>
      </c>
      <c r="BF50" s="105">
        <v>202</v>
      </c>
      <c r="BG50" s="105">
        <v>132</v>
      </c>
      <c r="BH50" s="105">
        <v>2</v>
      </c>
      <c r="BI50" s="105">
        <v>46</v>
      </c>
      <c r="BJ50" s="162"/>
      <c r="BK50" s="103" t="s">
        <v>102</v>
      </c>
      <c r="BL50" s="105">
        <v>36</v>
      </c>
      <c r="BM50" s="105">
        <v>2334</v>
      </c>
      <c r="BN50" s="105">
        <v>785</v>
      </c>
      <c r="BO50" s="105">
        <v>192</v>
      </c>
      <c r="BP50" s="105">
        <v>44</v>
      </c>
      <c r="BQ50" s="105">
        <v>27</v>
      </c>
      <c r="BR50" s="105">
        <v>202</v>
      </c>
      <c r="BS50" s="105">
        <v>190</v>
      </c>
      <c r="BT50" s="105">
        <v>182</v>
      </c>
      <c r="BU50" s="162"/>
      <c r="BV50" s="103" t="s">
        <v>102</v>
      </c>
      <c r="BW50" s="105">
        <v>2290</v>
      </c>
      <c r="BX50" s="105">
        <v>1432</v>
      </c>
      <c r="BY50" s="105">
        <v>2196</v>
      </c>
      <c r="BZ50" s="105">
        <v>1378</v>
      </c>
      <c r="CA50" s="105">
        <v>1211</v>
      </c>
      <c r="CB50" s="105">
        <v>728</v>
      </c>
      <c r="CC50" s="105">
        <v>1</v>
      </c>
      <c r="CD50" s="105">
        <v>1</v>
      </c>
      <c r="CE50" s="105">
        <v>1</v>
      </c>
      <c r="CF50" s="105">
        <v>1</v>
      </c>
      <c r="CG50" s="105">
        <v>1</v>
      </c>
      <c r="CH50" s="105">
        <v>1</v>
      </c>
      <c r="CI50" s="105">
        <v>502</v>
      </c>
      <c r="CJ50" s="105">
        <v>211</v>
      </c>
      <c r="CK50" s="105">
        <v>493</v>
      </c>
      <c r="CL50" s="105">
        <v>209</v>
      </c>
      <c r="CM50" s="105">
        <v>307</v>
      </c>
      <c r="CN50" s="105">
        <v>139</v>
      </c>
      <c r="CO50" s="162"/>
      <c r="CP50" s="105" t="s">
        <v>102</v>
      </c>
      <c r="CQ50" s="105">
        <v>418</v>
      </c>
      <c r="CR50" s="105">
        <v>85</v>
      </c>
      <c r="CS50" s="105">
        <v>57</v>
      </c>
      <c r="CT50" s="105">
        <v>59</v>
      </c>
      <c r="CU50" s="105">
        <v>22</v>
      </c>
      <c r="CV50" s="105">
        <v>477</v>
      </c>
      <c r="CW50" s="105">
        <v>107</v>
      </c>
      <c r="CX50" s="162"/>
      <c r="CY50" s="103" t="s">
        <v>102</v>
      </c>
      <c r="CZ50" s="105">
        <v>11</v>
      </c>
      <c r="DA50" s="105">
        <v>80</v>
      </c>
      <c r="DB50" s="105">
        <v>123</v>
      </c>
      <c r="DC50" s="105">
        <v>0</v>
      </c>
      <c r="DD50" s="105">
        <v>112</v>
      </c>
      <c r="DE50" s="105">
        <v>2</v>
      </c>
      <c r="DF50" s="105">
        <v>97</v>
      </c>
      <c r="DG50" s="105">
        <v>96</v>
      </c>
      <c r="DH50" s="105">
        <v>46</v>
      </c>
      <c r="DI50" s="105">
        <v>0</v>
      </c>
      <c r="DJ50" s="105">
        <v>0</v>
      </c>
      <c r="DK50" s="105">
        <v>1</v>
      </c>
      <c r="DL50" s="105">
        <v>3</v>
      </c>
      <c r="DM50" s="105">
        <v>9</v>
      </c>
      <c r="DN50" s="105">
        <v>0</v>
      </c>
      <c r="DO50" s="135"/>
      <c r="DP50" s="138" t="s">
        <v>136</v>
      </c>
      <c r="DQ50" s="138" t="s">
        <v>4215</v>
      </c>
      <c r="DR50" s="138">
        <v>2793</v>
      </c>
      <c r="DS50" s="138">
        <v>1519</v>
      </c>
      <c r="DT50" s="139">
        <v>8047</v>
      </c>
      <c r="DU50" s="139">
        <v>568</v>
      </c>
    </row>
    <row r="51" spans="1:125" ht="14.45" customHeight="1">
      <c r="A51" s="162" t="s">
        <v>137</v>
      </c>
      <c r="B51" s="13" t="s">
        <v>119</v>
      </c>
      <c r="C51" s="74">
        <v>910</v>
      </c>
      <c r="D51" s="74">
        <v>515</v>
      </c>
      <c r="E51" s="74">
        <v>401</v>
      </c>
      <c r="F51" s="74">
        <v>226</v>
      </c>
      <c r="G51" s="74">
        <v>0</v>
      </c>
      <c r="H51" s="74">
        <v>0</v>
      </c>
      <c r="I51" s="74">
        <v>177</v>
      </c>
      <c r="J51" s="74">
        <v>100</v>
      </c>
      <c r="K51" s="74">
        <v>194</v>
      </c>
      <c r="L51" s="74">
        <v>109</v>
      </c>
      <c r="M51" s="74">
        <v>1096</v>
      </c>
      <c r="N51" s="74">
        <v>628</v>
      </c>
      <c r="O51" s="74">
        <v>0</v>
      </c>
      <c r="P51" s="74">
        <v>0</v>
      </c>
      <c r="Q51" s="74">
        <v>120</v>
      </c>
      <c r="R51" s="74">
        <v>59</v>
      </c>
      <c r="S51" s="74">
        <v>553</v>
      </c>
      <c r="T51" s="74">
        <v>302</v>
      </c>
      <c r="U51" s="67">
        <v>3451</v>
      </c>
      <c r="V51" s="67">
        <v>1939</v>
      </c>
      <c r="W51" s="162" t="s">
        <v>137</v>
      </c>
      <c r="X51" s="13" t="s">
        <v>119</v>
      </c>
      <c r="Y51" s="74">
        <v>34</v>
      </c>
      <c r="Z51" s="74">
        <v>21</v>
      </c>
      <c r="AA51" s="74">
        <v>22</v>
      </c>
      <c r="AB51" s="74">
        <v>15</v>
      </c>
      <c r="AC51" s="74">
        <v>0</v>
      </c>
      <c r="AD51" s="74">
        <v>0</v>
      </c>
      <c r="AE51" s="74">
        <v>5</v>
      </c>
      <c r="AF51" s="74">
        <v>3</v>
      </c>
      <c r="AG51" s="74">
        <v>4</v>
      </c>
      <c r="AH51" s="74">
        <v>2</v>
      </c>
      <c r="AI51" s="74">
        <v>123</v>
      </c>
      <c r="AJ51" s="74">
        <v>49</v>
      </c>
      <c r="AK51" s="74">
        <v>0</v>
      </c>
      <c r="AL51" s="74">
        <v>0</v>
      </c>
      <c r="AM51" s="74">
        <v>31</v>
      </c>
      <c r="AN51" s="74">
        <v>11</v>
      </c>
      <c r="AO51" s="74">
        <v>21</v>
      </c>
      <c r="AP51" s="74">
        <v>13</v>
      </c>
      <c r="AQ51" s="67">
        <v>240</v>
      </c>
      <c r="AR51" s="67">
        <v>114</v>
      </c>
      <c r="AS51" s="162" t="s">
        <v>137</v>
      </c>
      <c r="AT51" s="13" t="s">
        <v>119</v>
      </c>
      <c r="AU51" s="74">
        <v>29</v>
      </c>
      <c r="AV51" s="74">
        <v>15</v>
      </c>
      <c r="AW51" s="74">
        <v>0</v>
      </c>
      <c r="AX51" s="74">
        <v>6</v>
      </c>
      <c r="AY51" s="74">
        <v>7</v>
      </c>
      <c r="AZ51" s="74">
        <v>29</v>
      </c>
      <c r="BA51" s="74">
        <v>0</v>
      </c>
      <c r="BB51" s="74">
        <v>4</v>
      </c>
      <c r="BC51" s="74">
        <v>5</v>
      </c>
      <c r="BD51" s="67">
        <v>95</v>
      </c>
      <c r="BE51" s="76">
        <v>138</v>
      </c>
      <c r="BF51" s="74">
        <v>133</v>
      </c>
      <c r="BG51" s="74">
        <v>7</v>
      </c>
      <c r="BH51" s="74">
        <v>4</v>
      </c>
      <c r="BI51" s="74">
        <v>25</v>
      </c>
      <c r="BJ51" s="162" t="s">
        <v>137</v>
      </c>
      <c r="BK51" s="13" t="s">
        <v>119</v>
      </c>
      <c r="BL51" s="74">
        <v>39</v>
      </c>
      <c r="BM51" s="74">
        <v>766</v>
      </c>
      <c r="BN51" s="74">
        <v>757</v>
      </c>
      <c r="BO51" s="74">
        <v>70</v>
      </c>
      <c r="BP51" s="74">
        <v>0</v>
      </c>
      <c r="BQ51" s="74">
        <v>33</v>
      </c>
      <c r="BR51" s="74">
        <v>108</v>
      </c>
      <c r="BS51" s="74">
        <v>119</v>
      </c>
      <c r="BT51" s="74">
        <v>109</v>
      </c>
      <c r="BU51" s="162" t="s">
        <v>137</v>
      </c>
      <c r="BV51" s="13" t="s">
        <v>119</v>
      </c>
      <c r="BW51" s="74">
        <v>1009</v>
      </c>
      <c r="BX51" s="74">
        <v>504</v>
      </c>
      <c r="BY51" s="74">
        <v>971</v>
      </c>
      <c r="BZ51" s="74">
        <v>477</v>
      </c>
      <c r="CA51" s="74">
        <v>537</v>
      </c>
      <c r="CB51" s="74">
        <v>281</v>
      </c>
      <c r="CC51" s="74">
        <v>0</v>
      </c>
      <c r="CD51" s="74">
        <v>0</v>
      </c>
      <c r="CE51" s="74">
        <v>0</v>
      </c>
      <c r="CF51" s="74">
        <v>0</v>
      </c>
      <c r="CG51" s="74">
        <v>0</v>
      </c>
      <c r="CH51" s="74">
        <v>0</v>
      </c>
      <c r="CI51" s="74">
        <v>94</v>
      </c>
      <c r="CJ51" s="74">
        <v>44</v>
      </c>
      <c r="CK51" s="74">
        <v>87</v>
      </c>
      <c r="CL51" s="74">
        <v>42</v>
      </c>
      <c r="CM51" s="74">
        <v>28</v>
      </c>
      <c r="CN51" s="74">
        <v>12</v>
      </c>
      <c r="CO51" s="162" t="s">
        <v>137</v>
      </c>
      <c r="CP51" s="13" t="s">
        <v>119</v>
      </c>
      <c r="CQ51" s="72">
        <v>193</v>
      </c>
      <c r="CR51" s="5">
        <v>46</v>
      </c>
      <c r="CS51" s="5">
        <v>27</v>
      </c>
      <c r="CT51" s="72">
        <v>17</v>
      </c>
      <c r="CU51" s="5">
        <v>12</v>
      </c>
      <c r="CV51" s="72">
        <v>210</v>
      </c>
      <c r="CW51" s="72">
        <v>58</v>
      </c>
      <c r="CX51" s="162" t="s">
        <v>137</v>
      </c>
      <c r="CY51" s="13" t="s">
        <v>119</v>
      </c>
      <c r="CZ51" s="74">
        <v>3</v>
      </c>
      <c r="DA51" s="74">
        <v>9</v>
      </c>
      <c r="DB51" s="74">
        <v>4</v>
      </c>
      <c r="DC51" s="74">
        <v>0</v>
      </c>
      <c r="DD51" s="74">
        <v>7</v>
      </c>
      <c r="DE51" s="74">
        <v>0</v>
      </c>
      <c r="DF51" s="74">
        <v>11</v>
      </c>
      <c r="DG51" s="74">
        <v>7</v>
      </c>
      <c r="DH51" s="74">
        <v>6</v>
      </c>
      <c r="DI51" s="74">
        <v>0</v>
      </c>
      <c r="DJ51" s="74">
        <v>0</v>
      </c>
      <c r="DK51" s="74">
        <v>0</v>
      </c>
      <c r="DL51" s="74">
        <v>0</v>
      </c>
      <c r="DM51" s="74">
        <v>3</v>
      </c>
      <c r="DN51" s="74">
        <v>0</v>
      </c>
      <c r="DO51" s="135"/>
      <c r="DP51" s="138" t="s">
        <v>137</v>
      </c>
      <c r="DQ51" s="138" t="s">
        <v>4216</v>
      </c>
      <c r="DR51" s="138">
        <v>1103</v>
      </c>
      <c r="DS51" s="138">
        <v>565</v>
      </c>
      <c r="DT51" s="139">
        <v>4122</v>
      </c>
      <c r="DU51" s="139">
        <v>47</v>
      </c>
    </row>
    <row r="52" spans="1:125">
      <c r="A52" s="162"/>
      <c r="B52" s="13" t="s">
        <v>120</v>
      </c>
      <c r="C52" s="74">
        <v>2651</v>
      </c>
      <c r="D52" s="74">
        <v>1437</v>
      </c>
      <c r="E52" s="74">
        <v>974</v>
      </c>
      <c r="F52" s="74">
        <v>547</v>
      </c>
      <c r="G52" s="74">
        <v>51</v>
      </c>
      <c r="H52" s="74">
        <v>18</v>
      </c>
      <c r="I52" s="74">
        <v>191</v>
      </c>
      <c r="J52" s="74">
        <v>120</v>
      </c>
      <c r="K52" s="74">
        <v>888</v>
      </c>
      <c r="L52" s="74">
        <v>424</v>
      </c>
      <c r="M52" s="74">
        <v>1489</v>
      </c>
      <c r="N52" s="74">
        <v>869</v>
      </c>
      <c r="O52" s="74">
        <v>94</v>
      </c>
      <c r="P52" s="74">
        <v>45</v>
      </c>
      <c r="Q52" s="74">
        <v>302</v>
      </c>
      <c r="R52" s="74">
        <v>187</v>
      </c>
      <c r="S52" s="74">
        <v>522</v>
      </c>
      <c r="T52" s="74">
        <v>225</v>
      </c>
      <c r="U52" s="67">
        <v>7162</v>
      </c>
      <c r="V52" s="67">
        <v>3872</v>
      </c>
      <c r="W52" s="162"/>
      <c r="X52" s="13" t="s">
        <v>120</v>
      </c>
      <c r="Y52" s="74">
        <v>41</v>
      </c>
      <c r="Z52" s="74">
        <v>21</v>
      </c>
      <c r="AA52" s="74">
        <v>18</v>
      </c>
      <c r="AB52" s="74">
        <v>7</v>
      </c>
      <c r="AC52" s="74">
        <v>5</v>
      </c>
      <c r="AD52" s="74">
        <v>2</v>
      </c>
      <c r="AE52" s="74">
        <v>5</v>
      </c>
      <c r="AF52" s="74">
        <v>3</v>
      </c>
      <c r="AG52" s="74">
        <v>17</v>
      </c>
      <c r="AH52" s="74">
        <v>9</v>
      </c>
      <c r="AI52" s="74">
        <v>112</v>
      </c>
      <c r="AJ52" s="74">
        <v>60</v>
      </c>
      <c r="AK52" s="74">
        <v>2</v>
      </c>
      <c r="AL52" s="74">
        <v>2</v>
      </c>
      <c r="AM52" s="74">
        <v>20</v>
      </c>
      <c r="AN52" s="74">
        <v>13</v>
      </c>
      <c r="AO52" s="74">
        <v>57</v>
      </c>
      <c r="AP52" s="74">
        <v>27</v>
      </c>
      <c r="AQ52" s="67">
        <v>277</v>
      </c>
      <c r="AR52" s="67">
        <v>144</v>
      </c>
      <c r="AS52" s="162"/>
      <c r="AT52" s="13" t="s">
        <v>120</v>
      </c>
      <c r="AU52" s="74">
        <v>74</v>
      </c>
      <c r="AV52" s="74">
        <v>36</v>
      </c>
      <c r="AW52" s="74">
        <v>2</v>
      </c>
      <c r="AX52" s="74">
        <v>8</v>
      </c>
      <c r="AY52" s="74">
        <v>26</v>
      </c>
      <c r="AZ52" s="74">
        <v>47</v>
      </c>
      <c r="BA52" s="74">
        <v>6</v>
      </c>
      <c r="BB52" s="74">
        <v>13</v>
      </c>
      <c r="BC52" s="74">
        <v>15</v>
      </c>
      <c r="BD52" s="67">
        <v>227</v>
      </c>
      <c r="BE52" s="76">
        <v>291</v>
      </c>
      <c r="BF52" s="74">
        <v>276</v>
      </c>
      <c r="BG52" s="74">
        <v>215</v>
      </c>
      <c r="BH52" s="74">
        <v>4</v>
      </c>
      <c r="BI52" s="74">
        <v>47</v>
      </c>
      <c r="BJ52" s="162"/>
      <c r="BK52" s="13" t="s">
        <v>120</v>
      </c>
      <c r="BL52" s="74">
        <v>284</v>
      </c>
      <c r="BM52" s="74">
        <v>2902</v>
      </c>
      <c r="BN52" s="74">
        <v>829</v>
      </c>
      <c r="BO52" s="74">
        <v>199</v>
      </c>
      <c r="BP52" s="74">
        <v>59</v>
      </c>
      <c r="BQ52" s="74">
        <v>100</v>
      </c>
      <c r="BR52" s="74">
        <v>272</v>
      </c>
      <c r="BS52" s="74">
        <v>252</v>
      </c>
      <c r="BT52" s="74">
        <v>245</v>
      </c>
      <c r="BU52" s="162"/>
      <c r="BV52" s="13" t="s">
        <v>120</v>
      </c>
      <c r="BW52" s="74">
        <v>1818</v>
      </c>
      <c r="BX52" s="74">
        <v>1075</v>
      </c>
      <c r="BY52" s="74">
        <v>1740</v>
      </c>
      <c r="BZ52" s="74">
        <v>1010</v>
      </c>
      <c r="CA52" s="74">
        <v>1126</v>
      </c>
      <c r="CB52" s="74">
        <v>670</v>
      </c>
      <c r="CC52" s="74">
        <v>185</v>
      </c>
      <c r="CD52" s="74">
        <v>66</v>
      </c>
      <c r="CE52" s="74">
        <v>181</v>
      </c>
      <c r="CF52" s="74">
        <v>65</v>
      </c>
      <c r="CG52" s="74">
        <v>119</v>
      </c>
      <c r="CH52" s="74">
        <v>44</v>
      </c>
      <c r="CI52" s="74">
        <v>547</v>
      </c>
      <c r="CJ52" s="74">
        <v>278</v>
      </c>
      <c r="CK52" s="74">
        <v>546</v>
      </c>
      <c r="CL52" s="74">
        <v>278</v>
      </c>
      <c r="CM52" s="74">
        <v>343</v>
      </c>
      <c r="CN52" s="74">
        <v>187</v>
      </c>
      <c r="CO52" s="162"/>
      <c r="CP52" s="13" t="s">
        <v>120</v>
      </c>
      <c r="CQ52" s="72">
        <v>479</v>
      </c>
      <c r="CR52" s="5">
        <v>177</v>
      </c>
      <c r="CS52" s="5">
        <v>90</v>
      </c>
      <c r="CT52" s="72">
        <v>70</v>
      </c>
      <c r="CU52" s="5">
        <v>24</v>
      </c>
      <c r="CV52" s="72">
        <v>549</v>
      </c>
      <c r="CW52" s="72">
        <v>201</v>
      </c>
      <c r="CX52" s="162"/>
      <c r="CY52" s="13" t="s">
        <v>120</v>
      </c>
      <c r="CZ52" s="74">
        <v>67</v>
      </c>
      <c r="DA52" s="74">
        <v>153</v>
      </c>
      <c r="DB52" s="74">
        <v>47</v>
      </c>
      <c r="DC52" s="74">
        <v>23</v>
      </c>
      <c r="DD52" s="74">
        <v>64</v>
      </c>
      <c r="DE52" s="74">
        <v>23</v>
      </c>
      <c r="DF52" s="74">
        <v>91</v>
      </c>
      <c r="DG52" s="74">
        <v>51</v>
      </c>
      <c r="DH52" s="74">
        <v>50</v>
      </c>
      <c r="DI52" s="74">
        <v>2</v>
      </c>
      <c r="DJ52" s="74">
        <v>8</v>
      </c>
      <c r="DK52" s="74">
        <v>10</v>
      </c>
      <c r="DL52" s="74">
        <v>0</v>
      </c>
      <c r="DM52" s="74">
        <v>40</v>
      </c>
      <c r="DN52" s="74">
        <v>25</v>
      </c>
      <c r="DO52" s="135"/>
      <c r="DP52" s="138" t="s">
        <v>137</v>
      </c>
      <c r="DQ52" s="138" t="s">
        <v>4217</v>
      </c>
      <c r="DR52" s="138">
        <v>2550</v>
      </c>
      <c r="DS52" s="138">
        <v>1588</v>
      </c>
      <c r="DT52" s="139">
        <v>9666</v>
      </c>
      <c r="DU52" s="139">
        <v>589</v>
      </c>
    </row>
    <row r="53" spans="1:125">
      <c r="A53" s="162"/>
      <c r="B53" s="103" t="s">
        <v>102</v>
      </c>
      <c r="C53" s="105">
        <v>3561</v>
      </c>
      <c r="D53" s="105">
        <v>1952</v>
      </c>
      <c r="E53" s="105">
        <v>1375</v>
      </c>
      <c r="F53" s="105">
        <v>773</v>
      </c>
      <c r="G53" s="105">
        <v>51</v>
      </c>
      <c r="H53" s="105">
        <v>18</v>
      </c>
      <c r="I53" s="105">
        <v>368</v>
      </c>
      <c r="J53" s="105">
        <v>220</v>
      </c>
      <c r="K53" s="105">
        <v>1082</v>
      </c>
      <c r="L53" s="105">
        <v>533</v>
      </c>
      <c r="M53" s="105">
        <v>2585</v>
      </c>
      <c r="N53" s="105">
        <v>1497</v>
      </c>
      <c r="O53" s="105">
        <v>94</v>
      </c>
      <c r="P53" s="105">
        <v>45</v>
      </c>
      <c r="Q53" s="105">
        <v>422</v>
      </c>
      <c r="R53" s="105">
        <v>246</v>
      </c>
      <c r="S53" s="105">
        <v>1075</v>
      </c>
      <c r="T53" s="105">
        <v>527</v>
      </c>
      <c r="U53" s="105">
        <v>10613</v>
      </c>
      <c r="V53" s="105">
        <v>5811</v>
      </c>
      <c r="W53" s="162"/>
      <c r="X53" s="103" t="s">
        <v>102</v>
      </c>
      <c r="Y53" s="105">
        <v>75</v>
      </c>
      <c r="Z53" s="105">
        <v>42</v>
      </c>
      <c r="AA53" s="105">
        <v>40</v>
      </c>
      <c r="AB53" s="105">
        <v>22</v>
      </c>
      <c r="AC53" s="105">
        <v>5</v>
      </c>
      <c r="AD53" s="105">
        <v>2</v>
      </c>
      <c r="AE53" s="105">
        <v>10</v>
      </c>
      <c r="AF53" s="105">
        <v>6</v>
      </c>
      <c r="AG53" s="105">
        <v>21</v>
      </c>
      <c r="AH53" s="105">
        <v>11</v>
      </c>
      <c r="AI53" s="105">
        <v>235</v>
      </c>
      <c r="AJ53" s="105">
        <v>109</v>
      </c>
      <c r="AK53" s="105">
        <v>2</v>
      </c>
      <c r="AL53" s="105">
        <v>2</v>
      </c>
      <c r="AM53" s="105">
        <v>51</v>
      </c>
      <c r="AN53" s="105">
        <v>24</v>
      </c>
      <c r="AO53" s="105">
        <v>78</v>
      </c>
      <c r="AP53" s="105">
        <v>40</v>
      </c>
      <c r="AQ53" s="105">
        <v>517</v>
      </c>
      <c r="AR53" s="105">
        <v>258</v>
      </c>
      <c r="AS53" s="162"/>
      <c r="AT53" s="103" t="s">
        <v>102</v>
      </c>
      <c r="AU53" s="105">
        <v>103</v>
      </c>
      <c r="AV53" s="105">
        <v>51</v>
      </c>
      <c r="AW53" s="105">
        <v>2</v>
      </c>
      <c r="AX53" s="105">
        <v>14</v>
      </c>
      <c r="AY53" s="105">
        <v>33</v>
      </c>
      <c r="AZ53" s="105">
        <v>76</v>
      </c>
      <c r="BA53" s="105">
        <v>6</v>
      </c>
      <c r="BB53" s="105">
        <v>17</v>
      </c>
      <c r="BC53" s="105">
        <v>20</v>
      </c>
      <c r="BD53" s="105">
        <v>322</v>
      </c>
      <c r="BE53" s="105">
        <v>429</v>
      </c>
      <c r="BF53" s="105">
        <v>409</v>
      </c>
      <c r="BG53" s="105">
        <v>222</v>
      </c>
      <c r="BH53" s="105">
        <v>8</v>
      </c>
      <c r="BI53" s="105">
        <v>72</v>
      </c>
      <c r="BJ53" s="162"/>
      <c r="BK53" s="103" t="s">
        <v>102</v>
      </c>
      <c r="BL53" s="105">
        <v>323</v>
      </c>
      <c r="BM53" s="105">
        <v>3668</v>
      </c>
      <c r="BN53" s="105">
        <v>1586</v>
      </c>
      <c r="BO53" s="105">
        <v>269</v>
      </c>
      <c r="BP53" s="105">
        <v>59</v>
      </c>
      <c r="BQ53" s="105">
        <v>133</v>
      </c>
      <c r="BR53" s="105">
        <v>380</v>
      </c>
      <c r="BS53" s="105">
        <v>371</v>
      </c>
      <c r="BT53" s="105">
        <v>354</v>
      </c>
      <c r="BU53" s="162"/>
      <c r="BV53" s="103" t="s">
        <v>102</v>
      </c>
      <c r="BW53" s="105">
        <v>2827</v>
      </c>
      <c r="BX53" s="105">
        <v>1579</v>
      </c>
      <c r="BY53" s="105">
        <v>2711</v>
      </c>
      <c r="BZ53" s="105">
        <v>1487</v>
      </c>
      <c r="CA53" s="105">
        <v>1663</v>
      </c>
      <c r="CB53" s="105">
        <v>951</v>
      </c>
      <c r="CC53" s="105">
        <v>185</v>
      </c>
      <c r="CD53" s="105">
        <v>66</v>
      </c>
      <c r="CE53" s="105">
        <v>181</v>
      </c>
      <c r="CF53" s="105">
        <v>65</v>
      </c>
      <c r="CG53" s="105">
        <v>119</v>
      </c>
      <c r="CH53" s="105">
        <v>44</v>
      </c>
      <c r="CI53" s="105">
        <v>641</v>
      </c>
      <c r="CJ53" s="105">
        <v>322</v>
      </c>
      <c r="CK53" s="105">
        <v>633</v>
      </c>
      <c r="CL53" s="105">
        <v>320</v>
      </c>
      <c r="CM53" s="105">
        <v>371</v>
      </c>
      <c r="CN53" s="105">
        <v>199</v>
      </c>
      <c r="CO53" s="162"/>
      <c r="CP53" s="105" t="s">
        <v>102</v>
      </c>
      <c r="CQ53" s="105">
        <v>672</v>
      </c>
      <c r="CR53" s="105">
        <v>223</v>
      </c>
      <c r="CS53" s="105">
        <v>117</v>
      </c>
      <c r="CT53" s="105">
        <v>87</v>
      </c>
      <c r="CU53" s="105">
        <v>36</v>
      </c>
      <c r="CV53" s="105">
        <v>759</v>
      </c>
      <c r="CW53" s="105">
        <v>259</v>
      </c>
      <c r="CX53" s="162"/>
      <c r="CY53" s="103" t="s">
        <v>102</v>
      </c>
      <c r="CZ53" s="105">
        <v>70</v>
      </c>
      <c r="DA53" s="105">
        <v>162</v>
      </c>
      <c r="DB53" s="105">
        <v>51</v>
      </c>
      <c r="DC53" s="105">
        <v>23</v>
      </c>
      <c r="DD53" s="105">
        <v>71</v>
      </c>
      <c r="DE53" s="105">
        <v>23</v>
      </c>
      <c r="DF53" s="105">
        <v>102</v>
      </c>
      <c r="DG53" s="105">
        <v>58</v>
      </c>
      <c r="DH53" s="105">
        <v>56</v>
      </c>
      <c r="DI53" s="105">
        <v>2</v>
      </c>
      <c r="DJ53" s="105">
        <v>8</v>
      </c>
      <c r="DK53" s="105">
        <v>10</v>
      </c>
      <c r="DL53" s="105">
        <v>0</v>
      </c>
      <c r="DM53" s="105">
        <v>43</v>
      </c>
      <c r="DN53" s="105">
        <v>25</v>
      </c>
      <c r="DO53" s="135"/>
      <c r="DP53" s="138" t="s">
        <v>137</v>
      </c>
      <c r="DQ53" s="138" t="s">
        <v>4218</v>
      </c>
      <c r="DR53" s="138">
        <v>3653</v>
      </c>
      <c r="DS53" s="138">
        <v>2153</v>
      </c>
      <c r="DT53" s="139">
        <v>13788</v>
      </c>
      <c r="DU53" s="139">
        <v>636</v>
      </c>
    </row>
    <row r="54" spans="1:125" ht="14.45" customHeight="1">
      <c r="A54" s="162" t="s">
        <v>138</v>
      </c>
      <c r="B54" s="13" t="s">
        <v>119</v>
      </c>
      <c r="C54" s="74">
        <v>290</v>
      </c>
      <c r="D54" s="74">
        <v>151</v>
      </c>
      <c r="E54" s="74">
        <v>102</v>
      </c>
      <c r="F54" s="74">
        <v>61</v>
      </c>
      <c r="G54" s="74">
        <v>0</v>
      </c>
      <c r="H54" s="74">
        <v>0</v>
      </c>
      <c r="I54" s="74">
        <v>7</v>
      </c>
      <c r="J54" s="74">
        <v>3</v>
      </c>
      <c r="K54" s="74">
        <v>105</v>
      </c>
      <c r="L54" s="74">
        <v>59</v>
      </c>
      <c r="M54" s="74">
        <v>193</v>
      </c>
      <c r="N54" s="74">
        <v>108</v>
      </c>
      <c r="O54" s="74">
        <v>0</v>
      </c>
      <c r="P54" s="74">
        <v>0</v>
      </c>
      <c r="Q54" s="74">
        <v>32</v>
      </c>
      <c r="R54" s="74">
        <v>15</v>
      </c>
      <c r="S54" s="74">
        <v>19</v>
      </c>
      <c r="T54" s="74">
        <v>5</v>
      </c>
      <c r="U54" s="67">
        <v>748</v>
      </c>
      <c r="V54" s="67">
        <v>402</v>
      </c>
      <c r="W54" s="162" t="s">
        <v>138</v>
      </c>
      <c r="X54" s="13" t="s">
        <v>119</v>
      </c>
      <c r="Y54" s="74">
        <v>0</v>
      </c>
      <c r="Z54" s="74">
        <v>0</v>
      </c>
      <c r="AA54" s="74">
        <v>0</v>
      </c>
      <c r="AB54" s="74">
        <v>0</v>
      </c>
      <c r="AC54" s="74">
        <v>0</v>
      </c>
      <c r="AD54" s="74">
        <v>0</v>
      </c>
      <c r="AE54" s="74">
        <v>0</v>
      </c>
      <c r="AF54" s="74">
        <v>0</v>
      </c>
      <c r="AG54" s="74">
        <v>0</v>
      </c>
      <c r="AH54" s="74">
        <v>0</v>
      </c>
      <c r="AI54" s="74">
        <v>8</v>
      </c>
      <c r="AJ54" s="74">
        <v>2</v>
      </c>
      <c r="AK54" s="74">
        <v>0</v>
      </c>
      <c r="AL54" s="74">
        <v>0</v>
      </c>
      <c r="AM54" s="74">
        <v>3</v>
      </c>
      <c r="AN54" s="74">
        <v>3</v>
      </c>
      <c r="AO54" s="74">
        <v>2</v>
      </c>
      <c r="AP54" s="74">
        <v>1</v>
      </c>
      <c r="AQ54" s="67">
        <v>13</v>
      </c>
      <c r="AR54" s="67">
        <v>6</v>
      </c>
      <c r="AS54" s="162" t="s">
        <v>138</v>
      </c>
      <c r="AT54" s="13" t="s">
        <v>119</v>
      </c>
      <c r="AU54" s="74">
        <v>9</v>
      </c>
      <c r="AV54" s="74">
        <v>4</v>
      </c>
      <c r="AW54" s="74">
        <v>0</v>
      </c>
      <c r="AX54" s="74">
        <v>1</v>
      </c>
      <c r="AY54" s="74">
        <v>3</v>
      </c>
      <c r="AZ54" s="74">
        <v>8</v>
      </c>
      <c r="BA54" s="74">
        <v>0</v>
      </c>
      <c r="BB54" s="74">
        <v>3</v>
      </c>
      <c r="BC54" s="74">
        <v>1</v>
      </c>
      <c r="BD54" s="67">
        <v>29</v>
      </c>
      <c r="BE54" s="76">
        <v>28</v>
      </c>
      <c r="BF54" s="74">
        <v>28</v>
      </c>
      <c r="BG54" s="74">
        <v>8</v>
      </c>
      <c r="BH54" s="74">
        <v>0</v>
      </c>
      <c r="BI54" s="74">
        <v>8</v>
      </c>
      <c r="BJ54" s="162" t="s">
        <v>138</v>
      </c>
      <c r="BK54" s="13" t="s">
        <v>119</v>
      </c>
      <c r="BL54" s="74">
        <v>0</v>
      </c>
      <c r="BM54" s="74">
        <v>248</v>
      </c>
      <c r="BN54" s="74">
        <v>92</v>
      </c>
      <c r="BO54" s="74">
        <v>13</v>
      </c>
      <c r="BP54" s="74">
        <v>0</v>
      </c>
      <c r="BQ54" s="74">
        <v>0</v>
      </c>
      <c r="BR54" s="74">
        <v>29</v>
      </c>
      <c r="BS54" s="74">
        <v>25</v>
      </c>
      <c r="BT54" s="74">
        <v>25</v>
      </c>
      <c r="BU54" s="162" t="s">
        <v>138</v>
      </c>
      <c r="BV54" s="13" t="s">
        <v>119</v>
      </c>
      <c r="BW54" s="74">
        <v>194</v>
      </c>
      <c r="BX54" s="74">
        <v>91</v>
      </c>
      <c r="BY54" s="74">
        <v>186</v>
      </c>
      <c r="BZ54" s="74">
        <v>86</v>
      </c>
      <c r="CA54" s="74">
        <v>141</v>
      </c>
      <c r="CB54" s="74">
        <v>68</v>
      </c>
      <c r="CC54" s="74">
        <v>0</v>
      </c>
      <c r="CD54" s="74">
        <v>0</v>
      </c>
      <c r="CE54" s="74">
        <v>0</v>
      </c>
      <c r="CF54" s="74">
        <v>0</v>
      </c>
      <c r="CG54" s="74">
        <v>0</v>
      </c>
      <c r="CH54" s="74">
        <v>0</v>
      </c>
      <c r="CI54" s="74">
        <v>27</v>
      </c>
      <c r="CJ54" s="74">
        <v>12</v>
      </c>
      <c r="CK54" s="74">
        <v>26</v>
      </c>
      <c r="CL54" s="74">
        <v>12</v>
      </c>
      <c r="CM54" s="74">
        <v>17</v>
      </c>
      <c r="CN54" s="74">
        <v>4</v>
      </c>
      <c r="CO54" s="162" t="s">
        <v>138</v>
      </c>
      <c r="CP54" s="13" t="s">
        <v>119</v>
      </c>
      <c r="CQ54" s="72">
        <v>51</v>
      </c>
      <c r="CR54" s="5">
        <v>9</v>
      </c>
      <c r="CS54" s="5">
        <v>7</v>
      </c>
      <c r="CT54" s="72">
        <v>8</v>
      </c>
      <c r="CU54" s="5">
        <v>5</v>
      </c>
      <c r="CV54" s="72">
        <v>59</v>
      </c>
      <c r="CW54" s="72">
        <v>14</v>
      </c>
      <c r="CX54" s="162" t="s">
        <v>138</v>
      </c>
      <c r="CY54" s="13" t="s">
        <v>119</v>
      </c>
      <c r="CZ54" s="74">
        <v>0</v>
      </c>
      <c r="DA54" s="74">
        <v>194</v>
      </c>
      <c r="DB54" s="74">
        <v>0</v>
      </c>
      <c r="DC54" s="74">
        <v>0</v>
      </c>
      <c r="DD54" s="74">
        <v>0</v>
      </c>
      <c r="DE54" s="74">
        <v>0</v>
      </c>
      <c r="DF54" s="74">
        <v>0</v>
      </c>
      <c r="DG54" s="74">
        <v>0</v>
      </c>
      <c r="DH54" s="74">
        <v>0</v>
      </c>
      <c r="DI54" s="74">
        <v>0</v>
      </c>
      <c r="DJ54" s="74">
        <v>0</v>
      </c>
      <c r="DK54" s="74">
        <v>0</v>
      </c>
      <c r="DL54" s="74">
        <v>0</v>
      </c>
      <c r="DM54" s="74">
        <v>4</v>
      </c>
      <c r="DN54" s="74">
        <v>3</v>
      </c>
      <c r="DO54" s="135"/>
      <c r="DP54" s="138" t="s">
        <v>138</v>
      </c>
      <c r="DQ54" s="138" t="s">
        <v>4219</v>
      </c>
      <c r="DR54" s="138">
        <v>221</v>
      </c>
      <c r="DS54" s="138">
        <v>158</v>
      </c>
      <c r="DT54" s="139">
        <v>824</v>
      </c>
      <c r="DU54" s="139">
        <v>194</v>
      </c>
    </row>
    <row r="55" spans="1:125">
      <c r="A55" s="162"/>
      <c r="B55" s="13" t="s">
        <v>120</v>
      </c>
      <c r="C55" s="74">
        <v>406</v>
      </c>
      <c r="D55" s="74">
        <v>234</v>
      </c>
      <c r="E55" s="74">
        <v>169</v>
      </c>
      <c r="F55" s="74">
        <v>107</v>
      </c>
      <c r="G55" s="74">
        <v>0</v>
      </c>
      <c r="H55" s="74">
        <v>0</v>
      </c>
      <c r="I55" s="74">
        <v>32</v>
      </c>
      <c r="J55" s="74">
        <v>17</v>
      </c>
      <c r="K55" s="74">
        <v>242</v>
      </c>
      <c r="L55" s="74">
        <v>116</v>
      </c>
      <c r="M55" s="74">
        <v>264</v>
      </c>
      <c r="N55" s="74">
        <v>157</v>
      </c>
      <c r="O55" s="74">
        <v>0</v>
      </c>
      <c r="P55" s="74">
        <v>0</v>
      </c>
      <c r="Q55" s="74">
        <v>153</v>
      </c>
      <c r="R55" s="74">
        <v>69</v>
      </c>
      <c r="S55" s="74">
        <v>46</v>
      </c>
      <c r="T55" s="74">
        <v>29</v>
      </c>
      <c r="U55" s="67">
        <v>1312</v>
      </c>
      <c r="V55" s="67">
        <v>729</v>
      </c>
      <c r="W55" s="162"/>
      <c r="X55" s="13" t="s">
        <v>120</v>
      </c>
      <c r="Y55" s="74">
        <v>8</v>
      </c>
      <c r="Z55" s="74">
        <v>4</v>
      </c>
      <c r="AA55" s="74">
        <v>2</v>
      </c>
      <c r="AB55" s="74">
        <v>0</v>
      </c>
      <c r="AC55" s="74">
        <v>0</v>
      </c>
      <c r="AD55" s="74">
        <v>0</v>
      </c>
      <c r="AE55" s="74">
        <v>0</v>
      </c>
      <c r="AF55" s="74">
        <v>0</v>
      </c>
      <c r="AG55" s="74">
        <v>1</v>
      </c>
      <c r="AH55" s="74">
        <v>0</v>
      </c>
      <c r="AI55" s="74">
        <v>10</v>
      </c>
      <c r="AJ55" s="74">
        <v>3</v>
      </c>
      <c r="AK55" s="74">
        <v>0</v>
      </c>
      <c r="AL55" s="74">
        <v>0</v>
      </c>
      <c r="AM55" s="74">
        <v>11</v>
      </c>
      <c r="AN55" s="74">
        <v>4</v>
      </c>
      <c r="AO55" s="74">
        <v>1</v>
      </c>
      <c r="AP55" s="74">
        <v>0</v>
      </c>
      <c r="AQ55" s="67">
        <v>33</v>
      </c>
      <c r="AR55" s="67">
        <v>11</v>
      </c>
      <c r="AS55" s="162"/>
      <c r="AT55" s="13" t="s">
        <v>120</v>
      </c>
      <c r="AU55" s="74">
        <v>10</v>
      </c>
      <c r="AV55" s="74">
        <v>4</v>
      </c>
      <c r="AW55" s="74">
        <v>0</v>
      </c>
      <c r="AX55" s="74">
        <v>1</v>
      </c>
      <c r="AY55" s="74">
        <v>7</v>
      </c>
      <c r="AZ55" s="74">
        <v>8</v>
      </c>
      <c r="BA55" s="74">
        <v>0</v>
      </c>
      <c r="BB55" s="74">
        <v>5</v>
      </c>
      <c r="BC55" s="74">
        <v>1</v>
      </c>
      <c r="BD55" s="67">
        <v>36</v>
      </c>
      <c r="BE55" s="76">
        <v>37</v>
      </c>
      <c r="BF55" s="74">
        <v>37</v>
      </c>
      <c r="BG55" s="74">
        <v>27</v>
      </c>
      <c r="BH55" s="74">
        <v>0</v>
      </c>
      <c r="BI55" s="74">
        <v>7</v>
      </c>
      <c r="BJ55" s="162"/>
      <c r="BK55" s="13" t="s">
        <v>120</v>
      </c>
      <c r="BL55" s="74">
        <v>0</v>
      </c>
      <c r="BM55" s="74">
        <v>468</v>
      </c>
      <c r="BN55" s="74">
        <v>179</v>
      </c>
      <c r="BO55" s="74">
        <v>45</v>
      </c>
      <c r="BP55" s="74">
        <v>0</v>
      </c>
      <c r="BQ55" s="74">
        <v>2</v>
      </c>
      <c r="BR55" s="74">
        <v>34</v>
      </c>
      <c r="BS55" s="74">
        <v>34</v>
      </c>
      <c r="BT55" s="74">
        <v>34</v>
      </c>
      <c r="BU55" s="162"/>
      <c r="BV55" s="13" t="s">
        <v>120</v>
      </c>
      <c r="BW55" s="74">
        <v>304</v>
      </c>
      <c r="BX55" s="74">
        <v>167</v>
      </c>
      <c r="BY55" s="74">
        <v>294</v>
      </c>
      <c r="BZ55" s="74">
        <v>162</v>
      </c>
      <c r="CA55" s="74">
        <v>193</v>
      </c>
      <c r="CB55" s="74">
        <v>110</v>
      </c>
      <c r="CC55" s="74">
        <v>0</v>
      </c>
      <c r="CD55" s="74">
        <v>0</v>
      </c>
      <c r="CE55" s="74">
        <v>0</v>
      </c>
      <c r="CF55" s="74">
        <v>0</v>
      </c>
      <c r="CG55" s="74">
        <v>0</v>
      </c>
      <c r="CH55" s="74">
        <v>0</v>
      </c>
      <c r="CI55" s="74">
        <v>126</v>
      </c>
      <c r="CJ55" s="74">
        <v>56</v>
      </c>
      <c r="CK55" s="74">
        <v>126</v>
      </c>
      <c r="CL55" s="74">
        <v>56</v>
      </c>
      <c r="CM55" s="74">
        <v>72</v>
      </c>
      <c r="CN55" s="74">
        <v>35</v>
      </c>
      <c r="CO55" s="162"/>
      <c r="CP55" s="13" t="s">
        <v>120</v>
      </c>
      <c r="CQ55" s="72">
        <v>87</v>
      </c>
      <c r="CR55" s="5">
        <v>28</v>
      </c>
      <c r="CS55" s="5">
        <v>16</v>
      </c>
      <c r="CT55" s="72">
        <v>12</v>
      </c>
      <c r="CU55" s="5">
        <v>7</v>
      </c>
      <c r="CV55" s="72">
        <v>99</v>
      </c>
      <c r="CW55" s="72">
        <v>35</v>
      </c>
      <c r="CX55" s="162"/>
      <c r="CY55" s="13" t="s">
        <v>120</v>
      </c>
      <c r="CZ55" s="74">
        <v>5</v>
      </c>
      <c r="DA55" s="74">
        <v>8</v>
      </c>
      <c r="DB55" s="74">
        <v>5</v>
      </c>
      <c r="DC55" s="74">
        <v>0</v>
      </c>
      <c r="DD55" s="74">
        <v>1</v>
      </c>
      <c r="DE55" s="74">
        <v>3</v>
      </c>
      <c r="DF55" s="74">
        <v>6</v>
      </c>
      <c r="DG55" s="74">
        <v>5</v>
      </c>
      <c r="DH55" s="74">
        <v>6</v>
      </c>
      <c r="DI55" s="74">
        <v>2</v>
      </c>
      <c r="DJ55" s="74">
        <v>4</v>
      </c>
      <c r="DK55" s="74">
        <v>0</v>
      </c>
      <c r="DL55" s="74">
        <v>4</v>
      </c>
      <c r="DM55" s="74">
        <v>0</v>
      </c>
      <c r="DN55" s="74">
        <v>0</v>
      </c>
      <c r="DO55" s="135"/>
      <c r="DP55" s="138" t="s">
        <v>138</v>
      </c>
      <c r="DQ55" s="138" t="s">
        <v>4220</v>
      </c>
      <c r="DR55" s="138">
        <v>430</v>
      </c>
      <c r="DS55" s="138">
        <v>265</v>
      </c>
      <c r="DT55" s="139">
        <v>1653</v>
      </c>
      <c r="DU55" s="139">
        <v>45</v>
      </c>
    </row>
    <row r="56" spans="1:125">
      <c r="A56" s="162"/>
      <c r="B56" s="103" t="s">
        <v>102</v>
      </c>
      <c r="C56" s="105">
        <v>696</v>
      </c>
      <c r="D56" s="105">
        <v>385</v>
      </c>
      <c r="E56" s="105">
        <v>271</v>
      </c>
      <c r="F56" s="105">
        <v>168</v>
      </c>
      <c r="G56" s="105">
        <v>0</v>
      </c>
      <c r="H56" s="105">
        <v>0</v>
      </c>
      <c r="I56" s="105">
        <v>39</v>
      </c>
      <c r="J56" s="105">
        <v>20</v>
      </c>
      <c r="K56" s="105">
        <v>347</v>
      </c>
      <c r="L56" s="105">
        <v>175</v>
      </c>
      <c r="M56" s="105">
        <v>457</v>
      </c>
      <c r="N56" s="105">
        <v>265</v>
      </c>
      <c r="O56" s="105">
        <v>0</v>
      </c>
      <c r="P56" s="105">
        <v>0</v>
      </c>
      <c r="Q56" s="105">
        <v>185</v>
      </c>
      <c r="R56" s="105">
        <v>84</v>
      </c>
      <c r="S56" s="105">
        <v>65</v>
      </c>
      <c r="T56" s="105">
        <v>34</v>
      </c>
      <c r="U56" s="105">
        <v>2060</v>
      </c>
      <c r="V56" s="105">
        <v>1131</v>
      </c>
      <c r="W56" s="162"/>
      <c r="X56" s="103" t="s">
        <v>102</v>
      </c>
      <c r="Y56" s="105">
        <v>8</v>
      </c>
      <c r="Z56" s="105">
        <v>4</v>
      </c>
      <c r="AA56" s="105">
        <v>2</v>
      </c>
      <c r="AB56" s="105">
        <v>0</v>
      </c>
      <c r="AC56" s="105">
        <v>0</v>
      </c>
      <c r="AD56" s="105">
        <v>0</v>
      </c>
      <c r="AE56" s="105">
        <v>0</v>
      </c>
      <c r="AF56" s="105">
        <v>0</v>
      </c>
      <c r="AG56" s="105">
        <v>1</v>
      </c>
      <c r="AH56" s="105">
        <v>0</v>
      </c>
      <c r="AI56" s="105">
        <v>18</v>
      </c>
      <c r="AJ56" s="105">
        <v>5</v>
      </c>
      <c r="AK56" s="105">
        <v>0</v>
      </c>
      <c r="AL56" s="105">
        <v>0</v>
      </c>
      <c r="AM56" s="105">
        <v>14</v>
      </c>
      <c r="AN56" s="105">
        <v>7</v>
      </c>
      <c r="AO56" s="105">
        <v>3</v>
      </c>
      <c r="AP56" s="105">
        <v>1</v>
      </c>
      <c r="AQ56" s="105">
        <v>46</v>
      </c>
      <c r="AR56" s="105">
        <v>17</v>
      </c>
      <c r="AS56" s="162"/>
      <c r="AT56" s="103" t="s">
        <v>102</v>
      </c>
      <c r="AU56" s="105">
        <v>19</v>
      </c>
      <c r="AV56" s="105">
        <v>8</v>
      </c>
      <c r="AW56" s="105">
        <v>0</v>
      </c>
      <c r="AX56" s="105">
        <v>2</v>
      </c>
      <c r="AY56" s="105">
        <v>10</v>
      </c>
      <c r="AZ56" s="105">
        <v>16</v>
      </c>
      <c r="BA56" s="105">
        <v>0</v>
      </c>
      <c r="BB56" s="105">
        <v>8</v>
      </c>
      <c r="BC56" s="105">
        <v>2</v>
      </c>
      <c r="BD56" s="105">
        <v>65</v>
      </c>
      <c r="BE56" s="105">
        <v>65</v>
      </c>
      <c r="BF56" s="105">
        <v>65</v>
      </c>
      <c r="BG56" s="105">
        <v>35</v>
      </c>
      <c r="BH56" s="105">
        <v>0</v>
      </c>
      <c r="BI56" s="105">
        <v>15</v>
      </c>
      <c r="BJ56" s="162"/>
      <c r="BK56" s="103" t="s">
        <v>102</v>
      </c>
      <c r="BL56" s="105">
        <v>0</v>
      </c>
      <c r="BM56" s="105">
        <v>716</v>
      </c>
      <c r="BN56" s="105">
        <v>271</v>
      </c>
      <c r="BO56" s="105">
        <v>58</v>
      </c>
      <c r="BP56" s="105">
        <v>0</v>
      </c>
      <c r="BQ56" s="105">
        <v>2</v>
      </c>
      <c r="BR56" s="105">
        <v>63</v>
      </c>
      <c r="BS56" s="105">
        <v>59</v>
      </c>
      <c r="BT56" s="105">
        <v>59</v>
      </c>
      <c r="BU56" s="162"/>
      <c r="BV56" s="103" t="s">
        <v>102</v>
      </c>
      <c r="BW56" s="105">
        <v>498</v>
      </c>
      <c r="BX56" s="105">
        <v>258</v>
      </c>
      <c r="BY56" s="105">
        <v>480</v>
      </c>
      <c r="BZ56" s="105">
        <v>248</v>
      </c>
      <c r="CA56" s="105">
        <v>334</v>
      </c>
      <c r="CB56" s="105">
        <v>178</v>
      </c>
      <c r="CC56" s="105">
        <v>0</v>
      </c>
      <c r="CD56" s="105">
        <v>0</v>
      </c>
      <c r="CE56" s="105">
        <v>0</v>
      </c>
      <c r="CF56" s="105">
        <v>0</v>
      </c>
      <c r="CG56" s="105">
        <v>0</v>
      </c>
      <c r="CH56" s="105">
        <v>0</v>
      </c>
      <c r="CI56" s="105">
        <v>153</v>
      </c>
      <c r="CJ56" s="105">
        <v>68</v>
      </c>
      <c r="CK56" s="105">
        <v>152</v>
      </c>
      <c r="CL56" s="105">
        <v>68</v>
      </c>
      <c r="CM56" s="105">
        <v>89</v>
      </c>
      <c r="CN56" s="105">
        <v>39</v>
      </c>
      <c r="CO56" s="162"/>
      <c r="CP56" s="105" t="s">
        <v>102</v>
      </c>
      <c r="CQ56" s="105">
        <v>138</v>
      </c>
      <c r="CR56" s="105">
        <v>37</v>
      </c>
      <c r="CS56" s="105">
        <v>23</v>
      </c>
      <c r="CT56" s="105">
        <v>20</v>
      </c>
      <c r="CU56" s="105">
        <v>12</v>
      </c>
      <c r="CV56" s="105">
        <v>158</v>
      </c>
      <c r="CW56" s="105">
        <v>49</v>
      </c>
      <c r="CX56" s="162"/>
      <c r="CY56" s="103" t="s">
        <v>102</v>
      </c>
      <c r="CZ56" s="105">
        <v>5</v>
      </c>
      <c r="DA56" s="105">
        <v>202</v>
      </c>
      <c r="DB56" s="105">
        <v>5</v>
      </c>
      <c r="DC56" s="105">
        <v>0</v>
      </c>
      <c r="DD56" s="105">
        <v>1</v>
      </c>
      <c r="DE56" s="105">
        <v>3</v>
      </c>
      <c r="DF56" s="105">
        <v>6</v>
      </c>
      <c r="DG56" s="105">
        <v>5</v>
      </c>
      <c r="DH56" s="105">
        <v>6</v>
      </c>
      <c r="DI56" s="105">
        <v>2</v>
      </c>
      <c r="DJ56" s="105">
        <v>4</v>
      </c>
      <c r="DK56" s="105">
        <v>0</v>
      </c>
      <c r="DL56" s="105">
        <v>4</v>
      </c>
      <c r="DM56" s="105">
        <v>4</v>
      </c>
      <c r="DN56" s="105">
        <v>3</v>
      </c>
      <c r="DO56" s="135"/>
      <c r="DP56" s="138" t="s">
        <v>138</v>
      </c>
      <c r="DQ56" s="138" t="s">
        <v>4221</v>
      </c>
      <c r="DR56" s="138">
        <v>651</v>
      </c>
      <c r="DS56" s="138">
        <v>423</v>
      </c>
      <c r="DT56" s="139">
        <v>2477</v>
      </c>
      <c r="DU56" s="139">
        <v>239</v>
      </c>
    </row>
    <row r="57" spans="1:125" ht="14.45" customHeight="1">
      <c r="A57" s="162" t="s">
        <v>139</v>
      </c>
      <c r="B57" s="13" t="s">
        <v>119</v>
      </c>
      <c r="C57" s="74">
        <v>1358</v>
      </c>
      <c r="D57" s="74">
        <v>768</v>
      </c>
      <c r="E57" s="74">
        <v>481</v>
      </c>
      <c r="F57" s="74">
        <v>274</v>
      </c>
      <c r="G57" s="74">
        <v>0</v>
      </c>
      <c r="H57" s="74">
        <v>0</v>
      </c>
      <c r="I57" s="74">
        <v>74</v>
      </c>
      <c r="J57" s="74">
        <v>39</v>
      </c>
      <c r="K57" s="74">
        <v>437</v>
      </c>
      <c r="L57" s="74">
        <v>243</v>
      </c>
      <c r="M57" s="74">
        <v>1075</v>
      </c>
      <c r="N57" s="74">
        <v>599</v>
      </c>
      <c r="O57" s="74">
        <v>3</v>
      </c>
      <c r="P57" s="74">
        <v>2</v>
      </c>
      <c r="Q57" s="74">
        <v>249</v>
      </c>
      <c r="R57" s="74">
        <v>110</v>
      </c>
      <c r="S57" s="74">
        <v>91</v>
      </c>
      <c r="T57" s="74">
        <v>51</v>
      </c>
      <c r="U57" s="67">
        <v>3768</v>
      </c>
      <c r="V57" s="67">
        <v>2086</v>
      </c>
      <c r="W57" s="162" t="s">
        <v>139</v>
      </c>
      <c r="X57" s="13" t="s">
        <v>119</v>
      </c>
      <c r="Y57" s="74">
        <v>5</v>
      </c>
      <c r="Z57" s="74">
        <v>3</v>
      </c>
      <c r="AA57" s="74">
        <v>4</v>
      </c>
      <c r="AB57" s="74">
        <v>4</v>
      </c>
      <c r="AC57" s="74">
        <v>0</v>
      </c>
      <c r="AD57" s="74">
        <v>0</v>
      </c>
      <c r="AE57" s="74">
        <v>0</v>
      </c>
      <c r="AF57" s="74">
        <v>0</v>
      </c>
      <c r="AG57" s="74">
        <v>1</v>
      </c>
      <c r="AH57" s="74">
        <v>1</v>
      </c>
      <c r="AI57" s="74">
        <v>141</v>
      </c>
      <c r="AJ57" s="74">
        <v>69</v>
      </c>
      <c r="AK57" s="74">
        <v>0</v>
      </c>
      <c r="AL57" s="74">
        <v>0</v>
      </c>
      <c r="AM57" s="74">
        <v>27</v>
      </c>
      <c r="AN57" s="74">
        <v>11</v>
      </c>
      <c r="AO57" s="74">
        <v>3</v>
      </c>
      <c r="AP57" s="74">
        <v>1</v>
      </c>
      <c r="AQ57" s="67">
        <v>181</v>
      </c>
      <c r="AR57" s="67">
        <v>89</v>
      </c>
      <c r="AS57" s="162" t="s">
        <v>139</v>
      </c>
      <c r="AT57" s="13" t="s">
        <v>119</v>
      </c>
      <c r="AU57" s="74">
        <v>42</v>
      </c>
      <c r="AV57" s="74">
        <v>23</v>
      </c>
      <c r="AW57" s="74">
        <v>0</v>
      </c>
      <c r="AX57" s="74">
        <v>2</v>
      </c>
      <c r="AY57" s="74">
        <v>15</v>
      </c>
      <c r="AZ57" s="74">
        <v>36</v>
      </c>
      <c r="BA57" s="74">
        <v>1</v>
      </c>
      <c r="BB57" s="74">
        <v>14</v>
      </c>
      <c r="BC57" s="74">
        <v>3</v>
      </c>
      <c r="BD57" s="67">
        <v>136</v>
      </c>
      <c r="BE57" s="76">
        <v>138</v>
      </c>
      <c r="BF57" s="74">
        <v>134</v>
      </c>
      <c r="BG57" s="74">
        <v>59</v>
      </c>
      <c r="BH57" s="74">
        <v>6</v>
      </c>
      <c r="BI57" s="74">
        <v>37</v>
      </c>
      <c r="BJ57" s="162" t="s">
        <v>139</v>
      </c>
      <c r="BK57" s="13" t="s">
        <v>119</v>
      </c>
      <c r="BL57" s="74">
        <v>40</v>
      </c>
      <c r="BM57" s="74">
        <v>883</v>
      </c>
      <c r="BN57" s="74">
        <v>583</v>
      </c>
      <c r="BO57" s="74">
        <v>380</v>
      </c>
      <c r="BP57" s="74">
        <v>19</v>
      </c>
      <c r="BQ57" s="74">
        <v>24</v>
      </c>
      <c r="BR57" s="74">
        <v>135</v>
      </c>
      <c r="BS57" s="74">
        <v>133</v>
      </c>
      <c r="BT57" s="74">
        <v>133</v>
      </c>
      <c r="BU57" s="162" t="s">
        <v>139</v>
      </c>
      <c r="BV57" s="13" t="s">
        <v>119</v>
      </c>
      <c r="BW57" s="74">
        <v>1402</v>
      </c>
      <c r="BX57" s="74">
        <v>780</v>
      </c>
      <c r="BY57" s="74">
        <v>1353</v>
      </c>
      <c r="BZ57" s="74">
        <v>751</v>
      </c>
      <c r="CA57" s="74">
        <v>741</v>
      </c>
      <c r="CB57" s="74">
        <v>420</v>
      </c>
      <c r="CC57" s="74">
        <v>25</v>
      </c>
      <c r="CD57" s="74">
        <v>6</v>
      </c>
      <c r="CE57" s="74">
        <v>25</v>
      </c>
      <c r="CF57" s="74">
        <v>6</v>
      </c>
      <c r="CG57" s="74">
        <v>17</v>
      </c>
      <c r="CH57" s="74">
        <v>5</v>
      </c>
      <c r="CI57" s="74">
        <v>328</v>
      </c>
      <c r="CJ57" s="74">
        <v>142</v>
      </c>
      <c r="CK57" s="74">
        <v>323</v>
      </c>
      <c r="CL57" s="74">
        <v>141</v>
      </c>
      <c r="CM57" s="74">
        <v>164</v>
      </c>
      <c r="CN57" s="74">
        <v>73</v>
      </c>
      <c r="CO57" s="162" t="s">
        <v>139</v>
      </c>
      <c r="CP57" s="13" t="s">
        <v>119</v>
      </c>
      <c r="CQ57" s="72">
        <v>219</v>
      </c>
      <c r="CR57" s="5">
        <v>72</v>
      </c>
      <c r="CS57" s="5">
        <v>27</v>
      </c>
      <c r="CT57" s="72">
        <v>27</v>
      </c>
      <c r="CU57" s="5">
        <v>12</v>
      </c>
      <c r="CV57" s="72">
        <v>246</v>
      </c>
      <c r="CW57" s="72">
        <v>84</v>
      </c>
      <c r="CX57" s="162" t="s">
        <v>139</v>
      </c>
      <c r="CY57" s="13" t="s">
        <v>119</v>
      </c>
      <c r="CZ57" s="74">
        <v>137</v>
      </c>
      <c r="DA57" s="74">
        <v>279</v>
      </c>
      <c r="DB57" s="74">
        <v>96</v>
      </c>
      <c r="DC57" s="74">
        <v>0</v>
      </c>
      <c r="DD57" s="74">
        <v>166</v>
      </c>
      <c r="DE57" s="74">
        <v>51</v>
      </c>
      <c r="DF57" s="74">
        <v>230</v>
      </c>
      <c r="DG57" s="74">
        <v>197</v>
      </c>
      <c r="DH57" s="74">
        <v>137</v>
      </c>
      <c r="DI57" s="74">
        <v>14</v>
      </c>
      <c r="DJ57" s="74">
        <v>5</v>
      </c>
      <c r="DK57" s="74">
        <v>3</v>
      </c>
      <c r="DL57" s="74">
        <v>7</v>
      </c>
      <c r="DM57" s="74">
        <v>17</v>
      </c>
      <c r="DN57" s="74">
        <v>6</v>
      </c>
      <c r="DO57" s="135"/>
      <c r="DP57" s="138" t="s">
        <v>139</v>
      </c>
      <c r="DQ57" s="138" t="s">
        <v>4222</v>
      </c>
      <c r="DR57" s="138">
        <v>1755</v>
      </c>
      <c r="DS57" s="138">
        <v>922</v>
      </c>
      <c r="DT57" s="139">
        <v>5170</v>
      </c>
      <c r="DU57" s="139">
        <v>1315</v>
      </c>
    </row>
    <row r="58" spans="1:125">
      <c r="A58" s="162"/>
      <c r="B58" s="13" t="s">
        <v>120</v>
      </c>
      <c r="C58" s="74">
        <v>650</v>
      </c>
      <c r="D58" s="74">
        <v>336</v>
      </c>
      <c r="E58" s="74">
        <v>194</v>
      </c>
      <c r="F58" s="74">
        <v>111</v>
      </c>
      <c r="G58" s="74">
        <v>0</v>
      </c>
      <c r="H58" s="74">
        <v>0</v>
      </c>
      <c r="I58" s="74">
        <v>51</v>
      </c>
      <c r="J58" s="74">
        <v>25</v>
      </c>
      <c r="K58" s="74">
        <v>423</v>
      </c>
      <c r="L58" s="74">
        <v>230</v>
      </c>
      <c r="M58" s="74">
        <v>573</v>
      </c>
      <c r="N58" s="74">
        <v>333</v>
      </c>
      <c r="O58" s="74">
        <v>6</v>
      </c>
      <c r="P58" s="74">
        <v>2</v>
      </c>
      <c r="Q58" s="74">
        <v>215</v>
      </c>
      <c r="R58" s="74">
        <v>90</v>
      </c>
      <c r="S58" s="74">
        <v>169</v>
      </c>
      <c r="T58" s="74">
        <v>81</v>
      </c>
      <c r="U58" s="67">
        <v>2281</v>
      </c>
      <c r="V58" s="67">
        <v>1208</v>
      </c>
      <c r="W58" s="162"/>
      <c r="X58" s="13" t="s">
        <v>120</v>
      </c>
      <c r="Y58" s="74">
        <v>10</v>
      </c>
      <c r="Z58" s="74">
        <v>4</v>
      </c>
      <c r="AA58" s="74">
        <v>2</v>
      </c>
      <c r="AB58" s="74">
        <v>1</v>
      </c>
      <c r="AC58" s="74">
        <v>0</v>
      </c>
      <c r="AD58" s="74">
        <v>0</v>
      </c>
      <c r="AE58" s="74">
        <v>0</v>
      </c>
      <c r="AF58" s="74">
        <v>0</v>
      </c>
      <c r="AG58" s="74">
        <v>4</v>
      </c>
      <c r="AH58" s="74">
        <v>2</v>
      </c>
      <c r="AI58" s="74">
        <v>46</v>
      </c>
      <c r="AJ58" s="74">
        <v>23</v>
      </c>
      <c r="AK58" s="74">
        <v>1</v>
      </c>
      <c r="AL58" s="74">
        <v>0</v>
      </c>
      <c r="AM58" s="74">
        <v>46</v>
      </c>
      <c r="AN58" s="74">
        <v>18</v>
      </c>
      <c r="AO58" s="74">
        <v>9</v>
      </c>
      <c r="AP58" s="74">
        <v>3</v>
      </c>
      <c r="AQ58" s="67">
        <v>118</v>
      </c>
      <c r="AR58" s="67">
        <v>51</v>
      </c>
      <c r="AS58" s="162"/>
      <c r="AT58" s="13" t="s">
        <v>120</v>
      </c>
      <c r="AU58" s="74">
        <v>18</v>
      </c>
      <c r="AV58" s="74">
        <v>7</v>
      </c>
      <c r="AW58" s="74">
        <v>0</v>
      </c>
      <c r="AX58" s="74">
        <v>2</v>
      </c>
      <c r="AY58" s="74">
        <v>13</v>
      </c>
      <c r="AZ58" s="74">
        <v>19</v>
      </c>
      <c r="BA58" s="74">
        <v>1</v>
      </c>
      <c r="BB58" s="74">
        <v>8</v>
      </c>
      <c r="BC58" s="74">
        <v>5</v>
      </c>
      <c r="BD58" s="67">
        <v>73</v>
      </c>
      <c r="BE58" s="76">
        <v>80</v>
      </c>
      <c r="BF58" s="74">
        <v>76</v>
      </c>
      <c r="BG58" s="74">
        <v>33</v>
      </c>
      <c r="BH58" s="74">
        <v>0</v>
      </c>
      <c r="BI58" s="74">
        <v>16</v>
      </c>
      <c r="BJ58" s="162"/>
      <c r="BK58" s="13" t="s">
        <v>120</v>
      </c>
      <c r="BL58" s="74">
        <v>15</v>
      </c>
      <c r="BM58" s="74">
        <v>370</v>
      </c>
      <c r="BN58" s="74">
        <v>430</v>
      </c>
      <c r="BO58" s="74">
        <v>213</v>
      </c>
      <c r="BP58" s="74">
        <v>24</v>
      </c>
      <c r="BQ58" s="74">
        <v>7</v>
      </c>
      <c r="BR58" s="74">
        <v>79</v>
      </c>
      <c r="BS58" s="74">
        <v>83</v>
      </c>
      <c r="BT58" s="74">
        <v>82</v>
      </c>
      <c r="BU58" s="162"/>
      <c r="BV58" s="13" t="s">
        <v>120</v>
      </c>
      <c r="BW58" s="74">
        <v>602</v>
      </c>
      <c r="BX58" s="74">
        <v>318</v>
      </c>
      <c r="BY58" s="74">
        <v>587</v>
      </c>
      <c r="BZ58" s="74">
        <v>308</v>
      </c>
      <c r="CA58" s="74">
        <v>333</v>
      </c>
      <c r="CB58" s="74">
        <v>180</v>
      </c>
      <c r="CC58" s="74">
        <v>23</v>
      </c>
      <c r="CD58" s="74">
        <v>6</v>
      </c>
      <c r="CE58" s="74">
        <v>23</v>
      </c>
      <c r="CF58" s="74">
        <v>6</v>
      </c>
      <c r="CG58" s="74">
        <v>15</v>
      </c>
      <c r="CH58" s="74">
        <v>3</v>
      </c>
      <c r="CI58" s="74">
        <v>382</v>
      </c>
      <c r="CJ58" s="74">
        <v>182</v>
      </c>
      <c r="CK58" s="74">
        <v>379</v>
      </c>
      <c r="CL58" s="74">
        <v>181</v>
      </c>
      <c r="CM58" s="74">
        <v>209</v>
      </c>
      <c r="CN58" s="74">
        <v>108</v>
      </c>
      <c r="CO58" s="162"/>
      <c r="CP58" s="13" t="s">
        <v>120</v>
      </c>
      <c r="CQ58" s="72">
        <v>124</v>
      </c>
      <c r="CR58" s="5">
        <v>50</v>
      </c>
      <c r="CS58" s="5">
        <v>21</v>
      </c>
      <c r="CT58" s="72">
        <v>21</v>
      </c>
      <c r="CU58" s="5">
        <v>4</v>
      </c>
      <c r="CV58" s="72">
        <v>145</v>
      </c>
      <c r="CW58" s="72">
        <v>54</v>
      </c>
      <c r="CX58" s="162"/>
      <c r="CY58" s="13" t="s">
        <v>120</v>
      </c>
      <c r="CZ58" s="74">
        <v>2</v>
      </c>
      <c r="DA58" s="74">
        <v>3</v>
      </c>
      <c r="DB58" s="74">
        <v>3</v>
      </c>
      <c r="DC58" s="74">
        <v>2</v>
      </c>
      <c r="DD58" s="74">
        <v>3</v>
      </c>
      <c r="DE58" s="74">
        <v>0</v>
      </c>
      <c r="DF58" s="74">
        <v>2</v>
      </c>
      <c r="DG58" s="74">
        <v>12</v>
      </c>
      <c r="DH58" s="74">
        <v>2</v>
      </c>
      <c r="DI58" s="74">
        <v>0</v>
      </c>
      <c r="DJ58" s="74">
        <v>0</v>
      </c>
      <c r="DK58" s="74">
        <v>4</v>
      </c>
      <c r="DL58" s="74">
        <v>4</v>
      </c>
      <c r="DM58" s="74">
        <v>2</v>
      </c>
      <c r="DN58" s="74">
        <v>0</v>
      </c>
      <c r="DO58" s="135"/>
      <c r="DP58" s="138" t="s">
        <v>139</v>
      </c>
      <c r="DQ58" s="138" t="s">
        <v>4223</v>
      </c>
      <c r="DR58" s="138">
        <v>1007</v>
      </c>
      <c r="DS58" s="138">
        <v>557</v>
      </c>
      <c r="DT58" s="139">
        <v>3017</v>
      </c>
      <c r="DU58" s="139">
        <v>33</v>
      </c>
    </row>
    <row r="59" spans="1:125">
      <c r="A59" s="162"/>
      <c r="B59" s="103" t="s">
        <v>102</v>
      </c>
      <c r="C59" s="105">
        <v>2008</v>
      </c>
      <c r="D59" s="105">
        <v>1104</v>
      </c>
      <c r="E59" s="105">
        <v>675</v>
      </c>
      <c r="F59" s="105">
        <v>385</v>
      </c>
      <c r="G59" s="105">
        <v>0</v>
      </c>
      <c r="H59" s="105">
        <v>0</v>
      </c>
      <c r="I59" s="105">
        <v>125</v>
      </c>
      <c r="J59" s="105">
        <v>64</v>
      </c>
      <c r="K59" s="105">
        <v>860</v>
      </c>
      <c r="L59" s="105">
        <v>473</v>
      </c>
      <c r="M59" s="105">
        <v>1648</v>
      </c>
      <c r="N59" s="105">
        <v>932</v>
      </c>
      <c r="O59" s="105">
        <v>9</v>
      </c>
      <c r="P59" s="105">
        <v>4</v>
      </c>
      <c r="Q59" s="105">
        <v>464</v>
      </c>
      <c r="R59" s="105">
        <v>200</v>
      </c>
      <c r="S59" s="105">
        <v>260</v>
      </c>
      <c r="T59" s="105">
        <v>132</v>
      </c>
      <c r="U59" s="105">
        <v>6049</v>
      </c>
      <c r="V59" s="105">
        <v>3294</v>
      </c>
      <c r="W59" s="162"/>
      <c r="X59" s="103" t="s">
        <v>102</v>
      </c>
      <c r="Y59" s="105">
        <v>15</v>
      </c>
      <c r="Z59" s="105">
        <v>7</v>
      </c>
      <c r="AA59" s="105">
        <v>6</v>
      </c>
      <c r="AB59" s="105">
        <v>5</v>
      </c>
      <c r="AC59" s="105">
        <v>0</v>
      </c>
      <c r="AD59" s="105">
        <v>0</v>
      </c>
      <c r="AE59" s="105">
        <v>0</v>
      </c>
      <c r="AF59" s="105">
        <v>0</v>
      </c>
      <c r="AG59" s="105">
        <v>5</v>
      </c>
      <c r="AH59" s="105">
        <v>3</v>
      </c>
      <c r="AI59" s="105">
        <v>187</v>
      </c>
      <c r="AJ59" s="105">
        <v>92</v>
      </c>
      <c r="AK59" s="105">
        <v>1</v>
      </c>
      <c r="AL59" s="105">
        <v>0</v>
      </c>
      <c r="AM59" s="105">
        <v>73</v>
      </c>
      <c r="AN59" s="105">
        <v>29</v>
      </c>
      <c r="AO59" s="105">
        <v>12</v>
      </c>
      <c r="AP59" s="105">
        <v>4</v>
      </c>
      <c r="AQ59" s="105">
        <v>299</v>
      </c>
      <c r="AR59" s="105">
        <v>140</v>
      </c>
      <c r="AS59" s="162"/>
      <c r="AT59" s="103" t="s">
        <v>102</v>
      </c>
      <c r="AU59" s="105">
        <v>60</v>
      </c>
      <c r="AV59" s="105">
        <v>30</v>
      </c>
      <c r="AW59" s="105">
        <v>0</v>
      </c>
      <c r="AX59" s="105">
        <v>4</v>
      </c>
      <c r="AY59" s="105">
        <v>28</v>
      </c>
      <c r="AZ59" s="105">
        <v>55</v>
      </c>
      <c r="BA59" s="105">
        <v>2</v>
      </c>
      <c r="BB59" s="105">
        <v>22</v>
      </c>
      <c r="BC59" s="105">
        <v>8</v>
      </c>
      <c r="BD59" s="105">
        <v>209</v>
      </c>
      <c r="BE59" s="105">
        <v>218</v>
      </c>
      <c r="BF59" s="105">
        <v>210</v>
      </c>
      <c r="BG59" s="105">
        <v>92</v>
      </c>
      <c r="BH59" s="105">
        <v>6</v>
      </c>
      <c r="BI59" s="105">
        <v>53</v>
      </c>
      <c r="BJ59" s="162"/>
      <c r="BK59" s="103" t="s">
        <v>102</v>
      </c>
      <c r="BL59" s="105">
        <v>55</v>
      </c>
      <c r="BM59" s="105">
        <v>1253</v>
      </c>
      <c r="BN59" s="105">
        <v>1013</v>
      </c>
      <c r="BO59" s="105">
        <v>593</v>
      </c>
      <c r="BP59" s="105">
        <v>43</v>
      </c>
      <c r="BQ59" s="105">
        <v>31</v>
      </c>
      <c r="BR59" s="105">
        <v>214</v>
      </c>
      <c r="BS59" s="105">
        <v>216</v>
      </c>
      <c r="BT59" s="105">
        <v>215</v>
      </c>
      <c r="BU59" s="162"/>
      <c r="BV59" s="103" t="s">
        <v>102</v>
      </c>
      <c r="BW59" s="105">
        <v>2004</v>
      </c>
      <c r="BX59" s="105">
        <v>1098</v>
      </c>
      <c r="BY59" s="105">
        <v>1940</v>
      </c>
      <c r="BZ59" s="105">
        <v>1059</v>
      </c>
      <c r="CA59" s="105">
        <v>1074</v>
      </c>
      <c r="CB59" s="105">
        <v>600</v>
      </c>
      <c r="CC59" s="105">
        <v>48</v>
      </c>
      <c r="CD59" s="105">
        <v>12</v>
      </c>
      <c r="CE59" s="105">
        <v>48</v>
      </c>
      <c r="CF59" s="105">
        <v>12</v>
      </c>
      <c r="CG59" s="105">
        <v>32</v>
      </c>
      <c r="CH59" s="105">
        <v>8</v>
      </c>
      <c r="CI59" s="105">
        <v>710</v>
      </c>
      <c r="CJ59" s="105">
        <v>324</v>
      </c>
      <c r="CK59" s="105">
        <v>702</v>
      </c>
      <c r="CL59" s="105">
        <v>322</v>
      </c>
      <c r="CM59" s="105">
        <v>373</v>
      </c>
      <c r="CN59" s="105">
        <v>181</v>
      </c>
      <c r="CO59" s="162"/>
      <c r="CP59" s="105" t="s">
        <v>102</v>
      </c>
      <c r="CQ59" s="105">
        <v>343</v>
      </c>
      <c r="CR59" s="105">
        <v>122</v>
      </c>
      <c r="CS59" s="105">
        <v>48</v>
      </c>
      <c r="CT59" s="105">
        <v>48</v>
      </c>
      <c r="CU59" s="105">
        <v>16</v>
      </c>
      <c r="CV59" s="105">
        <v>391</v>
      </c>
      <c r="CW59" s="105">
        <v>138</v>
      </c>
      <c r="CX59" s="162"/>
      <c r="CY59" s="103" t="s">
        <v>102</v>
      </c>
      <c r="CZ59" s="105">
        <v>139</v>
      </c>
      <c r="DA59" s="105">
        <v>282</v>
      </c>
      <c r="DB59" s="105">
        <v>99</v>
      </c>
      <c r="DC59" s="105">
        <v>2</v>
      </c>
      <c r="DD59" s="105">
        <v>169</v>
      </c>
      <c r="DE59" s="105">
        <v>51</v>
      </c>
      <c r="DF59" s="105">
        <v>232</v>
      </c>
      <c r="DG59" s="105">
        <v>209</v>
      </c>
      <c r="DH59" s="105">
        <v>139</v>
      </c>
      <c r="DI59" s="105">
        <v>14</v>
      </c>
      <c r="DJ59" s="105">
        <v>5</v>
      </c>
      <c r="DK59" s="105">
        <v>7</v>
      </c>
      <c r="DL59" s="105">
        <v>11</v>
      </c>
      <c r="DM59" s="105">
        <v>19</v>
      </c>
      <c r="DN59" s="105">
        <v>6</v>
      </c>
      <c r="DO59" s="135"/>
      <c r="DP59" s="138" t="s">
        <v>139</v>
      </c>
      <c r="DQ59" s="138" t="s">
        <v>4224</v>
      </c>
      <c r="DR59" s="138">
        <v>2762</v>
      </c>
      <c r="DS59" s="138">
        <v>1479</v>
      </c>
      <c r="DT59" s="139">
        <v>8187</v>
      </c>
      <c r="DU59" s="139">
        <v>1348</v>
      </c>
    </row>
    <row r="60" spans="1:125" ht="14.45" customHeight="1">
      <c r="A60" s="162" t="s">
        <v>140</v>
      </c>
      <c r="B60" s="13" t="s">
        <v>119</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67">
        <v>0</v>
      </c>
      <c r="V60" s="67">
        <v>0</v>
      </c>
      <c r="W60" s="162" t="s">
        <v>140</v>
      </c>
      <c r="X60" s="13" t="s">
        <v>119</v>
      </c>
      <c r="Y60" s="74">
        <v>0</v>
      </c>
      <c r="Z60" s="74">
        <v>0</v>
      </c>
      <c r="AA60" s="74">
        <v>0</v>
      </c>
      <c r="AB60" s="74">
        <v>0</v>
      </c>
      <c r="AC60" s="74">
        <v>0</v>
      </c>
      <c r="AD60" s="74">
        <v>0</v>
      </c>
      <c r="AE60" s="74">
        <v>0</v>
      </c>
      <c r="AF60" s="74">
        <v>0</v>
      </c>
      <c r="AG60" s="74">
        <v>0</v>
      </c>
      <c r="AH60" s="74">
        <v>0</v>
      </c>
      <c r="AI60" s="74">
        <v>0</v>
      </c>
      <c r="AJ60" s="74">
        <v>0</v>
      </c>
      <c r="AK60" s="74">
        <v>0</v>
      </c>
      <c r="AL60" s="74">
        <v>0</v>
      </c>
      <c r="AM60" s="74">
        <v>0</v>
      </c>
      <c r="AN60" s="74">
        <v>0</v>
      </c>
      <c r="AO60" s="74">
        <v>0</v>
      </c>
      <c r="AP60" s="74">
        <v>0</v>
      </c>
      <c r="AQ60" s="67">
        <v>0</v>
      </c>
      <c r="AR60" s="67">
        <v>0</v>
      </c>
      <c r="AS60" s="162" t="s">
        <v>140</v>
      </c>
      <c r="AT60" s="13" t="s">
        <v>119</v>
      </c>
      <c r="AU60" s="74">
        <v>0</v>
      </c>
      <c r="AV60" s="74">
        <v>0</v>
      </c>
      <c r="AW60" s="74">
        <v>0</v>
      </c>
      <c r="AX60" s="74">
        <v>0</v>
      </c>
      <c r="AY60" s="74">
        <v>0</v>
      </c>
      <c r="AZ60" s="74">
        <v>0</v>
      </c>
      <c r="BA60" s="74">
        <v>0</v>
      </c>
      <c r="BB60" s="74">
        <v>0</v>
      </c>
      <c r="BC60" s="74">
        <v>0</v>
      </c>
      <c r="BD60" s="67">
        <v>0</v>
      </c>
      <c r="BE60" s="76">
        <v>0</v>
      </c>
      <c r="BF60" s="74">
        <v>0</v>
      </c>
      <c r="BG60" s="74">
        <v>0</v>
      </c>
      <c r="BH60" s="74">
        <v>0</v>
      </c>
      <c r="BI60" s="74">
        <v>0</v>
      </c>
      <c r="BJ60" s="162" t="s">
        <v>140</v>
      </c>
      <c r="BK60" s="13" t="s">
        <v>119</v>
      </c>
      <c r="BL60" s="74">
        <v>0</v>
      </c>
      <c r="BM60" s="74">
        <v>0</v>
      </c>
      <c r="BN60" s="74">
        <v>0</v>
      </c>
      <c r="BO60" s="74">
        <v>0</v>
      </c>
      <c r="BP60" s="74">
        <v>0</v>
      </c>
      <c r="BQ60" s="74">
        <v>0</v>
      </c>
      <c r="BR60" s="74">
        <v>0</v>
      </c>
      <c r="BS60" s="74">
        <v>0</v>
      </c>
      <c r="BT60" s="74">
        <v>0</v>
      </c>
      <c r="BU60" s="162" t="s">
        <v>140</v>
      </c>
      <c r="BV60" s="13" t="s">
        <v>119</v>
      </c>
      <c r="BW60" s="74">
        <v>0</v>
      </c>
      <c r="BX60" s="74">
        <v>0</v>
      </c>
      <c r="BY60" s="74">
        <v>0</v>
      </c>
      <c r="BZ60" s="74">
        <v>0</v>
      </c>
      <c r="CA60" s="74">
        <v>0</v>
      </c>
      <c r="CB60" s="74">
        <v>0</v>
      </c>
      <c r="CC60" s="74">
        <v>0</v>
      </c>
      <c r="CD60" s="74">
        <v>0</v>
      </c>
      <c r="CE60" s="74">
        <v>0</v>
      </c>
      <c r="CF60" s="74">
        <v>0</v>
      </c>
      <c r="CG60" s="74">
        <v>0</v>
      </c>
      <c r="CH60" s="74">
        <v>0</v>
      </c>
      <c r="CI60" s="74">
        <v>0</v>
      </c>
      <c r="CJ60" s="74">
        <v>0</v>
      </c>
      <c r="CK60" s="74">
        <v>0</v>
      </c>
      <c r="CL60" s="74">
        <v>0</v>
      </c>
      <c r="CM60" s="74">
        <v>0</v>
      </c>
      <c r="CN60" s="74">
        <v>0</v>
      </c>
      <c r="CO60" s="162" t="s">
        <v>140</v>
      </c>
      <c r="CP60" s="13" t="s">
        <v>119</v>
      </c>
      <c r="CQ60" s="72">
        <v>0</v>
      </c>
      <c r="CR60" s="5">
        <v>0</v>
      </c>
      <c r="CS60" s="5">
        <v>0</v>
      </c>
      <c r="CT60" s="72">
        <v>0</v>
      </c>
      <c r="CU60" s="5">
        <v>0</v>
      </c>
      <c r="CV60" s="72">
        <v>0</v>
      </c>
      <c r="CW60" s="72">
        <v>0</v>
      </c>
      <c r="CX60" s="162" t="s">
        <v>140</v>
      </c>
      <c r="CY60" s="13" t="s">
        <v>119</v>
      </c>
      <c r="CZ60" s="74">
        <v>0</v>
      </c>
      <c r="DA60" s="74">
        <v>0</v>
      </c>
      <c r="DB60" s="74">
        <v>0</v>
      </c>
      <c r="DC60" s="74">
        <v>0</v>
      </c>
      <c r="DD60" s="74">
        <v>0</v>
      </c>
      <c r="DE60" s="74">
        <v>0</v>
      </c>
      <c r="DF60" s="74">
        <v>0</v>
      </c>
      <c r="DG60" s="74">
        <v>0</v>
      </c>
      <c r="DH60" s="74">
        <v>0</v>
      </c>
      <c r="DI60" s="74">
        <v>0</v>
      </c>
      <c r="DJ60" s="74">
        <v>0</v>
      </c>
      <c r="DK60" s="74">
        <v>0</v>
      </c>
      <c r="DL60" s="74">
        <v>0</v>
      </c>
      <c r="DM60" s="74">
        <v>0</v>
      </c>
      <c r="DN60" s="74">
        <v>0</v>
      </c>
      <c r="DO60" s="135"/>
      <c r="DP60" s="138" t="s">
        <v>140</v>
      </c>
      <c r="DQ60" s="138" t="s">
        <v>4225</v>
      </c>
      <c r="DR60" s="138">
        <v>0</v>
      </c>
      <c r="DS60" s="138">
        <v>0</v>
      </c>
      <c r="DT60" s="139">
        <v>0</v>
      </c>
      <c r="DU60" s="139">
        <v>0</v>
      </c>
    </row>
    <row r="61" spans="1:125">
      <c r="A61" s="162"/>
      <c r="B61" s="13" t="s">
        <v>120</v>
      </c>
      <c r="C61" s="74">
        <v>178</v>
      </c>
      <c r="D61" s="74">
        <v>92</v>
      </c>
      <c r="E61" s="74">
        <v>77</v>
      </c>
      <c r="F61" s="74">
        <v>46</v>
      </c>
      <c r="G61" s="74">
        <v>0</v>
      </c>
      <c r="H61" s="74">
        <v>0</v>
      </c>
      <c r="I61" s="74">
        <v>11</v>
      </c>
      <c r="J61" s="74">
        <v>4</v>
      </c>
      <c r="K61" s="74">
        <v>0</v>
      </c>
      <c r="L61" s="74">
        <v>0</v>
      </c>
      <c r="M61" s="74">
        <v>74</v>
      </c>
      <c r="N61" s="74">
        <v>50</v>
      </c>
      <c r="O61" s="74">
        <v>0</v>
      </c>
      <c r="P61" s="74">
        <v>0</v>
      </c>
      <c r="Q61" s="74">
        <v>26</v>
      </c>
      <c r="R61" s="74">
        <v>2</v>
      </c>
      <c r="S61" s="74">
        <v>0</v>
      </c>
      <c r="T61" s="74">
        <v>0</v>
      </c>
      <c r="U61" s="67">
        <v>366</v>
      </c>
      <c r="V61" s="67">
        <v>194</v>
      </c>
      <c r="W61" s="162"/>
      <c r="X61" s="13" t="s">
        <v>120</v>
      </c>
      <c r="Y61" s="74">
        <v>0</v>
      </c>
      <c r="Z61" s="74">
        <v>0</v>
      </c>
      <c r="AA61" s="74">
        <v>0</v>
      </c>
      <c r="AB61" s="74">
        <v>0</v>
      </c>
      <c r="AC61" s="74">
        <v>0</v>
      </c>
      <c r="AD61" s="74">
        <v>0</v>
      </c>
      <c r="AE61" s="74">
        <v>0</v>
      </c>
      <c r="AF61" s="74">
        <v>0</v>
      </c>
      <c r="AG61" s="74">
        <v>0</v>
      </c>
      <c r="AH61" s="74">
        <v>0</v>
      </c>
      <c r="AI61" s="74">
        <v>9</v>
      </c>
      <c r="AJ61" s="74">
        <v>2</v>
      </c>
      <c r="AK61" s="74">
        <v>0</v>
      </c>
      <c r="AL61" s="74">
        <v>0</v>
      </c>
      <c r="AM61" s="74">
        <v>5</v>
      </c>
      <c r="AN61" s="74">
        <v>0</v>
      </c>
      <c r="AO61" s="74">
        <v>0</v>
      </c>
      <c r="AP61" s="74">
        <v>0</v>
      </c>
      <c r="AQ61" s="67">
        <v>14</v>
      </c>
      <c r="AR61" s="67">
        <v>2</v>
      </c>
      <c r="AS61" s="162"/>
      <c r="AT61" s="13" t="s">
        <v>120</v>
      </c>
      <c r="AU61" s="74">
        <v>5</v>
      </c>
      <c r="AV61" s="74">
        <v>5</v>
      </c>
      <c r="AW61" s="74">
        <v>0</v>
      </c>
      <c r="AX61" s="74">
        <v>2</v>
      </c>
      <c r="AY61" s="74">
        <v>0</v>
      </c>
      <c r="AZ61" s="74">
        <v>5</v>
      </c>
      <c r="BA61" s="74">
        <v>0</v>
      </c>
      <c r="BB61" s="74">
        <v>3</v>
      </c>
      <c r="BC61" s="74">
        <v>0</v>
      </c>
      <c r="BD61" s="67">
        <v>20</v>
      </c>
      <c r="BE61" s="76">
        <v>23</v>
      </c>
      <c r="BF61" s="74">
        <v>23</v>
      </c>
      <c r="BG61" s="74">
        <v>10</v>
      </c>
      <c r="BH61" s="74">
        <v>1</v>
      </c>
      <c r="BI61" s="74">
        <v>5</v>
      </c>
      <c r="BJ61" s="162"/>
      <c r="BK61" s="13" t="s">
        <v>120</v>
      </c>
      <c r="BL61" s="74">
        <v>0</v>
      </c>
      <c r="BM61" s="74">
        <v>146</v>
      </c>
      <c r="BN61" s="74">
        <v>0</v>
      </c>
      <c r="BO61" s="74">
        <v>45</v>
      </c>
      <c r="BP61" s="74">
        <v>0</v>
      </c>
      <c r="BQ61" s="74">
        <v>7</v>
      </c>
      <c r="BR61" s="74">
        <v>18</v>
      </c>
      <c r="BS61" s="74">
        <v>14</v>
      </c>
      <c r="BT61" s="74">
        <v>14</v>
      </c>
      <c r="BU61" s="162"/>
      <c r="BV61" s="13" t="s">
        <v>120</v>
      </c>
      <c r="BW61" s="74">
        <v>76</v>
      </c>
      <c r="BX61" s="74">
        <v>48</v>
      </c>
      <c r="BY61" s="74">
        <v>73</v>
      </c>
      <c r="BZ61" s="74">
        <v>46</v>
      </c>
      <c r="CA61" s="74">
        <v>45</v>
      </c>
      <c r="CB61" s="74">
        <v>28</v>
      </c>
      <c r="CC61" s="74">
        <v>0</v>
      </c>
      <c r="CD61" s="74">
        <v>0</v>
      </c>
      <c r="CE61" s="74">
        <v>0</v>
      </c>
      <c r="CF61" s="74">
        <v>0</v>
      </c>
      <c r="CG61" s="74">
        <v>0</v>
      </c>
      <c r="CH61" s="74">
        <v>0</v>
      </c>
      <c r="CI61" s="74">
        <v>28</v>
      </c>
      <c r="CJ61" s="74">
        <v>8</v>
      </c>
      <c r="CK61" s="74">
        <v>28</v>
      </c>
      <c r="CL61" s="74">
        <v>8</v>
      </c>
      <c r="CM61" s="74">
        <v>19</v>
      </c>
      <c r="CN61" s="74">
        <v>6</v>
      </c>
      <c r="CO61" s="162"/>
      <c r="CP61" s="13" t="s">
        <v>120</v>
      </c>
      <c r="CQ61" s="72">
        <v>50</v>
      </c>
      <c r="CR61" s="5">
        <v>11</v>
      </c>
      <c r="CS61" s="5">
        <v>15</v>
      </c>
      <c r="CT61" s="72">
        <v>8</v>
      </c>
      <c r="CU61" s="5">
        <v>4</v>
      </c>
      <c r="CV61" s="72">
        <v>58</v>
      </c>
      <c r="CW61" s="72">
        <v>15</v>
      </c>
      <c r="CX61" s="162"/>
      <c r="CY61" s="13" t="s">
        <v>120</v>
      </c>
      <c r="CZ61" s="74">
        <v>0</v>
      </c>
      <c r="DA61" s="74">
        <v>0</v>
      </c>
      <c r="DB61" s="74">
        <v>0</v>
      </c>
      <c r="DC61" s="74">
        <v>0</v>
      </c>
      <c r="DD61" s="74">
        <v>0</v>
      </c>
      <c r="DE61" s="74">
        <v>0</v>
      </c>
      <c r="DF61" s="74">
        <v>0</v>
      </c>
      <c r="DG61" s="74">
        <v>0</v>
      </c>
      <c r="DH61" s="74">
        <v>0</v>
      </c>
      <c r="DI61" s="74">
        <v>0</v>
      </c>
      <c r="DJ61" s="74">
        <v>0</v>
      </c>
      <c r="DK61" s="74">
        <v>0</v>
      </c>
      <c r="DL61" s="74">
        <v>0</v>
      </c>
      <c r="DM61" s="74">
        <v>0</v>
      </c>
      <c r="DN61" s="74">
        <v>0</v>
      </c>
      <c r="DO61" s="135"/>
      <c r="DP61" s="138" t="s">
        <v>140</v>
      </c>
      <c r="DQ61" s="138" t="s">
        <v>4226</v>
      </c>
      <c r="DR61" s="138">
        <v>104</v>
      </c>
      <c r="DS61" s="138">
        <v>64</v>
      </c>
      <c r="DT61" s="139">
        <v>472</v>
      </c>
      <c r="DU61" s="139">
        <v>0</v>
      </c>
    </row>
    <row r="62" spans="1:125">
      <c r="A62" s="162"/>
      <c r="B62" s="103" t="s">
        <v>102</v>
      </c>
      <c r="C62" s="105">
        <v>178</v>
      </c>
      <c r="D62" s="105">
        <v>92</v>
      </c>
      <c r="E62" s="105">
        <v>77</v>
      </c>
      <c r="F62" s="105">
        <v>46</v>
      </c>
      <c r="G62" s="105">
        <v>0</v>
      </c>
      <c r="H62" s="105">
        <v>0</v>
      </c>
      <c r="I62" s="105">
        <v>11</v>
      </c>
      <c r="J62" s="105">
        <v>4</v>
      </c>
      <c r="K62" s="105">
        <v>0</v>
      </c>
      <c r="L62" s="105">
        <v>0</v>
      </c>
      <c r="M62" s="105">
        <v>74</v>
      </c>
      <c r="N62" s="105">
        <v>50</v>
      </c>
      <c r="O62" s="105">
        <v>0</v>
      </c>
      <c r="P62" s="105">
        <v>0</v>
      </c>
      <c r="Q62" s="105">
        <v>26</v>
      </c>
      <c r="R62" s="105">
        <v>2</v>
      </c>
      <c r="S62" s="105">
        <v>0</v>
      </c>
      <c r="T62" s="105">
        <v>0</v>
      </c>
      <c r="U62" s="105">
        <v>366</v>
      </c>
      <c r="V62" s="105">
        <v>194</v>
      </c>
      <c r="W62" s="162"/>
      <c r="X62" s="103" t="s">
        <v>102</v>
      </c>
      <c r="Y62" s="105">
        <v>0</v>
      </c>
      <c r="Z62" s="105">
        <v>0</v>
      </c>
      <c r="AA62" s="105">
        <v>0</v>
      </c>
      <c r="AB62" s="105">
        <v>0</v>
      </c>
      <c r="AC62" s="105">
        <v>0</v>
      </c>
      <c r="AD62" s="105">
        <v>0</v>
      </c>
      <c r="AE62" s="105">
        <v>0</v>
      </c>
      <c r="AF62" s="105">
        <v>0</v>
      </c>
      <c r="AG62" s="105">
        <v>0</v>
      </c>
      <c r="AH62" s="105">
        <v>0</v>
      </c>
      <c r="AI62" s="105">
        <v>9</v>
      </c>
      <c r="AJ62" s="105">
        <v>2</v>
      </c>
      <c r="AK62" s="105">
        <v>0</v>
      </c>
      <c r="AL62" s="105">
        <v>0</v>
      </c>
      <c r="AM62" s="105">
        <v>5</v>
      </c>
      <c r="AN62" s="105">
        <v>0</v>
      </c>
      <c r="AO62" s="105">
        <v>0</v>
      </c>
      <c r="AP62" s="105">
        <v>0</v>
      </c>
      <c r="AQ62" s="105">
        <v>14</v>
      </c>
      <c r="AR62" s="105">
        <v>2</v>
      </c>
      <c r="AS62" s="162"/>
      <c r="AT62" s="103" t="s">
        <v>102</v>
      </c>
      <c r="AU62" s="105">
        <v>5</v>
      </c>
      <c r="AV62" s="105">
        <v>5</v>
      </c>
      <c r="AW62" s="105">
        <v>0</v>
      </c>
      <c r="AX62" s="105">
        <v>2</v>
      </c>
      <c r="AY62" s="105">
        <v>0</v>
      </c>
      <c r="AZ62" s="105">
        <v>5</v>
      </c>
      <c r="BA62" s="105">
        <v>0</v>
      </c>
      <c r="BB62" s="105">
        <v>3</v>
      </c>
      <c r="BC62" s="105">
        <v>0</v>
      </c>
      <c r="BD62" s="105">
        <v>20</v>
      </c>
      <c r="BE62" s="105">
        <v>23</v>
      </c>
      <c r="BF62" s="105">
        <v>23</v>
      </c>
      <c r="BG62" s="105">
        <v>10</v>
      </c>
      <c r="BH62" s="105">
        <v>1</v>
      </c>
      <c r="BI62" s="105">
        <v>5</v>
      </c>
      <c r="BJ62" s="162"/>
      <c r="BK62" s="103" t="s">
        <v>102</v>
      </c>
      <c r="BL62" s="105">
        <v>0</v>
      </c>
      <c r="BM62" s="105">
        <v>146</v>
      </c>
      <c r="BN62" s="105">
        <v>0</v>
      </c>
      <c r="BO62" s="105">
        <v>45</v>
      </c>
      <c r="BP62" s="105">
        <v>0</v>
      </c>
      <c r="BQ62" s="105">
        <v>7</v>
      </c>
      <c r="BR62" s="105">
        <v>18</v>
      </c>
      <c r="BS62" s="105">
        <v>14</v>
      </c>
      <c r="BT62" s="105">
        <v>14</v>
      </c>
      <c r="BU62" s="162"/>
      <c r="BV62" s="103" t="s">
        <v>102</v>
      </c>
      <c r="BW62" s="105">
        <v>76</v>
      </c>
      <c r="BX62" s="105">
        <v>48</v>
      </c>
      <c r="BY62" s="105">
        <v>73</v>
      </c>
      <c r="BZ62" s="105">
        <v>46</v>
      </c>
      <c r="CA62" s="105">
        <v>45</v>
      </c>
      <c r="CB62" s="105">
        <v>28</v>
      </c>
      <c r="CC62" s="105">
        <v>0</v>
      </c>
      <c r="CD62" s="105">
        <v>0</v>
      </c>
      <c r="CE62" s="105">
        <v>0</v>
      </c>
      <c r="CF62" s="105">
        <v>0</v>
      </c>
      <c r="CG62" s="105">
        <v>0</v>
      </c>
      <c r="CH62" s="105">
        <v>0</v>
      </c>
      <c r="CI62" s="105">
        <v>28</v>
      </c>
      <c r="CJ62" s="105">
        <v>8</v>
      </c>
      <c r="CK62" s="105">
        <v>28</v>
      </c>
      <c r="CL62" s="105">
        <v>8</v>
      </c>
      <c r="CM62" s="105">
        <v>19</v>
      </c>
      <c r="CN62" s="105">
        <v>6</v>
      </c>
      <c r="CO62" s="162"/>
      <c r="CP62" s="105" t="s">
        <v>102</v>
      </c>
      <c r="CQ62" s="105">
        <v>50</v>
      </c>
      <c r="CR62" s="105">
        <v>11</v>
      </c>
      <c r="CS62" s="105">
        <v>15</v>
      </c>
      <c r="CT62" s="105">
        <v>8</v>
      </c>
      <c r="CU62" s="105">
        <v>4</v>
      </c>
      <c r="CV62" s="105">
        <v>58</v>
      </c>
      <c r="CW62" s="105">
        <v>15</v>
      </c>
      <c r="CX62" s="162"/>
      <c r="CY62" s="103" t="s">
        <v>102</v>
      </c>
      <c r="CZ62" s="105">
        <v>0</v>
      </c>
      <c r="DA62" s="105">
        <v>0</v>
      </c>
      <c r="DB62" s="105">
        <v>0</v>
      </c>
      <c r="DC62" s="105">
        <v>0</v>
      </c>
      <c r="DD62" s="105">
        <v>0</v>
      </c>
      <c r="DE62" s="105">
        <v>0</v>
      </c>
      <c r="DF62" s="105">
        <v>0</v>
      </c>
      <c r="DG62" s="105">
        <v>0</v>
      </c>
      <c r="DH62" s="105">
        <v>0</v>
      </c>
      <c r="DI62" s="105">
        <v>0</v>
      </c>
      <c r="DJ62" s="105">
        <v>0</v>
      </c>
      <c r="DK62" s="105">
        <v>0</v>
      </c>
      <c r="DL62" s="105">
        <v>0</v>
      </c>
      <c r="DM62" s="105">
        <v>0</v>
      </c>
      <c r="DN62" s="105">
        <v>0</v>
      </c>
      <c r="DO62" s="135"/>
      <c r="DP62" s="138" t="s">
        <v>140</v>
      </c>
      <c r="DQ62" s="138" t="s">
        <v>4227</v>
      </c>
      <c r="DR62" s="138">
        <v>104</v>
      </c>
      <c r="DS62" s="138">
        <v>64</v>
      </c>
      <c r="DT62" s="139">
        <v>472</v>
      </c>
      <c r="DU62" s="139">
        <v>0</v>
      </c>
    </row>
    <row r="63" spans="1:125" ht="14.45" customHeight="1">
      <c r="A63" s="162" t="s">
        <v>141</v>
      </c>
      <c r="B63" s="13" t="s">
        <v>119</v>
      </c>
      <c r="C63" s="74">
        <v>332</v>
      </c>
      <c r="D63" s="74">
        <v>182</v>
      </c>
      <c r="E63" s="74">
        <v>216</v>
      </c>
      <c r="F63" s="74">
        <v>108</v>
      </c>
      <c r="G63" s="74">
        <v>0</v>
      </c>
      <c r="H63" s="74">
        <v>0</v>
      </c>
      <c r="I63" s="74">
        <v>22</v>
      </c>
      <c r="J63" s="74">
        <v>6</v>
      </c>
      <c r="K63" s="74">
        <v>0</v>
      </c>
      <c r="L63" s="74">
        <v>0</v>
      </c>
      <c r="M63" s="74">
        <v>377</v>
      </c>
      <c r="N63" s="74">
        <v>189</v>
      </c>
      <c r="O63" s="74">
        <v>0</v>
      </c>
      <c r="P63" s="74">
        <v>0</v>
      </c>
      <c r="Q63" s="74">
        <v>34</v>
      </c>
      <c r="R63" s="74">
        <v>7</v>
      </c>
      <c r="S63" s="74">
        <v>0</v>
      </c>
      <c r="T63" s="74">
        <v>0</v>
      </c>
      <c r="U63" s="67">
        <v>981</v>
      </c>
      <c r="V63" s="67">
        <v>492</v>
      </c>
      <c r="W63" s="162" t="s">
        <v>141</v>
      </c>
      <c r="X63" s="13" t="s">
        <v>119</v>
      </c>
      <c r="Y63" s="74">
        <v>15</v>
      </c>
      <c r="Z63" s="74">
        <v>9</v>
      </c>
      <c r="AA63" s="74">
        <v>4</v>
      </c>
      <c r="AB63" s="74">
        <v>2</v>
      </c>
      <c r="AC63" s="74">
        <v>0</v>
      </c>
      <c r="AD63" s="74">
        <v>0</v>
      </c>
      <c r="AE63" s="74">
        <v>2</v>
      </c>
      <c r="AF63" s="74">
        <v>0</v>
      </c>
      <c r="AG63" s="74">
        <v>0</v>
      </c>
      <c r="AH63" s="74">
        <v>0</v>
      </c>
      <c r="AI63" s="74">
        <v>28</v>
      </c>
      <c r="AJ63" s="74">
        <v>17</v>
      </c>
      <c r="AK63" s="74">
        <v>0</v>
      </c>
      <c r="AL63" s="74">
        <v>0</v>
      </c>
      <c r="AM63" s="74">
        <v>6</v>
      </c>
      <c r="AN63" s="74">
        <v>1</v>
      </c>
      <c r="AO63" s="74">
        <v>0</v>
      </c>
      <c r="AP63" s="74">
        <v>0</v>
      </c>
      <c r="AQ63" s="67">
        <v>55</v>
      </c>
      <c r="AR63" s="67">
        <v>29</v>
      </c>
      <c r="AS63" s="162" t="s">
        <v>141</v>
      </c>
      <c r="AT63" s="13" t="s">
        <v>119</v>
      </c>
      <c r="AU63" s="74">
        <v>9</v>
      </c>
      <c r="AV63" s="74">
        <v>8</v>
      </c>
      <c r="AW63" s="74">
        <v>0</v>
      </c>
      <c r="AX63" s="74">
        <v>1</v>
      </c>
      <c r="AY63" s="74">
        <v>0</v>
      </c>
      <c r="AZ63" s="74">
        <v>10</v>
      </c>
      <c r="BA63" s="74">
        <v>0</v>
      </c>
      <c r="BB63" s="74">
        <v>1</v>
      </c>
      <c r="BC63" s="74">
        <v>0</v>
      </c>
      <c r="BD63" s="67">
        <v>29</v>
      </c>
      <c r="BE63" s="76">
        <v>51</v>
      </c>
      <c r="BF63" s="74">
        <v>49</v>
      </c>
      <c r="BG63" s="74">
        <v>21</v>
      </c>
      <c r="BH63" s="74">
        <v>0</v>
      </c>
      <c r="BI63" s="74">
        <v>8</v>
      </c>
      <c r="BJ63" s="162" t="s">
        <v>141</v>
      </c>
      <c r="BK63" s="13" t="s">
        <v>119</v>
      </c>
      <c r="BL63" s="74">
        <v>30</v>
      </c>
      <c r="BM63" s="74">
        <v>662</v>
      </c>
      <c r="BN63" s="74">
        <v>53</v>
      </c>
      <c r="BO63" s="74">
        <v>0</v>
      </c>
      <c r="BP63" s="74">
        <v>0</v>
      </c>
      <c r="BQ63" s="74">
        <v>8</v>
      </c>
      <c r="BR63" s="74">
        <v>40</v>
      </c>
      <c r="BS63" s="74">
        <v>40</v>
      </c>
      <c r="BT63" s="74">
        <v>40</v>
      </c>
      <c r="BU63" s="162" t="s">
        <v>141</v>
      </c>
      <c r="BV63" s="13" t="s">
        <v>119</v>
      </c>
      <c r="BW63" s="74">
        <v>343</v>
      </c>
      <c r="BX63" s="74">
        <v>186</v>
      </c>
      <c r="BY63" s="74">
        <v>330</v>
      </c>
      <c r="BZ63" s="74">
        <v>181</v>
      </c>
      <c r="CA63" s="74">
        <v>183</v>
      </c>
      <c r="CB63" s="74">
        <v>96</v>
      </c>
      <c r="CC63" s="74">
        <v>0</v>
      </c>
      <c r="CD63" s="74">
        <v>0</v>
      </c>
      <c r="CE63" s="74">
        <v>0</v>
      </c>
      <c r="CF63" s="74">
        <v>0</v>
      </c>
      <c r="CG63" s="74">
        <v>0</v>
      </c>
      <c r="CH63" s="74">
        <v>0</v>
      </c>
      <c r="CI63" s="74">
        <v>25</v>
      </c>
      <c r="CJ63" s="74">
        <v>7</v>
      </c>
      <c r="CK63" s="74">
        <v>25</v>
      </c>
      <c r="CL63" s="74">
        <v>7</v>
      </c>
      <c r="CM63" s="74">
        <v>16</v>
      </c>
      <c r="CN63" s="74">
        <v>4</v>
      </c>
      <c r="CO63" s="162" t="s">
        <v>141</v>
      </c>
      <c r="CP63" s="13" t="s">
        <v>119</v>
      </c>
      <c r="CQ63" s="72">
        <v>36</v>
      </c>
      <c r="CR63" s="5">
        <v>8</v>
      </c>
      <c r="CS63" s="5">
        <v>4</v>
      </c>
      <c r="CT63" s="72">
        <v>6</v>
      </c>
      <c r="CU63" s="5">
        <v>3</v>
      </c>
      <c r="CV63" s="72">
        <v>42</v>
      </c>
      <c r="CW63" s="72">
        <v>11</v>
      </c>
      <c r="CX63" s="162" t="s">
        <v>141</v>
      </c>
      <c r="CY63" s="13" t="s">
        <v>119</v>
      </c>
      <c r="CZ63" s="74">
        <v>3</v>
      </c>
      <c r="DA63" s="74">
        <v>3</v>
      </c>
      <c r="DB63" s="74">
        <v>3</v>
      </c>
      <c r="DC63" s="74">
        <v>0</v>
      </c>
      <c r="DD63" s="74">
        <v>3</v>
      </c>
      <c r="DE63" s="74">
        <v>0</v>
      </c>
      <c r="DF63" s="74">
        <v>3</v>
      </c>
      <c r="DG63" s="74">
        <v>0</v>
      </c>
      <c r="DH63" s="74">
        <v>3</v>
      </c>
      <c r="DI63" s="74">
        <v>0</v>
      </c>
      <c r="DJ63" s="74">
        <v>0</v>
      </c>
      <c r="DK63" s="74">
        <v>0</v>
      </c>
      <c r="DL63" s="74">
        <v>0</v>
      </c>
      <c r="DM63" s="74">
        <v>18</v>
      </c>
      <c r="DN63" s="74">
        <v>0</v>
      </c>
      <c r="DO63" s="135"/>
      <c r="DP63" s="138" t="s">
        <v>141</v>
      </c>
      <c r="DQ63" s="138" t="s">
        <v>4228</v>
      </c>
      <c r="DR63" s="138">
        <v>368</v>
      </c>
      <c r="DS63" s="138">
        <v>199</v>
      </c>
      <c r="DT63" s="139">
        <v>1513</v>
      </c>
      <c r="DU63" s="139">
        <v>18</v>
      </c>
    </row>
    <row r="64" spans="1:125">
      <c r="A64" s="162"/>
      <c r="B64" s="13" t="s">
        <v>120</v>
      </c>
      <c r="C64" s="74">
        <v>879</v>
      </c>
      <c r="D64" s="74">
        <v>451</v>
      </c>
      <c r="E64" s="74">
        <v>544</v>
      </c>
      <c r="F64" s="74">
        <v>296</v>
      </c>
      <c r="G64" s="74">
        <v>45</v>
      </c>
      <c r="H64" s="74">
        <v>22</v>
      </c>
      <c r="I64" s="74">
        <v>66</v>
      </c>
      <c r="J64" s="74">
        <v>26</v>
      </c>
      <c r="K64" s="74">
        <v>145</v>
      </c>
      <c r="L64" s="74">
        <v>78</v>
      </c>
      <c r="M64" s="74">
        <v>757</v>
      </c>
      <c r="N64" s="74">
        <v>408</v>
      </c>
      <c r="O64" s="74">
        <v>0</v>
      </c>
      <c r="P64" s="74">
        <v>0</v>
      </c>
      <c r="Q64" s="74">
        <v>29</v>
      </c>
      <c r="R64" s="74">
        <v>10</v>
      </c>
      <c r="S64" s="74">
        <v>107</v>
      </c>
      <c r="T64" s="74">
        <v>42</v>
      </c>
      <c r="U64" s="67">
        <v>2572</v>
      </c>
      <c r="V64" s="67">
        <v>1333</v>
      </c>
      <c r="W64" s="162"/>
      <c r="X64" s="13" t="s">
        <v>120</v>
      </c>
      <c r="Y64" s="74">
        <v>25</v>
      </c>
      <c r="Z64" s="74">
        <v>14</v>
      </c>
      <c r="AA64" s="74">
        <v>28</v>
      </c>
      <c r="AB64" s="74">
        <v>15</v>
      </c>
      <c r="AC64" s="74">
        <v>0</v>
      </c>
      <c r="AD64" s="74">
        <v>0</v>
      </c>
      <c r="AE64" s="74">
        <v>1</v>
      </c>
      <c r="AF64" s="74">
        <v>1</v>
      </c>
      <c r="AG64" s="74">
        <v>2</v>
      </c>
      <c r="AH64" s="74">
        <v>1</v>
      </c>
      <c r="AI64" s="74">
        <v>68</v>
      </c>
      <c r="AJ64" s="74">
        <v>30</v>
      </c>
      <c r="AK64" s="74">
        <v>0</v>
      </c>
      <c r="AL64" s="74">
        <v>0</v>
      </c>
      <c r="AM64" s="74">
        <v>7</v>
      </c>
      <c r="AN64" s="74">
        <v>1</v>
      </c>
      <c r="AO64" s="74">
        <v>5</v>
      </c>
      <c r="AP64" s="74">
        <v>1</v>
      </c>
      <c r="AQ64" s="67">
        <v>136</v>
      </c>
      <c r="AR64" s="67">
        <v>63</v>
      </c>
      <c r="AS64" s="162"/>
      <c r="AT64" s="13" t="s">
        <v>120</v>
      </c>
      <c r="AU64" s="74">
        <v>22</v>
      </c>
      <c r="AV64" s="74">
        <v>14</v>
      </c>
      <c r="AW64" s="74">
        <v>1</v>
      </c>
      <c r="AX64" s="74">
        <v>3</v>
      </c>
      <c r="AY64" s="74">
        <v>4</v>
      </c>
      <c r="AZ64" s="74">
        <v>17</v>
      </c>
      <c r="BA64" s="74">
        <v>0</v>
      </c>
      <c r="BB64" s="74">
        <v>2</v>
      </c>
      <c r="BC64" s="74">
        <v>3</v>
      </c>
      <c r="BD64" s="67">
        <v>66</v>
      </c>
      <c r="BE64" s="76">
        <v>67</v>
      </c>
      <c r="BF64" s="74">
        <v>65</v>
      </c>
      <c r="BG64" s="74">
        <v>17</v>
      </c>
      <c r="BH64" s="74">
        <v>1</v>
      </c>
      <c r="BI64" s="74">
        <v>14</v>
      </c>
      <c r="BJ64" s="162"/>
      <c r="BK64" s="13" t="s">
        <v>120</v>
      </c>
      <c r="BL64" s="74">
        <v>228</v>
      </c>
      <c r="BM64" s="74">
        <v>1003</v>
      </c>
      <c r="BN64" s="74">
        <v>72</v>
      </c>
      <c r="BO64" s="74">
        <v>152</v>
      </c>
      <c r="BP64" s="74">
        <v>10</v>
      </c>
      <c r="BQ64" s="74">
        <v>22</v>
      </c>
      <c r="BR64" s="74">
        <v>90</v>
      </c>
      <c r="BS64" s="74">
        <v>70</v>
      </c>
      <c r="BT64" s="74">
        <v>70</v>
      </c>
      <c r="BU64" s="162"/>
      <c r="BV64" s="13" t="s">
        <v>120</v>
      </c>
      <c r="BW64" s="74">
        <v>688</v>
      </c>
      <c r="BX64" s="74">
        <v>368</v>
      </c>
      <c r="BY64" s="74">
        <v>652</v>
      </c>
      <c r="BZ64" s="74">
        <v>357</v>
      </c>
      <c r="CA64" s="74">
        <v>387</v>
      </c>
      <c r="CB64" s="74">
        <v>220</v>
      </c>
      <c r="CC64" s="74">
        <v>0</v>
      </c>
      <c r="CD64" s="74">
        <v>0</v>
      </c>
      <c r="CE64" s="74">
        <v>0</v>
      </c>
      <c r="CF64" s="74">
        <v>0</v>
      </c>
      <c r="CG64" s="74">
        <v>0</v>
      </c>
      <c r="CH64" s="74">
        <v>0</v>
      </c>
      <c r="CI64" s="74">
        <v>157</v>
      </c>
      <c r="CJ64" s="74">
        <v>56</v>
      </c>
      <c r="CK64" s="74">
        <v>157</v>
      </c>
      <c r="CL64" s="74">
        <v>56</v>
      </c>
      <c r="CM64" s="74">
        <v>111</v>
      </c>
      <c r="CN64" s="74">
        <v>41</v>
      </c>
      <c r="CO64" s="162"/>
      <c r="CP64" s="13" t="s">
        <v>120</v>
      </c>
      <c r="CQ64" s="72">
        <v>100</v>
      </c>
      <c r="CR64" s="5">
        <v>29</v>
      </c>
      <c r="CS64" s="5">
        <v>11</v>
      </c>
      <c r="CT64" s="72">
        <v>19</v>
      </c>
      <c r="CU64" s="5">
        <v>9</v>
      </c>
      <c r="CV64" s="72">
        <v>119</v>
      </c>
      <c r="CW64" s="72">
        <v>38</v>
      </c>
      <c r="CX64" s="162"/>
      <c r="CY64" s="13" t="s">
        <v>120</v>
      </c>
      <c r="CZ64" s="74">
        <v>3</v>
      </c>
      <c r="DA64" s="74">
        <v>3</v>
      </c>
      <c r="DB64" s="74">
        <v>4</v>
      </c>
      <c r="DC64" s="74">
        <v>0</v>
      </c>
      <c r="DD64" s="74">
        <v>3</v>
      </c>
      <c r="DE64" s="74">
        <v>3</v>
      </c>
      <c r="DF64" s="74">
        <v>3</v>
      </c>
      <c r="DG64" s="74">
        <v>3</v>
      </c>
      <c r="DH64" s="74">
        <v>1</v>
      </c>
      <c r="DI64" s="74">
        <v>0</v>
      </c>
      <c r="DJ64" s="74">
        <v>0</v>
      </c>
      <c r="DK64" s="74">
        <v>0</v>
      </c>
      <c r="DL64" s="74">
        <v>0</v>
      </c>
      <c r="DM64" s="74">
        <v>0</v>
      </c>
      <c r="DN64" s="74">
        <v>0</v>
      </c>
      <c r="DO64" s="135"/>
      <c r="DP64" s="138" t="s">
        <v>141</v>
      </c>
      <c r="DQ64" s="138" t="s">
        <v>4229</v>
      </c>
      <c r="DR64" s="138">
        <v>845</v>
      </c>
      <c r="DS64" s="138">
        <v>498</v>
      </c>
      <c r="DT64" s="139">
        <v>3108</v>
      </c>
      <c r="DU64" s="139">
        <v>23</v>
      </c>
    </row>
    <row r="65" spans="1:125">
      <c r="A65" s="162"/>
      <c r="B65" s="103" t="s">
        <v>102</v>
      </c>
      <c r="C65" s="105">
        <v>1211</v>
      </c>
      <c r="D65" s="105">
        <v>633</v>
      </c>
      <c r="E65" s="105">
        <v>760</v>
      </c>
      <c r="F65" s="105">
        <v>404</v>
      </c>
      <c r="G65" s="105">
        <v>45</v>
      </c>
      <c r="H65" s="105">
        <v>22</v>
      </c>
      <c r="I65" s="105">
        <v>88</v>
      </c>
      <c r="J65" s="105">
        <v>32</v>
      </c>
      <c r="K65" s="105">
        <v>145</v>
      </c>
      <c r="L65" s="105">
        <v>78</v>
      </c>
      <c r="M65" s="105">
        <v>1134</v>
      </c>
      <c r="N65" s="105">
        <v>597</v>
      </c>
      <c r="O65" s="105">
        <v>0</v>
      </c>
      <c r="P65" s="105">
        <v>0</v>
      </c>
      <c r="Q65" s="105">
        <v>63</v>
      </c>
      <c r="R65" s="105">
        <v>17</v>
      </c>
      <c r="S65" s="105">
        <v>107</v>
      </c>
      <c r="T65" s="105">
        <v>42</v>
      </c>
      <c r="U65" s="105">
        <v>3553</v>
      </c>
      <c r="V65" s="105">
        <v>1825</v>
      </c>
      <c r="W65" s="162"/>
      <c r="X65" s="103" t="s">
        <v>102</v>
      </c>
      <c r="Y65" s="105">
        <v>40</v>
      </c>
      <c r="Z65" s="105">
        <v>23</v>
      </c>
      <c r="AA65" s="105">
        <v>32</v>
      </c>
      <c r="AB65" s="105">
        <v>17</v>
      </c>
      <c r="AC65" s="105">
        <v>0</v>
      </c>
      <c r="AD65" s="105">
        <v>0</v>
      </c>
      <c r="AE65" s="105">
        <v>3</v>
      </c>
      <c r="AF65" s="105">
        <v>1</v>
      </c>
      <c r="AG65" s="105">
        <v>2</v>
      </c>
      <c r="AH65" s="105">
        <v>1</v>
      </c>
      <c r="AI65" s="105">
        <v>96</v>
      </c>
      <c r="AJ65" s="105">
        <v>47</v>
      </c>
      <c r="AK65" s="105">
        <v>0</v>
      </c>
      <c r="AL65" s="105">
        <v>0</v>
      </c>
      <c r="AM65" s="105">
        <v>13</v>
      </c>
      <c r="AN65" s="105">
        <v>2</v>
      </c>
      <c r="AO65" s="105">
        <v>5</v>
      </c>
      <c r="AP65" s="105">
        <v>1</v>
      </c>
      <c r="AQ65" s="105">
        <v>191</v>
      </c>
      <c r="AR65" s="105">
        <v>92</v>
      </c>
      <c r="AS65" s="162"/>
      <c r="AT65" s="103" t="s">
        <v>102</v>
      </c>
      <c r="AU65" s="105">
        <v>31</v>
      </c>
      <c r="AV65" s="105">
        <v>22</v>
      </c>
      <c r="AW65" s="105">
        <v>1</v>
      </c>
      <c r="AX65" s="105">
        <v>4</v>
      </c>
      <c r="AY65" s="105">
        <v>4</v>
      </c>
      <c r="AZ65" s="105">
        <v>27</v>
      </c>
      <c r="BA65" s="105">
        <v>0</v>
      </c>
      <c r="BB65" s="105">
        <v>3</v>
      </c>
      <c r="BC65" s="105">
        <v>3</v>
      </c>
      <c r="BD65" s="105">
        <v>95</v>
      </c>
      <c r="BE65" s="105">
        <v>118</v>
      </c>
      <c r="BF65" s="105">
        <v>114</v>
      </c>
      <c r="BG65" s="105">
        <v>38</v>
      </c>
      <c r="BH65" s="105">
        <v>1</v>
      </c>
      <c r="BI65" s="105">
        <v>22</v>
      </c>
      <c r="BJ65" s="162"/>
      <c r="BK65" s="103" t="s">
        <v>102</v>
      </c>
      <c r="BL65" s="105">
        <v>258</v>
      </c>
      <c r="BM65" s="105">
        <v>1665</v>
      </c>
      <c r="BN65" s="105">
        <v>125</v>
      </c>
      <c r="BO65" s="105">
        <v>152</v>
      </c>
      <c r="BP65" s="105">
        <v>10</v>
      </c>
      <c r="BQ65" s="105">
        <v>30</v>
      </c>
      <c r="BR65" s="105">
        <v>130</v>
      </c>
      <c r="BS65" s="105">
        <v>110</v>
      </c>
      <c r="BT65" s="105">
        <v>110</v>
      </c>
      <c r="BU65" s="162"/>
      <c r="BV65" s="103" t="s">
        <v>102</v>
      </c>
      <c r="BW65" s="105">
        <v>1031</v>
      </c>
      <c r="BX65" s="105">
        <v>554</v>
      </c>
      <c r="BY65" s="105">
        <v>982</v>
      </c>
      <c r="BZ65" s="105">
        <v>538</v>
      </c>
      <c r="CA65" s="105">
        <v>570</v>
      </c>
      <c r="CB65" s="105">
        <v>316</v>
      </c>
      <c r="CC65" s="105">
        <v>0</v>
      </c>
      <c r="CD65" s="105">
        <v>0</v>
      </c>
      <c r="CE65" s="105">
        <v>0</v>
      </c>
      <c r="CF65" s="105">
        <v>0</v>
      </c>
      <c r="CG65" s="105">
        <v>0</v>
      </c>
      <c r="CH65" s="105">
        <v>0</v>
      </c>
      <c r="CI65" s="105">
        <v>182</v>
      </c>
      <c r="CJ65" s="105">
        <v>63</v>
      </c>
      <c r="CK65" s="105">
        <v>182</v>
      </c>
      <c r="CL65" s="105">
        <v>63</v>
      </c>
      <c r="CM65" s="105">
        <v>127</v>
      </c>
      <c r="CN65" s="105">
        <v>45</v>
      </c>
      <c r="CO65" s="162"/>
      <c r="CP65" s="105" t="s">
        <v>102</v>
      </c>
      <c r="CQ65" s="105">
        <v>136</v>
      </c>
      <c r="CR65" s="105">
        <v>37</v>
      </c>
      <c r="CS65" s="105">
        <v>15</v>
      </c>
      <c r="CT65" s="105">
        <v>25</v>
      </c>
      <c r="CU65" s="105">
        <v>12</v>
      </c>
      <c r="CV65" s="105">
        <v>161</v>
      </c>
      <c r="CW65" s="105">
        <v>49</v>
      </c>
      <c r="CX65" s="162"/>
      <c r="CY65" s="103" t="s">
        <v>102</v>
      </c>
      <c r="CZ65" s="105">
        <v>6</v>
      </c>
      <c r="DA65" s="105">
        <v>6</v>
      </c>
      <c r="DB65" s="105">
        <v>7</v>
      </c>
      <c r="DC65" s="105">
        <v>0</v>
      </c>
      <c r="DD65" s="105">
        <v>6</v>
      </c>
      <c r="DE65" s="105">
        <v>3</v>
      </c>
      <c r="DF65" s="105">
        <v>6</v>
      </c>
      <c r="DG65" s="105">
        <v>3</v>
      </c>
      <c r="DH65" s="105">
        <v>4</v>
      </c>
      <c r="DI65" s="105">
        <v>0</v>
      </c>
      <c r="DJ65" s="105">
        <v>0</v>
      </c>
      <c r="DK65" s="105">
        <v>0</v>
      </c>
      <c r="DL65" s="105">
        <v>0</v>
      </c>
      <c r="DM65" s="105">
        <v>18</v>
      </c>
      <c r="DN65" s="105">
        <v>0</v>
      </c>
      <c r="DO65" s="135"/>
      <c r="DP65" s="138" t="s">
        <v>141</v>
      </c>
      <c r="DQ65" s="138" t="s">
        <v>4230</v>
      </c>
      <c r="DR65" s="138">
        <v>1213</v>
      </c>
      <c r="DS65" s="138">
        <v>697</v>
      </c>
      <c r="DT65" s="139">
        <v>4621</v>
      </c>
      <c r="DU65" s="139">
        <v>41</v>
      </c>
    </row>
    <row r="66" spans="1:125" ht="14.45" customHeight="1">
      <c r="A66" s="162" t="s">
        <v>142</v>
      </c>
      <c r="B66" s="13" t="s">
        <v>119</v>
      </c>
      <c r="C66" s="74">
        <v>253</v>
      </c>
      <c r="D66" s="74">
        <v>128</v>
      </c>
      <c r="E66" s="74">
        <v>134</v>
      </c>
      <c r="F66" s="74">
        <v>67</v>
      </c>
      <c r="G66" s="74">
        <v>0</v>
      </c>
      <c r="H66" s="74">
        <v>0</v>
      </c>
      <c r="I66" s="74">
        <v>12</v>
      </c>
      <c r="J66" s="74">
        <v>9</v>
      </c>
      <c r="K66" s="74">
        <v>0</v>
      </c>
      <c r="L66" s="74">
        <v>0</v>
      </c>
      <c r="M66" s="74">
        <v>240</v>
      </c>
      <c r="N66" s="74">
        <v>113</v>
      </c>
      <c r="O66" s="74">
        <v>0</v>
      </c>
      <c r="P66" s="74">
        <v>0</v>
      </c>
      <c r="Q66" s="74">
        <v>0</v>
      </c>
      <c r="R66" s="74">
        <v>0</v>
      </c>
      <c r="S66" s="74">
        <v>0</v>
      </c>
      <c r="T66" s="74">
        <v>0</v>
      </c>
      <c r="U66" s="67">
        <v>639</v>
      </c>
      <c r="V66" s="67">
        <v>317</v>
      </c>
      <c r="W66" s="162" t="s">
        <v>142</v>
      </c>
      <c r="X66" s="13" t="s">
        <v>119</v>
      </c>
      <c r="Y66" s="74">
        <v>15</v>
      </c>
      <c r="Z66" s="74">
        <v>7</v>
      </c>
      <c r="AA66" s="74">
        <v>1</v>
      </c>
      <c r="AB66" s="74">
        <v>1</v>
      </c>
      <c r="AC66" s="74">
        <v>0</v>
      </c>
      <c r="AD66" s="74">
        <v>0</v>
      </c>
      <c r="AE66" s="74">
        <v>0</v>
      </c>
      <c r="AF66" s="74">
        <v>0</v>
      </c>
      <c r="AG66" s="74">
        <v>0</v>
      </c>
      <c r="AH66" s="74">
        <v>0</v>
      </c>
      <c r="AI66" s="74">
        <v>50</v>
      </c>
      <c r="AJ66" s="74">
        <v>21</v>
      </c>
      <c r="AK66" s="74">
        <v>0</v>
      </c>
      <c r="AL66" s="74">
        <v>0</v>
      </c>
      <c r="AM66" s="74">
        <v>0</v>
      </c>
      <c r="AN66" s="74">
        <v>0</v>
      </c>
      <c r="AO66" s="74">
        <v>0</v>
      </c>
      <c r="AP66" s="74">
        <v>0</v>
      </c>
      <c r="AQ66" s="67">
        <v>66</v>
      </c>
      <c r="AR66" s="67">
        <v>29</v>
      </c>
      <c r="AS66" s="162" t="s">
        <v>142</v>
      </c>
      <c r="AT66" s="13" t="s">
        <v>119</v>
      </c>
      <c r="AU66" s="74">
        <v>9</v>
      </c>
      <c r="AV66" s="74">
        <v>7</v>
      </c>
      <c r="AW66" s="74">
        <v>0</v>
      </c>
      <c r="AX66" s="74">
        <v>1</v>
      </c>
      <c r="AY66" s="74">
        <v>0</v>
      </c>
      <c r="AZ66" s="74">
        <v>9</v>
      </c>
      <c r="BA66" s="74">
        <v>0</v>
      </c>
      <c r="BB66" s="74">
        <v>0</v>
      </c>
      <c r="BC66" s="74">
        <v>0</v>
      </c>
      <c r="BD66" s="67">
        <v>26</v>
      </c>
      <c r="BE66" s="76">
        <v>38</v>
      </c>
      <c r="BF66" s="74">
        <v>29</v>
      </c>
      <c r="BG66" s="74">
        <v>3</v>
      </c>
      <c r="BH66" s="74">
        <v>1</v>
      </c>
      <c r="BI66" s="74">
        <v>9</v>
      </c>
      <c r="BJ66" s="162" t="s">
        <v>142</v>
      </c>
      <c r="BK66" s="13" t="s">
        <v>119</v>
      </c>
      <c r="BL66" s="74">
        <v>0</v>
      </c>
      <c r="BM66" s="74">
        <v>518</v>
      </c>
      <c r="BN66" s="74">
        <v>63</v>
      </c>
      <c r="BO66" s="74">
        <v>12</v>
      </c>
      <c r="BP66" s="74">
        <v>0</v>
      </c>
      <c r="BQ66" s="74">
        <v>4</v>
      </c>
      <c r="BR66" s="74">
        <v>41</v>
      </c>
      <c r="BS66" s="74">
        <v>33</v>
      </c>
      <c r="BT66" s="74">
        <v>33</v>
      </c>
      <c r="BU66" s="162" t="s">
        <v>142</v>
      </c>
      <c r="BV66" s="13" t="s">
        <v>119</v>
      </c>
      <c r="BW66" s="74">
        <v>221</v>
      </c>
      <c r="BX66" s="74">
        <v>102</v>
      </c>
      <c r="BY66" s="74">
        <v>198</v>
      </c>
      <c r="BZ66" s="74">
        <v>94</v>
      </c>
      <c r="CA66" s="74">
        <v>64</v>
      </c>
      <c r="CB66" s="74">
        <v>27</v>
      </c>
      <c r="CC66" s="74">
        <v>0</v>
      </c>
      <c r="CD66" s="74">
        <v>0</v>
      </c>
      <c r="CE66" s="74">
        <v>0</v>
      </c>
      <c r="CF66" s="74">
        <v>0</v>
      </c>
      <c r="CG66" s="74">
        <v>0</v>
      </c>
      <c r="CH66" s="74">
        <v>0</v>
      </c>
      <c r="CI66" s="74">
        <v>0</v>
      </c>
      <c r="CJ66" s="74">
        <v>0</v>
      </c>
      <c r="CK66" s="74">
        <v>0</v>
      </c>
      <c r="CL66" s="74">
        <v>0</v>
      </c>
      <c r="CM66" s="74">
        <v>0</v>
      </c>
      <c r="CN66" s="74">
        <v>0</v>
      </c>
      <c r="CO66" s="162" t="s">
        <v>142</v>
      </c>
      <c r="CP66" s="13" t="s">
        <v>119</v>
      </c>
      <c r="CQ66" s="72">
        <v>72</v>
      </c>
      <c r="CR66" s="5">
        <v>4</v>
      </c>
      <c r="CS66" s="5">
        <v>9</v>
      </c>
      <c r="CT66" s="72">
        <v>10</v>
      </c>
      <c r="CU66" s="5">
        <v>4</v>
      </c>
      <c r="CV66" s="72">
        <v>82</v>
      </c>
      <c r="CW66" s="72">
        <v>8</v>
      </c>
      <c r="CX66" s="162" t="s">
        <v>142</v>
      </c>
      <c r="CY66" s="13" t="s">
        <v>119</v>
      </c>
      <c r="CZ66" s="74">
        <v>3</v>
      </c>
      <c r="DA66" s="74">
        <v>3</v>
      </c>
      <c r="DB66" s="74">
        <v>3</v>
      </c>
      <c r="DC66" s="74">
        <v>0</v>
      </c>
      <c r="DD66" s="74">
        <v>3</v>
      </c>
      <c r="DE66" s="74">
        <v>3</v>
      </c>
      <c r="DF66" s="74">
        <v>3</v>
      </c>
      <c r="DG66" s="74">
        <v>3</v>
      </c>
      <c r="DH66" s="74">
        <v>3</v>
      </c>
      <c r="DI66" s="74">
        <v>0</v>
      </c>
      <c r="DJ66" s="74">
        <v>3</v>
      </c>
      <c r="DK66" s="74">
        <v>0</v>
      </c>
      <c r="DL66" s="74">
        <v>3</v>
      </c>
      <c r="DM66" s="74">
        <v>3</v>
      </c>
      <c r="DN66" s="74">
        <v>0</v>
      </c>
      <c r="DO66" s="135"/>
      <c r="DP66" s="138" t="s">
        <v>142</v>
      </c>
      <c r="DQ66" s="138" t="s">
        <v>4231</v>
      </c>
      <c r="DR66" s="138">
        <v>221</v>
      </c>
      <c r="DS66" s="138">
        <v>64</v>
      </c>
      <c r="DT66" s="139">
        <v>1273</v>
      </c>
      <c r="DU66" s="139">
        <v>27</v>
      </c>
    </row>
    <row r="67" spans="1:125">
      <c r="A67" s="162"/>
      <c r="B67" s="13" t="s">
        <v>120</v>
      </c>
      <c r="C67" s="74">
        <v>1957</v>
      </c>
      <c r="D67" s="74">
        <v>1070</v>
      </c>
      <c r="E67" s="74">
        <v>718</v>
      </c>
      <c r="F67" s="74">
        <v>397</v>
      </c>
      <c r="G67" s="74">
        <v>0</v>
      </c>
      <c r="H67" s="74">
        <v>0</v>
      </c>
      <c r="I67" s="74">
        <v>224</v>
      </c>
      <c r="J67" s="74">
        <v>115</v>
      </c>
      <c r="K67" s="74">
        <v>227</v>
      </c>
      <c r="L67" s="74">
        <v>101</v>
      </c>
      <c r="M67" s="74">
        <v>1471</v>
      </c>
      <c r="N67" s="74">
        <v>818</v>
      </c>
      <c r="O67" s="74">
        <v>2</v>
      </c>
      <c r="P67" s="74">
        <v>0</v>
      </c>
      <c r="Q67" s="74">
        <v>313</v>
      </c>
      <c r="R67" s="74">
        <v>114</v>
      </c>
      <c r="S67" s="74">
        <v>82</v>
      </c>
      <c r="T67" s="74">
        <v>37</v>
      </c>
      <c r="U67" s="67">
        <v>4994</v>
      </c>
      <c r="V67" s="67">
        <v>2652</v>
      </c>
      <c r="W67" s="162"/>
      <c r="X67" s="13" t="s">
        <v>120</v>
      </c>
      <c r="Y67" s="74">
        <v>22</v>
      </c>
      <c r="Z67" s="74">
        <v>12</v>
      </c>
      <c r="AA67" s="74">
        <v>13</v>
      </c>
      <c r="AB67" s="74">
        <v>8</v>
      </c>
      <c r="AC67" s="74">
        <v>0</v>
      </c>
      <c r="AD67" s="74">
        <v>0</v>
      </c>
      <c r="AE67" s="74">
        <v>1</v>
      </c>
      <c r="AF67" s="74">
        <v>1</v>
      </c>
      <c r="AG67" s="74">
        <v>5</v>
      </c>
      <c r="AH67" s="74">
        <v>5</v>
      </c>
      <c r="AI67" s="74">
        <v>242</v>
      </c>
      <c r="AJ67" s="74">
        <v>127</v>
      </c>
      <c r="AK67" s="74">
        <v>2</v>
      </c>
      <c r="AL67" s="74">
        <v>0</v>
      </c>
      <c r="AM67" s="74">
        <v>69</v>
      </c>
      <c r="AN67" s="74">
        <v>27</v>
      </c>
      <c r="AO67" s="74">
        <v>2</v>
      </c>
      <c r="AP67" s="74">
        <v>2</v>
      </c>
      <c r="AQ67" s="67">
        <v>356</v>
      </c>
      <c r="AR67" s="67">
        <v>182</v>
      </c>
      <c r="AS67" s="162"/>
      <c r="AT67" s="13" t="s">
        <v>120</v>
      </c>
      <c r="AU67" s="74">
        <v>38</v>
      </c>
      <c r="AV67" s="74">
        <v>27</v>
      </c>
      <c r="AW67" s="74">
        <v>0</v>
      </c>
      <c r="AX67" s="74">
        <v>10</v>
      </c>
      <c r="AY67" s="74">
        <v>9</v>
      </c>
      <c r="AZ67" s="74">
        <v>34</v>
      </c>
      <c r="BA67" s="74">
        <v>1</v>
      </c>
      <c r="BB67" s="74">
        <v>13</v>
      </c>
      <c r="BC67" s="74">
        <v>2</v>
      </c>
      <c r="BD67" s="67">
        <v>134</v>
      </c>
      <c r="BE67" s="76">
        <v>146</v>
      </c>
      <c r="BF67" s="74">
        <v>134</v>
      </c>
      <c r="BG67" s="74">
        <v>85</v>
      </c>
      <c r="BH67" s="74">
        <v>1</v>
      </c>
      <c r="BI67" s="74">
        <v>26</v>
      </c>
      <c r="BJ67" s="162"/>
      <c r="BK67" s="13" t="s">
        <v>120</v>
      </c>
      <c r="BL67" s="74">
        <v>127</v>
      </c>
      <c r="BM67" s="74">
        <v>2034</v>
      </c>
      <c r="BN67" s="74">
        <v>498</v>
      </c>
      <c r="BO67" s="74">
        <v>322</v>
      </c>
      <c r="BP67" s="74">
        <v>83</v>
      </c>
      <c r="BQ67" s="74">
        <v>51</v>
      </c>
      <c r="BR67" s="74">
        <v>180</v>
      </c>
      <c r="BS67" s="74">
        <v>147</v>
      </c>
      <c r="BT67" s="74">
        <v>147</v>
      </c>
      <c r="BU67" s="162"/>
      <c r="BV67" s="13" t="s">
        <v>120</v>
      </c>
      <c r="BW67" s="74">
        <v>1588</v>
      </c>
      <c r="BX67" s="74">
        <v>833</v>
      </c>
      <c r="BY67" s="74">
        <v>1488</v>
      </c>
      <c r="BZ67" s="74">
        <v>790</v>
      </c>
      <c r="CA67" s="74">
        <v>791</v>
      </c>
      <c r="CB67" s="74">
        <v>423</v>
      </c>
      <c r="CC67" s="74">
        <v>7</v>
      </c>
      <c r="CD67" s="74">
        <v>0</v>
      </c>
      <c r="CE67" s="74">
        <v>6</v>
      </c>
      <c r="CF67" s="74">
        <v>0</v>
      </c>
      <c r="CG67" s="74">
        <v>3</v>
      </c>
      <c r="CH67" s="74">
        <v>0</v>
      </c>
      <c r="CI67" s="74">
        <v>416</v>
      </c>
      <c r="CJ67" s="74">
        <v>150</v>
      </c>
      <c r="CK67" s="74">
        <v>403</v>
      </c>
      <c r="CL67" s="74">
        <v>142</v>
      </c>
      <c r="CM67" s="74">
        <v>207</v>
      </c>
      <c r="CN67" s="74">
        <v>84</v>
      </c>
      <c r="CO67" s="162"/>
      <c r="CP67" s="13" t="s">
        <v>120</v>
      </c>
      <c r="CQ67" s="72">
        <v>309</v>
      </c>
      <c r="CR67" s="5">
        <v>41</v>
      </c>
      <c r="CS67" s="5">
        <v>60</v>
      </c>
      <c r="CT67" s="72">
        <v>42</v>
      </c>
      <c r="CU67" s="5">
        <v>18</v>
      </c>
      <c r="CV67" s="72">
        <v>351</v>
      </c>
      <c r="CW67" s="72">
        <v>59</v>
      </c>
      <c r="CX67" s="162"/>
      <c r="CY67" s="13" t="s">
        <v>120</v>
      </c>
      <c r="CZ67" s="74">
        <v>28</v>
      </c>
      <c r="DA67" s="74">
        <v>33</v>
      </c>
      <c r="DB67" s="74">
        <v>47</v>
      </c>
      <c r="DC67" s="74">
        <v>13</v>
      </c>
      <c r="DD67" s="74">
        <v>96</v>
      </c>
      <c r="DE67" s="74">
        <v>22</v>
      </c>
      <c r="DF67" s="74">
        <v>106</v>
      </c>
      <c r="DG67" s="74">
        <v>76</v>
      </c>
      <c r="DH67" s="74">
        <v>51</v>
      </c>
      <c r="DI67" s="74">
        <v>14</v>
      </c>
      <c r="DJ67" s="74">
        <v>10</v>
      </c>
      <c r="DK67" s="74">
        <v>6</v>
      </c>
      <c r="DL67" s="74">
        <v>45</v>
      </c>
      <c r="DM67" s="74">
        <v>44</v>
      </c>
      <c r="DN67" s="74">
        <v>362</v>
      </c>
      <c r="DO67" s="135"/>
      <c r="DP67" s="138" t="s">
        <v>142</v>
      </c>
      <c r="DQ67" s="138" t="s">
        <v>4232</v>
      </c>
      <c r="DR67" s="138">
        <v>2011</v>
      </c>
      <c r="DS67" s="138">
        <v>1001</v>
      </c>
      <c r="DT67" s="139">
        <v>7392</v>
      </c>
      <c r="DU67" s="139">
        <v>502</v>
      </c>
    </row>
    <row r="68" spans="1:125">
      <c r="A68" s="162"/>
      <c r="B68" s="103" t="s">
        <v>102</v>
      </c>
      <c r="C68" s="105">
        <v>2210</v>
      </c>
      <c r="D68" s="105">
        <v>1198</v>
      </c>
      <c r="E68" s="105">
        <v>852</v>
      </c>
      <c r="F68" s="105">
        <v>464</v>
      </c>
      <c r="G68" s="105">
        <v>0</v>
      </c>
      <c r="H68" s="105">
        <v>0</v>
      </c>
      <c r="I68" s="105">
        <v>236</v>
      </c>
      <c r="J68" s="105">
        <v>124</v>
      </c>
      <c r="K68" s="105">
        <v>227</v>
      </c>
      <c r="L68" s="105">
        <v>101</v>
      </c>
      <c r="M68" s="105">
        <v>1711</v>
      </c>
      <c r="N68" s="105">
        <v>931</v>
      </c>
      <c r="O68" s="105">
        <v>2</v>
      </c>
      <c r="P68" s="105">
        <v>0</v>
      </c>
      <c r="Q68" s="105">
        <v>313</v>
      </c>
      <c r="R68" s="105">
        <v>114</v>
      </c>
      <c r="S68" s="105">
        <v>82</v>
      </c>
      <c r="T68" s="105">
        <v>37</v>
      </c>
      <c r="U68" s="105">
        <v>5633</v>
      </c>
      <c r="V68" s="105">
        <v>2969</v>
      </c>
      <c r="W68" s="162"/>
      <c r="X68" s="103" t="s">
        <v>102</v>
      </c>
      <c r="Y68" s="105">
        <v>37</v>
      </c>
      <c r="Z68" s="105">
        <v>19</v>
      </c>
      <c r="AA68" s="105">
        <v>14</v>
      </c>
      <c r="AB68" s="105">
        <v>9</v>
      </c>
      <c r="AC68" s="105">
        <v>0</v>
      </c>
      <c r="AD68" s="105">
        <v>0</v>
      </c>
      <c r="AE68" s="105">
        <v>1</v>
      </c>
      <c r="AF68" s="105">
        <v>1</v>
      </c>
      <c r="AG68" s="105">
        <v>5</v>
      </c>
      <c r="AH68" s="105">
        <v>5</v>
      </c>
      <c r="AI68" s="105">
        <v>292</v>
      </c>
      <c r="AJ68" s="105">
        <v>148</v>
      </c>
      <c r="AK68" s="105">
        <v>2</v>
      </c>
      <c r="AL68" s="105">
        <v>0</v>
      </c>
      <c r="AM68" s="105">
        <v>69</v>
      </c>
      <c r="AN68" s="105">
        <v>27</v>
      </c>
      <c r="AO68" s="105">
        <v>2</v>
      </c>
      <c r="AP68" s="105">
        <v>2</v>
      </c>
      <c r="AQ68" s="105">
        <v>422</v>
      </c>
      <c r="AR68" s="105">
        <v>211</v>
      </c>
      <c r="AS68" s="162"/>
      <c r="AT68" s="103" t="s">
        <v>102</v>
      </c>
      <c r="AU68" s="105">
        <v>47</v>
      </c>
      <c r="AV68" s="105">
        <v>34</v>
      </c>
      <c r="AW68" s="105">
        <v>0</v>
      </c>
      <c r="AX68" s="105">
        <v>11</v>
      </c>
      <c r="AY68" s="105">
        <v>9</v>
      </c>
      <c r="AZ68" s="105">
        <v>43</v>
      </c>
      <c r="BA68" s="105">
        <v>1</v>
      </c>
      <c r="BB68" s="105">
        <v>13</v>
      </c>
      <c r="BC68" s="105">
        <v>2</v>
      </c>
      <c r="BD68" s="105">
        <v>160</v>
      </c>
      <c r="BE68" s="105">
        <v>184</v>
      </c>
      <c r="BF68" s="105">
        <v>163</v>
      </c>
      <c r="BG68" s="105">
        <v>88</v>
      </c>
      <c r="BH68" s="105">
        <v>2</v>
      </c>
      <c r="BI68" s="105">
        <v>35</v>
      </c>
      <c r="BJ68" s="162"/>
      <c r="BK68" s="103" t="s">
        <v>102</v>
      </c>
      <c r="BL68" s="105">
        <v>127</v>
      </c>
      <c r="BM68" s="105">
        <v>2552</v>
      </c>
      <c r="BN68" s="105">
        <v>561</v>
      </c>
      <c r="BO68" s="105">
        <v>334</v>
      </c>
      <c r="BP68" s="105">
        <v>83</v>
      </c>
      <c r="BQ68" s="105">
        <v>55</v>
      </c>
      <c r="BR68" s="105">
        <v>221</v>
      </c>
      <c r="BS68" s="105">
        <v>180</v>
      </c>
      <c r="BT68" s="105">
        <v>180</v>
      </c>
      <c r="BU68" s="162"/>
      <c r="BV68" s="103" t="s">
        <v>102</v>
      </c>
      <c r="BW68" s="105">
        <v>1809</v>
      </c>
      <c r="BX68" s="105">
        <v>935</v>
      </c>
      <c r="BY68" s="105">
        <v>1686</v>
      </c>
      <c r="BZ68" s="105">
        <v>884</v>
      </c>
      <c r="CA68" s="105">
        <v>855</v>
      </c>
      <c r="CB68" s="105">
        <v>450</v>
      </c>
      <c r="CC68" s="105">
        <v>7</v>
      </c>
      <c r="CD68" s="105">
        <v>0</v>
      </c>
      <c r="CE68" s="105">
        <v>6</v>
      </c>
      <c r="CF68" s="105">
        <v>0</v>
      </c>
      <c r="CG68" s="105">
        <v>3</v>
      </c>
      <c r="CH68" s="105">
        <v>0</v>
      </c>
      <c r="CI68" s="105">
        <v>416</v>
      </c>
      <c r="CJ68" s="105">
        <v>150</v>
      </c>
      <c r="CK68" s="105">
        <v>403</v>
      </c>
      <c r="CL68" s="105">
        <v>142</v>
      </c>
      <c r="CM68" s="105">
        <v>207</v>
      </c>
      <c r="CN68" s="105">
        <v>84</v>
      </c>
      <c r="CO68" s="162"/>
      <c r="CP68" s="105" t="s">
        <v>102</v>
      </c>
      <c r="CQ68" s="105">
        <v>381</v>
      </c>
      <c r="CR68" s="105">
        <v>45</v>
      </c>
      <c r="CS68" s="105">
        <v>69</v>
      </c>
      <c r="CT68" s="105">
        <v>52</v>
      </c>
      <c r="CU68" s="105">
        <v>22</v>
      </c>
      <c r="CV68" s="105">
        <v>433</v>
      </c>
      <c r="CW68" s="105">
        <v>67</v>
      </c>
      <c r="CX68" s="162"/>
      <c r="CY68" s="103" t="s">
        <v>102</v>
      </c>
      <c r="CZ68" s="105">
        <v>31</v>
      </c>
      <c r="DA68" s="105">
        <v>36</v>
      </c>
      <c r="DB68" s="105">
        <v>50</v>
      </c>
      <c r="DC68" s="105">
        <v>13</v>
      </c>
      <c r="DD68" s="105">
        <v>99</v>
      </c>
      <c r="DE68" s="105">
        <v>25</v>
      </c>
      <c r="DF68" s="105">
        <v>109</v>
      </c>
      <c r="DG68" s="105">
        <v>79</v>
      </c>
      <c r="DH68" s="105">
        <v>54</v>
      </c>
      <c r="DI68" s="105">
        <v>14</v>
      </c>
      <c r="DJ68" s="105">
        <v>13</v>
      </c>
      <c r="DK68" s="105">
        <v>6</v>
      </c>
      <c r="DL68" s="105">
        <v>48</v>
      </c>
      <c r="DM68" s="105">
        <v>47</v>
      </c>
      <c r="DN68" s="105">
        <v>362</v>
      </c>
      <c r="DO68" s="135"/>
      <c r="DP68" s="138" t="s">
        <v>142</v>
      </c>
      <c r="DQ68" s="138" t="s">
        <v>4233</v>
      </c>
      <c r="DR68" s="138">
        <v>2232</v>
      </c>
      <c r="DS68" s="138">
        <v>1065</v>
      </c>
      <c r="DT68" s="139">
        <v>8665</v>
      </c>
      <c r="DU68" s="139">
        <v>529</v>
      </c>
    </row>
    <row r="69" spans="1:125" ht="14.45" customHeight="1">
      <c r="A69" s="162" t="s">
        <v>143</v>
      </c>
      <c r="B69" s="13" t="s">
        <v>119</v>
      </c>
      <c r="C69" s="74">
        <v>945</v>
      </c>
      <c r="D69" s="74">
        <v>430</v>
      </c>
      <c r="E69" s="74">
        <v>504</v>
      </c>
      <c r="F69" s="74">
        <v>224</v>
      </c>
      <c r="G69" s="74">
        <v>0</v>
      </c>
      <c r="H69" s="74">
        <v>0</v>
      </c>
      <c r="I69" s="74">
        <v>155</v>
      </c>
      <c r="J69" s="74">
        <v>55</v>
      </c>
      <c r="K69" s="74">
        <v>0</v>
      </c>
      <c r="L69" s="74">
        <v>0</v>
      </c>
      <c r="M69" s="74">
        <v>1020</v>
      </c>
      <c r="N69" s="74">
        <v>374</v>
      </c>
      <c r="O69" s="74">
        <v>0</v>
      </c>
      <c r="P69" s="74">
        <v>0</v>
      </c>
      <c r="Q69" s="74">
        <v>149</v>
      </c>
      <c r="R69" s="74">
        <v>42</v>
      </c>
      <c r="S69" s="74">
        <v>0</v>
      </c>
      <c r="T69" s="74">
        <v>0</v>
      </c>
      <c r="U69" s="67">
        <v>2773</v>
      </c>
      <c r="V69" s="67">
        <v>1125</v>
      </c>
      <c r="W69" s="162" t="s">
        <v>143</v>
      </c>
      <c r="X69" s="13" t="s">
        <v>119</v>
      </c>
      <c r="Y69" s="74">
        <v>20</v>
      </c>
      <c r="Z69" s="74">
        <v>7</v>
      </c>
      <c r="AA69" s="74">
        <v>23</v>
      </c>
      <c r="AB69" s="74">
        <v>12</v>
      </c>
      <c r="AC69" s="74">
        <v>0</v>
      </c>
      <c r="AD69" s="74">
        <v>0</v>
      </c>
      <c r="AE69" s="74">
        <v>0</v>
      </c>
      <c r="AF69" s="74">
        <v>0</v>
      </c>
      <c r="AG69" s="74">
        <v>0</v>
      </c>
      <c r="AH69" s="74">
        <v>0</v>
      </c>
      <c r="AI69" s="74">
        <v>155</v>
      </c>
      <c r="AJ69" s="74">
        <v>57</v>
      </c>
      <c r="AK69" s="74">
        <v>0</v>
      </c>
      <c r="AL69" s="74">
        <v>0</v>
      </c>
      <c r="AM69" s="74">
        <v>46</v>
      </c>
      <c r="AN69" s="74">
        <v>12</v>
      </c>
      <c r="AO69" s="74">
        <v>0</v>
      </c>
      <c r="AP69" s="74">
        <v>0</v>
      </c>
      <c r="AQ69" s="67">
        <v>244</v>
      </c>
      <c r="AR69" s="67">
        <v>88</v>
      </c>
      <c r="AS69" s="162" t="s">
        <v>143</v>
      </c>
      <c r="AT69" s="13" t="s">
        <v>119</v>
      </c>
      <c r="AU69" s="74">
        <v>29</v>
      </c>
      <c r="AV69" s="74">
        <v>20</v>
      </c>
      <c r="AW69" s="74">
        <v>0</v>
      </c>
      <c r="AX69" s="74">
        <v>9</v>
      </c>
      <c r="AY69" s="74">
        <v>0</v>
      </c>
      <c r="AZ69" s="74">
        <v>28</v>
      </c>
      <c r="BA69" s="74">
        <v>0</v>
      </c>
      <c r="BB69" s="74">
        <v>11</v>
      </c>
      <c r="BC69" s="74">
        <v>0</v>
      </c>
      <c r="BD69" s="67">
        <v>97</v>
      </c>
      <c r="BE69" s="76">
        <v>96</v>
      </c>
      <c r="BF69" s="74">
        <v>65</v>
      </c>
      <c r="BG69" s="74">
        <v>1</v>
      </c>
      <c r="BH69" s="74">
        <v>4</v>
      </c>
      <c r="BI69" s="74">
        <v>25</v>
      </c>
      <c r="BJ69" s="162" t="s">
        <v>143</v>
      </c>
      <c r="BK69" s="13" t="s">
        <v>119</v>
      </c>
      <c r="BL69" s="74">
        <v>0</v>
      </c>
      <c r="BM69" s="74">
        <v>729</v>
      </c>
      <c r="BN69" s="74">
        <v>616</v>
      </c>
      <c r="BO69" s="74">
        <v>96</v>
      </c>
      <c r="BP69" s="74">
        <v>0</v>
      </c>
      <c r="BQ69" s="74">
        <v>15</v>
      </c>
      <c r="BR69" s="74">
        <v>91</v>
      </c>
      <c r="BS69" s="74">
        <v>77</v>
      </c>
      <c r="BT69" s="74">
        <v>77</v>
      </c>
      <c r="BU69" s="162" t="s">
        <v>143</v>
      </c>
      <c r="BV69" s="13" t="s">
        <v>119</v>
      </c>
      <c r="BW69" s="74">
        <v>979</v>
      </c>
      <c r="BX69" s="74">
        <v>413</v>
      </c>
      <c r="BY69" s="74">
        <v>927</v>
      </c>
      <c r="BZ69" s="74">
        <v>400</v>
      </c>
      <c r="CA69" s="74">
        <v>534</v>
      </c>
      <c r="CB69" s="74">
        <v>222</v>
      </c>
      <c r="CC69" s="74">
        <v>1</v>
      </c>
      <c r="CD69" s="74">
        <v>0</v>
      </c>
      <c r="CE69" s="74">
        <v>1</v>
      </c>
      <c r="CF69" s="74">
        <v>0</v>
      </c>
      <c r="CG69" s="74">
        <v>0</v>
      </c>
      <c r="CH69" s="74">
        <v>0</v>
      </c>
      <c r="CI69" s="74">
        <v>117</v>
      </c>
      <c r="CJ69" s="74">
        <v>35</v>
      </c>
      <c r="CK69" s="74">
        <v>111</v>
      </c>
      <c r="CL69" s="74">
        <v>34</v>
      </c>
      <c r="CM69" s="74">
        <v>61</v>
      </c>
      <c r="CN69" s="74">
        <v>23</v>
      </c>
      <c r="CO69" s="162" t="s">
        <v>143</v>
      </c>
      <c r="CP69" s="13" t="s">
        <v>119</v>
      </c>
      <c r="CQ69" s="72">
        <v>145</v>
      </c>
      <c r="CR69" s="5">
        <v>21</v>
      </c>
      <c r="CS69" s="5">
        <v>11</v>
      </c>
      <c r="CT69" s="72">
        <v>7</v>
      </c>
      <c r="CU69" s="5">
        <v>1</v>
      </c>
      <c r="CV69" s="72">
        <v>152</v>
      </c>
      <c r="CW69" s="72">
        <v>22</v>
      </c>
      <c r="CX69" s="162" t="s">
        <v>143</v>
      </c>
      <c r="CY69" s="13" t="s">
        <v>119</v>
      </c>
      <c r="CZ69" s="74">
        <v>49</v>
      </c>
      <c r="DA69" s="74">
        <v>4</v>
      </c>
      <c r="DB69" s="74">
        <v>19</v>
      </c>
      <c r="DC69" s="74">
        <v>0</v>
      </c>
      <c r="DD69" s="74">
        <v>9</v>
      </c>
      <c r="DE69" s="74">
        <v>9</v>
      </c>
      <c r="DF69" s="74">
        <v>7</v>
      </c>
      <c r="DG69" s="74">
        <v>4</v>
      </c>
      <c r="DH69" s="74">
        <v>55</v>
      </c>
      <c r="DI69" s="74">
        <v>1</v>
      </c>
      <c r="DJ69" s="74">
        <v>3</v>
      </c>
      <c r="DK69" s="74">
        <v>0</v>
      </c>
      <c r="DL69" s="74">
        <v>3</v>
      </c>
      <c r="DM69" s="74">
        <v>8</v>
      </c>
      <c r="DN69" s="74">
        <v>5</v>
      </c>
      <c r="DO69" s="135"/>
      <c r="DP69" s="138" t="s">
        <v>143</v>
      </c>
      <c r="DQ69" s="138" t="s">
        <v>4234</v>
      </c>
      <c r="DR69" s="138">
        <v>1097</v>
      </c>
      <c r="DS69" s="138">
        <v>595</v>
      </c>
      <c r="DT69" s="139">
        <v>3690</v>
      </c>
      <c r="DU69" s="139">
        <v>160</v>
      </c>
    </row>
    <row r="70" spans="1:125">
      <c r="A70" s="162"/>
      <c r="B70" s="13" t="s">
        <v>120</v>
      </c>
      <c r="C70" s="74">
        <v>2134</v>
      </c>
      <c r="D70" s="74">
        <v>1079</v>
      </c>
      <c r="E70" s="74">
        <v>1017</v>
      </c>
      <c r="F70" s="74">
        <v>569</v>
      </c>
      <c r="G70" s="74">
        <v>10</v>
      </c>
      <c r="H70" s="74">
        <v>4</v>
      </c>
      <c r="I70" s="74">
        <v>351</v>
      </c>
      <c r="J70" s="74">
        <v>147</v>
      </c>
      <c r="K70" s="74">
        <v>187</v>
      </c>
      <c r="L70" s="74">
        <v>67</v>
      </c>
      <c r="M70" s="74">
        <v>1989</v>
      </c>
      <c r="N70" s="74">
        <v>973</v>
      </c>
      <c r="O70" s="74">
        <v>6</v>
      </c>
      <c r="P70" s="74">
        <v>1</v>
      </c>
      <c r="Q70" s="74">
        <v>531</v>
      </c>
      <c r="R70" s="74">
        <v>175</v>
      </c>
      <c r="S70" s="74">
        <v>19</v>
      </c>
      <c r="T70" s="74">
        <v>3</v>
      </c>
      <c r="U70" s="67">
        <v>6244</v>
      </c>
      <c r="V70" s="67">
        <v>3018</v>
      </c>
      <c r="W70" s="162"/>
      <c r="X70" s="13" t="s">
        <v>120</v>
      </c>
      <c r="Y70" s="74">
        <v>98</v>
      </c>
      <c r="Z70" s="74">
        <v>50</v>
      </c>
      <c r="AA70" s="74">
        <v>64</v>
      </c>
      <c r="AB70" s="74">
        <v>38</v>
      </c>
      <c r="AC70" s="74">
        <v>5</v>
      </c>
      <c r="AD70" s="74">
        <v>2</v>
      </c>
      <c r="AE70" s="74">
        <v>13</v>
      </c>
      <c r="AF70" s="74">
        <v>4</v>
      </c>
      <c r="AG70" s="74">
        <v>3</v>
      </c>
      <c r="AH70" s="74">
        <v>0</v>
      </c>
      <c r="AI70" s="74">
        <v>282</v>
      </c>
      <c r="AJ70" s="74">
        <v>128</v>
      </c>
      <c r="AK70" s="74">
        <v>0</v>
      </c>
      <c r="AL70" s="74">
        <v>0</v>
      </c>
      <c r="AM70" s="74">
        <v>63</v>
      </c>
      <c r="AN70" s="74">
        <v>15</v>
      </c>
      <c r="AO70" s="74">
        <v>5</v>
      </c>
      <c r="AP70" s="74">
        <v>1</v>
      </c>
      <c r="AQ70" s="67">
        <v>533</v>
      </c>
      <c r="AR70" s="67">
        <v>238</v>
      </c>
      <c r="AS70" s="162"/>
      <c r="AT70" s="13" t="s">
        <v>120</v>
      </c>
      <c r="AU70" s="74">
        <v>50</v>
      </c>
      <c r="AV70" s="74">
        <v>29</v>
      </c>
      <c r="AW70" s="74">
        <v>1</v>
      </c>
      <c r="AX70" s="74">
        <v>13</v>
      </c>
      <c r="AY70" s="74">
        <v>7</v>
      </c>
      <c r="AZ70" s="74">
        <v>42</v>
      </c>
      <c r="BA70" s="74">
        <v>1</v>
      </c>
      <c r="BB70" s="74">
        <v>21</v>
      </c>
      <c r="BC70" s="74">
        <v>1</v>
      </c>
      <c r="BD70" s="67">
        <v>165</v>
      </c>
      <c r="BE70" s="76">
        <v>192</v>
      </c>
      <c r="BF70" s="74">
        <v>171</v>
      </c>
      <c r="BG70" s="74">
        <v>66</v>
      </c>
      <c r="BH70" s="74">
        <v>0</v>
      </c>
      <c r="BI70" s="74">
        <v>35</v>
      </c>
      <c r="BJ70" s="162"/>
      <c r="BK70" s="13" t="s">
        <v>120</v>
      </c>
      <c r="BL70" s="74">
        <v>10</v>
      </c>
      <c r="BM70" s="74">
        <v>1778</v>
      </c>
      <c r="BN70" s="74">
        <v>1301</v>
      </c>
      <c r="BO70" s="74">
        <v>209</v>
      </c>
      <c r="BP70" s="74">
        <v>18</v>
      </c>
      <c r="BQ70" s="74">
        <v>64</v>
      </c>
      <c r="BR70" s="74">
        <v>173</v>
      </c>
      <c r="BS70" s="74">
        <v>171</v>
      </c>
      <c r="BT70" s="74">
        <v>171</v>
      </c>
      <c r="BU70" s="162"/>
      <c r="BV70" s="13" t="s">
        <v>120</v>
      </c>
      <c r="BW70" s="74">
        <v>2111</v>
      </c>
      <c r="BX70" s="74">
        <v>941</v>
      </c>
      <c r="BY70" s="74">
        <v>1953</v>
      </c>
      <c r="BZ70" s="74">
        <v>885</v>
      </c>
      <c r="CA70" s="74">
        <v>1002</v>
      </c>
      <c r="CB70" s="74">
        <v>443</v>
      </c>
      <c r="CC70" s="74">
        <v>0</v>
      </c>
      <c r="CD70" s="74">
        <v>0</v>
      </c>
      <c r="CE70" s="74">
        <v>0</v>
      </c>
      <c r="CF70" s="74">
        <v>0</v>
      </c>
      <c r="CG70" s="74">
        <v>0</v>
      </c>
      <c r="CH70" s="74">
        <v>0</v>
      </c>
      <c r="CI70" s="74">
        <v>446</v>
      </c>
      <c r="CJ70" s="74">
        <v>134</v>
      </c>
      <c r="CK70" s="74">
        <v>371</v>
      </c>
      <c r="CL70" s="74">
        <v>121</v>
      </c>
      <c r="CM70" s="74">
        <v>175</v>
      </c>
      <c r="CN70" s="74">
        <v>65</v>
      </c>
      <c r="CO70" s="162"/>
      <c r="CP70" s="13" t="s">
        <v>120</v>
      </c>
      <c r="CQ70" s="72">
        <v>314</v>
      </c>
      <c r="CR70" s="5">
        <v>69</v>
      </c>
      <c r="CS70" s="5">
        <v>53</v>
      </c>
      <c r="CT70" s="72">
        <v>41</v>
      </c>
      <c r="CU70" s="5">
        <v>11</v>
      </c>
      <c r="CV70" s="72">
        <v>355</v>
      </c>
      <c r="CW70" s="72">
        <v>80</v>
      </c>
      <c r="CX70" s="162"/>
      <c r="CY70" s="13" t="s">
        <v>120</v>
      </c>
      <c r="CZ70" s="74">
        <v>28</v>
      </c>
      <c r="DA70" s="74">
        <v>59</v>
      </c>
      <c r="DB70" s="74">
        <v>29</v>
      </c>
      <c r="DC70" s="74">
        <v>0</v>
      </c>
      <c r="DD70" s="74">
        <v>33</v>
      </c>
      <c r="DE70" s="74">
        <v>7</v>
      </c>
      <c r="DF70" s="74">
        <v>58</v>
      </c>
      <c r="DG70" s="74">
        <v>12</v>
      </c>
      <c r="DH70" s="74">
        <v>40</v>
      </c>
      <c r="DI70" s="74">
        <v>0</v>
      </c>
      <c r="DJ70" s="74">
        <v>44</v>
      </c>
      <c r="DK70" s="74">
        <v>3</v>
      </c>
      <c r="DL70" s="74">
        <v>6</v>
      </c>
      <c r="DM70" s="74">
        <v>36</v>
      </c>
      <c r="DN70" s="74">
        <v>136</v>
      </c>
      <c r="DO70" s="135"/>
      <c r="DP70" s="138" t="s">
        <v>143</v>
      </c>
      <c r="DQ70" s="138" t="s">
        <v>4235</v>
      </c>
      <c r="DR70" s="138">
        <v>2557</v>
      </c>
      <c r="DS70" s="138">
        <v>1177</v>
      </c>
      <c r="DT70" s="139">
        <v>8395</v>
      </c>
      <c r="DU70" s="139">
        <v>313</v>
      </c>
    </row>
    <row r="71" spans="1:125">
      <c r="A71" s="162"/>
      <c r="B71" s="103" t="s">
        <v>102</v>
      </c>
      <c r="C71" s="105">
        <v>3079</v>
      </c>
      <c r="D71" s="105">
        <v>1509</v>
      </c>
      <c r="E71" s="105">
        <v>1521</v>
      </c>
      <c r="F71" s="105">
        <v>793</v>
      </c>
      <c r="G71" s="105">
        <v>10</v>
      </c>
      <c r="H71" s="105">
        <v>4</v>
      </c>
      <c r="I71" s="105">
        <v>506</v>
      </c>
      <c r="J71" s="105">
        <v>202</v>
      </c>
      <c r="K71" s="105">
        <v>187</v>
      </c>
      <c r="L71" s="105">
        <v>67</v>
      </c>
      <c r="M71" s="105">
        <v>3009</v>
      </c>
      <c r="N71" s="105">
        <v>1347</v>
      </c>
      <c r="O71" s="105">
        <v>6</v>
      </c>
      <c r="P71" s="105">
        <v>1</v>
      </c>
      <c r="Q71" s="105">
        <v>680</v>
      </c>
      <c r="R71" s="105">
        <v>217</v>
      </c>
      <c r="S71" s="105">
        <v>19</v>
      </c>
      <c r="T71" s="105">
        <v>3</v>
      </c>
      <c r="U71" s="105">
        <v>9017</v>
      </c>
      <c r="V71" s="105">
        <v>4143</v>
      </c>
      <c r="W71" s="162"/>
      <c r="X71" s="103" t="s">
        <v>102</v>
      </c>
      <c r="Y71" s="105">
        <v>118</v>
      </c>
      <c r="Z71" s="105">
        <v>57</v>
      </c>
      <c r="AA71" s="105">
        <v>87</v>
      </c>
      <c r="AB71" s="105">
        <v>50</v>
      </c>
      <c r="AC71" s="105">
        <v>5</v>
      </c>
      <c r="AD71" s="105">
        <v>2</v>
      </c>
      <c r="AE71" s="105">
        <v>13</v>
      </c>
      <c r="AF71" s="105">
        <v>4</v>
      </c>
      <c r="AG71" s="105">
        <v>3</v>
      </c>
      <c r="AH71" s="105">
        <v>0</v>
      </c>
      <c r="AI71" s="105">
        <v>437</v>
      </c>
      <c r="AJ71" s="105">
        <v>185</v>
      </c>
      <c r="AK71" s="105">
        <v>0</v>
      </c>
      <c r="AL71" s="105">
        <v>0</v>
      </c>
      <c r="AM71" s="105">
        <v>109</v>
      </c>
      <c r="AN71" s="105">
        <v>27</v>
      </c>
      <c r="AO71" s="105">
        <v>5</v>
      </c>
      <c r="AP71" s="105">
        <v>1</v>
      </c>
      <c r="AQ71" s="105">
        <v>777</v>
      </c>
      <c r="AR71" s="105">
        <v>326</v>
      </c>
      <c r="AS71" s="162"/>
      <c r="AT71" s="103" t="s">
        <v>102</v>
      </c>
      <c r="AU71" s="105">
        <v>79</v>
      </c>
      <c r="AV71" s="105">
        <v>49</v>
      </c>
      <c r="AW71" s="105">
        <v>1</v>
      </c>
      <c r="AX71" s="105">
        <v>22</v>
      </c>
      <c r="AY71" s="105">
        <v>7</v>
      </c>
      <c r="AZ71" s="105">
        <v>70</v>
      </c>
      <c r="BA71" s="105">
        <v>1</v>
      </c>
      <c r="BB71" s="105">
        <v>32</v>
      </c>
      <c r="BC71" s="105">
        <v>1</v>
      </c>
      <c r="BD71" s="105">
        <v>262</v>
      </c>
      <c r="BE71" s="105">
        <v>288</v>
      </c>
      <c r="BF71" s="105">
        <v>236</v>
      </c>
      <c r="BG71" s="105">
        <v>67</v>
      </c>
      <c r="BH71" s="105">
        <v>4</v>
      </c>
      <c r="BI71" s="105">
        <v>60</v>
      </c>
      <c r="BJ71" s="162"/>
      <c r="BK71" s="103" t="s">
        <v>102</v>
      </c>
      <c r="BL71" s="105">
        <v>10</v>
      </c>
      <c r="BM71" s="105">
        <v>2507</v>
      </c>
      <c r="BN71" s="105">
        <v>1917</v>
      </c>
      <c r="BO71" s="105">
        <v>305</v>
      </c>
      <c r="BP71" s="105">
        <v>18</v>
      </c>
      <c r="BQ71" s="105">
        <v>79</v>
      </c>
      <c r="BR71" s="105">
        <v>264</v>
      </c>
      <c r="BS71" s="105">
        <v>248</v>
      </c>
      <c r="BT71" s="105">
        <v>248</v>
      </c>
      <c r="BU71" s="162"/>
      <c r="BV71" s="103" t="s">
        <v>102</v>
      </c>
      <c r="BW71" s="105">
        <v>3090</v>
      </c>
      <c r="BX71" s="105">
        <v>1354</v>
      </c>
      <c r="BY71" s="105">
        <v>2880</v>
      </c>
      <c r="BZ71" s="105">
        <v>1285</v>
      </c>
      <c r="CA71" s="105">
        <v>1536</v>
      </c>
      <c r="CB71" s="105">
        <v>665</v>
      </c>
      <c r="CC71" s="105">
        <v>1</v>
      </c>
      <c r="CD71" s="105">
        <v>0</v>
      </c>
      <c r="CE71" s="105">
        <v>1</v>
      </c>
      <c r="CF71" s="105">
        <v>0</v>
      </c>
      <c r="CG71" s="105">
        <v>0</v>
      </c>
      <c r="CH71" s="105">
        <v>0</v>
      </c>
      <c r="CI71" s="105">
        <v>563</v>
      </c>
      <c r="CJ71" s="105">
        <v>169</v>
      </c>
      <c r="CK71" s="105">
        <v>482</v>
      </c>
      <c r="CL71" s="105">
        <v>155</v>
      </c>
      <c r="CM71" s="105">
        <v>236</v>
      </c>
      <c r="CN71" s="105">
        <v>88</v>
      </c>
      <c r="CO71" s="162"/>
      <c r="CP71" s="105" t="s">
        <v>102</v>
      </c>
      <c r="CQ71" s="105">
        <v>459</v>
      </c>
      <c r="CR71" s="105">
        <v>90</v>
      </c>
      <c r="CS71" s="105">
        <v>64</v>
      </c>
      <c r="CT71" s="105">
        <v>48</v>
      </c>
      <c r="CU71" s="105">
        <v>12</v>
      </c>
      <c r="CV71" s="105">
        <v>507</v>
      </c>
      <c r="CW71" s="105">
        <v>102</v>
      </c>
      <c r="CX71" s="162"/>
      <c r="CY71" s="103" t="s">
        <v>102</v>
      </c>
      <c r="CZ71" s="105">
        <v>77</v>
      </c>
      <c r="DA71" s="105">
        <v>63</v>
      </c>
      <c r="DB71" s="105">
        <v>48</v>
      </c>
      <c r="DC71" s="105">
        <v>0</v>
      </c>
      <c r="DD71" s="105">
        <v>42</v>
      </c>
      <c r="DE71" s="105">
        <v>16</v>
      </c>
      <c r="DF71" s="105">
        <v>65</v>
      </c>
      <c r="DG71" s="105">
        <v>16</v>
      </c>
      <c r="DH71" s="105">
        <v>95</v>
      </c>
      <c r="DI71" s="105">
        <v>1</v>
      </c>
      <c r="DJ71" s="105">
        <v>47</v>
      </c>
      <c r="DK71" s="105">
        <v>3</v>
      </c>
      <c r="DL71" s="105">
        <v>9</v>
      </c>
      <c r="DM71" s="105">
        <v>44</v>
      </c>
      <c r="DN71" s="105">
        <v>141</v>
      </c>
      <c r="DO71" s="135"/>
      <c r="DP71" s="138" t="s">
        <v>143</v>
      </c>
      <c r="DQ71" s="138" t="s">
        <v>4236</v>
      </c>
      <c r="DR71" s="138">
        <v>3654</v>
      </c>
      <c r="DS71" s="138">
        <v>1772</v>
      </c>
      <c r="DT71" s="139">
        <v>12085</v>
      </c>
      <c r="DU71" s="139">
        <v>473</v>
      </c>
    </row>
    <row r="72" spans="1:125" ht="14.45" customHeight="1">
      <c r="A72" s="162" t="s">
        <v>144</v>
      </c>
      <c r="B72" s="13" t="s">
        <v>119</v>
      </c>
      <c r="C72" s="74">
        <v>3318</v>
      </c>
      <c r="D72" s="74">
        <v>1856</v>
      </c>
      <c r="E72" s="74">
        <v>1547</v>
      </c>
      <c r="F72" s="74">
        <v>932</v>
      </c>
      <c r="G72" s="74">
        <v>0</v>
      </c>
      <c r="H72" s="74">
        <v>0</v>
      </c>
      <c r="I72" s="74">
        <v>498</v>
      </c>
      <c r="J72" s="74">
        <v>230</v>
      </c>
      <c r="K72" s="74">
        <v>622</v>
      </c>
      <c r="L72" s="74">
        <v>301</v>
      </c>
      <c r="M72" s="74">
        <v>2718</v>
      </c>
      <c r="N72" s="74">
        <v>1543</v>
      </c>
      <c r="O72" s="74">
        <v>24</v>
      </c>
      <c r="P72" s="74">
        <v>7</v>
      </c>
      <c r="Q72" s="74">
        <v>669</v>
      </c>
      <c r="R72" s="74">
        <v>306</v>
      </c>
      <c r="S72" s="74">
        <v>0</v>
      </c>
      <c r="T72" s="74">
        <v>0</v>
      </c>
      <c r="U72" s="67">
        <v>9396</v>
      </c>
      <c r="V72" s="67">
        <v>5175</v>
      </c>
      <c r="W72" s="162" t="s">
        <v>144</v>
      </c>
      <c r="X72" s="13" t="s">
        <v>119</v>
      </c>
      <c r="Y72" s="74">
        <v>32</v>
      </c>
      <c r="Z72" s="74">
        <v>19</v>
      </c>
      <c r="AA72" s="74">
        <v>25</v>
      </c>
      <c r="AB72" s="74">
        <v>17</v>
      </c>
      <c r="AC72" s="74">
        <v>0</v>
      </c>
      <c r="AD72" s="74">
        <v>0</v>
      </c>
      <c r="AE72" s="74">
        <v>2</v>
      </c>
      <c r="AF72" s="74">
        <v>1</v>
      </c>
      <c r="AG72" s="74">
        <v>8</v>
      </c>
      <c r="AH72" s="74">
        <v>1</v>
      </c>
      <c r="AI72" s="74">
        <v>254</v>
      </c>
      <c r="AJ72" s="74">
        <v>142</v>
      </c>
      <c r="AK72" s="74">
        <v>5</v>
      </c>
      <c r="AL72" s="74">
        <v>0</v>
      </c>
      <c r="AM72" s="74">
        <v>118</v>
      </c>
      <c r="AN72" s="74">
        <v>54</v>
      </c>
      <c r="AO72" s="74">
        <v>0</v>
      </c>
      <c r="AP72" s="74">
        <v>0</v>
      </c>
      <c r="AQ72" s="67">
        <v>444</v>
      </c>
      <c r="AR72" s="67">
        <v>234</v>
      </c>
      <c r="AS72" s="162" t="s">
        <v>144</v>
      </c>
      <c r="AT72" s="13" t="s">
        <v>119</v>
      </c>
      <c r="AU72" s="74">
        <v>95</v>
      </c>
      <c r="AV72" s="74">
        <v>57</v>
      </c>
      <c r="AW72" s="74">
        <v>0</v>
      </c>
      <c r="AX72" s="74">
        <v>20</v>
      </c>
      <c r="AY72" s="74">
        <v>21</v>
      </c>
      <c r="AZ72" s="74">
        <v>80</v>
      </c>
      <c r="BA72" s="74">
        <v>2</v>
      </c>
      <c r="BB72" s="74">
        <v>36</v>
      </c>
      <c r="BC72" s="74">
        <v>0</v>
      </c>
      <c r="BD72" s="67">
        <v>311</v>
      </c>
      <c r="BE72" s="76">
        <v>342</v>
      </c>
      <c r="BF72" s="74">
        <v>328</v>
      </c>
      <c r="BG72" s="74">
        <v>78</v>
      </c>
      <c r="BH72" s="74">
        <v>3</v>
      </c>
      <c r="BI72" s="74">
        <v>78</v>
      </c>
      <c r="BJ72" s="162" t="s">
        <v>144</v>
      </c>
      <c r="BK72" s="13" t="s">
        <v>119</v>
      </c>
      <c r="BL72" s="74">
        <v>377</v>
      </c>
      <c r="BM72" s="74">
        <v>2396</v>
      </c>
      <c r="BN72" s="74">
        <v>1421</v>
      </c>
      <c r="BO72" s="74">
        <v>674</v>
      </c>
      <c r="BP72" s="74">
        <v>10</v>
      </c>
      <c r="BQ72" s="74">
        <v>74</v>
      </c>
      <c r="BR72" s="74">
        <v>318</v>
      </c>
      <c r="BS72" s="74">
        <v>285</v>
      </c>
      <c r="BT72" s="74">
        <v>281</v>
      </c>
      <c r="BU72" s="162" t="s">
        <v>144</v>
      </c>
      <c r="BV72" s="13" t="s">
        <v>119</v>
      </c>
      <c r="BW72" s="74">
        <v>2837</v>
      </c>
      <c r="BX72" s="74">
        <v>1547</v>
      </c>
      <c r="BY72" s="74">
        <v>2780</v>
      </c>
      <c r="BZ72" s="74">
        <v>1518</v>
      </c>
      <c r="CA72" s="74">
        <v>1516</v>
      </c>
      <c r="CB72" s="74">
        <v>848</v>
      </c>
      <c r="CC72" s="74">
        <v>21</v>
      </c>
      <c r="CD72" s="74">
        <v>4</v>
      </c>
      <c r="CE72" s="74">
        <v>20</v>
      </c>
      <c r="CF72" s="74">
        <v>4</v>
      </c>
      <c r="CG72" s="74">
        <v>11</v>
      </c>
      <c r="CH72" s="74">
        <v>4</v>
      </c>
      <c r="CI72" s="74">
        <v>636</v>
      </c>
      <c r="CJ72" s="74">
        <v>243</v>
      </c>
      <c r="CK72" s="74">
        <v>627</v>
      </c>
      <c r="CL72" s="74">
        <v>240</v>
      </c>
      <c r="CM72" s="74">
        <v>306</v>
      </c>
      <c r="CN72" s="74">
        <v>133</v>
      </c>
      <c r="CO72" s="162" t="s">
        <v>144</v>
      </c>
      <c r="CP72" s="13" t="s">
        <v>119</v>
      </c>
      <c r="CQ72" s="72">
        <v>636</v>
      </c>
      <c r="CR72" s="5">
        <v>202</v>
      </c>
      <c r="CS72" s="5">
        <v>68</v>
      </c>
      <c r="CT72" s="72">
        <v>61</v>
      </c>
      <c r="CU72" s="5">
        <v>29</v>
      </c>
      <c r="CV72" s="72">
        <v>697</v>
      </c>
      <c r="CW72" s="72">
        <v>231</v>
      </c>
      <c r="CX72" s="162" t="s">
        <v>144</v>
      </c>
      <c r="CY72" s="13" t="s">
        <v>119</v>
      </c>
      <c r="CZ72" s="74">
        <v>159</v>
      </c>
      <c r="DA72" s="74">
        <v>411</v>
      </c>
      <c r="DB72" s="74">
        <v>215</v>
      </c>
      <c r="DC72" s="74">
        <v>144</v>
      </c>
      <c r="DD72" s="74">
        <v>359</v>
      </c>
      <c r="DE72" s="74">
        <v>63</v>
      </c>
      <c r="DF72" s="74">
        <v>207</v>
      </c>
      <c r="DG72" s="74">
        <v>400</v>
      </c>
      <c r="DH72" s="74">
        <v>340</v>
      </c>
      <c r="DI72" s="74">
        <v>17</v>
      </c>
      <c r="DJ72" s="74">
        <v>13</v>
      </c>
      <c r="DK72" s="74">
        <v>81</v>
      </c>
      <c r="DL72" s="74">
        <v>23</v>
      </c>
      <c r="DM72" s="74">
        <v>70</v>
      </c>
      <c r="DN72" s="74">
        <v>27</v>
      </c>
      <c r="DO72" s="135"/>
      <c r="DP72" s="138" t="s">
        <v>144</v>
      </c>
      <c r="DQ72" s="138" t="s">
        <v>4237</v>
      </c>
      <c r="DR72" s="138">
        <v>3494</v>
      </c>
      <c r="DS72" s="138">
        <v>1833</v>
      </c>
      <c r="DT72" s="139">
        <v>12178</v>
      </c>
      <c r="DU72" s="139">
        <v>2409</v>
      </c>
    </row>
    <row r="73" spans="1:125">
      <c r="A73" s="162"/>
      <c r="B73" s="13" t="s">
        <v>120</v>
      </c>
      <c r="C73" s="74">
        <v>2335</v>
      </c>
      <c r="D73" s="74">
        <v>1330</v>
      </c>
      <c r="E73" s="74">
        <v>1038</v>
      </c>
      <c r="F73" s="74">
        <v>632</v>
      </c>
      <c r="G73" s="74">
        <v>83</v>
      </c>
      <c r="H73" s="74">
        <v>42</v>
      </c>
      <c r="I73" s="74">
        <v>262</v>
      </c>
      <c r="J73" s="74">
        <v>132</v>
      </c>
      <c r="K73" s="74">
        <v>546</v>
      </c>
      <c r="L73" s="74">
        <v>270</v>
      </c>
      <c r="M73" s="74">
        <v>1769</v>
      </c>
      <c r="N73" s="74">
        <v>993</v>
      </c>
      <c r="O73" s="74">
        <v>67</v>
      </c>
      <c r="P73" s="74">
        <v>30</v>
      </c>
      <c r="Q73" s="74">
        <v>465</v>
      </c>
      <c r="R73" s="74">
        <v>225</v>
      </c>
      <c r="S73" s="74">
        <v>183</v>
      </c>
      <c r="T73" s="74">
        <v>86</v>
      </c>
      <c r="U73" s="67">
        <v>6748</v>
      </c>
      <c r="V73" s="67">
        <v>3740</v>
      </c>
      <c r="W73" s="162"/>
      <c r="X73" s="13" t="s">
        <v>120</v>
      </c>
      <c r="Y73" s="74">
        <v>40</v>
      </c>
      <c r="Z73" s="74">
        <v>18</v>
      </c>
      <c r="AA73" s="74">
        <v>39</v>
      </c>
      <c r="AB73" s="74">
        <v>26</v>
      </c>
      <c r="AC73" s="74">
        <v>1</v>
      </c>
      <c r="AD73" s="74">
        <v>0</v>
      </c>
      <c r="AE73" s="74">
        <v>11</v>
      </c>
      <c r="AF73" s="74">
        <v>3</v>
      </c>
      <c r="AG73" s="74">
        <v>17</v>
      </c>
      <c r="AH73" s="74">
        <v>9</v>
      </c>
      <c r="AI73" s="74">
        <v>220</v>
      </c>
      <c r="AJ73" s="74">
        <v>105</v>
      </c>
      <c r="AK73" s="74">
        <v>10</v>
      </c>
      <c r="AL73" s="74">
        <v>3</v>
      </c>
      <c r="AM73" s="74">
        <v>49</v>
      </c>
      <c r="AN73" s="74">
        <v>18</v>
      </c>
      <c r="AO73" s="74">
        <v>7</v>
      </c>
      <c r="AP73" s="74">
        <v>5</v>
      </c>
      <c r="AQ73" s="67">
        <v>394</v>
      </c>
      <c r="AR73" s="67">
        <v>187</v>
      </c>
      <c r="AS73" s="162"/>
      <c r="AT73" s="13" t="s">
        <v>120</v>
      </c>
      <c r="AU73" s="74">
        <v>67</v>
      </c>
      <c r="AV73" s="74">
        <v>40</v>
      </c>
      <c r="AW73" s="74">
        <v>4</v>
      </c>
      <c r="AX73" s="74">
        <v>9</v>
      </c>
      <c r="AY73" s="74">
        <v>18</v>
      </c>
      <c r="AZ73" s="74">
        <v>55</v>
      </c>
      <c r="BA73" s="74">
        <v>5</v>
      </c>
      <c r="BB73" s="74">
        <v>22</v>
      </c>
      <c r="BC73" s="74">
        <v>7</v>
      </c>
      <c r="BD73" s="67">
        <v>227</v>
      </c>
      <c r="BE73" s="76">
        <v>237</v>
      </c>
      <c r="BF73" s="74">
        <v>235</v>
      </c>
      <c r="BG73" s="74">
        <v>217</v>
      </c>
      <c r="BH73" s="74">
        <v>2</v>
      </c>
      <c r="BI73" s="74">
        <v>49</v>
      </c>
      <c r="BJ73" s="162"/>
      <c r="BK73" s="13" t="s">
        <v>120</v>
      </c>
      <c r="BL73" s="74">
        <v>231</v>
      </c>
      <c r="BM73" s="74">
        <v>2485</v>
      </c>
      <c r="BN73" s="74">
        <v>825</v>
      </c>
      <c r="BO73" s="74">
        <v>96</v>
      </c>
      <c r="BP73" s="74">
        <v>12</v>
      </c>
      <c r="BQ73" s="74">
        <v>133</v>
      </c>
      <c r="BR73" s="74">
        <v>227</v>
      </c>
      <c r="BS73" s="74">
        <v>212</v>
      </c>
      <c r="BT73" s="74">
        <v>212</v>
      </c>
      <c r="BU73" s="162"/>
      <c r="BV73" s="13" t="s">
        <v>120</v>
      </c>
      <c r="BW73" s="74">
        <v>2054</v>
      </c>
      <c r="BX73" s="74">
        <v>1131</v>
      </c>
      <c r="BY73" s="74">
        <v>2015</v>
      </c>
      <c r="BZ73" s="74">
        <v>1112</v>
      </c>
      <c r="CA73" s="74">
        <v>1131</v>
      </c>
      <c r="CB73" s="74">
        <v>643</v>
      </c>
      <c r="CC73" s="74">
        <v>84</v>
      </c>
      <c r="CD73" s="74">
        <v>28</v>
      </c>
      <c r="CE73" s="74">
        <v>83</v>
      </c>
      <c r="CF73" s="74">
        <v>28</v>
      </c>
      <c r="CG73" s="74">
        <v>52</v>
      </c>
      <c r="CH73" s="74">
        <v>20</v>
      </c>
      <c r="CI73" s="74">
        <v>539</v>
      </c>
      <c r="CJ73" s="74">
        <v>241</v>
      </c>
      <c r="CK73" s="74">
        <v>525</v>
      </c>
      <c r="CL73" s="74">
        <v>233</v>
      </c>
      <c r="CM73" s="74">
        <v>266</v>
      </c>
      <c r="CN73" s="74">
        <v>112</v>
      </c>
      <c r="CO73" s="162"/>
      <c r="CP73" s="13" t="s">
        <v>120</v>
      </c>
      <c r="CQ73" s="72">
        <v>570</v>
      </c>
      <c r="CR73" s="5">
        <v>200</v>
      </c>
      <c r="CS73" s="5">
        <v>124</v>
      </c>
      <c r="CT73" s="72">
        <v>41</v>
      </c>
      <c r="CU73" s="5">
        <v>20</v>
      </c>
      <c r="CV73" s="72">
        <v>611</v>
      </c>
      <c r="CW73" s="72">
        <v>220</v>
      </c>
      <c r="CX73" s="162"/>
      <c r="CY73" s="13" t="s">
        <v>120</v>
      </c>
      <c r="CZ73" s="74">
        <v>140</v>
      </c>
      <c r="DA73" s="74">
        <v>334</v>
      </c>
      <c r="DB73" s="74">
        <v>251</v>
      </c>
      <c r="DC73" s="74">
        <v>169</v>
      </c>
      <c r="DD73" s="74">
        <v>358</v>
      </c>
      <c r="DE73" s="74">
        <v>103</v>
      </c>
      <c r="DF73" s="74">
        <v>278</v>
      </c>
      <c r="DG73" s="74">
        <v>337</v>
      </c>
      <c r="DH73" s="74">
        <v>257</v>
      </c>
      <c r="DI73" s="74">
        <v>20</v>
      </c>
      <c r="DJ73" s="74">
        <v>19</v>
      </c>
      <c r="DK73" s="74">
        <v>6</v>
      </c>
      <c r="DL73" s="74">
        <v>71</v>
      </c>
      <c r="DM73" s="74">
        <v>94</v>
      </c>
      <c r="DN73" s="74">
        <v>115</v>
      </c>
      <c r="DO73" s="135"/>
      <c r="DP73" s="138" t="s">
        <v>144</v>
      </c>
      <c r="DQ73" s="138" t="s">
        <v>4238</v>
      </c>
      <c r="DR73" s="138">
        <v>2677</v>
      </c>
      <c r="DS73" s="138">
        <v>1449</v>
      </c>
      <c r="DT73" s="139">
        <v>8120</v>
      </c>
      <c r="DU73" s="139">
        <v>2272</v>
      </c>
    </row>
    <row r="74" spans="1:125">
      <c r="A74" s="162"/>
      <c r="B74" s="103" t="s">
        <v>102</v>
      </c>
      <c r="C74" s="105">
        <v>5653</v>
      </c>
      <c r="D74" s="105">
        <v>3186</v>
      </c>
      <c r="E74" s="105">
        <v>2585</v>
      </c>
      <c r="F74" s="105">
        <v>1564</v>
      </c>
      <c r="G74" s="105">
        <v>83</v>
      </c>
      <c r="H74" s="105">
        <v>42</v>
      </c>
      <c r="I74" s="105">
        <v>760</v>
      </c>
      <c r="J74" s="105">
        <v>362</v>
      </c>
      <c r="K74" s="105">
        <v>1168</v>
      </c>
      <c r="L74" s="105">
        <v>571</v>
      </c>
      <c r="M74" s="105">
        <v>4487</v>
      </c>
      <c r="N74" s="105">
        <v>2536</v>
      </c>
      <c r="O74" s="105">
        <v>91</v>
      </c>
      <c r="P74" s="105">
        <v>37</v>
      </c>
      <c r="Q74" s="105">
        <v>1134</v>
      </c>
      <c r="R74" s="105">
        <v>531</v>
      </c>
      <c r="S74" s="105">
        <v>183</v>
      </c>
      <c r="T74" s="105">
        <v>86</v>
      </c>
      <c r="U74" s="105">
        <v>16144</v>
      </c>
      <c r="V74" s="105">
        <v>8915</v>
      </c>
      <c r="W74" s="162"/>
      <c r="X74" s="103" t="s">
        <v>102</v>
      </c>
      <c r="Y74" s="105">
        <v>72</v>
      </c>
      <c r="Z74" s="105">
        <v>37</v>
      </c>
      <c r="AA74" s="105">
        <v>64</v>
      </c>
      <c r="AB74" s="105">
        <v>43</v>
      </c>
      <c r="AC74" s="105">
        <v>1</v>
      </c>
      <c r="AD74" s="105">
        <v>0</v>
      </c>
      <c r="AE74" s="105">
        <v>13</v>
      </c>
      <c r="AF74" s="105">
        <v>4</v>
      </c>
      <c r="AG74" s="105">
        <v>25</v>
      </c>
      <c r="AH74" s="105">
        <v>10</v>
      </c>
      <c r="AI74" s="105">
        <v>474</v>
      </c>
      <c r="AJ74" s="105">
        <v>247</v>
      </c>
      <c r="AK74" s="105">
        <v>15</v>
      </c>
      <c r="AL74" s="105">
        <v>3</v>
      </c>
      <c r="AM74" s="105">
        <v>167</v>
      </c>
      <c r="AN74" s="105">
        <v>72</v>
      </c>
      <c r="AO74" s="105">
        <v>7</v>
      </c>
      <c r="AP74" s="105">
        <v>5</v>
      </c>
      <c r="AQ74" s="105">
        <v>838</v>
      </c>
      <c r="AR74" s="105">
        <v>421</v>
      </c>
      <c r="AS74" s="162"/>
      <c r="AT74" s="103" t="s">
        <v>102</v>
      </c>
      <c r="AU74" s="105">
        <v>162</v>
      </c>
      <c r="AV74" s="105">
        <v>97</v>
      </c>
      <c r="AW74" s="105">
        <v>4</v>
      </c>
      <c r="AX74" s="105">
        <v>29</v>
      </c>
      <c r="AY74" s="105">
        <v>39</v>
      </c>
      <c r="AZ74" s="105">
        <v>135</v>
      </c>
      <c r="BA74" s="105">
        <v>7</v>
      </c>
      <c r="BB74" s="105">
        <v>58</v>
      </c>
      <c r="BC74" s="105">
        <v>7</v>
      </c>
      <c r="BD74" s="105">
        <v>538</v>
      </c>
      <c r="BE74" s="105">
        <v>579</v>
      </c>
      <c r="BF74" s="105">
        <v>563</v>
      </c>
      <c r="BG74" s="105">
        <v>295</v>
      </c>
      <c r="BH74" s="105">
        <v>5</v>
      </c>
      <c r="BI74" s="105">
        <v>127</v>
      </c>
      <c r="BJ74" s="162"/>
      <c r="BK74" s="103" t="s">
        <v>102</v>
      </c>
      <c r="BL74" s="105">
        <v>608</v>
      </c>
      <c r="BM74" s="105">
        <v>4881</v>
      </c>
      <c r="BN74" s="105">
        <v>2246</v>
      </c>
      <c r="BO74" s="105">
        <v>770</v>
      </c>
      <c r="BP74" s="105">
        <v>22</v>
      </c>
      <c r="BQ74" s="105">
        <v>207</v>
      </c>
      <c r="BR74" s="105">
        <v>545</v>
      </c>
      <c r="BS74" s="105">
        <v>497</v>
      </c>
      <c r="BT74" s="105">
        <v>493</v>
      </c>
      <c r="BU74" s="162"/>
      <c r="BV74" s="103" t="s">
        <v>102</v>
      </c>
      <c r="BW74" s="105">
        <v>4891</v>
      </c>
      <c r="BX74" s="105">
        <v>2678</v>
      </c>
      <c r="BY74" s="105">
        <v>4795</v>
      </c>
      <c r="BZ74" s="105">
        <v>2630</v>
      </c>
      <c r="CA74" s="105">
        <v>2647</v>
      </c>
      <c r="CB74" s="105">
        <v>1491</v>
      </c>
      <c r="CC74" s="105">
        <v>105</v>
      </c>
      <c r="CD74" s="105">
        <v>32</v>
      </c>
      <c r="CE74" s="105">
        <v>103</v>
      </c>
      <c r="CF74" s="105">
        <v>32</v>
      </c>
      <c r="CG74" s="105">
        <v>63</v>
      </c>
      <c r="CH74" s="105">
        <v>24</v>
      </c>
      <c r="CI74" s="105">
        <v>1175</v>
      </c>
      <c r="CJ74" s="105">
        <v>484</v>
      </c>
      <c r="CK74" s="105">
        <v>1152</v>
      </c>
      <c r="CL74" s="105">
        <v>473</v>
      </c>
      <c r="CM74" s="105">
        <v>572</v>
      </c>
      <c r="CN74" s="105">
        <v>245</v>
      </c>
      <c r="CO74" s="162"/>
      <c r="CP74" s="105" t="s">
        <v>102</v>
      </c>
      <c r="CQ74" s="105">
        <v>1206</v>
      </c>
      <c r="CR74" s="105">
        <v>402</v>
      </c>
      <c r="CS74" s="105">
        <v>192</v>
      </c>
      <c r="CT74" s="105">
        <v>102</v>
      </c>
      <c r="CU74" s="105">
        <v>49</v>
      </c>
      <c r="CV74" s="105">
        <v>1308</v>
      </c>
      <c r="CW74" s="105">
        <v>451</v>
      </c>
      <c r="CX74" s="162"/>
      <c r="CY74" s="103" t="s">
        <v>102</v>
      </c>
      <c r="CZ74" s="105">
        <v>299</v>
      </c>
      <c r="DA74" s="105">
        <v>745</v>
      </c>
      <c r="DB74" s="105">
        <v>466</v>
      </c>
      <c r="DC74" s="105">
        <v>313</v>
      </c>
      <c r="DD74" s="105">
        <v>717</v>
      </c>
      <c r="DE74" s="105">
        <v>166</v>
      </c>
      <c r="DF74" s="105">
        <v>485</v>
      </c>
      <c r="DG74" s="105">
        <v>737</v>
      </c>
      <c r="DH74" s="105">
        <v>597</v>
      </c>
      <c r="DI74" s="105">
        <v>37</v>
      </c>
      <c r="DJ74" s="105">
        <v>32</v>
      </c>
      <c r="DK74" s="105">
        <v>87</v>
      </c>
      <c r="DL74" s="105">
        <v>94</v>
      </c>
      <c r="DM74" s="105">
        <v>164</v>
      </c>
      <c r="DN74" s="105">
        <v>142</v>
      </c>
      <c r="DO74" s="135"/>
      <c r="DP74" s="138" t="s">
        <v>144</v>
      </c>
      <c r="DQ74" s="138" t="s">
        <v>4239</v>
      </c>
      <c r="DR74" s="138">
        <v>6171</v>
      </c>
      <c r="DS74" s="138">
        <v>3282</v>
      </c>
      <c r="DT74" s="139">
        <v>20298</v>
      </c>
      <c r="DU74" s="139">
        <v>4681</v>
      </c>
    </row>
    <row r="75" spans="1:125" ht="14.45" customHeight="1">
      <c r="A75" s="162" t="s">
        <v>145</v>
      </c>
      <c r="B75" s="13" t="s">
        <v>119</v>
      </c>
      <c r="C75" s="74">
        <v>344</v>
      </c>
      <c r="D75" s="74">
        <v>168</v>
      </c>
      <c r="E75" s="74">
        <v>162</v>
      </c>
      <c r="F75" s="74">
        <v>67</v>
      </c>
      <c r="G75" s="74">
        <v>0</v>
      </c>
      <c r="H75" s="74">
        <v>0</v>
      </c>
      <c r="I75" s="74">
        <v>33</v>
      </c>
      <c r="J75" s="74">
        <v>14</v>
      </c>
      <c r="K75" s="74">
        <v>99</v>
      </c>
      <c r="L75" s="74">
        <v>41</v>
      </c>
      <c r="M75" s="74">
        <v>427</v>
      </c>
      <c r="N75" s="74">
        <v>188</v>
      </c>
      <c r="O75" s="74">
        <v>1</v>
      </c>
      <c r="P75" s="74">
        <v>1</v>
      </c>
      <c r="Q75" s="74">
        <v>44</v>
      </c>
      <c r="R75" s="74">
        <v>14</v>
      </c>
      <c r="S75" s="74">
        <v>0</v>
      </c>
      <c r="T75" s="74">
        <v>0</v>
      </c>
      <c r="U75" s="67">
        <v>1110</v>
      </c>
      <c r="V75" s="67">
        <v>493</v>
      </c>
      <c r="W75" s="162" t="s">
        <v>145</v>
      </c>
      <c r="X75" s="13" t="s">
        <v>119</v>
      </c>
      <c r="Y75" s="74">
        <v>1</v>
      </c>
      <c r="Z75" s="74">
        <v>1</v>
      </c>
      <c r="AA75" s="74">
        <v>3</v>
      </c>
      <c r="AB75" s="74">
        <v>0</v>
      </c>
      <c r="AC75" s="74">
        <v>0</v>
      </c>
      <c r="AD75" s="74">
        <v>0</v>
      </c>
      <c r="AE75" s="74">
        <v>1</v>
      </c>
      <c r="AF75" s="74">
        <v>1</v>
      </c>
      <c r="AG75" s="74">
        <v>0</v>
      </c>
      <c r="AH75" s="74">
        <v>0</v>
      </c>
      <c r="AI75" s="74">
        <v>22</v>
      </c>
      <c r="AJ75" s="74">
        <v>10</v>
      </c>
      <c r="AK75" s="74">
        <v>0</v>
      </c>
      <c r="AL75" s="74">
        <v>0</v>
      </c>
      <c r="AM75" s="74">
        <v>5</v>
      </c>
      <c r="AN75" s="74">
        <v>1</v>
      </c>
      <c r="AO75" s="74">
        <v>0</v>
      </c>
      <c r="AP75" s="74">
        <v>0</v>
      </c>
      <c r="AQ75" s="67">
        <v>32</v>
      </c>
      <c r="AR75" s="67">
        <v>13</v>
      </c>
      <c r="AS75" s="162" t="s">
        <v>145</v>
      </c>
      <c r="AT75" s="13" t="s">
        <v>119</v>
      </c>
      <c r="AU75" s="74">
        <v>8</v>
      </c>
      <c r="AV75" s="74">
        <v>6</v>
      </c>
      <c r="AW75" s="74">
        <v>0</v>
      </c>
      <c r="AX75" s="74">
        <v>1</v>
      </c>
      <c r="AY75" s="74">
        <v>4</v>
      </c>
      <c r="AZ75" s="74">
        <v>9</v>
      </c>
      <c r="BA75" s="74">
        <v>1</v>
      </c>
      <c r="BB75" s="74">
        <v>3</v>
      </c>
      <c r="BC75" s="74">
        <v>0</v>
      </c>
      <c r="BD75" s="67">
        <v>32</v>
      </c>
      <c r="BE75" s="76">
        <v>35</v>
      </c>
      <c r="BF75" s="74">
        <v>29</v>
      </c>
      <c r="BG75" s="74">
        <v>8</v>
      </c>
      <c r="BH75" s="74">
        <v>0</v>
      </c>
      <c r="BI75" s="74">
        <v>8</v>
      </c>
      <c r="BJ75" s="162" t="s">
        <v>145</v>
      </c>
      <c r="BK75" s="13" t="s">
        <v>119</v>
      </c>
      <c r="BL75" s="74">
        <v>0</v>
      </c>
      <c r="BM75" s="74">
        <v>190</v>
      </c>
      <c r="BN75" s="74">
        <v>224</v>
      </c>
      <c r="BO75" s="74">
        <v>51</v>
      </c>
      <c r="BP75" s="74">
        <v>0</v>
      </c>
      <c r="BQ75" s="74">
        <v>3</v>
      </c>
      <c r="BR75" s="74">
        <v>31</v>
      </c>
      <c r="BS75" s="74">
        <v>30</v>
      </c>
      <c r="BT75" s="74">
        <v>28</v>
      </c>
      <c r="BU75" s="162" t="s">
        <v>145</v>
      </c>
      <c r="BV75" s="13" t="s">
        <v>119</v>
      </c>
      <c r="BW75" s="74">
        <v>342</v>
      </c>
      <c r="BX75" s="74">
        <v>132</v>
      </c>
      <c r="BY75" s="74">
        <v>337</v>
      </c>
      <c r="BZ75" s="74">
        <v>132</v>
      </c>
      <c r="CA75" s="74">
        <v>144</v>
      </c>
      <c r="CB75" s="74">
        <v>51</v>
      </c>
      <c r="CC75" s="74">
        <v>1</v>
      </c>
      <c r="CD75" s="74">
        <v>0</v>
      </c>
      <c r="CE75" s="74">
        <v>1</v>
      </c>
      <c r="CF75" s="74">
        <v>0</v>
      </c>
      <c r="CG75" s="74">
        <v>0</v>
      </c>
      <c r="CH75" s="74">
        <v>0</v>
      </c>
      <c r="CI75" s="74">
        <v>29</v>
      </c>
      <c r="CJ75" s="74">
        <v>10</v>
      </c>
      <c r="CK75" s="74">
        <v>29</v>
      </c>
      <c r="CL75" s="74">
        <v>10</v>
      </c>
      <c r="CM75" s="74">
        <v>11</v>
      </c>
      <c r="CN75" s="74">
        <v>6</v>
      </c>
      <c r="CO75" s="162" t="s">
        <v>145</v>
      </c>
      <c r="CP75" s="13" t="s">
        <v>119</v>
      </c>
      <c r="CQ75" s="72">
        <v>59</v>
      </c>
      <c r="CR75" s="5">
        <v>10</v>
      </c>
      <c r="CS75" s="5">
        <v>5</v>
      </c>
      <c r="CT75" s="72">
        <v>5</v>
      </c>
      <c r="CU75" s="5">
        <v>2</v>
      </c>
      <c r="CV75" s="72">
        <v>64</v>
      </c>
      <c r="CW75" s="72">
        <v>12</v>
      </c>
      <c r="CX75" s="162" t="s">
        <v>145</v>
      </c>
      <c r="CY75" s="13" t="s">
        <v>119</v>
      </c>
      <c r="CZ75" s="74">
        <v>108</v>
      </c>
      <c r="DA75" s="74">
        <v>18</v>
      </c>
      <c r="DB75" s="74">
        <v>3</v>
      </c>
      <c r="DC75" s="74">
        <v>0</v>
      </c>
      <c r="DD75" s="74">
        <v>3</v>
      </c>
      <c r="DE75" s="74">
        <v>3</v>
      </c>
      <c r="DF75" s="74">
        <v>28</v>
      </c>
      <c r="DG75" s="74">
        <v>3</v>
      </c>
      <c r="DH75" s="74">
        <v>3</v>
      </c>
      <c r="DI75" s="74">
        <v>0</v>
      </c>
      <c r="DJ75" s="74">
        <v>0</v>
      </c>
      <c r="DK75" s="74">
        <v>0</v>
      </c>
      <c r="DL75" s="74">
        <v>3</v>
      </c>
      <c r="DM75" s="74">
        <v>12</v>
      </c>
      <c r="DN75" s="74">
        <v>23</v>
      </c>
      <c r="DO75" s="135"/>
      <c r="DP75" s="138" t="s">
        <v>145</v>
      </c>
      <c r="DQ75" s="138" t="s">
        <v>4240</v>
      </c>
      <c r="DR75" s="138">
        <v>372</v>
      </c>
      <c r="DS75" s="138">
        <v>155</v>
      </c>
      <c r="DT75" s="139">
        <v>1256</v>
      </c>
      <c r="DU75" s="139">
        <v>169</v>
      </c>
    </row>
    <row r="76" spans="1:125">
      <c r="A76" s="162"/>
      <c r="B76" s="13" t="s">
        <v>120</v>
      </c>
      <c r="C76" s="74">
        <v>886</v>
      </c>
      <c r="D76" s="74">
        <v>467</v>
      </c>
      <c r="E76" s="74">
        <v>418</v>
      </c>
      <c r="F76" s="74">
        <v>243</v>
      </c>
      <c r="G76" s="74">
        <v>0</v>
      </c>
      <c r="H76" s="74">
        <v>0</v>
      </c>
      <c r="I76" s="74">
        <v>0</v>
      </c>
      <c r="J76" s="74">
        <v>0</v>
      </c>
      <c r="K76" s="74">
        <v>292</v>
      </c>
      <c r="L76" s="74">
        <v>141</v>
      </c>
      <c r="M76" s="74">
        <v>513</v>
      </c>
      <c r="N76" s="74">
        <v>306</v>
      </c>
      <c r="O76" s="74">
        <v>6</v>
      </c>
      <c r="P76" s="74">
        <v>1</v>
      </c>
      <c r="Q76" s="74">
        <v>95</v>
      </c>
      <c r="R76" s="74">
        <v>42</v>
      </c>
      <c r="S76" s="74">
        <v>194</v>
      </c>
      <c r="T76" s="74">
        <v>100</v>
      </c>
      <c r="U76" s="67">
        <v>2404</v>
      </c>
      <c r="V76" s="67">
        <v>1300</v>
      </c>
      <c r="W76" s="162"/>
      <c r="X76" s="13" t="s">
        <v>120</v>
      </c>
      <c r="Y76" s="74">
        <v>8</v>
      </c>
      <c r="Z76" s="74">
        <v>6</v>
      </c>
      <c r="AA76" s="74">
        <v>5</v>
      </c>
      <c r="AB76" s="74">
        <v>2</v>
      </c>
      <c r="AC76" s="74">
        <v>0</v>
      </c>
      <c r="AD76" s="74">
        <v>0</v>
      </c>
      <c r="AE76" s="74">
        <v>0</v>
      </c>
      <c r="AF76" s="74">
        <v>0</v>
      </c>
      <c r="AG76" s="74">
        <v>0</v>
      </c>
      <c r="AH76" s="74">
        <v>0</v>
      </c>
      <c r="AI76" s="74">
        <v>30</v>
      </c>
      <c r="AJ76" s="74">
        <v>16</v>
      </c>
      <c r="AK76" s="74">
        <v>2</v>
      </c>
      <c r="AL76" s="74">
        <v>0</v>
      </c>
      <c r="AM76" s="74">
        <v>10</v>
      </c>
      <c r="AN76" s="74">
        <v>4</v>
      </c>
      <c r="AO76" s="74">
        <v>3</v>
      </c>
      <c r="AP76" s="74">
        <v>0</v>
      </c>
      <c r="AQ76" s="67">
        <v>58</v>
      </c>
      <c r="AR76" s="67">
        <v>28</v>
      </c>
      <c r="AS76" s="162"/>
      <c r="AT76" s="13" t="s">
        <v>120</v>
      </c>
      <c r="AU76" s="74">
        <v>23</v>
      </c>
      <c r="AV76" s="74">
        <v>15</v>
      </c>
      <c r="AW76" s="74">
        <v>0</v>
      </c>
      <c r="AX76" s="74">
        <v>0</v>
      </c>
      <c r="AY76" s="74">
        <v>10</v>
      </c>
      <c r="AZ76" s="74">
        <v>17</v>
      </c>
      <c r="BA76" s="74">
        <v>2</v>
      </c>
      <c r="BB76" s="74">
        <v>6</v>
      </c>
      <c r="BC76" s="74">
        <v>5</v>
      </c>
      <c r="BD76" s="67">
        <v>78</v>
      </c>
      <c r="BE76" s="76">
        <v>85</v>
      </c>
      <c r="BF76" s="74">
        <v>71</v>
      </c>
      <c r="BG76" s="74">
        <v>61</v>
      </c>
      <c r="BH76" s="74">
        <v>0</v>
      </c>
      <c r="BI76" s="74">
        <v>17</v>
      </c>
      <c r="BJ76" s="162"/>
      <c r="BK76" s="13" t="s">
        <v>120</v>
      </c>
      <c r="BL76" s="74">
        <v>4</v>
      </c>
      <c r="BM76" s="74">
        <v>970</v>
      </c>
      <c r="BN76" s="74">
        <v>120</v>
      </c>
      <c r="BO76" s="74">
        <v>75</v>
      </c>
      <c r="BP76" s="74">
        <v>0</v>
      </c>
      <c r="BQ76" s="74">
        <v>19</v>
      </c>
      <c r="BR76" s="74">
        <v>82</v>
      </c>
      <c r="BS76" s="74">
        <v>78</v>
      </c>
      <c r="BT76" s="74">
        <v>76</v>
      </c>
      <c r="BU76" s="162"/>
      <c r="BV76" s="13" t="s">
        <v>120</v>
      </c>
      <c r="BW76" s="74">
        <v>428</v>
      </c>
      <c r="BX76" s="74">
        <v>237</v>
      </c>
      <c r="BY76" s="74">
        <v>425</v>
      </c>
      <c r="BZ76" s="74">
        <v>235</v>
      </c>
      <c r="CA76" s="74">
        <v>258</v>
      </c>
      <c r="CB76" s="74">
        <v>150</v>
      </c>
      <c r="CC76" s="74">
        <v>16</v>
      </c>
      <c r="CD76" s="74">
        <v>3</v>
      </c>
      <c r="CE76" s="74">
        <v>16</v>
      </c>
      <c r="CF76" s="74">
        <v>3</v>
      </c>
      <c r="CG76" s="74">
        <v>12</v>
      </c>
      <c r="CH76" s="74">
        <v>3</v>
      </c>
      <c r="CI76" s="74">
        <v>332</v>
      </c>
      <c r="CJ76" s="74">
        <v>69</v>
      </c>
      <c r="CK76" s="74">
        <v>160</v>
      </c>
      <c r="CL76" s="74">
        <v>69</v>
      </c>
      <c r="CM76" s="74">
        <v>99</v>
      </c>
      <c r="CN76" s="74">
        <v>41</v>
      </c>
      <c r="CO76" s="162"/>
      <c r="CP76" s="13" t="s">
        <v>120</v>
      </c>
      <c r="CQ76" s="72">
        <v>175</v>
      </c>
      <c r="CR76" s="5">
        <v>61</v>
      </c>
      <c r="CS76" s="5">
        <v>34</v>
      </c>
      <c r="CT76" s="72">
        <v>22</v>
      </c>
      <c r="CU76" s="5">
        <v>6</v>
      </c>
      <c r="CV76" s="72">
        <v>197</v>
      </c>
      <c r="CW76" s="72">
        <v>67</v>
      </c>
      <c r="CX76" s="162"/>
      <c r="CY76" s="13" t="s">
        <v>120</v>
      </c>
      <c r="CZ76" s="74">
        <v>188</v>
      </c>
      <c r="DA76" s="74">
        <v>268</v>
      </c>
      <c r="DB76" s="74">
        <v>105</v>
      </c>
      <c r="DC76" s="74">
        <v>2</v>
      </c>
      <c r="DD76" s="74">
        <v>97</v>
      </c>
      <c r="DE76" s="74">
        <v>66</v>
      </c>
      <c r="DF76" s="74">
        <v>136</v>
      </c>
      <c r="DG76" s="74">
        <v>100</v>
      </c>
      <c r="DH76" s="74">
        <v>93</v>
      </c>
      <c r="DI76" s="74">
        <v>0</v>
      </c>
      <c r="DJ76" s="74">
        <v>5</v>
      </c>
      <c r="DK76" s="74">
        <v>35</v>
      </c>
      <c r="DL76" s="74">
        <v>17</v>
      </c>
      <c r="DM76" s="74">
        <v>13</v>
      </c>
      <c r="DN76" s="74">
        <v>6</v>
      </c>
      <c r="DO76" s="135"/>
      <c r="DP76" s="138" t="s">
        <v>145</v>
      </c>
      <c r="DQ76" s="138" t="s">
        <v>4241</v>
      </c>
      <c r="DR76" s="138">
        <v>776</v>
      </c>
      <c r="DS76" s="138">
        <v>369</v>
      </c>
      <c r="DT76" s="139">
        <v>2604</v>
      </c>
      <c r="DU76" s="139">
        <v>1095</v>
      </c>
    </row>
    <row r="77" spans="1:125">
      <c r="A77" s="162"/>
      <c r="B77" s="103" t="s">
        <v>102</v>
      </c>
      <c r="C77" s="105">
        <v>1230</v>
      </c>
      <c r="D77" s="105">
        <v>635</v>
      </c>
      <c r="E77" s="105">
        <v>580</v>
      </c>
      <c r="F77" s="105">
        <v>310</v>
      </c>
      <c r="G77" s="105">
        <v>0</v>
      </c>
      <c r="H77" s="105">
        <v>0</v>
      </c>
      <c r="I77" s="105">
        <v>33</v>
      </c>
      <c r="J77" s="105">
        <v>14</v>
      </c>
      <c r="K77" s="105">
        <v>391</v>
      </c>
      <c r="L77" s="105">
        <v>182</v>
      </c>
      <c r="M77" s="105">
        <v>940</v>
      </c>
      <c r="N77" s="105">
        <v>494</v>
      </c>
      <c r="O77" s="105">
        <v>7</v>
      </c>
      <c r="P77" s="105">
        <v>2</v>
      </c>
      <c r="Q77" s="105">
        <v>139</v>
      </c>
      <c r="R77" s="105">
        <v>56</v>
      </c>
      <c r="S77" s="105">
        <v>194</v>
      </c>
      <c r="T77" s="105">
        <v>100</v>
      </c>
      <c r="U77" s="105">
        <v>3514</v>
      </c>
      <c r="V77" s="105">
        <v>1793</v>
      </c>
      <c r="W77" s="162"/>
      <c r="X77" s="103" t="s">
        <v>102</v>
      </c>
      <c r="Y77" s="105">
        <v>9</v>
      </c>
      <c r="Z77" s="105">
        <v>7</v>
      </c>
      <c r="AA77" s="105">
        <v>8</v>
      </c>
      <c r="AB77" s="105">
        <v>2</v>
      </c>
      <c r="AC77" s="105">
        <v>0</v>
      </c>
      <c r="AD77" s="105">
        <v>0</v>
      </c>
      <c r="AE77" s="105">
        <v>1</v>
      </c>
      <c r="AF77" s="105">
        <v>1</v>
      </c>
      <c r="AG77" s="105">
        <v>0</v>
      </c>
      <c r="AH77" s="105">
        <v>0</v>
      </c>
      <c r="AI77" s="105">
        <v>52</v>
      </c>
      <c r="AJ77" s="105">
        <v>26</v>
      </c>
      <c r="AK77" s="105">
        <v>2</v>
      </c>
      <c r="AL77" s="105">
        <v>0</v>
      </c>
      <c r="AM77" s="105">
        <v>15</v>
      </c>
      <c r="AN77" s="105">
        <v>5</v>
      </c>
      <c r="AO77" s="105">
        <v>3</v>
      </c>
      <c r="AP77" s="105">
        <v>0</v>
      </c>
      <c r="AQ77" s="105">
        <v>90</v>
      </c>
      <c r="AR77" s="105">
        <v>41</v>
      </c>
      <c r="AS77" s="162"/>
      <c r="AT77" s="103" t="s">
        <v>102</v>
      </c>
      <c r="AU77" s="105">
        <v>31</v>
      </c>
      <c r="AV77" s="105">
        <v>21</v>
      </c>
      <c r="AW77" s="105">
        <v>0</v>
      </c>
      <c r="AX77" s="105">
        <v>1</v>
      </c>
      <c r="AY77" s="105">
        <v>14</v>
      </c>
      <c r="AZ77" s="105">
        <v>26</v>
      </c>
      <c r="BA77" s="105">
        <v>3</v>
      </c>
      <c r="BB77" s="105">
        <v>9</v>
      </c>
      <c r="BC77" s="105">
        <v>5</v>
      </c>
      <c r="BD77" s="105">
        <v>110</v>
      </c>
      <c r="BE77" s="105">
        <v>120</v>
      </c>
      <c r="BF77" s="105">
        <v>100</v>
      </c>
      <c r="BG77" s="105">
        <v>69</v>
      </c>
      <c r="BH77" s="105">
        <v>0</v>
      </c>
      <c r="BI77" s="105">
        <v>25</v>
      </c>
      <c r="BJ77" s="162"/>
      <c r="BK77" s="103" t="s">
        <v>102</v>
      </c>
      <c r="BL77" s="105">
        <v>4</v>
      </c>
      <c r="BM77" s="105">
        <v>1160</v>
      </c>
      <c r="BN77" s="105">
        <v>344</v>
      </c>
      <c r="BO77" s="105">
        <v>126</v>
      </c>
      <c r="BP77" s="105">
        <v>0</v>
      </c>
      <c r="BQ77" s="105">
        <v>22</v>
      </c>
      <c r="BR77" s="105">
        <v>113</v>
      </c>
      <c r="BS77" s="105">
        <v>108</v>
      </c>
      <c r="BT77" s="105">
        <v>104</v>
      </c>
      <c r="BU77" s="162"/>
      <c r="BV77" s="103" t="s">
        <v>102</v>
      </c>
      <c r="BW77" s="105">
        <v>770</v>
      </c>
      <c r="BX77" s="105">
        <v>369</v>
      </c>
      <c r="BY77" s="105">
        <v>762</v>
      </c>
      <c r="BZ77" s="105">
        <v>367</v>
      </c>
      <c r="CA77" s="105">
        <v>402</v>
      </c>
      <c r="CB77" s="105">
        <v>201</v>
      </c>
      <c r="CC77" s="105">
        <v>17</v>
      </c>
      <c r="CD77" s="105">
        <v>3</v>
      </c>
      <c r="CE77" s="105">
        <v>17</v>
      </c>
      <c r="CF77" s="105">
        <v>3</v>
      </c>
      <c r="CG77" s="105">
        <v>12</v>
      </c>
      <c r="CH77" s="105">
        <v>3</v>
      </c>
      <c r="CI77" s="105">
        <v>361</v>
      </c>
      <c r="CJ77" s="105">
        <v>79</v>
      </c>
      <c r="CK77" s="105">
        <v>189</v>
      </c>
      <c r="CL77" s="105">
        <v>79</v>
      </c>
      <c r="CM77" s="105">
        <v>110</v>
      </c>
      <c r="CN77" s="105">
        <v>47</v>
      </c>
      <c r="CO77" s="162"/>
      <c r="CP77" s="105" t="s">
        <v>102</v>
      </c>
      <c r="CQ77" s="105">
        <v>234</v>
      </c>
      <c r="CR77" s="105">
        <v>71</v>
      </c>
      <c r="CS77" s="105">
        <v>39</v>
      </c>
      <c r="CT77" s="105">
        <v>27</v>
      </c>
      <c r="CU77" s="105">
        <v>8</v>
      </c>
      <c r="CV77" s="105">
        <v>261</v>
      </c>
      <c r="CW77" s="105">
        <v>79</v>
      </c>
      <c r="CX77" s="162"/>
      <c r="CY77" s="103" t="s">
        <v>102</v>
      </c>
      <c r="CZ77" s="105">
        <v>296</v>
      </c>
      <c r="DA77" s="105">
        <v>286</v>
      </c>
      <c r="DB77" s="105">
        <v>108</v>
      </c>
      <c r="DC77" s="105">
        <v>2</v>
      </c>
      <c r="DD77" s="105">
        <v>100</v>
      </c>
      <c r="DE77" s="105">
        <v>69</v>
      </c>
      <c r="DF77" s="105">
        <v>164</v>
      </c>
      <c r="DG77" s="105">
        <v>103</v>
      </c>
      <c r="DH77" s="105">
        <v>96</v>
      </c>
      <c r="DI77" s="105">
        <v>0</v>
      </c>
      <c r="DJ77" s="105">
        <v>5</v>
      </c>
      <c r="DK77" s="105">
        <v>35</v>
      </c>
      <c r="DL77" s="105">
        <v>20</v>
      </c>
      <c r="DM77" s="105">
        <v>25</v>
      </c>
      <c r="DN77" s="105">
        <v>29</v>
      </c>
      <c r="DO77" s="135"/>
      <c r="DP77" s="138" t="s">
        <v>145</v>
      </c>
      <c r="DQ77" s="138" t="s">
        <v>4242</v>
      </c>
      <c r="DR77" s="138">
        <v>1148</v>
      </c>
      <c r="DS77" s="138">
        <v>524</v>
      </c>
      <c r="DT77" s="139">
        <v>3860</v>
      </c>
      <c r="DU77" s="139">
        <v>1264</v>
      </c>
    </row>
    <row r="78" spans="1:125">
      <c r="A78" s="191" t="s">
        <v>121</v>
      </c>
      <c r="B78" s="191"/>
      <c r="C78" s="52">
        <v>61245</v>
      </c>
      <c r="D78" s="52">
        <v>33777</v>
      </c>
      <c r="E78" s="52">
        <v>26716</v>
      </c>
      <c r="F78" s="52">
        <v>15317</v>
      </c>
      <c r="G78" s="52">
        <v>575</v>
      </c>
      <c r="H78" s="52">
        <v>265</v>
      </c>
      <c r="I78" s="52">
        <v>6494</v>
      </c>
      <c r="J78" s="52">
        <v>3213</v>
      </c>
      <c r="K78" s="52">
        <v>14327</v>
      </c>
      <c r="L78" s="52">
        <v>7279</v>
      </c>
      <c r="M78" s="52">
        <v>46901</v>
      </c>
      <c r="N78" s="52">
        <v>26275</v>
      </c>
      <c r="O78" s="52">
        <v>1128</v>
      </c>
      <c r="P78" s="52">
        <v>444</v>
      </c>
      <c r="Q78" s="52">
        <v>11386</v>
      </c>
      <c r="R78" s="52">
        <v>5061</v>
      </c>
      <c r="S78" s="52">
        <v>5148</v>
      </c>
      <c r="T78" s="52">
        <v>2523</v>
      </c>
      <c r="U78" s="52">
        <v>173920</v>
      </c>
      <c r="V78" s="52">
        <v>94154</v>
      </c>
      <c r="W78" s="191" t="s">
        <v>121</v>
      </c>
      <c r="X78" s="191"/>
      <c r="Y78" s="52">
        <v>1196</v>
      </c>
      <c r="Z78" s="52">
        <v>618</v>
      </c>
      <c r="AA78" s="52">
        <v>569</v>
      </c>
      <c r="AB78" s="52">
        <v>313</v>
      </c>
      <c r="AC78" s="52">
        <v>27</v>
      </c>
      <c r="AD78" s="52">
        <v>12</v>
      </c>
      <c r="AE78" s="52">
        <v>136</v>
      </c>
      <c r="AF78" s="52">
        <v>57</v>
      </c>
      <c r="AG78" s="52">
        <v>209</v>
      </c>
      <c r="AH78" s="52">
        <v>95</v>
      </c>
      <c r="AI78" s="52">
        <v>4976</v>
      </c>
      <c r="AJ78" s="52">
        <v>2477</v>
      </c>
      <c r="AK78" s="52">
        <v>137</v>
      </c>
      <c r="AL78" s="52">
        <v>40</v>
      </c>
      <c r="AM78" s="52">
        <v>1293</v>
      </c>
      <c r="AN78" s="52">
        <v>530</v>
      </c>
      <c r="AO78" s="52">
        <v>390</v>
      </c>
      <c r="AP78" s="52">
        <v>174</v>
      </c>
      <c r="AQ78" s="52">
        <v>8933</v>
      </c>
      <c r="AR78" s="52">
        <v>4316</v>
      </c>
      <c r="AS78" s="191" t="s">
        <v>121</v>
      </c>
      <c r="AT78" s="191"/>
      <c r="AU78" s="52">
        <v>1699</v>
      </c>
      <c r="AV78" s="52">
        <v>1004</v>
      </c>
      <c r="AW78" s="52">
        <v>33</v>
      </c>
      <c r="AX78" s="52">
        <v>267</v>
      </c>
      <c r="AY78" s="52">
        <v>514</v>
      </c>
      <c r="AZ78" s="52">
        <v>1448</v>
      </c>
      <c r="BA78" s="52">
        <v>113</v>
      </c>
      <c r="BB78" s="52">
        <v>594</v>
      </c>
      <c r="BC78" s="52">
        <v>164</v>
      </c>
      <c r="BD78" s="52">
        <v>5836</v>
      </c>
      <c r="BE78" s="52">
        <v>6312</v>
      </c>
      <c r="BF78" s="52">
        <v>6056</v>
      </c>
      <c r="BG78" s="52">
        <v>3708</v>
      </c>
      <c r="BH78" s="52">
        <v>104</v>
      </c>
      <c r="BI78" s="52">
        <v>1325</v>
      </c>
      <c r="BJ78" s="191" t="s">
        <v>121</v>
      </c>
      <c r="BK78" s="191"/>
      <c r="BL78" s="52">
        <v>5804</v>
      </c>
      <c r="BM78" s="52">
        <v>53211</v>
      </c>
      <c r="BN78" s="52">
        <v>23564</v>
      </c>
      <c r="BO78" s="52">
        <v>8718</v>
      </c>
      <c r="BP78" s="52">
        <v>1536</v>
      </c>
      <c r="BQ78" s="52">
        <v>1863</v>
      </c>
      <c r="BR78" s="52">
        <v>6287</v>
      </c>
      <c r="BS78" s="52">
        <v>5931</v>
      </c>
      <c r="BT78" s="52">
        <v>6013</v>
      </c>
      <c r="BU78" s="191" t="s">
        <v>121</v>
      </c>
      <c r="BV78" s="191"/>
      <c r="BW78" s="52">
        <v>50857</v>
      </c>
      <c r="BX78" s="52">
        <v>27782</v>
      </c>
      <c r="BY78" s="52">
        <v>48521</v>
      </c>
      <c r="BZ78" s="52">
        <v>26791</v>
      </c>
      <c r="CA78" s="52">
        <v>27845</v>
      </c>
      <c r="CB78" s="52">
        <v>15591</v>
      </c>
      <c r="CC78" s="52">
        <v>1753</v>
      </c>
      <c r="CD78" s="52">
        <v>623</v>
      </c>
      <c r="CE78" s="52">
        <v>1705</v>
      </c>
      <c r="CF78" s="52">
        <v>609</v>
      </c>
      <c r="CG78" s="52">
        <v>1123</v>
      </c>
      <c r="CH78" s="52">
        <v>417</v>
      </c>
      <c r="CI78" s="52">
        <v>13389</v>
      </c>
      <c r="CJ78" s="52">
        <v>5744</v>
      </c>
      <c r="CK78" s="52">
        <v>12793</v>
      </c>
      <c r="CL78" s="52">
        <v>5600</v>
      </c>
      <c r="CM78" s="52">
        <v>7188</v>
      </c>
      <c r="CN78" s="52">
        <v>3388</v>
      </c>
      <c r="CO78" s="191" t="s">
        <v>121</v>
      </c>
      <c r="CP78" s="191"/>
      <c r="CQ78" s="52">
        <v>11996</v>
      </c>
      <c r="CR78" s="52">
        <v>4073</v>
      </c>
      <c r="CS78" s="52">
        <v>2021</v>
      </c>
      <c r="CT78" s="52">
        <v>1534</v>
      </c>
      <c r="CU78" s="52">
        <v>685</v>
      </c>
      <c r="CV78" s="52">
        <v>13530</v>
      </c>
      <c r="CW78" s="52">
        <v>4758</v>
      </c>
      <c r="CX78" s="191" t="s">
        <v>121</v>
      </c>
      <c r="CY78" s="191"/>
      <c r="CZ78" s="52">
        <v>1875</v>
      </c>
      <c r="DA78" s="52">
        <v>3442</v>
      </c>
      <c r="DB78" s="52">
        <v>2571</v>
      </c>
      <c r="DC78" s="52">
        <v>457</v>
      </c>
      <c r="DD78" s="52">
        <v>3268</v>
      </c>
      <c r="DE78" s="52">
        <v>949</v>
      </c>
      <c r="DF78" s="52">
        <v>3485</v>
      </c>
      <c r="DG78" s="52">
        <v>2777</v>
      </c>
      <c r="DH78" s="52">
        <v>2204</v>
      </c>
      <c r="DI78" s="52">
        <v>153</v>
      </c>
      <c r="DJ78" s="52">
        <v>212</v>
      </c>
      <c r="DK78" s="52">
        <v>306</v>
      </c>
      <c r="DL78" s="52">
        <v>315</v>
      </c>
      <c r="DM78" s="52">
        <v>738</v>
      </c>
      <c r="DN78" s="52">
        <v>1360</v>
      </c>
      <c r="DO78" s="135"/>
      <c r="DP78" s="138" t="s">
        <v>121</v>
      </c>
      <c r="DQ78" s="138" t="s">
        <v>121</v>
      </c>
      <c r="DR78" s="138">
        <v>65999</v>
      </c>
      <c r="DS78" s="138">
        <v>36156</v>
      </c>
      <c r="DT78" s="139">
        <v>225470</v>
      </c>
      <c r="DU78" s="139">
        <v>21699</v>
      </c>
    </row>
    <row r="79" spans="1:125">
      <c r="A79" s="163" t="s">
        <v>494</v>
      </c>
      <c r="B79" s="163"/>
      <c r="C79" s="163"/>
      <c r="D79" s="163"/>
      <c r="E79" s="163"/>
      <c r="F79" s="163"/>
      <c r="G79" s="163"/>
      <c r="H79" s="163"/>
      <c r="I79" s="163"/>
      <c r="J79" s="163"/>
      <c r="K79" s="163"/>
      <c r="L79" s="163"/>
      <c r="M79" s="163"/>
      <c r="N79" s="163"/>
      <c r="O79" s="163"/>
      <c r="P79" s="163"/>
      <c r="Q79" s="163"/>
      <c r="R79" s="163"/>
      <c r="S79" s="163"/>
      <c r="T79" s="163"/>
      <c r="U79" s="163"/>
      <c r="V79" s="163"/>
      <c r="W79" s="163" t="s">
        <v>495</v>
      </c>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t="s">
        <v>496</v>
      </c>
      <c r="AT79" s="163"/>
      <c r="AU79" s="163"/>
      <c r="AV79" s="163"/>
      <c r="AW79" s="163"/>
      <c r="AX79" s="163"/>
      <c r="AY79" s="163"/>
      <c r="AZ79" s="163"/>
      <c r="BA79" s="163"/>
      <c r="BB79" s="163"/>
      <c r="BC79" s="163"/>
      <c r="BD79" s="163"/>
      <c r="BE79" s="163"/>
      <c r="BF79" s="163"/>
      <c r="BG79" s="163"/>
      <c r="BH79" s="163"/>
      <c r="BI79" s="163"/>
      <c r="BJ79" s="163" t="s">
        <v>497</v>
      </c>
      <c r="BK79" s="163"/>
      <c r="BL79" s="163"/>
      <c r="BM79" s="163"/>
      <c r="BN79" s="163"/>
      <c r="BO79" s="163"/>
      <c r="BP79" s="163"/>
      <c r="BQ79" s="163"/>
      <c r="BR79" s="163"/>
      <c r="BS79" s="163"/>
      <c r="BT79" s="163"/>
      <c r="BU79" s="163" t="s">
        <v>4243</v>
      </c>
      <c r="BV79" s="163"/>
      <c r="BW79" s="163"/>
      <c r="BX79" s="163"/>
      <c r="BY79" s="163"/>
      <c r="BZ79" s="163"/>
      <c r="CA79" s="163"/>
      <c r="CB79" s="163"/>
      <c r="CC79" s="163"/>
      <c r="CD79" s="163"/>
      <c r="CE79" s="163"/>
      <c r="CF79" s="163"/>
      <c r="CG79" s="163"/>
      <c r="CH79" s="163"/>
      <c r="CI79" s="163"/>
      <c r="CJ79" s="163"/>
      <c r="CK79" s="163"/>
      <c r="CL79" s="163"/>
      <c r="CM79" s="163"/>
      <c r="CN79" s="163"/>
      <c r="CO79" s="163" t="s">
        <v>498</v>
      </c>
      <c r="CP79" s="163"/>
      <c r="CQ79" s="163"/>
      <c r="CR79" s="163"/>
      <c r="CS79" s="163"/>
      <c r="CT79" s="163"/>
      <c r="CU79" s="163"/>
      <c r="CV79" s="163"/>
      <c r="CW79" s="163"/>
      <c r="CX79" s="163" t="s">
        <v>499</v>
      </c>
      <c r="CY79" s="163"/>
      <c r="CZ79" s="163"/>
      <c r="DA79" s="163"/>
      <c r="DB79" s="163"/>
      <c r="DC79" s="163"/>
      <c r="DD79" s="163"/>
      <c r="DE79" s="163"/>
      <c r="DF79" s="163"/>
      <c r="DG79" s="163"/>
      <c r="DH79" s="163"/>
      <c r="DI79" s="163"/>
      <c r="DJ79" s="163"/>
      <c r="DK79" s="163"/>
      <c r="DL79" s="163"/>
      <c r="DM79" s="163"/>
      <c r="DN79" s="163"/>
      <c r="DO79" s="135"/>
      <c r="DP79" s="138" t="s">
        <v>494</v>
      </c>
      <c r="DQ79" s="138" t="s">
        <v>494</v>
      </c>
      <c r="DR79" s="138">
        <v>0</v>
      </c>
      <c r="DS79" s="138">
        <v>0</v>
      </c>
      <c r="DT79" s="139">
        <v>0</v>
      </c>
      <c r="DU79" s="139">
        <v>0</v>
      </c>
    </row>
    <row r="80" spans="1:125">
      <c r="A80" s="163" t="s">
        <v>4174</v>
      </c>
      <c r="B80" s="163"/>
      <c r="C80" s="163"/>
      <c r="D80" s="163"/>
      <c r="E80" s="163"/>
      <c r="F80" s="163"/>
      <c r="G80" s="163"/>
      <c r="H80" s="163"/>
      <c r="I80" s="163"/>
      <c r="J80" s="163"/>
      <c r="K80" s="163"/>
      <c r="L80" s="163"/>
      <c r="M80" s="163"/>
      <c r="N80" s="163"/>
      <c r="O80" s="163"/>
      <c r="P80" s="163"/>
      <c r="Q80" s="163"/>
      <c r="R80" s="163"/>
      <c r="S80" s="163"/>
      <c r="T80" s="163"/>
      <c r="U80" s="163"/>
      <c r="V80" s="163"/>
      <c r="W80" s="163" t="s">
        <v>4174</v>
      </c>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t="s">
        <v>4174</v>
      </c>
      <c r="AT80" s="163"/>
      <c r="AU80" s="163"/>
      <c r="AV80" s="163"/>
      <c r="AW80" s="163"/>
      <c r="AX80" s="163"/>
      <c r="AY80" s="163"/>
      <c r="AZ80" s="163"/>
      <c r="BA80" s="163"/>
      <c r="BB80" s="163"/>
      <c r="BC80" s="163"/>
      <c r="BD80" s="163"/>
      <c r="BE80" s="163"/>
      <c r="BF80" s="163"/>
      <c r="BG80" s="163"/>
      <c r="BH80" s="163"/>
      <c r="BI80" s="163"/>
      <c r="BJ80" s="185" t="s">
        <v>4174</v>
      </c>
      <c r="BK80" s="185"/>
      <c r="BL80" s="185"/>
      <c r="BM80" s="185"/>
      <c r="BN80" s="185"/>
      <c r="BO80" s="185"/>
      <c r="BP80" s="185"/>
      <c r="BQ80" s="185"/>
      <c r="BR80" s="185"/>
      <c r="BS80" s="185"/>
      <c r="BT80" s="185"/>
      <c r="BU80" s="210" t="s">
        <v>4175</v>
      </c>
      <c r="BV80" s="210"/>
      <c r="BW80" s="210"/>
      <c r="BX80" s="210"/>
      <c r="BY80" s="210"/>
      <c r="BZ80" s="210"/>
      <c r="CA80" s="210"/>
      <c r="CB80" s="210"/>
      <c r="CC80" s="210"/>
      <c r="CD80" s="210"/>
      <c r="CE80" s="210"/>
      <c r="CF80" s="210"/>
      <c r="CG80" s="210"/>
      <c r="CH80" s="210"/>
      <c r="CI80" s="210"/>
      <c r="CJ80" s="210"/>
      <c r="CK80" s="210"/>
      <c r="CL80" s="210"/>
      <c r="CM80" s="210"/>
      <c r="CN80" s="210"/>
      <c r="CO80" s="210" t="s">
        <v>4174</v>
      </c>
      <c r="CP80" s="210"/>
      <c r="CQ80" s="210"/>
      <c r="CR80" s="210"/>
      <c r="CS80" s="210"/>
      <c r="CT80" s="210"/>
      <c r="CU80" s="210"/>
      <c r="CV80" s="210"/>
      <c r="CW80" s="210"/>
      <c r="CX80" s="185" t="s">
        <v>4174</v>
      </c>
      <c r="CY80" s="185"/>
      <c r="CZ80" s="185"/>
      <c r="DA80" s="185"/>
      <c r="DB80" s="185"/>
      <c r="DC80" s="185"/>
      <c r="DD80" s="185"/>
      <c r="DE80" s="185"/>
      <c r="DF80" s="185"/>
      <c r="DG80" s="185"/>
      <c r="DH80" s="185"/>
      <c r="DI80" s="185"/>
      <c r="DJ80" s="185"/>
      <c r="DK80" s="185"/>
      <c r="DL80" s="185"/>
      <c r="DM80" s="185"/>
      <c r="DN80" s="185"/>
      <c r="DO80" s="135"/>
      <c r="DP80" s="138" t="s">
        <v>4174</v>
      </c>
      <c r="DQ80" s="138" t="s">
        <v>4174</v>
      </c>
      <c r="DR80" s="138">
        <v>0</v>
      </c>
      <c r="DS80" s="138">
        <v>0</v>
      </c>
      <c r="DT80" s="139">
        <v>0</v>
      </c>
      <c r="DU80" s="139">
        <v>0</v>
      </c>
    </row>
    <row r="81" spans="1:125" ht="14.45" customHeight="1">
      <c r="A81" s="164" t="s">
        <v>2</v>
      </c>
      <c r="B81" s="164" t="s">
        <v>113</v>
      </c>
      <c r="C81" s="163" t="s">
        <v>41</v>
      </c>
      <c r="D81" s="163"/>
      <c r="E81" s="163" t="s">
        <v>101</v>
      </c>
      <c r="F81" s="163"/>
      <c r="G81" s="163" t="s">
        <v>42</v>
      </c>
      <c r="H81" s="163"/>
      <c r="I81" s="163" t="s">
        <v>43</v>
      </c>
      <c r="J81" s="163"/>
      <c r="K81" s="209" t="s">
        <v>44</v>
      </c>
      <c r="L81" s="209"/>
      <c r="M81" s="163" t="s">
        <v>390</v>
      </c>
      <c r="N81" s="163"/>
      <c r="O81" s="163" t="s">
        <v>391</v>
      </c>
      <c r="P81" s="163"/>
      <c r="Q81" s="163" t="s">
        <v>392</v>
      </c>
      <c r="R81" s="163"/>
      <c r="S81" s="163" t="s">
        <v>393</v>
      </c>
      <c r="T81" s="163"/>
      <c r="U81" s="163" t="s">
        <v>102</v>
      </c>
      <c r="V81" s="163"/>
      <c r="W81" s="164" t="s">
        <v>2</v>
      </c>
      <c r="X81" s="164" t="s">
        <v>113</v>
      </c>
      <c r="Y81" s="163" t="s">
        <v>41</v>
      </c>
      <c r="Z81" s="163"/>
      <c r="AA81" s="163" t="s">
        <v>101</v>
      </c>
      <c r="AB81" s="163"/>
      <c r="AC81" s="163" t="s">
        <v>42</v>
      </c>
      <c r="AD81" s="163"/>
      <c r="AE81" s="163" t="s">
        <v>43</v>
      </c>
      <c r="AF81" s="163"/>
      <c r="AG81" s="209" t="s">
        <v>44</v>
      </c>
      <c r="AH81" s="209"/>
      <c r="AI81" s="163" t="s">
        <v>390</v>
      </c>
      <c r="AJ81" s="163"/>
      <c r="AK81" s="163" t="s">
        <v>391</v>
      </c>
      <c r="AL81" s="163"/>
      <c r="AM81" s="163" t="s">
        <v>392</v>
      </c>
      <c r="AN81" s="163"/>
      <c r="AO81" s="163" t="s">
        <v>393</v>
      </c>
      <c r="AP81" s="163"/>
      <c r="AQ81" s="163" t="s">
        <v>102</v>
      </c>
      <c r="AR81" s="163"/>
      <c r="AS81" s="164" t="s">
        <v>2</v>
      </c>
      <c r="AT81" s="164" t="s">
        <v>113</v>
      </c>
      <c r="AU81" s="164" t="s">
        <v>363</v>
      </c>
      <c r="AV81" s="164"/>
      <c r="AW81" s="164"/>
      <c r="AX81" s="164"/>
      <c r="AY81" s="164"/>
      <c r="AZ81" s="164"/>
      <c r="BA81" s="164"/>
      <c r="BB81" s="164"/>
      <c r="BC81" s="164"/>
      <c r="BD81" s="164"/>
      <c r="BE81" s="164" t="s">
        <v>165</v>
      </c>
      <c r="BF81" s="164"/>
      <c r="BG81" s="164"/>
      <c r="BH81" s="164"/>
      <c r="BI81" s="164" t="s">
        <v>168</v>
      </c>
      <c r="BJ81" s="164" t="s">
        <v>2</v>
      </c>
      <c r="BK81" s="164" t="s">
        <v>113</v>
      </c>
      <c r="BL81" s="185" t="s">
        <v>169</v>
      </c>
      <c r="BM81" s="185"/>
      <c r="BN81" s="185"/>
      <c r="BO81" s="185"/>
      <c r="BP81" s="185"/>
      <c r="BQ81" s="185"/>
      <c r="BR81" s="185"/>
      <c r="BS81" s="185"/>
      <c r="BT81" s="185"/>
      <c r="BU81" s="164" t="s">
        <v>2</v>
      </c>
      <c r="BV81" s="164" t="s">
        <v>113</v>
      </c>
      <c r="BW81" s="185" t="s">
        <v>394</v>
      </c>
      <c r="BX81" s="185"/>
      <c r="BY81" s="185"/>
      <c r="BZ81" s="185"/>
      <c r="CA81" s="185"/>
      <c r="CB81" s="185"/>
      <c r="CC81" s="185" t="s">
        <v>395</v>
      </c>
      <c r="CD81" s="185"/>
      <c r="CE81" s="185"/>
      <c r="CF81" s="185"/>
      <c r="CG81" s="185"/>
      <c r="CH81" s="185"/>
      <c r="CI81" s="185" t="s">
        <v>396</v>
      </c>
      <c r="CJ81" s="185"/>
      <c r="CK81" s="185"/>
      <c r="CL81" s="185"/>
      <c r="CM81" s="185"/>
      <c r="CN81" s="185"/>
      <c r="CO81" s="190" t="s">
        <v>2</v>
      </c>
      <c r="CP81" s="190" t="s">
        <v>113</v>
      </c>
      <c r="CQ81" s="163" t="s">
        <v>166</v>
      </c>
      <c r="CR81" s="163"/>
      <c r="CS81" s="163"/>
      <c r="CT81" s="163" t="s">
        <v>167</v>
      </c>
      <c r="CU81" s="163"/>
      <c r="CV81" s="204" t="s">
        <v>466</v>
      </c>
      <c r="CW81" s="204"/>
      <c r="CX81" s="164" t="s">
        <v>2</v>
      </c>
      <c r="CY81" s="164" t="s">
        <v>113</v>
      </c>
      <c r="CZ81" s="185" t="s">
        <v>371</v>
      </c>
      <c r="DA81" s="185"/>
      <c r="DB81" s="185"/>
      <c r="DC81" s="185"/>
      <c r="DD81" s="185"/>
      <c r="DE81" s="185"/>
      <c r="DF81" s="185"/>
      <c r="DG81" s="185"/>
      <c r="DH81" s="185"/>
      <c r="DI81" s="185"/>
      <c r="DJ81" s="185"/>
      <c r="DK81" s="185"/>
      <c r="DL81" s="185"/>
      <c r="DM81" s="185"/>
      <c r="DN81" s="185"/>
      <c r="DO81" s="135"/>
      <c r="DP81" s="138" t="s">
        <v>2</v>
      </c>
      <c r="DQ81" s="138" t="s">
        <v>4244</v>
      </c>
      <c r="DR81" s="138" t="e">
        <v>#VALUE!</v>
      </c>
      <c r="DS81" s="138">
        <v>0</v>
      </c>
      <c r="DT81" s="139" t="e">
        <v>#VALUE!</v>
      </c>
      <c r="DU81" s="139">
        <v>0</v>
      </c>
    </row>
    <row r="82" spans="1:125" ht="14.45" customHeight="1">
      <c r="A82" s="164"/>
      <c r="B82" s="164"/>
      <c r="C82" s="164" t="s">
        <v>170</v>
      </c>
      <c r="D82" s="164" t="s">
        <v>57</v>
      </c>
      <c r="E82" s="164" t="s">
        <v>170</v>
      </c>
      <c r="F82" s="164" t="s">
        <v>57</v>
      </c>
      <c r="G82" s="164" t="s">
        <v>170</v>
      </c>
      <c r="H82" s="164" t="s">
        <v>57</v>
      </c>
      <c r="I82" s="164" t="s">
        <v>170</v>
      </c>
      <c r="J82" s="164" t="s">
        <v>57</v>
      </c>
      <c r="K82" s="164" t="s">
        <v>170</v>
      </c>
      <c r="L82" s="164" t="s">
        <v>57</v>
      </c>
      <c r="M82" s="164" t="s">
        <v>170</v>
      </c>
      <c r="N82" s="164" t="s">
        <v>57</v>
      </c>
      <c r="O82" s="164" t="s">
        <v>170</v>
      </c>
      <c r="P82" s="164" t="s">
        <v>57</v>
      </c>
      <c r="Q82" s="164" t="s">
        <v>170</v>
      </c>
      <c r="R82" s="164" t="s">
        <v>57</v>
      </c>
      <c r="S82" s="164" t="s">
        <v>170</v>
      </c>
      <c r="T82" s="164" t="s">
        <v>57</v>
      </c>
      <c r="U82" s="164" t="s">
        <v>170</v>
      </c>
      <c r="V82" s="164" t="s">
        <v>57</v>
      </c>
      <c r="W82" s="164"/>
      <c r="X82" s="164"/>
      <c r="Y82" s="164" t="s">
        <v>170</v>
      </c>
      <c r="Z82" s="164" t="s">
        <v>57</v>
      </c>
      <c r="AA82" s="164" t="s">
        <v>170</v>
      </c>
      <c r="AB82" s="164" t="s">
        <v>57</v>
      </c>
      <c r="AC82" s="164" t="s">
        <v>170</v>
      </c>
      <c r="AD82" s="164" t="s">
        <v>57</v>
      </c>
      <c r="AE82" s="164" t="s">
        <v>170</v>
      </c>
      <c r="AF82" s="164" t="s">
        <v>57</v>
      </c>
      <c r="AG82" s="164" t="s">
        <v>170</v>
      </c>
      <c r="AH82" s="164" t="s">
        <v>57</v>
      </c>
      <c r="AI82" s="164" t="s">
        <v>170</v>
      </c>
      <c r="AJ82" s="164" t="s">
        <v>57</v>
      </c>
      <c r="AK82" s="164" t="s">
        <v>170</v>
      </c>
      <c r="AL82" s="164" t="s">
        <v>57</v>
      </c>
      <c r="AM82" s="164" t="s">
        <v>170</v>
      </c>
      <c r="AN82" s="164" t="s">
        <v>57</v>
      </c>
      <c r="AO82" s="164" t="s">
        <v>170</v>
      </c>
      <c r="AP82" s="164" t="s">
        <v>57</v>
      </c>
      <c r="AQ82" s="164" t="s">
        <v>170</v>
      </c>
      <c r="AR82" s="164" t="s">
        <v>57</v>
      </c>
      <c r="AS82" s="164"/>
      <c r="AT82" s="164"/>
      <c r="AU82" s="164" t="s">
        <v>41</v>
      </c>
      <c r="AV82" s="164" t="s">
        <v>101</v>
      </c>
      <c r="AW82" s="164" t="s">
        <v>42</v>
      </c>
      <c r="AX82" s="164" t="s">
        <v>43</v>
      </c>
      <c r="AY82" s="164" t="s">
        <v>44</v>
      </c>
      <c r="AZ82" s="164" t="s">
        <v>390</v>
      </c>
      <c r="BA82" s="164" t="s">
        <v>391</v>
      </c>
      <c r="BB82" s="164" t="s">
        <v>392</v>
      </c>
      <c r="BC82" s="164" t="s">
        <v>393</v>
      </c>
      <c r="BD82" s="164" t="s">
        <v>102</v>
      </c>
      <c r="BE82" s="204" t="s">
        <v>433</v>
      </c>
      <c r="BF82" s="204" t="s">
        <v>279</v>
      </c>
      <c r="BG82" s="204" t="s">
        <v>172</v>
      </c>
      <c r="BH82" s="204" t="s">
        <v>173</v>
      </c>
      <c r="BI82" s="164"/>
      <c r="BJ82" s="164"/>
      <c r="BK82" s="164"/>
      <c r="BL82" s="200" t="s">
        <v>434</v>
      </c>
      <c r="BM82" s="200" t="s">
        <v>344</v>
      </c>
      <c r="BN82" s="200" t="s">
        <v>435</v>
      </c>
      <c r="BO82" s="200" t="s">
        <v>436</v>
      </c>
      <c r="BP82" s="200" t="s">
        <v>437</v>
      </c>
      <c r="BQ82" s="200" t="s">
        <v>175</v>
      </c>
      <c r="BR82" s="200" t="s">
        <v>176</v>
      </c>
      <c r="BS82" s="200" t="s">
        <v>69</v>
      </c>
      <c r="BT82" s="200" t="s">
        <v>70</v>
      </c>
      <c r="BU82" s="164"/>
      <c r="BV82" s="164"/>
      <c r="BW82" s="185" t="s">
        <v>417</v>
      </c>
      <c r="BX82" s="185"/>
      <c r="BY82" s="185" t="s">
        <v>418</v>
      </c>
      <c r="BZ82" s="185"/>
      <c r="CA82" s="185" t="s">
        <v>419</v>
      </c>
      <c r="CB82" s="185"/>
      <c r="CC82" s="185" t="s">
        <v>417</v>
      </c>
      <c r="CD82" s="185"/>
      <c r="CE82" s="185" t="s">
        <v>418</v>
      </c>
      <c r="CF82" s="185"/>
      <c r="CG82" s="185" t="s">
        <v>419</v>
      </c>
      <c r="CH82" s="185"/>
      <c r="CI82" s="185" t="s">
        <v>417</v>
      </c>
      <c r="CJ82" s="185"/>
      <c r="CK82" s="185" t="s">
        <v>418</v>
      </c>
      <c r="CL82" s="185"/>
      <c r="CM82" s="185" t="s">
        <v>419</v>
      </c>
      <c r="CN82" s="185"/>
      <c r="CO82" s="190"/>
      <c r="CP82" s="190"/>
      <c r="CQ82" s="189" t="s">
        <v>66</v>
      </c>
      <c r="CR82" s="189" t="s">
        <v>174</v>
      </c>
      <c r="CS82" s="189" t="s">
        <v>280</v>
      </c>
      <c r="CT82" s="189" t="s">
        <v>66</v>
      </c>
      <c r="CU82" s="189" t="s">
        <v>174</v>
      </c>
      <c r="CV82" s="189" t="s">
        <v>66</v>
      </c>
      <c r="CW82" s="189" t="s">
        <v>174</v>
      </c>
      <c r="CX82" s="164"/>
      <c r="CY82" s="164"/>
      <c r="CZ82" s="189" t="s">
        <v>60</v>
      </c>
      <c r="DA82" s="189" t="s">
        <v>62</v>
      </c>
      <c r="DB82" s="189" t="s">
        <v>96</v>
      </c>
      <c r="DC82" s="189" t="s">
        <v>97</v>
      </c>
      <c r="DD82" s="189" t="s">
        <v>421</v>
      </c>
      <c r="DE82" s="189" t="s">
        <v>98</v>
      </c>
      <c r="DF82" s="189" t="s">
        <v>99</v>
      </c>
      <c r="DG82" s="189" t="s">
        <v>83</v>
      </c>
      <c r="DH82" s="189" t="s">
        <v>420</v>
      </c>
      <c r="DI82" s="189" t="s">
        <v>100</v>
      </c>
      <c r="DJ82" s="189" t="s">
        <v>422</v>
      </c>
      <c r="DK82" s="189" t="s">
        <v>86</v>
      </c>
      <c r="DL82" s="189" t="s">
        <v>68</v>
      </c>
      <c r="DM82" s="189" t="s">
        <v>67</v>
      </c>
      <c r="DN82" s="189" t="s">
        <v>0</v>
      </c>
      <c r="DO82" s="135"/>
      <c r="DP82" s="138" t="s">
        <v>2</v>
      </c>
      <c r="DQ82" s="138" t="s">
        <v>2</v>
      </c>
      <c r="DR82" s="138" t="e">
        <v>#VALUE!</v>
      </c>
      <c r="DS82" s="138" t="e">
        <v>#VALUE!</v>
      </c>
      <c r="DT82" s="139" t="e">
        <v>#VALUE!</v>
      </c>
      <c r="DU82" s="139">
        <v>0</v>
      </c>
    </row>
    <row r="83" spans="1:125" ht="24" customHeight="1">
      <c r="A83" s="164"/>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64"/>
      <c r="AW83" s="164"/>
      <c r="AX83" s="164"/>
      <c r="AY83" s="164"/>
      <c r="AZ83" s="164"/>
      <c r="BA83" s="164"/>
      <c r="BB83" s="164"/>
      <c r="BC83" s="164"/>
      <c r="BD83" s="164"/>
      <c r="BE83" s="204"/>
      <c r="BF83" s="204"/>
      <c r="BG83" s="204"/>
      <c r="BH83" s="204"/>
      <c r="BI83" s="164"/>
      <c r="BJ83" s="164"/>
      <c r="BK83" s="164"/>
      <c r="BL83" s="200"/>
      <c r="BM83" s="200"/>
      <c r="BN83" s="200"/>
      <c r="BO83" s="200"/>
      <c r="BP83" s="200"/>
      <c r="BQ83" s="200"/>
      <c r="BR83" s="200"/>
      <c r="BS83" s="200"/>
      <c r="BT83" s="200"/>
      <c r="BU83" s="164"/>
      <c r="BV83" s="164"/>
      <c r="BW83" s="67" t="s">
        <v>170</v>
      </c>
      <c r="BX83" s="67" t="s">
        <v>57</v>
      </c>
      <c r="BY83" s="67" t="s">
        <v>170</v>
      </c>
      <c r="BZ83" s="67" t="s">
        <v>57</v>
      </c>
      <c r="CA83" s="67" t="s">
        <v>170</v>
      </c>
      <c r="CB83" s="67" t="s">
        <v>57</v>
      </c>
      <c r="CC83" s="67" t="s">
        <v>170</v>
      </c>
      <c r="CD83" s="67" t="s">
        <v>57</v>
      </c>
      <c r="CE83" s="67" t="s">
        <v>170</v>
      </c>
      <c r="CF83" s="67" t="s">
        <v>57</v>
      </c>
      <c r="CG83" s="67" t="s">
        <v>170</v>
      </c>
      <c r="CH83" s="67" t="s">
        <v>57</v>
      </c>
      <c r="CI83" s="67" t="s">
        <v>170</v>
      </c>
      <c r="CJ83" s="67" t="s">
        <v>57</v>
      </c>
      <c r="CK83" s="67" t="s">
        <v>170</v>
      </c>
      <c r="CL83" s="67" t="s">
        <v>57</v>
      </c>
      <c r="CM83" s="67" t="s">
        <v>170</v>
      </c>
      <c r="CN83" s="67" t="s">
        <v>57</v>
      </c>
      <c r="CO83" s="190"/>
      <c r="CP83" s="190"/>
      <c r="CQ83" s="189"/>
      <c r="CR83" s="189"/>
      <c r="CS83" s="189"/>
      <c r="CT83" s="189"/>
      <c r="CU83" s="189"/>
      <c r="CV83" s="189"/>
      <c r="CW83" s="189"/>
      <c r="CX83" s="164"/>
      <c r="CY83" s="164"/>
      <c r="CZ83" s="189"/>
      <c r="DA83" s="189"/>
      <c r="DB83" s="189"/>
      <c r="DC83" s="189"/>
      <c r="DD83" s="189"/>
      <c r="DE83" s="189"/>
      <c r="DF83" s="189"/>
      <c r="DG83" s="189"/>
      <c r="DH83" s="189"/>
      <c r="DI83" s="189"/>
      <c r="DJ83" s="189"/>
      <c r="DK83" s="189"/>
      <c r="DL83" s="189"/>
      <c r="DM83" s="189"/>
      <c r="DN83" s="189"/>
      <c r="DO83" s="135"/>
      <c r="DP83" s="138" t="s">
        <v>2</v>
      </c>
      <c r="DQ83" s="138" t="s">
        <v>2</v>
      </c>
      <c r="DR83" s="138" t="e">
        <v>#VALUE!</v>
      </c>
      <c r="DS83" s="138" t="e">
        <v>#VALUE!</v>
      </c>
      <c r="DT83" s="139">
        <v>0</v>
      </c>
      <c r="DU83" s="139">
        <v>0</v>
      </c>
    </row>
    <row r="84" spans="1:125">
      <c r="A84" s="6" t="s">
        <v>124</v>
      </c>
      <c r="B84" s="83"/>
      <c r="C84" s="83"/>
      <c r="D84" s="83"/>
      <c r="E84" s="83"/>
      <c r="F84" s="83"/>
      <c r="G84" s="83"/>
      <c r="H84" s="83"/>
      <c r="I84" s="83"/>
      <c r="J84" s="83"/>
      <c r="K84" s="83"/>
      <c r="L84" s="83"/>
      <c r="M84" s="83"/>
      <c r="N84" s="83"/>
      <c r="O84" s="83"/>
      <c r="P84" s="83"/>
      <c r="Q84" s="83"/>
      <c r="R84" s="83"/>
      <c r="S84" s="83"/>
      <c r="T84" s="83"/>
      <c r="U84" s="83"/>
      <c r="V84" s="83"/>
      <c r="W84" s="6" t="s">
        <v>124</v>
      </c>
      <c r="X84" s="78"/>
      <c r="Y84" s="212"/>
      <c r="Z84" s="212"/>
      <c r="AA84" s="212"/>
      <c r="AB84" s="212"/>
      <c r="AC84" s="212"/>
      <c r="AD84" s="212"/>
      <c r="AE84" s="212"/>
      <c r="AF84" s="212"/>
      <c r="AG84" s="212"/>
      <c r="AH84" s="212"/>
      <c r="AI84" s="212"/>
      <c r="AJ84" s="212"/>
      <c r="AK84" s="212"/>
      <c r="AL84" s="212"/>
      <c r="AM84" s="212"/>
      <c r="AN84" s="212"/>
      <c r="AO84" s="212"/>
      <c r="AP84" s="212"/>
      <c r="AQ84" s="68"/>
      <c r="AR84" s="79"/>
      <c r="AS84" s="6" t="s">
        <v>124</v>
      </c>
      <c r="AT84" s="78"/>
      <c r="AU84" s="68"/>
      <c r="AV84" s="68"/>
      <c r="AW84" s="68"/>
      <c r="AX84" s="68"/>
      <c r="AY84" s="68"/>
      <c r="AZ84" s="68"/>
      <c r="BA84" s="68"/>
      <c r="BB84" s="68"/>
      <c r="BC84" s="68"/>
      <c r="BD84" s="68"/>
      <c r="BE84" s="68"/>
      <c r="BF84" s="68"/>
      <c r="BG84" s="68"/>
      <c r="BH84" s="68"/>
      <c r="BI84" s="68"/>
      <c r="BJ84" s="6" t="s">
        <v>124</v>
      </c>
      <c r="BK84" s="78"/>
      <c r="BL84" s="80"/>
      <c r="BM84" s="80"/>
      <c r="BN84" s="80"/>
      <c r="BO84" s="80"/>
      <c r="BP84" s="80"/>
      <c r="BQ84" s="80"/>
      <c r="BR84" s="80"/>
      <c r="BS84" s="80"/>
      <c r="BT84" s="80"/>
      <c r="BU84" s="6" t="s">
        <v>124</v>
      </c>
      <c r="BV84" s="81"/>
      <c r="BW84" s="83"/>
      <c r="BX84" s="83"/>
      <c r="BY84" s="83"/>
      <c r="BZ84" s="83"/>
      <c r="CA84" s="83"/>
      <c r="CB84" s="83"/>
      <c r="CC84" s="83"/>
      <c r="CD84" s="83"/>
      <c r="CE84" s="83"/>
      <c r="CF84" s="83"/>
      <c r="CG84" s="83"/>
      <c r="CH84" s="83"/>
      <c r="CI84" s="83"/>
      <c r="CJ84" s="83"/>
      <c r="CK84" s="83"/>
      <c r="CL84" s="83"/>
      <c r="CM84" s="83"/>
      <c r="CN84" s="83"/>
      <c r="CO84" s="6" t="s">
        <v>124</v>
      </c>
      <c r="CP84" s="82"/>
      <c r="CQ84" s="83"/>
      <c r="CR84" s="83"/>
      <c r="CS84" s="83"/>
      <c r="CT84" s="67"/>
      <c r="CU84" s="67"/>
      <c r="CV84" s="67"/>
      <c r="CW84" s="67"/>
      <c r="CX84" s="6" t="s">
        <v>124</v>
      </c>
      <c r="CY84" s="83"/>
      <c r="CZ84" s="14"/>
      <c r="DA84" s="14"/>
      <c r="DB84" s="14"/>
      <c r="DC84" s="14"/>
      <c r="DD84" s="14"/>
      <c r="DE84" s="14"/>
      <c r="DF84" s="14"/>
      <c r="DG84" s="14"/>
      <c r="DH84" s="14"/>
      <c r="DI84" s="14"/>
      <c r="DJ84" s="14"/>
      <c r="DK84" s="14"/>
      <c r="DL84" s="14"/>
      <c r="DM84" s="14"/>
      <c r="DN84" s="14"/>
      <c r="DO84" s="135"/>
      <c r="DP84" s="138" t="s">
        <v>124</v>
      </c>
      <c r="DQ84" s="138" t="s">
        <v>124</v>
      </c>
      <c r="DR84" s="138">
        <v>0</v>
      </c>
      <c r="DS84" s="138">
        <v>0</v>
      </c>
      <c r="DT84" s="139">
        <v>0</v>
      </c>
      <c r="DU84" s="139">
        <v>0</v>
      </c>
    </row>
    <row r="85" spans="1:125" ht="14.45" customHeight="1">
      <c r="A85" s="162" t="s">
        <v>181</v>
      </c>
      <c r="B85" s="13" t="s">
        <v>119</v>
      </c>
      <c r="C85" s="74">
        <v>192</v>
      </c>
      <c r="D85" s="74">
        <v>101</v>
      </c>
      <c r="E85" s="74">
        <v>109</v>
      </c>
      <c r="F85" s="74">
        <v>60</v>
      </c>
      <c r="G85" s="74">
        <v>0</v>
      </c>
      <c r="H85" s="74">
        <v>0</v>
      </c>
      <c r="I85" s="74">
        <v>0</v>
      </c>
      <c r="J85" s="74">
        <v>0</v>
      </c>
      <c r="K85" s="74">
        <v>31</v>
      </c>
      <c r="L85" s="74">
        <v>17</v>
      </c>
      <c r="M85" s="74">
        <v>270</v>
      </c>
      <c r="N85" s="74">
        <v>159</v>
      </c>
      <c r="O85" s="74">
        <v>0</v>
      </c>
      <c r="P85" s="74">
        <v>0</v>
      </c>
      <c r="Q85" s="74">
        <v>65</v>
      </c>
      <c r="R85" s="74">
        <v>25</v>
      </c>
      <c r="S85" s="74">
        <v>0</v>
      </c>
      <c r="T85" s="74">
        <v>0</v>
      </c>
      <c r="U85" s="67">
        <v>667</v>
      </c>
      <c r="V85" s="67">
        <v>362</v>
      </c>
      <c r="W85" s="162" t="s">
        <v>181</v>
      </c>
      <c r="X85" s="13" t="s">
        <v>119</v>
      </c>
      <c r="Y85" s="74">
        <v>0</v>
      </c>
      <c r="Z85" s="74">
        <v>0</v>
      </c>
      <c r="AA85" s="74">
        <v>0</v>
      </c>
      <c r="AB85" s="74">
        <v>0</v>
      </c>
      <c r="AC85" s="74">
        <v>0</v>
      </c>
      <c r="AD85" s="74">
        <v>0</v>
      </c>
      <c r="AE85" s="74">
        <v>0</v>
      </c>
      <c r="AF85" s="74">
        <v>0</v>
      </c>
      <c r="AG85" s="74">
        <v>0</v>
      </c>
      <c r="AH85" s="74">
        <v>0</v>
      </c>
      <c r="AI85" s="74">
        <v>27</v>
      </c>
      <c r="AJ85" s="74">
        <v>18</v>
      </c>
      <c r="AK85" s="74">
        <v>0</v>
      </c>
      <c r="AL85" s="74">
        <v>0</v>
      </c>
      <c r="AM85" s="74">
        <v>11</v>
      </c>
      <c r="AN85" s="74">
        <v>4</v>
      </c>
      <c r="AO85" s="74">
        <v>0</v>
      </c>
      <c r="AP85" s="74">
        <v>0</v>
      </c>
      <c r="AQ85" s="67">
        <v>38</v>
      </c>
      <c r="AR85" s="67">
        <v>22</v>
      </c>
      <c r="AS85" s="162" t="s">
        <v>181</v>
      </c>
      <c r="AT85" s="13" t="s">
        <v>119</v>
      </c>
      <c r="AU85" s="74">
        <v>6</v>
      </c>
      <c r="AV85" s="74">
        <v>6</v>
      </c>
      <c r="AW85" s="74">
        <v>0</v>
      </c>
      <c r="AX85" s="74">
        <v>0</v>
      </c>
      <c r="AY85" s="74">
        <v>1</v>
      </c>
      <c r="AZ85" s="74">
        <v>8</v>
      </c>
      <c r="BA85" s="74">
        <v>0</v>
      </c>
      <c r="BB85" s="74">
        <v>2</v>
      </c>
      <c r="BC85" s="74">
        <v>0</v>
      </c>
      <c r="BD85" s="67">
        <v>23</v>
      </c>
      <c r="BE85" s="76">
        <v>25</v>
      </c>
      <c r="BF85" s="74">
        <v>25</v>
      </c>
      <c r="BG85" s="74">
        <v>6</v>
      </c>
      <c r="BH85" s="74">
        <v>0</v>
      </c>
      <c r="BI85" s="74">
        <v>6</v>
      </c>
      <c r="BJ85" s="162" t="s">
        <v>181</v>
      </c>
      <c r="BK85" s="13" t="s">
        <v>119</v>
      </c>
      <c r="BL85" s="74">
        <v>0</v>
      </c>
      <c r="BM85" s="74">
        <v>36</v>
      </c>
      <c r="BN85" s="74">
        <v>65</v>
      </c>
      <c r="BO85" s="74">
        <v>115</v>
      </c>
      <c r="BP85" s="74">
        <v>0</v>
      </c>
      <c r="BQ85" s="74">
        <v>6</v>
      </c>
      <c r="BR85" s="74">
        <v>24</v>
      </c>
      <c r="BS85" s="74">
        <v>24</v>
      </c>
      <c r="BT85" s="74">
        <v>24</v>
      </c>
      <c r="BU85" s="162" t="s">
        <v>181</v>
      </c>
      <c r="BV85" s="13" t="s">
        <v>119</v>
      </c>
      <c r="BW85" s="74">
        <v>290</v>
      </c>
      <c r="BX85" s="74">
        <v>168</v>
      </c>
      <c r="BY85" s="74">
        <v>283</v>
      </c>
      <c r="BZ85" s="74">
        <v>164</v>
      </c>
      <c r="CA85" s="74">
        <v>144</v>
      </c>
      <c r="CB85" s="74">
        <v>79</v>
      </c>
      <c r="CC85" s="74">
        <v>0</v>
      </c>
      <c r="CD85" s="74">
        <v>0</v>
      </c>
      <c r="CE85" s="74">
        <v>0</v>
      </c>
      <c r="CF85" s="74">
        <v>0</v>
      </c>
      <c r="CG85" s="74">
        <v>0</v>
      </c>
      <c r="CH85" s="74">
        <v>0</v>
      </c>
      <c r="CI85" s="74">
        <v>14</v>
      </c>
      <c r="CJ85" s="74">
        <v>8</v>
      </c>
      <c r="CK85" s="74">
        <v>14</v>
      </c>
      <c r="CL85" s="74">
        <v>8</v>
      </c>
      <c r="CM85" s="74">
        <v>7</v>
      </c>
      <c r="CN85" s="74">
        <v>6</v>
      </c>
      <c r="CO85" s="162" t="s">
        <v>181</v>
      </c>
      <c r="CP85" s="13" t="s">
        <v>119</v>
      </c>
      <c r="CQ85" s="72">
        <v>37</v>
      </c>
      <c r="CR85" s="5">
        <v>11</v>
      </c>
      <c r="CS85" s="5">
        <v>5</v>
      </c>
      <c r="CT85" s="72">
        <v>5</v>
      </c>
      <c r="CU85" s="5">
        <v>2</v>
      </c>
      <c r="CV85" s="72">
        <v>42</v>
      </c>
      <c r="CW85" s="72">
        <v>13</v>
      </c>
      <c r="CX85" s="162" t="s">
        <v>181</v>
      </c>
      <c r="CY85" s="13" t="s">
        <v>119</v>
      </c>
      <c r="CZ85" s="74">
        <v>0</v>
      </c>
      <c r="DA85" s="74">
        <v>0</v>
      </c>
      <c r="DB85" s="74">
        <v>12</v>
      </c>
      <c r="DC85" s="74">
        <v>0</v>
      </c>
      <c r="DD85" s="74">
        <v>0</v>
      </c>
      <c r="DE85" s="74">
        <v>0</v>
      </c>
      <c r="DF85" s="74">
        <v>0</v>
      </c>
      <c r="DG85" s="74">
        <v>0</v>
      </c>
      <c r="DH85" s="74">
        <v>0</v>
      </c>
      <c r="DI85" s="74">
        <v>0</v>
      </c>
      <c r="DJ85" s="74">
        <v>0</v>
      </c>
      <c r="DK85" s="74">
        <v>0</v>
      </c>
      <c r="DL85" s="74">
        <v>0</v>
      </c>
      <c r="DM85" s="74">
        <v>0</v>
      </c>
      <c r="DN85" s="74">
        <v>0</v>
      </c>
      <c r="DO85" s="135"/>
      <c r="DP85" s="138" t="s">
        <v>181</v>
      </c>
      <c r="DQ85" s="138" t="s">
        <v>4245</v>
      </c>
      <c r="DR85" s="138">
        <v>304</v>
      </c>
      <c r="DS85" s="138">
        <v>151</v>
      </c>
      <c r="DT85" s="139">
        <v>727</v>
      </c>
      <c r="DU85" s="139">
        <v>12</v>
      </c>
    </row>
    <row r="86" spans="1:125">
      <c r="A86" s="162"/>
      <c r="B86" s="13" t="s">
        <v>120</v>
      </c>
      <c r="C86" s="74">
        <v>548</v>
      </c>
      <c r="D86" s="74">
        <v>305</v>
      </c>
      <c r="E86" s="74">
        <v>185</v>
      </c>
      <c r="F86" s="74">
        <v>91</v>
      </c>
      <c r="G86" s="74">
        <v>8</v>
      </c>
      <c r="H86" s="74">
        <v>2</v>
      </c>
      <c r="I86" s="74">
        <v>136</v>
      </c>
      <c r="J86" s="74">
        <v>66</v>
      </c>
      <c r="K86" s="74">
        <v>110</v>
      </c>
      <c r="L86" s="74">
        <v>65</v>
      </c>
      <c r="M86" s="74">
        <v>459</v>
      </c>
      <c r="N86" s="74">
        <v>242</v>
      </c>
      <c r="O86" s="74">
        <v>7</v>
      </c>
      <c r="P86" s="74">
        <v>3</v>
      </c>
      <c r="Q86" s="74">
        <v>315</v>
      </c>
      <c r="R86" s="74">
        <v>147</v>
      </c>
      <c r="S86" s="74">
        <v>0</v>
      </c>
      <c r="T86" s="74">
        <v>0</v>
      </c>
      <c r="U86" s="67">
        <v>1768</v>
      </c>
      <c r="V86" s="67">
        <v>921</v>
      </c>
      <c r="W86" s="162"/>
      <c r="X86" s="13" t="s">
        <v>120</v>
      </c>
      <c r="Y86" s="74">
        <v>16</v>
      </c>
      <c r="Z86" s="74">
        <v>9</v>
      </c>
      <c r="AA86" s="74">
        <v>4</v>
      </c>
      <c r="AB86" s="74">
        <v>2</v>
      </c>
      <c r="AC86" s="74">
        <v>0</v>
      </c>
      <c r="AD86" s="74">
        <v>0</v>
      </c>
      <c r="AE86" s="74">
        <v>5</v>
      </c>
      <c r="AF86" s="74">
        <v>0</v>
      </c>
      <c r="AG86" s="74">
        <v>0</v>
      </c>
      <c r="AH86" s="74">
        <v>0</v>
      </c>
      <c r="AI86" s="74">
        <v>16</v>
      </c>
      <c r="AJ86" s="74">
        <v>9</v>
      </c>
      <c r="AK86" s="74">
        <v>0</v>
      </c>
      <c r="AL86" s="74">
        <v>0</v>
      </c>
      <c r="AM86" s="74">
        <v>22</v>
      </c>
      <c r="AN86" s="74">
        <v>14</v>
      </c>
      <c r="AO86" s="74">
        <v>0</v>
      </c>
      <c r="AP86" s="74">
        <v>0</v>
      </c>
      <c r="AQ86" s="67">
        <v>63</v>
      </c>
      <c r="AR86" s="67">
        <v>34</v>
      </c>
      <c r="AS86" s="162"/>
      <c r="AT86" s="13" t="s">
        <v>120</v>
      </c>
      <c r="AU86" s="74">
        <v>12</v>
      </c>
      <c r="AV86" s="74">
        <v>5</v>
      </c>
      <c r="AW86" s="74">
        <v>1</v>
      </c>
      <c r="AX86" s="74">
        <v>6</v>
      </c>
      <c r="AY86" s="74">
        <v>2</v>
      </c>
      <c r="AZ86" s="74">
        <v>10</v>
      </c>
      <c r="BA86" s="74">
        <v>1</v>
      </c>
      <c r="BB86" s="74">
        <v>10</v>
      </c>
      <c r="BC86" s="74">
        <v>0</v>
      </c>
      <c r="BD86" s="67">
        <v>47</v>
      </c>
      <c r="BE86" s="76">
        <v>54</v>
      </c>
      <c r="BF86" s="74">
        <v>54</v>
      </c>
      <c r="BG86" s="74">
        <v>9</v>
      </c>
      <c r="BH86" s="74">
        <v>0</v>
      </c>
      <c r="BI86" s="74">
        <v>8</v>
      </c>
      <c r="BJ86" s="162"/>
      <c r="BK86" s="13" t="s">
        <v>120</v>
      </c>
      <c r="BL86" s="74">
        <v>0</v>
      </c>
      <c r="BM86" s="74">
        <v>421</v>
      </c>
      <c r="BN86" s="74">
        <v>248</v>
      </c>
      <c r="BO86" s="74">
        <v>37</v>
      </c>
      <c r="BP86" s="74">
        <v>161</v>
      </c>
      <c r="BQ86" s="74">
        <v>8</v>
      </c>
      <c r="BR86" s="74">
        <v>57</v>
      </c>
      <c r="BS86" s="74">
        <v>44</v>
      </c>
      <c r="BT86" s="74">
        <v>44</v>
      </c>
      <c r="BU86" s="162"/>
      <c r="BV86" s="13" t="s">
        <v>120</v>
      </c>
      <c r="BW86" s="74">
        <v>323</v>
      </c>
      <c r="BX86" s="74">
        <v>159</v>
      </c>
      <c r="BY86" s="74">
        <v>273</v>
      </c>
      <c r="BZ86" s="74">
        <v>158</v>
      </c>
      <c r="CA86" s="74">
        <v>97</v>
      </c>
      <c r="CB86" s="74">
        <v>68</v>
      </c>
      <c r="CC86" s="74">
        <v>1</v>
      </c>
      <c r="CD86" s="74">
        <v>0</v>
      </c>
      <c r="CE86" s="74">
        <v>1</v>
      </c>
      <c r="CF86" s="74">
        <v>0</v>
      </c>
      <c r="CG86" s="74">
        <v>1</v>
      </c>
      <c r="CH86" s="74">
        <v>0</v>
      </c>
      <c r="CI86" s="74">
        <v>122</v>
      </c>
      <c r="CJ86" s="74">
        <v>57</v>
      </c>
      <c r="CK86" s="74">
        <v>122</v>
      </c>
      <c r="CL86" s="74">
        <v>57</v>
      </c>
      <c r="CM86" s="74">
        <v>72</v>
      </c>
      <c r="CN86" s="74">
        <v>39</v>
      </c>
      <c r="CO86" s="162"/>
      <c r="CP86" s="13" t="s">
        <v>120</v>
      </c>
      <c r="CQ86" s="72">
        <v>114</v>
      </c>
      <c r="CR86" s="5">
        <v>39</v>
      </c>
      <c r="CS86" s="5">
        <v>18</v>
      </c>
      <c r="CT86" s="72">
        <v>24</v>
      </c>
      <c r="CU86" s="5">
        <v>7</v>
      </c>
      <c r="CV86" s="72">
        <v>138</v>
      </c>
      <c r="CW86" s="72">
        <v>46</v>
      </c>
      <c r="CX86" s="162"/>
      <c r="CY86" s="13" t="s">
        <v>120</v>
      </c>
      <c r="CZ86" s="74">
        <v>0</v>
      </c>
      <c r="DA86" s="74">
        <v>0</v>
      </c>
      <c r="DB86" s="74">
        <v>0</v>
      </c>
      <c r="DC86" s="74">
        <v>5</v>
      </c>
      <c r="DD86" s="74">
        <v>30</v>
      </c>
      <c r="DE86" s="74">
        <v>0</v>
      </c>
      <c r="DF86" s="74">
        <v>20</v>
      </c>
      <c r="DG86" s="74">
        <v>0</v>
      </c>
      <c r="DH86" s="74">
        <v>0</v>
      </c>
      <c r="DI86" s="74">
        <v>0</v>
      </c>
      <c r="DJ86" s="74">
        <v>0</v>
      </c>
      <c r="DK86" s="74">
        <v>0</v>
      </c>
      <c r="DL86" s="74">
        <v>0</v>
      </c>
      <c r="DM86" s="74">
        <v>4</v>
      </c>
      <c r="DN86" s="74">
        <v>0</v>
      </c>
      <c r="DO86" s="135"/>
      <c r="DP86" s="138" t="s">
        <v>181</v>
      </c>
      <c r="DQ86" s="138" t="s">
        <v>4246</v>
      </c>
      <c r="DR86" s="138">
        <v>446</v>
      </c>
      <c r="DS86" s="138">
        <v>170</v>
      </c>
      <c r="DT86" s="139">
        <v>2539</v>
      </c>
      <c r="DU86" s="139">
        <v>55</v>
      </c>
    </row>
    <row r="87" spans="1:125">
      <c r="A87" s="162"/>
      <c r="B87" s="103" t="s">
        <v>102</v>
      </c>
      <c r="C87" s="105">
        <v>740</v>
      </c>
      <c r="D87" s="105">
        <v>406</v>
      </c>
      <c r="E87" s="105">
        <v>294</v>
      </c>
      <c r="F87" s="105">
        <v>151</v>
      </c>
      <c r="G87" s="105">
        <v>8</v>
      </c>
      <c r="H87" s="105">
        <v>2</v>
      </c>
      <c r="I87" s="105">
        <v>136</v>
      </c>
      <c r="J87" s="105">
        <v>66</v>
      </c>
      <c r="K87" s="105">
        <v>141</v>
      </c>
      <c r="L87" s="105">
        <v>82</v>
      </c>
      <c r="M87" s="105">
        <v>729</v>
      </c>
      <c r="N87" s="105">
        <v>401</v>
      </c>
      <c r="O87" s="105">
        <v>7</v>
      </c>
      <c r="P87" s="105">
        <v>3</v>
      </c>
      <c r="Q87" s="105">
        <v>380</v>
      </c>
      <c r="R87" s="105">
        <v>172</v>
      </c>
      <c r="S87" s="105">
        <v>0</v>
      </c>
      <c r="T87" s="105">
        <v>0</v>
      </c>
      <c r="U87" s="105">
        <v>2435</v>
      </c>
      <c r="V87" s="105">
        <v>1283</v>
      </c>
      <c r="W87" s="162"/>
      <c r="X87" s="103" t="s">
        <v>102</v>
      </c>
      <c r="Y87" s="105">
        <v>16</v>
      </c>
      <c r="Z87" s="105">
        <v>9</v>
      </c>
      <c r="AA87" s="105">
        <v>4</v>
      </c>
      <c r="AB87" s="105">
        <v>2</v>
      </c>
      <c r="AC87" s="105">
        <v>0</v>
      </c>
      <c r="AD87" s="105">
        <v>0</v>
      </c>
      <c r="AE87" s="105">
        <v>5</v>
      </c>
      <c r="AF87" s="105">
        <v>0</v>
      </c>
      <c r="AG87" s="105">
        <v>0</v>
      </c>
      <c r="AH87" s="105">
        <v>0</v>
      </c>
      <c r="AI87" s="105">
        <v>43</v>
      </c>
      <c r="AJ87" s="105">
        <v>27</v>
      </c>
      <c r="AK87" s="105">
        <v>0</v>
      </c>
      <c r="AL87" s="105">
        <v>0</v>
      </c>
      <c r="AM87" s="105">
        <v>33</v>
      </c>
      <c r="AN87" s="105">
        <v>18</v>
      </c>
      <c r="AO87" s="105">
        <v>0</v>
      </c>
      <c r="AP87" s="105">
        <v>0</v>
      </c>
      <c r="AQ87" s="105">
        <v>101</v>
      </c>
      <c r="AR87" s="105">
        <v>56</v>
      </c>
      <c r="AS87" s="162"/>
      <c r="AT87" s="103" t="s">
        <v>102</v>
      </c>
      <c r="AU87" s="105">
        <v>18</v>
      </c>
      <c r="AV87" s="105">
        <v>11</v>
      </c>
      <c r="AW87" s="105">
        <v>1</v>
      </c>
      <c r="AX87" s="105">
        <v>6</v>
      </c>
      <c r="AY87" s="105">
        <v>3</v>
      </c>
      <c r="AZ87" s="105">
        <v>18</v>
      </c>
      <c r="BA87" s="105">
        <v>1</v>
      </c>
      <c r="BB87" s="105">
        <v>12</v>
      </c>
      <c r="BC87" s="105">
        <v>0</v>
      </c>
      <c r="BD87" s="105">
        <v>70</v>
      </c>
      <c r="BE87" s="105">
        <v>79</v>
      </c>
      <c r="BF87" s="105">
        <v>79</v>
      </c>
      <c r="BG87" s="105">
        <v>15</v>
      </c>
      <c r="BH87" s="105">
        <v>0</v>
      </c>
      <c r="BI87" s="105">
        <v>14</v>
      </c>
      <c r="BJ87" s="162"/>
      <c r="BK87" s="103" t="s">
        <v>102</v>
      </c>
      <c r="BL87" s="105">
        <v>0</v>
      </c>
      <c r="BM87" s="105">
        <v>457</v>
      </c>
      <c r="BN87" s="105">
        <v>313</v>
      </c>
      <c r="BO87" s="105">
        <v>152</v>
      </c>
      <c r="BP87" s="105">
        <v>161</v>
      </c>
      <c r="BQ87" s="105">
        <v>14</v>
      </c>
      <c r="BR87" s="105">
        <v>81</v>
      </c>
      <c r="BS87" s="105">
        <v>68</v>
      </c>
      <c r="BT87" s="105">
        <v>68</v>
      </c>
      <c r="BU87" s="162"/>
      <c r="BV87" s="103" t="s">
        <v>102</v>
      </c>
      <c r="BW87" s="105">
        <v>613</v>
      </c>
      <c r="BX87" s="105">
        <v>327</v>
      </c>
      <c r="BY87" s="105">
        <v>556</v>
      </c>
      <c r="BZ87" s="105">
        <v>322</v>
      </c>
      <c r="CA87" s="105">
        <v>241</v>
      </c>
      <c r="CB87" s="105">
        <v>147</v>
      </c>
      <c r="CC87" s="105">
        <v>1</v>
      </c>
      <c r="CD87" s="105">
        <v>0</v>
      </c>
      <c r="CE87" s="105">
        <v>1</v>
      </c>
      <c r="CF87" s="105">
        <v>0</v>
      </c>
      <c r="CG87" s="105">
        <v>1</v>
      </c>
      <c r="CH87" s="105">
        <v>0</v>
      </c>
      <c r="CI87" s="105">
        <v>136</v>
      </c>
      <c r="CJ87" s="105">
        <v>65</v>
      </c>
      <c r="CK87" s="105">
        <v>136</v>
      </c>
      <c r="CL87" s="105">
        <v>65</v>
      </c>
      <c r="CM87" s="105">
        <v>79</v>
      </c>
      <c r="CN87" s="105">
        <v>45</v>
      </c>
      <c r="CO87" s="162"/>
      <c r="CP87" s="105" t="s">
        <v>102</v>
      </c>
      <c r="CQ87" s="105">
        <v>151</v>
      </c>
      <c r="CR87" s="105">
        <v>50</v>
      </c>
      <c r="CS87" s="105">
        <v>23</v>
      </c>
      <c r="CT87" s="105">
        <v>29</v>
      </c>
      <c r="CU87" s="105">
        <v>9</v>
      </c>
      <c r="CV87" s="105">
        <v>180</v>
      </c>
      <c r="CW87" s="105">
        <v>59</v>
      </c>
      <c r="CX87" s="162"/>
      <c r="CY87" s="103" t="s">
        <v>102</v>
      </c>
      <c r="CZ87" s="105">
        <v>0</v>
      </c>
      <c r="DA87" s="105">
        <v>0</v>
      </c>
      <c r="DB87" s="105">
        <v>12</v>
      </c>
      <c r="DC87" s="105">
        <v>5</v>
      </c>
      <c r="DD87" s="105">
        <v>30</v>
      </c>
      <c r="DE87" s="105">
        <v>0</v>
      </c>
      <c r="DF87" s="105">
        <v>20</v>
      </c>
      <c r="DG87" s="105">
        <v>0</v>
      </c>
      <c r="DH87" s="105">
        <v>0</v>
      </c>
      <c r="DI87" s="105">
        <v>0</v>
      </c>
      <c r="DJ87" s="105">
        <v>0</v>
      </c>
      <c r="DK87" s="105">
        <v>0</v>
      </c>
      <c r="DL87" s="105">
        <v>0</v>
      </c>
      <c r="DM87" s="105">
        <v>4</v>
      </c>
      <c r="DN87" s="105">
        <v>0</v>
      </c>
      <c r="DO87" s="135"/>
      <c r="DP87" s="138" t="s">
        <v>181</v>
      </c>
      <c r="DQ87" s="138" t="s">
        <v>4247</v>
      </c>
      <c r="DR87" s="138">
        <v>750</v>
      </c>
      <c r="DS87" s="138">
        <v>321</v>
      </c>
      <c r="DT87" s="139">
        <v>3266</v>
      </c>
      <c r="DU87" s="139">
        <v>67</v>
      </c>
    </row>
    <row r="88" spans="1:125" ht="14.45" customHeight="1">
      <c r="A88" s="162" t="s">
        <v>182</v>
      </c>
      <c r="B88" s="13" t="s">
        <v>119</v>
      </c>
      <c r="C88" s="74">
        <v>811</v>
      </c>
      <c r="D88" s="74">
        <v>433</v>
      </c>
      <c r="E88" s="74">
        <v>218</v>
      </c>
      <c r="F88" s="74">
        <v>135</v>
      </c>
      <c r="G88" s="74">
        <v>0</v>
      </c>
      <c r="H88" s="74">
        <v>0</v>
      </c>
      <c r="I88" s="74">
        <v>105</v>
      </c>
      <c r="J88" s="74">
        <v>51</v>
      </c>
      <c r="K88" s="74">
        <v>448</v>
      </c>
      <c r="L88" s="74">
        <v>219</v>
      </c>
      <c r="M88" s="74">
        <v>504</v>
      </c>
      <c r="N88" s="74">
        <v>290</v>
      </c>
      <c r="O88" s="74">
        <v>0</v>
      </c>
      <c r="P88" s="74">
        <v>0</v>
      </c>
      <c r="Q88" s="74">
        <v>263</v>
      </c>
      <c r="R88" s="74">
        <v>97</v>
      </c>
      <c r="S88" s="74">
        <v>0</v>
      </c>
      <c r="T88" s="74">
        <v>0</v>
      </c>
      <c r="U88" s="67">
        <v>2349</v>
      </c>
      <c r="V88" s="67">
        <v>1225</v>
      </c>
      <c r="W88" s="162" t="s">
        <v>182</v>
      </c>
      <c r="X88" s="13" t="s">
        <v>119</v>
      </c>
      <c r="Y88" s="74">
        <v>45</v>
      </c>
      <c r="Z88" s="74">
        <v>26</v>
      </c>
      <c r="AA88" s="74">
        <v>4</v>
      </c>
      <c r="AB88" s="74">
        <v>2</v>
      </c>
      <c r="AC88" s="74">
        <v>0</v>
      </c>
      <c r="AD88" s="74">
        <v>0</v>
      </c>
      <c r="AE88" s="74">
        <v>0</v>
      </c>
      <c r="AF88" s="74">
        <v>0</v>
      </c>
      <c r="AG88" s="74">
        <v>8</v>
      </c>
      <c r="AH88" s="74">
        <v>2</v>
      </c>
      <c r="AI88" s="74">
        <v>57</v>
      </c>
      <c r="AJ88" s="74">
        <v>35</v>
      </c>
      <c r="AK88" s="74">
        <v>0</v>
      </c>
      <c r="AL88" s="74">
        <v>0</v>
      </c>
      <c r="AM88" s="74">
        <v>34</v>
      </c>
      <c r="AN88" s="74">
        <v>14</v>
      </c>
      <c r="AO88" s="74">
        <v>0</v>
      </c>
      <c r="AP88" s="74">
        <v>0</v>
      </c>
      <c r="AQ88" s="67">
        <v>148</v>
      </c>
      <c r="AR88" s="67">
        <v>79</v>
      </c>
      <c r="AS88" s="162" t="s">
        <v>182</v>
      </c>
      <c r="AT88" s="13" t="s">
        <v>119</v>
      </c>
      <c r="AU88" s="74">
        <v>16</v>
      </c>
      <c r="AV88" s="74">
        <v>8</v>
      </c>
      <c r="AW88" s="74">
        <v>0</v>
      </c>
      <c r="AX88" s="74">
        <v>3</v>
      </c>
      <c r="AY88" s="74">
        <v>10</v>
      </c>
      <c r="AZ88" s="74">
        <v>13</v>
      </c>
      <c r="BA88" s="74">
        <v>0</v>
      </c>
      <c r="BB88" s="74">
        <v>12</v>
      </c>
      <c r="BC88" s="74">
        <v>0</v>
      </c>
      <c r="BD88" s="67">
        <v>62</v>
      </c>
      <c r="BE88" s="76">
        <v>79</v>
      </c>
      <c r="BF88" s="74">
        <v>79</v>
      </c>
      <c r="BG88" s="74">
        <v>7</v>
      </c>
      <c r="BH88" s="74">
        <v>1</v>
      </c>
      <c r="BI88" s="74">
        <v>14</v>
      </c>
      <c r="BJ88" s="162" t="s">
        <v>182</v>
      </c>
      <c r="BK88" s="13" t="s">
        <v>119</v>
      </c>
      <c r="BL88" s="74">
        <v>0</v>
      </c>
      <c r="BM88" s="74">
        <v>501</v>
      </c>
      <c r="BN88" s="74">
        <v>539</v>
      </c>
      <c r="BO88" s="74">
        <v>103</v>
      </c>
      <c r="BP88" s="74">
        <v>34</v>
      </c>
      <c r="BQ88" s="74">
        <v>16</v>
      </c>
      <c r="BR88" s="74">
        <v>69</v>
      </c>
      <c r="BS88" s="74">
        <v>66</v>
      </c>
      <c r="BT88" s="74">
        <v>66</v>
      </c>
      <c r="BU88" s="162" t="s">
        <v>182</v>
      </c>
      <c r="BV88" s="13" t="s">
        <v>119</v>
      </c>
      <c r="BW88" s="74">
        <v>638</v>
      </c>
      <c r="BX88" s="74">
        <v>394</v>
      </c>
      <c r="BY88" s="74">
        <v>609</v>
      </c>
      <c r="BZ88" s="74">
        <v>372</v>
      </c>
      <c r="CA88" s="74">
        <v>379</v>
      </c>
      <c r="CB88" s="74">
        <v>257</v>
      </c>
      <c r="CC88" s="74">
        <v>0</v>
      </c>
      <c r="CD88" s="74">
        <v>0</v>
      </c>
      <c r="CE88" s="74">
        <v>0</v>
      </c>
      <c r="CF88" s="74">
        <v>0</v>
      </c>
      <c r="CG88" s="74">
        <v>0</v>
      </c>
      <c r="CH88" s="74">
        <v>0</v>
      </c>
      <c r="CI88" s="74">
        <v>214</v>
      </c>
      <c r="CJ88" s="74">
        <v>66</v>
      </c>
      <c r="CK88" s="74">
        <v>202</v>
      </c>
      <c r="CL88" s="74">
        <v>63</v>
      </c>
      <c r="CM88" s="74">
        <v>96</v>
      </c>
      <c r="CN88" s="74">
        <v>34</v>
      </c>
      <c r="CO88" s="162" t="s">
        <v>182</v>
      </c>
      <c r="CP88" s="13" t="s">
        <v>119</v>
      </c>
      <c r="CQ88" s="72">
        <v>153</v>
      </c>
      <c r="CR88" s="5">
        <v>36</v>
      </c>
      <c r="CS88" s="5">
        <v>102</v>
      </c>
      <c r="CT88" s="72">
        <v>16</v>
      </c>
      <c r="CU88" s="5">
        <v>6</v>
      </c>
      <c r="CV88" s="72">
        <v>169</v>
      </c>
      <c r="CW88" s="72">
        <v>42</v>
      </c>
      <c r="CX88" s="162" t="s">
        <v>182</v>
      </c>
      <c r="CY88" s="13" t="s">
        <v>119</v>
      </c>
      <c r="CZ88" s="74">
        <v>41</v>
      </c>
      <c r="DA88" s="74">
        <v>24</v>
      </c>
      <c r="DB88" s="74">
        <v>16</v>
      </c>
      <c r="DC88" s="74">
        <v>0</v>
      </c>
      <c r="DD88" s="74">
        <v>10</v>
      </c>
      <c r="DE88" s="74">
        <v>8</v>
      </c>
      <c r="DF88" s="74">
        <v>13</v>
      </c>
      <c r="DG88" s="74">
        <v>17</v>
      </c>
      <c r="DH88" s="74">
        <v>16</v>
      </c>
      <c r="DI88" s="74">
        <v>4</v>
      </c>
      <c r="DJ88" s="74">
        <v>0</v>
      </c>
      <c r="DK88" s="74">
        <v>4</v>
      </c>
      <c r="DL88" s="74">
        <v>0</v>
      </c>
      <c r="DM88" s="74">
        <v>16</v>
      </c>
      <c r="DN88" s="74">
        <v>3</v>
      </c>
      <c r="DO88" s="135"/>
      <c r="DP88" s="138" t="s">
        <v>182</v>
      </c>
      <c r="DQ88" s="138" t="s">
        <v>4248</v>
      </c>
      <c r="DR88" s="138">
        <v>852</v>
      </c>
      <c r="DS88" s="138">
        <v>475</v>
      </c>
      <c r="DT88" s="139">
        <v>3201</v>
      </c>
      <c r="DU88" s="139">
        <v>153</v>
      </c>
    </row>
    <row r="89" spans="1:125">
      <c r="A89" s="162"/>
      <c r="B89" s="13" t="s">
        <v>120</v>
      </c>
      <c r="C89" s="74">
        <v>176</v>
      </c>
      <c r="D89" s="74">
        <v>108</v>
      </c>
      <c r="E89" s="74">
        <v>21</v>
      </c>
      <c r="F89" s="74">
        <v>12</v>
      </c>
      <c r="G89" s="74">
        <v>0</v>
      </c>
      <c r="H89" s="74">
        <v>0</v>
      </c>
      <c r="I89" s="74">
        <v>32</v>
      </c>
      <c r="J89" s="74">
        <v>12</v>
      </c>
      <c r="K89" s="74">
        <v>48</v>
      </c>
      <c r="L89" s="74">
        <v>28</v>
      </c>
      <c r="M89" s="74">
        <v>92</v>
      </c>
      <c r="N89" s="74">
        <v>49</v>
      </c>
      <c r="O89" s="74">
        <v>0</v>
      </c>
      <c r="P89" s="74">
        <v>0</v>
      </c>
      <c r="Q89" s="74">
        <v>34</v>
      </c>
      <c r="R89" s="74">
        <v>8</v>
      </c>
      <c r="S89" s="74">
        <v>0</v>
      </c>
      <c r="T89" s="74">
        <v>0</v>
      </c>
      <c r="U89" s="67">
        <v>403</v>
      </c>
      <c r="V89" s="67">
        <v>217</v>
      </c>
      <c r="W89" s="162"/>
      <c r="X89" s="13" t="s">
        <v>120</v>
      </c>
      <c r="Y89" s="74">
        <v>0</v>
      </c>
      <c r="Z89" s="74">
        <v>0</v>
      </c>
      <c r="AA89" s="74">
        <v>0</v>
      </c>
      <c r="AB89" s="74">
        <v>0</v>
      </c>
      <c r="AC89" s="74">
        <v>0</v>
      </c>
      <c r="AD89" s="74">
        <v>0</v>
      </c>
      <c r="AE89" s="74">
        <v>0</v>
      </c>
      <c r="AF89" s="74">
        <v>0</v>
      </c>
      <c r="AG89" s="74">
        <v>0</v>
      </c>
      <c r="AH89" s="74">
        <v>0</v>
      </c>
      <c r="AI89" s="74">
        <v>6</v>
      </c>
      <c r="AJ89" s="74">
        <v>4</v>
      </c>
      <c r="AK89" s="74">
        <v>0</v>
      </c>
      <c r="AL89" s="74">
        <v>0</v>
      </c>
      <c r="AM89" s="74">
        <v>3</v>
      </c>
      <c r="AN89" s="74">
        <v>1</v>
      </c>
      <c r="AO89" s="74">
        <v>0</v>
      </c>
      <c r="AP89" s="74">
        <v>0</v>
      </c>
      <c r="AQ89" s="67">
        <v>9</v>
      </c>
      <c r="AR89" s="67">
        <v>5</v>
      </c>
      <c r="AS89" s="162"/>
      <c r="AT89" s="13" t="s">
        <v>120</v>
      </c>
      <c r="AU89" s="74">
        <v>3</v>
      </c>
      <c r="AV89" s="74">
        <v>1</v>
      </c>
      <c r="AW89" s="74">
        <v>0</v>
      </c>
      <c r="AX89" s="74">
        <v>1</v>
      </c>
      <c r="AY89" s="74">
        <v>2</v>
      </c>
      <c r="AZ89" s="74">
        <v>3</v>
      </c>
      <c r="BA89" s="74">
        <v>0</v>
      </c>
      <c r="BB89" s="74">
        <v>3</v>
      </c>
      <c r="BC89" s="74">
        <v>0</v>
      </c>
      <c r="BD89" s="67">
        <v>13</v>
      </c>
      <c r="BE89" s="76">
        <v>14</v>
      </c>
      <c r="BF89" s="74">
        <v>14</v>
      </c>
      <c r="BG89" s="74">
        <v>5</v>
      </c>
      <c r="BH89" s="74">
        <v>0</v>
      </c>
      <c r="BI89" s="74">
        <v>3</v>
      </c>
      <c r="BJ89" s="162"/>
      <c r="BK89" s="13" t="s">
        <v>120</v>
      </c>
      <c r="BL89" s="74">
        <v>0</v>
      </c>
      <c r="BM89" s="74">
        <v>74</v>
      </c>
      <c r="BN89" s="74">
        <v>53</v>
      </c>
      <c r="BO89" s="74">
        <v>54</v>
      </c>
      <c r="BP89" s="74">
        <v>0</v>
      </c>
      <c r="BQ89" s="74">
        <v>6</v>
      </c>
      <c r="BR89" s="74">
        <v>13</v>
      </c>
      <c r="BS89" s="74">
        <v>13</v>
      </c>
      <c r="BT89" s="74">
        <v>13</v>
      </c>
      <c r="BU89" s="162"/>
      <c r="BV89" s="13" t="s">
        <v>120</v>
      </c>
      <c r="BW89" s="74">
        <v>144</v>
      </c>
      <c r="BX89" s="74">
        <v>83</v>
      </c>
      <c r="BY89" s="74">
        <v>138</v>
      </c>
      <c r="BZ89" s="74">
        <v>80</v>
      </c>
      <c r="CA89" s="74">
        <v>75</v>
      </c>
      <c r="CB89" s="74">
        <v>49</v>
      </c>
      <c r="CC89" s="74">
        <v>0</v>
      </c>
      <c r="CD89" s="74">
        <v>0</v>
      </c>
      <c r="CE89" s="74">
        <v>0</v>
      </c>
      <c r="CF89" s="74">
        <v>0</v>
      </c>
      <c r="CG89" s="74">
        <v>0</v>
      </c>
      <c r="CH89" s="74">
        <v>0</v>
      </c>
      <c r="CI89" s="74">
        <v>36</v>
      </c>
      <c r="CJ89" s="74">
        <v>9</v>
      </c>
      <c r="CK89" s="74">
        <v>27</v>
      </c>
      <c r="CL89" s="74">
        <v>6</v>
      </c>
      <c r="CM89" s="74">
        <v>18</v>
      </c>
      <c r="CN89" s="74">
        <v>2</v>
      </c>
      <c r="CO89" s="162"/>
      <c r="CP89" s="13" t="s">
        <v>120</v>
      </c>
      <c r="CQ89" s="72">
        <v>54</v>
      </c>
      <c r="CR89" s="5">
        <v>14</v>
      </c>
      <c r="CS89" s="5">
        <v>44</v>
      </c>
      <c r="CT89" s="72">
        <v>5</v>
      </c>
      <c r="CU89" s="5">
        <v>1</v>
      </c>
      <c r="CV89" s="72">
        <v>59</v>
      </c>
      <c r="CW89" s="72">
        <v>15</v>
      </c>
      <c r="CX89" s="162"/>
      <c r="CY89" s="13" t="s">
        <v>120</v>
      </c>
      <c r="CZ89" s="74">
        <v>37</v>
      </c>
      <c r="DA89" s="74">
        <v>36</v>
      </c>
      <c r="DB89" s="74">
        <v>24</v>
      </c>
      <c r="DC89" s="74">
        <v>0</v>
      </c>
      <c r="DD89" s="74">
        <v>25</v>
      </c>
      <c r="DE89" s="74">
        <v>25</v>
      </c>
      <c r="DF89" s="74">
        <v>34</v>
      </c>
      <c r="DG89" s="74">
        <v>30</v>
      </c>
      <c r="DH89" s="74">
        <v>31</v>
      </c>
      <c r="DI89" s="74">
        <v>8</v>
      </c>
      <c r="DJ89" s="74">
        <v>0</v>
      </c>
      <c r="DK89" s="74">
        <v>0</v>
      </c>
      <c r="DL89" s="74">
        <v>0</v>
      </c>
      <c r="DM89" s="74">
        <v>0</v>
      </c>
      <c r="DN89" s="74">
        <v>37</v>
      </c>
      <c r="DO89" s="135"/>
      <c r="DP89" s="138" t="s">
        <v>182</v>
      </c>
      <c r="DQ89" s="138" t="s">
        <v>4249</v>
      </c>
      <c r="DR89" s="138">
        <v>180</v>
      </c>
      <c r="DS89" s="138">
        <v>93</v>
      </c>
      <c r="DT89" s="139">
        <v>523</v>
      </c>
      <c r="DU89" s="139">
        <v>250</v>
      </c>
    </row>
    <row r="90" spans="1:125">
      <c r="A90" s="162"/>
      <c r="B90" s="103" t="s">
        <v>102</v>
      </c>
      <c r="C90" s="105">
        <v>987</v>
      </c>
      <c r="D90" s="105">
        <v>541</v>
      </c>
      <c r="E90" s="105">
        <v>239</v>
      </c>
      <c r="F90" s="105">
        <v>147</v>
      </c>
      <c r="G90" s="105">
        <v>0</v>
      </c>
      <c r="H90" s="105">
        <v>0</v>
      </c>
      <c r="I90" s="105">
        <v>137</v>
      </c>
      <c r="J90" s="105">
        <v>63</v>
      </c>
      <c r="K90" s="105">
        <v>496</v>
      </c>
      <c r="L90" s="105">
        <v>247</v>
      </c>
      <c r="M90" s="105">
        <v>596</v>
      </c>
      <c r="N90" s="105">
        <v>339</v>
      </c>
      <c r="O90" s="105">
        <v>0</v>
      </c>
      <c r="P90" s="105">
        <v>0</v>
      </c>
      <c r="Q90" s="105">
        <v>297</v>
      </c>
      <c r="R90" s="105">
        <v>105</v>
      </c>
      <c r="S90" s="105">
        <v>0</v>
      </c>
      <c r="T90" s="105">
        <v>0</v>
      </c>
      <c r="U90" s="105">
        <v>2752</v>
      </c>
      <c r="V90" s="105">
        <v>1442</v>
      </c>
      <c r="W90" s="162"/>
      <c r="X90" s="103" t="s">
        <v>102</v>
      </c>
      <c r="Y90" s="105">
        <v>45</v>
      </c>
      <c r="Z90" s="105">
        <v>26</v>
      </c>
      <c r="AA90" s="105">
        <v>4</v>
      </c>
      <c r="AB90" s="105">
        <v>2</v>
      </c>
      <c r="AC90" s="105">
        <v>0</v>
      </c>
      <c r="AD90" s="105">
        <v>0</v>
      </c>
      <c r="AE90" s="105">
        <v>0</v>
      </c>
      <c r="AF90" s="105">
        <v>0</v>
      </c>
      <c r="AG90" s="105">
        <v>8</v>
      </c>
      <c r="AH90" s="105">
        <v>2</v>
      </c>
      <c r="AI90" s="105">
        <v>63</v>
      </c>
      <c r="AJ90" s="105">
        <v>39</v>
      </c>
      <c r="AK90" s="105">
        <v>0</v>
      </c>
      <c r="AL90" s="105">
        <v>0</v>
      </c>
      <c r="AM90" s="105">
        <v>37</v>
      </c>
      <c r="AN90" s="105">
        <v>15</v>
      </c>
      <c r="AO90" s="105">
        <v>0</v>
      </c>
      <c r="AP90" s="105">
        <v>0</v>
      </c>
      <c r="AQ90" s="105">
        <v>157</v>
      </c>
      <c r="AR90" s="105">
        <v>84</v>
      </c>
      <c r="AS90" s="162"/>
      <c r="AT90" s="103" t="s">
        <v>102</v>
      </c>
      <c r="AU90" s="105">
        <v>19</v>
      </c>
      <c r="AV90" s="105">
        <v>9</v>
      </c>
      <c r="AW90" s="105">
        <v>0</v>
      </c>
      <c r="AX90" s="105">
        <v>4</v>
      </c>
      <c r="AY90" s="105">
        <v>12</v>
      </c>
      <c r="AZ90" s="105">
        <v>16</v>
      </c>
      <c r="BA90" s="105">
        <v>0</v>
      </c>
      <c r="BB90" s="105">
        <v>15</v>
      </c>
      <c r="BC90" s="105">
        <v>0</v>
      </c>
      <c r="BD90" s="105">
        <v>75</v>
      </c>
      <c r="BE90" s="105">
        <v>93</v>
      </c>
      <c r="BF90" s="105">
        <v>93</v>
      </c>
      <c r="BG90" s="105">
        <v>12</v>
      </c>
      <c r="BH90" s="105">
        <v>1</v>
      </c>
      <c r="BI90" s="105">
        <v>17</v>
      </c>
      <c r="BJ90" s="162"/>
      <c r="BK90" s="103" t="s">
        <v>102</v>
      </c>
      <c r="BL90" s="105">
        <v>0</v>
      </c>
      <c r="BM90" s="105">
        <v>575</v>
      </c>
      <c r="BN90" s="105">
        <v>592</v>
      </c>
      <c r="BO90" s="105">
        <v>157</v>
      </c>
      <c r="BP90" s="105">
        <v>34</v>
      </c>
      <c r="BQ90" s="105">
        <v>22</v>
      </c>
      <c r="BR90" s="105">
        <v>82</v>
      </c>
      <c r="BS90" s="105">
        <v>79</v>
      </c>
      <c r="BT90" s="105">
        <v>79</v>
      </c>
      <c r="BU90" s="162"/>
      <c r="BV90" s="103" t="s">
        <v>102</v>
      </c>
      <c r="BW90" s="105">
        <v>782</v>
      </c>
      <c r="BX90" s="105">
        <v>477</v>
      </c>
      <c r="BY90" s="105">
        <v>747</v>
      </c>
      <c r="BZ90" s="105">
        <v>452</v>
      </c>
      <c r="CA90" s="105">
        <v>454</v>
      </c>
      <c r="CB90" s="105">
        <v>306</v>
      </c>
      <c r="CC90" s="105">
        <v>0</v>
      </c>
      <c r="CD90" s="105">
        <v>0</v>
      </c>
      <c r="CE90" s="105">
        <v>0</v>
      </c>
      <c r="CF90" s="105">
        <v>0</v>
      </c>
      <c r="CG90" s="105">
        <v>0</v>
      </c>
      <c r="CH90" s="105">
        <v>0</v>
      </c>
      <c r="CI90" s="105">
        <v>250</v>
      </c>
      <c r="CJ90" s="105">
        <v>75</v>
      </c>
      <c r="CK90" s="105">
        <v>229</v>
      </c>
      <c r="CL90" s="105">
        <v>69</v>
      </c>
      <c r="CM90" s="105">
        <v>114</v>
      </c>
      <c r="CN90" s="105">
        <v>36</v>
      </c>
      <c r="CO90" s="162"/>
      <c r="CP90" s="105" t="s">
        <v>102</v>
      </c>
      <c r="CQ90" s="105">
        <v>207</v>
      </c>
      <c r="CR90" s="105">
        <v>50</v>
      </c>
      <c r="CS90" s="105">
        <v>146</v>
      </c>
      <c r="CT90" s="105">
        <v>21</v>
      </c>
      <c r="CU90" s="105">
        <v>7</v>
      </c>
      <c r="CV90" s="105">
        <v>228</v>
      </c>
      <c r="CW90" s="105">
        <v>57</v>
      </c>
      <c r="CX90" s="162"/>
      <c r="CY90" s="103" t="s">
        <v>102</v>
      </c>
      <c r="CZ90" s="105">
        <v>78</v>
      </c>
      <c r="DA90" s="105">
        <v>60</v>
      </c>
      <c r="DB90" s="105">
        <v>40</v>
      </c>
      <c r="DC90" s="105">
        <v>0</v>
      </c>
      <c r="DD90" s="105">
        <v>35</v>
      </c>
      <c r="DE90" s="105">
        <v>33</v>
      </c>
      <c r="DF90" s="105">
        <v>47</v>
      </c>
      <c r="DG90" s="105">
        <v>47</v>
      </c>
      <c r="DH90" s="105">
        <v>47</v>
      </c>
      <c r="DI90" s="105">
        <v>12</v>
      </c>
      <c r="DJ90" s="105">
        <v>0</v>
      </c>
      <c r="DK90" s="105">
        <v>4</v>
      </c>
      <c r="DL90" s="105">
        <v>0</v>
      </c>
      <c r="DM90" s="105">
        <v>16</v>
      </c>
      <c r="DN90" s="105">
        <v>40</v>
      </c>
      <c r="DO90" s="135"/>
      <c r="DP90" s="138" t="s">
        <v>182</v>
      </c>
      <c r="DQ90" s="138" t="s">
        <v>4250</v>
      </c>
      <c r="DR90" s="138">
        <v>1032</v>
      </c>
      <c r="DS90" s="138">
        <v>568</v>
      </c>
      <c r="DT90" s="139">
        <v>3724</v>
      </c>
      <c r="DU90" s="139">
        <v>403</v>
      </c>
    </row>
    <row r="91" spans="1:125">
      <c r="A91" s="162" t="s">
        <v>183</v>
      </c>
      <c r="B91" s="13" t="s">
        <v>119</v>
      </c>
      <c r="C91" s="74">
        <v>26</v>
      </c>
      <c r="D91" s="74">
        <v>13</v>
      </c>
      <c r="E91" s="74">
        <v>8</v>
      </c>
      <c r="F91" s="74">
        <v>4</v>
      </c>
      <c r="G91" s="74">
        <v>0</v>
      </c>
      <c r="H91" s="74">
        <v>0</v>
      </c>
      <c r="I91" s="74">
        <v>0</v>
      </c>
      <c r="J91" s="74">
        <v>0</v>
      </c>
      <c r="K91" s="74">
        <v>0</v>
      </c>
      <c r="L91" s="74">
        <v>0</v>
      </c>
      <c r="M91" s="74">
        <v>6</v>
      </c>
      <c r="N91" s="74">
        <v>2</v>
      </c>
      <c r="O91" s="74">
        <v>0</v>
      </c>
      <c r="P91" s="74">
        <v>0</v>
      </c>
      <c r="Q91" s="74">
        <v>2</v>
      </c>
      <c r="R91" s="74">
        <v>0</v>
      </c>
      <c r="S91" s="74">
        <v>0</v>
      </c>
      <c r="T91" s="74">
        <v>0</v>
      </c>
      <c r="U91" s="67">
        <v>42</v>
      </c>
      <c r="V91" s="67">
        <v>19</v>
      </c>
      <c r="W91" s="162" t="s">
        <v>183</v>
      </c>
      <c r="X91" s="13" t="s">
        <v>119</v>
      </c>
      <c r="Y91" s="74">
        <v>0</v>
      </c>
      <c r="Z91" s="74">
        <v>0</v>
      </c>
      <c r="AA91" s="74">
        <v>0</v>
      </c>
      <c r="AB91" s="74">
        <v>0</v>
      </c>
      <c r="AC91" s="74">
        <v>0</v>
      </c>
      <c r="AD91" s="74">
        <v>0</v>
      </c>
      <c r="AE91" s="74">
        <v>0</v>
      </c>
      <c r="AF91" s="74">
        <v>0</v>
      </c>
      <c r="AG91" s="74">
        <v>0</v>
      </c>
      <c r="AH91" s="74">
        <v>0</v>
      </c>
      <c r="AI91" s="74">
        <v>0</v>
      </c>
      <c r="AJ91" s="74">
        <v>0</v>
      </c>
      <c r="AK91" s="74">
        <v>0</v>
      </c>
      <c r="AL91" s="74">
        <v>0</v>
      </c>
      <c r="AM91" s="74">
        <v>0</v>
      </c>
      <c r="AN91" s="74">
        <v>0</v>
      </c>
      <c r="AO91" s="74">
        <v>0</v>
      </c>
      <c r="AP91" s="74">
        <v>0</v>
      </c>
      <c r="AQ91" s="67">
        <v>0</v>
      </c>
      <c r="AR91" s="67">
        <v>0</v>
      </c>
      <c r="AS91" s="162" t="s">
        <v>183</v>
      </c>
      <c r="AT91" s="13" t="s">
        <v>119</v>
      </c>
      <c r="AU91" s="74">
        <v>1</v>
      </c>
      <c r="AV91" s="74">
        <v>1</v>
      </c>
      <c r="AW91" s="74">
        <v>0</v>
      </c>
      <c r="AX91" s="74">
        <v>0</v>
      </c>
      <c r="AY91" s="74">
        <v>0</v>
      </c>
      <c r="AZ91" s="74">
        <v>1</v>
      </c>
      <c r="BA91" s="74">
        <v>0</v>
      </c>
      <c r="BB91" s="74">
        <v>1</v>
      </c>
      <c r="BC91" s="74">
        <v>0</v>
      </c>
      <c r="BD91" s="67">
        <v>4</v>
      </c>
      <c r="BE91" s="76">
        <v>3</v>
      </c>
      <c r="BF91" s="74">
        <v>3</v>
      </c>
      <c r="BG91" s="74">
        <v>0</v>
      </c>
      <c r="BH91" s="74">
        <v>0</v>
      </c>
      <c r="BI91" s="74">
        <v>1</v>
      </c>
      <c r="BJ91" s="162" t="s">
        <v>183</v>
      </c>
      <c r="BK91" s="13" t="s">
        <v>119</v>
      </c>
      <c r="BL91" s="74">
        <v>0</v>
      </c>
      <c r="BM91" s="74">
        <v>21</v>
      </c>
      <c r="BN91" s="74">
        <v>0</v>
      </c>
      <c r="BO91" s="74">
        <v>0</v>
      </c>
      <c r="BP91" s="74">
        <v>0</v>
      </c>
      <c r="BQ91" s="74">
        <v>0</v>
      </c>
      <c r="BR91" s="74">
        <v>3</v>
      </c>
      <c r="BS91" s="74">
        <v>3</v>
      </c>
      <c r="BT91" s="74">
        <v>3</v>
      </c>
      <c r="BU91" s="162" t="s">
        <v>183</v>
      </c>
      <c r="BV91" s="13" t="s">
        <v>119</v>
      </c>
      <c r="BW91" s="74">
        <v>0</v>
      </c>
      <c r="BX91" s="74">
        <v>0</v>
      </c>
      <c r="BY91" s="74">
        <v>0</v>
      </c>
      <c r="BZ91" s="74">
        <v>0</v>
      </c>
      <c r="CA91" s="74">
        <v>0</v>
      </c>
      <c r="CB91" s="74">
        <v>0</v>
      </c>
      <c r="CC91" s="74">
        <v>0</v>
      </c>
      <c r="CD91" s="74">
        <v>0</v>
      </c>
      <c r="CE91" s="74">
        <v>0</v>
      </c>
      <c r="CF91" s="74">
        <v>0</v>
      </c>
      <c r="CG91" s="74">
        <v>0</v>
      </c>
      <c r="CH91" s="74">
        <v>0</v>
      </c>
      <c r="CI91" s="74">
        <v>0</v>
      </c>
      <c r="CJ91" s="74">
        <v>0</v>
      </c>
      <c r="CK91" s="74">
        <v>0</v>
      </c>
      <c r="CL91" s="74">
        <v>0</v>
      </c>
      <c r="CM91" s="74">
        <v>0</v>
      </c>
      <c r="CN91" s="74">
        <v>0</v>
      </c>
      <c r="CO91" s="162" t="s">
        <v>183</v>
      </c>
      <c r="CP91" s="13" t="s">
        <v>119</v>
      </c>
      <c r="CQ91" s="72">
        <v>6</v>
      </c>
      <c r="CR91" s="5">
        <v>2</v>
      </c>
      <c r="CS91" s="5">
        <v>0</v>
      </c>
      <c r="CT91" s="72">
        <v>0</v>
      </c>
      <c r="CU91" s="5">
        <v>0</v>
      </c>
      <c r="CV91" s="72">
        <v>6</v>
      </c>
      <c r="CW91" s="72">
        <v>2</v>
      </c>
      <c r="CX91" s="162" t="s">
        <v>183</v>
      </c>
      <c r="CY91" s="13" t="s">
        <v>119</v>
      </c>
      <c r="CZ91" s="74">
        <v>0</v>
      </c>
      <c r="DA91" s="74">
        <v>0</v>
      </c>
      <c r="DB91" s="74">
        <v>0</v>
      </c>
      <c r="DC91" s="74">
        <v>0</v>
      </c>
      <c r="DD91" s="74">
        <v>0</v>
      </c>
      <c r="DE91" s="74">
        <v>0</v>
      </c>
      <c r="DF91" s="74">
        <v>0</v>
      </c>
      <c r="DG91" s="74">
        <v>0</v>
      </c>
      <c r="DH91" s="74">
        <v>0</v>
      </c>
      <c r="DI91" s="74">
        <v>0</v>
      </c>
      <c r="DJ91" s="74">
        <v>0</v>
      </c>
      <c r="DK91" s="74">
        <v>0</v>
      </c>
      <c r="DL91" s="74">
        <v>0</v>
      </c>
      <c r="DM91" s="74">
        <v>0</v>
      </c>
      <c r="DN91" s="74">
        <v>0</v>
      </c>
      <c r="DO91" s="135"/>
      <c r="DP91" s="138" t="s">
        <v>183</v>
      </c>
      <c r="DQ91" s="138" t="s">
        <v>4251</v>
      </c>
      <c r="DR91" s="138">
        <v>0</v>
      </c>
      <c r="DS91" s="138">
        <v>0</v>
      </c>
      <c r="DT91" s="139">
        <v>42</v>
      </c>
      <c r="DU91" s="139">
        <v>0</v>
      </c>
    </row>
    <row r="92" spans="1:125">
      <c r="A92" s="162"/>
      <c r="B92" s="13" t="s">
        <v>120</v>
      </c>
      <c r="C92" s="74">
        <v>137</v>
      </c>
      <c r="D92" s="74">
        <v>87</v>
      </c>
      <c r="E92" s="74">
        <v>54</v>
      </c>
      <c r="F92" s="74">
        <v>35</v>
      </c>
      <c r="G92" s="74">
        <v>0</v>
      </c>
      <c r="H92" s="74">
        <v>0</v>
      </c>
      <c r="I92" s="74">
        <v>0</v>
      </c>
      <c r="J92" s="74">
        <v>0</v>
      </c>
      <c r="K92" s="74">
        <v>40</v>
      </c>
      <c r="L92" s="74">
        <v>13</v>
      </c>
      <c r="M92" s="74">
        <v>72</v>
      </c>
      <c r="N92" s="74">
        <v>44</v>
      </c>
      <c r="O92" s="74">
        <v>0</v>
      </c>
      <c r="P92" s="74">
        <v>0</v>
      </c>
      <c r="Q92" s="74">
        <v>25</v>
      </c>
      <c r="R92" s="74">
        <v>8</v>
      </c>
      <c r="S92" s="74">
        <v>26</v>
      </c>
      <c r="T92" s="74">
        <v>10</v>
      </c>
      <c r="U92" s="67">
        <v>354</v>
      </c>
      <c r="V92" s="67">
        <v>197</v>
      </c>
      <c r="W92" s="162"/>
      <c r="X92" s="13" t="s">
        <v>120</v>
      </c>
      <c r="Y92" s="74">
        <v>5</v>
      </c>
      <c r="Z92" s="74">
        <v>4</v>
      </c>
      <c r="AA92" s="74">
        <v>0</v>
      </c>
      <c r="AB92" s="74">
        <v>0</v>
      </c>
      <c r="AC92" s="74">
        <v>0</v>
      </c>
      <c r="AD92" s="74">
        <v>0</v>
      </c>
      <c r="AE92" s="74">
        <v>0</v>
      </c>
      <c r="AF92" s="74">
        <v>0</v>
      </c>
      <c r="AG92" s="74">
        <v>1</v>
      </c>
      <c r="AH92" s="74">
        <v>0</v>
      </c>
      <c r="AI92" s="74">
        <v>7</v>
      </c>
      <c r="AJ92" s="74">
        <v>6</v>
      </c>
      <c r="AK92" s="74">
        <v>0</v>
      </c>
      <c r="AL92" s="74">
        <v>0</v>
      </c>
      <c r="AM92" s="74">
        <v>2</v>
      </c>
      <c r="AN92" s="74">
        <v>0</v>
      </c>
      <c r="AO92" s="74">
        <v>0</v>
      </c>
      <c r="AP92" s="74">
        <v>0</v>
      </c>
      <c r="AQ92" s="67">
        <v>15</v>
      </c>
      <c r="AR92" s="67">
        <v>10</v>
      </c>
      <c r="AS92" s="162"/>
      <c r="AT92" s="13" t="s">
        <v>120</v>
      </c>
      <c r="AU92" s="74">
        <v>3</v>
      </c>
      <c r="AV92" s="74">
        <v>2</v>
      </c>
      <c r="AW92" s="74">
        <v>0</v>
      </c>
      <c r="AX92" s="74">
        <v>0</v>
      </c>
      <c r="AY92" s="74">
        <v>2</v>
      </c>
      <c r="AZ92" s="74">
        <v>2</v>
      </c>
      <c r="BA92" s="74">
        <v>0</v>
      </c>
      <c r="BB92" s="74">
        <v>1</v>
      </c>
      <c r="BC92" s="74">
        <v>1</v>
      </c>
      <c r="BD92" s="67">
        <v>11</v>
      </c>
      <c r="BE92" s="76">
        <v>10</v>
      </c>
      <c r="BF92" s="74">
        <v>3</v>
      </c>
      <c r="BG92" s="74">
        <v>3</v>
      </c>
      <c r="BH92" s="74">
        <v>0</v>
      </c>
      <c r="BI92" s="74">
        <v>2</v>
      </c>
      <c r="BJ92" s="162"/>
      <c r="BK92" s="13" t="s">
        <v>120</v>
      </c>
      <c r="BL92" s="74">
        <v>0</v>
      </c>
      <c r="BM92" s="74">
        <v>51</v>
      </c>
      <c r="BN92" s="74">
        <v>32</v>
      </c>
      <c r="BO92" s="74">
        <v>57</v>
      </c>
      <c r="BP92" s="74">
        <v>0</v>
      </c>
      <c r="BQ92" s="74">
        <v>0</v>
      </c>
      <c r="BR92" s="74">
        <v>10</v>
      </c>
      <c r="BS92" s="74">
        <v>10</v>
      </c>
      <c r="BT92" s="74">
        <v>10</v>
      </c>
      <c r="BU92" s="162"/>
      <c r="BV92" s="13" t="s">
        <v>120</v>
      </c>
      <c r="BW92" s="74">
        <v>114</v>
      </c>
      <c r="BX92" s="74">
        <v>58</v>
      </c>
      <c r="BY92" s="74">
        <v>110</v>
      </c>
      <c r="BZ92" s="74">
        <v>55</v>
      </c>
      <c r="CA92" s="74">
        <v>56</v>
      </c>
      <c r="CB92" s="74">
        <v>26</v>
      </c>
      <c r="CC92" s="74">
        <v>0</v>
      </c>
      <c r="CD92" s="74">
        <v>0</v>
      </c>
      <c r="CE92" s="74">
        <v>0</v>
      </c>
      <c r="CF92" s="74">
        <v>0</v>
      </c>
      <c r="CG92" s="74">
        <v>0</v>
      </c>
      <c r="CH92" s="74">
        <v>0</v>
      </c>
      <c r="CI92" s="74">
        <v>34</v>
      </c>
      <c r="CJ92" s="74">
        <v>7</v>
      </c>
      <c r="CK92" s="74">
        <v>34</v>
      </c>
      <c r="CL92" s="74">
        <v>7</v>
      </c>
      <c r="CM92" s="74">
        <v>18</v>
      </c>
      <c r="CN92" s="74">
        <v>3</v>
      </c>
      <c r="CO92" s="162"/>
      <c r="CP92" s="13" t="s">
        <v>120</v>
      </c>
      <c r="CQ92" s="72">
        <v>27</v>
      </c>
      <c r="CR92" s="5">
        <v>8</v>
      </c>
      <c r="CS92" s="5">
        <v>4</v>
      </c>
      <c r="CT92" s="72">
        <v>4</v>
      </c>
      <c r="CU92" s="5">
        <v>3</v>
      </c>
      <c r="CV92" s="72">
        <v>31</v>
      </c>
      <c r="CW92" s="72">
        <v>11</v>
      </c>
      <c r="CX92" s="162"/>
      <c r="CY92" s="13" t="s">
        <v>120</v>
      </c>
      <c r="CZ92" s="74">
        <v>0</v>
      </c>
      <c r="DA92" s="74">
        <v>0</v>
      </c>
      <c r="DB92" s="74">
        <v>0</v>
      </c>
      <c r="DC92" s="74">
        <v>0</v>
      </c>
      <c r="DD92" s="74">
        <v>0</v>
      </c>
      <c r="DE92" s="74">
        <v>0</v>
      </c>
      <c r="DF92" s="74">
        <v>0</v>
      </c>
      <c r="DG92" s="74">
        <v>0</v>
      </c>
      <c r="DH92" s="74">
        <v>0</v>
      </c>
      <c r="DI92" s="74">
        <v>0</v>
      </c>
      <c r="DJ92" s="74">
        <v>0</v>
      </c>
      <c r="DK92" s="74">
        <v>0</v>
      </c>
      <c r="DL92" s="74">
        <v>0</v>
      </c>
      <c r="DM92" s="74">
        <v>0</v>
      </c>
      <c r="DN92" s="74">
        <v>0</v>
      </c>
      <c r="DO92" s="135"/>
      <c r="DP92" s="138" t="s">
        <v>183</v>
      </c>
      <c r="DQ92" s="138" t="s">
        <v>4252</v>
      </c>
      <c r="DR92" s="138">
        <v>148</v>
      </c>
      <c r="DS92" s="138">
        <v>74</v>
      </c>
      <c r="DT92" s="139">
        <v>426</v>
      </c>
      <c r="DU92" s="139">
        <v>0</v>
      </c>
    </row>
    <row r="93" spans="1:125">
      <c r="A93" s="162"/>
      <c r="B93" s="103" t="s">
        <v>102</v>
      </c>
      <c r="C93" s="105">
        <v>163</v>
      </c>
      <c r="D93" s="105">
        <v>100</v>
      </c>
      <c r="E93" s="105">
        <v>62</v>
      </c>
      <c r="F93" s="105">
        <v>39</v>
      </c>
      <c r="G93" s="105">
        <v>0</v>
      </c>
      <c r="H93" s="105">
        <v>0</v>
      </c>
      <c r="I93" s="105">
        <v>0</v>
      </c>
      <c r="J93" s="105">
        <v>0</v>
      </c>
      <c r="K93" s="105">
        <v>40</v>
      </c>
      <c r="L93" s="105">
        <v>13</v>
      </c>
      <c r="M93" s="105">
        <v>78</v>
      </c>
      <c r="N93" s="105">
        <v>46</v>
      </c>
      <c r="O93" s="105">
        <v>0</v>
      </c>
      <c r="P93" s="105">
        <v>0</v>
      </c>
      <c r="Q93" s="105">
        <v>27</v>
      </c>
      <c r="R93" s="105">
        <v>8</v>
      </c>
      <c r="S93" s="105">
        <v>26</v>
      </c>
      <c r="T93" s="105">
        <v>10</v>
      </c>
      <c r="U93" s="105">
        <v>396</v>
      </c>
      <c r="V93" s="105">
        <v>216</v>
      </c>
      <c r="W93" s="162"/>
      <c r="X93" s="103" t="s">
        <v>102</v>
      </c>
      <c r="Y93" s="105">
        <v>5</v>
      </c>
      <c r="Z93" s="105">
        <v>4</v>
      </c>
      <c r="AA93" s="105">
        <v>0</v>
      </c>
      <c r="AB93" s="105">
        <v>0</v>
      </c>
      <c r="AC93" s="105">
        <v>0</v>
      </c>
      <c r="AD93" s="105">
        <v>0</v>
      </c>
      <c r="AE93" s="105">
        <v>0</v>
      </c>
      <c r="AF93" s="105">
        <v>0</v>
      </c>
      <c r="AG93" s="105">
        <v>1</v>
      </c>
      <c r="AH93" s="105">
        <v>0</v>
      </c>
      <c r="AI93" s="105">
        <v>7</v>
      </c>
      <c r="AJ93" s="105">
        <v>6</v>
      </c>
      <c r="AK93" s="105">
        <v>0</v>
      </c>
      <c r="AL93" s="105">
        <v>0</v>
      </c>
      <c r="AM93" s="105">
        <v>2</v>
      </c>
      <c r="AN93" s="105">
        <v>0</v>
      </c>
      <c r="AO93" s="105">
        <v>0</v>
      </c>
      <c r="AP93" s="105">
        <v>0</v>
      </c>
      <c r="AQ93" s="105">
        <v>15</v>
      </c>
      <c r="AR93" s="105">
        <v>10</v>
      </c>
      <c r="AS93" s="162"/>
      <c r="AT93" s="103" t="s">
        <v>102</v>
      </c>
      <c r="AU93" s="105">
        <v>4</v>
      </c>
      <c r="AV93" s="105">
        <v>3</v>
      </c>
      <c r="AW93" s="105">
        <v>0</v>
      </c>
      <c r="AX93" s="105">
        <v>0</v>
      </c>
      <c r="AY93" s="105">
        <v>2</v>
      </c>
      <c r="AZ93" s="105">
        <v>3</v>
      </c>
      <c r="BA93" s="105">
        <v>0</v>
      </c>
      <c r="BB93" s="105">
        <v>2</v>
      </c>
      <c r="BC93" s="105">
        <v>1</v>
      </c>
      <c r="BD93" s="105">
        <v>15</v>
      </c>
      <c r="BE93" s="105">
        <v>13</v>
      </c>
      <c r="BF93" s="105">
        <v>6</v>
      </c>
      <c r="BG93" s="105">
        <v>3</v>
      </c>
      <c r="BH93" s="105">
        <v>0</v>
      </c>
      <c r="BI93" s="105">
        <v>3</v>
      </c>
      <c r="BJ93" s="162"/>
      <c r="BK93" s="103" t="s">
        <v>102</v>
      </c>
      <c r="BL93" s="105">
        <v>0</v>
      </c>
      <c r="BM93" s="105">
        <v>72</v>
      </c>
      <c r="BN93" s="105">
        <v>32</v>
      </c>
      <c r="BO93" s="105">
        <v>57</v>
      </c>
      <c r="BP93" s="105">
        <v>0</v>
      </c>
      <c r="BQ93" s="105">
        <v>0</v>
      </c>
      <c r="BR93" s="105">
        <v>13</v>
      </c>
      <c r="BS93" s="105">
        <v>13</v>
      </c>
      <c r="BT93" s="105">
        <v>13</v>
      </c>
      <c r="BU93" s="162"/>
      <c r="BV93" s="103" t="s">
        <v>102</v>
      </c>
      <c r="BW93" s="105">
        <v>114</v>
      </c>
      <c r="BX93" s="105">
        <v>58</v>
      </c>
      <c r="BY93" s="105">
        <v>110</v>
      </c>
      <c r="BZ93" s="105">
        <v>55</v>
      </c>
      <c r="CA93" s="105">
        <v>56</v>
      </c>
      <c r="CB93" s="105">
        <v>26</v>
      </c>
      <c r="CC93" s="105">
        <v>0</v>
      </c>
      <c r="CD93" s="105">
        <v>0</v>
      </c>
      <c r="CE93" s="105">
        <v>0</v>
      </c>
      <c r="CF93" s="105">
        <v>0</v>
      </c>
      <c r="CG93" s="105">
        <v>0</v>
      </c>
      <c r="CH93" s="105">
        <v>0</v>
      </c>
      <c r="CI93" s="105">
        <v>34</v>
      </c>
      <c r="CJ93" s="105">
        <v>7</v>
      </c>
      <c r="CK93" s="105">
        <v>34</v>
      </c>
      <c r="CL93" s="105">
        <v>7</v>
      </c>
      <c r="CM93" s="105">
        <v>18</v>
      </c>
      <c r="CN93" s="105">
        <v>3</v>
      </c>
      <c r="CO93" s="162"/>
      <c r="CP93" s="105" t="s">
        <v>102</v>
      </c>
      <c r="CQ93" s="105">
        <v>33</v>
      </c>
      <c r="CR93" s="105">
        <v>10</v>
      </c>
      <c r="CS93" s="105">
        <v>4</v>
      </c>
      <c r="CT93" s="105">
        <v>4</v>
      </c>
      <c r="CU93" s="105">
        <v>3</v>
      </c>
      <c r="CV93" s="105">
        <v>37</v>
      </c>
      <c r="CW93" s="105">
        <v>13</v>
      </c>
      <c r="CX93" s="162"/>
      <c r="CY93" s="103" t="s">
        <v>102</v>
      </c>
      <c r="CZ93" s="105">
        <v>0</v>
      </c>
      <c r="DA93" s="105">
        <v>0</v>
      </c>
      <c r="DB93" s="105">
        <v>0</v>
      </c>
      <c r="DC93" s="105">
        <v>0</v>
      </c>
      <c r="DD93" s="105">
        <v>0</v>
      </c>
      <c r="DE93" s="105">
        <v>0</v>
      </c>
      <c r="DF93" s="105">
        <v>0</v>
      </c>
      <c r="DG93" s="105">
        <v>0</v>
      </c>
      <c r="DH93" s="105">
        <v>0</v>
      </c>
      <c r="DI93" s="105">
        <v>0</v>
      </c>
      <c r="DJ93" s="105">
        <v>0</v>
      </c>
      <c r="DK93" s="105">
        <v>0</v>
      </c>
      <c r="DL93" s="105">
        <v>0</v>
      </c>
      <c r="DM93" s="105">
        <v>0</v>
      </c>
      <c r="DN93" s="105">
        <v>0</v>
      </c>
      <c r="DO93" s="135"/>
      <c r="DP93" s="138" t="s">
        <v>183</v>
      </c>
      <c r="DQ93" s="138" t="s">
        <v>4253</v>
      </c>
      <c r="DR93" s="138">
        <v>148</v>
      </c>
      <c r="DS93" s="138">
        <v>74</v>
      </c>
      <c r="DT93" s="139">
        <v>468</v>
      </c>
      <c r="DU93" s="139">
        <v>0</v>
      </c>
    </row>
    <row r="94" spans="1:125" ht="14.45" customHeight="1">
      <c r="A94" s="162" t="s">
        <v>184</v>
      </c>
      <c r="B94" s="13" t="s">
        <v>119</v>
      </c>
      <c r="C94" s="74">
        <v>52</v>
      </c>
      <c r="D94" s="74">
        <v>24</v>
      </c>
      <c r="E94" s="74">
        <v>35</v>
      </c>
      <c r="F94" s="74">
        <v>14</v>
      </c>
      <c r="G94" s="74">
        <v>0</v>
      </c>
      <c r="H94" s="74">
        <v>0</v>
      </c>
      <c r="I94" s="74">
        <v>0</v>
      </c>
      <c r="J94" s="74">
        <v>0</v>
      </c>
      <c r="K94" s="74">
        <v>0</v>
      </c>
      <c r="L94" s="74">
        <v>0</v>
      </c>
      <c r="M94" s="74">
        <v>46</v>
      </c>
      <c r="N94" s="74">
        <v>21</v>
      </c>
      <c r="O94" s="74">
        <v>0</v>
      </c>
      <c r="P94" s="74">
        <v>0</v>
      </c>
      <c r="Q94" s="74">
        <v>0</v>
      </c>
      <c r="R94" s="74">
        <v>0</v>
      </c>
      <c r="S94" s="74">
        <v>0</v>
      </c>
      <c r="T94" s="74">
        <v>0</v>
      </c>
      <c r="U94" s="67">
        <v>133</v>
      </c>
      <c r="V94" s="67">
        <v>59</v>
      </c>
      <c r="W94" s="162" t="s">
        <v>184</v>
      </c>
      <c r="X94" s="13" t="s">
        <v>119</v>
      </c>
      <c r="Y94" s="74">
        <v>40</v>
      </c>
      <c r="Z94" s="74">
        <v>21</v>
      </c>
      <c r="AA94" s="74">
        <v>25</v>
      </c>
      <c r="AB94" s="74">
        <v>10</v>
      </c>
      <c r="AC94" s="74">
        <v>0</v>
      </c>
      <c r="AD94" s="74">
        <v>0</v>
      </c>
      <c r="AE94" s="74">
        <v>0</v>
      </c>
      <c r="AF94" s="74">
        <v>0</v>
      </c>
      <c r="AG94" s="74">
        <v>0</v>
      </c>
      <c r="AH94" s="74">
        <v>0</v>
      </c>
      <c r="AI94" s="74">
        <v>36</v>
      </c>
      <c r="AJ94" s="74">
        <v>15</v>
      </c>
      <c r="AK94" s="74">
        <v>0</v>
      </c>
      <c r="AL94" s="74">
        <v>0</v>
      </c>
      <c r="AM94" s="74">
        <v>0</v>
      </c>
      <c r="AN94" s="74">
        <v>0</v>
      </c>
      <c r="AO94" s="74">
        <v>0</v>
      </c>
      <c r="AP94" s="74">
        <v>0</v>
      </c>
      <c r="AQ94" s="67">
        <v>101</v>
      </c>
      <c r="AR94" s="67">
        <v>46</v>
      </c>
      <c r="AS94" s="162" t="s">
        <v>184</v>
      </c>
      <c r="AT94" s="13" t="s">
        <v>119</v>
      </c>
      <c r="AU94" s="74">
        <v>1</v>
      </c>
      <c r="AV94" s="74">
        <v>1</v>
      </c>
      <c r="AW94" s="74">
        <v>0</v>
      </c>
      <c r="AX94" s="74">
        <v>0</v>
      </c>
      <c r="AY94" s="74">
        <v>0</v>
      </c>
      <c r="AZ94" s="74">
        <v>1</v>
      </c>
      <c r="BA94" s="74">
        <v>0</v>
      </c>
      <c r="BB94" s="74">
        <v>0</v>
      </c>
      <c r="BC94" s="74">
        <v>0</v>
      </c>
      <c r="BD94" s="67">
        <v>3</v>
      </c>
      <c r="BE94" s="76">
        <v>4</v>
      </c>
      <c r="BF94" s="74">
        <v>4</v>
      </c>
      <c r="BG94" s="74">
        <v>0</v>
      </c>
      <c r="BH94" s="74">
        <v>0</v>
      </c>
      <c r="BI94" s="74">
        <v>1</v>
      </c>
      <c r="BJ94" s="162" t="s">
        <v>184</v>
      </c>
      <c r="BK94" s="13" t="s">
        <v>119</v>
      </c>
      <c r="BL94" s="74">
        <v>0</v>
      </c>
      <c r="BM94" s="74">
        <v>90</v>
      </c>
      <c r="BN94" s="74">
        <v>0</v>
      </c>
      <c r="BO94" s="74">
        <v>0</v>
      </c>
      <c r="BP94" s="74">
        <v>0</v>
      </c>
      <c r="BQ94" s="74">
        <v>2</v>
      </c>
      <c r="BR94" s="74">
        <v>4</v>
      </c>
      <c r="BS94" s="74">
        <v>10</v>
      </c>
      <c r="BT94" s="74">
        <v>4</v>
      </c>
      <c r="BU94" s="162" t="s">
        <v>184</v>
      </c>
      <c r="BV94" s="13" t="s">
        <v>119</v>
      </c>
      <c r="BW94" s="74">
        <v>56</v>
      </c>
      <c r="BX94" s="74">
        <v>31</v>
      </c>
      <c r="BY94" s="74">
        <v>55</v>
      </c>
      <c r="BZ94" s="74">
        <v>30</v>
      </c>
      <c r="CA94" s="74">
        <v>20</v>
      </c>
      <c r="CB94" s="74">
        <v>8</v>
      </c>
      <c r="CC94" s="74">
        <v>0</v>
      </c>
      <c r="CD94" s="74">
        <v>0</v>
      </c>
      <c r="CE94" s="74">
        <v>0</v>
      </c>
      <c r="CF94" s="74">
        <v>0</v>
      </c>
      <c r="CG94" s="74">
        <v>0</v>
      </c>
      <c r="CH94" s="74">
        <v>0</v>
      </c>
      <c r="CI94" s="74">
        <v>0</v>
      </c>
      <c r="CJ94" s="74">
        <v>0</v>
      </c>
      <c r="CK94" s="74">
        <v>0</v>
      </c>
      <c r="CL94" s="74">
        <v>0</v>
      </c>
      <c r="CM94" s="74">
        <v>0</v>
      </c>
      <c r="CN94" s="74">
        <v>0</v>
      </c>
      <c r="CO94" s="162" t="s">
        <v>184</v>
      </c>
      <c r="CP94" s="13" t="s">
        <v>119</v>
      </c>
      <c r="CQ94" s="72">
        <v>9</v>
      </c>
      <c r="CR94" s="5">
        <v>0</v>
      </c>
      <c r="CS94" s="5">
        <v>3</v>
      </c>
      <c r="CT94" s="72">
        <v>1</v>
      </c>
      <c r="CU94" s="5">
        <v>0</v>
      </c>
      <c r="CV94" s="72">
        <v>10</v>
      </c>
      <c r="CW94" s="72">
        <v>0</v>
      </c>
      <c r="CX94" s="162" t="s">
        <v>184</v>
      </c>
      <c r="CY94" s="13" t="s">
        <v>119</v>
      </c>
      <c r="CZ94" s="74">
        <v>0</v>
      </c>
      <c r="DA94" s="74">
        <v>0</v>
      </c>
      <c r="DB94" s="74">
        <v>0</v>
      </c>
      <c r="DC94" s="74">
        <v>0</v>
      </c>
      <c r="DD94" s="74">
        <v>0</v>
      </c>
      <c r="DE94" s="74">
        <v>0</v>
      </c>
      <c r="DF94" s="74">
        <v>0</v>
      </c>
      <c r="DG94" s="74">
        <v>0</v>
      </c>
      <c r="DH94" s="74">
        <v>0</v>
      </c>
      <c r="DI94" s="74">
        <v>0</v>
      </c>
      <c r="DJ94" s="74">
        <v>0</v>
      </c>
      <c r="DK94" s="74">
        <v>0</v>
      </c>
      <c r="DL94" s="74">
        <v>0</v>
      </c>
      <c r="DM94" s="74">
        <v>0</v>
      </c>
      <c r="DN94" s="74">
        <v>0</v>
      </c>
      <c r="DO94" s="135"/>
      <c r="DP94" s="138" t="s">
        <v>184</v>
      </c>
      <c r="DQ94" s="138" t="s">
        <v>4254</v>
      </c>
      <c r="DR94" s="138">
        <v>56</v>
      </c>
      <c r="DS94" s="138">
        <v>20</v>
      </c>
      <c r="DT94" s="139">
        <v>180</v>
      </c>
      <c r="DU94" s="139">
        <v>0</v>
      </c>
    </row>
    <row r="95" spans="1:125">
      <c r="A95" s="162"/>
      <c r="B95" s="13" t="s">
        <v>120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67">
        <v>0</v>
      </c>
      <c r="V95" s="67">
        <v>0</v>
      </c>
      <c r="W95" s="162"/>
      <c r="X95" s="13" t="s">
        <v>120</v>
      </c>
      <c r="Y95" s="74">
        <v>0</v>
      </c>
      <c r="Z95" s="74">
        <v>0</v>
      </c>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67">
        <v>0</v>
      </c>
      <c r="AR95" s="67">
        <v>0</v>
      </c>
      <c r="AS95" s="162"/>
      <c r="AT95" s="13" t="s">
        <v>120</v>
      </c>
      <c r="AU95" s="74">
        <v>0</v>
      </c>
      <c r="AV95" s="74">
        <v>0</v>
      </c>
      <c r="AW95" s="74">
        <v>0</v>
      </c>
      <c r="AX95" s="74">
        <v>0</v>
      </c>
      <c r="AY95" s="74">
        <v>0</v>
      </c>
      <c r="AZ95" s="74">
        <v>0</v>
      </c>
      <c r="BA95" s="74">
        <v>0</v>
      </c>
      <c r="BB95" s="74">
        <v>0</v>
      </c>
      <c r="BC95" s="74">
        <v>0</v>
      </c>
      <c r="BD95" s="67">
        <v>0</v>
      </c>
      <c r="BE95" s="76">
        <v>0</v>
      </c>
      <c r="BF95" s="74">
        <v>0</v>
      </c>
      <c r="BG95" s="74">
        <v>0</v>
      </c>
      <c r="BH95" s="74">
        <v>0</v>
      </c>
      <c r="BI95" s="74">
        <v>0</v>
      </c>
      <c r="BJ95" s="162"/>
      <c r="BK95" s="13" t="s">
        <v>120</v>
      </c>
      <c r="BL95" s="74">
        <v>0</v>
      </c>
      <c r="BM95" s="74">
        <v>0</v>
      </c>
      <c r="BN95" s="74">
        <v>0</v>
      </c>
      <c r="BO95" s="74">
        <v>0</v>
      </c>
      <c r="BP95" s="74">
        <v>0</v>
      </c>
      <c r="BQ95" s="74">
        <v>0</v>
      </c>
      <c r="BR95" s="74">
        <v>0</v>
      </c>
      <c r="BS95" s="74">
        <v>0</v>
      </c>
      <c r="BT95" s="74">
        <v>0</v>
      </c>
      <c r="BU95" s="162"/>
      <c r="BV95" s="13" t="s">
        <v>120</v>
      </c>
      <c r="BW95" s="74">
        <v>0</v>
      </c>
      <c r="BX95" s="74">
        <v>0</v>
      </c>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162"/>
      <c r="CP95" s="13" t="s">
        <v>120</v>
      </c>
      <c r="CQ95" s="72">
        <v>0</v>
      </c>
      <c r="CR95" s="5">
        <v>0</v>
      </c>
      <c r="CS95" s="5">
        <v>0</v>
      </c>
      <c r="CT95" s="72">
        <v>0</v>
      </c>
      <c r="CU95" s="5">
        <v>0</v>
      </c>
      <c r="CV95" s="72">
        <v>0</v>
      </c>
      <c r="CW95" s="72">
        <v>0</v>
      </c>
      <c r="CX95" s="162"/>
      <c r="CY95" s="13" t="s">
        <v>120</v>
      </c>
      <c r="CZ95" s="74">
        <v>0</v>
      </c>
      <c r="DA95" s="74">
        <v>0</v>
      </c>
      <c r="DB95" s="74">
        <v>0</v>
      </c>
      <c r="DC95" s="74">
        <v>0</v>
      </c>
      <c r="DD95" s="74">
        <v>0</v>
      </c>
      <c r="DE95" s="74">
        <v>0</v>
      </c>
      <c r="DF95" s="74">
        <v>0</v>
      </c>
      <c r="DG95" s="74">
        <v>0</v>
      </c>
      <c r="DH95" s="74">
        <v>0</v>
      </c>
      <c r="DI95" s="74">
        <v>0</v>
      </c>
      <c r="DJ95" s="74">
        <v>0</v>
      </c>
      <c r="DK95" s="74">
        <v>0</v>
      </c>
      <c r="DL95" s="74">
        <v>0</v>
      </c>
      <c r="DM95" s="74">
        <v>0</v>
      </c>
      <c r="DN95" s="74">
        <v>0</v>
      </c>
      <c r="DO95" s="135"/>
      <c r="DP95" s="138" t="s">
        <v>184</v>
      </c>
      <c r="DQ95" s="138" t="s">
        <v>4255</v>
      </c>
      <c r="DR95" s="138">
        <v>0</v>
      </c>
      <c r="DS95" s="138">
        <v>0</v>
      </c>
      <c r="DT95" s="139">
        <v>0</v>
      </c>
      <c r="DU95" s="139">
        <v>0</v>
      </c>
    </row>
    <row r="96" spans="1:125">
      <c r="A96" s="162"/>
      <c r="B96" s="103" t="s">
        <v>102</v>
      </c>
      <c r="C96" s="105">
        <v>52</v>
      </c>
      <c r="D96" s="105">
        <v>24</v>
      </c>
      <c r="E96" s="105">
        <v>35</v>
      </c>
      <c r="F96" s="105">
        <v>14</v>
      </c>
      <c r="G96" s="105">
        <v>0</v>
      </c>
      <c r="H96" s="105">
        <v>0</v>
      </c>
      <c r="I96" s="105">
        <v>0</v>
      </c>
      <c r="J96" s="105">
        <v>0</v>
      </c>
      <c r="K96" s="105">
        <v>0</v>
      </c>
      <c r="L96" s="105">
        <v>0</v>
      </c>
      <c r="M96" s="105">
        <v>46</v>
      </c>
      <c r="N96" s="105">
        <v>21</v>
      </c>
      <c r="O96" s="105">
        <v>0</v>
      </c>
      <c r="P96" s="105">
        <v>0</v>
      </c>
      <c r="Q96" s="105">
        <v>0</v>
      </c>
      <c r="R96" s="105">
        <v>0</v>
      </c>
      <c r="S96" s="105">
        <v>0</v>
      </c>
      <c r="T96" s="105">
        <v>0</v>
      </c>
      <c r="U96" s="105">
        <v>133</v>
      </c>
      <c r="V96" s="105">
        <v>59</v>
      </c>
      <c r="W96" s="162"/>
      <c r="X96" s="103" t="s">
        <v>102</v>
      </c>
      <c r="Y96" s="105">
        <v>40</v>
      </c>
      <c r="Z96" s="105">
        <v>21</v>
      </c>
      <c r="AA96" s="105">
        <v>25</v>
      </c>
      <c r="AB96" s="105">
        <v>10</v>
      </c>
      <c r="AC96" s="105">
        <v>0</v>
      </c>
      <c r="AD96" s="105">
        <v>0</v>
      </c>
      <c r="AE96" s="105">
        <v>0</v>
      </c>
      <c r="AF96" s="105">
        <v>0</v>
      </c>
      <c r="AG96" s="105">
        <v>0</v>
      </c>
      <c r="AH96" s="105">
        <v>0</v>
      </c>
      <c r="AI96" s="105">
        <v>36</v>
      </c>
      <c r="AJ96" s="105">
        <v>15</v>
      </c>
      <c r="AK96" s="105">
        <v>0</v>
      </c>
      <c r="AL96" s="105">
        <v>0</v>
      </c>
      <c r="AM96" s="105">
        <v>0</v>
      </c>
      <c r="AN96" s="105">
        <v>0</v>
      </c>
      <c r="AO96" s="105">
        <v>0</v>
      </c>
      <c r="AP96" s="105">
        <v>0</v>
      </c>
      <c r="AQ96" s="105">
        <v>101</v>
      </c>
      <c r="AR96" s="105">
        <v>46</v>
      </c>
      <c r="AS96" s="162"/>
      <c r="AT96" s="103" t="s">
        <v>102</v>
      </c>
      <c r="AU96" s="105">
        <v>1</v>
      </c>
      <c r="AV96" s="105">
        <v>1</v>
      </c>
      <c r="AW96" s="105">
        <v>0</v>
      </c>
      <c r="AX96" s="105">
        <v>0</v>
      </c>
      <c r="AY96" s="105">
        <v>0</v>
      </c>
      <c r="AZ96" s="105">
        <v>1</v>
      </c>
      <c r="BA96" s="105">
        <v>0</v>
      </c>
      <c r="BB96" s="105">
        <v>0</v>
      </c>
      <c r="BC96" s="105">
        <v>0</v>
      </c>
      <c r="BD96" s="105">
        <v>3</v>
      </c>
      <c r="BE96" s="105">
        <v>4</v>
      </c>
      <c r="BF96" s="105">
        <v>4</v>
      </c>
      <c r="BG96" s="105">
        <v>0</v>
      </c>
      <c r="BH96" s="105">
        <v>0</v>
      </c>
      <c r="BI96" s="105">
        <v>1</v>
      </c>
      <c r="BJ96" s="162"/>
      <c r="BK96" s="103" t="s">
        <v>102</v>
      </c>
      <c r="BL96" s="105">
        <v>0</v>
      </c>
      <c r="BM96" s="105">
        <v>90</v>
      </c>
      <c r="BN96" s="105">
        <v>0</v>
      </c>
      <c r="BO96" s="105">
        <v>0</v>
      </c>
      <c r="BP96" s="105">
        <v>0</v>
      </c>
      <c r="BQ96" s="105">
        <v>2</v>
      </c>
      <c r="BR96" s="105">
        <v>4</v>
      </c>
      <c r="BS96" s="105">
        <v>10</v>
      </c>
      <c r="BT96" s="105">
        <v>4</v>
      </c>
      <c r="BU96" s="162"/>
      <c r="BV96" s="103" t="s">
        <v>102</v>
      </c>
      <c r="BW96" s="105">
        <v>56</v>
      </c>
      <c r="BX96" s="105">
        <v>31</v>
      </c>
      <c r="BY96" s="105">
        <v>55</v>
      </c>
      <c r="BZ96" s="105">
        <v>30</v>
      </c>
      <c r="CA96" s="105">
        <v>20</v>
      </c>
      <c r="CB96" s="105">
        <v>8</v>
      </c>
      <c r="CC96" s="105">
        <v>0</v>
      </c>
      <c r="CD96" s="105">
        <v>0</v>
      </c>
      <c r="CE96" s="105">
        <v>0</v>
      </c>
      <c r="CF96" s="105">
        <v>0</v>
      </c>
      <c r="CG96" s="105">
        <v>0</v>
      </c>
      <c r="CH96" s="105">
        <v>0</v>
      </c>
      <c r="CI96" s="105">
        <v>0</v>
      </c>
      <c r="CJ96" s="105">
        <v>0</v>
      </c>
      <c r="CK96" s="105">
        <v>0</v>
      </c>
      <c r="CL96" s="105">
        <v>0</v>
      </c>
      <c r="CM96" s="105">
        <v>0</v>
      </c>
      <c r="CN96" s="105">
        <v>0</v>
      </c>
      <c r="CO96" s="162"/>
      <c r="CP96" s="105" t="s">
        <v>102</v>
      </c>
      <c r="CQ96" s="105">
        <v>9</v>
      </c>
      <c r="CR96" s="105">
        <v>0</v>
      </c>
      <c r="CS96" s="105">
        <v>3</v>
      </c>
      <c r="CT96" s="105">
        <v>1</v>
      </c>
      <c r="CU96" s="105">
        <v>0</v>
      </c>
      <c r="CV96" s="105">
        <v>10</v>
      </c>
      <c r="CW96" s="105">
        <v>0</v>
      </c>
      <c r="CX96" s="162"/>
      <c r="CY96" s="103" t="s">
        <v>102</v>
      </c>
      <c r="CZ96" s="105">
        <v>0</v>
      </c>
      <c r="DA96" s="105">
        <v>0</v>
      </c>
      <c r="DB96" s="105">
        <v>0</v>
      </c>
      <c r="DC96" s="105">
        <v>0</v>
      </c>
      <c r="DD96" s="105">
        <v>0</v>
      </c>
      <c r="DE96" s="105">
        <v>0</v>
      </c>
      <c r="DF96" s="105">
        <v>0</v>
      </c>
      <c r="DG96" s="105">
        <v>0</v>
      </c>
      <c r="DH96" s="105">
        <v>0</v>
      </c>
      <c r="DI96" s="105">
        <v>0</v>
      </c>
      <c r="DJ96" s="105">
        <v>0</v>
      </c>
      <c r="DK96" s="105">
        <v>0</v>
      </c>
      <c r="DL96" s="105">
        <v>0</v>
      </c>
      <c r="DM96" s="105">
        <v>0</v>
      </c>
      <c r="DN96" s="105">
        <v>0</v>
      </c>
      <c r="DO96" s="135"/>
      <c r="DP96" s="138" t="s">
        <v>184</v>
      </c>
      <c r="DQ96" s="138" t="s">
        <v>4256</v>
      </c>
      <c r="DR96" s="138">
        <v>56</v>
      </c>
      <c r="DS96" s="138">
        <v>20</v>
      </c>
      <c r="DT96" s="139">
        <v>180</v>
      </c>
      <c r="DU96" s="139">
        <v>0</v>
      </c>
    </row>
    <row r="97" spans="1:125" ht="14.45" customHeight="1">
      <c r="A97" s="162" t="s">
        <v>185</v>
      </c>
      <c r="B97" s="13" t="s">
        <v>119</v>
      </c>
      <c r="C97" s="74">
        <v>170</v>
      </c>
      <c r="D97" s="74">
        <v>93</v>
      </c>
      <c r="E97" s="74">
        <v>68</v>
      </c>
      <c r="F97" s="74">
        <v>38</v>
      </c>
      <c r="G97" s="74">
        <v>0</v>
      </c>
      <c r="H97" s="74">
        <v>0</v>
      </c>
      <c r="I97" s="74">
        <v>39</v>
      </c>
      <c r="J97" s="74">
        <v>33</v>
      </c>
      <c r="K97" s="74">
        <v>73</v>
      </c>
      <c r="L97" s="74">
        <v>39</v>
      </c>
      <c r="M97" s="74">
        <v>110</v>
      </c>
      <c r="N97" s="74">
        <v>72</v>
      </c>
      <c r="O97" s="74">
        <v>0</v>
      </c>
      <c r="P97" s="74">
        <v>0</v>
      </c>
      <c r="Q97" s="74">
        <v>33</v>
      </c>
      <c r="R97" s="74">
        <v>14</v>
      </c>
      <c r="S97" s="74">
        <v>0</v>
      </c>
      <c r="T97" s="74">
        <v>0</v>
      </c>
      <c r="U97" s="67">
        <v>493</v>
      </c>
      <c r="V97" s="67">
        <v>289</v>
      </c>
      <c r="W97" s="162" t="s">
        <v>185</v>
      </c>
      <c r="X97" s="13" t="s">
        <v>119</v>
      </c>
      <c r="Y97" s="74">
        <v>3</v>
      </c>
      <c r="Z97" s="74">
        <v>0</v>
      </c>
      <c r="AA97" s="74">
        <v>0</v>
      </c>
      <c r="AB97" s="74">
        <v>0</v>
      </c>
      <c r="AC97" s="74">
        <v>0</v>
      </c>
      <c r="AD97" s="74">
        <v>0</v>
      </c>
      <c r="AE97" s="74">
        <v>0</v>
      </c>
      <c r="AF97" s="74">
        <v>0</v>
      </c>
      <c r="AG97" s="74">
        <v>0</v>
      </c>
      <c r="AH97" s="74">
        <v>0</v>
      </c>
      <c r="AI97" s="74">
        <v>8</v>
      </c>
      <c r="AJ97" s="74">
        <v>5</v>
      </c>
      <c r="AK97" s="74">
        <v>0</v>
      </c>
      <c r="AL97" s="74">
        <v>0</v>
      </c>
      <c r="AM97" s="74">
        <v>1</v>
      </c>
      <c r="AN97" s="74">
        <v>0</v>
      </c>
      <c r="AO97" s="74">
        <v>0</v>
      </c>
      <c r="AP97" s="74">
        <v>0</v>
      </c>
      <c r="AQ97" s="67">
        <v>12</v>
      </c>
      <c r="AR97" s="67">
        <v>5</v>
      </c>
      <c r="AS97" s="162" t="s">
        <v>185</v>
      </c>
      <c r="AT97" s="13" t="s">
        <v>119</v>
      </c>
      <c r="AU97" s="74">
        <v>7</v>
      </c>
      <c r="AV97" s="74">
        <v>4</v>
      </c>
      <c r="AW97" s="74">
        <v>0</v>
      </c>
      <c r="AX97" s="74">
        <v>2</v>
      </c>
      <c r="AY97" s="74">
        <v>3</v>
      </c>
      <c r="AZ97" s="74">
        <v>6</v>
      </c>
      <c r="BA97" s="74">
        <v>0</v>
      </c>
      <c r="BB97" s="74">
        <v>4</v>
      </c>
      <c r="BC97" s="74">
        <v>0</v>
      </c>
      <c r="BD97" s="67">
        <v>26</v>
      </c>
      <c r="BE97" s="76">
        <v>37</v>
      </c>
      <c r="BF97" s="74">
        <v>37</v>
      </c>
      <c r="BG97" s="74">
        <v>4</v>
      </c>
      <c r="BH97" s="74">
        <v>0</v>
      </c>
      <c r="BI97" s="74">
        <v>7</v>
      </c>
      <c r="BJ97" s="162" t="s">
        <v>185</v>
      </c>
      <c r="BK97" s="13" t="s">
        <v>119</v>
      </c>
      <c r="BL97" s="74">
        <v>6</v>
      </c>
      <c r="BM97" s="74">
        <v>263</v>
      </c>
      <c r="BN97" s="74">
        <v>115</v>
      </c>
      <c r="BO97" s="74">
        <v>0</v>
      </c>
      <c r="BP97" s="74">
        <v>0</v>
      </c>
      <c r="BQ97" s="74">
        <v>11</v>
      </c>
      <c r="BR97" s="74">
        <v>33</v>
      </c>
      <c r="BS97" s="74">
        <v>30</v>
      </c>
      <c r="BT97" s="74">
        <v>30</v>
      </c>
      <c r="BU97" s="162" t="s">
        <v>185</v>
      </c>
      <c r="BV97" s="13" t="s">
        <v>119</v>
      </c>
      <c r="BW97" s="74">
        <v>130</v>
      </c>
      <c r="BX97" s="74">
        <v>66</v>
      </c>
      <c r="BY97" s="74">
        <v>130</v>
      </c>
      <c r="BZ97" s="74">
        <v>66</v>
      </c>
      <c r="CA97" s="74">
        <v>70</v>
      </c>
      <c r="CB97" s="74">
        <v>39</v>
      </c>
      <c r="CC97" s="74">
        <v>0</v>
      </c>
      <c r="CD97" s="74">
        <v>0</v>
      </c>
      <c r="CE97" s="74">
        <v>0</v>
      </c>
      <c r="CF97" s="74">
        <v>0</v>
      </c>
      <c r="CG97" s="74">
        <v>0</v>
      </c>
      <c r="CH97" s="74">
        <v>0</v>
      </c>
      <c r="CI97" s="74">
        <v>29</v>
      </c>
      <c r="CJ97" s="74">
        <v>16</v>
      </c>
      <c r="CK97" s="74">
        <v>27</v>
      </c>
      <c r="CL97" s="74">
        <v>15</v>
      </c>
      <c r="CM97" s="74">
        <v>17</v>
      </c>
      <c r="CN97" s="74">
        <v>10</v>
      </c>
      <c r="CO97" s="162" t="s">
        <v>185</v>
      </c>
      <c r="CP97" s="13" t="s">
        <v>119</v>
      </c>
      <c r="CQ97" s="72">
        <v>59</v>
      </c>
      <c r="CR97" s="5">
        <v>18</v>
      </c>
      <c r="CS97" s="5">
        <v>6</v>
      </c>
      <c r="CT97" s="72">
        <v>6</v>
      </c>
      <c r="CU97" s="5">
        <v>3</v>
      </c>
      <c r="CV97" s="72">
        <v>65</v>
      </c>
      <c r="CW97" s="72">
        <v>21</v>
      </c>
      <c r="CX97" s="162" t="s">
        <v>185</v>
      </c>
      <c r="CY97" s="13" t="s">
        <v>119</v>
      </c>
      <c r="CZ97" s="74">
        <v>20</v>
      </c>
      <c r="DA97" s="74">
        <v>71</v>
      </c>
      <c r="DB97" s="74">
        <v>0</v>
      </c>
      <c r="DC97" s="74">
        <v>0</v>
      </c>
      <c r="DD97" s="74">
        <v>6</v>
      </c>
      <c r="DE97" s="74">
        <v>3</v>
      </c>
      <c r="DF97" s="74">
        <v>4</v>
      </c>
      <c r="DG97" s="74">
        <v>4</v>
      </c>
      <c r="DH97" s="74">
        <v>40</v>
      </c>
      <c r="DI97" s="74">
        <v>0</v>
      </c>
      <c r="DJ97" s="74">
        <v>1</v>
      </c>
      <c r="DK97" s="74">
        <v>0</v>
      </c>
      <c r="DL97" s="74">
        <v>0</v>
      </c>
      <c r="DM97" s="74">
        <v>0</v>
      </c>
      <c r="DN97" s="74">
        <v>0</v>
      </c>
      <c r="DO97" s="135"/>
      <c r="DP97" s="138" t="s">
        <v>185</v>
      </c>
      <c r="DQ97" s="138" t="s">
        <v>4257</v>
      </c>
      <c r="DR97" s="138">
        <v>159</v>
      </c>
      <c r="DS97" s="138">
        <v>87</v>
      </c>
      <c r="DT97" s="139">
        <v>877</v>
      </c>
      <c r="DU97" s="139">
        <v>149</v>
      </c>
    </row>
    <row r="98" spans="1:125">
      <c r="A98" s="162"/>
      <c r="B98" s="13" t="s">
        <v>120</v>
      </c>
      <c r="C98" s="74">
        <v>334</v>
      </c>
      <c r="D98" s="74">
        <v>187</v>
      </c>
      <c r="E98" s="74">
        <v>200</v>
      </c>
      <c r="F98" s="74">
        <v>135</v>
      </c>
      <c r="G98" s="74">
        <v>0</v>
      </c>
      <c r="H98" s="74">
        <v>0</v>
      </c>
      <c r="I98" s="74">
        <v>61</v>
      </c>
      <c r="J98" s="74">
        <v>23</v>
      </c>
      <c r="K98" s="74">
        <v>119</v>
      </c>
      <c r="L98" s="74">
        <v>55</v>
      </c>
      <c r="M98" s="74">
        <v>316</v>
      </c>
      <c r="N98" s="74">
        <v>188</v>
      </c>
      <c r="O98" s="74">
        <v>18</v>
      </c>
      <c r="P98" s="74">
        <v>6</v>
      </c>
      <c r="Q98" s="74">
        <v>96</v>
      </c>
      <c r="R98" s="74">
        <v>35</v>
      </c>
      <c r="S98" s="74">
        <v>46</v>
      </c>
      <c r="T98" s="74">
        <v>23</v>
      </c>
      <c r="U98" s="67">
        <v>1190</v>
      </c>
      <c r="V98" s="67">
        <v>652</v>
      </c>
      <c r="W98" s="162"/>
      <c r="X98" s="13" t="s">
        <v>120</v>
      </c>
      <c r="Y98" s="74">
        <v>10</v>
      </c>
      <c r="Z98" s="74">
        <v>6</v>
      </c>
      <c r="AA98" s="74">
        <v>11</v>
      </c>
      <c r="AB98" s="74">
        <v>7</v>
      </c>
      <c r="AC98" s="74">
        <v>0</v>
      </c>
      <c r="AD98" s="74">
        <v>0</v>
      </c>
      <c r="AE98" s="74">
        <v>3</v>
      </c>
      <c r="AF98" s="74">
        <v>1</v>
      </c>
      <c r="AG98" s="74">
        <v>6</v>
      </c>
      <c r="AH98" s="74">
        <v>4</v>
      </c>
      <c r="AI98" s="74">
        <v>35</v>
      </c>
      <c r="AJ98" s="74">
        <v>19</v>
      </c>
      <c r="AK98" s="74">
        <v>1</v>
      </c>
      <c r="AL98" s="74">
        <v>1</v>
      </c>
      <c r="AM98" s="74">
        <v>15</v>
      </c>
      <c r="AN98" s="74">
        <v>4</v>
      </c>
      <c r="AO98" s="74">
        <v>4</v>
      </c>
      <c r="AP98" s="74">
        <v>4</v>
      </c>
      <c r="AQ98" s="67">
        <v>85</v>
      </c>
      <c r="AR98" s="67">
        <v>46</v>
      </c>
      <c r="AS98" s="162"/>
      <c r="AT98" s="13" t="s">
        <v>120</v>
      </c>
      <c r="AU98" s="74">
        <v>9</v>
      </c>
      <c r="AV98" s="74">
        <v>7</v>
      </c>
      <c r="AW98" s="74">
        <v>0</v>
      </c>
      <c r="AX98" s="74">
        <v>1</v>
      </c>
      <c r="AY98" s="74">
        <v>5</v>
      </c>
      <c r="AZ98" s="74">
        <v>9</v>
      </c>
      <c r="BA98" s="74">
        <v>1</v>
      </c>
      <c r="BB98" s="74">
        <v>5</v>
      </c>
      <c r="BC98" s="74">
        <v>1</v>
      </c>
      <c r="BD98" s="67">
        <v>38</v>
      </c>
      <c r="BE98" s="76">
        <v>44</v>
      </c>
      <c r="BF98" s="74">
        <v>44</v>
      </c>
      <c r="BG98" s="74">
        <v>11</v>
      </c>
      <c r="BH98" s="74">
        <v>0</v>
      </c>
      <c r="BI98" s="74">
        <v>8</v>
      </c>
      <c r="BJ98" s="162"/>
      <c r="BK98" s="13" t="s">
        <v>120</v>
      </c>
      <c r="BL98" s="74">
        <v>0</v>
      </c>
      <c r="BM98" s="74">
        <v>415</v>
      </c>
      <c r="BN98" s="74">
        <v>133</v>
      </c>
      <c r="BO98" s="74">
        <v>125</v>
      </c>
      <c r="BP98" s="74">
        <v>20</v>
      </c>
      <c r="BQ98" s="74">
        <v>1</v>
      </c>
      <c r="BR98" s="74">
        <v>44</v>
      </c>
      <c r="BS98" s="74">
        <v>42</v>
      </c>
      <c r="BT98" s="74">
        <v>42</v>
      </c>
      <c r="BU98" s="162"/>
      <c r="BV98" s="13" t="s">
        <v>120</v>
      </c>
      <c r="BW98" s="74">
        <v>500</v>
      </c>
      <c r="BX98" s="74">
        <v>292</v>
      </c>
      <c r="BY98" s="74">
        <v>484</v>
      </c>
      <c r="BZ98" s="74">
        <v>284</v>
      </c>
      <c r="CA98" s="74">
        <v>276</v>
      </c>
      <c r="CB98" s="74">
        <v>168</v>
      </c>
      <c r="CC98" s="74">
        <v>17</v>
      </c>
      <c r="CD98" s="74">
        <v>6</v>
      </c>
      <c r="CE98" s="74">
        <v>17</v>
      </c>
      <c r="CF98" s="74">
        <v>6</v>
      </c>
      <c r="CG98" s="74">
        <v>12</v>
      </c>
      <c r="CH98" s="74">
        <v>4</v>
      </c>
      <c r="CI98" s="74">
        <v>124</v>
      </c>
      <c r="CJ98" s="74">
        <v>50</v>
      </c>
      <c r="CK98" s="74">
        <v>122</v>
      </c>
      <c r="CL98" s="74">
        <v>49</v>
      </c>
      <c r="CM98" s="74">
        <v>58</v>
      </c>
      <c r="CN98" s="74">
        <v>27</v>
      </c>
      <c r="CO98" s="162"/>
      <c r="CP98" s="13" t="s">
        <v>120</v>
      </c>
      <c r="CQ98" s="72">
        <v>104</v>
      </c>
      <c r="CR98" s="5">
        <v>53</v>
      </c>
      <c r="CS98" s="5">
        <v>36</v>
      </c>
      <c r="CT98" s="72">
        <v>21</v>
      </c>
      <c r="CU98" s="5">
        <v>10</v>
      </c>
      <c r="CV98" s="72">
        <v>125</v>
      </c>
      <c r="CW98" s="72">
        <v>63</v>
      </c>
      <c r="CX98" s="162"/>
      <c r="CY98" s="13" t="s">
        <v>120</v>
      </c>
      <c r="CZ98" s="74">
        <v>3</v>
      </c>
      <c r="DA98" s="74">
        <v>0</v>
      </c>
      <c r="DB98" s="74">
        <v>0</v>
      </c>
      <c r="DC98" s="74">
        <v>0</v>
      </c>
      <c r="DD98" s="74">
        <v>0</v>
      </c>
      <c r="DE98" s="74">
        <v>0</v>
      </c>
      <c r="DF98" s="74">
        <v>3</v>
      </c>
      <c r="DG98" s="74">
        <v>0</v>
      </c>
      <c r="DH98" s="74">
        <v>0</v>
      </c>
      <c r="DI98" s="74">
        <v>1</v>
      </c>
      <c r="DJ98" s="74">
        <v>0</v>
      </c>
      <c r="DK98" s="74">
        <v>0</v>
      </c>
      <c r="DL98" s="74">
        <v>0</v>
      </c>
      <c r="DM98" s="74">
        <v>8</v>
      </c>
      <c r="DN98" s="74">
        <v>0</v>
      </c>
      <c r="DO98" s="135"/>
      <c r="DP98" s="138" t="s">
        <v>185</v>
      </c>
      <c r="DQ98" s="138" t="s">
        <v>4258</v>
      </c>
      <c r="DR98" s="138">
        <v>641</v>
      </c>
      <c r="DS98" s="138">
        <v>346</v>
      </c>
      <c r="DT98" s="139">
        <v>1829</v>
      </c>
      <c r="DU98" s="139">
        <v>7</v>
      </c>
    </row>
    <row r="99" spans="1:125">
      <c r="A99" s="162"/>
      <c r="B99" s="103" t="s">
        <v>102</v>
      </c>
      <c r="C99" s="105">
        <v>504</v>
      </c>
      <c r="D99" s="105">
        <v>280</v>
      </c>
      <c r="E99" s="105">
        <v>268</v>
      </c>
      <c r="F99" s="105">
        <v>173</v>
      </c>
      <c r="G99" s="105">
        <v>0</v>
      </c>
      <c r="H99" s="105">
        <v>0</v>
      </c>
      <c r="I99" s="105">
        <v>100</v>
      </c>
      <c r="J99" s="105">
        <v>56</v>
      </c>
      <c r="K99" s="105">
        <v>192</v>
      </c>
      <c r="L99" s="105">
        <v>94</v>
      </c>
      <c r="M99" s="105">
        <v>426</v>
      </c>
      <c r="N99" s="105">
        <v>260</v>
      </c>
      <c r="O99" s="105">
        <v>18</v>
      </c>
      <c r="P99" s="105">
        <v>6</v>
      </c>
      <c r="Q99" s="105">
        <v>129</v>
      </c>
      <c r="R99" s="105">
        <v>49</v>
      </c>
      <c r="S99" s="105">
        <v>46</v>
      </c>
      <c r="T99" s="105">
        <v>23</v>
      </c>
      <c r="U99" s="105">
        <v>1683</v>
      </c>
      <c r="V99" s="105">
        <v>941</v>
      </c>
      <c r="W99" s="162"/>
      <c r="X99" s="103" t="s">
        <v>102</v>
      </c>
      <c r="Y99" s="105">
        <v>13</v>
      </c>
      <c r="Z99" s="105">
        <v>6</v>
      </c>
      <c r="AA99" s="105">
        <v>11</v>
      </c>
      <c r="AB99" s="105">
        <v>7</v>
      </c>
      <c r="AC99" s="105">
        <v>0</v>
      </c>
      <c r="AD99" s="105">
        <v>0</v>
      </c>
      <c r="AE99" s="105">
        <v>3</v>
      </c>
      <c r="AF99" s="105">
        <v>1</v>
      </c>
      <c r="AG99" s="105">
        <v>6</v>
      </c>
      <c r="AH99" s="105">
        <v>4</v>
      </c>
      <c r="AI99" s="105">
        <v>43</v>
      </c>
      <c r="AJ99" s="105">
        <v>24</v>
      </c>
      <c r="AK99" s="105">
        <v>1</v>
      </c>
      <c r="AL99" s="105">
        <v>1</v>
      </c>
      <c r="AM99" s="105">
        <v>16</v>
      </c>
      <c r="AN99" s="105">
        <v>4</v>
      </c>
      <c r="AO99" s="105">
        <v>4</v>
      </c>
      <c r="AP99" s="105">
        <v>4</v>
      </c>
      <c r="AQ99" s="105">
        <v>97</v>
      </c>
      <c r="AR99" s="105">
        <v>51</v>
      </c>
      <c r="AS99" s="162"/>
      <c r="AT99" s="103" t="s">
        <v>102</v>
      </c>
      <c r="AU99" s="105">
        <v>16</v>
      </c>
      <c r="AV99" s="105">
        <v>11</v>
      </c>
      <c r="AW99" s="105">
        <v>0</v>
      </c>
      <c r="AX99" s="105">
        <v>3</v>
      </c>
      <c r="AY99" s="105">
        <v>8</v>
      </c>
      <c r="AZ99" s="105">
        <v>15</v>
      </c>
      <c r="BA99" s="105">
        <v>1</v>
      </c>
      <c r="BB99" s="105">
        <v>9</v>
      </c>
      <c r="BC99" s="105">
        <v>1</v>
      </c>
      <c r="BD99" s="105">
        <v>64</v>
      </c>
      <c r="BE99" s="105">
        <v>81</v>
      </c>
      <c r="BF99" s="105">
        <v>81</v>
      </c>
      <c r="BG99" s="105">
        <v>15</v>
      </c>
      <c r="BH99" s="105">
        <v>0</v>
      </c>
      <c r="BI99" s="105">
        <v>15</v>
      </c>
      <c r="BJ99" s="162"/>
      <c r="BK99" s="103" t="s">
        <v>102</v>
      </c>
      <c r="BL99" s="105">
        <v>6</v>
      </c>
      <c r="BM99" s="105">
        <v>678</v>
      </c>
      <c r="BN99" s="105">
        <v>248</v>
      </c>
      <c r="BO99" s="105">
        <v>125</v>
      </c>
      <c r="BP99" s="105">
        <v>20</v>
      </c>
      <c r="BQ99" s="105">
        <v>12</v>
      </c>
      <c r="BR99" s="105">
        <v>77</v>
      </c>
      <c r="BS99" s="105">
        <v>72</v>
      </c>
      <c r="BT99" s="105">
        <v>72</v>
      </c>
      <c r="BU99" s="162"/>
      <c r="BV99" s="103" t="s">
        <v>102</v>
      </c>
      <c r="BW99" s="105">
        <v>630</v>
      </c>
      <c r="BX99" s="105">
        <v>358</v>
      </c>
      <c r="BY99" s="105">
        <v>614</v>
      </c>
      <c r="BZ99" s="105">
        <v>350</v>
      </c>
      <c r="CA99" s="105">
        <v>346</v>
      </c>
      <c r="CB99" s="105">
        <v>207</v>
      </c>
      <c r="CC99" s="105">
        <v>17</v>
      </c>
      <c r="CD99" s="105">
        <v>6</v>
      </c>
      <c r="CE99" s="105">
        <v>17</v>
      </c>
      <c r="CF99" s="105">
        <v>6</v>
      </c>
      <c r="CG99" s="105">
        <v>12</v>
      </c>
      <c r="CH99" s="105">
        <v>4</v>
      </c>
      <c r="CI99" s="105">
        <v>153</v>
      </c>
      <c r="CJ99" s="105">
        <v>66</v>
      </c>
      <c r="CK99" s="105">
        <v>149</v>
      </c>
      <c r="CL99" s="105">
        <v>64</v>
      </c>
      <c r="CM99" s="105">
        <v>75</v>
      </c>
      <c r="CN99" s="105">
        <v>37</v>
      </c>
      <c r="CO99" s="162"/>
      <c r="CP99" s="105" t="s">
        <v>102</v>
      </c>
      <c r="CQ99" s="105">
        <v>163</v>
      </c>
      <c r="CR99" s="105">
        <v>71</v>
      </c>
      <c r="CS99" s="105">
        <v>42</v>
      </c>
      <c r="CT99" s="105">
        <v>27</v>
      </c>
      <c r="CU99" s="105">
        <v>13</v>
      </c>
      <c r="CV99" s="105">
        <v>190</v>
      </c>
      <c r="CW99" s="105">
        <v>84</v>
      </c>
      <c r="CX99" s="162"/>
      <c r="CY99" s="103" t="s">
        <v>102</v>
      </c>
      <c r="CZ99" s="105">
        <v>23</v>
      </c>
      <c r="DA99" s="105">
        <v>71</v>
      </c>
      <c r="DB99" s="105">
        <v>0</v>
      </c>
      <c r="DC99" s="105">
        <v>0</v>
      </c>
      <c r="DD99" s="105">
        <v>6</v>
      </c>
      <c r="DE99" s="105">
        <v>3</v>
      </c>
      <c r="DF99" s="105">
        <v>7</v>
      </c>
      <c r="DG99" s="105">
        <v>4</v>
      </c>
      <c r="DH99" s="105">
        <v>40</v>
      </c>
      <c r="DI99" s="105">
        <v>1</v>
      </c>
      <c r="DJ99" s="105">
        <v>1</v>
      </c>
      <c r="DK99" s="105">
        <v>0</v>
      </c>
      <c r="DL99" s="105">
        <v>0</v>
      </c>
      <c r="DM99" s="105">
        <v>8</v>
      </c>
      <c r="DN99" s="105">
        <v>0</v>
      </c>
      <c r="DO99" s="135"/>
      <c r="DP99" s="138" t="s">
        <v>185</v>
      </c>
      <c r="DQ99" s="138" t="s">
        <v>4259</v>
      </c>
      <c r="DR99" s="138">
        <v>800</v>
      </c>
      <c r="DS99" s="138">
        <v>433</v>
      </c>
      <c r="DT99" s="139">
        <v>2706</v>
      </c>
      <c r="DU99" s="139">
        <v>156</v>
      </c>
    </row>
    <row r="100" spans="1:125">
      <c r="A100" s="98" t="s">
        <v>125</v>
      </c>
      <c r="B100" s="78"/>
      <c r="C100" s="185"/>
      <c r="D100" s="185"/>
      <c r="E100" s="185"/>
      <c r="F100" s="185"/>
      <c r="G100" s="185"/>
      <c r="H100" s="185"/>
      <c r="I100" s="185"/>
      <c r="J100" s="185"/>
      <c r="K100" s="185"/>
      <c r="L100" s="185"/>
      <c r="M100" s="185"/>
      <c r="N100" s="185"/>
      <c r="O100" s="185"/>
      <c r="P100" s="185"/>
      <c r="Q100" s="185"/>
      <c r="R100" s="185"/>
      <c r="S100" s="185"/>
      <c r="T100" s="185"/>
      <c r="U100" s="67"/>
      <c r="V100" s="67"/>
      <c r="W100" s="98" t="s">
        <v>125</v>
      </c>
      <c r="X100" s="78"/>
      <c r="Y100" s="213"/>
      <c r="Z100" s="213"/>
      <c r="AA100" s="213"/>
      <c r="AB100" s="213"/>
      <c r="AC100" s="213"/>
      <c r="AD100" s="213"/>
      <c r="AE100" s="213"/>
      <c r="AF100" s="213"/>
      <c r="AG100" s="213"/>
      <c r="AH100" s="213"/>
      <c r="AI100" s="213"/>
      <c r="AJ100" s="213"/>
      <c r="AK100" s="213"/>
      <c r="AL100" s="213"/>
      <c r="AM100" s="213"/>
      <c r="AN100" s="213"/>
      <c r="AO100" s="213"/>
      <c r="AP100" s="213"/>
      <c r="AQ100" s="67"/>
      <c r="AR100" s="67"/>
      <c r="AS100" s="98" t="s">
        <v>125</v>
      </c>
      <c r="AT100" s="78"/>
      <c r="AU100" s="211"/>
      <c r="AV100" s="211"/>
      <c r="AW100" s="211"/>
      <c r="AX100" s="211"/>
      <c r="AY100" s="211"/>
      <c r="AZ100" s="211"/>
      <c r="BA100" s="211"/>
      <c r="BB100" s="211"/>
      <c r="BC100" s="211"/>
      <c r="BD100" s="211"/>
      <c r="BE100" s="211"/>
      <c r="BF100" s="211"/>
      <c r="BG100" s="211"/>
      <c r="BH100" s="211"/>
      <c r="BI100" s="211"/>
      <c r="BJ100" s="98" t="s">
        <v>125</v>
      </c>
      <c r="BK100" s="78"/>
      <c r="BL100" s="3"/>
      <c r="BM100" s="3"/>
      <c r="BN100" s="3"/>
      <c r="BO100" s="3"/>
      <c r="BP100" s="3"/>
      <c r="BQ100" s="3"/>
      <c r="BR100" s="3"/>
      <c r="BS100" s="3"/>
      <c r="BT100" s="3"/>
      <c r="BU100" s="98" t="s">
        <v>125</v>
      </c>
      <c r="BV100" s="78"/>
      <c r="BW100" s="84"/>
      <c r="BX100" s="84"/>
      <c r="BY100" s="84"/>
      <c r="BZ100" s="84"/>
      <c r="CA100" s="84"/>
      <c r="CB100" s="84"/>
      <c r="CC100" s="84"/>
      <c r="CD100" s="84"/>
      <c r="CE100" s="84"/>
      <c r="CF100" s="84"/>
      <c r="CG100" s="84"/>
      <c r="CH100" s="84"/>
      <c r="CI100" s="84"/>
      <c r="CJ100" s="84"/>
      <c r="CK100" s="84"/>
      <c r="CL100" s="84"/>
      <c r="CM100" s="84"/>
      <c r="CN100" s="84"/>
      <c r="CO100" s="98" t="s">
        <v>125</v>
      </c>
      <c r="CP100" s="78"/>
      <c r="CQ100" s="163"/>
      <c r="CR100" s="163"/>
      <c r="CS100" s="163"/>
      <c r="CT100" s="163"/>
      <c r="CU100" s="163"/>
      <c r="CV100" s="29"/>
      <c r="CW100" s="29"/>
      <c r="CX100" s="98" t="s">
        <v>125</v>
      </c>
      <c r="CY100" s="78"/>
      <c r="CZ100" s="211"/>
      <c r="DA100" s="211"/>
      <c r="DB100" s="211"/>
      <c r="DC100" s="211"/>
      <c r="DD100" s="211"/>
      <c r="DE100" s="211"/>
      <c r="DF100" s="211"/>
      <c r="DG100" s="211"/>
      <c r="DH100" s="211"/>
      <c r="DI100" s="211"/>
      <c r="DJ100" s="211"/>
      <c r="DK100" s="211"/>
      <c r="DL100" s="211"/>
      <c r="DM100" s="211"/>
      <c r="DN100" s="211"/>
      <c r="DO100" s="135"/>
      <c r="DP100" s="138" t="s">
        <v>125</v>
      </c>
      <c r="DQ100" s="138" t="s">
        <v>125</v>
      </c>
      <c r="DR100" s="138">
        <v>0</v>
      </c>
      <c r="DS100" s="138">
        <v>0</v>
      </c>
      <c r="DT100" s="139">
        <v>0</v>
      </c>
      <c r="DU100" s="139">
        <v>0</v>
      </c>
    </row>
    <row r="101" spans="1:125" ht="14.45" customHeight="1">
      <c r="A101" s="162" t="s">
        <v>186</v>
      </c>
      <c r="B101" s="13" t="s">
        <v>119</v>
      </c>
      <c r="C101" s="74">
        <v>342</v>
      </c>
      <c r="D101" s="74">
        <v>194</v>
      </c>
      <c r="E101" s="74">
        <v>116</v>
      </c>
      <c r="F101" s="74">
        <v>60</v>
      </c>
      <c r="G101" s="74">
        <v>0</v>
      </c>
      <c r="H101" s="74">
        <v>0</v>
      </c>
      <c r="I101" s="74">
        <v>0</v>
      </c>
      <c r="J101" s="74">
        <v>0</v>
      </c>
      <c r="K101" s="74">
        <v>108</v>
      </c>
      <c r="L101" s="74">
        <v>42</v>
      </c>
      <c r="M101" s="74">
        <v>258</v>
      </c>
      <c r="N101" s="74">
        <v>114</v>
      </c>
      <c r="O101" s="74">
        <v>0</v>
      </c>
      <c r="P101" s="74">
        <v>0</v>
      </c>
      <c r="Q101" s="74">
        <v>72</v>
      </c>
      <c r="R101" s="74">
        <v>22</v>
      </c>
      <c r="S101" s="74">
        <v>0</v>
      </c>
      <c r="T101" s="74">
        <v>0</v>
      </c>
      <c r="U101" s="67">
        <v>896</v>
      </c>
      <c r="V101" s="67">
        <v>432</v>
      </c>
      <c r="W101" s="162" t="s">
        <v>186</v>
      </c>
      <c r="X101" s="13" t="s">
        <v>119</v>
      </c>
      <c r="Y101" s="74">
        <v>12</v>
      </c>
      <c r="Z101" s="74">
        <v>4</v>
      </c>
      <c r="AA101" s="74">
        <v>10</v>
      </c>
      <c r="AB101" s="74">
        <v>4</v>
      </c>
      <c r="AC101" s="74">
        <v>0</v>
      </c>
      <c r="AD101" s="74">
        <v>0</v>
      </c>
      <c r="AE101" s="74">
        <v>0</v>
      </c>
      <c r="AF101" s="74">
        <v>0</v>
      </c>
      <c r="AG101" s="74">
        <v>0</v>
      </c>
      <c r="AH101" s="74">
        <v>0</v>
      </c>
      <c r="AI101" s="74">
        <v>34</v>
      </c>
      <c r="AJ101" s="74">
        <v>20</v>
      </c>
      <c r="AK101" s="74">
        <v>0</v>
      </c>
      <c r="AL101" s="74">
        <v>0</v>
      </c>
      <c r="AM101" s="74">
        <v>8</v>
      </c>
      <c r="AN101" s="74">
        <v>4</v>
      </c>
      <c r="AO101" s="74">
        <v>0</v>
      </c>
      <c r="AP101" s="74">
        <v>0</v>
      </c>
      <c r="AQ101" s="67">
        <v>64</v>
      </c>
      <c r="AR101" s="67">
        <v>32</v>
      </c>
      <c r="AS101" s="162" t="s">
        <v>186</v>
      </c>
      <c r="AT101" s="13" t="s">
        <v>119</v>
      </c>
      <c r="AU101" s="74">
        <v>10</v>
      </c>
      <c r="AV101" s="74">
        <v>6</v>
      </c>
      <c r="AW101" s="74">
        <v>0</v>
      </c>
      <c r="AX101" s="74">
        <v>0</v>
      </c>
      <c r="AY101" s="74">
        <v>2</v>
      </c>
      <c r="AZ101" s="74">
        <v>12</v>
      </c>
      <c r="BA101" s="74">
        <v>0</v>
      </c>
      <c r="BB101" s="74">
        <v>2</v>
      </c>
      <c r="BC101" s="74">
        <v>0</v>
      </c>
      <c r="BD101" s="67">
        <v>32</v>
      </c>
      <c r="BE101" s="76">
        <v>32</v>
      </c>
      <c r="BF101" s="74">
        <v>28</v>
      </c>
      <c r="BG101" s="74">
        <v>0</v>
      </c>
      <c r="BH101" s="74">
        <v>2</v>
      </c>
      <c r="BI101" s="74">
        <v>10</v>
      </c>
      <c r="BJ101" s="162" t="s">
        <v>186</v>
      </c>
      <c r="BK101" s="13" t="s">
        <v>119</v>
      </c>
      <c r="BL101" s="74">
        <v>6</v>
      </c>
      <c r="BM101" s="74">
        <v>360</v>
      </c>
      <c r="BN101" s="74">
        <v>86</v>
      </c>
      <c r="BO101" s="74">
        <v>80</v>
      </c>
      <c r="BP101" s="74">
        <v>0</v>
      </c>
      <c r="BQ101" s="74">
        <v>14</v>
      </c>
      <c r="BR101" s="74">
        <v>34</v>
      </c>
      <c r="BS101" s="74">
        <v>34</v>
      </c>
      <c r="BT101" s="74">
        <v>34</v>
      </c>
      <c r="BU101" s="162" t="s">
        <v>186</v>
      </c>
      <c r="BV101" s="13" t="s">
        <v>119</v>
      </c>
      <c r="BW101" s="74">
        <v>258</v>
      </c>
      <c r="BX101" s="74">
        <v>104</v>
      </c>
      <c r="BY101" s="74">
        <v>256</v>
      </c>
      <c r="BZ101" s="74">
        <v>104</v>
      </c>
      <c r="CA101" s="74">
        <v>146</v>
      </c>
      <c r="CB101" s="74">
        <v>70</v>
      </c>
      <c r="CC101" s="74">
        <v>0</v>
      </c>
      <c r="CD101" s="74">
        <v>0</v>
      </c>
      <c r="CE101" s="74">
        <v>0</v>
      </c>
      <c r="CF101" s="74">
        <v>0</v>
      </c>
      <c r="CG101" s="74">
        <v>0</v>
      </c>
      <c r="CH101" s="74">
        <v>0</v>
      </c>
      <c r="CI101" s="74">
        <v>50</v>
      </c>
      <c r="CJ101" s="74">
        <v>20</v>
      </c>
      <c r="CK101" s="74">
        <v>50</v>
      </c>
      <c r="CL101" s="74">
        <v>20</v>
      </c>
      <c r="CM101" s="74">
        <v>16</v>
      </c>
      <c r="CN101" s="74">
        <v>10</v>
      </c>
      <c r="CO101" s="162" t="s">
        <v>186</v>
      </c>
      <c r="CP101" s="13" t="s">
        <v>119</v>
      </c>
      <c r="CQ101" s="72">
        <v>31</v>
      </c>
      <c r="CR101" s="5">
        <v>12</v>
      </c>
      <c r="CS101" s="5">
        <v>2</v>
      </c>
      <c r="CT101" s="72">
        <v>4</v>
      </c>
      <c r="CU101" s="5">
        <v>2</v>
      </c>
      <c r="CV101" s="72">
        <v>35</v>
      </c>
      <c r="CW101" s="72">
        <v>14</v>
      </c>
      <c r="CX101" s="162" t="s">
        <v>186</v>
      </c>
      <c r="CY101" s="13" t="s">
        <v>119</v>
      </c>
      <c r="CZ101" s="74">
        <v>34</v>
      </c>
      <c r="DA101" s="74">
        <v>34</v>
      </c>
      <c r="DB101" s="74">
        <v>16</v>
      </c>
      <c r="DC101" s="74">
        <v>6</v>
      </c>
      <c r="DD101" s="74">
        <v>28</v>
      </c>
      <c r="DE101" s="74">
        <v>18</v>
      </c>
      <c r="DF101" s="74">
        <v>48</v>
      </c>
      <c r="DG101" s="74">
        <v>52</v>
      </c>
      <c r="DH101" s="74">
        <v>48</v>
      </c>
      <c r="DI101" s="74">
        <v>6</v>
      </c>
      <c r="DJ101" s="74">
        <v>8</v>
      </c>
      <c r="DK101" s="74">
        <v>2</v>
      </c>
      <c r="DL101" s="74">
        <v>8</v>
      </c>
      <c r="DM101" s="74">
        <v>12</v>
      </c>
      <c r="DN101" s="74">
        <v>42</v>
      </c>
      <c r="DO101" s="135"/>
      <c r="DP101" s="138" t="s">
        <v>186</v>
      </c>
      <c r="DQ101" s="138" t="s">
        <v>4260</v>
      </c>
      <c r="DR101" s="138">
        <v>308</v>
      </c>
      <c r="DS101" s="138">
        <v>162</v>
      </c>
      <c r="DT101" s="139">
        <v>1304</v>
      </c>
      <c r="DU101" s="139">
        <v>300</v>
      </c>
    </row>
    <row r="102" spans="1:125">
      <c r="A102" s="162"/>
      <c r="B102" s="13" t="s">
        <v>120</v>
      </c>
      <c r="C102" s="74">
        <v>84</v>
      </c>
      <c r="D102" s="74">
        <v>52</v>
      </c>
      <c r="E102" s="74">
        <v>38</v>
      </c>
      <c r="F102" s="74">
        <v>20</v>
      </c>
      <c r="G102" s="74">
        <v>0</v>
      </c>
      <c r="H102" s="74">
        <v>0</v>
      </c>
      <c r="I102" s="74">
        <v>0</v>
      </c>
      <c r="J102" s="74">
        <v>0</v>
      </c>
      <c r="K102" s="74">
        <v>48</v>
      </c>
      <c r="L102" s="74">
        <v>22</v>
      </c>
      <c r="M102" s="74">
        <v>114</v>
      </c>
      <c r="N102" s="74">
        <v>76</v>
      </c>
      <c r="O102" s="74">
        <v>6</v>
      </c>
      <c r="P102" s="74">
        <v>4</v>
      </c>
      <c r="Q102" s="74">
        <v>60</v>
      </c>
      <c r="R102" s="74">
        <v>28</v>
      </c>
      <c r="S102" s="74">
        <v>0</v>
      </c>
      <c r="T102" s="74">
        <v>0</v>
      </c>
      <c r="U102" s="67">
        <v>350</v>
      </c>
      <c r="V102" s="67">
        <v>202</v>
      </c>
      <c r="W102" s="162"/>
      <c r="X102" s="13" t="s">
        <v>120</v>
      </c>
      <c r="Y102" s="74">
        <v>0</v>
      </c>
      <c r="Z102" s="74">
        <v>0</v>
      </c>
      <c r="AA102" s="74">
        <v>0</v>
      </c>
      <c r="AB102" s="74">
        <v>0</v>
      </c>
      <c r="AC102" s="74">
        <v>0</v>
      </c>
      <c r="AD102" s="74">
        <v>0</v>
      </c>
      <c r="AE102" s="74">
        <v>0</v>
      </c>
      <c r="AF102" s="74">
        <v>0</v>
      </c>
      <c r="AG102" s="74">
        <v>0</v>
      </c>
      <c r="AH102" s="74">
        <v>0</v>
      </c>
      <c r="AI102" s="74">
        <v>8</v>
      </c>
      <c r="AJ102" s="74">
        <v>4</v>
      </c>
      <c r="AK102" s="74">
        <v>2</v>
      </c>
      <c r="AL102" s="74">
        <v>2</v>
      </c>
      <c r="AM102" s="74">
        <v>6</v>
      </c>
      <c r="AN102" s="74">
        <v>0</v>
      </c>
      <c r="AO102" s="74">
        <v>0</v>
      </c>
      <c r="AP102" s="74">
        <v>0</v>
      </c>
      <c r="AQ102" s="67">
        <v>16</v>
      </c>
      <c r="AR102" s="67">
        <v>6</v>
      </c>
      <c r="AS102" s="162"/>
      <c r="AT102" s="13" t="s">
        <v>120</v>
      </c>
      <c r="AU102" s="74">
        <v>4</v>
      </c>
      <c r="AV102" s="74">
        <v>2</v>
      </c>
      <c r="AW102" s="74">
        <v>0</v>
      </c>
      <c r="AX102" s="74">
        <v>0</v>
      </c>
      <c r="AY102" s="74">
        <v>4</v>
      </c>
      <c r="AZ102" s="74">
        <v>4</v>
      </c>
      <c r="BA102" s="74">
        <v>2</v>
      </c>
      <c r="BB102" s="74">
        <v>4</v>
      </c>
      <c r="BC102" s="74">
        <v>0</v>
      </c>
      <c r="BD102" s="67">
        <v>20</v>
      </c>
      <c r="BE102" s="76">
        <v>12</v>
      </c>
      <c r="BF102" s="74">
        <v>12</v>
      </c>
      <c r="BG102" s="74">
        <v>6</v>
      </c>
      <c r="BH102" s="74">
        <v>0</v>
      </c>
      <c r="BI102" s="74">
        <v>4</v>
      </c>
      <c r="BJ102" s="162"/>
      <c r="BK102" s="13" t="s">
        <v>120</v>
      </c>
      <c r="BL102" s="74">
        <v>0</v>
      </c>
      <c r="BM102" s="74">
        <v>266</v>
      </c>
      <c r="BN102" s="74">
        <v>28</v>
      </c>
      <c r="BO102" s="74">
        <v>0</v>
      </c>
      <c r="BP102" s="74">
        <v>0</v>
      </c>
      <c r="BQ102" s="74">
        <v>6</v>
      </c>
      <c r="BR102" s="74">
        <v>12</v>
      </c>
      <c r="BS102" s="74">
        <v>12</v>
      </c>
      <c r="BT102" s="74">
        <v>6</v>
      </c>
      <c r="BU102" s="162"/>
      <c r="BV102" s="13" t="s">
        <v>120</v>
      </c>
      <c r="BW102" s="74">
        <v>154</v>
      </c>
      <c r="BX102" s="74">
        <v>78</v>
      </c>
      <c r="BY102" s="74">
        <v>152</v>
      </c>
      <c r="BZ102" s="74">
        <v>78</v>
      </c>
      <c r="CA102" s="74">
        <v>80</v>
      </c>
      <c r="CB102" s="74">
        <v>48</v>
      </c>
      <c r="CC102" s="74">
        <v>4</v>
      </c>
      <c r="CD102" s="74">
        <v>0</v>
      </c>
      <c r="CE102" s="74">
        <v>4</v>
      </c>
      <c r="CF102" s="74">
        <v>0</v>
      </c>
      <c r="CG102" s="74">
        <v>0</v>
      </c>
      <c r="CH102" s="74">
        <v>0</v>
      </c>
      <c r="CI102" s="74">
        <v>32</v>
      </c>
      <c r="CJ102" s="74">
        <v>16</v>
      </c>
      <c r="CK102" s="74">
        <v>32</v>
      </c>
      <c r="CL102" s="74">
        <v>16</v>
      </c>
      <c r="CM102" s="74">
        <v>16</v>
      </c>
      <c r="CN102" s="74">
        <v>10</v>
      </c>
      <c r="CO102" s="162"/>
      <c r="CP102" s="13" t="s">
        <v>120</v>
      </c>
      <c r="CQ102" s="72">
        <v>22</v>
      </c>
      <c r="CR102" s="5">
        <v>8</v>
      </c>
      <c r="CS102" s="5">
        <v>8</v>
      </c>
      <c r="CT102" s="72">
        <v>3</v>
      </c>
      <c r="CU102" s="5">
        <v>1</v>
      </c>
      <c r="CV102" s="72">
        <v>25</v>
      </c>
      <c r="CW102" s="72">
        <v>9</v>
      </c>
      <c r="CX102" s="162"/>
      <c r="CY102" s="13" t="s">
        <v>120</v>
      </c>
      <c r="CZ102" s="74">
        <v>0</v>
      </c>
      <c r="DA102" s="74">
        <v>0</v>
      </c>
      <c r="DB102" s="74">
        <v>0</v>
      </c>
      <c r="DC102" s="74">
        <v>0</v>
      </c>
      <c r="DD102" s="74">
        <v>0</v>
      </c>
      <c r="DE102" s="74">
        <v>0</v>
      </c>
      <c r="DF102" s="74">
        <v>0</v>
      </c>
      <c r="DG102" s="74">
        <v>0</v>
      </c>
      <c r="DH102" s="74">
        <v>0</v>
      </c>
      <c r="DI102" s="74">
        <v>0</v>
      </c>
      <c r="DJ102" s="74">
        <v>0</v>
      </c>
      <c r="DK102" s="74">
        <v>0</v>
      </c>
      <c r="DL102" s="74">
        <v>0</v>
      </c>
      <c r="DM102" s="74">
        <v>0</v>
      </c>
      <c r="DN102" s="74">
        <v>0</v>
      </c>
      <c r="DO102" s="135"/>
      <c r="DP102" s="138" t="s">
        <v>186</v>
      </c>
      <c r="DQ102" s="138" t="s">
        <v>4261</v>
      </c>
      <c r="DR102" s="138">
        <v>190</v>
      </c>
      <c r="DS102" s="138">
        <v>96</v>
      </c>
      <c r="DT102" s="139">
        <v>616</v>
      </c>
      <c r="DU102" s="139">
        <v>0</v>
      </c>
    </row>
    <row r="103" spans="1:125">
      <c r="A103" s="162"/>
      <c r="B103" s="103" t="s">
        <v>102</v>
      </c>
      <c r="C103" s="105">
        <v>426</v>
      </c>
      <c r="D103" s="105">
        <v>246</v>
      </c>
      <c r="E103" s="105">
        <v>154</v>
      </c>
      <c r="F103" s="105">
        <v>80</v>
      </c>
      <c r="G103" s="105">
        <v>0</v>
      </c>
      <c r="H103" s="105">
        <v>0</v>
      </c>
      <c r="I103" s="105">
        <v>0</v>
      </c>
      <c r="J103" s="105">
        <v>0</v>
      </c>
      <c r="K103" s="105">
        <v>156</v>
      </c>
      <c r="L103" s="105">
        <v>64</v>
      </c>
      <c r="M103" s="105">
        <v>372</v>
      </c>
      <c r="N103" s="105">
        <v>190</v>
      </c>
      <c r="O103" s="105">
        <v>6</v>
      </c>
      <c r="P103" s="105">
        <v>4</v>
      </c>
      <c r="Q103" s="105">
        <v>132</v>
      </c>
      <c r="R103" s="105">
        <v>50</v>
      </c>
      <c r="S103" s="105">
        <v>0</v>
      </c>
      <c r="T103" s="105">
        <v>0</v>
      </c>
      <c r="U103" s="105">
        <v>1246</v>
      </c>
      <c r="V103" s="105">
        <v>634</v>
      </c>
      <c r="W103" s="162"/>
      <c r="X103" s="103" t="s">
        <v>102</v>
      </c>
      <c r="Y103" s="105">
        <v>12</v>
      </c>
      <c r="Z103" s="105">
        <v>4</v>
      </c>
      <c r="AA103" s="105">
        <v>10</v>
      </c>
      <c r="AB103" s="105">
        <v>4</v>
      </c>
      <c r="AC103" s="105">
        <v>0</v>
      </c>
      <c r="AD103" s="105">
        <v>0</v>
      </c>
      <c r="AE103" s="105">
        <v>0</v>
      </c>
      <c r="AF103" s="105">
        <v>0</v>
      </c>
      <c r="AG103" s="105">
        <v>0</v>
      </c>
      <c r="AH103" s="105">
        <v>0</v>
      </c>
      <c r="AI103" s="105">
        <v>42</v>
      </c>
      <c r="AJ103" s="105">
        <v>24</v>
      </c>
      <c r="AK103" s="105">
        <v>2</v>
      </c>
      <c r="AL103" s="105">
        <v>2</v>
      </c>
      <c r="AM103" s="105">
        <v>14</v>
      </c>
      <c r="AN103" s="105">
        <v>4</v>
      </c>
      <c r="AO103" s="105">
        <v>0</v>
      </c>
      <c r="AP103" s="105">
        <v>0</v>
      </c>
      <c r="AQ103" s="105">
        <v>80</v>
      </c>
      <c r="AR103" s="105">
        <v>38</v>
      </c>
      <c r="AS103" s="162"/>
      <c r="AT103" s="103" t="s">
        <v>102</v>
      </c>
      <c r="AU103" s="105">
        <v>14</v>
      </c>
      <c r="AV103" s="105">
        <v>8</v>
      </c>
      <c r="AW103" s="105">
        <v>0</v>
      </c>
      <c r="AX103" s="105">
        <v>0</v>
      </c>
      <c r="AY103" s="105">
        <v>6</v>
      </c>
      <c r="AZ103" s="105">
        <v>16</v>
      </c>
      <c r="BA103" s="105">
        <v>2</v>
      </c>
      <c r="BB103" s="105">
        <v>6</v>
      </c>
      <c r="BC103" s="105">
        <v>0</v>
      </c>
      <c r="BD103" s="105">
        <v>52</v>
      </c>
      <c r="BE103" s="105">
        <v>44</v>
      </c>
      <c r="BF103" s="105">
        <v>40</v>
      </c>
      <c r="BG103" s="105">
        <v>6</v>
      </c>
      <c r="BH103" s="105">
        <v>2</v>
      </c>
      <c r="BI103" s="105">
        <v>14</v>
      </c>
      <c r="BJ103" s="162"/>
      <c r="BK103" s="103" t="s">
        <v>102</v>
      </c>
      <c r="BL103" s="105">
        <v>6</v>
      </c>
      <c r="BM103" s="105">
        <v>626</v>
      </c>
      <c r="BN103" s="105">
        <v>114</v>
      </c>
      <c r="BO103" s="105">
        <v>80</v>
      </c>
      <c r="BP103" s="105">
        <v>0</v>
      </c>
      <c r="BQ103" s="105">
        <v>20</v>
      </c>
      <c r="BR103" s="105">
        <v>46</v>
      </c>
      <c r="BS103" s="105">
        <v>46</v>
      </c>
      <c r="BT103" s="105">
        <v>40</v>
      </c>
      <c r="BU103" s="162"/>
      <c r="BV103" s="103" t="s">
        <v>102</v>
      </c>
      <c r="BW103" s="105">
        <v>412</v>
      </c>
      <c r="BX103" s="105">
        <v>182</v>
      </c>
      <c r="BY103" s="105">
        <v>408</v>
      </c>
      <c r="BZ103" s="105">
        <v>182</v>
      </c>
      <c r="CA103" s="105">
        <v>226</v>
      </c>
      <c r="CB103" s="105">
        <v>118</v>
      </c>
      <c r="CC103" s="105">
        <v>4</v>
      </c>
      <c r="CD103" s="105">
        <v>0</v>
      </c>
      <c r="CE103" s="105">
        <v>4</v>
      </c>
      <c r="CF103" s="105">
        <v>0</v>
      </c>
      <c r="CG103" s="105">
        <v>0</v>
      </c>
      <c r="CH103" s="105">
        <v>0</v>
      </c>
      <c r="CI103" s="105">
        <v>82</v>
      </c>
      <c r="CJ103" s="105">
        <v>36</v>
      </c>
      <c r="CK103" s="105">
        <v>82</v>
      </c>
      <c r="CL103" s="105">
        <v>36</v>
      </c>
      <c r="CM103" s="105">
        <v>32</v>
      </c>
      <c r="CN103" s="105">
        <v>20</v>
      </c>
      <c r="CO103" s="162"/>
      <c r="CP103" s="105" t="s">
        <v>102</v>
      </c>
      <c r="CQ103" s="105">
        <v>53</v>
      </c>
      <c r="CR103" s="105">
        <v>20</v>
      </c>
      <c r="CS103" s="105">
        <v>10</v>
      </c>
      <c r="CT103" s="105">
        <v>7</v>
      </c>
      <c r="CU103" s="105">
        <v>3</v>
      </c>
      <c r="CV103" s="105">
        <v>60</v>
      </c>
      <c r="CW103" s="105">
        <v>23</v>
      </c>
      <c r="CX103" s="162"/>
      <c r="CY103" s="103" t="s">
        <v>102</v>
      </c>
      <c r="CZ103" s="105">
        <v>34</v>
      </c>
      <c r="DA103" s="105">
        <v>34</v>
      </c>
      <c r="DB103" s="105">
        <v>16</v>
      </c>
      <c r="DC103" s="105">
        <v>6</v>
      </c>
      <c r="DD103" s="105">
        <v>28</v>
      </c>
      <c r="DE103" s="105">
        <v>18</v>
      </c>
      <c r="DF103" s="105">
        <v>48</v>
      </c>
      <c r="DG103" s="105">
        <v>52</v>
      </c>
      <c r="DH103" s="105">
        <v>48</v>
      </c>
      <c r="DI103" s="105">
        <v>6</v>
      </c>
      <c r="DJ103" s="105">
        <v>8</v>
      </c>
      <c r="DK103" s="105">
        <v>2</v>
      </c>
      <c r="DL103" s="105">
        <v>8</v>
      </c>
      <c r="DM103" s="105">
        <v>12</v>
      </c>
      <c r="DN103" s="105">
        <v>42</v>
      </c>
      <c r="DO103" s="135"/>
      <c r="DP103" s="138" t="s">
        <v>186</v>
      </c>
      <c r="DQ103" s="138" t="s">
        <v>4262</v>
      </c>
      <c r="DR103" s="138">
        <v>498</v>
      </c>
      <c r="DS103" s="138">
        <v>258</v>
      </c>
      <c r="DT103" s="139">
        <v>1920</v>
      </c>
      <c r="DU103" s="139">
        <v>300</v>
      </c>
    </row>
    <row r="104" spans="1:125">
      <c r="A104" s="162" t="s">
        <v>187</v>
      </c>
      <c r="B104" s="13" t="s">
        <v>119</v>
      </c>
      <c r="C104" s="74">
        <v>101</v>
      </c>
      <c r="D104" s="74">
        <v>54</v>
      </c>
      <c r="E104" s="74">
        <v>13</v>
      </c>
      <c r="F104" s="74">
        <v>6</v>
      </c>
      <c r="G104" s="74">
        <v>0</v>
      </c>
      <c r="H104" s="74">
        <v>0</v>
      </c>
      <c r="I104" s="74">
        <v>30</v>
      </c>
      <c r="J104" s="74">
        <v>18</v>
      </c>
      <c r="K104" s="74">
        <v>0</v>
      </c>
      <c r="L104" s="74">
        <v>0</v>
      </c>
      <c r="M104" s="74">
        <v>62</v>
      </c>
      <c r="N104" s="74">
        <v>23</v>
      </c>
      <c r="O104" s="74">
        <v>0</v>
      </c>
      <c r="P104" s="74">
        <v>0</v>
      </c>
      <c r="Q104" s="74">
        <v>15</v>
      </c>
      <c r="R104" s="74">
        <v>7</v>
      </c>
      <c r="S104" s="74">
        <v>0</v>
      </c>
      <c r="T104" s="74">
        <v>0</v>
      </c>
      <c r="U104" s="67">
        <v>221</v>
      </c>
      <c r="V104" s="67">
        <v>108</v>
      </c>
      <c r="W104" s="162" t="s">
        <v>187</v>
      </c>
      <c r="X104" s="13" t="s">
        <v>119</v>
      </c>
      <c r="Y104" s="74">
        <v>0</v>
      </c>
      <c r="Z104" s="74">
        <v>0</v>
      </c>
      <c r="AA104" s="74">
        <v>0</v>
      </c>
      <c r="AB104" s="74">
        <v>0</v>
      </c>
      <c r="AC104" s="74">
        <v>0</v>
      </c>
      <c r="AD104" s="74">
        <v>0</v>
      </c>
      <c r="AE104" s="74">
        <v>0</v>
      </c>
      <c r="AF104" s="74">
        <v>0</v>
      </c>
      <c r="AG104" s="74">
        <v>0</v>
      </c>
      <c r="AH104" s="74">
        <v>0</v>
      </c>
      <c r="AI104" s="74">
        <v>1</v>
      </c>
      <c r="AJ104" s="74">
        <v>0</v>
      </c>
      <c r="AK104" s="74">
        <v>0</v>
      </c>
      <c r="AL104" s="74">
        <v>0</v>
      </c>
      <c r="AM104" s="74">
        <v>3</v>
      </c>
      <c r="AN104" s="74">
        <v>2</v>
      </c>
      <c r="AO104" s="74">
        <v>0</v>
      </c>
      <c r="AP104" s="74">
        <v>0</v>
      </c>
      <c r="AQ104" s="67">
        <v>4</v>
      </c>
      <c r="AR104" s="67">
        <v>2</v>
      </c>
      <c r="AS104" s="162" t="s">
        <v>187</v>
      </c>
      <c r="AT104" s="13" t="s">
        <v>119</v>
      </c>
      <c r="AU104" s="74">
        <v>3</v>
      </c>
      <c r="AV104" s="74">
        <v>1</v>
      </c>
      <c r="AW104" s="74">
        <v>0</v>
      </c>
      <c r="AX104" s="74">
        <v>1</v>
      </c>
      <c r="AY104" s="74">
        <v>0</v>
      </c>
      <c r="AZ104" s="74">
        <v>2</v>
      </c>
      <c r="BA104" s="74">
        <v>0</v>
      </c>
      <c r="BB104" s="74">
        <v>1</v>
      </c>
      <c r="BC104" s="74">
        <v>0</v>
      </c>
      <c r="BD104" s="67">
        <v>8</v>
      </c>
      <c r="BE104" s="76">
        <v>10</v>
      </c>
      <c r="BF104" s="74">
        <v>6</v>
      </c>
      <c r="BG104" s="74">
        <v>0</v>
      </c>
      <c r="BH104" s="74">
        <v>0</v>
      </c>
      <c r="BI104" s="74">
        <v>3</v>
      </c>
      <c r="BJ104" s="162" t="s">
        <v>187</v>
      </c>
      <c r="BK104" s="13" t="s">
        <v>119</v>
      </c>
      <c r="BL104" s="74">
        <v>0</v>
      </c>
      <c r="BM104" s="74">
        <v>76</v>
      </c>
      <c r="BN104" s="74">
        <v>25</v>
      </c>
      <c r="BO104" s="74">
        <v>0</v>
      </c>
      <c r="BP104" s="74">
        <v>0</v>
      </c>
      <c r="BQ104" s="74">
        <v>4</v>
      </c>
      <c r="BR104" s="74">
        <v>10</v>
      </c>
      <c r="BS104" s="74">
        <v>10</v>
      </c>
      <c r="BT104" s="74">
        <v>10</v>
      </c>
      <c r="BU104" s="162" t="s">
        <v>187</v>
      </c>
      <c r="BV104" s="13" t="s">
        <v>119</v>
      </c>
      <c r="BW104" s="74">
        <v>29</v>
      </c>
      <c r="BX104" s="74">
        <v>26</v>
      </c>
      <c r="BY104" s="74">
        <v>29</v>
      </c>
      <c r="BZ104" s="74">
        <v>26</v>
      </c>
      <c r="CA104" s="74">
        <v>25</v>
      </c>
      <c r="CB104" s="74">
        <v>22</v>
      </c>
      <c r="CC104" s="74">
        <v>0</v>
      </c>
      <c r="CD104" s="74">
        <v>0</v>
      </c>
      <c r="CE104" s="74">
        <v>0</v>
      </c>
      <c r="CF104" s="74">
        <v>0</v>
      </c>
      <c r="CG104" s="74">
        <v>0</v>
      </c>
      <c r="CH104" s="74">
        <v>0</v>
      </c>
      <c r="CI104" s="74">
        <v>16</v>
      </c>
      <c r="CJ104" s="74">
        <v>9</v>
      </c>
      <c r="CK104" s="74">
        <v>16</v>
      </c>
      <c r="CL104" s="74">
        <v>9</v>
      </c>
      <c r="CM104" s="74">
        <v>12</v>
      </c>
      <c r="CN104" s="74">
        <v>6</v>
      </c>
      <c r="CO104" s="162" t="s">
        <v>187</v>
      </c>
      <c r="CP104" s="13" t="s">
        <v>119</v>
      </c>
      <c r="CQ104" s="72">
        <v>13</v>
      </c>
      <c r="CR104" s="5">
        <v>6</v>
      </c>
      <c r="CS104" s="5">
        <v>1</v>
      </c>
      <c r="CT104" s="72">
        <v>0</v>
      </c>
      <c r="CU104" s="5">
        <v>0</v>
      </c>
      <c r="CV104" s="72">
        <v>13</v>
      </c>
      <c r="CW104" s="72">
        <v>6</v>
      </c>
      <c r="CX104" s="162" t="s">
        <v>187</v>
      </c>
      <c r="CY104" s="13" t="s">
        <v>119</v>
      </c>
      <c r="CZ104" s="74">
        <v>0</v>
      </c>
      <c r="DA104" s="74">
        <v>0</v>
      </c>
      <c r="DB104" s="74">
        <v>0</v>
      </c>
      <c r="DC104" s="74">
        <v>0</v>
      </c>
      <c r="DD104" s="74">
        <v>0</v>
      </c>
      <c r="DE104" s="74">
        <v>0</v>
      </c>
      <c r="DF104" s="74">
        <v>0</v>
      </c>
      <c r="DG104" s="74">
        <v>0</v>
      </c>
      <c r="DH104" s="74">
        <v>0</v>
      </c>
      <c r="DI104" s="74">
        <v>0</v>
      </c>
      <c r="DJ104" s="74">
        <v>0</v>
      </c>
      <c r="DK104" s="74">
        <v>0</v>
      </c>
      <c r="DL104" s="74">
        <v>0</v>
      </c>
      <c r="DM104" s="74">
        <v>0</v>
      </c>
      <c r="DN104" s="74">
        <v>0</v>
      </c>
      <c r="DO104" s="135"/>
      <c r="DP104" s="138" t="s">
        <v>187</v>
      </c>
      <c r="DQ104" s="138" t="s">
        <v>4263</v>
      </c>
      <c r="DR104" s="138">
        <v>45</v>
      </c>
      <c r="DS104" s="138">
        <v>37</v>
      </c>
      <c r="DT104" s="139">
        <v>227</v>
      </c>
      <c r="DU104" s="139">
        <v>0</v>
      </c>
    </row>
    <row r="105" spans="1:125">
      <c r="A105" s="162"/>
      <c r="B105" s="13" t="s">
        <v>120</v>
      </c>
      <c r="C105" s="74">
        <v>466</v>
      </c>
      <c r="D105" s="74">
        <v>235</v>
      </c>
      <c r="E105" s="74">
        <v>60</v>
      </c>
      <c r="F105" s="74">
        <v>37</v>
      </c>
      <c r="G105" s="74">
        <v>0</v>
      </c>
      <c r="H105" s="74">
        <v>0</v>
      </c>
      <c r="I105" s="74">
        <v>228</v>
      </c>
      <c r="J105" s="74">
        <v>121</v>
      </c>
      <c r="K105" s="74">
        <v>96</v>
      </c>
      <c r="L105" s="74">
        <v>56</v>
      </c>
      <c r="M105" s="74">
        <v>304</v>
      </c>
      <c r="N105" s="74">
        <v>164</v>
      </c>
      <c r="O105" s="74">
        <v>0</v>
      </c>
      <c r="P105" s="74">
        <v>0</v>
      </c>
      <c r="Q105" s="74">
        <v>93</v>
      </c>
      <c r="R105" s="74">
        <v>39</v>
      </c>
      <c r="S105" s="74">
        <v>69</v>
      </c>
      <c r="T105" s="74">
        <v>35</v>
      </c>
      <c r="U105" s="67">
        <v>1316</v>
      </c>
      <c r="V105" s="67">
        <v>687</v>
      </c>
      <c r="W105" s="162"/>
      <c r="X105" s="13" t="s">
        <v>120</v>
      </c>
      <c r="Y105" s="74">
        <v>6</v>
      </c>
      <c r="Z105" s="74">
        <v>3</v>
      </c>
      <c r="AA105" s="74">
        <v>2</v>
      </c>
      <c r="AB105" s="74">
        <v>1</v>
      </c>
      <c r="AC105" s="74">
        <v>0</v>
      </c>
      <c r="AD105" s="74">
        <v>0</v>
      </c>
      <c r="AE105" s="74">
        <v>0</v>
      </c>
      <c r="AF105" s="74">
        <v>0</v>
      </c>
      <c r="AG105" s="74">
        <v>6</v>
      </c>
      <c r="AH105" s="74">
        <v>4</v>
      </c>
      <c r="AI105" s="74">
        <v>39</v>
      </c>
      <c r="AJ105" s="74">
        <v>16</v>
      </c>
      <c r="AK105" s="74">
        <v>0</v>
      </c>
      <c r="AL105" s="74">
        <v>0</v>
      </c>
      <c r="AM105" s="74">
        <v>16</v>
      </c>
      <c r="AN105" s="74">
        <v>8</v>
      </c>
      <c r="AO105" s="74">
        <v>4</v>
      </c>
      <c r="AP105" s="74">
        <v>2</v>
      </c>
      <c r="AQ105" s="67">
        <v>73</v>
      </c>
      <c r="AR105" s="67">
        <v>34</v>
      </c>
      <c r="AS105" s="162"/>
      <c r="AT105" s="13" t="s">
        <v>120</v>
      </c>
      <c r="AU105" s="74">
        <v>11</v>
      </c>
      <c r="AV105" s="74">
        <v>3</v>
      </c>
      <c r="AW105" s="74">
        <v>0</v>
      </c>
      <c r="AX105" s="74">
        <v>5</v>
      </c>
      <c r="AY105" s="74">
        <v>3</v>
      </c>
      <c r="AZ105" s="74">
        <v>7</v>
      </c>
      <c r="BA105" s="74">
        <v>0</v>
      </c>
      <c r="BB105" s="74">
        <v>5</v>
      </c>
      <c r="BC105" s="74">
        <v>2</v>
      </c>
      <c r="BD105" s="67">
        <v>36</v>
      </c>
      <c r="BE105" s="76">
        <v>44</v>
      </c>
      <c r="BF105" s="74">
        <v>44</v>
      </c>
      <c r="BG105" s="74">
        <v>28</v>
      </c>
      <c r="BH105" s="74">
        <v>0</v>
      </c>
      <c r="BI105" s="74">
        <v>7</v>
      </c>
      <c r="BJ105" s="162"/>
      <c r="BK105" s="13" t="s">
        <v>120</v>
      </c>
      <c r="BL105" s="74">
        <v>10</v>
      </c>
      <c r="BM105" s="74">
        <v>204</v>
      </c>
      <c r="BN105" s="74">
        <v>87</v>
      </c>
      <c r="BO105" s="74">
        <v>206</v>
      </c>
      <c r="BP105" s="74">
        <v>114</v>
      </c>
      <c r="BQ105" s="74">
        <v>6</v>
      </c>
      <c r="BR105" s="74">
        <v>43</v>
      </c>
      <c r="BS105" s="74">
        <v>31</v>
      </c>
      <c r="BT105" s="74">
        <v>31</v>
      </c>
      <c r="BU105" s="162"/>
      <c r="BV105" s="13" t="s">
        <v>120</v>
      </c>
      <c r="BW105" s="74">
        <v>430</v>
      </c>
      <c r="BX105" s="74">
        <v>264</v>
      </c>
      <c r="BY105" s="74">
        <v>426</v>
      </c>
      <c r="BZ105" s="74">
        <v>264</v>
      </c>
      <c r="CA105" s="74">
        <v>266</v>
      </c>
      <c r="CB105" s="74">
        <v>174</v>
      </c>
      <c r="CC105" s="74">
        <v>7</v>
      </c>
      <c r="CD105" s="74">
        <v>6</v>
      </c>
      <c r="CE105" s="74">
        <v>7</v>
      </c>
      <c r="CF105" s="74">
        <v>6</v>
      </c>
      <c r="CG105" s="74">
        <v>5</v>
      </c>
      <c r="CH105" s="74">
        <v>4</v>
      </c>
      <c r="CI105" s="74">
        <v>154</v>
      </c>
      <c r="CJ105" s="74">
        <v>73</v>
      </c>
      <c r="CK105" s="74">
        <v>153</v>
      </c>
      <c r="CL105" s="74">
        <v>72</v>
      </c>
      <c r="CM105" s="74">
        <v>84</v>
      </c>
      <c r="CN105" s="74">
        <v>39</v>
      </c>
      <c r="CO105" s="162"/>
      <c r="CP105" s="13" t="s">
        <v>120</v>
      </c>
      <c r="CQ105" s="72">
        <v>60</v>
      </c>
      <c r="CR105" s="5">
        <v>25</v>
      </c>
      <c r="CS105" s="5">
        <v>11</v>
      </c>
      <c r="CT105" s="72">
        <v>7</v>
      </c>
      <c r="CU105" s="5">
        <v>3</v>
      </c>
      <c r="CV105" s="72">
        <v>67</v>
      </c>
      <c r="CW105" s="72">
        <v>28</v>
      </c>
      <c r="CX105" s="162"/>
      <c r="CY105" s="13" t="s">
        <v>120</v>
      </c>
      <c r="CZ105" s="74">
        <v>0</v>
      </c>
      <c r="DA105" s="74">
        <v>0</v>
      </c>
      <c r="DB105" s="74">
        <v>0</v>
      </c>
      <c r="DC105" s="74">
        <v>0</v>
      </c>
      <c r="DD105" s="74">
        <v>0</v>
      </c>
      <c r="DE105" s="74">
        <v>0</v>
      </c>
      <c r="DF105" s="74">
        <v>0</v>
      </c>
      <c r="DG105" s="74">
        <v>0</v>
      </c>
      <c r="DH105" s="74">
        <v>0</v>
      </c>
      <c r="DI105" s="74">
        <v>0</v>
      </c>
      <c r="DJ105" s="74">
        <v>0</v>
      </c>
      <c r="DK105" s="74">
        <v>0</v>
      </c>
      <c r="DL105" s="74">
        <v>0</v>
      </c>
      <c r="DM105" s="74">
        <v>0</v>
      </c>
      <c r="DN105" s="74">
        <v>0</v>
      </c>
      <c r="DO105" s="135"/>
      <c r="DP105" s="138" t="s">
        <v>187</v>
      </c>
      <c r="DQ105" s="138" t="s">
        <v>4264</v>
      </c>
      <c r="DR105" s="138">
        <v>591</v>
      </c>
      <c r="DS105" s="138">
        <v>355</v>
      </c>
      <c r="DT105" s="139">
        <v>2073</v>
      </c>
      <c r="DU105" s="139">
        <v>0</v>
      </c>
    </row>
    <row r="106" spans="1:125">
      <c r="A106" s="162"/>
      <c r="B106" s="103" t="s">
        <v>102</v>
      </c>
      <c r="C106" s="105">
        <v>567</v>
      </c>
      <c r="D106" s="105">
        <v>289</v>
      </c>
      <c r="E106" s="105">
        <v>73</v>
      </c>
      <c r="F106" s="105">
        <v>43</v>
      </c>
      <c r="G106" s="105">
        <v>0</v>
      </c>
      <c r="H106" s="105">
        <v>0</v>
      </c>
      <c r="I106" s="105">
        <v>258</v>
      </c>
      <c r="J106" s="105">
        <v>139</v>
      </c>
      <c r="K106" s="105">
        <v>96</v>
      </c>
      <c r="L106" s="105">
        <v>56</v>
      </c>
      <c r="M106" s="105">
        <v>366</v>
      </c>
      <c r="N106" s="105">
        <v>187</v>
      </c>
      <c r="O106" s="105">
        <v>0</v>
      </c>
      <c r="P106" s="105">
        <v>0</v>
      </c>
      <c r="Q106" s="105">
        <v>108</v>
      </c>
      <c r="R106" s="105">
        <v>46</v>
      </c>
      <c r="S106" s="105">
        <v>69</v>
      </c>
      <c r="T106" s="105">
        <v>35</v>
      </c>
      <c r="U106" s="105">
        <v>1537</v>
      </c>
      <c r="V106" s="105">
        <v>795</v>
      </c>
      <c r="W106" s="162"/>
      <c r="X106" s="103" t="s">
        <v>102</v>
      </c>
      <c r="Y106" s="105">
        <v>6</v>
      </c>
      <c r="Z106" s="105">
        <v>3</v>
      </c>
      <c r="AA106" s="105">
        <v>2</v>
      </c>
      <c r="AB106" s="105">
        <v>1</v>
      </c>
      <c r="AC106" s="105">
        <v>0</v>
      </c>
      <c r="AD106" s="105">
        <v>0</v>
      </c>
      <c r="AE106" s="105">
        <v>0</v>
      </c>
      <c r="AF106" s="105">
        <v>0</v>
      </c>
      <c r="AG106" s="105">
        <v>6</v>
      </c>
      <c r="AH106" s="105">
        <v>4</v>
      </c>
      <c r="AI106" s="105">
        <v>40</v>
      </c>
      <c r="AJ106" s="105">
        <v>16</v>
      </c>
      <c r="AK106" s="105">
        <v>0</v>
      </c>
      <c r="AL106" s="105">
        <v>0</v>
      </c>
      <c r="AM106" s="105">
        <v>19</v>
      </c>
      <c r="AN106" s="105">
        <v>10</v>
      </c>
      <c r="AO106" s="105">
        <v>4</v>
      </c>
      <c r="AP106" s="105">
        <v>2</v>
      </c>
      <c r="AQ106" s="105">
        <v>77</v>
      </c>
      <c r="AR106" s="105">
        <v>36</v>
      </c>
      <c r="AS106" s="162"/>
      <c r="AT106" s="103" t="s">
        <v>102</v>
      </c>
      <c r="AU106" s="105">
        <v>14</v>
      </c>
      <c r="AV106" s="105">
        <v>4</v>
      </c>
      <c r="AW106" s="105">
        <v>0</v>
      </c>
      <c r="AX106" s="105">
        <v>6</v>
      </c>
      <c r="AY106" s="105">
        <v>3</v>
      </c>
      <c r="AZ106" s="105">
        <v>9</v>
      </c>
      <c r="BA106" s="105">
        <v>0</v>
      </c>
      <c r="BB106" s="105">
        <v>6</v>
      </c>
      <c r="BC106" s="105">
        <v>2</v>
      </c>
      <c r="BD106" s="105">
        <v>44</v>
      </c>
      <c r="BE106" s="105">
        <v>54</v>
      </c>
      <c r="BF106" s="105">
        <v>50</v>
      </c>
      <c r="BG106" s="105">
        <v>28</v>
      </c>
      <c r="BH106" s="105">
        <v>0</v>
      </c>
      <c r="BI106" s="105">
        <v>10</v>
      </c>
      <c r="BJ106" s="162"/>
      <c r="BK106" s="103" t="s">
        <v>102</v>
      </c>
      <c r="BL106" s="105">
        <v>10</v>
      </c>
      <c r="BM106" s="105">
        <v>280</v>
      </c>
      <c r="BN106" s="105">
        <v>112</v>
      </c>
      <c r="BO106" s="105">
        <v>206</v>
      </c>
      <c r="BP106" s="105">
        <v>114</v>
      </c>
      <c r="BQ106" s="105">
        <v>10</v>
      </c>
      <c r="BR106" s="105">
        <v>53</v>
      </c>
      <c r="BS106" s="105">
        <v>41</v>
      </c>
      <c r="BT106" s="105">
        <v>41</v>
      </c>
      <c r="BU106" s="162"/>
      <c r="BV106" s="103" t="s">
        <v>102</v>
      </c>
      <c r="BW106" s="105">
        <v>459</v>
      </c>
      <c r="BX106" s="105">
        <v>290</v>
      </c>
      <c r="BY106" s="105">
        <v>455</v>
      </c>
      <c r="BZ106" s="105">
        <v>290</v>
      </c>
      <c r="CA106" s="105">
        <v>291</v>
      </c>
      <c r="CB106" s="105">
        <v>196</v>
      </c>
      <c r="CC106" s="105">
        <v>7</v>
      </c>
      <c r="CD106" s="105">
        <v>6</v>
      </c>
      <c r="CE106" s="105">
        <v>7</v>
      </c>
      <c r="CF106" s="105">
        <v>6</v>
      </c>
      <c r="CG106" s="105">
        <v>5</v>
      </c>
      <c r="CH106" s="105">
        <v>4</v>
      </c>
      <c r="CI106" s="105">
        <v>170</v>
      </c>
      <c r="CJ106" s="105">
        <v>82</v>
      </c>
      <c r="CK106" s="105">
        <v>169</v>
      </c>
      <c r="CL106" s="105">
        <v>81</v>
      </c>
      <c r="CM106" s="105">
        <v>96</v>
      </c>
      <c r="CN106" s="105">
        <v>45</v>
      </c>
      <c r="CO106" s="162"/>
      <c r="CP106" s="105" t="s">
        <v>102</v>
      </c>
      <c r="CQ106" s="105">
        <v>73</v>
      </c>
      <c r="CR106" s="105">
        <v>31</v>
      </c>
      <c r="CS106" s="105">
        <v>12</v>
      </c>
      <c r="CT106" s="105">
        <v>7</v>
      </c>
      <c r="CU106" s="105">
        <v>3</v>
      </c>
      <c r="CV106" s="105">
        <v>80</v>
      </c>
      <c r="CW106" s="105">
        <v>34</v>
      </c>
      <c r="CX106" s="162"/>
      <c r="CY106" s="103" t="s">
        <v>102</v>
      </c>
      <c r="CZ106" s="105">
        <v>0</v>
      </c>
      <c r="DA106" s="105">
        <v>0</v>
      </c>
      <c r="DB106" s="105">
        <v>0</v>
      </c>
      <c r="DC106" s="105">
        <v>0</v>
      </c>
      <c r="DD106" s="105">
        <v>0</v>
      </c>
      <c r="DE106" s="105">
        <v>0</v>
      </c>
      <c r="DF106" s="105">
        <v>0</v>
      </c>
      <c r="DG106" s="105">
        <v>0</v>
      </c>
      <c r="DH106" s="105">
        <v>0</v>
      </c>
      <c r="DI106" s="105">
        <v>0</v>
      </c>
      <c r="DJ106" s="105">
        <v>0</v>
      </c>
      <c r="DK106" s="105">
        <v>0</v>
      </c>
      <c r="DL106" s="105">
        <v>0</v>
      </c>
      <c r="DM106" s="105">
        <v>0</v>
      </c>
      <c r="DN106" s="105">
        <v>0</v>
      </c>
      <c r="DO106" s="135"/>
      <c r="DP106" s="138" t="s">
        <v>187</v>
      </c>
      <c r="DQ106" s="138" t="s">
        <v>4265</v>
      </c>
      <c r="DR106" s="138">
        <v>636</v>
      </c>
      <c r="DS106" s="138">
        <v>392</v>
      </c>
      <c r="DT106" s="139">
        <v>2300</v>
      </c>
      <c r="DU106" s="139">
        <v>0</v>
      </c>
    </row>
    <row r="107" spans="1:125">
      <c r="A107" s="162" t="s">
        <v>188</v>
      </c>
      <c r="B107" s="13" t="s">
        <v>119</v>
      </c>
      <c r="C107" s="74">
        <v>275</v>
      </c>
      <c r="D107" s="74">
        <v>160</v>
      </c>
      <c r="E107" s="74">
        <v>130</v>
      </c>
      <c r="F107" s="74">
        <v>79</v>
      </c>
      <c r="G107" s="74">
        <v>39</v>
      </c>
      <c r="H107" s="74">
        <v>19</v>
      </c>
      <c r="I107" s="74">
        <v>57</v>
      </c>
      <c r="J107" s="74">
        <v>34</v>
      </c>
      <c r="K107" s="74">
        <v>19</v>
      </c>
      <c r="L107" s="74">
        <v>10</v>
      </c>
      <c r="M107" s="74">
        <v>186</v>
      </c>
      <c r="N107" s="74">
        <v>107</v>
      </c>
      <c r="O107" s="74">
        <v>31</v>
      </c>
      <c r="P107" s="74">
        <v>13</v>
      </c>
      <c r="Q107" s="74">
        <v>20</v>
      </c>
      <c r="R107" s="74">
        <v>9</v>
      </c>
      <c r="S107" s="74">
        <v>10</v>
      </c>
      <c r="T107" s="74">
        <v>2</v>
      </c>
      <c r="U107" s="67">
        <v>767</v>
      </c>
      <c r="V107" s="67">
        <v>433</v>
      </c>
      <c r="W107" s="162" t="s">
        <v>188</v>
      </c>
      <c r="X107" s="13" t="s">
        <v>119</v>
      </c>
      <c r="Y107" s="74">
        <v>7</v>
      </c>
      <c r="Z107" s="74">
        <v>4</v>
      </c>
      <c r="AA107" s="74">
        <v>7</v>
      </c>
      <c r="AB107" s="74">
        <v>4</v>
      </c>
      <c r="AC107" s="74">
        <v>4</v>
      </c>
      <c r="AD107" s="74">
        <v>3</v>
      </c>
      <c r="AE107" s="74">
        <v>0</v>
      </c>
      <c r="AF107" s="74">
        <v>0</v>
      </c>
      <c r="AG107" s="74">
        <v>0</v>
      </c>
      <c r="AH107" s="74">
        <v>0</v>
      </c>
      <c r="AI107" s="74">
        <v>29</v>
      </c>
      <c r="AJ107" s="74">
        <v>16</v>
      </c>
      <c r="AK107" s="74">
        <v>12</v>
      </c>
      <c r="AL107" s="74">
        <v>5</v>
      </c>
      <c r="AM107" s="74">
        <v>1</v>
      </c>
      <c r="AN107" s="74">
        <v>1</v>
      </c>
      <c r="AO107" s="74">
        <v>1</v>
      </c>
      <c r="AP107" s="74">
        <v>0</v>
      </c>
      <c r="AQ107" s="67">
        <v>61</v>
      </c>
      <c r="AR107" s="67">
        <v>33</v>
      </c>
      <c r="AS107" s="162" t="s">
        <v>188</v>
      </c>
      <c r="AT107" s="13" t="s">
        <v>119</v>
      </c>
      <c r="AU107" s="74">
        <v>8</v>
      </c>
      <c r="AV107" s="74">
        <v>5</v>
      </c>
      <c r="AW107" s="74">
        <v>1</v>
      </c>
      <c r="AX107" s="74">
        <v>3</v>
      </c>
      <c r="AY107" s="74">
        <v>1</v>
      </c>
      <c r="AZ107" s="74">
        <v>7</v>
      </c>
      <c r="BA107" s="74">
        <v>1</v>
      </c>
      <c r="BB107" s="74">
        <v>3</v>
      </c>
      <c r="BC107" s="74">
        <v>1</v>
      </c>
      <c r="BD107" s="67">
        <v>30</v>
      </c>
      <c r="BE107" s="76">
        <v>29</v>
      </c>
      <c r="BF107" s="74">
        <v>29</v>
      </c>
      <c r="BG107" s="74">
        <v>0</v>
      </c>
      <c r="BH107" s="74">
        <v>0</v>
      </c>
      <c r="BI107" s="74">
        <v>6</v>
      </c>
      <c r="BJ107" s="162" t="s">
        <v>188</v>
      </c>
      <c r="BK107" s="13" t="s">
        <v>119</v>
      </c>
      <c r="BL107" s="74">
        <v>0</v>
      </c>
      <c r="BM107" s="74">
        <v>225</v>
      </c>
      <c r="BN107" s="74">
        <v>41</v>
      </c>
      <c r="BO107" s="74">
        <v>70</v>
      </c>
      <c r="BP107" s="74">
        <v>0</v>
      </c>
      <c r="BQ107" s="74">
        <v>9</v>
      </c>
      <c r="BR107" s="74">
        <v>30</v>
      </c>
      <c r="BS107" s="74">
        <v>25</v>
      </c>
      <c r="BT107" s="74">
        <v>25</v>
      </c>
      <c r="BU107" s="162" t="s">
        <v>188</v>
      </c>
      <c r="BV107" s="13" t="s">
        <v>119</v>
      </c>
      <c r="BW107" s="74">
        <v>593</v>
      </c>
      <c r="BX107" s="74">
        <v>110</v>
      </c>
      <c r="BY107" s="74">
        <v>187</v>
      </c>
      <c r="BZ107" s="74">
        <v>109</v>
      </c>
      <c r="CA107" s="74">
        <v>118</v>
      </c>
      <c r="CB107" s="74">
        <v>73</v>
      </c>
      <c r="CC107" s="74">
        <v>18</v>
      </c>
      <c r="CD107" s="74">
        <v>10</v>
      </c>
      <c r="CE107" s="74">
        <v>18</v>
      </c>
      <c r="CF107" s="74">
        <v>10</v>
      </c>
      <c r="CG107" s="74">
        <v>3</v>
      </c>
      <c r="CH107" s="74">
        <v>3</v>
      </c>
      <c r="CI107" s="74">
        <v>32</v>
      </c>
      <c r="CJ107" s="74">
        <v>15</v>
      </c>
      <c r="CK107" s="74">
        <v>32</v>
      </c>
      <c r="CL107" s="74">
        <v>15</v>
      </c>
      <c r="CM107" s="74">
        <v>9</v>
      </c>
      <c r="CN107" s="74">
        <v>5</v>
      </c>
      <c r="CO107" s="162" t="s">
        <v>188</v>
      </c>
      <c r="CP107" s="13" t="s">
        <v>119</v>
      </c>
      <c r="CQ107" s="72">
        <v>40</v>
      </c>
      <c r="CR107" s="5">
        <v>14</v>
      </c>
      <c r="CS107" s="5">
        <v>1</v>
      </c>
      <c r="CT107" s="72">
        <v>2</v>
      </c>
      <c r="CU107" s="5">
        <v>2</v>
      </c>
      <c r="CV107" s="72">
        <v>42</v>
      </c>
      <c r="CW107" s="72">
        <v>16</v>
      </c>
      <c r="CX107" s="162" t="s">
        <v>188</v>
      </c>
      <c r="CY107" s="13" t="s">
        <v>119</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135"/>
      <c r="DP107" s="138" t="s">
        <v>188</v>
      </c>
      <c r="DQ107" s="138" t="s">
        <v>4266</v>
      </c>
      <c r="DR107" s="138">
        <v>643</v>
      </c>
      <c r="DS107" s="138">
        <v>130</v>
      </c>
      <c r="DT107" s="139">
        <v>853</v>
      </c>
      <c r="DU107" s="139">
        <v>0</v>
      </c>
    </row>
    <row r="108" spans="1:125">
      <c r="A108" s="162"/>
      <c r="B108" s="13" t="s">
        <v>120</v>
      </c>
      <c r="C108" s="74">
        <v>262</v>
      </c>
      <c r="D108" s="74">
        <v>132</v>
      </c>
      <c r="E108" s="74">
        <v>97</v>
      </c>
      <c r="F108" s="74">
        <v>58</v>
      </c>
      <c r="G108" s="74">
        <v>14</v>
      </c>
      <c r="H108" s="74">
        <v>5</v>
      </c>
      <c r="I108" s="74">
        <v>71</v>
      </c>
      <c r="J108" s="74">
        <v>38</v>
      </c>
      <c r="K108" s="74">
        <v>50</v>
      </c>
      <c r="L108" s="74">
        <v>23</v>
      </c>
      <c r="M108" s="74">
        <v>204</v>
      </c>
      <c r="N108" s="74">
        <v>123</v>
      </c>
      <c r="O108" s="74">
        <v>12</v>
      </c>
      <c r="P108" s="74">
        <v>7</v>
      </c>
      <c r="Q108" s="74">
        <v>49</v>
      </c>
      <c r="R108" s="74">
        <v>23</v>
      </c>
      <c r="S108" s="74">
        <v>35</v>
      </c>
      <c r="T108" s="74">
        <v>15</v>
      </c>
      <c r="U108" s="67">
        <v>794</v>
      </c>
      <c r="V108" s="67">
        <v>424</v>
      </c>
      <c r="W108" s="162"/>
      <c r="X108" s="13" t="s">
        <v>120</v>
      </c>
      <c r="Y108" s="74">
        <v>60</v>
      </c>
      <c r="Z108" s="74">
        <v>28</v>
      </c>
      <c r="AA108" s="74">
        <v>0</v>
      </c>
      <c r="AB108" s="74">
        <v>0</v>
      </c>
      <c r="AC108" s="74">
        <v>0</v>
      </c>
      <c r="AD108" s="74">
        <v>0</v>
      </c>
      <c r="AE108" s="74">
        <v>0</v>
      </c>
      <c r="AF108" s="74">
        <v>0</v>
      </c>
      <c r="AG108" s="74">
        <v>1</v>
      </c>
      <c r="AH108" s="74">
        <v>0</v>
      </c>
      <c r="AI108" s="74">
        <v>5</v>
      </c>
      <c r="AJ108" s="74">
        <v>2</v>
      </c>
      <c r="AK108" s="74">
        <v>2</v>
      </c>
      <c r="AL108" s="74">
        <v>0</v>
      </c>
      <c r="AM108" s="74">
        <v>12</v>
      </c>
      <c r="AN108" s="74">
        <v>8</v>
      </c>
      <c r="AO108" s="74">
        <v>0</v>
      </c>
      <c r="AP108" s="74">
        <v>0</v>
      </c>
      <c r="AQ108" s="67">
        <v>80</v>
      </c>
      <c r="AR108" s="67">
        <v>38</v>
      </c>
      <c r="AS108" s="162"/>
      <c r="AT108" s="13" t="s">
        <v>120</v>
      </c>
      <c r="AU108" s="74">
        <v>5</v>
      </c>
      <c r="AV108" s="74">
        <v>3</v>
      </c>
      <c r="AW108" s="74">
        <v>1</v>
      </c>
      <c r="AX108" s="74">
        <v>2</v>
      </c>
      <c r="AY108" s="74">
        <v>2</v>
      </c>
      <c r="AZ108" s="74">
        <v>5</v>
      </c>
      <c r="BA108" s="74">
        <v>1</v>
      </c>
      <c r="BB108" s="74">
        <v>4</v>
      </c>
      <c r="BC108" s="74">
        <v>1</v>
      </c>
      <c r="BD108" s="67">
        <v>24</v>
      </c>
      <c r="BE108" s="76">
        <v>22</v>
      </c>
      <c r="BF108" s="74">
        <v>17</v>
      </c>
      <c r="BG108" s="74">
        <v>5</v>
      </c>
      <c r="BH108" s="74">
        <v>0</v>
      </c>
      <c r="BI108" s="74">
        <v>4</v>
      </c>
      <c r="BJ108" s="162"/>
      <c r="BK108" s="13" t="s">
        <v>120</v>
      </c>
      <c r="BL108" s="74">
        <v>0</v>
      </c>
      <c r="BM108" s="74">
        <v>326</v>
      </c>
      <c r="BN108" s="74">
        <v>86</v>
      </c>
      <c r="BO108" s="74">
        <v>0</v>
      </c>
      <c r="BP108" s="74">
        <v>0</v>
      </c>
      <c r="BQ108" s="74">
        <v>2</v>
      </c>
      <c r="BR108" s="74">
        <v>24</v>
      </c>
      <c r="BS108" s="74">
        <v>22</v>
      </c>
      <c r="BT108" s="74">
        <v>22</v>
      </c>
      <c r="BU108" s="162"/>
      <c r="BV108" s="13" t="s">
        <v>120</v>
      </c>
      <c r="BW108" s="74">
        <v>203</v>
      </c>
      <c r="BX108" s="74">
        <v>106</v>
      </c>
      <c r="BY108" s="74">
        <v>196</v>
      </c>
      <c r="BZ108" s="74">
        <v>106</v>
      </c>
      <c r="CA108" s="74">
        <v>105</v>
      </c>
      <c r="CB108" s="74">
        <v>56</v>
      </c>
      <c r="CC108" s="74">
        <v>6</v>
      </c>
      <c r="CD108" s="74">
        <v>1</v>
      </c>
      <c r="CE108" s="74">
        <v>6</v>
      </c>
      <c r="CF108" s="74">
        <v>1</v>
      </c>
      <c r="CG108" s="74">
        <v>5</v>
      </c>
      <c r="CH108" s="74">
        <v>1</v>
      </c>
      <c r="CI108" s="74">
        <v>53</v>
      </c>
      <c r="CJ108" s="74">
        <v>25</v>
      </c>
      <c r="CK108" s="74">
        <v>53</v>
      </c>
      <c r="CL108" s="74">
        <v>25</v>
      </c>
      <c r="CM108" s="74">
        <v>28</v>
      </c>
      <c r="CN108" s="74">
        <v>16</v>
      </c>
      <c r="CO108" s="162"/>
      <c r="CP108" s="13" t="s">
        <v>120</v>
      </c>
      <c r="CQ108" s="72">
        <v>60</v>
      </c>
      <c r="CR108" s="5">
        <v>16</v>
      </c>
      <c r="CS108" s="5">
        <v>12</v>
      </c>
      <c r="CT108" s="72">
        <v>6</v>
      </c>
      <c r="CU108" s="5">
        <v>3</v>
      </c>
      <c r="CV108" s="72">
        <v>66</v>
      </c>
      <c r="CW108" s="72">
        <v>19</v>
      </c>
      <c r="CX108" s="162"/>
      <c r="CY108" s="13" t="s">
        <v>120</v>
      </c>
      <c r="CZ108" s="74">
        <v>0</v>
      </c>
      <c r="DA108" s="74">
        <v>0</v>
      </c>
      <c r="DB108" s="74">
        <v>0</v>
      </c>
      <c r="DC108" s="74">
        <v>0</v>
      </c>
      <c r="DD108" s="74">
        <v>0</v>
      </c>
      <c r="DE108" s="74">
        <v>0</v>
      </c>
      <c r="DF108" s="74">
        <v>0</v>
      </c>
      <c r="DG108" s="74">
        <v>0</v>
      </c>
      <c r="DH108" s="74">
        <v>0</v>
      </c>
      <c r="DI108" s="74">
        <v>0</v>
      </c>
      <c r="DJ108" s="74">
        <v>0</v>
      </c>
      <c r="DK108" s="74">
        <v>0</v>
      </c>
      <c r="DL108" s="74">
        <v>0</v>
      </c>
      <c r="DM108" s="74">
        <v>0</v>
      </c>
      <c r="DN108" s="74">
        <v>0</v>
      </c>
      <c r="DO108" s="135"/>
      <c r="DP108" s="138" t="s">
        <v>188</v>
      </c>
      <c r="DQ108" s="138" t="s">
        <v>4267</v>
      </c>
      <c r="DR108" s="138">
        <v>262</v>
      </c>
      <c r="DS108" s="138">
        <v>138</v>
      </c>
      <c r="DT108" s="139">
        <v>910</v>
      </c>
      <c r="DU108" s="139">
        <v>0</v>
      </c>
    </row>
    <row r="109" spans="1:125">
      <c r="A109" s="162"/>
      <c r="B109" s="103" t="s">
        <v>102</v>
      </c>
      <c r="C109" s="105">
        <v>537</v>
      </c>
      <c r="D109" s="105">
        <v>292</v>
      </c>
      <c r="E109" s="105">
        <v>227</v>
      </c>
      <c r="F109" s="105">
        <v>137</v>
      </c>
      <c r="G109" s="105">
        <v>53</v>
      </c>
      <c r="H109" s="105">
        <v>24</v>
      </c>
      <c r="I109" s="105">
        <v>128</v>
      </c>
      <c r="J109" s="105">
        <v>72</v>
      </c>
      <c r="K109" s="105">
        <v>69</v>
      </c>
      <c r="L109" s="105">
        <v>33</v>
      </c>
      <c r="M109" s="105">
        <v>390</v>
      </c>
      <c r="N109" s="105">
        <v>230</v>
      </c>
      <c r="O109" s="105">
        <v>43</v>
      </c>
      <c r="P109" s="105">
        <v>20</v>
      </c>
      <c r="Q109" s="105">
        <v>69</v>
      </c>
      <c r="R109" s="105">
        <v>32</v>
      </c>
      <c r="S109" s="105">
        <v>45</v>
      </c>
      <c r="T109" s="105">
        <v>17</v>
      </c>
      <c r="U109" s="105">
        <v>1561</v>
      </c>
      <c r="V109" s="105">
        <v>857</v>
      </c>
      <c r="W109" s="162"/>
      <c r="X109" s="103" t="s">
        <v>102</v>
      </c>
      <c r="Y109" s="105">
        <v>67</v>
      </c>
      <c r="Z109" s="105">
        <v>32</v>
      </c>
      <c r="AA109" s="105">
        <v>7</v>
      </c>
      <c r="AB109" s="105">
        <v>4</v>
      </c>
      <c r="AC109" s="105">
        <v>4</v>
      </c>
      <c r="AD109" s="105">
        <v>3</v>
      </c>
      <c r="AE109" s="105">
        <v>0</v>
      </c>
      <c r="AF109" s="105">
        <v>0</v>
      </c>
      <c r="AG109" s="105">
        <v>1</v>
      </c>
      <c r="AH109" s="105">
        <v>0</v>
      </c>
      <c r="AI109" s="105">
        <v>34</v>
      </c>
      <c r="AJ109" s="105">
        <v>18</v>
      </c>
      <c r="AK109" s="105">
        <v>14</v>
      </c>
      <c r="AL109" s="105">
        <v>5</v>
      </c>
      <c r="AM109" s="105">
        <v>13</v>
      </c>
      <c r="AN109" s="105">
        <v>9</v>
      </c>
      <c r="AO109" s="105">
        <v>1</v>
      </c>
      <c r="AP109" s="105">
        <v>0</v>
      </c>
      <c r="AQ109" s="105">
        <v>141</v>
      </c>
      <c r="AR109" s="105">
        <v>71</v>
      </c>
      <c r="AS109" s="162"/>
      <c r="AT109" s="103" t="s">
        <v>102</v>
      </c>
      <c r="AU109" s="105">
        <v>13</v>
      </c>
      <c r="AV109" s="105">
        <v>8</v>
      </c>
      <c r="AW109" s="105">
        <v>2</v>
      </c>
      <c r="AX109" s="105">
        <v>5</v>
      </c>
      <c r="AY109" s="105">
        <v>3</v>
      </c>
      <c r="AZ109" s="105">
        <v>12</v>
      </c>
      <c r="BA109" s="105">
        <v>2</v>
      </c>
      <c r="BB109" s="105">
        <v>7</v>
      </c>
      <c r="BC109" s="105">
        <v>2</v>
      </c>
      <c r="BD109" s="105">
        <v>54</v>
      </c>
      <c r="BE109" s="105">
        <v>51</v>
      </c>
      <c r="BF109" s="105">
        <v>46</v>
      </c>
      <c r="BG109" s="105">
        <v>5</v>
      </c>
      <c r="BH109" s="105">
        <v>0</v>
      </c>
      <c r="BI109" s="105">
        <v>10</v>
      </c>
      <c r="BJ109" s="162"/>
      <c r="BK109" s="103" t="s">
        <v>102</v>
      </c>
      <c r="BL109" s="105">
        <v>0</v>
      </c>
      <c r="BM109" s="105">
        <v>551</v>
      </c>
      <c r="BN109" s="105">
        <v>127</v>
      </c>
      <c r="BO109" s="105">
        <v>70</v>
      </c>
      <c r="BP109" s="105">
        <v>0</v>
      </c>
      <c r="BQ109" s="105">
        <v>11</v>
      </c>
      <c r="BR109" s="105">
        <v>54</v>
      </c>
      <c r="BS109" s="105">
        <v>47</v>
      </c>
      <c r="BT109" s="105">
        <v>47</v>
      </c>
      <c r="BU109" s="162"/>
      <c r="BV109" s="103" t="s">
        <v>102</v>
      </c>
      <c r="BW109" s="105">
        <v>796</v>
      </c>
      <c r="BX109" s="105">
        <v>216</v>
      </c>
      <c r="BY109" s="105">
        <v>383</v>
      </c>
      <c r="BZ109" s="105">
        <v>215</v>
      </c>
      <c r="CA109" s="105">
        <v>223</v>
      </c>
      <c r="CB109" s="105">
        <v>129</v>
      </c>
      <c r="CC109" s="105">
        <v>24</v>
      </c>
      <c r="CD109" s="105">
        <v>11</v>
      </c>
      <c r="CE109" s="105">
        <v>24</v>
      </c>
      <c r="CF109" s="105">
        <v>11</v>
      </c>
      <c r="CG109" s="105">
        <v>8</v>
      </c>
      <c r="CH109" s="105">
        <v>4</v>
      </c>
      <c r="CI109" s="105">
        <v>85</v>
      </c>
      <c r="CJ109" s="105">
        <v>40</v>
      </c>
      <c r="CK109" s="105">
        <v>85</v>
      </c>
      <c r="CL109" s="105">
        <v>40</v>
      </c>
      <c r="CM109" s="105">
        <v>37</v>
      </c>
      <c r="CN109" s="105">
        <v>21</v>
      </c>
      <c r="CO109" s="162"/>
      <c r="CP109" s="105" t="s">
        <v>102</v>
      </c>
      <c r="CQ109" s="105">
        <v>100</v>
      </c>
      <c r="CR109" s="105">
        <v>30</v>
      </c>
      <c r="CS109" s="105">
        <v>13</v>
      </c>
      <c r="CT109" s="105">
        <v>8</v>
      </c>
      <c r="CU109" s="105">
        <v>5</v>
      </c>
      <c r="CV109" s="105">
        <v>108</v>
      </c>
      <c r="CW109" s="105">
        <v>35</v>
      </c>
      <c r="CX109" s="162"/>
      <c r="CY109" s="103" t="s">
        <v>102</v>
      </c>
      <c r="CZ109" s="105">
        <v>0</v>
      </c>
      <c r="DA109" s="105">
        <v>0</v>
      </c>
      <c r="DB109" s="105">
        <v>0</v>
      </c>
      <c r="DC109" s="105">
        <v>0</v>
      </c>
      <c r="DD109" s="105">
        <v>0</v>
      </c>
      <c r="DE109" s="105">
        <v>0</v>
      </c>
      <c r="DF109" s="105">
        <v>0</v>
      </c>
      <c r="DG109" s="105">
        <v>0</v>
      </c>
      <c r="DH109" s="105">
        <v>0</v>
      </c>
      <c r="DI109" s="105">
        <v>0</v>
      </c>
      <c r="DJ109" s="105">
        <v>0</v>
      </c>
      <c r="DK109" s="105">
        <v>0</v>
      </c>
      <c r="DL109" s="105">
        <v>0</v>
      </c>
      <c r="DM109" s="105">
        <v>0</v>
      </c>
      <c r="DN109" s="105">
        <v>0</v>
      </c>
      <c r="DO109" s="135"/>
      <c r="DP109" s="138" t="s">
        <v>188</v>
      </c>
      <c r="DQ109" s="138" t="s">
        <v>4268</v>
      </c>
      <c r="DR109" s="138">
        <v>905</v>
      </c>
      <c r="DS109" s="138">
        <v>268</v>
      </c>
      <c r="DT109" s="139">
        <v>1763</v>
      </c>
      <c r="DU109" s="139">
        <v>0</v>
      </c>
    </row>
    <row r="110" spans="1:125" ht="14.45" customHeight="1">
      <c r="A110" s="162" t="s">
        <v>189</v>
      </c>
      <c r="B110" s="13" t="s">
        <v>119</v>
      </c>
      <c r="C110" s="74">
        <v>258</v>
      </c>
      <c r="D110" s="74">
        <v>128</v>
      </c>
      <c r="E110" s="74">
        <v>92</v>
      </c>
      <c r="F110" s="74">
        <v>50</v>
      </c>
      <c r="G110" s="74">
        <v>0</v>
      </c>
      <c r="H110" s="74">
        <v>0</v>
      </c>
      <c r="I110" s="74">
        <v>0</v>
      </c>
      <c r="J110" s="74">
        <v>0</v>
      </c>
      <c r="K110" s="74">
        <v>140</v>
      </c>
      <c r="L110" s="74">
        <v>76</v>
      </c>
      <c r="M110" s="74">
        <v>168</v>
      </c>
      <c r="N110" s="74">
        <v>92</v>
      </c>
      <c r="O110" s="74">
        <v>0</v>
      </c>
      <c r="P110" s="74">
        <v>0</v>
      </c>
      <c r="Q110" s="74">
        <v>12</v>
      </c>
      <c r="R110" s="74">
        <v>6</v>
      </c>
      <c r="S110" s="74">
        <v>44</v>
      </c>
      <c r="T110" s="74">
        <v>22</v>
      </c>
      <c r="U110" s="67">
        <v>714</v>
      </c>
      <c r="V110" s="67">
        <v>374</v>
      </c>
      <c r="W110" s="162" t="s">
        <v>189</v>
      </c>
      <c r="X110" s="13" t="s">
        <v>119</v>
      </c>
      <c r="Y110" s="74">
        <v>4</v>
      </c>
      <c r="Z110" s="74">
        <v>2</v>
      </c>
      <c r="AA110" s="74">
        <v>0</v>
      </c>
      <c r="AB110" s="74">
        <v>0</v>
      </c>
      <c r="AC110" s="74">
        <v>0</v>
      </c>
      <c r="AD110" s="74">
        <v>0</v>
      </c>
      <c r="AE110" s="74">
        <v>0</v>
      </c>
      <c r="AF110" s="74">
        <v>0</v>
      </c>
      <c r="AG110" s="74">
        <v>6</v>
      </c>
      <c r="AH110" s="74">
        <v>0</v>
      </c>
      <c r="AI110" s="74">
        <v>20</v>
      </c>
      <c r="AJ110" s="74">
        <v>12</v>
      </c>
      <c r="AK110" s="74">
        <v>0</v>
      </c>
      <c r="AL110" s="74">
        <v>0</v>
      </c>
      <c r="AM110" s="74">
        <v>0</v>
      </c>
      <c r="AN110" s="74">
        <v>0</v>
      </c>
      <c r="AO110" s="74">
        <v>12</v>
      </c>
      <c r="AP110" s="74">
        <v>10</v>
      </c>
      <c r="AQ110" s="67">
        <v>42</v>
      </c>
      <c r="AR110" s="67">
        <v>24</v>
      </c>
      <c r="AS110" s="162" t="s">
        <v>189</v>
      </c>
      <c r="AT110" s="13" t="s">
        <v>119</v>
      </c>
      <c r="AU110" s="74">
        <v>6</v>
      </c>
      <c r="AV110" s="74">
        <v>2</v>
      </c>
      <c r="AW110" s="74">
        <v>0</v>
      </c>
      <c r="AX110" s="74">
        <v>0</v>
      </c>
      <c r="AY110" s="74">
        <v>4</v>
      </c>
      <c r="AZ110" s="74">
        <v>4</v>
      </c>
      <c r="BA110" s="74">
        <v>0</v>
      </c>
      <c r="BB110" s="74">
        <v>2</v>
      </c>
      <c r="BC110" s="74">
        <v>2</v>
      </c>
      <c r="BD110" s="67">
        <v>20</v>
      </c>
      <c r="BE110" s="76">
        <v>24</v>
      </c>
      <c r="BF110" s="74">
        <v>20</v>
      </c>
      <c r="BG110" s="74">
        <v>0</v>
      </c>
      <c r="BH110" s="74">
        <v>0</v>
      </c>
      <c r="BI110" s="74">
        <v>4</v>
      </c>
      <c r="BJ110" s="162" t="s">
        <v>189</v>
      </c>
      <c r="BK110" s="13" t="s">
        <v>119</v>
      </c>
      <c r="BL110" s="74">
        <v>0</v>
      </c>
      <c r="BM110" s="74">
        <v>180</v>
      </c>
      <c r="BN110" s="74">
        <v>138</v>
      </c>
      <c r="BO110" s="74">
        <v>26</v>
      </c>
      <c r="BP110" s="74">
        <v>0</v>
      </c>
      <c r="BQ110" s="74">
        <v>4</v>
      </c>
      <c r="BR110" s="74">
        <v>22</v>
      </c>
      <c r="BS110" s="74">
        <v>22</v>
      </c>
      <c r="BT110" s="74">
        <v>210</v>
      </c>
      <c r="BU110" s="162" t="s">
        <v>189</v>
      </c>
      <c r="BV110" s="13" t="s">
        <v>119</v>
      </c>
      <c r="BW110" s="74">
        <v>162</v>
      </c>
      <c r="BX110" s="74">
        <v>90</v>
      </c>
      <c r="BY110" s="74">
        <v>156</v>
      </c>
      <c r="BZ110" s="74">
        <v>86</v>
      </c>
      <c r="CA110" s="74">
        <v>116</v>
      </c>
      <c r="CB110" s="74">
        <v>58</v>
      </c>
      <c r="CC110" s="74">
        <v>34</v>
      </c>
      <c r="CD110" s="74">
        <v>16</v>
      </c>
      <c r="CE110" s="74">
        <v>34</v>
      </c>
      <c r="CF110" s="74">
        <v>16</v>
      </c>
      <c r="CG110" s="74">
        <v>16</v>
      </c>
      <c r="CH110" s="74">
        <v>8</v>
      </c>
      <c r="CI110" s="74">
        <v>20</v>
      </c>
      <c r="CJ110" s="74">
        <v>12</v>
      </c>
      <c r="CK110" s="74">
        <v>20</v>
      </c>
      <c r="CL110" s="74">
        <v>12</v>
      </c>
      <c r="CM110" s="74">
        <v>12</v>
      </c>
      <c r="CN110" s="74">
        <v>8</v>
      </c>
      <c r="CO110" s="162" t="s">
        <v>189</v>
      </c>
      <c r="CP110" s="13" t="s">
        <v>119</v>
      </c>
      <c r="CQ110" s="72">
        <v>28</v>
      </c>
      <c r="CR110" s="5">
        <v>13</v>
      </c>
      <c r="CS110" s="5">
        <v>10</v>
      </c>
      <c r="CT110" s="72">
        <v>3</v>
      </c>
      <c r="CU110" s="5">
        <v>3</v>
      </c>
      <c r="CV110" s="72">
        <v>31</v>
      </c>
      <c r="CW110" s="72">
        <v>16</v>
      </c>
      <c r="CX110" s="162" t="s">
        <v>189</v>
      </c>
      <c r="CY110" s="13" t="s">
        <v>119</v>
      </c>
      <c r="CZ110" s="74">
        <v>0</v>
      </c>
      <c r="DA110" s="74">
        <v>4</v>
      </c>
      <c r="DB110" s="74">
        <v>2</v>
      </c>
      <c r="DC110" s="74">
        <v>0</v>
      </c>
      <c r="DD110" s="74">
        <v>0</v>
      </c>
      <c r="DE110" s="74">
        <v>0</v>
      </c>
      <c r="DF110" s="74">
        <v>0</v>
      </c>
      <c r="DG110" s="74">
        <v>0</v>
      </c>
      <c r="DH110" s="74">
        <v>0</v>
      </c>
      <c r="DI110" s="74">
        <v>0</v>
      </c>
      <c r="DJ110" s="74">
        <v>0</v>
      </c>
      <c r="DK110" s="74">
        <v>0</v>
      </c>
      <c r="DL110" s="74">
        <v>0</v>
      </c>
      <c r="DM110" s="74">
        <v>0</v>
      </c>
      <c r="DN110" s="74">
        <v>0</v>
      </c>
      <c r="DO110" s="135"/>
      <c r="DP110" s="138" t="s">
        <v>189</v>
      </c>
      <c r="DQ110" s="138" t="s">
        <v>4269</v>
      </c>
      <c r="DR110" s="138">
        <v>216</v>
      </c>
      <c r="DS110" s="138">
        <v>144</v>
      </c>
      <c r="DT110" s="139">
        <v>878</v>
      </c>
      <c r="DU110" s="139">
        <v>6</v>
      </c>
    </row>
    <row r="111" spans="1:125">
      <c r="A111" s="162"/>
      <c r="B111" s="13" t="s">
        <v>120</v>
      </c>
      <c r="C111" s="74">
        <v>0</v>
      </c>
      <c r="D111" s="74">
        <v>0</v>
      </c>
      <c r="E111" s="74">
        <v>0</v>
      </c>
      <c r="F111" s="74">
        <v>0</v>
      </c>
      <c r="G111" s="74">
        <v>0</v>
      </c>
      <c r="H111" s="74">
        <v>0</v>
      </c>
      <c r="I111" s="74">
        <v>0</v>
      </c>
      <c r="J111" s="74">
        <v>0</v>
      </c>
      <c r="K111" s="74">
        <v>0</v>
      </c>
      <c r="L111" s="74">
        <v>0</v>
      </c>
      <c r="M111" s="74">
        <v>0</v>
      </c>
      <c r="N111" s="74">
        <v>0</v>
      </c>
      <c r="O111" s="74">
        <v>0</v>
      </c>
      <c r="P111" s="74">
        <v>0</v>
      </c>
      <c r="Q111" s="74">
        <v>0</v>
      </c>
      <c r="R111" s="74">
        <v>0</v>
      </c>
      <c r="S111" s="74">
        <v>0</v>
      </c>
      <c r="T111" s="74">
        <v>0</v>
      </c>
      <c r="U111" s="67">
        <v>0</v>
      </c>
      <c r="V111" s="67">
        <v>0</v>
      </c>
      <c r="W111" s="162"/>
      <c r="X111" s="13" t="s">
        <v>120</v>
      </c>
      <c r="Y111" s="74">
        <v>0</v>
      </c>
      <c r="Z111" s="74">
        <v>0</v>
      </c>
      <c r="AA111" s="74">
        <v>0</v>
      </c>
      <c r="AB111" s="74">
        <v>0</v>
      </c>
      <c r="AC111" s="74">
        <v>0</v>
      </c>
      <c r="AD111" s="74">
        <v>0</v>
      </c>
      <c r="AE111" s="74">
        <v>0</v>
      </c>
      <c r="AF111" s="74">
        <v>0</v>
      </c>
      <c r="AG111" s="74">
        <v>0</v>
      </c>
      <c r="AH111" s="74">
        <v>0</v>
      </c>
      <c r="AI111" s="74">
        <v>0</v>
      </c>
      <c r="AJ111" s="74">
        <v>0</v>
      </c>
      <c r="AK111" s="74">
        <v>0</v>
      </c>
      <c r="AL111" s="74">
        <v>0</v>
      </c>
      <c r="AM111" s="74">
        <v>0</v>
      </c>
      <c r="AN111" s="74">
        <v>0</v>
      </c>
      <c r="AO111" s="74">
        <v>0</v>
      </c>
      <c r="AP111" s="74">
        <v>0</v>
      </c>
      <c r="AQ111" s="67">
        <v>0</v>
      </c>
      <c r="AR111" s="67">
        <v>0</v>
      </c>
      <c r="AS111" s="162"/>
      <c r="AT111" s="13" t="s">
        <v>120</v>
      </c>
      <c r="AU111" s="74">
        <v>0</v>
      </c>
      <c r="AV111" s="74">
        <v>0</v>
      </c>
      <c r="AW111" s="74">
        <v>0</v>
      </c>
      <c r="AX111" s="74">
        <v>0</v>
      </c>
      <c r="AY111" s="74">
        <v>0</v>
      </c>
      <c r="AZ111" s="74">
        <v>0</v>
      </c>
      <c r="BA111" s="74">
        <v>0</v>
      </c>
      <c r="BB111" s="74">
        <v>0</v>
      </c>
      <c r="BC111" s="74">
        <v>0</v>
      </c>
      <c r="BD111" s="67">
        <v>0</v>
      </c>
      <c r="BE111" s="76">
        <v>0</v>
      </c>
      <c r="BF111" s="74">
        <v>0</v>
      </c>
      <c r="BG111" s="74">
        <v>0</v>
      </c>
      <c r="BH111" s="74">
        <v>0</v>
      </c>
      <c r="BI111" s="74">
        <v>0</v>
      </c>
      <c r="BJ111" s="162"/>
      <c r="BK111" s="13" t="s">
        <v>120</v>
      </c>
      <c r="BL111" s="74">
        <v>0</v>
      </c>
      <c r="BM111" s="74">
        <v>0</v>
      </c>
      <c r="BN111" s="74">
        <v>0</v>
      </c>
      <c r="BO111" s="74">
        <v>0</v>
      </c>
      <c r="BP111" s="74">
        <v>0</v>
      </c>
      <c r="BQ111" s="74">
        <v>0</v>
      </c>
      <c r="BR111" s="74">
        <v>0</v>
      </c>
      <c r="BS111" s="74">
        <v>0</v>
      </c>
      <c r="BT111" s="74">
        <v>0</v>
      </c>
      <c r="BU111" s="162"/>
      <c r="BV111" s="13" t="s">
        <v>120</v>
      </c>
      <c r="BW111" s="74">
        <v>0</v>
      </c>
      <c r="BX111" s="74">
        <v>0</v>
      </c>
      <c r="BY111" s="74">
        <v>0</v>
      </c>
      <c r="BZ111" s="74">
        <v>0</v>
      </c>
      <c r="CA111" s="74">
        <v>0</v>
      </c>
      <c r="CB111" s="74">
        <v>0</v>
      </c>
      <c r="CC111" s="74">
        <v>0</v>
      </c>
      <c r="CD111" s="74">
        <v>0</v>
      </c>
      <c r="CE111" s="74">
        <v>0</v>
      </c>
      <c r="CF111" s="74">
        <v>0</v>
      </c>
      <c r="CG111" s="74">
        <v>0</v>
      </c>
      <c r="CH111" s="74">
        <v>0</v>
      </c>
      <c r="CI111" s="74">
        <v>0</v>
      </c>
      <c r="CJ111" s="74">
        <v>0</v>
      </c>
      <c r="CK111" s="74">
        <v>0</v>
      </c>
      <c r="CL111" s="74">
        <v>0</v>
      </c>
      <c r="CM111" s="74">
        <v>0</v>
      </c>
      <c r="CN111" s="74">
        <v>0</v>
      </c>
      <c r="CO111" s="162"/>
      <c r="CP111" s="13" t="s">
        <v>120</v>
      </c>
      <c r="CQ111" s="72">
        <v>0</v>
      </c>
      <c r="CR111" s="5">
        <v>0</v>
      </c>
      <c r="CS111" s="5">
        <v>0</v>
      </c>
      <c r="CT111" s="72">
        <v>0</v>
      </c>
      <c r="CU111" s="5">
        <v>0</v>
      </c>
      <c r="CV111" s="72">
        <v>0</v>
      </c>
      <c r="CW111" s="72">
        <v>0</v>
      </c>
      <c r="CX111" s="162"/>
      <c r="CY111" s="13" t="s">
        <v>120</v>
      </c>
      <c r="CZ111" s="74">
        <v>0</v>
      </c>
      <c r="DA111" s="74">
        <v>0</v>
      </c>
      <c r="DB111" s="74">
        <v>0</v>
      </c>
      <c r="DC111" s="74">
        <v>0</v>
      </c>
      <c r="DD111" s="74">
        <v>0</v>
      </c>
      <c r="DE111" s="74">
        <v>0</v>
      </c>
      <c r="DF111" s="74">
        <v>0</v>
      </c>
      <c r="DG111" s="74">
        <v>0</v>
      </c>
      <c r="DH111" s="74">
        <v>0</v>
      </c>
      <c r="DI111" s="74">
        <v>0</v>
      </c>
      <c r="DJ111" s="74">
        <v>0</v>
      </c>
      <c r="DK111" s="74">
        <v>0</v>
      </c>
      <c r="DL111" s="74">
        <v>0</v>
      </c>
      <c r="DM111" s="74">
        <v>0</v>
      </c>
      <c r="DN111" s="74">
        <v>0</v>
      </c>
      <c r="DO111" s="135"/>
      <c r="DP111" s="138" t="s">
        <v>189</v>
      </c>
      <c r="DQ111" s="138" t="s">
        <v>4270</v>
      </c>
      <c r="DR111" s="138">
        <v>0</v>
      </c>
      <c r="DS111" s="138">
        <v>0</v>
      </c>
      <c r="DT111" s="139">
        <v>0</v>
      </c>
      <c r="DU111" s="139">
        <v>0</v>
      </c>
    </row>
    <row r="112" spans="1:125">
      <c r="A112" s="162"/>
      <c r="B112" s="103" t="s">
        <v>102</v>
      </c>
      <c r="C112" s="105">
        <v>258</v>
      </c>
      <c r="D112" s="105">
        <v>128</v>
      </c>
      <c r="E112" s="105">
        <v>92</v>
      </c>
      <c r="F112" s="105">
        <v>50</v>
      </c>
      <c r="G112" s="105">
        <v>0</v>
      </c>
      <c r="H112" s="105">
        <v>0</v>
      </c>
      <c r="I112" s="105">
        <v>0</v>
      </c>
      <c r="J112" s="105">
        <v>0</v>
      </c>
      <c r="K112" s="105">
        <v>140</v>
      </c>
      <c r="L112" s="105">
        <v>76</v>
      </c>
      <c r="M112" s="105">
        <v>168</v>
      </c>
      <c r="N112" s="105">
        <v>92</v>
      </c>
      <c r="O112" s="105">
        <v>0</v>
      </c>
      <c r="P112" s="105">
        <v>0</v>
      </c>
      <c r="Q112" s="105">
        <v>12</v>
      </c>
      <c r="R112" s="105">
        <v>6</v>
      </c>
      <c r="S112" s="105">
        <v>44</v>
      </c>
      <c r="T112" s="105">
        <v>22</v>
      </c>
      <c r="U112" s="105">
        <v>714</v>
      </c>
      <c r="V112" s="105">
        <v>374</v>
      </c>
      <c r="W112" s="162"/>
      <c r="X112" s="103" t="s">
        <v>102</v>
      </c>
      <c r="Y112" s="105">
        <v>4</v>
      </c>
      <c r="Z112" s="105">
        <v>2</v>
      </c>
      <c r="AA112" s="105">
        <v>0</v>
      </c>
      <c r="AB112" s="105">
        <v>0</v>
      </c>
      <c r="AC112" s="105">
        <v>0</v>
      </c>
      <c r="AD112" s="105">
        <v>0</v>
      </c>
      <c r="AE112" s="105">
        <v>0</v>
      </c>
      <c r="AF112" s="105">
        <v>0</v>
      </c>
      <c r="AG112" s="105">
        <v>6</v>
      </c>
      <c r="AH112" s="105">
        <v>0</v>
      </c>
      <c r="AI112" s="105">
        <v>20</v>
      </c>
      <c r="AJ112" s="105">
        <v>12</v>
      </c>
      <c r="AK112" s="105">
        <v>0</v>
      </c>
      <c r="AL112" s="105">
        <v>0</v>
      </c>
      <c r="AM112" s="105">
        <v>0</v>
      </c>
      <c r="AN112" s="105">
        <v>0</v>
      </c>
      <c r="AO112" s="105">
        <v>12</v>
      </c>
      <c r="AP112" s="105">
        <v>10</v>
      </c>
      <c r="AQ112" s="105">
        <v>42</v>
      </c>
      <c r="AR112" s="105">
        <v>24</v>
      </c>
      <c r="AS112" s="162"/>
      <c r="AT112" s="103" t="s">
        <v>102</v>
      </c>
      <c r="AU112" s="105">
        <v>6</v>
      </c>
      <c r="AV112" s="105">
        <v>2</v>
      </c>
      <c r="AW112" s="105">
        <v>0</v>
      </c>
      <c r="AX112" s="105">
        <v>0</v>
      </c>
      <c r="AY112" s="105">
        <v>4</v>
      </c>
      <c r="AZ112" s="105">
        <v>4</v>
      </c>
      <c r="BA112" s="105">
        <v>0</v>
      </c>
      <c r="BB112" s="105">
        <v>2</v>
      </c>
      <c r="BC112" s="105">
        <v>2</v>
      </c>
      <c r="BD112" s="105">
        <v>20</v>
      </c>
      <c r="BE112" s="105">
        <v>24</v>
      </c>
      <c r="BF112" s="105">
        <v>20</v>
      </c>
      <c r="BG112" s="105">
        <v>0</v>
      </c>
      <c r="BH112" s="105">
        <v>0</v>
      </c>
      <c r="BI112" s="105">
        <v>4</v>
      </c>
      <c r="BJ112" s="162"/>
      <c r="BK112" s="103" t="s">
        <v>102</v>
      </c>
      <c r="BL112" s="105">
        <v>0</v>
      </c>
      <c r="BM112" s="105">
        <v>180</v>
      </c>
      <c r="BN112" s="105">
        <v>138</v>
      </c>
      <c r="BO112" s="105">
        <v>26</v>
      </c>
      <c r="BP112" s="105">
        <v>0</v>
      </c>
      <c r="BQ112" s="105">
        <v>4</v>
      </c>
      <c r="BR112" s="105">
        <v>22</v>
      </c>
      <c r="BS112" s="105">
        <v>22</v>
      </c>
      <c r="BT112" s="105">
        <v>210</v>
      </c>
      <c r="BU112" s="162"/>
      <c r="BV112" s="103" t="s">
        <v>102</v>
      </c>
      <c r="BW112" s="105">
        <v>162</v>
      </c>
      <c r="BX112" s="105">
        <v>90</v>
      </c>
      <c r="BY112" s="105">
        <v>156</v>
      </c>
      <c r="BZ112" s="105">
        <v>86</v>
      </c>
      <c r="CA112" s="105">
        <v>116</v>
      </c>
      <c r="CB112" s="105">
        <v>58</v>
      </c>
      <c r="CC112" s="105">
        <v>34</v>
      </c>
      <c r="CD112" s="105">
        <v>16</v>
      </c>
      <c r="CE112" s="105">
        <v>34</v>
      </c>
      <c r="CF112" s="105">
        <v>16</v>
      </c>
      <c r="CG112" s="105">
        <v>16</v>
      </c>
      <c r="CH112" s="105">
        <v>8</v>
      </c>
      <c r="CI112" s="105">
        <v>20</v>
      </c>
      <c r="CJ112" s="105">
        <v>12</v>
      </c>
      <c r="CK112" s="105">
        <v>20</v>
      </c>
      <c r="CL112" s="105">
        <v>12</v>
      </c>
      <c r="CM112" s="105">
        <v>12</v>
      </c>
      <c r="CN112" s="105">
        <v>8</v>
      </c>
      <c r="CO112" s="162"/>
      <c r="CP112" s="105" t="s">
        <v>102</v>
      </c>
      <c r="CQ112" s="105">
        <v>28</v>
      </c>
      <c r="CR112" s="105">
        <v>13</v>
      </c>
      <c r="CS112" s="105">
        <v>10</v>
      </c>
      <c r="CT112" s="105">
        <v>3</v>
      </c>
      <c r="CU112" s="105">
        <v>3</v>
      </c>
      <c r="CV112" s="105">
        <v>31</v>
      </c>
      <c r="CW112" s="105">
        <v>16</v>
      </c>
      <c r="CX112" s="162"/>
      <c r="CY112" s="103" t="s">
        <v>102</v>
      </c>
      <c r="CZ112" s="105">
        <v>0</v>
      </c>
      <c r="DA112" s="105">
        <v>4</v>
      </c>
      <c r="DB112" s="105">
        <v>2</v>
      </c>
      <c r="DC112" s="105">
        <v>0</v>
      </c>
      <c r="DD112" s="105">
        <v>0</v>
      </c>
      <c r="DE112" s="105">
        <v>0</v>
      </c>
      <c r="DF112" s="105">
        <v>0</v>
      </c>
      <c r="DG112" s="105">
        <v>0</v>
      </c>
      <c r="DH112" s="105">
        <v>0</v>
      </c>
      <c r="DI112" s="105">
        <v>0</v>
      </c>
      <c r="DJ112" s="105">
        <v>0</v>
      </c>
      <c r="DK112" s="105">
        <v>0</v>
      </c>
      <c r="DL112" s="105">
        <v>0</v>
      </c>
      <c r="DM112" s="105">
        <v>0</v>
      </c>
      <c r="DN112" s="105">
        <v>0</v>
      </c>
      <c r="DO112" s="135"/>
      <c r="DP112" s="138" t="s">
        <v>189</v>
      </c>
      <c r="DQ112" s="138" t="s">
        <v>4271</v>
      </c>
      <c r="DR112" s="138">
        <v>216</v>
      </c>
      <c r="DS112" s="138">
        <v>144</v>
      </c>
      <c r="DT112" s="139">
        <v>878</v>
      </c>
      <c r="DU112" s="139">
        <v>6</v>
      </c>
    </row>
    <row r="113" spans="1:125">
      <c r="A113" s="163" t="s">
        <v>494</v>
      </c>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t="s">
        <v>495</v>
      </c>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t="s">
        <v>496</v>
      </c>
      <c r="AT113" s="163"/>
      <c r="AU113" s="163"/>
      <c r="AV113" s="163"/>
      <c r="AW113" s="163"/>
      <c r="AX113" s="163"/>
      <c r="AY113" s="163"/>
      <c r="AZ113" s="163"/>
      <c r="BA113" s="163"/>
      <c r="BB113" s="163"/>
      <c r="BC113" s="163"/>
      <c r="BD113" s="163"/>
      <c r="BE113" s="163"/>
      <c r="BF113" s="163"/>
      <c r="BG113" s="163"/>
      <c r="BH113" s="163"/>
      <c r="BI113" s="163"/>
      <c r="BJ113" s="163" t="s">
        <v>497</v>
      </c>
      <c r="BK113" s="163"/>
      <c r="BL113" s="163"/>
      <c r="BM113" s="163"/>
      <c r="BN113" s="163"/>
      <c r="BO113" s="163"/>
      <c r="BP113" s="163"/>
      <c r="BQ113" s="163"/>
      <c r="BR113" s="163"/>
      <c r="BS113" s="163"/>
      <c r="BT113" s="163"/>
      <c r="BU113" s="163" t="s">
        <v>4243</v>
      </c>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t="s">
        <v>498</v>
      </c>
      <c r="CP113" s="163"/>
      <c r="CQ113" s="163"/>
      <c r="CR113" s="163"/>
      <c r="CS113" s="163"/>
      <c r="CT113" s="163"/>
      <c r="CU113" s="163"/>
      <c r="CV113" s="163"/>
      <c r="CW113" s="163"/>
      <c r="CX113" s="163" t="s">
        <v>499</v>
      </c>
      <c r="CY113" s="163"/>
      <c r="CZ113" s="163"/>
      <c r="DA113" s="163"/>
      <c r="DB113" s="163"/>
      <c r="DC113" s="163"/>
      <c r="DD113" s="163"/>
      <c r="DE113" s="163"/>
      <c r="DF113" s="163"/>
      <c r="DG113" s="163"/>
      <c r="DH113" s="163"/>
      <c r="DI113" s="163"/>
      <c r="DJ113" s="163"/>
      <c r="DK113" s="163"/>
      <c r="DL113" s="163"/>
      <c r="DM113" s="163"/>
      <c r="DN113" s="163"/>
      <c r="DO113" s="135"/>
      <c r="DP113" s="138" t="s">
        <v>494</v>
      </c>
      <c r="DQ113" s="138" t="s">
        <v>494</v>
      </c>
      <c r="DR113" s="138">
        <v>0</v>
      </c>
      <c r="DS113" s="138">
        <v>0</v>
      </c>
      <c r="DT113" s="139">
        <v>0</v>
      </c>
      <c r="DU113" s="139">
        <v>0</v>
      </c>
    </row>
    <row r="114" spans="1:125">
      <c r="A114" s="163" t="s">
        <v>4174</v>
      </c>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t="s">
        <v>4174</v>
      </c>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t="s">
        <v>4174</v>
      </c>
      <c r="AT114" s="163"/>
      <c r="AU114" s="163"/>
      <c r="AV114" s="163"/>
      <c r="AW114" s="163"/>
      <c r="AX114" s="163"/>
      <c r="AY114" s="163"/>
      <c r="AZ114" s="163"/>
      <c r="BA114" s="163"/>
      <c r="BB114" s="163"/>
      <c r="BC114" s="163"/>
      <c r="BD114" s="163"/>
      <c r="BE114" s="163"/>
      <c r="BF114" s="163"/>
      <c r="BG114" s="163"/>
      <c r="BH114" s="163"/>
      <c r="BI114" s="163"/>
      <c r="BJ114" s="185" t="s">
        <v>4174</v>
      </c>
      <c r="BK114" s="185"/>
      <c r="BL114" s="185"/>
      <c r="BM114" s="185"/>
      <c r="BN114" s="185"/>
      <c r="BO114" s="185"/>
      <c r="BP114" s="185"/>
      <c r="BQ114" s="185"/>
      <c r="BR114" s="185"/>
      <c r="BS114" s="185"/>
      <c r="BT114" s="185"/>
      <c r="BU114" s="210" t="s">
        <v>4175</v>
      </c>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t="s">
        <v>4174</v>
      </c>
      <c r="CP114" s="210"/>
      <c r="CQ114" s="210"/>
      <c r="CR114" s="210"/>
      <c r="CS114" s="210"/>
      <c r="CT114" s="210"/>
      <c r="CU114" s="210"/>
      <c r="CV114" s="210"/>
      <c r="CW114" s="210"/>
      <c r="CX114" s="185" t="s">
        <v>4174</v>
      </c>
      <c r="CY114" s="185"/>
      <c r="CZ114" s="185"/>
      <c r="DA114" s="185"/>
      <c r="DB114" s="185"/>
      <c r="DC114" s="185"/>
      <c r="DD114" s="185"/>
      <c r="DE114" s="185"/>
      <c r="DF114" s="185"/>
      <c r="DG114" s="185"/>
      <c r="DH114" s="185"/>
      <c r="DI114" s="185"/>
      <c r="DJ114" s="185"/>
      <c r="DK114" s="185"/>
      <c r="DL114" s="185"/>
      <c r="DM114" s="185"/>
      <c r="DN114" s="185"/>
      <c r="DO114" s="135"/>
      <c r="DP114" s="138" t="s">
        <v>4174</v>
      </c>
      <c r="DQ114" s="138" t="s">
        <v>4174</v>
      </c>
      <c r="DR114" s="138">
        <v>0</v>
      </c>
      <c r="DS114" s="138">
        <v>0</v>
      </c>
      <c r="DT114" s="139">
        <v>0</v>
      </c>
      <c r="DU114" s="139">
        <v>0</v>
      </c>
    </row>
    <row r="115" spans="1:125" ht="14.45" customHeight="1">
      <c r="A115" s="164" t="s">
        <v>2</v>
      </c>
      <c r="B115" s="164" t="s">
        <v>113</v>
      </c>
      <c r="C115" s="163" t="s">
        <v>41</v>
      </c>
      <c r="D115" s="163"/>
      <c r="E115" s="163" t="s">
        <v>101</v>
      </c>
      <c r="F115" s="163"/>
      <c r="G115" s="163" t="s">
        <v>42</v>
      </c>
      <c r="H115" s="163"/>
      <c r="I115" s="163" t="s">
        <v>43</v>
      </c>
      <c r="J115" s="163"/>
      <c r="K115" s="209" t="s">
        <v>44</v>
      </c>
      <c r="L115" s="209"/>
      <c r="M115" s="163" t="s">
        <v>390</v>
      </c>
      <c r="N115" s="163"/>
      <c r="O115" s="163" t="s">
        <v>391</v>
      </c>
      <c r="P115" s="163"/>
      <c r="Q115" s="163" t="s">
        <v>392</v>
      </c>
      <c r="R115" s="163"/>
      <c r="S115" s="163" t="s">
        <v>393</v>
      </c>
      <c r="T115" s="163"/>
      <c r="U115" s="163" t="s">
        <v>102</v>
      </c>
      <c r="V115" s="163"/>
      <c r="W115" s="164" t="s">
        <v>2</v>
      </c>
      <c r="X115" s="164" t="s">
        <v>113</v>
      </c>
      <c r="Y115" s="163" t="s">
        <v>41</v>
      </c>
      <c r="Z115" s="163"/>
      <c r="AA115" s="163" t="s">
        <v>101</v>
      </c>
      <c r="AB115" s="163"/>
      <c r="AC115" s="163" t="s">
        <v>42</v>
      </c>
      <c r="AD115" s="163"/>
      <c r="AE115" s="163" t="s">
        <v>43</v>
      </c>
      <c r="AF115" s="163"/>
      <c r="AG115" s="209" t="s">
        <v>44</v>
      </c>
      <c r="AH115" s="209"/>
      <c r="AI115" s="163" t="s">
        <v>390</v>
      </c>
      <c r="AJ115" s="163"/>
      <c r="AK115" s="163" t="s">
        <v>391</v>
      </c>
      <c r="AL115" s="163"/>
      <c r="AM115" s="163" t="s">
        <v>392</v>
      </c>
      <c r="AN115" s="163"/>
      <c r="AO115" s="163" t="s">
        <v>393</v>
      </c>
      <c r="AP115" s="163"/>
      <c r="AQ115" s="163" t="s">
        <v>102</v>
      </c>
      <c r="AR115" s="163"/>
      <c r="AS115" s="164" t="s">
        <v>2</v>
      </c>
      <c r="AT115" s="164" t="s">
        <v>113</v>
      </c>
      <c r="AU115" s="164" t="s">
        <v>363</v>
      </c>
      <c r="AV115" s="164"/>
      <c r="AW115" s="164"/>
      <c r="AX115" s="164"/>
      <c r="AY115" s="164"/>
      <c r="AZ115" s="164"/>
      <c r="BA115" s="164"/>
      <c r="BB115" s="164"/>
      <c r="BC115" s="164"/>
      <c r="BD115" s="164"/>
      <c r="BE115" s="164" t="s">
        <v>165</v>
      </c>
      <c r="BF115" s="164"/>
      <c r="BG115" s="164"/>
      <c r="BH115" s="164"/>
      <c r="BI115" s="164" t="s">
        <v>168</v>
      </c>
      <c r="BJ115" s="164" t="s">
        <v>2</v>
      </c>
      <c r="BK115" s="164" t="s">
        <v>113</v>
      </c>
      <c r="BL115" s="185" t="s">
        <v>169</v>
      </c>
      <c r="BM115" s="185"/>
      <c r="BN115" s="185"/>
      <c r="BO115" s="185"/>
      <c r="BP115" s="185"/>
      <c r="BQ115" s="185"/>
      <c r="BR115" s="185"/>
      <c r="BS115" s="185"/>
      <c r="BT115" s="185"/>
      <c r="BU115" s="164" t="s">
        <v>2</v>
      </c>
      <c r="BV115" s="164" t="s">
        <v>113</v>
      </c>
      <c r="BW115" s="185" t="s">
        <v>394</v>
      </c>
      <c r="BX115" s="185"/>
      <c r="BY115" s="185"/>
      <c r="BZ115" s="185"/>
      <c r="CA115" s="185"/>
      <c r="CB115" s="185"/>
      <c r="CC115" s="185" t="s">
        <v>395</v>
      </c>
      <c r="CD115" s="185"/>
      <c r="CE115" s="185"/>
      <c r="CF115" s="185"/>
      <c r="CG115" s="185"/>
      <c r="CH115" s="185"/>
      <c r="CI115" s="185" t="s">
        <v>396</v>
      </c>
      <c r="CJ115" s="185"/>
      <c r="CK115" s="185"/>
      <c r="CL115" s="185"/>
      <c r="CM115" s="185"/>
      <c r="CN115" s="185"/>
      <c r="CO115" s="190" t="s">
        <v>2</v>
      </c>
      <c r="CP115" s="190" t="s">
        <v>113</v>
      </c>
      <c r="CQ115" s="163" t="s">
        <v>166</v>
      </c>
      <c r="CR115" s="163"/>
      <c r="CS115" s="163"/>
      <c r="CT115" s="163" t="s">
        <v>167</v>
      </c>
      <c r="CU115" s="163"/>
      <c r="CV115" s="204" t="s">
        <v>466</v>
      </c>
      <c r="CW115" s="204"/>
      <c r="CX115" s="164" t="s">
        <v>2</v>
      </c>
      <c r="CY115" s="164" t="s">
        <v>113</v>
      </c>
      <c r="CZ115" s="185" t="s">
        <v>371</v>
      </c>
      <c r="DA115" s="185"/>
      <c r="DB115" s="185"/>
      <c r="DC115" s="185"/>
      <c r="DD115" s="185"/>
      <c r="DE115" s="185"/>
      <c r="DF115" s="185"/>
      <c r="DG115" s="185"/>
      <c r="DH115" s="185"/>
      <c r="DI115" s="185"/>
      <c r="DJ115" s="185"/>
      <c r="DK115" s="185"/>
      <c r="DL115" s="185"/>
      <c r="DM115" s="185"/>
      <c r="DN115" s="185"/>
      <c r="DO115" s="135"/>
      <c r="DP115" s="138" t="s">
        <v>2</v>
      </c>
      <c r="DQ115" s="138" t="s">
        <v>4244</v>
      </c>
      <c r="DR115" s="138" t="e">
        <v>#VALUE!</v>
      </c>
      <c r="DS115" s="138">
        <v>0</v>
      </c>
      <c r="DT115" s="139" t="e">
        <v>#VALUE!</v>
      </c>
      <c r="DU115" s="139">
        <v>0</v>
      </c>
    </row>
    <row r="116" spans="1:125" ht="14.45" customHeight="1">
      <c r="A116" s="164"/>
      <c r="B116" s="164"/>
      <c r="C116" s="164" t="s">
        <v>170</v>
      </c>
      <c r="D116" s="164" t="s">
        <v>57</v>
      </c>
      <c r="E116" s="164" t="s">
        <v>170</v>
      </c>
      <c r="F116" s="164" t="s">
        <v>57</v>
      </c>
      <c r="G116" s="164" t="s">
        <v>170</v>
      </c>
      <c r="H116" s="164" t="s">
        <v>57</v>
      </c>
      <c r="I116" s="164" t="s">
        <v>170</v>
      </c>
      <c r="J116" s="164" t="s">
        <v>57</v>
      </c>
      <c r="K116" s="164" t="s">
        <v>170</v>
      </c>
      <c r="L116" s="164" t="s">
        <v>57</v>
      </c>
      <c r="M116" s="164" t="s">
        <v>170</v>
      </c>
      <c r="N116" s="164" t="s">
        <v>57</v>
      </c>
      <c r="O116" s="164" t="s">
        <v>170</v>
      </c>
      <c r="P116" s="164" t="s">
        <v>57</v>
      </c>
      <c r="Q116" s="164" t="s">
        <v>170</v>
      </c>
      <c r="R116" s="164" t="s">
        <v>57</v>
      </c>
      <c r="S116" s="164" t="s">
        <v>170</v>
      </c>
      <c r="T116" s="164" t="s">
        <v>57</v>
      </c>
      <c r="U116" s="164" t="s">
        <v>170</v>
      </c>
      <c r="V116" s="164" t="s">
        <v>57</v>
      </c>
      <c r="W116" s="164"/>
      <c r="X116" s="164"/>
      <c r="Y116" s="164" t="s">
        <v>170</v>
      </c>
      <c r="Z116" s="164" t="s">
        <v>57</v>
      </c>
      <c r="AA116" s="164" t="s">
        <v>170</v>
      </c>
      <c r="AB116" s="164" t="s">
        <v>57</v>
      </c>
      <c r="AC116" s="164" t="s">
        <v>170</v>
      </c>
      <c r="AD116" s="164" t="s">
        <v>57</v>
      </c>
      <c r="AE116" s="164" t="s">
        <v>170</v>
      </c>
      <c r="AF116" s="164" t="s">
        <v>57</v>
      </c>
      <c r="AG116" s="164" t="s">
        <v>170</v>
      </c>
      <c r="AH116" s="164" t="s">
        <v>57</v>
      </c>
      <c r="AI116" s="164" t="s">
        <v>170</v>
      </c>
      <c r="AJ116" s="164" t="s">
        <v>57</v>
      </c>
      <c r="AK116" s="164" t="s">
        <v>170</v>
      </c>
      <c r="AL116" s="164" t="s">
        <v>57</v>
      </c>
      <c r="AM116" s="164" t="s">
        <v>170</v>
      </c>
      <c r="AN116" s="164" t="s">
        <v>57</v>
      </c>
      <c r="AO116" s="164" t="s">
        <v>170</v>
      </c>
      <c r="AP116" s="164" t="s">
        <v>57</v>
      </c>
      <c r="AQ116" s="164" t="s">
        <v>170</v>
      </c>
      <c r="AR116" s="164" t="s">
        <v>57</v>
      </c>
      <c r="AS116" s="164"/>
      <c r="AT116" s="164"/>
      <c r="AU116" s="164" t="s">
        <v>41</v>
      </c>
      <c r="AV116" s="164" t="s">
        <v>101</v>
      </c>
      <c r="AW116" s="164" t="s">
        <v>42</v>
      </c>
      <c r="AX116" s="164" t="s">
        <v>43</v>
      </c>
      <c r="AY116" s="164" t="s">
        <v>44</v>
      </c>
      <c r="AZ116" s="164" t="s">
        <v>390</v>
      </c>
      <c r="BA116" s="164" t="s">
        <v>391</v>
      </c>
      <c r="BB116" s="164" t="s">
        <v>392</v>
      </c>
      <c r="BC116" s="164" t="s">
        <v>393</v>
      </c>
      <c r="BD116" s="164" t="s">
        <v>102</v>
      </c>
      <c r="BE116" s="204" t="s">
        <v>433</v>
      </c>
      <c r="BF116" s="204" t="s">
        <v>279</v>
      </c>
      <c r="BG116" s="204" t="s">
        <v>172</v>
      </c>
      <c r="BH116" s="204" t="s">
        <v>173</v>
      </c>
      <c r="BI116" s="164"/>
      <c r="BJ116" s="164"/>
      <c r="BK116" s="164"/>
      <c r="BL116" s="200" t="s">
        <v>434</v>
      </c>
      <c r="BM116" s="200" t="s">
        <v>344</v>
      </c>
      <c r="BN116" s="200" t="s">
        <v>435</v>
      </c>
      <c r="BO116" s="200" t="s">
        <v>436</v>
      </c>
      <c r="BP116" s="200" t="s">
        <v>437</v>
      </c>
      <c r="BQ116" s="200" t="s">
        <v>175</v>
      </c>
      <c r="BR116" s="200" t="s">
        <v>176</v>
      </c>
      <c r="BS116" s="200" t="s">
        <v>69</v>
      </c>
      <c r="BT116" s="200" t="s">
        <v>70</v>
      </c>
      <c r="BU116" s="164"/>
      <c r="BV116" s="164"/>
      <c r="BW116" s="185" t="s">
        <v>417</v>
      </c>
      <c r="BX116" s="185"/>
      <c r="BY116" s="185" t="s">
        <v>418</v>
      </c>
      <c r="BZ116" s="185"/>
      <c r="CA116" s="185" t="s">
        <v>419</v>
      </c>
      <c r="CB116" s="185"/>
      <c r="CC116" s="185" t="s">
        <v>417</v>
      </c>
      <c r="CD116" s="185"/>
      <c r="CE116" s="185" t="s">
        <v>418</v>
      </c>
      <c r="CF116" s="185"/>
      <c r="CG116" s="185" t="s">
        <v>419</v>
      </c>
      <c r="CH116" s="185"/>
      <c r="CI116" s="185" t="s">
        <v>417</v>
      </c>
      <c r="CJ116" s="185"/>
      <c r="CK116" s="185" t="s">
        <v>418</v>
      </c>
      <c r="CL116" s="185"/>
      <c r="CM116" s="185" t="s">
        <v>419</v>
      </c>
      <c r="CN116" s="185"/>
      <c r="CO116" s="190"/>
      <c r="CP116" s="190"/>
      <c r="CQ116" s="189" t="s">
        <v>66</v>
      </c>
      <c r="CR116" s="189" t="s">
        <v>174</v>
      </c>
      <c r="CS116" s="189" t="s">
        <v>280</v>
      </c>
      <c r="CT116" s="189" t="s">
        <v>66</v>
      </c>
      <c r="CU116" s="189" t="s">
        <v>174</v>
      </c>
      <c r="CV116" s="189" t="s">
        <v>66</v>
      </c>
      <c r="CW116" s="189" t="s">
        <v>174</v>
      </c>
      <c r="CX116" s="164"/>
      <c r="CY116" s="164"/>
      <c r="CZ116" s="189" t="s">
        <v>60</v>
      </c>
      <c r="DA116" s="189" t="s">
        <v>62</v>
      </c>
      <c r="DB116" s="189" t="s">
        <v>96</v>
      </c>
      <c r="DC116" s="189" t="s">
        <v>97</v>
      </c>
      <c r="DD116" s="189" t="s">
        <v>421</v>
      </c>
      <c r="DE116" s="189" t="s">
        <v>98</v>
      </c>
      <c r="DF116" s="189" t="s">
        <v>99</v>
      </c>
      <c r="DG116" s="189" t="s">
        <v>83</v>
      </c>
      <c r="DH116" s="189" t="s">
        <v>420</v>
      </c>
      <c r="DI116" s="189" t="s">
        <v>100</v>
      </c>
      <c r="DJ116" s="189" t="s">
        <v>422</v>
      </c>
      <c r="DK116" s="189" t="s">
        <v>86</v>
      </c>
      <c r="DL116" s="189" t="s">
        <v>68</v>
      </c>
      <c r="DM116" s="189" t="s">
        <v>67</v>
      </c>
      <c r="DN116" s="189" t="s">
        <v>0</v>
      </c>
      <c r="DO116" s="135"/>
      <c r="DP116" s="138" t="s">
        <v>2</v>
      </c>
      <c r="DQ116" s="138" t="s">
        <v>2</v>
      </c>
      <c r="DR116" s="138" t="e">
        <v>#VALUE!</v>
      </c>
      <c r="DS116" s="138" t="e">
        <v>#VALUE!</v>
      </c>
      <c r="DT116" s="139" t="e">
        <v>#VALUE!</v>
      </c>
      <c r="DU116" s="139">
        <v>0</v>
      </c>
    </row>
    <row r="117" spans="1:125" ht="24" customHeight="1">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204"/>
      <c r="BF117" s="204"/>
      <c r="BG117" s="204"/>
      <c r="BH117" s="204"/>
      <c r="BI117" s="164"/>
      <c r="BJ117" s="164"/>
      <c r="BK117" s="164"/>
      <c r="BL117" s="200"/>
      <c r="BM117" s="200"/>
      <c r="BN117" s="200"/>
      <c r="BO117" s="200"/>
      <c r="BP117" s="200"/>
      <c r="BQ117" s="200"/>
      <c r="BR117" s="200"/>
      <c r="BS117" s="200"/>
      <c r="BT117" s="200"/>
      <c r="BU117" s="164"/>
      <c r="BV117" s="164"/>
      <c r="BW117" s="67" t="s">
        <v>170</v>
      </c>
      <c r="BX117" s="67" t="s">
        <v>57</v>
      </c>
      <c r="BY117" s="67" t="s">
        <v>170</v>
      </c>
      <c r="BZ117" s="67" t="s">
        <v>57</v>
      </c>
      <c r="CA117" s="67" t="s">
        <v>170</v>
      </c>
      <c r="CB117" s="67" t="s">
        <v>57</v>
      </c>
      <c r="CC117" s="67" t="s">
        <v>170</v>
      </c>
      <c r="CD117" s="67" t="s">
        <v>57</v>
      </c>
      <c r="CE117" s="67" t="s">
        <v>170</v>
      </c>
      <c r="CF117" s="67" t="s">
        <v>57</v>
      </c>
      <c r="CG117" s="67" t="s">
        <v>170</v>
      </c>
      <c r="CH117" s="67" t="s">
        <v>57</v>
      </c>
      <c r="CI117" s="67" t="s">
        <v>170</v>
      </c>
      <c r="CJ117" s="67" t="s">
        <v>57</v>
      </c>
      <c r="CK117" s="67" t="s">
        <v>170</v>
      </c>
      <c r="CL117" s="67" t="s">
        <v>57</v>
      </c>
      <c r="CM117" s="67" t="s">
        <v>170</v>
      </c>
      <c r="CN117" s="67" t="s">
        <v>57</v>
      </c>
      <c r="CO117" s="190"/>
      <c r="CP117" s="190"/>
      <c r="CQ117" s="189"/>
      <c r="CR117" s="189"/>
      <c r="CS117" s="189"/>
      <c r="CT117" s="189"/>
      <c r="CU117" s="189"/>
      <c r="CV117" s="189"/>
      <c r="CW117" s="189"/>
      <c r="CX117" s="164"/>
      <c r="CY117" s="164"/>
      <c r="CZ117" s="189"/>
      <c r="DA117" s="189"/>
      <c r="DB117" s="189"/>
      <c r="DC117" s="189"/>
      <c r="DD117" s="189"/>
      <c r="DE117" s="189"/>
      <c r="DF117" s="189"/>
      <c r="DG117" s="189"/>
      <c r="DH117" s="189"/>
      <c r="DI117" s="189"/>
      <c r="DJ117" s="189"/>
      <c r="DK117" s="189"/>
      <c r="DL117" s="189"/>
      <c r="DM117" s="189"/>
      <c r="DN117" s="189"/>
      <c r="DO117" s="135"/>
      <c r="DP117" s="138" t="s">
        <v>2</v>
      </c>
      <c r="DQ117" s="138" t="s">
        <v>2</v>
      </c>
      <c r="DR117" s="138" t="e">
        <v>#VALUE!</v>
      </c>
      <c r="DS117" s="138" t="e">
        <v>#VALUE!</v>
      </c>
      <c r="DT117" s="139">
        <v>0</v>
      </c>
      <c r="DU117" s="139">
        <v>0</v>
      </c>
    </row>
    <row r="118" spans="1:125">
      <c r="A118" s="98" t="s">
        <v>126</v>
      </c>
      <c r="B118" s="83"/>
      <c r="C118" s="83"/>
      <c r="D118" s="83"/>
      <c r="E118" s="83"/>
      <c r="F118" s="83"/>
      <c r="G118" s="83"/>
      <c r="H118" s="83"/>
      <c r="I118" s="83"/>
      <c r="J118" s="83"/>
      <c r="K118" s="83"/>
      <c r="L118" s="83"/>
      <c r="M118" s="83"/>
      <c r="N118" s="83"/>
      <c r="O118" s="83"/>
      <c r="P118" s="83"/>
      <c r="Q118" s="83"/>
      <c r="R118" s="83"/>
      <c r="S118" s="83"/>
      <c r="T118" s="83"/>
      <c r="U118" s="83"/>
      <c r="V118" s="83"/>
      <c r="W118" s="98" t="s">
        <v>126</v>
      </c>
      <c r="X118" s="78"/>
      <c r="Y118" s="7"/>
      <c r="Z118" s="7"/>
      <c r="AA118" s="7"/>
      <c r="AB118" s="7"/>
      <c r="AC118" s="7"/>
      <c r="AD118" s="7"/>
      <c r="AE118" s="7"/>
      <c r="AF118" s="7"/>
      <c r="AG118" s="7"/>
      <c r="AH118" s="7"/>
      <c r="AI118" s="7"/>
      <c r="AJ118" s="7"/>
      <c r="AK118" s="7"/>
      <c r="AL118" s="7"/>
      <c r="AM118" s="7"/>
      <c r="AN118" s="7"/>
      <c r="AO118" s="7"/>
      <c r="AP118" s="7"/>
      <c r="AQ118" s="67"/>
      <c r="AR118" s="67"/>
      <c r="AS118" s="98" t="s">
        <v>126</v>
      </c>
      <c r="AT118" s="78"/>
      <c r="AU118" s="3"/>
      <c r="AV118" s="3"/>
      <c r="AW118" s="3"/>
      <c r="AX118" s="3"/>
      <c r="AY118" s="3"/>
      <c r="AZ118" s="3"/>
      <c r="BA118" s="3"/>
      <c r="BB118" s="3"/>
      <c r="BC118" s="3"/>
      <c r="BD118" s="67"/>
      <c r="BE118" s="3"/>
      <c r="BF118" s="3"/>
      <c r="BG118" s="3"/>
      <c r="BH118" s="3"/>
      <c r="BI118" s="66"/>
      <c r="BJ118" s="98" t="s">
        <v>126</v>
      </c>
      <c r="BK118" s="78"/>
      <c r="BL118" s="3"/>
      <c r="BM118" s="3"/>
      <c r="BN118" s="3"/>
      <c r="BO118" s="3"/>
      <c r="BP118" s="3"/>
      <c r="BQ118" s="3"/>
      <c r="BR118" s="3"/>
      <c r="BS118" s="3"/>
      <c r="BT118" s="3"/>
      <c r="BU118" s="98" t="s">
        <v>126</v>
      </c>
      <c r="BV118" s="78"/>
      <c r="BW118" s="83"/>
      <c r="BX118" s="83"/>
      <c r="BY118" s="83"/>
      <c r="BZ118" s="83"/>
      <c r="CA118" s="83"/>
      <c r="CB118" s="83"/>
      <c r="CC118" s="83"/>
      <c r="CD118" s="83"/>
      <c r="CE118" s="83"/>
      <c r="CF118" s="83"/>
      <c r="CG118" s="83"/>
      <c r="CH118" s="83"/>
      <c r="CI118" s="83"/>
      <c r="CJ118" s="83"/>
      <c r="CK118" s="83"/>
      <c r="CL118" s="83"/>
      <c r="CM118" s="83"/>
      <c r="CN118" s="83"/>
      <c r="CO118" s="98" t="s">
        <v>126</v>
      </c>
      <c r="CP118" s="85"/>
      <c r="CQ118" s="83"/>
      <c r="CR118" s="83"/>
      <c r="CS118" s="83"/>
      <c r="CT118" s="83"/>
      <c r="CU118" s="83"/>
      <c r="CV118" s="83"/>
      <c r="CW118" s="83"/>
      <c r="CX118" s="98" t="s">
        <v>126</v>
      </c>
      <c r="CY118" s="83"/>
      <c r="CZ118" s="99"/>
      <c r="DA118" s="99"/>
      <c r="DB118" s="99"/>
      <c r="DC118" s="99"/>
      <c r="DD118" s="99"/>
      <c r="DE118" s="99"/>
      <c r="DF118" s="99"/>
      <c r="DG118" s="99"/>
      <c r="DH118" s="99"/>
      <c r="DI118" s="99"/>
      <c r="DJ118" s="99"/>
      <c r="DK118" s="99"/>
      <c r="DL118" s="99"/>
      <c r="DM118" s="99"/>
      <c r="DN118" s="99"/>
      <c r="DO118" s="135"/>
      <c r="DP118" s="138" t="s">
        <v>126</v>
      </c>
      <c r="DQ118" s="138" t="s">
        <v>126</v>
      </c>
      <c r="DR118" s="138">
        <v>0</v>
      </c>
      <c r="DS118" s="138">
        <v>0</v>
      </c>
      <c r="DT118" s="139">
        <v>0</v>
      </c>
      <c r="DU118" s="139">
        <v>0</v>
      </c>
    </row>
    <row r="119" spans="1:125" ht="14.45" customHeight="1">
      <c r="A119" s="162" t="s">
        <v>190</v>
      </c>
      <c r="B119" s="13" t="s">
        <v>119</v>
      </c>
      <c r="C119" s="74">
        <v>2293</v>
      </c>
      <c r="D119" s="74">
        <v>1295</v>
      </c>
      <c r="E119" s="74">
        <v>887</v>
      </c>
      <c r="F119" s="74">
        <v>522</v>
      </c>
      <c r="G119" s="74">
        <v>0</v>
      </c>
      <c r="H119" s="74">
        <v>0</v>
      </c>
      <c r="I119" s="74">
        <v>210</v>
      </c>
      <c r="J119" s="74">
        <v>120</v>
      </c>
      <c r="K119" s="74">
        <v>780</v>
      </c>
      <c r="L119" s="74">
        <v>425</v>
      </c>
      <c r="M119" s="74">
        <v>1621</v>
      </c>
      <c r="N119" s="74">
        <v>987</v>
      </c>
      <c r="O119" s="74">
        <v>37</v>
      </c>
      <c r="P119" s="74">
        <v>14</v>
      </c>
      <c r="Q119" s="74">
        <v>395</v>
      </c>
      <c r="R119" s="74">
        <v>179</v>
      </c>
      <c r="S119" s="74">
        <v>286</v>
      </c>
      <c r="T119" s="74">
        <v>127</v>
      </c>
      <c r="U119" s="67">
        <v>6509</v>
      </c>
      <c r="V119" s="67">
        <v>3669</v>
      </c>
      <c r="W119" s="162" t="s">
        <v>190</v>
      </c>
      <c r="X119" s="13" t="s">
        <v>119</v>
      </c>
      <c r="Y119" s="74">
        <v>37</v>
      </c>
      <c r="Z119" s="74">
        <v>16</v>
      </c>
      <c r="AA119" s="74">
        <v>10</v>
      </c>
      <c r="AB119" s="74">
        <v>7</v>
      </c>
      <c r="AC119" s="74">
        <v>0</v>
      </c>
      <c r="AD119" s="74">
        <v>0</v>
      </c>
      <c r="AE119" s="74">
        <v>3</v>
      </c>
      <c r="AF119" s="74">
        <v>2</v>
      </c>
      <c r="AG119" s="74">
        <v>6</v>
      </c>
      <c r="AH119" s="74">
        <v>4</v>
      </c>
      <c r="AI119" s="74">
        <v>178</v>
      </c>
      <c r="AJ119" s="74">
        <v>96</v>
      </c>
      <c r="AK119" s="74">
        <v>9</v>
      </c>
      <c r="AL119" s="74">
        <v>3</v>
      </c>
      <c r="AM119" s="74">
        <v>35</v>
      </c>
      <c r="AN119" s="74">
        <v>17</v>
      </c>
      <c r="AO119" s="74">
        <v>31</v>
      </c>
      <c r="AP119" s="74">
        <v>7</v>
      </c>
      <c r="AQ119" s="67">
        <v>309</v>
      </c>
      <c r="AR119" s="67">
        <v>152</v>
      </c>
      <c r="AS119" s="162" t="s">
        <v>190</v>
      </c>
      <c r="AT119" s="13" t="s">
        <v>119</v>
      </c>
      <c r="AU119" s="74">
        <v>69</v>
      </c>
      <c r="AV119" s="74">
        <v>38</v>
      </c>
      <c r="AW119" s="74">
        <v>0</v>
      </c>
      <c r="AX119" s="74">
        <v>8</v>
      </c>
      <c r="AY119" s="74">
        <v>29</v>
      </c>
      <c r="AZ119" s="74">
        <v>60</v>
      </c>
      <c r="BA119" s="74">
        <v>6</v>
      </c>
      <c r="BB119" s="74">
        <v>29</v>
      </c>
      <c r="BC119" s="74">
        <v>11</v>
      </c>
      <c r="BD119" s="67">
        <v>250</v>
      </c>
      <c r="BE119" s="76">
        <v>267</v>
      </c>
      <c r="BF119" s="74">
        <v>267</v>
      </c>
      <c r="BG119" s="74">
        <v>214</v>
      </c>
      <c r="BH119" s="74">
        <v>7</v>
      </c>
      <c r="BI119" s="74">
        <v>59</v>
      </c>
      <c r="BJ119" s="162" t="s">
        <v>190</v>
      </c>
      <c r="BK119" s="13" t="s">
        <v>119</v>
      </c>
      <c r="BL119" s="74">
        <v>551</v>
      </c>
      <c r="BM119" s="74">
        <v>1487</v>
      </c>
      <c r="BN119" s="74">
        <v>1033</v>
      </c>
      <c r="BO119" s="74">
        <v>221</v>
      </c>
      <c r="BP119" s="74">
        <v>37</v>
      </c>
      <c r="BQ119" s="74">
        <v>88</v>
      </c>
      <c r="BR119" s="74">
        <v>285</v>
      </c>
      <c r="BS119" s="74">
        <v>260</v>
      </c>
      <c r="BT119" s="74">
        <v>260</v>
      </c>
      <c r="BU119" s="162" t="s">
        <v>190</v>
      </c>
      <c r="BV119" s="13" t="s">
        <v>119</v>
      </c>
      <c r="BW119" s="74">
        <v>1649</v>
      </c>
      <c r="BX119" s="74">
        <v>968</v>
      </c>
      <c r="BY119" s="74">
        <v>1620</v>
      </c>
      <c r="BZ119" s="74">
        <v>948</v>
      </c>
      <c r="CA119" s="74">
        <v>918</v>
      </c>
      <c r="CB119" s="74">
        <v>544</v>
      </c>
      <c r="CC119" s="74">
        <v>106</v>
      </c>
      <c r="CD119" s="74">
        <v>21</v>
      </c>
      <c r="CE119" s="74">
        <v>106</v>
      </c>
      <c r="CF119" s="74">
        <v>21</v>
      </c>
      <c r="CG119" s="74">
        <v>59</v>
      </c>
      <c r="CH119" s="74">
        <v>13</v>
      </c>
      <c r="CI119" s="74">
        <v>413</v>
      </c>
      <c r="CJ119" s="74">
        <v>197</v>
      </c>
      <c r="CK119" s="74">
        <v>408</v>
      </c>
      <c r="CL119" s="74">
        <v>195</v>
      </c>
      <c r="CM119" s="74">
        <v>194</v>
      </c>
      <c r="CN119" s="74">
        <v>102</v>
      </c>
      <c r="CO119" s="162" t="s">
        <v>190</v>
      </c>
      <c r="CP119" s="13" t="s">
        <v>119</v>
      </c>
      <c r="CQ119" s="72">
        <v>530</v>
      </c>
      <c r="CR119" s="5">
        <v>182</v>
      </c>
      <c r="CS119" s="5">
        <v>49</v>
      </c>
      <c r="CT119" s="72">
        <v>63</v>
      </c>
      <c r="CU119" s="5">
        <v>28</v>
      </c>
      <c r="CV119" s="72">
        <v>593</v>
      </c>
      <c r="CW119" s="72">
        <v>210</v>
      </c>
      <c r="CX119" s="162" t="s">
        <v>190</v>
      </c>
      <c r="CY119" s="13" t="s">
        <v>119</v>
      </c>
      <c r="CZ119" s="74">
        <v>84</v>
      </c>
      <c r="DA119" s="74">
        <v>186</v>
      </c>
      <c r="DB119" s="74">
        <v>304</v>
      </c>
      <c r="DC119" s="74">
        <v>0</v>
      </c>
      <c r="DD119" s="74">
        <v>130</v>
      </c>
      <c r="DE119" s="74">
        <v>26</v>
      </c>
      <c r="DF119" s="74">
        <v>126</v>
      </c>
      <c r="DG119" s="74">
        <v>82</v>
      </c>
      <c r="DH119" s="74">
        <v>81</v>
      </c>
      <c r="DI119" s="74">
        <v>4</v>
      </c>
      <c r="DJ119" s="74">
        <v>10</v>
      </c>
      <c r="DK119" s="74">
        <v>50</v>
      </c>
      <c r="DL119" s="74">
        <v>9</v>
      </c>
      <c r="DM119" s="74">
        <v>23</v>
      </c>
      <c r="DN119" s="74">
        <v>5</v>
      </c>
      <c r="DO119" s="135"/>
      <c r="DP119" s="138" t="s">
        <v>190</v>
      </c>
      <c r="DQ119" s="138" t="s">
        <v>4272</v>
      </c>
      <c r="DR119" s="138">
        <v>2168</v>
      </c>
      <c r="DS119" s="138">
        <v>1171</v>
      </c>
      <c r="DT119" s="139">
        <v>7693</v>
      </c>
      <c r="DU119" s="139">
        <v>1083</v>
      </c>
    </row>
    <row r="120" spans="1:125">
      <c r="A120" s="162"/>
      <c r="B120" s="13" t="s">
        <v>120</v>
      </c>
      <c r="C120" s="74">
        <v>134</v>
      </c>
      <c r="D120" s="74">
        <v>80</v>
      </c>
      <c r="E120" s="74">
        <v>58</v>
      </c>
      <c r="F120" s="74">
        <v>35</v>
      </c>
      <c r="G120" s="74">
        <v>0</v>
      </c>
      <c r="H120" s="74">
        <v>0</v>
      </c>
      <c r="I120" s="74">
        <v>0</v>
      </c>
      <c r="J120" s="74">
        <v>0</v>
      </c>
      <c r="K120" s="74">
        <v>18</v>
      </c>
      <c r="L120" s="74">
        <v>12</v>
      </c>
      <c r="M120" s="74">
        <v>87</v>
      </c>
      <c r="N120" s="74">
        <v>60</v>
      </c>
      <c r="O120" s="74">
        <v>0</v>
      </c>
      <c r="P120" s="74">
        <v>0</v>
      </c>
      <c r="Q120" s="74">
        <v>0</v>
      </c>
      <c r="R120" s="74">
        <v>0</v>
      </c>
      <c r="S120" s="74">
        <v>20</v>
      </c>
      <c r="T120" s="74">
        <v>16</v>
      </c>
      <c r="U120" s="67">
        <v>317</v>
      </c>
      <c r="V120" s="67">
        <v>203</v>
      </c>
      <c r="W120" s="162"/>
      <c r="X120" s="13" t="s">
        <v>120</v>
      </c>
      <c r="Y120" s="74">
        <v>0</v>
      </c>
      <c r="Z120" s="74">
        <v>0</v>
      </c>
      <c r="AA120" s="74">
        <v>0</v>
      </c>
      <c r="AB120" s="74">
        <v>0</v>
      </c>
      <c r="AC120" s="74">
        <v>0</v>
      </c>
      <c r="AD120" s="74">
        <v>0</v>
      </c>
      <c r="AE120" s="74">
        <v>0</v>
      </c>
      <c r="AF120" s="74">
        <v>0</v>
      </c>
      <c r="AG120" s="74">
        <v>0</v>
      </c>
      <c r="AH120" s="74">
        <v>0</v>
      </c>
      <c r="AI120" s="74">
        <v>3</v>
      </c>
      <c r="AJ120" s="74">
        <v>3</v>
      </c>
      <c r="AK120" s="74">
        <v>0</v>
      </c>
      <c r="AL120" s="74">
        <v>0</v>
      </c>
      <c r="AM120" s="74">
        <v>0</v>
      </c>
      <c r="AN120" s="74">
        <v>0</v>
      </c>
      <c r="AO120" s="74">
        <v>0</v>
      </c>
      <c r="AP120" s="74">
        <v>0</v>
      </c>
      <c r="AQ120" s="67">
        <v>3</v>
      </c>
      <c r="AR120" s="67">
        <v>3</v>
      </c>
      <c r="AS120" s="162"/>
      <c r="AT120" s="13" t="s">
        <v>120</v>
      </c>
      <c r="AU120" s="74">
        <v>5</v>
      </c>
      <c r="AV120" s="74">
        <v>3</v>
      </c>
      <c r="AW120" s="74">
        <v>0</v>
      </c>
      <c r="AX120" s="74">
        <v>0</v>
      </c>
      <c r="AY120" s="74">
        <v>1</v>
      </c>
      <c r="AZ120" s="74">
        <v>5</v>
      </c>
      <c r="BA120" s="74">
        <v>0</v>
      </c>
      <c r="BB120" s="74">
        <v>0</v>
      </c>
      <c r="BC120" s="74">
        <v>1</v>
      </c>
      <c r="BD120" s="67">
        <v>15</v>
      </c>
      <c r="BE120" s="76">
        <v>18</v>
      </c>
      <c r="BF120" s="74">
        <v>14</v>
      </c>
      <c r="BG120" s="74">
        <v>12</v>
      </c>
      <c r="BH120" s="74">
        <v>0</v>
      </c>
      <c r="BI120" s="74">
        <v>5</v>
      </c>
      <c r="BJ120" s="162"/>
      <c r="BK120" s="13" t="s">
        <v>120</v>
      </c>
      <c r="BL120" s="74">
        <v>0</v>
      </c>
      <c r="BM120" s="74">
        <v>37</v>
      </c>
      <c r="BN120" s="74">
        <v>58</v>
      </c>
      <c r="BO120" s="74">
        <v>44</v>
      </c>
      <c r="BP120" s="74">
        <v>0</v>
      </c>
      <c r="BQ120" s="74">
        <v>2</v>
      </c>
      <c r="BR120" s="74">
        <v>18</v>
      </c>
      <c r="BS120" s="74">
        <v>16</v>
      </c>
      <c r="BT120" s="74">
        <v>16</v>
      </c>
      <c r="BU120" s="162"/>
      <c r="BV120" s="13" t="s">
        <v>120</v>
      </c>
      <c r="BW120" s="74">
        <v>168</v>
      </c>
      <c r="BX120" s="74">
        <v>101</v>
      </c>
      <c r="BY120" s="74">
        <v>163</v>
      </c>
      <c r="BZ120" s="74">
        <v>98</v>
      </c>
      <c r="CA120" s="74">
        <v>78</v>
      </c>
      <c r="CB120" s="74">
        <v>51</v>
      </c>
      <c r="CC120" s="74">
        <v>1</v>
      </c>
      <c r="CD120" s="74">
        <v>1</v>
      </c>
      <c r="CE120" s="74">
        <v>1</v>
      </c>
      <c r="CF120" s="74">
        <v>1</v>
      </c>
      <c r="CG120" s="74">
        <v>1</v>
      </c>
      <c r="CH120" s="74">
        <v>1</v>
      </c>
      <c r="CI120" s="74">
        <v>17</v>
      </c>
      <c r="CJ120" s="74">
        <v>13</v>
      </c>
      <c r="CK120" s="74">
        <v>16</v>
      </c>
      <c r="CL120" s="74">
        <v>12</v>
      </c>
      <c r="CM120" s="74">
        <v>6</v>
      </c>
      <c r="CN120" s="74">
        <v>4</v>
      </c>
      <c r="CO120" s="162"/>
      <c r="CP120" s="13" t="s">
        <v>120</v>
      </c>
      <c r="CQ120" s="72">
        <v>51</v>
      </c>
      <c r="CR120" s="5">
        <v>19</v>
      </c>
      <c r="CS120" s="5">
        <v>4</v>
      </c>
      <c r="CT120" s="72">
        <v>4</v>
      </c>
      <c r="CU120" s="5">
        <v>3</v>
      </c>
      <c r="CV120" s="72">
        <v>55</v>
      </c>
      <c r="CW120" s="72">
        <v>22</v>
      </c>
      <c r="CX120" s="162"/>
      <c r="CY120" s="13" t="s">
        <v>120</v>
      </c>
      <c r="CZ120" s="74">
        <v>4</v>
      </c>
      <c r="DA120" s="74">
        <v>18</v>
      </c>
      <c r="DB120" s="74">
        <v>17</v>
      </c>
      <c r="DC120" s="74">
        <v>0</v>
      </c>
      <c r="DD120" s="74">
        <v>14</v>
      </c>
      <c r="DE120" s="74">
        <v>4</v>
      </c>
      <c r="DF120" s="74">
        <v>35</v>
      </c>
      <c r="DG120" s="74">
        <v>4</v>
      </c>
      <c r="DH120" s="74">
        <v>0</v>
      </c>
      <c r="DI120" s="74">
        <v>0</v>
      </c>
      <c r="DJ120" s="74">
        <v>0</v>
      </c>
      <c r="DK120" s="74">
        <v>0</v>
      </c>
      <c r="DL120" s="74">
        <v>0</v>
      </c>
      <c r="DM120" s="74">
        <v>3</v>
      </c>
      <c r="DN120" s="74">
        <v>0</v>
      </c>
      <c r="DO120" s="135"/>
      <c r="DP120" s="138" t="s">
        <v>190</v>
      </c>
      <c r="DQ120" s="138" t="s">
        <v>4273</v>
      </c>
      <c r="DR120" s="138">
        <v>186</v>
      </c>
      <c r="DS120" s="138">
        <v>85</v>
      </c>
      <c r="DT120" s="139">
        <v>424</v>
      </c>
      <c r="DU120" s="139">
        <v>96</v>
      </c>
    </row>
    <row r="121" spans="1:125">
      <c r="A121" s="162"/>
      <c r="B121" s="103" t="s">
        <v>102</v>
      </c>
      <c r="C121" s="105">
        <v>2427</v>
      </c>
      <c r="D121" s="105">
        <v>1375</v>
      </c>
      <c r="E121" s="105">
        <v>945</v>
      </c>
      <c r="F121" s="105">
        <v>557</v>
      </c>
      <c r="G121" s="105">
        <v>0</v>
      </c>
      <c r="H121" s="105">
        <v>0</v>
      </c>
      <c r="I121" s="105">
        <v>210</v>
      </c>
      <c r="J121" s="105">
        <v>120</v>
      </c>
      <c r="K121" s="105">
        <v>798</v>
      </c>
      <c r="L121" s="105">
        <v>437</v>
      </c>
      <c r="M121" s="105">
        <v>1708</v>
      </c>
      <c r="N121" s="105">
        <v>1047</v>
      </c>
      <c r="O121" s="105">
        <v>37</v>
      </c>
      <c r="P121" s="105">
        <v>14</v>
      </c>
      <c r="Q121" s="105">
        <v>395</v>
      </c>
      <c r="R121" s="105">
        <v>179</v>
      </c>
      <c r="S121" s="105">
        <v>306</v>
      </c>
      <c r="T121" s="105">
        <v>143</v>
      </c>
      <c r="U121" s="105">
        <v>6826</v>
      </c>
      <c r="V121" s="105">
        <v>3872</v>
      </c>
      <c r="W121" s="162"/>
      <c r="X121" s="103" t="s">
        <v>102</v>
      </c>
      <c r="Y121" s="105">
        <v>37</v>
      </c>
      <c r="Z121" s="105">
        <v>16</v>
      </c>
      <c r="AA121" s="105">
        <v>10</v>
      </c>
      <c r="AB121" s="105">
        <v>7</v>
      </c>
      <c r="AC121" s="105">
        <v>0</v>
      </c>
      <c r="AD121" s="105">
        <v>0</v>
      </c>
      <c r="AE121" s="105">
        <v>3</v>
      </c>
      <c r="AF121" s="105">
        <v>2</v>
      </c>
      <c r="AG121" s="105">
        <v>6</v>
      </c>
      <c r="AH121" s="105">
        <v>4</v>
      </c>
      <c r="AI121" s="105">
        <v>181</v>
      </c>
      <c r="AJ121" s="105">
        <v>99</v>
      </c>
      <c r="AK121" s="105">
        <v>9</v>
      </c>
      <c r="AL121" s="105">
        <v>3</v>
      </c>
      <c r="AM121" s="105">
        <v>35</v>
      </c>
      <c r="AN121" s="105">
        <v>17</v>
      </c>
      <c r="AO121" s="105">
        <v>31</v>
      </c>
      <c r="AP121" s="105">
        <v>7</v>
      </c>
      <c r="AQ121" s="105">
        <v>312</v>
      </c>
      <c r="AR121" s="105">
        <v>155</v>
      </c>
      <c r="AS121" s="162"/>
      <c r="AT121" s="103" t="s">
        <v>102</v>
      </c>
      <c r="AU121" s="105">
        <v>74</v>
      </c>
      <c r="AV121" s="105">
        <v>41</v>
      </c>
      <c r="AW121" s="105">
        <v>0</v>
      </c>
      <c r="AX121" s="105">
        <v>8</v>
      </c>
      <c r="AY121" s="105">
        <v>30</v>
      </c>
      <c r="AZ121" s="105">
        <v>65</v>
      </c>
      <c r="BA121" s="105">
        <v>6</v>
      </c>
      <c r="BB121" s="105">
        <v>29</v>
      </c>
      <c r="BC121" s="105">
        <v>12</v>
      </c>
      <c r="BD121" s="105">
        <v>265</v>
      </c>
      <c r="BE121" s="105">
        <v>285</v>
      </c>
      <c r="BF121" s="105">
        <v>281</v>
      </c>
      <c r="BG121" s="105">
        <v>226</v>
      </c>
      <c r="BH121" s="105">
        <v>7</v>
      </c>
      <c r="BI121" s="105">
        <v>64</v>
      </c>
      <c r="BJ121" s="162"/>
      <c r="BK121" s="103" t="s">
        <v>102</v>
      </c>
      <c r="BL121" s="105">
        <v>551</v>
      </c>
      <c r="BM121" s="105">
        <v>1524</v>
      </c>
      <c r="BN121" s="105">
        <v>1091</v>
      </c>
      <c r="BO121" s="105">
        <v>265</v>
      </c>
      <c r="BP121" s="105">
        <v>37</v>
      </c>
      <c r="BQ121" s="105">
        <v>90</v>
      </c>
      <c r="BR121" s="105">
        <v>303</v>
      </c>
      <c r="BS121" s="105">
        <v>276</v>
      </c>
      <c r="BT121" s="105">
        <v>276</v>
      </c>
      <c r="BU121" s="162"/>
      <c r="BV121" s="103" t="s">
        <v>102</v>
      </c>
      <c r="BW121" s="105">
        <v>1817</v>
      </c>
      <c r="BX121" s="105">
        <v>1069</v>
      </c>
      <c r="BY121" s="105">
        <v>1783</v>
      </c>
      <c r="BZ121" s="105">
        <v>1046</v>
      </c>
      <c r="CA121" s="105">
        <v>996</v>
      </c>
      <c r="CB121" s="105">
        <v>595</v>
      </c>
      <c r="CC121" s="105">
        <v>107</v>
      </c>
      <c r="CD121" s="105">
        <v>22</v>
      </c>
      <c r="CE121" s="105">
        <v>107</v>
      </c>
      <c r="CF121" s="105">
        <v>22</v>
      </c>
      <c r="CG121" s="105">
        <v>60</v>
      </c>
      <c r="CH121" s="105">
        <v>14</v>
      </c>
      <c r="CI121" s="105">
        <v>430</v>
      </c>
      <c r="CJ121" s="105">
        <v>210</v>
      </c>
      <c r="CK121" s="105">
        <v>424</v>
      </c>
      <c r="CL121" s="105">
        <v>207</v>
      </c>
      <c r="CM121" s="105">
        <v>200</v>
      </c>
      <c r="CN121" s="105">
        <v>106</v>
      </c>
      <c r="CO121" s="162"/>
      <c r="CP121" s="105" t="s">
        <v>102</v>
      </c>
      <c r="CQ121" s="105">
        <v>581</v>
      </c>
      <c r="CR121" s="105">
        <v>201</v>
      </c>
      <c r="CS121" s="105">
        <v>53</v>
      </c>
      <c r="CT121" s="105">
        <v>67</v>
      </c>
      <c r="CU121" s="105">
        <v>31</v>
      </c>
      <c r="CV121" s="105">
        <v>648</v>
      </c>
      <c r="CW121" s="105">
        <v>232</v>
      </c>
      <c r="CX121" s="162"/>
      <c r="CY121" s="103" t="s">
        <v>102</v>
      </c>
      <c r="CZ121" s="105">
        <v>88</v>
      </c>
      <c r="DA121" s="105">
        <v>204</v>
      </c>
      <c r="DB121" s="105">
        <v>321</v>
      </c>
      <c r="DC121" s="105">
        <v>0</v>
      </c>
      <c r="DD121" s="105">
        <v>144</v>
      </c>
      <c r="DE121" s="105">
        <v>30</v>
      </c>
      <c r="DF121" s="105">
        <v>161</v>
      </c>
      <c r="DG121" s="105">
        <v>86</v>
      </c>
      <c r="DH121" s="105">
        <v>81</v>
      </c>
      <c r="DI121" s="105">
        <v>4</v>
      </c>
      <c r="DJ121" s="105">
        <v>10</v>
      </c>
      <c r="DK121" s="105">
        <v>50</v>
      </c>
      <c r="DL121" s="105">
        <v>9</v>
      </c>
      <c r="DM121" s="105">
        <v>26</v>
      </c>
      <c r="DN121" s="105">
        <v>5</v>
      </c>
      <c r="DO121" s="135"/>
      <c r="DP121" s="138" t="s">
        <v>190</v>
      </c>
      <c r="DQ121" s="138" t="s">
        <v>4274</v>
      </c>
      <c r="DR121" s="138">
        <v>2354</v>
      </c>
      <c r="DS121" s="138">
        <v>1256</v>
      </c>
      <c r="DT121" s="139">
        <v>8117</v>
      </c>
      <c r="DU121" s="139">
        <v>1179</v>
      </c>
    </row>
    <row r="122" spans="1:125" ht="14.45" customHeight="1">
      <c r="A122" s="162" t="s">
        <v>191</v>
      </c>
      <c r="B122" s="13" t="s">
        <v>119</v>
      </c>
      <c r="C122" s="74">
        <v>402</v>
      </c>
      <c r="D122" s="74">
        <v>242</v>
      </c>
      <c r="E122" s="74">
        <v>140</v>
      </c>
      <c r="F122" s="74">
        <v>86</v>
      </c>
      <c r="G122" s="74">
        <v>0</v>
      </c>
      <c r="H122" s="74">
        <v>0</v>
      </c>
      <c r="I122" s="74">
        <v>87</v>
      </c>
      <c r="J122" s="74">
        <v>51</v>
      </c>
      <c r="K122" s="74">
        <v>142</v>
      </c>
      <c r="L122" s="74">
        <v>90</v>
      </c>
      <c r="M122" s="74">
        <v>314</v>
      </c>
      <c r="N122" s="74">
        <v>198</v>
      </c>
      <c r="O122" s="74">
        <v>1</v>
      </c>
      <c r="P122" s="74">
        <v>0</v>
      </c>
      <c r="Q122" s="74">
        <v>121</v>
      </c>
      <c r="R122" s="74">
        <v>55</v>
      </c>
      <c r="S122" s="74">
        <v>0</v>
      </c>
      <c r="T122" s="74">
        <v>0</v>
      </c>
      <c r="U122" s="67">
        <v>1207</v>
      </c>
      <c r="V122" s="67">
        <v>722</v>
      </c>
      <c r="W122" s="162" t="s">
        <v>191</v>
      </c>
      <c r="X122" s="13" t="s">
        <v>119</v>
      </c>
      <c r="Y122" s="74">
        <v>4</v>
      </c>
      <c r="Z122" s="74">
        <v>3</v>
      </c>
      <c r="AA122" s="74">
        <v>2</v>
      </c>
      <c r="AB122" s="74">
        <v>0</v>
      </c>
      <c r="AC122" s="74">
        <v>0</v>
      </c>
      <c r="AD122" s="74">
        <v>0</v>
      </c>
      <c r="AE122" s="74">
        <v>1</v>
      </c>
      <c r="AF122" s="74">
        <v>1</v>
      </c>
      <c r="AG122" s="74">
        <v>0</v>
      </c>
      <c r="AH122" s="74">
        <v>0</v>
      </c>
      <c r="AI122" s="74">
        <v>14</v>
      </c>
      <c r="AJ122" s="74">
        <v>7</v>
      </c>
      <c r="AK122" s="74">
        <v>0</v>
      </c>
      <c r="AL122" s="74">
        <v>0</v>
      </c>
      <c r="AM122" s="74">
        <v>15</v>
      </c>
      <c r="AN122" s="74">
        <v>5</v>
      </c>
      <c r="AO122" s="74">
        <v>0</v>
      </c>
      <c r="AP122" s="74">
        <v>0</v>
      </c>
      <c r="AQ122" s="67">
        <v>36</v>
      </c>
      <c r="AR122" s="67">
        <v>16</v>
      </c>
      <c r="AS122" s="162" t="s">
        <v>191</v>
      </c>
      <c r="AT122" s="13" t="s">
        <v>119</v>
      </c>
      <c r="AU122" s="74">
        <v>17</v>
      </c>
      <c r="AV122" s="74">
        <v>7</v>
      </c>
      <c r="AW122" s="74">
        <v>0</v>
      </c>
      <c r="AX122" s="74">
        <v>4</v>
      </c>
      <c r="AY122" s="74">
        <v>5</v>
      </c>
      <c r="AZ122" s="74">
        <v>16</v>
      </c>
      <c r="BA122" s="74">
        <v>1</v>
      </c>
      <c r="BB122" s="74">
        <v>7</v>
      </c>
      <c r="BC122" s="74">
        <v>0</v>
      </c>
      <c r="BD122" s="67">
        <v>57</v>
      </c>
      <c r="BE122" s="76">
        <v>64</v>
      </c>
      <c r="BF122" s="74">
        <v>58</v>
      </c>
      <c r="BG122" s="74">
        <v>14</v>
      </c>
      <c r="BH122" s="74">
        <v>3</v>
      </c>
      <c r="BI122" s="74">
        <v>16</v>
      </c>
      <c r="BJ122" s="162" t="s">
        <v>191</v>
      </c>
      <c r="BK122" s="13" t="s">
        <v>119</v>
      </c>
      <c r="BL122" s="74">
        <v>3</v>
      </c>
      <c r="BM122" s="74">
        <v>274</v>
      </c>
      <c r="BN122" s="74">
        <v>326</v>
      </c>
      <c r="BO122" s="74">
        <v>92</v>
      </c>
      <c r="BP122" s="74">
        <v>0</v>
      </c>
      <c r="BQ122" s="74">
        <v>10</v>
      </c>
      <c r="BR122" s="74">
        <v>59</v>
      </c>
      <c r="BS122" s="74">
        <v>64</v>
      </c>
      <c r="BT122" s="74">
        <v>64</v>
      </c>
      <c r="BU122" s="162" t="s">
        <v>191</v>
      </c>
      <c r="BV122" s="13" t="s">
        <v>119</v>
      </c>
      <c r="BW122" s="74">
        <v>352</v>
      </c>
      <c r="BX122" s="74">
        <v>203</v>
      </c>
      <c r="BY122" s="74">
        <v>338</v>
      </c>
      <c r="BZ122" s="74">
        <v>196</v>
      </c>
      <c r="CA122" s="74">
        <v>194</v>
      </c>
      <c r="CB122" s="74">
        <v>115</v>
      </c>
      <c r="CC122" s="74">
        <v>3</v>
      </c>
      <c r="CD122" s="74">
        <v>1</v>
      </c>
      <c r="CE122" s="74">
        <v>3</v>
      </c>
      <c r="CF122" s="74">
        <v>1</v>
      </c>
      <c r="CG122" s="74">
        <v>1</v>
      </c>
      <c r="CH122" s="74">
        <v>0</v>
      </c>
      <c r="CI122" s="74">
        <v>163</v>
      </c>
      <c r="CJ122" s="74">
        <v>72</v>
      </c>
      <c r="CK122" s="74">
        <v>156</v>
      </c>
      <c r="CL122" s="74">
        <v>69</v>
      </c>
      <c r="CM122" s="74">
        <v>57</v>
      </c>
      <c r="CN122" s="74">
        <v>32</v>
      </c>
      <c r="CO122" s="162" t="s">
        <v>191</v>
      </c>
      <c r="CP122" s="13" t="s">
        <v>119</v>
      </c>
      <c r="CQ122" s="72">
        <v>116</v>
      </c>
      <c r="CR122" s="5">
        <v>46</v>
      </c>
      <c r="CS122" s="5">
        <v>8</v>
      </c>
      <c r="CT122" s="72">
        <v>10</v>
      </c>
      <c r="CU122" s="5">
        <v>4</v>
      </c>
      <c r="CV122" s="72">
        <v>126</v>
      </c>
      <c r="CW122" s="72">
        <v>50</v>
      </c>
      <c r="CX122" s="162" t="s">
        <v>191</v>
      </c>
      <c r="CY122" s="13" t="s">
        <v>119</v>
      </c>
      <c r="CZ122" s="74">
        <v>16</v>
      </c>
      <c r="DA122" s="74">
        <v>28</v>
      </c>
      <c r="DB122" s="74">
        <v>20</v>
      </c>
      <c r="DC122" s="74">
        <v>0</v>
      </c>
      <c r="DD122" s="74">
        <v>21</v>
      </c>
      <c r="DE122" s="74">
        <v>4</v>
      </c>
      <c r="DF122" s="74">
        <v>39</v>
      </c>
      <c r="DG122" s="74">
        <v>33</v>
      </c>
      <c r="DH122" s="74">
        <v>29</v>
      </c>
      <c r="DI122" s="74">
        <v>0</v>
      </c>
      <c r="DJ122" s="74">
        <v>5</v>
      </c>
      <c r="DK122" s="74">
        <v>1</v>
      </c>
      <c r="DL122" s="74">
        <v>2</v>
      </c>
      <c r="DM122" s="74">
        <v>8</v>
      </c>
      <c r="DN122" s="74">
        <v>0</v>
      </c>
      <c r="DO122" s="135"/>
      <c r="DP122" s="138" t="s">
        <v>191</v>
      </c>
      <c r="DQ122" s="138" t="s">
        <v>4275</v>
      </c>
      <c r="DR122" s="138">
        <v>518</v>
      </c>
      <c r="DS122" s="138">
        <v>252</v>
      </c>
      <c r="DT122" s="139">
        <v>1897</v>
      </c>
      <c r="DU122" s="139">
        <v>196</v>
      </c>
    </row>
    <row r="123" spans="1:125">
      <c r="A123" s="162"/>
      <c r="B123" s="13" t="s">
        <v>120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67">
        <v>0</v>
      </c>
      <c r="V123" s="67">
        <v>0</v>
      </c>
      <c r="W123" s="162"/>
      <c r="X123" s="13" t="s">
        <v>120</v>
      </c>
      <c r="Y123" s="74">
        <v>0</v>
      </c>
      <c r="Z123" s="74">
        <v>0</v>
      </c>
      <c r="AA123" s="74">
        <v>0</v>
      </c>
      <c r="AB123" s="74">
        <v>0</v>
      </c>
      <c r="AC123" s="74">
        <v>0</v>
      </c>
      <c r="AD123" s="74">
        <v>0</v>
      </c>
      <c r="AE123" s="74">
        <v>0</v>
      </c>
      <c r="AF123" s="74">
        <v>0</v>
      </c>
      <c r="AG123" s="74">
        <v>0</v>
      </c>
      <c r="AH123" s="74">
        <v>0</v>
      </c>
      <c r="AI123" s="74">
        <v>0</v>
      </c>
      <c r="AJ123" s="74">
        <v>0</v>
      </c>
      <c r="AK123" s="74">
        <v>0</v>
      </c>
      <c r="AL123" s="74">
        <v>0</v>
      </c>
      <c r="AM123" s="74">
        <v>0</v>
      </c>
      <c r="AN123" s="74">
        <v>0</v>
      </c>
      <c r="AO123" s="74">
        <v>0</v>
      </c>
      <c r="AP123" s="74">
        <v>0</v>
      </c>
      <c r="AQ123" s="67">
        <v>0</v>
      </c>
      <c r="AR123" s="67">
        <v>0</v>
      </c>
      <c r="AS123" s="162"/>
      <c r="AT123" s="13" t="s">
        <v>120</v>
      </c>
      <c r="AU123" s="74">
        <v>0</v>
      </c>
      <c r="AV123" s="74">
        <v>0</v>
      </c>
      <c r="AW123" s="74">
        <v>0</v>
      </c>
      <c r="AX123" s="74">
        <v>0</v>
      </c>
      <c r="AY123" s="74">
        <v>0</v>
      </c>
      <c r="AZ123" s="74">
        <v>0</v>
      </c>
      <c r="BA123" s="74">
        <v>0</v>
      </c>
      <c r="BB123" s="74">
        <v>0</v>
      </c>
      <c r="BC123" s="74">
        <v>0</v>
      </c>
      <c r="BD123" s="67">
        <v>0</v>
      </c>
      <c r="BE123" s="76">
        <v>0</v>
      </c>
      <c r="BF123" s="74">
        <v>0</v>
      </c>
      <c r="BG123" s="74">
        <v>0</v>
      </c>
      <c r="BH123" s="74">
        <v>0</v>
      </c>
      <c r="BI123" s="74">
        <v>0</v>
      </c>
      <c r="BJ123" s="162"/>
      <c r="BK123" s="13" t="s">
        <v>120</v>
      </c>
      <c r="BL123" s="74">
        <v>0</v>
      </c>
      <c r="BM123" s="74">
        <v>0</v>
      </c>
      <c r="BN123" s="74">
        <v>0</v>
      </c>
      <c r="BO123" s="74">
        <v>0</v>
      </c>
      <c r="BP123" s="74">
        <v>0</v>
      </c>
      <c r="BQ123" s="74">
        <v>0</v>
      </c>
      <c r="BR123" s="74">
        <v>0</v>
      </c>
      <c r="BS123" s="74">
        <v>0</v>
      </c>
      <c r="BT123" s="74">
        <v>0</v>
      </c>
      <c r="BU123" s="162"/>
      <c r="BV123" s="13" t="s">
        <v>120</v>
      </c>
      <c r="BW123" s="74">
        <v>0</v>
      </c>
      <c r="BX123" s="74">
        <v>0</v>
      </c>
      <c r="BY123" s="74">
        <v>0</v>
      </c>
      <c r="BZ123" s="74">
        <v>0</v>
      </c>
      <c r="CA123" s="74">
        <v>0</v>
      </c>
      <c r="CB123" s="74">
        <v>0</v>
      </c>
      <c r="CC123" s="74">
        <v>0</v>
      </c>
      <c r="CD123" s="74">
        <v>0</v>
      </c>
      <c r="CE123" s="74">
        <v>0</v>
      </c>
      <c r="CF123" s="74">
        <v>0</v>
      </c>
      <c r="CG123" s="74">
        <v>0</v>
      </c>
      <c r="CH123" s="74">
        <v>0</v>
      </c>
      <c r="CI123" s="74">
        <v>0</v>
      </c>
      <c r="CJ123" s="74">
        <v>0</v>
      </c>
      <c r="CK123" s="74">
        <v>0</v>
      </c>
      <c r="CL123" s="74">
        <v>0</v>
      </c>
      <c r="CM123" s="74">
        <v>0</v>
      </c>
      <c r="CN123" s="74">
        <v>0</v>
      </c>
      <c r="CO123" s="162"/>
      <c r="CP123" s="13" t="s">
        <v>120</v>
      </c>
      <c r="CQ123" s="72">
        <v>0</v>
      </c>
      <c r="CR123" s="5">
        <v>0</v>
      </c>
      <c r="CS123" s="5">
        <v>0</v>
      </c>
      <c r="CT123" s="72">
        <v>0</v>
      </c>
      <c r="CU123" s="5">
        <v>0</v>
      </c>
      <c r="CV123" s="72">
        <v>0</v>
      </c>
      <c r="CW123" s="72">
        <v>0</v>
      </c>
      <c r="CX123" s="162"/>
      <c r="CY123" s="13" t="s">
        <v>120</v>
      </c>
      <c r="CZ123" s="74">
        <v>0</v>
      </c>
      <c r="DA123" s="74">
        <v>0</v>
      </c>
      <c r="DB123" s="74">
        <v>0</v>
      </c>
      <c r="DC123" s="74">
        <v>0</v>
      </c>
      <c r="DD123" s="74">
        <v>0</v>
      </c>
      <c r="DE123" s="74">
        <v>0</v>
      </c>
      <c r="DF123" s="74">
        <v>0</v>
      </c>
      <c r="DG123" s="74">
        <v>0</v>
      </c>
      <c r="DH123" s="74">
        <v>0</v>
      </c>
      <c r="DI123" s="74">
        <v>0</v>
      </c>
      <c r="DJ123" s="74">
        <v>0</v>
      </c>
      <c r="DK123" s="74">
        <v>0</v>
      </c>
      <c r="DL123" s="74">
        <v>0</v>
      </c>
      <c r="DM123" s="74">
        <v>0</v>
      </c>
      <c r="DN123" s="74">
        <v>0</v>
      </c>
      <c r="DO123" s="135"/>
      <c r="DP123" s="138" t="s">
        <v>191</v>
      </c>
      <c r="DQ123" s="138" t="s">
        <v>4276</v>
      </c>
      <c r="DR123" s="138">
        <v>0</v>
      </c>
      <c r="DS123" s="138">
        <v>0</v>
      </c>
      <c r="DT123" s="139">
        <v>0</v>
      </c>
      <c r="DU123" s="139">
        <v>0</v>
      </c>
    </row>
    <row r="124" spans="1:125">
      <c r="A124" s="162"/>
      <c r="B124" s="103" t="s">
        <v>102</v>
      </c>
      <c r="C124" s="105">
        <v>402</v>
      </c>
      <c r="D124" s="105">
        <v>242</v>
      </c>
      <c r="E124" s="105">
        <v>140</v>
      </c>
      <c r="F124" s="105">
        <v>86</v>
      </c>
      <c r="G124" s="105">
        <v>0</v>
      </c>
      <c r="H124" s="105">
        <v>0</v>
      </c>
      <c r="I124" s="105">
        <v>87</v>
      </c>
      <c r="J124" s="105">
        <v>51</v>
      </c>
      <c r="K124" s="105">
        <v>142</v>
      </c>
      <c r="L124" s="105">
        <v>90</v>
      </c>
      <c r="M124" s="105">
        <v>314</v>
      </c>
      <c r="N124" s="105">
        <v>198</v>
      </c>
      <c r="O124" s="105">
        <v>1</v>
      </c>
      <c r="P124" s="105">
        <v>0</v>
      </c>
      <c r="Q124" s="105">
        <v>121</v>
      </c>
      <c r="R124" s="105">
        <v>55</v>
      </c>
      <c r="S124" s="105">
        <v>0</v>
      </c>
      <c r="T124" s="105">
        <v>0</v>
      </c>
      <c r="U124" s="105">
        <v>1207</v>
      </c>
      <c r="V124" s="105">
        <v>722</v>
      </c>
      <c r="W124" s="162"/>
      <c r="X124" s="103" t="s">
        <v>102</v>
      </c>
      <c r="Y124" s="105">
        <v>4</v>
      </c>
      <c r="Z124" s="105">
        <v>3</v>
      </c>
      <c r="AA124" s="105">
        <v>2</v>
      </c>
      <c r="AB124" s="105">
        <v>0</v>
      </c>
      <c r="AC124" s="105">
        <v>0</v>
      </c>
      <c r="AD124" s="105">
        <v>0</v>
      </c>
      <c r="AE124" s="105">
        <v>1</v>
      </c>
      <c r="AF124" s="105">
        <v>1</v>
      </c>
      <c r="AG124" s="105">
        <v>0</v>
      </c>
      <c r="AH124" s="105">
        <v>0</v>
      </c>
      <c r="AI124" s="105">
        <v>14</v>
      </c>
      <c r="AJ124" s="105">
        <v>7</v>
      </c>
      <c r="AK124" s="105">
        <v>0</v>
      </c>
      <c r="AL124" s="105">
        <v>0</v>
      </c>
      <c r="AM124" s="105">
        <v>15</v>
      </c>
      <c r="AN124" s="105">
        <v>5</v>
      </c>
      <c r="AO124" s="105">
        <v>0</v>
      </c>
      <c r="AP124" s="105">
        <v>0</v>
      </c>
      <c r="AQ124" s="105">
        <v>36</v>
      </c>
      <c r="AR124" s="105">
        <v>16</v>
      </c>
      <c r="AS124" s="162"/>
      <c r="AT124" s="103" t="s">
        <v>102</v>
      </c>
      <c r="AU124" s="105">
        <v>17</v>
      </c>
      <c r="AV124" s="105">
        <v>7</v>
      </c>
      <c r="AW124" s="105">
        <v>0</v>
      </c>
      <c r="AX124" s="105">
        <v>4</v>
      </c>
      <c r="AY124" s="105">
        <v>5</v>
      </c>
      <c r="AZ124" s="105">
        <v>16</v>
      </c>
      <c r="BA124" s="105">
        <v>1</v>
      </c>
      <c r="BB124" s="105">
        <v>7</v>
      </c>
      <c r="BC124" s="105">
        <v>0</v>
      </c>
      <c r="BD124" s="105">
        <v>57</v>
      </c>
      <c r="BE124" s="105">
        <v>64</v>
      </c>
      <c r="BF124" s="105">
        <v>58</v>
      </c>
      <c r="BG124" s="105">
        <v>14</v>
      </c>
      <c r="BH124" s="105">
        <v>3</v>
      </c>
      <c r="BI124" s="105">
        <v>16</v>
      </c>
      <c r="BJ124" s="162"/>
      <c r="BK124" s="103" t="s">
        <v>102</v>
      </c>
      <c r="BL124" s="105">
        <v>3</v>
      </c>
      <c r="BM124" s="105">
        <v>274</v>
      </c>
      <c r="BN124" s="105">
        <v>326</v>
      </c>
      <c r="BO124" s="105">
        <v>92</v>
      </c>
      <c r="BP124" s="105">
        <v>0</v>
      </c>
      <c r="BQ124" s="105">
        <v>10</v>
      </c>
      <c r="BR124" s="105">
        <v>59</v>
      </c>
      <c r="BS124" s="105">
        <v>64</v>
      </c>
      <c r="BT124" s="105">
        <v>64</v>
      </c>
      <c r="BU124" s="162"/>
      <c r="BV124" s="103" t="s">
        <v>102</v>
      </c>
      <c r="BW124" s="105">
        <v>352</v>
      </c>
      <c r="BX124" s="105">
        <v>203</v>
      </c>
      <c r="BY124" s="105">
        <v>338</v>
      </c>
      <c r="BZ124" s="105">
        <v>196</v>
      </c>
      <c r="CA124" s="105">
        <v>194</v>
      </c>
      <c r="CB124" s="105">
        <v>115</v>
      </c>
      <c r="CC124" s="105">
        <v>3</v>
      </c>
      <c r="CD124" s="105">
        <v>1</v>
      </c>
      <c r="CE124" s="105">
        <v>3</v>
      </c>
      <c r="CF124" s="105">
        <v>1</v>
      </c>
      <c r="CG124" s="105">
        <v>1</v>
      </c>
      <c r="CH124" s="105">
        <v>0</v>
      </c>
      <c r="CI124" s="105">
        <v>163</v>
      </c>
      <c r="CJ124" s="105">
        <v>72</v>
      </c>
      <c r="CK124" s="105">
        <v>156</v>
      </c>
      <c r="CL124" s="105">
        <v>69</v>
      </c>
      <c r="CM124" s="105">
        <v>57</v>
      </c>
      <c r="CN124" s="105">
        <v>32</v>
      </c>
      <c r="CO124" s="162"/>
      <c r="CP124" s="105" t="s">
        <v>102</v>
      </c>
      <c r="CQ124" s="105">
        <v>116</v>
      </c>
      <c r="CR124" s="105">
        <v>46</v>
      </c>
      <c r="CS124" s="105">
        <v>8</v>
      </c>
      <c r="CT124" s="105">
        <v>10</v>
      </c>
      <c r="CU124" s="105">
        <v>4</v>
      </c>
      <c r="CV124" s="105">
        <v>126</v>
      </c>
      <c r="CW124" s="105">
        <v>50</v>
      </c>
      <c r="CX124" s="162"/>
      <c r="CY124" s="103" t="s">
        <v>102</v>
      </c>
      <c r="CZ124" s="105">
        <v>16</v>
      </c>
      <c r="DA124" s="105">
        <v>28</v>
      </c>
      <c r="DB124" s="105">
        <v>20</v>
      </c>
      <c r="DC124" s="105">
        <v>0</v>
      </c>
      <c r="DD124" s="105">
        <v>21</v>
      </c>
      <c r="DE124" s="105">
        <v>4</v>
      </c>
      <c r="DF124" s="105">
        <v>39</v>
      </c>
      <c r="DG124" s="105">
        <v>33</v>
      </c>
      <c r="DH124" s="105">
        <v>29</v>
      </c>
      <c r="DI124" s="105">
        <v>0</v>
      </c>
      <c r="DJ124" s="105">
        <v>5</v>
      </c>
      <c r="DK124" s="105">
        <v>1</v>
      </c>
      <c r="DL124" s="105">
        <v>2</v>
      </c>
      <c r="DM124" s="105">
        <v>8</v>
      </c>
      <c r="DN124" s="105">
        <v>0</v>
      </c>
      <c r="DO124" s="135"/>
      <c r="DP124" s="138" t="s">
        <v>191</v>
      </c>
      <c r="DQ124" s="138" t="s">
        <v>4277</v>
      </c>
      <c r="DR124" s="138">
        <v>518</v>
      </c>
      <c r="DS124" s="138">
        <v>252</v>
      </c>
      <c r="DT124" s="139">
        <v>1897</v>
      </c>
      <c r="DU124" s="139">
        <v>196</v>
      </c>
    </row>
    <row r="125" spans="1:125">
      <c r="A125" s="162" t="s">
        <v>192</v>
      </c>
      <c r="B125" s="13" t="s">
        <v>119</v>
      </c>
      <c r="C125" s="74">
        <v>113</v>
      </c>
      <c r="D125" s="74">
        <v>61</v>
      </c>
      <c r="E125" s="74">
        <v>69</v>
      </c>
      <c r="F125" s="74">
        <v>43</v>
      </c>
      <c r="G125" s="74">
        <v>0</v>
      </c>
      <c r="H125" s="74">
        <v>0</v>
      </c>
      <c r="I125" s="74">
        <v>18</v>
      </c>
      <c r="J125" s="74">
        <v>13</v>
      </c>
      <c r="K125" s="74">
        <v>53</v>
      </c>
      <c r="L125" s="74">
        <v>34</v>
      </c>
      <c r="M125" s="74">
        <v>168</v>
      </c>
      <c r="N125" s="74">
        <v>101</v>
      </c>
      <c r="O125" s="74">
        <v>0</v>
      </c>
      <c r="P125" s="74">
        <v>0</v>
      </c>
      <c r="Q125" s="74">
        <v>3</v>
      </c>
      <c r="R125" s="74">
        <v>1</v>
      </c>
      <c r="S125" s="74">
        <v>0</v>
      </c>
      <c r="T125" s="74">
        <v>0</v>
      </c>
      <c r="U125" s="67">
        <v>424</v>
      </c>
      <c r="V125" s="67">
        <v>253</v>
      </c>
      <c r="W125" s="162" t="s">
        <v>192</v>
      </c>
      <c r="X125" s="13" t="s">
        <v>119</v>
      </c>
      <c r="Y125" s="74">
        <v>4</v>
      </c>
      <c r="Z125" s="74">
        <v>2</v>
      </c>
      <c r="AA125" s="74">
        <v>2</v>
      </c>
      <c r="AB125" s="74">
        <v>1</v>
      </c>
      <c r="AC125" s="74">
        <v>0</v>
      </c>
      <c r="AD125" s="74">
        <v>0</v>
      </c>
      <c r="AE125" s="74">
        <v>0</v>
      </c>
      <c r="AF125" s="74">
        <v>0</v>
      </c>
      <c r="AG125" s="74">
        <v>0</v>
      </c>
      <c r="AH125" s="74">
        <v>0</v>
      </c>
      <c r="AI125" s="74">
        <v>2</v>
      </c>
      <c r="AJ125" s="74">
        <v>0</v>
      </c>
      <c r="AK125" s="74">
        <v>0</v>
      </c>
      <c r="AL125" s="74">
        <v>0</v>
      </c>
      <c r="AM125" s="74">
        <v>0</v>
      </c>
      <c r="AN125" s="74">
        <v>0</v>
      </c>
      <c r="AO125" s="74">
        <v>0</v>
      </c>
      <c r="AP125" s="74">
        <v>0</v>
      </c>
      <c r="AQ125" s="67">
        <v>8</v>
      </c>
      <c r="AR125" s="67">
        <v>3</v>
      </c>
      <c r="AS125" s="162" t="s">
        <v>192</v>
      </c>
      <c r="AT125" s="13" t="s">
        <v>119</v>
      </c>
      <c r="AU125" s="74">
        <v>7</v>
      </c>
      <c r="AV125" s="74">
        <v>5</v>
      </c>
      <c r="AW125" s="74">
        <v>0</v>
      </c>
      <c r="AX125" s="74">
        <v>3</v>
      </c>
      <c r="AY125" s="74">
        <v>2</v>
      </c>
      <c r="AZ125" s="74">
        <v>7</v>
      </c>
      <c r="BA125" s="74">
        <v>0</v>
      </c>
      <c r="BB125" s="74">
        <v>2</v>
      </c>
      <c r="BC125" s="74">
        <v>0</v>
      </c>
      <c r="BD125" s="67">
        <v>26</v>
      </c>
      <c r="BE125" s="76">
        <v>25</v>
      </c>
      <c r="BF125" s="74">
        <v>24</v>
      </c>
      <c r="BG125" s="74">
        <v>0</v>
      </c>
      <c r="BH125" s="74">
        <v>0</v>
      </c>
      <c r="BI125" s="74">
        <v>7</v>
      </c>
      <c r="BJ125" s="162" t="s">
        <v>192</v>
      </c>
      <c r="BK125" s="13" t="s">
        <v>119</v>
      </c>
      <c r="BL125" s="74">
        <v>0</v>
      </c>
      <c r="BM125" s="74">
        <v>92</v>
      </c>
      <c r="BN125" s="74">
        <v>113</v>
      </c>
      <c r="BO125" s="74">
        <v>22</v>
      </c>
      <c r="BP125" s="74">
        <v>0</v>
      </c>
      <c r="BQ125" s="74">
        <v>5</v>
      </c>
      <c r="BR125" s="74">
        <v>25</v>
      </c>
      <c r="BS125" s="74">
        <v>25</v>
      </c>
      <c r="BT125" s="74">
        <v>25</v>
      </c>
      <c r="BU125" s="162" t="s">
        <v>192</v>
      </c>
      <c r="BV125" s="13" t="s">
        <v>119</v>
      </c>
      <c r="BW125" s="74">
        <v>140</v>
      </c>
      <c r="BX125" s="74">
        <v>79</v>
      </c>
      <c r="BY125" s="74">
        <v>136</v>
      </c>
      <c r="BZ125" s="74">
        <v>76</v>
      </c>
      <c r="CA125" s="74">
        <v>110</v>
      </c>
      <c r="CB125" s="74">
        <v>65</v>
      </c>
      <c r="CC125" s="74">
        <v>0</v>
      </c>
      <c r="CD125" s="74">
        <v>0</v>
      </c>
      <c r="CE125" s="74">
        <v>0</v>
      </c>
      <c r="CF125" s="74">
        <v>0</v>
      </c>
      <c r="CG125" s="74">
        <v>0</v>
      </c>
      <c r="CH125" s="74">
        <v>0</v>
      </c>
      <c r="CI125" s="74">
        <v>2</v>
      </c>
      <c r="CJ125" s="74">
        <v>1</v>
      </c>
      <c r="CK125" s="74">
        <v>2</v>
      </c>
      <c r="CL125" s="74">
        <v>1</v>
      </c>
      <c r="CM125" s="74">
        <v>0</v>
      </c>
      <c r="CN125" s="74">
        <v>0</v>
      </c>
      <c r="CO125" s="162" t="s">
        <v>192</v>
      </c>
      <c r="CP125" s="13" t="s">
        <v>119</v>
      </c>
      <c r="CQ125" s="72">
        <v>43</v>
      </c>
      <c r="CR125" s="5">
        <v>17</v>
      </c>
      <c r="CS125" s="5">
        <v>2</v>
      </c>
      <c r="CT125" s="72">
        <v>9</v>
      </c>
      <c r="CU125" s="5">
        <v>4</v>
      </c>
      <c r="CV125" s="72">
        <v>52</v>
      </c>
      <c r="CW125" s="72">
        <v>21</v>
      </c>
      <c r="CX125" s="162" t="s">
        <v>192</v>
      </c>
      <c r="CY125" s="13" t="s">
        <v>119</v>
      </c>
      <c r="CZ125" s="74">
        <v>33</v>
      </c>
      <c r="DA125" s="74">
        <v>20</v>
      </c>
      <c r="DB125" s="74">
        <v>12</v>
      </c>
      <c r="DC125" s="74">
        <v>0</v>
      </c>
      <c r="DD125" s="74">
        <v>9</v>
      </c>
      <c r="DE125" s="74">
        <v>6</v>
      </c>
      <c r="DF125" s="74">
        <v>14</v>
      </c>
      <c r="DG125" s="74">
        <v>11</v>
      </c>
      <c r="DH125" s="74">
        <v>11</v>
      </c>
      <c r="DI125" s="74">
        <v>4</v>
      </c>
      <c r="DJ125" s="74">
        <v>3</v>
      </c>
      <c r="DK125" s="74">
        <v>0</v>
      </c>
      <c r="DL125" s="74">
        <v>3</v>
      </c>
      <c r="DM125" s="74">
        <v>9</v>
      </c>
      <c r="DN125" s="74">
        <v>0</v>
      </c>
      <c r="DO125" s="135"/>
      <c r="DP125" s="138" t="s">
        <v>192</v>
      </c>
      <c r="DQ125" s="138" t="s">
        <v>4278</v>
      </c>
      <c r="DR125" s="138">
        <v>142</v>
      </c>
      <c r="DS125" s="138">
        <v>110</v>
      </c>
      <c r="DT125" s="139">
        <v>611</v>
      </c>
      <c r="DU125" s="139">
        <v>123</v>
      </c>
    </row>
    <row r="126" spans="1:125">
      <c r="A126" s="162"/>
      <c r="B126" s="13" t="s">
        <v>120</v>
      </c>
      <c r="C126" s="74">
        <v>80</v>
      </c>
      <c r="D126" s="74">
        <v>42</v>
      </c>
      <c r="E126" s="74">
        <v>37</v>
      </c>
      <c r="F126" s="74">
        <v>26</v>
      </c>
      <c r="G126" s="74">
        <v>0</v>
      </c>
      <c r="H126" s="74">
        <v>0</v>
      </c>
      <c r="I126" s="74">
        <v>0</v>
      </c>
      <c r="J126" s="74">
        <v>0</v>
      </c>
      <c r="K126" s="74">
        <v>54</v>
      </c>
      <c r="L126" s="74">
        <v>28</v>
      </c>
      <c r="M126" s="74">
        <v>60</v>
      </c>
      <c r="N126" s="74">
        <v>33</v>
      </c>
      <c r="O126" s="74">
        <v>3</v>
      </c>
      <c r="P126" s="74">
        <v>1</v>
      </c>
      <c r="Q126" s="74">
        <v>28</v>
      </c>
      <c r="R126" s="74">
        <v>20</v>
      </c>
      <c r="S126" s="74">
        <v>0</v>
      </c>
      <c r="T126" s="74">
        <v>0</v>
      </c>
      <c r="U126" s="67">
        <v>262</v>
      </c>
      <c r="V126" s="67">
        <v>150</v>
      </c>
      <c r="W126" s="162"/>
      <c r="X126" s="13" t="s">
        <v>120</v>
      </c>
      <c r="Y126" s="74">
        <v>2</v>
      </c>
      <c r="Z126" s="74">
        <v>2</v>
      </c>
      <c r="AA126" s="74">
        <v>0</v>
      </c>
      <c r="AB126" s="74">
        <v>0</v>
      </c>
      <c r="AC126" s="74">
        <v>0</v>
      </c>
      <c r="AD126" s="74">
        <v>0</v>
      </c>
      <c r="AE126" s="74">
        <v>0</v>
      </c>
      <c r="AF126" s="74">
        <v>0</v>
      </c>
      <c r="AG126" s="74">
        <v>0</v>
      </c>
      <c r="AH126" s="74">
        <v>0</v>
      </c>
      <c r="AI126" s="74">
        <v>1</v>
      </c>
      <c r="AJ126" s="74">
        <v>1</v>
      </c>
      <c r="AK126" s="74">
        <v>0</v>
      </c>
      <c r="AL126" s="74">
        <v>0</v>
      </c>
      <c r="AM126" s="74">
        <v>0</v>
      </c>
      <c r="AN126" s="74">
        <v>0</v>
      </c>
      <c r="AO126" s="74">
        <v>0</v>
      </c>
      <c r="AP126" s="74">
        <v>0</v>
      </c>
      <c r="AQ126" s="67">
        <v>3</v>
      </c>
      <c r="AR126" s="67">
        <v>3</v>
      </c>
      <c r="AS126" s="162"/>
      <c r="AT126" s="13" t="s">
        <v>120</v>
      </c>
      <c r="AU126" s="74">
        <v>2</v>
      </c>
      <c r="AV126" s="74">
        <v>2</v>
      </c>
      <c r="AW126" s="74">
        <v>0</v>
      </c>
      <c r="AX126" s="74">
        <v>0</v>
      </c>
      <c r="AY126" s="74">
        <v>2</v>
      </c>
      <c r="AZ126" s="74">
        <v>2</v>
      </c>
      <c r="BA126" s="74">
        <v>1</v>
      </c>
      <c r="BB126" s="74">
        <v>2</v>
      </c>
      <c r="BC126" s="74">
        <v>0</v>
      </c>
      <c r="BD126" s="67">
        <v>11</v>
      </c>
      <c r="BE126" s="76">
        <v>10</v>
      </c>
      <c r="BF126" s="74">
        <v>10</v>
      </c>
      <c r="BG126" s="74">
        <v>5</v>
      </c>
      <c r="BH126" s="74">
        <v>0</v>
      </c>
      <c r="BI126" s="74">
        <v>2</v>
      </c>
      <c r="BJ126" s="162"/>
      <c r="BK126" s="13" t="s">
        <v>120</v>
      </c>
      <c r="BL126" s="74">
        <v>0</v>
      </c>
      <c r="BM126" s="74">
        <v>189</v>
      </c>
      <c r="BN126" s="74">
        <v>0</v>
      </c>
      <c r="BO126" s="74">
        <v>0</v>
      </c>
      <c r="BP126" s="74">
        <v>0</v>
      </c>
      <c r="BQ126" s="74">
        <v>7</v>
      </c>
      <c r="BR126" s="74">
        <v>13</v>
      </c>
      <c r="BS126" s="74">
        <v>13</v>
      </c>
      <c r="BT126" s="74">
        <v>13</v>
      </c>
      <c r="BU126" s="162"/>
      <c r="BV126" s="13" t="s">
        <v>120</v>
      </c>
      <c r="BW126" s="74">
        <v>43</v>
      </c>
      <c r="BX126" s="74">
        <v>33</v>
      </c>
      <c r="BY126" s="74">
        <v>43</v>
      </c>
      <c r="BZ126" s="74">
        <v>33</v>
      </c>
      <c r="CA126" s="74">
        <v>28</v>
      </c>
      <c r="CB126" s="74">
        <v>24</v>
      </c>
      <c r="CC126" s="74">
        <v>1</v>
      </c>
      <c r="CD126" s="74">
        <v>0</v>
      </c>
      <c r="CE126" s="74">
        <v>1</v>
      </c>
      <c r="CF126" s="74">
        <v>0</v>
      </c>
      <c r="CG126" s="74">
        <v>1</v>
      </c>
      <c r="CH126" s="74">
        <v>0</v>
      </c>
      <c r="CI126" s="74">
        <v>33</v>
      </c>
      <c r="CJ126" s="74">
        <v>17</v>
      </c>
      <c r="CK126" s="74">
        <v>27</v>
      </c>
      <c r="CL126" s="74">
        <v>17</v>
      </c>
      <c r="CM126" s="74">
        <v>16</v>
      </c>
      <c r="CN126" s="74">
        <v>12</v>
      </c>
      <c r="CO126" s="162"/>
      <c r="CP126" s="13" t="s">
        <v>120</v>
      </c>
      <c r="CQ126" s="72">
        <v>22</v>
      </c>
      <c r="CR126" s="5">
        <v>5</v>
      </c>
      <c r="CS126" s="5">
        <v>4</v>
      </c>
      <c r="CT126" s="72">
        <v>4</v>
      </c>
      <c r="CU126" s="5">
        <v>2</v>
      </c>
      <c r="CV126" s="72">
        <v>26</v>
      </c>
      <c r="CW126" s="72">
        <v>7</v>
      </c>
      <c r="CX126" s="162"/>
      <c r="CY126" s="13" t="s">
        <v>120</v>
      </c>
      <c r="CZ126" s="74">
        <v>15</v>
      </c>
      <c r="DA126" s="74">
        <v>130</v>
      </c>
      <c r="DB126" s="74">
        <v>65</v>
      </c>
      <c r="DC126" s="74">
        <v>0</v>
      </c>
      <c r="DD126" s="74">
        <v>120</v>
      </c>
      <c r="DE126" s="74">
        <v>0</v>
      </c>
      <c r="DF126" s="74">
        <v>46</v>
      </c>
      <c r="DG126" s="74">
        <v>55</v>
      </c>
      <c r="DH126" s="74">
        <v>21</v>
      </c>
      <c r="DI126" s="74">
        <v>0</v>
      </c>
      <c r="DJ126" s="74">
        <v>0</v>
      </c>
      <c r="DK126" s="74">
        <v>0</v>
      </c>
      <c r="DL126" s="74">
        <v>0</v>
      </c>
      <c r="DM126" s="74">
        <v>7</v>
      </c>
      <c r="DN126" s="74">
        <v>0</v>
      </c>
      <c r="DO126" s="135"/>
      <c r="DP126" s="138" t="s">
        <v>192</v>
      </c>
      <c r="DQ126" s="138" t="s">
        <v>4279</v>
      </c>
      <c r="DR126" s="138">
        <v>77</v>
      </c>
      <c r="DS126" s="138">
        <v>45</v>
      </c>
      <c r="DT126" s="139">
        <v>378</v>
      </c>
      <c r="DU126" s="139">
        <v>452</v>
      </c>
    </row>
    <row r="127" spans="1:125">
      <c r="A127" s="162"/>
      <c r="B127" s="103" t="s">
        <v>102</v>
      </c>
      <c r="C127" s="105">
        <v>193</v>
      </c>
      <c r="D127" s="105">
        <v>103</v>
      </c>
      <c r="E127" s="105">
        <v>106</v>
      </c>
      <c r="F127" s="105">
        <v>69</v>
      </c>
      <c r="G127" s="105">
        <v>0</v>
      </c>
      <c r="H127" s="105">
        <v>0</v>
      </c>
      <c r="I127" s="105">
        <v>18</v>
      </c>
      <c r="J127" s="105">
        <v>13</v>
      </c>
      <c r="K127" s="105">
        <v>107</v>
      </c>
      <c r="L127" s="105">
        <v>62</v>
      </c>
      <c r="M127" s="105">
        <v>228</v>
      </c>
      <c r="N127" s="105">
        <v>134</v>
      </c>
      <c r="O127" s="105">
        <v>3</v>
      </c>
      <c r="P127" s="105">
        <v>1</v>
      </c>
      <c r="Q127" s="105">
        <v>31</v>
      </c>
      <c r="R127" s="105">
        <v>21</v>
      </c>
      <c r="S127" s="105">
        <v>0</v>
      </c>
      <c r="T127" s="105">
        <v>0</v>
      </c>
      <c r="U127" s="105">
        <v>686</v>
      </c>
      <c r="V127" s="105">
        <v>403</v>
      </c>
      <c r="W127" s="162"/>
      <c r="X127" s="103" t="s">
        <v>102</v>
      </c>
      <c r="Y127" s="105">
        <v>6</v>
      </c>
      <c r="Z127" s="105">
        <v>4</v>
      </c>
      <c r="AA127" s="105">
        <v>2</v>
      </c>
      <c r="AB127" s="105">
        <v>1</v>
      </c>
      <c r="AC127" s="105">
        <v>0</v>
      </c>
      <c r="AD127" s="105">
        <v>0</v>
      </c>
      <c r="AE127" s="105">
        <v>0</v>
      </c>
      <c r="AF127" s="105">
        <v>0</v>
      </c>
      <c r="AG127" s="105">
        <v>0</v>
      </c>
      <c r="AH127" s="105">
        <v>0</v>
      </c>
      <c r="AI127" s="105">
        <v>3</v>
      </c>
      <c r="AJ127" s="105">
        <v>1</v>
      </c>
      <c r="AK127" s="105">
        <v>0</v>
      </c>
      <c r="AL127" s="105">
        <v>0</v>
      </c>
      <c r="AM127" s="105">
        <v>0</v>
      </c>
      <c r="AN127" s="105">
        <v>0</v>
      </c>
      <c r="AO127" s="105">
        <v>0</v>
      </c>
      <c r="AP127" s="105">
        <v>0</v>
      </c>
      <c r="AQ127" s="105">
        <v>11</v>
      </c>
      <c r="AR127" s="105">
        <v>6</v>
      </c>
      <c r="AS127" s="162"/>
      <c r="AT127" s="103" t="s">
        <v>102</v>
      </c>
      <c r="AU127" s="105">
        <v>9</v>
      </c>
      <c r="AV127" s="105">
        <v>7</v>
      </c>
      <c r="AW127" s="105">
        <v>0</v>
      </c>
      <c r="AX127" s="105">
        <v>3</v>
      </c>
      <c r="AY127" s="105">
        <v>4</v>
      </c>
      <c r="AZ127" s="105">
        <v>9</v>
      </c>
      <c r="BA127" s="105">
        <v>1</v>
      </c>
      <c r="BB127" s="105">
        <v>4</v>
      </c>
      <c r="BC127" s="105">
        <v>0</v>
      </c>
      <c r="BD127" s="105">
        <v>37</v>
      </c>
      <c r="BE127" s="105">
        <v>35</v>
      </c>
      <c r="BF127" s="105">
        <v>34</v>
      </c>
      <c r="BG127" s="105">
        <v>5</v>
      </c>
      <c r="BH127" s="105">
        <v>0</v>
      </c>
      <c r="BI127" s="105">
        <v>9</v>
      </c>
      <c r="BJ127" s="162"/>
      <c r="BK127" s="103" t="s">
        <v>102</v>
      </c>
      <c r="BL127" s="105">
        <v>0</v>
      </c>
      <c r="BM127" s="105">
        <v>281</v>
      </c>
      <c r="BN127" s="105">
        <v>113</v>
      </c>
      <c r="BO127" s="105">
        <v>22</v>
      </c>
      <c r="BP127" s="105">
        <v>0</v>
      </c>
      <c r="BQ127" s="105">
        <v>12</v>
      </c>
      <c r="BR127" s="105">
        <v>38</v>
      </c>
      <c r="BS127" s="105">
        <v>38</v>
      </c>
      <c r="BT127" s="105">
        <v>38</v>
      </c>
      <c r="BU127" s="162"/>
      <c r="BV127" s="103" t="s">
        <v>102</v>
      </c>
      <c r="BW127" s="105">
        <v>183</v>
      </c>
      <c r="BX127" s="105">
        <v>112</v>
      </c>
      <c r="BY127" s="105">
        <v>179</v>
      </c>
      <c r="BZ127" s="105">
        <v>109</v>
      </c>
      <c r="CA127" s="105">
        <v>138</v>
      </c>
      <c r="CB127" s="105">
        <v>89</v>
      </c>
      <c r="CC127" s="105">
        <v>1</v>
      </c>
      <c r="CD127" s="105">
        <v>0</v>
      </c>
      <c r="CE127" s="105">
        <v>1</v>
      </c>
      <c r="CF127" s="105">
        <v>0</v>
      </c>
      <c r="CG127" s="105">
        <v>1</v>
      </c>
      <c r="CH127" s="105">
        <v>0</v>
      </c>
      <c r="CI127" s="105">
        <v>35</v>
      </c>
      <c r="CJ127" s="105">
        <v>18</v>
      </c>
      <c r="CK127" s="105">
        <v>29</v>
      </c>
      <c r="CL127" s="105">
        <v>18</v>
      </c>
      <c r="CM127" s="105">
        <v>16</v>
      </c>
      <c r="CN127" s="105">
        <v>12</v>
      </c>
      <c r="CO127" s="162"/>
      <c r="CP127" s="105" t="s">
        <v>102</v>
      </c>
      <c r="CQ127" s="105">
        <v>65</v>
      </c>
      <c r="CR127" s="105">
        <v>22</v>
      </c>
      <c r="CS127" s="105">
        <v>6</v>
      </c>
      <c r="CT127" s="105">
        <v>13</v>
      </c>
      <c r="CU127" s="105">
        <v>6</v>
      </c>
      <c r="CV127" s="105">
        <v>78</v>
      </c>
      <c r="CW127" s="105">
        <v>28</v>
      </c>
      <c r="CX127" s="162"/>
      <c r="CY127" s="103" t="s">
        <v>102</v>
      </c>
      <c r="CZ127" s="105">
        <v>48</v>
      </c>
      <c r="DA127" s="105">
        <v>150</v>
      </c>
      <c r="DB127" s="105">
        <v>77</v>
      </c>
      <c r="DC127" s="105">
        <v>0</v>
      </c>
      <c r="DD127" s="105">
        <v>129</v>
      </c>
      <c r="DE127" s="105">
        <v>6</v>
      </c>
      <c r="DF127" s="105">
        <v>60</v>
      </c>
      <c r="DG127" s="105">
        <v>66</v>
      </c>
      <c r="DH127" s="105">
        <v>32</v>
      </c>
      <c r="DI127" s="105">
        <v>4</v>
      </c>
      <c r="DJ127" s="105">
        <v>3</v>
      </c>
      <c r="DK127" s="105">
        <v>0</v>
      </c>
      <c r="DL127" s="105">
        <v>3</v>
      </c>
      <c r="DM127" s="105">
        <v>16</v>
      </c>
      <c r="DN127" s="105">
        <v>0</v>
      </c>
      <c r="DO127" s="135"/>
      <c r="DP127" s="138" t="s">
        <v>192</v>
      </c>
      <c r="DQ127" s="138" t="s">
        <v>4280</v>
      </c>
      <c r="DR127" s="138">
        <v>219</v>
      </c>
      <c r="DS127" s="138">
        <v>155</v>
      </c>
      <c r="DT127" s="139">
        <v>989</v>
      </c>
      <c r="DU127" s="139">
        <v>575</v>
      </c>
    </row>
    <row r="128" spans="1:125">
      <c r="A128" s="162" t="s">
        <v>193</v>
      </c>
      <c r="B128" s="13" t="s">
        <v>119</v>
      </c>
      <c r="C128" s="74">
        <v>168</v>
      </c>
      <c r="D128" s="74">
        <v>87</v>
      </c>
      <c r="E128" s="74">
        <v>97</v>
      </c>
      <c r="F128" s="74">
        <v>50</v>
      </c>
      <c r="G128" s="74">
        <v>0</v>
      </c>
      <c r="H128" s="74">
        <v>0</v>
      </c>
      <c r="I128" s="74">
        <v>0</v>
      </c>
      <c r="J128" s="74">
        <v>0</v>
      </c>
      <c r="K128" s="74">
        <v>44</v>
      </c>
      <c r="L128" s="74">
        <v>19</v>
      </c>
      <c r="M128" s="74">
        <v>125</v>
      </c>
      <c r="N128" s="74">
        <v>62</v>
      </c>
      <c r="O128" s="74">
        <v>0</v>
      </c>
      <c r="P128" s="74">
        <v>0</v>
      </c>
      <c r="Q128" s="74">
        <v>14</v>
      </c>
      <c r="R128" s="74">
        <v>10</v>
      </c>
      <c r="S128" s="74">
        <v>24</v>
      </c>
      <c r="T128" s="74">
        <v>11</v>
      </c>
      <c r="U128" s="67">
        <v>472</v>
      </c>
      <c r="V128" s="67">
        <v>239</v>
      </c>
      <c r="W128" s="162" t="s">
        <v>193</v>
      </c>
      <c r="X128" s="13" t="s">
        <v>119</v>
      </c>
      <c r="Y128" s="74">
        <v>13</v>
      </c>
      <c r="Z128" s="74">
        <v>8</v>
      </c>
      <c r="AA128" s="74">
        <v>2</v>
      </c>
      <c r="AB128" s="74">
        <v>0</v>
      </c>
      <c r="AC128" s="74">
        <v>0</v>
      </c>
      <c r="AD128" s="74">
        <v>0</v>
      </c>
      <c r="AE128" s="74">
        <v>0</v>
      </c>
      <c r="AF128" s="74">
        <v>0</v>
      </c>
      <c r="AG128" s="74">
        <v>0</v>
      </c>
      <c r="AH128" s="74">
        <v>0</v>
      </c>
      <c r="AI128" s="74">
        <v>5</v>
      </c>
      <c r="AJ128" s="74">
        <v>1</v>
      </c>
      <c r="AK128" s="74">
        <v>0</v>
      </c>
      <c r="AL128" s="74">
        <v>0</v>
      </c>
      <c r="AM128" s="74">
        <v>0</v>
      </c>
      <c r="AN128" s="74">
        <v>0</v>
      </c>
      <c r="AO128" s="74">
        <v>0</v>
      </c>
      <c r="AP128" s="74">
        <v>0</v>
      </c>
      <c r="AQ128" s="67">
        <v>20</v>
      </c>
      <c r="AR128" s="67">
        <v>9</v>
      </c>
      <c r="AS128" s="162" t="s">
        <v>193</v>
      </c>
      <c r="AT128" s="13" t="s">
        <v>119</v>
      </c>
      <c r="AU128" s="74">
        <v>4</v>
      </c>
      <c r="AV128" s="74">
        <v>3</v>
      </c>
      <c r="AW128" s="74">
        <v>0</v>
      </c>
      <c r="AX128" s="74">
        <v>0</v>
      </c>
      <c r="AY128" s="74">
        <v>2</v>
      </c>
      <c r="AZ128" s="74">
        <v>3</v>
      </c>
      <c r="BA128" s="74">
        <v>0</v>
      </c>
      <c r="BB128" s="74">
        <v>1</v>
      </c>
      <c r="BC128" s="74">
        <v>1</v>
      </c>
      <c r="BD128" s="67">
        <v>14</v>
      </c>
      <c r="BE128" s="76">
        <v>16</v>
      </c>
      <c r="BF128" s="74">
        <v>16</v>
      </c>
      <c r="BG128" s="74">
        <v>0</v>
      </c>
      <c r="BH128" s="74">
        <v>0</v>
      </c>
      <c r="BI128" s="74">
        <v>2</v>
      </c>
      <c r="BJ128" s="162" t="s">
        <v>193</v>
      </c>
      <c r="BK128" s="13" t="s">
        <v>119</v>
      </c>
      <c r="BL128" s="74">
        <v>0</v>
      </c>
      <c r="BM128" s="74">
        <v>235</v>
      </c>
      <c r="BN128" s="74">
        <v>45</v>
      </c>
      <c r="BO128" s="74">
        <v>0</v>
      </c>
      <c r="BP128" s="74">
        <v>0</v>
      </c>
      <c r="BQ128" s="74">
        <v>0</v>
      </c>
      <c r="BR128" s="74">
        <v>16</v>
      </c>
      <c r="BS128" s="74">
        <v>15</v>
      </c>
      <c r="BT128" s="74">
        <v>15</v>
      </c>
      <c r="BU128" s="162" t="s">
        <v>193</v>
      </c>
      <c r="BV128" s="13" t="s">
        <v>119</v>
      </c>
      <c r="BW128" s="74">
        <v>79</v>
      </c>
      <c r="BX128" s="74">
        <v>28</v>
      </c>
      <c r="BY128" s="74">
        <v>78</v>
      </c>
      <c r="BZ128" s="74">
        <v>28</v>
      </c>
      <c r="CA128" s="74">
        <v>50</v>
      </c>
      <c r="CB128" s="74">
        <v>12</v>
      </c>
      <c r="CC128" s="74">
        <v>0</v>
      </c>
      <c r="CD128" s="74">
        <v>0</v>
      </c>
      <c r="CE128" s="74">
        <v>0</v>
      </c>
      <c r="CF128" s="74">
        <v>0</v>
      </c>
      <c r="CG128" s="74">
        <v>0</v>
      </c>
      <c r="CH128" s="74">
        <v>0</v>
      </c>
      <c r="CI128" s="74">
        <v>19</v>
      </c>
      <c r="CJ128" s="74">
        <v>12</v>
      </c>
      <c r="CK128" s="74">
        <v>19</v>
      </c>
      <c r="CL128" s="74">
        <v>12</v>
      </c>
      <c r="CM128" s="74">
        <v>16</v>
      </c>
      <c r="CN128" s="74">
        <v>11</v>
      </c>
      <c r="CO128" s="162" t="s">
        <v>193</v>
      </c>
      <c r="CP128" s="13" t="s">
        <v>119</v>
      </c>
      <c r="CQ128" s="72">
        <v>23</v>
      </c>
      <c r="CR128" s="5">
        <v>7</v>
      </c>
      <c r="CS128" s="5">
        <v>0</v>
      </c>
      <c r="CT128" s="72">
        <v>3</v>
      </c>
      <c r="CU128" s="5">
        <v>2</v>
      </c>
      <c r="CV128" s="72">
        <v>26</v>
      </c>
      <c r="CW128" s="72">
        <v>9</v>
      </c>
      <c r="CX128" s="162" t="s">
        <v>193</v>
      </c>
      <c r="CY128" s="13" t="s">
        <v>119</v>
      </c>
      <c r="CZ128" s="74">
        <v>0</v>
      </c>
      <c r="DA128" s="74">
        <v>0</v>
      </c>
      <c r="DB128" s="74">
        <v>0</v>
      </c>
      <c r="DC128" s="74">
        <v>0</v>
      </c>
      <c r="DD128" s="74">
        <v>0</v>
      </c>
      <c r="DE128" s="74">
        <v>0</v>
      </c>
      <c r="DF128" s="74">
        <v>0</v>
      </c>
      <c r="DG128" s="74">
        <v>0</v>
      </c>
      <c r="DH128" s="74">
        <v>0</v>
      </c>
      <c r="DI128" s="74">
        <v>0</v>
      </c>
      <c r="DJ128" s="74">
        <v>0</v>
      </c>
      <c r="DK128" s="74">
        <v>0</v>
      </c>
      <c r="DL128" s="74">
        <v>0</v>
      </c>
      <c r="DM128" s="74">
        <v>0</v>
      </c>
      <c r="DN128" s="74">
        <v>0</v>
      </c>
      <c r="DO128" s="135"/>
      <c r="DP128" s="138" t="s">
        <v>193</v>
      </c>
      <c r="DQ128" s="138" t="s">
        <v>4281</v>
      </c>
      <c r="DR128" s="138">
        <v>98</v>
      </c>
      <c r="DS128" s="138">
        <v>66</v>
      </c>
      <c r="DT128" s="139">
        <v>605</v>
      </c>
      <c r="DU128" s="139">
        <v>0</v>
      </c>
    </row>
    <row r="129" spans="1:125">
      <c r="A129" s="162"/>
      <c r="B129" s="13" t="s">
        <v>120</v>
      </c>
      <c r="C129" s="74">
        <v>116</v>
      </c>
      <c r="D129" s="74">
        <v>67</v>
      </c>
      <c r="E129" s="74">
        <v>72</v>
      </c>
      <c r="F129" s="74">
        <v>47</v>
      </c>
      <c r="G129" s="74">
        <v>0</v>
      </c>
      <c r="H129" s="74">
        <v>0</v>
      </c>
      <c r="I129" s="74">
        <v>22</v>
      </c>
      <c r="J129" s="74">
        <v>7</v>
      </c>
      <c r="K129" s="74">
        <v>51</v>
      </c>
      <c r="L129" s="74">
        <v>27</v>
      </c>
      <c r="M129" s="74">
        <v>130</v>
      </c>
      <c r="N129" s="74">
        <v>74</v>
      </c>
      <c r="O129" s="74">
        <v>0</v>
      </c>
      <c r="P129" s="74">
        <v>0</v>
      </c>
      <c r="Q129" s="74">
        <v>54</v>
      </c>
      <c r="R129" s="74">
        <v>20</v>
      </c>
      <c r="S129" s="74">
        <v>0</v>
      </c>
      <c r="T129" s="74">
        <v>0</v>
      </c>
      <c r="U129" s="67">
        <v>445</v>
      </c>
      <c r="V129" s="67">
        <v>242</v>
      </c>
      <c r="W129" s="162"/>
      <c r="X129" s="13" t="s">
        <v>120</v>
      </c>
      <c r="Y129" s="74">
        <v>1</v>
      </c>
      <c r="Z129" s="74">
        <v>0</v>
      </c>
      <c r="AA129" s="74">
        <v>0</v>
      </c>
      <c r="AB129" s="74">
        <v>0</v>
      </c>
      <c r="AC129" s="74">
        <v>0</v>
      </c>
      <c r="AD129" s="74">
        <v>0</v>
      </c>
      <c r="AE129" s="74">
        <v>0</v>
      </c>
      <c r="AF129" s="74">
        <v>0</v>
      </c>
      <c r="AG129" s="74">
        <v>0</v>
      </c>
      <c r="AH129" s="74">
        <v>0</v>
      </c>
      <c r="AI129" s="74">
        <v>21</v>
      </c>
      <c r="AJ129" s="74">
        <v>10</v>
      </c>
      <c r="AK129" s="74">
        <v>0</v>
      </c>
      <c r="AL129" s="74">
        <v>0</v>
      </c>
      <c r="AM129" s="74">
        <v>11</v>
      </c>
      <c r="AN129" s="74">
        <v>5</v>
      </c>
      <c r="AO129" s="74">
        <v>0</v>
      </c>
      <c r="AP129" s="74">
        <v>0</v>
      </c>
      <c r="AQ129" s="67">
        <v>33</v>
      </c>
      <c r="AR129" s="67">
        <v>15</v>
      </c>
      <c r="AS129" s="162"/>
      <c r="AT129" s="13" t="s">
        <v>120</v>
      </c>
      <c r="AU129" s="74">
        <v>4</v>
      </c>
      <c r="AV129" s="74">
        <v>4</v>
      </c>
      <c r="AW129" s="74">
        <v>0</v>
      </c>
      <c r="AX129" s="74">
        <v>1</v>
      </c>
      <c r="AY129" s="74">
        <v>1</v>
      </c>
      <c r="AZ129" s="74">
        <v>4</v>
      </c>
      <c r="BA129" s="74">
        <v>0</v>
      </c>
      <c r="BB129" s="74">
        <v>2</v>
      </c>
      <c r="BC129" s="74">
        <v>0</v>
      </c>
      <c r="BD129" s="67">
        <v>16</v>
      </c>
      <c r="BE129" s="76">
        <v>16</v>
      </c>
      <c r="BF129" s="74">
        <v>16</v>
      </c>
      <c r="BG129" s="74">
        <v>3</v>
      </c>
      <c r="BH129" s="74">
        <v>0</v>
      </c>
      <c r="BI129" s="74">
        <v>4</v>
      </c>
      <c r="BJ129" s="162"/>
      <c r="BK129" s="13" t="s">
        <v>120</v>
      </c>
      <c r="BL129" s="74">
        <v>38</v>
      </c>
      <c r="BM129" s="74">
        <v>99</v>
      </c>
      <c r="BN129" s="74">
        <v>35</v>
      </c>
      <c r="BO129" s="74">
        <v>27</v>
      </c>
      <c r="BP129" s="74">
        <v>47</v>
      </c>
      <c r="BQ129" s="74">
        <v>0</v>
      </c>
      <c r="BR129" s="74">
        <v>16</v>
      </c>
      <c r="BS129" s="74">
        <v>16</v>
      </c>
      <c r="BT129" s="74">
        <v>16</v>
      </c>
      <c r="BU129" s="162"/>
      <c r="BV129" s="13" t="s">
        <v>120</v>
      </c>
      <c r="BW129" s="74">
        <v>166</v>
      </c>
      <c r="BX129" s="74">
        <v>100</v>
      </c>
      <c r="BY129" s="74">
        <v>153</v>
      </c>
      <c r="BZ129" s="74">
        <v>92</v>
      </c>
      <c r="CA129" s="74">
        <v>64</v>
      </c>
      <c r="CB129" s="74">
        <v>38</v>
      </c>
      <c r="CC129" s="74">
        <v>0</v>
      </c>
      <c r="CD129" s="74">
        <v>0</v>
      </c>
      <c r="CE129" s="74">
        <v>0</v>
      </c>
      <c r="CF129" s="74">
        <v>0</v>
      </c>
      <c r="CG129" s="74">
        <v>0</v>
      </c>
      <c r="CH129" s="74">
        <v>0</v>
      </c>
      <c r="CI129" s="74">
        <v>49</v>
      </c>
      <c r="CJ129" s="74">
        <v>25</v>
      </c>
      <c r="CK129" s="74">
        <v>49</v>
      </c>
      <c r="CL129" s="74">
        <v>25</v>
      </c>
      <c r="CM129" s="74">
        <v>27</v>
      </c>
      <c r="CN129" s="74">
        <v>14</v>
      </c>
      <c r="CO129" s="162"/>
      <c r="CP129" s="13" t="s">
        <v>120</v>
      </c>
      <c r="CQ129" s="72">
        <v>43</v>
      </c>
      <c r="CR129" s="5">
        <v>13</v>
      </c>
      <c r="CS129" s="5">
        <v>4</v>
      </c>
      <c r="CT129" s="72">
        <v>8</v>
      </c>
      <c r="CU129" s="5">
        <v>6</v>
      </c>
      <c r="CV129" s="72">
        <v>51</v>
      </c>
      <c r="CW129" s="72">
        <v>19</v>
      </c>
      <c r="CX129" s="162"/>
      <c r="CY129" s="13" t="s">
        <v>120</v>
      </c>
      <c r="CZ129" s="74">
        <v>0</v>
      </c>
      <c r="DA129" s="74">
        <v>0</v>
      </c>
      <c r="DB129" s="74">
        <v>0</v>
      </c>
      <c r="DC129" s="74">
        <v>0</v>
      </c>
      <c r="DD129" s="74">
        <v>0</v>
      </c>
      <c r="DE129" s="74">
        <v>0</v>
      </c>
      <c r="DF129" s="74">
        <v>0</v>
      </c>
      <c r="DG129" s="74">
        <v>0</v>
      </c>
      <c r="DH129" s="74">
        <v>0</v>
      </c>
      <c r="DI129" s="74">
        <v>0</v>
      </c>
      <c r="DJ129" s="74">
        <v>0</v>
      </c>
      <c r="DK129" s="74">
        <v>0</v>
      </c>
      <c r="DL129" s="74">
        <v>0</v>
      </c>
      <c r="DM129" s="74">
        <v>0</v>
      </c>
      <c r="DN129" s="74">
        <v>0</v>
      </c>
      <c r="DO129" s="135"/>
      <c r="DP129" s="138" t="s">
        <v>193</v>
      </c>
      <c r="DQ129" s="138" t="s">
        <v>4282</v>
      </c>
      <c r="DR129" s="138">
        <v>215</v>
      </c>
      <c r="DS129" s="138">
        <v>91</v>
      </c>
      <c r="DT129" s="139">
        <v>684</v>
      </c>
      <c r="DU129" s="139">
        <v>0</v>
      </c>
    </row>
    <row r="130" spans="1:125">
      <c r="A130" s="162"/>
      <c r="B130" s="103" t="s">
        <v>102</v>
      </c>
      <c r="C130" s="105">
        <v>284</v>
      </c>
      <c r="D130" s="105">
        <v>154</v>
      </c>
      <c r="E130" s="105">
        <v>169</v>
      </c>
      <c r="F130" s="105">
        <v>97</v>
      </c>
      <c r="G130" s="105">
        <v>0</v>
      </c>
      <c r="H130" s="105">
        <v>0</v>
      </c>
      <c r="I130" s="105">
        <v>22</v>
      </c>
      <c r="J130" s="105">
        <v>7</v>
      </c>
      <c r="K130" s="105">
        <v>95</v>
      </c>
      <c r="L130" s="105">
        <v>46</v>
      </c>
      <c r="M130" s="105">
        <v>255</v>
      </c>
      <c r="N130" s="105">
        <v>136</v>
      </c>
      <c r="O130" s="105">
        <v>0</v>
      </c>
      <c r="P130" s="105">
        <v>0</v>
      </c>
      <c r="Q130" s="105">
        <v>68</v>
      </c>
      <c r="R130" s="105">
        <v>30</v>
      </c>
      <c r="S130" s="105">
        <v>24</v>
      </c>
      <c r="T130" s="105">
        <v>11</v>
      </c>
      <c r="U130" s="105">
        <v>917</v>
      </c>
      <c r="V130" s="105">
        <v>481</v>
      </c>
      <c r="W130" s="162"/>
      <c r="X130" s="103" t="s">
        <v>102</v>
      </c>
      <c r="Y130" s="105">
        <v>14</v>
      </c>
      <c r="Z130" s="105">
        <v>8</v>
      </c>
      <c r="AA130" s="105">
        <v>2</v>
      </c>
      <c r="AB130" s="105">
        <v>0</v>
      </c>
      <c r="AC130" s="105">
        <v>0</v>
      </c>
      <c r="AD130" s="105">
        <v>0</v>
      </c>
      <c r="AE130" s="105">
        <v>0</v>
      </c>
      <c r="AF130" s="105">
        <v>0</v>
      </c>
      <c r="AG130" s="105">
        <v>0</v>
      </c>
      <c r="AH130" s="105">
        <v>0</v>
      </c>
      <c r="AI130" s="105">
        <v>26</v>
      </c>
      <c r="AJ130" s="105">
        <v>11</v>
      </c>
      <c r="AK130" s="105">
        <v>0</v>
      </c>
      <c r="AL130" s="105">
        <v>0</v>
      </c>
      <c r="AM130" s="105">
        <v>11</v>
      </c>
      <c r="AN130" s="105">
        <v>5</v>
      </c>
      <c r="AO130" s="105">
        <v>0</v>
      </c>
      <c r="AP130" s="105">
        <v>0</v>
      </c>
      <c r="AQ130" s="105">
        <v>53</v>
      </c>
      <c r="AR130" s="105">
        <v>24</v>
      </c>
      <c r="AS130" s="162"/>
      <c r="AT130" s="103" t="s">
        <v>102</v>
      </c>
      <c r="AU130" s="105">
        <v>8</v>
      </c>
      <c r="AV130" s="105">
        <v>7</v>
      </c>
      <c r="AW130" s="105">
        <v>0</v>
      </c>
      <c r="AX130" s="105">
        <v>1</v>
      </c>
      <c r="AY130" s="105">
        <v>3</v>
      </c>
      <c r="AZ130" s="105">
        <v>7</v>
      </c>
      <c r="BA130" s="105">
        <v>0</v>
      </c>
      <c r="BB130" s="105">
        <v>3</v>
      </c>
      <c r="BC130" s="105">
        <v>1</v>
      </c>
      <c r="BD130" s="105">
        <v>30</v>
      </c>
      <c r="BE130" s="105">
        <v>32</v>
      </c>
      <c r="BF130" s="105">
        <v>32</v>
      </c>
      <c r="BG130" s="105">
        <v>3</v>
      </c>
      <c r="BH130" s="105">
        <v>0</v>
      </c>
      <c r="BI130" s="105">
        <v>6</v>
      </c>
      <c r="BJ130" s="162"/>
      <c r="BK130" s="103" t="s">
        <v>102</v>
      </c>
      <c r="BL130" s="105">
        <v>38</v>
      </c>
      <c r="BM130" s="105">
        <v>334</v>
      </c>
      <c r="BN130" s="105">
        <v>80</v>
      </c>
      <c r="BO130" s="105">
        <v>27</v>
      </c>
      <c r="BP130" s="105">
        <v>47</v>
      </c>
      <c r="BQ130" s="105">
        <v>0</v>
      </c>
      <c r="BR130" s="105">
        <v>32</v>
      </c>
      <c r="BS130" s="105">
        <v>31</v>
      </c>
      <c r="BT130" s="105">
        <v>31</v>
      </c>
      <c r="BU130" s="162"/>
      <c r="BV130" s="103" t="s">
        <v>102</v>
      </c>
      <c r="BW130" s="105">
        <v>245</v>
      </c>
      <c r="BX130" s="105">
        <v>128</v>
      </c>
      <c r="BY130" s="105">
        <v>231</v>
      </c>
      <c r="BZ130" s="105">
        <v>120</v>
      </c>
      <c r="CA130" s="105">
        <v>114</v>
      </c>
      <c r="CB130" s="105">
        <v>50</v>
      </c>
      <c r="CC130" s="105">
        <v>0</v>
      </c>
      <c r="CD130" s="105">
        <v>0</v>
      </c>
      <c r="CE130" s="105">
        <v>0</v>
      </c>
      <c r="CF130" s="105">
        <v>0</v>
      </c>
      <c r="CG130" s="105">
        <v>0</v>
      </c>
      <c r="CH130" s="105">
        <v>0</v>
      </c>
      <c r="CI130" s="105">
        <v>68</v>
      </c>
      <c r="CJ130" s="105">
        <v>37</v>
      </c>
      <c r="CK130" s="105">
        <v>68</v>
      </c>
      <c r="CL130" s="105">
        <v>37</v>
      </c>
      <c r="CM130" s="105">
        <v>43</v>
      </c>
      <c r="CN130" s="105">
        <v>25</v>
      </c>
      <c r="CO130" s="162"/>
      <c r="CP130" s="105" t="s">
        <v>102</v>
      </c>
      <c r="CQ130" s="105">
        <v>66</v>
      </c>
      <c r="CR130" s="105">
        <v>20</v>
      </c>
      <c r="CS130" s="105">
        <v>4</v>
      </c>
      <c r="CT130" s="105">
        <v>11</v>
      </c>
      <c r="CU130" s="105">
        <v>8</v>
      </c>
      <c r="CV130" s="105">
        <v>77</v>
      </c>
      <c r="CW130" s="105">
        <v>28</v>
      </c>
      <c r="CX130" s="162"/>
      <c r="CY130" s="103" t="s">
        <v>102</v>
      </c>
      <c r="CZ130" s="105">
        <v>0</v>
      </c>
      <c r="DA130" s="105">
        <v>0</v>
      </c>
      <c r="DB130" s="105">
        <v>0</v>
      </c>
      <c r="DC130" s="105">
        <v>0</v>
      </c>
      <c r="DD130" s="105">
        <v>0</v>
      </c>
      <c r="DE130" s="105">
        <v>0</v>
      </c>
      <c r="DF130" s="105">
        <v>0</v>
      </c>
      <c r="DG130" s="105">
        <v>0</v>
      </c>
      <c r="DH130" s="105">
        <v>0</v>
      </c>
      <c r="DI130" s="105">
        <v>0</v>
      </c>
      <c r="DJ130" s="105">
        <v>0</v>
      </c>
      <c r="DK130" s="105">
        <v>0</v>
      </c>
      <c r="DL130" s="105">
        <v>0</v>
      </c>
      <c r="DM130" s="105">
        <v>0</v>
      </c>
      <c r="DN130" s="105">
        <v>0</v>
      </c>
      <c r="DO130" s="135"/>
      <c r="DP130" s="138" t="s">
        <v>193</v>
      </c>
      <c r="DQ130" s="138" t="s">
        <v>4283</v>
      </c>
      <c r="DR130" s="138">
        <v>313</v>
      </c>
      <c r="DS130" s="138">
        <v>157</v>
      </c>
      <c r="DT130" s="139">
        <v>1289</v>
      </c>
      <c r="DU130" s="139">
        <v>0</v>
      </c>
    </row>
    <row r="131" spans="1:125" ht="14.45" customHeight="1">
      <c r="A131" s="162" t="s">
        <v>194</v>
      </c>
      <c r="B131" s="13" t="s">
        <v>119</v>
      </c>
      <c r="C131" s="74">
        <v>4275</v>
      </c>
      <c r="D131" s="74">
        <v>2364</v>
      </c>
      <c r="E131" s="74">
        <v>2012</v>
      </c>
      <c r="F131" s="74">
        <v>1082</v>
      </c>
      <c r="G131" s="74">
        <v>30</v>
      </c>
      <c r="H131" s="74">
        <v>21</v>
      </c>
      <c r="I131" s="74">
        <v>167</v>
      </c>
      <c r="J131" s="74">
        <v>79</v>
      </c>
      <c r="K131" s="74">
        <v>1163</v>
      </c>
      <c r="L131" s="74">
        <v>599</v>
      </c>
      <c r="M131" s="74">
        <v>3797</v>
      </c>
      <c r="N131" s="74">
        <v>2125</v>
      </c>
      <c r="O131" s="74">
        <v>142</v>
      </c>
      <c r="P131" s="74">
        <v>55</v>
      </c>
      <c r="Q131" s="74">
        <v>687</v>
      </c>
      <c r="R131" s="74">
        <v>342</v>
      </c>
      <c r="S131" s="74">
        <v>435</v>
      </c>
      <c r="T131" s="74">
        <v>213</v>
      </c>
      <c r="U131" s="67">
        <v>12708</v>
      </c>
      <c r="V131" s="67">
        <v>6880</v>
      </c>
      <c r="W131" s="162" t="s">
        <v>194</v>
      </c>
      <c r="X131" s="13" t="s">
        <v>119</v>
      </c>
      <c r="Y131" s="74">
        <v>54</v>
      </c>
      <c r="Z131" s="74">
        <v>30</v>
      </c>
      <c r="AA131" s="74">
        <v>20</v>
      </c>
      <c r="AB131" s="74">
        <v>7</v>
      </c>
      <c r="AC131" s="74">
        <v>0</v>
      </c>
      <c r="AD131" s="74">
        <v>0</v>
      </c>
      <c r="AE131" s="74">
        <v>8</v>
      </c>
      <c r="AF131" s="74">
        <v>3</v>
      </c>
      <c r="AG131" s="74">
        <v>9</v>
      </c>
      <c r="AH131" s="74">
        <v>5</v>
      </c>
      <c r="AI131" s="74">
        <v>346</v>
      </c>
      <c r="AJ131" s="74">
        <v>175</v>
      </c>
      <c r="AK131" s="74">
        <v>15</v>
      </c>
      <c r="AL131" s="74">
        <v>4</v>
      </c>
      <c r="AM131" s="74">
        <v>75</v>
      </c>
      <c r="AN131" s="74">
        <v>32</v>
      </c>
      <c r="AO131" s="74">
        <v>31</v>
      </c>
      <c r="AP131" s="74">
        <v>10</v>
      </c>
      <c r="AQ131" s="67">
        <v>558</v>
      </c>
      <c r="AR131" s="67">
        <v>266</v>
      </c>
      <c r="AS131" s="162" t="s">
        <v>194</v>
      </c>
      <c r="AT131" s="13" t="s">
        <v>119</v>
      </c>
      <c r="AU131" s="74">
        <v>144</v>
      </c>
      <c r="AV131" s="74">
        <v>84</v>
      </c>
      <c r="AW131" s="74">
        <v>2</v>
      </c>
      <c r="AX131" s="74">
        <v>10</v>
      </c>
      <c r="AY131" s="74">
        <v>45</v>
      </c>
      <c r="AZ131" s="74">
        <v>130</v>
      </c>
      <c r="BA131" s="74">
        <v>14</v>
      </c>
      <c r="BB131" s="74">
        <v>41</v>
      </c>
      <c r="BC131" s="74">
        <v>17</v>
      </c>
      <c r="BD131" s="67">
        <v>487</v>
      </c>
      <c r="BE131" s="76">
        <v>505</v>
      </c>
      <c r="BF131" s="74">
        <v>504</v>
      </c>
      <c r="BG131" s="74">
        <v>276</v>
      </c>
      <c r="BH131" s="74">
        <v>2</v>
      </c>
      <c r="BI131" s="74">
        <v>122</v>
      </c>
      <c r="BJ131" s="162" t="s">
        <v>194</v>
      </c>
      <c r="BK131" s="13" t="s">
        <v>119</v>
      </c>
      <c r="BL131" s="74">
        <v>296</v>
      </c>
      <c r="BM131" s="74">
        <v>3676</v>
      </c>
      <c r="BN131" s="74">
        <v>1987</v>
      </c>
      <c r="BO131" s="74">
        <v>694</v>
      </c>
      <c r="BP131" s="74">
        <v>51</v>
      </c>
      <c r="BQ131" s="74">
        <v>158</v>
      </c>
      <c r="BR131" s="74">
        <v>531</v>
      </c>
      <c r="BS131" s="74">
        <v>507</v>
      </c>
      <c r="BT131" s="74">
        <v>500</v>
      </c>
      <c r="BU131" s="162" t="s">
        <v>194</v>
      </c>
      <c r="BV131" s="13" t="s">
        <v>119</v>
      </c>
      <c r="BW131" s="74">
        <v>4501</v>
      </c>
      <c r="BX131" s="74">
        <v>2485</v>
      </c>
      <c r="BY131" s="74">
        <v>4338</v>
      </c>
      <c r="BZ131" s="74">
        <v>2399</v>
      </c>
      <c r="CA131" s="74">
        <v>2424</v>
      </c>
      <c r="CB131" s="74">
        <v>1351</v>
      </c>
      <c r="CC131" s="74">
        <v>209</v>
      </c>
      <c r="CD131" s="74">
        <v>69</v>
      </c>
      <c r="CE131" s="74">
        <v>198</v>
      </c>
      <c r="CF131" s="74">
        <v>69</v>
      </c>
      <c r="CG131" s="74">
        <v>128</v>
      </c>
      <c r="CH131" s="74">
        <v>45</v>
      </c>
      <c r="CI131" s="74">
        <v>854</v>
      </c>
      <c r="CJ131" s="74">
        <v>422</v>
      </c>
      <c r="CK131" s="74">
        <v>844</v>
      </c>
      <c r="CL131" s="74">
        <v>417</v>
      </c>
      <c r="CM131" s="74">
        <v>432</v>
      </c>
      <c r="CN131" s="74">
        <v>222</v>
      </c>
      <c r="CO131" s="162" t="s">
        <v>194</v>
      </c>
      <c r="CP131" s="13" t="s">
        <v>119</v>
      </c>
      <c r="CQ131" s="72">
        <v>1131</v>
      </c>
      <c r="CR131" s="5">
        <v>474</v>
      </c>
      <c r="CS131" s="5">
        <v>182</v>
      </c>
      <c r="CT131" s="72">
        <v>114</v>
      </c>
      <c r="CU131" s="5">
        <v>49</v>
      </c>
      <c r="CV131" s="72">
        <v>1245</v>
      </c>
      <c r="CW131" s="72">
        <v>523</v>
      </c>
      <c r="CX131" s="162" t="s">
        <v>194</v>
      </c>
      <c r="CY131" s="13" t="s">
        <v>119</v>
      </c>
      <c r="CZ131" s="74">
        <v>25</v>
      </c>
      <c r="DA131" s="74">
        <v>109</v>
      </c>
      <c r="DB131" s="74">
        <v>38</v>
      </c>
      <c r="DC131" s="74">
        <v>2</v>
      </c>
      <c r="DD131" s="74">
        <v>44</v>
      </c>
      <c r="DE131" s="74">
        <v>2</v>
      </c>
      <c r="DF131" s="74">
        <v>98</v>
      </c>
      <c r="DG131" s="74">
        <v>64</v>
      </c>
      <c r="DH131" s="74">
        <v>45</v>
      </c>
      <c r="DI131" s="74">
        <v>1</v>
      </c>
      <c r="DJ131" s="74">
        <v>1</v>
      </c>
      <c r="DK131" s="74">
        <v>1</v>
      </c>
      <c r="DL131" s="74">
        <v>1</v>
      </c>
      <c r="DM131" s="74">
        <v>31</v>
      </c>
      <c r="DN131" s="74">
        <v>4</v>
      </c>
      <c r="DO131" s="135"/>
      <c r="DP131" s="138" t="s">
        <v>194</v>
      </c>
      <c r="DQ131" s="138" t="s">
        <v>4284</v>
      </c>
      <c r="DR131" s="138">
        <v>5564</v>
      </c>
      <c r="DS131" s="138">
        <v>2984</v>
      </c>
      <c r="DT131" s="139">
        <v>16640</v>
      </c>
      <c r="DU131" s="139">
        <v>430</v>
      </c>
    </row>
    <row r="132" spans="1:125">
      <c r="A132" s="162"/>
      <c r="B132" s="13" t="s">
        <v>120</v>
      </c>
      <c r="C132" s="74">
        <v>0</v>
      </c>
      <c r="D132" s="74">
        <v>0</v>
      </c>
      <c r="E132" s="74">
        <v>0</v>
      </c>
      <c r="F132" s="74">
        <v>0</v>
      </c>
      <c r="G132" s="74">
        <v>0</v>
      </c>
      <c r="H132" s="74">
        <v>0</v>
      </c>
      <c r="I132" s="74">
        <v>0</v>
      </c>
      <c r="J132" s="74">
        <v>0</v>
      </c>
      <c r="K132" s="74">
        <v>0</v>
      </c>
      <c r="L132" s="74">
        <v>0</v>
      </c>
      <c r="M132" s="74">
        <v>0</v>
      </c>
      <c r="N132" s="74">
        <v>0</v>
      </c>
      <c r="O132" s="74">
        <v>0</v>
      </c>
      <c r="P132" s="74">
        <v>0</v>
      </c>
      <c r="Q132" s="74">
        <v>0</v>
      </c>
      <c r="R132" s="74">
        <v>0</v>
      </c>
      <c r="S132" s="74">
        <v>0</v>
      </c>
      <c r="T132" s="74">
        <v>0</v>
      </c>
      <c r="U132" s="67">
        <v>0</v>
      </c>
      <c r="V132" s="67">
        <v>0</v>
      </c>
      <c r="W132" s="162"/>
      <c r="X132" s="13" t="s">
        <v>120</v>
      </c>
      <c r="Y132" s="74">
        <v>0</v>
      </c>
      <c r="Z132" s="74">
        <v>0</v>
      </c>
      <c r="AA132" s="74">
        <v>0</v>
      </c>
      <c r="AB132" s="74">
        <v>0</v>
      </c>
      <c r="AC132" s="74">
        <v>0</v>
      </c>
      <c r="AD132" s="74">
        <v>0</v>
      </c>
      <c r="AE132" s="74">
        <v>0</v>
      </c>
      <c r="AF132" s="74">
        <v>0</v>
      </c>
      <c r="AG132" s="74">
        <v>0</v>
      </c>
      <c r="AH132" s="74">
        <v>0</v>
      </c>
      <c r="AI132" s="74">
        <v>0</v>
      </c>
      <c r="AJ132" s="74">
        <v>0</v>
      </c>
      <c r="AK132" s="74">
        <v>0</v>
      </c>
      <c r="AL132" s="74">
        <v>0</v>
      </c>
      <c r="AM132" s="74">
        <v>0</v>
      </c>
      <c r="AN132" s="74">
        <v>0</v>
      </c>
      <c r="AO132" s="74">
        <v>0</v>
      </c>
      <c r="AP132" s="74">
        <v>0</v>
      </c>
      <c r="AQ132" s="67">
        <v>0</v>
      </c>
      <c r="AR132" s="67">
        <v>0</v>
      </c>
      <c r="AS132" s="162"/>
      <c r="AT132" s="13" t="s">
        <v>120</v>
      </c>
      <c r="AU132" s="74">
        <v>0</v>
      </c>
      <c r="AV132" s="74">
        <v>0</v>
      </c>
      <c r="AW132" s="74">
        <v>0</v>
      </c>
      <c r="AX132" s="74">
        <v>0</v>
      </c>
      <c r="AY132" s="74">
        <v>0</v>
      </c>
      <c r="AZ132" s="74">
        <v>0</v>
      </c>
      <c r="BA132" s="74">
        <v>0</v>
      </c>
      <c r="BB132" s="74">
        <v>0</v>
      </c>
      <c r="BC132" s="74">
        <v>0</v>
      </c>
      <c r="BD132" s="67">
        <v>0</v>
      </c>
      <c r="BE132" s="76">
        <v>0</v>
      </c>
      <c r="BF132" s="74">
        <v>0</v>
      </c>
      <c r="BG132" s="74">
        <v>0</v>
      </c>
      <c r="BH132" s="74">
        <v>0</v>
      </c>
      <c r="BI132" s="74">
        <v>0</v>
      </c>
      <c r="BJ132" s="162"/>
      <c r="BK132" s="13" t="s">
        <v>120</v>
      </c>
      <c r="BL132" s="74">
        <v>0</v>
      </c>
      <c r="BM132" s="74">
        <v>0</v>
      </c>
      <c r="BN132" s="74">
        <v>0</v>
      </c>
      <c r="BO132" s="74">
        <v>0</v>
      </c>
      <c r="BP132" s="74">
        <v>0</v>
      </c>
      <c r="BQ132" s="74">
        <v>0</v>
      </c>
      <c r="BR132" s="74">
        <v>0</v>
      </c>
      <c r="BS132" s="74">
        <v>0</v>
      </c>
      <c r="BT132" s="74">
        <v>0</v>
      </c>
      <c r="BU132" s="162"/>
      <c r="BV132" s="13" t="s">
        <v>120</v>
      </c>
      <c r="BW132" s="74">
        <v>0</v>
      </c>
      <c r="BX132" s="74">
        <v>0</v>
      </c>
      <c r="BY132" s="74">
        <v>0</v>
      </c>
      <c r="BZ132" s="74">
        <v>0</v>
      </c>
      <c r="CA132" s="74">
        <v>0</v>
      </c>
      <c r="CB132" s="74">
        <v>0</v>
      </c>
      <c r="CC132" s="74">
        <v>0</v>
      </c>
      <c r="CD132" s="74">
        <v>0</v>
      </c>
      <c r="CE132" s="74">
        <v>0</v>
      </c>
      <c r="CF132" s="74">
        <v>0</v>
      </c>
      <c r="CG132" s="74">
        <v>0</v>
      </c>
      <c r="CH132" s="74">
        <v>0</v>
      </c>
      <c r="CI132" s="74">
        <v>0</v>
      </c>
      <c r="CJ132" s="74">
        <v>0</v>
      </c>
      <c r="CK132" s="74">
        <v>0</v>
      </c>
      <c r="CL132" s="74">
        <v>0</v>
      </c>
      <c r="CM132" s="74">
        <v>0</v>
      </c>
      <c r="CN132" s="74">
        <v>0</v>
      </c>
      <c r="CO132" s="162"/>
      <c r="CP132" s="13" t="s">
        <v>120</v>
      </c>
      <c r="CQ132" s="72">
        <v>0</v>
      </c>
      <c r="CR132" s="5">
        <v>0</v>
      </c>
      <c r="CS132" s="5">
        <v>0</v>
      </c>
      <c r="CT132" s="72">
        <v>0</v>
      </c>
      <c r="CU132" s="5">
        <v>0</v>
      </c>
      <c r="CV132" s="72">
        <v>0</v>
      </c>
      <c r="CW132" s="72">
        <v>0</v>
      </c>
      <c r="CX132" s="162"/>
      <c r="CY132" s="13" t="s">
        <v>120</v>
      </c>
      <c r="CZ132" s="74">
        <v>0</v>
      </c>
      <c r="DA132" s="74">
        <v>0</v>
      </c>
      <c r="DB132" s="74">
        <v>0</v>
      </c>
      <c r="DC132" s="74">
        <v>0</v>
      </c>
      <c r="DD132" s="74">
        <v>0</v>
      </c>
      <c r="DE132" s="74">
        <v>0</v>
      </c>
      <c r="DF132" s="74">
        <v>0</v>
      </c>
      <c r="DG132" s="74">
        <v>0</v>
      </c>
      <c r="DH132" s="74">
        <v>0</v>
      </c>
      <c r="DI132" s="74">
        <v>0</v>
      </c>
      <c r="DJ132" s="74">
        <v>0</v>
      </c>
      <c r="DK132" s="74">
        <v>0</v>
      </c>
      <c r="DL132" s="74">
        <v>0</v>
      </c>
      <c r="DM132" s="74">
        <v>0</v>
      </c>
      <c r="DN132" s="74">
        <v>0</v>
      </c>
      <c r="DO132" s="135"/>
      <c r="DP132" s="138" t="s">
        <v>194</v>
      </c>
      <c r="DQ132" s="138" t="s">
        <v>4285</v>
      </c>
      <c r="DR132" s="138">
        <v>0</v>
      </c>
      <c r="DS132" s="138">
        <v>0</v>
      </c>
      <c r="DT132" s="139">
        <v>0</v>
      </c>
      <c r="DU132" s="139">
        <v>0</v>
      </c>
    </row>
    <row r="133" spans="1:125">
      <c r="A133" s="162"/>
      <c r="B133" s="103" t="s">
        <v>102</v>
      </c>
      <c r="C133" s="105">
        <v>4275</v>
      </c>
      <c r="D133" s="105">
        <v>2364</v>
      </c>
      <c r="E133" s="105">
        <v>2012</v>
      </c>
      <c r="F133" s="105">
        <v>1082</v>
      </c>
      <c r="G133" s="105">
        <v>30</v>
      </c>
      <c r="H133" s="105">
        <v>21</v>
      </c>
      <c r="I133" s="105">
        <v>167</v>
      </c>
      <c r="J133" s="105">
        <v>79</v>
      </c>
      <c r="K133" s="105">
        <v>1163</v>
      </c>
      <c r="L133" s="105">
        <v>599</v>
      </c>
      <c r="M133" s="105">
        <v>3797</v>
      </c>
      <c r="N133" s="105">
        <v>2125</v>
      </c>
      <c r="O133" s="105">
        <v>142</v>
      </c>
      <c r="P133" s="105">
        <v>55</v>
      </c>
      <c r="Q133" s="105">
        <v>687</v>
      </c>
      <c r="R133" s="105">
        <v>342</v>
      </c>
      <c r="S133" s="105">
        <v>435</v>
      </c>
      <c r="T133" s="105">
        <v>213</v>
      </c>
      <c r="U133" s="105">
        <v>12708</v>
      </c>
      <c r="V133" s="105">
        <v>6880</v>
      </c>
      <c r="W133" s="162"/>
      <c r="X133" s="103" t="s">
        <v>102</v>
      </c>
      <c r="Y133" s="105">
        <v>54</v>
      </c>
      <c r="Z133" s="105">
        <v>30</v>
      </c>
      <c r="AA133" s="105">
        <v>20</v>
      </c>
      <c r="AB133" s="105">
        <v>7</v>
      </c>
      <c r="AC133" s="105">
        <v>0</v>
      </c>
      <c r="AD133" s="105">
        <v>0</v>
      </c>
      <c r="AE133" s="105">
        <v>8</v>
      </c>
      <c r="AF133" s="105">
        <v>3</v>
      </c>
      <c r="AG133" s="105">
        <v>9</v>
      </c>
      <c r="AH133" s="105">
        <v>5</v>
      </c>
      <c r="AI133" s="105">
        <v>346</v>
      </c>
      <c r="AJ133" s="105">
        <v>175</v>
      </c>
      <c r="AK133" s="105">
        <v>15</v>
      </c>
      <c r="AL133" s="105">
        <v>4</v>
      </c>
      <c r="AM133" s="105">
        <v>75</v>
      </c>
      <c r="AN133" s="105">
        <v>32</v>
      </c>
      <c r="AO133" s="105">
        <v>31</v>
      </c>
      <c r="AP133" s="105">
        <v>10</v>
      </c>
      <c r="AQ133" s="105">
        <v>558</v>
      </c>
      <c r="AR133" s="105">
        <v>266</v>
      </c>
      <c r="AS133" s="162"/>
      <c r="AT133" s="103" t="s">
        <v>102</v>
      </c>
      <c r="AU133" s="105">
        <v>144</v>
      </c>
      <c r="AV133" s="105">
        <v>84</v>
      </c>
      <c r="AW133" s="105">
        <v>2</v>
      </c>
      <c r="AX133" s="105">
        <v>10</v>
      </c>
      <c r="AY133" s="105">
        <v>45</v>
      </c>
      <c r="AZ133" s="105">
        <v>130</v>
      </c>
      <c r="BA133" s="105">
        <v>14</v>
      </c>
      <c r="BB133" s="105">
        <v>41</v>
      </c>
      <c r="BC133" s="105">
        <v>17</v>
      </c>
      <c r="BD133" s="105">
        <v>487</v>
      </c>
      <c r="BE133" s="105">
        <v>505</v>
      </c>
      <c r="BF133" s="105">
        <v>504</v>
      </c>
      <c r="BG133" s="105">
        <v>276</v>
      </c>
      <c r="BH133" s="105">
        <v>2</v>
      </c>
      <c r="BI133" s="105">
        <v>122</v>
      </c>
      <c r="BJ133" s="162"/>
      <c r="BK133" s="103" t="s">
        <v>102</v>
      </c>
      <c r="BL133" s="105">
        <v>296</v>
      </c>
      <c r="BM133" s="105">
        <v>3676</v>
      </c>
      <c r="BN133" s="105">
        <v>1987</v>
      </c>
      <c r="BO133" s="105">
        <v>694</v>
      </c>
      <c r="BP133" s="105">
        <v>51</v>
      </c>
      <c r="BQ133" s="105">
        <v>158</v>
      </c>
      <c r="BR133" s="105">
        <v>531</v>
      </c>
      <c r="BS133" s="105">
        <v>507</v>
      </c>
      <c r="BT133" s="105">
        <v>500</v>
      </c>
      <c r="BU133" s="162"/>
      <c r="BV133" s="103" t="s">
        <v>102</v>
      </c>
      <c r="BW133" s="105">
        <v>4501</v>
      </c>
      <c r="BX133" s="105">
        <v>2485</v>
      </c>
      <c r="BY133" s="105">
        <v>4338</v>
      </c>
      <c r="BZ133" s="105">
        <v>2399</v>
      </c>
      <c r="CA133" s="105">
        <v>2424</v>
      </c>
      <c r="CB133" s="105">
        <v>1351</v>
      </c>
      <c r="CC133" s="105">
        <v>209</v>
      </c>
      <c r="CD133" s="105">
        <v>69</v>
      </c>
      <c r="CE133" s="105">
        <v>198</v>
      </c>
      <c r="CF133" s="105">
        <v>69</v>
      </c>
      <c r="CG133" s="105">
        <v>128</v>
      </c>
      <c r="CH133" s="105">
        <v>45</v>
      </c>
      <c r="CI133" s="105">
        <v>854</v>
      </c>
      <c r="CJ133" s="105">
        <v>422</v>
      </c>
      <c r="CK133" s="105">
        <v>844</v>
      </c>
      <c r="CL133" s="105">
        <v>417</v>
      </c>
      <c r="CM133" s="105">
        <v>432</v>
      </c>
      <c r="CN133" s="105">
        <v>222</v>
      </c>
      <c r="CO133" s="162"/>
      <c r="CP133" s="105" t="s">
        <v>102</v>
      </c>
      <c r="CQ133" s="105">
        <v>1131</v>
      </c>
      <c r="CR133" s="105">
        <v>474</v>
      </c>
      <c r="CS133" s="105">
        <v>182</v>
      </c>
      <c r="CT133" s="105">
        <v>114</v>
      </c>
      <c r="CU133" s="105">
        <v>49</v>
      </c>
      <c r="CV133" s="105">
        <v>1245</v>
      </c>
      <c r="CW133" s="105">
        <v>523</v>
      </c>
      <c r="CX133" s="162"/>
      <c r="CY133" s="103" t="s">
        <v>102</v>
      </c>
      <c r="CZ133" s="105">
        <v>25</v>
      </c>
      <c r="DA133" s="105">
        <v>109</v>
      </c>
      <c r="DB133" s="105">
        <v>38</v>
      </c>
      <c r="DC133" s="105">
        <v>2</v>
      </c>
      <c r="DD133" s="105">
        <v>44</v>
      </c>
      <c r="DE133" s="105">
        <v>2</v>
      </c>
      <c r="DF133" s="105">
        <v>98</v>
      </c>
      <c r="DG133" s="105">
        <v>64</v>
      </c>
      <c r="DH133" s="105">
        <v>45</v>
      </c>
      <c r="DI133" s="105">
        <v>1</v>
      </c>
      <c r="DJ133" s="105">
        <v>1</v>
      </c>
      <c r="DK133" s="105">
        <v>1</v>
      </c>
      <c r="DL133" s="105">
        <v>1</v>
      </c>
      <c r="DM133" s="105">
        <v>31</v>
      </c>
      <c r="DN133" s="105">
        <v>4</v>
      </c>
      <c r="DO133" s="135"/>
      <c r="DP133" s="138" t="s">
        <v>194</v>
      </c>
      <c r="DQ133" s="138" t="s">
        <v>4286</v>
      </c>
      <c r="DR133" s="138">
        <v>5564</v>
      </c>
      <c r="DS133" s="138">
        <v>2984</v>
      </c>
      <c r="DT133" s="139">
        <v>16640</v>
      </c>
      <c r="DU133" s="139">
        <v>430</v>
      </c>
    </row>
    <row r="134" spans="1:125" ht="14.45" customHeight="1">
      <c r="A134" s="162" t="s">
        <v>195</v>
      </c>
      <c r="B134" s="13" t="s">
        <v>119</v>
      </c>
      <c r="C134" s="74">
        <v>2753</v>
      </c>
      <c r="D134" s="74">
        <v>1589</v>
      </c>
      <c r="E134" s="74">
        <v>980</v>
      </c>
      <c r="F134" s="74">
        <v>627</v>
      </c>
      <c r="G134" s="74">
        <v>16</v>
      </c>
      <c r="H134" s="74">
        <v>4</v>
      </c>
      <c r="I134" s="74">
        <v>294</v>
      </c>
      <c r="J134" s="74">
        <v>163</v>
      </c>
      <c r="K134" s="74">
        <v>549</v>
      </c>
      <c r="L134" s="74">
        <v>280</v>
      </c>
      <c r="M134" s="74">
        <v>1889</v>
      </c>
      <c r="N134" s="74">
        <v>1114</v>
      </c>
      <c r="O134" s="74">
        <v>47</v>
      </c>
      <c r="P134" s="74">
        <v>21</v>
      </c>
      <c r="Q134" s="74">
        <v>514</v>
      </c>
      <c r="R134" s="74">
        <v>214</v>
      </c>
      <c r="S134" s="74">
        <v>86</v>
      </c>
      <c r="T134" s="74">
        <v>40</v>
      </c>
      <c r="U134" s="67">
        <v>7128</v>
      </c>
      <c r="V134" s="67">
        <v>4052</v>
      </c>
      <c r="W134" s="162" t="s">
        <v>195</v>
      </c>
      <c r="X134" s="13" t="s">
        <v>119</v>
      </c>
      <c r="Y134" s="74">
        <v>27</v>
      </c>
      <c r="Z134" s="74">
        <v>15</v>
      </c>
      <c r="AA134" s="74">
        <v>10</v>
      </c>
      <c r="AB134" s="74">
        <v>8</v>
      </c>
      <c r="AC134" s="74">
        <v>0</v>
      </c>
      <c r="AD134" s="74">
        <v>0</v>
      </c>
      <c r="AE134" s="74">
        <v>3</v>
      </c>
      <c r="AF134" s="74">
        <v>0</v>
      </c>
      <c r="AG134" s="74">
        <v>4</v>
      </c>
      <c r="AH134" s="74">
        <v>2</v>
      </c>
      <c r="AI134" s="74">
        <v>118</v>
      </c>
      <c r="AJ134" s="74">
        <v>61</v>
      </c>
      <c r="AK134" s="74">
        <v>4</v>
      </c>
      <c r="AL134" s="74">
        <v>1</v>
      </c>
      <c r="AM134" s="74">
        <v>50</v>
      </c>
      <c r="AN134" s="74">
        <v>16</v>
      </c>
      <c r="AO134" s="74">
        <v>3</v>
      </c>
      <c r="AP134" s="74">
        <v>2</v>
      </c>
      <c r="AQ134" s="67">
        <v>219</v>
      </c>
      <c r="AR134" s="67">
        <v>105</v>
      </c>
      <c r="AS134" s="162" t="s">
        <v>195</v>
      </c>
      <c r="AT134" s="13" t="s">
        <v>119</v>
      </c>
      <c r="AU134" s="74">
        <v>86</v>
      </c>
      <c r="AV134" s="74">
        <v>53</v>
      </c>
      <c r="AW134" s="74">
        <v>2</v>
      </c>
      <c r="AX134" s="74">
        <v>14</v>
      </c>
      <c r="AY134" s="74">
        <v>29</v>
      </c>
      <c r="AZ134" s="74">
        <v>77</v>
      </c>
      <c r="BA134" s="74">
        <v>14</v>
      </c>
      <c r="BB134" s="74">
        <v>36</v>
      </c>
      <c r="BC134" s="74">
        <v>6</v>
      </c>
      <c r="BD134" s="67">
        <v>317</v>
      </c>
      <c r="BE134" s="76">
        <v>274</v>
      </c>
      <c r="BF134" s="74">
        <v>269</v>
      </c>
      <c r="BG134" s="74">
        <v>206</v>
      </c>
      <c r="BH134" s="74">
        <v>14</v>
      </c>
      <c r="BI134" s="74">
        <v>73</v>
      </c>
      <c r="BJ134" s="162" t="s">
        <v>195</v>
      </c>
      <c r="BK134" s="13" t="s">
        <v>119</v>
      </c>
      <c r="BL134" s="74">
        <v>109</v>
      </c>
      <c r="BM134" s="74">
        <v>2291</v>
      </c>
      <c r="BN134" s="74">
        <v>784</v>
      </c>
      <c r="BO134" s="74">
        <v>295</v>
      </c>
      <c r="BP134" s="74">
        <v>45</v>
      </c>
      <c r="BQ134" s="74">
        <v>80</v>
      </c>
      <c r="BR134" s="74">
        <v>306</v>
      </c>
      <c r="BS134" s="74">
        <v>295</v>
      </c>
      <c r="BT134" s="74">
        <v>295</v>
      </c>
      <c r="BU134" s="162" t="s">
        <v>195</v>
      </c>
      <c r="BV134" s="13" t="s">
        <v>119</v>
      </c>
      <c r="BW134" s="74">
        <v>2330</v>
      </c>
      <c r="BX134" s="74">
        <v>1293</v>
      </c>
      <c r="BY134" s="74">
        <v>2201</v>
      </c>
      <c r="BZ134" s="74">
        <v>1210</v>
      </c>
      <c r="CA134" s="74">
        <v>1480</v>
      </c>
      <c r="CB134" s="74">
        <v>832</v>
      </c>
      <c r="CC134" s="74">
        <v>73</v>
      </c>
      <c r="CD134" s="74">
        <v>29</v>
      </c>
      <c r="CE134" s="74">
        <v>70</v>
      </c>
      <c r="CF134" s="74">
        <v>28</v>
      </c>
      <c r="CG134" s="74">
        <v>45</v>
      </c>
      <c r="CH134" s="74">
        <v>20</v>
      </c>
      <c r="CI134" s="74">
        <v>677</v>
      </c>
      <c r="CJ134" s="74">
        <v>298</v>
      </c>
      <c r="CK134" s="74">
        <v>622</v>
      </c>
      <c r="CL134" s="74">
        <v>286</v>
      </c>
      <c r="CM134" s="74">
        <v>415</v>
      </c>
      <c r="CN134" s="74">
        <v>200</v>
      </c>
      <c r="CO134" s="162" t="s">
        <v>195</v>
      </c>
      <c r="CP134" s="13" t="s">
        <v>119</v>
      </c>
      <c r="CQ134" s="72">
        <v>678</v>
      </c>
      <c r="CR134" s="5">
        <v>285</v>
      </c>
      <c r="CS134" s="5">
        <v>79</v>
      </c>
      <c r="CT134" s="72">
        <v>104</v>
      </c>
      <c r="CU134" s="5">
        <v>56</v>
      </c>
      <c r="CV134" s="72">
        <v>782</v>
      </c>
      <c r="CW134" s="72">
        <v>341</v>
      </c>
      <c r="CX134" s="162" t="s">
        <v>195</v>
      </c>
      <c r="CY134" s="13" t="s">
        <v>119</v>
      </c>
      <c r="CZ134" s="74">
        <v>47</v>
      </c>
      <c r="DA134" s="74">
        <v>49</v>
      </c>
      <c r="DB134" s="74">
        <v>35</v>
      </c>
      <c r="DC134" s="74">
        <v>4</v>
      </c>
      <c r="DD134" s="74">
        <v>32</v>
      </c>
      <c r="DE134" s="74">
        <v>7</v>
      </c>
      <c r="DF134" s="74">
        <v>44</v>
      </c>
      <c r="DG134" s="74">
        <v>22</v>
      </c>
      <c r="DH134" s="74">
        <v>23</v>
      </c>
      <c r="DI134" s="74">
        <v>0</v>
      </c>
      <c r="DJ134" s="74">
        <v>14</v>
      </c>
      <c r="DK134" s="74">
        <v>0</v>
      </c>
      <c r="DL134" s="74">
        <v>3</v>
      </c>
      <c r="DM134" s="74">
        <v>24</v>
      </c>
      <c r="DN134" s="74">
        <v>53</v>
      </c>
      <c r="DO134" s="135"/>
      <c r="DP134" s="138" t="s">
        <v>195</v>
      </c>
      <c r="DQ134" s="138" t="s">
        <v>4287</v>
      </c>
      <c r="DR134" s="138">
        <v>3080</v>
      </c>
      <c r="DS134" s="138">
        <v>1940</v>
      </c>
      <c r="DT134" s="139">
        <v>8448</v>
      </c>
      <c r="DU134" s="139">
        <v>277</v>
      </c>
    </row>
    <row r="135" spans="1:125">
      <c r="A135" s="162"/>
      <c r="B135" s="13" t="s">
        <v>120</v>
      </c>
      <c r="C135" s="74">
        <v>0</v>
      </c>
      <c r="D135" s="74">
        <v>0</v>
      </c>
      <c r="E135" s="74">
        <v>0</v>
      </c>
      <c r="F135" s="74">
        <v>0</v>
      </c>
      <c r="G135" s="74">
        <v>0</v>
      </c>
      <c r="H135" s="74">
        <v>0</v>
      </c>
      <c r="I135" s="74">
        <v>0</v>
      </c>
      <c r="J135" s="74">
        <v>0</v>
      </c>
      <c r="K135" s="74">
        <v>0</v>
      </c>
      <c r="L135" s="74">
        <v>0</v>
      </c>
      <c r="M135" s="74">
        <v>0</v>
      </c>
      <c r="N135" s="74">
        <v>0</v>
      </c>
      <c r="O135" s="74">
        <v>0</v>
      </c>
      <c r="P135" s="74">
        <v>0</v>
      </c>
      <c r="Q135" s="74">
        <v>0</v>
      </c>
      <c r="R135" s="74">
        <v>0</v>
      </c>
      <c r="S135" s="74">
        <v>0</v>
      </c>
      <c r="T135" s="74">
        <v>0</v>
      </c>
      <c r="U135" s="67">
        <v>0</v>
      </c>
      <c r="V135" s="67">
        <v>0</v>
      </c>
      <c r="W135" s="162"/>
      <c r="X135" s="13" t="s">
        <v>120</v>
      </c>
      <c r="Y135" s="74">
        <v>0</v>
      </c>
      <c r="Z135" s="74">
        <v>0</v>
      </c>
      <c r="AA135" s="74">
        <v>0</v>
      </c>
      <c r="AB135" s="74">
        <v>0</v>
      </c>
      <c r="AC135" s="74">
        <v>0</v>
      </c>
      <c r="AD135" s="74">
        <v>0</v>
      </c>
      <c r="AE135" s="74">
        <v>0</v>
      </c>
      <c r="AF135" s="74">
        <v>0</v>
      </c>
      <c r="AG135" s="74">
        <v>0</v>
      </c>
      <c r="AH135" s="74">
        <v>0</v>
      </c>
      <c r="AI135" s="74">
        <v>0</v>
      </c>
      <c r="AJ135" s="74">
        <v>0</v>
      </c>
      <c r="AK135" s="74">
        <v>0</v>
      </c>
      <c r="AL135" s="74">
        <v>0</v>
      </c>
      <c r="AM135" s="74">
        <v>0</v>
      </c>
      <c r="AN135" s="74">
        <v>0</v>
      </c>
      <c r="AO135" s="74">
        <v>0</v>
      </c>
      <c r="AP135" s="74">
        <v>0</v>
      </c>
      <c r="AQ135" s="67">
        <v>0</v>
      </c>
      <c r="AR135" s="67">
        <v>0</v>
      </c>
      <c r="AS135" s="162"/>
      <c r="AT135" s="13" t="s">
        <v>120</v>
      </c>
      <c r="AU135" s="74">
        <v>0</v>
      </c>
      <c r="AV135" s="74">
        <v>0</v>
      </c>
      <c r="AW135" s="74">
        <v>0</v>
      </c>
      <c r="AX135" s="74">
        <v>0</v>
      </c>
      <c r="AY135" s="74">
        <v>0</v>
      </c>
      <c r="AZ135" s="74">
        <v>0</v>
      </c>
      <c r="BA135" s="74">
        <v>0</v>
      </c>
      <c r="BB135" s="74">
        <v>0</v>
      </c>
      <c r="BC135" s="74">
        <v>0</v>
      </c>
      <c r="BD135" s="67">
        <v>0</v>
      </c>
      <c r="BE135" s="76">
        <v>0</v>
      </c>
      <c r="BF135" s="74">
        <v>0</v>
      </c>
      <c r="BG135" s="74">
        <v>0</v>
      </c>
      <c r="BH135" s="74">
        <v>0</v>
      </c>
      <c r="BI135" s="74">
        <v>0</v>
      </c>
      <c r="BJ135" s="162"/>
      <c r="BK135" s="13" t="s">
        <v>120</v>
      </c>
      <c r="BL135" s="74">
        <v>0</v>
      </c>
      <c r="BM135" s="74">
        <v>0</v>
      </c>
      <c r="BN135" s="74">
        <v>0</v>
      </c>
      <c r="BO135" s="74">
        <v>0</v>
      </c>
      <c r="BP135" s="74">
        <v>0</v>
      </c>
      <c r="BQ135" s="74">
        <v>0</v>
      </c>
      <c r="BR135" s="74">
        <v>0</v>
      </c>
      <c r="BS135" s="74">
        <v>0</v>
      </c>
      <c r="BT135" s="74">
        <v>0</v>
      </c>
      <c r="BU135" s="162"/>
      <c r="BV135" s="13" t="s">
        <v>120</v>
      </c>
      <c r="BW135" s="74">
        <v>0</v>
      </c>
      <c r="BX135" s="74">
        <v>0</v>
      </c>
      <c r="BY135" s="74">
        <v>0</v>
      </c>
      <c r="BZ135" s="74">
        <v>0</v>
      </c>
      <c r="CA135" s="74">
        <v>0</v>
      </c>
      <c r="CB135" s="74">
        <v>0</v>
      </c>
      <c r="CC135" s="74">
        <v>0</v>
      </c>
      <c r="CD135" s="74">
        <v>0</v>
      </c>
      <c r="CE135" s="74">
        <v>0</v>
      </c>
      <c r="CF135" s="74">
        <v>0</v>
      </c>
      <c r="CG135" s="74">
        <v>0</v>
      </c>
      <c r="CH135" s="74">
        <v>0</v>
      </c>
      <c r="CI135" s="74">
        <v>0</v>
      </c>
      <c r="CJ135" s="74">
        <v>0</v>
      </c>
      <c r="CK135" s="74">
        <v>0</v>
      </c>
      <c r="CL135" s="74">
        <v>0</v>
      </c>
      <c r="CM135" s="74">
        <v>0</v>
      </c>
      <c r="CN135" s="74">
        <v>0</v>
      </c>
      <c r="CO135" s="162"/>
      <c r="CP135" s="13" t="s">
        <v>120</v>
      </c>
      <c r="CQ135" s="72">
        <v>0</v>
      </c>
      <c r="CR135" s="5">
        <v>0</v>
      </c>
      <c r="CS135" s="5">
        <v>0</v>
      </c>
      <c r="CT135" s="72">
        <v>0</v>
      </c>
      <c r="CU135" s="5">
        <v>0</v>
      </c>
      <c r="CV135" s="72">
        <v>0</v>
      </c>
      <c r="CW135" s="72">
        <v>0</v>
      </c>
      <c r="CX135" s="162"/>
      <c r="CY135" s="13" t="s">
        <v>120</v>
      </c>
      <c r="CZ135" s="74">
        <v>0</v>
      </c>
      <c r="DA135" s="74">
        <v>0</v>
      </c>
      <c r="DB135" s="74">
        <v>0</v>
      </c>
      <c r="DC135" s="74">
        <v>0</v>
      </c>
      <c r="DD135" s="74">
        <v>0</v>
      </c>
      <c r="DE135" s="74">
        <v>0</v>
      </c>
      <c r="DF135" s="74">
        <v>0</v>
      </c>
      <c r="DG135" s="74">
        <v>0</v>
      </c>
      <c r="DH135" s="74">
        <v>0</v>
      </c>
      <c r="DI135" s="74">
        <v>0</v>
      </c>
      <c r="DJ135" s="74">
        <v>0</v>
      </c>
      <c r="DK135" s="74">
        <v>0</v>
      </c>
      <c r="DL135" s="74">
        <v>0</v>
      </c>
      <c r="DM135" s="74">
        <v>0</v>
      </c>
      <c r="DN135" s="74">
        <v>0</v>
      </c>
      <c r="DO135" s="135"/>
      <c r="DP135" s="138" t="s">
        <v>195</v>
      </c>
      <c r="DQ135" s="138" t="s">
        <v>4288</v>
      </c>
      <c r="DR135" s="138">
        <v>0</v>
      </c>
      <c r="DS135" s="138">
        <v>0</v>
      </c>
      <c r="DT135" s="139">
        <v>0</v>
      </c>
      <c r="DU135" s="139">
        <v>0</v>
      </c>
    </row>
    <row r="136" spans="1:125">
      <c r="A136" s="162"/>
      <c r="B136" s="103" t="s">
        <v>102</v>
      </c>
      <c r="C136" s="105">
        <v>2753</v>
      </c>
      <c r="D136" s="105">
        <v>1589</v>
      </c>
      <c r="E136" s="105">
        <v>980</v>
      </c>
      <c r="F136" s="105">
        <v>627</v>
      </c>
      <c r="G136" s="105">
        <v>16</v>
      </c>
      <c r="H136" s="105">
        <v>4</v>
      </c>
      <c r="I136" s="105">
        <v>294</v>
      </c>
      <c r="J136" s="105">
        <v>163</v>
      </c>
      <c r="K136" s="105">
        <v>549</v>
      </c>
      <c r="L136" s="105">
        <v>280</v>
      </c>
      <c r="M136" s="105">
        <v>1889</v>
      </c>
      <c r="N136" s="105">
        <v>1114</v>
      </c>
      <c r="O136" s="105">
        <v>47</v>
      </c>
      <c r="P136" s="105">
        <v>21</v>
      </c>
      <c r="Q136" s="105">
        <v>514</v>
      </c>
      <c r="R136" s="105">
        <v>214</v>
      </c>
      <c r="S136" s="105">
        <v>86</v>
      </c>
      <c r="T136" s="105">
        <v>40</v>
      </c>
      <c r="U136" s="105">
        <v>7128</v>
      </c>
      <c r="V136" s="105">
        <v>4052</v>
      </c>
      <c r="W136" s="162"/>
      <c r="X136" s="103" t="s">
        <v>102</v>
      </c>
      <c r="Y136" s="105">
        <v>27</v>
      </c>
      <c r="Z136" s="105">
        <v>15</v>
      </c>
      <c r="AA136" s="105">
        <v>10</v>
      </c>
      <c r="AB136" s="105">
        <v>8</v>
      </c>
      <c r="AC136" s="105">
        <v>0</v>
      </c>
      <c r="AD136" s="105">
        <v>0</v>
      </c>
      <c r="AE136" s="105">
        <v>3</v>
      </c>
      <c r="AF136" s="105">
        <v>0</v>
      </c>
      <c r="AG136" s="105">
        <v>4</v>
      </c>
      <c r="AH136" s="105">
        <v>2</v>
      </c>
      <c r="AI136" s="105">
        <v>118</v>
      </c>
      <c r="AJ136" s="105">
        <v>61</v>
      </c>
      <c r="AK136" s="105">
        <v>4</v>
      </c>
      <c r="AL136" s="105">
        <v>1</v>
      </c>
      <c r="AM136" s="105">
        <v>50</v>
      </c>
      <c r="AN136" s="105">
        <v>16</v>
      </c>
      <c r="AO136" s="105">
        <v>3</v>
      </c>
      <c r="AP136" s="105">
        <v>2</v>
      </c>
      <c r="AQ136" s="105">
        <v>219</v>
      </c>
      <c r="AR136" s="105">
        <v>105</v>
      </c>
      <c r="AS136" s="162"/>
      <c r="AT136" s="103" t="s">
        <v>102</v>
      </c>
      <c r="AU136" s="105">
        <v>86</v>
      </c>
      <c r="AV136" s="105">
        <v>53</v>
      </c>
      <c r="AW136" s="105">
        <v>2</v>
      </c>
      <c r="AX136" s="105">
        <v>14</v>
      </c>
      <c r="AY136" s="105">
        <v>29</v>
      </c>
      <c r="AZ136" s="105">
        <v>77</v>
      </c>
      <c r="BA136" s="105">
        <v>14</v>
      </c>
      <c r="BB136" s="105">
        <v>36</v>
      </c>
      <c r="BC136" s="105">
        <v>6</v>
      </c>
      <c r="BD136" s="105">
        <v>317</v>
      </c>
      <c r="BE136" s="105">
        <v>274</v>
      </c>
      <c r="BF136" s="105">
        <v>269</v>
      </c>
      <c r="BG136" s="105">
        <v>206</v>
      </c>
      <c r="BH136" s="105">
        <v>14</v>
      </c>
      <c r="BI136" s="105">
        <v>73</v>
      </c>
      <c r="BJ136" s="162"/>
      <c r="BK136" s="103" t="s">
        <v>102</v>
      </c>
      <c r="BL136" s="105">
        <v>109</v>
      </c>
      <c r="BM136" s="105">
        <v>2291</v>
      </c>
      <c r="BN136" s="105">
        <v>784</v>
      </c>
      <c r="BO136" s="105">
        <v>295</v>
      </c>
      <c r="BP136" s="105">
        <v>45</v>
      </c>
      <c r="BQ136" s="105">
        <v>80</v>
      </c>
      <c r="BR136" s="105">
        <v>306</v>
      </c>
      <c r="BS136" s="105">
        <v>295</v>
      </c>
      <c r="BT136" s="105">
        <v>295</v>
      </c>
      <c r="BU136" s="162"/>
      <c r="BV136" s="103" t="s">
        <v>102</v>
      </c>
      <c r="BW136" s="105">
        <v>2330</v>
      </c>
      <c r="BX136" s="105">
        <v>1293</v>
      </c>
      <c r="BY136" s="105">
        <v>2201</v>
      </c>
      <c r="BZ136" s="105">
        <v>1210</v>
      </c>
      <c r="CA136" s="105">
        <v>1480</v>
      </c>
      <c r="CB136" s="105">
        <v>832</v>
      </c>
      <c r="CC136" s="105">
        <v>73</v>
      </c>
      <c r="CD136" s="105">
        <v>29</v>
      </c>
      <c r="CE136" s="105">
        <v>70</v>
      </c>
      <c r="CF136" s="105">
        <v>28</v>
      </c>
      <c r="CG136" s="105">
        <v>45</v>
      </c>
      <c r="CH136" s="105">
        <v>20</v>
      </c>
      <c r="CI136" s="105">
        <v>677</v>
      </c>
      <c r="CJ136" s="105">
        <v>298</v>
      </c>
      <c r="CK136" s="105">
        <v>622</v>
      </c>
      <c r="CL136" s="105">
        <v>286</v>
      </c>
      <c r="CM136" s="105">
        <v>415</v>
      </c>
      <c r="CN136" s="105">
        <v>200</v>
      </c>
      <c r="CO136" s="162"/>
      <c r="CP136" s="105" t="s">
        <v>102</v>
      </c>
      <c r="CQ136" s="105">
        <v>678</v>
      </c>
      <c r="CR136" s="105">
        <v>285</v>
      </c>
      <c r="CS136" s="105">
        <v>79</v>
      </c>
      <c r="CT136" s="105">
        <v>104</v>
      </c>
      <c r="CU136" s="105">
        <v>56</v>
      </c>
      <c r="CV136" s="105">
        <v>782</v>
      </c>
      <c r="CW136" s="105">
        <v>341</v>
      </c>
      <c r="CX136" s="162"/>
      <c r="CY136" s="103" t="s">
        <v>102</v>
      </c>
      <c r="CZ136" s="105">
        <v>47</v>
      </c>
      <c r="DA136" s="105">
        <v>49</v>
      </c>
      <c r="DB136" s="105">
        <v>35</v>
      </c>
      <c r="DC136" s="105">
        <v>4</v>
      </c>
      <c r="DD136" s="105">
        <v>32</v>
      </c>
      <c r="DE136" s="105">
        <v>7</v>
      </c>
      <c r="DF136" s="105">
        <v>44</v>
      </c>
      <c r="DG136" s="105">
        <v>22</v>
      </c>
      <c r="DH136" s="105">
        <v>23</v>
      </c>
      <c r="DI136" s="105">
        <v>0</v>
      </c>
      <c r="DJ136" s="105">
        <v>14</v>
      </c>
      <c r="DK136" s="105">
        <v>0</v>
      </c>
      <c r="DL136" s="105">
        <v>3</v>
      </c>
      <c r="DM136" s="105">
        <v>24</v>
      </c>
      <c r="DN136" s="105">
        <v>53</v>
      </c>
      <c r="DO136" s="135"/>
      <c r="DP136" s="138" t="s">
        <v>195</v>
      </c>
      <c r="DQ136" s="138" t="s">
        <v>4289</v>
      </c>
      <c r="DR136" s="138">
        <v>3080</v>
      </c>
      <c r="DS136" s="138">
        <v>1940</v>
      </c>
      <c r="DT136" s="139">
        <v>8448</v>
      </c>
      <c r="DU136" s="139">
        <v>277</v>
      </c>
    </row>
    <row r="137" spans="1:125" ht="14.45" customHeight="1">
      <c r="A137" s="162" t="s">
        <v>196</v>
      </c>
      <c r="B137" s="13" t="s">
        <v>119</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67">
        <v>0</v>
      </c>
      <c r="V137" s="67">
        <v>0</v>
      </c>
      <c r="W137" s="162" t="s">
        <v>196</v>
      </c>
      <c r="X137" s="13" t="s">
        <v>119</v>
      </c>
      <c r="Y137" s="74">
        <v>0</v>
      </c>
      <c r="Z137" s="74">
        <v>0</v>
      </c>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67">
        <v>0</v>
      </c>
      <c r="AR137" s="67">
        <v>0</v>
      </c>
      <c r="AS137" s="162" t="s">
        <v>196</v>
      </c>
      <c r="AT137" s="13" t="s">
        <v>119</v>
      </c>
      <c r="AU137" s="74">
        <v>0</v>
      </c>
      <c r="AV137" s="74">
        <v>0</v>
      </c>
      <c r="AW137" s="74">
        <v>0</v>
      </c>
      <c r="AX137" s="74">
        <v>0</v>
      </c>
      <c r="AY137" s="74">
        <v>0</v>
      </c>
      <c r="AZ137" s="74">
        <v>0</v>
      </c>
      <c r="BA137" s="74">
        <v>0</v>
      </c>
      <c r="BB137" s="74">
        <v>0</v>
      </c>
      <c r="BC137" s="74">
        <v>0</v>
      </c>
      <c r="BD137" s="67">
        <v>0</v>
      </c>
      <c r="BE137" s="76">
        <v>0</v>
      </c>
      <c r="BF137" s="74">
        <v>0</v>
      </c>
      <c r="BG137" s="74">
        <v>0</v>
      </c>
      <c r="BH137" s="74">
        <v>0</v>
      </c>
      <c r="BI137" s="74">
        <v>0</v>
      </c>
      <c r="BJ137" s="162" t="s">
        <v>196</v>
      </c>
      <c r="BK137" s="13" t="s">
        <v>119</v>
      </c>
      <c r="BL137" s="74">
        <v>0</v>
      </c>
      <c r="BM137" s="74">
        <v>0</v>
      </c>
      <c r="BN137" s="74">
        <v>0</v>
      </c>
      <c r="BO137" s="74">
        <v>0</v>
      </c>
      <c r="BP137" s="74">
        <v>0</v>
      </c>
      <c r="BQ137" s="74">
        <v>0</v>
      </c>
      <c r="BR137" s="74">
        <v>0</v>
      </c>
      <c r="BS137" s="74">
        <v>0</v>
      </c>
      <c r="BT137" s="74">
        <v>0</v>
      </c>
      <c r="BU137" s="162" t="s">
        <v>196</v>
      </c>
      <c r="BV137" s="13" t="s">
        <v>119</v>
      </c>
      <c r="BW137" s="74">
        <v>0</v>
      </c>
      <c r="BX137" s="74">
        <v>0</v>
      </c>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162" t="s">
        <v>196</v>
      </c>
      <c r="CP137" s="13" t="s">
        <v>119</v>
      </c>
      <c r="CQ137" s="72">
        <v>0</v>
      </c>
      <c r="CR137" s="5">
        <v>0</v>
      </c>
      <c r="CS137" s="5">
        <v>0</v>
      </c>
      <c r="CT137" s="72">
        <v>0</v>
      </c>
      <c r="CU137" s="5">
        <v>0</v>
      </c>
      <c r="CV137" s="72">
        <v>0</v>
      </c>
      <c r="CW137" s="72">
        <v>0</v>
      </c>
      <c r="CX137" s="162" t="s">
        <v>196</v>
      </c>
      <c r="CY137" s="13" t="s">
        <v>119</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135"/>
      <c r="DP137" s="138" t="s">
        <v>196</v>
      </c>
      <c r="DQ137" s="138" t="s">
        <v>4290</v>
      </c>
      <c r="DR137" s="138">
        <v>0</v>
      </c>
      <c r="DS137" s="138">
        <v>0</v>
      </c>
      <c r="DT137" s="139">
        <v>0</v>
      </c>
      <c r="DU137" s="139">
        <v>0</v>
      </c>
    </row>
    <row r="138" spans="1:125">
      <c r="A138" s="162"/>
      <c r="B138" s="13" t="s">
        <v>120</v>
      </c>
      <c r="C138" s="74">
        <v>9409</v>
      </c>
      <c r="D138" s="74">
        <v>5211</v>
      </c>
      <c r="E138" s="74">
        <v>4244</v>
      </c>
      <c r="F138" s="74">
        <v>2421</v>
      </c>
      <c r="G138" s="74">
        <v>140</v>
      </c>
      <c r="H138" s="74">
        <v>65</v>
      </c>
      <c r="I138" s="74">
        <v>638</v>
      </c>
      <c r="J138" s="74">
        <v>305</v>
      </c>
      <c r="K138" s="74">
        <v>3053</v>
      </c>
      <c r="L138" s="74">
        <v>1579</v>
      </c>
      <c r="M138" s="74">
        <v>7171</v>
      </c>
      <c r="N138" s="74">
        <v>4020</v>
      </c>
      <c r="O138" s="74">
        <v>438</v>
      </c>
      <c r="P138" s="74">
        <v>178</v>
      </c>
      <c r="Q138" s="74">
        <v>1907</v>
      </c>
      <c r="R138" s="74">
        <v>909</v>
      </c>
      <c r="S138" s="74">
        <v>1212</v>
      </c>
      <c r="T138" s="74">
        <v>615</v>
      </c>
      <c r="U138" s="67">
        <v>28212</v>
      </c>
      <c r="V138" s="67">
        <v>15303</v>
      </c>
      <c r="W138" s="162"/>
      <c r="X138" s="13" t="s">
        <v>120</v>
      </c>
      <c r="Y138" s="74">
        <v>173</v>
      </c>
      <c r="Z138" s="74">
        <v>80</v>
      </c>
      <c r="AA138" s="74">
        <v>61</v>
      </c>
      <c r="AB138" s="74">
        <v>32</v>
      </c>
      <c r="AC138" s="74">
        <v>12</v>
      </c>
      <c r="AD138" s="74">
        <v>5</v>
      </c>
      <c r="AE138" s="74">
        <v>25</v>
      </c>
      <c r="AF138" s="74">
        <v>12</v>
      </c>
      <c r="AG138" s="74">
        <v>42</v>
      </c>
      <c r="AH138" s="74">
        <v>17</v>
      </c>
      <c r="AI138" s="74">
        <v>835</v>
      </c>
      <c r="AJ138" s="74">
        <v>412</v>
      </c>
      <c r="AK138" s="74">
        <v>51</v>
      </c>
      <c r="AL138" s="74">
        <v>15</v>
      </c>
      <c r="AM138" s="74">
        <v>194</v>
      </c>
      <c r="AN138" s="74">
        <v>86</v>
      </c>
      <c r="AO138" s="74">
        <v>120</v>
      </c>
      <c r="AP138" s="74">
        <v>57</v>
      </c>
      <c r="AQ138" s="67">
        <v>1513</v>
      </c>
      <c r="AR138" s="67">
        <v>716</v>
      </c>
      <c r="AS138" s="162"/>
      <c r="AT138" s="13" t="s">
        <v>120</v>
      </c>
      <c r="AU138" s="74">
        <v>280</v>
      </c>
      <c r="AV138" s="74">
        <v>167</v>
      </c>
      <c r="AW138" s="74">
        <v>11</v>
      </c>
      <c r="AX138" s="74">
        <v>29</v>
      </c>
      <c r="AY138" s="74">
        <v>112</v>
      </c>
      <c r="AZ138" s="74">
        <v>250</v>
      </c>
      <c r="BA138" s="74">
        <v>37</v>
      </c>
      <c r="BB138" s="74">
        <v>104</v>
      </c>
      <c r="BC138" s="74">
        <v>43</v>
      </c>
      <c r="BD138" s="67">
        <v>1033</v>
      </c>
      <c r="BE138" s="76">
        <v>1109</v>
      </c>
      <c r="BF138" s="74">
        <v>1103</v>
      </c>
      <c r="BG138" s="74">
        <v>1100</v>
      </c>
      <c r="BH138" s="74">
        <v>39</v>
      </c>
      <c r="BI138" s="74">
        <v>216</v>
      </c>
      <c r="BJ138" s="162"/>
      <c r="BK138" s="13" t="s">
        <v>120</v>
      </c>
      <c r="BL138" s="74">
        <v>2295</v>
      </c>
      <c r="BM138" s="74">
        <v>7165</v>
      </c>
      <c r="BN138" s="74">
        <v>4342</v>
      </c>
      <c r="BO138" s="74">
        <v>1629</v>
      </c>
      <c r="BP138" s="74">
        <v>227</v>
      </c>
      <c r="BQ138" s="74">
        <v>458</v>
      </c>
      <c r="BR138" s="74">
        <v>1087</v>
      </c>
      <c r="BS138" s="74">
        <v>1062</v>
      </c>
      <c r="BT138" s="74">
        <v>1043</v>
      </c>
      <c r="BU138" s="162"/>
      <c r="BV138" s="13" t="s">
        <v>120</v>
      </c>
      <c r="BW138" s="74">
        <v>7347</v>
      </c>
      <c r="BX138" s="74">
        <v>4166</v>
      </c>
      <c r="BY138" s="74">
        <v>7141</v>
      </c>
      <c r="BZ138" s="74">
        <v>4053</v>
      </c>
      <c r="CA138" s="74">
        <v>4371</v>
      </c>
      <c r="CB138" s="74">
        <v>2478</v>
      </c>
      <c r="CC138" s="74">
        <v>719</v>
      </c>
      <c r="CD138" s="74">
        <v>279</v>
      </c>
      <c r="CE138" s="74">
        <v>692</v>
      </c>
      <c r="CF138" s="74">
        <v>267</v>
      </c>
      <c r="CG138" s="74">
        <v>465</v>
      </c>
      <c r="CH138" s="74">
        <v>176</v>
      </c>
      <c r="CI138" s="74">
        <v>2631</v>
      </c>
      <c r="CJ138" s="74">
        <v>1238</v>
      </c>
      <c r="CK138" s="74">
        <v>2530</v>
      </c>
      <c r="CL138" s="74">
        <v>1188</v>
      </c>
      <c r="CM138" s="74">
        <v>1478</v>
      </c>
      <c r="CN138" s="74">
        <v>749</v>
      </c>
      <c r="CO138" s="162"/>
      <c r="CP138" s="13" t="s">
        <v>120</v>
      </c>
      <c r="CQ138" s="72">
        <v>1875</v>
      </c>
      <c r="CR138" s="5">
        <v>785</v>
      </c>
      <c r="CS138" s="5">
        <v>224</v>
      </c>
      <c r="CT138" s="72">
        <v>191</v>
      </c>
      <c r="CU138" s="5">
        <v>111</v>
      </c>
      <c r="CV138" s="72">
        <v>2066</v>
      </c>
      <c r="CW138" s="72">
        <v>896</v>
      </c>
      <c r="CX138" s="162"/>
      <c r="CY138" s="13" t="s">
        <v>120</v>
      </c>
      <c r="CZ138" s="74">
        <v>84</v>
      </c>
      <c r="DA138" s="74">
        <v>313</v>
      </c>
      <c r="DB138" s="74">
        <v>537</v>
      </c>
      <c r="DC138" s="74">
        <v>53</v>
      </c>
      <c r="DD138" s="74">
        <v>859</v>
      </c>
      <c r="DE138" s="74">
        <v>272</v>
      </c>
      <c r="DF138" s="74">
        <v>962</v>
      </c>
      <c r="DG138" s="74">
        <v>531</v>
      </c>
      <c r="DH138" s="74">
        <v>288</v>
      </c>
      <c r="DI138" s="74">
        <v>1</v>
      </c>
      <c r="DJ138" s="74">
        <v>7</v>
      </c>
      <c r="DK138" s="74">
        <v>4</v>
      </c>
      <c r="DL138" s="74">
        <v>2</v>
      </c>
      <c r="DM138" s="74">
        <v>76</v>
      </c>
      <c r="DN138" s="74">
        <v>55</v>
      </c>
      <c r="DO138" s="135"/>
      <c r="DP138" s="138" t="s">
        <v>196</v>
      </c>
      <c r="DQ138" s="138" t="s">
        <v>4291</v>
      </c>
      <c r="DR138" s="138">
        <v>10697</v>
      </c>
      <c r="DS138" s="138">
        <v>6314</v>
      </c>
      <c r="DT138" s="139">
        <v>37302</v>
      </c>
      <c r="DU138" s="139">
        <v>3911</v>
      </c>
    </row>
    <row r="139" spans="1:125">
      <c r="A139" s="162"/>
      <c r="B139" s="103" t="s">
        <v>102</v>
      </c>
      <c r="C139" s="105">
        <v>9409</v>
      </c>
      <c r="D139" s="105">
        <v>5211</v>
      </c>
      <c r="E139" s="105">
        <v>4244</v>
      </c>
      <c r="F139" s="105">
        <v>2421</v>
      </c>
      <c r="G139" s="105">
        <v>140</v>
      </c>
      <c r="H139" s="105">
        <v>65</v>
      </c>
      <c r="I139" s="105">
        <v>638</v>
      </c>
      <c r="J139" s="105">
        <v>305</v>
      </c>
      <c r="K139" s="105">
        <v>3053</v>
      </c>
      <c r="L139" s="105">
        <v>1579</v>
      </c>
      <c r="M139" s="105">
        <v>7171</v>
      </c>
      <c r="N139" s="105">
        <v>4020</v>
      </c>
      <c r="O139" s="105">
        <v>438</v>
      </c>
      <c r="P139" s="105">
        <v>178</v>
      </c>
      <c r="Q139" s="105">
        <v>1907</v>
      </c>
      <c r="R139" s="105">
        <v>909</v>
      </c>
      <c r="S139" s="105">
        <v>1212</v>
      </c>
      <c r="T139" s="105">
        <v>615</v>
      </c>
      <c r="U139" s="105">
        <v>28212</v>
      </c>
      <c r="V139" s="105">
        <v>15303</v>
      </c>
      <c r="W139" s="162"/>
      <c r="X139" s="103" t="s">
        <v>102</v>
      </c>
      <c r="Y139" s="105">
        <v>173</v>
      </c>
      <c r="Z139" s="105">
        <v>80</v>
      </c>
      <c r="AA139" s="105">
        <v>61</v>
      </c>
      <c r="AB139" s="105">
        <v>32</v>
      </c>
      <c r="AC139" s="105">
        <v>12</v>
      </c>
      <c r="AD139" s="105">
        <v>5</v>
      </c>
      <c r="AE139" s="105">
        <v>25</v>
      </c>
      <c r="AF139" s="105">
        <v>12</v>
      </c>
      <c r="AG139" s="105">
        <v>42</v>
      </c>
      <c r="AH139" s="105">
        <v>17</v>
      </c>
      <c r="AI139" s="105">
        <v>835</v>
      </c>
      <c r="AJ139" s="105">
        <v>412</v>
      </c>
      <c r="AK139" s="105">
        <v>51</v>
      </c>
      <c r="AL139" s="105">
        <v>15</v>
      </c>
      <c r="AM139" s="105">
        <v>194</v>
      </c>
      <c r="AN139" s="105">
        <v>86</v>
      </c>
      <c r="AO139" s="105">
        <v>120</v>
      </c>
      <c r="AP139" s="105">
        <v>57</v>
      </c>
      <c r="AQ139" s="105">
        <v>1513</v>
      </c>
      <c r="AR139" s="105">
        <v>716</v>
      </c>
      <c r="AS139" s="162"/>
      <c r="AT139" s="103" t="s">
        <v>102</v>
      </c>
      <c r="AU139" s="105">
        <v>280</v>
      </c>
      <c r="AV139" s="105">
        <v>167</v>
      </c>
      <c r="AW139" s="105">
        <v>11</v>
      </c>
      <c r="AX139" s="105">
        <v>29</v>
      </c>
      <c r="AY139" s="105">
        <v>112</v>
      </c>
      <c r="AZ139" s="105">
        <v>250</v>
      </c>
      <c r="BA139" s="105">
        <v>37</v>
      </c>
      <c r="BB139" s="105">
        <v>104</v>
      </c>
      <c r="BC139" s="105">
        <v>43</v>
      </c>
      <c r="BD139" s="105">
        <v>1033</v>
      </c>
      <c r="BE139" s="105">
        <v>1109</v>
      </c>
      <c r="BF139" s="105">
        <v>1103</v>
      </c>
      <c r="BG139" s="105">
        <v>1100</v>
      </c>
      <c r="BH139" s="105">
        <v>39</v>
      </c>
      <c r="BI139" s="105">
        <v>216</v>
      </c>
      <c r="BJ139" s="162"/>
      <c r="BK139" s="103" t="s">
        <v>102</v>
      </c>
      <c r="BL139" s="105">
        <v>2295</v>
      </c>
      <c r="BM139" s="105">
        <v>7165</v>
      </c>
      <c r="BN139" s="105">
        <v>4342</v>
      </c>
      <c r="BO139" s="105">
        <v>1629</v>
      </c>
      <c r="BP139" s="105">
        <v>227</v>
      </c>
      <c r="BQ139" s="105">
        <v>458</v>
      </c>
      <c r="BR139" s="105">
        <v>1087</v>
      </c>
      <c r="BS139" s="105">
        <v>1062</v>
      </c>
      <c r="BT139" s="105">
        <v>1043</v>
      </c>
      <c r="BU139" s="162"/>
      <c r="BV139" s="103" t="s">
        <v>102</v>
      </c>
      <c r="BW139" s="105">
        <v>7347</v>
      </c>
      <c r="BX139" s="105">
        <v>4166</v>
      </c>
      <c r="BY139" s="105">
        <v>7141</v>
      </c>
      <c r="BZ139" s="105">
        <v>4053</v>
      </c>
      <c r="CA139" s="105">
        <v>4371</v>
      </c>
      <c r="CB139" s="105">
        <v>2478</v>
      </c>
      <c r="CC139" s="105">
        <v>719</v>
      </c>
      <c r="CD139" s="105">
        <v>279</v>
      </c>
      <c r="CE139" s="105">
        <v>692</v>
      </c>
      <c r="CF139" s="105">
        <v>267</v>
      </c>
      <c r="CG139" s="105">
        <v>465</v>
      </c>
      <c r="CH139" s="105">
        <v>176</v>
      </c>
      <c r="CI139" s="105">
        <v>2631</v>
      </c>
      <c r="CJ139" s="105">
        <v>1238</v>
      </c>
      <c r="CK139" s="105">
        <v>2530</v>
      </c>
      <c r="CL139" s="105">
        <v>1188</v>
      </c>
      <c r="CM139" s="105">
        <v>1478</v>
      </c>
      <c r="CN139" s="105">
        <v>749</v>
      </c>
      <c r="CO139" s="162"/>
      <c r="CP139" s="105" t="s">
        <v>102</v>
      </c>
      <c r="CQ139" s="105">
        <v>1875</v>
      </c>
      <c r="CR139" s="105">
        <v>785</v>
      </c>
      <c r="CS139" s="105">
        <v>224</v>
      </c>
      <c r="CT139" s="105">
        <v>191</v>
      </c>
      <c r="CU139" s="105">
        <v>111</v>
      </c>
      <c r="CV139" s="105">
        <v>2066</v>
      </c>
      <c r="CW139" s="105">
        <v>896</v>
      </c>
      <c r="CX139" s="162"/>
      <c r="CY139" s="103" t="s">
        <v>102</v>
      </c>
      <c r="CZ139" s="105">
        <v>84</v>
      </c>
      <c r="DA139" s="105">
        <v>313</v>
      </c>
      <c r="DB139" s="105">
        <v>537</v>
      </c>
      <c r="DC139" s="105">
        <v>53</v>
      </c>
      <c r="DD139" s="105">
        <v>859</v>
      </c>
      <c r="DE139" s="105">
        <v>272</v>
      </c>
      <c r="DF139" s="105">
        <v>962</v>
      </c>
      <c r="DG139" s="105">
        <v>531</v>
      </c>
      <c r="DH139" s="105">
        <v>288</v>
      </c>
      <c r="DI139" s="105">
        <v>1</v>
      </c>
      <c r="DJ139" s="105">
        <v>7</v>
      </c>
      <c r="DK139" s="105">
        <v>4</v>
      </c>
      <c r="DL139" s="105">
        <v>2</v>
      </c>
      <c r="DM139" s="105">
        <v>76</v>
      </c>
      <c r="DN139" s="105">
        <v>55</v>
      </c>
      <c r="DO139" s="135"/>
      <c r="DP139" s="138" t="s">
        <v>196</v>
      </c>
      <c r="DQ139" s="138" t="s">
        <v>4292</v>
      </c>
      <c r="DR139" s="138">
        <v>10697</v>
      </c>
      <c r="DS139" s="138">
        <v>6314</v>
      </c>
      <c r="DT139" s="139">
        <v>37302</v>
      </c>
      <c r="DU139" s="139">
        <v>3911</v>
      </c>
    </row>
    <row r="140" spans="1:125" ht="14.45" customHeight="1">
      <c r="A140" s="162" t="s">
        <v>197</v>
      </c>
      <c r="B140" s="13" t="s">
        <v>119</v>
      </c>
      <c r="C140" s="74">
        <v>448</v>
      </c>
      <c r="D140" s="74">
        <v>280</v>
      </c>
      <c r="E140" s="74">
        <v>161</v>
      </c>
      <c r="F140" s="74">
        <v>97</v>
      </c>
      <c r="G140" s="74">
        <v>0</v>
      </c>
      <c r="H140" s="74">
        <v>0</v>
      </c>
      <c r="I140" s="74">
        <v>96</v>
      </c>
      <c r="J140" s="74">
        <v>63</v>
      </c>
      <c r="K140" s="74">
        <v>149</v>
      </c>
      <c r="L140" s="74">
        <v>82</v>
      </c>
      <c r="M140" s="74">
        <v>348</v>
      </c>
      <c r="N140" s="74">
        <v>222</v>
      </c>
      <c r="O140" s="74">
        <v>4</v>
      </c>
      <c r="P140" s="74">
        <v>1</v>
      </c>
      <c r="Q140" s="74">
        <v>110</v>
      </c>
      <c r="R140" s="74">
        <v>54</v>
      </c>
      <c r="S140" s="74">
        <v>0</v>
      </c>
      <c r="T140" s="74">
        <v>0</v>
      </c>
      <c r="U140" s="67">
        <v>1316</v>
      </c>
      <c r="V140" s="67">
        <v>799</v>
      </c>
      <c r="W140" s="162" t="s">
        <v>197</v>
      </c>
      <c r="X140" s="13" t="s">
        <v>119</v>
      </c>
      <c r="Y140" s="74">
        <v>0</v>
      </c>
      <c r="Z140" s="74">
        <v>0</v>
      </c>
      <c r="AA140" s="74">
        <v>0</v>
      </c>
      <c r="AB140" s="74">
        <v>0</v>
      </c>
      <c r="AC140" s="74">
        <v>0</v>
      </c>
      <c r="AD140" s="74">
        <v>0</v>
      </c>
      <c r="AE140" s="74">
        <v>0</v>
      </c>
      <c r="AF140" s="74">
        <v>0</v>
      </c>
      <c r="AG140" s="74">
        <v>0</v>
      </c>
      <c r="AH140" s="74">
        <v>0</v>
      </c>
      <c r="AI140" s="74">
        <v>34</v>
      </c>
      <c r="AJ140" s="74">
        <v>16</v>
      </c>
      <c r="AK140" s="74">
        <v>1</v>
      </c>
      <c r="AL140" s="74">
        <v>0</v>
      </c>
      <c r="AM140" s="74">
        <v>14</v>
      </c>
      <c r="AN140" s="74">
        <v>6</v>
      </c>
      <c r="AO140" s="74">
        <v>0</v>
      </c>
      <c r="AP140" s="74">
        <v>0</v>
      </c>
      <c r="AQ140" s="67">
        <v>49</v>
      </c>
      <c r="AR140" s="67">
        <v>22</v>
      </c>
      <c r="AS140" s="162" t="s">
        <v>197</v>
      </c>
      <c r="AT140" s="13" t="s">
        <v>119</v>
      </c>
      <c r="AU140" s="74">
        <v>22</v>
      </c>
      <c r="AV140" s="74">
        <v>13</v>
      </c>
      <c r="AW140" s="74">
        <v>0</v>
      </c>
      <c r="AX140" s="74">
        <v>4</v>
      </c>
      <c r="AY140" s="74">
        <v>7</v>
      </c>
      <c r="AZ140" s="74">
        <v>19</v>
      </c>
      <c r="BA140" s="74">
        <v>2</v>
      </c>
      <c r="BB140" s="74">
        <v>9</v>
      </c>
      <c r="BC140" s="74">
        <v>0</v>
      </c>
      <c r="BD140" s="67">
        <v>76</v>
      </c>
      <c r="BE140" s="76">
        <v>75</v>
      </c>
      <c r="BF140" s="74">
        <v>73</v>
      </c>
      <c r="BG140" s="74">
        <v>45</v>
      </c>
      <c r="BH140" s="74">
        <v>1</v>
      </c>
      <c r="BI140" s="74">
        <v>21</v>
      </c>
      <c r="BJ140" s="162" t="s">
        <v>197</v>
      </c>
      <c r="BK140" s="13" t="s">
        <v>119</v>
      </c>
      <c r="BL140" s="74">
        <v>60</v>
      </c>
      <c r="BM140" s="74">
        <v>482</v>
      </c>
      <c r="BN140" s="74">
        <v>189</v>
      </c>
      <c r="BO140" s="74">
        <v>24</v>
      </c>
      <c r="BP140" s="74">
        <v>1</v>
      </c>
      <c r="BQ140" s="74">
        <v>18</v>
      </c>
      <c r="BR140" s="74">
        <v>85</v>
      </c>
      <c r="BS140" s="74">
        <v>84</v>
      </c>
      <c r="BT140" s="74">
        <v>82</v>
      </c>
      <c r="BU140" s="162" t="s">
        <v>197</v>
      </c>
      <c r="BV140" s="13" t="s">
        <v>119</v>
      </c>
      <c r="BW140" s="74">
        <v>436</v>
      </c>
      <c r="BX140" s="74">
        <v>254</v>
      </c>
      <c r="BY140" s="74">
        <v>422</v>
      </c>
      <c r="BZ140" s="74">
        <v>243</v>
      </c>
      <c r="CA140" s="74">
        <v>243</v>
      </c>
      <c r="CB140" s="74">
        <v>148</v>
      </c>
      <c r="CC140" s="74">
        <v>16</v>
      </c>
      <c r="CD140" s="74">
        <v>8</v>
      </c>
      <c r="CE140" s="74">
        <v>16</v>
      </c>
      <c r="CF140" s="74">
        <v>8</v>
      </c>
      <c r="CG140" s="74">
        <v>12</v>
      </c>
      <c r="CH140" s="74">
        <v>8</v>
      </c>
      <c r="CI140" s="74">
        <v>102</v>
      </c>
      <c r="CJ140" s="74">
        <v>56</v>
      </c>
      <c r="CK140" s="74">
        <v>102</v>
      </c>
      <c r="CL140" s="74">
        <v>56</v>
      </c>
      <c r="CM140" s="74">
        <v>48</v>
      </c>
      <c r="CN140" s="74">
        <v>32</v>
      </c>
      <c r="CO140" s="162" t="s">
        <v>197</v>
      </c>
      <c r="CP140" s="13" t="s">
        <v>119</v>
      </c>
      <c r="CQ140" s="72">
        <v>128</v>
      </c>
      <c r="CR140" s="5">
        <v>53</v>
      </c>
      <c r="CS140" s="5">
        <v>13</v>
      </c>
      <c r="CT140" s="72">
        <v>17</v>
      </c>
      <c r="CU140" s="5">
        <v>10</v>
      </c>
      <c r="CV140" s="72">
        <v>145</v>
      </c>
      <c r="CW140" s="72">
        <v>63</v>
      </c>
      <c r="CX140" s="162" t="s">
        <v>197</v>
      </c>
      <c r="CY140" s="13" t="s">
        <v>119</v>
      </c>
      <c r="CZ140" s="74">
        <v>29</v>
      </c>
      <c r="DA140" s="74">
        <v>61</v>
      </c>
      <c r="DB140" s="74">
        <v>34</v>
      </c>
      <c r="DC140" s="74">
        <v>16</v>
      </c>
      <c r="DD140" s="74">
        <v>75</v>
      </c>
      <c r="DE140" s="74">
        <v>14</v>
      </c>
      <c r="DF140" s="74">
        <v>52</v>
      </c>
      <c r="DG140" s="74">
        <v>40</v>
      </c>
      <c r="DH140" s="74">
        <v>72</v>
      </c>
      <c r="DI140" s="74">
        <v>0</v>
      </c>
      <c r="DJ140" s="74">
        <v>9</v>
      </c>
      <c r="DK140" s="74">
        <v>12</v>
      </c>
      <c r="DL140" s="74">
        <v>0</v>
      </c>
      <c r="DM140" s="74">
        <v>14</v>
      </c>
      <c r="DN140" s="74">
        <v>0</v>
      </c>
      <c r="DO140" s="135"/>
      <c r="DP140" s="138" t="s">
        <v>197</v>
      </c>
      <c r="DQ140" s="138" t="s">
        <v>4293</v>
      </c>
      <c r="DR140" s="138">
        <v>554</v>
      </c>
      <c r="DS140" s="138">
        <v>303</v>
      </c>
      <c r="DT140" s="139">
        <v>1692</v>
      </c>
      <c r="DU140" s="139">
        <v>414</v>
      </c>
    </row>
    <row r="141" spans="1:125">
      <c r="A141" s="162"/>
      <c r="B141" s="13" t="s">
        <v>120</v>
      </c>
      <c r="C141" s="74">
        <v>117</v>
      </c>
      <c r="D141" s="74">
        <v>73</v>
      </c>
      <c r="E141" s="74">
        <v>13</v>
      </c>
      <c r="F141" s="74">
        <v>9</v>
      </c>
      <c r="G141" s="74">
        <v>0</v>
      </c>
      <c r="H141" s="74">
        <v>0</v>
      </c>
      <c r="I141" s="74">
        <v>30</v>
      </c>
      <c r="J141" s="74">
        <v>19</v>
      </c>
      <c r="K141" s="74">
        <v>19</v>
      </c>
      <c r="L141" s="74">
        <v>10</v>
      </c>
      <c r="M141" s="74">
        <v>83</v>
      </c>
      <c r="N141" s="74">
        <v>54</v>
      </c>
      <c r="O141" s="74">
        <v>0</v>
      </c>
      <c r="P141" s="74">
        <v>0</v>
      </c>
      <c r="Q141" s="74">
        <v>20</v>
      </c>
      <c r="R141" s="74">
        <v>16</v>
      </c>
      <c r="S141" s="74">
        <v>0</v>
      </c>
      <c r="T141" s="74">
        <v>0</v>
      </c>
      <c r="U141" s="67">
        <v>282</v>
      </c>
      <c r="V141" s="67">
        <v>181</v>
      </c>
      <c r="W141" s="162"/>
      <c r="X141" s="13" t="s">
        <v>120</v>
      </c>
      <c r="Y141" s="74">
        <v>0</v>
      </c>
      <c r="Z141" s="74">
        <v>0</v>
      </c>
      <c r="AA141" s="74">
        <v>0</v>
      </c>
      <c r="AB141" s="74">
        <v>0</v>
      </c>
      <c r="AC141" s="74">
        <v>0</v>
      </c>
      <c r="AD141" s="74">
        <v>0</v>
      </c>
      <c r="AE141" s="74">
        <v>0</v>
      </c>
      <c r="AF141" s="74">
        <v>0</v>
      </c>
      <c r="AG141" s="74">
        <v>0</v>
      </c>
      <c r="AH141" s="74">
        <v>0</v>
      </c>
      <c r="AI141" s="74">
        <v>19</v>
      </c>
      <c r="AJ141" s="74">
        <v>8</v>
      </c>
      <c r="AK141" s="74">
        <v>0</v>
      </c>
      <c r="AL141" s="74">
        <v>0</v>
      </c>
      <c r="AM141" s="74">
        <v>0</v>
      </c>
      <c r="AN141" s="74">
        <v>0</v>
      </c>
      <c r="AO141" s="74">
        <v>0</v>
      </c>
      <c r="AP141" s="74">
        <v>0</v>
      </c>
      <c r="AQ141" s="67">
        <v>19</v>
      </c>
      <c r="AR141" s="67">
        <v>8</v>
      </c>
      <c r="AS141" s="162"/>
      <c r="AT141" s="13" t="s">
        <v>120</v>
      </c>
      <c r="AU141" s="74">
        <v>5</v>
      </c>
      <c r="AV141" s="74">
        <v>2</v>
      </c>
      <c r="AW141" s="74">
        <v>0</v>
      </c>
      <c r="AX141" s="74">
        <v>1</v>
      </c>
      <c r="AY141" s="74">
        <v>1</v>
      </c>
      <c r="AZ141" s="74">
        <v>5</v>
      </c>
      <c r="BA141" s="74">
        <v>0</v>
      </c>
      <c r="BB141" s="74">
        <v>2</v>
      </c>
      <c r="BC141" s="74">
        <v>0</v>
      </c>
      <c r="BD141" s="67">
        <v>16</v>
      </c>
      <c r="BE141" s="76">
        <v>11</v>
      </c>
      <c r="BF141" s="74">
        <v>11</v>
      </c>
      <c r="BG141" s="74">
        <v>10</v>
      </c>
      <c r="BH141" s="74">
        <v>1</v>
      </c>
      <c r="BI141" s="74">
        <v>5</v>
      </c>
      <c r="BJ141" s="162"/>
      <c r="BK141" s="13" t="s">
        <v>120</v>
      </c>
      <c r="BL141" s="74">
        <v>0</v>
      </c>
      <c r="BM141" s="74">
        <v>180</v>
      </c>
      <c r="BN141" s="74">
        <v>26</v>
      </c>
      <c r="BO141" s="74">
        <v>0</v>
      </c>
      <c r="BP141" s="74">
        <v>0</v>
      </c>
      <c r="BQ141" s="74">
        <v>5</v>
      </c>
      <c r="BR141" s="74">
        <v>16</v>
      </c>
      <c r="BS141" s="74">
        <v>16</v>
      </c>
      <c r="BT141" s="74">
        <v>16</v>
      </c>
      <c r="BU141" s="162"/>
      <c r="BV141" s="13" t="s">
        <v>120</v>
      </c>
      <c r="BW141" s="74">
        <v>60</v>
      </c>
      <c r="BX141" s="74">
        <v>36</v>
      </c>
      <c r="BY141" s="74">
        <v>60</v>
      </c>
      <c r="BZ141" s="74">
        <v>36</v>
      </c>
      <c r="CA141" s="74">
        <v>29</v>
      </c>
      <c r="CB141" s="74">
        <v>16</v>
      </c>
      <c r="CC141" s="74">
        <v>0</v>
      </c>
      <c r="CD141" s="74">
        <v>0</v>
      </c>
      <c r="CE141" s="74">
        <v>0</v>
      </c>
      <c r="CF141" s="74">
        <v>0</v>
      </c>
      <c r="CG141" s="74">
        <v>0</v>
      </c>
      <c r="CH141" s="74">
        <v>0</v>
      </c>
      <c r="CI141" s="74">
        <v>17</v>
      </c>
      <c r="CJ141" s="74">
        <v>9</v>
      </c>
      <c r="CK141" s="74">
        <v>17</v>
      </c>
      <c r="CL141" s="74">
        <v>9</v>
      </c>
      <c r="CM141" s="74">
        <v>12</v>
      </c>
      <c r="CN141" s="74">
        <v>8</v>
      </c>
      <c r="CO141" s="162"/>
      <c r="CP141" s="13" t="s">
        <v>120</v>
      </c>
      <c r="CQ141" s="72">
        <v>19</v>
      </c>
      <c r="CR141" s="5">
        <v>8</v>
      </c>
      <c r="CS141" s="5">
        <v>6</v>
      </c>
      <c r="CT141" s="72">
        <v>4</v>
      </c>
      <c r="CU141" s="5">
        <v>2</v>
      </c>
      <c r="CV141" s="72">
        <v>23</v>
      </c>
      <c r="CW141" s="72">
        <v>10</v>
      </c>
      <c r="CX141" s="162"/>
      <c r="CY141" s="13" t="s">
        <v>120</v>
      </c>
      <c r="CZ141" s="74">
        <v>21</v>
      </c>
      <c r="DA141" s="74">
        <v>36</v>
      </c>
      <c r="DB141" s="74">
        <v>35</v>
      </c>
      <c r="DC141" s="74">
        <v>0</v>
      </c>
      <c r="DD141" s="74">
        <v>61</v>
      </c>
      <c r="DE141" s="74">
        <v>9</v>
      </c>
      <c r="DF141" s="74">
        <v>26</v>
      </c>
      <c r="DG141" s="74">
        <v>8</v>
      </c>
      <c r="DH141" s="74">
        <v>24</v>
      </c>
      <c r="DI141" s="74">
        <v>0</v>
      </c>
      <c r="DJ141" s="74">
        <v>2</v>
      </c>
      <c r="DK141" s="74">
        <v>2</v>
      </c>
      <c r="DL141" s="74">
        <v>5</v>
      </c>
      <c r="DM141" s="74">
        <v>3</v>
      </c>
      <c r="DN141" s="74">
        <v>0</v>
      </c>
      <c r="DO141" s="135"/>
      <c r="DP141" s="138" t="s">
        <v>197</v>
      </c>
      <c r="DQ141" s="138" t="s">
        <v>4294</v>
      </c>
      <c r="DR141" s="138">
        <v>77</v>
      </c>
      <c r="DS141" s="138">
        <v>41</v>
      </c>
      <c r="DT141" s="139">
        <v>438</v>
      </c>
      <c r="DU141" s="139">
        <v>224</v>
      </c>
    </row>
    <row r="142" spans="1:125">
      <c r="A142" s="162"/>
      <c r="B142" s="103" t="s">
        <v>102</v>
      </c>
      <c r="C142" s="105">
        <v>565</v>
      </c>
      <c r="D142" s="105">
        <v>353</v>
      </c>
      <c r="E142" s="105">
        <v>174</v>
      </c>
      <c r="F142" s="105">
        <v>106</v>
      </c>
      <c r="G142" s="105">
        <v>0</v>
      </c>
      <c r="H142" s="105">
        <v>0</v>
      </c>
      <c r="I142" s="105">
        <v>126</v>
      </c>
      <c r="J142" s="105">
        <v>82</v>
      </c>
      <c r="K142" s="105">
        <v>168</v>
      </c>
      <c r="L142" s="105">
        <v>92</v>
      </c>
      <c r="M142" s="105">
        <v>431</v>
      </c>
      <c r="N142" s="105">
        <v>276</v>
      </c>
      <c r="O142" s="105">
        <v>4</v>
      </c>
      <c r="P142" s="105">
        <v>1</v>
      </c>
      <c r="Q142" s="105">
        <v>130</v>
      </c>
      <c r="R142" s="105">
        <v>70</v>
      </c>
      <c r="S142" s="105">
        <v>0</v>
      </c>
      <c r="T142" s="105">
        <v>0</v>
      </c>
      <c r="U142" s="105">
        <v>1598</v>
      </c>
      <c r="V142" s="105">
        <v>980</v>
      </c>
      <c r="W142" s="162"/>
      <c r="X142" s="103" t="s">
        <v>102</v>
      </c>
      <c r="Y142" s="105">
        <v>0</v>
      </c>
      <c r="Z142" s="105">
        <v>0</v>
      </c>
      <c r="AA142" s="105">
        <v>0</v>
      </c>
      <c r="AB142" s="105">
        <v>0</v>
      </c>
      <c r="AC142" s="105">
        <v>0</v>
      </c>
      <c r="AD142" s="105">
        <v>0</v>
      </c>
      <c r="AE142" s="105">
        <v>0</v>
      </c>
      <c r="AF142" s="105">
        <v>0</v>
      </c>
      <c r="AG142" s="105">
        <v>0</v>
      </c>
      <c r="AH142" s="105">
        <v>0</v>
      </c>
      <c r="AI142" s="105">
        <v>53</v>
      </c>
      <c r="AJ142" s="105">
        <v>24</v>
      </c>
      <c r="AK142" s="105">
        <v>1</v>
      </c>
      <c r="AL142" s="105">
        <v>0</v>
      </c>
      <c r="AM142" s="105">
        <v>14</v>
      </c>
      <c r="AN142" s="105">
        <v>6</v>
      </c>
      <c r="AO142" s="105">
        <v>0</v>
      </c>
      <c r="AP142" s="105">
        <v>0</v>
      </c>
      <c r="AQ142" s="105">
        <v>68</v>
      </c>
      <c r="AR142" s="105">
        <v>30</v>
      </c>
      <c r="AS142" s="162"/>
      <c r="AT142" s="103" t="s">
        <v>102</v>
      </c>
      <c r="AU142" s="105">
        <v>27</v>
      </c>
      <c r="AV142" s="105">
        <v>15</v>
      </c>
      <c r="AW142" s="105">
        <v>0</v>
      </c>
      <c r="AX142" s="105">
        <v>5</v>
      </c>
      <c r="AY142" s="105">
        <v>8</v>
      </c>
      <c r="AZ142" s="105">
        <v>24</v>
      </c>
      <c r="BA142" s="105">
        <v>2</v>
      </c>
      <c r="BB142" s="105">
        <v>11</v>
      </c>
      <c r="BC142" s="105">
        <v>0</v>
      </c>
      <c r="BD142" s="105">
        <v>92</v>
      </c>
      <c r="BE142" s="105">
        <v>86</v>
      </c>
      <c r="BF142" s="105">
        <v>84</v>
      </c>
      <c r="BG142" s="105">
        <v>55</v>
      </c>
      <c r="BH142" s="105">
        <v>2</v>
      </c>
      <c r="BI142" s="105">
        <v>26</v>
      </c>
      <c r="BJ142" s="162"/>
      <c r="BK142" s="103" t="s">
        <v>102</v>
      </c>
      <c r="BL142" s="105">
        <v>60</v>
      </c>
      <c r="BM142" s="105">
        <v>662</v>
      </c>
      <c r="BN142" s="105">
        <v>215</v>
      </c>
      <c r="BO142" s="105">
        <v>24</v>
      </c>
      <c r="BP142" s="105">
        <v>1</v>
      </c>
      <c r="BQ142" s="105">
        <v>23</v>
      </c>
      <c r="BR142" s="105">
        <v>101</v>
      </c>
      <c r="BS142" s="105">
        <v>100</v>
      </c>
      <c r="BT142" s="105">
        <v>98</v>
      </c>
      <c r="BU142" s="162"/>
      <c r="BV142" s="103" t="s">
        <v>102</v>
      </c>
      <c r="BW142" s="105">
        <v>496</v>
      </c>
      <c r="BX142" s="105">
        <v>290</v>
      </c>
      <c r="BY142" s="105">
        <v>482</v>
      </c>
      <c r="BZ142" s="105">
        <v>279</v>
      </c>
      <c r="CA142" s="105">
        <v>272</v>
      </c>
      <c r="CB142" s="105">
        <v>164</v>
      </c>
      <c r="CC142" s="105">
        <v>16</v>
      </c>
      <c r="CD142" s="105">
        <v>8</v>
      </c>
      <c r="CE142" s="105">
        <v>16</v>
      </c>
      <c r="CF142" s="105">
        <v>8</v>
      </c>
      <c r="CG142" s="105">
        <v>12</v>
      </c>
      <c r="CH142" s="105">
        <v>8</v>
      </c>
      <c r="CI142" s="105">
        <v>119</v>
      </c>
      <c r="CJ142" s="105">
        <v>65</v>
      </c>
      <c r="CK142" s="105">
        <v>119</v>
      </c>
      <c r="CL142" s="105">
        <v>65</v>
      </c>
      <c r="CM142" s="105">
        <v>60</v>
      </c>
      <c r="CN142" s="105">
        <v>40</v>
      </c>
      <c r="CO142" s="162"/>
      <c r="CP142" s="105" t="s">
        <v>102</v>
      </c>
      <c r="CQ142" s="105">
        <v>147</v>
      </c>
      <c r="CR142" s="105">
        <v>61</v>
      </c>
      <c r="CS142" s="105">
        <v>19</v>
      </c>
      <c r="CT142" s="105">
        <v>21</v>
      </c>
      <c r="CU142" s="105">
        <v>12</v>
      </c>
      <c r="CV142" s="105">
        <v>168</v>
      </c>
      <c r="CW142" s="105">
        <v>73</v>
      </c>
      <c r="CX142" s="162"/>
      <c r="CY142" s="103" t="s">
        <v>102</v>
      </c>
      <c r="CZ142" s="105">
        <v>50</v>
      </c>
      <c r="DA142" s="105">
        <v>97</v>
      </c>
      <c r="DB142" s="105">
        <v>69</v>
      </c>
      <c r="DC142" s="105">
        <v>16</v>
      </c>
      <c r="DD142" s="105">
        <v>136</v>
      </c>
      <c r="DE142" s="105">
        <v>23</v>
      </c>
      <c r="DF142" s="105">
        <v>78</v>
      </c>
      <c r="DG142" s="105">
        <v>48</v>
      </c>
      <c r="DH142" s="105">
        <v>96</v>
      </c>
      <c r="DI142" s="105">
        <v>0</v>
      </c>
      <c r="DJ142" s="105">
        <v>11</v>
      </c>
      <c r="DK142" s="105">
        <v>14</v>
      </c>
      <c r="DL142" s="105">
        <v>5</v>
      </c>
      <c r="DM142" s="105">
        <v>17</v>
      </c>
      <c r="DN142" s="105">
        <v>0</v>
      </c>
      <c r="DO142" s="135"/>
      <c r="DP142" s="138" t="s">
        <v>197</v>
      </c>
      <c r="DQ142" s="138" t="s">
        <v>4295</v>
      </c>
      <c r="DR142" s="138">
        <v>631</v>
      </c>
      <c r="DS142" s="138">
        <v>344</v>
      </c>
      <c r="DT142" s="139">
        <v>2130</v>
      </c>
      <c r="DU142" s="139">
        <v>638</v>
      </c>
    </row>
    <row r="143" spans="1:125">
      <c r="A143" s="11" t="s">
        <v>127</v>
      </c>
      <c r="B143" s="66"/>
      <c r="C143" s="162"/>
      <c r="D143" s="162"/>
      <c r="E143" s="162"/>
      <c r="F143" s="162"/>
      <c r="G143" s="162"/>
      <c r="H143" s="162"/>
      <c r="I143" s="162"/>
      <c r="J143" s="162"/>
      <c r="K143" s="162"/>
      <c r="L143" s="162"/>
      <c r="M143" s="162"/>
      <c r="N143" s="162"/>
      <c r="O143" s="162"/>
      <c r="P143" s="162"/>
      <c r="Q143" s="162"/>
      <c r="R143" s="162"/>
      <c r="S143" s="162"/>
      <c r="T143" s="162"/>
      <c r="U143" s="67"/>
      <c r="V143" s="67"/>
      <c r="W143" s="11" t="s">
        <v>127</v>
      </c>
      <c r="X143" s="66"/>
      <c r="Y143" s="162"/>
      <c r="Z143" s="162"/>
      <c r="AA143" s="162"/>
      <c r="AB143" s="162"/>
      <c r="AC143" s="162"/>
      <c r="AD143" s="162"/>
      <c r="AE143" s="162"/>
      <c r="AF143" s="162"/>
      <c r="AG143" s="162"/>
      <c r="AH143" s="162"/>
      <c r="AI143" s="162"/>
      <c r="AJ143" s="162"/>
      <c r="AK143" s="162"/>
      <c r="AL143" s="162"/>
      <c r="AM143" s="162"/>
      <c r="AN143" s="162"/>
      <c r="AO143" s="162"/>
      <c r="AP143" s="162"/>
      <c r="AQ143" s="67"/>
      <c r="AR143" s="67"/>
      <c r="AS143" s="11" t="s">
        <v>127</v>
      </c>
      <c r="AT143" s="66"/>
      <c r="AU143" s="211"/>
      <c r="AV143" s="211"/>
      <c r="AW143" s="211"/>
      <c r="AX143" s="211"/>
      <c r="AY143" s="211"/>
      <c r="AZ143" s="211"/>
      <c r="BA143" s="211"/>
      <c r="BB143" s="211"/>
      <c r="BC143" s="211"/>
      <c r="BD143" s="211"/>
      <c r="BE143" s="211"/>
      <c r="BF143" s="211"/>
      <c r="BG143" s="211"/>
      <c r="BH143" s="211"/>
      <c r="BI143" s="211"/>
      <c r="BJ143" s="11" t="s">
        <v>127</v>
      </c>
      <c r="BK143" s="66"/>
      <c r="BL143" s="3"/>
      <c r="BM143" s="3"/>
      <c r="BN143" s="3"/>
      <c r="BO143" s="3"/>
      <c r="BP143" s="3"/>
      <c r="BQ143" s="3"/>
      <c r="BR143" s="3"/>
      <c r="BS143" s="3"/>
      <c r="BT143" s="3"/>
      <c r="BU143" s="11" t="s">
        <v>127</v>
      </c>
      <c r="BV143" s="66"/>
      <c r="BW143" s="66"/>
      <c r="BX143" s="66"/>
      <c r="BY143" s="66"/>
      <c r="BZ143" s="66"/>
      <c r="CA143" s="66"/>
      <c r="CB143" s="66"/>
      <c r="CC143" s="66"/>
      <c r="CD143" s="66"/>
      <c r="CE143" s="66"/>
      <c r="CF143" s="66"/>
      <c r="CG143" s="66"/>
      <c r="CH143" s="66"/>
      <c r="CI143" s="66"/>
      <c r="CJ143" s="66"/>
      <c r="CK143" s="66"/>
      <c r="CL143" s="66"/>
      <c r="CM143" s="66"/>
      <c r="CN143" s="66"/>
      <c r="CO143" s="11" t="s">
        <v>127</v>
      </c>
      <c r="CP143" s="66"/>
      <c r="CQ143" s="215"/>
      <c r="CR143" s="215"/>
      <c r="CS143" s="215"/>
      <c r="CT143" s="215"/>
      <c r="CU143" s="215"/>
      <c r="CV143" s="12"/>
      <c r="CW143" s="12"/>
      <c r="CX143" s="11" t="s">
        <v>127</v>
      </c>
      <c r="CY143" s="66"/>
      <c r="CZ143" s="211"/>
      <c r="DA143" s="211"/>
      <c r="DB143" s="211"/>
      <c r="DC143" s="211"/>
      <c r="DD143" s="211"/>
      <c r="DE143" s="211"/>
      <c r="DF143" s="211"/>
      <c r="DG143" s="211"/>
      <c r="DH143" s="211"/>
      <c r="DI143" s="211"/>
      <c r="DJ143" s="211"/>
      <c r="DK143" s="211"/>
      <c r="DL143" s="211"/>
      <c r="DM143" s="211"/>
      <c r="DN143" s="211"/>
      <c r="DO143" s="135"/>
      <c r="DP143" s="138" t="s">
        <v>127</v>
      </c>
      <c r="DQ143" s="138" t="s">
        <v>127</v>
      </c>
      <c r="DR143" s="138">
        <v>0</v>
      </c>
      <c r="DS143" s="138">
        <v>0</v>
      </c>
      <c r="DT143" s="139">
        <v>0</v>
      </c>
      <c r="DU143" s="139">
        <v>0</v>
      </c>
    </row>
    <row r="144" spans="1:125">
      <c r="A144" s="162" t="s">
        <v>198</v>
      </c>
      <c r="B144" s="13" t="s">
        <v>119</v>
      </c>
      <c r="C144" s="74">
        <v>206</v>
      </c>
      <c r="D144" s="74">
        <v>113</v>
      </c>
      <c r="E144" s="74">
        <v>131</v>
      </c>
      <c r="F144" s="74">
        <v>70</v>
      </c>
      <c r="G144" s="74">
        <v>0</v>
      </c>
      <c r="H144" s="74">
        <v>0</v>
      </c>
      <c r="I144" s="74">
        <v>0</v>
      </c>
      <c r="J144" s="74">
        <v>0</v>
      </c>
      <c r="K144" s="74">
        <v>43</v>
      </c>
      <c r="L144" s="74">
        <v>21</v>
      </c>
      <c r="M144" s="74">
        <v>150</v>
      </c>
      <c r="N144" s="74">
        <v>80</v>
      </c>
      <c r="O144" s="74">
        <v>0</v>
      </c>
      <c r="P144" s="74">
        <v>0</v>
      </c>
      <c r="Q144" s="74">
        <v>11</v>
      </c>
      <c r="R144" s="74">
        <v>6</v>
      </c>
      <c r="S144" s="74">
        <v>0</v>
      </c>
      <c r="T144" s="74">
        <v>0</v>
      </c>
      <c r="U144" s="67">
        <v>541</v>
      </c>
      <c r="V144" s="67">
        <v>290</v>
      </c>
      <c r="W144" s="162" t="s">
        <v>198</v>
      </c>
      <c r="X144" s="13" t="s">
        <v>119</v>
      </c>
      <c r="Y144" s="74">
        <v>10</v>
      </c>
      <c r="Z144" s="74">
        <v>7</v>
      </c>
      <c r="AA144" s="74">
        <v>7</v>
      </c>
      <c r="AB144" s="74">
        <v>3</v>
      </c>
      <c r="AC144" s="74">
        <v>0</v>
      </c>
      <c r="AD144" s="74">
        <v>0</v>
      </c>
      <c r="AE144" s="74">
        <v>0</v>
      </c>
      <c r="AF144" s="74">
        <v>0</v>
      </c>
      <c r="AG144" s="74">
        <v>13</v>
      </c>
      <c r="AH144" s="74">
        <v>6</v>
      </c>
      <c r="AI144" s="74">
        <v>26</v>
      </c>
      <c r="AJ144" s="74">
        <v>12</v>
      </c>
      <c r="AK144" s="74">
        <v>0</v>
      </c>
      <c r="AL144" s="74">
        <v>0</v>
      </c>
      <c r="AM144" s="74">
        <v>1</v>
      </c>
      <c r="AN144" s="74">
        <v>0</v>
      </c>
      <c r="AO144" s="74">
        <v>0</v>
      </c>
      <c r="AP144" s="74">
        <v>0</v>
      </c>
      <c r="AQ144" s="67">
        <v>57</v>
      </c>
      <c r="AR144" s="67">
        <v>28</v>
      </c>
      <c r="AS144" s="162" t="s">
        <v>198</v>
      </c>
      <c r="AT144" s="13" t="s">
        <v>119</v>
      </c>
      <c r="AU144" s="74">
        <v>8</v>
      </c>
      <c r="AV144" s="74">
        <v>5</v>
      </c>
      <c r="AW144" s="74">
        <v>0</v>
      </c>
      <c r="AX144" s="74">
        <v>0</v>
      </c>
      <c r="AY144" s="74">
        <v>2</v>
      </c>
      <c r="AZ144" s="74">
        <v>7</v>
      </c>
      <c r="BA144" s="74">
        <v>0</v>
      </c>
      <c r="BB144" s="74">
        <v>1</v>
      </c>
      <c r="BC144" s="74">
        <v>0</v>
      </c>
      <c r="BD144" s="67">
        <v>23</v>
      </c>
      <c r="BE144" s="76">
        <v>28</v>
      </c>
      <c r="BF144" s="74">
        <v>24</v>
      </c>
      <c r="BG144" s="74">
        <v>0</v>
      </c>
      <c r="BH144" s="74">
        <v>0</v>
      </c>
      <c r="BI144" s="74">
        <v>6</v>
      </c>
      <c r="BJ144" s="162" t="s">
        <v>198</v>
      </c>
      <c r="BK144" s="13" t="s">
        <v>119</v>
      </c>
      <c r="BL144" s="74">
        <v>0</v>
      </c>
      <c r="BM144" s="74">
        <v>279</v>
      </c>
      <c r="BN144" s="74">
        <v>10</v>
      </c>
      <c r="BO144" s="74">
        <v>16</v>
      </c>
      <c r="BP144" s="74">
        <v>0</v>
      </c>
      <c r="BQ144" s="74">
        <v>1</v>
      </c>
      <c r="BR144" s="74">
        <v>22</v>
      </c>
      <c r="BS144" s="74">
        <v>21</v>
      </c>
      <c r="BT144" s="74">
        <v>17</v>
      </c>
      <c r="BU144" s="162" t="s">
        <v>198</v>
      </c>
      <c r="BV144" s="13" t="s">
        <v>119</v>
      </c>
      <c r="BW144" s="74">
        <v>225</v>
      </c>
      <c r="BX144" s="74">
        <v>124</v>
      </c>
      <c r="BY144" s="74">
        <v>222</v>
      </c>
      <c r="BZ144" s="74">
        <v>121</v>
      </c>
      <c r="CA144" s="74">
        <v>101</v>
      </c>
      <c r="CB144" s="74">
        <v>43</v>
      </c>
      <c r="CC144" s="74">
        <v>0</v>
      </c>
      <c r="CD144" s="74">
        <v>0</v>
      </c>
      <c r="CE144" s="74">
        <v>0</v>
      </c>
      <c r="CF144" s="74">
        <v>0</v>
      </c>
      <c r="CG144" s="74">
        <v>0</v>
      </c>
      <c r="CH144" s="74">
        <v>0</v>
      </c>
      <c r="CI144" s="74">
        <v>9</v>
      </c>
      <c r="CJ144" s="74">
        <v>2</v>
      </c>
      <c r="CK144" s="74">
        <v>8</v>
      </c>
      <c r="CL144" s="74">
        <v>2</v>
      </c>
      <c r="CM144" s="74">
        <v>4</v>
      </c>
      <c r="CN144" s="74">
        <v>1</v>
      </c>
      <c r="CO144" s="162" t="s">
        <v>198</v>
      </c>
      <c r="CP144" s="13" t="s">
        <v>119</v>
      </c>
      <c r="CQ144" s="72">
        <v>37</v>
      </c>
      <c r="CR144" s="5">
        <v>3</v>
      </c>
      <c r="CS144" s="5">
        <v>1</v>
      </c>
      <c r="CT144" s="72">
        <v>1</v>
      </c>
      <c r="CU144" s="5">
        <v>1</v>
      </c>
      <c r="CV144" s="72">
        <v>38</v>
      </c>
      <c r="CW144" s="72">
        <v>4</v>
      </c>
      <c r="CX144" s="162" t="s">
        <v>198</v>
      </c>
      <c r="CY144" s="13" t="s">
        <v>119</v>
      </c>
      <c r="CZ144" s="74">
        <v>0</v>
      </c>
      <c r="DA144" s="74">
        <v>0</v>
      </c>
      <c r="DB144" s="74">
        <v>0</v>
      </c>
      <c r="DC144" s="74">
        <v>0</v>
      </c>
      <c r="DD144" s="74">
        <v>0</v>
      </c>
      <c r="DE144" s="74">
        <v>0</v>
      </c>
      <c r="DF144" s="74">
        <v>0</v>
      </c>
      <c r="DG144" s="74">
        <v>0</v>
      </c>
      <c r="DH144" s="74">
        <v>0</v>
      </c>
      <c r="DI144" s="74">
        <v>0</v>
      </c>
      <c r="DJ144" s="74">
        <v>0</v>
      </c>
      <c r="DK144" s="74">
        <v>0</v>
      </c>
      <c r="DL144" s="74">
        <v>0</v>
      </c>
      <c r="DM144" s="74">
        <v>0</v>
      </c>
      <c r="DN144" s="74">
        <v>0</v>
      </c>
      <c r="DO144" s="135"/>
      <c r="DP144" s="138" t="s">
        <v>198</v>
      </c>
      <c r="DQ144" s="138" t="s">
        <v>4296</v>
      </c>
      <c r="DR144" s="138">
        <v>234</v>
      </c>
      <c r="DS144" s="138">
        <v>105</v>
      </c>
      <c r="DT144" s="139">
        <v>652</v>
      </c>
      <c r="DU144" s="139">
        <v>0</v>
      </c>
    </row>
    <row r="145" spans="1:125">
      <c r="A145" s="162"/>
      <c r="B145" s="13" t="s">
        <v>120</v>
      </c>
      <c r="C145" s="74">
        <v>542</v>
      </c>
      <c r="D145" s="74">
        <v>307</v>
      </c>
      <c r="E145" s="74">
        <v>238</v>
      </c>
      <c r="F145" s="74">
        <v>152</v>
      </c>
      <c r="G145" s="74">
        <v>0</v>
      </c>
      <c r="H145" s="74">
        <v>0</v>
      </c>
      <c r="I145" s="74">
        <v>27</v>
      </c>
      <c r="J145" s="74">
        <v>9</v>
      </c>
      <c r="K145" s="74">
        <v>105</v>
      </c>
      <c r="L145" s="74">
        <v>44</v>
      </c>
      <c r="M145" s="74">
        <v>567</v>
      </c>
      <c r="N145" s="74">
        <v>346</v>
      </c>
      <c r="O145" s="74">
        <v>0</v>
      </c>
      <c r="P145" s="74">
        <v>0</v>
      </c>
      <c r="Q145" s="74">
        <v>78</v>
      </c>
      <c r="R145" s="74">
        <v>33</v>
      </c>
      <c r="S145" s="74">
        <v>93</v>
      </c>
      <c r="T145" s="74">
        <v>41</v>
      </c>
      <c r="U145" s="67">
        <v>1650</v>
      </c>
      <c r="V145" s="67">
        <v>932</v>
      </c>
      <c r="W145" s="162"/>
      <c r="X145" s="13" t="s">
        <v>120</v>
      </c>
      <c r="Y145" s="74">
        <v>14</v>
      </c>
      <c r="Z145" s="74">
        <v>7</v>
      </c>
      <c r="AA145" s="74">
        <v>23</v>
      </c>
      <c r="AB145" s="74">
        <v>13</v>
      </c>
      <c r="AC145" s="74">
        <v>0</v>
      </c>
      <c r="AD145" s="74">
        <v>0</v>
      </c>
      <c r="AE145" s="74">
        <v>0</v>
      </c>
      <c r="AF145" s="74">
        <v>0</v>
      </c>
      <c r="AG145" s="74">
        <v>9</v>
      </c>
      <c r="AH145" s="74">
        <v>5</v>
      </c>
      <c r="AI145" s="74">
        <v>157</v>
      </c>
      <c r="AJ145" s="74">
        <v>91</v>
      </c>
      <c r="AK145" s="74">
        <v>0</v>
      </c>
      <c r="AL145" s="74">
        <v>0</v>
      </c>
      <c r="AM145" s="74">
        <v>20</v>
      </c>
      <c r="AN145" s="74">
        <v>11</v>
      </c>
      <c r="AO145" s="74">
        <v>19</v>
      </c>
      <c r="AP145" s="74">
        <v>8</v>
      </c>
      <c r="AQ145" s="67">
        <v>242</v>
      </c>
      <c r="AR145" s="67">
        <v>135</v>
      </c>
      <c r="AS145" s="162"/>
      <c r="AT145" s="13" t="s">
        <v>120</v>
      </c>
      <c r="AU145" s="74">
        <v>12</v>
      </c>
      <c r="AV145" s="74">
        <v>7</v>
      </c>
      <c r="AW145" s="74">
        <v>0</v>
      </c>
      <c r="AX145" s="74">
        <v>2</v>
      </c>
      <c r="AY145" s="74">
        <v>4</v>
      </c>
      <c r="AZ145" s="74">
        <v>11</v>
      </c>
      <c r="BA145" s="74">
        <v>0</v>
      </c>
      <c r="BB145" s="74">
        <v>4</v>
      </c>
      <c r="BC145" s="74">
        <v>2</v>
      </c>
      <c r="BD145" s="67">
        <v>42</v>
      </c>
      <c r="BE145" s="76">
        <v>50</v>
      </c>
      <c r="BF145" s="74">
        <v>49</v>
      </c>
      <c r="BG145" s="74">
        <v>50</v>
      </c>
      <c r="BH145" s="74">
        <v>0</v>
      </c>
      <c r="BI145" s="74">
        <v>9</v>
      </c>
      <c r="BJ145" s="162"/>
      <c r="BK145" s="13" t="s">
        <v>120</v>
      </c>
      <c r="BL145" s="74">
        <v>0</v>
      </c>
      <c r="BM145" s="74">
        <v>715</v>
      </c>
      <c r="BN145" s="74">
        <v>129</v>
      </c>
      <c r="BO145" s="74">
        <v>255</v>
      </c>
      <c r="BP145" s="74">
        <v>0</v>
      </c>
      <c r="BQ145" s="74">
        <v>4</v>
      </c>
      <c r="BR145" s="74">
        <v>51</v>
      </c>
      <c r="BS145" s="74">
        <v>51</v>
      </c>
      <c r="BT145" s="74">
        <v>51</v>
      </c>
      <c r="BU145" s="162"/>
      <c r="BV145" s="13" t="s">
        <v>120</v>
      </c>
      <c r="BW145" s="74">
        <v>469</v>
      </c>
      <c r="BX145" s="74">
        <v>282</v>
      </c>
      <c r="BY145" s="74">
        <v>404</v>
      </c>
      <c r="BZ145" s="74">
        <v>239</v>
      </c>
      <c r="CA145" s="74">
        <v>255</v>
      </c>
      <c r="CB145" s="74">
        <v>151</v>
      </c>
      <c r="CC145" s="74">
        <v>0</v>
      </c>
      <c r="CD145" s="74">
        <v>0</v>
      </c>
      <c r="CE145" s="74">
        <v>0</v>
      </c>
      <c r="CF145" s="74">
        <v>0</v>
      </c>
      <c r="CG145" s="74">
        <v>0</v>
      </c>
      <c r="CH145" s="74">
        <v>0</v>
      </c>
      <c r="CI145" s="74">
        <v>128</v>
      </c>
      <c r="CJ145" s="74">
        <v>52</v>
      </c>
      <c r="CK145" s="74">
        <v>125</v>
      </c>
      <c r="CL145" s="74">
        <v>50</v>
      </c>
      <c r="CM145" s="74">
        <v>74</v>
      </c>
      <c r="CN145" s="74">
        <v>33</v>
      </c>
      <c r="CO145" s="162"/>
      <c r="CP145" s="13" t="s">
        <v>120</v>
      </c>
      <c r="CQ145" s="72">
        <v>124</v>
      </c>
      <c r="CR145" s="5">
        <v>38</v>
      </c>
      <c r="CS145" s="5">
        <v>51</v>
      </c>
      <c r="CT145" s="72">
        <v>18</v>
      </c>
      <c r="CU145" s="5">
        <v>10</v>
      </c>
      <c r="CV145" s="72">
        <v>142</v>
      </c>
      <c r="CW145" s="72">
        <v>48</v>
      </c>
      <c r="CX145" s="162"/>
      <c r="CY145" s="13" t="s">
        <v>120</v>
      </c>
      <c r="CZ145" s="74">
        <v>10</v>
      </c>
      <c r="DA145" s="74">
        <v>10</v>
      </c>
      <c r="DB145" s="74">
        <v>10</v>
      </c>
      <c r="DC145" s="74">
        <v>1</v>
      </c>
      <c r="DD145" s="74">
        <v>10</v>
      </c>
      <c r="DE145" s="74">
        <v>10</v>
      </c>
      <c r="DF145" s="74">
        <v>10</v>
      </c>
      <c r="DG145" s="74">
        <v>10</v>
      </c>
      <c r="DH145" s="74">
        <v>10</v>
      </c>
      <c r="DI145" s="74">
        <v>1</v>
      </c>
      <c r="DJ145" s="74">
        <v>1</v>
      </c>
      <c r="DK145" s="74">
        <v>1</v>
      </c>
      <c r="DL145" s="74">
        <v>7</v>
      </c>
      <c r="DM145" s="74">
        <v>8</v>
      </c>
      <c r="DN145" s="74">
        <v>0</v>
      </c>
      <c r="DO145" s="135"/>
      <c r="DP145" s="138" t="s">
        <v>198</v>
      </c>
      <c r="DQ145" s="138" t="s">
        <v>4297</v>
      </c>
      <c r="DR145" s="138">
        <v>597</v>
      </c>
      <c r="DS145" s="138">
        <v>329</v>
      </c>
      <c r="DT145" s="139">
        <v>2837</v>
      </c>
      <c r="DU145" s="139">
        <v>84</v>
      </c>
    </row>
    <row r="146" spans="1:125">
      <c r="A146" s="162"/>
      <c r="B146" s="103" t="s">
        <v>102</v>
      </c>
      <c r="C146" s="105">
        <v>748</v>
      </c>
      <c r="D146" s="105">
        <v>420</v>
      </c>
      <c r="E146" s="105">
        <v>369</v>
      </c>
      <c r="F146" s="105">
        <v>222</v>
      </c>
      <c r="G146" s="105">
        <v>0</v>
      </c>
      <c r="H146" s="105">
        <v>0</v>
      </c>
      <c r="I146" s="105">
        <v>27</v>
      </c>
      <c r="J146" s="105">
        <v>9</v>
      </c>
      <c r="K146" s="105">
        <v>148</v>
      </c>
      <c r="L146" s="105">
        <v>65</v>
      </c>
      <c r="M146" s="105">
        <v>717</v>
      </c>
      <c r="N146" s="105">
        <v>426</v>
      </c>
      <c r="O146" s="105">
        <v>0</v>
      </c>
      <c r="P146" s="105">
        <v>0</v>
      </c>
      <c r="Q146" s="105">
        <v>89</v>
      </c>
      <c r="R146" s="105">
        <v>39</v>
      </c>
      <c r="S146" s="105">
        <v>93</v>
      </c>
      <c r="T146" s="105">
        <v>41</v>
      </c>
      <c r="U146" s="105">
        <v>2191</v>
      </c>
      <c r="V146" s="105">
        <v>1222</v>
      </c>
      <c r="W146" s="162"/>
      <c r="X146" s="103" t="s">
        <v>102</v>
      </c>
      <c r="Y146" s="105">
        <v>24</v>
      </c>
      <c r="Z146" s="105">
        <v>14</v>
      </c>
      <c r="AA146" s="105">
        <v>30</v>
      </c>
      <c r="AB146" s="105">
        <v>16</v>
      </c>
      <c r="AC146" s="105">
        <v>0</v>
      </c>
      <c r="AD146" s="105">
        <v>0</v>
      </c>
      <c r="AE146" s="105">
        <v>0</v>
      </c>
      <c r="AF146" s="105">
        <v>0</v>
      </c>
      <c r="AG146" s="105">
        <v>22</v>
      </c>
      <c r="AH146" s="105">
        <v>11</v>
      </c>
      <c r="AI146" s="105">
        <v>183</v>
      </c>
      <c r="AJ146" s="105">
        <v>103</v>
      </c>
      <c r="AK146" s="105">
        <v>0</v>
      </c>
      <c r="AL146" s="105">
        <v>0</v>
      </c>
      <c r="AM146" s="105">
        <v>21</v>
      </c>
      <c r="AN146" s="105">
        <v>11</v>
      </c>
      <c r="AO146" s="105">
        <v>19</v>
      </c>
      <c r="AP146" s="105">
        <v>8</v>
      </c>
      <c r="AQ146" s="105">
        <v>299</v>
      </c>
      <c r="AR146" s="105">
        <v>163</v>
      </c>
      <c r="AS146" s="162"/>
      <c r="AT146" s="103" t="s">
        <v>102</v>
      </c>
      <c r="AU146" s="105">
        <v>20</v>
      </c>
      <c r="AV146" s="105">
        <v>12</v>
      </c>
      <c r="AW146" s="105">
        <v>0</v>
      </c>
      <c r="AX146" s="105">
        <v>2</v>
      </c>
      <c r="AY146" s="105">
        <v>6</v>
      </c>
      <c r="AZ146" s="105">
        <v>18</v>
      </c>
      <c r="BA146" s="105">
        <v>0</v>
      </c>
      <c r="BB146" s="105">
        <v>5</v>
      </c>
      <c r="BC146" s="105">
        <v>2</v>
      </c>
      <c r="BD146" s="105">
        <v>65</v>
      </c>
      <c r="BE146" s="105">
        <v>78</v>
      </c>
      <c r="BF146" s="105">
        <v>73</v>
      </c>
      <c r="BG146" s="105">
        <v>50</v>
      </c>
      <c r="BH146" s="105">
        <v>0</v>
      </c>
      <c r="BI146" s="105">
        <v>15</v>
      </c>
      <c r="BJ146" s="162"/>
      <c r="BK146" s="103" t="s">
        <v>102</v>
      </c>
      <c r="BL146" s="105">
        <v>0</v>
      </c>
      <c r="BM146" s="105">
        <v>994</v>
      </c>
      <c r="BN146" s="105">
        <v>139</v>
      </c>
      <c r="BO146" s="105">
        <v>271</v>
      </c>
      <c r="BP146" s="105">
        <v>0</v>
      </c>
      <c r="BQ146" s="105">
        <v>5</v>
      </c>
      <c r="BR146" s="105">
        <v>73</v>
      </c>
      <c r="BS146" s="105">
        <v>72</v>
      </c>
      <c r="BT146" s="105">
        <v>68</v>
      </c>
      <c r="BU146" s="162"/>
      <c r="BV146" s="103" t="s">
        <v>102</v>
      </c>
      <c r="BW146" s="105">
        <v>694</v>
      </c>
      <c r="BX146" s="105">
        <v>406</v>
      </c>
      <c r="BY146" s="105">
        <v>626</v>
      </c>
      <c r="BZ146" s="105">
        <v>360</v>
      </c>
      <c r="CA146" s="105">
        <v>356</v>
      </c>
      <c r="CB146" s="105">
        <v>194</v>
      </c>
      <c r="CC146" s="105">
        <v>0</v>
      </c>
      <c r="CD146" s="105">
        <v>0</v>
      </c>
      <c r="CE146" s="105">
        <v>0</v>
      </c>
      <c r="CF146" s="105">
        <v>0</v>
      </c>
      <c r="CG146" s="105">
        <v>0</v>
      </c>
      <c r="CH146" s="105">
        <v>0</v>
      </c>
      <c r="CI146" s="105">
        <v>137</v>
      </c>
      <c r="CJ146" s="105">
        <v>54</v>
      </c>
      <c r="CK146" s="105">
        <v>133</v>
      </c>
      <c r="CL146" s="105">
        <v>52</v>
      </c>
      <c r="CM146" s="105">
        <v>78</v>
      </c>
      <c r="CN146" s="105">
        <v>34</v>
      </c>
      <c r="CO146" s="162"/>
      <c r="CP146" s="105" t="s">
        <v>102</v>
      </c>
      <c r="CQ146" s="105">
        <v>161</v>
      </c>
      <c r="CR146" s="105">
        <v>41</v>
      </c>
      <c r="CS146" s="105">
        <v>52</v>
      </c>
      <c r="CT146" s="105">
        <v>19</v>
      </c>
      <c r="CU146" s="105">
        <v>11</v>
      </c>
      <c r="CV146" s="105">
        <v>180</v>
      </c>
      <c r="CW146" s="105">
        <v>52</v>
      </c>
      <c r="CX146" s="162"/>
      <c r="CY146" s="103" t="s">
        <v>102</v>
      </c>
      <c r="CZ146" s="105">
        <v>10</v>
      </c>
      <c r="DA146" s="105">
        <v>10</v>
      </c>
      <c r="DB146" s="105">
        <v>10</v>
      </c>
      <c r="DC146" s="105">
        <v>1</v>
      </c>
      <c r="DD146" s="105">
        <v>10</v>
      </c>
      <c r="DE146" s="105">
        <v>10</v>
      </c>
      <c r="DF146" s="105">
        <v>10</v>
      </c>
      <c r="DG146" s="105">
        <v>10</v>
      </c>
      <c r="DH146" s="105">
        <v>10</v>
      </c>
      <c r="DI146" s="105">
        <v>1</v>
      </c>
      <c r="DJ146" s="105">
        <v>1</v>
      </c>
      <c r="DK146" s="105">
        <v>1</v>
      </c>
      <c r="DL146" s="105">
        <v>7</v>
      </c>
      <c r="DM146" s="105">
        <v>8</v>
      </c>
      <c r="DN146" s="105">
        <v>0</v>
      </c>
      <c r="DO146" s="135"/>
      <c r="DP146" s="138" t="s">
        <v>198</v>
      </c>
      <c r="DQ146" s="138" t="s">
        <v>4298</v>
      </c>
      <c r="DR146" s="138">
        <v>831</v>
      </c>
      <c r="DS146" s="138">
        <v>434</v>
      </c>
      <c r="DT146" s="139">
        <v>3489</v>
      </c>
      <c r="DU146" s="139">
        <v>84</v>
      </c>
    </row>
    <row r="147" spans="1:125" ht="14.45" customHeight="1">
      <c r="A147" s="162" t="s">
        <v>199</v>
      </c>
      <c r="B147" s="13" t="s">
        <v>119</v>
      </c>
      <c r="C147" s="74">
        <v>215</v>
      </c>
      <c r="D147" s="74">
        <v>107</v>
      </c>
      <c r="E147" s="74">
        <v>114</v>
      </c>
      <c r="F147" s="74">
        <v>58</v>
      </c>
      <c r="G147" s="74">
        <v>0</v>
      </c>
      <c r="H147" s="74">
        <v>0</v>
      </c>
      <c r="I147" s="74">
        <v>54</v>
      </c>
      <c r="J147" s="74">
        <v>23</v>
      </c>
      <c r="K147" s="74">
        <v>0</v>
      </c>
      <c r="L147" s="74">
        <v>0</v>
      </c>
      <c r="M147" s="74">
        <v>127</v>
      </c>
      <c r="N147" s="74">
        <v>64</v>
      </c>
      <c r="O147" s="74">
        <v>0</v>
      </c>
      <c r="P147" s="74">
        <v>0</v>
      </c>
      <c r="Q147" s="74">
        <v>34</v>
      </c>
      <c r="R147" s="74">
        <v>12</v>
      </c>
      <c r="S147" s="74">
        <v>0</v>
      </c>
      <c r="T147" s="74">
        <v>0</v>
      </c>
      <c r="U147" s="67">
        <v>544</v>
      </c>
      <c r="V147" s="67">
        <v>264</v>
      </c>
      <c r="W147" s="162" t="s">
        <v>199</v>
      </c>
      <c r="X147" s="13" t="s">
        <v>119</v>
      </c>
      <c r="Y147" s="74">
        <v>14</v>
      </c>
      <c r="Z147" s="74">
        <v>5</v>
      </c>
      <c r="AA147" s="74">
        <v>9</v>
      </c>
      <c r="AB147" s="74">
        <v>3</v>
      </c>
      <c r="AC147" s="74">
        <v>0</v>
      </c>
      <c r="AD147" s="74">
        <v>0</v>
      </c>
      <c r="AE147" s="74">
        <v>5</v>
      </c>
      <c r="AF147" s="74">
        <v>2</v>
      </c>
      <c r="AG147" s="74">
        <v>0</v>
      </c>
      <c r="AH147" s="74">
        <v>0</v>
      </c>
      <c r="AI147" s="74">
        <v>9</v>
      </c>
      <c r="AJ147" s="74">
        <v>4</v>
      </c>
      <c r="AK147" s="74">
        <v>0</v>
      </c>
      <c r="AL147" s="74">
        <v>0</v>
      </c>
      <c r="AM147" s="74">
        <v>6</v>
      </c>
      <c r="AN147" s="74">
        <v>2</v>
      </c>
      <c r="AO147" s="74">
        <v>0</v>
      </c>
      <c r="AP147" s="74">
        <v>0</v>
      </c>
      <c r="AQ147" s="67">
        <v>43</v>
      </c>
      <c r="AR147" s="67">
        <v>16</v>
      </c>
      <c r="AS147" s="162" t="s">
        <v>199</v>
      </c>
      <c r="AT147" s="13" t="s">
        <v>119</v>
      </c>
      <c r="AU147" s="74">
        <v>4</v>
      </c>
      <c r="AV147" s="74">
        <v>4</v>
      </c>
      <c r="AW147" s="74">
        <v>0</v>
      </c>
      <c r="AX147" s="74">
        <v>2</v>
      </c>
      <c r="AY147" s="74">
        <v>0</v>
      </c>
      <c r="AZ147" s="74">
        <v>3</v>
      </c>
      <c r="BA147" s="74">
        <v>0</v>
      </c>
      <c r="BB147" s="74">
        <v>1</v>
      </c>
      <c r="BC147" s="74">
        <v>0</v>
      </c>
      <c r="BD147" s="67">
        <v>14</v>
      </c>
      <c r="BE147" s="76">
        <v>16</v>
      </c>
      <c r="BF147" s="74">
        <v>16</v>
      </c>
      <c r="BG147" s="74">
        <v>0</v>
      </c>
      <c r="BH147" s="74">
        <v>0</v>
      </c>
      <c r="BI147" s="74">
        <v>3</v>
      </c>
      <c r="BJ147" s="162" t="s">
        <v>199</v>
      </c>
      <c r="BK147" s="13" t="s">
        <v>119</v>
      </c>
      <c r="BL147" s="74">
        <v>0</v>
      </c>
      <c r="BM147" s="74">
        <v>0</v>
      </c>
      <c r="BN147" s="74">
        <v>216</v>
      </c>
      <c r="BO147" s="74">
        <v>0</v>
      </c>
      <c r="BP147" s="74">
        <v>0</v>
      </c>
      <c r="BQ147" s="74">
        <v>2</v>
      </c>
      <c r="BR147" s="74">
        <v>16</v>
      </c>
      <c r="BS147" s="74">
        <v>14</v>
      </c>
      <c r="BT147" s="74">
        <v>14</v>
      </c>
      <c r="BU147" s="162" t="s">
        <v>199</v>
      </c>
      <c r="BV147" s="13" t="s">
        <v>119</v>
      </c>
      <c r="BW147" s="74">
        <v>155</v>
      </c>
      <c r="BX147" s="74">
        <v>92</v>
      </c>
      <c r="BY147" s="74">
        <v>153</v>
      </c>
      <c r="BZ147" s="74">
        <v>92</v>
      </c>
      <c r="CA147" s="74">
        <v>52</v>
      </c>
      <c r="CB147" s="74">
        <v>20</v>
      </c>
      <c r="CC147" s="74">
        <v>0</v>
      </c>
      <c r="CD147" s="74">
        <v>0</v>
      </c>
      <c r="CE147" s="74">
        <v>0</v>
      </c>
      <c r="CF147" s="74">
        <v>0</v>
      </c>
      <c r="CG147" s="74">
        <v>0</v>
      </c>
      <c r="CH147" s="74">
        <v>0</v>
      </c>
      <c r="CI147" s="74">
        <v>61</v>
      </c>
      <c r="CJ147" s="74">
        <v>26</v>
      </c>
      <c r="CK147" s="74">
        <v>60</v>
      </c>
      <c r="CL147" s="74">
        <v>25</v>
      </c>
      <c r="CM147" s="74">
        <v>33</v>
      </c>
      <c r="CN147" s="74">
        <v>14</v>
      </c>
      <c r="CO147" s="162" t="s">
        <v>199</v>
      </c>
      <c r="CP147" s="13" t="s">
        <v>119</v>
      </c>
      <c r="CQ147" s="72">
        <v>20</v>
      </c>
      <c r="CR147" s="5">
        <v>6</v>
      </c>
      <c r="CS147" s="5">
        <v>1</v>
      </c>
      <c r="CT147" s="72">
        <v>2</v>
      </c>
      <c r="CU147" s="5">
        <v>0</v>
      </c>
      <c r="CV147" s="72">
        <v>22</v>
      </c>
      <c r="CW147" s="72">
        <v>6</v>
      </c>
      <c r="CX147" s="162" t="s">
        <v>199</v>
      </c>
      <c r="CY147" s="13" t="s">
        <v>119</v>
      </c>
      <c r="CZ147" s="74">
        <v>10</v>
      </c>
      <c r="DA147" s="74">
        <v>6</v>
      </c>
      <c r="DB147" s="74">
        <v>0</v>
      </c>
      <c r="DC147" s="74">
        <v>0</v>
      </c>
      <c r="DD147" s="74">
        <v>6</v>
      </c>
      <c r="DE147" s="74">
        <v>6</v>
      </c>
      <c r="DF147" s="74">
        <v>4</v>
      </c>
      <c r="DG147" s="74">
        <v>6</v>
      </c>
      <c r="DH147" s="74">
        <v>7</v>
      </c>
      <c r="DI147" s="74">
        <v>0</v>
      </c>
      <c r="DJ147" s="74">
        <v>0</v>
      </c>
      <c r="DK147" s="74">
        <v>0</v>
      </c>
      <c r="DL147" s="74">
        <v>0</v>
      </c>
      <c r="DM147" s="74">
        <v>5</v>
      </c>
      <c r="DN147" s="74">
        <v>0</v>
      </c>
      <c r="DO147" s="135"/>
      <c r="DP147" s="138" t="s">
        <v>199</v>
      </c>
      <c r="DQ147" s="138" t="s">
        <v>4299</v>
      </c>
      <c r="DR147" s="138">
        <v>216</v>
      </c>
      <c r="DS147" s="138">
        <v>85</v>
      </c>
      <c r="DT147" s="139">
        <v>648</v>
      </c>
      <c r="DU147" s="139">
        <v>45</v>
      </c>
    </row>
    <row r="148" spans="1:125">
      <c r="A148" s="162"/>
      <c r="B148" s="13" t="s">
        <v>120</v>
      </c>
      <c r="C148" s="74">
        <v>419</v>
      </c>
      <c r="D148" s="74">
        <v>230</v>
      </c>
      <c r="E148" s="74">
        <v>191</v>
      </c>
      <c r="F148" s="74">
        <v>106</v>
      </c>
      <c r="G148" s="74">
        <v>0</v>
      </c>
      <c r="H148" s="74">
        <v>0</v>
      </c>
      <c r="I148" s="74">
        <v>26</v>
      </c>
      <c r="J148" s="74">
        <v>8</v>
      </c>
      <c r="K148" s="74">
        <v>86</v>
      </c>
      <c r="L148" s="74">
        <v>46</v>
      </c>
      <c r="M148" s="74">
        <v>332</v>
      </c>
      <c r="N148" s="74">
        <v>201</v>
      </c>
      <c r="O148" s="74">
        <v>0</v>
      </c>
      <c r="P148" s="74">
        <v>0</v>
      </c>
      <c r="Q148" s="74">
        <v>55</v>
      </c>
      <c r="R148" s="74">
        <v>13</v>
      </c>
      <c r="S148" s="74">
        <v>0</v>
      </c>
      <c r="T148" s="74">
        <v>0</v>
      </c>
      <c r="U148" s="67">
        <v>1109</v>
      </c>
      <c r="V148" s="67">
        <v>604</v>
      </c>
      <c r="W148" s="162"/>
      <c r="X148" s="13" t="s">
        <v>120</v>
      </c>
      <c r="Y148" s="74">
        <v>21</v>
      </c>
      <c r="Z148" s="74">
        <v>10</v>
      </c>
      <c r="AA148" s="74">
        <v>11</v>
      </c>
      <c r="AB148" s="74">
        <v>8</v>
      </c>
      <c r="AC148" s="74">
        <v>0</v>
      </c>
      <c r="AD148" s="74">
        <v>0</v>
      </c>
      <c r="AE148" s="74">
        <v>8</v>
      </c>
      <c r="AF148" s="74">
        <v>3</v>
      </c>
      <c r="AG148" s="74">
        <v>2</v>
      </c>
      <c r="AH148" s="74">
        <v>0</v>
      </c>
      <c r="AI148" s="74">
        <v>36</v>
      </c>
      <c r="AJ148" s="74">
        <v>17</v>
      </c>
      <c r="AK148" s="74">
        <v>0</v>
      </c>
      <c r="AL148" s="74">
        <v>0</v>
      </c>
      <c r="AM148" s="74">
        <v>5</v>
      </c>
      <c r="AN148" s="74">
        <v>2</v>
      </c>
      <c r="AO148" s="74">
        <v>0</v>
      </c>
      <c r="AP148" s="74">
        <v>0</v>
      </c>
      <c r="AQ148" s="67">
        <v>83</v>
      </c>
      <c r="AR148" s="67">
        <v>40</v>
      </c>
      <c r="AS148" s="162"/>
      <c r="AT148" s="13" t="s">
        <v>120</v>
      </c>
      <c r="AU148" s="74">
        <v>8</v>
      </c>
      <c r="AV148" s="74">
        <v>5</v>
      </c>
      <c r="AW148" s="74">
        <v>0</v>
      </c>
      <c r="AX148" s="74">
        <v>1</v>
      </c>
      <c r="AY148" s="74">
        <v>4</v>
      </c>
      <c r="AZ148" s="74">
        <v>7</v>
      </c>
      <c r="BA148" s="74">
        <v>0</v>
      </c>
      <c r="BB148" s="74">
        <v>4</v>
      </c>
      <c r="BC148" s="74">
        <v>0</v>
      </c>
      <c r="BD148" s="67">
        <v>29</v>
      </c>
      <c r="BE148" s="76">
        <v>28</v>
      </c>
      <c r="BF148" s="74">
        <v>28</v>
      </c>
      <c r="BG148" s="74">
        <v>16</v>
      </c>
      <c r="BH148" s="74">
        <v>0</v>
      </c>
      <c r="BI148" s="74">
        <v>6</v>
      </c>
      <c r="BJ148" s="162"/>
      <c r="BK148" s="13" t="s">
        <v>120</v>
      </c>
      <c r="BL148" s="74">
        <v>0</v>
      </c>
      <c r="BM148" s="74">
        <v>514</v>
      </c>
      <c r="BN148" s="74">
        <v>134</v>
      </c>
      <c r="BO148" s="74">
        <v>22</v>
      </c>
      <c r="BP148" s="74">
        <v>0</v>
      </c>
      <c r="BQ148" s="74">
        <v>22</v>
      </c>
      <c r="BR148" s="74">
        <v>43</v>
      </c>
      <c r="BS148" s="74">
        <v>35</v>
      </c>
      <c r="BT148" s="74">
        <v>35</v>
      </c>
      <c r="BU148" s="162"/>
      <c r="BV148" s="13" t="s">
        <v>120</v>
      </c>
      <c r="BW148" s="74">
        <v>424</v>
      </c>
      <c r="BX148" s="74">
        <v>216</v>
      </c>
      <c r="BY148" s="74">
        <v>392</v>
      </c>
      <c r="BZ148" s="74">
        <v>204</v>
      </c>
      <c r="CA148" s="74">
        <v>109</v>
      </c>
      <c r="CB148" s="74">
        <v>59</v>
      </c>
      <c r="CC148" s="74">
        <v>0</v>
      </c>
      <c r="CD148" s="74">
        <v>0</v>
      </c>
      <c r="CE148" s="74">
        <v>0</v>
      </c>
      <c r="CF148" s="74">
        <v>0</v>
      </c>
      <c r="CG148" s="74">
        <v>0</v>
      </c>
      <c r="CH148" s="74">
        <v>0</v>
      </c>
      <c r="CI148" s="74">
        <v>114</v>
      </c>
      <c r="CJ148" s="74">
        <v>26</v>
      </c>
      <c r="CK148" s="74">
        <v>101</v>
      </c>
      <c r="CL148" s="74">
        <v>24</v>
      </c>
      <c r="CM148" s="74">
        <v>42</v>
      </c>
      <c r="CN148" s="74">
        <v>11</v>
      </c>
      <c r="CO148" s="162"/>
      <c r="CP148" s="13" t="s">
        <v>120</v>
      </c>
      <c r="CQ148" s="72">
        <v>66</v>
      </c>
      <c r="CR148" s="5">
        <v>14</v>
      </c>
      <c r="CS148" s="5">
        <v>11</v>
      </c>
      <c r="CT148" s="72">
        <v>15</v>
      </c>
      <c r="CU148" s="5">
        <v>6</v>
      </c>
      <c r="CV148" s="72">
        <v>81</v>
      </c>
      <c r="CW148" s="72">
        <v>20</v>
      </c>
      <c r="CX148" s="162"/>
      <c r="CY148" s="13" t="s">
        <v>120</v>
      </c>
      <c r="CZ148" s="74">
        <v>0</v>
      </c>
      <c r="DA148" s="74">
        <v>0</v>
      </c>
      <c r="DB148" s="74">
        <v>0</v>
      </c>
      <c r="DC148" s="74">
        <v>0</v>
      </c>
      <c r="DD148" s="74">
        <v>0</v>
      </c>
      <c r="DE148" s="74">
        <v>0</v>
      </c>
      <c r="DF148" s="74">
        <v>0</v>
      </c>
      <c r="DG148" s="74">
        <v>0</v>
      </c>
      <c r="DH148" s="74">
        <v>0</v>
      </c>
      <c r="DI148" s="74">
        <v>0</v>
      </c>
      <c r="DJ148" s="74">
        <v>0</v>
      </c>
      <c r="DK148" s="74">
        <v>0</v>
      </c>
      <c r="DL148" s="74">
        <v>0</v>
      </c>
      <c r="DM148" s="74">
        <v>0</v>
      </c>
      <c r="DN148" s="74">
        <v>0</v>
      </c>
      <c r="DO148" s="135"/>
      <c r="DP148" s="138" t="s">
        <v>199</v>
      </c>
      <c r="DQ148" s="138" t="s">
        <v>4300</v>
      </c>
      <c r="DR148" s="138">
        <v>538</v>
      </c>
      <c r="DS148" s="138">
        <v>151</v>
      </c>
      <c r="DT148" s="139">
        <v>1518</v>
      </c>
      <c r="DU148" s="139">
        <v>0</v>
      </c>
    </row>
    <row r="149" spans="1:125">
      <c r="A149" s="162"/>
      <c r="B149" s="103" t="s">
        <v>102</v>
      </c>
      <c r="C149" s="105">
        <v>634</v>
      </c>
      <c r="D149" s="105">
        <v>337</v>
      </c>
      <c r="E149" s="105">
        <v>305</v>
      </c>
      <c r="F149" s="105">
        <v>164</v>
      </c>
      <c r="G149" s="105">
        <v>0</v>
      </c>
      <c r="H149" s="105">
        <v>0</v>
      </c>
      <c r="I149" s="105">
        <v>80</v>
      </c>
      <c r="J149" s="105">
        <v>31</v>
      </c>
      <c r="K149" s="105">
        <v>86</v>
      </c>
      <c r="L149" s="105">
        <v>46</v>
      </c>
      <c r="M149" s="105">
        <v>459</v>
      </c>
      <c r="N149" s="105">
        <v>265</v>
      </c>
      <c r="O149" s="105">
        <v>0</v>
      </c>
      <c r="P149" s="105">
        <v>0</v>
      </c>
      <c r="Q149" s="105">
        <v>89</v>
      </c>
      <c r="R149" s="105">
        <v>25</v>
      </c>
      <c r="S149" s="105">
        <v>0</v>
      </c>
      <c r="T149" s="105">
        <v>0</v>
      </c>
      <c r="U149" s="105">
        <v>1653</v>
      </c>
      <c r="V149" s="105">
        <v>868</v>
      </c>
      <c r="W149" s="162"/>
      <c r="X149" s="103" t="s">
        <v>102</v>
      </c>
      <c r="Y149" s="105">
        <v>35</v>
      </c>
      <c r="Z149" s="105">
        <v>15</v>
      </c>
      <c r="AA149" s="105">
        <v>20</v>
      </c>
      <c r="AB149" s="105">
        <v>11</v>
      </c>
      <c r="AC149" s="105">
        <v>0</v>
      </c>
      <c r="AD149" s="105">
        <v>0</v>
      </c>
      <c r="AE149" s="105">
        <v>13</v>
      </c>
      <c r="AF149" s="105">
        <v>5</v>
      </c>
      <c r="AG149" s="105">
        <v>2</v>
      </c>
      <c r="AH149" s="105">
        <v>0</v>
      </c>
      <c r="AI149" s="105">
        <v>45</v>
      </c>
      <c r="AJ149" s="105">
        <v>21</v>
      </c>
      <c r="AK149" s="105">
        <v>0</v>
      </c>
      <c r="AL149" s="105">
        <v>0</v>
      </c>
      <c r="AM149" s="105">
        <v>11</v>
      </c>
      <c r="AN149" s="105">
        <v>4</v>
      </c>
      <c r="AO149" s="105">
        <v>0</v>
      </c>
      <c r="AP149" s="105">
        <v>0</v>
      </c>
      <c r="AQ149" s="105">
        <v>126</v>
      </c>
      <c r="AR149" s="105">
        <v>56</v>
      </c>
      <c r="AS149" s="162"/>
      <c r="AT149" s="103" t="s">
        <v>102</v>
      </c>
      <c r="AU149" s="105">
        <v>12</v>
      </c>
      <c r="AV149" s="105">
        <v>9</v>
      </c>
      <c r="AW149" s="105">
        <v>0</v>
      </c>
      <c r="AX149" s="105">
        <v>3</v>
      </c>
      <c r="AY149" s="105">
        <v>4</v>
      </c>
      <c r="AZ149" s="105">
        <v>10</v>
      </c>
      <c r="BA149" s="105">
        <v>0</v>
      </c>
      <c r="BB149" s="105">
        <v>5</v>
      </c>
      <c r="BC149" s="105">
        <v>0</v>
      </c>
      <c r="BD149" s="105">
        <v>43</v>
      </c>
      <c r="BE149" s="105">
        <v>44</v>
      </c>
      <c r="BF149" s="105">
        <v>44</v>
      </c>
      <c r="BG149" s="105">
        <v>16</v>
      </c>
      <c r="BH149" s="105">
        <v>0</v>
      </c>
      <c r="BI149" s="105">
        <v>9</v>
      </c>
      <c r="BJ149" s="162"/>
      <c r="BK149" s="103" t="s">
        <v>102</v>
      </c>
      <c r="BL149" s="105">
        <v>0</v>
      </c>
      <c r="BM149" s="105">
        <v>514</v>
      </c>
      <c r="BN149" s="105">
        <v>350</v>
      </c>
      <c r="BO149" s="105">
        <v>22</v>
      </c>
      <c r="BP149" s="105">
        <v>0</v>
      </c>
      <c r="BQ149" s="105">
        <v>24</v>
      </c>
      <c r="BR149" s="105">
        <v>59</v>
      </c>
      <c r="BS149" s="105">
        <v>49</v>
      </c>
      <c r="BT149" s="105">
        <v>49</v>
      </c>
      <c r="BU149" s="162"/>
      <c r="BV149" s="103" t="s">
        <v>102</v>
      </c>
      <c r="BW149" s="105">
        <v>579</v>
      </c>
      <c r="BX149" s="105">
        <v>308</v>
      </c>
      <c r="BY149" s="105">
        <v>545</v>
      </c>
      <c r="BZ149" s="105">
        <v>296</v>
      </c>
      <c r="CA149" s="105">
        <v>161</v>
      </c>
      <c r="CB149" s="105">
        <v>79</v>
      </c>
      <c r="CC149" s="105">
        <v>0</v>
      </c>
      <c r="CD149" s="105">
        <v>0</v>
      </c>
      <c r="CE149" s="105">
        <v>0</v>
      </c>
      <c r="CF149" s="105">
        <v>0</v>
      </c>
      <c r="CG149" s="105">
        <v>0</v>
      </c>
      <c r="CH149" s="105">
        <v>0</v>
      </c>
      <c r="CI149" s="105">
        <v>175</v>
      </c>
      <c r="CJ149" s="105">
        <v>52</v>
      </c>
      <c r="CK149" s="105">
        <v>161</v>
      </c>
      <c r="CL149" s="105">
        <v>49</v>
      </c>
      <c r="CM149" s="105">
        <v>75</v>
      </c>
      <c r="CN149" s="105">
        <v>25</v>
      </c>
      <c r="CO149" s="162"/>
      <c r="CP149" s="105" t="s">
        <v>102</v>
      </c>
      <c r="CQ149" s="105">
        <v>86</v>
      </c>
      <c r="CR149" s="105">
        <v>20</v>
      </c>
      <c r="CS149" s="105">
        <v>12</v>
      </c>
      <c r="CT149" s="105">
        <v>17</v>
      </c>
      <c r="CU149" s="105">
        <v>6</v>
      </c>
      <c r="CV149" s="105">
        <v>103</v>
      </c>
      <c r="CW149" s="105">
        <v>26</v>
      </c>
      <c r="CX149" s="162"/>
      <c r="CY149" s="103" t="s">
        <v>102</v>
      </c>
      <c r="CZ149" s="105">
        <v>10</v>
      </c>
      <c r="DA149" s="105">
        <v>6</v>
      </c>
      <c r="DB149" s="105">
        <v>0</v>
      </c>
      <c r="DC149" s="105">
        <v>0</v>
      </c>
      <c r="DD149" s="105">
        <v>6</v>
      </c>
      <c r="DE149" s="105">
        <v>6</v>
      </c>
      <c r="DF149" s="105">
        <v>4</v>
      </c>
      <c r="DG149" s="105">
        <v>6</v>
      </c>
      <c r="DH149" s="105">
        <v>7</v>
      </c>
      <c r="DI149" s="105">
        <v>0</v>
      </c>
      <c r="DJ149" s="105">
        <v>0</v>
      </c>
      <c r="DK149" s="105">
        <v>0</v>
      </c>
      <c r="DL149" s="105">
        <v>0</v>
      </c>
      <c r="DM149" s="105">
        <v>5</v>
      </c>
      <c r="DN149" s="105">
        <v>0</v>
      </c>
      <c r="DO149" s="135"/>
      <c r="DP149" s="138" t="s">
        <v>199</v>
      </c>
      <c r="DQ149" s="138" t="s">
        <v>4301</v>
      </c>
      <c r="DR149" s="138">
        <v>754</v>
      </c>
      <c r="DS149" s="138">
        <v>236</v>
      </c>
      <c r="DT149" s="139">
        <v>2166</v>
      </c>
      <c r="DU149" s="139">
        <v>45</v>
      </c>
    </row>
    <row r="150" spans="1:125" ht="14.45" customHeight="1">
      <c r="A150" s="162" t="s">
        <v>200</v>
      </c>
      <c r="B150" s="13" t="s">
        <v>119</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67">
        <v>0</v>
      </c>
      <c r="V150" s="67">
        <v>0</v>
      </c>
      <c r="W150" s="162" t="s">
        <v>200</v>
      </c>
      <c r="X150" s="13" t="s">
        <v>119</v>
      </c>
      <c r="Y150" s="74">
        <v>0</v>
      </c>
      <c r="Z150" s="74">
        <v>0</v>
      </c>
      <c r="AA150" s="74">
        <v>0</v>
      </c>
      <c r="AB150" s="74">
        <v>0</v>
      </c>
      <c r="AC150" s="74">
        <v>0</v>
      </c>
      <c r="AD150" s="74">
        <v>0</v>
      </c>
      <c r="AE150" s="74">
        <v>0</v>
      </c>
      <c r="AF150" s="74">
        <v>0</v>
      </c>
      <c r="AG150" s="74">
        <v>0</v>
      </c>
      <c r="AH150" s="74">
        <v>0</v>
      </c>
      <c r="AI150" s="74">
        <v>0</v>
      </c>
      <c r="AJ150" s="74">
        <v>0</v>
      </c>
      <c r="AK150" s="74">
        <v>0</v>
      </c>
      <c r="AL150" s="74">
        <v>0</v>
      </c>
      <c r="AM150" s="74">
        <v>0</v>
      </c>
      <c r="AN150" s="74">
        <v>0</v>
      </c>
      <c r="AO150" s="74">
        <v>0</v>
      </c>
      <c r="AP150" s="74">
        <v>0</v>
      </c>
      <c r="AQ150" s="67">
        <v>0</v>
      </c>
      <c r="AR150" s="67">
        <v>0</v>
      </c>
      <c r="AS150" s="162" t="s">
        <v>200</v>
      </c>
      <c r="AT150" s="13" t="s">
        <v>119</v>
      </c>
      <c r="AU150" s="74">
        <v>0</v>
      </c>
      <c r="AV150" s="74">
        <v>0</v>
      </c>
      <c r="AW150" s="74">
        <v>0</v>
      </c>
      <c r="AX150" s="74">
        <v>0</v>
      </c>
      <c r="AY150" s="74">
        <v>0</v>
      </c>
      <c r="AZ150" s="74">
        <v>0</v>
      </c>
      <c r="BA150" s="74">
        <v>0</v>
      </c>
      <c r="BB150" s="74">
        <v>0</v>
      </c>
      <c r="BC150" s="74">
        <v>0</v>
      </c>
      <c r="BD150" s="67">
        <v>0</v>
      </c>
      <c r="BE150" s="76">
        <v>0</v>
      </c>
      <c r="BF150" s="74">
        <v>0</v>
      </c>
      <c r="BG150" s="74">
        <v>0</v>
      </c>
      <c r="BH150" s="74">
        <v>0</v>
      </c>
      <c r="BI150" s="74">
        <v>0</v>
      </c>
      <c r="BJ150" s="162" t="s">
        <v>200</v>
      </c>
      <c r="BK150" s="13" t="s">
        <v>119</v>
      </c>
      <c r="BL150" s="74">
        <v>0</v>
      </c>
      <c r="BM150" s="74">
        <v>0</v>
      </c>
      <c r="BN150" s="74">
        <v>0</v>
      </c>
      <c r="BO150" s="74">
        <v>0</v>
      </c>
      <c r="BP150" s="74">
        <v>0</v>
      </c>
      <c r="BQ150" s="74">
        <v>0</v>
      </c>
      <c r="BR150" s="74">
        <v>0</v>
      </c>
      <c r="BS150" s="74">
        <v>0</v>
      </c>
      <c r="BT150" s="74">
        <v>0</v>
      </c>
      <c r="BU150" s="162" t="s">
        <v>200</v>
      </c>
      <c r="BV150" s="13" t="s">
        <v>119</v>
      </c>
      <c r="BW150" s="74">
        <v>0</v>
      </c>
      <c r="BX150" s="74">
        <v>0</v>
      </c>
      <c r="BY150" s="74">
        <v>0</v>
      </c>
      <c r="BZ150" s="74">
        <v>0</v>
      </c>
      <c r="CA150" s="74">
        <v>0</v>
      </c>
      <c r="CB150" s="74">
        <v>0</v>
      </c>
      <c r="CC150" s="74">
        <v>0</v>
      </c>
      <c r="CD150" s="74">
        <v>0</v>
      </c>
      <c r="CE150" s="74">
        <v>0</v>
      </c>
      <c r="CF150" s="74">
        <v>0</v>
      </c>
      <c r="CG150" s="74">
        <v>0</v>
      </c>
      <c r="CH150" s="74">
        <v>0</v>
      </c>
      <c r="CI150" s="74">
        <v>0</v>
      </c>
      <c r="CJ150" s="74">
        <v>0</v>
      </c>
      <c r="CK150" s="74">
        <v>0</v>
      </c>
      <c r="CL150" s="74">
        <v>0</v>
      </c>
      <c r="CM150" s="74">
        <v>0</v>
      </c>
      <c r="CN150" s="74">
        <v>0</v>
      </c>
      <c r="CO150" s="162" t="s">
        <v>200</v>
      </c>
      <c r="CP150" s="13" t="s">
        <v>119</v>
      </c>
      <c r="CQ150" s="72">
        <v>0</v>
      </c>
      <c r="CR150" s="5">
        <v>0</v>
      </c>
      <c r="CS150" s="5">
        <v>0</v>
      </c>
      <c r="CT150" s="72">
        <v>0</v>
      </c>
      <c r="CU150" s="5">
        <v>0</v>
      </c>
      <c r="CV150" s="72">
        <v>0</v>
      </c>
      <c r="CW150" s="72">
        <v>0</v>
      </c>
      <c r="CX150" s="162" t="s">
        <v>200</v>
      </c>
      <c r="CY150" s="13" t="s">
        <v>119</v>
      </c>
      <c r="CZ150" s="74">
        <v>0</v>
      </c>
      <c r="DA150" s="74">
        <v>0</v>
      </c>
      <c r="DB150" s="74">
        <v>0</v>
      </c>
      <c r="DC150" s="74">
        <v>0</v>
      </c>
      <c r="DD150" s="74">
        <v>0</v>
      </c>
      <c r="DE150" s="74">
        <v>0</v>
      </c>
      <c r="DF150" s="74">
        <v>0</v>
      </c>
      <c r="DG150" s="74">
        <v>0</v>
      </c>
      <c r="DH150" s="74">
        <v>0</v>
      </c>
      <c r="DI150" s="74">
        <v>0</v>
      </c>
      <c r="DJ150" s="74">
        <v>0</v>
      </c>
      <c r="DK150" s="74">
        <v>0</v>
      </c>
      <c r="DL150" s="74">
        <v>0</v>
      </c>
      <c r="DM150" s="74">
        <v>0</v>
      </c>
      <c r="DN150" s="74">
        <v>0</v>
      </c>
      <c r="DO150" s="135"/>
      <c r="DP150" s="138" t="s">
        <v>200</v>
      </c>
      <c r="DQ150" s="138" t="s">
        <v>4302</v>
      </c>
      <c r="DR150" s="138">
        <v>0</v>
      </c>
      <c r="DS150" s="138">
        <v>0</v>
      </c>
      <c r="DT150" s="139">
        <v>0</v>
      </c>
      <c r="DU150" s="139">
        <v>0</v>
      </c>
    </row>
    <row r="151" spans="1:125">
      <c r="A151" s="162"/>
      <c r="B151" s="13" t="s">
        <v>120</v>
      </c>
      <c r="C151" s="74">
        <v>1364</v>
      </c>
      <c r="D151" s="74">
        <v>648</v>
      </c>
      <c r="E151" s="74">
        <v>291</v>
      </c>
      <c r="F151" s="74">
        <v>173</v>
      </c>
      <c r="G151" s="74">
        <v>0</v>
      </c>
      <c r="H151" s="74">
        <v>0</v>
      </c>
      <c r="I151" s="74">
        <v>136</v>
      </c>
      <c r="J151" s="74">
        <v>52</v>
      </c>
      <c r="K151" s="74">
        <v>87</v>
      </c>
      <c r="L151" s="74">
        <v>34</v>
      </c>
      <c r="M151" s="74">
        <v>771</v>
      </c>
      <c r="N151" s="74">
        <v>398</v>
      </c>
      <c r="O151" s="74">
        <v>0</v>
      </c>
      <c r="P151" s="74">
        <v>0</v>
      </c>
      <c r="Q151" s="74">
        <v>117</v>
      </c>
      <c r="R151" s="74">
        <v>32</v>
      </c>
      <c r="S151" s="74">
        <v>85</v>
      </c>
      <c r="T151" s="74">
        <v>25</v>
      </c>
      <c r="U151" s="67">
        <v>2851</v>
      </c>
      <c r="V151" s="67">
        <v>1362</v>
      </c>
      <c r="W151" s="162"/>
      <c r="X151" s="13" t="s">
        <v>120</v>
      </c>
      <c r="Y151" s="74">
        <v>12</v>
      </c>
      <c r="Z151" s="74">
        <v>6</v>
      </c>
      <c r="AA151" s="74">
        <v>19</v>
      </c>
      <c r="AB151" s="74">
        <v>9</v>
      </c>
      <c r="AC151" s="74">
        <v>0</v>
      </c>
      <c r="AD151" s="74">
        <v>0</v>
      </c>
      <c r="AE151" s="74">
        <v>0</v>
      </c>
      <c r="AF151" s="74">
        <v>0</v>
      </c>
      <c r="AG151" s="74">
        <v>8</v>
      </c>
      <c r="AH151" s="74">
        <v>4</v>
      </c>
      <c r="AI151" s="74">
        <v>61</v>
      </c>
      <c r="AJ151" s="74">
        <v>26</v>
      </c>
      <c r="AK151" s="74">
        <v>0</v>
      </c>
      <c r="AL151" s="74">
        <v>0</v>
      </c>
      <c r="AM151" s="74">
        <v>2</v>
      </c>
      <c r="AN151" s="74">
        <v>0</v>
      </c>
      <c r="AO151" s="74">
        <v>13</v>
      </c>
      <c r="AP151" s="74">
        <v>4</v>
      </c>
      <c r="AQ151" s="67">
        <v>115</v>
      </c>
      <c r="AR151" s="67">
        <v>49</v>
      </c>
      <c r="AS151" s="162"/>
      <c r="AT151" s="13" t="s">
        <v>120</v>
      </c>
      <c r="AU151" s="74">
        <v>21</v>
      </c>
      <c r="AV151" s="74">
        <v>8</v>
      </c>
      <c r="AW151" s="74">
        <v>0</v>
      </c>
      <c r="AX151" s="74">
        <v>5</v>
      </c>
      <c r="AY151" s="74">
        <v>2</v>
      </c>
      <c r="AZ151" s="74">
        <v>13</v>
      </c>
      <c r="BA151" s="74">
        <v>0</v>
      </c>
      <c r="BB151" s="74">
        <v>5</v>
      </c>
      <c r="BC151" s="74">
        <v>2</v>
      </c>
      <c r="BD151" s="67">
        <v>56</v>
      </c>
      <c r="BE151" s="76">
        <v>53</v>
      </c>
      <c r="BF151" s="74">
        <v>53</v>
      </c>
      <c r="BG151" s="74">
        <v>43</v>
      </c>
      <c r="BH151" s="74">
        <v>0</v>
      </c>
      <c r="BI151" s="74">
        <v>8</v>
      </c>
      <c r="BJ151" s="162"/>
      <c r="BK151" s="13" t="s">
        <v>120</v>
      </c>
      <c r="BL151" s="74">
        <v>0</v>
      </c>
      <c r="BM151" s="74">
        <v>142</v>
      </c>
      <c r="BN151" s="74">
        <v>172</v>
      </c>
      <c r="BO151" s="74">
        <v>391</v>
      </c>
      <c r="BP151" s="74">
        <v>74</v>
      </c>
      <c r="BQ151" s="74">
        <v>10</v>
      </c>
      <c r="BR151" s="74">
        <v>55</v>
      </c>
      <c r="BS151" s="74">
        <v>43</v>
      </c>
      <c r="BT151" s="74">
        <v>41</v>
      </c>
      <c r="BU151" s="162"/>
      <c r="BV151" s="13" t="s">
        <v>120</v>
      </c>
      <c r="BW151" s="74">
        <v>745</v>
      </c>
      <c r="BX151" s="74">
        <v>378</v>
      </c>
      <c r="BY151" s="74">
        <v>734</v>
      </c>
      <c r="BZ151" s="74">
        <v>372</v>
      </c>
      <c r="CA151" s="74">
        <v>386</v>
      </c>
      <c r="CB151" s="74">
        <v>187</v>
      </c>
      <c r="CC151" s="74">
        <v>0</v>
      </c>
      <c r="CD151" s="74">
        <v>0</v>
      </c>
      <c r="CE151" s="74">
        <v>0</v>
      </c>
      <c r="CF151" s="74">
        <v>0</v>
      </c>
      <c r="CG151" s="74">
        <v>0</v>
      </c>
      <c r="CH151" s="74">
        <v>0</v>
      </c>
      <c r="CI151" s="74">
        <v>177</v>
      </c>
      <c r="CJ151" s="74">
        <v>42</v>
      </c>
      <c r="CK151" s="74">
        <v>165</v>
      </c>
      <c r="CL151" s="74">
        <v>35</v>
      </c>
      <c r="CM151" s="74">
        <v>89</v>
      </c>
      <c r="CN151" s="74">
        <v>21</v>
      </c>
      <c r="CO151" s="162"/>
      <c r="CP151" s="13" t="s">
        <v>120</v>
      </c>
      <c r="CQ151" s="72">
        <v>140</v>
      </c>
      <c r="CR151" s="5">
        <v>30</v>
      </c>
      <c r="CS151" s="5">
        <v>28</v>
      </c>
      <c r="CT151" s="72">
        <v>39</v>
      </c>
      <c r="CU151" s="5">
        <v>9</v>
      </c>
      <c r="CV151" s="72">
        <v>179</v>
      </c>
      <c r="CW151" s="72">
        <v>39</v>
      </c>
      <c r="CX151" s="162"/>
      <c r="CY151" s="13" t="s">
        <v>120</v>
      </c>
      <c r="CZ151" s="74">
        <v>0</v>
      </c>
      <c r="DA151" s="74">
        <v>0</v>
      </c>
      <c r="DB151" s="74">
        <v>0</v>
      </c>
      <c r="DC151" s="74">
        <v>0</v>
      </c>
      <c r="DD151" s="74">
        <v>0</v>
      </c>
      <c r="DE151" s="74">
        <v>0</v>
      </c>
      <c r="DF151" s="74">
        <v>0</v>
      </c>
      <c r="DG151" s="74">
        <v>0</v>
      </c>
      <c r="DH151" s="74">
        <v>0</v>
      </c>
      <c r="DI151" s="74">
        <v>0</v>
      </c>
      <c r="DJ151" s="74">
        <v>0</v>
      </c>
      <c r="DK151" s="74">
        <v>0</v>
      </c>
      <c r="DL151" s="74">
        <v>0</v>
      </c>
      <c r="DM151" s="74">
        <v>0</v>
      </c>
      <c r="DN151" s="74">
        <v>0</v>
      </c>
      <c r="DO151" s="135"/>
      <c r="DP151" s="138" t="s">
        <v>200</v>
      </c>
      <c r="DQ151" s="138" t="s">
        <v>4303</v>
      </c>
      <c r="DR151" s="138">
        <v>922</v>
      </c>
      <c r="DS151" s="138">
        <v>475</v>
      </c>
      <c r="DT151" s="139">
        <v>2734</v>
      </c>
      <c r="DU151" s="139">
        <v>0</v>
      </c>
    </row>
    <row r="152" spans="1:125">
      <c r="A152" s="162"/>
      <c r="B152" s="103" t="s">
        <v>102</v>
      </c>
      <c r="C152" s="105">
        <v>1364</v>
      </c>
      <c r="D152" s="105">
        <v>648</v>
      </c>
      <c r="E152" s="105">
        <v>291</v>
      </c>
      <c r="F152" s="105">
        <v>173</v>
      </c>
      <c r="G152" s="105">
        <v>0</v>
      </c>
      <c r="H152" s="105">
        <v>0</v>
      </c>
      <c r="I152" s="105">
        <v>136</v>
      </c>
      <c r="J152" s="105">
        <v>52</v>
      </c>
      <c r="K152" s="105">
        <v>87</v>
      </c>
      <c r="L152" s="105">
        <v>34</v>
      </c>
      <c r="M152" s="105">
        <v>771</v>
      </c>
      <c r="N152" s="105">
        <v>398</v>
      </c>
      <c r="O152" s="105">
        <v>0</v>
      </c>
      <c r="P152" s="105">
        <v>0</v>
      </c>
      <c r="Q152" s="105">
        <v>117</v>
      </c>
      <c r="R152" s="105">
        <v>32</v>
      </c>
      <c r="S152" s="105">
        <v>85</v>
      </c>
      <c r="T152" s="105">
        <v>25</v>
      </c>
      <c r="U152" s="105">
        <v>2851</v>
      </c>
      <c r="V152" s="105">
        <v>1362</v>
      </c>
      <c r="W152" s="162"/>
      <c r="X152" s="103" t="s">
        <v>102</v>
      </c>
      <c r="Y152" s="105">
        <v>12</v>
      </c>
      <c r="Z152" s="105">
        <v>6</v>
      </c>
      <c r="AA152" s="105">
        <v>19</v>
      </c>
      <c r="AB152" s="105">
        <v>9</v>
      </c>
      <c r="AC152" s="105">
        <v>0</v>
      </c>
      <c r="AD152" s="105">
        <v>0</v>
      </c>
      <c r="AE152" s="105">
        <v>0</v>
      </c>
      <c r="AF152" s="105">
        <v>0</v>
      </c>
      <c r="AG152" s="105">
        <v>8</v>
      </c>
      <c r="AH152" s="105">
        <v>4</v>
      </c>
      <c r="AI152" s="105">
        <v>61</v>
      </c>
      <c r="AJ152" s="105">
        <v>26</v>
      </c>
      <c r="AK152" s="105">
        <v>0</v>
      </c>
      <c r="AL152" s="105">
        <v>0</v>
      </c>
      <c r="AM152" s="105">
        <v>2</v>
      </c>
      <c r="AN152" s="105">
        <v>0</v>
      </c>
      <c r="AO152" s="105">
        <v>13</v>
      </c>
      <c r="AP152" s="105">
        <v>4</v>
      </c>
      <c r="AQ152" s="105">
        <v>115</v>
      </c>
      <c r="AR152" s="105">
        <v>49</v>
      </c>
      <c r="AS152" s="162"/>
      <c r="AT152" s="103" t="s">
        <v>102</v>
      </c>
      <c r="AU152" s="105">
        <v>21</v>
      </c>
      <c r="AV152" s="105">
        <v>8</v>
      </c>
      <c r="AW152" s="105">
        <v>0</v>
      </c>
      <c r="AX152" s="105">
        <v>5</v>
      </c>
      <c r="AY152" s="105">
        <v>2</v>
      </c>
      <c r="AZ152" s="105">
        <v>13</v>
      </c>
      <c r="BA152" s="105">
        <v>0</v>
      </c>
      <c r="BB152" s="105">
        <v>5</v>
      </c>
      <c r="BC152" s="105">
        <v>2</v>
      </c>
      <c r="BD152" s="105">
        <v>56</v>
      </c>
      <c r="BE152" s="105">
        <v>53</v>
      </c>
      <c r="BF152" s="105">
        <v>53</v>
      </c>
      <c r="BG152" s="105">
        <v>43</v>
      </c>
      <c r="BH152" s="105">
        <v>0</v>
      </c>
      <c r="BI152" s="105">
        <v>8</v>
      </c>
      <c r="BJ152" s="162"/>
      <c r="BK152" s="103" t="s">
        <v>102</v>
      </c>
      <c r="BL152" s="105">
        <v>0</v>
      </c>
      <c r="BM152" s="105">
        <v>142</v>
      </c>
      <c r="BN152" s="105">
        <v>172</v>
      </c>
      <c r="BO152" s="105">
        <v>391</v>
      </c>
      <c r="BP152" s="105">
        <v>74</v>
      </c>
      <c r="BQ152" s="105">
        <v>10</v>
      </c>
      <c r="BR152" s="105">
        <v>55</v>
      </c>
      <c r="BS152" s="105">
        <v>43</v>
      </c>
      <c r="BT152" s="105">
        <v>41</v>
      </c>
      <c r="BU152" s="162"/>
      <c r="BV152" s="103" t="s">
        <v>102</v>
      </c>
      <c r="BW152" s="105">
        <v>745</v>
      </c>
      <c r="BX152" s="105">
        <v>378</v>
      </c>
      <c r="BY152" s="105">
        <v>734</v>
      </c>
      <c r="BZ152" s="105">
        <v>372</v>
      </c>
      <c r="CA152" s="105">
        <v>386</v>
      </c>
      <c r="CB152" s="105">
        <v>187</v>
      </c>
      <c r="CC152" s="105">
        <v>0</v>
      </c>
      <c r="CD152" s="105">
        <v>0</v>
      </c>
      <c r="CE152" s="105">
        <v>0</v>
      </c>
      <c r="CF152" s="105">
        <v>0</v>
      </c>
      <c r="CG152" s="105">
        <v>0</v>
      </c>
      <c r="CH152" s="105">
        <v>0</v>
      </c>
      <c r="CI152" s="105">
        <v>177</v>
      </c>
      <c r="CJ152" s="105">
        <v>42</v>
      </c>
      <c r="CK152" s="105">
        <v>165</v>
      </c>
      <c r="CL152" s="105">
        <v>35</v>
      </c>
      <c r="CM152" s="105">
        <v>89</v>
      </c>
      <c r="CN152" s="105">
        <v>21</v>
      </c>
      <c r="CO152" s="162"/>
      <c r="CP152" s="105" t="s">
        <v>102</v>
      </c>
      <c r="CQ152" s="105">
        <v>140</v>
      </c>
      <c r="CR152" s="105">
        <v>30</v>
      </c>
      <c r="CS152" s="105">
        <v>28</v>
      </c>
      <c r="CT152" s="105">
        <v>39</v>
      </c>
      <c r="CU152" s="105">
        <v>9</v>
      </c>
      <c r="CV152" s="105">
        <v>179</v>
      </c>
      <c r="CW152" s="105">
        <v>39</v>
      </c>
      <c r="CX152" s="162"/>
      <c r="CY152" s="103" t="s">
        <v>102</v>
      </c>
      <c r="CZ152" s="105">
        <v>0</v>
      </c>
      <c r="DA152" s="105">
        <v>0</v>
      </c>
      <c r="DB152" s="105">
        <v>0</v>
      </c>
      <c r="DC152" s="105">
        <v>0</v>
      </c>
      <c r="DD152" s="105">
        <v>0</v>
      </c>
      <c r="DE152" s="105">
        <v>0</v>
      </c>
      <c r="DF152" s="105">
        <v>0</v>
      </c>
      <c r="DG152" s="105">
        <v>0</v>
      </c>
      <c r="DH152" s="105">
        <v>0</v>
      </c>
      <c r="DI152" s="105">
        <v>0</v>
      </c>
      <c r="DJ152" s="105">
        <v>0</v>
      </c>
      <c r="DK152" s="105">
        <v>0</v>
      </c>
      <c r="DL152" s="105">
        <v>0</v>
      </c>
      <c r="DM152" s="105">
        <v>0</v>
      </c>
      <c r="DN152" s="105">
        <v>0</v>
      </c>
      <c r="DO152" s="135"/>
      <c r="DP152" s="138" t="s">
        <v>200</v>
      </c>
      <c r="DQ152" s="138" t="s">
        <v>4304</v>
      </c>
      <c r="DR152" s="138">
        <v>922</v>
      </c>
      <c r="DS152" s="138">
        <v>475</v>
      </c>
      <c r="DT152" s="139">
        <v>2734</v>
      </c>
      <c r="DU152" s="139">
        <v>0</v>
      </c>
    </row>
    <row r="153" spans="1:125" ht="14.45" customHeight="1">
      <c r="A153" s="162" t="s">
        <v>201</v>
      </c>
      <c r="B153" s="13" t="s">
        <v>119</v>
      </c>
      <c r="C153" s="74">
        <v>0</v>
      </c>
      <c r="D153" s="74">
        <v>0</v>
      </c>
      <c r="E153" s="74">
        <v>0</v>
      </c>
      <c r="F153" s="74">
        <v>0</v>
      </c>
      <c r="G153" s="74">
        <v>0</v>
      </c>
      <c r="H153" s="74">
        <v>0</v>
      </c>
      <c r="I153" s="74">
        <v>0</v>
      </c>
      <c r="J153" s="74">
        <v>0</v>
      </c>
      <c r="K153" s="74">
        <v>0</v>
      </c>
      <c r="L153" s="74">
        <v>0</v>
      </c>
      <c r="M153" s="74">
        <v>0</v>
      </c>
      <c r="N153" s="74">
        <v>0</v>
      </c>
      <c r="O153" s="74">
        <v>0</v>
      </c>
      <c r="P153" s="74">
        <v>0</v>
      </c>
      <c r="Q153" s="74">
        <v>0</v>
      </c>
      <c r="R153" s="74">
        <v>0</v>
      </c>
      <c r="S153" s="74">
        <v>0</v>
      </c>
      <c r="T153" s="74">
        <v>0</v>
      </c>
      <c r="U153" s="67">
        <v>0</v>
      </c>
      <c r="V153" s="67">
        <v>0</v>
      </c>
      <c r="W153" s="162" t="s">
        <v>201</v>
      </c>
      <c r="X153" s="13" t="s">
        <v>119</v>
      </c>
      <c r="Y153" s="74">
        <v>0</v>
      </c>
      <c r="Z153" s="74">
        <v>0</v>
      </c>
      <c r="AA153" s="74">
        <v>0</v>
      </c>
      <c r="AB153" s="74">
        <v>0</v>
      </c>
      <c r="AC153" s="74">
        <v>0</v>
      </c>
      <c r="AD153" s="74">
        <v>0</v>
      </c>
      <c r="AE153" s="74">
        <v>0</v>
      </c>
      <c r="AF153" s="74">
        <v>0</v>
      </c>
      <c r="AG153" s="74">
        <v>0</v>
      </c>
      <c r="AH153" s="74">
        <v>0</v>
      </c>
      <c r="AI153" s="74">
        <v>0</v>
      </c>
      <c r="AJ153" s="74">
        <v>0</v>
      </c>
      <c r="AK153" s="74">
        <v>0</v>
      </c>
      <c r="AL153" s="74">
        <v>0</v>
      </c>
      <c r="AM153" s="74">
        <v>0</v>
      </c>
      <c r="AN153" s="74">
        <v>0</v>
      </c>
      <c r="AO153" s="74">
        <v>0</v>
      </c>
      <c r="AP153" s="74">
        <v>0</v>
      </c>
      <c r="AQ153" s="67">
        <v>0</v>
      </c>
      <c r="AR153" s="67">
        <v>0</v>
      </c>
      <c r="AS153" s="162" t="s">
        <v>201</v>
      </c>
      <c r="AT153" s="13" t="s">
        <v>119</v>
      </c>
      <c r="AU153" s="74">
        <v>0</v>
      </c>
      <c r="AV153" s="74">
        <v>0</v>
      </c>
      <c r="AW153" s="74">
        <v>0</v>
      </c>
      <c r="AX153" s="74">
        <v>0</v>
      </c>
      <c r="AY153" s="74">
        <v>0</v>
      </c>
      <c r="AZ153" s="74">
        <v>0</v>
      </c>
      <c r="BA153" s="74">
        <v>0</v>
      </c>
      <c r="BB153" s="74">
        <v>0</v>
      </c>
      <c r="BC153" s="74">
        <v>0</v>
      </c>
      <c r="BD153" s="67">
        <v>0</v>
      </c>
      <c r="BE153" s="76">
        <v>0</v>
      </c>
      <c r="BF153" s="74">
        <v>0</v>
      </c>
      <c r="BG153" s="74">
        <v>0</v>
      </c>
      <c r="BH153" s="74">
        <v>0</v>
      </c>
      <c r="BI153" s="74">
        <v>0</v>
      </c>
      <c r="BJ153" s="162" t="s">
        <v>201</v>
      </c>
      <c r="BK153" s="13" t="s">
        <v>119</v>
      </c>
      <c r="BL153" s="74">
        <v>0</v>
      </c>
      <c r="BM153" s="74">
        <v>0</v>
      </c>
      <c r="BN153" s="74">
        <v>0</v>
      </c>
      <c r="BO153" s="74">
        <v>0</v>
      </c>
      <c r="BP153" s="74">
        <v>0</v>
      </c>
      <c r="BQ153" s="74">
        <v>0</v>
      </c>
      <c r="BR153" s="74">
        <v>0</v>
      </c>
      <c r="BS153" s="74">
        <v>0</v>
      </c>
      <c r="BT153" s="74">
        <v>0</v>
      </c>
      <c r="BU153" s="162" t="s">
        <v>201</v>
      </c>
      <c r="BV153" s="13" t="s">
        <v>119</v>
      </c>
      <c r="BW153" s="74">
        <v>0</v>
      </c>
      <c r="BX153" s="74">
        <v>0</v>
      </c>
      <c r="BY153" s="74">
        <v>0</v>
      </c>
      <c r="BZ153" s="74">
        <v>0</v>
      </c>
      <c r="CA153" s="74">
        <v>0</v>
      </c>
      <c r="CB153" s="74">
        <v>0</v>
      </c>
      <c r="CC153" s="74">
        <v>0</v>
      </c>
      <c r="CD153" s="74">
        <v>0</v>
      </c>
      <c r="CE153" s="74">
        <v>0</v>
      </c>
      <c r="CF153" s="74">
        <v>0</v>
      </c>
      <c r="CG153" s="74">
        <v>0</v>
      </c>
      <c r="CH153" s="74">
        <v>0</v>
      </c>
      <c r="CI153" s="74">
        <v>0</v>
      </c>
      <c r="CJ153" s="74">
        <v>0</v>
      </c>
      <c r="CK153" s="74">
        <v>0</v>
      </c>
      <c r="CL153" s="74">
        <v>0</v>
      </c>
      <c r="CM153" s="74">
        <v>0</v>
      </c>
      <c r="CN153" s="74">
        <v>0</v>
      </c>
      <c r="CO153" s="162" t="s">
        <v>201</v>
      </c>
      <c r="CP153" s="13" t="s">
        <v>119</v>
      </c>
      <c r="CQ153" s="72">
        <v>0</v>
      </c>
      <c r="CR153" s="5">
        <v>0</v>
      </c>
      <c r="CS153" s="5">
        <v>0</v>
      </c>
      <c r="CT153" s="72">
        <v>0</v>
      </c>
      <c r="CU153" s="5">
        <v>0</v>
      </c>
      <c r="CV153" s="72">
        <v>0</v>
      </c>
      <c r="CW153" s="72">
        <v>0</v>
      </c>
      <c r="CX153" s="162" t="s">
        <v>201</v>
      </c>
      <c r="CY153" s="13" t="s">
        <v>119</v>
      </c>
      <c r="CZ153" s="74">
        <v>0</v>
      </c>
      <c r="DA153" s="74">
        <v>0</v>
      </c>
      <c r="DB153" s="74">
        <v>0</v>
      </c>
      <c r="DC153" s="74">
        <v>0</v>
      </c>
      <c r="DD153" s="74">
        <v>0</v>
      </c>
      <c r="DE153" s="74">
        <v>0</v>
      </c>
      <c r="DF153" s="74">
        <v>0</v>
      </c>
      <c r="DG153" s="74">
        <v>0</v>
      </c>
      <c r="DH153" s="74">
        <v>0</v>
      </c>
      <c r="DI153" s="74">
        <v>0</v>
      </c>
      <c r="DJ153" s="74">
        <v>0</v>
      </c>
      <c r="DK153" s="74">
        <v>0</v>
      </c>
      <c r="DL153" s="74">
        <v>0</v>
      </c>
      <c r="DM153" s="74">
        <v>0</v>
      </c>
      <c r="DN153" s="74">
        <v>0</v>
      </c>
      <c r="DO153" s="135"/>
      <c r="DP153" s="138" t="s">
        <v>201</v>
      </c>
      <c r="DQ153" s="138" t="s">
        <v>4305</v>
      </c>
      <c r="DR153" s="138">
        <v>0</v>
      </c>
      <c r="DS153" s="138">
        <v>0</v>
      </c>
      <c r="DT153" s="139">
        <v>0</v>
      </c>
      <c r="DU153" s="139">
        <v>0</v>
      </c>
    </row>
    <row r="154" spans="1:125">
      <c r="A154" s="162"/>
      <c r="B154" s="13" t="s">
        <v>120</v>
      </c>
      <c r="C154" s="74">
        <v>256</v>
      </c>
      <c r="D154" s="74">
        <v>138</v>
      </c>
      <c r="E154" s="74">
        <v>58</v>
      </c>
      <c r="F154" s="74">
        <v>46</v>
      </c>
      <c r="G154" s="74">
        <v>0</v>
      </c>
      <c r="H154" s="74">
        <v>0</v>
      </c>
      <c r="I154" s="74">
        <v>0</v>
      </c>
      <c r="J154" s="74">
        <v>0</v>
      </c>
      <c r="K154" s="74">
        <v>24</v>
      </c>
      <c r="L154" s="74">
        <v>11</v>
      </c>
      <c r="M154" s="74">
        <v>30</v>
      </c>
      <c r="N154" s="74">
        <v>22</v>
      </c>
      <c r="O154" s="74">
        <v>0</v>
      </c>
      <c r="P154" s="74">
        <v>0</v>
      </c>
      <c r="Q154" s="74">
        <v>15</v>
      </c>
      <c r="R154" s="74">
        <v>10</v>
      </c>
      <c r="S154" s="74">
        <v>0</v>
      </c>
      <c r="T154" s="74">
        <v>0</v>
      </c>
      <c r="U154" s="67">
        <v>383</v>
      </c>
      <c r="V154" s="67">
        <v>227</v>
      </c>
      <c r="W154" s="162"/>
      <c r="X154" s="13" t="s">
        <v>120</v>
      </c>
      <c r="Y154" s="74">
        <v>2</v>
      </c>
      <c r="Z154" s="74">
        <v>1</v>
      </c>
      <c r="AA154" s="74">
        <v>0</v>
      </c>
      <c r="AB154" s="74">
        <v>0</v>
      </c>
      <c r="AC154" s="74">
        <v>0</v>
      </c>
      <c r="AD154" s="74">
        <v>0</v>
      </c>
      <c r="AE154" s="74">
        <v>0</v>
      </c>
      <c r="AF154" s="74">
        <v>0</v>
      </c>
      <c r="AG154" s="74">
        <v>0</v>
      </c>
      <c r="AH154" s="74">
        <v>0</v>
      </c>
      <c r="AI154" s="74">
        <v>2</v>
      </c>
      <c r="AJ154" s="74">
        <v>0</v>
      </c>
      <c r="AK154" s="74">
        <v>0</v>
      </c>
      <c r="AL154" s="74">
        <v>0</v>
      </c>
      <c r="AM154" s="74">
        <v>1</v>
      </c>
      <c r="AN154" s="74">
        <v>0</v>
      </c>
      <c r="AO154" s="74">
        <v>0</v>
      </c>
      <c r="AP154" s="74">
        <v>0</v>
      </c>
      <c r="AQ154" s="67">
        <v>5</v>
      </c>
      <c r="AR154" s="67">
        <v>1</v>
      </c>
      <c r="AS154" s="162"/>
      <c r="AT154" s="13" t="s">
        <v>120</v>
      </c>
      <c r="AU154" s="74">
        <v>3</v>
      </c>
      <c r="AV154" s="74">
        <v>1</v>
      </c>
      <c r="AW154" s="74">
        <v>0</v>
      </c>
      <c r="AX154" s="74">
        <v>0</v>
      </c>
      <c r="AY154" s="74">
        <v>1</v>
      </c>
      <c r="AZ154" s="74">
        <v>1</v>
      </c>
      <c r="BA154" s="74">
        <v>0</v>
      </c>
      <c r="BB154" s="74">
        <v>1</v>
      </c>
      <c r="BC154" s="74">
        <v>0</v>
      </c>
      <c r="BD154" s="67">
        <v>7</v>
      </c>
      <c r="BE154" s="76">
        <v>6</v>
      </c>
      <c r="BF154" s="74">
        <v>6</v>
      </c>
      <c r="BG154" s="74">
        <v>6</v>
      </c>
      <c r="BH154" s="74">
        <v>0</v>
      </c>
      <c r="BI154" s="74">
        <v>1</v>
      </c>
      <c r="BJ154" s="162"/>
      <c r="BK154" s="13" t="s">
        <v>120</v>
      </c>
      <c r="BL154" s="74">
        <v>0</v>
      </c>
      <c r="BM154" s="74">
        <v>80</v>
      </c>
      <c r="BN154" s="74">
        <v>0</v>
      </c>
      <c r="BO154" s="74">
        <v>0</v>
      </c>
      <c r="BP154" s="74">
        <v>0</v>
      </c>
      <c r="BQ154" s="74">
        <v>0</v>
      </c>
      <c r="BR154" s="74">
        <v>6</v>
      </c>
      <c r="BS154" s="74">
        <v>6</v>
      </c>
      <c r="BT154" s="74">
        <v>6</v>
      </c>
      <c r="BU154" s="162"/>
      <c r="BV154" s="13" t="s">
        <v>120</v>
      </c>
      <c r="BW154" s="74">
        <v>27</v>
      </c>
      <c r="BX154" s="74">
        <v>15</v>
      </c>
      <c r="BY154" s="74">
        <v>26</v>
      </c>
      <c r="BZ154" s="74">
        <v>14</v>
      </c>
      <c r="CA154" s="74">
        <v>21</v>
      </c>
      <c r="CB154" s="74">
        <v>12</v>
      </c>
      <c r="CC154" s="74">
        <v>0</v>
      </c>
      <c r="CD154" s="74">
        <v>0</v>
      </c>
      <c r="CE154" s="74">
        <v>0</v>
      </c>
      <c r="CF154" s="74">
        <v>0</v>
      </c>
      <c r="CG154" s="74">
        <v>0</v>
      </c>
      <c r="CH154" s="74">
        <v>0</v>
      </c>
      <c r="CI154" s="74">
        <v>9</v>
      </c>
      <c r="CJ154" s="74">
        <v>3</v>
      </c>
      <c r="CK154" s="74">
        <v>9</v>
      </c>
      <c r="CL154" s="74">
        <v>3</v>
      </c>
      <c r="CM154" s="74">
        <v>8</v>
      </c>
      <c r="CN154" s="74">
        <v>3</v>
      </c>
      <c r="CO154" s="162"/>
      <c r="CP154" s="13" t="s">
        <v>120</v>
      </c>
      <c r="CQ154" s="72">
        <v>11</v>
      </c>
      <c r="CR154" s="5">
        <v>2</v>
      </c>
      <c r="CS154" s="5">
        <v>3</v>
      </c>
      <c r="CT154" s="72">
        <v>3</v>
      </c>
      <c r="CU154" s="5">
        <v>1</v>
      </c>
      <c r="CV154" s="72">
        <v>14</v>
      </c>
      <c r="CW154" s="72">
        <v>3</v>
      </c>
      <c r="CX154" s="162"/>
      <c r="CY154" s="13" t="s">
        <v>120</v>
      </c>
      <c r="CZ154" s="74">
        <v>0</v>
      </c>
      <c r="DA154" s="74">
        <v>0</v>
      </c>
      <c r="DB154" s="74">
        <v>0</v>
      </c>
      <c r="DC154" s="74">
        <v>0</v>
      </c>
      <c r="DD154" s="74">
        <v>0</v>
      </c>
      <c r="DE154" s="74">
        <v>0</v>
      </c>
      <c r="DF154" s="74">
        <v>0</v>
      </c>
      <c r="DG154" s="74">
        <v>0</v>
      </c>
      <c r="DH154" s="74">
        <v>0</v>
      </c>
      <c r="DI154" s="74">
        <v>0</v>
      </c>
      <c r="DJ154" s="74">
        <v>0</v>
      </c>
      <c r="DK154" s="74">
        <v>0</v>
      </c>
      <c r="DL154" s="74">
        <v>0</v>
      </c>
      <c r="DM154" s="74">
        <v>0</v>
      </c>
      <c r="DN154" s="74">
        <v>0</v>
      </c>
      <c r="DO154" s="135"/>
      <c r="DP154" s="138" t="s">
        <v>201</v>
      </c>
      <c r="DQ154" s="138" t="s">
        <v>4306</v>
      </c>
      <c r="DR154" s="138">
        <v>36</v>
      </c>
      <c r="DS154" s="138">
        <v>29</v>
      </c>
      <c r="DT154" s="139">
        <v>160</v>
      </c>
      <c r="DU154" s="139">
        <v>0</v>
      </c>
    </row>
    <row r="155" spans="1:125">
      <c r="A155" s="162"/>
      <c r="B155" s="103" t="s">
        <v>102</v>
      </c>
      <c r="C155" s="105">
        <v>256</v>
      </c>
      <c r="D155" s="105">
        <v>138</v>
      </c>
      <c r="E155" s="105">
        <v>58</v>
      </c>
      <c r="F155" s="105">
        <v>46</v>
      </c>
      <c r="G155" s="105">
        <v>0</v>
      </c>
      <c r="H155" s="105">
        <v>0</v>
      </c>
      <c r="I155" s="105">
        <v>0</v>
      </c>
      <c r="J155" s="105">
        <v>0</v>
      </c>
      <c r="K155" s="105">
        <v>24</v>
      </c>
      <c r="L155" s="105">
        <v>11</v>
      </c>
      <c r="M155" s="105">
        <v>30</v>
      </c>
      <c r="N155" s="105">
        <v>22</v>
      </c>
      <c r="O155" s="105">
        <v>0</v>
      </c>
      <c r="P155" s="105">
        <v>0</v>
      </c>
      <c r="Q155" s="105">
        <v>15</v>
      </c>
      <c r="R155" s="105">
        <v>10</v>
      </c>
      <c r="S155" s="105">
        <v>0</v>
      </c>
      <c r="T155" s="105">
        <v>0</v>
      </c>
      <c r="U155" s="105">
        <v>383</v>
      </c>
      <c r="V155" s="105">
        <v>227</v>
      </c>
      <c r="W155" s="162"/>
      <c r="X155" s="103" t="s">
        <v>102</v>
      </c>
      <c r="Y155" s="105">
        <v>2</v>
      </c>
      <c r="Z155" s="105">
        <v>1</v>
      </c>
      <c r="AA155" s="105">
        <v>0</v>
      </c>
      <c r="AB155" s="105">
        <v>0</v>
      </c>
      <c r="AC155" s="105">
        <v>0</v>
      </c>
      <c r="AD155" s="105">
        <v>0</v>
      </c>
      <c r="AE155" s="105">
        <v>0</v>
      </c>
      <c r="AF155" s="105">
        <v>0</v>
      </c>
      <c r="AG155" s="105">
        <v>0</v>
      </c>
      <c r="AH155" s="105">
        <v>0</v>
      </c>
      <c r="AI155" s="105">
        <v>2</v>
      </c>
      <c r="AJ155" s="105">
        <v>0</v>
      </c>
      <c r="AK155" s="105">
        <v>0</v>
      </c>
      <c r="AL155" s="105">
        <v>0</v>
      </c>
      <c r="AM155" s="105">
        <v>1</v>
      </c>
      <c r="AN155" s="105">
        <v>0</v>
      </c>
      <c r="AO155" s="105">
        <v>0</v>
      </c>
      <c r="AP155" s="105">
        <v>0</v>
      </c>
      <c r="AQ155" s="105">
        <v>5</v>
      </c>
      <c r="AR155" s="105">
        <v>1</v>
      </c>
      <c r="AS155" s="162"/>
      <c r="AT155" s="103" t="s">
        <v>102</v>
      </c>
      <c r="AU155" s="105">
        <v>3</v>
      </c>
      <c r="AV155" s="105">
        <v>1</v>
      </c>
      <c r="AW155" s="105">
        <v>0</v>
      </c>
      <c r="AX155" s="105">
        <v>0</v>
      </c>
      <c r="AY155" s="105">
        <v>1</v>
      </c>
      <c r="AZ155" s="105">
        <v>1</v>
      </c>
      <c r="BA155" s="105">
        <v>0</v>
      </c>
      <c r="BB155" s="105">
        <v>1</v>
      </c>
      <c r="BC155" s="105">
        <v>0</v>
      </c>
      <c r="BD155" s="105">
        <v>7</v>
      </c>
      <c r="BE155" s="105">
        <v>6</v>
      </c>
      <c r="BF155" s="105">
        <v>6</v>
      </c>
      <c r="BG155" s="105">
        <v>6</v>
      </c>
      <c r="BH155" s="105">
        <v>0</v>
      </c>
      <c r="BI155" s="105">
        <v>1</v>
      </c>
      <c r="BJ155" s="162"/>
      <c r="BK155" s="103" t="s">
        <v>102</v>
      </c>
      <c r="BL155" s="105">
        <v>0</v>
      </c>
      <c r="BM155" s="105">
        <v>80</v>
      </c>
      <c r="BN155" s="105">
        <v>0</v>
      </c>
      <c r="BO155" s="105">
        <v>0</v>
      </c>
      <c r="BP155" s="105">
        <v>0</v>
      </c>
      <c r="BQ155" s="105">
        <v>0</v>
      </c>
      <c r="BR155" s="105">
        <v>6</v>
      </c>
      <c r="BS155" s="105">
        <v>6</v>
      </c>
      <c r="BT155" s="105">
        <v>6</v>
      </c>
      <c r="BU155" s="162"/>
      <c r="BV155" s="103" t="s">
        <v>102</v>
      </c>
      <c r="BW155" s="105">
        <v>27</v>
      </c>
      <c r="BX155" s="105">
        <v>15</v>
      </c>
      <c r="BY155" s="105">
        <v>26</v>
      </c>
      <c r="BZ155" s="105">
        <v>14</v>
      </c>
      <c r="CA155" s="105">
        <v>21</v>
      </c>
      <c r="CB155" s="105">
        <v>12</v>
      </c>
      <c r="CC155" s="105">
        <v>0</v>
      </c>
      <c r="CD155" s="105">
        <v>0</v>
      </c>
      <c r="CE155" s="105">
        <v>0</v>
      </c>
      <c r="CF155" s="105">
        <v>0</v>
      </c>
      <c r="CG155" s="105">
        <v>0</v>
      </c>
      <c r="CH155" s="105">
        <v>0</v>
      </c>
      <c r="CI155" s="105">
        <v>9</v>
      </c>
      <c r="CJ155" s="105">
        <v>3</v>
      </c>
      <c r="CK155" s="105">
        <v>9</v>
      </c>
      <c r="CL155" s="105">
        <v>3</v>
      </c>
      <c r="CM155" s="105">
        <v>8</v>
      </c>
      <c r="CN155" s="105">
        <v>3</v>
      </c>
      <c r="CO155" s="162"/>
      <c r="CP155" s="105" t="s">
        <v>102</v>
      </c>
      <c r="CQ155" s="105">
        <v>11</v>
      </c>
      <c r="CR155" s="105">
        <v>2</v>
      </c>
      <c r="CS155" s="105">
        <v>3</v>
      </c>
      <c r="CT155" s="105">
        <v>3</v>
      </c>
      <c r="CU155" s="105">
        <v>1</v>
      </c>
      <c r="CV155" s="105">
        <v>14</v>
      </c>
      <c r="CW155" s="105">
        <v>3</v>
      </c>
      <c r="CX155" s="162"/>
      <c r="CY155" s="103" t="s">
        <v>102</v>
      </c>
      <c r="CZ155" s="105">
        <v>0</v>
      </c>
      <c r="DA155" s="105">
        <v>0</v>
      </c>
      <c r="DB155" s="105">
        <v>0</v>
      </c>
      <c r="DC155" s="105">
        <v>0</v>
      </c>
      <c r="DD155" s="105">
        <v>0</v>
      </c>
      <c r="DE155" s="105">
        <v>0</v>
      </c>
      <c r="DF155" s="105">
        <v>0</v>
      </c>
      <c r="DG155" s="105">
        <v>0</v>
      </c>
      <c r="DH155" s="105">
        <v>0</v>
      </c>
      <c r="DI155" s="105">
        <v>0</v>
      </c>
      <c r="DJ155" s="105">
        <v>0</v>
      </c>
      <c r="DK155" s="105">
        <v>0</v>
      </c>
      <c r="DL155" s="105">
        <v>0</v>
      </c>
      <c r="DM155" s="105">
        <v>0</v>
      </c>
      <c r="DN155" s="105">
        <v>0</v>
      </c>
      <c r="DO155" s="135"/>
      <c r="DP155" s="138" t="s">
        <v>201</v>
      </c>
      <c r="DQ155" s="138" t="s">
        <v>4307</v>
      </c>
      <c r="DR155" s="138">
        <v>36</v>
      </c>
      <c r="DS155" s="138">
        <v>29</v>
      </c>
      <c r="DT155" s="139">
        <v>160</v>
      </c>
      <c r="DU155" s="139">
        <v>0</v>
      </c>
    </row>
    <row r="156" spans="1:125" ht="14.45" customHeight="1">
      <c r="A156" s="162" t="s">
        <v>202</v>
      </c>
      <c r="B156" s="13" t="s">
        <v>119</v>
      </c>
      <c r="C156" s="74">
        <v>137</v>
      </c>
      <c r="D156" s="74">
        <v>71</v>
      </c>
      <c r="E156" s="74">
        <v>168</v>
      </c>
      <c r="F156" s="74">
        <v>84</v>
      </c>
      <c r="G156" s="74">
        <v>0</v>
      </c>
      <c r="H156" s="74">
        <v>0</v>
      </c>
      <c r="I156" s="74">
        <v>33</v>
      </c>
      <c r="J156" s="74">
        <v>8</v>
      </c>
      <c r="K156" s="74">
        <v>0</v>
      </c>
      <c r="L156" s="74">
        <v>0</v>
      </c>
      <c r="M156" s="74">
        <v>252</v>
      </c>
      <c r="N156" s="74">
        <v>135</v>
      </c>
      <c r="O156" s="74">
        <v>0</v>
      </c>
      <c r="P156" s="74">
        <v>0</v>
      </c>
      <c r="Q156" s="74">
        <v>26</v>
      </c>
      <c r="R156" s="74">
        <v>7</v>
      </c>
      <c r="S156" s="74">
        <v>0</v>
      </c>
      <c r="T156" s="74">
        <v>0</v>
      </c>
      <c r="U156" s="67">
        <v>616</v>
      </c>
      <c r="V156" s="67">
        <v>305</v>
      </c>
      <c r="W156" s="162" t="s">
        <v>202</v>
      </c>
      <c r="X156" s="13" t="s">
        <v>119</v>
      </c>
      <c r="Y156" s="74">
        <v>5</v>
      </c>
      <c r="Z156" s="74">
        <v>0</v>
      </c>
      <c r="AA156" s="74">
        <v>7</v>
      </c>
      <c r="AB156" s="74">
        <v>3</v>
      </c>
      <c r="AC156" s="74">
        <v>0</v>
      </c>
      <c r="AD156" s="74">
        <v>0</v>
      </c>
      <c r="AE156" s="74">
        <v>1</v>
      </c>
      <c r="AF156" s="74">
        <v>0</v>
      </c>
      <c r="AG156" s="74">
        <v>0</v>
      </c>
      <c r="AH156" s="74">
        <v>0</v>
      </c>
      <c r="AI156" s="74">
        <v>20</v>
      </c>
      <c r="AJ156" s="74">
        <v>10</v>
      </c>
      <c r="AK156" s="74">
        <v>0</v>
      </c>
      <c r="AL156" s="74">
        <v>0</v>
      </c>
      <c r="AM156" s="74">
        <v>2</v>
      </c>
      <c r="AN156" s="74">
        <v>0</v>
      </c>
      <c r="AO156" s="74">
        <v>0</v>
      </c>
      <c r="AP156" s="74">
        <v>0</v>
      </c>
      <c r="AQ156" s="67">
        <v>35</v>
      </c>
      <c r="AR156" s="67">
        <v>13</v>
      </c>
      <c r="AS156" s="162" t="s">
        <v>202</v>
      </c>
      <c r="AT156" s="13" t="s">
        <v>119</v>
      </c>
      <c r="AU156" s="74">
        <v>5</v>
      </c>
      <c r="AV156" s="74">
        <v>5</v>
      </c>
      <c r="AW156" s="74">
        <v>0</v>
      </c>
      <c r="AX156" s="74">
        <v>2</v>
      </c>
      <c r="AY156" s="74">
        <v>0</v>
      </c>
      <c r="AZ156" s="74">
        <v>5</v>
      </c>
      <c r="BA156" s="74">
        <v>0</v>
      </c>
      <c r="BB156" s="74">
        <v>2</v>
      </c>
      <c r="BC156" s="74">
        <v>0</v>
      </c>
      <c r="BD156" s="67">
        <v>19</v>
      </c>
      <c r="BE156" s="76">
        <v>19</v>
      </c>
      <c r="BF156" s="74">
        <v>19</v>
      </c>
      <c r="BG156" s="74">
        <v>19</v>
      </c>
      <c r="BH156" s="74">
        <v>0</v>
      </c>
      <c r="BI156" s="74">
        <v>5</v>
      </c>
      <c r="BJ156" s="162" t="s">
        <v>202</v>
      </c>
      <c r="BK156" s="13" t="s">
        <v>119</v>
      </c>
      <c r="BL156" s="74">
        <v>0</v>
      </c>
      <c r="BM156" s="74">
        <v>112</v>
      </c>
      <c r="BN156" s="74">
        <v>20</v>
      </c>
      <c r="BO156" s="74">
        <v>127</v>
      </c>
      <c r="BP156" s="74">
        <v>0</v>
      </c>
      <c r="BQ156" s="74">
        <v>2</v>
      </c>
      <c r="BR156" s="74">
        <v>23</v>
      </c>
      <c r="BS156" s="74">
        <v>20</v>
      </c>
      <c r="BT156" s="74">
        <v>20</v>
      </c>
      <c r="BU156" s="162" t="s">
        <v>202</v>
      </c>
      <c r="BV156" s="13" t="s">
        <v>119</v>
      </c>
      <c r="BW156" s="74">
        <v>270</v>
      </c>
      <c r="BX156" s="74">
        <v>144</v>
      </c>
      <c r="BY156" s="74">
        <v>239</v>
      </c>
      <c r="BZ156" s="74">
        <v>128</v>
      </c>
      <c r="CA156" s="74">
        <v>146</v>
      </c>
      <c r="CB156" s="74">
        <v>82</v>
      </c>
      <c r="CC156" s="74">
        <v>0</v>
      </c>
      <c r="CD156" s="74">
        <v>0</v>
      </c>
      <c r="CE156" s="74">
        <v>0</v>
      </c>
      <c r="CF156" s="74">
        <v>0</v>
      </c>
      <c r="CG156" s="74">
        <v>0</v>
      </c>
      <c r="CH156" s="74">
        <v>0</v>
      </c>
      <c r="CI156" s="74">
        <v>25</v>
      </c>
      <c r="CJ156" s="74">
        <v>12</v>
      </c>
      <c r="CK156" s="74">
        <v>25</v>
      </c>
      <c r="CL156" s="74">
        <v>12</v>
      </c>
      <c r="CM156" s="74">
        <v>18</v>
      </c>
      <c r="CN156" s="74">
        <v>9</v>
      </c>
      <c r="CO156" s="162" t="s">
        <v>202</v>
      </c>
      <c r="CP156" s="13" t="s">
        <v>119</v>
      </c>
      <c r="CQ156" s="72">
        <v>46</v>
      </c>
      <c r="CR156" s="5">
        <v>12</v>
      </c>
      <c r="CS156" s="5">
        <v>9</v>
      </c>
      <c r="CT156" s="72">
        <v>3</v>
      </c>
      <c r="CU156" s="5">
        <v>2</v>
      </c>
      <c r="CV156" s="72">
        <v>49</v>
      </c>
      <c r="CW156" s="72">
        <v>14</v>
      </c>
      <c r="CX156" s="162" t="s">
        <v>202</v>
      </c>
      <c r="CY156" s="13" t="s">
        <v>119</v>
      </c>
      <c r="CZ156" s="74">
        <v>0</v>
      </c>
      <c r="DA156" s="74">
        <v>0</v>
      </c>
      <c r="DB156" s="74">
        <v>0</v>
      </c>
      <c r="DC156" s="74">
        <v>0</v>
      </c>
      <c r="DD156" s="74">
        <v>0</v>
      </c>
      <c r="DE156" s="74">
        <v>0</v>
      </c>
      <c r="DF156" s="74">
        <v>0</v>
      </c>
      <c r="DG156" s="74">
        <v>0</v>
      </c>
      <c r="DH156" s="74">
        <v>0</v>
      </c>
      <c r="DI156" s="74">
        <v>0</v>
      </c>
      <c r="DJ156" s="74">
        <v>0</v>
      </c>
      <c r="DK156" s="74">
        <v>0</v>
      </c>
      <c r="DL156" s="74">
        <v>0</v>
      </c>
      <c r="DM156" s="74">
        <v>0</v>
      </c>
      <c r="DN156" s="74">
        <v>0</v>
      </c>
      <c r="DO156" s="135"/>
      <c r="DP156" s="138" t="s">
        <v>202</v>
      </c>
      <c r="DQ156" s="138" t="s">
        <v>4308</v>
      </c>
      <c r="DR156" s="138">
        <v>295</v>
      </c>
      <c r="DS156" s="138">
        <v>164</v>
      </c>
      <c r="DT156" s="139">
        <v>792</v>
      </c>
      <c r="DU156" s="139">
        <v>0</v>
      </c>
    </row>
    <row r="157" spans="1:125">
      <c r="A157" s="162"/>
      <c r="B157" s="13" t="s">
        <v>120</v>
      </c>
      <c r="C157" s="74">
        <v>0</v>
      </c>
      <c r="D157" s="74">
        <v>0</v>
      </c>
      <c r="E157" s="74">
        <v>0</v>
      </c>
      <c r="F157" s="74">
        <v>0</v>
      </c>
      <c r="G157" s="74">
        <v>0</v>
      </c>
      <c r="H157" s="74">
        <v>0</v>
      </c>
      <c r="I157" s="74">
        <v>0</v>
      </c>
      <c r="J157" s="74">
        <v>0</v>
      </c>
      <c r="K157" s="74">
        <v>0</v>
      </c>
      <c r="L157" s="74">
        <v>0</v>
      </c>
      <c r="M157" s="74">
        <v>0</v>
      </c>
      <c r="N157" s="74">
        <v>0</v>
      </c>
      <c r="O157" s="74">
        <v>0</v>
      </c>
      <c r="P157" s="74">
        <v>0</v>
      </c>
      <c r="Q157" s="74">
        <v>0</v>
      </c>
      <c r="R157" s="74">
        <v>0</v>
      </c>
      <c r="S157" s="74">
        <v>0</v>
      </c>
      <c r="T157" s="74">
        <v>0</v>
      </c>
      <c r="U157" s="67">
        <v>0</v>
      </c>
      <c r="V157" s="67">
        <v>0</v>
      </c>
      <c r="W157" s="162"/>
      <c r="X157" s="13" t="s">
        <v>120</v>
      </c>
      <c r="Y157" s="74">
        <v>0</v>
      </c>
      <c r="Z157" s="74">
        <v>0</v>
      </c>
      <c r="AA157" s="74">
        <v>0</v>
      </c>
      <c r="AB157" s="74">
        <v>0</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67">
        <v>0</v>
      </c>
      <c r="AR157" s="67">
        <v>0</v>
      </c>
      <c r="AS157" s="162"/>
      <c r="AT157" s="13" t="s">
        <v>120</v>
      </c>
      <c r="AU157" s="74">
        <v>0</v>
      </c>
      <c r="AV157" s="74">
        <v>0</v>
      </c>
      <c r="AW157" s="74">
        <v>0</v>
      </c>
      <c r="AX157" s="74">
        <v>0</v>
      </c>
      <c r="AY157" s="74">
        <v>0</v>
      </c>
      <c r="AZ157" s="74">
        <v>0</v>
      </c>
      <c r="BA157" s="74">
        <v>0</v>
      </c>
      <c r="BB157" s="74">
        <v>0</v>
      </c>
      <c r="BC157" s="74">
        <v>0</v>
      </c>
      <c r="BD157" s="67">
        <v>0</v>
      </c>
      <c r="BE157" s="76">
        <v>0</v>
      </c>
      <c r="BF157" s="74">
        <v>0</v>
      </c>
      <c r="BG157" s="74">
        <v>0</v>
      </c>
      <c r="BH157" s="74">
        <v>0</v>
      </c>
      <c r="BI157" s="74">
        <v>0</v>
      </c>
      <c r="BJ157" s="162"/>
      <c r="BK157" s="13" t="s">
        <v>120</v>
      </c>
      <c r="BL157" s="74">
        <v>0</v>
      </c>
      <c r="BM157" s="74">
        <v>0</v>
      </c>
      <c r="BN157" s="74">
        <v>0</v>
      </c>
      <c r="BO157" s="74">
        <v>0</v>
      </c>
      <c r="BP157" s="74">
        <v>0</v>
      </c>
      <c r="BQ157" s="74">
        <v>0</v>
      </c>
      <c r="BR157" s="74">
        <v>0</v>
      </c>
      <c r="BS157" s="74">
        <v>0</v>
      </c>
      <c r="BT157" s="74">
        <v>0</v>
      </c>
      <c r="BU157" s="162"/>
      <c r="BV157" s="13" t="s">
        <v>120</v>
      </c>
      <c r="BW157" s="74">
        <v>0</v>
      </c>
      <c r="BX157" s="74">
        <v>0</v>
      </c>
      <c r="BY157" s="74">
        <v>0</v>
      </c>
      <c r="BZ157" s="74">
        <v>0</v>
      </c>
      <c r="CA157" s="74">
        <v>0</v>
      </c>
      <c r="CB157" s="74">
        <v>0</v>
      </c>
      <c r="CC157" s="74">
        <v>0</v>
      </c>
      <c r="CD157" s="74">
        <v>0</v>
      </c>
      <c r="CE157" s="74">
        <v>0</v>
      </c>
      <c r="CF157" s="74">
        <v>0</v>
      </c>
      <c r="CG157" s="74">
        <v>0</v>
      </c>
      <c r="CH157" s="74">
        <v>0</v>
      </c>
      <c r="CI157" s="74">
        <v>0</v>
      </c>
      <c r="CJ157" s="74">
        <v>0</v>
      </c>
      <c r="CK157" s="74">
        <v>0</v>
      </c>
      <c r="CL157" s="74">
        <v>0</v>
      </c>
      <c r="CM157" s="74">
        <v>0</v>
      </c>
      <c r="CN157" s="74">
        <v>0</v>
      </c>
      <c r="CO157" s="162"/>
      <c r="CP157" s="13" t="s">
        <v>120</v>
      </c>
      <c r="CQ157" s="72">
        <v>0</v>
      </c>
      <c r="CR157" s="5">
        <v>0</v>
      </c>
      <c r="CS157" s="5">
        <v>0</v>
      </c>
      <c r="CT157" s="72">
        <v>0</v>
      </c>
      <c r="CU157" s="5">
        <v>0</v>
      </c>
      <c r="CV157" s="72">
        <v>0</v>
      </c>
      <c r="CW157" s="72">
        <v>0</v>
      </c>
      <c r="CX157" s="162"/>
      <c r="CY157" s="13" t="s">
        <v>120</v>
      </c>
      <c r="CZ157" s="74">
        <v>0</v>
      </c>
      <c r="DA157" s="74">
        <v>0</v>
      </c>
      <c r="DB157" s="74">
        <v>0</v>
      </c>
      <c r="DC157" s="74">
        <v>0</v>
      </c>
      <c r="DD157" s="74">
        <v>0</v>
      </c>
      <c r="DE157" s="74">
        <v>0</v>
      </c>
      <c r="DF157" s="74">
        <v>0</v>
      </c>
      <c r="DG157" s="74">
        <v>0</v>
      </c>
      <c r="DH157" s="74">
        <v>0</v>
      </c>
      <c r="DI157" s="74">
        <v>0</v>
      </c>
      <c r="DJ157" s="74">
        <v>0</v>
      </c>
      <c r="DK157" s="74">
        <v>0</v>
      </c>
      <c r="DL157" s="74">
        <v>0</v>
      </c>
      <c r="DM157" s="74">
        <v>0</v>
      </c>
      <c r="DN157" s="74">
        <v>0</v>
      </c>
      <c r="DO157" s="135"/>
      <c r="DP157" s="138" t="s">
        <v>202</v>
      </c>
      <c r="DQ157" s="138" t="s">
        <v>4309</v>
      </c>
      <c r="DR157" s="138">
        <v>0</v>
      </c>
      <c r="DS157" s="138">
        <v>0</v>
      </c>
      <c r="DT157" s="139">
        <v>0</v>
      </c>
      <c r="DU157" s="139">
        <v>0</v>
      </c>
    </row>
    <row r="158" spans="1:125">
      <c r="A158" s="162"/>
      <c r="B158" s="103" t="s">
        <v>102</v>
      </c>
      <c r="C158" s="105">
        <v>137</v>
      </c>
      <c r="D158" s="105">
        <v>71</v>
      </c>
      <c r="E158" s="105">
        <v>168</v>
      </c>
      <c r="F158" s="105">
        <v>84</v>
      </c>
      <c r="G158" s="105">
        <v>0</v>
      </c>
      <c r="H158" s="105">
        <v>0</v>
      </c>
      <c r="I158" s="105">
        <v>33</v>
      </c>
      <c r="J158" s="105">
        <v>8</v>
      </c>
      <c r="K158" s="105">
        <v>0</v>
      </c>
      <c r="L158" s="105">
        <v>0</v>
      </c>
      <c r="M158" s="105">
        <v>252</v>
      </c>
      <c r="N158" s="105">
        <v>135</v>
      </c>
      <c r="O158" s="105">
        <v>0</v>
      </c>
      <c r="P158" s="105">
        <v>0</v>
      </c>
      <c r="Q158" s="105">
        <v>26</v>
      </c>
      <c r="R158" s="105">
        <v>7</v>
      </c>
      <c r="S158" s="105">
        <v>0</v>
      </c>
      <c r="T158" s="105">
        <v>0</v>
      </c>
      <c r="U158" s="105">
        <v>616</v>
      </c>
      <c r="V158" s="105">
        <v>305</v>
      </c>
      <c r="W158" s="162"/>
      <c r="X158" s="103" t="s">
        <v>102</v>
      </c>
      <c r="Y158" s="105">
        <v>5</v>
      </c>
      <c r="Z158" s="105">
        <v>0</v>
      </c>
      <c r="AA158" s="105">
        <v>7</v>
      </c>
      <c r="AB158" s="105">
        <v>3</v>
      </c>
      <c r="AC158" s="105">
        <v>0</v>
      </c>
      <c r="AD158" s="105">
        <v>0</v>
      </c>
      <c r="AE158" s="105">
        <v>1</v>
      </c>
      <c r="AF158" s="105">
        <v>0</v>
      </c>
      <c r="AG158" s="105">
        <v>0</v>
      </c>
      <c r="AH158" s="105">
        <v>0</v>
      </c>
      <c r="AI158" s="105">
        <v>20</v>
      </c>
      <c r="AJ158" s="105">
        <v>10</v>
      </c>
      <c r="AK158" s="105">
        <v>0</v>
      </c>
      <c r="AL158" s="105">
        <v>0</v>
      </c>
      <c r="AM158" s="105">
        <v>2</v>
      </c>
      <c r="AN158" s="105">
        <v>0</v>
      </c>
      <c r="AO158" s="105">
        <v>0</v>
      </c>
      <c r="AP158" s="105">
        <v>0</v>
      </c>
      <c r="AQ158" s="105">
        <v>35</v>
      </c>
      <c r="AR158" s="105">
        <v>13</v>
      </c>
      <c r="AS158" s="162"/>
      <c r="AT158" s="103" t="s">
        <v>102</v>
      </c>
      <c r="AU158" s="105">
        <v>5</v>
      </c>
      <c r="AV158" s="105">
        <v>5</v>
      </c>
      <c r="AW158" s="105">
        <v>0</v>
      </c>
      <c r="AX158" s="105">
        <v>2</v>
      </c>
      <c r="AY158" s="105">
        <v>0</v>
      </c>
      <c r="AZ158" s="105">
        <v>5</v>
      </c>
      <c r="BA158" s="105">
        <v>0</v>
      </c>
      <c r="BB158" s="105">
        <v>2</v>
      </c>
      <c r="BC158" s="105">
        <v>0</v>
      </c>
      <c r="BD158" s="105">
        <v>19</v>
      </c>
      <c r="BE158" s="105">
        <v>19</v>
      </c>
      <c r="BF158" s="105">
        <v>19</v>
      </c>
      <c r="BG158" s="105">
        <v>19</v>
      </c>
      <c r="BH158" s="105">
        <v>0</v>
      </c>
      <c r="BI158" s="105">
        <v>5</v>
      </c>
      <c r="BJ158" s="162"/>
      <c r="BK158" s="103" t="s">
        <v>102</v>
      </c>
      <c r="BL158" s="105">
        <v>0</v>
      </c>
      <c r="BM158" s="105">
        <v>112</v>
      </c>
      <c r="BN158" s="105">
        <v>20</v>
      </c>
      <c r="BO158" s="105">
        <v>127</v>
      </c>
      <c r="BP158" s="105">
        <v>0</v>
      </c>
      <c r="BQ158" s="105">
        <v>2</v>
      </c>
      <c r="BR158" s="105">
        <v>23</v>
      </c>
      <c r="BS158" s="105">
        <v>20</v>
      </c>
      <c r="BT158" s="105">
        <v>20</v>
      </c>
      <c r="BU158" s="162"/>
      <c r="BV158" s="103" t="s">
        <v>102</v>
      </c>
      <c r="BW158" s="105">
        <v>270</v>
      </c>
      <c r="BX158" s="105">
        <v>144</v>
      </c>
      <c r="BY158" s="105">
        <v>239</v>
      </c>
      <c r="BZ158" s="105">
        <v>128</v>
      </c>
      <c r="CA158" s="105">
        <v>146</v>
      </c>
      <c r="CB158" s="105">
        <v>82</v>
      </c>
      <c r="CC158" s="105">
        <v>0</v>
      </c>
      <c r="CD158" s="105">
        <v>0</v>
      </c>
      <c r="CE158" s="105">
        <v>0</v>
      </c>
      <c r="CF158" s="105">
        <v>0</v>
      </c>
      <c r="CG158" s="105">
        <v>0</v>
      </c>
      <c r="CH158" s="105">
        <v>0</v>
      </c>
      <c r="CI158" s="105">
        <v>25</v>
      </c>
      <c r="CJ158" s="105">
        <v>12</v>
      </c>
      <c r="CK158" s="105">
        <v>25</v>
      </c>
      <c r="CL158" s="105">
        <v>12</v>
      </c>
      <c r="CM158" s="105">
        <v>18</v>
      </c>
      <c r="CN158" s="105">
        <v>9</v>
      </c>
      <c r="CO158" s="162"/>
      <c r="CP158" s="105" t="s">
        <v>102</v>
      </c>
      <c r="CQ158" s="105">
        <v>46</v>
      </c>
      <c r="CR158" s="105">
        <v>12</v>
      </c>
      <c r="CS158" s="105">
        <v>9</v>
      </c>
      <c r="CT158" s="105">
        <v>3</v>
      </c>
      <c r="CU158" s="105">
        <v>2</v>
      </c>
      <c r="CV158" s="105">
        <v>49</v>
      </c>
      <c r="CW158" s="105">
        <v>14</v>
      </c>
      <c r="CX158" s="162"/>
      <c r="CY158" s="103" t="s">
        <v>102</v>
      </c>
      <c r="CZ158" s="105">
        <v>0</v>
      </c>
      <c r="DA158" s="105">
        <v>0</v>
      </c>
      <c r="DB158" s="105">
        <v>0</v>
      </c>
      <c r="DC158" s="105">
        <v>0</v>
      </c>
      <c r="DD158" s="105">
        <v>0</v>
      </c>
      <c r="DE158" s="105">
        <v>0</v>
      </c>
      <c r="DF158" s="105">
        <v>0</v>
      </c>
      <c r="DG158" s="105">
        <v>0</v>
      </c>
      <c r="DH158" s="105">
        <v>0</v>
      </c>
      <c r="DI158" s="105">
        <v>0</v>
      </c>
      <c r="DJ158" s="105">
        <v>0</v>
      </c>
      <c r="DK158" s="105">
        <v>0</v>
      </c>
      <c r="DL158" s="105">
        <v>0</v>
      </c>
      <c r="DM158" s="105">
        <v>0</v>
      </c>
      <c r="DN158" s="105">
        <v>0</v>
      </c>
      <c r="DO158" s="135"/>
      <c r="DP158" s="138" t="s">
        <v>202</v>
      </c>
      <c r="DQ158" s="138" t="s">
        <v>4310</v>
      </c>
      <c r="DR158" s="138">
        <v>295</v>
      </c>
      <c r="DS158" s="138">
        <v>164</v>
      </c>
      <c r="DT158" s="139">
        <v>792</v>
      </c>
      <c r="DU158" s="139">
        <v>0</v>
      </c>
    </row>
    <row r="159" spans="1:125">
      <c r="A159" s="162" t="s">
        <v>203</v>
      </c>
      <c r="B159" s="13" t="s">
        <v>119</v>
      </c>
      <c r="C159" s="74">
        <v>10</v>
      </c>
      <c r="D159" s="74">
        <v>5</v>
      </c>
      <c r="E159" s="74">
        <v>6</v>
      </c>
      <c r="F159" s="74">
        <v>3</v>
      </c>
      <c r="G159" s="74">
        <v>0</v>
      </c>
      <c r="H159" s="74">
        <v>0</v>
      </c>
      <c r="I159" s="74">
        <v>0</v>
      </c>
      <c r="J159" s="74">
        <v>0</v>
      </c>
      <c r="K159" s="74">
        <v>0</v>
      </c>
      <c r="L159" s="74">
        <v>0</v>
      </c>
      <c r="M159" s="74">
        <v>18</v>
      </c>
      <c r="N159" s="74">
        <v>7</v>
      </c>
      <c r="O159" s="74">
        <v>0</v>
      </c>
      <c r="P159" s="74">
        <v>0</v>
      </c>
      <c r="Q159" s="74">
        <v>0</v>
      </c>
      <c r="R159" s="74">
        <v>0</v>
      </c>
      <c r="S159" s="74">
        <v>0</v>
      </c>
      <c r="T159" s="74">
        <v>0</v>
      </c>
      <c r="U159" s="67">
        <v>34</v>
      </c>
      <c r="V159" s="67">
        <v>15</v>
      </c>
      <c r="W159" s="162" t="s">
        <v>203</v>
      </c>
      <c r="X159" s="13" t="s">
        <v>119</v>
      </c>
      <c r="Y159" s="74">
        <v>0</v>
      </c>
      <c r="Z159" s="74">
        <v>0</v>
      </c>
      <c r="AA159" s="74">
        <v>0</v>
      </c>
      <c r="AB159" s="74">
        <v>0</v>
      </c>
      <c r="AC159" s="74">
        <v>0</v>
      </c>
      <c r="AD159" s="74">
        <v>0</v>
      </c>
      <c r="AE159" s="74">
        <v>0</v>
      </c>
      <c r="AF159" s="74">
        <v>0</v>
      </c>
      <c r="AG159" s="74">
        <v>0</v>
      </c>
      <c r="AH159" s="74">
        <v>0</v>
      </c>
      <c r="AI159" s="74">
        <v>5</v>
      </c>
      <c r="AJ159" s="74">
        <v>2</v>
      </c>
      <c r="AK159" s="74">
        <v>0</v>
      </c>
      <c r="AL159" s="74">
        <v>0</v>
      </c>
      <c r="AM159" s="74">
        <v>0</v>
      </c>
      <c r="AN159" s="74">
        <v>0</v>
      </c>
      <c r="AO159" s="74">
        <v>0</v>
      </c>
      <c r="AP159" s="74">
        <v>0</v>
      </c>
      <c r="AQ159" s="67">
        <v>5</v>
      </c>
      <c r="AR159" s="67">
        <v>2</v>
      </c>
      <c r="AS159" s="162" t="s">
        <v>203</v>
      </c>
      <c r="AT159" s="13" t="s">
        <v>119</v>
      </c>
      <c r="AU159" s="74">
        <v>1</v>
      </c>
      <c r="AV159" s="74">
        <v>1</v>
      </c>
      <c r="AW159" s="74">
        <v>0</v>
      </c>
      <c r="AX159" s="74">
        <v>0</v>
      </c>
      <c r="AY159" s="74">
        <v>0</v>
      </c>
      <c r="AZ159" s="74">
        <v>1</v>
      </c>
      <c r="BA159" s="74">
        <v>0</v>
      </c>
      <c r="BB159" s="74">
        <v>0</v>
      </c>
      <c r="BC159" s="74">
        <v>0</v>
      </c>
      <c r="BD159" s="67">
        <v>3</v>
      </c>
      <c r="BE159" s="76">
        <v>3</v>
      </c>
      <c r="BF159" s="74">
        <v>3</v>
      </c>
      <c r="BG159" s="74">
        <v>3</v>
      </c>
      <c r="BH159" s="74">
        <v>0</v>
      </c>
      <c r="BI159" s="74">
        <v>1</v>
      </c>
      <c r="BJ159" s="162" t="s">
        <v>203</v>
      </c>
      <c r="BK159" s="13" t="s">
        <v>119</v>
      </c>
      <c r="BL159" s="74">
        <v>0</v>
      </c>
      <c r="BM159" s="74">
        <v>19</v>
      </c>
      <c r="BN159" s="74">
        <v>0</v>
      </c>
      <c r="BO159" s="74">
        <v>0</v>
      </c>
      <c r="BP159" s="74">
        <v>0</v>
      </c>
      <c r="BQ159" s="74">
        <v>0</v>
      </c>
      <c r="BR159" s="74">
        <v>3</v>
      </c>
      <c r="BS159" s="74">
        <v>3</v>
      </c>
      <c r="BT159" s="74">
        <v>0</v>
      </c>
      <c r="BU159" s="162" t="s">
        <v>203</v>
      </c>
      <c r="BV159" s="13" t="s">
        <v>119</v>
      </c>
      <c r="BW159" s="74">
        <v>17</v>
      </c>
      <c r="BX159" s="74">
        <v>8</v>
      </c>
      <c r="BY159" s="74">
        <v>17</v>
      </c>
      <c r="BZ159" s="74">
        <v>8</v>
      </c>
      <c r="CA159" s="74">
        <v>7</v>
      </c>
      <c r="CB159" s="74">
        <v>3</v>
      </c>
      <c r="CC159" s="74">
        <v>0</v>
      </c>
      <c r="CD159" s="74">
        <v>0</v>
      </c>
      <c r="CE159" s="74">
        <v>0</v>
      </c>
      <c r="CF159" s="74">
        <v>0</v>
      </c>
      <c r="CG159" s="74">
        <v>0</v>
      </c>
      <c r="CH159" s="74">
        <v>0</v>
      </c>
      <c r="CI159" s="74">
        <v>0</v>
      </c>
      <c r="CJ159" s="74">
        <v>0</v>
      </c>
      <c r="CK159" s="74">
        <v>0</v>
      </c>
      <c r="CL159" s="74">
        <v>0</v>
      </c>
      <c r="CM159" s="74">
        <v>0</v>
      </c>
      <c r="CN159" s="74">
        <v>0</v>
      </c>
      <c r="CO159" s="162" t="s">
        <v>203</v>
      </c>
      <c r="CP159" s="13" t="s">
        <v>119</v>
      </c>
      <c r="CQ159" s="72">
        <v>3</v>
      </c>
      <c r="CR159" s="5">
        <v>0</v>
      </c>
      <c r="CS159" s="5">
        <v>0</v>
      </c>
      <c r="CT159" s="72">
        <v>0</v>
      </c>
      <c r="CU159" s="5">
        <v>0</v>
      </c>
      <c r="CV159" s="72">
        <v>3</v>
      </c>
      <c r="CW159" s="72">
        <v>0</v>
      </c>
      <c r="CX159" s="162" t="s">
        <v>203</v>
      </c>
      <c r="CY159" s="13" t="s">
        <v>119</v>
      </c>
      <c r="CZ159" s="74">
        <v>1</v>
      </c>
      <c r="DA159" s="74">
        <v>0</v>
      </c>
      <c r="DB159" s="74">
        <v>0</v>
      </c>
      <c r="DC159" s="74">
        <v>0</v>
      </c>
      <c r="DD159" s="74">
        <v>0</v>
      </c>
      <c r="DE159" s="74">
        <v>1</v>
      </c>
      <c r="DF159" s="74">
        <v>0</v>
      </c>
      <c r="DG159" s="74">
        <v>0</v>
      </c>
      <c r="DH159" s="74">
        <v>0</v>
      </c>
      <c r="DI159" s="74">
        <v>0</v>
      </c>
      <c r="DJ159" s="74">
        <v>0</v>
      </c>
      <c r="DK159" s="74">
        <v>0</v>
      </c>
      <c r="DL159" s="74">
        <v>0</v>
      </c>
      <c r="DM159" s="74">
        <v>0</v>
      </c>
      <c r="DN159" s="74">
        <v>0</v>
      </c>
      <c r="DO159" s="135"/>
      <c r="DP159" s="138" t="s">
        <v>203</v>
      </c>
      <c r="DQ159" s="138" t="s">
        <v>4311</v>
      </c>
      <c r="DR159" s="138">
        <v>17</v>
      </c>
      <c r="DS159" s="138">
        <v>7</v>
      </c>
      <c r="DT159" s="139">
        <v>38</v>
      </c>
      <c r="DU159" s="139">
        <v>2</v>
      </c>
    </row>
    <row r="160" spans="1:125">
      <c r="A160" s="162"/>
      <c r="B160" s="13" t="s">
        <v>120</v>
      </c>
      <c r="C160" s="74">
        <v>202</v>
      </c>
      <c r="D160" s="74">
        <v>118</v>
      </c>
      <c r="E160" s="74">
        <v>28</v>
      </c>
      <c r="F160" s="74">
        <v>21</v>
      </c>
      <c r="G160" s="74">
        <v>0</v>
      </c>
      <c r="H160" s="74">
        <v>0</v>
      </c>
      <c r="I160" s="74">
        <v>77</v>
      </c>
      <c r="J160" s="74">
        <v>36</v>
      </c>
      <c r="K160" s="74">
        <v>49</v>
      </c>
      <c r="L160" s="74">
        <v>29</v>
      </c>
      <c r="M160" s="74">
        <v>196</v>
      </c>
      <c r="N160" s="74">
        <v>110</v>
      </c>
      <c r="O160" s="74">
        <v>0</v>
      </c>
      <c r="P160" s="74">
        <v>0</v>
      </c>
      <c r="Q160" s="74">
        <v>34</v>
      </c>
      <c r="R160" s="74">
        <v>8</v>
      </c>
      <c r="S160" s="74">
        <v>0</v>
      </c>
      <c r="T160" s="74">
        <v>0</v>
      </c>
      <c r="U160" s="67">
        <v>586</v>
      </c>
      <c r="V160" s="67">
        <v>322</v>
      </c>
      <c r="W160" s="162"/>
      <c r="X160" s="13" t="s">
        <v>120</v>
      </c>
      <c r="Y160" s="74">
        <v>4</v>
      </c>
      <c r="Z160" s="74">
        <v>1</v>
      </c>
      <c r="AA160" s="74">
        <v>0</v>
      </c>
      <c r="AB160" s="74">
        <v>0</v>
      </c>
      <c r="AC160" s="74">
        <v>0</v>
      </c>
      <c r="AD160" s="74">
        <v>0</v>
      </c>
      <c r="AE160" s="74">
        <v>5</v>
      </c>
      <c r="AF160" s="74">
        <v>3</v>
      </c>
      <c r="AG160" s="74">
        <v>1</v>
      </c>
      <c r="AH160" s="74">
        <v>0</v>
      </c>
      <c r="AI160" s="74">
        <v>35</v>
      </c>
      <c r="AJ160" s="74">
        <v>19</v>
      </c>
      <c r="AK160" s="74">
        <v>0</v>
      </c>
      <c r="AL160" s="74">
        <v>0</v>
      </c>
      <c r="AM160" s="74">
        <v>2</v>
      </c>
      <c r="AN160" s="74">
        <v>1</v>
      </c>
      <c r="AO160" s="74">
        <v>0</v>
      </c>
      <c r="AP160" s="74">
        <v>0</v>
      </c>
      <c r="AQ160" s="67">
        <v>47</v>
      </c>
      <c r="AR160" s="67">
        <v>24</v>
      </c>
      <c r="AS160" s="162"/>
      <c r="AT160" s="13" t="s">
        <v>120</v>
      </c>
      <c r="AU160" s="74">
        <v>6</v>
      </c>
      <c r="AV160" s="74">
        <v>1</v>
      </c>
      <c r="AW160" s="74">
        <v>0</v>
      </c>
      <c r="AX160" s="74">
        <v>2</v>
      </c>
      <c r="AY160" s="74">
        <v>2</v>
      </c>
      <c r="AZ160" s="74">
        <v>6</v>
      </c>
      <c r="BA160" s="74">
        <v>0</v>
      </c>
      <c r="BB160" s="74">
        <v>2</v>
      </c>
      <c r="BC160" s="74">
        <v>0</v>
      </c>
      <c r="BD160" s="67">
        <v>19</v>
      </c>
      <c r="BE160" s="76">
        <v>27</v>
      </c>
      <c r="BF160" s="74">
        <v>27</v>
      </c>
      <c r="BG160" s="74">
        <v>27</v>
      </c>
      <c r="BH160" s="74">
        <v>2</v>
      </c>
      <c r="BI160" s="74">
        <v>5</v>
      </c>
      <c r="BJ160" s="162"/>
      <c r="BK160" s="13" t="s">
        <v>120</v>
      </c>
      <c r="BL160" s="74">
        <v>0</v>
      </c>
      <c r="BM160" s="74">
        <v>276</v>
      </c>
      <c r="BN160" s="74">
        <v>121</v>
      </c>
      <c r="BO160" s="74">
        <v>0</v>
      </c>
      <c r="BP160" s="74">
        <v>0</v>
      </c>
      <c r="BQ160" s="74">
        <v>8</v>
      </c>
      <c r="BR160" s="74">
        <v>29</v>
      </c>
      <c r="BS160" s="74">
        <v>27</v>
      </c>
      <c r="BT160" s="74">
        <v>27</v>
      </c>
      <c r="BU160" s="162"/>
      <c r="BV160" s="13" t="s">
        <v>120</v>
      </c>
      <c r="BW160" s="74">
        <v>187</v>
      </c>
      <c r="BX160" s="74">
        <v>103</v>
      </c>
      <c r="BY160" s="74">
        <v>150</v>
      </c>
      <c r="BZ160" s="74">
        <v>82</v>
      </c>
      <c r="CA160" s="74">
        <v>88</v>
      </c>
      <c r="CB160" s="74">
        <v>44</v>
      </c>
      <c r="CC160" s="74">
        <v>0</v>
      </c>
      <c r="CD160" s="74">
        <v>0</v>
      </c>
      <c r="CE160" s="74">
        <v>0</v>
      </c>
      <c r="CF160" s="74">
        <v>0</v>
      </c>
      <c r="CG160" s="74">
        <v>0</v>
      </c>
      <c r="CH160" s="74">
        <v>0</v>
      </c>
      <c r="CI160" s="74">
        <v>30</v>
      </c>
      <c r="CJ160" s="74">
        <v>9</v>
      </c>
      <c r="CK160" s="74">
        <v>30</v>
      </c>
      <c r="CL160" s="74">
        <v>9</v>
      </c>
      <c r="CM160" s="74">
        <v>17</v>
      </c>
      <c r="CN160" s="74">
        <v>7</v>
      </c>
      <c r="CO160" s="162"/>
      <c r="CP160" s="13" t="s">
        <v>120</v>
      </c>
      <c r="CQ160" s="72">
        <v>38</v>
      </c>
      <c r="CR160" s="5">
        <v>6</v>
      </c>
      <c r="CS160" s="5">
        <v>7</v>
      </c>
      <c r="CT160" s="72">
        <v>7</v>
      </c>
      <c r="CU160" s="5">
        <v>4</v>
      </c>
      <c r="CV160" s="72">
        <v>45</v>
      </c>
      <c r="CW160" s="72">
        <v>10</v>
      </c>
      <c r="CX160" s="162"/>
      <c r="CY160" s="13" t="s">
        <v>120</v>
      </c>
      <c r="CZ160" s="74">
        <v>86</v>
      </c>
      <c r="DA160" s="74">
        <v>68</v>
      </c>
      <c r="DB160" s="74">
        <v>76</v>
      </c>
      <c r="DC160" s="74">
        <v>0</v>
      </c>
      <c r="DD160" s="74">
        <v>96</v>
      </c>
      <c r="DE160" s="74">
        <v>104</v>
      </c>
      <c r="DF160" s="74">
        <v>172</v>
      </c>
      <c r="DG160" s="74">
        <v>140</v>
      </c>
      <c r="DH160" s="74">
        <v>92</v>
      </c>
      <c r="DI160" s="74">
        <v>26</v>
      </c>
      <c r="DJ160" s="74">
        <v>11</v>
      </c>
      <c r="DK160" s="74">
        <v>11</v>
      </c>
      <c r="DL160" s="74">
        <v>26</v>
      </c>
      <c r="DM160" s="74">
        <v>27</v>
      </c>
      <c r="DN160" s="74">
        <v>136</v>
      </c>
      <c r="DO160" s="135"/>
      <c r="DP160" s="138" t="s">
        <v>203</v>
      </c>
      <c r="DQ160" s="138" t="s">
        <v>4312</v>
      </c>
      <c r="DR160" s="138">
        <v>217</v>
      </c>
      <c r="DS160" s="138">
        <v>105</v>
      </c>
      <c r="DT160" s="139">
        <v>915</v>
      </c>
      <c r="DU160" s="139">
        <v>882</v>
      </c>
    </row>
    <row r="161" spans="1:125">
      <c r="A161" s="162"/>
      <c r="B161" s="103" t="s">
        <v>102</v>
      </c>
      <c r="C161" s="105">
        <v>212</v>
      </c>
      <c r="D161" s="105">
        <v>123</v>
      </c>
      <c r="E161" s="105">
        <v>34</v>
      </c>
      <c r="F161" s="105">
        <v>24</v>
      </c>
      <c r="G161" s="105">
        <v>0</v>
      </c>
      <c r="H161" s="105">
        <v>0</v>
      </c>
      <c r="I161" s="105">
        <v>77</v>
      </c>
      <c r="J161" s="105">
        <v>36</v>
      </c>
      <c r="K161" s="105">
        <v>49</v>
      </c>
      <c r="L161" s="105">
        <v>29</v>
      </c>
      <c r="M161" s="105">
        <v>214</v>
      </c>
      <c r="N161" s="105">
        <v>117</v>
      </c>
      <c r="O161" s="105">
        <v>0</v>
      </c>
      <c r="P161" s="105">
        <v>0</v>
      </c>
      <c r="Q161" s="105">
        <v>34</v>
      </c>
      <c r="R161" s="105">
        <v>8</v>
      </c>
      <c r="S161" s="105">
        <v>0</v>
      </c>
      <c r="T161" s="105">
        <v>0</v>
      </c>
      <c r="U161" s="105">
        <v>620</v>
      </c>
      <c r="V161" s="105">
        <v>337</v>
      </c>
      <c r="W161" s="162"/>
      <c r="X161" s="103" t="s">
        <v>102</v>
      </c>
      <c r="Y161" s="105">
        <v>4</v>
      </c>
      <c r="Z161" s="105">
        <v>1</v>
      </c>
      <c r="AA161" s="105">
        <v>0</v>
      </c>
      <c r="AB161" s="105">
        <v>0</v>
      </c>
      <c r="AC161" s="105">
        <v>0</v>
      </c>
      <c r="AD161" s="105">
        <v>0</v>
      </c>
      <c r="AE161" s="105">
        <v>5</v>
      </c>
      <c r="AF161" s="105">
        <v>3</v>
      </c>
      <c r="AG161" s="105">
        <v>1</v>
      </c>
      <c r="AH161" s="105">
        <v>0</v>
      </c>
      <c r="AI161" s="105">
        <v>40</v>
      </c>
      <c r="AJ161" s="105">
        <v>21</v>
      </c>
      <c r="AK161" s="105">
        <v>0</v>
      </c>
      <c r="AL161" s="105">
        <v>0</v>
      </c>
      <c r="AM161" s="105">
        <v>2</v>
      </c>
      <c r="AN161" s="105">
        <v>1</v>
      </c>
      <c r="AO161" s="105">
        <v>0</v>
      </c>
      <c r="AP161" s="105">
        <v>0</v>
      </c>
      <c r="AQ161" s="105">
        <v>52</v>
      </c>
      <c r="AR161" s="105">
        <v>26</v>
      </c>
      <c r="AS161" s="162"/>
      <c r="AT161" s="103" t="s">
        <v>102</v>
      </c>
      <c r="AU161" s="105">
        <v>7</v>
      </c>
      <c r="AV161" s="105">
        <v>2</v>
      </c>
      <c r="AW161" s="105">
        <v>0</v>
      </c>
      <c r="AX161" s="105">
        <v>2</v>
      </c>
      <c r="AY161" s="105">
        <v>2</v>
      </c>
      <c r="AZ161" s="105">
        <v>7</v>
      </c>
      <c r="BA161" s="105">
        <v>0</v>
      </c>
      <c r="BB161" s="105">
        <v>2</v>
      </c>
      <c r="BC161" s="105">
        <v>0</v>
      </c>
      <c r="BD161" s="105">
        <v>22</v>
      </c>
      <c r="BE161" s="105">
        <v>30</v>
      </c>
      <c r="BF161" s="105">
        <v>30</v>
      </c>
      <c r="BG161" s="105">
        <v>30</v>
      </c>
      <c r="BH161" s="105">
        <v>2</v>
      </c>
      <c r="BI161" s="105">
        <v>6</v>
      </c>
      <c r="BJ161" s="162"/>
      <c r="BK161" s="103" t="s">
        <v>102</v>
      </c>
      <c r="BL161" s="105">
        <v>0</v>
      </c>
      <c r="BM161" s="105">
        <v>295</v>
      </c>
      <c r="BN161" s="105">
        <v>121</v>
      </c>
      <c r="BO161" s="105">
        <v>0</v>
      </c>
      <c r="BP161" s="105">
        <v>0</v>
      </c>
      <c r="BQ161" s="105">
        <v>8</v>
      </c>
      <c r="BR161" s="105">
        <v>32</v>
      </c>
      <c r="BS161" s="105">
        <v>30</v>
      </c>
      <c r="BT161" s="105">
        <v>27</v>
      </c>
      <c r="BU161" s="162"/>
      <c r="BV161" s="103" t="s">
        <v>102</v>
      </c>
      <c r="BW161" s="105">
        <v>204</v>
      </c>
      <c r="BX161" s="105">
        <v>111</v>
      </c>
      <c r="BY161" s="105">
        <v>167</v>
      </c>
      <c r="BZ161" s="105">
        <v>90</v>
      </c>
      <c r="CA161" s="105">
        <v>95</v>
      </c>
      <c r="CB161" s="105">
        <v>47</v>
      </c>
      <c r="CC161" s="105">
        <v>0</v>
      </c>
      <c r="CD161" s="105">
        <v>0</v>
      </c>
      <c r="CE161" s="105">
        <v>0</v>
      </c>
      <c r="CF161" s="105">
        <v>0</v>
      </c>
      <c r="CG161" s="105">
        <v>0</v>
      </c>
      <c r="CH161" s="105">
        <v>0</v>
      </c>
      <c r="CI161" s="105">
        <v>30</v>
      </c>
      <c r="CJ161" s="105">
        <v>9</v>
      </c>
      <c r="CK161" s="105">
        <v>30</v>
      </c>
      <c r="CL161" s="105">
        <v>9</v>
      </c>
      <c r="CM161" s="105">
        <v>17</v>
      </c>
      <c r="CN161" s="105">
        <v>7</v>
      </c>
      <c r="CO161" s="162"/>
      <c r="CP161" s="105" t="s">
        <v>102</v>
      </c>
      <c r="CQ161" s="105">
        <v>41</v>
      </c>
      <c r="CR161" s="105">
        <v>6</v>
      </c>
      <c r="CS161" s="105">
        <v>7</v>
      </c>
      <c r="CT161" s="105">
        <v>7</v>
      </c>
      <c r="CU161" s="105">
        <v>4</v>
      </c>
      <c r="CV161" s="105">
        <v>48</v>
      </c>
      <c r="CW161" s="105">
        <v>10</v>
      </c>
      <c r="CX161" s="162"/>
      <c r="CY161" s="103" t="s">
        <v>102</v>
      </c>
      <c r="CZ161" s="105">
        <v>87</v>
      </c>
      <c r="DA161" s="105">
        <v>68</v>
      </c>
      <c r="DB161" s="105">
        <v>76</v>
      </c>
      <c r="DC161" s="105">
        <v>0</v>
      </c>
      <c r="DD161" s="105">
        <v>96</v>
      </c>
      <c r="DE161" s="105">
        <v>105</v>
      </c>
      <c r="DF161" s="105">
        <v>172</v>
      </c>
      <c r="DG161" s="105">
        <v>140</v>
      </c>
      <c r="DH161" s="105">
        <v>92</v>
      </c>
      <c r="DI161" s="105">
        <v>26</v>
      </c>
      <c r="DJ161" s="105">
        <v>11</v>
      </c>
      <c r="DK161" s="105">
        <v>11</v>
      </c>
      <c r="DL161" s="105">
        <v>26</v>
      </c>
      <c r="DM161" s="105">
        <v>27</v>
      </c>
      <c r="DN161" s="105">
        <v>136</v>
      </c>
      <c r="DO161" s="135"/>
      <c r="DP161" s="138" t="s">
        <v>203</v>
      </c>
      <c r="DQ161" s="138" t="s">
        <v>4313</v>
      </c>
      <c r="DR161" s="138">
        <v>234</v>
      </c>
      <c r="DS161" s="138">
        <v>112</v>
      </c>
      <c r="DT161" s="139">
        <v>953</v>
      </c>
      <c r="DU161" s="139">
        <v>884</v>
      </c>
    </row>
    <row r="162" spans="1:125">
      <c r="A162" s="163" t="s">
        <v>494</v>
      </c>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t="s">
        <v>495</v>
      </c>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t="s">
        <v>496</v>
      </c>
      <c r="AT162" s="163"/>
      <c r="AU162" s="163"/>
      <c r="AV162" s="163"/>
      <c r="AW162" s="163"/>
      <c r="AX162" s="163"/>
      <c r="AY162" s="163"/>
      <c r="AZ162" s="163"/>
      <c r="BA162" s="163"/>
      <c r="BB162" s="163"/>
      <c r="BC162" s="163"/>
      <c r="BD162" s="163"/>
      <c r="BE162" s="163"/>
      <c r="BF162" s="163"/>
      <c r="BG162" s="163"/>
      <c r="BH162" s="163"/>
      <c r="BI162" s="163"/>
      <c r="BJ162" s="163" t="s">
        <v>497</v>
      </c>
      <c r="BK162" s="163"/>
      <c r="BL162" s="163"/>
      <c r="BM162" s="163"/>
      <c r="BN162" s="163"/>
      <c r="BO162" s="163"/>
      <c r="BP162" s="163"/>
      <c r="BQ162" s="163"/>
      <c r="BR162" s="163"/>
      <c r="BS162" s="163"/>
      <c r="BT162" s="163"/>
      <c r="BU162" s="163" t="s">
        <v>4243</v>
      </c>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t="s">
        <v>498</v>
      </c>
      <c r="CP162" s="163"/>
      <c r="CQ162" s="163"/>
      <c r="CR162" s="163"/>
      <c r="CS162" s="163"/>
      <c r="CT162" s="163"/>
      <c r="CU162" s="163"/>
      <c r="CV162" s="163"/>
      <c r="CW162" s="163"/>
      <c r="CX162" s="163" t="s">
        <v>499</v>
      </c>
      <c r="CY162" s="163"/>
      <c r="CZ162" s="163"/>
      <c r="DA162" s="163"/>
      <c r="DB162" s="163"/>
      <c r="DC162" s="163"/>
      <c r="DD162" s="163"/>
      <c r="DE162" s="163"/>
      <c r="DF162" s="163"/>
      <c r="DG162" s="163"/>
      <c r="DH162" s="163"/>
      <c r="DI162" s="163"/>
      <c r="DJ162" s="163"/>
      <c r="DK162" s="163"/>
      <c r="DL162" s="163"/>
      <c r="DM162" s="163"/>
      <c r="DN162" s="163"/>
      <c r="DO162" s="135"/>
      <c r="DP162" s="138" t="s">
        <v>494</v>
      </c>
      <c r="DQ162" s="138" t="s">
        <v>494</v>
      </c>
      <c r="DR162" s="138">
        <v>0</v>
      </c>
      <c r="DS162" s="138">
        <v>0</v>
      </c>
      <c r="DT162" s="139">
        <v>0</v>
      </c>
      <c r="DU162" s="139">
        <v>0</v>
      </c>
    </row>
    <row r="163" spans="1:125">
      <c r="A163" s="163" t="s">
        <v>4174</v>
      </c>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t="s">
        <v>4174</v>
      </c>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t="s">
        <v>4174</v>
      </c>
      <c r="AT163" s="163"/>
      <c r="AU163" s="163"/>
      <c r="AV163" s="163"/>
      <c r="AW163" s="163"/>
      <c r="AX163" s="163"/>
      <c r="AY163" s="163"/>
      <c r="AZ163" s="163"/>
      <c r="BA163" s="163"/>
      <c r="BB163" s="163"/>
      <c r="BC163" s="163"/>
      <c r="BD163" s="163"/>
      <c r="BE163" s="163"/>
      <c r="BF163" s="163"/>
      <c r="BG163" s="163"/>
      <c r="BH163" s="163"/>
      <c r="BI163" s="163"/>
      <c r="BJ163" s="185" t="s">
        <v>4174</v>
      </c>
      <c r="BK163" s="185"/>
      <c r="BL163" s="185"/>
      <c r="BM163" s="185"/>
      <c r="BN163" s="185"/>
      <c r="BO163" s="185"/>
      <c r="BP163" s="185"/>
      <c r="BQ163" s="185"/>
      <c r="BR163" s="185"/>
      <c r="BS163" s="185"/>
      <c r="BT163" s="185"/>
      <c r="BU163" s="210" t="s">
        <v>4175</v>
      </c>
      <c r="BV163" s="210"/>
      <c r="BW163" s="210"/>
      <c r="BX163" s="210"/>
      <c r="BY163" s="210"/>
      <c r="BZ163" s="210"/>
      <c r="CA163" s="210"/>
      <c r="CB163" s="210"/>
      <c r="CC163" s="210"/>
      <c r="CD163" s="210"/>
      <c r="CE163" s="210"/>
      <c r="CF163" s="210"/>
      <c r="CG163" s="210"/>
      <c r="CH163" s="210"/>
      <c r="CI163" s="210"/>
      <c r="CJ163" s="210"/>
      <c r="CK163" s="210"/>
      <c r="CL163" s="210"/>
      <c r="CM163" s="210"/>
      <c r="CN163" s="210"/>
      <c r="CO163" s="210" t="s">
        <v>4174</v>
      </c>
      <c r="CP163" s="210"/>
      <c r="CQ163" s="210"/>
      <c r="CR163" s="210"/>
      <c r="CS163" s="210"/>
      <c r="CT163" s="210"/>
      <c r="CU163" s="210"/>
      <c r="CV163" s="210"/>
      <c r="CW163" s="210"/>
      <c r="CX163" s="185" t="s">
        <v>4174</v>
      </c>
      <c r="CY163" s="185"/>
      <c r="CZ163" s="185"/>
      <c r="DA163" s="185"/>
      <c r="DB163" s="185"/>
      <c r="DC163" s="185"/>
      <c r="DD163" s="185"/>
      <c r="DE163" s="185"/>
      <c r="DF163" s="185"/>
      <c r="DG163" s="185"/>
      <c r="DH163" s="185"/>
      <c r="DI163" s="185"/>
      <c r="DJ163" s="185"/>
      <c r="DK163" s="185"/>
      <c r="DL163" s="185"/>
      <c r="DM163" s="185"/>
      <c r="DN163" s="185"/>
      <c r="DO163" s="135"/>
      <c r="DP163" s="138" t="s">
        <v>4174</v>
      </c>
      <c r="DQ163" s="138" t="s">
        <v>4174</v>
      </c>
      <c r="DR163" s="138">
        <v>0</v>
      </c>
      <c r="DS163" s="138">
        <v>0</v>
      </c>
      <c r="DT163" s="139">
        <v>0</v>
      </c>
      <c r="DU163" s="139">
        <v>0</v>
      </c>
    </row>
    <row r="164" spans="1:125" ht="14.45" customHeight="1">
      <c r="A164" s="164" t="s">
        <v>2</v>
      </c>
      <c r="B164" s="164" t="s">
        <v>113</v>
      </c>
      <c r="C164" s="163" t="s">
        <v>41</v>
      </c>
      <c r="D164" s="163"/>
      <c r="E164" s="163" t="s">
        <v>101</v>
      </c>
      <c r="F164" s="163"/>
      <c r="G164" s="163" t="s">
        <v>42</v>
      </c>
      <c r="H164" s="163"/>
      <c r="I164" s="163" t="s">
        <v>43</v>
      </c>
      <c r="J164" s="163"/>
      <c r="K164" s="209" t="s">
        <v>44</v>
      </c>
      <c r="L164" s="209"/>
      <c r="M164" s="163" t="s">
        <v>390</v>
      </c>
      <c r="N164" s="163"/>
      <c r="O164" s="163" t="s">
        <v>391</v>
      </c>
      <c r="P164" s="163"/>
      <c r="Q164" s="163" t="s">
        <v>392</v>
      </c>
      <c r="R164" s="163"/>
      <c r="S164" s="163" t="s">
        <v>393</v>
      </c>
      <c r="T164" s="163"/>
      <c r="U164" s="163" t="s">
        <v>102</v>
      </c>
      <c r="V164" s="163"/>
      <c r="W164" s="164" t="s">
        <v>2</v>
      </c>
      <c r="X164" s="164" t="s">
        <v>113</v>
      </c>
      <c r="Y164" s="163" t="s">
        <v>41</v>
      </c>
      <c r="Z164" s="163"/>
      <c r="AA164" s="163" t="s">
        <v>101</v>
      </c>
      <c r="AB164" s="163"/>
      <c r="AC164" s="163" t="s">
        <v>42</v>
      </c>
      <c r="AD164" s="163"/>
      <c r="AE164" s="163" t="s">
        <v>43</v>
      </c>
      <c r="AF164" s="163"/>
      <c r="AG164" s="209" t="s">
        <v>44</v>
      </c>
      <c r="AH164" s="209"/>
      <c r="AI164" s="163" t="s">
        <v>390</v>
      </c>
      <c r="AJ164" s="163"/>
      <c r="AK164" s="163" t="s">
        <v>391</v>
      </c>
      <c r="AL164" s="163"/>
      <c r="AM164" s="163" t="s">
        <v>392</v>
      </c>
      <c r="AN164" s="163"/>
      <c r="AO164" s="163" t="s">
        <v>393</v>
      </c>
      <c r="AP164" s="163"/>
      <c r="AQ164" s="163" t="s">
        <v>102</v>
      </c>
      <c r="AR164" s="163"/>
      <c r="AS164" s="164" t="s">
        <v>2</v>
      </c>
      <c r="AT164" s="164" t="s">
        <v>113</v>
      </c>
      <c r="AU164" s="164" t="s">
        <v>363</v>
      </c>
      <c r="AV164" s="164"/>
      <c r="AW164" s="164"/>
      <c r="AX164" s="164"/>
      <c r="AY164" s="164"/>
      <c r="AZ164" s="164"/>
      <c r="BA164" s="164"/>
      <c r="BB164" s="164"/>
      <c r="BC164" s="164"/>
      <c r="BD164" s="164"/>
      <c r="BE164" s="164" t="s">
        <v>165</v>
      </c>
      <c r="BF164" s="164"/>
      <c r="BG164" s="164"/>
      <c r="BH164" s="164"/>
      <c r="BI164" s="164" t="s">
        <v>168</v>
      </c>
      <c r="BJ164" s="164" t="s">
        <v>2</v>
      </c>
      <c r="BK164" s="164" t="s">
        <v>113</v>
      </c>
      <c r="BL164" s="185" t="s">
        <v>169</v>
      </c>
      <c r="BM164" s="185"/>
      <c r="BN164" s="185"/>
      <c r="BO164" s="185"/>
      <c r="BP164" s="185"/>
      <c r="BQ164" s="185"/>
      <c r="BR164" s="185"/>
      <c r="BS164" s="185"/>
      <c r="BT164" s="185"/>
      <c r="BU164" s="164" t="s">
        <v>2</v>
      </c>
      <c r="BV164" s="164" t="s">
        <v>113</v>
      </c>
      <c r="BW164" s="185" t="s">
        <v>394</v>
      </c>
      <c r="BX164" s="185"/>
      <c r="BY164" s="185"/>
      <c r="BZ164" s="185"/>
      <c r="CA164" s="185"/>
      <c r="CB164" s="185"/>
      <c r="CC164" s="185" t="s">
        <v>395</v>
      </c>
      <c r="CD164" s="185"/>
      <c r="CE164" s="185"/>
      <c r="CF164" s="185"/>
      <c r="CG164" s="185"/>
      <c r="CH164" s="185"/>
      <c r="CI164" s="185" t="s">
        <v>396</v>
      </c>
      <c r="CJ164" s="185"/>
      <c r="CK164" s="185"/>
      <c r="CL164" s="185"/>
      <c r="CM164" s="185"/>
      <c r="CN164" s="185"/>
      <c r="CO164" s="190" t="s">
        <v>2</v>
      </c>
      <c r="CP164" s="190" t="s">
        <v>113</v>
      </c>
      <c r="CQ164" s="163" t="s">
        <v>166</v>
      </c>
      <c r="CR164" s="163"/>
      <c r="CS164" s="163"/>
      <c r="CT164" s="163" t="s">
        <v>167</v>
      </c>
      <c r="CU164" s="163"/>
      <c r="CV164" s="204" t="s">
        <v>466</v>
      </c>
      <c r="CW164" s="204"/>
      <c r="CX164" s="164" t="s">
        <v>2</v>
      </c>
      <c r="CY164" s="164" t="s">
        <v>113</v>
      </c>
      <c r="CZ164" s="185" t="s">
        <v>371</v>
      </c>
      <c r="DA164" s="185"/>
      <c r="DB164" s="185"/>
      <c r="DC164" s="185"/>
      <c r="DD164" s="185"/>
      <c r="DE164" s="185"/>
      <c r="DF164" s="185"/>
      <c r="DG164" s="185"/>
      <c r="DH164" s="185"/>
      <c r="DI164" s="185"/>
      <c r="DJ164" s="185"/>
      <c r="DK164" s="185"/>
      <c r="DL164" s="185"/>
      <c r="DM164" s="185"/>
      <c r="DN164" s="185"/>
      <c r="DO164" s="135"/>
      <c r="DP164" s="138" t="s">
        <v>2</v>
      </c>
      <c r="DQ164" s="138" t="s">
        <v>4244</v>
      </c>
      <c r="DR164" s="138" t="e">
        <v>#VALUE!</v>
      </c>
      <c r="DS164" s="138">
        <v>0</v>
      </c>
      <c r="DT164" s="139" t="e">
        <v>#VALUE!</v>
      </c>
      <c r="DU164" s="139">
        <v>0</v>
      </c>
    </row>
    <row r="165" spans="1:125" ht="14.45" customHeight="1">
      <c r="A165" s="164"/>
      <c r="B165" s="164"/>
      <c r="C165" s="164" t="s">
        <v>170</v>
      </c>
      <c r="D165" s="164" t="s">
        <v>57</v>
      </c>
      <c r="E165" s="164" t="s">
        <v>170</v>
      </c>
      <c r="F165" s="164" t="s">
        <v>57</v>
      </c>
      <c r="G165" s="164" t="s">
        <v>170</v>
      </c>
      <c r="H165" s="164" t="s">
        <v>57</v>
      </c>
      <c r="I165" s="164" t="s">
        <v>170</v>
      </c>
      <c r="J165" s="164" t="s">
        <v>57</v>
      </c>
      <c r="K165" s="164" t="s">
        <v>170</v>
      </c>
      <c r="L165" s="164" t="s">
        <v>57</v>
      </c>
      <c r="M165" s="164" t="s">
        <v>170</v>
      </c>
      <c r="N165" s="164" t="s">
        <v>57</v>
      </c>
      <c r="O165" s="164" t="s">
        <v>170</v>
      </c>
      <c r="P165" s="164" t="s">
        <v>57</v>
      </c>
      <c r="Q165" s="164" t="s">
        <v>170</v>
      </c>
      <c r="R165" s="164" t="s">
        <v>57</v>
      </c>
      <c r="S165" s="164" t="s">
        <v>170</v>
      </c>
      <c r="T165" s="164" t="s">
        <v>57</v>
      </c>
      <c r="U165" s="164" t="s">
        <v>170</v>
      </c>
      <c r="V165" s="164" t="s">
        <v>57</v>
      </c>
      <c r="W165" s="164"/>
      <c r="X165" s="164"/>
      <c r="Y165" s="164" t="s">
        <v>170</v>
      </c>
      <c r="Z165" s="164" t="s">
        <v>57</v>
      </c>
      <c r="AA165" s="164" t="s">
        <v>170</v>
      </c>
      <c r="AB165" s="164" t="s">
        <v>57</v>
      </c>
      <c r="AC165" s="164" t="s">
        <v>170</v>
      </c>
      <c r="AD165" s="164" t="s">
        <v>57</v>
      </c>
      <c r="AE165" s="164" t="s">
        <v>170</v>
      </c>
      <c r="AF165" s="164" t="s">
        <v>57</v>
      </c>
      <c r="AG165" s="164" t="s">
        <v>170</v>
      </c>
      <c r="AH165" s="164" t="s">
        <v>57</v>
      </c>
      <c r="AI165" s="164" t="s">
        <v>170</v>
      </c>
      <c r="AJ165" s="164" t="s">
        <v>57</v>
      </c>
      <c r="AK165" s="164" t="s">
        <v>170</v>
      </c>
      <c r="AL165" s="164" t="s">
        <v>57</v>
      </c>
      <c r="AM165" s="164" t="s">
        <v>170</v>
      </c>
      <c r="AN165" s="164" t="s">
        <v>57</v>
      </c>
      <c r="AO165" s="164" t="s">
        <v>170</v>
      </c>
      <c r="AP165" s="164" t="s">
        <v>57</v>
      </c>
      <c r="AQ165" s="164" t="s">
        <v>170</v>
      </c>
      <c r="AR165" s="164" t="s">
        <v>57</v>
      </c>
      <c r="AS165" s="164"/>
      <c r="AT165" s="164"/>
      <c r="AU165" s="164" t="s">
        <v>41</v>
      </c>
      <c r="AV165" s="164" t="s">
        <v>101</v>
      </c>
      <c r="AW165" s="164" t="s">
        <v>42</v>
      </c>
      <c r="AX165" s="164" t="s">
        <v>43</v>
      </c>
      <c r="AY165" s="164" t="s">
        <v>44</v>
      </c>
      <c r="AZ165" s="164" t="s">
        <v>390</v>
      </c>
      <c r="BA165" s="164" t="s">
        <v>391</v>
      </c>
      <c r="BB165" s="164" t="s">
        <v>392</v>
      </c>
      <c r="BC165" s="164" t="s">
        <v>393</v>
      </c>
      <c r="BD165" s="164" t="s">
        <v>102</v>
      </c>
      <c r="BE165" s="204" t="s">
        <v>433</v>
      </c>
      <c r="BF165" s="204" t="s">
        <v>279</v>
      </c>
      <c r="BG165" s="204" t="s">
        <v>172</v>
      </c>
      <c r="BH165" s="204" t="s">
        <v>173</v>
      </c>
      <c r="BI165" s="164"/>
      <c r="BJ165" s="164"/>
      <c r="BK165" s="164"/>
      <c r="BL165" s="200" t="s">
        <v>434</v>
      </c>
      <c r="BM165" s="200" t="s">
        <v>344</v>
      </c>
      <c r="BN165" s="200" t="s">
        <v>435</v>
      </c>
      <c r="BO165" s="200" t="s">
        <v>436</v>
      </c>
      <c r="BP165" s="200" t="s">
        <v>437</v>
      </c>
      <c r="BQ165" s="200" t="s">
        <v>175</v>
      </c>
      <c r="BR165" s="200" t="s">
        <v>176</v>
      </c>
      <c r="BS165" s="200" t="s">
        <v>69</v>
      </c>
      <c r="BT165" s="200" t="s">
        <v>70</v>
      </c>
      <c r="BU165" s="164"/>
      <c r="BV165" s="164"/>
      <c r="BW165" s="185" t="s">
        <v>417</v>
      </c>
      <c r="BX165" s="185"/>
      <c r="BY165" s="185" t="s">
        <v>418</v>
      </c>
      <c r="BZ165" s="185"/>
      <c r="CA165" s="185" t="s">
        <v>419</v>
      </c>
      <c r="CB165" s="185"/>
      <c r="CC165" s="185" t="s">
        <v>417</v>
      </c>
      <c r="CD165" s="185"/>
      <c r="CE165" s="185" t="s">
        <v>418</v>
      </c>
      <c r="CF165" s="185"/>
      <c r="CG165" s="185" t="s">
        <v>419</v>
      </c>
      <c r="CH165" s="185"/>
      <c r="CI165" s="185" t="s">
        <v>417</v>
      </c>
      <c r="CJ165" s="185"/>
      <c r="CK165" s="185" t="s">
        <v>418</v>
      </c>
      <c r="CL165" s="185"/>
      <c r="CM165" s="185" t="s">
        <v>419</v>
      </c>
      <c r="CN165" s="185"/>
      <c r="CO165" s="190"/>
      <c r="CP165" s="190"/>
      <c r="CQ165" s="189" t="s">
        <v>66</v>
      </c>
      <c r="CR165" s="189" t="s">
        <v>174</v>
      </c>
      <c r="CS165" s="189" t="s">
        <v>280</v>
      </c>
      <c r="CT165" s="189" t="s">
        <v>66</v>
      </c>
      <c r="CU165" s="189" t="s">
        <v>174</v>
      </c>
      <c r="CV165" s="189" t="s">
        <v>66</v>
      </c>
      <c r="CW165" s="189" t="s">
        <v>174</v>
      </c>
      <c r="CX165" s="164"/>
      <c r="CY165" s="164"/>
      <c r="CZ165" s="189" t="s">
        <v>60</v>
      </c>
      <c r="DA165" s="189" t="s">
        <v>62</v>
      </c>
      <c r="DB165" s="189" t="s">
        <v>96</v>
      </c>
      <c r="DC165" s="189" t="s">
        <v>97</v>
      </c>
      <c r="DD165" s="189" t="s">
        <v>421</v>
      </c>
      <c r="DE165" s="189" t="s">
        <v>98</v>
      </c>
      <c r="DF165" s="189" t="s">
        <v>99</v>
      </c>
      <c r="DG165" s="189" t="s">
        <v>83</v>
      </c>
      <c r="DH165" s="189" t="s">
        <v>420</v>
      </c>
      <c r="DI165" s="189" t="s">
        <v>100</v>
      </c>
      <c r="DJ165" s="189" t="s">
        <v>422</v>
      </c>
      <c r="DK165" s="189" t="s">
        <v>86</v>
      </c>
      <c r="DL165" s="189" t="s">
        <v>68</v>
      </c>
      <c r="DM165" s="189" t="s">
        <v>67</v>
      </c>
      <c r="DN165" s="189" t="s">
        <v>0</v>
      </c>
      <c r="DO165" s="135"/>
      <c r="DP165" s="138" t="s">
        <v>2</v>
      </c>
      <c r="DQ165" s="138" t="s">
        <v>2</v>
      </c>
      <c r="DR165" s="138" t="e">
        <v>#VALUE!</v>
      </c>
      <c r="DS165" s="138" t="e">
        <v>#VALUE!</v>
      </c>
      <c r="DT165" s="139" t="e">
        <v>#VALUE!</v>
      </c>
      <c r="DU165" s="139">
        <v>0</v>
      </c>
    </row>
    <row r="166" spans="1:125" ht="24" customHeight="1">
      <c r="A166" s="164"/>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c r="AL166" s="164"/>
      <c r="AM166" s="164"/>
      <c r="AN166" s="164"/>
      <c r="AO166" s="164"/>
      <c r="AP166" s="164"/>
      <c r="AQ166" s="164"/>
      <c r="AR166" s="164"/>
      <c r="AS166" s="164"/>
      <c r="AT166" s="164"/>
      <c r="AU166" s="164"/>
      <c r="AV166" s="164"/>
      <c r="AW166" s="164"/>
      <c r="AX166" s="164"/>
      <c r="AY166" s="164"/>
      <c r="AZ166" s="164"/>
      <c r="BA166" s="164"/>
      <c r="BB166" s="164"/>
      <c r="BC166" s="164"/>
      <c r="BD166" s="164"/>
      <c r="BE166" s="204"/>
      <c r="BF166" s="204"/>
      <c r="BG166" s="204"/>
      <c r="BH166" s="204"/>
      <c r="BI166" s="164"/>
      <c r="BJ166" s="164"/>
      <c r="BK166" s="164"/>
      <c r="BL166" s="200"/>
      <c r="BM166" s="200"/>
      <c r="BN166" s="200"/>
      <c r="BO166" s="200"/>
      <c r="BP166" s="200"/>
      <c r="BQ166" s="200"/>
      <c r="BR166" s="200"/>
      <c r="BS166" s="200"/>
      <c r="BT166" s="200"/>
      <c r="BU166" s="164"/>
      <c r="BV166" s="164"/>
      <c r="BW166" s="67" t="s">
        <v>170</v>
      </c>
      <c r="BX166" s="67" t="s">
        <v>57</v>
      </c>
      <c r="BY166" s="67" t="s">
        <v>170</v>
      </c>
      <c r="BZ166" s="67" t="s">
        <v>57</v>
      </c>
      <c r="CA166" s="67" t="s">
        <v>170</v>
      </c>
      <c r="CB166" s="67" t="s">
        <v>57</v>
      </c>
      <c r="CC166" s="67" t="s">
        <v>170</v>
      </c>
      <c r="CD166" s="67" t="s">
        <v>57</v>
      </c>
      <c r="CE166" s="67" t="s">
        <v>170</v>
      </c>
      <c r="CF166" s="67" t="s">
        <v>57</v>
      </c>
      <c r="CG166" s="67" t="s">
        <v>170</v>
      </c>
      <c r="CH166" s="67" t="s">
        <v>57</v>
      </c>
      <c r="CI166" s="67" t="s">
        <v>170</v>
      </c>
      <c r="CJ166" s="67" t="s">
        <v>57</v>
      </c>
      <c r="CK166" s="67" t="s">
        <v>170</v>
      </c>
      <c r="CL166" s="67" t="s">
        <v>57</v>
      </c>
      <c r="CM166" s="67" t="s">
        <v>170</v>
      </c>
      <c r="CN166" s="67" t="s">
        <v>57</v>
      </c>
      <c r="CO166" s="190"/>
      <c r="CP166" s="190"/>
      <c r="CQ166" s="189"/>
      <c r="CR166" s="189"/>
      <c r="CS166" s="189"/>
      <c r="CT166" s="189"/>
      <c r="CU166" s="189"/>
      <c r="CV166" s="189"/>
      <c r="CW166" s="189"/>
      <c r="CX166" s="164"/>
      <c r="CY166" s="164"/>
      <c r="CZ166" s="189"/>
      <c r="DA166" s="189"/>
      <c r="DB166" s="189"/>
      <c r="DC166" s="189"/>
      <c r="DD166" s="189"/>
      <c r="DE166" s="189"/>
      <c r="DF166" s="189"/>
      <c r="DG166" s="189"/>
      <c r="DH166" s="189"/>
      <c r="DI166" s="189"/>
      <c r="DJ166" s="189"/>
      <c r="DK166" s="189"/>
      <c r="DL166" s="189"/>
      <c r="DM166" s="189"/>
      <c r="DN166" s="189"/>
      <c r="DO166" s="135"/>
      <c r="DP166" s="138" t="s">
        <v>2</v>
      </c>
      <c r="DQ166" s="138" t="s">
        <v>2</v>
      </c>
      <c r="DR166" s="138" t="e">
        <v>#VALUE!</v>
      </c>
      <c r="DS166" s="138" t="e">
        <v>#VALUE!</v>
      </c>
      <c r="DT166" s="139">
        <v>0</v>
      </c>
      <c r="DU166" s="139">
        <v>0</v>
      </c>
    </row>
    <row r="167" spans="1:125">
      <c r="A167" s="19" t="s">
        <v>128</v>
      </c>
      <c r="B167" s="83"/>
      <c r="C167" s="83"/>
      <c r="D167" s="83"/>
      <c r="E167" s="83"/>
      <c r="F167" s="83"/>
      <c r="G167" s="83"/>
      <c r="H167" s="83"/>
      <c r="I167" s="83"/>
      <c r="J167" s="83"/>
      <c r="K167" s="83"/>
      <c r="L167" s="83"/>
      <c r="M167" s="83"/>
      <c r="N167" s="83"/>
      <c r="O167" s="83"/>
      <c r="P167" s="83"/>
      <c r="Q167" s="83"/>
      <c r="R167" s="83"/>
      <c r="S167" s="83"/>
      <c r="T167" s="83"/>
      <c r="U167" s="83"/>
      <c r="V167" s="83"/>
      <c r="W167" s="19" t="s">
        <v>128</v>
      </c>
      <c r="X167" s="78"/>
      <c r="Y167" s="90"/>
      <c r="Z167" s="90"/>
      <c r="AA167" s="90"/>
      <c r="AB167" s="90"/>
      <c r="AC167" s="90"/>
      <c r="AD167" s="90"/>
      <c r="AE167" s="90"/>
      <c r="AF167" s="90"/>
      <c r="AG167" s="90"/>
      <c r="AH167" s="90"/>
      <c r="AI167" s="90"/>
      <c r="AJ167" s="90"/>
      <c r="AK167" s="90"/>
      <c r="AL167" s="90"/>
      <c r="AM167" s="90"/>
      <c r="AN167" s="90"/>
      <c r="AO167" s="90"/>
      <c r="AP167" s="90"/>
      <c r="AQ167" s="67"/>
      <c r="AR167" s="67"/>
      <c r="AS167" s="19" t="s">
        <v>128</v>
      </c>
      <c r="AT167" s="78"/>
      <c r="AU167" s="100"/>
      <c r="AV167" s="100"/>
      <c r="AW167" s="100"/>
      <c r="AX167" s="100"/>
      <c r="AY167" s="100"/>
      <c r="AZ167" s="100"/>
      <c r="BA167" s="100"/>
      <c r="BB167" s="100"/>
      <c r="BC167" s="100"/>
      <c r="BD167" s="100"/>
      <c r="BE167" s="100"/>
      <c r="BF167" s="100"/>
      <c r="BG167" s="100"/>
      <c r="BH167" s="100"/>
      <c r="BI167" s="100"/>
      <c r="BJ167" s="19" t="s">
        <v>128</v>
      </c>
      <c r="BK167" s="78"/>
      <c r="BL167" s="3"/>
      <c r="BM167" s="3"/>
      <c r="BN167" s="3"/>
      <c r="BO167" s="3"/>
      <c r="BP167" s="3"/>
      <c r="BQ167" s="3"/>
      <c r="BR167" s="3"/>
      <c r="BS167" s="3"/>
      <c r="BT167" s="3"/>
      <c r="BU167" s="19" t="s">
        <v>128</v>
      </c>
      <c r="BV167" s="78"/>
      <c r="BW167" s="83"/>
      <c r="BX167" s="83"/>
      <c r="BY167" s="83"/>
      <c r="BZ167" s="83"/>
      <c r="CA167" s="83"/>
      <c r="CB167" s="83"/>
      <c r="CC167" s="83"/>
      <c r="CD167" s="83"/>
      <c r="CE167" s="83"/>
      <c r="CF167" s="83"/>
      <c r="CG167" s="83"/>
      <c r="CH167" s="83"/>
      <c r="CI167" s="83"/>
      <c r="CJ167" s="83"/>
      <c r="CK167" s="83"/>
      <c r="CL167" s="83"/>
      <c r="CM167" s="83"/>
      <c r="CN167" s="83"/>
      <c r="CO167" s="19" t="s">
        <v>128</v>
      </c>
      <c r="CP167" s="85"/>
      <c r="CQ167" s="83"/>
      <c r="CR167" s="83"/>
      <c r="CS167" s="83"/>
      <c r="CT167" s="83"/>
      <c r="CU167" s="83"/>
      <c r="CV167" s="83"/>
      <c r="CW167" s="83"/>
      <c r="CX167" s="19" t="s">
        <v>128</v>
      </c>
      <c r="CY167" s="83"/>
      <c r="CZ167" s="99"/>
      <c r="DA167" s="99"/>
      <c r="DB167" s="99"/>
      <c r="DC167" s="99"/>
      <c r="DD167" s="99"/>
      <c r="DE167" s="99"/>
      <c r="DF167" s="99"/>
      <c r="DG167" s="99"/>
      <c r="DH167" s="99"/>
      <c r="DI167" s="99"/>
      <c r="DJ167" s="99"/>
      <c r="DK167" s="99"/>
      <c r="DL167" s="99"/>
      <c r="DM167" s="99"/>
      <c r="DN167" s="99"/>
      <c r="DO167" s="135"/>
      <c r="DP167" s="138" t="s">
        <v>128</v>
      </c>
      <c r="DQ167" s="138" t="s">
        <v>128</v>
      </c>
      <c r="DR167" s="138">
        <v>0</v>
      </c>
      <c r="DS167" s="138">
        <v>0</v>
      </c>
      <c r="DT167" s="139">
        <v>0</v>
      </c>
      <c r="DU167" s="139">
        <v>0</v>
      </c>
    </row>
    <row r="168" spans="1:125">
      <c r="A168" s="162" t="s">
        <v>204</v>
      </c>
      <c r="B168" s="13" t="s">
        <v>119</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67">
        <v>0</v>
      </c>
      <c r="V168" s="67">
        <v>0</v>
      </c>
      <c r="W168" s="162" t="s">
        <v>204</v>
      </c>
      <c r="X168" s="13" t="s">
        <v>119</v>
      </c>
      <c r="Y168" s="74">
        <v>0</v>
      </c>
      <c r="Z168" s="74">
        <v>0</v>
      </c>
      <c r="AA168" s="74">
        <v>0</v>
      </c>
      <c r="AB168" s="74">
        <v>0</v>
      </c>
      <c r="AC168" s="74">
        <v>0</v>
      </c>
      <c r="AD168" s="74">
        <v>0</v>
      </c>
      <c r="AE168" s="74">
        <v>0</v>
      </c>
      <c r="AF168" s="74">
        <v>0</v>
      </c>
      <c r="AG168" s="74">
        <v>0</v>
      </c>
      <c r="AH168" s="74">
        <v>0</v>
      </c>
      <c r="AI168" s="74">
        <v>0</v>
      </c>
      <c r="AJ168" s="74">
        <v>0</v>
      </c>
      <c r="AK168" s="74">
        <v>0</v>
      </c>
      <c r="AL168" s="74">
        <v>0</v>
      </c>
      <c r="AM168" s="74">
        <v>0</v>
      </c>
      <c r="AN168" s="74">
        <v>0</v>
      </c>
      <c r="AO168" s="74">
        <v>0</v>
      </c>
      <c r="AP168" s="74">
        <v>0</v>
      </c>
      <c r="AQ168" s="67">
        <v>0</v>
      </c>
      <c r="AR168" s="67">
        <v>0</v>
      </c>
      <c r="AS168" s="162" t="s">
        <v>204</v>
      </c>
      <c r="AT168" s="13" t="s">
        <v>119</v>
      </c>
      <c r="AU168" s="74">
        <v>0</v>
      </c>
      <c r="AV168" s="74">
        <v>0</v>
      </c>
      <c r="AW168" s="74">
        <v>0</v>
      </c>
      <c r="AX168" s="74">
        <v>0</v>
      </c>
      <c r="AY168" s="74">
        <v>0</v>
      </c>
      <c r="AZ168" s="74">
        <v>0</v>
      </c>
      <c r="BA168" s="74">
        <v>0</v>
      </c>
      <c r="BB168" s="74">
        <v>0</v>
      </c>
      <c r="BC168" s="74">
        <v>0</v>
      </c>
      <c r="BD168" s="67">
        <v>0</v>
      </c>
      <c r="BE168" s="76">
        <v>0</v>
      </c>
      <c r="BF168" s="74">
        <v>0</v>
      </c>
      <c r="BG168" s="74">
        <v>0</v>
      </c>
      <c r="BH168" s="74">
        <v>0</v>
      </c>
      <c r="BI168" s="74">
        <v>0</v>
      </c>
      <c r="BJ168" s="162" t="s">
        <v>204</v>
      </c>
      <c r="BK168" s="13" t="s">
        <v>119</v>
      </c>
      <c r="BL168" s="74">
        <v>0</v>
      </c>
      <c r="BM168" s="74">
        <v>0</v>
      </c>
      <c r="BN168" s="74">
        <v>0</v>
      </c>
      <c r="BO168" s="74">
        <v>0</v>
      </c>
      <c r="BP168" s="74">
        <v>0</v>
      </c>
      <c r="BQ168" s="74">
        <v>0</v>
      </c>
      <c r="BR168" s="74">
        <v>0</v>
      </c>
      <c r="BS168" s="74">
        <v>0</v>
      </c>
      <c r="BT168" s="74">
        <v>0</v>
      </c>
      <c r="BU168" s="162" t="s">
        <v>204</v>
      </c>
      <c r="BV168" s="13" t="s">
        <v>119</v>
      </c>
      <c r="BW168" s="74">
        <v>0</v>
      </c>
      <c r="BX168" s="74">
        <v>0</v>
      </c>
      <c r="BY168" s="74">
        <v>0</v>
      </c>
      <c r="BZ168" s="74">
        <v>0</v>
      </c>
      <c r="CA168" s="74">
        <v>0</v>
      </c>
      <c r="CB168" s="74">
        <v>0</v>
      </c>
      <c r="CC168" s="74">
        <v>0</v>
      </c>
      <c r="CD168" s="74">
        <v>0</v>
      </c>
      <c r="CE168" s="74">
        <v>0</v>
      </c>
      <c r="CF168" s="74">
        <v>0</v>
      </c>
      <c r="CG168" s="74">
        <v>0</v>
      </c>
      <c r="CH168" s="74">
        <v>0</v>
      </c>
      <c r="CI168" s="74">
        <v>0</v>
      </c>
      <c r="CJ168" s="74">
        <v>0</v>
      </c>
      <c r="CK168" s="74">
        <v>0</v>
      </c>
      <c r="CL168" s="74">
        <v>0</v>
      </c>
      <c r="CM168" s="74">
        <v>0</v>
      </c>
      <c r="CN168" s="74">
        <v>0</v>
      </c>
      <c r="CO168" s="162" t="s">
        <v>204</v>
      </c>
      <c r="CP168" s="13" t="s">
        <v>119</v>
      </c>
      <c r="CQ168" s="72">
        <v>0</v>
      </c>
      <c r="CR168" s="5">
        <v>0</v>
      </c>
      <c r="CS168" s="5">
        <v>0</v>
      </c>
      <c r="CT168" s="72">
        <v>0</v>
      </c>
      <c r="CU168" s="5">
        <v>0</v>
      </c>
      <c r="CV168" s="72">
        <v>0</v>
      </c>
      <c r="CW168" s="72">
        <v>0</v>
      </c>
      <c r="CX168" s="162" t="s">
        <v>204</v>
      </c>
      <c r="CY168" s="13" t="s">
        <v>119</v>
      </c>
      <c r="CZ168" s="74">
        <v>0</v>
      </c>
      <c r="DA168" s="74">
        <v>0</v>
      </c>
      <c r="DB168" s="74">
        <v>0</v>
      </c>
      <c r="DC168" s="74">
        <v>0</v>
      </c>
      <c r="DD168" s="74">
        <v>0</v>
      </c>
      <c r="DE168" s="74">
        <v>0</v>
      </c>
      <c r="DF168" s="74">
        <v>0</v>
      </c>
      <c r="DG168" s="74">
        <v>0</v>
      </c>
      <c r="DH168" s="74">
        <v>0</v>
      </c>
      <c r="DI168" s="74">
        <v>0</v>
      </c>
      <c r="DJ168" s="74">
        <v>0</v>
      </c>
      <c r="DK168" s="74">
        <v>0</v>
      </c>
      <c r="DL168" s="74">
        <v>0</v>
      </c>
      <c r="DM168" s="74">
        <v>0</v>
      </c>
      <c r="DN168" s="74">
        <v>0</v>
      </c>
      <c r="DO168" s="135"/>
      <c r="DP168" s="138" t="s">
        <v>204</v>
      </c>
      <c r="DQ168" s="138" t="s">
        <v>4314</v>
      </c>
      <c r="DR168" s="138">
        <v>0</v>
      </c>
      <c r="DS168" s="138">
        <v>0</v>
      </c>
      <c r="DT168" s="139">
        <v>0</v>
      </c>
      <c r="DU168" s="139">
        <v>0</v>
      </c>
    </row>
    <row r="169" spans="1:125">
      <c r="A169" s="162"/>
      <c r="B169" s="13" t="s">
        <v>120</v>
      </c>
      <c r="C169" s="74">
        <v>276</v>
      </c>
      <c r="D169" s="74">
        <v>148</v>
      </c>
      <c r="E169" s="74">
        <v>173</v>
      </c>
      <c r="F169" s="74">
        <v>93</v>
      </c>
      <c r="G169" s="74">
        <v>0</v>
      </c>
      <c r="H169" s="74">
        <v>0</v>
      </c>
      <c r="I169" s="74">
        <v>0</v>
      </c>
      <c r="J169" s="74">
        <v>0</v>
      </c>
      <c r="K169" s="74">
        <v>33</v>
      </c>
      <c r="L169" s="74">
        <v>19</v>
      </c>
      <c r="M169" s="74">
        <v>342</v>
      </c>
      <c r="N169" s="74">
        <v>167</v>
      </c>
      <c r="O169" s="74">
        <v>0</v>
      </c>
      <c r="P169" s="74">
        <v>0</v>
      </c>
      <c r="Q169" s="74">
        <v>0</v>
      </c>
      <c r="R169" s="74">
        <v>0</v>
      </c>
      <c r="S169" s="74">
        <v>39</v>
      </c>
      <c r="T169" s="74">
        <v>13</v>
      </c>
      <c r="U169" s="67">
        <v>863</v>
      </c>
      <c r="V169" s="67">
        <v>440</v>
      </c>
      <c r="W169" s="162"/>
      <c r="X169" s="13" t="s">
        <v>120</v>
      </c>
      <c r="Y169" s="74">
        <v>12</v>
      </c>
      <c r="Z169" s="74">
        <v>2</v>
      </c>
      <c r="AA169" s="74">
        <v>4</v>
      </c>
      <c r="AB169" s="74">
        <v>2</v>
      </c>
      <c r="AC169" s="74">
        <v>0</v>
      </c>
      <c r="AD169" s="74">
        <v>0</v>
      </c>
      <c r="AE169" s="74">
        <v>0</v>
      </c>
      <c r="AF169" s="74">
        <v>0</v>
      </c>
      <c r="AG169" s="74">
        <v>0</v>
      </c>
      <c r="AH169" s="74">
        <v>0</v>
      </c>
      <c r="AI169" s="74">
        <v>45</v>
      </c>
      <c r="AJ169" s="74">
        <v>19</v>
      </c>
      <c r="AK169" s="74">
        <v>0</v>
      </c>
      <c r="AL169" s="74">
        <v>0</v>
      </c>
      <c r="AM169" s="74">
        <v>0</v>
      </c>
      <c r="AN169" s="74">
        <v>0</v>
      </c>
      <c r="AO169" s="74">
        <v>0</v>
      </c>
      <c r="AP169" s="74">
        <v>0</v>
      </c>
      <c r="AQ169" s="67">
        <v>61</v>
      </c>
      <c r="AR169" s="67">
        <v>23</v>
      </c>
      <c r="AS169" s="162"/>
      <c r="AT169" s="13" t="s">
        <v>120</v>
      </c>
      <c r="AU169" s="74">
        <v>6</v>
      </c>
      <c r="AV169" s="74">
        <v>4</v>
      </c>
      <c r="AW169" s="74">
        <v>0</v>
      </c>
      <c r="AX169" s="74">
        <v>0</v>
      </c>
      <c r="AY169" s="74">
        <v>1</v>
      </c>
      <c r="AZ169" s="74">
        <v>6</v>
      </c>
      <c r="BA169" s="74">
        <v>0</v>
      </c>
      <c r="BB169" s="74">
        <v>0</v>
      </c>
      <c r="BC169" s="74">
        <v>1</v>
      </c>
      <c r="BD169" s="67">
        <v>18</v>
      </c>
      <c r="BE169" s="76">
        <v>17</v>
      </c>
      <c r="BF169" s="74">
        <v>17</v>
      </c>
      <c r="BG169" s="74">
        <v>0</v>
      </c>
      <c r="BH169" s="74">
        <v>0</v>
      </c>
      <c r="BI169" s="74">
        <v>5</v>
      </c>
      <c r="BJ169" s="162"/>
      <c r="BK169" s="13" t="s">
        <v>120</v>
      </c>
      <c r="BL169" s="74">
        <v>10</v>
      </c>
      <c r="BM169" s="74">
        <v>276</v>
      </c>
      <c r="BN169" s="74">
        <v>90</v>
      </c>
      <c r="BO169" s="74">
        <v>40</v>
      </c>
      <c r="BP169" s="74">
        <v>0</v>
      </c>
      <c r="BQ169" s="74">
        <v>19</v>
      </c>
      <c r="BR169" s="74">
        <v>17</v>
      </c>
      <c r="BS169" s="74">
        <v>17</v>
      </c>
      <c r="BT169" s="74">
        <v>17</v>
      </c>
      <c r="BU169" s="162"/>
      <c r="BV169" s="13" t="s">
        <v>120</v>
      </c>
      <c r="BW169" s="74">
        <v>122</v>
      </c>
      <c r="BX169" s="74">
        <v>55</v>
      </c>
      <c r="BY169" s="74">
        <v>121</v>
      </c>
      <c r="BZ169" s="74">
        <v>55</v>
      </c>
      <c r="CA169" s="74">
        <v>46</v>
      </c>
      <c r="CB169" s="74">
        <v>27</v>
      </c>
      <c r="CC169" s="74">
        <v>0</v>
      </c>
      <c r="CD169" s="74">
        <v>0</v>
      </c>
      <c r="CE169" s="74">
        <v>0</v>
      </c>
      <c r="CF169" s="74">
        <v>0</v>
      </c>
      <c r="CG169" s="74">
        <v>0</v>
      </c>
      <c r="CH169" s="74">
        <v>0</v>
      </c>
      <c r="CI169" s="74">
        <v>24</v>
      </c>
      <c r="CJ169" s="74">
        <v>8</v>
      </c>
      <c r="CK169" s="74">
        <v>24</v>
      </c>
      <c r="CL169" s="74">
        <v>8</v>
      </c>
      <c r="CM169" s="74">
        <v>18</v>
      </c>
      <c r="CN169" s="74">
        <v>6</v>
      </c>
      <c r="CO169" s="162"/>
      <c r="CP169" s="13" t="s">
        <v>120</v>
      </c>
      <c r="CQ169" s="72">
        <v>37</v>
      </c>
      <c r="CR169" s="5">
        <v>10</v>
      </c>
      <c r="CS169" s="5">
        <v>6</v>
      </c>
      <c r="CT169" s="72">
        <v>7</v>
      </c>
      <c r="CU169" s="5">
        <v>0</v>
      </c>
      <c r="CV169" s="72">
        <v>44</v>
      </c>
      <c r="CW169" s="72">
        <v>10</v>
      </c>
      <c r="CX169" s="162"/>
      <c r="CY169" s="13" t="s">
        <v>120</v>
      </c>
      <c r="CZ169" s="74">
        <v>0</v>
      </c>
      <c r="DA169" s="74">
        <v>0</v>
      </c>
      <c r="DB169" s="74">
        <v>0</v>
      </c>
      <c r="DC169" s="74">
        <v>0</v>
      </c>
      <c r="DD169" s="74">
        <v>0</v>
      </c>
      <c r="DE169" s="74">
        <v>0</v>
      </c>
      <c r="DF169" s="74">
        <v>0</v>
      </c>
      <c r="DG169" s="74">
        <v>0</v>
      </c>
      <c r="DH169" s="74">
        <v>0</v>
      </c>
      <c r="DI169" s="74">
        <v>0</v>
      </c>
      <c r="DJ169" s="74">
        <v>0</v>
      </c>
      <c r="DK169" s="74">
        <v>0</v>
      </c>
      <c r="DL169" s="74">
        <v>0</v>
      </c>
      <c r="DM169" s="74">
        <v>0</v>
      </c>
      <c r="DN169" s="74">
        <v>0</v>
      </c>
      <c r="DO169" s="135"/>
      <c r="DP169" s="138" t="s">
        <v>204</v>
      </c>
      <c r="DQ169" s="138" t="s">
        <v>4315</v>
      </c>
      <c r="DR169" s="138">
        <v>146</v>
      </c>
      <c r="DS169" s="138">
        <v>64</v>
      </c>
      <c r="DT169" s="139">
        <v>992</v>
      </c>
      <c r="DU169" s="139">
        <v>0</v>
      </c>
    </row>
    <row r="170" spans="1:125">
      <c r="A170" s="162"/>
      <c r="B170" s="103" t="s">
        <v>102</v>
      </c>
      <c r="C170" s="105">
        <v>276</v>
      </c>
      <c r="D170" s="105">
        <v>148</v>
      </c>
      <c r="E170" s="105">
        <v>173</v>
      </c>
      <c r="F170" s="105">
        <v>93</v>
      </c>
      <c r="G170" s="105">
        <v>0</v>
      </c>
      <c r="H170" s="105">
        <v>0</v>
      </c>
      <c r="I170" s="105">
        <v>0</v>
      </c>
      <c r="J170" s="105">
        <v>0</v>
      </c>
      <c r="K170" s="105">
        <v>33</v>
      </c>
      <c r="L170" s="105">
        <v>19</v>
      </c>
      <c r="M170" s="105">
        <v>342</v>
      </c>
      <c r="N170" s="105">
        <v>167</v>
      </c>
      <c r="O170" s="105">
        <v>0</v>
      </c>
      <c r="P170" s="105">
        <v>0</v>
      </c>
      <c r="Q170" s="105">
        <v>0</v>
      </c>
      <c r="R170" s="105">
        <v>0</v>
      </c>
      <c r="S170" s="105">
        <v>39</v>
      </c>
      <c r="T170" s="105">
        <v>13</v>
      </c>
      <c r="U170" s="105">
        <v>863</v>
      </c>
      <c r="V170" s="105">
        <v>440</v>
      </c>
      <c r="W170" s="162"/>
      <c r="X170" s="103" t="s">
        <v>102</v>
      </c>
      <c r="Y170" s="105">
        <v>12</v>
      </c>
      <c r="Z170" s="105">
        <v>2</v>
      </c>
      <c r="AA170" s="105">
        <v>4</v>
      </c>
      <c r="AB170" s="105">
        <v>2</v>
      </c>
      <c r="AC170" s="105">
        <v>0</v>
      </c>
      <c r="AD170" s="105">
        <v>0</v>
      </c>
      <c r="AE170" s="105">
        <v>0</v>
      </c>
      <c r="AF170" s="105">
        <v>0</v>
      </c>
      <c r="AG170" s="105">
        <v>0</v>
      </c>
      <c r="AH170" s="105">
        <v>0</v>
      </c>
      <c r="AI170" s="105">
        <v>45</v>
      </c>
      <c r="AJ170" s="105">
        <v>19</v>
      </c>
      <c r="AK170" s="105">
        <v>0</v>
      </c>
      <c r="AL170" s="105">
        <v>0</v>
      </c>
      <c r="AM170" s="105">
        <v>0</v>
      </c>
      <c r="AN170" s="105">
        <v>0</v>
      </c>
      <c r="AO170" s="105">
        <v>0</v>
      </c>
      <c r="AP170" s="105">
        <v>0</v>
      </c>
      <c r="AQ170" s="105">
        <v>61</v>
      </c>
      <c r="AR170" s="105">
        <v>23</v>
      </c>
      <c r="AS170" s="162"/>
      <c r="AT170" s="103" t="s">
        <v>102</v>
      </c>
      <c r="AU170" s="105">
        <v>6</v>
      </c>
      <c r="AV170" s="105">
        <v>4</v>
      </c>
      <c r="AW170" s="105">
        <v>0</v>
      </c>
      <c r="AX170" s="105">
        <v>0</v>
      </c>
      <c r="AY170" s="105">
        <v>1</v>
      </c>
      <c r="AZ170" s="105">
        <v>6</v>
      </c>
      <c r="BA170" s="105">
        <v>0</v>
      </c>
      <c r="BB170" s="105">
        <v>0</v>
      </c>
      <c r="BC170" s="105">
        <v>1</v>
      </c>
      <c r="BD170" s="105">
        <v>18</v>
      </c>
      <c r="BE170" s="105">
        <v>17</v>
      </c>
      <c r="BF170" s="105">
        <v>17</v>
      </c>
      <c r="BG170" s="105">
        <v>0</v>
      </c>
      <c r="BH170" s="105">
        <v>0</v>
      </c>
      <c r="BI170" s="105">
        <v>5</v>
      </c>
      <c r="BJ170" s="162"/>
      <c r="BK170" s="103" t="s">
        <v>102</v>
      </c>
      <c r="BL170" s="105">
        <v>10</v>
      </c>
      <c r="BM170" s="105">
        <v>276</v>
      </c>
      <c r="BN170" s="105">
        <v>90</v>
      </c>
      <c r="BO170" s="105">
        <v>40</v>
      </c>
      <c r="BP170" s="105">
        <v>0</v>
      </c>
      <c r="BQ170" s="105">
        <v>19</v>
      </c>
      <c r="BR170" s="105">
        <v>17</v>
      </c>
      <c r="BS170" s="105">
        <v>17</v>
      </c>
      <c r="BT170" s="105">
        <v>17</v>
      </c>
      <c r="BU170" s="162"/>
      <c r="BV170" s="103" t="s">
        <v>102</v>
      </c>
      <c r="BW170" s="105">
        <v>122</v>
      </c>
      <c r="BX170" s="105">
        <v>55</v>
      </c>
      <c r="BY170" s="105">
        <v>121</v>
      </c>
      <c r="BZ170" s="105">
        <v>55</v>
      </c>
      <c r="CA170" s="105">
        <v>46</v>
      </c>
      <c r="CB170" s="105">
        <v>27</v>
      </c>
      <c r="CC170" s="105">
        <v>0</v>
      </c>
      <c r="CD170" s="105">
        <v>0</v>
      </c>
      <c r="CE170" s="105">
        <v>0</v>
      </c>
      <c r="CF170" s="105">
        <v>0</v>
      </c>
      <c r="CG170" s="105">
        <v>0</v>
      </c>
      <c r="CH170" s="105">
        <v>0</v>
      </c>
      <c r="CI170" s="105">
        <v>24</v>
      </c>
      <c r="CJ170" s="105">
        <v>8</v>
      </c>
      <c r="CK170" s="105">
        <v>24</v>
      </c>
      <c r="CL170" s="105">
        <v>8</v>
      </c>
      <c r="CM170" s="105">
        <v>18</v>
      </c>
      <c r="CN170" s="105">
        <v>6</v>
      </c>
      <c r="CO170" s="162"/>
      <c r="CP170" s="105" t="s">
        <v>102</v>
      </c>
      <c r="CQ170" s="105">
        <v>37</v>
      </c>
      <c r="CR170" s="105">
        <v>10</v>
      </c>
      <c r="CS170" s="105">
        <v>6</v>
      </c>
      <c r="CT170" s="105">
        <v>7</v>
      </c>
      <c r="CU170" s="105">
        <v>0</v>
      </c>
      <c r="CV170" s="105">
        <v>44</v>
      </c>
      <c r="CW170" s="105">
        <v>10</v>
      </c>
      <c r="CX170" s="162"/>
      <c r="CY170" s="103" t="s">
        <v>102</v>
      </c>
      <c r="CZ170" s="105">
        <v>0</v>
      </c>
      <c r="DA170" s="105">
        <v>0</v>
      </c>
      <c r="DB170" s="105">
        <v>0</v>
      </c>
      <c r="DC170" s="105">
        <v>0</v>
      </c>
      <c r="DD170" s="105">
        <v>0</v>
      </c>
      <c r="DE170" s="105">
        <v>0</v>
      </c>
      <c r="DF170" s="105">
        <v>0</v>
      </c>
      <c r="DG170" s="105">
        <v>0</v>
      </c>
      <c r="DH170" s="105">
        <v>0</v>
      </c>
      <c r="DI170" s="105">
        <v>0</v>
      </c>
      <c r="DJ170" s="105">
        <v>0</v>
      </c>
      <c r="DK170" s="105">
        <v>0</v>
      </c>
      <c r="DL170" s="105">
        <v>0</v>
      </c>
      <c r="DM170" s="105">
        <v>0</v>
      </c>
      <c r="DN170" s="105">
        <v>0</v>
      </c>
      <c r="DO170" s="135"/>
      <c r="DP170" s="138" t="s">
        <v>204</v>
      </c>
      <c r="DQ170" s="138" t="s">
        <v>4316</v>
      </c>
      <c r="DR170" s="138">
        <v>146</v>
      </c>
      <c r="DS170" s="138">
        <v>64</v>
      </c>
      <c r="DT170" s="139">
        <v>992</v>
      </c>
      <c r="DU170" s="139">
        <v>0</v>
      </c>
    </row>
    <row r="171" spans="1:125">
      <c r="A171" s="162" t="s">
        <v>7</v>
      </c>
      <c r="B171" s="13" t="s">
        <v>119</v>
      </c>
      <c r="C171" s="74">
        <v>28</v>
      </c>
      <c r="D171" s="74">
        <v>11</v>
      </c>
      <c r="E171" s="74">
        <v>10</v>
      </c>
      <c r="F171" s="74">
        <v>3</v>
      </c>
      <c r="G171" s="74">
        <v>0</v>
      </c>
      <c r="H171" s="74">
        <v>0</v>
      </c>
      <c r="I171" s="74">
        <v>0</v>
      </c>
      <c r="J171" s="74">
        <v>0</v>
      </c>
      <c r="K171" s="74">
        <v>0</v>
      </c>
      <c r="L171" s="74">
        <v>0</v>
      </c>
      <c r="M171" s="74">
        <v>6</v>
      </c>
      <c r="N171" s="74">
        <v>2</v>
      </c>
      <c r="O171" s="74">
        <v>0</v>
      </c>
      <c r="P171" s="74">
        <v>0</v>
      </c>
      <c r="Q171" s="74">
        <v>0</v>
      </c>
      <c r="R171" s="74">
        <v>0</v>
      </c>
      <c r="S171" s="74">
        <v>0</v>
      </c>
      <c r="T171" s="74">
        <v>0</v>
      </c>
      <c r="U171" s="67">
        <v>44</v>
      </c>
      <c r="V171" s="67">
        <v>16</v>
      </c>
      <c r="W171" s="162" t="s">
        <v>7</v>
      </c>
      <c r="X171" s="13" t="s">
        <v>119</v>
      </c>
      <c r="Y171" s="74">
        <v>0</v>
      </c>
      <c r="Z171" s="74">
        <v>0</v>
      </c>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67">
        <v>0</v>
      </c>
      <c r="AR171" s="67">
        <v>0</v>
      </c>
      <c r="AS171" s="162" t="s">
        <v>7</v>
      </c>
      <c r="AT171" s="13" t="s">
        <v>119</v>
      </c>
      <c r="AU171" s="74">
        <v>1</v>
      </c>
      <c r="AV171" s="74">
        <v>1</v>
      </c>
      <c r="AW171" s="74">
        <v>0</v>
      </c>
      <c r="AX171" s="74">
        <v>0</v>
      </c>
      <c r="AY171" s="74">
        <v>0</v>
      </c>
      <c r="AZ171" s="74">
        <v>1</v>
      </c>
      <c r="BA171" s="74">
        <v>0</v>
      </c>
      <c r="BB171" s="74">
        <v>0</v>
      </c>
      <c r="BC171" s="74">
        <v>0</v>
      </c>
      <c r="BD171" s="67">
        <v>3</v>
      </c>
      <c r="BE171" s="76">
        <v>4</v>
      </c>
      <c r="BF171" s="74">
        <v>4</v>
      </c>
      <c r="BG171" s="74">
        <v>0</v>
      </c>
      <c r="BH171" s="74">
        <v>0</v>
      </c>
      <c r="BI171" s="74">
        <v>1</v>
      </c>
      <c r="BJ171" s="162" t="s">
        <v>7</v>
      </c>
      <c r="BK171" s="13" t="s">
        <v>119</v>
      </c>
      <c r="BL171" s="74">
        <v>0</v>
      </c>
      <c r="BM171" s="74">
        <v>22</v>
      </c>
      <c r="BN171" s="74">
        <v>0</v>
      </c>
      <c r="BO171" s="74">
        <v>0</v>
      </c>
      <c r="BP171" s="74">
        <v>0</v>
      </c>
      <c r="BQ171" s="74">
        <v>3</v>
      </c>
      <c r="BR171" s="74">
        <v>3</v>
      </c>
      <c r="BS171" s="74">
        <v>3</v>
      </c>
      <c r="BT171" s="74">
        <v>3</v>
      </c>
      <c r="BU171" s="162" t="s">
        <v>7</v>
      </c>
      <c r="BV171" s="13" t="s">
        <v>119</v>
      </c>
      <c r="BW171" s="74">
        <v>2</v>
      </c>
      <c r="BX171" s="74">
        <v>1</v>
      </c>
      <c r="BY171" s="74">
        <v>2</v>
      </c>
      <c r="BZ171" s="74">
        <v>1</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162" t="s">
        <v>7</v>
      </c>
      <c r="CP171" s="13" t="s">
        <v>119</v>
      </c>
      <c r="CQ171" s="72">
        <v>6</v>
      </c>
      <c r="CR171" s="5">
        <v>4</v>
      </c>
      <c r="CS171" s="5">
        <v>0</v>
      </c>
      <c r="CT171" s="72">
        <v>0</v>
      </c>
      <c r="CU171" s="5">
        <v>0</v>
      </c>
      <c r="CV171" s="72">
        <v>6</v>
      </c>
      <c r="CW171" s="72">
        <v>4</v>
      </c>
      <c r="CX171" s="162" t="s">
        <v>7</v>
      </c>
      <c r="CY171" s="13" t="s">
        <v>119</v>
      </c>
      <c r="CZ171" s="74">
        <v>4</v>
      </c>
      <c r="DA171" s="74">
        <v>8</v>
      </c>
      <c r="DB171" s="74">
        <v>5</v>
      </c>
      <c r="DC171" s="74">
        <v>0</v>
      </c>
      <c r="DD171" s="74">
        <v>7</v>
      </c>
      <c r="DE171" s="74">
        <v>3</v>
      </c>
      <c r="DF171" s="74">
        <v>4</v>
      </c>
      <c r="DG171" s="74">
        <v>4</v>
      </c>
      <c r="DH171" s="74">
        <v>4</v>
      </c>
      <c r="DI171" s="74">
        <v>3</v>
      </c>
      <c r="DJ171" s="74">
        <v>3</v>
      </c>
      <c r="DK171" s="74">
        <v>6</v>
      </c>
      <c r="DL171" s="74">
        <v>0</v>
      </c>
      <c r="DM171" s="74">
        <v>0</v>
      </c>
      <c r="DN171" s="74">
        <v>0</v>
      </c>
      <c r="DO171" s="135"/>
      <c r="DP171" s="138" t="s">
        <v>7</v>
      </c>
      <c r="DQ171" s="138" t="s">
        <v>4317</v>
      </c>
      <c r="DR171" s="138">
        <v>2</v>
      </c>
      <c r="DS171" s="138">
        <v>0</v>
      </c>
      <c r="DT171" s="139">
        <v>44</v>
      </c>
      <c r="DU171" s="139">
        <v>51</v>
      </c>
    </row>
    <row r="172" spans="1:125">
      <c r="A172" s="162"/>
      <c r="B172" s="13" t="s">
        <v>120</v>
      </c>
      <c r="C172" s="74">
        <v>65</v>
      </c>
      <c r="D172" s="74">
        <v>34</v>
      </c>
      <c r="E172" s="74">
        <v>49</v>
      </c>
      <c r="F172" s="74">
        <v>28</v>
      </c>
      <c r="G172" s="74">
        <v>0</v>
      </c>
      <c r="H172" s="74">
        <v>0</v>
      </c>
      <c r="I172" s="74">
        <v>0</v>
      </c>
      <c r="J172" s="74">
        <v>0</v>
      </c>
      <c r="K172" s="74">
        <v>0</v>
      </c>
      <c r="L172" s="74">
        <v>0</v>
      </c>
      <c r="M172" s="74">
        <v>34</v>
      </c>
      <c r="N172" s="74">
        <v>20</v>
      </c>
      <c r="O172" s="74">
        <v>0</v>
      </c>
      <c r="P172" s="74">
        <v>0</v>
      </c>
      <c r="Q172" s="74">
        <v>8</v>
      </c>
      <c r="R172" s="74">
        <v>2</v>
      </c>
      <c r="S172" s="74">
        <v>0</v>
      </c>
      <c r="T172" s="74">
        <v>0</v>
      </c>
      <c r="U172" s="67">
        <v>156</v>
      </c>
      <c r="V172" s="67">
        <v>84</v>
      </c>
      <c r="W172" s="162"/>
      <c r="X172" s="13" t="s">
        <v>120</v>
      </c>
      <c r="Y172" s="74">
        <v>0</v>
      </c>
      <c r="Z172" s="74">
        <v>0</v>
      </c>
      <c r="AA172" s="74">
        <v>0</v>
      </c>
      <c r="AB172" s="74">
        <v>0</v>
      </c>
      <c r="AC172" s="74">
        <v>0</v>
      </c>
      <c r="AD172" s="74">
        <v>0</v>
      </c>
      <c r="AE172" s="74">
        <v>0</v>
      </c>
      <c r="AF172" s="74">
        <v>0</v>
      </c>
      <c r="AG172" s="74">
        <v>0</v>
      </c>
      <c r="AH172" s="74">
        <v>0</v>
      </c>
      <c r="AI172" s="74">
        <v>1</v>
      </c>
      <c r="AJ172" s="74">
        <v>0</v>
      </c>
      <c r="AK172" s="74">
        <v>0</v>
      </c>
      <c r="AL172" s="74">
        <v>0</v>
      </c>
      <c r="AM172" s="74">
        <v>2</v>
      </c>
      <c r="AN172" s="74">
        <v>1</v>
      </c>
      <c r="AO172" s="74">
        <v>0</v>
      </c>
      <c r="AP172" s="74">
        <v>0</v>
      </c>
      <c r="AQ172" s="67">
        <v>3</v>
      </c>
      <c r="AR172" s="67">
        <v>1</v>
      </c>
      <c r="AS172" s="162"/>
      <c r="AT172" s="13" t="s">
        <v>120</v>
      </c>
      <c r="AU172" s="74">
        <v>2</v>
      </c>
      <c r="AV172" s="74">
        <v>1</v>
      </c>
      <c r="AW172" s="74">
        <v>0</v>
      </c>
      <c r="AX172" s="74">
        <v>0</v>
      </c>
      <c r="AY172" s="74">
        <v>0</v>
      </c>
      <c r="AZ172" s="74">
        <v>1</v>
      </c>
      <c r="BA172" s="74">
        <v>0</v>
      </c>
      <c r="BB172" s="74">
        <v>1</v>
      </c>
      <c r="BC172" s="74">
        <v>0</v>
      </c>
      <c r="BD172" s="67">
        <v>5</v>
      </c>
      <c r="BE172" s="76">
        <v>5</v>
      </c>
      <c r="BF172" s="74">
        <v>5</v>
      </c>
      <c r="BG172" s="74">
        <v>5</v>
      </c>
      <c r="BH172" s="74">
        <v>0</v>
      </c>
      <c r="BI172" s="74">
        <v>1</v>
      </c>
      <c r="BJ172" s="162"/>
      <c r="BK172" s="13" t="s">
        <v>120</v>
      </c>
      <c r="BL172" s="74">
        <v>0</v>
      </c>
      <c r="BM172" s="74">
        <v>86</v>
      </c>
      <c r="BN172" s="74">
        <v>0</v>
      </c>
      <c r="BO172" s="74">
        <v>0</v>
      </c>
      <c r="BP172" s="74">
        <v>0</v>
      </c>
      <c r="BQ172" s="74">
        <v>5</v>
      </c>
      <c r="BR172" s="74">
        <v>5</v>
      </c>
      <c r="BS172" s="74">
        <v>5</v>
      </c>
      <c r="BT172" s="74">
        <v>5</v>
      </c>
      <c r="BU172" s="162"/>
      <c r="BV172" s="13" t="s">
        <v>120</v>
      </c>
      <c r="BW172" s="74">
        <v>17</v>
      </c>
      <c r="BX172" s="74">
        <v>7</v>
      </c>
      <c r="BY172" s="74">
        <v>17</v>
      </c>
      <c r="BZ172" s="74">
        <v>7</v>
      </c>
      <c r="CA172" s="74">
        <v>14</v>
      </c>
      <c r="CB172" s="74">
        <v>5</v>
      </c>
      <c r="CC172" s="74">
        <v>0</v>
      </c>
      <c r="CD172" s="74">
        <v>0</v>
      </c>
      <c r="CE172" s="74">
        <v>0</v>
      </c>
      <c r="CF172" s="74">
        <v>0</v>
      </c>
      <c r="CG172" s="74">
        <v>0</v>
      </c>
      <c r="CH172" s="74">
        <v>0</v>
      </c>
      <c r="CI172" s="74">
        <v>8</v>
      </c>
      <c r="CJ172" s="74">
        <v>2</v>
      </c>
      <c r="CK172" s="74">
        <v>8</v>
      </c>
      <c r="CL172" s="74">
        <v>2</v>
      </c>
      <c r="CM172" s="74">
        <v>6</v>
      </c>
      <c r="CN172" s="74">
        <v>1</v>
      </c>
      <c r="CO172" s="162"/>
      <c r="CP172" s="13" t="s">
        <v>120</v>
      </c>
      <c r="CQ172" s="72">
        <v>14</v>
      </c>
      <c r="CR172" s="5">
        <v>1</v>
      </c>
      <c r="CS172" s="5">
        <v>6</v>
      </c>
      <c r="CT172" s="72">
        <v>0</v>
      </c>
      <c r="CU172" s="5">
        <v>0</v>
      </c>
      <c r="CV172" s="72">
        <v>14</v>
      </c>
      <c r="CW172" s="72">
        <v>1</v>
      </c>
      <c r="CX172" s="162"/>
      <c r="CY172" s="13" t="s">
        <v>120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135"/>
      <c r="DP172" s="138" t="s">
        <v>7</v>
      </c>
      <c r="DQ172" s="138" t="s">
        <v>4318</v>
      </c>
      <c r="DR172" s="138">
        <v>25</v>
      </c>
      <c r="DS172" s="138">
        <v>20</v>
      </c>
      <c r="DT172" s="139">
        <v>172</v>
      </c>
      <c r="DU172" s="139">
        <v>0</v>
      </c>
    </row>
    <row r="173" spans="1:125">
      <c r="A173" s="162"/>
      <c r="B173" s="103" t="s">
        <v>102</v>
      </c>
      <c r="C173" s="105">
        <v>93</v>
      </c>
      <c r="D173" s="105">
        <v>45</v>
      </c>
      <c r="E173" s="105">
        <v>59</v>
      </c>
      <c r="F173" s="105">
        <v>31</v>
      </c>
      <c r="G173" s="105">
        <v>0</v>
      </c>
      <c r="H173" s="105">
        <v>0</v>
      </c>
      <c r="I173" s="105">
        <v>0</v>
      </c>
      <c r="J173" s="105">
        <v>0</v>
      </c>
      <c r="K173" s="105">
        <v>0</v>
      </c>
      <c r="L173" s="105">
        <v>0</v>
      </c>
      <c r="M173" s="105">
        <v>40</v>
      </c>
      <c r="N173" s="105">
        <v>22</v>
      </c>
      <c r="O173" s="105">
        <v>0</v>
      </c>
      <c r="P173" s="105">
        <v>0</v>
      </c>
      <c r="Q173" s="105">
        <v>8</v>
      </c>
      <c r="R173" s="105">
        <v>2</v>
      </c>
      <c r="S173" s="105">
        <v>0</v>
      </c>
      <c r="T173" s="105">
        <v>0</v>
      </c>
      <c r="U173" s="105">
        <v>200</v>
      </c>
      <c r="V173" s="105">
        <v>100</v>
      </c>
      <c r="W173" s="162"/>
      <c r="X173" s="103" t="s">
        <v>102</v>
      </c>
      <c r="Y173" s="105">
        <v>0</v>
      </c>
      <c r="Z173" s="105">
        <v>0</v>
      </c>
      <c r="AA173" s="105">
        <v>0</v>
      </c>
      <c r="AB173" s="105">
        <v>0</v>
      </c>
      <c r="AC173" s="105">
        <v>0</v>
      </c>
      <c r="AD173" s="105">
        <v>0</v>
      </c>
      <c r="AE173" s="105">
        <v>0</v>
      </c>
      <c r="AF173" s="105">
        <v>0</v>
      </c>
      <c r="AG173" s="105">
        <v>0</v>
      </c>
      <c r="AH173" s="105">
        <v>0</v>
      </c>
      <c r="AI173" s="105">
        <v>1</v>
      </c>
      <c r="AJ173" s="105">
        <v>0</v>
      </c>
      <c r="AK173" s="105">
        <v>0</v>
      </c>
      <c r="AL173" s="105">
        <v>0</v>
      </c>
      <c r="AM173" s="105">
        <v>2</v>
      </c>
      <c r="AN173" s="105">
        <v>1</v>
      </c>
      <c r="AO173" s="105">
        <v>0</v>
      </c>
      <c r="AP173" s="105">
        <v>0</v>
      </c>
      <c r="AQ173" s="105">
        <v>3</v>
      </c>
      <c r="AR173" s="105">
        <v>1</v>
      </c>
      <c r="AS173" s="162"/>
      <c r="AT173" s="103" t="s">
        <v>102</v>
      </c>
      <c r="AU173" s="105">
        <v>3</v>
      </c>
      <c r="AV173" s="105">
        <v>2</v>
      </c>
      <c r="AW173" s="105">
        <v>0</v>
      </c>
      <c r="AX173" s="105">
        <v>0</v>
      </c>
      <c r="AY173" s="105">
        <v>0</v>
      </c>
      <c r="AZ173" s="105">
        <v>2</v>
      </c>
      <c r="BA173" s="105">
        <v>0</v>
      </c>
      <c r="BB173" s="105">
        <v>1</v>
      </c>
      <c r="BC173" s="105">
        <v>0</v>
      </c>
      <c r="BD173" s="105">
        <v>8</v>
      </c>
      <c r="BE173" s="105">
        <v>9</v>
      </c>
      <c r="BF173" s="105">
        <v>9</v>
      </c>
      <c r="BG173" s="105">
        <v>5</v>
      </c>
      <c r="BH173" s="105">
        <v>0</v>
      </c>
      <c r="BI173" s="105">
        <v>2</v>
      </c>
      <c r="BJ173" s="162"/>
      <c r="BK173" s="103" t="s">
        <v>102</v>
      </c>
      <c r="BL173" s="105">
        <v>0</v>
      </c>
      <c r="BM173" s="105">
        <v>108</v>
      </c>
      <c r="BN173" s="105">
        <v>0</v>
      </c>
      <c r="BO173" s="105">
        <v>0</v>
      </c>
      <c r="BP173" s="105">
        <v>0</v>
      </c>
      <c r="BQ173" s="105">
        <v>8</v>
      </c>
      <c r="BR173" s="105">
        <v>8</v>
      </c>
      <c r="BS173" s="105">
        <v>8</v>
      </c>
      <c r="BT173" s="105">
        <v>8</v>
      </c>
      <c r="BU173" s="162"/>
      <c r="BV173" s="103" t="s">
        <v>102</v>
      </c>
      <c r="BW173" s="105">
        <v>19</v>
      </c>
      <c r="BX173" s="105">
        <v>8</v>
      </c>
      <c r="BY173" s="105">
        <v>19</v>
      </c>
      <c r="BZ173" s="105">
        <v>8</v>
      </c>
      <c r="CA173" s="105">
        <v>14</v>
      </c>
      <c r="CB173" s="105">
        <v>5</v>
      </c>
      <c r="CC173" s="105">
        <v>0</v>
      </c>
      <c r="CD173" s="105">
        <v>0</v>
      </c>
      <c r="CE173" s="105">
        <v>0</v>
      </c>
      <c r="CF173" s="105">
        <v>0</v>
      </c>
      <c r="CG173" s="105">
        <v>0</v>
      </c>
      <c r="CH173" s="105">
        <v>0</v>
      </c>
      <c r="CI173" s="105">
        <v>8</v>
      </c>
      <c r="CJ173" s="105">
        <v>2</v>
      </c>
      <c r="CK173" s="105">
        <v>8</v>
      </c>
      <c r="CL173" s="105">
        <v>2</v>
      </c>
      <c r="CM173" s="105">
        <v>6</v>
      </c>
      <c r="CN173" s="105">
        <v>1</v>
      </c>
      <c r="CO173" s="162"/>
      <c r="CP173" s="105" t="s">
        <v>102</v>
      </c>
      <c r="CQ173" s="105">
        <v>20</v>
      </c>
      <c r="CR173" s="105">
        <v>5</v>
      </c>
      <c r="CS173" s="105">
        <v>6</v>
      </c>
      <c r="CT173" s="105">
        <v>0</v>
      </c>
      <c r="CU173" s="105">
        <v>0</v>
      </c>
      <c r="CV173" s="105">
        <v>20</v>
      </c>
      <c r="CW173" s="105">
        <v>5</v>
      </c>
      <c r="CX173" s="162"/>
      <c r="CY173" s="103" t="s">
        <v>102</v>
      </c>
      <c r="CZ173" s="105">
        <v>4</v>
      </c>
      <c r="DA173" s="105">
        <v>8</v>
      </c>
      <c r="DB173" s="105">
        <v>5</v>
      </c>
      <c r="DC173" s="105">
        <v>0</v>
      </c>
      <c r="DD173" s="105">
        <v>7</v>
      </c>
      <c r="DE173" s="105">
        <v>3</v>
      </c>
      <c r="DF173" s="105">
        <v>4</v>
      </c>
      <c r="DG173" s="105">
        <v>4</v>
      </c>
      <c r="DH173" s="105">
        <v>4</v>
      </c>
      <c r="DI173" s="105">
        <v>3</v>
      </c>
      <c r="DJ173" s="105">
        <v>3</v>
      </c>
      <c r="DK173" s="105">
        <v>6</v>
      </c>
      <c r="DL173" s="105">
        <v>0</v>
      </c>
      <c r="DM173" s="105">
        <v>0</v>
      </c>
      <c r="DN173" s="105">
        <v>0</v>
      </c>
      <c r="DO173" s="135"/>
      <c r="DP173" s="138" t="s">
        <v>7</v>
      </c>
      <c r="DQ173" s="138" t="s">
        <v>4319</v>
      </c>
      <c r="DR173" s="138">
        <v>27</v>
      </c>
      <c r="DS173" s="138">
        <v>20</v>
      </c>
      <c r="DT173" s="139">
        <v>216</v>
      </c>
      <c r="DU173" s="139">
        <v>51</v>
      </c>
    </row>
    <row r="174" spans="1:125">
      <c r="A174" s="162" t="s">
        <v>205</v>
      </c>
      <c r="B174" s="13" t="s">
        <v>119</v>
      </c>
      <c r="C174" s="74">
        <v>0</v>
      </c>
      <c r="D174" s="74">
        <v>0</v>
      </c>
      <c r="E174" s="74">
        <v>0</v>
      </c>
      <c r="F174" s="74">
        <v>0</v>
      </c>
      <c r="G174" s="74">
        <v>0</v>
      </c>
      <c r="H174" s="74">
        <v>0</v>
      </c>
      <c r="I174" s="74">
        <v>0</v>
      </c>
      <c r="J174" s="74">
        <v>0</v>
      </c>
      <c r="K174" s="74">
        <v>0</v>
      </c>
      <c r="L174" s="74">
        <v>0</v>
      </c>
      <c r="M174" s="74">
        <v>0</v>
      </c>
      <c r="N174" s="74">
        <v>0</v>
      </c>
      <c r="O174" s="74">
        <v>0</v>
      </c>
      <c r="P174" s="74">
        <v>0</v>
      </c>
      <c r="Q174" s="74">
        <v>0</v>
      </c>
      <c r="R174" s="74">
        <v>0</v>
      </c>
      <c r="S174" s="74">
        <v>0</v>
      </c>
      <c r="T174" s="74">
        <v>0</v>
      </c>
      <c r="U174" s="67">
        <v>0</v>
      </c>
      <c r="V174" s="67">
        <v>0</v>
      </c>
      <c r="W174" s="162" t="s">
        <v>205</v>
      </c>
      <c r="X174" s="13" t="s">
        <v>119</v>
      </c>
      <c r="Y174" s="74">
        <v>0</v>
      </c>
      <c r="Z174" s="74">
        <v>0</v>
      </c>
      <c r="AA174" s="74">
        <v>0</v>
      </c>
      <c r="AB174" s="74">
        <v>0</v>
      </c>
      <c r="AC174" s="74">
        <v>0</v>
      </c>
      <c r="AD174" s="74">
        <v>0</v>
      </c>
      <c r="AE174" s="74">
        <v>0</v>
      </c>
      <c r="AF174" s="74">
        <v>0</v>
      </c>
      <c r="AG174" s="74">
        <v>0</v>
      </c>
      <c r="AH174" s="74">
        <v>0</v>
      </c>
      <c r="AI174" s="74">
        <v>0</v>
      </c>
      <c r="AJ174" s="74">
        <v>0</v>
      </c>
      <c r="AK174" s="74">
        <v>0</v>
      </c>
      <c r="AL174" s="74">
        <v>0</v>
      </c>
      <c r="AM174" s="74">
        <v>0</v>
      </c>
      <c r="AN174" s="74">
        <v>0</v>
      </c>
      <c r="AO174" s="74">
        <v>0</v>
      </c>
      <c r="AP174" s="74">
        <v>0</v>
      </c>
      <c r="AQ174" s="67">
        <v>0</v>
      </c>
      <c r="AR174" s="67">
        <v>0</v>
      </c>
      <c r="AS174" s="162" t="s">
        <v>205</v>
      </c>
      <c r="AT174" s="13" t="s">
        <v>119</v>
      </c>
      <c r="AU174" s="74">
        <v>0</v>
      </c>
      <c r="AV174" s="74">
        <v>0</v>
      </c>
      <c r="AW174" s="74">
        <v>0</v>
      </c>
      <c r="AX174" s="74">
        <v>0</v>
      </c>
      <c r="AY174" s="74">
        <v>0</v>
      </c>
      <c r="AZ174" s="74">
        <v>0</v>
      </c>
      <c r="BA174" s="74">
        <v>0</v>
      </c>
      <c r="BB174" s="74">
        <v>0</v>
      </c>
      <c r="BC174" s="74">
        <v>0</v>
      </c>
      <c r="BD174" s="67">
        <v>0</v>
      </c>
      <c r="BE174" s="76">
        <v>0</v>
      </c>
      <c r="BF174" s="74">
        <v>0</v>
      </c>
      <c r="BG174" s="74">
        <v>0</v>
      </c>
      <c r="BH174" s="74">
        <v>0</v>
      </c>
      <c r="BI174" s="74">
        <v>0</v>
      </c>
      <c r="BJ174" s="162" t="s">
        <v>205</v>
      </c>
      <c r="BK174" s="13" t="s">
        <v>119</v>
      </c>
      <c r="BL174" s="74">
        <v>0</v>
      </c>
      <c r="BM174" s="74">
        <v>0</v>
      </c>
      <c r="BN174" s="74">
        <v>0</v>
      </c>
      <c r="BO174" s="74">
        <v>0</v>
      </c>
      <c r="BP174" s="74">
        <v>0</v>
      </c>
      <c r="BQ174" s="74">
        <v>0</v>
      </c>
      <c r="BR174" s="74">
        <v>0</v>
      </c>
      <c r="BS174" s="74">
        <v>0</v>
      </c>
      <c r="BT174" s="74">
        <v>0</v>
      </c>
      <c r="BU174" s="162" t="s">
        <v>205</v>
      </c>
      <c r="BV174" s="13" t="s">
        <v>119</v>
      </c>
      <c r="BW174" s="74">
        <v>0</v>
      </c>
      <c r="BX174" s="74">
        <v>0</v>
      </c>
      <c r="BY174" s="74">
        <v>0</v>
      </c>
      <c r="BZ174" s="74">
        <v>0</v>
      </c>
      <c r="CA174" s="74">
        <v>0</v>
      </c>
      <c r="CB174" s="74">
        <v>0</v>
      </c>
      <c r="CC174" s="74">
        <v>0</v>
      </c>
      <c r="CD174" s="74">
        <v>0</v>
      </c>
      <c r="CE174" s="74">
        <v>0</v>
      </c>
      <c r="CF174" s="74">
        <v>0</v>
      </c>
      <c r="CG174" s="74">
        <v>0</v>
      </c>
      <c r="CH174" s="74">
        <v>0</v>
      </c>
      <c r="CI174" s="74">
        <v>0</v>
      </c>
      <c r="CJ174" s="74">
        <v>0</v>
      </c>
      <c r="CK174" s="74">
        <v>0</v>
      </c>
      <c r="CL174" s="74">
        <v>0</v>
      </c>
      <c r="CM174" s="74">
        <v>0</v>
      </c>
      <c r="CN174" s="74">
        <v>0</v>
      </c>
      <c r="CO174" s="162" t="s">
        <v>205</v>
      </c>
      <c r="CP174" s="13" t="s">
        <v>119</v>
      </c>
      <c r="CQ174" s="72">
        <v>0</v>
      </c>
      <c r="CR174" s="5">
        <v>0</v>
      </c>
      <c r="CS174" s="5">
        <v>0</v>
      </c>
      <c r="CT174" s="72">
        <v>0</v>
      </c>
      <c r="CU174" s="5">
        <v>0</v>
      </c>
      <c r="CV174" s="72">
        <v>0</v>
      </c>
      <c r="CW174" s="72">
        <v>0</v>
      </c>
      <c r="CX174" s="162" t="s">
        <v>205</v>
      </c>
      <c r="CY174" s="13" t="s">
        <v>119</v>
      </c>
      <c r="CZ174" s="74">
        <v>0</v>
      </c>
      <c r="DA174" s="74">
        <v>0</v>
      </c>
      <c r="DB174" s="74">
        <v>0</v>
      </c>
      <c r="DC174" s="74">
        <v>0</v>
      </c>
      <c r="DD174" s="74">
        <v>0</v>
      </c>
      <c r="DE174" s="74">
        <v>0</v>
      </c>
      <c r="DF174" s="74">
        <v>0</v>
      </c>
      <c r="DG174" s="74">
        <v>0</v>
      </c>
      <c r="DH174" s="74">
        <v>0</v>
      </c>
      <c r="DI174" s="74">
        <v>0</v>
      </c>
      <c r="DJ174" s="74">
        <v>0</v>
      </c>
      <c r="DK174" s="74">
        <v>0</v>
      </c>
      <c r="DL174" s="74">
        <v>0</v>
      </c>
      <c r="DM174" s="74">
        <v>0</v>
      </c>
      <c r="DN174" s="74">
        <v>0</v>
      </c>
      <c r="DO174" s="135"/>
      <c r="DP174" s="138" t="s">
        <v>205</v>
      </c>
      <c r="DQ174" s="138" t="s">
        <v>4320</v>
      </c>
      <c r="DR174" s="138">
        <v>0</v>
      </c>
      <c r="DS174" s="138">
        <v>0</v>
      </c>
      <c r="DT174" s="139">
        <v>0</v>
      </c>
      <c r="DU174" s="139">
        <v>0</v>
      </c>
    </row>
    <row r="175" spans="1:125">
      <c r="A175" s="162"/>
      <c r="B175" s="13" t="s">
        <v>120</v>
      </c>
      <c r="C175" s="74">
        <v>0</v>
      </c>
      <c r="D175" s="74">
        <v>0</v>
      </c>
      <c r="E175" s="74">
        <v>0</v>
      </c>
      <c r="F175" s="74">
        <v>0</v>
      </c>
      <c r="G175" s="74">
        <v>0</v>
      </c>
      <c r="H175" s="74">
        <v>0</v>
      </c>
      <c r="I175" s="74">
        <v>0</v>
      </c>
      <c r="J175" s="74">
        <v>0</v>
      </c>
      <c r="K175" s="74">
        <v>0</v>
      </c>
      <c r="L175" s="74">
        <v>0</v>
      </c>
      <c r="M175" s="74">
        <v>0</v>
      </c>
      <c r="N175" s="74">
        <v>0</v>
      </c>
      <c r="O175" s="74">
        <v>0</v>
      </c>
      <c r="P175" s="74">
        <v>0</v>
      </c>
      <c r="Q175" s="74">
        <v>0</v>
      </c>
      <c r="R175" s="74">
        <v>0</v>
      </c>
      <c r="S175" s="74">
        <v>0</v>
      </c>
      <c r="T175" s="74">
        <v>0</v>
      </c>
      <c r="U175" s="67">
        <v>0</v>
      </c>
      <c r="V175" s="67">
        <v>0</v>
      </c>
      <c r="W175" s="162"/>
      <c r="X175" s="13" t="s">
        <v>120</v>
      </c>
      <c r="Y175" s="74">
        <v>0</v>
      </c>
      <c r="Z175" s="74">
        <v>0</v>
      </c>
      <c r="AA175" s="74">
        <v>0</v>
      </c>
      <c r="AB175" s="74">
        <v>0</v>
      </c>
      <c r="AC175" s="74">
        <v>0</v>
      </c>
      <c r="AD175" s="74">
        <v>0</v>
      </c>
      <c r="AE175" s="74">
        <v>0</v>
      </c>
      <c r="AF175" s="74">
        <v>0</v>
      </c>
      <c r="AG175" s="74">
        <v>0</v>
      </c>
      <c r="AH175" s="74">
        <v>0</v>
      </c>
      <c r="AI175" s="74">
        <v>0</v>
      </c>
      <c r="AJ175" s="74">
        <v>0</v>
      </c>
      <c r="AK175" s="74">
        <v>0</v>
      </c>
      <c r="AL175" s="74">
        <v>0</v>
      </c>
      <c r="AM175" s="74">
        <v>0</v>
      </c>
      <c r="AN175" s="74">
        <v>0</v>
      </c>
      <c r="AO175" s="74">
        <v>0</v>
      </c>
      <c r="AP175" s="74">
        <v>0</v>
      </c>
      <c r="AQ175" s="67">
        <v>0</v>
      </c>
      <c r="AR175" s="67">
        <v>0</v>
      </c>
      <c r="AS175" s="162"/>
      <c r="AT175" s="13" t="s">
        <v>120</v>
      </c>
      <c r="AU175" s="74">
        <v>0</v>
      </c>
      <c r="AV175" s="74">
        <v>0</v>
      </c>
      <c r="AW175" s="74">
        <v>0</v>
      </c>
      <c r="AX175" s="74">
        <v>0</v>
      </c>
      <c r="AY175" s="74">
        <v>0</v>
      </c>
      <c r="AZ175" s="74">
        <v>0</v>
      </c>
      <c r="BA175" s="74">
        <v>0</v>
      </c>
      <c r="BB175" s="74">
        <v>0</v>
      </c>
      <c r="BC175" s="74">
        <v>0</v>
      </c>
      <c r="BD175" s="67">
        <v>0</v>
      </c>
      <c r="BE175" s="76">
        <v>0</v>
      </c>
      <c r="BF175" s="74">
        <v>0</v>
      </c>
      <c r="BG175" s="74">
        <v>0</v>
      </c>
      <c r="BH175" s="74">
        <v>0</v>
      </c>
      <c r="BI175" s="74">
        <v>0</v>
      </c>
      <c r="BJ175" s="162"/>
      <c r="BK175" s="13" t="s">
        <v>120</v>
      </c>
      <c r="BL175" s="74">
        <v>0</v>
      </c>
      <c r="BM175" s="74">
        <v>0</v>
      </c>
      <c r="BN175" s="74">
        <v>0</v>
      </c>
      <c r="BO175" s="74">
        <v>0</v>
      </c>
      <c r="BP175" s="74">
        <v>0</v>
      </c>
      <c r="BQ175" s="74">
        <v>0</v>
      </c>
      <c r="BR175" s="74">
        <v>0</v>
      </c>
      <c r="BS175" s="74">
        <v>0</v>
      </c>
      <c r="BT175" s="74">
        <v>0</v>
      </c>
      <c r="BU175" s="162"/>
      <c r="BV175" s="13" t="s">
        <v>120</v>
      </c>
      <c r="BW175" s="74">
        <v>0</v>
      </c>
      <c r="BX175" s="74">
        <v>0</v>
      </c>
      <c r="BY175" s="74">
        <v>0</v>
      </c>
      <c r="BZ175" s="74">
        <v>0</v>
      </c>
      <c r="CA175" s="74">
        <v>0</v>
      </c>
      <c r="CB175" s="74">
        <v>0</v>
      </c>
      <c r="CC175" s="74">
        <v>0</v>
      </c>
      <c r="CD175" s="74">
        <v>0</v>
      </c>
      <c r="CE175" s="74">
        <v>0</v>
      </c>
      <c r="CF175" s="74">
        <v>0</v>
      </c>
      <c r="CG175" s="74">
        <v>0</v>
      </c>
      <c r="CH175" s="74">
        <v>0</v>
      </c>
      <c r="CI175" s="74">
        <v>0</v>
      </c>
      <c r="CJ175" s="74">
        <v>0</v>
      </c>
      <c r="CK175" s="74">
        <v>0</v>
      </c>
      <c r="CL175" s="74">
        <v>0</v>
      </c>
      <c r="CM175" s="74">
        <v>0</v>
      </c>
      <c r="CN175" s="74">
        <v>0</v>
      </c>
      <c r="CO175" s="162"/>
      <c r="CP175" s="13" t="s">
        <v>120</v>
      </c>
      <c r="CQ175" s="72">
        <v>0</v>
      </c>
      <c r="CR175" s="5">
        <v>0</v>
      </c>
      <c r="CS175" s="5">
        <v>0</v>
      </c>
      <c r="CT175" s="72">
        <v>0</v>
      </c>
      <c r="CU175" s="5">
        <v>0</v>
      </c>
      <c r="CV175" s="72">
        <v>0</v>
      </c>
      <c r="CW175" s="72">
        <v>0</v>
      </c>
      <c r="CX175" s="162"/>
      <c r="CY175" s="13" t="s">
        <v>120</v>
      </c>
      <c r="CZ175" s="74">
        <v>0</v>
      </c>
      <c r="DA175" s="74">
        <v>0</v>
      </c>
      <c r="DB175" s="74">
        <v>0</v>
      </c>
      <c r="DC175" s="74">
        <v>0</v>
      </c>
      <c r="DD175" s="74">
        <v>0</v>
      </c>
      <c r="DE175" s="74">
        <v>0</v>
      </c>
      <c r="DF175" s="74">
        <v>0</v>
      </c>
      <c r="DG175" s="74">
        <v>0</v>
      </c>
      <c r="DH175" s="74">
        <v>0</v>
      </c>
      <c r="DI175" s="74">
        <v>0</v>
      </c>
      <c r="DJ175" s="74">
        <v>0</v>
      </c>
      <c r="DK175" s="74">
        <v>0</v>
      </c>
      <c r="DL175" s="74">
        <v>0</v>
      </c>
      <c r="DM175" s="74">
        <v>0</v>
      </c>
      <c r="DN175" s="74">
        <v>0</v>
      </c>
      <c r="DO175" s="135"/>
      <c r="DP175" s="138" t="s">
        <v>205</v>
      </c>
      <c r="DQ175" s="138" t="s">
        <v>4321</v>
      </c>
      <c r="DR175" s="138">
        <v>0</v>
      </c>
      <c r="DS175" s="138">
        <v>0</v>
      </c>
      <c r="DT175" s="139">
        <v>0</v>
      </c>
      <c r="DU175" s="139">
        <v>0</v>
      </c>
    </row>
    <row r="176" spans="1:125">
      <c r="A176" s="162"/>
      <c r="B176" s="103" t="s">
        <v>102</v>
      </c>
      <c r="C176" s="105">
        <v>0</v>
      </c>
      <c r="D176" s="105">
        <v>0</v>
      </c>
      <c r="E176" s="105">
        <v>0</v>
      </c>
      <c r="F176" s="105">
        <v>0</v>
      </c>
      <c r="G176" s="105">
        <v>0</v>
      </c>
      <c r="H176" s="105">
        <v>0</v>
      </c>
      <c r="I176" s="105">
        <v>0</v>
      </c>
      <c r="J176" s="105">
        <v>0</v>
      </c>
      <c r="K176" s="105">
        <v>0</v>
      </c>
      <c r="L176" s="105">
        <v>0</v>
      </c>
      <c r="M176" s="105">
        <v>0</v>
      </c>
      <c r="N176" s="105">
        <v>0</v>
      </c>
      <c r="O176" s="105">
        <v>0</v>
      </c>
      <c r="P176" s="105">
        <v>0</v>
      </c>
      <c r="Q176" s="105">
        <v>0</v>
      </c>
      <c r="R176" s="105">
        <v>0</v>
      </c>
      <c r="S176" s="105">
        <v>0</v>
      </c>
      <c r="T176" s="105">
        <v>0</v>
      </c>
      <c r="U176" s="105">
        <v>0</v>
      </c>
      <c r="V176" s="105">
        <v>0</v>
      </c>
      <c r="W176" s="162"/>
      <c r="X176" s="103" t="s">
        <v>102</v>
      </c>
      <c r="Y176" s="105">
        <v>0</v>
      </c>
      <c r="Z176" s="105">
        <v>0</v>
      </c>
      <c r="AA176" s="105">
        <v>0</v>
      </c>
      <c r="AB176" s="105">
        <v>0</v>
      </c>
      <c r="AC176" s="105">
        <v>0</v>
      </c>
      <c r="AD176" s="105">
        <v>0</v>
      </c>
      <c r="AE176" s="105">
        <v>0</v>
      </c>
      <c r="AF176" s="105">
        <v>0</v>
      </c>
      <c r="AG176" s="105">
        <v>0</v>
      </c>
      <c r="AH176" s="105">
        <v>0</v>
      </c>
      <c r="AI176" s="105">
        <v>0</v>
      </c>
      <c r="AJ176" s="105">
        <v>0</v>
      </c>
      <c r="AK176" s="105">
        <v>0</v>
      </c>
      <c r="AL176" s="105">
        <v>0</v>
      </c>
      <c r="AM176" s="105">
        <v>0</v>
      </c>
      <c r="AN176" s="105">
        <v>0</v>
      </c>
      <c r="AO176" s="105">
        <v>0</v>
      </c>
      <c r="AP176" s="105">
        <v>0</v>
      </c>
      <c r="AQ176" s="105">
        <v>0</v>
      </c>
      <c r="AR176" s="105">
        <v>0</v>
      </c>
      <c r="AS176" s="162"/>
      <c r="AT176" s="103" t="s">
        <v>102</v>
      </c>
      <c r="AU176" s="105">
        <v>0</v>
      </c>
      <c r="AV176" s="105">
        <v>0</v>
      </c>
      <c r="AW176" s="105">
        <v>0</v>
      </c>
      <c r="AX176" s="105">
        <v>0</v>
      </c>
      <c r="AY176" s="105">
        <v>0</v>
      </c>
      <c r="AZ176" s="105">
        <v>0</v>
      </c>
      <c r="BA176" s="105">
        <v>0</v>
      </c>
      <c r="BB176" s="105">
        <v>0</v>
      </c>
      <c r="BC176" s="105">
        <v>0</v>
      </c>
      <c r="BD176" s="105">
        <v>0</v>
      </c>
      <c r="BE176" s="105">
        <v>0</v>
      </c>
      <c r="BF176" s="105">
        <v>0</v>
      </c>
      <c r="BG176" s="105">
        <v>0</v>
      </c>
      <c r="BH176" s="105">
        <v>0</v>
      </c>
      <c r="BI176" s="105">
        <v>0</v>
      </c>
      <c r="BJ176" s="162"/>
      <c r="BK176" s="103" t="s">
        <v>102</v>
      </c>
      <c r="BL176" s="105">
        <v>0</v>
      </c>
      <c r="BM176" s="105">
        <v>0</v>
      </c>
      <c r="BN176" s="105">
        <v>0</v>
      </c>
      <c r="BO176" s="105">
        <v>0</v>
      </c>
      <c r="BP176" s="105">
        <v>0</v>
      </c>
      <c r="BQ176" s="105">
        <v>0</v>
      </c>
      <c r="BR176" s="105">
        <v>0</v>
      </c>
      <c r="BS176" s="105">
        <v>0</v>
      </c>
      <c r="BT176" s="105">
        <v>0</v>
      </c>
      <c r="BU176" s="162"/>
      <c r="BV176" s="103" t="s">
        <v>102</v>
      </c>
      <c r="BW176" s="105">
        <v>0</v>
      </c>
      <c r="BX176" s="105">
        <v>0</v>
      </c>
      <c r="BY176" s="105">
        <v>0</v>
      </c>
      <c r="BZ176" s="105">
        <v>0</v>
      </c>
      <c r="CA176" s="105">
        <v>0</v>
      </c>
      <c r="CB176" s="105">
        <v>0</v>
      </c>
      <c r="CC176" s="105">
        <v>0</v>
      </c>
      <c r="CD176" s="105">
        <v>0</v>
      </c>
      <c r="CE176" s="105">
        <v>0</v>
      </c>
      <c r="CF176" s="105">
        <v>0</v>
      </c>
      <c r="CG176" s="105">
        <v>0</v>
      </c>
      <c r="CH176" s="105">
        <v>0</v>
      </c>
      <c r="CI176" s="105">
        <v>0</v>
      </c>
      <c r="CJ176" s="105">
        <v>0</v>
      </c>
      <c r="CK176" s="105">
        <v>0</v>
      </c>
      <c r="CL176" s="105">
        <v>0</v>
      </c>
      <c r="CM176" s="105">
        <v>0</v>
      </c>
      <c r="CN176" s="105">
        <v>0</v>
      </c>
      <c r="CO176" s="162"/>
      <c r="CP176" s="105" t="s">
        <v>102</v>
      </c>
      <c r="CQ176" s="105">
        <v>0</v>
      </c>
      <c r="CR176" s="105">
        <v>0</v>
      </c>
      <c r="CS176" s="105">
        <v>0</v>
      </c>
      <c r="CT176" s="105">
        <v>0</v>
      </c>
      <c r="CU176" s="105">
        <v>0</v>
      </c>
      <c r="CV176" s="105">
        <v>0</v>
      </c>
      <c r="CW176" s="105">
        <v>0</v>
      </c>
      <c r="CX176" s="162"/>
      <c r="CY176" s="103" t="s">
        <v>102</v>
      </c>
      <c r="CZ176" s="105">
        <v>0</v>
      </c>
      <c r="DA176" s="105">
        <v>0</v>
      </c>
      <c r="DB176" s="105">
        <v>0</v>
      </c>
      <c r="DC176" s="105">
        <v>0</v>
      </c>
      <c r="DD176" s="105">
        <v>0</v>
      </c>
      <c r="DE176" s="105">
        <v>0</v>
      </c>
      <c r="DF176" s="105">
        <v>0</v>
      </c>
      <c r="DG176" s="105">
        <v>0</v>
      </c>
      <c r="DH176" s="105">
        <v>0</v>
      </c>
      <c r="DI176" s="105">
        <v>0</v>
      </c>
      <c r="DJ176" s="105">
        <v>0</v>
      </c>
      <c r="DK176" s="105">
        <v>0</v>
      </c>
      <c r="DL176" s="105">
        <v>0</v>
      </c>
      <c r="DM176" s="105">
        <v>0</v>
      </c>
      <c r="DN176" s="105">
        <v>0</v>
      </c>
      <c r="DO176" s="135"/>
      <c r="DP176" s="138" t="s">
        <v>205</v>
      </c>
      <c r="DQ176" s="138" t="s">
        <v>4322</v>
      </c>
      <c r="DR176" s="138">
        <v>0</v>
      </c>
      <c r="DS176" s="138">
        <v>0</v>
      </c>
      <c r="DT176" s="139">
        <v>0</v>
      </c>
      <c r="DU176" s="139">
        <v>0</v>
      </c>
    </row>
    <row r="177" spans="1:125">
      <c r="A177" s="162" t="s">
        <v>206</v>
      </c>
      <c r="B177" s="13" t="s">
        <v>119</v>
      </c>
      <c r="C177" s="74">
        <v>0</v>
      </c>
      <c r="D177" s="74">
        <v>0</v>
      </c>
      <c r="E177" s="74">
        <v>0</v>
      </c>
      <c r="F177" s="74">
        <v>0</v>
      </c>
      <c r="G177" s="74">
        <v>0</v>
      </c>
      <c r="H177" s="74">
        <v>0</v>
      </c>
      <c r="I177" s="74">
        <v>0</v>
      </c>
      <c r="J177" s="74">
        <v>0</v>
      </c>
      <c r="K177" s="74">
        <v>0</v>
      </c>
      <c r="L177" s="74">
        <v>0</v>
      </c>
      <c r="M177" s="74">
        <v>0</v>
      </c>
      <c r="N177" s="74">
        <v>0</v>
      </c>
      <c r="O177" s="74">
        <v>0</v>
      </c>
      <c r="P177" s="74">
        <v>0</v>
      </c>
      <c r="Q177" s="74">
        <v>0</v>
      </c>
      <c r="R177" s="74">
        <v>0</v>
      </c>
      <c r="S177" s="74">
        <v>0</v>
      </c>
      <c r="T177" s="74">
        <v>0</v>
      </c>
      <c r="U177" s="67">
        <v>0</v>
      </c>
      <c r="V177" s="67">
        <v>0</v>
      </c>
      <c r="W177" s="162" t="s">
        <v>206</v>
      </c>
      <c r="X177" s="13" t="s">
        <v>119</v>
      </c>
      <c r="Y177" s="74">
        <v>0</v>
      </c>
      <c r="Z177" s="74">
        <v>0</v>
      </c>
      <c r="AA177" s="74">
        <v>0</v>
      </c>
      <c r="AB177" s="74">
        <v>0</v>
      </c>
      <c r="AC177" s="74">
        <v>0</v>
      </c>
      <c r="AD177" s="74">
        <v>0</v>
      </c>
      <c r="AE177" s="74">
        <v>0</v>
      </c>
      <c r="AF177" s="74">
        <v>0</v>
      </c>
      <c r="AG177" s="74">
        <v>0</v>
      </c>
      <c r="AH177" s="74">
        <v>0</v>
      </c>
      <c r="AI177" s="74">
        <v>0</v>
      </c>
      <c r="AJ177" s="74">
        <v>0</v>
      </c>
      <c r="AK177" s="74">
        <v>0</v>
      </c>
      <c r="AL177" s="74">
        <v>0</v>
      </c>
      <c r="AM177" s="74">
        <v>0</v>
      </c>
      <c r="AN177" s="74">
        <v>0</v>
      </c>
      <c r="AO177" s="74">
        <v>0</v>
      </c>
      <c r="AP177" s="74">
        <v>0</v>
      </c>
      <c r="AQ177" s="67">
        <v>0</v>
      </c>
      <c r="AR177" s="67">
        <v>0</v>
      </c>
      <c r="AS177" s="162" t="s">
        <v>206</v>
      </c>
      <c r="AT177" s="13" t="s">
        <v>119</v>
      </c>
      <c r="AU177" s="74">
        <v>0</v>
      </c>
      <c r="AV177" s="74">
        <v>0</v>
      </c>
      <c r="AW177" s="74">
        <v>0</v>
      </c>
      <c r="AX177" s="74">
        <v>0</v>
      </c>
      <c r="AY177" s="74">
        <v>0</v>
      </c>
      <c r="AZ177" s="74">
        <v>0</v>
      </c>
      <c r="BA177" s="74">
        <v>0</v>
      </c>
      <c r="BB177" s="74">
        <v>0</v>
      </c>
      <c r="BC177" s="74">
        <v>0</v>
      </c>
      <c r="BD177" s="67">
        <v>0</v>
      </c>
      <c r="BE177" s="76">
        <v>0</v>
      </c>
      <c r="BF177" s="74">
        <v>0</v>
      </c>
      <c r="BG177" s="74">
        <v>0</v>
      </c>
      <c r="BH177" s="74">
        <v>0</v>
      </c>
      <c r="BI177" s="74">
        <v>0</v>
      </c>
      <c r="BJ177" s="162" t="s">
        <v>206</v>
      </c>
      <c r="BK177" s="13" t="s">
        <v>119</v>
      </c>
      <c r="BL177" s="74">
        <v>0</v>
      </c>
      <c r="BM177" s="74">
        <v>0</v>
      </c>
      <c r="BN177" s="74">
        <v>0</v>
      </c>
      <c r="BO177" s="74">
        <v>0</v>
      </c>
      <c r="BP177" s="74">
        <v>0</v>
      </c>
      <c r="BQ177" s="74">
        <v>0</v>
      </c>
      <c r="BR177" s="74">
        <v>0</v>
      </c>
      <c r="BS177" s="74">
        <v>0</v>
      </c>
      <c r="BT177" s="74">
        <v>0</v>
      </c>
      <c r="BU177" s="162" t="s">
        <v>206</v>
      </c>
      <c r="BV177" s="13" t="s">
        <v>119</v>
      </c>
      <c r="BW177" s="74">
        <v>0</v>
      </c>
      <c r="BX177" s="74">
        <v>0</v>
      </c>
      <c r="BY177" s="74">
        <v>0</v>
      </c>
      <c r="BZ177" s="74">
        <v>0</v>
      </c>
      <c r="CA177" s="74">
        <v>0</v>
      </c>
      <c r="CB177" s="74">
        <v>0</v>
      </c>
      <c r="CC177" s="74">
        <v>0</v>
      </c>
      <c r="CD177" s="74">
        <v>0</v>
      </c>
      <c r="CE177" s="74">
        <v>0</v>
      </c>
      <c r="CF177" s="74">
        <v>0</v>
      </c>
      <c r="CG177" s="74">
        <v>0</v>
      </c>
      <c r="CH177" s="74">
        <v>0</v>
      </c>
      <c r="CI177" s="74">
        <v>0</v>
      </c>
      <c r="CJ177" s="74">
        <v>0</v>
      </c>
      <c r="CK177" s="74">
        <v>0</v>
      </c>
      <c r="CL177" s="74">
        <v>0</v>
      </c>
      <c r="CM177" s="74">
        <v>0</v>
      </c>
      <c r="CN177" s="74">
        <v>0</v>
      </c>
      <c r="CO177" s="162" t="s">
        <v>206</v>
      </c>
      <c r="CP177" s="13" t="s">
        <v>119</v>
      </c>
      <c r="CQ177" s="72">
        <v>0</v>
      </c>
      <c r="CR177" s="5">
        <v>0</v>
      </c>
      <c r="CS177" s="5">
        <v>0</v>
      </c>
      <c r="CT177" s="72">
        <v>0</v>
      </c>
      <c r="CU177" s="5">
        <v>0</v>
      </c>
      <c r="CV177" s="72">
        <v>0</v>
      </c>
      <c r="CW177" s="72">
        <v>0</v>
      </c>
      <c r="CX177" s="162" t="s">
        <v>206</v>
      </c>
      <c r="CY177" s="13" t="s">
        <v>119</v>
      </c>
      <c r="CZ177" s="74">
        <v>0</v>
      </c>
      <c r="DA177" s="74">
        <v>0</v>
      </c>
      <c r="DB177" s="74">
        <v>0</v>
      </c>
      <c r="DC177" s="74">
        <v>0</v>
      </c>
      <c r="DD177" s="74">
        <v>0</v>
      </c>
      <c r="DE177" s="74">
        <v>0</v>
      </c>
      <c r="DF177" s="74">
        <v>0</v>
      </c>
      <c r="DG177" s="74">
        <v>0</v>
      </c>
      <c r="DH177" s="74">
        <v>0</v>
      </c>
      <c r="DI177" s="74">
        <v>0</v>
      </c>
      <c r="DJ177" s="74">
        <v>0</v>
      </c>
      <c r="DK177" s="74">
        <v>0</v>
      </c>
      <c r="DL177" s="74">
        <v>0</v>
      </c>
      <c r="DM177" s="74">
        <v>0</v>
      </c>
      <c r="DN177" s="74">
        <v>0</v>
      </c>
      <c r="DO177" s="135"/>
      <c r="DP177" s="138" t="s">
        <v>206</v>
      </c>
      <c r="DQ177" s="138" t="s">
        <v>4323</v>
      </c>
      <c r="DR177" s="138">
        <v>0</v>
      </c>
      <c r="DS177" s="138">
        <v>0</v>
      </c>
      <c r="DT177" s="139">
        <v>0</v>
      </c>
      <c r="DU177" s="139">
        <v>0</v>
      </c>
    </row>
    <row r="178" spans="1:125">
      <c r="A178" s="162"/>
      <c r="B178" s="13" t="s">
        <v>120</v>
      </c>
      <c r="C178" s="74">
        <v>0</v>
      </c>
      <c r="D178" s="74">
        <v>0</v>
      </c>
      <c r="E178" s="74">
        <v>0</v>
      </c>
      <c r="F178" s="74">
        <v>0</v>
      </c>
      <c r="G178" s="74">
        <v>0</v>
      </c>
      <c r="H178" s="74">
        <v>0</v>
      </c>
      <c r="I178" s="74">
        <v>0</v>
      </c>
      <c r="J178" s="74">
        <v>0</v>
      </c>
      <c r="K178" s="74">
        <v>0</v>
      </c>
      <c r="L178" s="74">
        <v>0</v>
      </c>
      <c r="M178" s="74">
        <v>0</v>
      </c>
      <c r="N178" s="74">
        <v>0</v>
      </c>
      <c r="O178" s="74">
        <v>0</v>
      </c>
      <c r="P178" s="74">
        <v>0</v>
      </c>
      <c r="Q178" s="74">
        <v>0</v>
      </c>
      <c r="R178" s="74">
        <v>0</v>
      </c>
      <c r="S178" s="74">
        <v>0</v>
      </c>
      <c r="T178" s="74">
        <v>0</v>
      </c>
      <c r="U178" s="67">
        <v>0</v>
      </c>
      <c r="V178" s="67">
        <v>0</v>
      </c>
      <c r="W178" s="162"/>
      <c r="X178" s="13" t="s">
        <v>120</v>
      </c>
      <c r="Y178" s="74">
        <v>0</v>
      </c>
      <c r="Z178" s="74">
        <v>0</v>
      </c>
      <c r="AA178" s="74">
        <v>0</v>
      </c>
      <c r="AB178" s="74">
        <v>0</v>
      </c>
      <c r="AC178" s="74">
        <v>0</v>
      </c>
      <c r="AD178" s="74">
        <v>0</v>
      </c>
      <c r="AE178" s="74">
        <v>0</v>
      </c>
      <c r="AF178" s="74">
        <v>0</v>
      </c>
      <c r="AG178" s="74">
        <v>0</v>
      </c>
      <c r="AH178" s="74">
        <v>0</v>
      </c>
      <c r="AI178" s="74">
        <v>0</v>
      </c>
      <c r="AJ178" s="74">
        <v>0</v>
      </c>
      <c r="AK178" s="74">
        <v>0</v>
      </c>
      <c r="AL178" s="74">
        <v>0</v>
      </c>
      <c r="AM178" s="74">
        <v>0</v>
      </c>
      <c r="AN178" s="74">
        <v>0</v>
      </c>
      <c r="AO178" s="74">
        <v>0</v>
      </c>
      <c r="AP178" s="74">
        <v>0</v>
      </c>
      <c r="AQ178" s="67">
        <v>0</v>
      </c>
      <c r="AR178" s="67">
        <v>0</v>
      </c>
      <c r="AS178" s="162"/>
      <c r="AT178" s="13" t="s">
        <v>120</v>
      </c>
      <c r="AU178" s="74">
        <v>0</v>
      </c>
      <c r="AV178" s="74">
        <v>0</v>
      </c>
      <c r="AW178" s="74">
        <v>0</v>
      </c>
      <c r="AX178" s="74">
        <v>0</v>
      </c>
      <c r="AY178" s="74">
        <v>0</v>
      </c>
      <c r="AZ178" s="74">
        <v>0</v>
      </c>
      <c r="BA178" s="74">
        <v>0</v>
      </c>
      <c r="BB178" s="74">
        <v>0</v>
      </c>
      <c r="BC178" s="74">
        <v>0</v>
      </c>
      <c r="BD178" s="67">
        <v>0</v>
      </c>
      <c r="BE178" s="76">
        <v>0</v>
      </c>
      <c r="BF178" s="74">
        <v>0</v>
      </c>
      <c r="BG178" s="74">
        <v>0</v>
      </c>
      <c r="BH178" s="74">
        <v>0</v>
      </c>
      <c r="BI178" s="74">
        <v>0</v>
      </c>
      <c r="BJ178" s="162"/>
      <c r="BK178" s="13" t="s">
        <v>120</v>
      </c>
      <c r="BL178" s="74">
        <v>0</v>
      </c>
      <c r="BM178" s="74">
        <v>0</v>
      </c>
      <c r="BN178" s="74">
        <v>0</v>
      </c>
      <c r="BO178" s="74">
        <v>0</v>
      </c>
      <c r="BP178" s="74">
        <v>0</v>
      </c>
      <c r="BQ178" s="74">
        <v>0</v>
      </c>
      <c r="BR178" s="74">
        <v>0</v>
      </c>
      <c r="BS178" s="74">
        <v>0</v>
      </c>
      <c r="BT178" s="74">
        <v>0</v>
      </c>
      <c r="BU178" s="162"/>
      <c r="BV178" s="13" t="s">
        <v>120</v>
      </c>
      <c r="BW178" s="74">
        <v>0</v>
      </c>
      <c r="BX178" s="74">
        <v>0</v>
      </c>
      <c r="BY178" s="74">
        <v>0</v>
      </c>
      <c r="BZ178" s="74">
        <v>0</v>
      </c>
      <c r="CA178" s="74">
        <v>0</v>
      </c>
      <c r="CB178" s="74">
        <v>0</v>
      </c>
      <c r="CC178" s="74">
        <v>0</v>
      </c>
      <c r="CD178" s="74">
        <v>0</v>
      </c>
      <c r="CE178" s="74">
        <v>0</v>
      </c>
      <c r="CF178" s="74">
        <v>0</v>
      </c>
      <c r="CG178" s="74">
        <v>0</v>
      </c>
      <c r="CH178" s="74">
        <v>0</v>
      </c>
      <c r="CI178" s="74">
        <v>0</v>
      </c>
      <c r="CJ178" s="74">
        <v>0</v>
      </c>
      <c r="CK178" s="74">
        <v>0</v>
      </c>
      <c r="CL178" s="74">
        <v>0</v>
      </c>
      <c r="CM178" s="74">
        <v>0</v>
      </c>
      <c r="CN178" s="74">
        <v>0</v>
      </c>
      <c r="CO178" s="162"/>
      <c r="CP178" s="13" t="s">
        <v>120</v>
      </c>
      <c r="CQ178" s="72">
        <v>0</v>
      </c>
      <c r="CR178" s="5">
        <v>0</v>
      </c>
      <c r="CS178" s="5">
        <v>0</v>
      </c>
      <c r="CT178" s="72">
        <v>0</v>
      </c>
      <c r="CU178" s="5">
        <v>0</v>
      </c>
      <c r="CV178" s="72">
        <v>0</v>
      </c>
      <c r="CW178" s="72">
        <v>0</v>
      </c>
      <c r="CX178" s="162"/>
      <c r="CY178" s="13" t="s">
        <v>120</v>
      </c>
      <c r="CZ178" s="74">
        <v>0</v>
      </c>
      <c r="DA178" s="74">
        <v>0</v>
      </c>
      <c r="DB178" s="74">
        <v>0</v>
      </c>
      <c r="DC178" s="74">
        <v>0</v>
      </c>
      <c r="DD178" s="74">
        <v>0</v>
      </c>
      <c r="DE178" s="74">
        <v>0</v>
      </c>
      <c r="DF178" s="74">
        <v>0</v>
      </c>
      <c r="DG178" s="74">
        <v>0</v>
      </c>
      <c r="DH178" s="74">
        <v>0</v>
      </c>
      <c r="DI178" s="74">
        <v>0</v>
      </c>
      <c r="DJ178" s="74">
        <v>0</v>
      </c>
      <c r="DK178" s="74">
        <v>0</v>
      </c>
      <c r="DL178" s="74">
        <v>0</v>
      </c>
      <c r="DM178" s="74">
        <v>0</v>
      </c>
      <c r="DN178" s="74">
        <v>0</v>
      </c>
      <c r="DO178" s="135"/>
      <c r="DP178" s="138" t="s">
        <v>206</v>
      </c>
      <c r="DQ178" s="138" t="s">
        <v>4324</v>
      </c>
      <c r="DR178" s="138">
        <v>0</v>
      </c>
      <c r="DS178" s="138">
        <v>0</v>
      </c>
      <c r="DT178" s="139">
        <v>0</v>
      </c>
      <c r="DU178" s="139">
        <v>0</v>
      </c>
    </row>
    <row r="179" spans="1:125">
      <c r="A179" s="162"/>
      <c r="B179" s="103" t="s">
        <v>102</v>
      </c>
      <c r="C179" s="105">
        <v>0</v>
      </c>
      <c r="D179" s="105">
        <v>0</v>
      </c>
      <c r="E179" s="105">
        <v>0</v>
      </c>
      <c r="F179" s="105">
        <v>0</v>
      </c>
      <c r="G179" s="105">
        <v>0</v>
      </c>
      <c r="H179" s="105">
        <v>0</v>
      </c>
      <c r="I179" s="105">
        <v>0</v>
      </c>
      <c r="J179" s="105">
        <v>0</v>
      </c>
      <c r="K179" s="105">
        <v>0</v>
      </c>
      <c r="L179" s="105">
        <v>0</v>
      </c>
      <c r="M179" s="105">
        <v>0</v>
      </c>
      <c r="N179" s="105">
        <v>0</v>
      </c>
      <c r="O179" s="105">
        <v>0</v>
      </c>
      <c r="P179" s="105">
        <v>0</v>
      </c>
      <c r="Q179" s="105">
        <v>0</v>
      </c>
      <c r="R179" s="105">
        <v>0</v>
      </c>
      <c r="S179" s="105">
        <v>0</v>
      </c>
      <c r="T179" s="105">
        <v>0</v>
      </c>
      <c r="U179" s="105">
        <v>0</v>
      </c>
      <c r="V179" s="105">
        <v>0</v>
      </c>
      <c r="W179" s="162"/>
      <c r="X179" s="103" t="s">
        <v>102</v>
      </c>
      <c r="Y179" s="105">
        <v>0</v>
      </c>
      <c r="Z179" s="105">
        <v>0</v>
      </c>
      <c r="AA179" s="105">
        <v>0</v>
      </c>
      <c r="AB179" s="105">
        <v>0</v>
      </c>
      <c r="AC179" s="105">
        <v>0</v>
      </c>
      <c r="AD179" s="105">
        <v>0</v>
      </c>
      <c r="AE179" s="105">
        <v>0</v>
      </c>
      <c r="AF179" s="105">
        <v>0</v>
      </c>
      <c r="AG179" s="105">
        <v>0</v>
      </c>
      <c r="AH179" s="105">
        <v>0</v>
      </c>
      <c r="AI179" s="105">
        <v>0</v>
      </c>
      <c r="AJ179" s="105">
        <v>0</v>
      </c>
      <c r="AK179" s="105">
        <v>0</v>
      </c>
      <c r="AL179" s="105">
        <v>0</v>
      </c>
      <c r="AM179" s="105">
        <v>0</v>
      </c>
      <c r="AN179" s="105">
        <v>0</v>
      </c>
      <c r="AO179" s="105">
        <v>0</v>
      </c>
      <c r="AP179" s="105">
        <v>0</v>
      </c>
      <c r="AQ179" s="105">
        <v>0</v>
      </c>
      <c r="AR179" s="105">
        <v>0</v>
      </c>
      <c r="AS179" s="162"/>
      <c r="AT179" s="103" t="s">
        <v>102</v>
      </c>
      <c r="AU179" s="105">
        <v>0</v>
      </c>
      <c r="AV179" s="105">
        <v>0</v>
      </c>
      <c r="AW179" s="105">
        <v>0</v>
      </c>
      <c r="AX179" s="105">
        <v>0</v>
      </c>
      <c r="AY179" s="105">
        <v>0</v>
      </c>
      <c r="AZ179" s="105">
        <v>0</v>
      </c>
      <c r="BA179" s="105">
        <v>0</v>
      </c>
      <c r="BB179" s="105">
        <v>0</v>
      </c>
      <c r="BC179" s="105">
        <v>0</v>
      </c>
      <c r="BD179" s="105">
        <v>0</v>
      </c>
      <c r="BE179" s="105">
        <v>0</v>
      </c>
      <c r="BF179" s="105">
        <v>0</v>
      </c>
      <c r="BG179" s="105">
        <v>0</v>
      </c>
      <c r="BH179" s="105">
        <v>0</v>
      </c>
      <c r="BI179" s="105">
        <v>0</v>
      </c>
      <c r="BJ179" s="162"/>
      <c r="BK179" s="103" t="s">
        <v>102</v>
      </c>
      <c r="BL179" s="105">
        <v>0</v>
      </c>
      <c r="BM179" s="105">
        <v>0</v>
      </c>
      <c r="BN179" s="105">
        <v>0</v>
      </c>
      <c r="BO179" s="105">
        <v>0</v>
      </c>
      <c r="BP179" s="105">
        <v>0</v>
      </c>
      <c r="BQ179" s="105">
        <v>0</v>
      </c>
      <c r="BR179" s="105">
        <v>0</v>
      </c>
      <c r="BS179" s="105">
        <v>0</v>
      </c>
      <c r="BT179" s="105">
        <v>0</v>
      </c>
      <c r="BU179" s="162"/>
      <c r="BV179" s="103" t="s">
        <v>102</v>
      </c>
      <c r="BW179" s="105">
        <v>0</v>
      </c>
      <c r="BX179" s="105">
        <v>0</v>
      </c>
      <c r="BY179" s="105">
        <v>0</v>
      </c>
      <c r="BZ179" s="105">
        <v>0</v>
      </c>
      <c r="CA179" s="105">
        <v>0</v>
      </c>
      <c r="CB179" s="105">
        <v>0</v>
      </c>
      <c r="CC179" s="105">
        <v>0</v>
      </c>
      <c r="CD179" s="105">
        <v>0</v>
      </c>
      <c r="CE179" s="105">
        <v>0</v>
      </c>
      <c r="CF179" s="105">
        <v>0</v>
      </c>
      <c r="CG179" s="105">
        <v>0</v>
      </c>
      <c r="CH179" s="105">
        <v>0</v>
      </c>
      <c r="CI179" s="105">
        <v>0</v>
      </c>
      <c r="CJ179" s="105">
        <v>0</v>
      </c>
      <c r="CK179" s="105">
        <v>0</v>
      </c>
      <c r="CL179" s="105">
        <v>0</v>
      </c>
      <c r="CM179" s="105">
        <v>0</v>
      </c>
      <c r="CN179" s="105">
        <v>0</v>
      </c>
      <c r="CO179" s="162"/>
      <c r="CP179" s="105" t="s">
        <v>102</v>
      </c>
      <c r="CQ179" s="105">
        <v>0</v>
      </c>
      <c r="CR179" s="105">
        <v>0</v>
      </c>
      <c r="CS179" s="105">
        <v>0</v>
      </c>
      <c r="CT179" s="105">
        <v>0</v>
      </c>
      <c r="CU179" s="105">
        <v>0</v>
      </c>
      <c r="CV179" s="105">
        <v>0</v>
      </c>
      <c r="CW179" s="105">
        <v>0</v>
      </c>
      <c r="CX179" s="162"/>
      <c r="CY179" s="103" t="s">
        <v>102</v>
      </c>
      <c r="CZ179" s="105">
        <v>0</v>
      </c>
      <c r="DA179" s="105">
        <v>0</v>
      </c>
      <c r="DB179" s="105">
        <v>0</v>
      </c>
      <c r="DC179" s="105">
        <v>0</v>
      </c>
      <c r="DD179" s="105">
        <v>0</v>
      </c>
      <c r="DE179" s="105">
        <v>0</v>
      </c>
      <c r="DF179" s="105">
        <v>0</v>
      </c>
      <c r="DG179" s="105">
        <v>0</v>
      </c>
      <c r="DH179" s="105">
        <v>0</v>
      </c>
      <c r="DI179" s="105">
        <v>0</v>
      </c>
      <c r="DJ179" s="105">
        <v>0</v>
      </c>
      <c r="DK179" s="105">
        <v>0</v>
      </c>
      <c r="DL179" s="105">
        <v>0</v>
      </c>
      <c r="DM179" s="105">
        <v>0</v>
      </c>
      <c r="DN179" s="105">
        <v>0</v>
      </c>
      <c r="DO179" s="135"/>
      <c r="DP179" s="138" t="s">
        <v>206</v>
      </c>
      <c r="DQ179" s="138" t="s">
        <v>4325</v>
      </c>
      <c r="DR179" s="138">
        <v>0</v>
      </c>
      <c r="DS179" s="138">
        <v>0</v>
      </c>
      <c r="DT179" s="139">
        <v>0</v>
      </c>
      <c r="DU179" s="139">
        <v>0</v>
      </c>
    </row>
    <row r="180" spans="1:125">
      <c r="A180" s="19" t="s">
        <v>6</v>
      </c>
      <c r="B180" s="78"/>
      <c r="C180" s="162"/>
      <c r="D180" s="162"/>
      <c r="E180" s="162"/>
      <c r="F180" s="162"/>
      <c r="G180" s="162"/>
      <c r="H180" s="162"/>
      <c r="I180" s="162"/>
      <c r="J180" s="162"/>
      <c r="K180" s="162"/>
      <c r="L180" s="162"/>
      <c r="M180" s="162"/>
      <c r="N180" s="162"/>
      <c r="O180" s="162"/>
      <c r="P180" s="162"/>
      <c r="Q180" s="162"/>
      <c r="R180" s="162"/>
      <c r="S180" s="162"/>
      <c r="T180" s="162"/>
      <c r="U180" s="162"/>
      <c r="V180" s="162"/>
      <c r="W180" s="19" t="s">
        <v>6</v>
      </c>
      <c r="X180" s="78"/>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9" t="s">
        <v>6</v>
      </c>
      <c r="AT180" s="78"/>
      <c r="AU180" s="211"/>
      <c r="AV180" s="211"/>
      <c r="AW180" s="211"/>
      <c r="AX180" s="211"/>
      <c r="AY180" s="211"/>
      <c r="AZ180" s="211"/>
      <c r="BA180" s="211"/>
      <c r="BB180" s="211"/>
      <c r="BC180" s="211"/>
      <c r="BD180" s="211"/>
      <c r="BE180" s="211"/>
      <c r="BF180" s="211"/>
      <c r="BG180" s="211"/>
      <c r="BH180" s="211"/>
      <c r="BI180" s="211"/>
      <c r="BJ180" s="19" t="s">
        <v>6</v>
      </c>
      <c r="BK180" s="78"/>
      <c r="BL180" s="3"/>
      <c r="BM180" s="3"/>
      <c r="BN180" s="3"/>
      <c r="BO180" s="3"/>
      <c r="BP180" s="3"/>
      <c r="BQ180" s="3"/>
      <c r="BR180" s="3"/>
      <c r="BS180" s="3"/>
      <c r="BT180" s="3"/>
      <c r="BU180" s="19" t="s">
        <v>6</v>
      </c>
      <c r="BV180" s="78"/>
      <c r="BW180" s="162"/>
      <c r="BX180" s="162"/>
      <c r="BY180" s="162"/>
      <c r="BZ180" s="162"/>
      <c r="CA180" s="162"/>
      <c r="CB180" s="162"/>
      <c r="CC180" s="162"/>
      <c r="CD180" s="162"/>
      <c r="CE180" s="162"/>
      <c r="CF180" s="162"/>
      <c r="CG180" s="162"/>
      <c r="CH180" s="162"/>
      <c r="CI180" s="162"/>
      <c r="CJ180" s="162"/>
      <c r="CK180" s="162"/>
      <c r="CL180" s="162"/>
      <c r="CM180" s="162"/>
      <c r="CN180" s="162"/>
      <c r="CO180" s="19" t="s">
        <v>6</v>
      </c>
      <c r="CP180" s="78"/>
      <c r="CQ180" s="215"/>
      <c r="CR180" s="215">
        <v>0</v>
      </c>
      <c r="CS180" s="215"/>
      <c r="CT180" s="215"/>
      <c r="CU180" s="215"/>
      <c r="CV180" s="12"/>
      <c r="CW180" s="12"/>
      <c r="CX180" s="19" t="s">
        <v>6</v>
      </c>
      <c r="CY180" s="78"/>
      <c r="CZ180" s="211"/>
      <c r="DA180" s="211"/>
      <c r="DB180" s="211"/>
      <c r="DC180" s="211"/>
      <c r="DD180" s="211"/>
      <c r="DE180" s="211"/>
      <c r="DF180" s="211"/>
      <c r="DG180" s="211"/>
      <c r="DH180" s="211"/>
      <c r="DI180" s="211"/>
      <c r="DJ180" s="211"/>
      <c r="DK180" s="211"/>
      <c r="DL180" s="211"/>
      <c r="DM180" s="211"/>
      <c r="DN180" s="211"/>
      <c r="DO180" s="135"/>
      <c r="DP180" s="138" t="s">
        <v>6</v>
      </c>
      <c r="DQ180" s="138" t="s">
        <v>6</v>
      </c>
      <c r="DR180" s="138">
        <v>0</v>
      </c>
      <c r="DS180" s="138">
        <v>0</v>
      </c>
      <c r="DT180" s="139">
        <v>0</v>
      </c>
      <c r="DU180" s="139">
        <v>0</v>
      </c>
    </row>
    <row r="181" spans="1:125" ht="14.45" customHeight="1">
      <c r="A181" s="162" t="s">
        <v>207</v>
      </c>
      <c r="B181" s="13" t="s">
        <v>119</v>
      </c>
      <c r="C181" s="74">
        <v>0</v>
      </c>
      <c r="D181" s="74">
        <v>0</v>
      </c>
      <c r="E181" s="74">
        <v>0</v>
      </c>
      <c r="F181" s="74">
        <v>0</v>
      </c>
      <c r="G181" s="74">
        <v>0</v>
      </c>
      <c r="H181" s="74">
        <v>0</v>
      </c>
      <c r="I181" s="74">
        <v>0</v>
      </c>
      <c r="J181" s="74">
        <v>0</v>
      </c>
      <c r="K181" s="74">
        <v>0</v>
      </c>
      <c r="L181" s="74">
        <v>0</v>
      </c>
      <c r="M181" s="74">
        <v>0</v>
      </c>
      <c r="N181" s="74">
        <v>0</v>
      </c>
      <c r="O181" s="74">
        <v>0</v>
      </c>
      <c r="P181" s="74">
        <v>0</v>
      </c>
      <c r="Q181" s="74">
        <v>0</v>
      </c>
      <c r="R181" s="74">
        <v>0</v>
      </c>
      <c r="S181" s="74">
        <v>0</v>
      </c>
      <c r="T181" s="74">
        <v>0</v>
      </c>
      <c r="U181" s="67">
        <v>0</v>
      </c>
      <c r="V181" s="67">
        <v>0</v>
      </c>
      <c r="W181" s="162" t="s">
        <v>207</v>
      </c>
      <c r="X181" s="13" t="s">
        <v>119</v>
      </c>
      <c r="Y181" s="74">
        <v>0</v>
      </c>
      <c r="Z181" s="74">
        <v>0</v>
      </c>
      <c r="AA181" s="74">
        <v>0</v>
      </c>
      <c r="AB181" s="74">
        <v>0</v>
      </c>
      <c r="AC181" s="74">
        <v>0</v>
      </c>
      <c r="AD181" s="74">
        <v>0</v>
      </c>
      <c r="AE181" s="74">
        <v>0</v>
      </c>
      <c r="AF181" s="74">
        <v>0</v>
      </c>
      <c r="AG181" s="74">
        <v>0</v>
      </c>
      <c r="AH181" s="74">
        <v>0</v>
      </c>
      <c r="AI181" s="74">
        <v>0</v>
      </c>
      <c r="AJ181" s="74">
        <v>0</v>
      </c>
      <c r="AK181" s="74">
        <v>0</v>
      </c>
      <c r="AL181" s="74">
        <v>0</v>
      </c>
      <c r="AM181" s="74">
        <v>0</v>
      </c>
      <c r="AN181" s="74">
        <v>0</v>
      </c>
      <c r="AO181" s="74">
        <v>0</v>
      </c>
      <c r="AP181" s="74">
        <v>0</v>
      </c>
      <c r="AQ181" s="67">
        <v>0</v>
      </c>
      <c r="AR181" s="67">
        <v>0</v>
      </c>
      <c r="AS181" s="162" t="s">
        <v>207</v>
      </c>
      <c r="AT181" s="13" t="s">
        <v>119</v>
      </c>
      <c r="AU181" s="74">
        <v>0</v>
      </c>
      <c r="AV181" s="74">
        <v>0</v>
      </c>
      <c r="AW181" s="74">
        <v>0</v>
      </c>
      <c r="AX181" s="74">
        <v>0</v>
      </c>
      <c r="AY181" s="74">
        <v>0</v>
      </c>
      <c r="AZ181" s="74">
        <v>0</v>
      </c>
      <c r="BA181" s="74">
        <v>0</v>
      </c>
      <c r="BB181" s="74">
        <v>0</v>
      </c>
      <c r="BC181" s="74">
        <v>0</v>
      </c>
      <c r="BD181" s="67">
        <v>0</v>
      </c>
      <c r="BE181" s="76">
        <v>0</v>
      </c>
      <c r="BF181" s="74">
        <v>0</v>
      </c>
      <c r="BG181" s="74">
        <v>0</v>
      </c>
      <c r="BH181" s="74">
        <v>0</v>
      </c>
      <c r="BI181" s="74">
        <v>0</v>
      </c>
      <c r="BJ181" s="162" t="s">
        <v>207</v>
      </c>
      <c r="BK181" s="13" t="s">
        <v>119</v>
      </c>
      <c r="BL181" s="74">
        <v>0</v>
      </c>
      <c r="BM181" s="74">
        <v>0</v>
      </c>
      <c r="BN181" s="74">
        <v>0</v>
      </c>
      <c r="BO181" s="74">
        <v>0</v>
      </c>
      <c r="BP181" s="74">
        <v>0</v>
      </c>
      <c r="BQ181" s="74">
        <v>0</v>
      </c>
      <c r="BR181" s="74">
        <v>0</v>
      </c>
      <c r="BS181" s="74">
        <v>0</v>
      </c>
      <c r="BT181" s="74">
        <v>0</v>
      </c>
      <c r="BU181" s="162" t="s">
        <v>207</v>
      </c>
      <c r="BV181" s="13" t="s">
        <v>119</v>
      </c>
      <c r="BW181" s="74">
        <v>0</v>
      </c>
      <c r="BX181" s="74">
        <v>0</v>
      </c>
      <c r="BY181" s="74">
        <v>0</v>
      </c>
      <c r="BZ181" s="74">
        <v>0</v>
      </c>
      <c r="CA181" s="74">
        <v>0</v>
      </c>
      <c r="CB181" s="74">
        <v>0</v>
      </c>
      <c r="CC181" s="74">
        <v>0</v>
      </c>
      <c r="CD181" s="74">
        <v>0</v>
      </c>
      <c r="CE181" s="74">
        <v>0</v>
      </c>
      <c r="CF181" s="74">
        <v>0</v>
      </c>
      <c r="CG181" s="74">
        <v>0</v>
      </c>
      <c r="CH181" s="74">
        <v>0</v>
      </c>
      <c r="CI181" s="74">
        <v>0</v>
      </c>
      <c r="CJ181" s="74">
        <v>0</v>
      </c>
      <c r="CK181" s="74">
        <v>0</v>
      </c>
      <c r="CL181" s="74">
        <v>0</v>
      </c>
      <c r="CM181" s="74">
        <v>0</v>
      </c>
      <c r="CN181" s="74">
        <v>0</v>
      </c>
      <c r="CO181" s="162" t="s">
        <v>207</v>
      </c>
      <c r="CP181" s="13" t="s">
        <v>119</v>
      </c>
      <c r="CQ181" s="72">
        <v>0</v>
      </c>
      <c r="CR181" s="5">
        <v>0</v>
      </c>
      <c r="CS181" s="5">
        <v>0</v>
      </c>
      <c r="CT181" s="72">
        <v>0</v>
      </c>
      <c r="CU181" s="5">
        <v>0</v>
      </c>
      <c r="CV181" s="72">
        <v>0</v>
      </c>
      <c r="CW181" s="72">
        <v>0</v>
      </c>
      <c r="CX181" s="162" t="s">
        <v>207</v>
      </c>
      <c r="CY181" s="13" t="s">
        <v>119</v>
      </c>
      <c r="CZ181" s="74">
        <v>0</v>
      </c>
      <c r="DA181" s="74">
        <v>0</v>
      </c>
      <c r="DB181" s="74">
        <v>0</v>
      </c>
      <c r="DC181" s="74">
        <v>0</v>
      </c>
      <c r="DD181" s="74">
        <v>0</v>
      </c>
      <c r="DE181" s="74">
        <v>0</v>
      </c>
      <c r="DF181" s="74">
        <v>0</v>
      </c>
      <c r="DG181" s="74">
        <v>0</v>
      </c>
      <c r="DH181" s="74">
        <v>0</v>
      </c>
      <c r="DI181" s="74">
        <v>0</v>
      </c>
      <c r="DJ181" s="74">
        <v>0</v>
      </c>
      <c r="DK181" s="74">
        <v>0</v>
      </c>
      <c r="DL181" s="74">
        <v>0</v>
      </c>
      <c r="DM181" s="74">
        <v>0</v>
      </c>
      <c r="DN181" s="74">
        <v>0</v>
      </c>
      <c r="DO181" s="135"/>
      <c r="DP181" s="138" t="s">
        <v>207</v>
      </c>
      <c r="DQ181" s="138" t="s">
        <v>4326</v>
      </c>
      <c r="DR181" s="138">
        <v>0</v>
      </c>
      <c r="DS181" s="138">
        <v>0</v>
      </c>
      <c r="DT181" s="139">
        <v>0</v>
      </c>
      <c r="DU181" s="139">
        <v>0</v>
      </c>
    </row>
    <row r="182" spans="1:125">
      <c r="A182" s="162"/>
      <c r="B182" s="13" t="s">
        <v>120</v>
      </c>
      <c r="C182" s="74">
        <v>102</v>
      </c>
      <c r="D182" s="74">
        <v>47</v>
      </c>
      <c r="E182" s="74">
        <v>65</v>
      </c>
      <c r="F182" s="74">
        <v>38</v>
      </c>
      <c r="G182" s="74">
        <v>0</v>
      </c>
      <c r="H182" s="74">
        <v>0</v>
      </c>
      <c r="I182" s="74">
        <v>4</v>
      </c>
      <c r="J182" s="74">
        <v>1</v>
      </c>
      <c r="K182" s="74">
        <v>0</v>
      </c>
      <c r="L182" s="74">
        <v>0</v>
      </c>
      <c r="M182" s="74">
        <v>120</v>
      </c>
      <c r="N182" s="74">
        <v>65</v>
      </c>
      <c r="O182" s="74">
        <v>0</v>
      </c>
      <c r="P182" s="74">
        <v>0</v>
      </c>
      <c r="Q182" s="74">
        <v>0</v>
      </c>
      <c r="R182" s="74">
        <v>0</v>
      </c>
      <c r="S182" s="74">
        <v>0</v>
      </c>
      <c r="T182" s="74">
        <v>0</v>
      </c>
      <c r="U182" s="67">
        <v>291</v>
      </c>
      <c r="V182" s="67">
        <v>151</v>
      </c>
      <c r="W182" s="162"/>
      <c r="X182" s="13" t="s">
        <v>120</v>
      </c>
      <c r="Y182" s="74">
        <v>0</v>
      </c>
      <c r="Z182" s="74">
        <v>0</v>
      </c>
      <c r="AA182" s="74">
        <v>0</v>
      </c>
      <c r="AB182" s="74">
        <v>0</v>
      </c>
      <c r="AC182" s="74">
        <v>0</v>
      </c>
      <c r="AD182" s="74">
        <v>0</v>
      </c>
      <c r="AE182" s="74">
        <v>0</v>
      </c>
      <c r="AF182" s="74">
        <v>0</v>
      </c>
      <c r="AG182" s="74">
        <v>0</v>
      </c>
      <c r="AH182" s="74">
        <v>0</v>
      </c>
      <c r="AI182" s="74">
        <v>12</v>
      </c>
      <c r="AJ182" s="74">
        <v>5</v>
      </c>
      <c r="AK182" s="74">
        <v>0</v>
      </c>
      <c r="AL182" s="74">
        <v>0</v>
      </c>
      <c r="AM182" s="74">
        <v>0</v>
      </c>
      <c r="AN182" s="74">
        <v>0</v>
      </c>
      <c r="AO182" s="74">
        <v>0</v>
      </c>
      <c r="AP182" s="74">
        <v>0</v>
      </c>
      <c r="AQ182" s="67">
        <v>12</v>
      </c>
      <c r="AR182" s="67">
        <v>5</v>
      </c>
      <c r="AS182" s="162"/>
      <c r="AT182" s="13" t="s">
        <v>120</v>
      </c>
      <c r="AU182" s="74">
        <v>2</v>
      </c>
      <c r="AV182" s="74">
        <v>1</v>
      </c>
      <c r="AW182" s="74">
        <v>0</v>
      </c>
      <c r="AX182" s="74">
        <v>1</v>
      </c>
      <c r="AY182" s="74">
        <v>0</v>
      </c>
      <c r="AZ182" s="74">
        <v>2</v>
      </c>
      <c r="BA182" s="74">
        <v>0</v>
      </c>
      <c r="BB182" s="74">
        <v>0</v>
      </c>
      <c r="BC182" s="74">
        <v>0</v>
      </c>
      <c r="BD182" s="67">
        <v>6</v>
      </c>
      <c r="BE182" s="76">
        <v>12</v>
      </c>
      <c r="BF182" s="74">
        <v>9</v>
      </c>
      <c r="BG182" s="74">
        <v>0</v>
      </c>
      <c r="BH182" s="74">
        <v>0</v>
      </c>
      <c r="BI182" s="74">
        <v>2</v>
      </c>
      <c r="BJ182" s="162"/>
      <c r="BK182" s="13" t="s">
        <v>120</v>
      </c>
      <c r="BL182" s="74">
        <v>0</v>
      </c>
      <c r="BM182" s="74">
        <v>144</v>
      </c>
      <c r="BN182" s="74">
        <v>50</v>
      </c>
      <c r="BO182" s="74">
        <v>0</v>
      </c>
      <c r="BP182" s="74">
        <v>0</v>
      </c>
      <c r="BQ182" s="74">
        <v>2</v>
      </c>
      <c r="BR182" s="74">
        <v>11</v>
      </c>
      <c r="BS182" s="74">
        <v>15</v>
      </c>
      <c r="BT182" s="74">
        <v>15</v>
      </c>
      <c r="BU182" s="162"/>
      <c r="BV182" s="13" t="s">
        <v>120</v>
      </c>
      <c r="BW182" s="74">
        <v>147</v>
      </c>
      <c r="BX182" s="74">
        <v>66</v>
      </c>
      <c r="BY182" s="74">
        <v>147</v>
      </c>
      <c r="BZ182" s="74">
        <v>66</v>
      </c>
      <c r="CA182" s="74">
        <v>74</v>
      </c>
      <c r="CB182" s="74">
        <v>34</v>
      </c>
      <c r="CC182" s="74">
        <v>0</v>
      </c>
      <c r="CD182" s="74">
        <v>0</v>
      </c>
      <c r="CE182" s="74">
        <v>0</v>
      </c>
      <c r="CF182" s="74">
        <v>0</v>
      </c>
      <c r="CG182" s="74">
        <v>0</v>
      </c>
      <c r="CH182" s="74">
        <v>0</v>
      </c>
      <c r="CI182" s="74">
        <v>11</v>
      </c>
      <c r="CJ182" s="74">
        <v>5</v>
      </c>
      <c r="CK182" s="74">
        <v>11</v>
      </c>
      <c r="CL182" s="74">
        <v>5</v>
      </c>
      <c r="CM182" s="74">
        <v>5</v>
      </c>
      <c r="CN182" s="74">
        <v>2</v>
      </c>
      <c r="CO182" s="162"/>
      <c r="CP182" s="13" t="s">
        <v>120</v>
      </c>
      <c r="CQ182" s="72">
        <v>12</v>
      </c>
      <c r="CR182" s="5">
        <v>1</v>
      </c>
      <c r="CS182" s="5">
        <v>4</v>
      </c>
      <c r="CT182" s="72">
        <v>0</v>
      </c>
      <c r="CU182" s="5">
        <v>0</v>
      </c>
      <c r="CV182" s="72">
        <v>12</v>
      </c>
      <c r="CW182" s="72">
        <v>1</v>
      </c>
      <c r="CX182" s="162"/>
      <c r="CY182" s="13" t="s">
        <v>120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135"/>
      <c r="DP182" s="138" t="s">
        <v>207</v>
      </c>
      <c r="DQ182" s="138" t="s">
        <v>4327</v>
      </c>
      <c r="DR182" s="138">
        <v>158</v>
      </c>
      <c r="DS182" s="138">
        <v>79</v>
      </c>
      <c r="DT182" s="139">
        <v>438</v>
      </c>
      <c r="DU182" s="139">
        <v>0</v>
      </c>
    </row>
    <row r="183" spans="1:125">
      <c r="A183" s="162"/>
      <c r="B183" s="103" t="s">
        <v>102</v>
      </c>
      <c r="C183" s="105">
        <v>102</v>
      </c>
      <c r="D183" s="105">
        <v>47</v>
      </c>
      <c r="E183" s="105">
        <v>65</v>
      </c>
      <c r="F183" s="105">
        <v>38</v>
      </c>
      <c r="G183" s="105">
        <v>0</v>
      </c>
      <c r="H183" s="105">
        <v>0</v>
      </c>
      <c r="I183" s="105">
        <v>4</v>
      </c>
      <c r="J183" s="105">
        <v>1</v>
      </c>
      <c r="K183" s="105">
        <v>0</v>
      </c>
      <c r="L183" s="105">
        <v>0</v>
      </c>
      <c r="M183" s="105">
        <v>120</v>
      </c>
      <c r="N183" s="105">
        <v>65</v>
      </c>
      <c r="O183" s="105">
        <v>0</v>
      </c>
      <c r="P183" s="105">
        <v>0</v>
      </c>
      <c r="Q183" s="105">
        <v>0</v>
      </c>
      <c r="R183" s="105">
        <v>0</v>
      </c>
      <c r="S183" s="105">
        <v>0</v>
      </c>
      <c r="T183" s="105">
        <v>0</v>
      </c>
      <c r="U183" s="105">
        <v>291</v>
      </c>
      <c r="V183" s="105">
        <v>151</v>
      </c>
      <c r="W183" s="162"/>
      <c r="X183" s="103" t="s">
        <v>102</v>
      </c>
      <c r="Y183" s="105">
        <v>0</v>
      </c>
      <c r="Z183" s="105">
        <v>0</v>
      </c>
      <c r="AA183" s="105">
        <v>0</v>
      </c>
      <c r="AB183" s="105">
        <v>0</v>
      </c>
      <c r="AC183" s="105">
        <v>0</v>
      </c>
      <c r="AD183" s="105">
        <v>0</v>
      </c>
      <c r="AE183" s="105">
        <v>0</v>
      </c>
      <c r="AF183" s="105">
        <v>0</v>
      </c>
      <c r="AG183" s="105">
        <v>0</v>
      </c>
      <c r="AH183" s="105">
        <v>0</v>
      </c>
      <c r="AI183" s="105">
        <v>12</v>
      </c>
      <c r="AJ183" s="105">
        <v>5</v>
      </c>
      <c r="AK183" s="105">
        <v>0</v>
      </c>
      <c r="AL183" s="105">
        <v>0</v>
      </c>
      <c r="AM183" s="105">
        <v>0</v>
      </c>
      <c r="AN183" s="105">
        <v>0</v>
      </c>
      <c r="AO183" s="105">
        <v>0</v>
      </c>
      <c r="AP183" s="105">
        <v>0</v>
      </c>
      <c r="AQ183" s="105">
        <v>12</v>
      </c>
      <c r="AR183" s="105">
        <v>5</v>
      </c>
      <c r="AS183" s="162"/>
      <c r="AT183" s="103" t="s">
        <v>102</v>
      </c>
      <c r="AU183" s="105">
        <v>2</v>
      </c>
      <c r="AV183" s="105">
        <v>1</v>
      </c>
      <c r="AW183" s="105">
        <v>0</v>
      </c>
      <c r="AX183" s="105">
        <v>1</v>
      </c>
      <c r="AY183" s="105">
        <v>0</v>
      </c>
      <c r="AZ183" s="105">
        <v>2</v>
      </c>
      <c r="BA183" s="105">
        <v>0</v>
      </c>
      <c r="BB183" s="105">
        <v>0</v>
      </c>
      <c r="BC183" s="105">
        <v>0</v>
      </c>
      <c r="BD183" s="105">
        <v>6</v>
      </c>
      <c r="BE183" s="105">
        <v>12</v>
      </c>
      <c r="BF183" s="105">
        <v>9</v>
      </c>
      <c r="BG183" s="105">
        <v>0</v>
      </c>
      <c r="BH183" s="105">
        <v>0</v>
      </c>
      <c r="BI183" s="105">
        <v>2</v>
      </c>
      <c r="BJ183" s="162"/>
      <c r="BK183" s="103" t="s">
        <v>102</v>
      </c>
      <c r="BL183" s="105">
        <v>0</v>
      </c>
      <c r="BM183" s="105">
        <v>144</v>
      </c>
      <c r="BN183" s="105">
        <v>50</v>
      </c>
      <c r="BO183" s="105">
        <v>0</v>
      </c>
      <c r="BP183" s="105">
        <v>0</v>
      </c>
      <c r="BQ183" s="105">
        <v>2</v>
      </c>
      <c r="BR183" s="105">
        <v>11</v>
      </c>
      <c r="BS183" s="105">
        <v>15</v>
      </c>
      <c r="BT183" s="105">
        <v>15</v>
      </c>
      <c r="BU183" s="162"/>
      <c r="BV183" s="103" t="s">
        <v>102</v>
      </c>
      <c r="BW183" s="105">
        <v>147</v>
      </c>
      <c r="BX183" s="105">
        <v>66</v>
      </c>
      <c r="BY183" s="105">
        <v>147</v>
      </c>
      <c r="BZ183" s="105">
        <v>66</v>
      </c>
      <c r="CA183" s="105">
        <v>74</v>
      </c>
      <c r="CB183" s="105">
        <v>34</v>
      </c>
      <c r="CC183" s="105">
        <v>0</v>
      </c>
      <c r="CD183" s="105">
        <v>0</v>
      </c>
      <c r="CE183" s="105">
        <v>0</v>
      </c>
      <c r="CF183" s="105">
        <v>0</v>
      </c>
      <c r="CG183" s="105">
        <v>0</v>
      </c>
      <c r="CH183" s="105">
        <v>0</v>
      </c>
      <c r="CI183" s="105">
        <v>11</v>
      </c>
      <c r="CJ183" s="105">
        <v>5</v>
      </c>
      <c r="CK183" s="105">
        <v>11</v>
      </c>
      <c r="CL183" s="105">
        <v>5</v>
      </c>
      <c r="CM183" s="105">
        <v>5</v>
      </c>
      <c r="CN183" s="105">
        <v>2</v>
      </c>
      <c r="CO183" s="162"/>
      <c r="CP183" s="105" t="s">
        <v>102</v>
      </c>
      <c r="CQ183" s="105">
        <v>12</v>
      </c>
      <c r="CR183" s="105">
        <v>1</v>
      </c>
      <c r="CS183" s="105">
        <v>4</v>
      </c>
      <c r="CT183" s="105">
        <v>0</v>
      </c>
      <c r="CU183" s="105">
        <v>0</v>
      </c>
      <c r="CV183" s="105">
        <v>12</v>
      </c>
      <c r="CW183" s="105">
        <v>1</v>
      </c>
      <c r="CX183" s="162"/>
      <c r="CY183" s="103" t="s">
        <v>102</v>
      </c>
      <c r="CZ183" s="105">
        <v>0</v>
      </c>
      <c r="DA183" s="105">
        <v>0</v>
      </c>
      <c r="DB183" s="105">
        <v>0</v>
      </c>
      <c r="DC183" s="105">
        <v>0</v>
      </c>
      <c r="DD183" s="105">
        <v>0</v>
      </c>
      <c r="DE183" s="105">
        <v>0</v>
      </c>
      <c r="DF183" s="105">
        <v>0</v>
      </c>
      <c r="DG183" s="105">
        <v>0</v>
      </c>
      <c r="DH183" s="105">
        <v>0</v>
      </c>
      <c r="DI183" s="105">
        <v>0</v>
      </c>
      <c r="DJ183" s="105">
        <v>0</v>
      </c>
      <c r="DK183" s="105">
        <v>0</v>
      </c>
      <c r="DL183" s="105">
        <v>0</v>
      </c>
      <c r="DM183" s="105">
        <v>0</v>
      </c>
      <c r="DN183" s="105">
        <v>0</v>
      </c>
      <c r="DO183" s="135"/>
      <c r="DP183" s="138" t="s">
        <v>207</v>
      </c>
      <c r="DQ183" s="138" t="s">
        <v>4328</v>
      </c>
      <c r="DR183" s="138">
        <v>158</v>
      </c>
      <c r="DS183" s="138">
        <v>79</v>
      </c>
      <c r="DT183" s="139">
        <v>438</v>
      </c>
      <c r="DU183" s="139">
        <v>0</v>
      </c>
    </row>
    <row r="184" spans="1:125">
      <c r="A184" s="162" t="s">
        <v>208</v>
      </c>
      <c r="B184" s="13" t="s">
        <v>119</v>
      </c>
      <c r="C184" s="74">
        <v>61</v>
      </c>
      <c r="D184" s="74">
        <v>36</v>
      </c>
      <c r="E184" s="74">
        <v>8</v>
      </c>
      <c r="F184" s="74">
        <v>3</v>
      </c>
      <c r="G184" s="74">
        <v>0</v>
      </c>
      <c r="H184" s="74">
        <v>0</v>
      </c>
      <c r="I184" s="74">
        <v>10</v>
      </c>
      <c r="J184" s="74">
        <v>2</v>
      </c>
      <c r="K184" s="74">
        <v>29</v>
      </c>
      <c r="L184" s="74">
        <v>17</v>
      </c>
      <c r="M184" s="74">
        <v>55</v>
      </c>
      <c r="N184" s="74">
        <v>28</v>
      </c>
      <c r="O184" s="74">
        <v>0</v>
      </c>
      <c r="P184" s="74">
        <v>0</v>
      </c>
      <c r="Q184" s="74">
        <v>4</v>
      </c>
      <c r="R184" s="74">
        <v>2</v>
      </c>
      <c r="S184" s="74">
        <v>0</v>
      </c>
      <c r="T184" s="74">
        <v>0</v>
      </c>
      <c r="U184" s="67">
        <v>167</v>
      </c>
      <c r="V184" s="67">
        <v>88</v>
      </c>
      <c r="W184" s="162" t="s">
        <v>208</v>
      </c>
      <c r="X184" s="13" t="s">
        <v>119</v>
      </c>
      <c r="Y184" s="74">
        <v>3</v>
      </c>
      <c r="Z184" s="74">
        <v>2</v>
      </c>
      <c r="AA184" s="74">
        <v>0</v>
      </c>
      <c r="AB184" s="74">
        <v>0</v>
      </c>
      <c r="AC184" s="74">
        <v>0</v>
      </c>
      <c r="AD184" s="74">
        <v>0</v>
      </c>
      <c r="AE184" s="74">
        <v>1</v>
      </c>
      <c r="AF184" s="74">
        <v>0</v>
      </c>
      <c r="AG184" s="74">
        <v>0</v>
      </c>
      <c r="AH184" s="74">
        <v>0</v>
      </c>
      <c r="AI184" s="74">
        <v>4</v>
      </c>
      <c r="AJ184" s="74">
        <v>2</v>
      </c>
      <c r="AK184" s="74">
        <v>0</v>
      </c>
      <c r="AL184" s="74">
        <v>0</v>
      </c>
      <c r="AM184" s="74">
        <v>1</v>
      </c>
      <c r="AN184" s="74">
        <v>0</v>
      </c>
      <c r="AO184" s="74">
        <v>0</v>
      </c>
      <c r="AP184" s="74">
        <v>0</v>
      </c>
      <c r="AQ184" s="67">
        <v>9</v>
      </c>
      <c r="AR184" s="67">
        <v>4</v>
      </c>
      <c r="AS184" s="162" t="s">
        <v>208</v>
      </c>
      <c r="AT184" s="13" t="s">
        <v>119</v>
      </c>
      <c r="AU184" s="74">
        <v>3</v>
      </c>
      <c r="AV184" s="74">
        <v>1</v>
      </c>
      <c r="AW184" s="74">
        <v>0</v>
      </c>
      <c r="AX184" s="74">
        <v>1</v>
      </c>
      <c r="AY184" s="74">
        <v>1</v>
      </c>
      <c r="AZ184" s="74">
        <v>2</v>
      </c>
      <c r="BA184" s="74">
        <v>0</v>
      </c>
      <c r="BB184" s="74">
        <v>1</v>
      </c>
      <c r="BC184" s="74">
        <v>0</v>
      </c>
      <c r="BD184" s="67">
        <v>9</v>
      </c>
      <c r="BE184" s="76">
        <v>9</v>
      </c>
      <c r="BF184" s="74">
        <v>9</v>
      </c>
      <c r="BG184" s="74">
        <v>0</v>
      </c>
      <c r="BH184" s="74">
        <v>0</v>
      </c>
      <c r="BI184" s="74">
        <v>2</v>
      </c>
      <c r="BJ184" s="162" t="s">
        <v>208</v>
      </c>
      <c r="BK184" s="13" t="s">
        <v>119</v>
      </c>
      <c r="BL184" s="74">
        <v>0</v>
      </c>
      <c r="BM184" s="74">
        <v>87</v>
      </c>
      <c r="BN184" s="74">
        <v>0</v>
      </c>
      <c r="BO184" s="74">
        <v>0</v>
      </c>
      <c r="BP184" s="74">
        <v>0</v>
      </c>
      <c r="BQ184" s="74">
        <v>3</v>
      </c>
      <c r="BR184" s="74">
        <v>7</v>
      </c>
      <c r="BS184" s="74">
        <v>5</v>
      </c>
      <c r="BT184" s="74">
        <v>3</v>
      </c>
      <c r="BU184" s="162" t="s">
        <v>208</v>
      </c>
      <c r="BV184" s="13" t="s">
        <v>119</v>
      </c>
      <c r="BW184" s="74">
        <v>51</v>
      </c>
      <c r="BX184" s="74">
        <v>28</v>
      </c>
      <c r="BY184" s="74">
        <v>39</v>
      </c>
      <c r="BZ184" s="74">
        <v>21</v>
      </c>
      <c r="CA184" s="74">
        <v>20</v>
      </c>
      <c r="CB184" s="74">
        <v>8</v>
      </c>
      <c r="CC184" s="74">
        <v>0</v>
      </c>
      <c r="CD184" s="74">
        <v>0</v>
      </c>
      <c r="CE184" s="74">
        <v>0</v>
      </c>
      <c r="CF184" s="74">
        <v>0</v>
      </c>
      <c r="CG184" s="74">
        <v>0</v>
      </c>
      <c r="CH184" s="74">
        <v>0</v>
      </c>
      <c r="CI184" s="74">
        <v>0</v>
      </c>
      <c r="CJ184" s="74">
        <v>0</v>
      </c>
      <c r="CK184" s="74">
        <v>0</v>
      </c>
      <c r="CL184" s="74">
        <v>0</v>
      </c>
      <c r="CM184" s="74">
        <v>0</v>
      </c>
      <c r="CN184" s="74">
        <v>0</v>
      </c>
      <c r="CO184" s="162" t="s">
        <v>208</v>
      </c>
      <c r="CP184" s="13" t="s">
        <v>119</v>
      </c>
      <c r="CQ184" s="72">
        <v>11</v>
      </c>
      <c r="CR184" s="5">
        <v>6</v>
      </c>
      <c r="CS184" s="5">
        <v>2</v>
      </c>
      <c r="CT184" s="72">
        <v>1</v>
      </c>
      <c r="CU184" s="5">
        <v>1</v>
      </c>
      <c r="CV184" s="72">
        <v>12</v>
      </c>
      <c r="CW184" s="72">
        <v>7</v>
      </c>
      <c r="CX184" s="162" t="s">
        <v>208</v>
      </c>
      <c r="CY184" s="13" t="s">
        <v>119</v>
      </c>
      <c r="CZ184" s="74">
        <v>0</v>
      </c>
      <c r="DA184" s="74">
        <v>0</v>
      </c>
      <c r="DB184" s="74">
        <v>0</v>
      </c>
      <c r="DC184" s="74">
        <v>0</v>
      </c>
      <c r="DD184" s="74">
        <v>0</v>
      </c>
      <c r="DE184" s="74">
        <v>0</v>
      </c>
      <c r="DF184" s="74">
        <v>0</v>
      </c>
      <c r="DG184" s="74">
        <v>0</v>
      </c>
      <c r="DH184" s="74">
        <v>0</v>
      </c>
      <c r="DI184" s="74">
        <v>0</v>
      </c>
      <c r="DJ184" s="74">
        <v>0</v>
      </c>
      <c r="DK184" s="74">
        <v>0</v>
      </c>
      <c r="DL184" s="74">
        <v>0</v>
      </c>
      <c r="DM184" s="74">
        <v>0</v>
      </c>
      <c r="DN184" s="74">
        <v>0</v>
      </c>
      <c r="DO184" s="135"/>
      <c r="DP184" s="138" t="s">
        <v>208</v>
      </c>
      <c r="DQ184" s="138" t="s">
        <v>4329</v>
      </c>
      <c r="DR184" s="138">
        <v>51</v>
      </c>
      <c r="DS184" s="138">
        <v>20</v>
      </c>
      <c r="DT184" s="139">
        <v>174</v>
      </c>
      <c r="DU184" s="139">
        <v>0</v>
      </c>
    </row>
    <row r="185" spans="1:125">
      <c r="A185" s="162"/>
      <c r="B185" s="13" t="s">
        <v>120</v>
      </c>
      <c r="C185" s="74">
        <v>279</v>
      </c>
      <c r="D185" s="74">
        <v>147</v>
      </c>
      <c r="E185" s="74">
        <v>118</v>
      </c>
      <c r="F185" s="74">
        <v>69</v>
      </c>
      <c r="G185" s="74">
        <v>0</v>
      </c>
      <c r="H185" s="74">
        <v>0</v>
      </c>
      <c r="I185" s="74">
        <v>26</v>
      </c>
      <c r="J185" s="74">
        <v>9</v>
      </c>
      <c r="K185" s="74">
        <v>0</v>
      </c>
      <c r="L185" s="74">
        <v>0</v>
      </c>
      <c r="M185" s="74">
        <v>179</v>
      </c>
      <c r="N185" s="74">
        <v>92</v>
      </c>
      <c r="O185" s="74">
        <v>0</v>
      </c>
      <c r="P185" s="74">
        <v>0</v>
      </c>
      <c r="Q185" s="74">
        <v>33</v>
      </c>
      <c r="R185" s="74">
        <v>17</v>
      </c>
      <c r="S185" s="74">
        <v>0</v>
      </c>
      <c r="T185" s="74">
        <v>0</v>
      </c>
      <c r="U185" s="67">
        <v>635</v>
      </c>
      <c r="V185" s="67">
        <v>334</v>
      </c>
      <c r="W185" s="162"/>
      <c r="X185" s="13" t="s">
        <v>120</v>
      </c>
      <c r="Y185" s="74">
        <v>0</v>
      </c>
      <c r="Z185" s="74">
        <v>0</v>
      </c>
      <c r="AA185" s="74">
        <v>0</v>
      </c>
      <c r="AB185" s="74">
        <v>0</v>
      </c>
      <c r="AC185" s="74">
        <v>0</v>
      </c>
      <c r="AD185" s="74">
        <v>0</v>
      </c>
      <c r="AE185" s="74">
        <v>0</v>
      </c>
      <c r="AF185" s="74">
        <v>0</v>
      </c>
      <c r="AG185" s="74">
        <v>0</v>
      </c>
      <c r="AH185" s="74">
        <v>0</v>
      </c>
      <c r="AI185" s="74">
        <v>30</v>
      </c>
      <c r="AJ185" s="74">
        <v>12</v>
      </c>
      <c r="AK185" s="74">
        <v>0</v>
      </c>
      <c r="AL185" s="74">
        <v>0</v>
      </c>
      <c r="AM185" s="74">
        <v>0</v>
      </c>
      <c r="AN185" s="74">
        <v>0</v>
      </c>
      <c r="AO185" s="74">
        <v>0</v>
      </c>
      <c r="AP185" s="74">
        <v>0</v>
      </c>
      <c r="AQ185" s="67">
        <v>30</v>
      </c>
      <c r="AR185" s="67">
        <v>12</v>
      </c>
      <c r="AS185" s="162"/>
      <c r="AT185" s="13" t="s">
        <v>120</v>
      </c>
      <c r="AU185" s="74">
        <v>6</v>
      </c>
      <c r="AV185" s="74">
        <v>3</v>
      </c>
      <c r="AW185" s="74">
        <v>0</v>
      </c>
      <c r="AX185" s="74">
        <v>1</v>
      </c>
      <c r="AY185" s="74">
        <v>0</v>
      </c>
      <c r="AZ185" s="74">
        <v>4</v>
      </c>
      <c r="BA185" s="74">
        <v>0</v>
      </c>
      <c r="BB185" s="74">
        <v>1</v>
      </c>
      <c r="BC185" s="74">
        <v>0</v>
      </c>
      <c r="BD185" s="67">
        <v>15</v>
      </c>
      <c r="BE185" s="76">
        <v>16</v>
      </c>
      <c r="BF185" s="74">
        <v>16</v>
      </c>
      <c r="BG185" s="74">
        <v>0</v>
      </c>
      <c r="BH185" s="74">
        <v>0</v>
      </c>
      <c r="BI185" s="74">
        <v>3</v>
      </c>
      <c r="BJ185" s="162"/>
      <c r="BK185" s="13" t="s">
        <v>120</v>
      </c>
      <c r="BL185" s="74">
        <v>0</v>
      </c>
      <c r="BM185" s="74">
        <v>390</v>
      </c>
      <c r="BN185" s="74">
        <v>10</v>
      </c>
      <c r="BO185" s="74">
        <v>0</v>
      </c>
      <c r="BP185" s="74">
        <v>0</v>
      </c>
      <c r="BQ185" s="74">
        <v>6</v>
      </c>
      <c r="BR185" s="74">
        <v>16</v>
      </c>
      <c r="BS185" s="74">
        <v>19</v>
      </c>
      <c r="BT185" s="74">
        <v>19</v>
      </c>
      <c r="BU185" s="162"/>
      <c r="BV185" s="13" t="s">
        <v>120</v>
      </c>
      <c r="BW185" s="74">
        <v>233</v>
      </c>
      <c r="BX185" s="74">
        <v>101</v>
      </c>
      <c r="BY185" s="74">
        <v>225</v>
      </c>
      <c r="BZ185" s="74">
        <v>99</v>
      </c>
      <c r="CA185" s="74">
        <v>147</v>
      </c>
      <c r="CB185" s="74">
        <v>66</v>
      </c>
      <c r="CC185" s="74">
        <v>0</v>
      </c>
      <c r="CD185" s="74">
        <v>0</v>
      </c>
      <c r="CE185" s="74">
        <v>0</v>
      </c>
      <c r="CF185" s="74">
        <v>0</v>
      </c>
      <c r="CG185" s="74">
        <v>0</v>
      </c>
      <c r="CH185" s="74">
        <v>0</v>
      </c>
      <c r="CI185" s="74">
        <v>27</v>
      </c>
      <c r="CJ185" s="74">
        <v>11</v>
      </c>
      <c r="CK185" s="74">
        <v>27</v>
      </c>
      <c r="CL185" s="74">
        <v>11</v>
      </c>
      <c r="CM185" s="74">
        <v>25</v>
      </c>
      <c r="CN185" s="74">
        <v>10</v>
      </c>
      <c r="CO185" s="162"/>
      <c r="CP185" s="13" t="s">
        <v>120</v>
      </c>
      <c r="CQ185" s="72">
        <v>37</v>
      </c>
      <c r="CR185" s="5">
        <v>12</v>
      </c>
      <c r="CS185" s="5">
        <v>13</v>
      </c>
      <c r="CT185" s="72">
        <v>2</v>
      </c>
      <c r="CU185" s="5">
        <v>0</v>
      </c>
      <c r="CV185" s="72">
        <v>39</v>
      </c>
      <c r="CW185" s="72">
        <v>12</v>
      </c>
      <c r="CX185" s="162"/>
      <c r="CY185" s="13" t="s">
        <v>120</v>
      </c>
      <c r="CZ185" s="74">
        <v>249</v>
      </c>
      <c r="DA185" s="74">
        <v>215</v>
      </c>
      <c r="DB185" s="74">
        <v>233</v>
      </c>
      <c r="DC185" s="74">
        <v>16</v>
      </c>
      <c r="DD185" s="74">
        <v>173</v>
      </c>
      <c r="DE185" s="74">
        <v>0</v>
      </c>
      <c r="DF185" s="74">
        <v>251</v>
      </c>
      <c r="DG185" s="74">
        <v>225</v>
      </c>
      <c r="DH185" s="74">
        <v>168</v>
      </c>
      <c r="DI185" s="74">
        <v>13</v>
      </c>
      <c r="DJ185" s="74">
        <v>8</v>
      </c>
      <c r="DK185" s="74">
        <v>48</v>
      </c>
      <c r="DL185" s="74">
        <v>23</v>
      </c>
      <c r="DM185" s="74">
        <v>3</v>
      </c>
      <c r="DN185" s="74">
        <v>30</v>
      </c>
      <c r="DO185" s="135"/>
      <c r="DP185" s="138" t="s">
        <v>208</v>
      </c>
      <c r="DQ185" s="138" t="s">
        <v>4330</v>
      </c>
      <c r="DR185" s="138">
        <v>260</v>
      </c>
      <c r="DS185" s="138">
        <v>172</v>
      </c>
      <c r="DT185" s="139">
        <v>810</v>
      </c>
      <c r="DU185" s="139">
        <v>1599</v>
      </c>
    </row>
    <row r="186" spans="1:125">
      <c r="A186" s="162"/>
      <c r="B186" s="103" t="s">
        <v>102</v>
      </c>
      <c r="C186" s="105">
        <v>340</v>
      </c>
      <c r="D186" s="105">
        <v>183</v>
      </c>
      <c r="E186" s="105">
        <v>126</v>
      </c>
      <c r="F186" s="105">
        <v>72</v>
      </c>
      <c r="G186" s="105">
        <v>0</v>
      </c>
      <c r="H186" s="105">
        <v>0</v>
      </c>
      <c r="I186" s="105">
        <v>36</v>
      </c>
      <c r="J186" s="105">
        <v>11</v>
      </c>
      <c r="K186" s="105">
        <v>29</v>
      </c>
      <c r="L186" s="105">
        <v>17</v>
      </c>
      <c r="M186" s="105">
        <v>234</v>
      </c>
      <c r="N186" s="105">
        <v>120</v>
      </c>
      <c r="O186" s="105">
        <v>0</v>
      </c>
      <c r="P186" s="105">
        <v>0</v>
      </c>
      <c r="Q186" s="105">
        <v>37</v>
      </c>
      <c r="R186" s="105">
        <v>19</v>
      </c>
      <c r="S186" s="105">
        <v>0</v>
      </c>
      <c r="T186" s="105">
        <v>0</v>
      </c>
      <c r="U186" s="105">
        <v>802</v>
      </c>
      <c r="V186" s="105">
        <v>422</v>
      </c>
      <c r="W186" s="162"/>
      <c r="X186" s="103" t="s">
        <v>102</v>
      </c>
      <c r="Y186" s="105">
        <v>3</v>
      </c>
      <c r="Z186" s="105">
        <v>2</v>
      </c>
      <c r="AA186" s="105">
        <v>0</v>
      </c>
      <c r="AB186" s="105">
        <v>0</v>
      </c>
      <c r="AC186" s="105">
        <v>0</v>
      </c>
      <c r="AD186" s="105">
        <v>0</v>
      </c>
      <c r="AE186" s="105">
        <v>1</v>
      </c>
      <c r="AF186" s="105">
        <v>0</v>
      </c>
      <c r="AG186" s="105">
        <v>0</v>
      </c>
      <c r="AH186" s="105">
        <v>0</v>
      </c>
      <c r="AI186" s="105">
        <v>34</v>
      </c>
      <c r="AJ186" s="105">
        <v>14</v>
      </c>
      <c r="AK186" s="105">
        <v>0</v>
      </c>
      <c r="AL186" s="105">
        <v>0</v>
      </c>
      <c r="AM186" s="105">
        <v>1</v>
      </c>
      <c r="AN186" s="105">
        <v>0</v>
      </c>
      <c r="AO186" s="105">
        <v>0</v>
      </c>
      <c r="AP186" s="105">
        <v>0</v>
      </c>
      <c r="AQ186" s="105">
        <v>39</v>
      </c>
      <c r="AR186" s="105">
        <v>16</v>
      </c>
      <c r="AS186" s="162"/>
      <c r="AT186" s="103" t="s">
        <v>102</v>
      </c>
      <c r="AU186" s="105">
        <v>9</v>
      </c>
      <c r="AV186" s="105">
        <v>4</v>
      </c>
      <c r="AW186" s="105">
        <v>0</v>
      </c>
      <c r="AX186" s="105">
        <v>2</v>
      </c>
      <c r="AY186" s="105">
        <v>1</v>
      </c>
      <c r="AZ186" s="105">
        <v>6</v>
      </c>
      <c r="BA186" s="105">
        <v>0</v>
      </c>
      <c r="BB186" s="105">
        <v>2</v>
      </c>
      <c r="BC186" s="105">
        <v>0</v>
      </c>
      <c r="BD186" s="105">
        <v>24</v>
      </c>
      <c r="BE186" s="105">
        <v>25</v>
      </c>
      <c r="BF186" s="105">
        <v>25</v>
      </c>
      <c r="BG186" s="105">
        <v>0</v>
      </c>
      <c r="BH186" s="105">
        <v>0</v>
      </c>
      <c r="BI186" s="105">
        <v>5</v>
      </c>
      <c r="BJ186" s="162"/>
      <c r="BK186" s="103" t="s">
        <v>102</v>
      </c>
      <c r="BL186" s="105">
        <v>0</v>
      </c>
      <c r="BM186" s="105">
        <v>477</v>
      </c>
      <c r="BN186" s="105">
        <v>10</v>
      </c>
      <c r="BO186" s="105">
        <v>0</v>
      </c>
      <c r="BP186" s="105">
        <v>0</v>
      </c>
      <c r="BQ186" s="105">
        <v>9</v>
      </c>
      <c r="BR186" s="105">
        <v>23</v>
      </c>
      <c r="BS186" s="105">
        <v>24</v>
      </c>
      <c r="BT186" s="105">
        <v>22</v>
      </c>
      <c r="BU186" s="162"/>
      <c r="BV186" s="103" t="s">
        <v>102</v>
      </c>
      <c r="BW186" s="105">
        <v>284</v>
      </c>
      <c r="BX186" s="105">
        <v>129</v>
      </c>
      <c r="BY186" s="105">
        <v>264</v>
      </c>
      <c r="BZ186" s="105">
        <v>120</v>
      </c>
      <c r="CA186" s="105">
        <v>167</v>
      </c>
      <c r="CB186" s="105">
        <v>74</v>
      </c>
      <c r="CC186" s="105">
        <v>0</v>
      </c>
      <c r="CD186" s="105">
        <v>0</v>
      </c>
      <c r="CE186" s="105">
        <v>0</v>
      </c>
      <c r="CF186" s="105">
        <v>0</v>
      </c>
      <c r="CG186" s="105">
        <v>0</v>
      </c>
      <c r="CH186" s="105">
        <v>0</v>
      </c>
      <c r="CI186" s="105">
        <v>27</v>
      </c>
      <c r="CJ186" s="105">
        <v>11</v>
      </c>
      <c r="CK186" s="105">
        <v>27</v>
      </c>
      <c r="CL186" s="105">
        <v>11</v>
      </c>
      <c r="CM186" s="105">
        <v>25</v>
      </c>
      <c r="CN186" s="105">
        <v>10</v>
      </c>
      <c r="CO186" s="162"/>
      <c r="CP186" s="105" t="s">
        <v>102</v>
      </c>
      <c r="CQ186" s="105">
        <v>48</v>
      </c>
      <c r="CR186" s="105">
        <v>18</v>
      </c>
      <c r="CS186" s="105">
        <v>15</v>
      </c>
      <c r="CT186" s="105">
        <v>3</v>
      </c>
      <c r="CU186" s="105">
        <v>1</v>
      </c>
      <c r="CV186" s="105">
        <v>51</v>
      </c>
      <c r="CW186" s="105">
        <v>19</v>
      </c>
      <c r="CX186" s="162"/>
      <c r="CY186" s="103" t="s">
        <v>102</v>
      </c>
      <c r="CZ186" s="105">
        <v>249</v>
      </c>
      <c r="DA186" s="105">
        <v>215</v>
      </c>
      <c r="DB186" s="105">
        <v>233</v>
      </c>
      <c r="DC186" s="105">
        <v>16</v>
      </c>
      <c r="DD186" s="105">
        <v>173</v>
      </c>
      <c r="DE186" s="105">
        <v>0</v>
      </c>
      <c r="DF186" s="105">
        <v>251</v>
      </c>
      <c r="DG186" s="105">
        <v>225</v>
      </c>
      <c r="DH186" s="105">
        <v>168</v>
      </c>
      <c r="DI186" s="105">
        <v>13</v>
      </c>
      <c r="DJ186" s="105">
        <v>8</v>
      </c>
      <c r="DK186" s="105">
        <v>48</v>
      </c>
      <c r="DL186" s="105">
        <v>23</v>
      </c>
      <c r="DM186" s="105">
        <v>3</v>
      </c>
      <c r="DN186" s="105">
        <v>30</v>
      </c>
      <c r="DO186" s="135"/>
      <c r="DP186" s="138" t="s">
        <v>208</v>
      </c>
      <c r="DQ186" s="138" t="s">
        <v>4331</v>
      </c>
      <c r="DR186" s="138">
        <v>311</v>
      </c>
      <c r="DS186" s="138">
        <v>192</v>
      </c>
      <c r="DT186" s="139">
        <v>984</v>
      </c>
      <c r="DU186" s="139">
        <v>1599</v>
      </c>
    </row>
    <row r="187" spans="1:125">
      <c r="A187" s="162" t="s">
        <v>209</v>
      </c>
      <c r="B187" s="13" t="s">
        <v>119</v>
      </c>
      <c r="C187" s="74">
        <v>22</v>
      </c>
      <c r="D187" s="74">
        <v>6</v>
      </c>
      <c r="E187" s="74">
        <v>18</v>
      </c>
      <c r="F187" s="74">
        <v>7</v>
      </c>
      <c r="G187" s="74">
        <v>0</v>
      </c>
      <c r="H187" s="74">
        <v>0</v>
      </c>
      <c r="I187" s="74">
        <v>0</v>
      </c>
      <c r="J187" s="74">
        <v>0</v>
      </c>
      <c r="K187" s="74">
        <v>0</v>
      </c>
      <c r="L187" s="74">
        <v>0</v>
      </c>
      <c r="M187" s="74">
        <v>12</v>
      </c>
      <c r="N187" s="74">
        <v>7</v>
      </c>
      <c r="O187" s="74">
        <v>0</v>
      </c>
      <c r="P187" s="74">
        <v>0</v>
      </c>
      <c r="Q187" s="74">
        <v>0</v>
      </c>
      <c r="R187" s="74">
        <v>0</v>
      </c>
      <c r="S187" s="74">
        <v>0</v>
      </c>
      <c r="T187" s="74">
        <v>0</v>
      </c>
      <c r="U187" s="67">
        <v>52</v>
      </c>
      <c r="V187" s="67">
        <v>20</v>
      </c>
      <c r="W187" s="162" t="s">
        <v>209</v>
      </c>
      <c r="X187" s="13" t="s">
        <v>119</v>
      </c>
      <c r="Y187" s="74">
        <v>0</v>
      </c>
      <c r="Z187" s="74">
        <v>0</v>
      </c>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67">
        <v>0</v>
      </c>
      <c r="AR187" s="67">
        <v>0</v>
      </c>
      <c r="AS187" s="162" t="s">
        <v>209</v>
      </c>
      <c r="AT187" s="13" t="s">
        <v>119</v>
      </c>
      <c r="AU187" s="74">
        <v>1</v>
      </c>
      <c r="AV187" s="74">
        <v>1</v>
      </c>
      <c r="AW187" s="74">
        <v>0</v>
      </c>
      <c r="AX187" s="74">
        <v>0</v>
      </c>
      <c r="AY187" s="74">
        <v>0</v>
      </c>
      <c r="AZ187" s="74">
        <v>1</v>
      </c>
      <c r="BA187" s="74">
        <v>0</v>
      </c>
      <c r="BB187" s="74">
        <v>0</v>
      </c>
      <c r="BC187" s="74">
        <v>0</v>
      </c>
      <c r="BD187" s="67">
        <v>3</v>
      </c>
      <c r="BE187" s="76">
        <v>3</v>
      </c>
      <c r="BF187" s="74">
        <v>3</v>
      </c>
      <c r="BG187" s="74">
        <v>0</v>
      </c>
      <c r="BH187" s="74">
        <v>0</v>
      </c>
      <c r="BI187" s="74">
        <v>1</v>
      </c>
      <c r="BJ187" s="162" t="s">
        <v>209</v>
      </c>
      <c r="BK187" s="13" t="s">
        <v>119</v>
      </c>
      <c r="BL187" s="74">
        <v>0</v>
      </c>
      <c r="BM187" s="74">
        <v>40</v>
      </c>
      <c r="BN187" s="74">
        <v>0</v>
      </c>
      <c r="BO187" s="74">
        <v>0</v>
      </c>
      <c r="BP187" s="74">
        <v>0</v>
      </c>
      <c r="BQ187" s="74">
        <v>0</v>
      </c>
      <c r="BR187" s="74">
        <v>3</v>
      </c>
      <c r="BS187" s="74">
        <v>3</v>
      </c>
      <c r="BT187" s="74">
        <v>3</v>
      </c>
      <c r="BU187" s="162" t="s">
        <v>209</v>
      </c>
      <c r="BV187" s="13" t="s">
        <v>119</v>
      </c>
      <c r="BW187" s="74">
        <v>7</v>
      </c>
      <c r="BX187" s="74">
        <v>1</v>
      </c>
      <c r="BY187" s="74">
        <v>7</v>
      </c>
      <c r="BZ187" s="74">
        <v>1</v>
      </c>
      <c r="CA187" s="74">
        <v>1</v>
      </c>
      <c r="CB187" s="74">
        <v>0</v>
      </c>
      <c r="CC187" s="74">
        <v>0</v>
      </c>
      <c r="CD187" s="74">
        <v>0</v>
      </c>
      <c r="CE187" s="74">
        <v>0</v>
      </c>
      <c r="CF187" s="74">
        <v>0</v>
      </c>
      <c r="CG187" s="74">
        <v>0</v>
      </c>
      <c r="CH187" s="74">
        <v>0</v>
      </c>
      <c r="CI187" s="74">
        <v>0</v>
      </c>
      <c r="CJ187" s="74">
        <v>0</v>
      </c>
      <c r="CK187" s="74">
        <v>0</v>
      </c>
      <c r="CL187" s="74">
        <v>0</v>
      </c>
      <c r="CM187" s="74">
        <v>0</v>
      </c>
      <c r="CN187" s="74">
        <v>0</v>
      </c>
      <c r="CO187" s="162" t="s">
        <v>209</v>
      </c>
      <c r="CP187" s="13" t="s">
        <v>119</v>
      </c>
      <c r="CQ187" s="72">
        <v>6</v>
      </c>
      <c r="CR187" s="5">
        <v>1</v>
      </c>
      <c r="CS187" s="5">
        <v>1</v>
      </c>
      <c r="CT187" s="72">
        <v>0</v>
      </c>
      <c r="CU187" s="5">
        <v>0</v>
      </c>
      <c r="CV187" s="72">
        <v>6</v>
      </c>
      <c r="CW187" s="72">
        <v>1</v>
      </c>
      <c r="CX187" s="162" t="s">
        <v>209</v>
      </c>
      <c r="CY187" s="13" t="s">
        <v>119</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135"/>
      <c r="DP187" s="138" t="s">
        <v>209</v>
      </c>
      <c r="DQ187" s="138" t="s">
        <v>4332</v>
      </c>
      <c r="DR187" s="138">
        <v>7</v>
      </c>
      <c r="DS187" s="138">
        <v>1</v>
      </c>
      <c r="DT187" s="139">
        <v>80</v>
      </c>
      <c r="DU187" s="139">
        <v>0</v>
      </c>
    </row>
    <row r="188" spans="1:125">
      <c r="A188" s="162"/>
      <c r="B188" s="13" t="s">
        <v>120</v>
      </c>
      <c r="C188" s="74">
        <v>324</v>
      </c>
      <c r="D188" s="74">
        <v>168</v>
      </c>
      <c r="E188" s="74">
        <v>165</v>
      </c>
      <c r="F188" s="74">
        <v>91</v>
      </c>
      <c r="G188" s="74">
        <v>0</v>
      </c>
      <c r="H188" s="74">
        <v>0</v>
      </c>
      <c r="I188" s="74">
        <v>39</v>
      </c>
      <c r="J188" s="74">
        <v>22</v>
      </c>
      <c r="K188" s="74">
        <v>153</v>
      </c>
      <c r="L188" s="74">
        <v>59</v>
      </c>
      <c r="M188" s="74">
        <v>206</v>
      </c>
      <c r="N188" s="74">
        <v>109</v>
      </c>
      <c r="O188" s="74">
        <v>0</v>
      </c>
      <c r="P188" s="74">
        <v>0</v>
      </c>
      <c r="Q188" s="74">
        <v>0</v>
      </c>
      <c r="R188" s="74">
        <v>0</v>
      </c>
      <c r="S188" s="74">
        <v>112</v>
      </c>
      <c r="T188" s="74">
        <v>61</v>
      </c>
      <c r="U188" s="67">
        <v>999</v>
      </c>
      <c r="V188" s="67">
        <v>510</v>
      </c>
      <c r="W188" s="162"/>
      <c r="X188" s="13" t="s">
        <v>120</v>
      </c>
      <c r="Y188" s="74">
        <v>10</v>
      </c>
      <c r="Z188" s="74">
        <v>3</v>
      </c>
      <c r="AA188" s="74">
        <v>8</v>
      </c>
      <c r="AB188" s="74">
        <v>3</v>
      </c>
      <c r="AC188" s="74">
        <v>0</v>
      </c>
      <c r="AD188" s="74">
        <v>0</v>
      </c>
      <c r="AE188" s="74">
        <v>0</v>
      </c>
      <c r="AF188" s="74">
        <v>0</v>
      </c>
      <c r="AG188" s="74">
        <v>6</v>
      </c>
      <c r="AH188" s="74">
        <v>2</v>
      </c>
      <c r="AI188" s="74">
        <v>12</v>
      </c>
      <c r="AJ188" s="74">
        <v>6</v>
      </c>
      <c r="AK188" s="74">
        <v>0</v>
      </c>
      <c r="AL188" s="74">
        <v>0</v>
      </c>
      <c r="AM188" s="74">
        <v>0</v>
      </c>
      <c r="AN188" s="74">
        <v>0</v>
      </c>
      <c r="AO188" s="74">
        <v>1</v>
      </c>
      <c r="AP188" s="74">
        <v>0</v>
      </c>
      <c r="AQ188" s="67">
        <v>37</v>
      </c>
      <c r="AR188" s="67">
        <v>14</v>
      </c>
      <c r="AS188" s="162"/>
      <c r="AT188" s="13" t="s">
        <v>120</v>
      </c>
      <c r="AU188" s="74">
        <v>9</v>
      </c>
      <c r="AV188" s="74">
        <v>5</v>
      </c>
      <c r="AW188" s="74">
        <v>0</v>
      </c>
      <c r="AX188" s="74">
        <v>1</v>
      </c>
      <c r="AY188" s="74">
        <v>4</v>
      </c>
      <c r="AZ188" s="74">
        <v>6</v>
      </c>
      <c r="BA188" s="74">
        <v>0</v>
      </c>
      <c r="BB188" s="74">
        <v>0</v>
      </c>
      <c r="BC188" s="74">
        <v>4</v>
      </c>
      <c r="BD188" s="67">
        <v>29</v>
      </c>
      <c r="BE188" s="76">
        <v>35</v>
      </c>
      <c r="BF188" s="74">
        <v>35</v>
      </c>
      <c r="BG188" s="74">
        <v>0</v>
      </c>
      <c r="BH188" s="74">
        <v>0</v>
      </c>
      <c r="BI188" s="74">
        <v>5</v>
      </c>
      <c r="BJ188" s="162"/>
      <c r="BK188" s="13" t="s">
        <v>120</v>
      </c>
      <c r="BL188" s="74">
        <v>0</v>
      </c>
      <c r="BM188" s="74">
        <v>411</v>
      </c>
      <c r="BN188" s="74">
        <v>156</v>
      </c>
      <c r="BO188" s="74">
        <v>42</v>
      </c>
      <c r="BP188" s="74">
        <v>0</v>
      </c>
      <c r="BQ188" s="74">
        <v>12</v>
      </c>
      <c r="BR188" s="74">
        <v>38</v>
      </c>
      <c r="BS188" s="74">
        <v>33</v>
      </c>
      <c r="BT188" s="74">
        <v>33</v>
      </c>
      <c r="BU188" s="162"/>
      <c r="BV188" s="13" t="s">
        <v>120</v>
      </c>
      <c r="BW188" s="74">
        <v>272</v>
      </c>
      <c r="BX188" s="74">
        <v>144</v>
      </c>
      <c r="BY188" s="74">
        <v>264</v>
      </c>
      <c r="BZ188" s="74">
        <v>141</v>
      </c>
      <c r="CA188" s="74">
        <v>204</v>
      </c>
      <c r="CB188" s="74">
        <v>110</v>
      </c>
      <c r="CC188" s="74">
        <v>17</v>
      </c>
      <c r="CD188" s="74">
        <v>10</v>
      </c>
      <c r="CE188" s="74">
        <v>17</v>
      </c>
      <c r="CF188" s="74">
        <v>10</v>
      </c>
      <c r="CG188" s="74">
        <v>17</v>
      </c>
      <c r="CH188" s="74">
        <v>10</v>
      </c>
      <c r="CI188" s="74">
        <v>54</v>
      </c>
      <c r="CJ188" s="74">
        <v>22</v>
      </c>
      <c r="CK188" s="74">
        <v>54</v>
      </c>
      <c r="CL188" s="74">
        <v>22</v>
      </c>
      <c r="CM188" s="74">
        <v>53</v>
      </c>
      <c r="CN188" s="74">
        <v>22</v>
      </c>
      <c r="CO188" s="162"/>
      <c r="CP188" s="13" t="s">
        <v>120</v>
      </c>
      <c r="CQ188" s="72">
        <v>69</v>
      </c>
      <c r="CR188" s="5">
        <v>22</v>
      </c>
      <c r="CS188" s="5">
        <v>5</v>
      </c>
      <c r="CT188" s="72">
        <v>29</v>
      </c>
      <c r="CU188" s="5">
        <v>11</v>
      </c>
      <c r="CV188" s="72">
        <v>98</v>
      </c>
      <c r="CW188" s="72">
        <v>33</v>
      </c>
      <c r="CX188" s="162"/>
      <c r="CY188" s="13" t="s">
        <v>120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135"/>
      <c r="DP188" s="138" t="s">
        <v>209</v>
      </c>
      <c r="DQ188" s="138" t="s">
        <v>4333</v>
      </c>
      <c r="DR188" s="138">
        <v>343</v>
      </c>
      <c r="DS188" s="138">
        <v>274</v>
      </c>
      <c r="DT188" s="139">
        <v>1458</v>
      </c>
      <c r="DU188" s="139">
        <v>0</v>
      </c>
    </row>
    <row r="189" spans="1:125">
      <c r="A189" s="162"/>
      <c r="B189" s="103" t="s">
        <v>102</v>
      </c>
      <c r="C189" s="105">
        <v>346</v>
      </c>
      <c r="D189" s="105">
        <v>174</v>
      </c>
      <c r="E189" s="105">
        <v>183</v>
      </c>
      <c r="F189" s="105">
        <v>98</v>
      </c>
      <c r="G189" s="105">
        <v>0</v>
      </c>
      <c r="H189" s="105">
        <v>0</v>
      </c>
      <c r="I189" s="105">
        <v>39</v>
      </c>
      <c r="J189" s="105">
        <v>22</v>
      </c>
      <c r="K189" s="105">
        <v>153</v>
      </c>
      <c r="L189" s="105">
        <v>59</v>
      </c>
      <c r="M189" s="105">
        <v>218</v>
      </c>
      <c r="N189" s="105">
        <v>116</v>
      </c>
      <c r="O189" s="105">
        <v>0</v>
      </c>
      <c r="P189" s="105">
        <v>0</v>
      </c>
      <c r="Q189" s="105">
        <v>0</v>
      </c>
      <c r="R189" s="105">
        <v>0</v>
      </c>
      <c r="S189" s="105">
        <v>112</v>
      </c>
      <c r="T189" s="105">
        <v>61</v>
      </c>
      <c r="U189" s="105">
        <v>1051</v>
      </c>
      <c r="V189" s="105">
        <v>530</v>
      </c>
      <c r="W189" s="162"/>
      <c r="X189" s="103" t="s">
        <v>102</v>
      </c>
      <c r="Y189" s="105">
        <v>10</v>
      </c>
      <c r="Z189" s="105">
        <v>3</v>
      </c>
      <c r="AA189" s="105">
        <v>8</v>
      </c>
      <c r="AB189" s="105">
        <v>3</v>
      </c>
      <c r="AC189" s="105">
        <v>0</v>
      </c>
      <c r="AD189" s="105">
        <v>0</v>
      </c>
      <c r="AE189" s="105">
        <v>0</v>
      </c>
      <c r="AF189" s="105">
        <v>0</v>
      </c>
      <c r="AG189" s="105">
        <v>6</v>
      </c>
      <c r="AH189" s="105">
        <v>2</v>
      </c>
      <c r="AI189" s="105">
        <v>12</v>
      </c>
      <c r="AJ189" s="105">
        <v>6</v>
      </c>
      <c r="AK189" s="105">
        <v>0</v>
      </c>
      <c r="AL189" s="105">
        <v>0</v>
      </c>
      <c r="AM189" s="105">
        <v>0</v>
      </c>
      <c r="AN189" s="105">
        <v>0</v>
      </c>
      <c r="AO189" s="105">
        <v>1</v>
      </c>
      <c r="AP189" s="105">
        <v>0</v>
      </c>
      <c r="AQ189" s="105">
        <v>37</v>
      </c>
      <c r="AR189" s="105">
        <v>14</v>
      </c>
      <c r="AS189" s="162"/>
      <c r="AT189" s="103" t="s">
        <v>102</v>
      </c>
      <c r="AU189" s="105">
        <v>10</v>
      </c>
      <c r="AV189" s="105">
        <v>6</v>
      </c>
      <c r="AW189" s="105">
        <v>0</v>
      </c>
      <c r="AX189" s="105">
        <v>1</v>
      </c>
      <c r="AY189" s="105">
        <v>4</v>
      </c>
      <c r="AZ189" s="105">
        <v>7</v>
      </c>
      <c r="BA189" s="105">
        <v>0</v>
      </c>
      <c r="BB189" s="105">
        <v>0</v>
      </c>
      <c r="BC189" s="105">
        <v>4</v>
      </c>
      <c r="BD189" s="105">
        <v>32</v>
      </c>
      <c r="BE189" s="105">
        <v>38</v>
      </c>
      <c r="BF189" s="105">
        <v>38</v>
      </c>
      <c r="BG189" s="105">
        <v>0</v>
      </c>
      <c r="BH189" s="105">
        <v>0</v>
      </c>
      <c r="BI189" s="105">
        <v>6</v>
      </c>
      <c r="BJ189" s="162"/>
      <c r="BK189" s="103" t="s">
        <v>102</v>
      </c>
      <c r="BL189" s="105">
        <v>0</v>
      </c>
      <c r="BM189" s="105">
        <v>451</v>
      </c>
      <c r="BN189" s="105">
        <v>156</v>
      </c>
      <c r="BO189" s="105">
        <v>42</v>
      </c>
      <c r="BP189" s="105">
        <v>0</v>
      </c>
      <c r="BQ189" s="105">
        <v>12</v>
      </c>
      <c r="BR189" s="105">
        <v>41</v>
      </c>
      <c r="BS189" s="105">
        <v>36</v>
      </c>
      <c r="BT189" s="105">
        <v>36</v>
      </c>
      <c r="BU189" s="162"/>
      <c r="BV189" s="103" t="s">
        <v>102</v>
      </c>
      <c r="BW189" s="105">
        <v>279</v>
      </c>
      <c r="BX189" s="105">
        <v>145</v>
      </c>
      <c r="BY189" s="105">
        <v>271</v>
      </c>
      <c r="BZ189" s="105">
        <v>142</v>
      </c>
      <c r="CA189" s="105">
        <v>205</v>
      </c>
      <c r="CB189" s="105">
        <v>110</v>
      </c>
      <c r="CC189" s="105">
        <v>17</v>
      </c>
      <c r="CD189" s="105">
        <v>10</v>
      </c>
      <c r="CE189" s="105">
        <v>17</v>
      </c>
      <c r="CF189" s="105">
        <v>10</v>
      </c>
      <c r="CG189" s="105">
        <v>17</v>
      </c>
      <c r="CH189" s="105">
        <v>10</v>
      </c>
      <c r="CI189" s="105">
        <v>54</v>
      </c>
      <c r="CJ189" s="105">
        <v>22</v>
      </c>
      <c r="CK189" s="105">
        <v>54</v>
      </c>
      <c r="CL189" s="105">
        <v>22</v>
      </c>
      <c r="CM189" s="105">
        <v>53</v>
      </c>
      <c r="CN189" s="105">
        <v>22</v>
      </c>
      <c r="CO189" s="162"/>
      <c r="CP189" s="105" t="s">
        <v>102</v>
      </c>
      <c r="CQ189" s="105">
        <v>75</v>
      </c>
      <c r="CR189" s="105">
        <v>23</v>
      </c>
      <c r="CS189" s="105">
        <v>6</v>
      </c>
      <c r="CT189" s="105">
        <v>29</v>
      </c>
      <c r="CU189" s="105">
        <v>11</v>
      </c>
      <c r="CV189" s="105">
        <v>104</v>
      </c>
      <c r="CW189" s="105">
        <v>34</v>
      </c>
      <c r="CX189" s="162"/>
      <c r="CY189" s="103" t="s">
        <v>102</v>
      </c>
      <c r="CZ189" s="105">
        <v>0</v>
      </c>
      <c r="DA189" s="105">
        <v>0</v>
      </c>
      <c r="DB189" s="105">
        <v>0</v>
      </c>
      <c r="DC189" s="105">
        <v>0</v>
      </c>
      <c r="DD189" s="105">
        <v>0</v>
      </c>
      <c r="DE189" s="105">
        <v>0</v>
      </c>
      <c r="DF189" s="105">
        <v>0</v>
      </c>
      <c r="DG189" s="105">
        <v>0</v>
      </c>
      <c r="DH189" s="105">
        <v>0</v>
      </c>
      <c r="DI189" s="105">
        <v>0</v>
      </c>
      <c r="DJ189" s="105">
        <v>0</v>
      </c>
      <c r="DK189" s="105">
        <v>0</v>
      </c>
      <c r="DL189" s="105">
        <v>0</v>
      </c>
      <c r="DM189" s="105">
        <v>0</v>
      </c>
      <c r="DN189" s="105">
        <v>0</v>
      </c>
      <c r="DO189" s="135"/>
      <c r="DP189" s="138" t="s">
        <v>209</v>
      </c>
      <c r="DQ189" s="138" t="s">
        <v>4334</v>
      </c>
      <c r="DR189" s="138">
        <v>350</v>
      </c>
      <c r="DS189" s="138">
        <v>275</v>
      </c>
      <c r="DT189" s="139">
        <v>1538</v>
      </c>
      <c r="DU189" s="139">
        <v>0</v>
      </c>
    </row>
    <row r="190" spans="1:125">
      <c r="A190" s="163" t="s">
        <v>494</v>
      </c>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t="s">
        <v>495</v>
      </c>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t="s">
        <v>496</v>
      </c>
      <c r="AT190" s="163"/>
      <c r="AU190" s="163"/>
      <c r="AV190" s="163"/>
      <c r="AW190" s="163"/>
      <c r="AX190" s="163"/>
      <c r="AY190" s="163"/>
      <c r="AZ190" s="163"/>
      <c r="BA190" s="163"/>
      <c r="BB190" s="163"/>
      <c r="BC190" s="163"/>
      <c r="BD190" s="163"/>
      <c r="BE190" s="163"/>
      <c r="BF190" s="163"/>
      <c r="BG190" s="163"/>
      <c r="BH190" s="163"/>
      <c r="BI190" s="163"/>
      <c r="BJ190" s="163" t="s">
        <v>497</v>
      </c>
      <c r="BK190" s="163"/>
      <c r="BL190" s="163"/>
      <c r="BM190" s="163"/>
      <c r="BN190" s="163"/>
      <c r="BO190" s="163"/>
      <c r="BP190" s="163"/>
      <c r="BQ190" s="163"/>
      <c r="BR190" s="163"/>
      <c r="BS190" s="163"/>
      <c r="BT190" s="163"/>
      <c r="BU190" s="163" t="s">
        <v>4243</v>
      </c>
      <c r="BV190" s="163"/>
      <c r="BW190" s="163"/>
      <c r="BX190" s="163"/>
      <c r="BY190" s="163"/>
      <c r="BZ190" s="163"/>
      <c r="CA190" s="163"/>
      <c r="CB190" s="163"/>
      <c r="CC190" s="163"/>
      <c r="CD190" s="163"/>
      <c r="CE190" s="163"/>
      <c r="CF190" s="163"/>
      <c r="CG190" s="163"/>
      <c r="CH190" s="163"/>
      <c r="CI190" s="163"/>
      <c r="CJ190" s="163"/>
      <c r="CK190" s="163"/>
      <c r="CL190" s="163"/>
      <c r="CM190" s="163"/>
      <c r="CN190" s="163"/>
      <c r="CO190" s="163" t="s">
        <v>498</v>
      </c>
      <c r="CP190" s="163"/>
      <c r="CQ190" s="163"/>
      <c r="CR190" s="163"/>
      <c r="CS190" s="163"/>
      <c r="CT190" s="163"/>
      <c r="CU190" s="163"/>
      <c r="CV190" s="163"/>
      <c r="CW190" s="163"/>
      <c r="CX190" s="163" t="s">
        <v>499</v>
      </c>
      <c r="CY190" s="163"/>
      <c r="CZ190" s="163"/>
      <c r="DA190" s="163"/>
      <c r="DB190" s="163"/>
      <c r="DC190" s="163"/>
      <c r="DD190" s="163"/>
      <c r="DE190" s="163"/>
      <c r="DF190" s="163"/>
      <c r="DG190" s="163"/>
      <c r="DH190" s="163"/>
      <c r="DI190" s="163"/>
      <c r="DJ190" s="163"/>
      <c r="DK190" s="163"/>
      <c r="DL190" s="163"/>
      <c r="DM190" s="163"/>
      <c r="DN190" s="163"/>
      <c r="DO190" s="135"/>
      <c r="DP190" s="138" t="s">
        <v>494</v>
      </c>
      <c r="DQ190" s="138" t="s">
        <v>494</v>
      </c>
      <c r="DR190" s="138">
        <v>0</v>
      </c>
      <c r="DS190" s="138">
        <v>0</v>
      </c>
      <c r="DT190" s="139">
        <v>0</v>
      </c>
      <c r="DU190" s="139">
        <v>0</v>
      </c>
    </row>
    <row r="191" spans="1:125">
      <c r="A191" s="163" t="s">
        <v>4174</v>
      </c>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t="s">
        <v>4174</v>
      </c>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t="s">
        <v>4174</v>
      </c>
      <c r="AT191" s="163"/>
      <c r="AU191" s="163"/>
      <c r="AV191" s="163"/>
      <c r="AW191" s="163"/>
      <c r="AX191" s="163"/>
      <c r="AY191" s="163"/>
      <c r="AZ191" s="163"/>
      <c r="BA191" s="163"/>
      <c r="BB191" s="163"/>
      <c r="BC191" s="163"/>
      <c r="BD191" s="163"/>
      <c r="BE191" s="163"/>
      <c r="BF191" s="163"/>
      <c r="BG191" s="163"/>
      <c r="BH191" s="163"/>
      <c r="BI191" s="163"/>
      <c r="BJ191" s="185" t="s">
        <v>4174</v>
      </c>
      <c r="BK191" s="185"/>
      <c r="BL191" s="185"/>
      <c r="BM191" s="185"/>
      <c r="BN191" s="185"/>
      <c r="BO191" s="185"/>
      <c r="BP191" s="185"/>
      <c r="BQ191" s="185"/>
      <c r="BR191" s="185"/>
      <c r="BS191" s="185"/>
      <c r="BT191" s="185"/>
      <c r="BU191" s="210" t="s">
        <v>4175</v>
      </c>
      <c r="BV191" s="210"/>
      <c r="BW191" s="210"/>
      <c r="BX191" s="210"/>
      <c r="BY191" s="210"/>
      <c r="BZ191" s="210"/>
      <c r="CA191" s="210"/>
      <c r="CB191" s="210"/>
      <c r="CC191" s="210"/>
      <c r="CD191" s="210"/>
      <c r="CE191" s="210"/>
      <c r="CF191" s="210"/>
      <c r="CG191" s="210"/>
      <c r="CH191" s="210"/>
      <c r="CI191" s="210"/>
      <c r="CJ191" s="210"/>
      <c r="CK191" s="210"/>
      <c r="CL191" s="210"/>
      <c r="CM191" s="210"/>
      <c r="CN191" s="210"/>
      <c r="CO191" s="210" t="s">
        <v>4174</v>
      </c>
      <c r="CP191" s="210"/>
      <c r="CQ191" s="210"/>
      <c r="CR191" s="210"/>
      <c r="CS191" s="210"/>
      <c r="CT191" s="210"/>
      <c r="CU191" s="210"/>
      <c r="CV191" s="210"/>
      <c r="CW191" s="210"/>
      <c r="CX191" s="185" t="s">
        <v>4174</v>
      </c>
      <c r="CY191" s="185"/>
      <c r="CZ191" s="185"/>
      <c r="DA191" s="185"/>
      <c r="DB191" s="185"/>
      <c r="DC191" s="185"/>
      <c r="DD191" s="185"/>
      <c r="DE191" s="185"/>
      <c r="DF191" s="185"/>
      <c r="DG191" s="185"/>
      <c r="DH191" s="185"/>
      <c r="DI191" s="185"/>
      <c r="DJ191" s="185"/>
      <c r="DK191" s="185"/>
      <c r="DL191" s="185"/>
      <c r="DM191" s="185"/>
      <c r="DN191" s="185"/>
      <c r="DO191" s="135"/>
      <c r="DP191" s="138" t="s">
        <v>4174</v>
      </c>
      <c r="DQ191" s="138" t="s">
        <v>4174</v>
      </c>
      <c r="DR191" s="138">
        <v>0</v>
      </c>
      <c r="DS191" s="138">
        <v>0</v>
      </c>
      <c r="DT191" s="139">
        <v>0</v>
      </c>
      <c r="DU191" s="139">
        <v>0</v>
      </c>
    </row>
    <row r="192" spans="1:125" ht="14.45" customHeight="1">
      <c r="A192" s="164" t="s">
        <v>2</v>
      </c>
      <c r="B192" s="164" t="s">
        <v>113</v>
      </c>
      <c r="C192" s="163" t="s">
        <v>41</v>
      </c>
      <c r="D192" s="163"/>
      <c r="E192" s="163" t="s">
        <v>101</v>
      </c>
      <c r="F192" s="163"/>
      <c r="G192" s="163" t="s">
        <v>42</v>
      </c>
      <c r="H192" s="163"/>
      <c r="I192" s="163" t="s">
        <v>43</v>
      </c>
      <c r="J192" s="163"/>
      <c r="K192" s="209" t="s">
        <v>44</v>
      </c>
      <c r="L192" s="209"/>
      <c r="M192" s="163" t="s">
        <v>390</v>
      </c>
      <c r="N192" s="163"/>
      <c r="O192" s="163" t="s">
        <v>391</v>
      </c>
      <c r="P192" s="163"/>
      <c r="Q192" s="163" t="s">
        <v>392</v>
      </c>
      <c r="R192" s="163"/>
      <c r="S192" s="163" t="s">
        <v>393</v>
      </c>
      <c r="T192" s="163"/>
      <c r="U192" s="163" t="s">
        <v>102</v>
      </c>
      <c r="V192" s="163"/>
      <c r="W192" s="164" t="s">
        <v>2</v>
      </c>
      <c r="X192" s="164" t="s">
        <v>113</v>
      </c>
      <c r="Y192" s="163" t="s">
        <v>41</v>
      </c>
      <c r="Z192" s="163"/>
      <c r="AA192" s="163" t="s">
        <v>101</v>
      </c>
      <c r="AB192" s="163"/>
      <c r="AC192" s="163" t="s">
        <v>42</v>
      </c>
      <c r="AD192" s="163"/>
      <c r="AE192" s="163" t="s">
        <v>43</v>
      </c>
      <c r="AF192" s="163"/>
      <c r="AG192" s="209" t="s">
        <v>44</v>
      </c>
      <c r="AH192" s="209"/>
      <c r="AI192" s="163" t="s">
        <v>390</v>
      </c>
      <c r="AJ192" s="163"/>
      <c r="AK192" s="163" t="s">
        <v>391</v>
      </c>
      <c r="AL192" s="163"/>
      <c r="AM192" s="163" t="s">
        <v>392</v>
      </c>
      <c r="AN192" s="163"/>
      <c r="AO192" s="163" t="s">
        <v>393</v>
      </c>
      <c r="AP192" s="163"/>
      <c r="AQ192" s="163" t="s">
        <v>102</v>
      </c>
      <c r="AR192" s="163"/>
      <c r="AS192" s="164" t="s">
        <v>2</v>
      </c>
      <c r="AT192" s="164" t="s">
        <v>113</v>
      </c>
      <c r="AU192" s="164" t="s">
        <v>363</v>
      </c>
      <c r="AV192" s="164"/>
      <c r="AW192" s="164"/>
      <c r="AX192" s="164"/>
      <c r="AY192" s="164"/>
      <c r="AZ192" s="164"/>
      <c r="BA192" s="164"/>
      <c r="BB192" s="164"/>
      <c r="BC192" s="164"/>
      <c r="BD192" s="164"/>
      <c r="BE192" s="164" t="s">
        <v>165</v>
      </c>
      <c r="BF192" s="164"/>
      <c r="BG192" s="164"/>
      <c r="BH192" s="164"/>
      <c r="BI192" s="164" t="s">
        <v>168</v>
      </c>
      <c r="BJ192" s="164" t="s">
        <v>2</v>
      </c>
      <c r="BK192" s="164" t="s">
        <v>113</v>
      </c>
      <c r="BL192" s="185" t="s">
        <v>169</v>
      </c>
      <c r="BM192" s="185"/>
      <c r="BN192" s="185"/>
      <c r="BO192" s="185"/>
      <c r="BP192" s="185"/>
      <c r="BQ192" s="185"/>
      <c r="BR192" s="185"/>
      <c r="BS192" s="185"/>
      <c r="BT192" s="185"/>
      <c r="BU192" s="164" t="s">
        <v>2</v>
      </c>
      <c r="BV192" s="164" t="s">
        <v>113</v>
      </c>
      <c r="BW192" s="185" t="s">
        <v>394</v>
      </c>
      <c r="BX192" s="185"/>
      <c r="BY192" s="185"/>
      <c r="BZ192" s="185"/>
      <c r="CA192" s="185"/>
      <c r="CB192" s="185"/>
      <c r="CC192" s="185" t="s">
        <v>395</v>
      </c>
      <c r="CD192" s="185"/>
      <c r="CE192" s="185"/>
      <c r="CF192" s="185"/>
      <c r="CG192" s="185"/>
      <c r="CH192" s="185"/>
      <c r="CI192" s="185" t="s">
        <v>396</v>
      </c>
      <c r="CJ192" s="185"/>
      <c r="CK192" s="185"/>
      <c r="CL192" s="185"/>
      <c r="CM192" s="185"/>
      <c r="CN192" s="185"/>
      <c r="CO192" s="190" t="s">
        <v>2</v>
      </c>
      <c r="CP192" s="190" t="s">
        <v>113</v>
      </c>
      <c r="CQ192" s="163" t="s">
        <v>166</v>
      </c>
      <c r="CR192" s="163"/>
      <c r="CS192" s="163"/>
      <c r="CT192" s="163" t="s">
        <v>167</v>
      </c>
      <c r="CU192" s="163"/>
      <c r="CV192" s="204" t="s">
        <v>466</v>
      </c>
      <c r="CW192" s="204"/>
      <c r="CX192" s="164" t="s">
        <v>2</v>
      </c>
      <c r="CY192" s="164" t="s">
        <v>113</v>
      </c>
      <c r="CZ192" s="185" t="s">
        <v>371</v>
      </c>
      <c r="DA192" s="185"/>
      <c r="DB192" s="185"/>
      <c r="DC192" s="185"/>
      <c r="DD192" s="185"/>
      <c r="DE192" s="185"/>
      <c r="DF192" s="185"/>
      <c r="DG192" s="185"/>
      <c r="DH192" s="185"/>
      <c r="DI192" s="185"/>
      <c r="DJ192" s="185"/>
      <c r="DK192" s="185"/>
      <c r="DL192" s="185"/>
      <c r="DM192" s="185"/>
      <c r="DN192" s="185"/>
      <c r="DO192" s="135"/>
      <c r="DP192" s="138" t="s">
        <v>2</v>
      </c>
      <c r="DQ192" s="138" t="s">
        <v>4244</v>
      </c>
      <c r="DR192" s="138" t="e">
        <v>#VALUE!</v>
      </c>
      <c r="DS192" s="138">
        <v>0</v>
      </c>
      <c r="DT192" s="139" t="e">
        <v>#VALUE!</v>
      </c>
      <c r="DU192" s="139">
        <v>0</v>
      </c>
    </row>
    <row r="193" spans="1:125" ht="14.45" customHeight="1">
      <c r="A193" s="164"/>
      <c r="B193" s="164"/>
      <c r="C193" s="164" t="s">
        <v>170</v>
      </c>
      <c r="D193" s="164" t="s">
        <v>57</v>
      </c>
      <c r="E193" s="164" t="s">
        <v>170</v>
      </c>
      <c r="F193" s="164" t="s">
        <v>57</v>
      </c>
      <c r="G193" s="164" t="s">
        <v>170</v>
      </c>
      <c r="H193" s="164" t="s">
        <v>57</v>
      </c>
      <c r="I193" s="164" t="s">
        <v>170</v>
      </c>
      <c r="J193" s="164" t="s">
        <v>57</v>
      </c>
      <c r="K193" s="164" t="s">
        <v>170</v>
      </c>
      <c r="L193" s="164" t="s">
        <v>57</v>
      </c>
      <c r="M193" s="164" t="s">
        <v>170</v>
      </c>
      <c r="N193" s="164" t="s">
        <v>57</v>
      </c>
      <c r="O193" s="164" t="s">
        <v>170</v>
      </c>
      <c r="P193" s="164" t="s">
        <v>57</v>
      </c>
      <c r="Q193" s="164" t="s">
        <v>170</v>
      </c>
      <c r="R193" s="164" t="s">
        <v>57</v>
      </c>
      <c r="S193" s="164" t="s">
        <v>170</v>
      </c>
      <c r="T193" s="164" t="s">
        <v>57</v>
      </c>
      <c r="U193" s="164" t="s">
        <v>170</v>
      </c>
      <c r="V193" s="164" t="s">
        <v>57</v>
      </c>
      <c r="W193" s="164"/>
      <c r="X193" s="164"/>
      <c r="Y193" s="164" t="s">
        <v>170</v>
      </c>
      <c r="Z193" s="164" t="s">
        <v>57</v>
      </c>
      <c r="AA193" s="164" t="s">
        <v>170</v>
      </c>
      <c r="AB193" s="164" t="s">
        <v>57</v>
      </c>
      <c r="AC193" s="164" t="s">
        <v>170</v>
      </c>
      <c r="AD193" s="164" t="s">
        <v>57</v>
      </c>
      <c r="AE193" s="164" t="s">
        <v>170</v>
      </c>
      <c r="AF193" s="164" t="s">
        <v>57</v>
      </c>
      <c r="AG193" s="164" t="s">
        <v>170</v>
      </c>
      <c r="AH193" s="164" t="s">
        <v>57</v>
      </c>
      <c r="AI193" s="164" t="s">
        <v>170</v>
      </c>
      <c r="AJ193" s="164" t="s">
        <v>57</v>
      </c>
      <c r="AK193" s="164" t="s">
        <v>170</v>
      </c>
      <c r="AL193" s="164" t="s">
        <v>57</v>
      </c>
      <c r="AM193" s="164" t="s">
        <v>170</v>
      </c>
      <c r="AN193" s="164" t="s">
        <v>57</v>
      </c>
      <c r="AO193" s="164" t="s">
        <v>170</v>
      </c>
      <c r="AP193" s="164" t="s">
        <v>57</v>
      </c>
      <c r="AQ193" s="164" t="s">
        <v>170</v>
      </c>
      <c r="AR193" s="164" t="s">
        <v>57</v>
      </c>
      <c r="AS193" s="164"/>
      <c r="AT193" s="164"/>
      <c r="AU193" s="164" t="s">
        <v>41</v>
      </c>
      <c r="AV193" s="164" t="s">
        <v>101</v>
      </c>
      <c r="AW193" s="164" t="s">
        <v>42</v>
      </c>
      <c r="AX193" s="164" t="s">
        <v>43</v>
      </c>
      <c r="AY193" s="164" t="s">
        <v>44</v>
      </c>
      <c r="AZ193" s="164" t="s">
        <v>390</v>
      </c>
      <c r="BA193" s="164" t="s">
        <v>391</v>
      </c>
      <c r="BB193" s="164" t="s">
        <v>392</v>
      </c>
      <c r="BC193" s="164" t="s">
        <v>393</v>
      </c>
      <c r="BD193" s="164" t="s">
        <v>102</v>
      </c>
      <c r="BE193" s="204" t="s">
        <v>433</v>
      </c>
      <c r="BF193" s="204" t="s">
        <v>279</v>
      </c>
      <c r="BG193" s="204" t="s">
        <v>172</v>
      </c>
      <c r="BH193" s="204" t="s">
        <v>173</v>
      </c>
      <c r="BI193" s="164"/>
      <c r="BJ193" s="164"/>
      <c r="BK193" s="164"/>
      <c r="BL193" s="200" t="s">
        <v>434</v>
      </c>
      <c r="BM193" s="200" t="s">
        <v>344</v>
      </c>
      <c r="BN193" s="200" t="s">
        <v>435</v>
      </c>
      <c r="BO193" s="200" t="s">
        <v>436</v>
      </c>
      <c r="BP193" s="200" t="s">
        <v>437</v>
      </c>
      <c r="BQ193" s="200" t="s">
        <v>175</v>
      </c>
      <c r="BR193" s="200" t="s">
        <v>176</v>
      </c>
      <c r="BS193" s="200" t="s">
        <v>69</v>
      </c>
      <c r="BT193" s="200" t="s">
        <v>70</v>
      </c>
      <c r="BU193" s="164"/>
      <c r="BV193" s="164"/>
      <c r="BW193" s="185" t="s">
        <v>417</v>
      </c>
      <c r="BX193" s="185"/>
      <c r="BY193" s="185" t="s">
        <v>418</v>
      </c>
      <c r="BZ193" s="185"/>
      <c r="CA193" s="185" t="s">
        <v>419</v>
      </c>
      <c r="CB193" s="185"/>
      <c r="CC193" s="185" t="s">
        <v>417</v>
      </c>
      <c r="CD193" s="185"/>
      <c r="CE193" s="185" t="s">
        <v>418</v>
      </c>
      <c r="CF193" s="185"/>
      <c r="CG193" s="185" t="s">
        <v>419</v>
      </c>
      <c r="CH193" s="185"/>
      <c r="CI193" s="185" t="s">
        <v>417</v>
      </c>
      <c r="CJ193" s="185"/>
      <c r="CK193" s="185" t="s">
        <v>418</v>
      </c>
      <c r="CL193" s="185"/>
      <c r="CM193" s="185" t="s">
        <v>419</v>
      </c>
      <c r="CN193" s="185"/>
      <c r="CO193" s="190"/>
      <c r="CP193" s="190"/>
      <c r="CQ193" s="189" t="s">
        <v>66</v>
      </c>
      <c r="CR193" s="189" t="s">
        <v>174</v>
      </c>
      <c r="CS193" s="189" t="s">
        <v>280</v>
      </c>
      <c r="CT193" s="189" t="s">
        <v>66</v>
      </c>
      <c r="CU193" s="189" t="s">
        <v>174</v>
      </c>
      <c r="CV193" s="189" t="s">
        <v>66</v>
      </c>
      <c r="CW193" s="189" t="s">
        <v>174</v>
      </c>
      <c r="CX193" s="164"/>
      <c r="CY193" s="164"/>
      <c r="CZ193" s="189" t="s">
        <v>60</v>
      </c>
      <c r="DA193" s="189" t="s">
        <v>62</v>
      </c>
      <c r="DB193" s="189" t="s">
        <v>96</v>
      </c>
      <c r="DC193" s="189" t="s">
        <v>97</v>
      </c>
      <c r="DD193" s="189" t="s">
        <v>421</v>
      </c>
      <c r="DE193" s="189" t="s">
        <v>98</v>
      </c>
      <c r="DF193" s="189" t="s">
        <v>99</v>
      </c>
      <c r="DG193" s="189" t="s">
        <v>83</v>
      </c>
      <c r="DH193" s="189" t="s">
        <v>420</v>
      </c>
      <c r="DI193" s="189" t="s">
        <v>100</v>
      </c>
      <c r="DJ193" s="189" t="s">
        <v>422</v>
      </c>
      <c r="DK193" s="189" t="s">
        <v>86</v>
      </c>
      <c r="DL193" s="189" t="s">
        <v>68</v>
      </c>
      <c r="DM193" s="189" t="s">
        <v>67</v>
      </c>
      <c r="DN193" s="189" t="s">
        <v>0</v>
      </c>
      <c r="DO193" s="135"/>
      <c r="DP193" s="138" t="s">
        <v>2</v>
      </c>
      <c r="DQ193" s="138" t="s">
        <v>2</v>
      </c>
      <c r="DR193" s="138" t="e">
        <v>#VALUE!</v>
      </c>
      <c r="DS193" s="138" t="e">
        <v>#VALUE!</v>
      </c>
      <c r="DT193" s="139" t="e">
        <v>#VALUE!</v>
      </c>
      <c r="DU193" s="139">
        <v>0</v>
      </c>
    </row>
    <row r="194" spans="1:125" ht="24" customHeight="1">
      <c r="A194" s="164"/>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c r="AT194" s="164"/>
      <c r="AU194" s="164"/>
      <c r="AV194" s="164"/>
      <c r="AW194" s="164"/>
      <c r="AX194" s="164"/>
      <c r="AY194" s="164"/>
      <c r="AZ194" s="164"/>
      <c r="BA194" s="164"/>
      <c r="BB194" s="164"/>
      <c r="BC194" s="164"/>
      <c r="BD194" s="164"/>
      <c r="BE194" s="204"/>
      <c r="BF194" s="204"/>
      <c r="BG194" s="204"/>
      <c r="BH194" s="204"/>
      <c r="BI194" s="164"/>
      <c r="BJ194" s="164"/>
      <c r="BK194" s="164"/>
      <c r="BL194" s="200"/>
      <c r="BM194" s="200"/>
      <c r="BN194" s="200"/>
      <c r="BO194" s="200"/>
      <c r="BP194" s="200"/>
      <c r="BQ194" s="200"/>
      <c r="BR194" s="200"/>
      <c r="BS194" s="200"/>
      <c r="BT194" s="200"/>
      <c r="BU194" s="164"/>
      <c r="BV194" s="164"/>
      <c r="BW194" s="67" t="s">
        <v>170</v>
      </c>
      <c r="BX194" s="67" t="s">
        <v>57</v>
      </c>
      <c r="BY194" s="67" t="s">
        <v>170</v>
      </c>
      <c r="BZ194" s="67" t="s">
        <v>57</v>
      </c>
      <c r="CA194" s="67" t="s">
        <v>170</v>
      </c>
      <c r="CB194" s="67" t="s">
        <v>57</v>
      </c>
      <c r="CC194" s="67" t="s">
        <v>170</v>
      </c>
      <c r="CD194" s="67" t="s">
        <v>57</v>
      </c>
      <c r="CE194" s="67" t="s">
        <v>170</v>
      </c>
      <c r="CF194" s="67" t="s">
        <v>57</v>
      </c>
      <c r="CG194" s="67" t="s">
        <v>170</v>
      </c>
      <c r="CH194" s="67" t="s">
        <v>57</v>
      </c>
      <c r="CI194" s="67" t="s">
        <v>170</v>
      </c>
      <c r="CJ194" s="67" t="s">
        <v>57</v>
      </c>
      <c r="CK194" s="67" t="s">
        <v>170</v>
      </c>
      <c r="CL194" s="67" t="s">
        <v>57</v>
      </c>
      <c r="CM194" s="67" t="s">
        <v>170</v>
      </c>
      <c r="CN194" s="67" t="s">
        <v>57</v>
      </c>
      <c r="CO194" s="190"/>
      <c r="CP194" s="190"/>
      <c r="CQ194" s="189"/>
      <c r="CR194" s="189"/>
      <c r="CS194" s="189"/>
      <c r="CT194" s="189"/>
      <c r="CU194" s="189"/>
      <c r="CV194" s="189"/>
      <c r="CW194" s="189"/>
      <c r="CX194" s="164"/>
      <c r="CY194" s="164"/>
      <c r="CZ194" s="189"/>
      <c r="DA194" s="189"/>
      <c r="DB194" s="189"/>
      <c r="DC194" s="189"/>
      <c r="DD194" s="189"/>
      <c r="DE194" s="189"/>
      <c r="DF194" s="189"/>
      <c r="DG194" s="189"/>
      <c r="DH194" s="189"/>
      <c r="DI194" s="189"/>
      <c r="DJ194" s="189"/>
      <c r="DK194" s="189"/>
      <c r="DL194" s="189"/>
      <c r="DM194" s="189"/>
      <c r="DN194" s="189"/>
      <c r="DO194" s="135"/>
      <c r="DP194" s="138" t="s">
        <v>2</v>
      </c>
      <c r="DQ194" s="138" t="s">
        <v>2</v>
      </c>
      <c r="DR194" s="138" t="e">
        <v>#VALUE!</v>
      </c>
      <c r="DS194" s="138" t="e">
        <v>#VALUE!</v>
      </c>
      <c r="DT194" s="139">
        <v>0</v>
      </c>
      <c r="DU194" s="139">
        <v>0</v>
      </c>
    </row>
    <row r="195" spans="1:125">
      <c r="A195" s="11" t="s">
        <v>403</v>
      </c>
      <c r="B195" s="83"/>
      <c r="C195" s="83"/>
      <c r="D195" s="83"/>
      <c r="E195" s="83"/>
      <c r="F195" s="83"/>
      <c r="G195" s="83"/>
      <c r="H195" s="83"/>
      <c r="I195" s="83"/>
      <c r="J195" s="83"/>
      <c r="K195" s="83"/>
      <c r="L195" s="83"/>
      <c r="M195" s="83"/>
      <c r="N195" s="83"/>
      <c r="O195" s="83"/>
      <c r="P195" s="83"/>
      <c r="Q195" s="83"/>
      <c r="R195" s="83"/>
      <c r="S195" s="83"/>
      <c r="T195" s="83"/>
      <c r="U195" s="83"/>
      <c r="V195" s="83"/>
      <c r="W195" s="11" t="s">
        <v>403</v>
      </c>
      <c r="X195" s="12"/>
      <c r="Y195" s="101"/>
      <c r="Z195" s="101"/>
      <c r="AA195" s="101"/>
      <c r="AB195" s="101"/>
      <c r="AC195" s="101"/>
      <c r="AD195" s="101"/>
      <c r="AE195" s="101"/>
      <c r="AF195" s="101"/>
      <c r="AG195" s="101"/>
      <c r="AH195" s="101"/>
      <c r="AI195" s="101"/>
      <c r="AJ195" s="101"/>
      <c r="AK195" s="101"/>
      <c r="AL195" s="101"/>
      <c r="AM195" s="101"/>
      <c r="AN195" s="101"/>
      <c r="AO195" s="101"/>
      <c r="AP195" s="101"/>
      <c r="AQ195" s="86"/>
      <c r="AR195" s="29"/>
      <c r="AS195" s="11" t="s">
        <v>403</v>
      </c>
      <c r="AT195" s="12"/>
      <c r="AU195" s="100"/>
      <c r="AV195" s="100"/>
      <c r="AW195" s="100"/>
      <c r="AX195" s="100"/>
      <c r="AY195" s="100"/>
      <c r="AZ195" s="100"/>
      <c r="BA195" s="100"/>
      <c r="BB195" s="100"/>
      <c r="BC195" s="100"/>
      <c r="BD195" s="100"/>
      <c r="BE195" s="100"/>
      <c r="BF195" s="100"/>
      <c r="BG195" s="100"/>
      <c r="BH195" s="100"/>
      <c r="BI195" s="84"/>
      <c r="BJ195" s="11" t="s">
        <v>403</v>
      </c>
      <c r="BK195" s="13"/>
      <c r="BL195" s="3"/>
      <c r="BM195" s="3"/>
      <c r="BN195" s="3"/>
      <c r="BO195" s="3"/>
      <c r="BP195" s="3"/>
      <c r="BQ195" s="3"/>
      <c r="BR195" s="3"/>
      <c r="BS195" s="3"/>
      <c r="BT195" s="3"/>
      <c r="BU195" s="11" t="s">
        <v>403</v>
      </c>
      <c r="BV195" s="12"/>
      <c r="BW195" s="83"/>
      <c r="BX195" s="83"/>
      <c r="BY195" s="83"/>
      <c r="BZ195" s="83"/>
      <c r="CA195" s="83"/>
      <c r="CB195" s="83"/>
      <c r="CC195" s="83"/>
      <c r="CD195" s="83"/>
      <c r="CE195" s="83"/>
      <c r="CF195" s="83"/>
      <c r="CG195" s="83"/>
      <c r="CH195" s="83"/>
      <c r="CI195" s="83"/>
      <c r="CJ195" s="83"/>
      <c r="CK195" s="83"/>
      <c r="CL195" s="83"/>
      <c r="CM195" s="83"/>
      <c r="CN195" s="83"/>
      <c r="CO195" s="11" t="s">
        <v>403</v>
      </c>
      <c r="CP195" s="85"/>
      <c r="CQ195" s="83"/>
      <c r="CR195" s="83"/>
      <c r="CS195" s="83"/>
      <c r="CT195" s="83"/>
      <c r="CU195" s="83"/>
      <c r="CV195" s="83"/>
      <c r="CW195" s="83"/>
      <c r="CX195" s="11" t="s">
        <v>403</v>
      </c>
      <c r="CY195" s="83"/>
      <c r="CZ195" s="99"/>
      <c r="DA195" s="99"/>
      <c r="DB195" s="99"/>
      <c r="DC195" s="99"/>
      <c r="DD195" s="99"/>
      <c r="DE195" s="99"/>
      <c r="DF195" s="99"/>
      <c r="DG195" s="99"/>
      <c r="DH195" s="99"/>
      <c r="DI195" s="99"/>
      <c r="DJ195" s="99"/>
      <c r="DK195" s="99"/>
      <c r="DL195" s="99"/>
      <c r="DM195" s="99"/>
      <c r="DN195" s="99"/>
      <c r="DO195" s="135"/>
      <c r="DP195" s="138" t="s">
        <v>403</v>
      </c>
      <c r="DQ195" s="138" t="s">
        <v>403</v>
      </c>
      <c r="DR195" s="138">
        <v>0</v>
      </c>
      <c r="DS195" s="138">
        <v>0</v>
      </c>
      <c r="DT195" s="139">
        <v>0</v>
      </c>
      <c r="DU195" s="139">
        <v>0</v>
      </c>
    </row>
    <row r="196" spans="1:125" ht="14.45" customHeight="1">
      <c r="A196" s="162" t="s">
        <v>10</v>
      </c>
      <c r="B196" s="13" t="s">
        <v>119</v>
      </c>
      <c r="C196" s="74">
        <v>113</v>
      </c>
      <c r="D196" s="74">
        <v>56</v>
      </c>
      <c r="E196" s="74">
        <v>18</v>
      </c>
      <c r="F196" s="74">
        <v>14</v>
      </c>
      <c r="G196" s="74">
        <v>0</v>
      </c>
      <c r="H196" s="74">
        <v>0</v>
      </c>
      <c r="I196" s="74">
        <v>31</v>
      </c>
      <c r="J196" s="74">
        <v>15</v>
      </c>
      <c r="K196" s="74">
        <v>26</v>
      </c>
      <c r="L196" s="74">
        <v>10</v>
      </c>
      <c r="M196" s="74">
        <v>19</v>
      </c>
      <c r="N196" s="74">
        <v>10</v>
      </c>
      <c r="O196" s="74">
        <v>0</v>
      </c>
      <c r="P196" s="74">
        <v>0</v>
      </c>
      <c r="Q196" s="74">
        <v>63</v>
      </c>
      <c r="R196" s="74">
        <v>30</v>
      </c>
      <c r="S196" s="74">
        <v>0</v>
      </c>
      <c r="T196" s="74">
        <v>0</v>
      </c>
      <c r="U196" s="67">
        <v>270</v>
      </c>
      <c r="V196" s="67">
        <v>135</v>
      </c>
      <c r="W196" s="162" t="s">
        <v>10</v>
      </c>
      <c r="X196" s="13" t="s">
        <v>119</v>
      </c>
      <c r="Y196" s="74">
        <v>0</v>
      </c>
      <c r="Z196" s="74">
        <v>0</v>
      </c>
      <c r="AA196" s="74">
        <v>0</v>
      </c>
      <c r="AB196" s="74">
        <v>0</v>
      </c>
      <c r="AC196" s="74">
        <v>0</v>
      </c>
      <c r="AD196" s="74">
        <v>0</v>
      </c>
      <c r="AE196" s="74">
        <v>0</v>
      </c>
      <c r="AF196" s="74">
        <v>0</v>
      </c>
      <c r="AG196" s="74">
        <v>0</v>
      </c>
      <c r="AH196" s="74">
        <v>0</v>
      </c>
      <c r="AI196" s="74">
        <v>0</v>
      </c>
      <c r="AJ196" s="74">
        <v>0</v>
      </c>
      <c r="AK196" s="74">
        <v>0</v>
      </c>
      <c r="AL196" s="74">
        <v>0</v>
      </c>
      <c r="AM196" s="74">
        <v>0</v>
      </c>
      <c r="AN196" s="74">
        <v>0</v>
      </c>
      <c r="AO196" s="74">
        <v>0</v>
      </c>
      <c r="AP196" s="74">
        <v>0</v>
      </c>
      <c r="AQ196" s="67">
        <v>0</v>
      </c>
      <c r="AR196" s="67">
        <v>0</v>
      </c>
      <c r="AS196" s="162" t="s">
        <v>10</v>
      </c>
      <c r="AT196" s="13" t="s">
        <v>119</v>
      </c>
      <c r="AU196" s="74">
        <v>2</v>
      </c>
      <c r="AV196" s="74">
        <v>1</v>
      </c>
      <c r="AW196" s="74">
        <v>0</v>
      </c>
      <c r="AX196" s="74">
        <v>1</v>
      </c>
      <c r="AY196" s="74">
        <v>1</v>
      </c>
      <c r="AZ196" s="74">
        <v>1</v>
      </c>
      <c r="BA196" s="74">
        <v>0</v>
      </c>
      <c r="BB196" s="74">
        <v>2</v>
      </c>
      <c r="BC196" s="74">
        <v>0</v>
      </c>
      <c r="BD196" s="67">
        <v>8</v>
      </c>
      <c r="BE196" s="76">
        <v>10</v>
      </c>
      <c r="BF196" s="74">
        <v>9</v>
      </c>
      <c r="BG196" s="74">
        <v>0</v>
      </c>
      <c r="BH196" s="74">
        <v>0</v>
      </c>
      <c r="BI196" s="74">
        <v>2</v>
      </c>
      <c r="BJ196" s="162" t="s">
        <v>10</v>
      </c>
      <c r="BK196" s="13" t="s">
        <v>119</v>
      </c>
      <c r="BL196" s="74">
        <v>0</v>
      </c>
      <c r="BM196" s="74">
        <v>80</v>
      </c>
      <c r="BN196" s="74">
        <v>13</v>
      </c>
      <c r="BO196" s="74">
        <v>80</v>
      </c>
      <c r="BP196" s="74">
        <v>0</v>
      </c>
      <c r="BQ196" s="74">
        <v>4</v>
      </c>
      <c r="BR196" s="74">
        <v>9</v>
      </c>
      <c r="BS196" s="74">
        <v>11</v>
      </c>
      <c r="BT196" s="74">
        <v>11</v>
      </c>
      <c r="BU196" s="162" t="s">
        <v>10</v>
      </c>
      <c r="BV196" s="13" t="s">
        <v>119</v>
      </c>
      <c r="BW196" s="74">
        <v>63</v>
      </c>
      <c r="BX196" s="74">
        <v>34</v>
      </c>
      <c r="BY196" s="74">
        <v>62</v>
      </c>
      <c r="BZ196" s="74">
        <v>34</v>
      </c>
      <c r="CA196" s="74">
        <v>57</v>
      </c>
      <c r="CB196" s="74">
        <v>30</v>
      </c>
      <c r="CC196" s="74">
        <v>0</v>
      </c>
      <c r="CD196" s="74">
        <v>0</v>
      </c>
      <c r="CE196" s="74">
        <v>0</v>
      </c>
      <c r="CF196" s="74">
        <v>0</v>
      </c>
      <c r="CG196" s="74">
        <v>0</v>
      </c>
      <c r="CH196" s="74">
        <v>0</v>
      </c>
      <c r="CI196" s="74">
        <v>22</v>
      </c>
      <c r="CJ196" s="74">
        <v>7</v>
      </c>
      <c r="CK196" s="74">
        <v>22</v>
      </c>
      <c r="CL196" s="74">
        <v>7</v>
      </c>
      <c r="CM196" s="74">
        <v>14</v>
      </c>
      <c r="CN196" s="74">
        <v>6</v>
      </c>
      <c r="CO196" s="162" t="s">
        <v>10</v>
      </c>
      <c r="CP196" s="13" t="s">
        <v>119</v>
      </c>
      <c r="CQ196" s="72">
        <v>2</v>
      </c>
      <c r="CR196" s="5">
        <v>1</v>
      </c>
      <c r="CS196" s="5">
        <v>1</v>
      </c>
      <c r="CT196" s="72">
        <v>0</v>
      </c>
      <c r="CU196" s="5">
        <v>0</v>
      </c>
      <c r="CV196" s="72">
        <v>2</v>
      </c>
      <c r="CW196" s="72">
        <v>1</v>
      </c>
      <c r="CX196" s="162" t="s">
        <v>10</v>
      </c>
      <c r="CY196" s="13" t="s">
        <v>119</v>
      </c>
      <c r="CZ196" s="74">
        <v>0</v>
      </c>
      <c r="DA196" s="74">
        <v>0</v>
      </c>
      <c r="DB196" s="74">
        <v>0</v>
      </c>
      <c r="DC196" s="74">
        <v>0</v>
      </c>
      <c r="DD196" s="74">
        <v>0</v>
      </c>
      <c r="DE196" s="74">
        <v>0</v>
      </c>
      <c r="DF196" s="74">
        <v>0</v>
      </c>
      <c r="DG196" s="74">
        <v>0</v>
      </c>
      <c r="DH196" s="74">
        <v>0</v>
      </c>
      <c r="DI196" s="74">
        <v>0</v>
      </c>
      <c r="DJ196" s="74">
        <v>0</v>
      </c>
      <c r="DK196" s="74">
        <v>0</v>
      </c>
      <c r="DL196" s="74">
        <v>0</v>
      </c>
      <c r="DM196" s="74">
        <v>0</v>
      </c>
      <c r="DN196" s="74">
        <v>0</v>
      </c>
      <c r="DO196" s="135"/>
      <c r="DP196" s="138" t="s">
        <v>10</v>
      </c>
      <c r="DQ196" s="138" t="s">
        <v>4335</v>
      </c>
      <c r="DR196" s="138">
        <v>85</v>
      </c>
      <c r="DS196" s="138">
        <v>71</v>
      </c>
      <c r="DT196" s="139">
        <v>519</v>
      </c>
      <c r="DU196" s="139">
        <v>0</v>
      </c>
    </row>
    <row r="197" spans="1:125">
      <c r="A197" s="162"/>
      <c r="B197" s="13" t="s">
        <v>120</v>
      </c>
      <c r="C197" s="74">
        <v>0</v>
      </c>
      <c r="D197" s="74">
        <v>0</v>
      </c>
      <c r="E197" s="74">
        <v>0</v>
      </c>
      <c r="F197" s="74">
        <v>0</v>
      </c>
      <c r="G197" s="74">
        <v>0</v>
      </c>
      <c r="H197" s="74">
        <v>0</v>
      </c>
      <c r="I197" s="74">
        <v>0</v>
      </c>
      <c r="J197" s="74">
        <v>0</v>
      </c>
      <c r="K197" s="74">
        <v>0</v>
      </c>
      <c r="L197" s="74">
        <v>0</v>
      </c>
      <c r="M197" s="74">
        <v>0</v>
      </c>
      <c r="N197" s="74">
        <v>0</v>
      </c>
      <c r="O197" s="74">
        <v>0</v>
      </c>
      <c r="P197" s="74">
        <v>0</v>
      </c>
      <c r="Q197" s="74">
        <v>0</v>
      </c>
      <c r="R197" s="74">
        <v>0</v>
      </c>
      <c r="S197" s="74">
        <v>0</v>
      </c>
      <c r="T197" s="74">
        <v>0</v>
      </c>
      <c r="U197" s="67">
        <v>0</v>
      </c>
      <c r="V197" s="67">
        <v>0</v>
      </c>
      <c r="W197" s="162"/>
      <c r="X197" s="13" t="s">
        <v>120</v>
      </c>
      <c r="Y197" s="74">
        <v>0</v>
      </c>
      <c r="Z197" s="74">
        <v>0</v>
      </c>
      <c r="AA197" s="74">
        <v>0</v>
      </c>
      <c r="AB197" s="74">
        <v>0</v>
      </c>
      <c r="AC197" s="74">
        <v>0</v>
      </c>
      <c r="AD197" s="74">
        <v>0</v>
      </c>
      <c r="AE197" s="74">
        <v>0</v>
      </c>
      <c r="AF197" s="74">
        <v>0</v>
      </c>
      <c r="AG197" s="74">
        <v>0</v>
      </c>
      <c r="AH197" s="74">
        <v>0</v>
      </c>
      <c r="AI197" s="74">
        <v>0</v>
      </c>
      <c r="AJ197" s="74">
        <v>0</v>
      </c>
      <c r="AK197" s="74">
        <v>0</v>
      </c>
      <c r="AL197" s="74">
        <v>0</v>
      </c>
      <c r="AM197" s="74">
        <v>0</v>
      </c>
      <c r="AN197" s="74">
        <v>0</v>
      </c>
      <c r="AO197" s="74">
        <v>0</v>
      </c>
      <c r="AP197" s="74">
        <v>0</v>
      </c>
      <c r="AQ197" s="67">
        <v>0</v>
      </c>
      <c r="AR197" s="67">
        <v>0</v>
      </c>
      <c r="AS197" s="162"/>
      <c r="AT197" s="13" t="s">
        <v>120</v>
      </c>
      <c r="AU197" s="74">
        <v>0</v>
      </c>
      <c r="AV197" s="74">
        <v>0</v>
      </c>
      <c r="AW197" s="74">
        <v>0</v>
      </c>
      <c r="AX197" s="74">
        <v>0</v>
      </c>
      <c r="AY197" s="74">
        <v>0</v>
      </c>
      <c r="AZ197" s="74">
        <v>0</v>
      </c>
      <c r="BA197" s="74">
        <v>0</v>
      </c>
      <c r="BB197" s="74">
        <v>0</v>
      </c>
      <c r="BC197" s="74">
        <v>0</v>
      </c>
      <c r="BD197" s="67">
        <v>0</v>
      </c>
      <c r="BE197" s="76">
        <v>0</v>
      </c>
      <c r="BF197" s="74">
        <v>0</v>
      </c>
      <c r="BG197" s="74">
        <v>0</v>
      </c>
      <c r="BH197" s="74">
        <v>0</v>
      </c>
      <c r="BI197" s="74">
        <v>0</v>
      </c>
      <c r="BJ197" s="162"/>
      <c r="BK197" s="13" t="s">
        <v>120</v>
      </c>
      <c r="BL197" s="74">
        <v>0</v>
      </c>
      <c r="BM197" s="74">
        <v>0</v>
      </c>
      <c r="BN197" s="74">
        <v>0</v>
      </c>
      <c r="BO197" s="74">
        <v>0</v>
      </c>
      <c r="BP197" s="74">
        <v>0</v>
      </c>
      <c r="BQ197" s="74">
        <v>0</v>
      </c>
      <c r="BR197" s="74">
        <v>0</v>
      </c>
      <c r="BS197" s="74">
        <v>0</v>
      </c>
      <c r="BT197" s="74">
        <v>0</v>
      </c>
      <c r="BU197" s="162"/>
      <c r="BV197" s="13" t="s">
        <v>120</v>
      </c>
      <c r="BW197" s="74">
        <v>0</v>
      </c>
      <c r="BX197" s="74">
        <v>0</v>
      </c>
      <c r="BY197" s="74">
        <v>0</v>
      </c>
      <c r="BZ197" s="74">
        <v>0</v>
      </c>
      <c r="CA197" s="74">
        <v>0</v>
      </c>
      <c r="CB197" s="74">
        <v>0</v>
      </c>
      <c r="CC197" s="74">
        <v>0</v>
      </c>
      <c r="CD197" s="74">
        <v>0</v>
      </c>
      <c r="CE197" s="74">
        <v>0</v>
      </c>
      <c r="CF197" s="74">
        <v>0</v>
      </c>
      <c r="CG197" s="74">
        <v>0</v>
      </c>
      <c r="CH197" s="74">
        <v>0</v>
      </c>
      <c r="CI197" s="74">
        <v>0</v>
      </c>
      <c r="CJ197" s="74">
        <v>0</v>
      </c>
      <c r="CK197" s="74">
        <v>0</v>
      </c>
      <c r="CL197" s="74">
        <v>0</v>
      </c>
      <c r="CM197" s="74">
        <v>0</v>
      </c>
      <c r="CN197" s="74">
        <v>0</v>
      </c>
      <c r="CO197" s="162"/>
      <c r="CP197" s="13" t="s">
        <v>120</v>
      </c>
      <c r="CQ197" s="72">
        <v>0</v>
      </c>
      <c r="CR197" s="5">
        <v>0</v>
      </c>
      <c r="CS197" s="5">
        <v>0</v>
      </c>
      <c r="CT197" s="72">
        <v>0</v>
      </c>
      <c r="CU197" s="5">
        <v>0</v>
      </c>
      <c r="CV197" s="72">
        <v>0</v>
      </c>
      <c r="CW197" s="72">
        <v>0</v>
      </c>
      <c r="CX197" s="162"/>
      <c r="CY197" s="13" t="s">
        <v>120</v>
      </c>
      <c r="CZ197" s="74">
        <v>0</v>
      </c>
      <c r="DA197" s="74">
        <v>0</v>
      </c>
      <c r="DB197" s="74">
        <v>0</v>
      </c>
      <c r="DC197" s="74">
        <v>0</v>
      </c>
      <c r="DD197" s="74">
        <v>0</v>
      </c>
      <c r="DE197" s="74">
        <v>0</v>
      </c>
      <c r="DF197" s="74">
        <v>0</v>
      </c>
      <c r="DG197" s="74">
        <v>0</v>
      </c>
      <c r="DH197" s="74">
        <v>0</v>
      </c>
      <c r="DI197" s="74">
        <v>0</v>
      </c>
      <c r="DJ197" s="74">
        <v>0</v>
      </c>
      <c r="DK197" s="74">
        <v>0</v>
      </c>
      <c r="DL197" s="74">
        <v>0</v>
      </c>
      <c r="DM197" s="74">
        <v>0</v>
      </c>
      <c r="DN197" s="74">
        <v>0</v>
      </c>
      <c r="DO197" s="135"/>
      <c r="DP197" s="138" t="s">
        <v>10</v>
      </c>
      <c r="DQ197" s="138" t="s">
        <v>4336</v>
      </c>
      <c r="DR197" s="138">
        <v>0</v>
      </c>
      <c r="DS197" s="138">
        <v>0</v>
      </c>
      <c r="DT197" s="139">
        <v>0</v>
      </c>
      <c r="DU197" s="139">
        <v>0</v>
      </c>
    </row>
    <row r="198" spans="1:125">
      <c r="A198" s="162"/>
      <c r="B198" s="103" t="s">
        <v>102</v>
      </c>
      <c r="C198" s="105">
        <v>113</v>
      </c>
      <c r="D198" s="105">
        <v>56</v>
      </c>
      <c r="E198" s="105">
        <v>18</v>
      </c>
      <c r="F198" s="105">
        <v>14</v>
      </c>
      <c r="G198" s="105">
        <v>0</v>
      </c>
      <c r="H198" s="105">
        <v>0</v>
      </c>
      <c r="I198" s="105">
        <v>31</v>
      </c>
      <c r="J198" s="105">
        <v>15</v>
      </c>
      <c r="K198" s="105">
        <v>26</v>
      </c>
      <c r="L198" s="105">
        <v>10</v>
      </c>
      <c r="M198" s="105">
        <v>19</v>
      </c>
      <c r="N198" s="105">
        <v>10</v>
      </c>
      <c r="O198" s="105">
        <v>0</v>
      </c>
      <c r="P198" s="105">
        <v>0</v>
      </c>
      <c r="Q198" s="105">
        <v>63</v>
      </c>
      <c r="R198" s="105">
        <v>30</v>
      </c>
      <c r="S198" s="105">
        <v>0</v>
      </c>
      <c r="T198" s="105">
        <v>0</v>
      </c>
      <c r="U198" s="105">
        <v>270</v>
      </c>
      <c r="V198" s="105">
        <v>135</v>
      </c>
      <c r="W198" s="162"/>
      <c r="X198" s="103" t="s">
        <v>102</v>
      </c>
      <c r="Y198" s="105">
        <v>0</v>
      </c>
      <c r="Z198" s="105">
        <v>0</v>
      </c>
      <c r="AA198" s="105">
        <v>0</v>
      </c>
      <c r="AB198" s="105">
        <v>0</v>
      </c>
      <c r="AC198" s="105">
        <v>0</v>
      </c>
      <c r="AD198" s="105">
        <v>0</v>
      </c>
      <c r="AE198" s="105">
        <v>0</v>
      </c>
      <c r="AF198" s="105">
        <v>0</v>
      </c>
      <c r="AG198" s="105">
        <v>0</v>
      </c>
      <c r="AH198" s="105">
        <v>0</v>
      </c>
      <c r="AI198" s="105">
        <v>0</v>
      </c>
      <c r="AJ198" s="105">
        <v>0</v>
      </c>
      <c r="AK198" s="105">
        <v>0</v>
      </c>
      <c r="AL198" s="105">
        <v>0</v>
      </c>
      <c r="AM198" s="105">
        <v>0</v>
      </c>
      <c r="AN198" s="105">
        <v>0</v>
      </c>
      <c r="AO198" s="105">
        <v>0</v>
      </c>
      <c r="AP198" s="105">
        <v>0</v>
      </c>
      <c r="AQ198" s="105">
        <v>0</v>
      </c>
      <c r="AR198" s="105">
        <v>0</v>
      </c>
      <c r="AS198" s="162"/>
      <c r="AT198" s="103" t="s">
        <v>102</v>
      </c>
      <c r="AU198" s="105">
        <v>2</v>
      </c>
      <c r="AV198" s="105">
        <v>1</v>
      </c>
      <c r="AW198" s="105">
        <v>0</v>
      </c>
      <c r="AX198" s="105">
        <v>1</v>
      </c>
      <c r="AY198" s="105">
        <v>1</v>
      </c>
      <c r="AZ198" s="105">
        <v>1</v>
      </c>
      <c r="BA198" s="105">
        <v>0</v>
      </c>
      <c r="BB198" s="105">
        <v>2</v>
      </c>
      <c r="BC198" s="105">
        <v>0</v>
      </c>
      <c r="BD198" s="105">
        <v>8</v>
      </c>
      <c r="BE198" s="105">
        <v>10</v>
      </c>
      <c r="BF198" s="105">
        <v>9</v>
      </c>
      <c r="BG198" s="105">
        <v>0</v>
      </c>
      <c r="BH198" s="105">
        <v>0</v>
      </c>
      <c r="BI198" s="105">
        <v>2</v>
      </c>
      <c r="BJ198" s="162"/>
      <c r="BK198" s="103" t="s">
        <v>102</v>
      </c>
      <c r="BL198" s="105">
        <v>0</v>
      </c>
      <c r="BM198" s="105">
        <v>80</v>
      </c>
      <c r="BN198" s="105">
        <v>13</v>
      </c>
      <c r="BO198" s="105">
        <v>80</v>
      </c>
      <c r="BP198" s="105">
        <v>0</v>
      </c>
      <c r="BQ198" s="105">
        <v>4</v>
      </c>
      <c r="BR198" s="105">
        <v>9</v>
      </c>
      <c r="BS198" s="105">
        <v>11</v>
      </c>
      <c r="BT198" s="105">
        <v>11</v>
      </c>
      <c r="BU198" s="162"/>
      <c r="BV198" s="103" t="s">
        <v>102</v>
      </c>
      <c r="BW198" s="105">
        <v>63</v>
      </c>
      <c r="BX198" s="105">
        <v>34</v>
      </c>
      <c r="BY198" s="105">
        <v>62</v>
      </c>
      <c r="BZ198" s="105">
        <v>34</v>
      </c>
      <c r="CA198" s="105">
        <v>57</v>
      </c>
      <c r="CB198" s="105">
        <v>30</v>
      </c>
      <c r="CC198" s="105">
        <v>0</v>
      </c>
      <c r="CD198" s="105">
        <v>0</v>
      </c>
      <c r="CE198" s="105">
        <v>0</v>
      </c>
      <c r="CF198" s="105">
        <v>0</v>
      </c>
      <c r="CG198" s="105">
        <v>0</v>
      </c>
      <c r="CH198" s="105">
        <v>0</v>
      </c>
      <c r="CI198" s="105">
        <v>22</v>
      </c>
      <c r="CJ198" s="105">
        <v>7</v>
      </c>
      <c r="CK198" s="105">
        <v>22</v>
      </c>
      <c r="CL198" s="105">
        <v>7</v>
      </c>
      <c r="CM198" s="105">
        <v>14</v>
      </c>
      <c r="CN198" s="105">
        <v>6</v>
      </c>
      <c r="CO198" s="162"/>
      <c r="CP198" s="105" t="s">
        <v>102</v>
      </c>
      <c r="CQ198" s="105">
        <v>2</v>
      </c>
      <c r="CR198" s="105">
        <v>1</v>
      </c>
      <c r="CS198" s="105">
        <v>1</v>
      </c>
      <c r="CT198" s="105">
        <v>0</v>
      </c>
      <c r="CU198" s="105">
        <v>0</v>
      </c>
      <c r="CV198" s="105">
        <v>2</v>
      </c>
      <c r="CW198" s="105">
        <v>1</v>
      </c>
      <c r="CX198" s="162"/>
      <c r="CY198" s="103" t="s">
        <v>102</v>
      </c>
      <c r="CZ198" s="105">
        <v>0</v>
      </c>
      <c r="DA198" s="105">
        <v>0</v>
      </c>
      <c r="DB198" s="105">
        <v>0</v>
      </c>
      <c r="DC198" s="105">
        <v>0</v>
      </c>
      <c r="DD198" s="105">
        <v>0</v>
      </c>
      <c r="DE198" s="105">
        <v>0</v>
      </c>
      <c r="DF198" s="105">
        <v>0</v>
      </c>
      <c r="DG198" s="105">
        <v>0</v>
      </c>
      <c r="DH198" s="105">
        <v>0</v>
      </c>
      <c r="DI198" s="105">
        <v>0</v>
      </c>
      <c r="DJ198" s="105">
        <v>0</v>
      </c>
      <c r="DK198" s="105">
        <v>0</v>
      </c>
      <c r="DL198" s="105">
        <v>0</v>
      </c>
      <c r="DM198" s="105">
        <v>0</v>
      </c>
      <c r="DN198" s="105">
        <v>0</v>
      </c>
      <c r="DO198" s="135"/>
      <c r="DP198" s="138" t="s">
        <v>10</v>
      </c>
      <c r="DQ198" s="138" t="s">
        <v>4337</v>
      </c>
      <c r="DR198" s="138">
        <v>85</v>
      </c>
      <c r="DS198" s="138">
        <v>71</v>
      </c>
      <c r="DT198" s="139">
        <v>519</v>
      </c>
      <c r="DU198" s="139">
        <v>0</v>
      </c>
    </row>
    <row r="199" spans="1:125" ht="14.45" customHeight="1">
      <c r="A199" s="162" t="s">
        <v>11</v>
      </c>
      <c r="B199" s="13" t="s">
        <v>119</v>
      </c>
      <c r="C199" s="74">
        <v>94</v>
      </c>
      <c r="D199" s="74">
        <v>53</v>
      </c>
      <c r="E199" s="74">
        <v>51</v>
      </c>
      <c r="F199" s="74">
        <v>29</v>
      </c>
      <c r="G199" s="74">
        <v>0</v>
      </c>
      <c r="H199" s="74">
        <v>0</v>
      </c>
      <c r="I199" s="74">
        <v>0</v>
      </c>
      <c r="J199" s="74">
        <v>0</v>
      </c>
      <c r="K199" s="74">
        <v>21</v>
      </c>
      <c r="L199" s="74">
        <v>6</v>
      </c>
      <c r="M199" s="74">
        <v>41</v>
      </c>
      <c r="N199" s="74">
        <v>25</v>
      </c>
      <c r="O199" s="74">
        <v>0</v>
      </c>
      <c r="P199" s="74">
        <v>0</v>
      </c>
      <c r="Q199" s="74">
        <v>0</v>
      </c>
      <c r="R199" s="74">
        <v>0</v>
      </c>
      <c r="S199" s="74">
        <v>0</v>
      </c>
      <c r="T199" s="74">
        <v>0</v>
      </c>
      <c r="U199" s="67">
        <v>207</v>
      </c>
      <c r="V199" s="67">
        <v>113</v>
      </c>
      <c r="W199" s="162" t="s">
        <v>11</v>
      </c>
      <c r="X199" s="13" t="s">
        <v>119</v>
      </c>
      <c r="Y199" s="74">
        <v>0</v>
      </c>
      <c r="Z199" s="74">
        <v>0</v>
      </c>
      <c r="AA199" s="74">
        <v>1</v>
      </c>
      <c r="AB199" s="74">
        <v>1</v>
      </c>
      <c r="AC199" s="74">
        <v>0</v>
      </c>
      <c r="AD199" s="74">
        <v>0</v>
      </c>
      <c r="AE199" s="74">
        <v>0</v>
      </c>
      <c r="AF199" s="74">
        <v>0</v>
      </c>
      <c r="AG199" s="74">
        <v>0</v>
      </c>
      <c r="AH199" s="74">
        <v>0</v>
      </c>
      <c r="AI199" s="74">
        <v>5</v>
      </c>
      <c r="AJ199" s="74">
        <v>2</v>
      </c>
      <c r="AK199" s="74">
        <v>0</v>
      </c>
      <c r="AL199" s="74">
        <v>0</v>
      </c>
      <c r="AM199" s="74">
        <v>0</v>
      </c>
      <c r="AN199" s="74">
        <v>0</v>
      </c>
      <c r="AO199" s="74">
        <v>0</v>
      </c>
      <c r="AP199" s="74">
        <v>0</v>
      </c>
      <c r="AQ199" s="67">
        <v>6</v>
      </c>
      <c r="AR199" s="67">
        <v>3</v>
      </c>
      <c r="AS199" s="162" t="s">
        <v>11</v>
      </c>
      <c r="AT199" s="13" t="s">
        <v>119</v>
      </c>
      <c r="AU199" s="74">
        <v>2</v>
      </c>
      <c r="AV199" s="74">
        <v>1</v>
      </c>
      <c r="AW199" s="74">
        <v>0</v>
      </c>
      <c r="AX199" s="74">
        <v>0</v>
      </c>
      <c r="AY199" s="74">
        <v>1</v>
      </c>
      <c r="AZ199" s="74">
        <v>1</v>
      </c>
      <c r="BA199" s="74">
        <v>0</v>
      </c>
      <c r="BB199" s="74">
        <v>0</v>
      </c>
      <c r="BC199" s="74">
        <v>0</v>
      </c>
      <c r="BD199" s="67">
        <v>5</v>
      </c>
      <c r="BE199" s="76">
        <v>6</v>
      </c>
      <c r="BF199" s="74">
        <v>6</v>
      </c>
      <c r="BG199" s="74">
        <v>6</v>
      </c>
      <c r="BH199" s="74">
        <v>0</v>
      </c>
      <c r="BI199" s="74">
        <v>1</v>
      </c>
      <c r="BJ199" s="162" t="s">
        <v>11</v>
      </c>
      <c r="BK199" s="13" t="s">
        <v>119</v>
      </c>
      <c r="BL199" s="74">
        <v>0</v>
      </c>
      <c r="BM199" s="74">
        <v>72</v>
      </c>
      <c r="BN199" s="74">
        <v>22</v>
      </c>
      <c r="BO199" s="74">
        <v>0</v>
      </c>
      <c r="BP199" s="74">
        <v>0</v>
      </c>
      <c r="BQ199" s="74">
        <v>0</v>
      </c>
      <c r="BR199" s="74">
        <v>6</v>
      </c>
      <c r="BS199" s="74">
        <v>6</v>
      </c>
      <c r="BT199" s="74">
        <v>6</v>
      </c>
      <c r="BU199" s="162" t="s">
        <v>11</v>
      </c>
      <c r="BV199" s="13" t="s">
        <v>119</v>
      </c>
      <c r="BW199" s="74">
        <v>32</v>
      </c>
      <c r="BX199" s="74">
        <v>20</v>
      </c>
      <c r="BY199" s="74">
        <v>32</v>
      </c>
      <c r="BZ199" s="74">
        <v>20</v>
      </c>
      <c r="CA199" s="74">
        <v>26</v>
      </c>
      <c r="CB199" s="74">
        <v>15</v>
      </c>
      <c r="CC199" s="74">
        <v>0</v>
      </c>
      <c r="CD199" s="74">
        <v>0</v>
      </c>
      <c r="CE199" s="74">
        <v>0</v>
      </c>
      <c r="CF199" s="74">
        <v>0</v>
      </c>
      <c r="CG199" s="74">
        <v>0</v>
      </c>
      <c r="CH199" s="74">
        <v>0</v>
      </c>
      <c r="CI199" s="74">
        <v>0</v>
      </c>
      <c r="CJ199" s="74">
        <v>0</v>
      </c>
      <c r="CK199" s="74">
        <v>0</v>
      </c>
      <c r="CL199" s="74">
        <v>0</v>
      </c>
      <c r="CM199" s="74">
        <v>0</v>
      </c>
      <c r="CN199" s="74">
        <v>0</v>
      </c>
      <c r="CO199" s="162" t="s">
        <v>11</v>
      </c>
      <c r="CP199" s="13" t="s">
        <v>119</v>
      </c>
      <c r="CQ199" s="72">
        <v>13</v>
      </c>
      <c r="CR199" s="5">
        <v>4</v>
      </c>
      <c r="CS199" s="5">
        <v>1</v>
      </c>
      <c r="CT199" s="72">
        <v>0</v>
      </c>
      <c r="CU199" s="5">
        <v>0</v>
      </c>
      <c r="CV199" s="72">
        <v>13</v>
      </c>
      <c r="CW199" s="72">
        <v>4</v>
      </c>
      <c r="CX199" s="162" t="s">
        <v>11</v>
      </c>
      <c r="CY199" s="13" t="s">
        <v>119</v>
      </c>
      <c r="CZ199" s="74">
        <v>0</v>
      </c>
      <c r="DA199" s="74">
        <v>0</v>
      </c>
      <c r="DB199" s="74">
        <v>0</v>
      </c>
      <c r="DC199" s="74">
        <v>0</v>
      </c>
      <c r="DD199" s="74">
        <v>0</v>
      </c>
      <c r="DE199" s="74">
        <v>0</v>
      </c>
      <c r="DF199" s="74">
        <v>0</v>
      </c>
      <c r="DG199" s="74">
        <v>0</v>
      </c>
      <c r="DH199" s="74">
        <v>0</v>
      </c>
      <c r="DI199" s="74">
        <v>0</v>
      </c>
      <c r="DJ199" s="74">
        <v>0</v>
      </c>
      <c r="DK199" s="74">
        <v>0</v>
      </c>
      <c r="DL199" s="74">
        <v>0</v>
      </c>
      <c r="DM199" s="74">
        <v>3</v>
      </c>
      <c r="DN199" s="74">
        <v>0</v>
      </c>
      <c r="DO199" s="135"/>
      <c r="DP199" s="138" t="s">
        <v>11</v>
      </c>
      <c r="DQ199" s="138" t="s">
        <v>4338</v>
      </c>
      <c r="DR199" s="138">
        <v>32</v>
      </c>
      <c r="DS199" s="138">
        <v>26</v>
      </c>
      <c r="DT199" s="139">
        <v>210</v>
      </c>
      <c r="DU199" s="139">
        <v>0</v>
      </c>
    </row>
    <row r="200" spans="1:125">
      <c r="A200" s="162"/>
      <c r="B200" s="13" t="s">
        <v>120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67">
        <v>0</v>
      </c>
      <c r="V200" s="67">
        <v>0</v>
      </c>
      <c r="W200" s="162"/>
      <c r="X200" s="13" t="s">
        <v>120</v>
      </c>
      <c r="Y200" s="74">
        <v>0</v>
      </c>
      <c r="Z200" s="74">
        <v>0</v>
      </c>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67">
        <v>0</v>
      </c>
      <c r="AR200" s="67">
        <v>0</v>
      </c>
      <c r="AS200" s="162"/>
      <c r="AT200" s="13" t="s">
        <v>120</v>
      </c>
      <c r="AU200" s="74">
        <v>0</v>
      </c>
      <c r="AV200" s="74">
        <v>0</v>
      </c>
      <c r="AW200" s="74">
        <v>0</v>
      </c>
      <c r="AX200" s="74">
        <v>0</v>
      </c>
      <c r="AY200" s="74">
        <v>0</v>
      </c>
      <c r="AZ200" s="74">
        <v>0</v>
      </c>
      <c r="BA200" s="74">
        <v>0</v>
      </c>
      <c r="BB200" s="74">
        <v>0</v>
      </c>
      <c r="BC200" s="74">
        <v>0</v>
      </c>
      <c r="BD200" s="67">
        <v>0</v>
      </c>
      <c r="BE200" s="76">
        <v>0</v>
      </c>
      <c r="BF200" s="74">
        <v>0</v>
      </c>
      <c r="BG200" s="74">
        <v>0</v>
      </c>
      <c r="BH200" s="74">
        <v>0</v>
      </c>
      <c r="BI200" s="74">
        <v>0</v>
      </c>
      <c r="BJ200" s="162"/>
      <c r="BK200" s="13" t="s">
        <v>120</v>
      </c>
      <c r="BL200" s="74">
        <v>0</v>
      </c>
      <c r="BM200" s="74">
        <v>0</v>
      </c>
      <c r="BN200" s="74">
        <v>0</v>
      </c>
      <c r="BO200" s="74">
        <v>0</v>
      </c>
      <c r="BP200" s="74">
        <v>0</v>
      </c>
      <c r="BQ200" s="74">
        <v>0</v>
      </c>
      <c r="BR200" s="74">
        <v>0</v>
      </c>
      <c r="BS200" s="74">
        <v>0</v>
      </c>
      <c r="BT200" s="74">
        <v>0</v>
      </c>
      <c r="BU200" s="162"/>
      <c r="BV200" s="13" t="s">
        <v>120</v>
      </c>
      <c r="BW200" s="74">
        <v>0</v>
      </c>
      <c r="BX200" s="74">
        <v>0</v>
      </c>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162"/>
      <c r="CP200" s="13" t="s">
        <v>120</v>
      </c>
      <c r="CQ200" s="72">
        <v>0</v>
      </c>
      <c r="CR200" s="5">
        <v>0</v>
      </c>
      <c r="CS200" s="5">
        <v>0</v>
      </c>
      <c r="CT200" s="72">
        <v>0</v>
      </c>
      <c r="CU200" s="5">
        <v>0</v>
      </c>
      <c r="CV200" s="72">
        <v>0</v>
      </c>
      <c r="CW200" s="72">
        <v>0</v>
      </c>
      <c r="CX200" s="162"/>
      <c r="CY200" s="13" t="s">
        <v>120</v>
      </c>
      <c r="CZ200" s="74">
        <v>0</v>
      </c>
      <c r="DA200" s="74">
        <v>0</v>
      </c>
      <c r="DB200" s="74">
        <v>0</v>
      </c>
      <c r="DC200" s="74">
        <v>0</v>
      </c>
      <c r="DD200" s="74">
        <v>0</v>
      </c>
      <c r="DE200" s="74">
        <v>0</v>
      </c>
      <c r="DF200" s="74">
        <v>0</v>
      </c>
      <c r="DG200" s="74">
        <v>0</v>
      </c>
      <c r="DH200" s="74">
        <v>0</v>
      </c>
      <c r="DI200" s="74">
        <v>0</v>
      </c>
      <c r="DJ200" s="74">
        <v>0</v>
      </c>
      <c r="DK200" s="74">
        <v>0</v>
      </c>
      <c r="DL200" s="74">
        <v>0</v>
      </c>
      <c r="DM200" s="74">
        <v>0</v>
      </c>
      <c r="DN200" s="74">
        <v>0</v>
      </c>
      <c r="DO200" s="135"/>
      <c r="DP200" s="138" t="s">
        <v>11</v>
      </c>
      <c r="DQ200" s="138" t="s">
        <v>4339</v>
      </c>
      <c r="DR200" s="138">
        <v>0</v>
      </c>
      <c r="DS200" s="138">
        <v>0</v>
      </c>
      <c r="DT200" s="139">
        <v>0</v>
      </c>
      <c r="DU200" s="139">
        <v>0</v>
      </c>
    </row>
    <row r="201" spans="1:125">
      <c r="A201" s="162"/>
      <c r="B201" s="103" t="s">
        <v>102</v>
      </c>
      <c r="C201" s="105">
        <v>94</v>
      </c>
      <c r="D201" s="105">
        <v>53</v>
      </c>
      <c r="E201" s="105">
        <v>51</v>
      </c>
      <c r="F201" s="105">
        <v>29</v>
      </c>
      <c r="G201" s="105">
        <v>0</v>
      </c>
      <c r="H201" s="105">
        <v>0</v>
      </c>
      <c r="I201" s="105">
        <v>0</v>
      </c>
      <c r="J201" s="105">
        <v>0</v>
      </c>
      <c r="K201" s="105">
        <v>21</v>
      </c>
      <c r="L201" s="105">
        <v>6</v>
      </c>
      <c r="M201" s="105">
        <v>41</v>
      </c>
      <c r="N201" s="105">
        <v>25</v>
      </c>
      <c r="O201" s="105">
        <v>0</v>
      </c>
      <c r="P201" s="105">
        <v>0</v>
      </c>
      <c r="Q201" s="105">
        <v>0</v>
      </c>
      <c r="R201" s="105">
        <v>0</v>
      </c>
      <c r="S201" s="105">
        <v>0</v>
      </c>
      <c r="T201" s="105">
        <v>0</v>
      </c>
      <c r="U201" s="105">
        <v>207</v>
      </c>
      <c r="V201" s="105">
        <v>113</v>
      </c>
      <c r="W201" s="162"/>
      <c r="X201" s="103" t="s">
        <v>102</v>
      </c>
      <c r="Y201" s="105">
        <v>0</v>
      </c>
      <c r="Z201" s="105">
        <v>0</v>
      </c>
      <c r="AA201" s="105">
        <v>1</v>
      </c>
      <c r="AB201" s="105">
        <v>1</v>
      </c>
      <c r="AC201" s="105">
        <v>0</v>
      </c>
      <c r="AD201" s="105">
        <v>0</v>
      </c>
      <c r="AE201" s="105">
        <v>0</v>
      </c>
      <c r="AF201" s="105">
        <v>0</v>
      </c>
      <c r="AG201" s="105">
        <v>0</v>
      </c>
      <c r="AH201" s="105">
        <v>0</v>
      </c>
      <c r="AI201" s="105">
        <v>5</v>
      </c>
      <c r="AJ201" s="105">
        <v>2</v>
      </c>
      <c r="AK201" s="105">
        <v>0</v>
      </c>
      <c r="AL201" s="105">
        <v>0</v>
      </c>
      <c r="AM201" s="105">
        <v>0</v>
      </c>
      <c r="AN201" s="105">
        <v>0</v>
      </c>
      <c r="AO201" s="105">
        <v>0</v>
      </c>
      <c r="AP201" s="105">
        <v>0</v>
      </c>
      <c r="AQ201" s="105">
        <v>6</v>
      </c>
      <c r="AR201" s="105">
        <v>3</v>
      </c>
      <c r="AS201" s="162"/>
      <c r="AT201" s="103" t="s">
        <v>102</v>
      </c>
      <c r="AU201" s="105">
        <v>2</v>
      </c>
      <c r="AV201" s="105">
        <v>1</v>
      </c>
      <c r="AW201" s="105">
        <v>0</v>
      </c>
      <c r="AX201" s="105">
        <v>0</v>
      </c>
      <c r="AY201" s="105">
        <v>1</v>
      </c>
      <c r="AZ201" s="105">
        <v>1</v>
      </c>
      <c r="BA201" s="105">
        <v>0</v>
      </c>
      <c r="BB201" s="105">
        <v>0</v>
      </c>
      <c r="BC201" s="105">
        <v>0</v>
      </c>
      <c r="BD201" s="105">
        <v>5</v>
      </c>
      <c r="BE201" s="105">
        <v>6</v>
      </c>
      <c r="BF201" s="105">
        <v>6</v>
      </c>
      <c r="BG201" s="105">
        <v>6</v>
      </c>
      <c r="BH201" s="105">
        <v>0</v>
      </c>
      <c r="BI201" s="105">
        <v>1</v>
      </c>
      <c r="BJ201" s="162"/>
      <c r="BK201" s="103" t="s">
        <v>102</v>
      </c>
      <c r="BL201" s="105">
        <v>0</v>
      </c>
      <c r="BM201" s="105">
        <v>72</v>
      </c>
      <c r="BN201" s="105">
        <v>22</v>
      </c>
      <c r="BO201" s="105">
        <v>0</v>
      </c>
      <c r="BP201" s="105">
        <v>0</v>
      </c>
      <c r="BQ201" s="105">
        <v>0</v>
      </c>
      <c r="BR201" s="105">
        <v>6</v>
      </c>
      <c r="BS201" s="105">
        <v>6</v>
      </c>
      <c r="BT201" s="105">
        <v>6</v>
      </c>
      <c r="BU201" s="162"/>
      <c r="BV201" s="103" t="s">
        <v>102</v>
      </c>
      <c r="BW201" s="105">
        <v>32</v>
      </c>
      <c r="BX201" s="105">
        <v>20</v>
      </c>
      <c r="BY201" s="105">
        <v>32</v>
      </c>
      <c r="BZ201" s="105">
        <v>20</v>
      </c>
      <c r="CA201" s="105">
        <v>26</v>
      </c>
      <c r="CB201" s="105">
        <v>15</v>
      </c>
      <c r="CC201" s="105">
        <v>0</v>
      </c>
      <c r="CD201" s="105">
        <v>0</v>
      </c>
      <c r="CE201" s="105">
        <v>0</v>
      </c>
      <c r="CF201" s="105">
        <v>0</v>
      </c>
      <c r="CG201" s="105">
        <v>0</v>
      </c>
      <c r="CH201" s="105">
        <v>0</v>
      </c>
      <c r="CI201" s="105">
        <v>0</v>
      </c>
      <c r="CJ201" s="105">
        <v>0</v>
      </c>
      <c r="CK201" s="105">
        <v>0</v>
      </c>
      <c r="CL201" s="105">
        <v>0</v>
      </c>
      <c r="CM201" s="105">
        <v>0</v>
      </c>
      <c r="CN201" s="105">
        <v>0</v>
      </c>
      <c r="CO201" s="162"/>
      <c r="CP201" s="105" t="s">
        <v>102</v>
      </c>
      <c r="CQ201" s="105">
        <v>13</v>
      </c>
      <c r="CR201" s="105">
        <v>4</v>
      </c>
      <c r="CS201" s="105">
        <v>1</v>
      </c>
      <c r="CT201" s="105">
        <v>0</v>
      </c>
      <c r="CU201" s="105">
        <v>0</v>
      </c>
      <c r="CV201" s="105">
        <v>13</v>
      </c>
      <c r="CW201" s="105">
        <v>4</v>
      </c>
      <c r="CX201" s="162"/>
      <c r="CY201" s="103" t="s">
        <v>102</v>
      </c>
      <c r="CZ201" s="105">
        <v>0</v>
      </c>
      <c r="DA201" s="105">
        <v>0</v>
      </c>
      <c r="DB201" s="105">
        <v>0</v>
      </c>
      <c r="DC201" s="105">
        <v>0</v>
      </c>
      <c r="DD201" s="105">
        <v>0</v>
      </c>
      <c r="DE201" s="105">
        <v>0</v>
      </c>
      <c r="DF201" s="105">
        <v>0</v>
      </c>
      <c r="DG201" s="105">
        <v>0</v>
      </c>
      <c r="DH201" s="105">
        <v>0</v>
      </c>
      <c r="DI201" s="105">
        <v>0</v>
      </c>
      <c r="DJ201" s="105">
        <v>0</v>
      </c>
      <c r="DK201" s="105">
        <v>0</v>
      </c>
      <c r="DL201" s="105">
        <v>0</v>
      </c>
      <c r="DM201" s="105">
        <v>3</v>
      </c>
      <c r="DN201" s="105">
        <v>0</v>
      </c>
      <c r="DO201" s="135"/>
      <c r="DP201" s="138" t="s">
        <v>11</v>
      </c>
      <c r="DQ201" s="138" t="s">
        <v>4340</v>
      </c>
      <c r="DR201" s="138">
        <v>32</v>
      </c>
      <c r="DS201" s="138">
        <v>26</v>
      </c>
      <c r="DT201" s="139">
        <v>210</v>
      </c>
      <c r="DU201" s="139">
        <v>0</v>
      </c>
    </row>
    <row r="202" spans="1:125" ht="14.45" customHeight="1">
      <c r="A202" s="162" t="s">
        <v>12</v>
      </c>
      <c r="B202" s="13" t="s">
        <v>119</v>
      </c>
      <c r="C202" s="74">
        <v>0</v>
      </c>
      <c r="D202" s="74">
        <v>0</v>
      </c>
      <c r="E202" s="74">
        <v>0</v>
      </c>
      <c r="F202" s="74">
        <v>0</v>
      </c>
      <c r="G202" s="74">
        <v>0</v>
      </c>
      <c r="H202" s="74">
        <v>0</v>
      </c>
      <c r="I202" s="74">
        <v>0</v>
      </c>
      <c r="J202" s="74">
        <v>0</v>
      </c>
      <c r="K202" s="74">
        <v>0</v>
      </c>
      <c r="L202" s="74">
        <v>0</v>
      </c>
      <c r="M202" s="74">
        <v>0</v>
      </c>
      <c r="N202" s="74">
        <v>0</v>
      </c>
      <c r="O202" s="74">
        <v>0</v>
      </c>
      <c r="P202" s="74">
        <v>0</v>
      </c>
      <c r="Q202" s="74">
        <v>0</v>
      </c>
      <c r="R202" s="74">
        <v>0</v>
      </c>
      <c r="S202" s="74">
        <v>0</v>
      </c>
      <c r="T202" s="74">
        <v>0</v>
      </c>
      <c r="U202" s="67">
        <v>0</v>
      </c>
      <c r="V202" s="67">
        <v>0</v>
      </c>
      <c r="W202" s="162" t="s">
        <v>12</v>
      </c>
      <c r="X202" s="13" t="s">
        <v>119</v>
      </c>
      <c r="Y202" s="74">
        <v>0</v>
      </c>
      <c r="Z202" s="74">
        <v>0</v>
      </c>
      <c r="AA202" s="74">
        <v>0</v>
      </c>
      <c r="AB202" s="74">
        <v>0</v>
      </c>
      <c r="AC202" s="74">
        <v>0</v>
      </c>
      <c r="AD202" s="74">
        <v>0</v>
      </c>
      <c r="AE202" s="74">
        <v>0</v>
      </c>
      <c r="AF202" s="74">
        <v>0</v>
      </c>
      <c r="AG202" s="74">
        <v>0</v>
      </c>
      <c r="AH202" s="74">
        <v>0</v>
      </c>
      <c r="AI202" s="74">
        <v>0</v>
      </c>
      <c r="AJ202" s="74">
        <v>0</v>
      </c>
      <c r="AK202" s="74">
        <v>0</v>
      </c>
      <c r="AL202" s="74">
        <v>0</v>
      </c>
      <c r="AM202" s="74">
        <v>0</v>
      </c>
      <c r="AN202" s="74">
        <v>0</v>
      </c>
      <c r="AO202" s="74">
        <v>0</v>
      </c>
      <c r="AP202" s="74">
        <v>0</v>
      </c>
      <c r="AQ202" s="67">
        <v>0</v>
      </c>
      <c r="AR202" s="67">
        <v>0</v>
      </c>
      <c r="AS202" s="162" t="s">
        <v>12</v>
      </c>
      <c r="AT202" s="13" t="s">
        <v>119</v>
      </c>
      <c r="AU202" s="74">
        <v>0</v>
      </c>
      <c r="AV202" s="74">
        <v>0</v>
      </c>
      <c r="AW202" s="74">
        <v>0</v>
      </c>
      <c r="AX202" s="74">
        <v>0</v>
      </c>
      <c r="AY202" s="74">
        <v>0</v>
      </c>
      <c r="AZ202" s="74">
        <v>0</v>
      </c>
      <c r="BA202" s="74">
        <v>0</v>
      </c>
      <c r="BB202" s="74">
        <v>0</v>
      </c>
      <c r="BC202" s="74">
        <v>0</v>
      </c>
      <c r="BD202" s="67">
        <v>0</v>
      </c>
      <c r="BE202" s="76">
        <v>0</v>
      </c>
      <c r="BF202" s="74">
        <v>0</v>
      </c>
      <c r="BG202" s="74">
        <v>0</v>
      </c>
      <c r="BH202" s="74">
        <v>0</v>
      </c>
      <c r="BI202" s="74">
        <v>0</v>
      </c>
      <c r="BJ202" s="162" t="s">
        <v>12</v>
      </c>
      <c r="BK202" s="13" t="s">
        <v>119</v>
      </c>
      <c r="BL202" s="74">
        <v>0</v>
      </c>
      <c r="BM202" s="74">
        <v>0</v>
      </c>
      <c r="BN202" s="74">
        <v>0</v>
      </c>
      <c r="BO202" s="74">
        <v>0</v>
      </c>
      <c r="BP202" s="74">
        <v>0</v>
      </c>
      <c r="BQ202" s="74">
        <v>0</v>
      </c>
      <c r="BR202" s="74">
        <v>0</v>
      </c>
      <c r="BS202" s="74">
        <v>0</v>
      </c>
      <c r="BT202" s="74">
        <v>0</v>
      </c>
      <c r="BU202" s="162" t="s">
        <v>12</v>
      </c>
      <c r="BV202" s="13" t="s">
        <v>119</v>
      </c>
      <c r="BW202" s="74">
        <v>0</v>
      </c>
      <c r="BX202" s="74">
        <v>0</v>
      </c>
      <c r="BY202" s="74">
        <v>0</v>
      </c>
      <c r="BZ202" s="74">
        <v>0</v>
      </c>
      <c r="CA202" s="74">
        <v>0</v>
      </c>
      <c r="CB202" s="74">
        <v>0</v>
      </c>
      <c r="CC202" s="74">
        <v>0</v>
      </c>
      <c r="CD202" s="74">
        <v>0</v>
      </c>
      <c r="CE202" s="74">
        <v>0</v>
      </c>
      <c r="CF202" s="74">
        <v>0</v>
      </c>
      <c r="CG202" s="74">
        <v>0</v>
      </c>
      <c r="CH202" s="74">
        <v>0</v>
      </c>
      <c r="CI202" s="74">
        <v>0</v>
      </c>
      <c r="CJ202" s="74">
        <v>0</v>
      </c>
      <c r="CK202" s="74">
        <v>0</v>
      </c>
      <c r="CL202" s="74">
        <v>0</v>
      </c>
      <c r="CM202" s="74">
        <v>0</v>
      </c>
      <c r="CN202" s="74">
        <v>0</v>
      </c>
      <c r="CO202" s="162" t="s">
        <v>12</v>
      </c>
      <c r="CP202" s="13" t="s">
        <v>119</v>
      </c>
      <c r="CQ202" s="72">
        <v>0</v>
      </c>
      <c r="CR202" s="5">
        <v>0</v>
      </c>
      <c r="CS202" s="5">
        <v>0</v>
      </c>
      <c r="CT202" s="72">
        <v>0</v>
      </c>
      <c r="CU202" s="5">
        <v>0</v>
      </c>
      <c r="CV202" s="72">
        <v>0</v>
      </c>
      <c r="CW202" s="72">
        <v>0</v>
      </c>
      <c r="CX202" s="162" t="s">
        <v>12</v>
      </c>
      <c r="CY202" s="13" t="s">
        <v>119</v>
      </c>
      <c r="CZ202" s="74">
        <v>0</v>
      </c>
      <c r="DA202" s="74">
        <v>0</v>
      </c>
      <c r="DB202" s="74">
        <v>0</v>
      </c>
      <c r="DC202" s="74">
        <v>0</v>
      </c>
      <c r="DD202" s="74">
        <v>0</v>
      </c>
      <c r="DE202" s="74">
        <v>0</v>
      </c>
      <c r="DF202" s="74">
        <v>0</v>
      </c>
      <c r="DG202" s="74">
        <v>0</v>
      </c>
      <c r="DH202" s="74">
        <v>0</v>
      </c>
      <c r="DI202" s="74">
        <v>0</v>
      </c>
      <c r="DJ202" s="74">
        <v>0</v>
      </c>
      <c r="DK202" s="74">
        <v>0</v>
      </c>
      <c r="DL202" s="74">
        <v>0</v>
      </c>
      <c r="DM202" s="74">
        <v>0</v>
      </c>
      <c r="DN202" s="74">
        <v>0</v>
      </c>
      <c r="DO202" s="135"/>
      <c r="DP202" s="138" t="s">
        <v>12</v>
      </c>
      <c r="DQ202" s="138" t="s">
        <v>4341</v>
      </c>
      <c r="DR202" s="138">
        <v>0</v>
      </c>
      <c r="DS202" s="138">
        <v>0</v>
      </c>
      <c r="DT202" s="139">
        <v>0</v>
      </c>
      <c r="DU202" s="139">
        <v>0</v>
      </c>
    </row>
    <row r="203" spans="1:125">
      <c r="A203" s="162"/>
      <c r="B203" s="13" t="s">
        <v>120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67">
        <v>0</v>
      </c>
      <c r="V203" s="67">
        <v>0</v>
      </c>
      <c r="W203" s="162"/>
      <c r="X203" s="13" t="s">
        <v>120</v>
      </c>
      <c r="Y203" s="74">
        <v>0</v>
      </c>
      <c r="Z203" s="74">
        <v>0</v>
      </c>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67">
        <v>0</v>
      </c>
      <c r="AR203" s="67">
        <v>0</v>
      </c>
      <c r="AS203" s="162"/>
      <c r="AT203" s="13" t="s">
        <v>120</v>
      </c>
      <c r="AU203" s="74">
        <v>0</v>
      </c>
      <c r="AV203" s="74">
        <v>0</v>
      </c>
      <c r="AW203" s="74">
        <v>0</v>
      </c>
      <c r="AX203" s="74">
        <v>0</v>
      </c>
      <c r="AY203" s="74">
        <v>0</v>
      </c>
      <c r="AZ203" s="74">
        <v>0</v>
      </c>
      <c r="BA203" s="74">
        <v>0</v>
      </c>
      <c r="BB203" s="74">
        <v>0</v>
      </c>
      <c r="BC203" s="74">
        <v>0</v>
      </c>
      <c r="BD203" s="67">
        <v>0</v>
      </c>
      <c r="BE203" s="76">
        <v>0</v>
      </c>
      <c r="BF203" s="74">
        <v>0</v>
      </c>
      <c r="BG203" s="74">
        <v>0</v>
      </c>
      <c r="BH203" s="74">
        <v>0</v>
      </c>
      <c r="BI203" s="74">
        <v>0</v>
      </c>
      <c r="BJ203" s="162"/>
      <c r="BK203" s="13" t="s">
        <v>120</v>
      </c>
      <c r="BL203" s="74">
        <v>0</v>
      </c>
      <c r="BM203" s="74">
        <v>0</v>
      </c>
      <c r="BN203" s="74">
        <v>0</v>
      </c>
      <c r="BO203" s="74">
        <v>0</v>
      </c>
      <c r="BP203" s="74">
        <v>0</v>
      </c>
      <c r="BQ203" s="74">
        <v>0</v>
      </c>
      <c r="BR203" s="74">
        <v>0</v>
      </c>
      <c r="BS203" s="74">
        <v>0</v>
      </c>
      <c r="BT203" s="74">
        <v>0</v>
      </c>
      <c r="BU203" s="162"/>
      <c r="BV203" s="13" t="s">
        <v>120</v>
      </c>
      <c r="BW203" s="74">
        <v>0</v>
      </c>
      <c r="BX203" s="74">
        <v>0</v>
      </c>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162"/>
      <c r="CP203" s="13" t="s">
        <v>120</v>
      </c>
      <c r="CQ203" s="72">
        <v>0</v>
      </c>
      <c r="CR203" s="5">
        <v>0</v>
      </c>
      <c r="CS203" s="5">
        <v>0</v>
      </c>
      <c r="CT203" s="72">
        <v>0</v>
      </c>
      <c r="CU203" s="5">
        <v>0</v>
      </c>
      <c r="CV203" s="72">
        <v>0</v>
      </c>
      <c r="CW203" s="72">
        <v>0</v>
      </c>
      <c r="CX203" s="162"/>
      <c r="CY203" s="13" t="s">
        <v>120</v>
      </c>
      <c r="CZ203" s="74">
        <v>0</v>
      </c>
      <c r="DA203" s="74">
        <v>0</v>
      </c>
      <c r="DB203" s="74">
        <v>0</v>
      </c>
      <c r="DC203" s="74">
        <v>0</v>
      </c>
      <c r="DD203" s="74">
        <v>0</v>
      </c>
      <c r="DE203" s="74">
        <v>0</v>
      </c>
      <c r="DF203" s="74">
        <v>0</v>
      </c>
      <c r="DG203" s="74">
        <v>0</v>
      </c>
      <c r="DH203" s="74">
        <v>0</v>
      </c>
      <c r="DI203" s="74">
        <v>0</v>
      </c>
      <c r="DJ203" s="74">
        <v>0</v>
      </c>
      <c r="DK203" s="74">
        <v>0</v>
      </c>
      <c r="DL203" s="74">
        <v>0</v>
      </c>
      <c r="DM203" s="74">
        <v>0</v>
      </c>
      <c r="DN203" s="74">
        <v>0</v>
      </c>
      <c r="DO203" s="135"/>
      <c r="DP203" s="138" t="s">
        <v>12</v>
      </c>
      <c r="DQ203" s="138" t="s">
        <v>4342</v>
      </c>
      <c r="DR203" s="138">
        <v>0</v>
      </c>
      <c r="DS203" s="138">
        <v>0</v>
      </c>
      <c r="DT203" s="139">
        <v>0</v>
      </c>
      <c r="DU203" s="139">
        <v>0</v>
      </c>
    </row>
    <row r="204" spans="1:125">
      <c r="A204" s="162"/>
      <c r="B204" s="103" t="s">
        <v>102</v>
      </c>
      <c r="C204" s="105">
        <v>0</v>
      </c>
      <c r="D204" s="105">
        <v>0</v>
      </c>
      <c r="E204" s="105">
        <v>0</v>
      </c>
      <c r="F204" s="105">
        <v>0</v>
      </c>
      <c r="G204" s="105">
        <v>0</v>
      </c>
      <c r="H204" s="105">
        <v>0</v>
      </c>
      <c r="I204" s="105">
        <v>0</v>
      </c>
      <c r="J204" s="105">
        <v>0</v>
      </c>
      <c r="K204" s="105">
        <v>0</v>
      </c>
      <c r="L204" s="105">
        <v>0</v>
      </c>
      <c r="M204" s="105">
        <v>0</v>
      </c>
      <c r="N204" s="105">
        <v>0</v>
      </c>
      <c r="O204" s="105">
        <v>0</v>
      </c>
      <c r="P204" s="105">
        <v>0</v>
      </c>
      <c r="Q204" s="105">
        <v>0</v>
      </c>
      <c r="R204" s="105">
        <v>0</v>
      </c>
      <c r="S204" s="105">
        <v>0</v>
      </c>
      <c r="T204" s="105">
        <v>0</v>
      </c>
      <c r="U204" s="105">
        <v>0</v>
      </c>
      <c r="V204" s="105">
        <v>0</v>
      </c>
      <c r="W204" s="162"/>
      <c r="X204" s="103" t="s">
        <v>102</v>
      </c>
      <c r="Y204" s="105">
        <v>0</v>
      </c>
      <c r="Z204" s="105">
        <v>0</v>
      </c>
      <c r="AA204" s="105">
        <v>0</v>
      </c>
      <c r="AB204" s="105">
        <v>0</v>
      </c>
      <c r="AC204" s="105">
        <v>0</v>
      </c>
      <c r="AD204" s="105">
        <v>0</v>
      </c>
      <c r="AE204" s="105">
        <v>0</v>
      </c>
      <c r="AF204" s="105">
        <v>0</v>
      </c>
      <c r="AG204" s="105">
        <v>0</v>
      </c>
      <c r="AH204" s="105">
        <v>0</v>
      </c>
      <c r="AI204" s="105">
        <v>0</v>
      </c>
      <c r="AJ204" s="105">
        <v>0</v>
      </c>
      <c r="AK204" s="105">
        <v>0</v>
      </c>
      <c r="AL204" s="105">
        <v>0</v>
      </c>
      <c r="AM204" s="105">
        <v>0</v>
      </c>
      <c r="AN204" s="105">
        <v>0</v>
      </c>
      <c r="AO204" s="105">
        <v>0</v>
      </c>
      <c r="AP204" s="105">
        <v>0</v>
      </c>
      <c r="AQ204" s="105">
        <v>0</v>
      </c>
      <c r="AR204" s="105">
        <v>0</v>
      </c>
      <c r="AS204" s="162"/>
      <c r="AT204" s="103" t="s">
        <v>102</v>
      </c>
      <c r="AU204" s="105">
        <v>0</v>
      </c>
      <c r="AV204" s="105">
        <v>0</v>
      </c>
      <c r="AW204" s="105">
        <v>0</v>
      </c>
      <c r="AX204" s="105">
        <v>0</v>
      </c>
      <c r="AY204" s="105">
        <v>0</v>
      </c>
      <c r="AZ204" s="105">
        <v>0</v>
      </c>
      <c r="BA204" s="105">
        <v>0</v>
      </c>
      <c r="BB204" s="105">
        <v>0</v>
      </c>
      <c r="BC204" s="105">
        <v>0</v>
      </c>
      <c r="BD204" s="105">
        <v>0</v>
      </c>
      <c r="BE204" s="105">
        <v>0</v>
      </c>
      <c r="BF204" s="105">
        <v>0</v>
      </c>
      <c r="BG204" s="105">
        <v>0</v>
      </c>
      <c r="BH204" s="105">
        <v>0</v>
      </c>
      <c r="BI204" s="105">
        <v>0</v>
      </c>
      <c r="BJ204" s="162"/>
      <c r="BK204" s="103" t="s">
        <v>102</v>
      </c>
      <c r="BL204" s="105">
        <v>0</v>
      </c>
      <c r="BM204" s="105">
        <v>0</v>
      </c>
      <c r="BN204" s="105">
        <v>0</v>
      </c>
      <c r="BO204" s="105">
        <v>0</v>
      </c>
      <c r="BP204" s="105">
        <v>0</v>
      </c>
      <c r="BQ204" s="105">
        <v>0</v>
      </c>
      <c r="BR204" s="105">
        <v>0</v>
      </c>
      <c r="BS204" s="105">
        <v>0</v>
      </c>
      <c r="BT204" s="105">
        <v>0</v>
      </c>
      <c r="BU204" s="162"/>
      <c r="BV204" s="103" t="s">
        <v>102</v>
      </c>
      <c r="BW204" s="105">
        <v>0</v>
      </c>
      <c r="BX204" s="105">
        <v>0</v>
      </c>
      <c r="BY204" s="105">
        <v>0</v>
      </c>
      <c r="BZ204" s="105">
        <v>0</v>
      </c>
      <c r="CA204" s="105">
        <v>0</v>
      </c>
      <c r="CB204" s="105">
        <v>0</v>
      </c>
      <c r="CC204" s="105">
        <v>0</v>
      </c>
      <c r="CD204" s="105">
        <v>0</v>
      </c>
      <c r="CE204" s="105">
        <v>0</v>
      </c>
      <c r="CF204" s="105">
        <v>0</v>
      </c>
      <c r="CG204" s="105">
        <v>0</v>
      </c>
      <c r="CH204" s="105">
        <v>0</v>
      </c>
      <c r="CI204" s="105">
        <v>0</v>
      </c>
      <c r="CJ204" s="105">
        <v>0</v>
      </c>
      <c r="CK204" s="105">
        <v>0</v>
      </c>
      <c r="CL204" s="105">
        <v>0</v>
      </c>
      <c r="CM204" s="105">
        <v>0</v>
      </c>
      <c r="CN204" s="105">
        <v>0</v>
      </c>
      <c r="CO204" s="162"/>
      <c r="CP204" s="105" t="s">
        <v>102</v>
      </c>
      <c r="CQ204" s="105">
        <v>0</v>
      </c>
      <c r="CR204" s="105">
        <v>0</v>
      </c>
      <c r="CS204" s="105">
        <v>0</v>
      </c>
      <c r="CT204" s="105">
        <v>0</v>
      </c>
      <c r="CU204" s="105">
        <v>0</v>
      </c>
      <c r="CV204" s="105">
        <v>0</v>
      </c>
      <c r="CW204" s="105">
        <v>0</v>
      </c>
      <c r="CX204" s="162"/>
      <c r="CY204" s="103" t="s">
        <v>102</v>
      </c>
      <c r="CZ204" s="105">
        <v>0</v>
      </c>
      <c r="DA204" s="105">
        <v>0</v>
      </c>
      <c r="DB204" s="105">
        <v>0</v>
      </c>
      <c r="DC204" s="105">
        <v>0</v>
      </c>
      <c r="DD204" s="105">
        <v>0</v>
      </c>
      <c r="DE204" s="105">
        <v>0</v>
      </c>
      <c r="DF204" s="105">
        <v>0</v>
      </c>
      <c r="DG204" s="105">
        <v>0</v>
      </c>
      <c r="DH204" s="105">
        <v>0</v>
      </c>
      <c r="DI204" s="105">
        <v>0</v>
      </c>
      <c r="DJ204" s="105">
        <v>0</v>
      </c>
      <c r="DK204" s="105">
        <v>0</v>
      </c>
      <c r="DL204" s="105">
        <v>0</v>
      </c>
      <c r="DM204" s="105">
        <v>0</v>
      </c>
      <c r="DN204" s="105">
        <v>0</v>
      </c>
      <c r="DO204" s="135"/>
      <c r="DP204" s="138" t="s">
        <v>12</v>
      </c>
      <c r="DQ204" s="138" t="s">
        <v>4343</v>
      </c>
      <c r="DR204" s="138">
        <v>0</v>
      </c>
      <c r="DS204" s="138">
        <v>0</v>
      </c>
      <c r="DT204" s="139">
        <v>0</v>
      </c>
      <c r="DU204" s="139">
        <v>0</v>
      </c>
    </row>
    <row r="205" spans="1:125" ht="14.45" customHeight="1">
      <c r="A205" s="162" t="s">
        <v>13</v>
      </c>
      <c r="B205" s="13" t="s">
        <v>119</v>
      </c>
      <c r="C205" s="74">
        <v>0</v>
      </c>
      <c r="D205" s="74">
        <v>0</v>
      </c>
      <c r="E205" s="74">
        <v>0</v>
      </c>
      <c r="F205" s="74">
        <v>0</v>
      </c>
      <c r="G205" s="74">
        <v>0</v>
      </c>
      <c r="H205" s="74">
        <v>0</v>
      </c>
      <c r="I205" s="74">
        <v>0</v>
      </c>
      <c r="J205" s="74">
        <v>0</v>
      </c>
      <c r="K205" s="74">
        <v>0</v>
      </c>
      <c r="L205" s="74">
        <v>0</v>
      </c>
      <c r="M205" s="74">
        <v>0</v>
      </c>
      <c r="N205" s="74">
        <v>0</v>
      </c>
      <c r="O205" s="74">
        <v>0</v>
      </c>
      <c r="P205" s="74">
        <v>0</v>
      </c>
      <c r="Q205" s="74">
        <v>0</v>
      </c>
      <c r="R205" s="74">
        <v>0</v>
      </c>
      <c r="S205" s="74">
        <v>0</v>
      </c>
      <c r="T205" s="74">
        <v>0</v>
      </c>
      <c r="U205" s="67">
        <v>0</v>
      </c>
      <c r="V205" s="67">
        <v>0</v>
      </c>
      <c r="W205" s="162" t="s">
        <v>13</v>
      </c>
      <c r="X205" s="13" t="s">
        <v>119</v>
      </c>
      <c r="Y205" s="74">
        <v>0</v>
      </c>
      <c r="Z205" s="74">
        <v>0</v>
      </c>
      <c r="AA205" s="74">
        <v>0</v>
      </c>
      <c r="AB205" s="74">
        <v>0</v>
      </c>
      <c r="AC205" s="74">
        <v>0</v>
      </c>
      <c r="AD205" s="74">
        <v>0</v>
      </c>
      <c r="AE205" s="74">
        <v>0</v>
      </c>
      <c r="AF205" s="74">
        <v>0</v>
      </c>
      <c r="AG205" s="74">
        <v>0</v>
      </c>
      <c r="AH205" s="74">
        <v>0</v>
      </c>
      <c r="AI205" s="74">
        <v>0</v>
      </c>
      <c r="AJ205" s="74">
        <v>0</v>
      </c>
      <c r="AK205" s="74">
        <v>0</v>
      </c>
      <c r="AL205" s="74">
        <v>0</v>
      </c>
      <c r="AM205" s="74">
        <v>0</v>
      </c>
      <c r="AN205" s="74">
        <v>0</v>
      </c>
      <c r="AO205" s="74">
        <v>0</v>
      </c>
      <c r="AP205" s="74">
        <v>0</v>
      </c>
      <c r="AQ205" s="67">
        <v>0</v>
      </c>
      <c r="AR205" s="67">
        <v>0</v>
      </c>
      <c r="AS205" s="162" t="s">
        <v>13</v>
      </c>
      <c r="AT205" s="13" t="s">
        <v>119</v>
      </c>
      <c r="AU205" s="74">
        <v>0</v>
      </c>
      <c r="AV205" s="74">
        <v>0</v>
      </c>
      <c r="AW205" s="74">
        <v>0</v>
      </c>
      <c r="AX205" s="74">
        <v>0</v>
      </c>
      <c r="AY205" s="74">
        <v>0</v>
      </c>
      <c r="AZ205" s="74">
        <v>0</v>
      </c>
      <c r="BA205" s="74">
        <v>0</v>
      </c>
      <c r="BB205" s="74">
        <v>0</v>
      </c>
      <c r="BC205" s="74">
        <v>0</v>
      </c>
      <c r="BD205" s="67">
        <v>0</v>
      </c>
      <c r="BE205" s="76">
        <v>0</v>
      </c>
      <c r="BF205" s="74">
        <v>0</v>
      </c>
      <c r="BG205" s="74">
        <v>0</v>
      </c>
      <c r="BH205" s="74">
        <v>0</v>
      </c>
      <c r="BI205" s="74">
        <v>0</v>
      </c>
      <c r="BJ205" s="162" t="s">
        <v>13</v>
      </c>
      <c r="BK205" s="13" t="s">
        <v>119</v>
      </c>
      <c r="BL205" s="74">
        <v>0</v>
      </c>
      <c r="BM205" s="74">
        <v>0</v>
      </c>
      <c r="BN205" s="74">
        <v>0</v>
      </c>
      <c r="BO205" s="74">
        <v>0</v>
      </c>
      <c r="BP205" s="74">
        <v>0</v>
      </c>
      <c r="BQ205" s="74">
        <v>0</v>
      </c>
      <c r="BR205" s="74">
        <v>0</v>
      </c>
      <c r="BS205" s="74">
        <v>0</v>
      </c>
      <c r="BT205" s="74">
        <v>0</v>
      </c>
      <c r="BU205" s="162" t="s">
        <v>13</v>
      </c>
      <c r="BV205" s="13" t="s">
        <v>119</v>
      </c>
      <c r="BW205" s="74">
        <v>0</v>
      </c>
      <c r="BX205" s="74">
        <v>0</v>
      </c>
      <c r="BY205" s="74">
        <v>0</v>
      </c>
      <c r="BZ205" s="74">
        <v>0</v>
      </c>
      <c r="CA205" s="74">
        <v>0</v>
      </c>
      <c r="CB205" s="74">
        <v>0</v>
      </c>
      <c r="CC205" s="74">
        <v>0</v>
      </c>
      <c r="CD205" s="74">
        <v>0</v>
      </c>
      <c r="CE205" s="74">
        <v>0</v>
      </c>
      <c r="CF205" s="74">
        <v>0</v>
      </c>
      <c r="CG205" s="74">
        <v>0</v>
      </c>
      <c r="CH205" s="74">
        <v>0</v>
      </c>
      <c r="CI205" s="74">
        <v>0</v>
      </c>
      <c r="CJ205" s="74">
        <v>0</v>
      </c>
      <c r="CK205" s="74">
        <v>0</v>
      </c>
      <c r="CL205" s="74">
        <v>0</v>
      </c>
      <c r="CM205" s="74">
        <v>0</v>
      </c>
      <c r="CN205" s="74">
        <v>0</v>
      </c>
      <c r="CO205" s="162" t="s">
        <v>13</v>
      </c>
      <c r="CP205" s="13" t="s">
        <v>119</v>
      </c>
      <c r="CQ205" s="72">
        <v>0</v>
      </c>
      <c r="CR205" s="5">
        <v>0</v>
      </c>
      <c r="CS205" s="5">
        <v>0</v>
      </c>
      <c r="CT205" s="72">
        <v>0</v>
      </c>
      <c r="CU205" s="5">
        <v>0</v>
      </c>
      <c r="CV205" s="72">
        <v>0</v>
      </c>
      <c r="CW205" s="72">
        <v>0</v>
      </c>
      <c r="CX205" s="162" t="s">
        <v>13</v>
      </c>
      <c r="CY205" s="13" t="s">
        <v>119</v>
      </c>
      <c r="CZ205" s="74">
        <v>0</v>
      </c>
      <c r="DA205" s="74">
        <v>0</v>
      </c>
      <c r="DB205" s="74">
        <v>0</v>
      </c>
      <c r="DC205" s="74">
        <v>0</v>
      </c>
      <c r="DD205" s="74">
        <v>0</v>
      </c>
      <c r="DE205" s="74">
        <v>0</v>
      </c>
      <c r="DF205" s="74">
        <v>0</v>
      </c>
      <c r="DG205" s="74">
        <v>0</v>
      </c>
      <c r="DH205" s="74">
        <v>0</v>
      </c>
      <c r="DI205" s="74">
        <v>0</v>
      </c>
      <c r="DJ205" s="74">
        <v>0</v>
      </c>
      <c r="DK205" s="74">
        <v>0</v>
      </c>
      <c r="DL205" s="74">
        <v>0</v>
      </c>
      <c r="DM205" s="74">
        <v>0</v>
      </c>
      <c r="DN205" s="74">
        <v>0</v>
      </c>
      <c r="DO205" s="135"/>
      <c r="DP205" s="138" t="s">
        <v>13</v>
      </c>
      <c r="DQ205" s="138" t="s">
        <v>4344</v>
      </c>
      <c r="DR205" s="138">
        <v>0</v>
      </c>
      <c r="DS205" s="138">
        <v>0</v>
      </c>
      <c r="DT205" s="139">
        <v>0</v>
      </c>
      <c r="DU205" s="139">
        <v>0</v>
      </c>
    </row>
    <row r="206" spans="1:125">
      <c r="A206" s="162"/>
      <c r="B206" s="13" t="s">
        <v>120</v>
      </c>
      <c r="C206" s="74">
        <v>0</v>
      </c>
      <c r="D206" s="74">
        <v>0</v>
      </c>
      <c r="E206" s="74">
        <v>0</v>
      </c>
      <c r="F206" s="74">
        <v>0</v>
      </c>
      <c r="G206" s="74">
        <v>0</v>
      </c>
      <c r="H206" s="74">
        <v>0</v>
      </c>
      <c r="I206" s="74">
        <v>0</v>
      </c>
      <c r="J206" s="74">
        <v>0</v>
      </c>
      <c r="K206" s="74">
        <v>0</v>
      </c>
      <c r="L206" s="74">
        <v>0</v>
      </c>
      <c r="M206" s="74">
        <v>0</v>
      </c>
      <c r="N206" s="74">
        <v>0</v>
      </c>
      <c r="O206" s="74">
        <v>0</v>
      </c>
      <c r="P206" s="74">
        <v>0</v>
      </c>
      <c r="Q206" s="74">
        <v>0</v>
      </c>
      <c r="R206" s="74">
        <v>0</v>
      </c>
      <c r="S206" s="74">
        <v>0</v>
      </c>
      <c r="T206" s="74">
        <v>0</v>
      </c>
      <c r="U206" s="67">
        <v>0</v>
      </c>
      <c r="V206" s="67">
        <v>0</v>
      </c>
      <c r="W206" s="162"/>
      <c r="X206" s="13" t="s">
        <v>120</v>
      </c>
      <c r="Y206" s="74">
        <v>0</v>
      </c>
      <c r="Z206" s="74">
        <v>0</v>
      </c>
      <c r="AA206" s="74">
        <v>0</v>
      </c>
      <c r="AB206" s="74">
        <v>0</v>
      </c>
      <c r="AC206" s="74">
        <v>0</v>
      </c>
      <c r="AD206" s="74">
        <v>0</v>
      </c>
      <c r="AE206" s="74">
        <v>0</v>
      </c>
      <c r="AF206" s="74">
        <v>0</v>
      </c>
      <c r="AG206" s="74">
        <v>0</v>
      </c>
      <c r="AH206" s="74">
        <v>0</v>
      </c>
      <c r="AI206" s="74">
        <v>0</v>
      </c>
      <c r="AJ206" s="74">
        <v>0</v>
      </c>
      <c r="AK206" s="74">
        <v>0</v>
      </c>
      <c r="AL206" s="74">
        <v>0</v>
      </c>
      <c r="AM206" s="74">
        <v>0</v>
      </c>
      <c r="AN206" s="74">
        <v>0</v>
      </c>
      <c r="AO206" s="74">
        <v>0</v>
      </c>
      <c r="AP206" s="74">
        <v>0</v>
      </c>
      <c r="AQ206" s="67">
        <v>0</v>
      </c>
      <c r="AR206" s="67">
        <v>0</v>
      </c>
      <c r="AS206" s="162"/>
      <c r="AT206" s="13" t="s">
        <v>120</v>
      </c>
      <c r="AU206" s="74">
        <v>0</v>
      </c>
      <c r="AV206" s="74">
        <v>0</v>
      </c>
      <c r="AW206" s="74">
        <v>0</v>
      </c>
      <c r="AX206" s="74">
        <v>0</v>
      </c>
      <c r="AY206" s="74">
        <v>0</v>
      </c>
      <c r="AZ206" s="74">
        <v>0</v>
      </c>
      <c r="BA206" s="74">
        <v>0</v>
      </c>
      <c r="BB206" s="74">
        <v>0</v>
      </c>
      <c r="BC206" s="74">
        <v>0</v>
      </c>
      <c r="BD206" s="67">
        <v>0</v>
      </c>
      <c r="BE206" s="76">
        <v>0</v>
      </c>
      <c r="BF206" s="74">
        <v>0</v>
      </c>
      <c r="BG206" s="74">
        <v>0</v>
      </c>
      <c r="BH206" s="74">
        <v>0</v>
      </c>
      <c r="BI206" s="74">
        <v>0</v>
      </c>
      <c r="BJ206" s="162"/>
      <c r="BK206" s="13" t="s">
        <v>120</v>
      </c>
      <c r="BL206" s="74">
        <v>0</v>
      </c>
      <c r="BM206" s="74">
        <v>0</v>
      </c>
      <c r="BN206" s="74">
        <v>0</v>
      </c>
      <c r="BO206" s="74">
        <v>0</v>
      </c>
      <c r="BP206" s="74">
        <v>0</v>
      </c>
      <c r="BQ206" s="74">
        <v>0</v>
      </c>
      <c r="BR206" s="74">
        <v>0</v>
      </c>
      <c r="BS206" s="74">
        <v>0</v>
      </c>
      <c r="BT206" s="74">
        <v>0</v>
      </c>
      <c r="BU206" s="162"/>
      <c r="BV206" s="13" t="s">
        <v>120</v>
      </c>
      <c r="BW206" s="74">
        <v>0</v>
      </c>
      <c r="BX206" s="74">
        <v>0</v>
      </c>
      <c r="BY206" s="74">
        <v>0</v>
      </c>
      <c r="BZ206" s="74">
        <v>0</v>
      </c>
      <c r="CA206" s="74">
        <v>0</v>
      </c>
      <c r="CB206" s="74">
        <v>0</v>
      </c>
      <c r="CC206" s="74">
        <v>0</v>
      </c>
      <c r="CD206" s="74">
        <v>0</v>
      </c>
      <c r="CE206" s="74">
        <v>0</v>
      </c>
      <c r="CF206" s="74">
        <v>0</v>
      </c>
      <c r="CG206" s="74">
        <v>0</v>
      </c>
      <c r="CH206" s="74">
        <v>0</v>
      </c>
      <c r="CI206" s="74">
        <v>0</v>
      </c>
      <c r="CJ206" s="74">
        <v>0</v>
      </c>
      <c r="CK206" s="74">
        <v>0</v>
      </c>
      <c r="CL206" s="74">
        <v>0</v>
      </c>
      <c r="CM206" s="74">
        <v>0</v>
      </c>
      <c r="CN206" s="74">
        <v>0</v>
      </c>
      <c r="CO206" s="162"/>
      <c r="CP206" s="13" t="s">
        <v>120</v>
      </c>
      <c r="CQ206" s="72">
        <v>0</v>
      </c>
      <c r="CR206" s="5">
        <v>0</v>
      </c>
      <c r="CS206" s="5">
        <v>0</v>
      </c>
      <c r="CT206" s="72">
        <v>0</v>
      </c>
      <c r="CU206" s="5">
        <v>0</v>
      </c>
      <c r="CV206" s="72">
        <v>0</v>
      </c>
      <c r="CW206" s="72">
        <v>0</v>
      </c>
      <c r="CX206" s="162"/>
      <c r="CY206" s="13" t="s">
        <v>120</v>
      </c>
      <c r="CZ206" s="74">
        <v>0</v>
      </c>
      <c r="DA206" s="74">
        <v>0</v>
      </c>
      <c r="DB206" s="74">
        <v>0</v>
      </c>
      <c r="DC206" s="74">
        <v>0</v>
      </c>
      <c r="DD206" s="74">
        <v>0</v>
      </c>
      <c r="DE206" s="74">
        <v>0</v>
      </c>
      <c r="DF206" s="74">
        <v>0</v>
      </c>
      <c r="DG206" s="74">
        <v>0</v>
      </c>
      <c r="DH206" s="74">
        <v>0</v>
      </c>
      <c r="DI206" s="74">
        <v>0</v>
      </c>
      <c r="DJ206" s="74">
        <v>0</v>
      </c>
      <c r="DK206" s="74">
        <v>0</v>
      </c>
      <c r="DL206" s="74">
        <v>0</v>
      </c>
      <c r="DM206" s="74">
        <v>0</v>
      </c>
      <c r="DN206" s="74">
        <v>0</v>
      </c>
      <c r="DO206" s="135"/>
      <c r="DP206" s="138" t="s">
        <v>13</v>
      </c>
      <c r="DQ206" s="138" t="s">
        <v>4345</v>
      </c>
      <c r="DR206" s="138">
        <v>0</v>
      </c>
      <c r="DS206" s="138">
        <v>0</v>
      </c>
      <c r="DT206" s="139">
        <v>0</v>
      </c>
      <c r="DU206" s="139">
        <v>0</v>
      </c>
    </row>
    <row r="207" spans="1:125">
      <c r="A207" s="162"/>
      <c r="B207" s="103" t="s">
        <v>102</v>
      </c>
      <c r="C207" s="105">
        <v>0</v>
      </c>
      <c r="D207" s="105">
        <v>0</v>
      </c>
      <c r="E207" s="105">
        <v>0</v>
      </c>
      <c r="F207" s="105">
        <v>0</v>
      </c>
      <c r="G207" s="105">
        <v>0</v>
      </c>
      <c r="H207" s="105">
        <v>0</v>
      </c>
      <c r="I207" s="105">
        <v>0</v>
      </c>
      <c r="J207" s="105">
        <v>0</v>
      </c>
      <c r="K207" s="105">
        <v>0</v>
      </c>
      <c r="L207" s="105">
        <v>0</v>
      </c>
      <c r="M207" s="105">
        <v>0</v>
      </c>
      <c r="N207" s="105">
        <v>0</v>
      </c>
      <c r="O207" s="105">
        <v>0</v>
      </c>
      <c r="P207" s="105">
        <v>0</v>
      </c>
      <c r="Q207" s="105">
        <v>0</v>
      </c>
      <c r="R207" s="105">
        <v>0</v>
      </c>
      <c r="S207" s="105">
        <v>0</v>
      </c>
      <c r="T207" s="105">
        <v>0</v>
      </c>
      <c r="U207" s="105">
        <v>0</v>
      </c>
      <c r="V207" s="105">
        <v>0</v>
      </c>
      <c r="W207" s="162"/>
      <c r="X207" s="103" t="s">
        <v>102</v>
      </c>
      <c r="Y207" s="105">
        <v>0</v>
      </c>
      <c r="Z207" s="105">
        <v>0</v>
      </c>
      <c r="AA207" s="105">
        <v>0</v>
      </c>
      <c r="AB207" s="105">
        <v>0</v>
      </c>
      <c r="AC207" s="105">
        <v>0</v>
      </c>
      <c r="AD207" s="105">
        <v>0</v>
      </c>
      <c r="AE207" s="105">
        <v>0</v>
      </c>
      <c r="AF207" s="105">
        <v>0</v>
      </c>
      <c r="AG207" s="105">
        <v>0</v>
      </c>
      <c r="AH207" s="105">
        <v>0</v>
      </c>
      <c r="AI207" s="105">
        <v>0</v>
      </c>
      <c r="AJ207" s="105">
        <v>0</v>
      </c>
      <c r="AK207" s="105">
        <v>0</v>
      </c>
      <c r="AL207" s="105">
        <v>0</v>
      </c>
      <c r="AM207" s="105">
        <v>0</v>
      </c>
      <c r="AN207" s="105">
        <v>0</v>
      </c>
      <c r="AO207" s="105">
        <v>0</v>
      </c>
      <c r="AP207" s="105">
        <v>0</v>
      </c>
      <c r="AQ207" s="105">
        <v>0</v>
      </c>
      <c r="AR207" s="105">
        <v>0</v>
      </c>
      <c r="AS207" s="162"/>
      <c r="AT207" s="103" t="s">
        <v>102</v>
      </c>
      <c r="AU207" s="105">
        <v>0</v>
      </c>
      <c r="AV207" s="105">
        <v>0</v>
      </c>
      <c r="AW207" s="105">
        <v>0</v>
      </c>
      <c r="AX207" s="105">
        <v>0</v>
      </c>
      <c r="AY207" s="105">
        <v>0</v>
      </c>
      <c r="AZ207" s="105">
        <v>0</v>
      </c>
      <c r="BA207" s="105">
        <v>0</v>
      </c>
      <c r="BB207" s="105">
        <v>0</v>
      </c>
      <c r="BC207" s="105">
        <v>0</v>
      </c>
      <c r="BD207" s="105">
        <v>0</v>
      </c>
      <c r="BE207" s="105">
        <v>0</v>
      </c>
      <c r="BF207" s="105">
        <v>0</v>
      </c>
      <c r="BG207" s="105">
        <v>0</v>
      </c>
      <c r="BH207" s="105">
        <v>0</v>
      </c>
      <c r="BI207" s="105">
        <v>0</v>
      </c>
      <c r="BJ207" s="162"/>
      <c r="BK207" s="103" t="s">
        <v>102</v>
      </c>
      <c r="BL207" s="105">
        <v>0</v>
      </c>
      <c r="BM207" s="105">
        <v>0</v>
      </c>
      <c r="BN207" s="105">
        <v>0</v>
      </c>
      <c r="BO207" s="105">
        <v>0</v>
      </c>
      <c r="BP207" s="105">
        <v>0</v>
      </c>
      <c r="BQ207" s="105">
        <v>0</v>
      </c>
      <c r="BR207" s="105">
        <v>0</v>
      </c>
      <c r="BS207" s="105">
        <v>0</v>
      </c>
      <c r="BT207" s="105">
        <v>0</v>
      </c>
      <c r="BU207" s="162"/>
      <c r="BV207" s="103" t="s">
        <v>102</v>
      </c>
      <c r="BW207" s="105">
        <v>0</v>
      </c>
      <c r="BX207" s="105">
        <v>0</v>
      </c>
      <c r="BY207" s="105">
        <v>0</v>
      </c>
      <c r="BZ207" s="105">
        <v>0</v>
      </c>
      <c r="CA207" s="105">
        <v>0</v>
      </c>
      <c r="CB207" s="105">
        <v>0</v>
      </c>
      <c r="CC207" s="105">
        <v>0</v>
      </c>
      <c r="CD207" s="105">
        <v>0</v>
      </c>
      <c r="CE207" s="105">
        <v>0</v>
      </c>
      <c r="CF207" s="105">
        <v>0</v>
      </c>
      <c r="CG207" s="105">
        <v>0</v>
      </c>
      <c r="CH207" s="105">
        <v>0</v>
      </c>
      <c r="CI207" s="105">
        <v>0</v>
      </c>
      <c r="CJ207" s="105">
        <v>0</v>
      </c>
      <c r="CK207" s="105">
        <v>0</v>
      </c>
      <c r="CL207" s="105">
        <v>0</v>
      </c>
      <c r="CM207" s="105">
        <v>0</v>
      </c>
      <c r="CN207" s="105">
        <v>0</v>
      </c>
      <c r="CO207" s="162"/>
      <c r="CP207" s="105" t="s">
        <v>102</v>
      </c>
      <c r="CQ207" s="105">
        <v>0</v>
      </c>
      <c r="CR207" s="105">
        <v>0</v>
      </c>
      <c r="CS207" s="105">
        <v>0</v>
      </c>
      <c r="CT207" s="105">
        <v>0</v>
      </c>
      <c r="CU207" s="105">
        <v>0</v>
      </c>
      <c r="CV207" s="105">
        <v>0</v>
      </c>
      <c r="CW207" s="105">
        <v>0</v>
      </c>
      <c r="CX207" s="162"/>
      <c r="CY207" s="103" t="s">
        <v>102</v>
      </c>
      <c r="CZ207" s="105">
        <v>0</v>
      </c>
      <c r="DA207" s="105">
        <v>0</v>
      </c>
      <c r="DB207" s="105">
        <v>0</v>
      </c>
      <c r="DC207" s="105">
        <v>0</v>
      </c>
      <c r="DD207" s="105">
        <v>0</v>
      </c>
      <c r="DE207" s="105">
        <v>0</v>
      </c>
      <c r="DF207" s="105">
        <v>0</v>
      </c>
      <c r="DG207" s="105">
        <v>0</v>
      </c>
      <c r="DH207" s="105">
        <v>0</v>
      </c>
      <c r="DI207" s="105">
        <v>0</v>
      </c>
      <c r="DJ207" s="105">
        <v>0</v>
      </c>
      <c r="DK207" s="105">
        <v>0</v>
      </c>
      <c r="DL207" s="105">
        <v>0</v>
      </c>
      <c r="DM207" s="105">
        <v>0</v>
      </c>
      <c r="DN207" s="105">
        <v>0</v>
      </c>
      <c r="DO207" s="135"/>
      <c r="DP207" s="138" t="s">
        <v>13</v>
      </c>
      <c r="DQ207" s="138" t="s">
        <v>4346</v>
      </c>
      <c r="DR207" s="138">
        <v>0</v>
      </c>
      <c r="DS207" s="138">
        <v>0</v>
      </c>
      <c r="DT207" s="139">
        <v>0</v>
      </c>
      <c r="DU207" s="139">
        <v>0</v>
      </c>
    </row>
    <row r="208" spans="1:125" ht="14.45" customHeight="1">
      <c r="A208" s="162" t="s">
        <v>14</v>
      </c>
      <c r="B208" s="13" t="s">
        <v>119</v>
      </c>
      <c r="C208" s="74">
        <v>147</v>
      </c>
      <c r="D208" s="74">
        <v>76</v>
      </c>
      <c r="E208" s="74">
        <v>146</v>
      </c>
      <c r="F208" s="74">
        <v>74</v>
      </c>
      <c r="G208" s="74">
        <v>0</v>
      </c>
      <c r="H208" s="74">
        <v>0</v>
      </c>
      <c r="I208" s="74">
        <v>0</v>
      </c>
      <c r="J208" s="74">
        <v>0</v>
      </c>
      <c r="K208" s="74">
        <v>0</v>
      </c>
      <c r="L208" s="74">
        <v>0</v>
      </c>
      <c r="M208" s="74">
        <v>150</v>
      </c>
      <c r="N208" s="74">
        <v>66</v>
      </c>
      <c r="O208" s="74">
        <v>0</v>
      </c>
      <c r="P208" s="74">
        <v>0</v>
      </c>
      <c r="Q208" s="74">
        <v>0</v>
      </c>
      <c r="R208" s="74">
        <v>0</v>
      </c>
      <c r="S208" s="74">
        <v>0</v>
      </c>
      <c r="T208" s="74">
        <v>0</v>
      </c>
      <c r="U208" s="67">
        <v>443</v>
      </c>
      <c r="V208" s="67">
        <v>216</v>
      </c>
      <c r="W208" s="162" t="s">
        <v>14</v>
      </c>
      <c r="X208" s="13" t="s">
        <v>119</v>
      </c>
      <c r="Y208" s="74">
        <v>5</v>
      </c>
      <c r="Z208" s="74">
        <v>4</v>
      </c>
      <c r="AA208" s="74">
        <v>4</v>
      </c>
      <c r="AB208" s="74">
        <v>2</v>
      </c>
      <c r="AC208" s="74">
        <v>0</v>
      </c>
      <c r="AD208" s="74">
        <v>0</v>
      </c>
      <c r="AE208" s="74">
        <v>0</v>
      </c>
      <c r="AF208" s="74">
        <v>0</v>
      </c>
      <c r="AG208" s="74">
        <v>0</v>
      </c>
      <c r="AH208" s="74">
        <v>0</v>
      </c>
      <c r="AI208" s="74">
        <v>4</v>
      </c>
      <c r="AJ208" s="74">
        <v>2</v>
      </c>
      <c r="AK208" s="74">
        <v>0</v>
      </c>
      <c r="AL208" s="74">
        <v>0</v>
      </c>
      <c r="AM208" s="74">
        <v>0</v>
      </c>
      <c r="AN208" s="74">
        <v>0</v>
      </c>
      <c r="AO208" s="74">
        <v>0</v>
      </c>
      <c r="AP208" s="74">
        <v>0</v>
      </c>
      <c r="AQ208" s="67">
        <v>13</v>
      </c>
      <c r="AR208" s="67">
        <v>8</v>
      </c>
      <c r="AS208" s="162" t="s">
        <v>14</v>
      </c>
      <c r="AT208" s="13" t="s">
        <v>119</v>
      </c>
      <c r="AU208" s="74">
        <v>3</v>
      </c>
      <c r="AV208" s="74">
        <v>3</v>
      </c>
      <c r="AW208" s="74">
        <v>0</v>
      </c>
      <c r="AX208" s="74">
        <v>0</v>
      </c>
      <c r="AY208" s="74">
        <v>0</v>
      </c>
      <c r="AZ208" s="74">
        <v>3</v>
      </c>
      <c r="BA208" s="74">
        <v>0</v>
      </c>
      <c r="BB208" s="74">
        <v>0</v>
      </c>
      <c r="BC208" s="74">
        <v>0</v>
      </c>
      <c r="BD208" s="67">
        <v>9</v>
      </c>
      <c r="BE208" s="76">
        <v>10</v>
      </c>
      <c r="BF208" s="74">
        <v>10</v>
      </c>
      <c r="BG208" s="74">
        <v>0</v>
      </c>
      <c r="BH208" s="74">
        <v>0</v>
      </c>
      <c r="BI208" s="74">
        <v>3</v>
      </c>
      <c r="BJ208" s="162" t="s">
        <v>14</v>
      </c>
      <c r="BK208" s="13" t="s">
        <v>119</v>
      </c>
      <c r="BL208" s="74">
        <v>0</v>
      </c>
      <c r="BM208" s="74">
        <v>174</v>
      </c>
      <c r="BN208" s="74">
        <v>0</v>
      </c>
      <c r="BO208" s="74">
        <v>48</v>
      </c>
      <c r="BP208" s="74">
        <v>0</v>
      </c>
      <c r="BQ208" s="74">
        <v>5</v>
      </c>
      <c r="BR208" s="74">
        <v>14</v>
      </c>
      <c r="BS208" s="74">
        <v>8</v>
      </c>
      <c r="BT208" s="74">
        <v>10</v>
      </c>
      <c r="BU208" s="162" t="s">
        <v>14</v>
      </c>
      <c r="BV208" s="13" t="s">
        <v>119</v>
      </c>
      <c r="BW208" s="74">
        <v>81</v>
      </c>
      <c r="BX208" s="74">
        <v>47</v>
      </c>
      <c r="BY208" s="74">
        <v>81</v>
      </c>
      <c r="BZ208" s="74">
        <v>47</v>
      </c>
      <c r="CA208" s="74">
        <v>57</v>
      </c>
      <c r="CB208" s="74">
        <v>34</v>
      </c>
      <c r="CC208" s="74">
        <v>0</v>
      </c>
      <c r="CD208" s="74">
        <v>0</v>
      </c>
      <c r="CE208" s="74">
        <v>0</v>
      </c>
      <c r="CF208" s="74">
        <v>0</v>
      </c>
      <c r="CG208" s="74">
        <v>0</v>
      </c>
      <c r="CH208" s="74">
        <v>0</v>
      </c>
      <c r="CI208" s="74">
        <v>1</v>
      </c>
      <c r="CJ208" s="74">
        <v>1</v>
      </c>
      <c r="CK208" s="74">
        <v>1</v>
      </c>
      <c r="CL208" s="74">
        <v>1</v>
      </c>
      <c r="CM208" s="74">
        <v>1</v>
      </c>
      <c r="CN208" s="74">
        <v>1</v>
      </c>
      <c r="CO208" s="162" t="s">
        <v>14</v>
      </c>
      <c r="CP208" s="13" t="s">
        <v>119</v>
      </c>
      <c r="CQ208" s="72">
        <v>14</v>
      </c>
      <c r="CR208" s="5">
        <v>2</v>
      </c>
      <c r="CS208" s="5">
        <v>2</v>
      </c>
      <c r="CT208" s="72">
        <v>5</v>
      </c>
      <c r="CU208" s="5">
        <v>1</v>
      </c>
      <c r="CV208" s="72">
        <v>19</v>
      </c>
      <c r="CW208" s="72">
        <v>3</v>
      </c>
      <c r="CX208" s="162" t="s">
        <v>14</v>
      </c>
      <c r="CY208" s="13" t="s">
        <v>119</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135"/>
      <c r="DP208" s="138" t="s">
        <v>14</v>
      </c>
      <c r="DQ208" s="138" t="s">
        <v>4347</v>
      </c>
      <c r="DR208" s="138">
        <v>82</v>
      </c>
      <c r="DS208" s="138">
        <v>58</v>
      </c>
      <c r="DT208" s="139">
        <v>540</v>
      </c>
      <c r="DU208" s="139">
        <v>0</v>
      </c>
    </row>
    <row r="209" spans="1:125">
      <c r="A209" s="162"/>
      <c r="B209" s="13" t="s">
        <v>120</v>
      </c>
      <c r="C209" s="74">
        <v>85</v>
      </c>
      <c r="D209" s="74">
        <v>46</v>
      </c>
      <c r="E209" s="74">
        <v>59</v>
      </c>
      <c r="F209" s="74">
        <v>35</v>
      </c>
      <c r="G209" s="74">
        <v>0</v>
      </c>
      <c r="H209" s="74">
        <v>0</v>
      </c>
      <c r="I209" s="74">
        <v>10</v>
      </c>
      <c r="J209" s="74">
        <v>5</v>
      </c>
      <c r="K209" s="74">
        <v>0</v>
      </c>
      <c r="L209" s="74">
        <v>0</v>
      </c>
      <c r="M209" s="74">
        <v>53</v>
      </c>
      <c r="N209" s="74">
        <v>27</v>
      </c>
      <c r="O209" s="74">
        <v>0</v>
      </c>
      <c r="P209" s="74">
        <v>0</v>
      </c>
      <c r="Q209" s="74">
        <v>12</v>
      </c>
      <c r="R209" s="74">
        <v>6</v>
      </c>
      <c r="S209" s="74">
        <v>0</v>
      </c>
      <c r="T209" s="74">
        <v>0</v>
      </c>
      <c r="U209" s="67">
        <v>219</v>
      </c>
      <c r="V209" s="67">
        <v>119</v>
      </c>
      <c r="W209" s="162"/>
      <c r="X209" s="13" t="s">
        <v>120</v>
      </c>
      <c r="Y209" s="74">
        <v>0</v>
      </c>
      <c r="Z209" s="74">
        <v>0</v>
      </c>
      <c r="AA209" s="74">
        <v>0</v>
      </c>
      <c r="AB209" s="74">
        <v>0</v>
      </c>
      <c r="AC209" s="74">
        <v>0</v>
      </c>
      <c r="AD209" s="74">
        <v>0</v>
      </c>
      <c r="AE209" s="74">
        <v>0</v>
      </c>
      <c r="AF209" s="74">
        <v>0</v>
      </c>
      <c r="AG209" s="74">
        <v>0</v>
      </c>
      <c r="AH209" s="74">
        <v>0</v>
      </c>
      <c r="AI209" s="74">
        <v>4</v>
      </c>
      <c r="AJ209" s="74">
        <v>2</v>
      </c>
      <c r="AK209" s="74">
        <v>0</v>
      </c>
      <c r="AL209" s="74">
        <v>0</v>
      </c>
      <c r="AM209" s="74">
        <v>0</v>
      </c>
      <c r="AN209" s="74">
        <v>0</v>
      </c>
      <c r="AO209" s="74">
        <v>0</v>
      </c>
      <c r="AP209" s="74">
        <v>0</v>
      </c>
      <c r="AQ209" s="67">
        <v>4</v>
      </c>
      <c r="AR209" s="67">
        <v>2</v>
      </c>
      <c r="AS209" s="162"/>
      <c r="AT209" s="13" t="s">
        <v>120</v>
      </c>
      <c r="AU209" s="74">
        <v>3</v>
      </c>
      <c r="AV209" s="74">
        <v>3</v>
      </c>
      <c r="AW209" s="74">
        <v>0</v>
      </c>
      <c r="AX209" s="74">
        <v>1</v>
      </c>
      <c r="AY209" s="74">
        <v>0</v>
      </c>
      <c r="AZ209" s="74">
        <v>3</v>
      </c>
      <c r="BA209" s="74">
        <v>0</v>
      </c>
      <c r="BB209" s="74">
        <v>1</v>
      </c>
      <c r="BC209" s="74">
        <v>0</v>
      </c>
      <c r="BD209" s="67">
        <v>11</v>
      </c>
      <c r="BE209" s="76">
        <v>11</v>
      </c>
      <c r="BF209" s="74">
        <v>11</v>
      </c>
      <c r="BG209" s="74">
        <v>0</v>
      </c>
      <c r="BH209" s="74">
        <v>0</v>
      </c>
      <c r="BI209" s="74">
        <v>3</v>
      </c>
      <c r="BJ209" s="162"/>
      <c r="BK209" s="13" t="s">
        <v>120</v>
      </c>
      <c r="BL209" s="74">
        <v>0</v>
      </c>
      <c r="BM209" s="74">
        <v>62</v>
      </c>
      <c r="BN209" s="74">
        <v>40</v>
      </c>
      <c r="BO209" s="74">
        <v>0</v>
      </c>
      <c r="BP209" s="74">
        <v>0</v>
      </c>
      <c r="BQ209" s="74">
        <v>0</v>
      </c>
      <c r="BR209" s="74">
        <v>11</v>
      </c>
      <c r="BS209" s="74">
        <v>11</v>
      </c>
      <c r="BT209" s="74">
        <v>11</v>
      </c>
      <c r="BU209" s="162"/>
      <c r="BV209" s="13" t="s">
        <v>120</v>
      </c>
      <c r="BW209" s="74">
        <v>41</v>
      </c>
      <c r="BX209" s="74">
        <v>25</v>
      </c>
      <c r="BY209" s="74">
        <v>41</v>
      </c>
      <c r="BZ209" s="74">
        <v>25</v>
      </c>
      <c r="CA209" s="74">
        <v>31</v>
      </c>
      <c r="CB209" s="74">
        <v>19</v>
      </c>
      <c r="CC209" s="74">
        <v>0</v>
      </c>
      <c r="CD209" s="74">
        <v>0</v>
      </c>
      <c r="CE209" s="74">
        <v>0</v>
      </c>
      <c r="CF209" s="74">
        <v>0</v>
      </c>
      <c r="CG209" s="74">
        <v>0</v>
      </c>
      <c r="CH209" s="74">
        <v>0</v>
      </c>
      <c r="CI209" s="74">
        <v>15</v>
      </c>
      <c r="CJ209" s="74">
        <v>3</v>
      </c>
      <c r="CK209" s="74">
        <v>15</v>
      </c>
      <c r="CL209" s="74">
        <v>3</v>
      </c>
      <c r="CM209" s="74">
        <v>12</v>
      </c>
      <c r="CN209" s="74">
        <v>2</v>
      </c>
      <c r="CO209" s="162"/>
      <c r="CP209" s="13" t="s">
        <v>120</v>
      </c>
      <c r="CQ209" s="72">
        <v>24</v>
      </c>
      <c r="CR209" s="5">
        <v>5</v>
      </c>
      <c r="CS209" s="5">
        <v>12</v>
      </c>
      <c r="CT209" s="72">
        <v>2</v>
      </c>
      <c r="CU209" s="5">
        <v>2</v>
      </c>
      <c r="CV209" s="72">
        <v>26</v>
      </c>
      <c r="CW209" s="72">
        <v>7</v>
      </c>
      <c r="CX209" s="162"/>
      <c r="CY209" s="13" t="s">
        <v>120</v>
      </c>
      <c r="CZ209" s="74">
        <v>0</v>
      </c>
      <c r="DA209" s="74">
        <v>0</v>
      </c>
      <c r="DB209" s="74">
        <v>0</v>
      </c>
      <c r="DC209" s="74">
        <v>0</v>
      </c>
      <c r="DD209" s="74">
        <v>0</v>
      </c>
      <c r="DE209" s="74">
        <v>0</v>
      </c>
      <c r="DF209" s="74">
        <v>0</v>
      </c>
      <c r="DG209" s="74">
        <v>0</v>
      </c>
      <c r="DH209" s="74">
        <v>0</v>
      </c>
      <c r="DI209" s="74">
        <v>0</v>
      </c>
      <c r="DJ209" s="74">
        <v>0</v>
      </c>
      <c r="DK209" s="74">
        <v>0</v>
      </c>
      <c r="DL209" s="74">
        <v>0</v>
      </c>
      <c r="DM209" s="74">
        <v>0</v>
      </c>
      <c r="DN209" s="74">
        <v>0</v>
      </c>
      <c r="DO209" s="135"/>
      <c r="DP209" s="138" t="s">
        <v>14</v>
      </c>
      <c r="DQ209" s="138" t="s">
        <v>4348</v>
      </c>
      <c r="DR209" s="138">
        <v>56</v>
      </c>
      <c r="DS209" s="138">
        <v>43</v>
      </c>
      <c r="DT209" s="139">
        <v>244</v>
      </c>
      <c r="DU209" s="139">
        <v>0</v>
      </c>
    </row>
    <row r="210" spans="1:125">
      <c r="A210" s="162"/>
      <c r="B210" s="103" t="s">
        <v>102</v>
      </c>
      <c r="C210" s="105">
        <v>232</v>
      </c>
      <c r="D210" s="105">
        <v>122</v>
      </c>
      <c r="E210" s="105">
        <v>205</v>
      </c>
      <c r="F210" s="105">
        <v>109</v>
      </c>
      <c r="G210" s="105">
        <v>0</v>
      </c>
      <c r="H210" s="105">
        <v>0</v>
      </c>
      <c r="I210" s="105">
        <v>10</v>
      </c>
      <c r="J210" s="105">
        <v>5</v>
      </c>
      <c r="K210" s="105">
        <v>0</v>
      </c>
      <c r="L210" s="105">
        <v>0</v>
      </c>
      <c r="M210" s="105">
        <v>203</v>
      </c>
      <c r="N210" s="105">
        <v>93</v>
      </c>
      <c r="O210" s="105">
        <v>0</v>
      </c>
      <c r="P210" s="105">
        <v>0</v>
      </c>
      <c r="Q210" s="105">
        <v>12</v>
      </c>
      <c r="R210" s="105">
        <v>6</v>
      </c>
      <c r="S210" s="105">
        <v>0</v>
      </c>
      <c r="T210" s="105">
        <v>0</v>
      </c>
      <c r="U210" s="105">
        <v>662</v>
      </c>
      <c r="V210" s="105">
        <v>335</v>
      </c>
      <c r="W210" s="162"/>
      <c r="X210" s="103" t="s">
        <v>102</v>
      </c>
      <c r="Y210" s="105">
        <v>5</v>
      </c>
      <c r="Z210" s="105">
        <v>4</v>
      </c>
      <c r="AA210" s="105">
        <v>4</v>
      </c>
      <c r="AB210" s="105">
        <v>2</v>
      </c>
      <c r="AC210" s="105">
        <v>0</v>
      </c>
      <c r="AD210" s="105">
        <v>0</v>
      </c>
      <c r="AE210" s="105">
        <v>0</v>
      </c>
      <c r="AF210" s="105">
        <v>0</v>
      </c>
      <c r="AG210" s="105">
        <v>0</v>
      </c>
      <c r="AH210" s="105">
        <v>0</v>
      </c>
      <c r="AI210" s="105">
        <v>8</v>
      </c>
      <c r="AJ210" s="105">
        <v>4</v>
      </c>
      <c r="AK210" s="105">
        <v>0</v>
      </c>
      <c r="AL210" s="105">
        <v>0</v>
      </c>
      <c r="AM210" s="105">
        <v>0</v>
      </c>
      <c r="AN210" s="105">
        <v>0</v>
      </c>
      <c r="AO210" s="105">
        <v>0</v>
      </c>
      <c r="AP210" s="105">
        <v>0</v>
      </c>
      <c r="AQ210" s="105">
        <v>17</v>
      </c>
      <c r="AR210" s="105">
        <v>10</v>
      </c>
      <c r="AS210" s="162"/>
      <c r="AT210" s="103" t="s">
        <v>102</v>
      </c>
      <c r="AU210" s="105">
        <v>6</v>
      </c>
      <c r="AV210" s="105">
        <v>6</v>
      </c>
      <c r="AW210" s="105">
        <v>0</v>
      </c>
      <c r="AX210" s="105">
        <v>1</v>
      </c>
      <c r="AY210" s="105">
        <v>0</v>
      </c>
      <c r="AZ210" s="105">
        <v>6</v>
      </c>
      <c r="BA210" s="105">
        <v>0</v>
      </c>
      <c r="BB210" s="105">
        <v>1</v>
      </c>
      <c r="BC210" s="105">
        <v>0</v>
      </c>
      <c r="BD210" s="105">
        <v>20</v>
      </c>
      <c r="BE210" s="105">
        <v>21</v>
      </c>
      <c r="BF210" s="105">
        <v>21</v>
      </c>
      <c r="BG210" s="105">
        <v>0</v>
      </c>
      <c r="BH210" s="105">
        <v>0</v>
      </c>
      <c r="BI210" s="105">
        <v>6</v>
      </c>
      <c r="BJ210" s="162"/>
      <c r="BK210" s="103" t="s">
        <v>102</v>
      </c>
      <c r="BL210" s="105">
        <v>0</v>
      </c>
      <c r="BM210" s="105">
        <v>236</v>
      </c>
      <c r="BN210" s="105">
        <v>40</v>
      </c>
      <c r="BO210" s="105">
        <v>48</v>
      </c>
      <c r="BP210" s="105">
        <v>0</v>
      </c>
      <c r="BQ210" s="105">
        <v>5</v>
      </c>
      <c r="BR210" s="105">
        <v>25</v>
      </c>
      <c r="BS210" s="105">
        <v>19</v>
      </c>
      <c r="BT210" s="105">
        <v>21</v>
      </c>
      <c r="BU210" s="162"/>
      <c r="BV210" s="103" t="s">
        <v>102</v>
      </c>
      <c r="BW210" s="105">
        <v>122</v>
      </c>
      <c r="BX210" s="105">
        <v>72</v>
      </c>
      <c r="BY210" s="105">
        <v>122</v>
      </c>
      <c r="BZ210" s="105">
        <v>72</v>
      </c>
      <c r="CA210" s="105">
        <v>88</v>
      </c>
      <c r="CB210" s="105">
        <v>53</v>
      </c>
      <c r="CC210" s="105">
        <v>0</v>
      </c>
      <c r="CD210" s="105">
        <v>0</v>
      </c>
      <c r="CE210" s="105">
        <v>0</v>
      </c>
      <c r="CF210" s="105">
        <v>0</v>
      </c>
      <c r="CG210" s="105">
        <v>0</v>
      </c>
      <c r="CH210" s="105">
        <v>0</v>
      </c>
      <c r="CI210" s="105">
        <v>16</v>
      </c>
      <c r="CJ210" s="105">
        <v>4</v>
      </c>
      <c r="CK210" s="105">
        <v>16</v>
      </c>
      <c r="CL210" s="105">
        <v>4</v>
      </c>
      <c r="CM210" s="105">
        <v>13</v>
      </c>
      <c r="CN210" s="105">
        <v>3</v>
      </c>
      <c r="CO210" s="162"/>
      <c r="CP210" s="105" t="s">
        <v>102</v>
      </c>
      <c r="CQ210" s="105">
        <v>38</v>
      </c>
      <c r="CR210" s="105">
        <v>7</v>
      </c>
      <c r="CS210" s="105">
        <v>14</v>
      </c>
      <c r="CT210" s="105">
        <v>7</v>
      </c>
      <c r="CU210" s="105">
        <v>3</v>
      </c>
      <c r="CV210" s="105">
        <v>45</v>
      </c>
      <c r="CW210" s="105">
        <v>10</v>
      </c>
      <c r="CX210" s="162"/>
      <c r="CY210" s="103" t="s">
        <v>102</v>
      </c>
      <c r="CZ210" s="105">
        <v>0</v>
      </c>
      <c r="DA210" s="105">
        <v>0</v>
      </c>
      <c r="DB210" s="105">
        <v>0</v>
      </c>
      <c r="DC210" s="105">
        <v>0</v>
      </c>
      <c r="DD210" s="105">
        <v>0</v>
      </c>
      <c r="DE210" s="105">
        <v>0</v>
      </c>
      <c r="DF210" s="105">
        <v>0</v>
      </c>
      <c r="DG210" s="105">
        <v>0</v>
      </c>
      <c r="DH210" s="105">
        <v>0</v>
      </c>
      <c r="DI210" s="105">
        <v>0</v>
      </c>
      <c r="DJ210" s="105">
        <v>0</v>
      </c>
      <c r="DK210" s="105">
        <v>0</v>
      </c>
      <c r="DL210" s="105">
        <v>0</v>
      </c>
      <c r="DM210" s="105">
        <v>0</v>
      </c>
      <c r="DN210" s="105">
        <v>0</v>
      </c>
      <c r="DO210" s="135"/>
      <c r="DP210" s="138" t="s">
        <v>14</v>
      </c>
      <c r="DQ210" s="138" t="s">
        <v>4349</v>
      </c>
      <c r="DR210" s="138">
        <v>138</v>
      </c>
      <c r="DS210" s="138">
        <v>101</v>
      </c>
      <c r="DT210" s="139">
        <v>784</v>
      </c>
      <c r="DU210" s="139">
        <v>0</v>
      </c>
    </row>
    <row r="211" spans="1:125" ht="14.45" customHeight="1">
      <c r="A211" s="162" t="s">
        <v>15</v>
      </c>
      <c r="B211" s="13" t="s">
        <v>119</v>
      </c>
      <c r="C211" s="74">
        <v>24</v>
      </c>
      <c r="D211" s="74">
        <v>10</v>
      </c>
      <c r="E211" s="74">
        <v>31</v>
      </c>
      <c r="F211" s="74">
        <v>16</v>
      </c>
      <c r="G211" s="74">
        <v>0</v>
      </c>
      <c r="H211" s="74">
        <v>0</v>
      </c>
      <c r="I211" s="74">
        <v>0</v>
      </c>
      <c r="J211" s="74">
        <v>0</v>
      </c>
      <c r="K211" s="74">
        <v>0</v>
      </c>
      <c r="L211" s="74">
        <v>0</v>
      </c>
      <c r="M211" s="74">
        <v>48</v>
      </c>
      <c r="N211" s="74">
        <v>26</v>
      </c>
      <c r="O211" s="74">
        <v>0</v>
      </c>
      <c r="P211" s="74">
        <v>0</v>
      </c>
      <c r="Q211" s="74">
        <v>0</v>
      </c>
      <c r="R211" s="74">
        <v>0</v>
      </c>
      <c r="S211" s="74">
        <v>16</v>
      </c>
      <c r="T211" s="74">
        <v>8</v>
      </c>
      <c r="U211" s="67">
        <v>119</v>
      </c>
      <c r="V211" s="67">
        <v>60</v>
      </c>
      <c r="W211" s="162" t="s">
        <v>15</v>
      </c>
      <c r="X211" s="13" t="s">
        <v>119</v>
      </c>
      <c r="Y211" s="74">
        <v>0</v>
      </c>
      <c r="Z211" s="74">
        <v>0</v>
      </c>
      <c r="AA211" s="74">
        <v>0</v>
      </c>
      <c r="AB211" s="74">
        <v>0</v>
      </c>
      <c r="AC211" s="74">
        <v>0</v>
      </c>
      <c r="AD211" s="74">
        <v>0</v>
      </c>
      <c r="AE211" s="74">
        <v>0</v>
      </c>
      <c r="AF211" s="74">
        <v>0</v>
      </c>
      <c r="AG211" s="74">
        <v>0</v>
      </c>
      <c r="AH211" s="74">
        <v>0</v>
      </c>
      <c r="AI211" s="74">
        <v>14</v>
      </c>
      <c r="AJ211" s="74">
        <v>9</v>
      </c>
      <c r="AK211" s="74">
        <v>0</v>
      </c>
      <c r="AL211" s="74">
        <v>0</v>
      </c>
      <c r="AM211" s="74">
        <v>0</v>
      </c>
      <c r="AN211" s="74">
        <v>0</v>
      </c>
      <c r="AO211" s="74">
        <v>2</v>
      </c>
      <c r="AP211" s="74">
        <v>1</v>
      </c>
      <c r="AQ211" s="67">
        <v>16</v>
      </c>
      <c r="AR211" s="67">
        <v>10</v>
      </c>
      <c r="AS211" s="162" t="s">
        <v>15</v>
      </c>
      <c r="AT211" s="13" t="s">
        <v>119</v>
      </c>
      <c r="AU211" s="74">
        <v>1</v>
      </c>
      <c r="AV211" s="74">
        <v>1</v>
      </c>
      <c r="AW211" s="74">
        <v>0</v>
      </c>
      <c r="AX211" s="74">
        <v>0</v>
      </c>
      <c r="AY211" s="74">
        <v>0</v>
      </c>
      <c r="AZ211" s="74">
        <v>1</v>
      </c>
      <c r="BA211" s="74">
        <v>0</v>
      </c>
      <c r="BB211" s="74">
        <v>0</v>
      </c>
      <c r="BC211" s="74">
        <v>1</v>
      </c>
      <c r="BD211" s="67">
        <v>4</v>
      </c>
      <c r="BE211" s="76">
        <v>4</v>
      </c>
      <c r="BF211" s="74">
        <v>4</v>
      </c>
      <c r="BG211" s="74">
        <v>0</v>
      </c>
      <c r="BH211" s="74">
        <v>0</v>
      </c>
      <c r="BI211" s="74">
        <v>1</v>
      </c>
      <c r="BJ211" s="162" t="s">
        <v>15</v>
      </c>
      <c r="BK211" s="13" t="s">
        <v>119</v>
      </c>
      <c r="BL211" s="74">
        <v>0</v>
      </c>
      <c r="BM211" s="74">
        <v>40</v>
      </c>
      <c r="BN211" s="74">
        <v>25</v>
      </c>
      <c r="BO211" s="74">
        <v>0</v>
      </c>
      <c r="BP211" s="74">
        <v>0</v>
      </c>
      <c r="BQ211" s="74">
        <v>0</v>
      </c>
      <c r="BR211" s="74">
        <v>4</v>
      </c>
      <c r="BS211" s="74">
        <v>4</v>
      </c>
      <c r="BT211" s="74">
        <v>4</v>
      </c>
      <c r="BU211" s="162" t="s">
        <v>15</v>
      </c>
      <c r="BV211" s="13" t="s">
        <v>119</v>
      </c>
      <c r="BW211" s="74">
        <v>48</v>
      </c>
      <c r="BX211" s="74">
        <v>33</v>
      </c>
      <c r="BY211" s="74">
        <v>46</v>
      </c>
      <c r="BZ211" s="74">
        <v>31</v>
      </c>
      <c r="CA211" s="74">
        <v>32</v>
      </c>
      <c r="CB211" s="74">
        <v>27</v>
      </c>
      <c r="CC211" s="74">
        <v>0</v>
      </c>
      <c r="CD211" s="74">
        <v>0</v>
      </c>
      <c r="CE211" s="74">
        <v>0</v>
      </c>
      <c r="CF211" s="74">
        <v>0</v>
      </c>
      <c r="CG211" s="74">
        <v>0</v>
      </c>
      <c r="CH211" s="74">
        <v>0</v>
      </c>
      <c r="CI211" s="74">
        <v>11</v>
      </c>
      <c r="CJ211" s="74">
        <v>2</v>
      </c>
      <c r="CK211" s="74">
        <v>11</v>
      </c>
      <c r="CL211" s="74">
        <v>2</v>
      </c>
      <c r="CM211" s="74">
        <v>2</v>
      </c>
      <c r="CN211" s="74">
        <v>1</v>
      </c>
      <c r="CO211" s="162" t="s">
        <v>15</v>
      </c>
      <c r="CP211" s="13" t="s">
        <v>119</v>
      </c>
      <c r="CQ211" s="72">
        <v>6</v>
      </c>
      <c r="CR211" s="5">
        <v>0</v>
      </c>
      <c r="CS211" s="5">
        <v>0</v>
      </c>
      <c r="CT211" s="72">
        <v>0</v>
      </c>
      <c r="CU211" s="5">
        <v>0</v>
      </c>
      <c r="CV211" s="72">
        <v>6</v>
      </c>
      <c r="CW211" s="72">
        <v>0</v>
      </c>
      <c r="CX211" s="162" t="s">
        <v>15</v>
      </c>
      <c r="CY211" s="13" t="s">
        <v>119</v>
      </c>
      <c r="CZ211" s="74">
        <v>0</v>
      </c>
      <c r="DA211" s="74">
        <v>0</v>
      </c>
      <c r="DB211" s="74">
        <v>0</v>
      </c>
      <c r="DC211" s="74">
        <v>0</v>
      </c>
      <c r="DD211" s="74">
        <v>0</v>
      </c>
      <c r="DE211" s="74">
        <v>0</v>
      </c>
      <c r="DF211" s="74">
        <v>0</v>
      </c>
      <c r="DG211" s="74">
        <v>0</v>
      </c>
      <c r="DH211" s="74">
        <v>0</v>
      </c>
      <c r="DI211" s="74">
        <v>0</v>
      </c>
      <c r="DJ211" s="74">
        <v>0</v>
      </c>
      <c r="DK211" s="74">
        <v>0</v>
      </c>
      <c r="DL211" s="74">
        <v>0</v>
      </c>
      <c r="DM211" s="74">
        <v>0</v>
      </c>
      <c r="DN211" s="74">
        <v>0</v>
      </c>
      <c r="DO211" s="135"/>
      <c r="DP211" s="138" t="s">
        <v>15</v>
      </c>
      <c r="DQ211" s="138" t="s">
        <v>4350</v>
      </c>
      <c r="DR211" s="138">
        <v>59</v>
      </c>
      <c r="DS211" s="138">
        <v>34</v>
      </c>
      <c r="DT211" s="139">
        <v>155</v>
      </c>
      <c r="DU211" s="139">
        <v>0</v>
      </c>
    </row>
    <row r="212" spans="1:125">
      <c r="A212" s="162"/>
      <c r="B212" s="13" t="s">
        <v>120</v>
      </c>
      <c r="C212" s="74">
        <v>91</v>
      </c>
      <c r="D212" s="74">
        <v>53</v>
      </c>
      <c r="E212" s="74">
        <v>36</v>
      </c>
      <c r="F212" s="74">
        <v>16</v>
      </c>
      <c r="G212" s="74">
        <v>0</v>
      </c>
      <c r="H212" s="74">
        <v>0</v>
      </c>
      <c r="I212" s="74">
        <v>0</v>
      </c>
      <c r="J212" s="74">
        <v>0</v>
      </c>
      <c r="K212" s="74">
        <v>0</v>
      </c>
      <c r="L212" s="74">
        <v>0</v>
      </c>
      <c r="M212" s="74">
        <v>52</v>
      </c>
      <c r="N212" s="74">
        <v>25</v>
      </c>
      <c r="O212" s="74">
        <v>0</v>
      </c>
      <c r="P212" s="74">
        <v>0</v>
      </c>
      <c r="Q212" s="74">
        <v>14</v>
      </c>
      <c r="R212" s="74">
        <v>5</v>
      </c>
      <c r="S212" s="74">
        <v>0</v>
      </c>
      <c r="T212" s="74">
        <v>0</v>
      </c>
      <c r="U212" s="67">
        <v>193</v>
      </c>
      <c r="V212" s="67">
        <v>99</v>
      </c>
      <c r="W212" s="162"/>
      <c r="X212" s="13" t="s">
        <v>120</v>
      </c>
      <c r="Y212" s="74">
        <v>0</v>
      </c>
      <c r="Z212" s="74">
        <v>0</v>
      </c>
      <c r="AA212" s="74">
        <v>0</v>
      </c>
      <c r="AB212" s="74">
        <v>0</v>
      </c>
      <c r="AC212" s="74">
        <v>0</v>
      </c>
      <c r="AD212" s="74">
        <v>0</v>
      </c>
      <c r="AE212" s="74">
        <v>0</v>
      </c>
      <c r="AF212" s="74">
        <v>0</v>
      </c>
      <c r="AG212" s="74">
        <v>0</v>
      </c>
      <c r="AH212" s="74">
        <v>0</v>
      </c>
      <c r="AI212" s="74">
        <v>8</v>
      </c>
      <c r="AJ212" s="74">
        <v>1</v>
      </c>
      <c r="AK212" s="74">
        <v>0</v>
      </c>
      <c r="AL212" s="74">
        <v>0</v>
      </c>
      <c r="AM212" s="74">
        <v>1</v>
      </c>
      <c r="AN212" s="74">
        <v>0</v>
      </c>
      <c r="AO212" s="74">
        <v>0</v>
      </c>
      <c r="AP212" s="74">
        <v>0</v>
      </c>
      <c r="AQ212" s="67">
        <v>9</v>
      </c>
      <c r="AR212" s="67">
        <v>1</v>
      </c>
      <c r="AS212" s="162"/>
      <c r="AT212" s="13" t="s">
        <v>120</v>
      </c>
      <c r="AU212" s="74">
        <v>2</v>
      </c>
      <c r="AV212" s="74">
        <v>1</v>
      </c>
      <c r="AW212" s="74">
        <v>0</v>
      </c>
      <c r="AX212" s="74">
        <v>0</v>
      </c>
      <c r="AY212" s="74">
        <v>0</v>
      </c>
      <c r="AZ212" s="74">
        <v>1</v>
      </c>
      <c r="BA212" s="74">
        <v>0</v>
      </c>
      <c r="BB212" s="74">
        <v>1</v>
      </c>
      <c r="BC212" s="74">
        <v>0</v>
      </c>
      <c r="BD212" s="67">
        <v>5</v>
      </c>
      <c r="BE212" s="76">
        <v>5</v>
      </c>
      <c r="BF212" s="74">
        <v>5</v>
      </c>
      <c r="BG212" s="74">
        <v>0</v>
      </c>
      <c r="BH212" s="74">
        <v>0</v>
      </c>
      <c r="BI212" s="74">
        <v>1</v>
      </c>
      <c r="BJ212" s="162"/>
      <c r="BK212" s="13" t="s">
        <v>120</v>
      </c>
      <c r="BL212" s="74">
        <v>83</v>
      </c>
      <c r="BM212" s="74">
        <v>0</v>
      </c>
      <c r="BN212" s="74">
        <v>0</v>
      </c>
      <c r="BO212" s="74">
        <v>0</v>
      </c>
      <c r="BP212" s="74">
        <v>0</v>
      </c>
      <c r="BQ212" s="74">
        <v>0</v>
      </c>
      <c r="BR212" s="74">
        <v>5</v>
      </c>
      <c r="BS212" s="74">
        <v>5</v>
      </c>
      <c r="BT212" s="74">
        <v>5</v>
      </c>
      <c r="BU212" s="162"/>
      <c r="BV212" s="13" t="s">
        <v>120</v>
      </c>
      <c r="BW212" s="74">
        <v>47</v>
      </c>
      <c r="BX212" s="74">
        <v>28</v>
      </c>
      <c r="BY212" s="74">
        <v>47</v>
      </c>
      <c r="BZ212" s="74">
        <v>28</v>
      </c>
      <c r="CA212" s="74">
        <v>23</v>
      </c>
      <c r="CB212" s="74">
        <v>12</v>
      </c>
      <c r="CC212" s="74">
        <v>0</v>
      </c>
      <c r="CD212" s="74">
        <v>0</v>
      </c>
      <c r="CE212" s="74">
        <v>0</v>
      </c>
      <c r="CF212" s="74">
        <v>0</v>
      </c>
      <c r="CG212" s="74">
        <v>0</v>
      </c>
      <c r="CH212" s="74">
        <v>0</v>
      </c>
      <c r="CI212" s="74">
        <v>18</v>
      </c>
      <c r="CJ212" s="74">
        <v>7</v>
      </c>
      <c r="CK212" s="74">
        <v>18</v>
      </c>
      <c r="CL212" s="74">
        <v>7</v>
      </c>
      <c r="CM212" s="74">
        <v>10</v>
      </c>
      <c r="CN212" s="74">
        <v>5</v>
      </c>
      <c r="CO212" s="162"/>
      <c r="CP212" s="13" t="s">
        <v>120</v>
      </c>
      <c r="CQ212" s="72">
        <v>9</v>
      </c>
      <c r="CR212" s="5">
        <v>1</v>
      </c>
      <c r="CS212" s="5">
        <v>1</v>
      </c>
      <c r="CT212" s="72">
        <v>1</v>
      </c>
      <c r="CU212" s="5">
        <v>1</v>
      </c>
      <c r="CV212" s="72">
        <v>10</v>
      </c>
      <c r="CW212" s="72">
        <v>2</v>
      </c>
      <c r="CX212" s="162"/>
      <c r="CY212" s="13" t="s">
        <v>120</v>
      </c>
      <c r="CZ212" s="74">
        <v>0</v>
      </c>
      <c r="DA212" s="74">
        <v>0</v>
      </c>
      <c r="DB212" s="74">
        <v>0</v>
      </c>
      <c r="DC212" s="74">
        <v>0</v>
      </c>
      <c r="DD212" s="74">
        <v>0</v>
      </c>
      <c r="DE212" s="74">
        <v>0</v>
      </c>
      <c r="DF212" s="74">
        <v>0</v>
      </c>
      <c r="DG212" s="74">
        <v>0</v>
      </c>
      <c r="DH212" s="74">
        <v>0</v>
      </c>
      <c r="DI212" s="74">
        <v>0</v>
      </c>
      <c r="DJ212" s="74">
        <v>0</v>
      </c>
      <c r="DK212" s="74">
        <v>0</v>
      </c>
      <c r="DL212" s="74">
        <v>0</v>
      </c>
      <c r="DM212" s="74">
        <v>0</v>
      </c>
      <c r="DN212" s="74">
        <v>0</v>
      </c>
      <c r="DO212" s="135"/>
      <c r="DP212" s="138" t="s">
        <v>15</v>
      </c>
      <c r="DQ212" s="138" t="s">
        <v>4351</v>
      </c>
      <c r="DR212" s="138">
        <v>65</v>
      </c>
      <c r="DS212" s="138">
        <v>33</v>
      </c>
      <c r="DT212" s="139">
        <v>83</v>
      </c>
      <c r="DU212" s="139">
        <v>0</v>
      </c>
    </row>
    <row r="213" spans="1:125">
      <c r="A213" s="162"/>
      <c r="B213" s="103" t="s">
        <v>102</v>
      </c>
      <c r="C213" s="105">
        <v>115</v>
      </c>
      <c r="D213" s="105">
        <v>63</v>
      </c>
      <c r="E213" s="105">
        <v>67</v>
      </c>
      <c r="F213" s="105">
        <v>32</v>
      </c>
      <c r="G213" s="105">
        <v>0</v>
      </c>
      <c r="H213" s="105">
        <v>0</v>
      </c>
      <c r="I213" s="105">
        <v>0</v>
      </c>
      <c r="J213" s="105">
        <v>0</v>
      </c>
      <c r="K213" s="105">
        <v>0</v>
      </c>
      <c r="L213" s="105">
        <v>0</v>
      </c>
      <c r="M213" s="105">
        <v>100</v>
      </c>
      <c r="N213" s="105">
        <v>51</v>
      </c>
      <c r="O213" s="105">
        <v>0</v>
      </c>
      <c r="P213" s="105">
        <v>0</v>
      </c>
      <c r="Q213" s="105">
        <v>14</v>
      </c>
      <c r="R213" s="105">
        <v>5</v>
      </c>
      <c r="S213" s="105">
        <v>16</v>
      </c>
      <c r="T213" s="105">
        <v>8</v>
      </c>
      <c r="U213" s="105">
        <v>312</v>
      </c>
      <c r="V213" s="105">
        <v>159</v>
      </c>
      <c r="W213" s="162"/>
      <c r="X213" s="103" t="s">
        <v>102</v>
      </c>
      <c r="Y213" s="105">
        <v>0</v>
      </c>
      <c r="Z213" s="105">
        <v>0</v>
      </c>
      <c r="AA213" s="105">
        <v>0</v>
      </c>
      <c r="AB213" s="105">
        <v>0</v>
      </c>
      <c r="AC213" s="105">
        <v>0</v>
      </c>
      <c r="AD213" s="105">
        <v>0</v>
      </c>
      <c r="AE213" s="105">
        <v>0</v>
      </c>
      <c r="AF213" s="105">
        <v>0</v>
      </c>
      <c r="AG213" s="105">
        <v>0</v>
      </c>
      <c r="AH213" s="105">
        <v>0</v>
      </c>
      <c r="AI213" s="105">
        <v>22</v>
      </c>
      <c r="AJ213" s="105">
        <v>10</v>
      </c>
      <c r="AK213" s="105">
        <v>0</v>
      </c>
      <c r="AL213" s="105">
        <v>0</v>
      </c>
      <c r="AM213" s="105">
        <v>1</v>
      </c>
      <c r="AN213" s="105">
        <v>0</v>
      </c>
      <c r="AO213" s="105">
        <v>2</v>
      </c>
      <c r="AP213" s="105">
        <v>1</v>
      </c>
      <c r="AQ213" s="105">
        <v>25</v>
      </c>
      <c r="AR213" s="105">
        <v>11</v>
      </c>
      <c r="AS213" s="162"/>
      <c r="AT213" s="103" t="s">
        <v>102</v>
      </c>
      <c r="AU213" s="105">
        <v>3</v>
      </c>
      <c r="AV213" s="105">
        <v>2</v>
      </c>
      <c r="AW213" s="105">
        <v>0</v>
      </c>
      <c r="AX213" s="105">
        <v>0</v>
      </c>
      <c r="AY213" s="105">
        <v>0</v>
      </c>
      <c r="AZ213" s="105">
        <v>2</v>
      </c>
      <c r="BA213" s="105">
        <v>0</v>
      </c>
      <c r="BB213" s="105">
        <v>1</v>
      </c>
      <c r="BC213" s="105">
        <v>1</v>
      </c>
      <c r="BD213" s="105">
        <v>9</v>
      </c>
      <c r="BE213" s="105">
        <v>9</v>
      </c>
      <c r="BF213" s="105">
        <v>9</v>
      </c>
      <c r="BG213" s="105">
        <v>0</v>
      </c>
      <c r="BH213" s="105">
        <v>0</v>
      </c>
      <c r="BI213" s="105">
        <v>2</v>
      </c>
      <c r="BJ213" s="162"/>
      <c r="BK213" s="103" t="s">
        <v>102</v>
      </c>
      <c r="BL213" s="105">
        <v>83</v>
      </c>
      <c r="BM213" s="105">
        <v>40</v>
      </c>
      <c r="BN213" s="105">
        <v>25</v>
      </c>
      <c r="BO213" s="105">
        <v>0</v>
      </c>
      <c r="BP213" s="105">
        <v>0</v>
      </c>
      <c r="BQ213" s="105">
        <v>0</v>
      </c>
      <c r="BR213" s="105">
        <v>9</v>
      </c>
      <c r="BS213" s="105">
        <v>9</v>
      </c>
      <c r="BT213" s="105">
        <v>9</v>
      </c>
      <c r="BU213" s="162"/>
      <c r="BV213" s="103" t="s">
        <v>102</v>
      </c>
      <c r="BW213" s="105">
        <v>95</v>
      </c>
      <c r="BX213" s="105">
        <v>61</v>
      </c>
      <c r="BY213" s="105">
        <v>93</v>
      </c>
      <c r="BZ213" s="105">
        <v>59</v>
      </c>
      <c r="CA213" s="105">
        <v>55</v>
      </c>
      <c r="CB213" s="105">
        <v>39</v>
      </c>
      <c r="CC213" s="105">
        <v>0</v>
      </c>
      <c r="CD213" s="105">
        <v>0</v>
      </c>
      <c r="CE213" s="105">
        <v>0</v>
      </c>
      <c r="CF213" s="105">
        <v>0</v>
      </c>
      <c r="CG213" s="105">
        <v>0</v>
      </c>
      <c r="CH213" s="105">
        <v>0</v>
      </c>
      <c r="CI213" s="105">
        <v>29</v>
      </c>
      <c r="CJ213" s="105">
        <v>9</v>
      </c>
      <c r="CK213" s="105">
        <v>29</v>
      </c>
      <c r="CL213" s="105">
        <v>9</v>
      </c>
      <c r="CM213" s="105">
        <v>12</v>
      </c>
      <c r="CN213" s="105">
        <v>6</v>
      </c>
      <c r="CO213" s="162"/>
      <c r="CP213" s="105" t="s">
        <v>102</v>
      </c>
      <c r="CQ213" s="105">
        <v>15</v>
      </c>
      <c r="CR213" s="105">
        <v>1</v>
      </c>
      <c r="CS213" s="105">
        <v>1</v>
      </c>
      <c r="CT213" s="105">
        <v>1</v>
      </c>
      <c r="CU213" s="105">
        <v>1</v>
      </c>
      <c r="CV213" s="105">
        <v>16</v>
      </c>
      <c r="CW213" s="105">
        <v>2</v>
      </c>
      <c r="CX213" s="162"/>
      <c r="CY213" s="103" t="s">
        <v>102</v>
      </c>
      <c r="CZ213" s="105">
        <v>0</v>
      </c>
      <c r="DA213" s="105">
        <v>0</v>
      </c>
      <c r="DB213" s="105">
        <v>0</v>
      </c>
      <c r="DC213" s="105">
        <v>0</v>
      </c>
      <c r="DD213" s="105">
        <v>0</v>
      </c>
      <c r="DE213" s="105">
        <v>0</v>
      </c>
      <c r="DF213" s="105">
        <v>0</v>
      </c>
      <c r="DG213" s="105">
        <v>0</v>
      </c>
      <c r="DH213" s="105">
        <v>0</v>
      </c>
      <c r="DI213" s="105">
        <v>0</v>
      </c>
      <c r="DJ213" s="105">
        <v>0</v>
      </c>
      <c r="DK213" s="105">
        <v>0</v>
      </c>
      <c r="DL213" s="105">
        <v>0</v>
      </c>
      <c r="DM213" s="105">
        <v>0</v>
      </c>
      <c r="DN213" s="105">
        <v>0</v>
      </c>
      <c r="DO213" s="135"/>
      <c r="DP213" s="138" t="s">
        <v>15</v>
      </c>
      <c r="DQ213" s="138" t="s">
        <v>4352</v>
      </c>
      <c r="DR213" s="138">
        <v>124</v>
      </c>
      <c r="DS213" s="138">
        <v>67</v>
      </c>
      <c r="DT213" s="139">
        <v>238</v>
      </c>
      <c r="DU213" s="139">
        <v>0</v>
      </c>
    </row>
    <row r="214" spans="1:125" ht="14.45" customHeight="1">
      <c r="A214" s="162" t="s">
        <v>16</v>
      </c>
      <c r="B214" s="13" t="s">
        <v>119</v>
      </c>
      <c r="C214" s="74">
        <v>171</v>
      </c>
      <c r="D214" s="74">
        <v>87</v>
      </c>
      <c r="E214" s="74">
        <v>140</v>
      </c>
      <c r="F214" s="74">
        <v>65</v>
      </c>
      <c r="G214" s="74">
        <v>0</v>
      </c>
      <c r="H214" s="74">
        <v>0</v>
      </c>
      <c r="I214" s="74">
        <v>21</v>
      </c>
      <c r="J214" s="74">
        <v>11</v>
      </c>
      <c r="K214" s="74">
        <v>53</v>
      </c>
      <c r="L214" s="74">
        <v>29</v>
      </c>
      <c r="M214" s="74">
        <v>94</v>
      </c>
      <c r="N214" s="74">
        <v>50</v>
      </c>
      <c r="O214" s="74">
        <v>0</v>
      </c>
      <c r="P214" s="74">
        <v>0</v>
      </c>
      <c r="Q214" s="74">
        <v>45</v>
      </c>
      <c r="R214" s="74">
        <v>24</v>
      </c>
      <c r="S214" s="74">
        <v>23</v>
      </c>
      <c r="T214" s="74">
        <v>14</v>
      </c>
      <c r="U214" s="67">
        <v>547</v>
      </c>
      <c r="V214" s="67">
        <v>280</v>
      </c>
      <c r="W214" s="162" t="s">
        <v>16</v>
      </c>
      <c r="X214" s="13" t="s">
        <v>119</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67">
        <v>0</v>
      </c>
      <c r="AR214" s="67">
        <v>0</v>
      </c>
      <c r="AS214" s="162" t="s">
        <v>16</v>
      </c>
      <c r="AT214" s="13" t="s">
        <v>119</v>
      </c>
      <c r="AU214" s="74">
        <v>4</v>
      </c>
      <c r="AV214" s="74">
        <v>3</v>
      </c>
      <c r="AW214" s="74">
        <v>0</v>
      </c>
      <c r="AX214" s="74">
        <v>1</v>
      </c>
      <c r="AY214" s="74">
        <v>2</v>
      </c>
      <c r="AZ214" s="74">
        <v>3</v>
      </c>
      <c r="BA214" s="74">
        <v>0</v>
      </c>
      <c r="BB214" s="74">
        <v>2</v>
      </c>
      <c r="BC214" s="74">
        <v>1</v>
      </c>
      <c r="BD214" s="67">
        <v>16</v>
      </c>
      <c r="BE214" s="76">
        <v>12</v>
      </c>
      <c r="BF214" s="74">
        <v>4</v>
      </c>
      <c r="BG214" s="74">
        <v>0</v>
      </c>
      <c r="BH214" s="74">
        <v>0</v>
      </c>
      <c r="BI214" s="74">
        <v>3</v>
      </c>
      <c r="BJ214" s="162" t="s">
        <v>16</v>
      </c>
      <c r="BK214" s="13" t="s">
        <v>119</v>
      </c>
      <c r="BL214" s="74">
        <v>0</v>
      </c>
      <c r="BM214" s="74">
        <v>210</v>
      </c>
      <c r="BN214" s="74">
        <v>14</v>
      </c>
      <c r="BO214" s="74">
        <v>0</v>
      </c>
      <c r="BP214" s="74">
        <v>0</v>
      </c>
      <c r="BQ214" s="74">
        <v>6</v>
      </c>
      <c r="BR214" s="74">
        <v>12</v>
      </c>
      <c r="BS214" s="74">
        <v>10</v>
      </c>
      <c r="BT214" s="74">
        <v>12</v>
      </c>
      <c r="BU214" s="162" t="s">
        <v>16</v>
      </c>
      <c r="BV214" s="13" t="s">
        <v>119</v>
      </c>
      <c r="BW214" s="74">
        <v>103</v>
      </c>
      <c r="BX214" s="74">
        <v>54</v>
      </c>
      <c r="BY214" s="74">
        <v>100</v>
      </c>
      <c r="BZ214" s="74">
        <v>53</v>
      </c>
      <c r="CA214" s="74">
        <v>53</v>
      </c>
      <c r="CB214" s="74">
        <v>26</v>
      </c>
      <c r="CC214" s="74">
        <v>0</v>
      </c>
      <c r="CD214" s="74">
        <v>0</v>
      </c>
      <c r="CE214" s="74">
        <v>0</v>
      </c>
      <c r="CF214" s="74">
        <v>0</v>
      </c>
      <c r="CG214" s="74">
        <v>0</v>
      </c>
      <c r="CH214" s="74">
        <v>0</v>
      </c>
      <c r="CI214" s="74">
        <v>61</v>
      </c>
      <c r="CJ214" s="74">
        <v>39</v>
      </c>
      <c r="CK214" s="74">
        <v>61</v>
      </c>
      <c r="CL214" s="74">
        <v>39</v>
      </c>
      <c r="CM214" s="74">
        <v>42</v>
      </c>
      <c r="CN214" s="74">
        <v>21</v>
      </c>
      <c r="CO214" s="162" t="s">
        <v>16</v>
      </c>
      <c r="CP214" s="13" t="s">
        <v>119</v>
      </c>
      <c r="CQ214" s="72">
        <v>28</v>
      </c>
      <c r="CR214" s="5">
        <v>12</v>
      </c>
      <c r="CS214" s="5">
        <v>7</v>
      </c>
      <c r="CT214" s="72">
        <v>2</v>
      </c>
      <c r="CU214" s="5">
        <v>1</v>
      </c>
      <c r="CV214" s="72">
        <v>30</v>
      </c>
      <c r="CW214" s="72">
        <v>13</v>
      </c>
      <c r="CX214" s="162" t="s">
        <v>16</v>
      </c>
      <c r="CY214" s="13" t="s">
        <v>119</v>
      </c>
      <c r="CZ214" s="74">
        <v>0</v>
      </c>
      <c r="DA214" s="74">
        <v>0</v>
      </c>
      <c r="DB214" s="74">
        <v>0</v>
      </c>
      <c r="DC214" s="74">
        <v>0</v>
      </c>
      <c r="DD214" s="74">
        <v>0</v>
      </c>
      <c r="DE214" s="74">
        <v>0</v>
      </c>
      <c r="DF214" s="74">
        <v>0</v>
      </c>
      <c r="DG214" s="74">
        <v>0</v>
      </c>
      <c r="DH214" s="74">
        <v>0</v>
      </c>
      <c r="DI214" s="74">
        <v>0</v>
      </c>
      <c r="DJ214" s="74">
        <v>0</v>
      </c>
      <c r="DK214" s="74">
        <v>0</v>
      </c>
      <c r="DL214" s="74">
        <v>0</v>
      </c>
      <c r="DM214" s="74">
        <v>0</v>
      </c>
      <c r="DN214" s="74">
        <v>0</v>
      </c>
      <c r="DO214" s="135"/>
      <c r="DP214" s="138" t="s">
        <v>16</v>
      </c>
      <c r="DQ214" s="138" t="s">
        <v>4353</v>
      </c>
      <c r="DR214" s="138">
        <v>164</v>
      </c>
      <c r="DS214" s="138">
        <v>95</v>
      </c>
      <c r="DT214" s="139">
        <v>462</v>
      </c>
      <c r="DU214" s="139">
        <v>0</v>
      </c>
    </row>
    <row r="215" spans="1:125">
      <c r="A215" s="162"/>
      <c r="B215" s="13" t="s">
        <v>120</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67">
        <v>0</v>
      </c>
      <c r="V215" s="67">
        <v>0</v>
      </c>
      <c r="W215" s="162"/>
      <c r="X215" s="13" t="s">
        <v>120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67">
        <v>0</v>
      </c>
      <c r="AR215" s="67">
        <v>0</v>
      </c>
      <c r="AS215" s="162"/>
      <c r="AT215" s="13" t="s">
        <v>120</v>
      </c>
      <c r="AU215" s="74">
        <v>0</v>
      </c>
      <c r="AV215" s="74">
        <v>0</v>
      </c>
      <c r="AW215" s="74">
        <v>0</v>
      </c>
      <c r="AX215" s="74">
        <v>0</v>
      </c>
      <c r="AY215" s="74">
        <v>0</v>
      </c>
      <c r="AZ215" s="74">
        <v>0</v>
      </c>
      <c r="BA215" s="74">
        <v>0</v>
      </c>
      <c r="BB215" s="74">
        <v>0</v>
      </c>
      <c r="BC215" s="74">
        <v>0</v>
      </c>
      <c r="BD215" s="67">
        <v>0</v>
      </c>
      <c r="BE215" s="76">
        <v>0</v>
      </c>
      <c r="BF215" s="74">
        <v>0</v>
      </c>
      <c r="BG215" s="74">
        <v>0</v>
      </c>
      <c r="BH215" s="74">
        <v>0</v>
      </c>
      <c r="BI215" s="74">
        <v>0</v>
      </c>
      <c r="BJ215" s="162"/>
      <c r="BK215" s="13" t="s">
        <v>120</v>
      </c>
      <c r="BL215" s="74">
        <v>0</v>
      </c>
      <c r="BM215" s="74">
        <v>0</v>
      </c>
      <c r="BN215" s="74">
        <v>0</v>
      </c>
      <c r="BO215" s="74">
        <v>0</v>
      </c>
      <c r="BP215" s="74">
        <v>0</v>
      </c>
      <c r="BQ215" s="74">
        <v>0</v>
      </c>
      <c r="BR215" s="74">
        <v>0</v>
      </c>
      <c r="BS215" s="74">
        <v>0</v>
      </c>
      <c r="BT215" s="74">
        <v>0</v>
      </c>
      <c r="BU215" s="162"/>
      <c r="BV215" s="13" t="s">
        <v>120</v>
      </c>
      <c r="BW215" s="74">
        <v>0</v>
      </c>
      <c r="BX215" s="74">
        <v>0</v>
      </c>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162"/>
      <c r="CP215" s="13" t="s">
        <v>120</v>
      </c>
      <c r="CQ215" s="72">
        <v>0</v>
      </c>
      <c r="CR215" s="5">
        <v>0</v>
      </c>
      <c r="CS215" s="5">
        <v>0</v>
      </c>
      <c r="CT215" s="72">
        <v>0</v>
      </c>
      <c r="CU215" s="5">
        <v>0</v>
      </c>
      <c r="CV215" s="72">
        <v>0</v>
      </c>
      <c r="CW215" s="72">
        <v>0</v>
      </c>
      <c r="CX215" s="162"/>
      <c r="CY215" s="13" t="s">
        <v>120</v>
      </c>
      <c r="CZ215" s="74">
        <v>0</v>
      </c>
      <c r="DA215" s="74">
        <v>0</v>
      </c>
      <c r="DB215" s="74">
        <v>0</v>
      </c>
      <c r="DC215" s="74">
        <v>0</v>
      </c>
      <c r="DD215" s="74">
        <v>0</v>
      </c>
      <c r="DE215" s="74">
        <v>0</v>
      </c>
      <c r="DF215" s="74">
        <v>0</v>
      </c>
      <c r="DG215" s="74">
        <v>0</v>
      </c>
      <c r="DH215" s="74">
        <v>0</v>
      </c>
      <c r="DI215" s="74">
        <v>0</v>
      </c>
      <c r="DJ215" s="74">
        <v>0</v>
      </c>
      <c r="DK215" s="74">
        <v>0</v>
      </c>
      <c r="DL215" s="74">
        <v>0</v>
      </c>
      <c r="DM215" s="74">
        <v>0</v>
      </c>
      <c r="DN215" s="74">
        <v>0</v>
      </c>
      <c r="DO215" s="135"/>
      <c r="DP215" s="138" t="s">
        <v>16</v>
      </c>
      <c r="DQ215" s="138" t="s">
        <v>4354</v>
      </c>
      <c r="DR215" s="138">
        <v>0</v>
      </c>
      <c r="DS215" s="138">
        <v>0</v>
      </c>
      <c r="DT215" s="139">
        <v>0</v>
      </c>
      <c r="DU215" s="139">
        <v>0</v>
      </c>
    </row>
    <row r="216" spans="1:125">
      <c r="A216" s="162"/>
      <c r="B216" s="103" t="s">
        <v>102</v>
      </c>
      <c r="C216" s="105">
        <v>171</v>
      </c>
      <c r="D216" s="105">
        <v>87</v>
      </c>
      <c r="E216" s="105">
        <v>140</v>
      </c>
      <c r="F216" s="105">
        <v>65</v>
      </c>
      <c r="G216" s="105">
        <v>0</v>
      </c>
      <c r="H216" s="105">
        <v>0</v>
      </c>
      <c r="I216" s="105">
        <v>21</v>
      </c>
      <c r="J216" s="105">
        <v>11</v>
      </c>
      <c r="K216" s="105">
        <v>53</v>
      </c>
      <c r="L216" s="105">
        <v>29</v>
      </c>
      <c r="M216" s="105">
        <v>94</v>
      </c>
      <c r="N216" s="105">
        <v>50</v>
      </c>
      <c r="O216" s="105">
        <v>0</v>
      </c>
      <c r="P216" s="105">
        <v>0</v>
      </c>
      <c r="Q216" s="105">
        <v>45</v>
      </c>
      <c r="R216" s="105">
        <v>24</v>
      </c>
      <c r="S216" s="105">
        <v>23</v>
      </c>
      <c r="T216" s="105">
        <v>14</v>
      </c>
      <c r="U216" s="105">
        <v>547</v>
      </c>
      <c r="V216" s="105">
        <v>280</v>
      </c>
      <c r="W216" s="162"/>
      <c r="X216" s="103" t="s">
        <v>102</v>
      </c>
      <c r="Y216" s="105">
        <v>0</v>
      </c>
      <c r="Z216" s="105">
        <v>0</v>
      </c>
      <c r="AA216" s="105">
        <v>0</v>
      </c>
      <c r="AB216" s="105">
        <v>0</v>
      </c>
      <c r="AC216" s="105">
        <v>0</v>
      </c>
      <c r="AD216" s="105">
        <v>0</v>
      </c>
      <c r="AE216" s="105">
        <v>0</v>
      </c>
      <c r="AF216" s="105">
        <v>0</v>
      </c>
      <c r="AG216" s="105">
        <v>0</v>
      </c>
      <c r="AH216" s="105">
        <v>0</v>
      </c>
      <c r="AI216" s="105">
        <v>0</v>
      </c>
      <c r="AJ216" s="105">
        <v>0</v>
      </c>
      <c r="AK216" s="105">
        <v>0</v>
      </c>
      <c r="AL216" s="105">
        <v>0</v>
      </c>
      <c r="AM216" s="105">
        <v>0</v>
      </c>
      <c r="AN216" s="105">
        <v>0</v>
      </c>
      <c r="AO216" s="105">
        <v>0</v>
      </c>
      <c r="AP216" s="105">
        <v>0</v>
      </c>
      <c r="AQ216" s="105">
        <v>0</v>
      </c>
      <c r="AR216" s="105">
        <v>0</v>
      </c>
      <c r="AS216" s="162"/>
      <c r="AT216" s="103" t="s">
        <v>102</v>
      </c>
      <c r="AU216" s="105">
        <v>4</v>
      </c>
      <c r="AV216" s="105">
        <v>3</v>
      </c>
      <c r="AW216" s="105">
        <v>0</v>
      </c>
      <c r="AX216" s="105">
        <v>1</v>
      </c>
      <c r="AY216" s="105">
        <v>2</v>
      </c>
      <c r="AZ216" s="105">
        <v>3</v>
      </c>
      <c r="BA216" s="105">
        <v>0</v>
      </c>
      <c r="BB216" s="105">
        <v>2</v>
      </c>
      <c r="BC216" s="105">
        <v>1</v>
      </c>
      <c r="BD216" s="105">
        <v>16</v>
      </c>
      <c r="BE216" s="105">
        <v>12</v>
      </c>
      <c r="BF216" s="105">
        <v>4</v>
      </c>
      <c r="BG216" s="105">
        <v>0</v>
      </c>
      <c r="BH216" s="105">
        <v>0</v>
      </c>
      <c r="BI216" s="105">
        <v>3</v>
      </c>
      <c r="BJ216" s="162"/>
      <c r="BK216" s="103" t="s">
        <v>102</v>
      </c>
      <c r="BL216" s="105">
        <v>0</v>
      </c>
      <c r="BM216" s="105">
        <v>210</v>
      </c>
      <c r="BN216" s="105">
        <v>14</v>
      </c>
      <c r="BO216" s="105">
        <v>0</v>
      </c>
      <c r="BP216" s="105">
        <v>0</v>
      </c>
      <c r="BQ216" s="105">
        <v>6</v>
      </c>
      <c r="BR216" s="105">
        <v>12</v>
      </c>
      <c r="BS216" s="105">
        <v>10</v>
      </c>
      <c r="BT216" s="105">
        <v>12</v>
      </c>
      <c r="BU216" s="162"/>
      <c r="BV216" s="103" t="s">
        <v>102</v>
      </c>
      <c r="BW216" s="105">
        <v>103</v>
      </c>
      <c r="BX216" s="105">
        <v>54</v>
      </c>
      <c r="BY216" s="105">
        <v>100</v>
      </c>
      <c r="BZ216" s="105">
        <v>53</v>
      </c>
      <c r="CA216" s="105">
        <v>53</v>
      </c>
      <c r="CB216" s="105">
        <v>26</v>
      </c>
      <c r="CC216" s="105">
        <v>0</v>
      </c>
      <c r="CD216" s="105">
        <v>0</v>
      </c>
      <c r="CE216" s="105">
        <v>0</v>
      </c>
      <c r="CF216" s="105">
        <v>0</v>
      </c>
      <c r="CG216" s="105">
        <v>0</v>
      </c>
      <c r="CH216" s="105">
        <v>0</v>
      </c>
      <c r="CI216" s="105">
        <v>61</v>
      </c>
      <c r="CJ216" s="105">
        <v>39</v>
      </c>
      <c r="CK216" s="105">
        <v>61</v>
      </c>
      <c r="CL216" s="105">
        <v>39</v>
      </c>
      <c r="CM216" s="105">
        <v>42</v>
      </c>
      <c r="CN216" s="105">
        <v>21</v>
      </c>
      <c r="CO216" s="162"/>
      <c r="CP216" s="105" t="s">
        <v>102</v>
      </c>
      <c r="CQ216" s="105">
        <v>28</v>
      </c>
      <c r="CR216" s="105">
        <v>12</v>
      </c>
      <c r="CS216" s="105">
        <v>7</v>
      </c>
      <c r="CT216" s="105">
        <v>2</v>
      </c>
      <c r="CU216" s="105">
        <v>1</v>
      </c>
      <c r="CV216" s="105">
        <v>30</v>
      </c>
      <c r="CW216" s="105">
        <v>13</v>
      </c>
      <c r="CX216" s="162"/>
      <c r="CY216" s="103" t="s">
        <v>102</v>
      </c>
      <c r="CZ216" s="105">
        <v>0</v>
      </c>
      <c r="DA216" s="105">
        <v>0</v>
      </c>
      <c r="DB216" s="105">
        <v>0</v>
      </c>
      <c r="DC216" s="105">
        <v>0</v>
      </c>
      <c r="DD216" s="105">
        <v>0</v>
      </c>
      <c r="DE216" s="105">
        <v>0</v>
      </c>
      <c r="DF216" s="105">
        <v>0</v>
      </c>
      <c r="DG216" s="105">
        <v>0</v>
      </c>
      <c r="DH216" s="105">
        <v>0</v>
      </c>
      <c r="DI216" s="105">
        <v>0</v>
      </c>
      <c r="DJ216" s="105">
        <v>0</v>
      </c>
      <c r="DK216" s="105">
        <v>0</v>
      </c>
      <c r="DL216" s="105">
        <v>0</v>
      </c>
      <c r="DM216" s="105">
        <v>0</v>
      </c>
      <c r="DN216" s="105">
        <v>0</v>
      </c>
      <c r="DO216" s="135"/>
      <c r="DP216" s="138" t="s">
        <v>16</v>
      </c>
      <c r="DQ216" s="138" t="s">
        <v>4355</v>
      </c>
      <c r="DR216" s="138">
        <v>164</v>
      </c>
      <c r="DS216" s="138">
        <v>95</v>
      </c>
      <c r="DT216" s="139">
        <v>462</v>
      </c>
      <c r="DU216" s="139">
        <v>0</v>
      </c>
    </row>
    <row r="217" spans="1:125" ht="14.45" customHeight="1">
      <c r="A217" s="162" t="s">
        <v>8</v>
      </c>
      <c r="B217" s="13" t="s">
        <v>119</v>
      </c>
      <c r="C217" s="74">
        <v>0</v>
      </c>
      <c r="D217" s="74">
        <v>0</v>
      </c>
      <c r="E217" s="74">
        <v>0</v>
      </c>
      <c r="F217" s="74">
        <v>0</v>
      </c>
      <c r="G217" s="74">
        <v>0</v>
      </c>
      <c r="H217" s="74">
        <v>0</v>
      </c>
      <c r="I217" s="74">
        <v>0</v>
      </c>
      <c r="J217" s="74">
        <v>0</v>
      </c>
      <c r="K217" s="74">
        <v>0</v>
      </c>
      <c r="L217" s="74">
        <v>0</v>
      </c>
      <c r="M217" s="74">
        <v>0</v>
      </c>
      <c r="N217" s="74">
        <v>0</v>
      </c>
      <c r="O217" s="74">
        <v>0</v>
      </c>
      <c r="P217" s="74">
        <v>0</v>
      </c>
      <c r="Q217" s="74">
        <v>0</v>
      </c>
      <c r="R217" s="74">
        <v>0</v>
      </c>
      <c r="S217" s="74">
        <v>0</v>
      </c>
      <c r="T217" s="74">
        <v>0</v>
      </c>
      <c r="U217" s="67">
        <v>0</v>
      </c>
      <c r="V217" s="67">
        <v>0</v>
      </c>
      <c r="W217" s="162" t="s">
        <v>8</v>
      </c>
      <c r="X217" s="13" t="s">
        <v>119</v>
      </c>
      <c r="Y217" s="74">
        <v>0</v>
      </c>
      <c r="Z217" s="74">
        <v>0</v>
      </c>
      <c r="AA217" s="74">
        <v>0</v>
      </c>
      <c r="AB217" s="74">
        <v>0</v>
      </c>
      <c r="AC217" s="74">
        <v>0</v>
      </c>
      <c r="AD217" s="74">
        <v>0</v>
      </c>
      <c r="AE217" s="74">
        <v>0</v>
      </c>
      <c r="AF217" s="74">
        <v>0</v>
      </c>
      <c r="AG217" s="74">
        <v>0</v>
      </c>
      <c r="AH217" s="74">
        <v>0</v>
      </c>
      <c r="AI217" s="74">
        <v>0</v>
      </c>
      <c r="AJ217" s="74">
        <v>0</v>
      </c>
      <c r="AK217" s="74">
        <v>0</v>
      </c>
      <c r="AL217" s="74">
        <v>0</v>
      </c>
      <c r="AM217" s="74">
        <v>0</v>
      </c>
      <c r="AN217" s="74">
        <v>0</v>
      </c>
      <c r="AO217" s="74">
        <v>0</v>
      </c>
      <c r="AP217" s="74">
        <v>0</v>
      </c>
      <c r="AQ217" s="67">
        <v>0</v>
      </c>
      <c r="AR217" s="67">
        <v>0</v>
      </c>
      <c r="AS217" s="162" t="s">
        <v>8</v>
      </c>
      <c r="AT217" s="13" t="s">
        <v>119</v>
      </c>
      <c r="AU217" s="74">
        <v>0</v>
      </c>
      <c r="AV217" s="74">
        <v>0</v>
      </c>
      <c r="AW217" s="74">
        <v>0</v>
      </c>
      <c r="AX217" s="74">
        <v>0</v>
      </c>
      <c r="AY217" s="74">
        <v>0</v>
      </c>
      <c r="AZ217" s="74">
        <v>0</v>
      </c>
      <c r="BA217" s="74">
        <v>0</v>
      </c>
      <c r="BB217" s="74">
        <v>0</v>
      </c>
      <c r="BC217" s="74">
        <v>0</v>
      </c>
      <c r="BD217" s="67">
        <v>0</v>
      </c>
      <c r="BE217" s="76">
        <v>0</v>
      </c>
      <c r="BF217" s="74">
        <v>0</v>
      </c>
      <c r="BG217" s="74">
        <v>0</v>
      </c>
      <c r="BH217" s="74">
        <v>0</v>
      </c>
      <c r="BI217" s="74">
        <v>0</v>
      </c>
      <c r="BJ217" s="162" t="s">
        <v>8</v>
      </c>
      <c r="BK217" s="13" t="s">
        <v>119</v>
      </c>
      <c r="BL217" s="74">
        <v>0</v>
      </c>
      <c r="BM217" s="74">
        <v>0</v>
      </c>
      <c r="BN217" s="74">
        <v>0</v>
      </c>
      <c r="BO217" s="74">
        <v>0</v>
      </c>
      <c r="BP217" s="74">
        <v>0</v>
      </c>
      <c r="BQ217" s="74">
        <v>0</v>
      </c>
      <c r="BR217" s="74">
        <v>0</v>
      </c>
      <c r="BS217" s="74">
        <v>0</v>
      </c>
      <c r="BT217" s="74">
        <v>0</v>
      </c>
      <c r="BU217" s="162" t="s">
        <v>8</v>
      </c>
      <c r="BV217" s="13" t="s">
        <v>119</v>
      </c>
      <c r="BW217" s="74">
        <v>0</v>
      </c>
      <c r="BX217" s="74">
        <v>0</v>
      </c>
      <c r="BY217" s="74">
        <v>0</v>
      </c>
      <c r="BZ217" s="74">
        <v>0</v>
      </c>
      <c r="CA217" s="74">
        <v>0</v>
      </c>
      <c r="CB217" s="74">
        <v>0</v>
      </c>
      <c r="CC217" s="74">
        <v>0</v>
      </c>
      <c r="CD217" s="74">
        <v>0</v>
      </c>
      <c r="CE217" s="74">
        <v>0</v>
      </c>
      <c r="CF217" s="74">
        <v>0</v>
      </c>
      <c r="CG217" s="74">
        <v>0</v>
      </c>
      <c r="CH217" s="74">
        <v>0</v>
      </c>
      <c r="CI217" s="74">
        <v>0</v>
      </c>
      <c r="CJ217" s="74">
        <v>0</v>
      </c>
      <c r="CK217" s="74">
        <v>0</v>
      </c>
      <c r="CL217" s="74">
        <v>0</v>
      </c>
      <c r="CM217" s="74">
        <v>0</v>
      </c>
      <c r="CN217" s="74">
        <v>0</v>
      </c>
      <c r="CO217" s="162" t="s">
        <v>8</v>
      </c>
      <c r="CP217" s="13" t="s">
        <v>119</v>
      </c>
      <c r="CQ217" s="72">
        <v>0</v>
      </c>
      <c r="CR217" s="5">
        <v>0</v>
      </c>
      <c r="CS217" s="5">
        <v>0</v>
      </c>
      <c r="CT217" s="72">
        <v>0</v>
      </c>
      <c r="CU217" s="5">
        <v>0</v>
      </c>
      <c r="CV217" s="72">
        <v>0</v>
      </c>
      <c r="CW217" s="72">
        <v>0</v>
      </c>
      <c r="CX217" s="162" t="s">
        <v>8</v>
      </c>
      <c r="CY217" s="13" t="s">
        <v>119</v>
      </c>
      <c r="CZ217" s="74">
        <v>0</v>
      </c>
      <c r="DA217" s="74">
        <v>0</v>
      </c>
      <c r="DB217" s="74">
        <v>0</v>
      </c>
      <c r="DC217" s="74">
        <v>0</v>
      </c>
      <c r="DD217" s="74">
        <v>0</v>
      </c>
      <c r="DE217" s="74">
        <v>0</v>
      </c>
      <c r="DF217" s="74">
        <v>0</v>
      </c>
      <c r="DG217" s="74">
        <v>0</v>
      </c>
      <c r="DH217" s="74">
        <v>0</v>
      </c>
      <c r="DI217" s="74">
        <v>0</v>
      </c>
      <c r="DJ217" s="74">
        <v>0</v>
      </c>
      <c r="DK217" s="74">
        <v>0</v>
      </c>
      <c r="DL217" s="74">
        <v>0</v>
      </c>
      <c r="DM217" s="74">
        <v>0</v>
      </c>
      <c r="DN217" s="74">
        <v>0</v>
      </c>
      <c r="DO217" s="135"/>
      <c r="DP217" s="138" t="s">
        <v>8</v>
      </c>
      <c r="DQ217" s="138" t="s">
        <v>4356</v>
      </c>
      <c r="DR217" s="138">
        <v>0</v>
      </c>
      <c r="DS217" s="138">
        <v>0</v>
      </c>
      <c r="DT217" s="139">
        <v>0</v>
      </c>
      <c r="DU217" s="139">
        <v>0</v>
      </c>
    </row>
    <row r="218" spans="1:125">
      <c r="A218" s="162"/>
      <c r="B218" s="13" t="s">
        <v>120</v>
      </c>
      <c r="C218" s="74">
        <v>1466</v>
      </c>
      <c r="D218" s="74">
        <v>839</v>
      </c>
      <c r="E218" s="74">
        <v>610</v>
      </c>
      <c r="F218" s="74">
        <v>375</v>
      </c>
      <c r="G218" s="74">
        <v>28</v>
      </c>
      <c r="H218" s="74">
        <v>15</v>
      </c>
      <c r="I218" s="74">
        <v>197</v>
      </c>
      <c r="J218" s="74">
        <v>86</v>
      </c>
      <c r="K218" s="74">
        <v>264</v>
      </c>
      <c r="L218" s="74">
        <v>129</v>
      </c>
      <c r="M218" s="74">
        <v>732</v>
      </c>
      <c r="N218" s="74">
        <v>483</v>
      </c>
      <c r="O218" s="74">
        <v>10</v>
      </c>
      <c r="P218" s="74">
        <v>4</v>
      </c>
      <c r="Q218" s="74">
        <v>242</v>
      </c>
      <c r="R218" s="74">
        <v>103</v>
      </c>
      <c r="S218" s="74">
        <v>131</v>
      </c>
      <c r="T218" s="74">
        <v>65</v>
      </c>
      <c r="U218" s="67">
        <v>3680</v>
      </c>
      <c r="V218" s="67">
        <v>2099</v>
      </c>
      <c r="W218" s="162"/>
      <c r="X218" s="13" t="s">
        <v>120</v>
      </c>
      <c r="Y218" s="74">
        <v>26</v>
      </c>
      <c r="Z218" s="74">
        <v>15</v>
      </c>
      <c r="AA218" s="74">
        <v>5</v>
      </c>
      <c r="AB218" s="74">
        <v>2</v>
      </c>
      <c r="AC218" s="74">
        <v>0</v>
      </c>
      <c r="AD218" s="74">
        <v>0</v>
      </c>
      <c r="AE218" s="74">
        <v>1</v>
      </c>
      <c r="AF218" s="74">
        <v>1</v>
      </c>
      <c r="AG218" s="74">
        <v>5</v>
      </c>
      <c r="AH218" s="74">
        <v>3</v>
      </c>
      <c r="AI218" s="74">
        <v>29</v>
      </c>
      <c r="AJ218" s="74">
        <v>14</v>
      </c>
      <c r="AK218" s="74">
        <v>0</v>
      </c>
      <c r="AL218" s="74">
        <v>0</v>
      </c>
      <c r="AM218" s="74">
        <v>2</v>
      </c>
      <c r="AN218" s="74">
        <v>2</v>
      </c>
      <c r="AO218" s="74">
        <v>5</v>
      </c>
      <c r="AP218" s="74">
        <v>1</v>
      </c>
      <c r="AQ218" s="67">
        <v>73</v>
      </c>
      <c r="AR218" s="67">
        <v>38</v>
      </c>
      <c r="AS218" s="162"/>
      <c r="AT218" s="13" t="s">
        <v>120</v>
      </c>
      <c r="AU218" s="74">
        <v>35</v>
      </c>
      <c r="AV218" s="74">
        <v>19</v>
      </c>
      <c r="AW218" s="74">
        <v>1</v>
      </c>
      <c r="AX218" s="74">
        <v>6</v>
      </c>
      <c r="AY218" s="74">
        <v>9</v>
      </c>
      <c r="AZ218" s="74">
        <v>23</v>
      </c>
      <c r="BA218" s="74">
        <v>1</v>
      </c>
      <c r="BB218" s="74">
        <v>9</v>
      </c>
      <c r="BC218" s="74">
        <v>7</v>
      </c>
      <c r="BD218" s="67">
        <v>110</v>
      </c>
      <c r="BE218" s="76">
        <v>107</v>
      </c>
      <c r="BF218" s="74">
        <v>106</v>
      </c>
      <c r="BG218" s="74">
        <v>98</v>
      </c>
      <c r="BH218" s="74">
        <v>1</v>
      </c>
      <c r="BI218" s="74">
        <v>21</v>
      </c>
      <c r="BJ218" s="162"/>
      <c r="BK218" s="13" t="s">
        <v>120</v>
      </c>
      <c r="BL218" s="74">
        <v>251</v>
      </c>
      <c r="BM218" s="74">
        <v>497</v>
      </c>
      <c r="BN218" s="74">
        <v>157</v>
      </c>
      <c r="BO218" s="74">
        <v>309</v>
      </c>
      <c r="BP218" s="74">
        <v>274</v>
      </c>
      <c r="BQ218" s="74">
        <v>11</v>
      </c>
      <c r="BR218" s="74">
        <v>107</v>
      </c>
      <c r="BS218" s="74">
        <v>101</v>
      </c>
      <c r="BT218" s="74">
        <v>101</v>
      </c>
      <c r="BU218" s="162"/>
      <c r="BV218" s="13" t="s">
        <v>120</v>
      </c>
      <c r="BW218" s="74">
        <v>733</v>
      </c>
      <c r="BX218" s="74">
        <v>465</v>
      </c>
      <c r="BY218" s="74">
        <v>728</v>
      </c>
      <c r="BZ218" s="74">
        <v>462</v>
      </c>
      <c r="CA218" s="74">
        <v>548</v>
      </c>
      <c r="CB218" s="74">
        <v>365</v>
      </c>
      <c r="CC218" s="74">
        <v>6</v>
      </c>
      <c r="CD218" s="74">
        <v>2</v>
      </c>
      <c r="CE218" s="74">
        <v>6</v>
      </c>
      <c r="CF218" s="74">
        <v>2</v>
      </c>
      <c r="CG218" s="74">
        <v>5</v>
      </c>
      <c r="CH218" s="74">
        <v>1</v>
      </c>
      <c r="CI218" s="74">
        <v>314</v>
      </c>
      <c r="CJ218" s="74">
        <v>128</v>
      </c>
      <c r="CK218" s="74">
        <v>314</v>
      </c>
      <c r="CL218" s="74">
        <v>128</v>
      </c>
      <c r="CM218" s="74">
        <v>233</v>
      </c>
      <c r="CN218" s="74">
        <v>100</v>
      </c>
      <c r="CO218" s="162"/>
      <c r="CP218" s="13" t="s">
        <v>120</v>
      </c>
      <c r="CQ218" s="72">
        <v>214</v>
      </c>
      <c r="CR218" s="5">
        <v>73</v>
      </c>
      <c r="CS218" s="5">
        <v>74</v>
      </c>
      <c r="CT218" s="72">
        <v>36</v>
      </c>
      <c r="CU218" s="5">
        <v>10</v>
      </c>
      <c r="CV218" s="72">
        <v>250</v>
      </c>
      <c r="CW218" s="72">
        <v>83</v>
      </c>
      <c r="CX218" s="162"/>
      <c r="CY218" s="13" t="s">
        <v>120</v>
      </c>
      <c r="CZ218" s="74">
        <v>7</v>
      </c>
      <c r="DA218" s="74">
        <v>7</v>
      </c>
      <c r="DB218" s="74">
        <v>7</v>
      </c>
      <c r="DC218" s="74">
        <v>0</v>
      </c>
      <c r="DD218" s="74">
        <v>8</v>
      </c>
      <c r="DE218" s="74">
        <v>2</v>
      </c>
      <c r="DF218" s="74">
        <v>9</v>
      </c>
      <c r="DG218" s="74">
        <v>4</v>
      </c>
      <c r="DH218" s="74">
        <v>8</v>
      </c>
      <c r="DI218" s="74">
        <v>0</v>
      </c>
      <c r="DJ218" s="74">
        <v>0</v>
      </c>
      <c r="DK218" s="74">
        <v>1</v>
      </c>
      <c r="DL218" s="74">
        <v>0</v>
      </c>
      <c r="DM218" s="74">
        <v>3</v>
      </c>
      <c r="DN218" s="74">
        <v>0</v>
      </c>
      <c r="DO218" s="135"/>
      <c r="DP218" s="138" t="s">
        <v>8</v>
      </c>
      <c r="DQ218" s="138" t="s">
        <v>4357</v>
      </c>
      <c r="DR218" s="138">
        <v>1053</v>
      </c>
      <c r="DS218" s="138">
        <v>786</v>
      </c>
      <c r="DT218" s="139">
        <v>4322</v>
      </c>
      <c r="DU218" s="139">
        <v>53</v>
      </c>
    </row>
    <row r="219" spans="1:125">
      <c r="A219" s="162"/>
      <c r="B219" s="103" t="s">
        <v>102</v>
      </c>
      <c r="C219" s="105">
        <v>1466</v>
      </c>
      <c r="D219" s="105">
        <v>839</v>
      </c>
      <c r="E219" s="105">
        <v>610</v>
      </c>
      <c r="F219" s="105">
        <v>375</v>
      </c>
      <c r="G219" s="105">
        <v>28</v>
      </c>
      <c r="H219" s="105">
        <v>15</v>
      </c>
      <c r="I219" s="105">
        <v>197</v>
      </c>
      <c r="J219" s="105">
        <v>86</v>
      </c>
      <c r="K219" s="105">
        <v>264</v>
      </c>
      <c r="L219" s="105">
        <v>129</v>
      </c>
      <c r="M219" s="105">
        <v>732</v>
      </c>
      <c r="N219" s="105">
        <v>483</v>
      </c>
      <c r="O219" s="105">
        <v>10</v>
      </c>
      <c r="P219" s="105">
        <v>4</v>
      </c>
      <c r="Q219" s="105">
        <v>242</v>
      </c>
      <c r="R219" s="105">
        <v>103</v>
      </c>
      <c r="S219" s="105">
        <v>131</v>
      </c>
      <c r="T219" s="105">
        <v>65</v>
      </c>
      <c r="U219" s="105">
        <v>3680</v>
      </c>
      <c r="V219" s="105">
        <v>2099</v>
      </c>
      <c r="W219" s="162"/>
      <c r="X219" s="103" t="s">
        <v>102</v>
      </c>
      <c r="Y219" s="105">
        <v>26</v>
      </c>
      <c r="Z219" s="105">
        <v>15</v>
      </c>
      <c r="AA219" s="105">
        <v>5</v>
      </c>
      <c r="AB219" s="105">
        <v>2</v>
      </c>
      <c r="AC219" s="105">
        <v>0</v>
      </c>
      <c r="AD219" s="105">
        <v>0</v>
      </c>
      <c r="AE219" s="105">
        <v>1</v>
      </c>
      <c r="AF219" s="105">
        <v>1</v>
      </c>
      <c r="AG219" s="105">
        <v>5</v>
      </c>
      <c r="AH219" s="105">
        <v>3</v>
      </c>
      <c r="AI219" s="105">
        <v>29</v>
      </c>
      <c r="AJ219" s="105">
        <v>14</v>
      </c>
      <c r="AK219" s="105">
        <v>0</v>
      </c>
      <c r="AL219" s="105">
        <v>0</v>
      </c>
      <c r="AM219" s="105">
        <v>2</v>
      </c>
      <c r="AN219" s="105">
        <v>2</v>
      </c>
      <c r="AO219" s="105">
        <v>5</v>
      </c>
      <c r="AP219" s="105">
        <v>1</v>
      </c>
      <c r="AQ219" s="105">
        <v>73</v>
      </c>
      <c r="AR219" s="105">
        <v>38</v>
      </c>
      <c r="AS219" s="162"/>
      <c r="AT219" s="103" t="s">
        <v>102</v>
      </c>
      <c r="AU219" s="105">
        <v>35</v>
      </c>
      <c r="AV219" s="105">
        <v>19</v>
      </c>
      <c r="AW219" s="105">
        <v>1</v>
      </c>
      <c r="AX219" s="105">
        <v>6</v>
      </c>
      <c r="AY219" s="105">
        <v>9</v>
      </c>
      <c r="AZ219" s="105">
        <v>23</v>
      </c>
      <c r="BA219" s="105">
        <v>1</v>
      </c>
      <c r="BB219" s="105">
        <v>9</v>
      </c>
      <c r="BC219" s="105">
        <v>7</v>
      </c>
      <c r="BD219" s="105">
        <v>110</v>
      </c>
      <c r="BE219" s="105">
        <v>107</v>
      </c>
      <c r="BF219" s="105">
        <v>106</v>
      </c>
      <c r="BG219" s="105">
        <v>98</v>
      </c>
      <c r="BH219" s="105">
        <v>1</v>
      </c>
      <c r="BI219" s="105">
        <v>21</v>
      </c>
      <c r="BJ219" s="162"/>
      <c r="BK219" s="103" t="s">
        <v>102</v>
      </c>
      <c r="BL219" s="105">
        <v>251</v>
      </c>
      <c r="BM219" s="105">
        <v>497</v>
      </c>
      <c r="BN219" s="105">
        <v>157</v>
      </c>
      <c r="BO219" s="105">
        <v>309</v>
      </c>
      <c r="BP219" s="105">
        <v>274</v>
      </c>
      <c r="BQ219" s="105">
        <v>11</v>
      </c>
      <c r="BR219" s="105">
        <v>107</v>
      </c>
      <c r="BS219" s="105">
        <v>101</v>
      </c>
      <c r="BT219" s="105">
        <v>101</v>
      </c>
      <c r="BU219" s="162"/>
      <c r="BV219" s="103" t="s">
        <v>102</v>
      </c>
      <c r="BW219" s="105">
        <v>733</v>
      </c>
      <c r="BX219" s="105">
        <v>465</v>
      </c>
      <c r="BY219" s="105">
        <v>728</v>
      </c>
      <c r="BZ219" s="105">
        <v>462</v>
      </c>
      <c r="CA219" s="105">
        <v>548</v>
      </c>
      <c r="CB219" s="105">
        <v>365</v>
      </c>
      <c r="CC219" s="105">
        <v>6</v>
      </c>
      <c r="CD219" s="105">
        <v>2</v>
      </c>
      <c r="CE219" s="105">
        <v>6</v>
      </c>
      <c r="CF219" s="105">
        <v>2</v>
      </c>
      <c r="CG219" s="105">
        <v>5</v>
      </c>
      <c r="CH219" s="105">
        <v>1</v>
      </c>
      <c r="CI219" s="105">
        <v>314</v>
      </c>
      <c r="CJ219" s="105">
        <v>128</v>
      </c>
      <c r="CK219" s="105">
        <v>314</v>
      </c>
      <c r="CL219" s="105">
        <v>128</v>
      </c>
      <c r="CM219" s="105">
        <v>233</v>
      </c>
      <c r="CN219" s="105">
        <v>100</v>
      </c>
      <c r="CO219" s="162"/>
      <c r="CP219" s="105" t="s">
        <v>102</v>
      </c>
      <c r="CQ219" s="105">
        <v>214</v>
      </c>
      <c r="CR219" s="105">
        <v>73</v>
      </c>
      <c r="CS219" s="105">
        <v>74</v>
      </c>
      <c r="CT219" s="105">
        <v>36</v>
      </c>
      <c r="CU219" s="105">
        <v>10</v>
      </c>
      <c r="CV219" s="105">
        <v>250</v>
      </c>
      <c r="CW219" s="105">
        <v>83</v>
      </c>
      <c r="CX219" s="162"/>
      <c r="CY219" s="103" t="s">
        <v>102</v>
      </c>
      <c r="CZ219" s="105">
        <v>7</v>
      </c>
      <c r="DA219" s="105">
        <v>7</v>
      </c>
      <c r="DB219" s="105">
        <v>7</v>
      </c>
      <c r="DC219" s="105">
        <v>0</v>
      </c>
      <c r="DD219" s="105">
        <v>8</v>
      </c>
      <c r="DE219" s="105">
        <v>2</v>
      </c>
      <c r="DF219" s="105">
        <v>9</v>
      </c>
      <c r="DG219" s="105">
        <v>4</v>
      </c>
      <c r="DH219" s="105">
        <v>8</v>
      </c>
      <c r="DI219" s="105">
        <v>0</v>
      </c>
      <c r="DJ219" s="105">
        <v>0</v>
      </c>
      <c r="DK219" s="105">
        <v>1</v>
      </c>
      <c r="DL219" s="105">
        <v>0</v>
      </c>
      <c r="DM219" s="105">
        <v>3</v>
      </c>
      <c r="DN219" s="105">
        <v>0</v>
      </c>
      <c r="DO219" s="135"/>
      <c r="DP219" s="138" t="s">
        <v>8</v>
      </c>
      <c r="DQ219" s="138" t="s">
        <v>4358</v>
      </c>
      <c r="DR219" s="138">
        <v>1053</v>
      </c>
      <c r="DS219" s="138">
        <v>786</v>
      </c>
      <c r="DT219" s="139">
        <v>4322</v>
      </c>
      <c r="DU219" s="139">
        <v>53</v>
      </c>
    </row>
    <row r="220" spans="1:125" ht="14.45" customHeight="1">
      <c r="A220" s="162" t="s">
        <v>9</v>
      </c>
      <c r="B220" s="13" t="s">
        <v>119</v>
      </c>
      <c r="C220" s="74">
        <v>433</v>
      </c>
      <c r="D220" s="74">
        <v>198</v>
      </c>
      <c r="E220" s="74">
        <v>315</v>
      </c>
      <c r="F220" s="74">
        <v>138</v>
      </c>
      <c r="G220" s="74">
        <v>0</v>
      </c>
      <c r="H220" s="74">
        <v>0</v>
      </c>
      <c r="I220" s="74">
        <v>0</v>
      </c>
      <c r="J220" s="74">
        <v>0</v>
      </c>
      <c r="K220" s="74">
        <v>15</v>
      </c>
      <c r="L220" s="74">
        <v>0</v>
      </c>
      <c r="M220" s="74">
        <v>335</v>
      </c>
      <c r="N220" s="74">
        <v>176</v>
      </c>
      <c r="O220" s="74">
        <v>0</v>
      </c>
      <c r="P220" s="74">
        <v>0</v>
      </c>
      <c r="Q220" s="74">
        <v>0</v>
      </c>
      <c r="R220" s="74">
        <v>0</v>
      </c>
      <c r="S220" s="74">
        <v>6</v>
      </c>
      <c r="T220" s="74">
        <v>2</v>
      </c>
      <c r="U220" s="67">
        <v>1104</v>
      </c>
      <c r="V220" s="67">
        <v>514</v>
      </c>
      <c r="W220" s="162" t="s">
        <v>9</v>
      </c>
      <c r="X220" s="13" t="s">
        <v>119</v>
      </c>
      <c r="Y220" s="74">
        <v>5</v>
      </c>
      <c r="Z220" s="74">
        <v>2</v>
      </c>
      <c r="AA220" s="74">
        <v>0</v>
      </c>
      <c r="AB220" s="74">
        <v>0</v>
      </c>
      <c r="AC220" s="74">
        <v>0</v>
      </c>
      <c r="AD220" s="74">
        <v>0</v>
      </c>
      <c r="AE220" s="74">
        <v>0</v>
      </c>
      <c r="AF220" s="74">
        <v>0</v>
      </c>
      <c r="AG220" s="74">
        <v>1</v>
      </c>
      <c r="AH220" s="74">
        <v>0</v>
      </c>
      <c r="AI220" s="74">
        <v>27</v>
      </c>
      <c r="AJ220" s="74">
        <v>11</v>
      </c>
      <c r="AK220" s="74">
        <v>0</v>
      </c>
      <c r="AL220" s="74">
        <v>0</v>
      </c>
      <c r="AM220" s="74">
        <v>0</v>
      </c>
      <c r="AN220" s="74">
        <v>0</v>
      </c>
      <c r="AO220" s="74">
        <v>0</v>
      </c>
      <c r="AP220" s="74">
        <v>0</v>
      </c>
      <c r="AQ220" s="67">
        <v>33</v>
      </c>
      <c r="AR220" s="67">
        <v>13</v>
      </c>
      <c r="AS220" s="162" t="s">
        <v>9</v>
      </c>
      <c r="AT220" s="13" t="s">
        <v>119</v>
      </c>
      <c r="AU220" s="74">
        <v>9</v>
      </c>
      <c r="AV220" s="74">
        <v>9</v>
      </c>
      <c r="AW220" s="74">
        <v>0</v>
      </c>
      <c r="AX220" s="74">
        <v>0</v>
      </c>
      <c r="AY220" s="74">
        <v>1</v>
      </c>
      <c r="AZ220" s="74">
        <v>8</v>
      </c>
      <c r="BA220" s="74">
        <v>0</v>
      </c>
      <c r="BB220" s="74">
        <v>0</v>
      </c>
      <c r="BC220" s="74">
        <v>1</v>
      </c>
      <c r="BD220" s="67">
        <v>28</v>
      </c>
      <c r="BE220" s="76">
        <v>27</v>
      </c>
      <c r="BF220" s="74">
        <v>27</v>
      </c>
      <c r="BG220" s="74">
        <v>0</v>
      </c>
      <c r="BH220" s="74">
        <v>0</v>
      </c>
      <c r="BI220" s="74">
        <v>7</v>
      </c>
      <c r="BJ220" s="162" t="s">
        <v>9</v>
      </c>
      <c r="BK220" s="13" t="s">
        <v>119</v>
      </c>
      <c r="BL220" s="74">
        <v>0</v>
      </c>
      <c r="BM220" s="74">
        <v>318</v>
      </c>
      <c r="BN220" s="74">
        <v>155</v>
      </c>
      <c r="BO220" s="74">
        <v>0</v>
      </c>
      <c r="BP220" s="74">
        <v>0</v>
      </c>
      <c r="BQ220" s="74">
        <v>10</v>
      </c>
      <c r="BR220" s="74">
        <v>33</v>
      </c>
      <c r="BS220" s="74">
        <v>26</v>
      </c>
      <c r="BT220" s="74">
        <v>26</v>
      </c>
      <c r="BU220" s="162" t="s">
        <v>9</v>
      </c>
      <c r="BV220" s="13" t="s">
        <v>119</v>
      </c>
      <c r="BW220" s="74">
        <v>219</v>
      </c>
      <c r="BX220" s="74">
        <v>103</v>
      </c>
      <c r="BY220" s="74">
        <v>208</v>
      </c>
      <c r="BZ220" s="74">
        <v>98</v>
      </c>
      <c r="CA220" s="74">
        <v>151</v>
      </c>
      <c r="CB220" s="74">
        <v>68</v>
      </c>
      <c r="CC220" s="74">
        <v>0</v>
      </c>
      <c r="CD220" s="74">
        <v>0</v>
      </c>
      <c r="CE220" s="74">
        <v>0</v>
      </c>
      <c r="CF220" s="74">
        <v>0</v>
      </c>
      <c r="CG220" s="74">
        <v>0</v>
      </c>
      <c r="CH220" s="74">
        <v>0</v>
      </c>
      <c r="CI220" s="74">
        <v>0</v>
      </c>
      <c r="CJ220" s="74">
        <v>0</v>
      </c>
      <c r="CK220" s="74">
        <v>0</v>
      </c>
      <c r="CL220" s="74">
        <v>0</v>
      </c>
      <c r="CM220" s="74">
        <v>0</v>
      </c>
      <c r="CN220" s="74">
        <v>0</v>
      </c>
      <c r="CO220" s="162" t="s">
        <v>9</v>
      </c>
      <c r="CP220" s="13" t="s">
        <v>119</v>
      </c>
      <c r="CQ220" s="72">
        <v>57</v>
      </c>
      <c r="CR220" s="5">
        <v>18</v>
      </c>
      <c r="CS220" s="5">
        <v>8</v>
      </c>
      <c r="CT220" s="72">
        <v>4</v>
      </c>
      <c r="CU220" s="5">
        <v>1</v>
      </c>
      <c r="CV220" s="72">
        <v>61</v>
      </c>
      <c r="CW220" s="72">
        <v>19</v>
      </c>
      <c r="CX220" s="162" t="s">
        <v>9</v>
      </c>
      <c r="CY220" s="13" t="s">
        <v>119</v>
      </c>
      <c r="CZ220" s="74">
        <v>0</v>
      </c>
      <c r="DA220" s="74">
        <v>0</v>
      </c>
      <c r="DB220" s="74">
        <v>0</v>
      </c>
      <c r="DC220" s="74">
        <v>0</v>
      </c>
      <c r="DD220" s="74">
        <v>0</v>
      </c>
      <c r="DE220" s="74">
        <v>0</v>
      </c>
      <c r="DF220" s="74">
        <v>0</v>
      </c>
      <c r="DG220" s="74">
        <v>0</v>
      </c>
      <c r="DH220" s="74">
        <v>0</v>
      </c>
      <c r="DI220" s="74">
        <v>0</v>
      </c>
      <c r="DJ220" s="74">
        <v>0</v>
      </c>
      <c r="DK220" s="74">
        <v>0</v>
      </c>
      <c r="DL220" s="74">
        <v>0</v>
      </c>
      <c r="DM220" s="74">
        <v>0</v>
      </c>
      <c r="DN220" s="74">
        <v>0</v>
      </c>
      <c r="DO220" s="135"/>
      <c r="DP220" s="138" t="s">
        <v>9</v>
      </c>
      <c r="DQ220" s="138" t="s">
        <v>4359</v>
      </c>
      <c r="DR220" s="138">
        <v>219</v>
      </c>
      <c r="DS220" s="138">
        <v>151</v>
      </c>
      <c r="DT220" s="139">
        <v>1101</v>
      </c>
      <c r="DU220" s="139">
        <v>0</v>
      </c>
    </row>
    <row r="221" spans="1:125">
      <c r="A221" s="162"/>
      <c r="B221" s="13" t="s">
        <v>120</v>
      </c>
      <c r="C221" s="74">
        <v>0</v>
      </c>
      <c r="D221" s="74">
        <v>0</v>
      </c>
      <c r="E221" s="74">
        <v>0</v>
      </c>
      <c r="F221" s="74">
        <v>0</v>
      </c>
      <c r="G221" s="74">
        <v>0</v>
      </c>
      <c r="H221" s="74">
        <v>0</v>
      </c>
      <c r="I221" s="74">
        <v>0</v>
      </c>
      <c r="J221" s="74">
        <v>0</v>
      </c>
      <c r="K221" s="74">
        <v>0</v>
      </c>
      <c r="L221" s="74">
        <v>0</v>
      </c>
      <c r="M221" s="74">
        <v>0</v>
      </c>
      <c r="N221" s="74">
        <v>0</v>
      </c>
      <c r="O221" s="74">
        <v>0</v>
      </c>
      <c r="P221" s="74">
        <v>0</v>
      </c>
      <c r="Q221" s="74">
        <v>0</v>
      </c>
      <c r="R221" s="74">
        <v>0</v>
      </c>
      <c r="S221" s="74">
        <v>0</v>
      </c>
      <c r="T221" s="74">
        <v>0</v>
      </c>
      <c r="U221" s="67">
        <v>0</v>
      </c>
      <c r="V221" s="67">
        <v>0</v>
      </c>
      <c r="W221" s="162"/>
      <c r="X221" s="13" t="s">
        <v>120</v>
      </c>
      <c r="Y221" s="74">
        <v>0</v>
      </c>
      <c r="Z221" s="74">
        <v>0</v>
      </c>
      <c r="AA221" s="74">
        <v>0</v>
      </c>
      <c r="AB221" s="74">
        <v>0</v>
      </c>
      <c r="AC221" s="74">
        <v>0</v>
      </c>
      <c r="AD221" s="74">
        <v>0</v>
      </c>
      <c r="AE221" s="74">
        <v>0</v>
      </c>
      <c r="AF221" s="74">
        <v>0</v>
      </c>
      <c r="AG221" s="74">
        <v>0</v>
      </c>
      <c r="AH221" s="74">
        <v>0</v>
      </c>
      <c r="AI221" s="74">
        <v>0</v>
      </c>
      <c r="AJ221" s="74">
        <v>0</v>
      </c>
      <c r="AK221" s="74">
        <v>0</v>
      </c>
      <c r="AL221" s="74">
        <v>0</v>
      </c>
      <c r="AM221" s="74">
        <v>0</v>
      </c>
      <c r="AN221" s="74">
        <v>0</v>
      </c>
      <c r="AO221" s="74">
        <v>0</v>
      </c>
      <c r="AP221" s="74">
        <v>0</v>
      </c>
      <c r="AQ221" s="67">
        <v>0</v>
      </c>
      <c r="AR221" s="67">
        <v>0</v>
      </c>
      <c r="AS221" s="162"/>
      <c r="AT221" s="13" t="s">
        <v>120</v>
      </c>
      <c r="AU221" s="74">
        <v>0</v>
      </c>
      <c r="AV221" s="74">
        <v>0</v>
      </c>
      <c r="AW221" s="74">
        <v>0</v>
      </c>
      <c r="AX221" s="74">
        <v>0</v>
      </c>
      <c r="AY221" s="74">
        <v>0</v>
      </c>
      <c r="AZ221" s="74">
        <v>0</v>
      </c>
      <c r="BA221" s="74">
        <v>0</v>
      </c>
      <c r="BB221" s="74">
        <v>0</v>
      </c>
      <c r="BC221" s="74">
        <v>0</v>
      </c>
      <c r="BD221" s="67">
        <v>0</v>
      </c>
      <c r="BE221" s="76">
        <v>0</v>
      </c>
      <c r="BF221" s="74">
        <v>0</v>
      </c>
      <c r="BG221" s="74">
        <v>0</v>
      </c>
      <c r="BH221" s="74">
        <v>0</v>
      </c>
      <c r="BI221" s="74">
        <v>0</v>
      </c>
      <c r="BJ221" s="162"/>
      <c r="BK221" s="13" t="s">
        <v>120</v>
      </c>
      <c r="BL221" s="74">
        <v>0</v>
      </c>
      <c r="BM221" s="74">
        <v>0</v>
      </c>
      <c r="BN221" s="74">
        <v>0</v>
      </c>
      <c r="BO221" s="74">
        <v>0</v>
      </c>
      <c r="BP221" s="74">
        <v>0</v>
      </c>
      <c r="BQ221" s="74">
        <v>0</v>
      </c>
      <c r="BR221" s="74">
        <v>0</v>
      </c>
      <c r="BS221" s="74">
        <v>0</v>
      </c>
      <c r="BT221" s="74">
        <v>0</v>
      </c>
      <c r="BU221" s="162"/>
      <c r="BV221" s="13" t="s">
        <v>120</v>
      </c>
      <c r="BW221" s="74">
        <v>0</v>
      </c>
      <c r="BX221" s="74">
        <v>0</v>
      </c>
      <c r="BY221" s="74">
        <v>0</v>
      </c>
      <c r="BZ221" s="74">
        <v>0</v>
      </c>
      <c r="CA221" s="74">
        <v>0</v>
      </c>
      <c r="CB221" s="74">
        <v>0</v>
      </c>
      <c r="CC221" s="74">
        <v>0</v>
      </c>
      <c r="CD221" s="74">
        <v>0</v>
      </c>
      <c r="CE221" s="74">
        <v>0</v>
      </c>
      <c r="CF221" s="74">
        <v>0</v>
      </c>
      <c r="CG221" s="74">
        <v>0</v>
      </c>
      <c r="CH221" s="74">
        <v>0</v>
      </c>
      <c r="CI221" s="74">
        <v>0</v>
      </c>
      <c r="CJ221" s="74">
        <v>0</v>
      </c>
      <c r="CK221" s="74">
        <v>0</v>
      </c>
      <c r="CL221" s="74">
        <v>0</v>
      </c>
      <c r="CM221" s="74">
        <v>0</v>
      </c>
      <c r="CN221" s="74">
        <v>0</v>
      </c>
      <c r="CO221" s="162"/>
      <c r="CP221" s="13" t="s">
        <v>120</v>
      </c>
      <c r="CQ221" s="72">
        <v>0</v>
      </c>
      <c r="CR221" s="5">
        <v>0</v>
      </c>
      <c r="CS221" s="5">
        <v>0</v>
      </c>
      <c r="CT221" s="72">
        <v>0</v>
      </c>
      <c r="CU221" s="5">
        <v>0</v>
      </c>
      <c r="CV221" s="72">
        <v>0</v>
      </c>
      <c r="CW221" s="72">
        <v>0</v>
      </c>
      <c r="CX221" s="162"/>
      <c r="CY221" s="13" t="s">
        <v>120</v>
      </c>
      <c r="CZ221" s="74">
        <v>0</v>
      </c>
      <c r="DA221" s="74">
        <v>0</v>
      </c>
      <c r="DB221" s="74">
        <v>0</v>
      </c>
      <c r="DC221" s="74">
        <v>0</v>
      </c>
      <c r="DD221" s="74">
        <v>0</v>
      </c>
      <c r="DE221" s="74">
        <v>0</v>
      </c>
      <c r="DF221" s="74">
        <v>0</v>
      </c>
      <c r="DG221" s="74">
        <v>0</v>
      </c>
      <c r="DH221" s="74">
        <v>0</v>
      </c>
      <c r="DI221" s="74">
        <v>0</v>
      </c>
      <c r="DJ221" s="74">
        <v>0</v>
      </c>
      <c r="DK221" s="74">
        <v>0</v>
      </c>
      <c r="DL221" s="74">
        <v>0</v>
      </c>
      <c r="DM221" s="74">
        <v>0</v>
      </c>
      <c r="DN221" s="74">
        <v>0</v>
      </c>
      <c r="DO221" s="135"/>
      <c r="DP221" s="138" t="s">
        <v>9</v>
      </c>
      <c r="DQ221" s="138" t="s">
        <v>4360</v>
      </c>
      <c r="DR221" s="138">
        <v>0</v>
      </c>
      <c r="DS221" s="138">
        <v>0</v>
      </c>
      <c r="DT221" s="139">
        <v>0</v>
      </c>
      <c r="DU221" s="139">
        <v>0</v>
      </c>
    </row>
    <row r="222" spans="1:125">
      <c r="A222" s="162"/>
      <c r="B222" s="103" t="s">
        <v>102</v>
      </c>
      <c r="C222" s="105">
        <v>433</v>
      </c>
      <c r="D222" s="105">
        <v>198</v>
      </c>
      <c r="E222" s="105">
        <v>315</v>
      </c>
      <c r="F222" s="105">
        <v>138</v>
      </c>
      <c r="G222" s="105">
        <v>0</v>
      </c>
      <c r="H222" s="105">
        <v>0</v>
      </c>
      <c r="I222" s="105">
        <v>0</v>
      </c>
      <c r="J222" s="105">
        <v>0</v>
      </c>
      <c r="K222" s="105">
        <v>15</v>
      </c>
      <c r="L222" s="105">
        <v>0</v>
      </c>
      <c r="M222" s="105">
        <v>335</v>
      </c>
      <c r="N222" s="105">
        <v>176</v>
      </c>
      <c r="O222" s="105">
        <v>0</v>
      </c>
      <c r="P222" s="105">
        <v>0</v>
      </c>
      <c r="Q222" s="105">
        <v>0</v>
      </c>
      <c r="R222" s="105">
        <v>0</v>
      </c>
      <c r="S222" s="105">
        <v>6</v>
      </c>
      <c r="T222" s="105">
        <v>2</v>
      </c>
      <c r="U222" s="105">
        <v>1104</v>
      </c>
      <c r="V222" s="105">
        <v>514</v>
      </c>
      <c r="W222" s="162"/>
      <c r="X222" s="103" t="s">
        <v>102</v>
      </c>
      <c r="Y222" s="105">
        <v>5</v>
      </c>
      <c r="Z222" s="105">
        <v>2</v>
      </c>
      <c r="AA222" s="105">
        <v>0</v>
      </c>
      <c r="AB222" s="105">
        <v>0</v>
      </c>
      <c r="AC222" s="105">
        <v>0</v>
      </c>
      <c r="AD222" s="105">
        <v>0</v>
      </c>
      <c r="AE222" s="105">
        <v>0</v>
      </c>
      <c r="AF222" s="105">
        <v>0</v>
      </c>
      <c r="AG222" s="105">
        <v>1</v>
      </c>
      <c r="AH222" s="105">
        <v>0</v>
      </c>
      <c r="AI222" s="105">
        <v>27</v>
      </c>
      <c r="AJ222" s="105">
        <v>11</v>
      </c>
      <c r="AK222" s="105">
        <v>0</v>
      </c>
      <c r="AL222" s="105">
        <v>0</v>
      </c>
      <c r="AM222" s="105">
        <v>0</v>
      </c>
      <c r="AN222" s="105">
        <v>0</v>
      </c>
      <c r="AO222" s="105">
        <v>0</v>
      </c>
      <c r="AP222" s="105">
        <v>0</v>
      </c>
      <c r="AQ222" s="105">
        <v>33</v>
      </c>
      <c r="AR222" s="105">
        <v>13</v>
      </c>
      <c r="AS222" s="162"/>
      <c r="AT222" s="103" t="s">
        <v>102</v>
      </c>
      <c r="AU222" s="105">
        <v>9</v>
      </c>
      <c r="AV222" s="105">
        <v>9</v>
      </c>
      <c r="AW222" s="105">
        <v>0</v>
      </c>
      <c r="AX222" s="105">
        <v>0</v>
      </c>
      <c r="AY222" s="105">
        <v>1</v>
      </c>
      <c r="AZ222" s="105">
        <v>8</v>
      </c>
      <c r="BA222" s="105">
        <v>0</v>
      </c>
      <c r="BB222" s="105">
        <v>0</v>
      </c>
      <c r="BC222" s="105">
        <v>1</v>
      </c>
      <c r="BD222" s="105">
        <v>28</v>
      </c>
      <c r="BE222" s="105">
        <v>27</v>
      </c>
      <c r="BF222" s="105">
        <v>27</v>
      </c>
      <c r="BG222" s="105">
        <v>0</v>
      </c>
      <c r="BH222" s="105">
        <v>0</v>
      </c>
      <c r="BI222" s="105">
        <v>7</v>
      </c>
      <c r="BJ222" s="162"/>
      <c r="BK222" s="103" t="s">
        <v>102</v>
      </c>
      <c r="BL222" s="105">
        <v>0</v>
      </c>
      <c r="BM222" s="105">
        <v>318</v>
      </c>
      <c r="BN222" s="105">
        <v>155</v>
      </c>
      <c r="BO222" s="105">
        <v>0</v>
      </c>
      <c r="BP222" s="105">
        <v>0</v>
      </c>
      <c r="BQ222" s="105">
        <v>10</v>
      </c>
      <c r="BR222" s="105">
        <v>33</v>
      </c>
      <c r="BS222" s="105">
        <v>26</v>
      </c>
      <c r="BT222" s="105">
        <v>26</v>
      </c>
      <c r="BU222" s="162"/>
      <c r="BV222" s="103" t="s">
        <v>102</v>
      </c>
      <c r="BW222" s="105">
        <v>219</v>
      </c>
      <c r="BX222" s="105">
        <v>103</v>
      </c>
      <c r="BY222" s="105">
        <v>208</v>
      </c>
      <c r="BZ222" s="105">
        <v>98</v>
      </c>
      <c r="CA222" s="105">
        <v>151</v>
      </c>
      <c r="CB222" s="105">
        <v>68</v>
      </c>
      <c r="CC222" s="105">
        <v>0</v>
      </c>
      <c r="CD222" s="105">
        <v>0</v>
      </c>
      <c r="CE222" s="105">
        <v>0</v>
      </c>
      <c r="CF222" s="105">
        <v>0</v>
      </c>
      <c r="CG222" s="105">
        <v>0</v>
      </c>
      <c r="CH222" s="105">
        <v>0</v>
      </c>
      <c r="CI222" s="105">
        <v>0</v>
      </c>
      <c r="CJ222" s="105">
        <v>0</v>
      </c>
      <c r="CK222" s="105">
        <v>0</v>
      </c>
      <c r="CL222" s="105">
        <v>0</v>
      </c>
      <c r="CM222" s="105">
        <v>0</v>
      </c>
      <c r="CN222" s="105">
        <v>0</v>
      </c>
      <c r="CO222" s="162"/>
      <c r="CP222" s="105" t="s">
        <v>102</v>
      </c>
      <c r="CQ222" s="105">
        <v>57</v>
      </c>
      <c r="CR222" s="105">
        <v>18</v>
      </c>
      <c r="CS222" s="105">
        <v>8</v>
      </c>
      <c r="CT222" s="105">
        <v>4</v>
      </c>
      <c r="CU222" s="105">
        <v>1</v>
      </c>
      <c r="CV222" s="105">
        <v>61</v>
      </c>
      <c r="CW222" s="105">
        <v>19</v>
      </c>
      <c r="CX222" s="162"/>
      <c r="CY222" s="103" t="s">
        <v>102</v>
      </c>
      <c r="CZ222" s="105">
        <v>0</v>
      </c>
      <c r="DA222" s="105">
        <v>0</v>
      </c>
      <c r="DB222" s="105">
        <v>0</v>
      </c>
      <c r="DC222" s="105">
        <v>0</v>
      </c>
      <c r="DD222" s="105">
        <v>0</v>
      </c>
      <c r="DE222" s="105">
        <v>0</v>
      </c>
      <c r="DF222" s="105">
        <v>0</v>
      </c>
      <c r="DG222" s="105">
        <v>0</v>
      </c>
      <c r="DH222" s="105">
        <v>0</v>
      </c>
      <c r="DI222" s="105">
        <v>0</v>
      </c>
      <c r="DJ222" s="105">
        <v>0</v>
      </c>
      <c r="DK222" s="105">
        <v>0</v>
      </c>
      <c r="DL222" s="105">
        <v>0</v>
      </c>
      <c r="DM222" s="105">
        <v>0</v>
      </c>
      <c r="DN222" s="105">
        <v>0</v>
      </c>
      <c r="DO222" s="135"/>
      <c r="DP222" s="138" t="s">
        <v>9</v>
      </c>
      <c r="DQ222" s="138" t="s">
        <v>4361</v>
      </c>
      <c r="DR222" s="138">
        <v>219</v>
      </c>
      <c r="DS222" s="138">
        <v>151</v>
      </c>
      <c r="DT222" s="139">
        <v>1101</v>
      </c>
      <c r="DU222" s="139">
        <v>0</v>
      </c>
    </row>
    <row r="223" spans="1:125">
      <c r="A223" s="16" t="s">
        <v>404</v>
      </c>
      <c r="B223" s="83"/>
      <c r="C223" s="83"/>
      <c r="D223" s="83"/>
      <c r="E223" s="83"/>
      <c r="F223" s="83"/>
      <c r="G223" s="83"/>
      <c r="H223" s="83"/>
      <c r="I223" s="83"/>
      <c r="J223" s="83"/>
      <c r="K223" s="83"/>
      <c r="L223" s="83"/>
      <c r="M223" s="83"/>
      <c r="N223" s="83"/>
      <c r="O223" s="83"/>
      <c r="P223" s="83"/>
      <c r="Q223" s="83"/>
      <c r="R223" s="83"/>
      <c r="S223" s="83"/>
      <c r="T223" s="83"/>
      <c r="U223" s="83"/>
      <c r="V223" s="83"/>
      <c r="W223" s="16" t="s">
        <v>404</v>
      </c>
      <c r="X223" s="87"/>
      <c r="Y223" s="101"/>
      <c r="Z223" s="101"/>
      <c r="AA223" s="101"/>
      <c r="AB223" s="101"/>
      <c r="AC223" s="101"/>
      <c r="AD223" s="101"/>
      <c r="AE223" s="101"/>
      <c r="AF223" s="101"/>
      <c r="AG223" s="101"/>
      <c r="AH223" s="101"/>
      <c r="AI223" s="101"/>
      <c r="AJ223" s="101"/>
      <c r="AK223" s="101"/>
      <c r="AL223" s="101"/>
      <c r="AM223" s="101"/>
      <c r="AN223" s="101"/>
      <c r="AO223" s="101"/>
      <c r="AP223" s="101"/>
      <c r="AQ223" s="68"/>
      <c r="AR223" s="88"/>
      <c r="AS223" s="16" t="s">
        <v>404</v>
      </c>
      <c r="AT223" s="87"/>
      <c r="AU223" s="100"/>
      <c r="AV223" s="100"/>
      <c r="AW223" s="100"/>
      <c r="AX223" s="100"/>
      <c r="AY223" s="100"/>
      <c r="AZ223" s="100"/>
      <c r="BA223" s="100"/>
      <c r="BB223" s="100"/>
      <c r="BC223" s="100"/>
      <c r="BD223" s="100"/>
      <c r="BE223" s="100"/>
      <c r="BF223" s="100"/>
      <c r="BG223" s="100"/>
      <c r="BH223" s="100"/>
      <c r="BI223" s="84"/>
      <c r="BJ223" s="16" t="s">
        <v>404</v>
      </c>
      <c r="BK223" s="78"/>
      <c r="BL223" s="3"/>
      <c r="BM223" s="3"/>
      <c r="BN223" s="3"/>
      <c r="BO223" s="3"/>
      <c r="BP223" s="3"/>
      <c r="BQ223" s="3"/>
      <c r="BR223" s="3"/>
      <c r="BS223" s="3"/>
      <c r="BT223" s="3"/>
      <c r="BU223" s="16" t="s">
        <v>404</v>
      </c>
      <c r="BV223" s="87"/>
      <c r="BW223" s="83"/>
      <c r="BX223" s="83"/>
      <c r="BY223" s="83"/>
      <c r="BZ223" s="83"/>
      <c r="CA223" s="83"/>
      <c r="CB223" s="83"/>
      <c r="CC223" s="83"/>
      <c r="CD223" s="83"/>
      <c r="CE223" s="83"/>
      <c r="CF223" s="83"/>
      <c r="CG223" s="83"/>
      <c r="CH223" s="83"/>
      <c r="CI223" s="83"/>
      <c r="CJ223" s="83"/>
      <c r="CK223" s="83"/>
      <c r="CL223" s="83"/>
      <c r="CM223" s="83"/>
      <c r="CN223" s="83"/>
      <c r="CO223" s="16" t="s">
        <v>404</v>
      </c>
      <c r="CP223" s="85"/>
      <c r="CQ223" s="83"/>
      <c r="CR223" s="83"/>
      <c r="CS223" s="83"/>
      <c r="CT223" s="83"/>
      <c r="CU223" s="83"/>
      <c r="CV223" s="83"/>
      <c r="CW223" s="83"/>
      <c r="CX223" s="16" t="s">
        <v>404</v>
      </c>
      <c r="CY223" s="83"/>
      <c r="CZ223" s="99"/>
      <c r="DA223" s="99"/>
      <c r="DB223" s="99"/>
      <c r="DC223" s="99"/>
      <c r="DD223" s="99"/>
      <c r="DE223" s="99"/>
      <c r="DF223" s="99"/>
      <c r="DG223" s="99"/>
      <c r="DH223" s="99"/>
      <c r="DI223" s="99"/>
      <c r="DJ223" s="99"/>
      <c r="DK223" s="99"/>
      <c r="DL223" s="99"/>
      <c r="DM223" s="99"/>
      <c r="DN223" s="99"/>
      <c r="DO223" s="135"/>
      <c r="DP223" s="138" t="s">
        <v>404</v>
      </c>
      <c r="DQ223" s="138" t="s">
        <v>404</v>
      </c>
      <c r="DR223" s="138">
        <v>0</v>
      </c>
      <c r="DS223" s="138">
        <v>0</v>
      </c>
      <c r="DT223" s="139">
        <v>0</v>
      </c>
      <c r="DU223" s="139">
        <v>0</v>
      </c>
    </row>
    <row r="224" spans="1:125">
      <c r="A224" s="162" t="s">
        <v>18</v>
      </c>
      <c r="B224" s="13" t="s">
        <v>119</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67">
        <v>0</v>
      </c>
      <c r="V224" s="67">
        <v>0</v>
      </c>
      <c r="W224" s="162" t="s">
        <v>18</v>
      </c>
      <c r="X224" s="13" t="s">
        <v>119</v>
      </c>
      <c r="Y224" s="74">
        <v>0</v>
      </c>
      <c r="Z224" s="74">
        <v>0</v>
      </c>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67">
        <v>0</v>
      </c>
      <c r="AR224" s="67">
        <v>0</v>
      </c>
      <c r="AS224" s="162" t="s">
        <v>18</v>
      </c>
      <c r="AT224" s="13" t="s">
        <v>119</v>
      </c>
      <c r="AU224" s="74">
        <v>0</v>
      </c>
      <c r="AV224" s="74">
        <v>0</v>
      </c>
      <c r="AW224" s="74">
        <v>0</v>
      </c>
      <c r="AX224" s="74">
        <v>0</v>
      </c>
      <c r="AY224" s="74">
        <v>0</v>
      </c>
      <c r="AZ224" s="74">
        <v>0</v>
      </c>
      <c r="BA224" s="74">
        <v>0</v>
      </c>
      <c r="BB224" s="74">
        <v>0</v>
      </c>
      <c r="BC224" s="74">
        <v>0</v>
      </c>
      <c r="BD224" s="67">
        <v>0</v>
      </c>
      <c r="BE224" s="76">
        <v>0</v>
      </c>
      <c r="BF224" s="74">
        <v>0</v>
      </c>
      <c r="BG224" s="74">
        <v>0</v>
      </c>
      <c r="BH224" s="74">
        <v>0</v>
      </c>
      <c r="BI224" s="74">
        <v>0</v>
      </c>
      <c r="BJ224" s="162" t="s">
        <v>18</v>
      </c>
      <c r="BK224" s="13" t="s">
        <v>119</v>
      </c>
      <c r="BL224" s="74">
        <v>0</v>
      </c>
      <c r="BM224" s="74">
        <v>0</v>
      </c>
      <c r="BN224" s="74">
        <v>0</v>
      </c>
      <c r="BO224" s="74">
        <v>0</v>
      </c>
      <c r="BP224" s="74">
        <v>0</v>
      </c>
      <c r="BQ224" s="74">
        <v>0</v>
      </c>
      <c r="BR224" s="74">
        <v>0</v>
      </c>
      <c r="BS224" s="74">
        <v>0</v>
      </c>
      <c r="BT224" s="74">
        <v>0</v>
      </c>
      <c r="BU224" s="162" t="s">
        <v>18</v>
      </c>
      <c r="BV224" s="13" t="s">
        <v>119</v>
      </c>
      <c r="BW224" s="74">
        <v>0</v>
      </c>
      <c r="BX224" s="74">
        <v>0</v>
      </c>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162" t="s">
        <v>18</v>
      </c>
      <c r="CP224" s="13" t="s">
        <v>119</v>
      </c>
      <c r="CQ224" s="72">
        <v>0</v>
      </c>
      <c r="CR224" s="5">
        <v>0</v>
      </c>
      <c r="CS224" s="5">
        <v>0</v>
      </c>
      <c r="CT224" s="72">
        <v>0</v>
      </c>
      <c r="CU224" s="5">
        <v>0</v>
      </c>
      <c r="CV224" s="72">
        <v>0</v>
      </c>
      <c r="CW224" s="72">
        <v>0</v>
      </c>
      <c r="CX224" s="162" t="s">
        <v>18</v>
      </c>
      <c r="CY224" s="13" t="s">
        <v>119</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135"/>
      <c r="DP224" s="138" t="s">
        <v>18</v>
      </c>
      <c r="DQ224" s="138" t="s">
        <v>4362</v>
      </c>
      <c r="DR224" s="138">
        <v>0</v>
      </c>
      <c r="DS224" s="138">
        <v>0</v>
      </c>
      <c r="DT224" s="139">
        <v>0</v>
      </c>
      <c r="DU224" s="139">
        <v>0</v>
      </c>
    </row>
    <row r="225" spans="1:125">
      <c r="A225" s="162"/>
      <c r="B225" s="13" t="s">
        <v>120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67">
        <v>0</v>
      </c>
      <c r="V225" s="67">
        <v>0</v>
      </c>
      <c r="W225" s="162"/>
      <c r="X225" s="13" t="s">
        <v>120</v>
      </c>
      <c r="Y225" s="74">
        <v>0</v>
      </c>
      <c r="Z225" s="74">
        <v>0</v>
      </c>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67">
        <v>0</v>
      </c>
      <c r="AR225" s="67">
        <v>0</v>
      </c>
      <c r="AS225" s="162"/>
      <c r="AT225" s="13" t="s">
        <v>120</v>
      </c>
      <c r="AU225" s="74">
        <v>0</v>
      </c>
      <c r="AV225" s="74">
        <v>0</v>
      </c>
      <c r="AW225" s="74">
        <v>0</v>
      </c>
      <c r="AX225" s="74">
        <v>0</v>
      </c>
      <c r="AY225" s="74">
        <v>0</v>
      </c>
      <c r="AZ225" s="74">
        <v>0</v>
      </c>
      <c r="BA225" s="74">
        <v>0</v>
      </c>
      <c r="BB225" s="74">
        <v>0</v>
      </c>
      <c r="BC225" s="74">
        <v>0</v>
      </c>
      <c r="BD225" s="67">
        <v>0</v>
      </c>
      <c r="BE225" s="76">
        <v>0</v>
      </c>
      <c r="BF225" s="74">
        <v>0</v>
      </c>
      <c r="BG225" s="74">
        <v>0</v>
      </c>
      <c r="BH225" s="74">
        <v>0</v>
      </c>
      <c r="BI225" s="74">
        <v>0</v>
      </c>
      <c r="BJ225" s="162"/>
      <c r="BK225" s="13" t="s">
        <v>120</v>
      </c>
      <c r="BL225" s="74">
        <v>0</v>
      </c>
      <c r="BM225" s="74">
        <v>0</v>
      </c>
      <c r="BN225" s="74">
        <v>0</v>
      </c>
      <c r="BO225" s="74">
        <v>0</v>
      </c>
      <c r="BP225" s="74">
        <v>0</v>
      </c>
      <c r="BQ225" s="74">
        <v>0</v>
      </c>
      <c r="BR225" s="74">
        <v>0</v>
      </c>
      <c r="BS225" s="74">
        <v>0</v>
      </c>
      <c r="BT225" s="74">
        <v>0</v>
      </c>
      <c r="BU225" s="162"/>
      <c r="BV225" s="13" t="s">
        <v>120</v>
      </c>
      <c r="BW225" s="74">
        <v>0</v>
      </c>
      <c r="BX225" s="74">
        <v>0</v>
      </c>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162"/>
      <c r="CP225" s="13" t="s">
        <v>120</v>
      </c>
      <c r="CQ225" s="72">
        <v>0</v>
      </c>
      <c r="CR225" s="5">
        <v>0</v>
      </c>
      <c r="CS225" s="5">
        <v>0</v>
      </c>
      <c r="CT225" s="72">
        <v>0</v>
      </c>
      <c r="CU225" s="5">
        <v>0</v>
      </c>
      <c r="CV225" s="72">
        <v>0</v>
      </c>
      <c r="CW225" s="72">
        <v>0</v>
      </c>
      <c r="CX225" s="162"/>
      <c r="CY225" s="13" t="s">
        <v>120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135"/>
      <c r="DP225" s="138" t="s">
        <v>18</v>
      </c>
      <c r="DQ225" s="138" t="s">
        <v>4363</v>
      </c>
      <c r="DR225" s="138">
        <v>0</v>
      </c>
      <c r="DS225" s="138">
        <v>0</v>
      </c>
      <c r="DT225" s="139">
        <v>0</v>
      </c>
      <c r="DU225" s="139">
        <v>0</v>
      </c>
    </row>
    <row r="226" spans="1:125">
      <c r="A226" s="162"/>
      <c r="B226" s="103" t="s">
        <v>102</v>
      </c>
      <c r="C226" s="105">
        <v>0</v>
      </c>
      <c r="D226" s="105">
        <v>0</v>
      </c>
      <c r="E226" s="105">
        <v>0</v>
      </c>
      <c r="F226" s="105">
        <v>0</v>
      </c>
      <c r="G226" s="105">
        <v>0</v>
      </c>
      <c r="H226" s="105">
        <v>0</v>
      </c>
      <c r="I226" s="105">
        <v>0</v>
      </c>
      <c r="J226" s="105">
        <v>0</v>
      </c>
      <c r="K226" s="105">
        <v>0</v>
      </c>
      <c r="L226" s="105">
        <v>0</v>
      </c>
      <c r="M226" s="105">
        <v>0</v>
      </c>
      <c r="N226" s="105">
        <v>0</v>
      </c>
      <c r="O226" s="105">
        <v>0</v>
      </c>
      <c r="P226" s="105">
        <v>0</v>
      </c>
      <c r="Q226" s="105">
        <v>0</v>
      </c>
      <c r="R226" s="105">
        <v>0</v>
      </c>
      <c r="S226" s="105">
        <v>0</v>
      </c>
      <c r="T226" s="105">
        <v>0</v>
      </c>
      <c r="U226" s="105">
        <v>0</v>
      </c>
      <c r="V226" s="105">
        <v>0</v>
      </c>
      <c r="W226" s="162"/>
      <c r="X226" s="103" t="s">
        <v>102</v>
      </c>
      <c r="Y226" s="105">
        <v>0</v>
      </c>
      <c r="Z226" s="105">
        <v>0</v>
      </c>
      <c r="AA226" s="105">
        <v>0</v>
      </c>
      <c r="AB226" s="105">
        <v>0</v>
      </c>
      <c r="AC226" s="105">
        <v>0</v>
      </c>
      <c r="AD226" s="105">
        <v>0</v>
      </c>
      <c r="AE226" s="105">
        <v>0</v>
      </c>
      <c r="AF226" s="105">
        <v>0</v>
      </c>
      <c r="AG226" s="105">
        <v>0</v>
      </c>
      <c r="AH226" s="105">
        <v>0</v>
      </c>
      <c r="AI226" s="105">
        <v>0</v>
      </c>
      <c r="AJ226" s="105">
        <v>0</v>
      </c>
      <c r="AK226" s="105">
        <v>0</v>
      </c>
      <c r="AL226" s="105">
        <v>0</v>
      </c>
      <c r="AM226" s="105">
        <v>0</v>
      </c>
      <c r="AN226" s="105">
        <v>0</v>
      </c>
      <c r="AO226" s="105">
        <v>0</v>
      </c>
      <c r="AP226" s="105">
        <v>0</v>
      </c>
      <c r="AQ226" s="105">
        <v>0</v>
      </c>
      <c r="AR226" s="105">
        <v>0</v>
      </c>
      <c r="AS226" s="162"/>
      <c r="AT226" s="103" t="s">
        <v>102</v>
      </c>
      <c r="AU226" s="105">
        <v>0</v>
      </c>
      <c r="AV226" s="105">
        <v>0</v>
      </c>
      <c r="AW226" s="105">
        <v>0</v>
      </c>
      <c r="AX226" s="105">
        <v>0</v>
      </c>
      <c r="AY226" s="105">
        <v>0</v>
      </c>
      <c r="AZ226" s="105">
        <v>0</v>
      </c>
      <c r="BA226" s="105">
        <v>0</v>
      </c>
      <c r="BB226" s="105">
        <v>0</v>
      </c>
      <c r="BC226" s="105">
        <v>0</v>
      </c>
      <c r="BD226" s="105">
        <v>0</v>
      </c>
      <c r="BE226" s="105">
        <v>0</v>
      </c>
      <c r="BF226" s="105">
        <v>0</v>
      </c>
      <c r="BG226" s="105">
        <v>0</v>
      </c>
      <c r="BH226" s="105">
        <v>0</v>
      </c>
      <c r="BI226" s="105">
        <v>0</v>
      </c>
      <c r="BJ226" s="162"/>
      <c r="BK226" s="103" t="s">
        <v>102</v>
      </c>
      <c r="BL226" s="105">
        <v>0</v>
      </c>
      <c r="BM226" s="105">
        <v>0</v>
      </c>
      <c r="BN226" s="105">
        <v>0</v>
      </c>
      <c r="BO226" s="105">
        <v>0</v>
      </c>
      <c r="BP226" s="105">
        <v>0</v>
      </c>
      <c r="BQ226" s="105">
        <v>0</v>
      </c>
      <c r="BR226" s="105">
        <v>0</v>
      </c>
      <c r="BS226" s="105">
        <v>0</v>
      </c>
      <c r="BT226" s="105">
        <v>0</v>
      </c>
      <c r="BU226" s="162"/>
      <c r="BV226" s="103" t="s">
        <v>102</v>
      </c>
      <c r="BW226" s="105">
        <v>0</v>
      </c>
      <c r="BX226" s="105">
        <v>0</v>
      </c>
      <c r="BY226" s="105">
        <v>0</v>
      </c>
      <c r="BZ226" s="105">
        <v>0</v>
      </c>
      <c r="CA226" s="105">
        <v>0</v>
      </c>
      <c r="CB226" s="105">
        <v>0</v>
      </c>
      <c r="CC226" s="105">
        <v>0</v>
      </c>
      <c r="CD226" s="105">
        <v>0</v>
      </c>
      <c r="CE226" s="105">
        <v>0</v>
      </c>
      <c r="CF226" s="105">
        <v>0</v>
      </c>
      <c r="CG226" s="105">
        <v>0</v>
      </c>
      <c r="CH226" s="105">
        <v>0</v>
      </c>
      <c r="CI226" s="105">
        <v>0</v>
      </c>
      <c r="CJ226" s="105">
        <v>0</v>
      </c>
      <c r="CK226" s="105">
        <v>0</v>
      </c>
      <c r="CL226" s="105">
        <v>0</v>
      </c>
      <c r="CM226" s="105">
        <v>0</v>
      </c>
      <c r="CN226" s="105">
        <v>0</v>
      </c>
      <c r="CO226" s="162"/>
      <c r="CP226" s="105" t="s">
        <v>102</v>
      </c>
      <c r="CQ226" s="105">
        <v>0</v>
      </c>
      <c r="CR226" s="105">
        <v>0</v>
      </c>
      <c r="CS226" s="105">
        <v>0</v>
      </c>
      <c r="CT226" s="105">
        <v>0</v>
      </c>
      <c r="CU226" s="105">
        <v>0</v>
      </c>
      <c r="CV226" s="105">
        <v>0</v>
      </c>
      <c r="CW226" s="105">
        <v>0</v>
      </c>
      <c r="CX226" s="162"/>
      <c r="CY226" s="103" t="s">
        <v>102</v>
      </c>
      <c r="CZ226" s="105">
        <v>0</v>
      </c>
      <c r="DA226" s="105">
        <v>0</v>
      </c>
      <c r="DB226" s="105">
        <v>0</v>
      </c>
      <c r="DC226" s="105">
        <v>0</v>
      </c>
      <c r="DD226" s="105">
        <v>0</v>
      </c>
      <c r="DE226" s="105">
        <v>0</v>
      </c>
      <c r="DF226" s="105">
        <v>0</v>
      </c>
      <c r="DG226" s="105">
        <v>0</v>
      </c>
      <c r="DH226" s="105">
        <v>0</v>
      </c>
      <c r="DI226" s="105">
        <v>0</v>
      </c>
      <c r="DJ226" s="105">
        <v>0</v>
      </c>
      <c r="DK226" s="105">
        <v>0</v>
      </c>
      <c r="DL226" s="105">
        <v>0</v>
      </c>
      <c r="DM226" s="105">
        <v>0</v>
      </c>
      <c r="DN226" s="105">
        <v>0</v>
      </c>
      <c r="DO226" s="135"/>
      <c r="DP226" s="138" t="s">
        <v>18</v>
      </c>
      <c r="DQ226" s="138" t="s">
        <v>4364</v>
      </c>
      <c r="DR226" s="138">
        <v>0</v>
      </c>
      <c r="DS226" s="138">
        <v>0</v>
      </c>
      <c r="DT226" s="139">
        <v>0</v>
      </c>
      <c r="DU226" s="139">
        <v>0</v>
      </c>
    </row>
    <row r="227" spans="1:125" ht="14.45" customHeight="1">
      <c r="A227" s="162" t="s">
        <v>210</v>
      </c>
      <c r="B227" s="13" t="s">
        <v>119</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67">
        <v>0</v>
      </c>
      <c r="V227" s="67">
        <v>0</v>
      </c>
      <c r="W227" s="162" t="s">
        <v>210</v>
      </c>
      <c r="X227" s="13" t="s">
        <v>119</v>
      </c>
      <c r="Y227" s="74">
        <v>0</v>
      </c>
      <c r="Z227" s="74">
        <v>0</v>
      </c>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67">
        <v>0</v>
      </c>
      <c r="AR227" s="67">
        <v>0</v>
      </c>
      <c r="AS227" s="162" t="s">
        <v>210</v>
      </c>
      <c r="AT227" s="13" t="s">
        <v>119</v>
      </c>
      <c r="AU227" s="74">
        <v>0</v>
      </c>
      <c r="AV227" s="74">
        <v>0</v>
      </c>
      <c r="AW227" s="74">
        <v>0</v>
      </c>
      <c r="AX227" s="74">
        <v>0</v>
      </c>
      <c r="AY227" s="74">
        <v>0</v>
      </c>
      <c r="AZ227" s="74">
        <v>0</v>
      </c>
      <c r="BA227" s="74">
        <v>0</v>
      </c>
      <c r="BB227" s="74">
        <v>0</v>
      </c>
      <c r="BC227" s="74">
        <v>0</v>
      </c>
      <c r="BD227" s="67">
        <v>0</v>
      </c>
      <c r="BE227" s="76">
        <v>0</v>
      </c>
      <c r="BF227" s="74">
        <v>0</v>
      </c>
      <c r="BG227" s="74">
        <v>0</v>
      </c>
      <c r="BH227" s="74">
        <v>0</v>
      </c>
      <c r="BI227" s="74">
        <v>0</v>
      </c>
      <c r="BJ227" s="162" t="s">
        <v>210</v>
      </c>
      <c r="BK227" s="13" t="s">
        <v>119</v>
      </c>
      <c r="BL227" s="74">
        <v>0</v>
      </c>
      <c r="BM227" s="74">
        <v>0</v>
      </c>
      <c r="BN227" s="74">
        <v>0</v>
      </c>
      <c r="BO227" s="74">
        <v>0</v>
      </c>
      <c r="BP227" s="74">
        <v>0</v>
      </c>
      <c r="BQ227" s="74">
        <v>0</v>
      </c>
      <c r="BR227" s="74">
        <v>0</v>
      </c>
      <c r="BS227" s="74">
        <v>0</v>
      </c>
      <c r="BT227" s="74">
        <v>0</v>
      </c>
      <c r="BU227" s="162" t="s">
        <v>210</v>
      </c>
      <c r="BV227" s="13" t="s">
        <v>119</v>
      </c>
      <c r="BW227" s="74">
        <v>0</v>
      </c>
      <c r="BX227" s="74">
        <v>0</v>
      </c>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162" t="s">
        <v>210</v>
      </c>
      <c r="CP227" s="13" t="s">
        <v>119</v>
      </c>
      <c r="CQ227" s="72">
        <v>0</v>
      </c>
      <c r="CR227" s="5">
        <v>0</v>
      </c>
      <c r="CS227" s="5">
        <v>0</v>
      </c>
      <c r="CT227" s="72">
        <v>0</v>
      </c>
      <c r="CU227" s="5">
        <v>0</v>
      </c>
      <c r="CV227" s="72">
        <v>0</v>
      </c>
      <c r="CW227" s="72">
        <v>0</v>
      </c>
      <c r="CX227" s="162" t="s">
        <v>210</v>
      </c>
      <c r="CY227" s="13" t="s">
        <v>119</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135"/>
      <c r="DP227" s="138" t="s">
        <v>210</v>
      </c>
      <c r="DQ227" s="138" t="s">
        <v>4365</v>
      </c>
      <c r="DR227" s="138">
        <v>0</v>
      </c>
      <c r="DS227" s="138">
        <v>0</v>
      </c>
      <c r="DT227" s="139">
        <v>0</v>
      </c>
      <c r="DU227" s="139">
        <v>0</v>
      </c>
    </row>
    <row r="228" spans="1:125">
      <c r="A228" s="162"/>
      <c r="B228" s="13" t="s">
        <v>120</v>
      </c>
      <c r="C228" s="74">
        <v>328</v>
      </c>
      <c r="D228" s="74">
        <v>181</v>
      </c>
      <c r="E228" s="74">
        <v>168</v>
      </c>
      <c r="F228" s="74">
        <v>84</v>
      </c>
      <c r="G228" s="74">
        <v>0</v>
      </c>
      <c r="H228" s="74">
        <v>0</v>
      </c>
      <c r="I228" s="74">
        <v>0</v>
      </c>
      <c r="J228" s="74">
        <v>0</v>
      </c>
      <c r="K228" s="74">
        <v>98</v>
      </c>
      <c r="L228" s="74">
        <v>54</v>
      </c>
      <c r="M228" s="74">
        <v>146</v>
      </c>
      <c r="N228" s="74">
        <v>79</v>
      </c>
      <c r="O228" s="74">
        <v>0</v>
      </c>
      <c r="P228" s="74">
        <v>0</v>
      </c>
      <c r="Q228" s="74">
        <v>0</v>
      </c>
      <c r="R228" s="74">
        <v>0</v>
      </c>
      <c r="S228" s="74">
        <v>76</v>
      </c>
      <c r="T228" s="74">
        <v>39</v>
      </c>
      <c r="U228" s="67">
        <v>816</v>
      </c>
      <c r="V228" s="67">
        <v>437</v>
      </c>
      <c r="W228" s="162"/>
      <c r="X228" s="13" t="s">
        <v>120</v>
      </c>
      <c r="Y228" s="74">
        <v>4</v>
      </c>
      <c r="Z228" s="74">
        <v>1</v>
      </c>
      <c r="AA228" s="74">
        <v>0</v>
      </c>
      <c r="AB228" s="74">
        <v>0</v>
      </c>
      <c r="AC228" s="74">
        <v>0</v>
      </c>
      <c r="AD228" s="74">
        <v>0</v>
      </c>
      <c r="AE228" s="74">
        <v>0</v>
      </c>
      <c r="AF228" s="74">
        <v>0</v>
      </c>
      <c r="AG228" s="74">
        <v>0</v>
      </c>
      <c r="AH228" s="74">
        <v>0</v>
      </c>
      <c r="AI228" s="74">
        <v>3</v>
      </c>
      <c r="AJ228" s="74">
        <v>2</v>
      </c>
      <c r="AK228" s="74">
        <v>0</v>
      </c>
      <c r="AL228" s="74">
        <v>0</v>
      </c>
      <c r="AM228" s="74">
        <v>0</v>
      </c>
      <c r="AN228" s="74">
        <v>0</v>
      </c>
      <c r="AO228" s="74">
        <v>2</v>
      </c>
      <c r="AP228" s="74">
        <v>0</v>
      </c>
      <c r="AQ228" s="67">
        <v>9</v>
      </c>
      <c r="AR228" s="67">
        <v>3</v>
      </c>
      <c r="AS228" s="162"/>
      <c r="AT228" s="13" t="s">
        <v>120</v>
      </c>
      <c r="AU228" s="74">
        <v>7</v>
      </c>
      <c r="AV228" s="74">
        <v>5</v>
      </c>
      <c r="AW228" s="74">
        <v>0</v>
      </c>
      <c r="AX228" s="74">
        <v>0</v>
      </c>
      <c r="AY228" s="74">
        <v>3</v>
      </c>
      <c r="AZ228" s="74">
        <v>5</v>
      </c>
      <c r="BA228" s="74">
        <v>0</v>
      </c>
      <c r="BB228" s="74">
        <v>0</v>
      </c>
      <c r="BC228" s="74">
        <v>3</v>
      </c>
      <c r="BD228" s="67">
        <v>23</v>
      </c>
      <c r="BE228" s="76">
        <v>66</v>
      </c>
      <c r="BF228" s="74">
        <v>66</v>
      </c>
      <c r="BG228" s="74">
        <v>0</v>
      </c>
      <c r="BH228" s="74">
        <v>0</v>
      </c>
      <c r="BI228" s="74">
        <v>4</v>
      </c>
      <c r="BJ228" s="162"/>
      <c r="BK228" s="13" t="s">
        <v>120</v>
      </c>
      <c r="BL228" s="74">
        <v>0</v>
      </c>
      <c r="BM228" s="74">
        <v>560</v>
      </c>
      <c r="BN228" s="74">
        <v>74</v>
      </c>
      <c r="BO228" s="74">
        <v>0</v>
      </c>
      <c r="BP228" s="74">
        <v>0</v>
      </c>
      <c r="BQ228" s="74">
        <v>0</v>
      </c>
      <c r="BR228" s="74">
        <v>27</v>
      </c>
      <c r="BS228" s="74">
        <v>22</v>
      </c>
      <c r="BT228" s="74">
        <v>22</v>
      </c>
      <c r="BU228" s="162"/>
      <c r="BV228" s="13" t="s">
        <v>120</v>
      </c>
      <c r="BW228" s="74">
        <v>156</v>
      </c>
      <c r="BX228" s="74">
        <v>92</v>
      </c>
      <c r="BY228" s="74">
        <v>156</v>
      </c>
      <c r="BZ228" s="74">
        <v>92</v>
      </c>
      <c r="CA228" s="74">
        <v>102</v>
      </c>
      <c r="CB228" s="74">
        <v>62</v>
      </c>
      <c r="CC228" s="74">
        <v>10</v>
      </c>
      <c r="CD228" s="74">
        <v>5</v>
      </c>
      <c r="CE228" s="74">
        <v>10</v>
      </c>
      <c r="CF228" s="74">
        <v>5</v>
      </c>
      <c r="CG228" s="74">
        <v>10</v>
      </c>
      <c r="CH228" s="74">
        <v>5</v>
      </c>
      <c r="CI228" s="74">
        <v>64</v>
      </c>
      <c r="CJ228" s="74">
        <v>34</v>
      </c>
      <c r="CK228" s="74">
        <v>64</v>
      </c>
      <c r="CL228" s="74">
        <v>34</v>
      </c>
      <c r="CM228" s="74">
        <v>52</v>
      </c>
      <c r="CN228" s="74">
        <v>27</v>
      </c>
      <c r="CO228" s="162"/>
      <c r="CP228" s="13" t="s">
        <v>120</v>
      </c>
      <c r="CQ228" s="72">
        <v>55</v>
      </c>
      <c r="CR228" s="5">
        <v>21</v>
      </c>
      <c r="CS228" s="5">
        <v>17</v>
      </c>
      <c r="CT228" s="72">
        <v>8</v>
      </c>
      <c r="CU228" s="5">
        <v>3</v>
      </c>
      <c r="CV228" s="72">
        <v>63</v>
      </c>
      <c r="CW228" s="72">
        <v>24</v>
      </c>
      <c r="CX228" s="162"/>
      <c r="CY228" s="13" t="s">
        <v>120</v>
      </c>
      <c r="CZ228" s="74">
        <v>0</v>
      </c>
      <c r="DA228" s="74">
        <v>0</v>
      </c>
      <c r="DB228" s="74">
        <v>0</v>
      </c>
      <c r="DC228" s="74">
        <v>0</v>
      </c>
      <c r="DD228" s="74">
        <v>0</v>
      </c>
      <c r="DE228" s="74">
        <v>0</v>
      </c>
      <c r="DF228" s="74">
        <v>0</v>
      </c>
      <c r="DG228" s="74">
        <v>0</v>
      </c>
      <c r="DH228" s="74">
        <v>0</v>
      </c>
      <c r="DI228" s="74">
        <v>0</v>
      </c>
      <c r="DJ228" s="74">
        <v>0</v>
      </c>
      <c r="DK228" s="74">
        <v>0</v>
      </c>
      <c r="DL228" s="74">
        <v>0</v>
      </c>
      <c r="DM228" s="74">
        <v>0</v>
      </c>
      <c r="DN228" s="74">
        <v>0</v>
      </c>
      <c r="DO228" s="135"/>
      <c r="DP228" s="138" t="s">
        <v>210</v>
      </c>
      <c r="DQ228" s="138" t="s">
        <v>4366</v>
      </c>
      <c r="DR228" s="138">
        <v>230</v>
      </c>
      <c r="DS228" s="138">
        <v>164</v>
      </c>
      <c r="DT228" s="139">
        <v>1342</v>
      </c>
      <c r="DU228" s="139">
        <v>0</v>
      </c>
    </row>
    <row r="229" spans="1:125">
      <c r="A229" s="162"/>
      <c r="B229" s="103" t="s">
        <v>102</v>
      </c>
      <c r="C229" s="105">
        <v>328</v>
      </c>
      <c r="D229" s="105">
        <v>181</v>
      </c>
      <c r="E229" s="105">
        <v>168</v>
      </c>
      <c r="F229" s="105">
        <v>84</v>
      </c>
      <c r="G229" s="105">
        <v>0</v>
      </c>
      <c r="H229" s="105">
        <v>0</v>
      </c>
      <c r="I229" s="105">
        <v>0</v>
      </c>
      <c r="J229" s="105">
        <v>0</v>
      </c>
      <c r="K229" s="105">
        <v>98</v>
      </c>
      <c r="L229" s="105">
        <v>54</v>
      </c>
      <c r="M229" s="105">
        <v>146</v>
      </c>
      <c r="N229" s="105">
        <v>79</v>
      </c>
      <c r="O229" s="105">
        <v>0</v>
      </c>
      <c r="P229" s="105">
        <v>0</v>
      </c>
      <c r="Q229" s="105">
        <v>0</v>
      </c>
      <c r="R229" s="105">
        <v>0</v>
      </c>
      <c r="S229" s="105">
        <v>76</v>
      </c>
      <c r="T229" s="105">
        <v>39</v>
      </c>
      <c r="U229" s="105">
        <v>816</v>
      </c>
      <c r="V229" s="105">
        <v>437</v>
      </c>
      <c r="W229" s="162"/>
      <c r="X229" s="103" t="s">
        <v>102</v>
      </c>
      <c r="Y229" s="105">
        <v>4</v>
      </c>
      <c r="Z229" s="105">
        <v>1</v>
      </c>
      <c r="AA229" s="105">
        <v>0</v>
      </c>
      <c r="AB229" s="105">
        <v>0</v>
      </c>
      <c r="AC229" s="105">
        <v>0</v>
      </c>
      <c r="AD229" s="105">
        <v>0</v>
      </c>
      <c r="AE229" s="105">
        <v>0</v>
      </c>
      <c r="AF229" s="105">
        <v>0</v>
      </c>
      <c r="AG229" s="105">
        <v>0</v>
      </c>
      <c r="AH229" s="105">
        <v>0</v>
      </c>
      <c r="AI229" s="105">
        <v>3</v>
      </c>
      <c r="AJ229" s="105">
        <v>2</v>
      </c>
      <c r="AK229" s="105">
        <v>0</v>
      </c>
      <c r="AL229" s="105">
        <v>0</v>
      </c>
      <c r="AM229" s="105">
        <v>0</v>
      </c>
      <c r="AN229" s="105">
        <v>0</v>
      </c>
      <c r="AO229" s="105">
        <v>2</v>
      </c>
      <c r="AP229" s="105">
        <v>0</v>
      </c>
      <c r="AQ229" s="105">
        <v>9</v>
      </c>
      <c r="AR229" s="105">
        <v>3</v>
      </c>
      <c r="AS229" s="162"/>
      <c r="AT229" s="103" t="s">
        <v>102</v>
      </c>
      <c r="AU229" s="105">
        <v>7</v>
      </c>
      <c r="AV229" s="105">
        <v>5</v>
      </c>
      <c r="AW229" s="105">
        <v>0</v>
      </c>
      <c r="AX229" s="105">
        <v>0</v>
      </c>
      <c r="AY229" s="105">
        <v>3</v>
      </c>
      <c r="AZ229" s="105">
        <v>5</v>
      </c>
      <c r="BA229" s="105">
        <v>0</v>
      </c>
      <c r="BB229" s="105">
        <v>0</v>
      </c>
      <c r="BC229" s="105">
        <v>3</v>
      </c>
      <c r="BD229" s="105">
        <v>23</v>
      </c>
      <c r="BE229" s="105">
        <v>66</v>
      </c>
      <c r="BF229" s="105">
        <v>66</v>
      </c>
      <c r="BG229" s="105">
        <v>0</v>
      </c>
      <c r="BH229" s="105">
        <v>0</v>
      </c>
      <c r="BI229" s="105">
        <v>4</v>
      </c>
      <c r="BJ229" s="162"/>
      <c r="BK229" s="103" t="s">
        <v>102</v>
      </c>
      <c r="BL229" s="105">
        <v>0</v>
      </c>
      <c r="BM229" s="105">
        <v>560</v>
      </c>
      <c r="BN229" s="105">
        <v>74</v>
      </c>
      <c r="BO229" s="105">
        <v>0</v>
      </c>
      <c r="BP229" s="105">
        <v>0</v>
      </c>
      <c r="BQ229" s="105">
        <v>0</v>
      </c>
      <c r="BR229" s="105">
        <v>27</v>
      </c>
      <c r="BS229" s="105">
        <v>22</v>
      </c>
      <c r="BT229" s="105">
        <v>22</v>
      </c>
      <c r="BU229" s="162"/>
      <c r="BV229" s="103" t="s">
        <v>102</v>
      </c>
      <c r="BW229" s="105">
        <v>156</v>
      </c>
      <c r="BX229" s="105">
        <v>92</v>
      </c>
      <c r="BY229" s="105">
        <v>156</v>
      </c>
      <c r="BZ229" s="105">
        <v>92</v>
      </c>
      <c r="CA229" s="105">
        <v>102</v>
      </c>
      <c r="CB229" s="105">
        <v>62</v>
      </c>
      <c r="CC229" s="105">
        <v>10</v>
      </c>
      <c r="CD229" s="105">
        <v>5</v>
      </c>
      <c r="CE229" s="105">
        <v>10</v>
      </c>
      <c r="CF229" s="105">
        <v>5</v>
      </c>
      <c r="CG229" s="105">
        <v>10</v>
      </c>
      <c r="CH229" s="105">
        <v>5</v>
      </c>
      <c r="CI229" s="105">
        <v>64</v>
      </c>
      <c r="CJ229" s="105">
        <v>34</v>
      </c>
      <c r="CK229" s="105">
        <v>64</v>
      </c>
      <c r="CL229" s="105">
        <v>34</v>
      </c>
      <c r="CM229" s="105">
        <v>52</v>
      </c>
      <c r="CN229" s="105">
        <v>27</v>
      </c>
      <c r="CO229" s="162"/>
      <c r="CP229" s="105" t="s">
        <v>102</v>
      </c>
      <c r="CQ229" s="105">
        <v>55</v>
      </c>
      <c r="CR229" s="105">
        <v>21</v>
      </c>
      <c r="CS229" s="105">
        <v>17</v>
      </c>
      <c r="CT229" s="105">
        <v>8</v>
      </c>
      <c r="CU229" s="105">
        <v>3</v>
      </c>
      <c r="CV229" s="105">
        <v>63</v>
      </c>
      <c r="CW229" s="105">
        <v>24</v>
      </c>
      <c r="CX229" s="162"/>
      <c r="CY229" s="103" t="s">
        <v>102</v>
      </c>
      <c r="CZ229" s="105">
        <v>0</v>
      </c>
      <c r="DA229" s="105">
        <v>0</v>
      </c>
      <c r="DB229" s="105">
        <v>0</v>
      </c>
      <c r="DC229" s="105">
        <v>0</v>
      </c>
      <c r="DD229" s="105">
        <v>0</v>
      </c>
      <c r="DE229" s="105">
        <v>0</v>
      </c>
      <c r="DF229" s="105">
        <v>0</v>
      </c>
      <c r="DG229" s="105">
        <v>0</v>
      </c>
      <c r="DH229" s="105">
        <v>0</v>
      </c>
      <c r="DI229" s="105">
        <v>0</v>
      </c>
      <c r="DJ229" s="105">
        <v>0</v>
      </c>
      <c r="DK229" s="105">
        <v>0</v>
      </c>
      <c r="DL229" s="105">
        <v>0</v>
      </c>
      <c r="DM229" s="105">
        <v>0</v>
      </c>
      <c r="DN229" s="105">
        <v>0</v>
      </c>
      <c r="DO229" s="135"/>
      <c r="DP229" s="138" t="s">
        <v>210</v>
      </c>
      <c r="DQ229" s="138" t="s">
        <v>4367</v>
      </c>
      <c r="DR229" s="138">
        <v>230</v>
      </c>
      <c r="DS229" s="138">
        <v>164</v>
      </c>
      <c r="DT229" s="139">
        <v>1342</v>
      </c>
      <c r="DU229" s="139">
        <v>0</v>
      </c>
    </row>
    <row r="230" spans="1:125" ht="14.45" customHeight="1">
      <c r="A230" s="162" t="s">
        <v>211</v>
      </c>
      <c r="B230" s="13" t="s">
        <v>119</v>
      </c>
      <c r="C230" s="74">
        <v>49</v>
      </c>
      <c r="D230" s="74">
        <v>17</v>
      </c>
      <c r="E230" s="74">
        <v>35</v>
      </c>
      <c r="F230" s="74">
        <v>10</v>
      </c>
      <c r="G230" s="74">
        <v>0</v>
      </c>
      <c r="H230" s="74">
        <v>0</v>
      </c>
      <c r="I230" s="74">
        <v>0</v>
      </c>
      <c r="J230" s="74">
        <v>0</v>
      </c>
      <c r="K230" s="74">
        <v>10</v>
      </c>
      <c r="L230" s="74">
        <v>4</v>
      </c>
      <c r="M230" s="74">
        <v>28</v>
      </c>
      <c r="N230" s="74">
        <v>12</v>
      </c>
      <c r="O230" s="74">
        <v>0</v>
      </c>
      <c r="P230" s="74">
        <v>0</v>
      </c>
      <c r="Q230" s="74">
        <v>0</v>
      </c>
      <c r="R230" s="74">
        <v>0</v>
      </c>
      <c r="S230" s="74">
        <v>0</v>
      </c>
      <c r="T230" s="74">
        <v>0</v>
      </c>
      <c r="U230" s="67">
        <v>122</v>
      </c>
      <c r="V230" s="67">
        <v>43</v>
      </c>
      <c r="W230" s="162" t="s">
        <v>211</v>
      </c>
      <c r="X230" s="13" t="s">
        <v>119</v>
      </c>
      <c r="Y230" s="74">
        <v>0</v>
      </c>
      <c r="Z230" s="74">
        <v>0</v>
      </c>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67">
        <v>0</v>
      </c>
      <c r="AR230" s="67">
        <v>0</v>
      </c>
      <c r="AS230" s="162" t="s">
        <v>211</v>
      </c>
      <c r="AT230" s="13" t="s">
        <v>119</v>
      </c>
      <c r="AU230" s="74">
        <v>2</v>
      </c>
      <c r="AV230" s="74">
        <v>2</v>
      </c>
      <c r="AW230" s="74">
        <v>0</v>
      </c>
      <c r="AX230" s="74">
        <v>0</v>
      </c>
      <c r="AY230" s="74">
        <v>1</v>
      </c>
      <c r="AZ230" s="74">
        <v>2</v>
      </c>
      <c r="BA230" s="74">
        <v>0</v>
      </c>
      <c r="BB230" s="74">
        <v>0</v>
      </c>
      <c r="BC230" s="74">
        <v>0</v>
      </c>
      <c r="BD230" s="67">
        <v>7</v>
      </c>
      <c r="BE230" s="76">
        <v>4</v>
      </c>
      <c r="BF230" s="74">
        <v>4</v>
      </c>
      <c r="BG230" s="74">
        <v>0</v>
      </c>
      <c r="BH230" s="74">
        <v>0</v>
      </c>
      <c r="BI230" s="74">
        <v>2</v>
      </c>
      <c r="BJ230" s="162" t="s">
        <v>211</v>
      </c>
      <c r="BK230" s="13" t="s">
        <v>119</v>
      </c>
      <c r="BL230" s="74">
        <v>0</v>
      </c>
      <c r="BM230" s="74">
        <v>47</v>
      </c>
      <c r="BN230" s="74">
        <v>0</v>
      </c>
      <c r="BO230" s="74">
        <v>0</v>
      </c>
      <c r="BP230" s="74">
        <v>0</v>
      </c>
      <c r="BQ230" s="74">
        <v>2</v>
      </c>
      <c r="BR230" s="74">
        <v>6</v>
      </c>
      <c r="BS230" s="74">
        <v>6</v>
      </c>
      <c r="BT230" s="74">
        <v>6</v>
      </c>
      <c r="BU230" s="162" t="s">
        <v>211</v>
      </c>
      <c r="BV230" s="13" t="s">
        <v>119</v>
      </c>
      <c r="BW230" s="74">
        <v>0</v>
      </c>
      <c r="BX230" s="74">
        <v>0</v>
      </c>
      <c r="BY230" s="74">
        <v>0</v>
      </c>
      <c r="BZ230" s="74">
        <v>0</v>
      </c>
      <c r="CA230" s="74">
        <v>0</v>
      </c>
      <c r="CB230" s="74">
        <v>0</v>
      </c>
      <c r="CC230" s="74">
        <v>0</v>
      </c>
      <c r="CD230" s="74">
        <v>0</v>
      </c>
      <c r="CE230" s="74">
        <v>0</v>
      </c>
      <c r="CF230" s="74">
        <v>0</v>
      </c>
      <c r="CG230" s="74">
        <v>0</v>
      </c>
      <c r="CH230" s="74">
        <v>0</v>
      </c>
      <c r="CI230" s="74">
        <v>0</v>
      </c>
      <c r="CJ230" s="74">
        <v>0</v>
      </c>
      <c r="CK230" s="74">
        <v>0</v>
      </c>
      <c r="CL230" s="74">
        <v>0</v>
      </c>
      <c r="CM230" s="74">
        <v>0</v>
      </c>
      <c r="CN230" s="74">
        <v>0</v>
      </c>
      <c r="CO230" s="162" t="s">
        <v>211</v>
      </c>
      <c r="CP230" s="13" t="s">
        <v>119</v>
      </c>
      <c r="CQ230" s="72">
        <v>4</v>
      </c>
      <c r="CR230" s="5">
        <v>0</v>
      </c>
      <c r="CS230" s="5">
        <v>0</v>
      </c>
      <c r="CT230" s="72">
        <v>0</v>
      </c>
      <c r="CU230" s="5">
        <v>0</v>
      </c>
      <c r="CV230" s="72">
        <v>4</v>
      </c>
      <c r="CW230" s="72">
        <v>0</v>
      </c>
      <c r="CX230" s="162" t="s">
        <v>211</v>
      </c>
      <c r="CY230" s="13" t="s">
        <v>119</v>
      </c>
      <c r="CZ230" s="74">
        <v>1</v>
      </c>
      <c r="DA230" s="74">
        <v>1</v>
      </c>
      <c r="DB230" s="74">
        <v>0</v>
      </c>
      <c r="DC230" s="74">
        <v>0</v>
      </c>
      <c r="DD230" s="74">
        <v>0</v>
      </c>
      <c r="DE230" s="74">
        <v>0</v>
      </c>
      <c r="DF230" s="74">
        <v>1</v>
      </c>
      <c r="DG230" s="74">
        <v>0</v>
      </c>
      <c r="DH230" s="74">
        <v>0</v>
      </c>
      <c r="DI230" s="74">
        <v>0</v>
      </c>
      <c r="DJ230" s="74">
        <v>0</v>
      </c>
      <c r="DK230" s="74">
        <v>0</v>
      </c>
      <c r="DL230" s="74">
        <v>0</v>
      </c>
      <c r="DM230" s="74">
        <v>1</v>
      </c>
      <c r="DN230" s="74">
        <v>0</v>
      </c>
      <c r="DO230" s="135"/>
      <c r="DP230" s="138" t="s">
        <v>211</v>
      </c>
      <c r="DQ230" s="138" t="s">
        <v>4368</v>
      </c>
      <c r="DR230" s="138">
        <v>0</v>
      </c>
      <c r="DS230" s="138">
        <v>0</v>
      </c>
      <c r="DT230" s="139">
        <v>94</v>
      </c>
      <c r="DU230" s="139">
        <v>3</v>
      </c>
    </row>
    <row r="231" spans="1:125">
      <c r="A231" s="162"/>
      <c r="B231" s="13" t="s">
        <v>120</v>
      </c>
      <c r="C231" s="74">
        <v>0</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67">
        <v>0</v>
      </c>
      <c r="V231" s="67">
        <v>0</v>
      </c>
      <c r="W231" s="162"/>
      <c r="X231" s="13" t="s">
        <v>120</v>
      </c>
      <c r="Y231" s="74">
        <v>0</v>
      </c>
      <c r="Z231" s="74">
        <v>0</v>
      </c>
      <c r="AA231" s="74">
        <v>0</v>
      </c>
      <c r="AB231" s="74">
        <v>0</v>
      </c>
      <c r="AC231" s="74">
        <v>0</v>
      </c>
      <c r="AD231" s="74">
        <v>0</v>
      </c>
      <c r="AE231" s="74">
        <v>0</v>
      </c>
      <c r="AF231" s="74">
        <v>0</v>
      </c>
      <c r="AG231" s="74">
        <v>0</v>
      </c>
      <c r="AH231" s="74">
        <v>0</v>
      </c>
      <c r="AI231" s="74">
        <v>0</v>
      </c>
      <c r="AJ231" s="74">
        <v>0</v>
      </c>
      <c r="AK231" s="74">
        <v>0</v>
      </c>
      <c r="AL231" s="74">
        <v>0</v>
      </c>
      <c r="AM231" s="74">
        <v>0</v>
      </c>
      <c r="AN231" s="74">
        <v>0</v>
      </c>
      <c r="AO231" s="74">
        <v>0</v>
      </c>
      <c r="AP231" s="74">
        <v>0</v>
      </c>
      <c r="AQ231" s="67">
        <v>0</v>
      </c>
      <c r="AR231" s="67">
        <v>0</v>
      </c>
      <c r="AS231" s="162"/>
      <c r="AT231" s="13" t="s">
        <v>120</v>
      </c>
      <c r="AU231" s="74">
        <v>0</v>
      </c>
      <c r="AV231" s="74">
        <v>0</v>
      </c>
      <c r="AW231" s="74">
        <v>0</v>
      </c>
      <c r="AX231" s="74">
        <v>0</v>
      </c>
      <c r="AY231" s="74">
        <v>0</v>
      </c>
      <c r="AZ231" s="74">
        <v>0</v>
      </c>
      <c r="BA231" s="74">
        <v>0</v>
      </c>
      <c r="BB231" s="74">
        <v>0</v>
      </c>
      <c r="BC231" s="74">
        <v>0</v>
      </c>
      <c r="BD231" s="67">
        <v>0</v>
      </c>
      <c r="BE231" s="76">
        <v>0</v>
      </c>
      <c r="BF231" s="74">
        <v>0</v>
      </c>
      <c r="BG231" s="74">
        <v>0</v>
      </c>
      <c r="BH231" s="74">
        <v>0</v>
      </c>
      <c r="BI231" s="74">
        <v>0</v>
      </c>
      <c r="BJ231" s="162"/>
      <c r="BK231" s="13" t="s">
        <v>120</v>
      </c>
      <c r="BL231" s="74">
        <v>0</v>
      </c>
      <c r="BM231" s="74">
        <v>0</v>
      </c>
      <c r="BN231" s="74">
        <v>0</v>
      </c>
      <c r="BO231" s="74">
        <v>0</v>
      </c>
      <c r="BP231" s="74">
        <v>0</v>
      </c>
      <c r="BQ231" s="74">
        <v>0</v>
      </c>
      <c r="BR231" s="74">
        <v>0</v>
      </c>
      <c r="BS231" s="74">
        <v>0</v>
      </c>
      <c r="BT231" s="74">
        <v>0</v>
      </c>
      <c r="BU231" s="162"/>
      <c r="BV231" s="13" t="s">
        <v>120</v>
      </c>
      <c r="BW231" s="74">
        <v>0</v>
      </c>
      <c r="BX231" s="74">
        <v>0</v>
      </c>
      <c r="BY231" s="74">
        <v>0</v>
      </c>
      <c r="BZ231" s="74">
        <v>0</v>
      </c>
      <c r="CA231" s="74">
        <v>0</v>
      </c>
      <c r="CB231" s="74">
        <v>0</v>
      </c>
      <c r="CC231" s="74">
        <v>0</v>
      </c>
      <c r="CD231" s="74">
        <v>0</v>
      </c>
      <c r="CE231" s="74">
        <v>0</v>
      </c>
      <c r="CF231" s="74">
        <v>0</v>
      </c>
      <c r="CG231" s="74">
        <v>0</v>
      </c>
      <c r="CH231" s="74">
        <v>0</v>
      </c>
      <c r="CI231" s="74">
        <v>0</v>
      </c>
      <c r="CJ231" s="74">
        <v>0</v>
      </c>
      <c r="CK231" s="74">
        <v>0</v>
      </c>
      <c r="CL231" s="74">
        <v>0</v>
      </c>
      <c r="CM231" s="74">
        <v>0</v>
      </c>
      <c r="CN231" s="74">
        <v>0</v>
      </c>
      <c r="CO231" s="162"/>
      <c r="CP231" s="13" t="s">
        <v>120</v>
      </c>
      <c r="CQ231" s="72">
        <v>0</v>
      </c>
      <c r="CR231" s="5">
        <v>0</v>
      </c>
      <c r="CS231" s="5">
        <v>0</v>
      </c>
      <c r="CT231" s="72">
        <v>0</v>
      </c>
      <c r="CU231" s="5">
        <v>0</v>
      </c>
      <c r="CV231" s="72">
        <v>0</v>
      </c>
      <c r="CW231" s="72">
        <v>0</v>
      </c>
      <c r="CX231" s="162"/>
      <c r="CY231" s="13" t="s">
        <v>120</v>
      </c>
      <c r="CZ231" s="74">
        <v>0</v>
      </c>
      <c r="DA231" s="74">
        <v>0</v>
      </c>
      <c r="DB231" s="74">
        <v>0</v>
      </c>
      <c r="DC231" s="74">
        <v>0</v>
      </c>
      <c r="DD231" s="74">
        <v>0</v>
      </c>
      <c r="DE231" s="74">
        <v>0</v>
      </c>
      <c r="DF231" s="74">
        <v>0</v>
      </c>
      <c r="DG231" s="74">
        <v>0</v>
      </c>
      <c r="DH231" s="74">
        <v>0</v>
      </c>
      <c r="DI231" s="74">
        <v>0</v>
      </c>
      <c r="DJ231" s="74">
        <v>0</v>
      </c>
      <c r="DK231" s="74">
        <v>0</v>
      </c>
      <c r="DL231" s="74">
        <v>0</v>
      </c>
      <c r="DM231" s="74">
        <v>0</v>
      </c>
      <c r="DN231" s="74">
        <v>0</v>
      </c>
      <c r="DO231" s="135"/>
      <c r="DP231" s="138" t="s">
        <v>211</v>
      </c>
      <c r="DQ231" s="138" t="s">
        <v>4369</v>
      </c>
      <c r="DR231" s="138">
        <v>0</v>
      </c>
      <c r="DS231" s="138">
        <v>0</v>
      </c>
      <c r="DT231" s="139">
        <v>0</v>
      </c>
      <c r="DU231" s="139">
        <v>0</v>
      </c>
    </row>
    <row r="232" spans="1:125">
      <c r="A232" s="162"/>
      <c r="B232" s="103" t="s">
        <v>102</v>
      </c>
      <c r="C232" s="105">
        <v>49</v>
      </c>
      <c r="D232" s="105">
        <v>17</v>
      </c>
      <c r="E232" s="105">
        <v>35</v>
      </c>
      <c r="F232" s="105">
        <v>10</v>
      </c>
      <c r="G232" s="105">
        <v>0</v>
      </c>
      <c r="H232" s="105">
        <v>0</v>
      </c>
      <c r="I232" s="105">
        <v>0</v>
      </c>
      <c r="J232" s="105">
        <v>0</v>
      </c>
      <c r="K232" s="105">
        <v>10</v>
      </c>
      <c r="L232" s="105">
        <v>4</v>
      </c>
      <c r="M232" s="105">
        <v>28</v>
      </c>
      <c r="N232" s="105">
        <v>12</v>
      </c>
      <c r="O232" s="105">
        <v>0</v>
      </c>
      <c r="P232" s="105">
        <v>0</v>
      </c>
      <c r="Q232" s="105">
        <v>0</v>
      </c>
      <c r="R232" s="105">
        <v>0</v>
      </c>
      <c r="S232" s="105">
        <v>0</v>
      </c>
      <c r="T232" s="105">
        <v>0</v>
      </c>
      <c r="U232" s="105">
        <v>122</v>
      </c>
      <c r="V232" s="105">
        <v>43</v>
      </c>
      <c r="W232" s="162"/>
      <c r="X232" s="103" t="s">
        <v>102</v>
      </c>
      <c r="Y232" s="105">
        <v>0</v>
      </c>
      <c r="Z232" s="105">
        <v>0</v>
      </c>
      <c r="AA232" s="105">
        <v>0</v>
      </c>
      <c r="AB232" s="105">
        <v>0</v>
      </c>
      <c r="AC232" s="105">
        <v>0</v>
      </c>
      <c r="AD232" s="105">
        <v>0</v>
      </c>
      <c r="AE232" s="105">
        <v>0</v>
      </c>
      <c r="AF232" s="105">
        <v>0</v>
      </c>
      <c r="AG232" s="105">
        <v>0</v>
      </c>
      <c r="AH232" s="105">
        <v>0</v>
      </c>
      <c r="AI232" s="105">
        <v>0</v>
      </c>
      <c r="AJ232" s="105">
        <v>0</v>
      </c>
      <c r="AK232" s="105">
        <v>0</v>
      </c>
      <c r="AL232" s="105">
        <v>0</v>
      </c>
      <c r="AM232" s="105">
        <v>0</v>
      </c>
      <c r="AN232" s="105">
        <v>0</v>
      </c>
      <c r="AO232" s="105">
        <v>0</v>
      </c>
      <c r="AP232" s="105">
        <v>0</v>
      </c>
      <c r="AQ232" s="105">
        <v>0</v>
      </c>
      <c r="AR232" s="105">
        <v>0</v>
      </c>
      <c r="AS232" s="162"/>
      <c r="AT232" s="103" t="s">
        <v>102</v>
      </c>
      <c r="AU232" s="105">
        <v>2</v>
      </c>
      <c r="AV232" s="105">
        <v>2</v>
      </c>
      <c r="AW232" s="105">
        <v>0</v>
      </c>
      <c r="AX232" s="105">
        <v>0</v>
      </c>
      <c r="AY232" s="105">
        <v>1</v>
      </c>
      <c r="AZ232" s="105">
        <v>2</v>
      </c>
      <c r="BA232" s="105">
        <v>0</v>
      </c>
      <c r="BB232" s="105">
        <v>0</v>
      </c>
      <c r="BC232" s="105">
        <v>0</v>
      </c>
      <c r="BD232" s="105">
        <v>7</v>
      </c>
      <c r="BE232" s="105">
        <v>4</v>
      </c>
      <c r="BF232" s="105">
        <v>4</v>
      </c>
      <c r="BG232" s="105">
        <v>0</v>
      </c>
      <c r="BH232" s="105">
        <v>0</v>
      </c>
      <c r="BI232" s="105">
        <v>2</v>
      </c>
      <c r="BJ232" s="162"/>
      <c r="BK232" s="103" t="s">
        <v>102</v>
      </c>
      <c r="BL232" s="105">
        <v>0</v>
      </c>
      <c r="BM232" s="105">
        <v>47</v>
      </c>
      <c r="BN232" s="105">
        <v>0</v>
      </c>
      <c r="BO232" s="105">
        <v>0</v>
      </c>
      <c r="BP232" s="105">
        <v>0</v>
      </c>
      <c r="BQ232" s="105">
        <v>2</v>
      </c>
      <c r="BR232" s="105">
        <v>6</v>
      </c>
      <c r="BS232" s="105">
        <v>6</v>
      </c>
      <c r="BT232" s="105">
        <v>6</v>
      </c>
      <c r="BU232" s="162"/>
      <c r="BV232" s="103" t="s">
        <v>102</v>
      </c>
      <c r="BW232" s="105">
        <v>0</v>
      </c>
      <c r="BX232" s="105">
        <v>0</v>
      </c>
      <c r="BY232" s="105">
        <v>0</v>
      </c>
      <c r="BZ232" s="105">
        <v>0</v>
      </c>
      <c r="CA232" s="105">
        <v>0</v>
      </c>
      <c r="CB232" s="105">
        <v>0</v>
      </c>
      <c r="CC232" s="105">
        <v>0</v>
      </c>
      <c r="CD232" s="105">
        <v>0</v>
      </c>
      <c r="CE232" s="105">
        <v>0</v>
      </c>
      <c r="CF232" s="105">
        <v>0</v>
      </c>
      <c r="CG232" s="105">
        <v>0</v>
      </c>
      <c r="CH232" s="105">
        <v>0</v>
      </c>
      <c r="CI232" s="105">
        <v>0</v>
      </c>
      <c r="CJ232" s="105">
        <v>0</v>
      </c>
      <c r="CK232" s="105">
        <v>0</v>
      </c>
      <c r="CL232" s="105">
        <v>0</v>
      </c>
      <c r="CM232" s="105">
        <v>0</v>
      </c>
      <c r="CN232" s="105">
        <v>0</v>
      </c>
      <c r="CO232" s="162"/>
      <c r="CP232" s="105" t="s">
        <v>102</v>
      </c>
      <c r="CQ232" s="105">
        <v>4</v>
      </c>
      <c r="CR232" s="105">
        <v>0</v>
      </c>
      <c r="CS232" s="105">
        <v>0</v>
      </c>
      <c r="CT232" s="105">
        <v>0</v>
      </c>
      <c r="CU232" s="105">
        <v>0</v>
      </c>
      <c r="CV232" s="105">
        <v>4</v>
      </c>
      <c r="CW232" s="105">
        <v>0</v>
      </c>
      <c r="CX232" s="162"/>
      <c r="CY232" s="103" t="s">
        <v>102</v>
      </c>
      <c r="CZ232" s="105">
        <v>1</v>
      </c>
      <c r="DA232" s="105">
        <v>1</v>
      </c>
      <c r="DB232" s="105">
        <v>0</v>
      </c>
      <c r="DC232" s="105">
        <v>0</v>
      </c>
      <c r="DD232" s="105">
        <v>0</v>
      </c>
      <c r="DE232" s="105">
        <v>0</v>
      </c>
      <c r="DF232" s="105">
        <v>1</v>
      </c>
      <c r="DG232" s="105">
        <v>0</v>
      </c>
      <c r="DH232" s="105">
        <v>0</v>
      </c>
      <c r="DI232" s="105">
        <v>0</v>
      </c>
      <c r="DJ232" s="105">
        <v>0</v>
      </c>
      <c r="DK232" s="105">
        <v>0</v>
      </c>
      <c r="DL232" s="105">
        <v>0</v>
      </c>
      <c r="DM232" s="105">
        <v>1</v>
      </c>
      <c r="DN232" s="105">
        <v>0</v>
      </c>
      <c r="DO232" s="135"/>
      <c r="DP232" s="138" t="s">
        <v>211</v>
      </c>
      <c r="DQ232" s="138" t="s">
        <v>4370</v>
      </c>
      <c r="DR232" s="138">
        <v>0</v>
      </c>
      <c r="DS232" s="138">
        <v>0</v>
      </c>
      <c r="DT232" s="139">
        <v>94</v>
      </c>
      <c r="DU232" s="139">
        <v>3</v>
      </c>
    </row>
    <row r="233" spans="1:125" ht="14.45" customHeight="1">
      <c r="A233" s="162" t="s">
        <v>638</v>
      </c>
      <c r="B233" s="13" t="s">
        <v>119</v>
      </c>
      <c r="C233" s="74">
        <v>0</v>
      </c>
      <c r="D233" s="74">
        <v>0</v>
      </c>
      <c r="E233" s="74">
        <v>0</v>
      </c>
      <c r="F233" s="74">
        <v>0</v>
      </c>
      <c r="G233" s="74">
        <v>0</v>
      </c>
      <c r="H233" s="74">
        <v>0</v>
      </c>
      <c r="I233" s="74">
        <v>0</v>
      </c>
      <c r="J233" s="74">
        <v>0</v>
      </c>
      <c r="K233" s="74">
        <v>0</v>
      </c>
      <c r="L233" s="74">
        <v>0</v>
      </c>
      <c r="M233" s="74">
        <v>0</v>
      </c>
      <c r="N233" s="74">
        <v>0</v>
      </c>
      <c r="O233" s="74">
        <v>0</v>
      </c>
      <c r="P233" s="74">
        <v>0</v>
      </c>
      <c r="Q233" s="74">
        <v>0</v>
      </c>
      <c r="R233" s="74">
        <v>0</v>
      </c>
      <c r="S233" s="74">
        <v>0</v>
      </c>
      <c r="T233" s="74">
        <v>0</v>
      </c>
      <c r="U233" s="67">
        <v>0</v>
      </c>
      <c r="V233" s="67">
        <v>0</v>
      </c>
      <c r="W233" s="162" t="s">
        <v>638</v>
      </c>
      <c r="X233" s="13" t="s">
        <v>119</v>
      </c>
      <c r="Y233" s="74">
        <v>0</v>
      </c>
      <c r="Z233" s="74">
        <v>0</v>
      </c>
      <c r="AA233" s="74">
        <v>0</v>
      </c>
      <c r="AB233" s="74">
        <v>0</v>
      </c>
      <c r="AC233" s="74">
        <v>0</v>
      </c>
      <c r="AD233" s="74">
        <v>0</v>
      </c>
      <c r="AE233" s="74">
        <v>0</v>
      </c>
      <c r="AF233" s="74">
        <v>0</v>
      </c>
      <c r="AG233" s="74">
        <v>0</v>
      </c>
      <c r="AH233" s="74">
        <v>0</v>
      </c>
      <c r="AI233" s="74">
        <v>0</v>
      </c>
      <c r="AJ233" s="74">
        <v>0</v>
      </c>
      <c r="AK233" s="74">
        <v>0</v>
      </c>
      <c r="AL233" s="74">
        <v>0</v>
      </c>
      <c r="AM233" s="74">
        <v>0</v>
      </c>
      <c r="AN233" s="74">
        <v>0</v>
      </c>
      <c r="AO233" s="74">
        <v>0</v>
      </c>
      <c r="AP233" s="74">
        <v>0</v>
      </c>
      <c r="AQ233" s="67">
        <v>0</v>
      </c>
      <c r="AR233" s="67">
        <v>0</v>
      </c>
      <c r="AS233" s="162" t="s">
        <v>638</v>
      </c>
      <c r="AT233" s="13" t="s">
        <v>119</v>
      </c>
      <c r="AU233" s="74">
        <v>0</v>
      </c>
      <c r="AV233" s="74">
        <v>0</v>
      </c>
      <c r="AW233" s="74">
        <v>0</v>
      </c>
      <c r="AX233" s="74">
        <v>0</v>
      </c>
      <c r="AY233" s="74">
        <v>0</v>
      </c>
      <c r="AZ233" s="74">
        <v>0</v>
      </c>
      <c r="BA233" s="74">
        <v>0</v>
      </c>
      <c r="BB233" s="74">
        <v>0</v>
      </c>
      <c r="BC233" s="74">
        <v>0</v>
      </c>
      <c r="BD233" s="67">
        <v>0</v>
      </c>
      <c r="BE233" s="76">
        <v>0</v>
      </c>
      <c r="BF233" s="74">
        <v>0</v>
      </c>
      <c r="BG233" s="74">
        <v>0</v>
      </c>
      <c r="BH233" s="74">
        <v>0</v>
      </c>
      <c r="BI233" s="74">
        <v>0</v>
      </c>
      <c r="BJ233" s="162" t="s">
        <v>638</v>
      </c>
      <c r="BK233" s="13" t="s">
        <v>119</v>
      </c>
      <c r="BL233" s="74">
        <v>0</v>
      </c>
      <c r="BM233" s="74">
        <v>0</v>
      </c>
      <c r="BN233" s="74">
        <v>0</v>
      </c>
      <c r="BO233" s="74">
        <v>0</v>
      </c>
      <c r="BP233" s="74">
        <v>0</v>
      </c>
      <c r="BQ233" s="74">
        <v>0</v>
      </c>
      <c r="BR233" s="74">
        <v>0</v>
      </c>
      <c r="BS233" s="74">
        <v>0</v>
      </c>
      <c r="BT233" s="74">
        <v>0</v>
      </c>
      <c r="BU233" s="162" t="s">
        <v>638</v>
      </c>
      <c r="BV233" s="13" t="s">
        <v>119</v>
      </c>
      <c r="BW233" s="74">
        <v>0</v>
      </c>
      <c r="BX233" s="74">
        <v>0</v>
      </c>
      <c r="BY233" s="74">
        <v>0</v>
      </c>
      <c r="BZ233" s="74">
        <v>0</v>
      </c>
      <c r="CA233" s="74">
        <v>0</v>
      </c>
      <c r="CB233" s="74">
        <v>0</v>
      </c>
      <c r="CC233" s="74">
        <v>0</v>
      </c>
      <c r="CD233" s="74">
        <v>0</v>
      </c>
      <c r="CE233" s="74">
        <v>0</v>
      </c>
      <c r="CF233" s="74">
        <v>0</v>
      </c>
      <c r="CG233" s="74">
        <v>0</v>
      </c>
      <c r="CH233" s="74">
        <v>0</v>
      </c>
      <c r="CI233" s="74">
        <v>0</v>
      </c>
      <c r="CJ233" s="74">
        <v>0</v>
      </c>
      <c r="CK233" s="74">
        <v>0</v>
      </c>
      <c r="CL233" s="74">
        <v>0</v>
      </c>
      <c r="CM233" s="74">
        <v>0</v>
      </c>
      <c r="CN233" s="74">
        <v>0</v>
      </c>
      <c r="CO233" s="162" t="s">
        <v>638</v>
      </c>
      <c r="CP233" s="13" t="s">
        <v>119</v>
      </c>
      <c r="CQ233" s="72">
        <v>0</v>
      </c>
      <c r="CR233" s="5">
        <v>0</v>
      </c>
      <c r="CS233" s="5">
        <v>0</v>
      </c>
      <c r="CT233" s="72">
        <v>0</v>
      </c>
      <c r="CU233" s="5">
        <v>0</v>
      </c>
      <c r="CV233" s="72">
        <v>0</v>
      </c>
      <c r="CW233" s="72">
        <v>0</v>
      </c>
      <c r="CX233" s="162" t="s">
        <v>638</v>
      </c>
      <c r="CY233" s="13" t="s">
        <v>119</v>
      </c>
      <c r="CZ233" s="74">
        <v>0</v>
      </c>
      <c r="DA233" s="74">
        <v>0</v>
      </c>
      <c r="DB233" s="74">
        <v>0</v>
      </c>
      <c r="DC233" s="74">
        <v>0</v>
      </c>
      <c r="DD233" s="74">
        <v>0</v>
      </c>
      <c r="DE233" s="74">
        <v>0</v>
      </c>
      <c r="DF233" s="74">
        <v>0</v>
      </c>
      <c r="DG233" s="74">
        <v>0</v>
      </c>
      <c r="DH233" s="74">
        <v>0</v>
      </c>
      <c r="DI233" s="74">
        <v>0</v>
      </c>
      <c r="DJ233" s="74">
        <v>0</v>
      </c>
      <c r="DK233" s="74">
        <v>0</v>
      </c>
      <c r="DL233" s="74">
        <v>0</v>
      </c>
      <c r="DM233" s="74">
        <v>0</v>
      </c>
      <c r="DN233" s="74">
        <v>0</v>
      </c>
      <c r="DO233" s="135"/>
      <c r="DP233" s="138" t="s">
        <v>638</v>
      </c>
      <c r="DQ233" s="138" t="s">
        <v>4371</v>
      </c>
      <c r="DR233" s="138">
        <v>0</v>
      </c>
      <c r="DS233" s="138">
        <v>0</v>
      </c>
      <c r="DT233" s="139">
        <v>0</v>
      </c>
      <c r="DU233" s="139">
        <v>0</v>
      </c>
    </row>
    <row r="234" spans="1:125">
      <c r="A234" s="162"/>
      <c r="B234" s="13" t="s">
        <v>120</v>
      </c>
      <c r="C234" s="74">
        <v>352</v>
      </c>
      <c r="D234" s="74">
        <v>175</v>
      </c>
      <c r="E234" s="74">
        <v>189</v>
      </c>
      <c r="F234" s="74">
        <v>109</v>
      </c>
      <c r="G234" s="74">
        <v>0</v>
      </c>
      <c r="H234" s="74">
        <v>0</v>
      </c>
      <c r="I234" s="74">
        <v>80</v>
      </c>
      <c r="J234" s="74">
        <v>22</v>
      </c>
      <c r="K234" s="74">
        <v>48</v>
      </c>
      <c r="L234" s="74">
        <v>15</v>
      </c>
      <c r="M234" s="74">
        <v>305</v>
      </c>
      <c r="N234" s="74">
        <v>180</v>
      </c>
      <c r="O234" s="74">
        <v>0</v>
      </c>
      <c r="P234" s="74">
        <v>0</v>
      </c>
      <c r="Q234" s="74">
        <v>90</v>
      </c>
      <c r="R234" s="74">
        <v>20</v>
      </c>
      <c r="S234" s="74">
        <v>0</v>
      </c>
      <c r="T234" s="74">
        <v>0</v>
      </c>
      <c r="U234" s="67">
        <v>1064</v>
      </c>
      <c r="V234" s="67">
        <v>521</v>
      </c>
      <c r="W234" s="162"/>
      <c r="X234" s="13" t="s">
        <v>120</v>
      </c>
      <c r="Y234" s="74">
        <v>0</v>
      </c>
      <c r="Z234" s="74">
        <v>0</v>
      </c>
      <c r="AA234" s="74">
        <v>0</v>
      </c>
      <c r="AB234" s="74">
        <v>0</v>
      </c>
      <c r="AC234" s="74">
        <v>0</v>
      </c>
      <c r="AD234" s="74">
        <v>0</v>
      </c>
      <c r="AE234" s="74">
        <v>0</v>
      </c>
      <c r="AF234" s="74">
        <v>0</v>
      </c>
      <c r="AG234" s="74">
        <v>0</v>
      </c>
      <c r="AH234" s="74">
        <v>0</v>
      </c>
      <c r="AI234" s="74">
        <v>11</v>
      </c>
      <c r="AJ234" s="74">
        <v>8</v>
      </c>
      <c r="AK234" s="74">
        <v>0</v>
      </c>
      <c r="AL234" s="74">
        <v>0</v>
      </c>
      <c r="AM234" s="74">
        <v>0</v>
      </c>
      <c r="AN234" s="74">
        <v>0</v>
      </c>
      <c r="AO234" s="74">
        <v>0</v>
      </c>
      <c r="AP234" s="74">
        <v>0</v>
      </c>
      <c r="AQ234" s="67">
        <v>11</v>
      </c>
      <c r="AR234" s="67">
        <v>8</v>
      </c>
      <c r="AS234" s="162"/>
      <c r="AT234" s="13" t="s">
        <v>120</v>
      </c>
      <c r="AU234" s="74">
        <v>7</v>
      </c>
      <c r="AV234" s="74">
        <v>5</v>
      </c>
      <c r="AW234" s="74">
        <v>0</v>
      </c>
      <c r="AX234" s="74">
        <v>2</v>
      </c>
      <c r="AY234" s="74">
        <v>2</v>
      </c>
      <c r="AZ234" s="74">
        <v>5</v>
      </c>
      <c r="BA234" s="74">
        <v>0</v>
      </c>
      <c r="BB234" s="74">
        <v>3</v>
      </c>
      <c r="BC234" s="74">
        <v>0</v>
      </c>
      <c r="BD234" s="67">
        <v>24</v>
      </c>
      <c r="BE234" s="76">
        <v>32</v>
      </c>
      <c r="BF234" s="74">
        <v>30</v>
      </c>
      <c r="BG234" s="74">
        <v>13</v>
      </c>
      <c r="BH234" s="74">
        <v>0</v>
      </c>
      <c r="BI234" s="74">
        <v>4</v>
      </c>
      <c r="BJ234" s="162"/>
      <c r="BK234" s="13" t="s">
        <v>120</v>
      </c>
      <c r="BL234" s="74">
        <v>0</v>
      </c>
      <c r="BM234" s="74">
        <v>350</v>
      </c>
      <c r="BN234" s="74">
        <v>212</v>
      </c>
      <c r="BO234" s="74">
        <v>0</v>
      </c>
      <c r="BP234" s="74">
        <v>0</v>
      </c>
      <c r="BQ234" s="74">
        <v>13</v>
      </c>
      <c r="BR234" s="74">
        <v>34</v>
      </c>
      <c r="BS234" s="74">
        <v>34</v>
      </c>
      <c r="BT234" s="74">
        <v>34</v>
      </c>
      <c r="BU234" s="162"/>
      <c r="BV234" s="13" t="s">
        <v>120</v>
      </c>
      <c r="BW234" s="74">
        <v>299</v>
      </c>
      <c r="BX234" s="74">
        <v>139</v>
      </c>
      <c r="BY234" s="74">
        <v>292</v>
      </c>
      <c r="BZ234" s="74">
        <v>135</v>
      </c>
      <c r="CA234" s="74">
        <v>173</v>
      </c>
      <c r="CB234" s="74">
        <v>76</v>
      </c>
      <c r="CC234" s="74">
        <v>0</v>
      </c>
      <c r="CD234" s="74">
        <v>0</v>
      </c>
      <c r="CE234" s="74">
        <v>0</v>
      </c>
      <c r="CF234" s="74">
        <v>0</v>
      </c>
      <c r="CG234" s="74">
        <v>0</v>
      </c>
      <c r="CH234" s="74">
        <v>0</v>
      </c>
      <c r="CI234" s="74">
        <v>57</v>
      </c>
      <c r="CJ234" s="74">
        <v>15</v>
      </c>
      <c r="CK234" s="74">
        <v>55</v>
      </c>
      <c r="CL234" s="74">
        <v>15</v>
      </c>
      <c r="CM234" s="74">
        <v>35</v>
      </c>
      <c r="CN234" s="74">
        <v>13</v>
      </c>
      <c r="CO234" s="162"/>
      <c r="CP234" s="13" t="s">
        <v>120</v>
      </c>
      <c r="CQ234" s="72">
        <v>53</v>
      </c>
      <c r="CR234" s="5">
        <v>15</v>
      </c>
      <c r="CS234" s="5">
        <v>9</v>
      </c>
      <c r="CT234" s="72">
        <v>8</v>
      </c>
      <c r="CU234" s="5">
        <v>2</v>
      </c>
      <c r="CV234" s="72">
        <v>61</v>
      </c>
      <c r="CW234" s="72">
        <v>17</v>
      </c>
      <c r="CX234" s="162"/>
      <c r="CY234" s="13" t="s">
        <v>120</v>
      </c>
      <c r="CZ234" s="74">
        <v>0</v>
      </c>
      <c r="DA234" s="74">
        <v>0</v>
      </c>
      <c r="DB234" s="74">
        <v>0</v>
      </c>
      <c r="DC234" s="74">
        <v>0</v>
      </c>
      <c r="DD234" s="74">
        <v>0</v>
      </c>
      <c r="DE234" s="74">
        <v>0</v>
      </c>
      <c r="DF234" s="74">
        <v>0</v>
      </c>
      <c r="DG234" s="74">
        <v>0</v>
      </c>
      <c r="DH234" s="74">
        <v>0</v>
      </c>
      <c r="DI234" s="74">
        <v>0</v>
      </c>
      <c r="DJ234" s="74">
        <v>0</v>
      </c>
      <c r="DK234" s="74">
        <v>0</v>
      </c>
      <c r="DL234" s="74">
        <v>0</v>
      </c>
      <c r="DM234" s="74">
        <v>0</v>
      </c>
      <c r="DN234" s="74">
        <v>0</v>
      </c>
      <c r="DO234" s="135"/>
      <c r="DP234" s="138" t="s">
        <v>638</v>
      </c>
      <c r="DQ234" s="138" t="s">
        <v>4372</v>
      </c>
      <c r="DR234" s="138">
        <v>356</v>
      </c>
      <c r="DS234" s="138">
        <v>208</v>
      </c>
      <c r="DT234" s="139">
        <v>1336</v>
      </c>
      <c r="DU234" s="139">
        <v>0</v>
      </c>
    </row>
    <row r="235" spans="1:125">
      <c r="A235" s="162"/>
      <c r="B235" s="103" t="s">
        <v>102</v>
      </c>
      <c r="C235" s="105">
        <v>352</v>
      </c>
      <c r="D235" s="105">
        <v>175</v>
      </c>
      <c r="E235" s="105">
        <v>189</v>
      </c>
      <c r="F235" s="105">
        <v>109</v>
      </c>
      <c r="G235" s="105">
        <v>0</v>
      </c>
      <c r="H235" s="105">
        <v>0</v>
      </c>
      <c r="I235" s="105">
        <v>80</v>
      </c>
      <c r="J235" s="105">
        <v>22</v>
      </c>
      <c r="K235" s="105">
        <v>48</v>
      </c>
      <c r="L235" s="105">
        <v>15</v>
      </c>
      <c r="M235" s="105">
        <v>305</v>
      </c>
      <c r="N235" s="105">
        <v>180</v>
      </c>
      <c r="O235" s="105">
        <v>0</v>
      </c>
      <c r="P235" s="105">
        <v>0</v>
      </c>
      <c r="Q235" s="105">
        <v>90</v>
      </c>
      <c r="R235" s="105">
        <v>20</v>
      </c>
      <c r="S235" s="105">
        <v>0</v>
      </c>
      <c r="T235" s="105">
        <v>0</v>
      </c>
      <c r="U235" s="105">
        <v>1064</v>
      </c>
      <c r="V235" s="105">
        <v>521</v>
      </c>
      <c r="W235" s="162"/>
      <c r="X235" s="103" t="s">
        <v>102</v>
      </c>
      <c r="Y235" s="105">
        <v>0</v>
      </c>
      <c r="Z235" s="105">
        <v>0</v>
      </c>
      <c r="AA235" s="105">
        <v>0</v>
      </c>
      <c r="AB235" s="105">
        <v>0</v>
      </c>
      <c r="AC235" s="105">
        <v>0</v>
      </c>
      <c r="AD235" s="105">
        <v>0</v>
      </c>
      <c r="AE235" s="105">
        <v>0</v>
      </c>
      <c r="AF235" s="105">
        <v>0</v>
      </c>
      <c r="AG235" s="105">
        <v>0</v>
      </c>
      <c r="AH235" s="105">
        <v>0</v>
      </c>
      <c r="AI235" s="105">
        <v>11</v>
      </c>
      <c r="AJ235" s="105">
        <v>8</v>
      </c>
      <c r="AK235" s="105">
        <v>0</v>
      </c>
      <c r="AL235" s="105">
        <v>0</v>
      </c>
      <c r="AM235" s="105">
        <v>0</v>
      </c>
      <c r="AN235" s="105">
        <v>0</v>
      </c>
      <c r="AO235" s="105">
        <v>0</v>
      </c>
      <c r="AP235" s="105">
        <v>0</v>
      </c>
      <c r="AQ235" s="105">
        <v>11</v>
      </c>
      <c r="AR235" s="105">
        <v>8</v>
      </c>
      <c r="AS235" s="162"/>
      <c r="AT235" s="103" t="s">
        <v>102</v>
      </c>
      <c r="AU235" s="105">
        <v>7</v>
      </c>
      <c r="AV235" s="105">
        <v>5</v>
      </c>
      <c r="AW235" s="105">
        <v>0</v>
      </c>
      <c r="AX235" s="105">
        <v>2</v>
      </c>
      <c r="AY235" s="105">
        <v>2</v>
      </c>
      <c r="AZ235" s="105">
        <v>5</v>
      </c>
      <c r="BA235" s="105">
        <v>0</v>
      </c>
      <c r="BB235" s="105">
        <v>3</v>
      </c>
      <c r="BC235" s="105">
        <v>0</v>
      </c>
      <c r="BD235" s="105">
        <v>24</v>
      </c>
      <c r="BE235" s="105">
        <v>32</v>
      </c>
      <c r="BF235" s="105">
        <v>30</v>
      </c>
      <c r="BG235" s="105">
        <v>13</v>
      </c>
      <c r="BH235" s="105">
        <v>0</v>
      </c>
      <c r="BI235" s="105">
        <v>4</v>
      </c>
      <c r="BJ235" s="162"/>
      <c r="BK235" s="103" t="s">
        <v>102</v>
      </c>
      <c r="BL235" s="105">
        <v>0</v>
      </c>
      <c r="BM235" s="105">
        <v>350</v>
      </c>
      <c r="BN235" s="105">
        <v>212</v>
      </c>
      <c r="BO235" s="105">
        <v>0</v>
      </c>
      <c r="BP235" s="105">
        <v>0</v>
      </c>
      <c r="BQ235" s="105">
        <v>13</v>
      </c>
      <c r="BR235" s="105">
        <v>34</v>
      </c>
      <c r="BS235" s="105">
        <v>34</v>
      </c>
      <c r="BT235" s="105">
        <v>34</v>
      </c>
      <c r="BU235" s="162"/>
      <c r="BV235" s="103" t="s">
        <v>102</v>
      </c>
      <c r="BW235" s="105">
        <v>299</v>
      </c>
      <c r="BX235" s="105">
        <v>139</v>
      </c>
      <c r="BY235" s="105">
        <v>292</v>
      </c>
      <c r="BZ235" s="105">
        <v>135</v>
      </c>
      <c r="CA235" s="105">
        <v>173</v>
      </c>
      <c r="CB235" s="105">
        <v>76</v>
      </c>
      <c r="CC235" s="105">
        <v>0</v>
      </c>
      <c r="CD235" s="105">
        <v>0</v>
      </c>
      <c r="CE235" s="105">
        <v>0</v>
      </c>
      <c r="CF235" s="105">
        <v>0</v>
      </c>
      <c r="CG235" s="105">
        <v>0</v>
      </c>
      <c r="CH235" s="105">
        <v>0</v>
      </c>
      <c r="CI235" s="105">
        <v>57</v>
      </c>
      <c r="CJ235" s="105">
        <v>15</v>
      </c>
      <c r="CK235" s="105">
        <v>55</v>
      </c>
      <c r="CL235" s="105">
        <v>15</v>
      </c>
      <c r="CM235" s="105">
        <v>35</v>
      </c>
      <c r="CN235" s="105">
        <v>13</v>
      </c>
      <c r="CO235" s="162"/>
      <c r="CP235" s="105" t="s">
        <v>102</v>
      </c>
      <c r="CQ235" s="105">
        <v>53</v>
      </c>
      <c r="CR235" s="105">
        <v>15</v>
      </c>
      <c r="CS235" s="105">
        <v>9</v>
      </c>
      <c r="CT235" s="105">
        <v>8</v>
      </c>
      <c r="CU235" s="105">
        <v>2</v>
      </c>
      <c r="CV235" s="105">
        <v>61</v>
      </c>
      <c r="CW235" s="105">
        <v>17</v>
      </c>
      <c r="CX235" s="162"/>
      <c r="CY235" s="103" t="s">
        <v>102</v>
      </c>
      <c r="CZ235" s="105">
        <v>0</v>
      </c>
      <c r="DA235" s="105">
        <v>0</v>
      </c>
      <c r="DB235" s="105">
        <v>0</v>
      </c>
      <c r="DC235" s="105">
        <v>0</v>
      </c>
      <c r="DD235" s="105">
        <v>0</v>
      </c>
      <c r="DE235" s="105">
        <v>0</v>
      </c>
      <c r="DF235" s="105">
        <v>0</v>
      </c>
      <c r="DG235" s="105">
        <v>0</v>
      </c>
      <c r="DH235" s="105">
        <v>0</v>
      </c>
      <c r="DI235" s="105">
        <v>0</v>
      </c>
      <c r="DJ235" s="105">
        <v>0</v>
      </c>
      <c r="DK235" s="105">
        <v>0</v>
      </c>
      <c r="DL235" s="105">
        <v>0</v>
      </c>
      <c r="DM235" s="105">
        <v>0</v>
      </c>
      <c r="DN235" s="105">
        <v>0</v>
      </c>
      <c r="DO235" s="135"/>
      <c r="DP235" s="138" t="s">
        <v>638</v>
      </c>
      <c r="DQ235" s="138" t="s">
        <v>4373</v>
      </c>
      <c r="DR235" s="138">
        <v>356</v>
      </c>
      <c r="DS235" s="138">
        <v>208</v>
      </c>
      <c r="DT235" s="139">
        <v>1336</v>
      </c>
      <c r="DU235" s="139">
        <v>0</v>
      </c>
    </row>
    <row r="236" spans="1:125">
      <c r="A236" s="162" t="s">
        <v>213</v>
      </c>
      <c r="B236" s="13" t="s">
        <v>119</v>
      </c>
      <c r="C236" s="74">
        <v>70</v>
      </c>
      <c r="D236" s="74">
        <v>30</v>
      </c>
      <c r="E236" s="74">
        <v>64</v>
      </c>
      <c r="F236" s="74">
        <v>30</v>
      </c>
      <c r="G236" s="74">
        <v>0</v>
      </c>
      <c r="H236" s="74">
        <v>0</v>
      </c>
      <c r="I236" s="74">
        <v>0</v>
      </c>
      <c r="J236" s="74">
        <v>0</v>
      </c>
      <c r="K236" s="74">
        <v>0</v>
      </c>
      <c r="L236" s="74">
        <v>0</v>
      </c>
      <c r="M236" s="74">
        <v>87</v>
      </c>
      <c r="N236" s="74">
        <v>47</v>
      </c>
      <c r="O236" s="74">
        <v>0</v>
      </c>
      <c r="P236" s="74">
        <v>0</v>
      </c>
      <c r="Q236" s="74">
        <v>26</v>
      </c>
      <c r="R236" s="74">
        <v>10</v>
      </c>
      <c r="S236" s="74">
        <v>0</v>
      </c>
      <c r="T236" s="74">
        <v>0</v>
      </c>
      <c r="U236" s="67">
        <v>247</v>
      </c>
      <c r="V236" s="67">
        <v>117</v>
      </c>
      <c r="W236" s="162" t="s">
        <v>213</v>
      </c>
      <c r="X236" s="13" t="s">
        <v>119</v>
      </c>
      <c r="Y236" s="74">
        <v>10</v>
      </c>
      <c r="Z236" s="74">
        <v>7</v>
      </c>
      <c r="AA236" s="74">
        <v>6</v>
      </c>
      <c r="AB236" s="74">
        <v>4</v>
      </c>
      <c r="AC236" s="74">
        <v>0</v>
      </c>
      <c r="AD236" s="74">
        <v>0</v>
      </c>
      <c r="AE236" s="74">
        <v>0</v>
      </c>
      <c r="AF236" s="74">
        <v>0</v>
      </c>
      <c r="AG236" s="74">
        <v>0</v>
      </c>
      <c r="AH236" s="74">
        <v>0</v>
      </c>
      <c r="AI236" s="74">
        <v>28</v>
      </c>
      <c r="AJ236" s="74">
        <v>11</v>
      </c>
      <c r="AK236" s="74">
        <v>0</v>
      </c>
      <c r="AL236" s="74">
        <v>0</v>
      </c>
      <c r="AM236" s="74">
        <v>13</v>
      </c>
      <c r="AN236" s="74">
        <v>7</v>
      </c>
      <c r="AO236" s="74">
        <v>0</v>
      </c>
      <c r="AP236" s="74">
        <v>0</v>
      </c>
      <c r="AQ236" s="67">
        <v>57</v>
      </c>
      <c r="AR236" s="67">
        <v>29</v>
      </c>
      <c r="AS236" s="162" t="s">
        <v>213</v>
      </c>
      <c r="AT236" s="13" t="s">
        <v>119</v>
      </c>
      <c r="AU236" s="74">
        <v>1</v>
      </c>
      <c r="AV236" s="74">
        <v>1</v>
      </c>
      <c r="AW236" s="74">
        <v>0</v>
      </c>
      <c r="AX236" s="74">
        <v>0</v>
      </c>
      <c r="AY236" s="74">
        <v>0</v>
      </c>
      <c r="AZ236" s="74">
        <v>2</v>
      </c>
      <c r="BA236" s="74">
        <v>0</v>
      </c>
      <c r="BB236" s="74">
        <v>1</v>
      </c>
      <c r="BC236" s="74">
        <v>0</v>
      </c>
      <c r="BD236" s="67">
        <v>5</v>
      </c>
      <c r="BE236" s="76">
        <v>7</v>
      </c>
      <c r="BF236" s="74">
        <v>7</v>
      </c>
      <c r="BG236" s="74">
        <v>4</v>
      </c>
      <c r="BH236" s="74">
        <v>0</v>
      </c>
      <c r="BI236" s="74">
        <v>2</v>
      </c>
      <c r="BJ236" s="162" t="s">
        <v>213</v>
      </c>
      <c r="BK236" s="13" t="s">
        <v>119</v>
      </c>
      <c r="BL236" s="74">
        <v>0</v>
      </c>
      <c r="BM236" s="74">
        <v>126</v>
      </c>
      <c r="BN236" s="74">
        <v>10</v>
      </c>
      <c r="BO236" s="74">
        <v>0</v>
      </c>
      <c r="BP236" s="74">
        <v>0</v>
      </c>
      <c r="BQ236" s="74">
        <v>0</v>
      </c>
      <c r="BR236" s="74">
        <v>7</v>
      </c>
      <c r="BS236" s="74">
        <v>7</v>
      </c>
      <c r="BT236" s="74">
        <v>7</v>
      </c>
      <c r="BU236" s="162" t="s">
        <v>213</v>
      </c>
      <c r="BV236" s="13" t="s">
        <v>119</v>
      </c>
      <c r="BW236" s="74">
        <v>116</v>
      </c>
      <c r="BX236" s="74">
        <v>49</v>
      </c>
      <c r="BY236" s="74">
        <v>116</v>
      </c>
      <c r="BZ236" s="74">
        <v>49</v>
      </c>
      <c r="CA236" s="74">
        <v>50</v>
      </c>
      <c r="CB236" s="74">
        <v>30</v>
      </c>
      <c r="CC236" s="74">
        <v>0</v>
      </c>
      <c r="CD236" s="74">
        <v>0</v>
      </c>
      <c r="CE236" s="74">
        <v>0</v>
      </c>
      <c r="CF236" s="74">
        <v>0</v>
      </c>
      <c r="CG236" s="74">
        <v>0</v>
      </c>
      <c r="CH236" s="74">
        <v>0</v>
      </c>
      <c r="CI236" s="74">
        <v>34</v>
      </c>
      <c r="CJ236" s="74">
        <v>16</v>
      </c>
      <c r="CK236" s="74">
        <v>34</v>
      </c>
      <c r="CL236" s="74">
        <v>16</v>
      </c>
      <c r="CM236" s="74">
        <v>4</v>
      </c>
      <c r="CN236" s="74">
        <v>2</v>
      </c>
      <c r="CO236" s="162" t="s">
        <v>213</v>
      </c>
      <c r="CP236" s="13" t="s">
        <v>119</v>
      </c>
      <c r="CQ236" s="72">
        <v>3</v>
      </c>
      <c r="CR236" s="5">
        <v>1</v>
      </c>
      <c r="CS236" s="5">
        <v>0</v>
      </c>
      <c r="CT236" s="72">
        <v>0</v>
      </c>
      <c r="CU236" s="5">
        <v>0</v>
      </c>
      <c r="CV236" s="72">
        <v>3</v>
      </c>
      <c r="CW236" s="72">
        <v>1</v>
      </c>
      <c r="CX236" s="162" t="s">
        <v>213</v>
      </c>
      <c r="CY236" s="13" t="s">
        <v>119</v>
      </c>
      <c r="CZ236" s="74">
        <v>0</v>
      </c>
      <c r="DA236" s="74">
        <v>0</v>
      </c>
      <c r="DB236" s="74">
        <v>0</v>
      </c>
      <c r="DC236" s="74">
        <v>0</v>
      </c>
      <c r="DD236" s="74">
        <v>0</v>
      </c>
      <c r="DE236" s="74">
        <v>0</v>
      </c>
      <c r="DF236" s="74">
        <v>0</v>
      </c>
      <c r="DG236" s="74">
        <v>0</v>
      </c>
      <c r="DH236" s="74">
        <v>0</v>
      </c>
      <c r="DI236" s="74">
        <v>0</v>
      </c>
      <c r="DJ236" s="74">
        <v>0</v>
      </c>
      <c r="DK236" s="74">
        <v>0</v>
      </c>
      <c r="DL236" s="74">
        <v>0</v>
      </c>
      <c r="DM236" s="74">
        <v>9</v>
      </c>
      <c r="DN236" s="74">
        <v>1</v>
      </c>
      <c r="DO236" s="135"/>
      <c r="DP236" s="138" t="s">
        <v>213</v>
      </c>
      <c r="DQ236" s="138" t="s">
        <v>4374</v>
      </c>
      <c r="DR236" s="138">
        <v>150</v>
      </c>
      <c r="DS236" s="138">
        <v>54</v>
      </c>
      <c r="DT236" s="139">
        <v>282</v>
      </c>
      <c r="DU236" s="139">
        <v>0</v>
      </c>
    </row>
    <row r="237" spans="1:125">
      <c r="A237" s="162"/>
      <c r="B237" s="13" t="s">
        <v>120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67">
        <v>0</v>
      </c>
      <c r="V237" s="67">
        <v>0</v>
      </c>
      <c r="W237" s="162"/>
      <c r="X237" s="13" t="s">
        <v>120</v>
      </c>
      <c r="Y237" s="74">
        <v>0</v>
      </c>
      <c r="Z237" s="74">
        <v>0</v>
      </c>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67">
        <v>0</v>
      </c>
      <c r="AR237" s="67">
        <v>0</v>
      </c>
      <c r="AS237" s="162"/>
      <c r="AT237" s="13" t="s">
        <v>120</v>
      </c>
      <c r="AU237" s="74">
        <v>0</v>
      </c>
      <c r="AV237" s="74">
        <v>0</v>
      </c>
      <c r="AW237" s="74">
        <v>0</v>
      </c>
      <c r="AX237" s="74">
        <v>0</v>
      </c>
      <c r="AY237" s="74">
        <v>0</v>
      </c>
      <c r="AZ237" s="74">
        <v>0</v>
      </c>
      <c r="BA237" s="74">
        <v>0</v>
      </c>
      <c r="BB237" s="74">
        <v>0</v>
      </c>
      <c r="BC237" s="74">
        <v>0</v>
      </c>
      <c r="BD237" s="67">
        <v>0</v>
      </c>
      <c r="BE237" s="76">
        <v>0</v>
      </c>
      <c r="BF237" s="74">
        <v>0</v>
      </c>
      <c r="BG237" s="74">
        <v>0</v>
      </c>
      <c r="BH237" s="74">
        <v>0</v>
      </c>
      <c r="BI237" s="74">
        <v>0</v>
      </c>
      <c r="BJ237" s="162"/>
      <c r="BK237" s="13" t="s">
        <v>120</v>
      </c>
      <c r="BL237" s="74">
        <v>0</v>
      </c>
      <c r="BM237" s="74">
        <v>0</v>
      </c>
      <c r="BN237" s="74">
        <v>0</v>
      </c>
      <c r="BO237" s="74">
        <v>0</v>
      </c>
      <c r="BP237" s="74">
        <v>0</v>
      </c>
      <c r="BQ237" s="74">
        <v>0</v>
      </c>
      <c r="BR237" s="74">
        <v>0</v>
      </c>
      <c r="BS237" s="74">
        <v>0</v>
      </c>
      <c r="BT237" s="74">
        <v>0</v>
      </c>
      <c r="BU237" s="162"/>
      <c r="BV237" s="13" t="s">
        <v>120</v>
      </c>
      <c r="BW237" s="74">
        <v>0</v>
      </c>
      <c r="BX237" s="74">
        <v>0</v>
      </c>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162"/>
      <c r="CP237" s="13" t="s">
        <v>120</v>
      </c>
      <c r="CQ237" s="72">
        <v>0</v>
      </c>
      <c r="CR237" s="5">
        <v>0</v>
      </c>
      <c r="CS237" s="5">
        <v>0</v>
      </c>
      <c r="CT237" s="72">
        <v>0</v>
      </c>
      <c r="CU237" s="5">
        <v>0</v>
      </c>
      <c r="CV237" s="72">
        <v>0</v>
      </c>
      <c r="CW237" s="72">
        <v>0</v>
      </c>
      <c r="CX237" s="162"/>
      <c r="CY237" s="13" t="s">
        <v>120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135"/>
      <c r="DP237" s="138" t="s">
        <v>213</v>
      </c>
      <c r="DQ237" s="138" t="s">
        <v>4375</v>
      </c>
      <c r="DR237" s="138">
        <v>0</v>
      </c>
      <c r="DS237" s="138">
        <v>0</v>
      </c>
      <c r="DT237" s="139">
        <v>0</v>
      </c>
      <c r="DU237" s="139">
        <v>0</v>
      </c>
    </row>
    <row r="238" spans="1:125">
      <c r="A238" s="162"/>
      <c r="B238" s="103" t="s">
        <v>102</v>
      </c>
      <c r="C238" s="105">
        <v>70</v>
      </c>
      <c r="D238" s="105">
        <v>30</v>
      </c>
      <c r="E238" s="105">
        <v>64</v>
      </c>
      <c r="F238" s="105">
        <v>30</v>
      </c>
      <c r="G238" s="105">
        <v>0</v>
      </c>
      <c r="H238" s="105">
        <v>0</v>
      </c>
      <c r="I238" s="105">
        <v>0</v>
      </c>
      <c r="J238" s="105">
        <v>0</v>
      </c>
      <c r="K238" s="105">
        <v>0</v>
      </c>
      <c r="L238" s="105">
        <v>0</v>
      </c>
      <c r="M238" s="105">
        <v>87</v>
      </c>
      <c r="N238" s="105">
        <v>47</v>
      </c>
      <c r="O238" s="105">
        <v>0</v>
      </c>
      <c r="P238" s="105">
        <v>0</v>
      </c>
      <c r="Q238" s="105">
        <v>26</v>
      </c>
      <c r="R238" s="105">
        <v>10</v>
      </c>
      <c r="S238" s="105">
        <v>0</v>
      </c>
      <c r="T238" s="105">
        <v>0</v>
      </c>
      <c r="U238" s="105">
        <v>247</v>
      </c>
      <c r="V238" s="105">
        <v>117</v>
      </c>
      <c r="W238" s="162"/>
      <c r="X238" s="103" t="s">
        <v>102</v>
      </c>
      <c r="Y238" s="105">
        <v>10</v>
      </c>
      <c r="Z238" s="105">
        <v>7</v>
      </c>
      <c r="AA238" s="105">
        <v>6</v>
      </c>
      <c r="AB238" s="105">
        <v>4</v>
      </c>
      <c r="AC238" s="105">
        <v>0</v>
      </c>
      <c r="AD238" s="105">
        <v>0</v>
      </c>
      <c r="AE238" s="105">
        <v>0</v>
      </c>
      <c r="AF238" s="105">
        <v>0</v>
      </c>
      <c r="AG238" s="105">
        <v>0</v>
      </c>
      <c r="AH238" s="105">
        <v>0</v>
      </c>
      <c r="AI238" s="105">
        <v>28</v>
      </c>
      <c r="AJ238" s="105">
        <v>11</v>
      </c>
      <c r="AK238" s="105">
        <v>0</v>
      </c>
      <c r="AL238" s="105">
        <v>0</v>
      </c>
      <c r="AM238" s="105">
        <v>13</v>
      </c>
      <c r="AN238" s="105">
        <v>7</v>
      </c>
      <c r="AO238" s="105">
        <v>0</v>
      </c>
      <c r="AP238" s="105">
        <v>0</v>
      </c>
      <c r="AQ238" s="105">
        <v>57</v>
      </c>
      <c r="AR238" s="105">
        <v>29</v>
      </c>
      <c r="AS238" s="162"/>
      <c r="AT238" s="103" t="s">
        <v>102</v>
      </c>
      <c r="AU238" s="105">
        <v>1</v>
      </c>
      <c r="AV238" s="105">
        <v>1</v>
      </c>
      <c r="AW238" s="105">
        <v>0</v>
      </c>
      <c r="AX238" s="105">
        <v>0</v>
      </c>
      <c r="AY238" s="105">
        <v>0</v>
      </c>
      <c r="AZ238" s="105">
        <v>2</v>
      </c>
      <c r="BA238" s="105">
        <v>0</v>
      </c>
      <c r="BB238" s="105">
        <v>1</v>
      </c>
      <c r="BC238" s="105">
        <v>0</v>
      </c>
      <c r="BD238" s="105">
        <v>5</v>
      </c>
      <c r="BE238" s="105">
        <v>7</v>
      </c>
      <c r="BF238" s="105">
        <v>7</v>
      </c>
      <c r="BG238" s="105">
        <v>4</v>
      </c>
      <c r="BH238" s="105">
        <v>0</v>
      </c>
      <c r="BI238" s="105">
        <v>2</v>
      </c>
      <c r="BJ238" s="162"/>
      <c r="BK238" s="103" t="s">
        <v>102</v>
      </c>
      <c r="BL238" s="105">
        <v>0</v>
      </c>
      <c r="BM238" s="105">
        <v>126</v>
      </c>
      <c r="BN238" s="105">
        <v>10</v>
      </c>
      <c r="BO238" s="105">
        <v>0</v>
      </c>
      <c r="BP238" s="105">
        <v>0</v>
      </c>
      <c r="BQ238" s="105">
        <v>0</v>
      </c>
      <c r="BR238" s="105">
        <v>7</v>
      </c>
      <c r="BS238" s="105">
        <v>7</v>
      </c>
      <c r="BT238" s="105">
        <v>7</v>
      </c>
      <c r="BU238" s="162"/>
      <c r="BV238" s="103" t="s">
        <v>102</v>
      </c>
      <c r="BW238" s="105">
        <v>116</v>
      </c>
      <c r="BX238" s="105">
        <v>49</v>
      </c>
      <c r="BY238" s="105">
        <v>116</v>
      </c>
      <c r="BZ238" s="105">
        <v>49</v>
      </c>
      <c r="CA238" s="105">
        <v>50</v>
      </c>
      <c r="CB238" s="105">
        <v>30</v>
      </c>
      <c r="CC238" s="105">
        <v>0</v>
      </c>
      <c r="CD238" s="105">
        <v>0</v>
      </c>
      <c r="CE238" s="105">
        <v>0</v>
      </c>
      <c r="CF238" s="105">
        <v>0</v>
      </c>
      <c r="CG238" s="105">
        <v>0</v>
      </c>
      <c r="CH238" s="105">
        <v>0</v>
      </c>
      <c r="CI238" s="105">
        <v>34</v>
      </c>
      <c r="CJ238" s="105">
        <v>16</v>
      </c>
      <c r="CK238" s="105">
        <v>34</v>
      </c>
      <c r="CL238" s="105">
        <v>16</v>
      </c>
      <c r="CM238" s="105">
        <v>4</v>
      </c>
      <c r="CN238" s="105">
        <v>2</v>
      </c>
      <c r="CO238" s="162"/>
      <c r="CP238" s="105" t="s">
        <v>102</v>
      </c>
      <c r="CQ238" s="105">
        <v>3</v>
      </c>
      <c r="CR238" s="105">
        <v>1</v>
      </c>
      <c r="CS238" s="105">
        <v>0</v>
      </c>
      <c r="CT238" s="105">
        <v>0</v>
      </c>
      <c r="CU238" s="105">
        <v>0</v>
      </c>
      <c r="CV238" s="105">
        <v>3</v>
      </c>
      <c r="CW238" s="105">
        <v>1</v>
      </c>
      <c r="CX238" s="162"/>
      <c r="CY238" s="103" t="s">
        <v>102</v>
      </c>
      <c r="CZ238" s="105">
        <v>0</v>
      </c>
      <c r="DA238" s="105">
        <v>0</v>
      </c>
      <c r="DB238" s="105">
        <v>0</v>
      </c>
      <c r="DC238" s="105">
        <v>0</v>
      </c>
      <c r="DD238" s="105">
        <v>0</v>
      </c>
      <c r="DE238" s="105">
        <v>0</v>
      </c>
      <c r="DF238" s="105">
        <v>0</v>
      </c>
      <c r="DG238" s="105">
        <v>0</v>
      </c>
      <c r="DH238" s="105">
        <v>0</v>
      </c>
      <c r="DI238" s="105">
        <v>0</v>
      </c>
      <c r="DJ238" s="105">
        <v>0</v>
      </c>
      <c r="DK238" s="105">
        <v>0</v>
      </c>
      <c r="DL238" s="105">
        <v>0</v>
      </c>
      <c r="DM238" s="105">
        <v>9</v>
      </c>
      <c r="DN238" s="105">
        <v>1</v>
      </c>
      <c r="DO238" s="135"/>
      <c r="DP238" s="138" t="s">
        <v>213</v>
      </c>
      <c r="DQ238" s="138" t="s">
        <v>4376</v>
      </c>
      <c r="DR238" s="138">
        <v>150</v>
      </c>
      <c r="DS238" s="138">
        <v>54</v>
      </c>
      <c r="DT238" s="139">
        <v>282</v>
      </c>
      <c r="DU238" s="139">
        <v>0</v>
      </c>
    </row>
    <row r="239" spans="1:125">
      <c r="A239" s="163" t="s">
        <v>494</v>
      </c>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t="s">
        <v>495</v>
      </c>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t="s">
        <v>496</v>
      </c>
      <c r="AT239" s="163"/>
      <c r="AU239" s="163"/>
      <c r="AV239" s="163"/>
      <c r="AW239" s="163"/>
      <c r="AX239" s="163"/>
      <c r="AY239" s="163"/>
      <c r="AZ239" s="163"/>
      <c r="BA239" s="163"/>
      <c r="BB239" s="163"/>
      <c r="BC239" s="163"/>
      <c r="BD239" s="163"/>
      <c r="BE239" s="163"/>
      <c r="BF239" s="163"/>
      <c r="BG239" s="163"/>
      <c r="BH239" s="163"/>
      <c r="BI239" s="163"/>
      <c r="BJ239" s="163" t="s">
        <v>497</v>
      </c>
      <c r="BK239" s="163"/>
      <c r="BL239" s="163"/>
      <c r="BM239" s="163"/>
      <c r="BN239" s="163"/>
      <c r="BO239" s="163"/>
      <c r="BP239" s="163"/>
      <c r="BQ239" s="163"/>
      <c r="BR239" s="163"/>
      <c r="BS239" s="163"/>
      <c r="BT239" s="163"/>
      <c r="BU239" s="163" t="s">
        <v>4243</v>
      </c>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t="s">
        <v>498</v>
      </c>
      <c r="CP239" s="163"/>
      <c r="CQ239" s="163"/>
      <c r="CR239" s="163"/>
      <c r="CS239" s="163"/>
      <c r="CT239" s="163"/>
      <c r="CU239" s="163"/>
      <c r="CV239" s="163"/>
      <c r="CW239" s="163"/>
      <c r="CX239" s="163" t="s">
        <v>499</v>
      </c>
      <c r="CY239" s="163"/>
      <c r="CZ239" s="163"/>
      <c r="DA239" s="163"/>
      <c r="DB239" s="163"/>
      <c r="DC239" s="163"/>
      <c r="DD239" s="163"/>
      <c r="DE239" s="163"/>
      <c r="DF239" s="163"/>
      <c r="DG239" s="163"/>
      <c r="DH239" s="163"/>
      <c r="DI239" s="163"/>
      <c r="DJ239" s="163"/>
      <c r="DK239" s="163"/>
      <c r="DL239" s="163"/>
      <c r="DM239" s="163"/>
      <c r="DN239" s="163"/>
      <c r="DO239" s="135"/>
      <c r="DP239" s="138" t="s">
        <v>494</v>
      </c>
      <c r="DQ239" s="138" t="s">
        <v>494</v>
      </c>
      <c r="DR239" s="138">
        <v>0</v>
      </c>
      <c r="DS239" s="138">
        <v>0</v>
      </c>
      <c r="DT239" s="139">
        <v>0</v>
      </c>
      <c r="DU239" s="139">
        <v>0</v>
      </c>
    </row>
    <row r="240" spans="1:125">
      <c r="A240" s="163" t="s">
        <v>4174</v>
      </c>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t="s">
        <v>4174</v>
      </c>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t="s">
        <v>4174</v>
      </c>
      <c r="AT240" s="163"/>
      <c r="AU240" s="163"/>
      <c r="AV240" s="163"/>
      <c r="AW240" s="163"/>
      <c r="AX240" s="163"/>
      <c r="AY240" s="163"/>
      <c r="AZ240" s="163"/>
      <c r="BA240" s="163"/>
      <c r="BB240" s="163"/>
      <c r="BC240" s="163"/>
      <c r="BD240" s="163"/>
      <c r="BE240" s="163"/>
      <c r="BF240" s="163"/>
      <c r="BG240" s="163"/>
      <c r="BH240" s="163"/>
      <c r="BI240" s="163"/>
      <c r="BJ240" s="185" t="s">
        <v>4174</v>
      </c>
      <c r="BK240" s="185"/>
      <c r="BL240" s="185"/>
      <c r="BM240" s="185"/>
      <c r="BN240" s="185"/>
      <c r="BO240" s="185"/>
      <c r="BP240" s="185"/>
      <c r="BQ240" s="185"/>
      <c r="BR240" s="185"/>
      <c r="BS240" s="185"/>
      <c r="BT240" s="185"/>
      <c r="BU240" s="210" t="s">
        <v>4175</v>
      </c>
      <c r="BV240" s="210"/>
      <c r="BW240" s="210"/>
      <c r="BX240" s="210"/>
      <c r="BY240" s="210"/>
      <c r="BZ240" s="210"/>
      <c r="CA240" s="210"/>
      <c r="CB240" s="210"/>
      <c r="CC240" s="210"/>
      <c r="CD240" s="210"/>
      <c r="CE240" s="210"/>
      <c r="CF240" s="210"/>
      <c r="CG240" s="210"/>
      <c r="CH240" s="210"/>
      <c r="CI240" s="210"/>
      <c r="CJ240" s="210"/>
      <c r="CK240" s="210"/>
      <c r="CL240" s="210"/>
      <c r="CM240" s="210"/>
      <c r="CN240" s="210"/>
      <c r="CO240" s="210" t="s">
        <v>4174</v>
      </c>
      <c r="CP240" s="210"/>
      <c r="CQ240" s="210"/>
      <c r="CR240" s="210"/>
      <c r="CS240" s="210"/>
      <c r="CT240" s="210"/>
      <c r="CU240" s="210"/>
      <c r="CV240" s="210"/>
      <c r="CW240" s="210"/>
      <c r="CX240" s="185" t="s">
        <v>4174</v>
      </c>
      <c r="CY240" s="185"/>
      <c r="CZ240" s="185"/>
      <c r="DA240" s="185"/>
      <c r="DB240" s="185"/>
      <c r="DC240" s="185"/>
      <c r="DD240" s="185"/>
      <c r="DE240" s="185"/>
      <c r="DF240" s="185"/>
      <c r="DG240" s="185"/>
      <c r="DH240" s="185"/>
      <c r="DI240" s="185"/>
      <c r="DJ240" s="185"/>
      <c r="DK240" s="185"/>
      <c r="DL240" s="185"/>
      <c r="DM240" s="185"/>
      <c r="DN240" s="185"/>
      <c r="DO240" s="135"/>
      <c r="DP240" s="138" t="s">
        <v>4174</v>
      </c>
      <c r="DQ240" s="138" t="s">
        <v>4174</v>
      </c>
      <c r="DR240" s="138">
        <v>0</v>
      </c>
      <c r="DS240" s="138">
        <v>0</v>
      </c>
      <c r="DT240" s="139">
        <v>0</v>
      </c>
      <c r="DU240" s="139">
        <v>0</v>
      </c>
    </row>
    <row r="241" spans="1:125" ht="14.45" customHeight="1">
      <c r="A241" s="164" t="s">
        <v>2</v>
      </c>
      <c r="B241" s="164" t="s">
        <v>113</v>
      </c>
      <c r="C241" s="163" t="s">
        <v>41</v>
      </c>
      <c r="D241" s="163"/>
      <c r="E241" s="163" t="s">
        <v>101</v>
      </c>
      <c r="F241" s="163"/>
      <c r="G241" s="163" t="s">
        <v>42</v>
      </c>
      <c r="H241" s="163"/>
      <c r="I241" s="163" t="s">
        <v>43</v>
      </c>
      <c r="J241" s="163"/>
      <c r="K241" s="209" t="s">
        <v>44</v>
      </c>
      <c r="L241" s="209"/>
      <c r="M241" s="163" t="s">
        <v>390</v>
      </c>
      <c r="N241" s="163"/>
      <c r="O241" s="163" t="s">
        <v>391</v>
      </c>
      <c r="P241" s="163"/>
      <c r="Q241" s="163" t="s">
        <v>392</v>
      </c>
      <c r="R241" s="163"/>
      <c r="S241" s="163" t="s">
        <v>393</v>
      </c>
      <c r="T241" s="163"/>
      <c r="U241" s="163" t="s">
        <v>102</v>
      </c>
      <c r="V241" s="163"/>
      <c r="W241" s="164" t="s">
        <v>2</v>
      </c>
      <c r="X241" s="164" t="s">
        <v>113</v>
      </c>
      <c r="Y241" s="163" t="s">
        <v>41</v>
      </c>
      <c r="Z241" s="163"/>
      <c r="AA241" s="163" t="s">
        <v>101</v>
      </c>
      <c r="AB241" s="163"/>
      <c r="AC241" s="163" t="s">
        <v>42</v>
      </c>
      <c r="AD241" s="163"/>
      <c r="AE241" s="163" t="s">
        <v>43</v>
      </c>
      <c r="AF241" s="163"/>
      <c r="AG241" s="209" t="s">
        <v>44</v>
      </c>
      <c r="AH241" s="209"/>
      <c r="AI241" s="163" t="s">
        <v>390</v>
      </c>
      <c r="AJ241" s="163"/>
      <c r="AK241" s="163" t="s">
        <v>391</v>
      </c>
      <c r="AL241" s="163"/>
      <c r="AM241" s="163" t="s">
        <v>392</v>
      </c>
      <c r="AN241" s="163"/>
      <c r="AO241" s="163" t="s">
        <v>393</v>
      </c>
      <c r="AP241" s="163"/>
      <c r="AQ241" s="163" t="s">
        <v>102</v>
      </c>
      <c r="AR241" s="163"/>
      <c r="AS241" s="164" t="s">
        <v>2</v>
      </c>
      <c r="AT241" s="164" t="s">
        <v>113</v>
      </c>
      <c r="AU241" s="164" t="s">
        <v>363</v>
      </c>
      <c r="AV241" s="164"/>
      <c r="AW241" s="164"/>
      <c r="AX241" s="164"/>
      <c r="AY241" s="164"/>
      <c r="AZ241" s="164"/>
      <c r="BA241" s="164"/>
      <c r="BB241" s="164"/>
      <c r="BC241" s="164"/>
      <c r="BD241" s="164"/>
      <c r="BE241" s="164" t="s">
        <v>165</v>
      </c>
      <c r="BF241" s="164"/>
      <c r="BG241" s="164"/>
      <c r="BH241" s="164"/>
      <c r="BI241" s="164" t="s">
        <v>168</v>
      </c>
      <c r="BJ241" s="164" t="s">
        <v>2</v>
      </c>
      <c r="BK241" s="164" t="s">
        <v>113</v>
      </c>
      <c r="BL241" s="185" t="s">
        <v>169</v>
      </c>
      <c r="BM241" s="185"/>
      <c r="BN241" s="185"/>
      <c r="BO241" s="185"/>
      <c r="BP241" s="185"/>
      <c r="BQ241" s="185"/>
      <c r="BR241" s="185"/>
      <c r="BS241" s="185"/>
      <c r="BT241" s="185"/>
      <c r="BU241" s="164" t="s">
        <v>2</v>
      </c>
      <c r="BV241" s="164" t="s">
        <v>113</v>
      </c>
      <c r="BW241" s="185" t="s">
        <v>394</v>
      </c>
      <c r="BX241" s="185"/>
      <c r="BY241" s="185"/>
      <c r="BZ241" s="185"/>
      <c r="CA241" s="185"/>
      <c r="CB241" s="185"/>
      <c r="CC241" s="185" t="s">
        <v>395</v>
      </c>
      <c r="CD241" s="185"/>
      <c r="CE241" s="185"/>
      <c r="CF241" s="185"/>
      <c r="CG241" s="185"/>
      <c r="CH241" s="185"/>
      <c r="CI241" s="185" t="s">
        <v>396</v>
      </c>
      <c r="CJ241" s="185"/>
      <c r="CK241" s="185"/>
      <c r="CL241" s="185"/>
      <c r="CM241" s="185"/>
      <c r="CN241" s="185"/>
      <c r="CO241" s="190" t="s">
        <v>2</v>
      </c>
      <c r="CP241" s="190" t="s">
        <v>113</v>
      </c>
      <c r="CQ241" s="163" t="s">
        <v>166</v>
      </c>
      <c r="CR241" s="163"/>
      <c r="CS241" s="163"/>
      <c r="CT241" s="163" t="s">
        <v>167</v>
      </c>
      <c r="CU241" s="163"/>
      <c r="CV241" s="204" t="s">
        <v>466</v>
      </c>
      <c r="CW241" s="204"/>
      <c r="CX241" s="164" t="s">
        <v>2</v>
      </c>
      <c r="CY241" s="164" t="s">
        <v>113</v>
      </c>
      <c r="CZ241" s="185" t="s">
        <v>371</v>
      </c>
      <c r="DA241" s="185"/>
      <c r="DB241" s="185"/>
      <c r="DC241" s="185"/>
      <c r="DD241" s="185"/>
      <c r="DE241" s="185"/>
      <c r="DF241" s="185"/>
      <c r="DG241" s="185"/>
      <c r="DH241" s="185"/>
      <c r="DI241" s="185"/>
      <c r="DJ241" s="185"/>
      <c r="DK241" s="185"/>
      <c r="DL241" s="185"/>
      <c r="DM241" s="185"/>
      <c r="DN241" s="185"/>
      <c r="DO241" s="135"/>
      <c r="DP241" s="138" t="s">
        <v>2</v>
      </c>
      <c r="DQ241" s="138" t="s">
        <v>4244</v>
      </c>
      <c r="DR241" s="138" t="e">
        <v>#VALUE!</v>
      </c>
      <c r="DS241" s="138">
        <v>0</v>
      </c>
      <c r="DT241" s="139" t="e">
        <v>#VALUE!</v>
      </c>
      <c r="DU241" s="139">
        <v>0</v>
      </c>
    </row>
    <row r="242" spans="1:125" ht="14.45" customHeight="1">
      <c r="A242" s="164"/>
      <c r="B242" s="164"/>
      <c r="C242" s="164" t="s">
        <v>170</v>
      </c>
      <c r="D242" s="164" t="s">
        <v>57</v>
      </c>
      <c r="E242" s="164" t="s">
        <v>170</v>
      </c>
      <c r="F242" s="164" t="s">
        <v>57</v>
      </c>
      <c r="G242" s="164" t="s">
        <v>170</v>
      </c>
      <c r="H242" s="164" t="s">
        <v>57</v>
      </c>
      <c r="I242" s="164" t="s">
        <v>170</v>
      </c>
      <c r="J242" s="164" t="s">
        <v>57</v>
      </c>
      <c r="K242" s="164" t="s">
        <v>170</v>
      </c>
      <c r="L242" s="164" t="s">
        <v>57</v>
      </c>
      <c r="M242" s="164" t="s">
        <v>170</v>
      </c>
      <c r="N242" s="164" t="s">
        <v>57</v>
      </c>
      <c r="O242" s="164" t="s">
        <v>170</v>
      </c>
      <c r="P242" s="164" t="s">
        <v>57</v>
      </c>
      <c r="Q242" s="164" t="s">
        <v>170</v>
      </c>
      <c r="R242" s="164" t="s">
        <v>57</v>
      </c>
      <c r="S242" s="164" t="s">
        <v>170</v>
      </c>
      <c r="T242" s="164" t="s">
        <v>57</v>
      </c>
      <c r="U242" s="164" t="s">
        <v>170</v>
      </c>
      <c r="V242" s="164" t="s">
        <v>57</v>
      </c>
      <c r="W242" s="164"/>
      <c r="X242" s="164"/>
      <c r="Y242" s="164" t="s">
        <v>170</v>
      </c>
      <c r="Z242" s="164" t="s">
        <v>57</v>
      </c>
      <c r="AA242" s="164" t="s">
        <v>170</v>
      </c>
      <c r="AB242" s="164" t="s">
        <v>57</v>
      </c>
      <c r="AC242" s="164" t="s">
        <v>170</v>
      </c>
      <c r="AD242" s="164" t="s">
        <v>57</v>
      </c>
      <c r="AE242" s="164" t="s">
        <v>170</v>
      </c>
      <c r="AF242" s="164" t="s">
        <v>57</v>
      </c>
      <c r="AG242" s="164" t="s">
        <v>170</v>
      </c>
      <c r="AH242" s="164" t="s">
        <v>57</v>
      </c>
      <c r="AI242" s="164" t="s">
        <v>170</v>
      </c>
      <c r="AJ242" s="164" t="s">
        <v>57</v>
      </c>
      <c r="AK242" s="164" t="s">
        <v>170</v>
      </c>
      <c r="AL242" s="164" t="s">
        <v>57</v>
      </c>
      <c r="AM242" s="164" t="s">
        <v>170</v>
      </c>
      <c r="AN242" s="164" t="s">
        <v>57</v>
      </c>
      <c r="AO242" s="164" t="s">
        <v>170</v>
      </c>
      <c r="AP242" s="164" t="s">
        <v>57</v>
      </c>
      <c r="AQ242" s="164" t="s">
        <v>170</v>
      </c>
      <c r="AR242" s="164" t="s">
        <v>57</v>
      </c>
      <c r="AS242" s="164"/>
      <c r="AT242" s="164"/>
      <c r="AU242" s="164" t="s">
        <v>41</v>
      </c>
      <c r="AV242" s="164" t="s">
        <v>101</v>
      </c>
      <c r="AW242" s="164" t="s">
        <v>42</v>
      </c>
      <c r="AX242" s="164" t="s">
        <v>43</v>
      </c>
      <c r="AY242" s="164" t="s">
        <v>44</v>
      </c>
      <c r="AZ242" s="164" t="s">
        <v>390</v>
      </c>
      <c r="BA242" s="164" t="s">
        <v>391</v>
      </c>
      <c r="BB242" s="164" t="s">
        <v>392</v>
      </c>
      <c r="BC242" s="164" t="s">
        <v>393</v>
      </c>
      <c r="BD242" s="164" t="s">
        <v>102</v>
      </c>
      <c r="BE242" s="204" t="s">
        <v>433</v>
      </c>
      <c r="BF242" s="204" t="s">
        <v>279</v>
      </c>
      <c r="BG242" s="204" t="s">
        <v>172</v>
      </c>
      <c r="BH242" s="204" t="s">
        <v>173</v>
      </c>
      <c r="BI242" s="164"/>
      <c r="BJ242" s="164"/>
      <c r="BK242" s="164"/>
      <c r="BL242" s="200" t="s">
        <v>434</v>
      </c>
      <c r="BM242" s="200" t="s">
        <v>344</v>
      </c>
      <c r="BN242" s="200" t="s">
        <v>435</v>
      </c>
      <c r="BO242" s="200" t="s">
        <v>436</v>
      </c>
      <c r="BP242" s="200" t="s">
        <v>437</v>
      </c>
      <c r="BQ242" s="200" t="s">
        <v>175</v>
      </c>
      <c r="BR242" s="200" t="s">
        <v>176</v>
      </c>
      <c r="BS242" s="200" t="s">
        <v>69</v>
      </c>
      <c r="BT242" s="200" t="s">
        <v>70</v>
      </c>
      <c r="BU242" s="164"/>
      <c r="BV242" s="164"/>
      <c r="BW242" s="185" t="s">
        <v>417</v>
      </c>
      <c r="BX242" s="185"/>
      <c r="BY242" s="185" t="s">
        <v>418</v>
      </c>
      <c r="BZ242" s="185"/>
      <c r="CA242" s="185" t="s">
        <v>419</v>
      </c>
      <c r="CB242" s="185"/>
      <c r="CC242" s="185" t="s">
        <v>417</v>
      </c>
      <c r="CD242" s="185"/>
      <c r="CE242" s="185" t="s">
        <v>418</v>
      </c>
      <c r="CF242" s="185"/>
      <c r="CG242" s="185" t="s">
        <v>419</v>
      </c>
      <c r="CH242" s="185"/>
      <c r="CI242" s="185" t="s">
        <v>417</v>
      </c>
      <c r="CJ242" s="185"/>
      <c r="CK242" s="185" t="s">
        <v>418</v>
      </c>
      <c r="CL242" s="185"/>
      <c r="CM242" s="185" t="s">
        <v>419</v>
      </c>
      <c r="CN242" s="185"/>
      <c r="CO242" s="190"/>
      <c r="CP242" s="190"/>
      <c r="CQ242" s="189" t="s">
        <v>66</v>
      </c>
      <c r="CR242" s="189" t="s">
        <v>174</v>
      </c>
      <c r="CS242" s="189" t="s">
        <v>280</v>
      </c>
      <c r="CT242" s="189" t="s">
        <v>66</v>
      </c>
      <c r="CU242" s="189" t="s">
        <v>174</v>
      </c>
      <c r="CV242" s="189" t="s">
        <v>66</v>
      </c>
      <c r="CW242" s="189" t="s">
        <v>174</v>
      </c>
      <c r="CX242" s="164"/>
      <c r="CY242" s="164"/>
      <c r="CZ242" s="189" t="s">
        <v>60</v>
      </c>
      <c r="DA242" s="189" t="s">
        <v>62</v>
      </c>
      <c r="DB242" s="189" t="s">
        <v>96</v>
      </c>
      <c r="DC242" s="189" t="s">
        <v>97</v>
      </c>
      <c r="DD242" s="189" t="s">
        <v>421</v>
      </c>
      <c r="DE242" s="189" t="s">
        <v>98</v>
      </c>
      <c r="DF242" s="189" t="s">
        <v>99</v>
      </c>
      <c r="DG242" s="189" t="s">
        <v>83</v>
      </c>
      <c r="DH242" s="189" t="s">
        <v>420</v>
      </c>
      <c r="DI242" s="189" t="s">
        <v>100</v>
      </c>
      <c r="DJ242" s="189" t="s">
        <v>422</v>
      </c>
      <c r="DK242" s="189" t="s">
        <v>86</v>
      </c>
      <c r="DL242" s="189" t="s">
        <v>68</v>
      </c>
      <c r="DM242" s="189" t="s">
        <v>67</v>
      </c>
      <c r="DN242" s="189" t="s">
        <v>0</v>
      </c>
      <c r="DO242" s="135"/>
      <c r="DP242" s="138" t="s">
        <v>2</v>
      </c>
      <c r="DQ242" s="138" t="s">
        <v>2</v>
      </c>
      <c r="DR242" s="138" t="e">
        <v>#VALUE!</v>
      </c>
      <c r="DS242" s="138" t="e">
        <v>#VALUE!</v>
      </c>
      <c r="DT242" s="139" t="e">
        <v>#VALUE!</v>
      </c>
      <c r="DU242" s="139">
        <v>0</v>
      </c>
    </row>
    <row r="243" spans="1:125" ht="24" customHeight="1">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c r="AA243" s="164"/>
      <c r="AB243" s="164"/>
      <c r="AC243" s="164"/>
      <c r="AD243" s="164"/>
      <c r="AE243" s="164"/>
      <c r="AF243" s="164"/>
      <c r="AG243" s="164"/>
      <c r="AH243" s="164"/>
      <c r="AI243" s="164"/>
      <c r="AJ243" s="164"/>
      <c r="AK243" s="164"/>
      <c r="AL243" s="164"/>
      <c r="AM243" s="164"/>
      <c r="AN243" s="164"/>
      <c r="AO243" s="164"/>
      <c r="AP243" s="164"/>
      <c r="AQ243" s="164"/>
      <c r="AR243" s="164"/>
      <c r="AS243" s="164"/>
      <c r="AT243" s="164"/>
      <c r="AU243" s="164"/>
      <c r="AV243" s="164"/>
      <c r="AW243" s="164"/>
      <c r="AX243" s="164"/>
      <c r="AY243" s="164"/>
      <c r="AZ243" s="164"/>
      <c r="BA243" s="164"/>
      <c r="BB243" s="164"/>
      <c r="BC243" s="164"/>
      <c r="BD243" s="164"/>
      <c r="BE243" s="204"/>
      <c r="BF243" s="204"/>
      <c r="BG243" s="204"/>
      <c r="BH243" s="204"/>
      <c r="BI243" s="164"/>
      <c r="BJ243" s="164"/>
      <c r="BK243" s="164"/>
      <c r="BL243" s="200"/>
      <c r="BM243" s="200"/>
      <c r="BN243" s="200"/>
      <c r="BO243" s="200"/>
      <c r="BP243" s="200"/>
      <c r="BQ243" s="200"/>
      <c r="BR243" s="200"/>
      <c r="BS243" s="200"/>
      <c r="BT243" s="200"/>
      <c r="BU243" s="164"/>
      <c r="BV243" s="164"/>
      <c r="BW243" s="67" t="s">
        <v>170</v>
      </c>
      <c r="BX243" s="67" t="s">
        <v>57</v>
      </c>
      <c r="BY243" s="67" t="s">
        <v>170</v>
      </c>
      <c r="BZ243" s="67" t="s">
        <v>57</v>
      </c>
      <c r="CA243" s="67" t="s">
        <v>170</v>
      </c>
      <c r="CB243" s="67" t="s">
        <v>57</v>
      </c>
      <c r="CC243" s="67" t="s">
        <v>170</v>
      </c>
      <c r="CD243" s="67" t="s">
        <v>57</v>
      </c>
      <c r="CE243" s="67" t="s">
        <v>170</v>
      </c>
      <c r="CF243" s="67" t="s">
        <v>57</v>
      </c>
      <c r="CG243" s="67" t="s">
        <v>170</v>
      </c>
      <c r="CH243" s="67" t="s">
        <v>57</v>
      </c>
      <c r="CI243" s="67" t="s">
        <v>170</v>
      </c>
      <c r="CJ243" s="67" t="s">
        <v>57</v>
      </c>
      <c r="CK243" s="67" t="s">
        <v>170</v>
      </c>
      <c r="CL243" s="67" t="s">
        <v>57</v>
      </c>
      <c r="CM243" s="67" t="s">
        <v>170</v>
      </c>
      <c r="CN243" s="67" t="s">
        <v>57</v>
      </c>
      <c r="CO243" s="190"/>
      <c r="CP243" s="190"/>
      <c r="CQ243" s="189"/>
      <c r="CR243" s="189"/>
      <c r="CS243" s="189"/>
      <c r="CT243" s="189"/>
      <c r="CU243" s="189"/>
      <c r="CV243" s="189"/>
      <c r="CW243" s="189"/>
      <c r="CX243" s="164"/>
      <c r="CY243" s="164"/>
      <c r="CZ243" s="189"/>
      <c r="DA243" s="189"/>
      <c r="DB243" s="189"/>
      <c r="DC243" s="189"/>
      <c r="DD243" s="189"/>
      <c r="DE243" s="189"/>
      <c r="DF243" s="189"/>
      <c r="DG243" s="189"/>
      <c r="DH243" s="189"/>
      <c r="DI243" s="189"/>
      <c r="DJ243" s="189"/>
      <c r="DK243" s="189"/>
      <c r="DL243" s="189"/>
      <c r="DM243" s="189"/>
      <c r="DN243" s="189"/>
      <c r="DO243" s="135"/>
      <c r="DP243" s="138" t="s">
        <v>2</v>
      </c>
      <c r="DQ243" s="138" t="s">
        <v>2</v>
      </c>
      <c r="DR243" s="138" t="e">
        <v>#VALUE!</v>
      </c>
      <c r="DS243" s="138" t="e">
        <v>#VALUE!</v>
      </c>
      <c r="DT243" s="139">
        <v>0</v>
      </c>
      <c r="DU243" s="139">
        <v>0</v>
      </c>
    </row>
    <row r="244" spans="1:125">
      <c r="A244" s="16" t="s">
        <v>130</v>
      </c>
      <c r="B244" s="87"/>
      <c r="C244" s="211"/>
      <c r="D244" s="211"/>
      <c r="E244" s="211"/>
      <c r="F244" s="211"/>
      <c r="G244" s="211"/>
      <c r="H244" s="211"/>
      <c r="I244" s="211"/>
      <c r="J244" s="211"/>
      <c r="K244" s="211"/>
      <c r="L244" s="211"/>
      <c r="M244" s="211"/>
      <c r="N244" s="211"/>
      <c r="O244" s="211"/>
      <c r="P244" s="211"/>
      <c r="Q244" s="211"/>
      <c r="R244" s="211"/>
      <c r="S244" s="211"/>
      <c r="T244" s="211"/>
      <c r="U244" s="67"/>
      <c r="V244" s="67"/>
      <c r="W244" s="16" t="s">
        <v>130</v>
      </c>
      <c r="X244" s="87"/>
      <c r="Y244" s="211"/>
      <c r="Z244" s="211"/>
      <c r="AA244" s="211"/>
      <c r="AB244" s="211"/>
      <c r="AC244" s="211"/>
      <c r="AD244" s="211"/>
      <c r="AE244" s="211"/>
      <c r="AF244" s="211"/>
      <c r="AG244" s="211"/>
      <c r="AH244" s="211"/>
      <c r="AI244" s="211"/>
      <c r="AJ244" s="211"/>
      <c r="AK244" s="211"/>
      <c r="AL244" s="211"/>
      <c r="AM244" s="211"/>
      <c r="AN244" s="211"/>
      <c r="AO244" s="211"/>
      <c r="AP244" s="211"/>
      <c r="AQ244" s="67"/>
      <c r="AR244" s="67"/>
      <c r="AS244" s="16" t="s">
        <v>130</v>
      </c>
      <c r="AT244" s="87"/>
      <c r="AU244" s="211"/>
      <c r="AV244" s="211"/>
      <c r="AW244" s="211"/>
      <c r="AX244" s="211"/>
      <c r="AY244" s="211"/>
      <c r="AZ244" s="211"/>
      <c r="BA244" s="211"/>
      <c r="BB244" s="211"/>
      <c r="BC244" s="211"/>
      <c r="BD244" s="211"/>
      <c r="BE244" s="211"/>
      <c r="BF244" s="211"/>
      <c r="BG244" s="211"/>
      <c r="BH244" s="211"/>
      <c r="BI244" s="211"/>
      <c r="BJ244" s="16" t="s">
        <v>130</v>
      </c>
      <c r="BK244" s="87"/>
      <c r="BL244" s="3"/>
      <c r="BM244" s="3"/>
      <c r="BN244" s="3"/>
      <c r="BO244" s="3"/>
      <c r="BP244" s="3"/>
      <c r="BQ244" s="3"/>
      <c r="BR244" s="3"/>
      <c r="BS244" s="3"/>
      <c r="BT244" s="3"/>
      <c r="BU244" s="16" t="s">
        <v>130</v>
      </c>
      <c r="BV244" s="87"/>
      <c r="BW244" s="3"/>
      <c r="BX244" s="3"/>
      <c r="BY244" s="3"/>
      <c r="BZ244" s="3"/>
      <c r="CA244" s="3"/>
      <c r="CB244" s="3"/>
      <c r="CC244" s="3"/>
      <c r="CD244" s="3"/>
      <c r="CE244" s="3"/>
      <c r="CF244" s="3"/>
      <c r="CG244" s="3"/>
      <c r="CH244" s="3"/>
      <c r="CI244" s="3"/>
      <c r="CJ244" s="3"/>
      <c r="CK244" s="3"/>
      <c r="CL244" s="3"/>
      <c r="CM244" s="3"/>
      <c r="CN244" s="3"/>
      <c r="CO244" s="16" t="s">
        <v>130</v>
      </c>
      <c r="CP244" s="87"/>
      <c r="CQ244" s="215"/>
      <c r="CR244" s="215"/>
      <c r="CS244" s="215"/>
      <c r="CT244" s="215"/>
      <c r="CU244" s="215"/>
      <c r="CV244" s="12"/>
      <c r="CW244" s="12"/>
      <c r="CX244" s="16" t="s">
        <v>130</v>
      </c>
      <c r="CY244" s="87"/>
      <c r="CZ244" s="211"/>
      <c r="DA244" s="211"/>
      <c r="DB244" s="211"/>
      <c r="DC244" s="211"/>
      <c r="DD244" s="211"/>
      <c r="DE244" s="211"/>
      <c r="DF244" s="211"/>
      <c r="DG244" s="211"/>
      <c r="DH244" s="211"/>
      <c r="DI244" s="211"/>
      <c r="DJ244" s="211"/>
      <c r="DK244" s="211"/>
      <c r="DL244" s="211"/>
      <c r="DM244" s="211"/>
      <c r="DN244" s="211"/>
      <c r="DO244" s="135"/>
      <c r="DP244" s="138" t="s">
        <v>130</v>
      </c>
      <c r="DQ244" s="138" t="s">
        <v>130</v>
      </c>
      <c r="DR244" s="138">
        <v>0</v>
      </c>
      <c r="DS244" s="138">
        <v>0</v>
      </c>
      <c r="DT244" s="139">
        <v>0</v>
      </c>
      <c r="DU244" s="139">
        <v>0</v>
      </c>
    </row>
    <row r="245" spans="1:125" ht="14.45" customHeight="1">
      <c r="A245" s="162" t="s">
        <v>214</v>
      </c>
      <c r="B245" s="13" t="s">
        <v>119</v>
      </c>
      <c r="C245" s="74">
        <v>0</v>
      </c>
      <c r="D245" s="74">
        <v>0</v>
      </c>
      <c r="E245" s="74">
        <v>0</v>
      </c>
      <c r="F245" s="74">
        <v>0</v>
      </c>
      <c r="G245" s="74">
        <v>0</v>
      </c>
      <c r="H245" s="74">
        <v>0</v>
      </c>
      <c r="I245" s="74">
        <v>0</v>
      </c>
      <c r="J245" s="74">
        <v>0</v>
      </c>
      <c r="K245" s="74">
        <v>0</v>
      </c>
      <c r="L245" s="74">
        <v>0</v>
      </c>
      <c r="M245" s="74">
        <v>0</v>
      </c>
      <c r="N245" s="74">
        <v>0</v>
      </c>
      <c r="O245" s="74">
        <v>0</v>
      </c>
      <c r="P245" s="74">
        <v>0</v>
      </c>
      <c r="Q245" s="74">
        <v>0</v>
      </c>
      <c r="R245" s="74">
        <v>0</v>
      </c>
      <c r="S245" s="74">
        <v>0</v>
      </c>
      <c r="T245" s="74">
        <v>0</v>
      </c>
      <c r="U245" s="67">
        <v>0</v>
      </c>
      <c r="V245" s="67">
        <v>0</v>
      </c>
      <c r="W245" s="162" t="s">
        <v>214</v>
      </c>
      <c r="X245" s="13" t="s">
        <v>119</v>
      </c>
      <c r="Y245" s="74">
        <v>0</v>
      </c>
      <c r="Z245" s="74">
        <v>0</v>
      </c>
      <c r="AA245" s="74">
        <v>0</v>
      </c>
      <c r="AB245" s="74">
        <v>0</v>
      </c>
      <c r="AC245" s="74">
        <v>0</v>
      </c>
      <c r="AD245" s="74">
        <v>0</v>
      </c>
      <c r="AE245" s="74">
        <v>0</v>
      </c>
      <c r="AF245" s="74">
        <v>0</v>
      </c>
      <c r="AG245" s="74">
        <v>0</v>
      </c>
      <c r="AH245" s="74">
        <v>0</v>
      </c>
      <c r="AI245" s="74">
        <v>0</v>
      </c>
      <c r="AJ245" s="74">
        <v>0</v>
      </c>
      <c r="AK245" s="74">
        <v>0</v>
      </c>
      <c r="AL245" s="74">
        <v>0</v>
      </c>
      <c r="AM245" s="74">
        <v>0</v>
      </c>
      <c r="AN245" s="74">
        <v>0</v>
      </c>
      <c r="AO245" s="74">
        <v>0</v>
      </c>
      <c r="AP245" s="74">
        <v>0</v>
      </c>
      <c r="AQ245" s="67">
        <v>0</v>
      </c>
      <c r="AR245" s="67">
        <v>0</v>
      </c>
      <c r="AS245" s="162" t="s">
        <v>214</v>
      </c>
      <c r="AT245" s="13" t="s">
        <v>119</v>
      </c>
      <c r="AU245" s="74">
        <v>0</v>
      </c>
      <c r="AV245" s="74">
        <v>0</v>
      </c>
      <c r="AW245" s="74">
        <v>0</v>
      </c>
      <c r="AX245" s="74">
        <v>0</v>
      </c>
      <c r="AY245" s="74">
        <v>0</v>
      </c>
      <c r="AZ245" s="74">
        <v>0</v>
      </c>
      <c r="BA245" s="74">
        <v>0</v>
      </c>
      <c r="BB245" s="74">
        <v>0</v>
      </c>
      <c r="BC245" s="74">
        <v>0</v>
      </c>
      <c r="BD245" s="67">
        <v>0</v>
      </c>
      <c r="BE245" s="76">
        <v>0</v>
      </c>
      <c r="BF245" s="74">
        <v>0</v>
      </c>
      <c r="BG245" s="74">
        <v>0</v>
      </c>
      <c r="BH245" s="74">
        <v>0</v>
      </c>
      <c r="BI245" s="74">
        <v>0</v>
      </c>
      <c r="BJ245" s="162" t="s">
        <v>214</v>
      </c>
      <c r="BK245" s="13" t="s">
        <v>119</v>
      </c>
      <c r="BL245" s="74">
        <v>0</v>
      </c>
      <c r="BM245" s="74">
        <v>0</v>
      </c>
      <c r="BN245" s="74">
        <v>0</v>
      </c>
      <c r="BO245" s="74">
        <v>0</v>
      </c>
      <c r="BP245" s="74">
        <v>0</v>
      </c>
      <c r="BQ245" s="74">
        <v>0</v>
      </c>
      <c r="BR245" s="74">
        <v>0</v>
      </c>
      <c r="BS245" s="74">
        <v>0</v>
      </c>
      <c r="BT245" s="74">
        <v>0</v>
      </c>
      <c r="BU245" s="162" t="s">
        <v>214</v>
      </c>
      <c r="BV245" s="13" t="s">
        <v>119</v>
      </c>
      <c r="BW245" s="74">
        <v>0</v>
      </c>
      <c r="BX245" s="74">
        <v>0</v>
      </c>
      <c r="BY245" s="74">
        <v>0</v>
      </c>
      <c r="BZ245" s="74">
        <v>0</v>
      </c>
      <c r="CA245" s="74">
        <v>0</v>
      </c>
      <c r="CB245" s="74">
        <v>0</v>
      </c>
      <c r="CC245" s="74">
        <v>0</v>
      </c>
      <c r="CD245" s="74">
        <v>0</v>
      </c>
      <c r="CE245" s="74">
        <v>0</v>
      </c>
      <c r="CF245" s="74">
        <v>0</v>
      </c>
      <c r="CG245" s="74">
        <v>0</v>
      </c>
      <c r="CH245" s="74">
        <v>0</v>
      </c>
      <c r="CI245" s="74">
        <v>0</v>
      </c>
      <c r="CJ245" s="74">
        <v>0</v>
      </c>
      <c r="CK245" s="74">
        <v>0</v>
      </c>
      <c r="CL245" s="74">
        <v>0</v>
      </c>
      <c r="CM245" s="74">
        <v>0</v>
      </c>
      <c r="CN245" s="74">
        <v>0</v>
      </c>
      <c r="CO245" s="162" t="s">
        <v>214</v>
      </c>
      <c r="CP245" s="13" t="s">
        <v>119</v>
      </c>
      <c r="CQ245" s="72">
        <v>0</v>
      </c>
      <c r="CR245" s="5">
        <v>0</v>
      </c>
      <c r="CS245" s="5">
        <v>0</v>
      </c>
      <c r="CT245" s="72">
        <v>0</v>
      </c>
      <c r="CU245" s="5">
        <v>0</v>
      </c>
      <c r="CV245" s="72">
        <v>0</v>
      </c>
      <c r="CW245" s="72">
        <v>0</v>
      </c>
      <c r="CX245" s="162" t="s">
        <v>214</v>
      </c>
      <c r="CY245" s="13" t="s">
        <v>119</v>
      </c>
      <c r="CZ245" s="74">
        <v>0</v>
      </c>
      <c r="DA245" s="74">
        <v>0</v>
      </c>
      <c r="DB245" s="74">
        <v>0</v>
      </c>
      <c r="DC245" s="74">
        <v>0</v>
      </c>
      <c r="DD245" s="74">
        <v>0</v>
      </c>
      <c r="DE245" s="74">
        <v>0</v>
      </c>
      <c r="DF245" s="74">
        <v>0</v>
      </c>
      <c r="DG245" s="74">
        <v>0</v>
      </c>
      <c r="DH245" s="74">
        <v>0</v>
      </c>
      <c r="DI245" s="74">
        <v>0</v>
      </c>
      <c r="DJ245" s="74">
        <v>0</v>
      </c>
      <c r="DK245" s="74">
        <v>0</v>
      </c>
      <c r="DL245" s="74">
        <v>0</v>
      </c>
      <c r="DM245" s="74">
        <v>0</v>
      </c>
      <c r="DN245" s="74">
        <v>0</v>
      </c>
      <c r="DO245" s="135"/>
      <c r="DP245" s="138" t="s">
        <v>214</v>
      </c>
      <c r="DQ245" s="138" t="s">
        <v>4377</v>
      </c>
      <c r="DR245" s="138">
        <v>0</v>
      </c>
      <c r="DS245" s="138">
        <v>0</v>
      </c>
      <c r="DT245" s="139">
        <v>0</v>
      </c>
      <c r="DU245" s="139">
        <v>0</v>
      </c>
    </row>
    <row r="246" spans="1:125">
      <c r="A246" s="162"/>
      <c r="B246" s="13" t="s">
        <v>120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67">
        <v>0</v>
      </c>
      <c r="V246" s="67">
        <v>0</v>
      </c>
      <c r="W246" s="162"/>
      <c r="X246" s="13" t="s">
        <v>120</v>
      </c>
      <c r="Y246" s="74">
        <v>0</v>
      </c>
      <c r="Z246" s="74">
        <v>0</v>
      </c>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67">
        <v>0</v>
      </c>
      <c r="AR246" s="67">
        <v>0</v>
      </c>
      <c r="AS246" s="162"/>
      <c r="AT246" s="13" t="s">
        <v>120</v>
      </c>
      <c r="AU246" s="74">
        <v>0</v>
      </c>
      <c r="AV246" s="74">
        <v>0</v>
      </c>
      <c r="AW246" s="74">
        <v>0</v>
      </c>
      <c r="AX246" s="74">
        <v>0</v>
      </c>
      <c r="AY246" s="74">
        <v>0</v>
      </c>
      <c r="AZ246" s="74">
        <v>0</v>
      </c>
      <c r="BA246" s="74">
        <v>0</v>
      </c>
      <c r="BB246" s="74">
        <v>0</v>
      </c>
      <c r="BC246" s="74">
        <v>0</v>
      </c>
      <c r="BD246" s="67">
        <v>0</v>
      </c>
      <c r="BE246" s="76">
        <v>0</v>
      </c>
      <c r="BF246" s="74">
        <v>0</v>
      </c>
      <c r="BG246" s="74">
        <v>0</v>
      </c>
      <c r="BH246" s="74">
        <v>0</v>
      </c>
      <c r="BI246" s="74">
        <v>0</v>
      </c>
      <c r="BJ246" s="162"/>
      <c r="BK246" s="13" t="s">
        <v>120</v>
      </c>
      <c r="BL246" s="74">
        <v>0</v>
      </c>
      <c r="BM246" s="74">
        <v>0</v>
      </c>
      <c r="BN246" s="74">
        <v>0</v>
      </c>
      <c r="BO246" s="74">
        <v>0</v>
      </c>
      <c r="BP246" s="74">
        <v>0</v>
      </c>
      <c r="BQ246" s="74">
        <v>0</v>
      </c>
      <c r="BR246" s="74">
        <v>0</v>
      </c>
      <c r="BS246" s="74">
        <v>0</v>
      </c>
      <c r="BT246" s="74">
        <v>0</v>
      </c>
      <c r="BU246" s="162"/>
      <c r="BV246" s="13" t="s">
        <v>120</v>
      </c>
      <c r="BW246" s="74">
        <v>0</v>
      </c>
      <c r="BX246" s="74">
        <v>0</v>
      </c>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162"/>
      <c r="CP246" s="13" t="s">
        <v>120</v>
      </c>
      <c r="CQ246" s="72">
        <v>0</v>
      </c>
      <c r="CR246" s="5">
        <v>0</v>
      </c>
      <c r="CS246" s="5">
        <v>0</v>
      </c>
      <c r="CT246" s="72">
        <v>0</v>
      </c>
      <c r="CU246" s="5">
        <v>0</v>
      </c>
      <c r="CV246" s="72">
        <v>0</v>
      </c>
      <c r="CW246" s="72">
        <v>0</v>
      </c>
      <c r="CX246" s="162"/>
      <c r="CY246" s="13" t="s">
        <v>120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135"/>
      <c r="DP246" s="138" t="s">
        <v>214</v>
      </c>
      <c r="DQ246" s="138" t="s">
        <v>4378</v>
      </c>
      <c r="DR246" s="138">
        <v>0</v>
      </c>
      <c r="DS246" s="138">
        <v>0</v>
      </c>
      <c r="DT246" s="139">
        <v>0</v>
      </c>
      <c r="DU246" s="139">
        <v>0</v>
      </c>
    </row>
    <row r="247" spans="1:125">
      <c r="A247" s="162"/>
      <c r="B247" s="103" t="s">
        <v>102</v>
      </c>
      <c r="C247" s="105">
        <v>0</v>
      </c>
      <c r="D247" s="105">
        <v>0</v>
      </c>
      <c r="E247" s="105">
        <v>0</v>
      </c>
      <c r="F247" s="105">
        <v>0</v>
      </c>
      <c r="G247" s="105">
        <v>0</v>
      </c>
      <c r="H247" s="105">
        <v>0</v>
      </c>
      <c r="I247" s="105">
        <v>0</v>
      </c>
      <c r="J247" s="105">
        <v>0</v>
      </c>
      <c r="K247" s="105">
        <v>0</v>
      </c>
      <c r="L247" s="105">
        <v>0</v>
      </c>
      <c r="M247" s="105">
        <v>0</v>
      </c>
      <c r="N247" s="105">
        <v>0</v>
      </c>
      <c r="O247" s="105">
        <v>0</v>
      </c>
      <c r="P247" s="105">
        <v>0</v>
      </c>
      <c r="Q247" s="105">
        <v>0</v>
      </c>
      <c r="R247" s="105">
        <v>0</v>
      </c>
      <c r="S247" s="105">
        <v>0</v>
      </c>
      <c r="T247" s="105">
        <v>0</v>
      </c>
      <c r="U247" s="105">
        <v>0</v>
      </c>
      <c r="V247" s="105">
        <v>0</v>
      </c>
      <c r="W247" s="162"/>
      <c r="X247" s="103" t="s">
        <v>102</v>
      </c>
      <c r="Y247" s="105">
        <v>0</v>
      </c>
      <c r="Z247" s="105">
        <v>0</v>
      </c>
      <c r="AA247" s="105">
        <v>0</v>
      </c>
      <c r="AB247" s="105">
        <v>0</v>
      </c>
      <c r="AC247" s="105">
        <v>0</v>
      </c>
      <c r="AD247" s="105">
        <v>0</v>
      </c>
      <c r="AE247" s="105">
        <v>0</v>
      </c>
      <c r="AF247" s="105">
        <v>0</v>
      </c>
      <c r="AG247" s="105">
        <v>0</v>
      </c>
      <c r="AH247" s="105">
        <v>0</v>
      </c>
      <c r="AI247" s="105">
        <v>0</v>
      </c>
      <c r="AJ247" s="105">
        <v>0</v>
      </c>
      <c r="AK247" s="105">
        <v>0</v>
      </c>
      <c r="AL247" s="105">
        <v>0</v>
      </c>
      <c r="AM247" s="105">
        <v>0</v>
      </c>
      <c r="AN247" s="105">
        <v>0</v>
      </c>
      <c r="AO247" s="105">
        <v>0</v>
      </c>
      <c r="AP247" s="105">
        <v>0</v>
      </c>
      <c r="AQ247" s="105">
        <v>0</v>
      </c>
      <c r="AR247" s="105">
        <v>0</v>
      </c>
      <c r="AS247" s="162"/>
      <c r="AT247" s="103" t="s">
        <v>102</v>
      </c>
      <c r="AU247" s="105">
        <v>0</v>
      </c>
      <c r="AV247" s="105">
        <v>0</v>
      </c>
      <c r="AW247" s="105">
        <v>0</v>
      </c>
      <c r="AX247" s="105">
        <v>0</v>
      </c>
      <c r="AY247" s="105">
        <v>0</v>
      </c>
      <c r="AZ247" s="105">
        <v>0</v>
      </c>
      <c r="BA247" s="105">
        <v>0</v>
      </c>
      <c r="BB247" s="105">
        <v>0</v>
      </c>
      <c r="BC247" s="105">
        <v>0</v>
      </c>
      <c r="BD247" s="105">
        <v>0</v>
      </c>
      <c r="BE247" s="105">
        <v>0</v>
      </c>
      <c r="BF247" s="105">
        <v>0</v>
      </c>
      <c r="BG247" s="105">
        <v>0</v>
      </c>
      <c r="BH247" s="105">
        <v>0</v>
      </c>
      <c r="BI247" s="105">
        <v>0</v>
      </c>
      <c r="BJ247" s="162"/>
      <c r="BK247" s="103" t="s">
        <v>102</v>
      </c>
      <c r="BL247" s="105">
        <v>0</v>
      </c>
      <c r="BM247" s="105">
        <v>0</v>
      </c>
      <c r="BN247" s="105">
        <v>0</v>
      </c>
      <c r="BO247" s="105">
        <v>0</v>
      </c>
      <c r="BP247" s="105">
        <v>0</v>
      </c>
      <c r="BQ247" s="105">
        <v>0</v>
      </c>
      <c r="BR247" s="105">
        <v>0</v>
      </c>
      <c r="BS247" s="105">
        <v>0</v>
      </c>
      <c r="BT247" s="105">
        <v>0</v>
      </c>
      <c r="BU247" s="162"/>
      <c r="BV247" s="103" t="s">
        <v>102</v>
      </c>
      <c r="BW247" s="105">
        <v>0</v>
      </c>
      <c r="BX247" s="105">
        <v>0</v>
      </c>
      <c r="BY247" s="105">
        <v>0</v>
      </c>
      <c r="BZ247" s="105">
        <v>0</v>
      </c>
      <c r="CA247" s="105">
        <v>0</v>
      </c>
      <c r="CB247" s="105">
        <v>0</v>
      </c>
      <c r="CC247" s="105">
        <v>0</v>
      </c>
      <c r="CD247" s="105">
        <v>0</v>
      </c>
      <c r="CE247" s="105">
        <v>0</v>
      </c>
      <c r="CF247" s="105">
        <v>0</v>
      </c>
      <c r="CG247" s="105">
        <v>0</v>
      </c>
      <c r="CH247" s="105">
        <v>0</v>
      </c>
      <c r="CI247" s="105">
        <v>0</v>
      </c>
      <c r="CJ247" s="105">
        <v>0</v>
      </c>
      <c r="CK247" s="105">
        <v>0</v>
      </c>
      <c r="CL247" s="105">
        <v>0</v>
      </c>
      <c r="CM247" s="105">
        <v>0</v>
      </c>
      <c r="CN247" s="105">
        <v>0</v>
      </c>
      <c r="CO247" s="162"/>
      <c r="CP247" s="105" t="s">
        <v>102</v>
      </c>
      <c r="CQ247" s="105">
        <v>0</v>
      </c>
      <c r="CR247" s="105">
        <v>0</v>
      </c>
      <c r="CS247" s="105">
        <v>0</v>
      </c>
      <c r="CT247" s="105">
        <v>0</v>
      </c>
      <c r="CU247" s="105">
        <v>0</v>
      </c>
      <c r="CV247" s="105">
        <v>0</v>
      </c>
      <c r="CW247" s="105">
        <v>0</v>
      </c>
      <c r="CX247" s="162"/>
      <c r="CY247" s="103" t="s">
        <v>102</v>
      </c>
      <c r="CZ247" s="105">
        <v>0</v>
      </c>
      <c r="DA247" s="105">
        <v>0</v>
      </c>
      <c r="DB247" s="105">
        <v>0</v>
      </c>
      <c r="DC247" s="105">
        <v>0</v>
      </c>
      <c r="DD247" s="105">
        <v>0</v>
      </c>
      <c r="DE247" s="105">
        <v>0</v>
      </c>
      <c r="DF247" s="105">
        <v>0</v>
      </c>
      <c r="DG247" s="105">
        <v>0</v>
      </c>
      <c r="DH247" s="105">
        <v>0</v>
      </c>
      <c r="DI247" s="105">
        <v>0</v>
      </c>
      <c r="DJ247" s="105">
        <v>0</v>
      </c>
      <c r="DK247" s="105">
        <v>0</v>
      </c>
      <c r="DL247" s="105">
        <v>0</v>
      </c>
      <c r="DM247" s="105">
        <v>0</v>
      </c>
      <c r="DN247" s="105">
        <v>0</v>
      </c>
      <c r="DO247" s="135"/>
      <c r="DP247" s="138" t="s">
        <v>214</v>
      </c>
      <c r="DQ247" s="138" t="s">
        <v>4379</v>
      </c>
      <c r="DR247" s="138">
        <v>0</v>
      </c>
      <c r="DS247" s="138">
        <v>0</v>
      </c>
      <c r="DT247" s="139">
        <v>0</v>
      </c>
      <c r="DU247" s="139">
        <v>0</v>
      </c>
    </row>
    <row r="248" spans="1:125">
      <c r="A248" s="162" t="s">
        <v>215</v>
      </c>
      <c r="B248" s="13" t="s">
        <v>119</v>
      </c>
      <c r="C248" s="74">
        <v>68</v>
      </c>
      <c r="D248" s="74">
        <v>38</v>
      </c>
      <c r="E248" s="74">
        <v>3</v>
      </c>
      <c r="F248" s="74">
        <v>1</v>
      </c>
      <c r="G248" s="74">
        <v>0</v>
      </c>
      <c r="H248" s="74">
        <v>0</v>
      </c>
      <c r="I248" s="74">
        <v>23</v>
      </c>
      <c r="J248" s="74">
        <v>17</v>
      </c>
      <c r="K248" s="74">
        <v>19</v>
      </c>
      <c r="L248" s="74">
        <v>12</v>
      </c>
      <c r="M248" s="74">
        <v>29</v>
      </c>
      <c r="N248" s="74">
        <v>16</v>
      </c>
      <c r="O248" s="74">
        <v>0</v>
      </c>
      <c r="P248" s="74">
        <v>0</v>
      </c>
      <c r="Q248" s="74">
        <v>12</v>
      </c>
      <c r="R248" s="74">
        <v>4</v>
      </c>
      <c r="S248" s="74">
        <v>0</v>
      </c>
      <c r="T248" s="74">
        <v>0</v>
      </c>
      <c r="U248" s="67">
        <v>154</v>
      </c>
      <c r="V248" s="67">
        <v>88</v>
      </c>
      <c r="W248" s="162" t="s">
        <v>215</v>
      </c>
      <c r="X248" s="13" t="s">
        <v>119</v>
      </c>
      <c r="Y248" s="74">
        <v>0</v>
      </c>
      <c r="Z248" s="74">
        <v>0</v>
      </c>
      <c r="AA248" s="74">
        <v>0</v>
      </c>
      <c r="AB248" s="74">
        <v>0</v>
      </c>
      <c r="AC248" s="74">
        <v>0</v>
      </c>
      <c r="AD248" s="74">
        <v>0</v>
      </c>
      <c r="AE248" s="74">
        <v>0</v>
      </c>
      <c r="AF248" s="74">
        <v>0</v>
      </c>
      <c r="AG248" s="74">
        <v>0</v>
      </c>
      <c r="AH248" s="74">
        <v>0</v>
      </c>
      <c r="AI248" s="74">
        <v>1</v>
      </c>
      <c r="AJ248" s="74">
        <v>1</v>
      </c>
      <c r="AK248" s="74">
        <v>0</v>
      </c>
      <c r="AL248" s="74">
        <v>0</v>
      </c>
      <c r="AM248" s="74">
        <v>0</v>
      </c>
      <c r="AN248" s="74">
        <v>0</v>
      </c>
      <c r="AO248" s="74">
        <v>0</v>
      </c>
      <c r="AP248" s="74">
        <v>0</v>
      </c>
      <c r="AQ248" s="67">
        <v>1</v>
      </c>
      <c r="AR248" s="67">
        <v>1</v>
      </c>
      <c r="AS248" s="162" t="s">
        <v>215</v>
      </c>
      <c r="AT248" s="13" t="s">
        <v>119</v>
      </c>
      <c r="AU248" s="74">
        <v>3</v>
      </c>
      <c r="AV248" s="74">
        <v>1</v>
      </c>
      <c r="AW248" s="74">
        <v>0</v>
      </c>
      <c r="AX248" s="74">
        <v>1</v>
      </c>
      <c r="AY248" s="74">
        <v>1</v>
      </c>
      <c r="AZ248" s="74">
        <v>3</v>
      </c>
      <c r="BA248" s="74">
        <v>0</v>
      </c>
      <c r="BB248" s="74">
        <v>1</v>
      </c>
      <c r="BC248" s="74">
        <v>0</v>
      </c>
      <c r="BD248" s="67">
        <v>10</v>
      </c>
      <c r="BE248" s="76">
        <v>10</v>
      </c>
      <c r="BF248" s="74">
        <v>10</v>
      </c>
      <c r="BG248" s="74">
        <v>0</v>
      </c>
      <c r="BH248" s="74">
        <v>0</v>
      </c>
      <c r="BI248" s="74">
        <v>3</v>
      </c>
      <c r="BJ248" s="162" t="s">
        <v>215</v>
      </c>
      <c r="BK248" s="13" t="s">
        <v>119</v>
      </c>
      <c r="BL248" s="74">
        <v>0</v>
      </c>
      <c r="BM248" s="74">
        <v>30</v>
      </c>
      <c r="BN248" s="74">
        <v>75</v>
      </c>
      <c r="BO248" s="74">
        <v>0</v>
      </c>
      <c r="BP248" s="74">
        <v>0</v>
      </c>
      <c r="BQ248" s="74">
        <v>0</v>
      </c>
      <c r="BR248" s="74">
        <v>10</v>
      </c>
      <c r="BS248" s="74">
        <v>10</v>
      </c>
      <c r="BT248" s="74">
        <v>10</v>
      </c>
      <c r="BU248" s="162" t="s">
        <v>215</v>
      </c>
      <c r="BV248" s="13" t="s">
        <v>119</v>
      </c>
      <c r="BW248" s="74">
        <v>72</v>
      </c>
      <c r="BX248" s="74">
        <v>37</v>
      </c>
      <c r="BY248" s="74">
        <v>69</v>
      </c>
      <c r="BZ248" s="74">
        <v>35</v>
      </c>
      <c r="CA248" s="74">
        <v>41</v>
      </c>
      <c r="CB248" s="74">
        <v>19</v>
      </c>
      <c r="CC248" s="74">
        <v>0</v>
      </c>
      <c r="CD248" s="74">
        <v>0</v>
      </c>
      <c r="CE248" s="74">
        <v>0</v>
      </c>
      <c r="CF248" s="74">
        <v>0</v>
      </c>
      <c r="CG248" s="74">
        <v>0</v>
      </c>
      <c r="CH248" s="74">
        <v>0</v>
      </c>
      <c r="CI248" s="74">
        <v>0</v>
      </c>
      <c r="CJ248" s="74">
        <v>0</v>
      </c>
      <c r="CK248" s="74">
        <v>0</v>
      </c>
      <c r="CL248" s="74">
        <v>0</v>
      </c>
      <c r="CM248" s="74">
        <v>0</v>
      </c>
      <c r="CN248" s="74">
        <v>0</v>
      </c>
      <c r="CO248" s="162" t="s">
        <v>215</v>
      </c>
      <c r="CP248" s="13" t="s">
        <v>119</v>
      </c>
      <c r="CQ248" s="72">
        <v>18</v>
      </c>
      <c r="CR248" s="5">
        <v>5</v>
      </c>
      <c r="CS248" s="5">
        <v>4</v>
      </c>
      <c r="CT248" s="72">
        <v>0</v>
      </c>
      <c r="CU248" s="5">
        <v>0</v>
      </c>
      <c r="CV248" s="72">
        <v>18</v>
      </c>
      <c r="CW248" s="72">
        <v>5</v>
      </c>
      <c r="CX248" s="162" t="s">
        <v>215</v>
      </c>
      <c r="CY248" s="13" t="s">
        <v>119</v>
      </c>
      <c r="CZ248" s="74">
        <v>0</v>
      </c>
      <c r="DA248" s="74">
        <v>0</v>
      </c>
      <c r="DB248" s="74">
        <v>0</v>
      </c>
      <c r="DC248" s="74">
        <v>0</v>
      </c>
      <c r="DD248" s="74">
        <v>0</v>
      </c>
      <c r="DE248" s="74">
        <v>0</v>
      </c>
      <c r="DF248" s="74">
        <v>0</v>
      </c>
      <c r="DG248" s="74">
        <v>0</v>
      </c>
      <c r="DH248" s="74">
        <v>0</v>
      </c>
      <c r="DI248" s="74">
        <v>0</v>
      </c>
      <c r="DJ248" s="74">
        <v>0</v>
      </c>
      <c r="DK248" s="74">
        <v>0</v>
      </c>
      <c r="DL248" s="74">
        <v>0</v>
      </c>
      <c r="DM248" s="74">
        <v>0</v>
      </c>
      <c r="DN248" s="74">
        <v>0</v>
      </c>
      <c r="DO248" s="135"/>
      <c r="DP248" s="138" t="s">
        <v>215</v>
      </c>
      <c r="DQ248" s="138" t="s">
        <v>4380</v>
      </c>
      <c r="DR248" s="138">
        <v>72</v>
      </c>
      <c r="DS248" s="138">
        <v>41</v>
      </c>
      <c r="DT248" s="139">
        <v>285</v>
      </c>
      <c r="DU248" s="139">
        <v>0</v>
      </c>
    </row>
    <row r="249" spans="1:125">
      <c r="A249" s="162"/>
      <c r="B249" s="13" t="s">
        <v>120</v>
      </c>
      <c r="C249" s="74">
        <v>52</v>
      </c>
      <c r="D249" s="74">
        <v>36</v>
      </c>
      <c r="E249" s="74">
        <v>33</v>
      </c>
      <c r="F249" s="74">
        <v>14</v>
      </c>
      <c r="G249" s="74">
        <v>0</v>
      </c>
      <c r="H249" s="74">
        <v>0</v>
      </c>
      <c r="I249" s="74">
        <v>0</v>
      </c>
      <c r="J249" s="74">
        <v>0</v>
      </c>
      <c r="K249" s="74">
        <v>0</v>
      </c>
      <c r="L249" s="74">
        <v>0</v>
      </c>
      <c r="M249" s="74">
        <v>27</v>
      </c>
      <c r="N249" s="74">
        <v>12</v>
      </c>
      <c r="O249" s="74">
        <v>0</v>
      </c>
      <c r="P249" s="74">
        <v>0</v>
      </c>
      <c r="Q249" s="74">
        <v>0</v>
      </c>
      <c r="R249" s="74">
        <v>0</v>
      </c>
      <c r="S249" s="74">
        <v>0</v>
      </c>
      <c r="T249" s="74">
        <v>0</v>
      </c>
      <c r="U249" s="67">
        <v>112</v>
      </c>
      <c r="V249" s="67">
        <v>62</v>
      </c>
      <c r="W249" s="162"/>
      <c r="X249" s="13" t="s">
        <v>120</v>
      </c>
      <c r="Y249" s="74">
        <v>0</v>
      </c>
      <c r="Z249" s="74">
        <v>0</v>
      </c>
      <c r="AA249" s="74">
        <v>0</v>
      </c>
      <c r="AB249" s="74">
        <v>0</v>
      </c>
      <c r="AC249" s="74">
        <v>0</v>
      </c>
      <c r="AD249" s="74">
        <v>0</v>
      </c>
      <c r="AE249" s="74">
        <v>0</v>
      </c>
      <c r="AF249" s="74">
        <v>0</v>
      </c>
      <c r="AG249" s="74">
        <v>0</v>
      </c>
      <c r="AH249" s="74">
        <v>0</v>
      </c>
      <c r="AI249" s="74">
        <v>0</v>
      </c>
      <c r="AJ249" s="74">
        <v>0</v>
      </c>
      <c r="AK249" s="74">
        <v>0</v>
      </c>
      <c r="AL249" s="74">
        <v>0</v>
      </c>
      <c r="AM249" s="74">
        <v>0</v>
      </c>
      <c r="AN249" s="74">
        <v>0</v>
      </c>
      <c r="AO249" s="74">
        <v>0</v>
      </c>
      <c r="AP249" s="74">
        <v>0</v>
      </c>
      <c r="AQ249" s="67">
        <v>0</v>
      </c>
      <c r="AR249" s="67">
        <v>0</v>
      </c>
      <c r="AS249" s="162"/>
      <c r="AT249" s="13" t="s">
        <v>120</v>
      </c>
      <c r="AU249" s="74">
        <v>1</v>
      </c>
      <c r="AV249" s="74">
        <v>1</v>
      </c>
      <c r="AW249" s="74">
        <v>0</v>
      </c>
      <c r="AX249" s="74">
        <v>0</v>
      </c>
      <c r="AY249" s="74">
        <v>0</v>
      </c>
      <c r="AZ249" s="74">
        <v>1</v>
      </c>
      <c r="BA249" s="74">
        <v>0</v>
      </c>
      <c r="BB249" s="74">
        <v>0</v>
      </c>
      <c r="BC249" s="74">
        <v>0</v>
      </c>
      <c r="BD249" s="67">
        <v>3</v>
      </c>
      <c r="BE249" s="76">
        <v>3</v>
      </c>
      <c r="BF249" s="74">
        <v>3</v>
      </c>
      <c r="BG249" s="74">
        <v>0</v>
      </c>
      <c r="BH249" s="74">
        <v>0</v>
      </c>
      <c r="BI249" s="74">
        <v>1</v>
      </c>
      <c r="BJ249" s="162"/>
      <c r="BK249" s="13" t="s">
        <v>120</v>
      </c>
      <c r="BL249" s="74">
        <v>0</v>
      </c>
      <c r="BM249" s="74">
        <v>0</v>
      </c>
      <c r="BN249" s="74">
        <v>50</v>
      </c>
      <c r="BO249" s="74">
        <v>15</v>
      </c>
      <c r="BP249" s="74">
        <v>0</v>
      </c>
      <c r="BQ249" s="74">
        <v>0</v>
      </c>
      <c r="BR249" s="74">
        <v>3</v>
      </c>
      <c r="BS249" s="74">
        <v>0</v>
      </c>
      <c r="BT249" s="74">
        <v>0</v>
      </c>
      <c r="BU249" s="162"/>
      <c r="BV249" s="13" t="s">
        <v>120</v>
      </c>
      <c r="BW249" s="74">
        <v>32</v>
      </c>
      <c r="BX249" s="74">
        <v>13</v>
      </c>
      <c r="BY249" s="74">
        <v>32</v>
      </c>
      <c r="BZ249" s="74">
        <v>13</v>
      </c>
      <c r="CA249" s="74">
        <v>21</v>
      </c>
      <c r="CB249" s="74">
        <v>8</v>
      </c>
      <c r="CC249" s="74">
        <v>0</v>
      </c>
      <c r="CD249" s="74">
        <v>0</v>
      </c>
      <c r="CE249" s="74">
        <v>0</v>
      </c>
      <c r="CF249" s="74">
        <v>0</v>
      </c>
      <c r="CG249" s="74">
        <v>0</v>
      </c>
      <c r="CH249" s="74">
        <v>0</v>
      </c>
      <c r="CI249" s="74">
        <v>0</v>
      </c>
      <c r="CJ249" s="74">
        <v>0</v>
      </c>
      <c r="CK249" s="74">
        <v>0</v>
      </c>
      <c r="CL249" s="74">
        <v>0</v>
      </c>
      <c r="CM249" s="74">
        <v>0</v>
      </c>
      <c r="CN249" s="74">
        <v>0</v>
      </c>
      <c r="CO249" s="162"/>
      <c r="CP249" s="13" t="s">
        <v>120</v>
      </c>
      <c r="CQ249" s="72">
        <v>8</v>
      </c>
      <c r="CR249" s="5">
        <v>3</v>
      </c>
      <c r="CS249" s="5">
        <v>1</v>
      </c>
      <c r="CT249" s="72">
        <v>2</v>
      </c>
      <c r="CU249" s="5">
        <v>2</v>
      </c>
      <c r="CV249" s="72">
        <v>10</v>
      </c>
      <c r="CW249" s="72">
        <v>5</v>
      </c>
      <c r="CX249" s="162"/>
      <c r="CY249" s="13" t="s">
        <v>120</v>
      </c>
      <c r="CZ249" s="74">
        <v>0</v>
      </c>
      <c r="DA249" s="74">
        <v>0</v>
      </c>
      <c r="DB249" s="74">
        <v>0</v>
      </c>
      <c r="DC249" s="74">
        <v>0</v>
      </c>
      <c r="DD249" s="74">
        <v>0</v>
      </c>
      <c r="DE249" s="74">
        <v>0</v>
      </c>
      <c r="DF249" s="74">
        <v>0</v>
      </c>
      <c r="DG249" s="74">
        <v>0</v>
      </c>
      <c r="DH249" s="74">
        <v>0</v>
      </c>
      <c r="DI249" s="74">
        <v>0</v>
      </c>
      <c r="DJ249" s="74">
        <v>0</v>
      </c>
      <c r="DK249" s="74">
        <v>0</v>
      </c>
      <c r="DL249" s="74">
        <v>0</v>
      </c>
      <c r="DM249" s="74">
        <v>0</v>
      </c>
      <c r="DN249" s="74">
        <v>0</v>
      </c>
      <c r="DO249" s="135"/>
      <c r="DP249" s="138" t="s">
        <v>215</v>
      </c>
      <c r="DQ249" s="138" t="s">
        <v>4381</v>
      </c>
      <c r="DR249" s="138">
        <v>32</v>
      </c>
      <c r="DS249" s="138">
        <v>21</v>
      </c>
      <c r="DT249" s="139">
        <v>210</v>
      </c>
      <c r="DU249" s="139">
        <v>0</v>
      </c>
    </row>
    <row r="250" spans="1:125">
      <c r="A250" s="162"/>
      <c r="B250" s="103" t="s">
        <v>102</v>
      </c>
      <c r="C250" s="105">
        <v>120</v>
      </c>
      <c r="D250" s="105">
        <v>74</v>
      </c>
      <c r="E250" s="105">
        <v>36</v>
      </c>
      <c r="F250" s="105">
        <v>15</v>
      </c>
      <c r="G250" s="105">
        <v>0</v>
      </c>
      <c r="H250" s="105">
        <v>0</v>
      </c>
      <c r="I250" s="105">
        <v>23</v>
      </c>
      <c r="J250" s="105">
        <v>17</v>
      </c>
      <c r="K250" s="105">
        <v>19</v>
      </c>
      <c r="L250" s="105">
        <v>12</v>
      </c>
      <c r="M250" s="105">
        <v>56</v>
      </c>
      <c r="N250" s="105">
        <v>28</v>
      </c>
      <c r="O250" s="105">
        <v>0</v>
      </c>
      <c r="P250" s="105">
        <v>0</v>
      </c>
      <c r="Q250" s="105">
        <v>12</v>
      </c>
      <c r="R250" s="105">
        <v>4</v>
      </c>
      <c r="S250" s="105">
        <v>0</v>
      </c>
      <c r="T250" s="105">
        <v>0</v>
      </c>
      <c r="U250" s="105">
        <v>266</v>
      </c>
      <c r="V250" s="105">
        <v>150</v>
      </c>
      <c r="W250" s="162"/>
      <c r="X250" s="103" t="s">
        <v>102</v>
      </c>
      <c r="Y250" s="105">
        <v>0</v>
      </c>
      <c r="Z250" s="105">
        <v>0</v>
      </c>
      <c r="AA250" s="105">
        <v>0</v>
      </c>
      <c r="AB250" s="105">
        <v>0</v>
      </c>
      <c r="AC250" s="105">
        <v>0</v>
      </c>
      <c r="AD250" s="105">
        <v>0</v>
      </c>
      <c r="AE250" s="105">
        <v>0</v>
      </c>
      <c r="AF250" s="105">
        <v>0</v>
      </c>
      <c r="AG250" s="105">
        <v>0</v>
      </c>
      <c r="AH250" s="105">
        <v>0</v>
      </c>
      <c r="AI250" s="105">
        <v>1</v>
      </c>
      <c r="AJ250" s="105">
        <v>1</v>
      </c>
      <c r="AK250" s="105">
        <v>0</v>
      </c>
      <c r="AL250" s="105">
        <v>0</v>
      </c>
      <c r="AM250" s="105">
        <v>0</v>
      </c>
      <c r="AN250" s="105">
        <v>0</v>
      </c>
      <c r="AO250" s="105">
        <v>0</v>
      </c>
      <c r="AP250" s="105">
        <v>0</v>
      </c>
      <c r="AQ250" s="105">
        <v>1</v>
      </c>
      <c r="AR250" s="105">
        <v>1</v>
      </c>
      <c r="AS250" s="162"/>
      <c r="AT250" s="103" t="s">
        <v>102</v>
      </c>
      <c r="AU250" s="105">
        <v>4</v>
      </c>
      <c r="AV250" s="105">
        <v>2</v>
      </c>
      <c r="AW250" s="105">
        <v>0</v>
      </c>
      <c r="AX250" s="105">
        <v>1</v>
      </c>
      <c r="AY250" s="105">
        <v>1</v>
      </c>
      <c r="AZ250" s="105">
        <v>4</v>
      </c>
      <c r="BA250" s="105">
        <v>0</v>
      </c>
      <c r="BB250" s="105">
        <v>1</v>
      </c>
      <c r="BC250" s="105">
        <v>0</v>
      </c>
      <c r="BD250" s="105">
        <v>13</v>
      </c>
      <c r="BE250" s="105">
        <v>13</v>
      </c>
      <c r="BF250" s="105">
        <v>13</v>
      </c>
      <c r="BG250" s="105">
        <v>0</v>
      </c>
      <c r="BH250" s="105">
        <v>0</v>
      </c>
      <c r="BI250" s="105">
        <v>4</v>
      </c>
      <c r="BJ250" s="162"/>
      <c r="BK250" s="103" t="s">
        <v>102</v>
      </c>
      <c r="BL250" s="105">
        <v>0</v>
      </c>
      <c r="BM250" s="105">
        <v>30</v>
      </c>
      <c r="BN250" s="105">
        <v>125</v>
      </c>
      <c r="BO250" s="105">
        <v>15</v>
      </c>
      <c r="BP250" s="105">
        <v>0</v>
      </c>
      <c r="BQ250" s="105">
        <v>0</v>
      </c>
      <c r="BR250" s="105">
        <v>13</v>
      </c>
      <c r="BS250" s="105">
        <v>10</v>
      </c>
      <c r="BT250" s="105">
        <v>10</v>
      </c>
      <c r="BU250" s="162"/>
      <c r="BV250" s="103" t="s">
        <v>102</v>
      </c>
      <c r="BW250" s="105">
        <v>104</v>
      </c>
      <c r="BX250" s="105">
        <v>50</v>
      </c>
      <c r="BY250" s="105">
        <v>101</v>
      </c>
      <c r="BZ250" s="105">
        <v>48</v>
      </c>
      <c r="CA250" s="105">
        <v>62</v>
      </c>
      <c r="CB250" s="105">
        <v>27</v>
      </c>
      <c r="CC250" s="105">
        <v>0</v>
      </c>
      <c r="CD250" s="105">
        <v>0</v>
      </c>
      <c r="CE250" s="105">
        <v>0</v>
      </c>
      <c r="CF250" s="105">
        <v>0</v>
      </c>
      <c r="CG250" s="105">
        <v>0</v>
      </c>
      <c r="CH250" s="105">
        <v>0</v>
      </c>
      <c r="CI250" s="105">
        <v>0</v>
      </c>
      <c r="CJ250" s="105">
        <v>0</v>
      </c>
      <c r="CK250" s="105">
        <v>0</v>
      </c>
      <c r="CL250" s="105">
        <v>0</v>
      </c>
      <c r="CM250" s="105">
        <v>0</v>
      </c>
      <c r="CN250" s="105">
        <v>0</v>
      </c>
      <c r="CO250" s="162"/>
      <c r="CP250" s="105" t="s">
        <v>102</v>
      </c>
      <c r="CQ250" s="105">
        <v>26</v>
      </c>
      <c r="CR250" s="105">
        <v>8</v>
      </c>
      <c r="CS250" s="105">
        <v>5</v>
      </c>
      <c r="CT250" s="105">
        <v>2</v>
      </c>
      <c r="CU250" s="105">
        <v>2</v>
      </c>
      <c r="CV250" s="105">
        <v>28</v>
      </c>
      <c r="CW250" s="105">
        <v>10</v>
      </c>
      <c r="CX250" s="162"/>
      <c r="CY250" s="103" t="s">
        <v>102</v>
      </c>
      <c r="CZ250" s="105">
        <v>0</v>
      </c>
      <c r="DA250" s="105">
        <v>0</v>
      </c>
      <c r="DB250" s="105">
        <v>0</v>
      </c>
      <c r="DC250" s="105">
        <v>0</v>
      </c>
      <c r="DD250" s="105">
        <v>0</v>
      </c>
      <c r="DE250" s="105">
        <v>0</v>
      </c>
      <c r="DF250" s="105">
        <v>0</v>
      </c>
      <c r="DG250" s="105">
        <v>0</v>
      </c>
      <c r="DH250" s="105">
        <v>0</v>
      </c>
      <c r="DI250" s="105">
        <v>0</v>
      </c>
      <c r="DJ250" s="105">
        <v>0</v>
      </c>
      <c r="DK250" s="105">
        <v>0</v>
      </c>
      <c r="DL250" s="105">
        <v>0</v>
      </c>
      <c r="DM250" s="105">
        <v>0</v>
      </c>
      <c r="DN250" s="105">
        <v>0</v>
      </c>
      <c r="DO250" s="135"/>
      <c r="DP250" s="138" t="s">
        <v>215</v>
      </c>
      <c r="DQ250" s="138" t="s">
        <v>4382</v>
      </c>
      <c r="DR250" s="138">
        <v>104</v>
      </c>
      <c r="DS250" s="138">
        <v>62</v>
      </c>
      <c r="DT250" s="139">
        <v>495</v>
      </c>
      <c r="DU250" s="139">
        <v>0</v>
      </c>
    </row>
    <row r="251" spans="1:125">
      <c r="A251" s="162" t="s">
        <v>216</v>
      </c>
      <c r="B251" s="13" t="s">
        <v>119</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67">
        <v>0</v>
      </c>
      <c r="V251" s="67">
        <v>0</v>
      </c>
      <c r="W251" s="162" t="s">
        <v>216</v>
      </c>
      <c r="X251" s="13" t="s">
        <v>119</v>
      </c>
      <c r="Y251" s="74">
        <v>0</v>
      </c>
      <c r="Z251" s="74">
        <v>0</v>
      </c>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67">
        <v>0</v>
      </c>
      <c r="AR251" s="67">
        <v>0</v>
      </c>
      <c r="AS251" s="162" t="s">
        <v>216</v>
      </c>
      <c r="AT251" s="13" t="s">
        <v>119</v>
      </c>
      <c r="AU251" s="74">
        <v>0</v>
      </c>
      <c r="AV251" s="74">
        <v>0</v>
      </c>
      <c r="AW251" s="74">
        <v>0</v>
      </c>
      <c r="AX251" s="74">
        <v>0</v>
      </c>
      <c r="AY251" s="74">
        <v>0</v>
      </c>
      <c r="AZ251" s="74">
        <v>0</v>
      </c>
      <c r="BA251" s="74">
        <v>0</v>
      </c>
      <c r="BB251" s="74">
        <v>0</v>
      </c>
      <c r="BC251" s="74">
        <v>0</v>
      </c>
      <c r="BD251" s="67">
        <v>0</v>
      </c>
      <c r="BE251" s="76">
        <v>0</v>
      </c>
      <c r="BF251" s="74">
        <v>0</v>
      </c>
      <c r="BG251" s="74">
        <v>0</v>
      </c>
      <c r="BH251" s="74">
        <v>0</v>
      </c>
      <c r="BI251" s="74">
        <v>0</v>
      </c>
      <c r="BJ251" s="162" t="s">
        <v>216</v>
      </c>
      <c r="BK251" s="13" t="s">
        <v>119</v>
      </c>
      <c r="BL251" s="74">
        <v>0</v>
      </c>
      <c r="BM251" s="74">
        <v>0</v>
      </c>
      <c r="BN251" s="74">
        <v>0</v>
      </c>
      <c r="BO251" s="74">
        <v>0</v>
      </c>
      <c r="BP251" s="74">
        <v>0</v>
      </c>
      <c r="BQ251" s="74">
        <v>0</v>
      </c>
      <c r="BR251" s="74">
        <v>0</v>
      </c>
      <c r="BS251" s="74">
        <v>0</v>
      </c>
      <c r="BT251" s="74">
        <v>0</v>
      </c>
      <c r="BU251" s="162" t="s">
        <v>216</v>
      </c>
      <c r="BV251" s="13" t="s">
        <v>119</v>
      </c>
      <c r="BW251" s="74">
        <v>0</v>
      </c>
      <c r="BX251" s="74">
        <v>0</v>
      </c>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162" t="s">
        <v>216</v>
      </c>
      <c r="CP251" s="13" t="s">
        <v>119</v>
      </c>
      <c r="CQ251" s="72">
        <v>0</v>
      </c>
      <c r="CR251" s="5">
        <v>0</v>
      </c>
      <c r="CS251" s="5">
        <v>0</v>
      </c>
      <c r="CT251" s="72">
        <v>0</v>
      </c>
      <c r="CU251" s="5">
        <v>0</v>
      </c>
      <c r="CV251" s="72">
        <v>0</v>
      </c>
      <c r="CW251" s="72">
        <v>0</v>
      </c>
      <c r="CX251" s="162" t="s">
        <v>216</v>
      </c>
      <c r="CY251" s="13" t="s">
        <v>119</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135"/>
      <c r="DP251" s="138" t="s">
        <v>216</v>
      </c>
      <c r="DQ251" s="138" t="s">
        <v>4383</v>
      </c>
      <c r="DR251" s="138">
        <v>0</v>
      </c>
      <c r="DS251" s="138">
        <v>0</v>
      </c>
      <c r="DT251" s="139">
        <v>0</v>
      </c>
      <c r="DU251" s="139">
        <v>0</v>
      </c>
    </row>
    <row r="252" spans="1:125">
      <c r="A252" s="162"/>
      <c r="B252" s="13" t="s">
        <v>120</v>
      </c>
      <c r="C252" s="74">
        <v>172</v>
      </c>
      <c r="D252" s="74">
        <v>90</v>
      </c>
      <c r="E252" s="74">
        <v>112</v>
      </c>
      <c r="F252" s="74">
        <v>72</v>
      </c>
      <c r="G252" s="74">
        <v>0</v>
      </c>
      <c r="H252" s="74">
        <v>0</v>
      </c>
      <c r="I252" s="74">
        <v>0</v>
      </c>
      <c r="J252" s="74">
        <v>0</v>
      </c>
      <c r="K252" s="74">
        <v>55</v>
      </c>
      <c r="L252" s="74">
        <v>23</v>
      </c>
      <c r="M252" s="74">
        <v>99</v>
      </c>
      <c r="N252" s="74">
        <v>63</v>
      </c>
      <c r="O252" s="74">
        <v>6</v>
      </c>
      <c r="P252" s="74">
        <v>1</v>
      </c>
      <c r="Q252" s="74">
        <v>42</v>
      </c>
      <c r="R252" s="74">
        <v>20</v>
      </c>
      <c r="S252" s="74">
        <v>0</v>
      </c>
      <c r="T252" s="74">
        <v>0</v>
      </c>
      <c r="U252" s="67">
        <v>486</v>
      </c>
      <c r="V252" s="67">
        <v>269</v>
      </c>
      <c r="W252" s="162"/>
      <c r="X252" s="13" t="s">
        <v>120</v>
      </c>
      <c r="Y252" s="74">
        <v>3</v>
      </c>
      <c r="Z252" s="74">
        <v>2</v>
      </c>
      <c r="AA252" s="74">
        <v>5</v>
      </c>
      <c r="AB252" s="74">
        <v>3</v>
      </c>
      <c r="AC252" s="74">
        <v>0</v>
      </c>
      <c r="AD252" s="74">
        <v>0</v>
      </c>
      <c r="AE252" s="74">
        <v>0</v>
      </c>
      <c r="AF252" s="74">
        <v>0</v>
      </c>
      <c r="AG252" s="74">
        <v>0</v>
      </c>
      <c r="AH252" s="74">
        <v>0</v>
      </c>
      <c r="AI252" s="74">
        <v>18</v>
      </c>
      <c r="AJ252" s="74">
        <v>9</v>
      </c>
      <c r="AK252" s="74">
        <v>0</v>
      </c>
      <c r="AL252" s="74">
        <v>0</v>
      </c>
      <c r="AM252" s="74">
        <v>2</v>
      </c>
      <c r="AN252" s="74">
        <v>0</v>
      </c>
      <c r="AO252" s="74">
        <v>0</v>
      </c>
      <c r="AP252" s="74">
        <v>0</v>
      </c>
      <c r="AQ252" s="67">
        <v>28</v>
      </c>
      <c r="AR252" s="67">
        <v>14</v>
      </c>
      <c r="AS252" s="162"/>
      <c r="AT252" s="13" t="s">
        <v>120</v>
      </c>
      <c r="AU252" s="74">
        <v>4</v>
      </c>
      <c r="AV252" s="74">
        <v>3</v>
      </c>
      <c r="AW252" s="74">
        <v>0</v>
      </c>
      <c r="AX252" s="74">
        <v>0</v>
      </c>
      <c r="AY252" s="74">
        <v>1</v>
      </c>
      <c r="AZ252" s="74">
        <v>3</v>
      </c>
      <c r="BA252" s="74">
        <v>1</v>
      </c>
      <c r="BB252" s="74">
        <v>1</v>
      </c>
      <c r="BC252" s="74">
        <v>0</v>
      </c>
      <c r="BD252" s="67">
        <v>13</v>
      </c>
      <c r="BE252" s="76">
        <v>17</v>
      </c>
      <c r="BF252" s="74">
        <v>17</v>
      </c>
      <c r="BG252" s="74">
        <v>17</v>
      </c>
      <c r="BH252" s="74">
        <v>0</v>
      </c>
      <c r="BI252" s="74">
        <v>3</v>
      </c>
      <c r="BJ252" s="162"/>
      <c r="BK252" s="13" t="s">
        <v>120</v>
      </c>
      <c r="BL252" s="74">
        <v>0</v>
      </c>
      <c r="BM252" s="74">
        <v>386</v>
      </c>
      <c r="BN252" s="74">
        <v>83</v>
      </c>
      <c r="BO252" s="74">
        <v>50</v>
      </c>
      <c r="BP252" s="74">
        <v>0</v>
      </c>
      <c r="BQ252" s="74">
        <v>9</v>
      </c>
      <c r="BR252" s="74">
        <v>17</v>
      </c>
      <c r="BS252" s="74">
        <v>17</v>
      </c>
      <c r="BT252" s="74">
        <v>17</v>
      </c>
      <c r="BU252" s="162"/>
      <c r="BV252" s="13" t="s">
        <v>120</v>
      </c>
      <c r="BW252" s="74">
        <v>121</v>
      </c>
      <c r="BX252" s="74">
        <v>62</v>
      </c>
      <c r="BY252" s="74">
        <v>121</v>
      </c>
      <c r="BZ252" s="74">
        <v>62</v>
      </c>
      <c r="CA252" s="74">
        <v>47</v>
      </c>
      <c r="CB252" s="74">
        <v>28</v>
      </c>
      <c r="CC252" s="74">
        <v>0</v>
      </c>
      <c r="CD252" s="74">
        <v>0</v>
      </c>
      <c r="CE252" s="74">
        <v>0</v>
      </c>
      <c r="CF252" s="74">
        <v>0</v>
      </c>
      <c r="CG252" s="74">
        <v>0</v>
      </c>
      <c r="CH252" s="74">
        <v>0</v>
      </c>
      <c r="CI252" s="74">
        <v>26</v>
      </c>
      <c r="CJ252" s="74">
        <v>14</v>
      </c>
      <c r="CK252" s="74">
        <v>26</v>
      </c>
      <c r="CL252" s="74">
        <v>14</v>
      </c>
      <c r="CM252" s="74">
        <v>23</v>
      </c>
      <c r="CN252" s="74">
        <v>13</v>
      </c>
      <c r="CO252" s="162"/>
      <c r="CP252" s="13" t="s">
        <v>120</v>
      </c>
      <c r="CQ252" s="72">
        <v>32</v>
      </c>
      <c r="CR252" s="5">
        <v>13</v>
      </c>
      <c r="CS252" s="5">
        <v>8</v>
      </c>
      <c r="CT252" s="72">
        <v>15</v>
      </c>
      <c r="CU252" s="5">
        <v>9</v>
      </c>
      <c r="CV252" s="72">
        <v>47</v>
      </c>
      <c r="CW252" s="72">
        <v>22</v>
      </c>
      <c r="CX252" s="162"/>
      <c r="CY252" s="13" t="s">
        <v>120</v>
      </c>
      <c r="CZ252" s="74">
        <v>0</v>
      </c>
      <c r="DA252" s="74">
        <v>0</v>
      </c>
      <c r="DB252" s="74">
        <v>0</v>
      </c>
      <c r="DC252" s="74">
        <v>0</v>
      </c>
      <c r="DD252" s="74">
        <v>0</v>
      </c>
      <c r="DE252" s="74">
        <v>0</v>
      </c>
      <c r="DF252" s="74">
        <v>0</v>
      </c>
      <c r="DG252" s="74">
        <v>0</v>
      </c>
      <c r="DH252" s="74">
        <v>0</v>
      </c>
      <c r="DI252" s="74">
        <v>0</v>
      </c>
      <c r="DJ252" s="74">
        <v>0</v>
      </c>
      <c r="DK252" s="74">
        <v>0</v>
      </c>
      <c r="DL252" s="74">
        <v>0</v>
      </c>
      <c r="DM252" s="74">
        <v>0</v>
      </c>
      <c r="DN252" s="74">
        <v>0</v>
      </c>
      <c r="DO252" s="135"/>
      <c r="DP252" s="138" t="s">
        <v>216</v>
      </c>
      <c r="DQ252" s="138" t="s">
        <v>4384</v>
      </c>
      <c r="DR252" s="138">
        <v>147</v>
      </c>
      <c r="DS252" s="138">
        <v>70</v>
      </c>
      <c r="DT252" s="139">
        <v>1221</v>
      </c>
      <c r="DU252" s="139">
        <v>0</v>
      </c>
    </row>
    <row r="253" spans="1:125">
      <c r="A253" s="162"/>
      <c r="B253" s="103" t="s">
        <v>102</v>
      </c>
      <c r="C253" s="105">
        <v>172</v>
      </c>
      <c r="D253" s="105">
        <v>90</v>
      </c>
      <c r="E253" s="105">
        <v>112</v>
      </c>
      <c r="F253" s="105">
        <v>72</v>
      </c>
      <c r="G253" s="105">
        <v>0</v>
      </c>
      <c r="H253" s="105">
        <v>0</v>
      </c>
      <c r="I253" s="105">
        <v>0</v>
      </c>
      <c r="J253" s="105">
        <v>0</v>
      </c>
      <c r="K253" s="105">
        <v>55</v>
      </c>
      <c r="L253" s="105">
        <v>23</v>
      </c>
      <c r="M253" s="105">
        <v>99</v>
      </c>
      <c r="N253" s="105">
        <v>63</v>
      </c>
      <c r="O253" s="105">
        <v>6</v>
      </c>
      <c r="P253" s="105">
        <v>1</v>
      </c>
      <c r="Q253" s="105">
        <v>42</v>
      </c>
      <c r="R253" s="105">
        <v>20</v>
      </c>
      <c r="S253" s="105">
        <v>0</v>
      </c>
      <c r="T253" s="105">
        <v>0</v>
      </c>
      <c r="U253" s="105">
        <v>486</v>
      </c>
      <c r="V253" s="105">
        <v>269</v>
      </c>
      <c r="W253" s="162"/>
      <c r="X253" s="103" t="s">
        <v>102</v>
      </c>
      <c r="Y253" s="105">
        <v>3</v>
      </c>
      <c r="Z253" s="105">
        <v>2</v>
      </c>
      <c r="AA253" s="105">
        <v>5</v>
      </c>
      <c r="AB253" s="105">
        <v>3</v>
      </c>
      <c r="AC253" s="105">
        <v>0</v>
      </c>
      <c r="AD253" s="105">
        <v>0</v>
      </c>
      <c r="AE253" s="105">
        <v>0</v>
      </c>
      <c r="AF253" s="105">
        <v>0</v>
      </c>
      <c r="AG253" s="105">
        <v>0</v>
      </c>
      <c r="AH253" s="105">
        <v>0</v>
      </c>
      <c r="AI253" s="105">
        <v>18</v>
      </c>
      <c r="AJ253" s="105">
        <v>9</v>
      </c>
      <c r="AK253" s="105">
        <v>0</v>
      </c>
      <c r="AL253" s="105">
        <v>0</v>
      </c>
      <c r="AM253" s="105">
        <v>2</v>
      </c>
      <c r="AN253" s="105">
        <v>0</v>
      </c>
      <c r="AO253" s="105">
        <v>0</v>
      </c>
      <c r="AP253" s="105">
        <v>0</v>
      </c>
      <c r="AQ253" s="105">
        <v>28</v>
      </c>
      <c r="AR253" s="105">
        <v>14</v>
      </c>
      <c r="AS253" s="162"/>
      <c r="AT253" s="103" t="s">
        <v>102</v>
      </c>
      <c r="AU253" s="105">
        <v>4</v>
      </c>
      <c r="AV253" s="105">
        <v>3</v>
      </c>
      <c r="AW253" s="105">
        <v>0</v>
      </c>
      <c r="AX253" s="105">
        <v>0</v>
      </c>
      <c r="AY253" s="105">
        <v>1</v>
      </c>
      <c r="AZ253" s="105">
        <v>3</v>
      </c>
      <c r="BA253" s="105">
        <v>1</v>
      </c>
      <c r="BB253" s="105">
        <v>1</v>
      </c>
      <c r="BC253" s="105">
        <v>0</v>
      </c>
      <c r="BD253" s="105">
        <v>13</v>
      </c>
      <c r="BE253" s="105">
        <v>17</v>
      </c>
      <c r="BF253" s="105">
        <v>17</v>
      </c>
      <c r="BG253" s="105">
        <v>17</v>
      </c>
      <c r="BH253" s="105">
        <v>0</v>
      </c>
      <c r="BI253" s="105">
        <v>3</v>
      </c>
      <c r="BJ253" s="162"/>
      <c r="BK253" s="103" t="s">
        <v>102</v>
      </c>
      <c r="BL253" s="105">
        <v>0</v>
      </c>
      <c r="BM253" s="105">
        <v>386</v>
      </c>
      <c r="BN253" s="105">
        <v>83</v>
      </c>
      <c r="BO253" s="105">
        <v>50</v>
      </c>
      <c r="BP253" s="105">
        <v>0</v>
      </c>
      <c r="BQ253" s="105">
        <v>9</v>
      </c>
      <c r="BR253" s="105">
        <v>17</v>
      </c>
      <c r="BS253" s="105">
        <v>17</v>
      </c>
      <c r="BT253" s="105">
        <v>17</v>
      </c>
      <c r="BU253" s="162"/>
      <c r="BV253" s="103" t="s">
        <v>102</v>
      </c>
      <c r="BW253" s="105">
        <v>121</v>
      </c>
      <c r="BX253" s="105">
        <v>62</v>
      </c>
      <c r="BY253" s="105">
        <v>121</v>
      </c>
      <c r="BZ253" s="105">
        <v>62</v>
      </c>
      <c r="CA253" s="105">
        <v>47</v>
      </c>
      <c r="CB253" s="105">
        <v>28</v>
      </c>
      <c r="CC253" s="105">
        <v>0</v>
      </c>
      <c r="CD253" s="105">
        <v>0</v>
      </c>
      <c r="CE253" s="105">
        <v>0</v>
      </c>
      <c r="CF253" s="105">
        <v>0</v>
      </c>
      <c r="CG253" s="105">
        <v>0</v>
      </c>
      <c r="CH253" s="105">
        <v>0</v>
      </c>
      <c r="CI253" s="105">
        <v>26</v>
      </c>
      <c r="CJ253" s="105">
        <v>14</v>
      </c>
      <c r="CK253" s="105">
        <v>26</v>
      </c>
      <c r="CL253" s="105">
        <v>14</v>
      </c>
      <c r="CM253" s="105">
        <v>23</v>
      </c>
      <c r="CN253" s="105">
        <v>13</v>
      </c>
      <c r="CO253" s="162"/>
      <c r="CP253" s="105" t="s">
        <v>102</v>
      </c>
      <c r="CQ253" s="105">
        <v>32</v>
      </c>
      <c r="CR253" s="105">
        <v>13</v>
      </c>
      <c r="CS253" s="105">
        <v>8</v>
      </c>
      <c r="CT253" s="105">
        <v>15</v>
      </c>
      <c r="CU253" s="105">
        <v>9</v>
      </c>
      <c r="CV253" s="105">
        <v>47</v>
      </c>
      <c r="CW253" s="105">
        <v>22</v>
      </c>
      <c r="CX253" s="162"/>
      <c r="CY253" s="103" t="s">
        <v>102</v>
      </c>
      <c r="CZ253" s="105">
        <v>0</v>
      </c>
      <c r="DA253" s="105">
        <v>0</v>
      </c>
      <c r="DB253" s="105">
        <v>0</v>
      </c>
      <c r="DC253" s="105">
        <v>0</v>
      </c>
      <c r="DD253" s="105">
        <v>0</v>
      </c>
      <c r="DE253" s="105">
        <v>0</v>
      </c>
      <c r="DF253" s="105">
        <v>0</v>
      </c>
      <c r="DG253" s="105">
        <v>0</v>
      </c>
      <c r="DH253" s="105">
        <v>0</v>
      </c>
      <c r="DI253" s="105">
        <v>0</v>
      </c>
      <c r="DJ253" s="105">
        <v>0</v>
      </c>
      <c r="DK253" s="105">
        <v>0</v>
      </c>
      <c r="DL253" s="105">
        <v>0</v>
      </c>
      <c r="DM253" s="105">
        <v>0</v>
      </c>
      <c r="DN253" s="105">
        <v>0</v>
      </c>
      <c r="DO253" s="135"/>
      <c r="DP253" s="138" t="s">
        <v>216</v>
      </c>
      <c r="DQ253" s="138" t="s">
        <v>4385</v>
      </c>
      <c r="DR253" s="138">
        <v>147</v>
      </c>
      <c r="DS253" s="138">
        <v>70</v>
      </c>
      <c r="DT253" s="139">
        <v>1221</v>
      </c>
      <c r="DU253" s="139">
        <v>0</v>
      </c>
    </row>
    <row r="254" spans="1:125">
      <c r="A254" s="162" t="s">
        <v>217</v>
      </c>
      <c r="B254" s="13" t="s">
        <v>119</v>
      </c>
      <c r="C254" s="74">
        <v>2</v>
      </c>
      <c r="D254" s="74">
        <v>2</v>
      </c>
      <c r="E254" s="74">
        <v>4</v>
      </c>
      <c r="F254" s="74">
        <v>2</v>
      </c>
      <c r="G254" s="74">
        <v>0</v>
      </c>
      <c r="H254" s="74">
        <v>0</v>
      </c>
      <c r="I254" s="74">
        <v>0</v>
      </c>
      <c r="J254" s="74">
        <v>0</v>
      </c>
      <c r="K254" s="74">
        <v>0</v>
      </c>
      <c r="L254" s="74">
        <v>0</v>
      </c>
      <c r="M254" s="74">
        <v>6</v>
      </c>
      <c r="N254" s="74">
        <v>4</v>
      </c>
      <c r="O254" s="74">
        <v>0</v>
      </c>
      <c r="P254" s="74">
        <v>0</v>
      </c>
      <c r="Q254" s="74">
        <v>0</v>
      </c>
      <c r="R254" s="74">
        <v>0</v>
      </c>
      <c r="S254" s="74">
        <v>0</v>
      </c>
      <c r="T254" s="74">
        <v>0</v>
      </c>
      <c r="U254" s="67">
        <v>12</v>
      </c>
      <c r="V254" s="67">
        <v>8</v>
      </c>
      <c r="W254" s="162" t="s">
        <v>217</v>
      </c>
      <c r="X254" s="13" t="s">
        <v>119</v>
      </c>
      <c r="Y254" s="74">
        <v>0</v>
      </c>
      <c r="Z254" s="74">
        <v>0</v>
      </c>
      <c r="AA254" s="74">
        <v>0</v>
      </c>
      <c r="AB254" s="74">
        <v>0</v>
      </c>
      <c r="AC254" s="74">
        <v>0</v>
      </c>
      <c r="AD254" s="74">
        <v>0</v>
      </c>
      <c r="AE254" s="74">
        <v>0</v>
      </c>
      <c r="AF254" s="74">
        <v>0</v>
      </c>
      <c r="AG254" s="74">
        <v>0</v>
      </c>
      <c r="AH254" s="74">
        <v>0</v>
      </c>
      <c r="AI254" s="74">
        <v>1</v>
      </c>
      <c r="AJ254" s="74">
        <v>1</v>
      </c>
      <c r="AK254" s="74">
        <v>0</v>
      </c>
      <c r="AL254" s="74">
        <v>0</v>
      </c>
      <c r="AM254" s="74">
        <v>0</v>
      </c>
      <c r="AN254" s="74">
        <v>0</v>
      </c>
      <c r="AO254" s="74">
        <v>0</v>
      </c>
      <c r="AP254" s="74">
        <v>0</v>
      </c>
      <c r="AQ254" s="67">
        <v>1</v>
      </c>
      <c r="AR254" s="67">
        <v>1</v>
      </c>
      <c r="AS254" s="162" t="s">
        <v>217</v>
      </c>
      <c r="AT254" s="13" t="s">
        <v>119</v>
      </c>
      <c r="AU254" s="74">
        <v>1</v>
      </c>
      <c r="AV254" s="74">
        <v>1</v>
      </c>
      <c r="AW254" s="74">
        <v>0</v>
      </c>
      <c r="AX254" s="74">
        <v>0</v>
      </c>
      <c r="AY254" s="74">
        <v>0</v>
      </c>
      <c r="AZ254" s="74">
        <v>1</v>
      </c>
      <c r="BA254" s="74">
        <v>0</v>
      </c>
      <c r="BB254" s="74">
        <v>0</v>
      </c>
      <c r="BC254" s="74">
        <v>0</v>
      </c>
      <c r="BD254" s="67">
        <v>3</v>
      </c>
      <c r="BE254" s="76">
        <v>3</v>
      </c>
      <c r="BF254" s="74">
        <v>3</v>
      </c>
      <c r="BG254" s="74">
        <v>0</v>
      </c>
      <c r="BH254" s="74">
        <v>0</v>
      </c>
      <c r="BI254" s="74">
        <v>1</v>
      </c>
      <c r="BJ254" s="162" t="s">
        <v>217</v>
      </c>
      <c r="BK254" s="13" t="s">
        <v>119</v>
      </c>
      <c r="BL254" s="74">
        <v>0</v>
      </c>
      <c r="BM254" s="74">
        <v>17</v>
      </c>
      <c r="BN254" s="74">
        <v>0</v>
      </c>
      <c r="BO254" s="74">
        <v>0</v>
      </c>
      <c r="BP254" s="74">
        <v>0</v>
      </c>
      <c r="BQ254" s="74">
        <v>0</v>
      </c>
      <c r="BR254" s="74">
        <v>3</v>
      </c>
      <c r="BS254" s="74">
        <v>3</v>
      </c>
      <c r="BT254" s="74">
        <v>3</v>
      </c>
      <c r="BU254" s="162" t="s">
        <v>217</v>
      </c>
      <c r="BV254" s="13" t="s">
        <v>119</v>
      </c>
      <c r="BW254" s="74">
        <v>0</v>
      </c>
      <c r="BX254" s="74">
        <v>0</v>
      </c>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162" t="s">
        <v>217</v>
      </c>
      <c r="CP254" s="13" t="s">
        <v>119</v>
      </c>
      <c r="CQ254" s="72">
        <v>7</v>
      </c>
      <c r="CR254" s="5">
        <v>2</v>
      </c>
      <c r="CS254" s="5">
        <v>4</v>
      </c>
      <c r="CT254" s="72">
        <v>0</v>
      </c>
      <c r="CU254" s="5">
        <v>0</v>
      </c>
      <c r="CV254" s="72">
        <v>7</v>
      </c>
      <c r="CW254" s="72">
        <v>2</v>
      </c>
      <c r="CX254" s="162" t="s">
        <v>217</v>
      </c>
      <c r="CY254" s="13" t="s">
        <v>119</v>
      </c>
      <c r="CZ254" s="74">
        <v>20</v>
      </c>
      <c r="DA254" s="74">
        <v>9</v>
      </c>
      <c r="DB254" s="74">
        <v>9</v>
      </c>
      <c r="DC254" s="74">
        <v>0</v>
      </c>
      <c r="DD254" s="74">
        <v>10</v>
      </c>
      <c r="DE254" s="74">
        <v>2</v>
      </c>
      <c r="DF254" s="74">
        <v>18</v>
      </c>
      <c r="DG254" s="74">
        <v>5</v>
      </c>
      <c r="DH254" s="74">
        <v>16</v>
      </c>
      <c r="DI254" s="74">
        <v>0</v>
      </c>
      <c r="DJ254" s="74">
        <v>2</v>
      </c>
      <c r="DK254" s="74">
        <v>1</v>
      </c>
      <c r="DL254" s="74">
        <v>0</v>
      </c>
      <c r="DM254" s="74">
        <v>3</v>
      </c>
      <c r="DN254" s="74">
        <v>0</v>
      </c>
      <c r="DO254" s="135"/>
      <c r="DP254" s="138" t="s">
        <v>217</v>
      </c>
      <c r="DQ254" s="138" t="s">
        <v>4386</v>
      </c>
      <c r="DR254" s="138">
        <v>0</v>
      </c>
      <c r="DS254" s="138">
        <v>0</v>
      </c>
      <c r="DT254" s="139">
        <v>34</v>
      </c>
      <c r="DU254" s="139">
        <v>92</v>
      </c>
    </row>
    <row r="255" spans="1:125">
      <c r="A255" s="162"/>
      <c r="B255" s="13" t="s">
        <v>120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67">
        <v>0</v>
      </c>
      <c r="V255" s="67">
        <v>0</v>
      </c>
      <c r="W255" s="162"/>
      <c r="X255" s="13" t="s">
        <v>120</v>
      </c>
      <c r="Y255" s="74">
        <v>0</v>
      </c>
      <c r="Z255" s="74">
        <v>0</v>
      </c>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67">
        <v>0</v>
      </c>
      <c r="AR255" s="67">
        <v>0</v>
      </c>
      <c r="AS255" s="162"/>
      <c r="AT255" s="13" t="s">
        <v>120</v>
      </c>
      <c r="AU255" s="74">
        <v>0</v>
      </c>
      <c r="AV255" s="74">
        <v>0</v>
      </c>
      <c r="AW255" s="74">
        <v>0</v>
      </c>
      <c r="AX255" s="74">
        <v>0</v>
      </c>
      <c r="AY255" s="74">
        <v>0</v>
      </c>
      <c r="AZ255" s="74">
        <v>0</v>
      </c>
      <c r="BA255" s="74">
        <v>0</v>
      </c>
      <c r="BB255" s="74">
        <v>0</v>
      </c>
      <c r="BC255" s="74">
        <v>0</v>
      </c>
      <c r="BD255" s="67">
        <v>0</v>
      </c>
      <c r="BE255" s="76">
        <v>0</v>
      </c>
      <c r="BF255" s="74">
        <v>0</v>
      </c>
      <c r="BG255" s="74">
        <v>0</v>
      </c>
      <c r="BH255" s="74">
        <v>0</v>
      </c>
      <c r="BI255" s="74">
        <v>0</v>
      </c>
      <c r="BJ255" s="162"/>
      <c r="BK255" s="13" t="s">
        <v>120</v>
      </c>
      <c r="BL255" s="74">
        <v>0</v>
      </c>
      <c r="BM255" s="74">
        <v>0</v>
      </c>
      <c r="BN255" s="74">
        <v>0</v>
      </c>
      <c r="BO255" s="74">
        <v>0</v>
      </c>
      <c r="BP255" s="74">
        <v>0</v>
      </c>
      <c r="BQ255" s="74">
        <v>0</v>
      </c>
      <c r="BR255" s="74">
        <v>0</v>
      </c>
      <c r="BS255" s="74">
        <v>0</v>
      </c>
      <c r="BT255" s="74">
        <v>0</v>
      </c>
      <c r="BU255" s="162"/>
      <c r="BV255" s="13" t="s">
        <v>120</v>
      </c>
      <c r="BW255" s="74">
        <v>0</v>
      </c>
      <c r="BX255" s="74">
        <v>0</v>
      </c>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162"/>
      <c r="CP255" s="13" t="s">
        <v>120</v>
      </c>
      <c r="CQ255" s="72">
        <v>0</v>
      </c>
      <c r="CR255" s="5">
        <v>0</v>
      </c>
      <c r="CS255" s="5">
        <v>0</v>
      </c>
      <c r="CT255" s="72">
        <v>0</v>
      </c>
      <c r="CU255" s="5">
        <v>0</v>
      </c>
      <c r="CV255" s="72">
        <v>0</v>
      </c>
      <c r="CW255" s="72">
        <v>0</v>
      </c>
      <c r="CX255" s="162"/>
      <c r="CY255" s="13" t="s">
        <v>120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135"/>
      <c r="DP255" s="138" t="s">
        <v>217</v>
      </c>
      <c r="DQ255" s="138" t="s">
        <v>4387</v>
      </c>
      <c r="DR255" s="138">
        <v>0</v>
      </c>
      <c r="DS255" s="138">
        <v>0</v>
      </c>
      <c r="DT255" s="139">
        <v>0</v>
      </c>
      <c r="DU255" s="139">
        <v>0</v>
      </c>
    </row>
    <row r="256" spans="1:125">
      <c r="A256" s="162"/>
      <c r="B256" s="103" t="s">
        <v>102</v>
      </c>
      <c r="C256" s="105">
        <v>2</v>
      </c>
      <c r="D256" s="105">
        <v>2</v>
      </c>
      <c r="E256" s="105">
        <v>4</v>
      </c>
      <c r="F256" s="105">
        <v>2</v>
      </c>
      <c r="G256" s="105">
        <v>0</v>
      </c>
      <c r="H256" s="105">
        <v>0</v>
      </c>
      <c r="I256" s="105">
        <v>0</v>
      </c>
      <c r="J256" s="105">
        <v>0</v>
      </c>
      <c r="K256" s="105">
        <v>0</v>
      </c>
      <c r="L256" s="105">
        <v>0</v>
      </c>
      <c r="M256" s="105">
        <v>6</v>
      </c>
      <c r="N256" s="105">
        <v>4</v>
      </c>
      <c r="O256" s="105">
        <v>0</v>
      </c>
      <c r="P256" s="105">
        <v>0</v>
      </c>
      <c r="Q256" s="105">
        <v>0</v>
      </c>
      <c r="R256" s="105">
        <v>0</v>
      </c>
      <c r="S256" s="105">
        <v>0</v>
      </c>
      <c r="T256" s="105">
        <v>0</v>
      </c>
      <c r="U256" s="105">
        <v>12</v>
      </c>
      <c r="V256" s="105">
        <v>8</v>
      </c>
      <c r="W256" s="162"/>
      <c r="X256" s="103" t="s">
        <v>102</v>
      </c>
      <c r="Y256" s="105">
        <v>0</v>
      </c>
      <c r="Z256" s="105">
        <v>0</v>
      </c>
      <c r="AA256" s="105">
        <v>0</v>
      </c>
      <c r="AB256" s="105">
        <v>0</v>
      </c>
      <c r="AC256" s="105">
        <v>0</v>
      </c>
      <c r="AD256" s="105">
        <v>0</v>
      </c>
      <c r="AE256" s="105">
        <v>0</v>
      </c>
      <c r="AF256" s="105">
        <v>0</v>
      </c>
      <c r="AG256" s="105">
        <v>0</v>
      </c>
      <c r="AH256" s="105">
        <v>0</v>
      </c>
      <c r="AI256" s="105">
        <v>1</v>
      </c>
      <c r="AJ256" s="105">
        <v>1</v>
      </c>
      <c r="AK256" s="105">
        <v>0</v>
      </c>
      <c r="AL256" s="105">
        <v>0</v>
      </c>
      <c r="AM256" s="105">
        <v>0</v>
      </c>
      <c r="AN256" s="105">
        <v>0</v>
      </c>
      <c r="AO256" s="105">
        <v>0</v>
      </c>
      <c r="AP256" s="105">
        <v>0</v>
      </c>
      <c r="AQ256" s="105">
        <v>1</v>
      </c>
      <c r="AR256" s="105">
        <v>1</v>
      </c>
      <c r="AS256" s="162"/>
      <c r="AT256" s="103" t="s">
        <v>102</v>
      </c>
      <c r="AU256" s="105">
        <v>1</v>
      </c>
      <c r="AV256" s="105">
        <v>1</v>
      </c>
      <c r="AW256" s="105">
        <v>0</v>
      </c>
      <c r="AX256" s="105">
        <v>0</v>
      </c>
      <c r="AY256" s="105">
        <v>0</v>
      </c>
      <c r="AZ256" s="105">
        <v>1</v>
      </c>
      <c r="BA256" s="105">
        <v>0</v>
      </c>
      <c r="BB256" s="105">
        <v>0</v>
      </c>
      <c r="BC256" s="105">
        <v>0</v>
      </c>
      <c r="BD256" s="105">
        <v>3</v>
      </c>
      <c r="BE256" s="105">
        <v>3</v>
      </c>
      <c r="BF256" s="105">
        <v>3</v>
      </c>
      <c r="BG256" s="105">
        <v>0</v>
      </c>
      <c r="BH256" s="105">
        <v>0</v>
      </c>
      <c r="BI256" s="105">
        <v>1</v>
      </c>
      <c r="BJ256" s="162"/>
      <c r="BK256" s="103" t="s">
        <v>102</v>
      </c>
      <c r="BL256" s="105">
        <v>0</v>
      </c>
      <c r="BM256" s="105">
        <v>17</v>
      </c>
      <c r="BN256" s="105">
        <v>0</v>
      </c>
      <c r="BO256" s="105">
        <v>0</v>
      </c>
      <c r="BP256" s="105">
        <v>0</v>
      </c>
      <c r="BQ256" s="105">
        <v>0</v>
      </c>
      <c r="BR256" s="105">
        <v>3</v>
      </c>
      <c r="BS256" s="105">
        <v>3</v>
      </c>
      <c r="BT256" s="105">
        <v>3</v>
      </c>
      <c r="BU256" s="162"/>
      <c r="BV256" s="103" t="s">
        <v>102</v>
      </c>
      <c r="BW256" s="105">
        <v>0</v>
      </c>
      <c r="BX256" s="105">
        <v>0</v>
      </c>
      <c r="BY256" s="105">
        <v>0</v>
      </c>
      <c r="BZ256" s="105">
        <v>0</v>
      </c>
      <c r="CA256" s="105">
        <v>0</v>
      </c>
      <c r="CB256" s="105">
        <v>0</v>
      </c>
      <c r="CC256" s="105">
        <v>0</v>
      </c>
      <c r="CD256" s="105">
        <v>0</v>
      </c>
      <c r="CE256" s="105">
        <v>0</v>
      </c>
      <c r="CF256" s="105">
        <v>0</v>
      </c>
      <c r="CG256" s="105">
        <v>0</v>
      </c>
      <c r="CH256" s="105">
        <v>0</v>
      </c>
      <c r="CI256" s="105">
        <v>0</v>
      </c>
      <c r="CJ256" s="105">
        <v>0</v>
      </c>
      <c r="CK256" s="105">
        <v>0</v>
      </c>
      <c r="CL256" s="105">
        <v>0</v>
      </c>
      <c r="CM256" s="105">
        <v>0</v>
      </c>
      <c r="CN256" s="105">
        <v>0</v>
      </c>
      <c r="CO256" s="162"/>
      <c r="CP256" s="105" t="s">
        <v>102</v>
      </c>
      <c r="CQ256" s="105">
        <v>7</v>
      </c>
      <c r="CR256" s="105">
        <v>2</v>
      </c>
      <c r="CS256" s="105">
        <v>4</v>
      </c>
      <c r="CT256" s="105">
        <v>0</v>
      </c>
      <c r="CU256" s="105">
        <v>0</v>
      </c>
      <c r="CV256" s="105">
        <v>7</v>
      </c>
      <c r="CW256" s="105">
        <v>2</v>
      </c>
      <c r="CX256" s="162"/>
      <c r="CY256" s="103" t="s">
        <v>102</v>
      </c>
      <c r="CZ256" s="105">
        <v>20</v>
      </c>
      <c r="DA256" s="105">
        <v>9</v>
      </c>
      <c r="DB256" s="105">
        <v>9</v>
      </c>
      <c r="DC256" s="105">
        <v>0</v>
      </c>
      <c r="DD256" s="105">
        <v>10</v>
      </c>
      <c r="DE256" s="105">
        <v>2</v>
      </c>
      <c r="DF256" s="105">
        <v>18</v>
      </c>
      <c r="DG256" s="105">
        <v>5</v>
      </c>
      <c r="DH256" s="105">
        <v>16</v>
      </c>
      <c r="DI256" s="105">
        <v>0</v>
      </c>
      <c r="DJ256" s="105">
        <v>2</v>
      </c>
      <c r="DK256" s="105">
        <v>1</v>
      </c>
      <c r="DL256" s="105">
        <v>0</v>
      </c>
      <c r="DM256" s="105">
        <v>3</v>
      </c>
      <c r="DN256" s="105">
        <v>0</v>
      </c>
      <c r="DO256" s="135"/>
      <c r="DP256" s="138" t="s">
        <v>217</v>
      </c>
      <c r="DQ256" s="138" t="s">
        <v>4388</v>
      </c>
      <c r="DR256" s="138">
        <v>0</v>
      </c>
      <c r="DS256" s="138">
        <v>0</v>
      </c>
      <c r="DT256" s="139">
        <v>34</v>
      </c>
      <c r="DU256" s="139">
        <v>92</v>
      </c>
    </row>
    <row r="257" spans="1:125">
      <c r="A257" s="162" t="s">
        <v>218</v>
      </c>
      <c r="B257" s="13" t="s">
        <v>119</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67">
        <v>0</v>
      </c>
      <c r="V257" s="67">
        <v>0</v>
      </c>
      <c r="W257" s="162" t="s">
        <v>218</v>
      </c>
      <c r="X257" s="13" t="s">
        <v>119</v>
      </c>
      <c r="Y257" s="74">
        <v>0</v>
      </c>
      <c r="Z257" s="74">
        <v>0</v>
      </c>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67">
        <v>0</v>
      </c>
      <c r="AR257" s="67">
        <v>0</v>
      </c>
      <c r="AS257" s="162" t="s">
        <v>218</v>
      </c>
      <c r="AT257" s="13" t="s">
        <v>119</v>
      </c>
      <c r="AU257" s="74">
        <v>0</v>
      </c>
      <c r="AV257" s="74">
        <v>0</v>
      </c>
      <c r="AW257" s="74">
        <v>0</v>
      </c>
      <c r="AX257" s="74">
        <v>0</v>
      </c>
      <c r="AY257" s="74">
        <v>0</v>
      </c>
      <c r="AZ257" s="74">
        <v>0</v>
      </c>
      <c r="BA257" s="74">
        <v>0</v>
      </c>
      <c r="BB257" s="74">
        <v>0</v>
      </c>
      <c r="BC257" s="74">
        <v>0</v>
      </c>
      <c r="BD257" s="67">
        <v>0</v>
      </c>
      <c r="BE257" s="76">
        <v>0</v>
      </c>
      <c r="BF257" s="74">
        <v>0</v>
      </c>
      <c r="BG257" s="74">
        <v>0</v>
      </c>
      <c r="BH257" s="74">
        <v>0</v>
      </c>
      <c r="BI257" s="74">
        <v>0</v>
      </c>
      <c r="BJ257" s="162" t="s">
        <v>218</v>
      </c>
      <c r="BK257" s="13" t="s">
        <v>119</v>
      </c>
      <c r="BL257" s="74">
        <v>0</v>
      </c>
      <c r="BM257" s="74">
        <v>0</v>
      </c>
      <c r="BN257" s="74">
        <v>0</v>
      </c>
      <c r="BO257" s="74">
        <v>0</v>
      </c>
      <c r="BP257" s="74">
        <v>0</v>
      </c>
      <c r="BQ257" s="74">
        <v>0</v>
      </c>
      <c r="BR257" s="74">
        <v>0</v>
      </c>
      <c r="BS257" s="74">
        <v>0</v>
      </c>
      <c r="BT257" s="74">
        <v>0</v>
      </c>
      <c r="BU257" s="162" t="s">
        <v>218</v>
      </c>
      <c r="BV257" s="13" t="s">
        <v>119</v>
      </c>
      <c r="BW257" s="74">
        <v>0</v>
      </c>
      <c r="BX257" s="74">
        <v>0</v>
      </c>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162" t="s">
        <v>218</v>
      </c>
      <c r="CP257" s="13" t="s">
        <v>119</v>
      </c>
      <c r="CQ257" s="72">
        <v>0</v>
      </c>
      <c r="CR257" s="5">
        <v>0</v>
      </c>
      <c r="CS257" s="5">
        <v>0</v>
      </c>
      <c r="CT257" s="72">
        <v>0</v>
      </c>
      <c r="CU257" s="5">
        <v>0</v>
      </c>
      <c r="CV257" s="72">
        <v>0</v>
      </c>
      <c r="CW257" s="72">
        <v>0</v>
      </c>
      <c r="CX257" s="162" t="s">
        <v>218</v>
      </c>
      <c r="CY257" s="13" t="s">
        <v>119</v>
      </c>
      <c r="CZ257" s="74">
        <v>0</v>
      </c>
      <c r="DA257" s="74">
        <v>0</v>
      </c>
      <c r="DB257" s="74">
        <v>0</v>
      </c>
      <c r="DC257" s="74">
        <v>0</v>
      </c>
      <c r="DD257" s="74">
        <v>0</v>
      </c>
      <c r="DE257" s="74">
        <v>0</v>
      </c>
      <c r="DF257" s="74">
        <v>0</v>
      </c>
      <c r="DG257" s="74">
        <v>0</v>
      </c>
      <c r="DH257" s="74">
        <v>0</v>
      </c>
      <c r="DI257" s="74">
        <v>0</v>
      </c>
      <c r="DJ257" s="74">
        <v>0</v>
      </c>
      <c r="DK257" s="74">
        <v>0</v>
      </c>
      <c r="DL257" s="74">
        <v>0</v>
      </c>
      <c r="DM257" s="74">
        <v>0</v>
      </c>
      <c r="DN257" s="74">
        <v>0</v>
      </c>
      <c r="DO257" s="135"/>
      <c r="DP257" s="138" t="s">
        <v>218</v>
      </c>
      <c r="DQ257" s="138" t="s">
        <v>4389</v>
      </c>
      <c r="DR257" s="138">
        <v>0</v>
      </c>
      <c r="DS257" s="138">
        <v>0</v>
      </c>
      <c r="DT257" s="139">
        <v>0</v>
      </c>
      <c r="DU257" s="139">
        <v>0</v>
      </c>
    </row>
    <row r="258" spans="1:125">
      <c r="A258" s="162"/>
      <c r="B258" s="13" t="s">
        <v>120</v>
      </c>
      <c r="C258" s="74">
        <v>2020</v>
      </c>
      <c r="D258" s="74">
        <v>1233</v>
      </c>
      <c r="E258" s="74">
        <v>911</v>
      </c>
      <c r="F258" s="74">
        <v>587</v>
      </c>
      <c r="G258" s="74">
        <v>0</v>
      </c>
      <c r="H258" s="74">
        <v>0</v>
      </c>
      <c r="I258" s="74">
        <v>134</v>
      </c>
      <c r="J258" s="74">
        <v>71</v>
      </c>
      <c r="K258" s="74">
        <v>631</v>
      </c>
      <c r="L258" s="74">
        <v>340</v>
      </c>
      <c r="M258" s="74">
        <v>1414</v>
      </c>
      <c r="N258" s="74">
        <v>859</v>
      </c>
      <c r="O258" s="74">
        <v>66</v>
      </c>
      <c r="P258" s="74">
        <v>11</v>
      </c>
      <c r="Q258" s="74">
        <v>700</v>
      </c>
      <c r="R258" s="74">
        <v>359</v>
      </c>
      <c r="S258" s="74">
        <v>0</v>
      </c>
      <c r="T258" s="74">
        <v>0</v>
      </c>
      <c r="U258" s="67">
        <v>5876</v>
      </c>
      <c r="V258" s="67">
        <v>3460</v>
      </c>
      <c r="W258" s="162"/>
      <c r="X258" s="13" t="s">
        <v>120</v>
      </c>
      <c r="Y258" s="74">
        <v>11</v>
      </c>
      <c r="Z258" s="74">
        <v>11</v>
      </c>
      <c r="AA258" s="74">
        <v>2</v>
      </c>
      <c r="AB258" s="74">
        <v>2</v>
      </c>
      <c r="AC258" s="74">
        <v>0</v>
      </c>
      <c r="AD258" s="74">
        <v>0</v>
      </c>
      <c r="AE258" s="74">
        <v>7</v>
      </c>
      <c r="AF258" s="74">
        <v>3</v>
      </c>
      <c r="AG258" s="74">
        <v>1</v>
      </c>
      <c r="AH258" s="74">
        <v>0</v>
      </c>
      <c r="AI258" s="74">
        <v>125</v>
      </c>
      <c r="AJ258" s="74">
        <v>72</v>
      </c>
      <c r="AK258" s="74">
        <v>10</v>
      </c>
      <c r="AL258" s="74">
        <v>4</v>
      </c>
      <c r="AM258" s="74">
        <v>85</v>
      </c>
      <c r="AN258" s="74">
        <v>43</v>
      </c>
      <c r="AO258" s="74">
        <v>0</v>
      </c>
      <c r="AP258" s="74">
        <v>0</v>
      </c>
      <c r="AQ258" s="67">
        <v>241</v>
      </c>
      <c r="AR258" s="67">
        <v>135</v>
      </c>
      <c r="AS258" s="162"/>
      <c r="AT258" s="13" t="s">
        <v>120</v>
      </c>
      <c r="AU258" s="74">
        <v>46</v>
      </c>
      <c r="AV258" s="74">
        <v>28</v>
      </c>
      <c r="AW258" s="74">
        <v>0</v>
      </c>
      <c r="AX258" s="74">
        <v>6</v>
      </c>
      <c r="AY258" s="74">
        <v>21</v>
      </c>
      <c r="AZ258" s="74">
        <v>34</v>
      </c>
      <c r="BA258" s="74">
        <v>3</v>
      </c>
      <c r="BB258" s="74">
        <v>26</v>
      </c>
      <c r="BC258" s="74">
        <v>0</v>
      </c>
      <c r="BD258" s="67">
        <v>164</v>
      </c>
      <c r="BE258" s="76">
        <v>163</v>
      </c>
      <c r="BF258" s="74">
        <v>162</v>
      </c>
      <c r="BG258" s="74">
        <v>150</v>
      </c>
      <c r="BH258" s="74">
        <v>0</v>
      </c>
      <c r="BI258" s="74">
        <v>29</v>
      </c>
      <c r="BJ258" s="162"/>
      <c r="BK258" s="13" t="s">
        <v>120</v>
      </c>
      <c r="BL258" s="74">
        <v>15</v>
      </c>
      <c r="BM258" s="74">
        <v>1742</v>
      </c>
      <c r="BN258" s="74">
        <v>933</v>
      </c>
      <c r="BO258" s="74">
        <v>179</v>
      </c>
      <c r="BP258" s="74">
        <v>85</v>
      </c>
      <c r="BQ258" s="74">
        <v>75</v>
      </c>
      <c r="BR258" s="74">
        <v>182</v>
      </c>
      <c r="BS258" s="74">
        <v>153</v>
      </c>
      <c r="BT258" s="74">
        <v>146</v>
      </c>
      <c r="BU258" s="162"/>
      <c r="BV258" s="13" t="s">
        <v>120</v>
      </c>
      <c r="BW258" s="74">
        <v>1623</v>
      </c>
      <c r="BX258" s="74">
        <v>1017</v>
      </c>
      <c r="BY258" s="74">
        <v>1548</v>
      </c>
      <c r="BZ258" s="74">
        <v>979</v>
      </c>
      <c r="CA258" s="74">
        <v>831</v>
      </c>
      <c r="CB258" s="74">
        <v>508</v>
      </c>
      <c r="CC258" s="74">
        <v>57</v>
      </c>
      <c r="CD258" s="74">
        <v>14</v>
      </c>
      <c r="CE258" s="74">
        <v>57</v>
      </c>
      <c r="CF258" s="74">
        <v>14</v>
      </c>
      <c r="CG258" s="74">
        <v>45</v>
      </c>
      <c r="CH258" s="74">
        <v>12</v>
      </c>
      <c r="CI258" s="74">
        <v>665</v>
      </c>
      <c r="CJ258" s="74">
        <v>314</v>
      </c>
      <c r="CK258" s="74">
        <v>647</v>
      </c>
      <c r="CL258" s="74">
        <v>308</v>
      </c>
      <c r="CM258" s="74">
        <v>384</v>
      </c>
      <c r="CN258" s="74">
        <v>185</v>
      </c>
      <c r="CO258" s="162"/>
      <c r="CP258" s="13" t="s">
        <v>120</v>
      </c>
      <c r="CQ258" s="72">
        <v>476</v>
      </c>
      <c r="CR258" s="5">
        <v>179</v>
      </c>
      <c r="CS258" s="5">
        <v>123</v>
      </c>
      <c r="CT258" s="72">
        <v>105</v>
      </c>
      <c r="CU258" s="5">
        <v>45</v>
      </c>
      <c r="CV258" s="72">
        <v>581</v>
      </c>
      <c r="CW258" s="72">
        <v>224</v>
      </c>
      <c r="CX258" s="162"/>
      <c r="CY258" s="13" t="s">
        <v>120</v>
      </c>
      <c r="CZ258" s="74">
        <v>5</v>
      </c>
      <c r="DA258" s="74">
        <v>50</v>
      </c>
      <c r="DB258" s="74">
        <v>40</v>
      </c>
      <c r="DC258" s="74">
        <v>0</v>
      </c>
      <c r="DD258" s="74">
        <v>85</v>
      </c>
      <c r="DE258" s="74">
        <v>6</v>
      </c>
      <c r="DF258" s="74">
        <v>90</v>
      </c>
      <c r="DG258" s="74">
        <v>44</v>
      </c>
      <c r="DH258" s="74">
        <v>23</v>
      </c>
      <c r="DI258" s="74">
        <v>5</v>
      </c>
      <c r="DJ258" s="74">
        <v>5</v>
      </c>
      <c r="DK258" s="74">
        <v>5</v>
      </c>
      <c r="DL258" s="74">
        <v>5</v>
      </c>
      <c r="DM258" s="74">
        <v>5</v>
      </c>
      <c r="DN258" s="74">
        <v>35</v>
      </c>
      <c r="DO258" s="135"/>
      <c r="DP258" s="138" t="s">
        <v>218</v>
      </c>
      <c r="DQ258" s="138" t="s">
        <v>4390</v>
      </c>
      <c r="DR258" s="138">
        <v>2345</v>
      </c>
      <c r="DS258" s="138">
        <v>1260</v>
      </c>
      <c r="DT258" s="139">
        <v>7439</v>
      </c>
      <c r="DU258" s="139">
        <v>358</v>
      </c>
    </row>
    <row r="259" spans="1:125">
      <c r="A259" s="162"/>
      <c r="B259" s="103" t="s">
        <v>102</v>
      </c>
      <c r="C259" s="105">
        <v>2020</v>
      </c>
      <c r="D259" s="105">
        <v>1233</v>
      </c>
      <c r="E259" s="105">
        <v>911</v>
      </c>
      <c r="F259" s="105">
        <v>587</v>
      </c>
      <c r="G259" s="105">
        <v>0</v>
      </c>
      <c r="H259" s="105">
        <v>0</v>
      </c>
      <c r="I259" s="105">
        <v>134</v>
      </c>
      <c r="J259" s="105">
        <v>71</v>
      </c>
      <c r="K259" s="105">
        <v>631</v>
      </c>
      <c r="L259" s="105">
        <v>340</v>
      </c>
      <c r="M259" s="105">
        <v>1414</v>
      </c>
      <c r="N259" s="105">
        <v>859</v>
      </c>
      <c r="O259" s="105">
        <v>66</v>
      </c>
      <c r="P259" s="105">
        <v>11</v>
      </c>
      <c r="Q259" s="105">
        <v>700</v>
      </c>
      <c r="R259" s="105">
        <v>359</v>
      </c>
      <c r="S259" s="105">
        <v>0</v>
      </c>
      <c r="T259" s="105">
        <v>0</v>
      </c>
      <c r="U259" s="105">
        <v>5876</v>
      </c>
      <c r="V259" s="105">
        <v>3460</v>
      </c>
      <c r="W259" s="162"/>
      <c r="X259" s="103" t="s">
        <v>102</v>
      </c>
      <c r="Y259" s="105">
        <v>11</v>
      </c>
      <c r="Z259" s="105">
        <v>11</v>
      </c>
      <c r="AA259" s="105">
        <v>2</v>
      </c>
      <c r="AB259" s="105">
        <v>2</v>
      </c>
      <c r="AC259" s="105">
        <v>0</v>
      </c>
      <c r="AD259" s="105">
        <v>0</v>
      </c>
      <c r="AE259" s="105">
        <v>7</v>
      </c>
      <c r="AF259" s="105">
        <v>3</v>
      </c>
      <c r="AG259" s="105">
        <v>1</v>
      </c>
      <c r="AH259" s="105">
        <v>0</v>
      </c>
      <c r="AI259" s="105">
        <v>125</v>
      </c>
      <c r="AJ259" s="105">
        <v>72</v>
      </c>
      <c r="AK259" s="105">
        <v>10</v>
      </c>
      <c r="AL259" s="105">
        <v>4</v>
      </c>
      <c r="AM259" s="105">
        <v>85</v>
      </c>
      <c r="AN259" s="105">
        <v>43</v>
      </c>
      <c r="AO259" s="105">
        <v>0</v>
      </c>
      <c r="AP259" s="105">
        <v>0</v>
      </c>
      <c r="AQ259" s="105">
        <v>241</v>
      </c>
      <c r="AR259" s="105">
        <v>135</v>
      </c>
      <c r="AS259" s="162"/>
      <c r="AT259" s="103" t="s">
        <v>102</v>
      </c>
      <c r="AU259" s="105">
        <v>46</v>
      </c>
      <c r="AV259" s="105">
        <v>28</v>
      </c>
      <c r="AW259" s="105">
        <v>0</v>
      </c>
      <c r="AX259" s="105">
        <v>6</v>
      </c>
      <c r="AY259" s="105">
        <v>21</v>
      </c>
      <c r="AZ259" s="105">
        <v>34</v>
      </c>
      <c r="BA259" s="105">
        <v>3</v>
      </c>
      <c r="BB259" s="105">
        <v>26</v>
      </c>
      <c r="BC259" s="105">
        <v>0</v>
      </c>
      <c r="BD259" s="105">
        <v>164</v>
      </c>
      <c r="BE259" s="105">
        <v>163</v>
      </c>
      <c r="BF259" s="105">
        <v>162</v>
      </c>
      <c r="BG259" s="105">
        <v>150</v>
      </c>
      <c r="BH259" s="105">
        <v>0</v>
      </c>
      <c r="BI259" s="105">
        <v>29</v>
      </c>
      <c r="BJ259" s="162"/>
      <c r="BK259" s="103" t="s">
        <v>102</v>
      </c>
      <c r="BL259" s="105">
        <v>15</v>
      </c>
      <c r="BM259" s="105">
        <v>1742</v>
      </c>
      <c r="BN259" s="105">
        <v>933</v>
      </c>
      <c r="BO259" s="105">
        <v>179</v>
      </c>
      <c r="BP259" s="105">
        <v>85</v>
      </c>
      <c r="BQ259" s="105">
        <v>75</v>
      </c>
      <c r="BR259" s="105">
        <v>182</v>
      </c>
      <c r="BS259" s="105">
        <v>153</v>
      </c>
      <c r="BT259" s="105">
        <v>146</v>
      </c>
      <c r="BU259" s="162"/>
      <c r="BV259" s="103" t="s">
        <v>102</v>
      </c>
      <c r="BW259" s="105">
        <v>1623</v>
      </c>
      <c r="BX259" s="105">
        <v>1017</v>
      </c>
      <c r="BY259" s="105">
        <v>1548</v>
      </c>
      <c r="BZ259" s="105">
        <v>979</v>
      </c>
      <c r="CA259" s="105">
        <v>831</v>
      </c>
      <c r="CB259" s="105">
        <v>508</v>
      </c>
      <c r="CC259" s="105">
        <v>57</v>
      </c>
      <c r="CD259" s="105">
        <v>14</v>
      </c>
      <c r="CE259" s="105">
        <v>57</v>
      </c>
      <c r="CF259" s="105">
        <v>14</v>
      </c>
      <c r="CG259" s="105">
        <v>45</v>
      </c>
      <c r="CH259" s="105">
        <v>12</v>
      </c>
      <c r="CI259" s="105">
        <v>665</v>
      </c>
      <c r="CJ259" s="105">
        <v>314</v>
      </c>
      <c r="CK259" s="105">
        <v>647</v>
      </c>
      <c r="CL259" s="105">
        <v>308</v>
      </c>
      <c r="CM259" s="105">
        <v>384</v>
      </c>
      <c r="CN259" s="105">
        <v>185</v>
      </c>
      <c r="CO259" s="162"/>
      <c r="CP259" s="105" t="s">
        <v>102</v>
      </c>
      <c r="CQ259" s="105">
        <v>476</v>
      </c>
      <c r="CR259" s="105">
        <v>179</v>
      </c>
      <c r="CS259" s="105">
        <v>123</v>
      </c>
      <c r="CT259" s="105">
        <v>105</v>
      </c>
      <c r="CU259" s="105">
        <v>45</v>
      </c>
      <c r="CV259" s="105">
        <v>581</v>
      </c>
      <c r="CW259" s="105">
        <v>224</v>
      </c>
      <c r="CX259" s="162"/>
      <c r="CY259" s="103" t="s">
        <v>102</v>
      </c>
      <c r="CZ259" s="105">
        <v>5</v>
      </c>
      <c r="DA259" s="105">
        <v>50</v>
      </c>
      <c r="DB259" s="105">
        <v>40</v>
      </c>
      <c r="DC259" s="105">
        <v>0</v>
      </c>
      <c r="DD259" s="105">
        <v>85</v>
      </c>
      <c r="DE259" s="105">
        <v>6</v>
      </c>
      <c r="DF259" s="105">
        <v>90</v>
      </c>
      <c r="DG259" s="105">
        <v>44</v>
      </c>
      <c r="DH259" s="105">
        <v>23</v>
      </c>
      <c r="DI259" s="105">
        <v>5</v>
      </c>
      <c r="DJ259" s="105">
        <v>5</v>
      </c>
      <c r="DK259" s="105">
        <v>5</v>
      </c>
      <c r="DL259" s="105">
        <v>5</v>
      </c>
      <c r="DM259" s="105">
        <v>5</v>
      </c>
      <c r="DN259" s="105">
        <v>35</v>
      </c>
      <c r="DO259" s="135"/>
      <c r="DP259" s="138" t="s">
        <v>218</v>
      </c>
      <c r="DQ259" s="138" t="s">
        <v>4391</v>
      </c>
      <c r="DR259" s="138">
        <v>2345</v>
      </c>
      <c r="DS259" s="138">
        <v>1260</v>
      </c>
      <c r="DT259" s="139">
        <v>7439</v>
      </c>
      <c r="DU259" s="139">
        <v>358</v>
      </c>
    </row>
    <row r="260" spans="1:125" ht="14.45" customHeight="1">
      <c r="A260" s="162" t="s">
        <v>219</v>
      </c>
      <c r="B260" s="13" t="s">
        <v>119</v>
      </c>
      <c r="C260" s="74">
        <v>114</v>
      </c>
      <c r="D260" s="74">
        <v>65</v>
      </c>
      <c r="E260" s="74">
        <v>32</v>
      </c>
      <c r="F260" s="74">
        <v>18</v>
      </c>
      <c r="G260" s="74">
        <v>0</v>
      </c>
      <c r="H260" s="74">
        <v>0</v>
      </c>
      <c r="I260" s="74">
        <v>0</v>
      </c>
      <c r="J260" s="74">
        <v>0</v>
      </c>
      <c r="K260" s="74">
        <v>16</v>
      </c>
      <c r="L260" s="74">
        <v>8</v>
      </c>
      <c r="M260" s="74">
        <v>47</v>
      </c>
      <c r="N260" s="74">
        <v>26</v>
      </c>
      <c r="O260" s="74">
        <v>0</v>
      </c>
      <c r="P260" s="74">
        <v>0</v>
      </c>
      <c r="Q260" s="74">
        <v>4</v>
      </c>
      <c r="R260" s="74">
        <v>2</v>
      </c>
      <c r="S260" s="74">
        <v>0</v>
      </c>
      <c r="T260" s="74">
        <v>0</v>
      </c>
      <c r="U260" s="67">
        <v>213</v>
      </c>
      <c r="V260" s="67">
        <v>119</v>
      </c>
      <c r="W260" s="162" t="s">
        <v>219</v>
      </c>
      <c r="X260" s="13" t="s">
        <v>119</v>
      </c>
      <c r="Y260" s="74">
        <v>0</v>
      </c>
      <c r="Z260" s="74">
        <v>0</v>
      </c>
      <c r="AA260" s="74">
        <v>0</v>
      </c>
      <c r="AB260" s="74">
        <v>0</v>
      </c>
      <c r="AC260" s="74">
        <v>0</v>
      </c>
      <c r="AD260" s="74">
        <v>0</v>
      </c>
      <c r="AE260" s="74">
        <v>0</v>
      </c>
      <c r="AF260" s="74">
        <v>0</v>
      </c>
      <c r="AG260" s="74">
        <v>0</v>
      </c>
      <c r="AH260" s="74">
        <v>0</v>
      </c>
      <c r="AI260" s="74">
        <v>7</v>
      </c>
      <c r="AJ260" s="74">
        <v>3</v>
      </c>
      <c r="AK260" s="74">
        <v>0</v>
      </c>
      <c r="AL260" s="74">
        <v>0</v>
      </c>
      <c r="AM260" s="74">
        <v>0</v>
      </c>
      <c r="AN260" s="74">
        <v>0</v>
      </c>
      <c r="AO260" s="74">
        <v>0</v>
      </c>
      <c r="AP260" s="74">
        <v>0</v>
      </c>
      <c r="AQ260" s="67">
        <v>7</v>
      </c>
      <c r="AR260" s="67">
        <v>3</v>
      </c>
      <c r="AS260" s="162" t="s">
        <v>219</v>
      </c>
      <c r="AT260" s="13" t="s">
        <v>119</v>
      </c>
      <c r="AU260" s="74">
        <v>5</v>
      </c>
      <c r="AV260" s="74">
        <v>3</v>
      </c>
      <c r="AW260" s="74">
        <v>0</v>
      </c>
      <c r="AX260" s="74">
        <v>0</v>
      </c>
      <c r="AY260" s="74">
        <v>1</v>
      </c>
      <c r="AZ260" s="74">
        <v>5</v>
      </c>
      <c r="BA260" s="74">
        <v>0</v>
      </c>
      <c r="BB260" s="74">
        <v>1</v>
      </c>
      <c r="BC260" s="74">
        <v>0</v>
      </c>
      <c r="BD260" s="67">
        <v>15</v>
      </c>
      <c r="BE260" s="76">
        <v>17</v>
      </c>
      <c r="BF260" s="74">
        <v>14</v>
      </c>
      <c r="BG260" s="74">
        <v>9</v>
      </c>
      <c r="BH260" s="74">
        <v>0</v>
      </c>
      <c r="BI260" s="74">
        <v>5</v>
      </c>
      <c r="BJ260" s="162" t="s">
        <v>219</v>
      </c>
      <c r="BK260" s="13" t="s">
        <v>119</v>
      </c>
      <c r="BL260" s="74">
        <v>0</v>
      </c>
      <c r="BM260" s="74">
        <v>189</v>
      </c>
      <c r="BN260" s="74">
        <v>40</v>
      </c>
      <c r="BO260" s="74">
        <v>0</v>
      </c>
      <c r="BP260" s="74">
        <v>0</v>
      </c>
      <c r="BQ260" s="74">
        <v>8</v>
      </c>
      <c r="BR260" s="74">
        <v>10</v>
      </c>
      <c r="BS260" s="74">
        <v>10</v>
      </c>
      <c r="BT260" s="74">
        <v>10</v>
      </c>
      <c r="BU260" s="162" t="s">
        <v>219</v>
      </c>
      <c r="BV260" s="13" t="s">
        <v>119</v>
      </c>
      <c r="BW260" s="74">
        <v>153</v>
      </c>
      <c r="BX260" s="74">
        <v>86</v>
      </c>
      <c r="BY260" s="74">
        <v>150</v>
      </c>
      <c r="BZ260" s="74">
        <v>86</v>
      </c>
      <c r="CA260" s="74">
        <v>59</v>
      </c>
      <c r="CB260" s="74">
        <v>32</v>
      </c>
      <c r="CC260" s="74">
        <v>0</v>
      </c>
      <c r="CD260" s="74">
        <v>0</v>
      </c>
      <c r="CE260" s="74">
        <v>0</v>
      </c>
      <c r="CF260" s="74">
        <v>0</v>
      </c>
      <c r="CG260" s="74">
        <v>0</v>
      </c>
      <c r="CH260" s="74">
        <v>0</v>
      </c>
      <c r="CI260" s="74">
        <v>1</v>
      </c>
      <c r="CJ260" s="74">
        <v>0</v>
      </c>
      <c r="CK260" s="74">
        <v>0</v>
      </c>
      <c r="CL260" s="74">
        <v>0</v>
      </c>
      <c r="CM260" s="74">
        <v>0</v>
      </c>
      <c r="CN260" s="74">
        <v>0</v>
      </c>
      <c r="CO260" s="162" t="s">
        <v>219</v>
      </c>
      <c r="CP260" s="13" t="s">
        <v>119</v>
      </c>
      <c r="CQ260" s="72">
        <v>28</v>
      </c>
      <c r="CR260" s="5">
        <v>4</v>
      </c>
      <c r="CS260" s="5">
        <v>5</v>
      </c>
      <c r="CT260" s="72">
        <v>3</v>
      </c>
      <c r="CU260" s="5">
        <v>1</v>
      </c>
      <c r="CV260" s="72">
        <v>31</v>
      </c>
      <c r="CW260" s="72">
        <v>5</v>
      </c>
      <c r="CX260" s="162" t="s">
        <v>219</v>
      </c>
      <c r="CY260" s="13" t="s">
        <v>119</v>
      </c>
      <c r="CZ260" s="74">
        <v>0</v>
      </c>
      <c r="DA260" s="74">
        <v>0</v>
      </c>
      <c r="DB260" s="74">
        <v>0</v>
      </c>
      <c r="DC260" s="74">
        <v>0</v>
      </c>
      <c r="DD260" s="74">
        <v>0</v>
      </c>
      <c r="DE260" s="74">
        <v>0</v>
      </c>
      <c r="DF260" s="74">
        <v>0</v>
      </c>
      <c r="DG260" s="74">
        <v>0</v>
      </c>
      <c r="DH260" s="74">
        <v>0</v>
      </c>
      <c r="DI260" s="74">
        <v>0</v>
      </c>
      <c r="DJ260" s="74">
        <v>0</v>
      </c>
      <c r="DK260" s="74">
        <v>0</v>
      </c>
      <c r="DL260" s="74">
        <v>0</v>
      </c>
      <c r="DM260" s="74">
        <v>0</v>
      </c>
      <c r="DN260" s="74">
        <v>0</v>
      </c>
      <c r="DO260" s="135"/>
      <c r="DP260" s="138" t="s">
        <v>219</v>
      </c>
      <c r="DQ260" s="138" t="s">
        <v>4392</v>
      </c>
      <c r="DR260" s="138">
        <v>154</v>
      </c>
      <c r="DS260" s="138">
        <v>59</v>
      </c>
      <c r="DT260" s="139">
        <v>498</v>
      </c>
      <c r="DU260" s="139">
        <v>0</v>
      </c>
    </row>
    <row r="261" spans="1:125">
      <c r="A261" s="162"/>
      <c r="B261" s="13" t="s">
        <v>120</v>
      </c>
      <c r="C261" s="74">
        <v>0</v>
      </c>
      <c r="D261" s="74">
        <v>0</v>
      </c>
      <c r="E261" s="74">
        <v>0</v>
      </c>
      <c r="F261" s="74">
        <v>0</v>
      </c>
      <c r="G261" s="74">
        <v>0</v>
      </c>
      <c r="H261" s="74">
        <v>0</v>
      </c>
      <c r="I261" s="74">
        <v>0</v>
      </c>
      <c r="J261" s="74">
        <v>0</v>
      </c>
      <c r="K261" s="74">
        <v>0</v>
      </c>
      <c r="L261" s="74">
        <v>0</v>
      </c>
      <c r="M261" s="74">
        <v>0</v>
      </c>
      <c r="N261" s="74">
        <v>0</v>
      </c>
      <c r="O261" s="74">
        <v>0</v>
      </c>
      <c r="P261" s="74">
        <v>0</v>
      </c>
      <c r="Q261" s="74">
        <v>0</v>
      </c>
      <c r="R261" s="74">
        <v>0</v>
      </c>
      <c r="S261" s="74">
        <v>0</v>
      </c>
      <c r="T261" s="74">
        <v>0</v>
      </c>
      <c r="U261" s="67">
        <v>0</v>
      </c>
      <c r="V261" s="67">
        <v>0</v>
      </c>
      <c r="W261" s="162"/>
      <c r="X261" s="13" t="s">
        <v>120</v>
      </c>
      <c r="Y261" s="74">
        <v>0</v>
      </c>
      <c r="Z261" s="74">
        <v>0</v>
      </c>
      <c r="AA261" s="74">
        <v>0</v>
      </c>
      <c r="AB261" s="74">
        <v>0</v>
      </c>
      <c r="AC261" s="74">
        <v>0</v>
      </c>
      <c r="AD261" s="74">
        <v>0</v>
      </c>
      <c r="AE261" s="74">
        <v>0</v>
      </c>
      <c r="AF261" s="74">
        <v>0</v>
      </c>
      <c r="AG261" s="74">
        <v>0</v>
      </c>
      <c r="AH261" s="74">
        <v>0</v>
      </c>
      <c r="AI261" s="74">
        <v>0</v>
      </c>
      <c r="AJ261" s="74">
        <v>0</v>
      </c>
      <c r="AK261" s="74">
        <v>0</v>
      </c>
      <c r="AL261" s="74">
        <v>0</v>
      </c>
      <c r="AM261" s="74">
        <v>0</v>
      </c>
      <c r="AN261" s="74">
        <v>0</v>
      </c>
      <c r="AO261" s="74">
        <v>0</v>
      </c>
      <c r="AP261" s="74">
        <v>0</v>
      </c>
      <c r="AQ261" s="67">
        <v>0</v>
      </c>
      <c r="AR261" s="67">
        <v>0</v>
      </c>
      <c r="AS261" s="162"/>
      <c r="AT261" s="13" t="s">
        <v>120</v>
      </c>
      <c r="AU261" s="74">
        <v>0</v>
      </c>
      <c r="AV261" s="74">
        <v>0</v>
      </c>
      <c r="AW261" s="74">
        <v>0</v>
      </c>
      <c r="AX261" s="74">
        <v>0</v>
      </c>
      <c r="AY261" s="74">
        <v>0</v>
      </c>
      <c r="AZ261" s="74">
        <v>0</v>
      </c>
      <c r="BA261" s="74">
        <v>0</v>
      </c>
      <c r="BB261" s="74">
        <v>0</v>
      </c>
      <c r="BC261" s="74">
        <v>0</v>
      </c>
      <c r="BD261" s="67">
        <v>0</v>
      </c>
      <c r="BE261" s="76">
        <v>0</v>
      </c>
      <c r="BF261" s="74">
        <v>0</v>
      </c>
      <c r="BG261" s="74">
        <v>0</v>
      </c>
      <c r="BH261" s="74">
        <v>0</v>
      </c>
      <c r="BI261" s="74">
        <v>0</v>
      </c>
      <c r="BJ261" s="162"/>
      <c r="BK261" s="13" t="s">
        <v>120</v>
      </c>
      <c r="BL261" s="74">
        <v>0</v>
      </c>
      <c r="BM261" s="74">
        <v>0</v>
      </c>
      <c r="BN261" s="74">
        <v>0</v>
      </c>
      <c r="BO261" s="74">
        <v>0</v>
      </c>
      <c r="BP261" s="74">
        <v>0</v>
      </c>
      <c r="BQ261" s="74">
        <v>0</v>
      </c>
      <c r="BR261" s="74">
        <v>0</v>
      </c>
      <c r="BS261" s="74">
        <v>0</v>
      </c>
      <c r="BT261" s="74">
        <v>0</v>
      </c>
      <c r="BU261" s="162"/>
      <c r="BV261" s="13" t="s">
        <v>120</v>
      </c>
      <c r="BW261" s="74">
        <v>0</v>
      </c>
      <c r="BX261" s="74">
        <v>0</v>
      </c>
      <c r="BY261" s="74">
        <v>0</v>
      </c>
      <c r="BZ261" s="74">
        <v>0</v>
      </c>
      <c r="CA261" s="74">
        <v>0</v>
      </c>
      <c r="CB261" s="74">
        <v>0</v>
      </c>
      <c r="CC261" s="74">
        <v>0</v>
      </c>
      <c r="CD261" s="74">
        <v>0</v>
      </c>
      <c r="CE261" s="74">
        <v>0</v>
      </c>
      <c r="CF261" s="74">
        <v>0</v>
      </c>
      <c r="CG261" s="74">
        <v>0</v>
      </c>
      <c r="CH261" s="74">
        <v>0</v>
      </c>
      <c r="CI261" s="74">
        <v>0</v>
      </c>
      <c r="CJ261" s="74">
        <v>0</v>
      </c>
      <c r="CK261" s="74">
        <v>0</v>
      </c>
      <c r="CL261" s="74">
        <v>0</v>
      </c>
      <c r="CM261" s="74">
        <v>0</v>
      </c>
      <c r="CN261" s="74">
        <v>0</v>
      </c>
      <c r="CO261" s="162"/>
      <c r="CP261" s="13" t="s">
        <v>120</v>
      </c>
      <c r="CQ261" s="72">
        <v>0</v>
      </c>
      <c r="CR261" s="5">
        <v>0</v>
      </c>
      <c r="CS261" s="5">
        <v>0</v>
      </c>
      <c r="CT261" s="72">
        <v>0</v>
      </c>
      <c r="CU261" s="5">
        <v>0</v>
      </c>
      <c r="CV261" s="72">
        <v>0</v>
      </c>
      <c r="CW261" s="72">
        <v>0</v>
      </c>
      <c r="CX261" s="162"/>
      <c r="CY261" s="13" t="s">
        <v>120</v>
      </c>
      <c r="CZ261" s="74">
        <v>0</v>
      </c>
      <c r="DA261" s="74">
        <v>0</v>
      </c>
      <c r="DB261" s="74">
        <v>0</v>
      </c>
      <c r="DC261" s="74">
        <v>0</v>
      </c>
      <c r="DD261" s="74">
        <v>0</v>
      </c>
      <c r="DE261" s="74">
        <v>0</v>
      </c>
      <c r="DF261" s="74">
        <v>0</v>
      </c>
      <c r="DG261" s="74">
        <v>0</v>
      </c>
      <c r="DH261" s="74">
        <v>0</v>
      </c>
      <c r="DI261" s="74">
        <v>0</v>
      </c>
      <c r="DJ261" s="74">
        <v>0</v>
      </c>
      <c r="DK261" s="74">
        <v>0</v>
      </c>
      <c r="DL261" s="74">
        <v>0</v>
      </c>
      <c r="DM261" s="74">
        <v>0</v>
      </c>
      <c r="DN261" s="74">
        <v>0</v>
      </c>
      <c r="DO261" s="135"/>
      <c r="DP261" s="138" t="s">
        <v>219</v>
      </c>
      <c r="DQ261" s="138" t="s">
        <v>4393</v>
      </c>
      <c r="DR261" s="138">
        <v>0</v>
      </c>
      <c r="DS261" s="138">
        <v>0</v>
      </c>
      <c r="DT261" s="139">
        <v>0</v>
      </c>
      <c r="DU261" s="139">
        <v>0</v>
      </c>
    </row>
    <row r="262" spans="1:125">
      <c r="A262" s="162"/>
      <c r="B262" s="103" t="s">
        <v>102</v>
      </c>
      <c r="C262" s="105">
        <v>114</v>
      </c>
      <c r="D262" s="105">
        <v>65</v>
      </c>
      <c r="E262" s="105">
        <v>32</v>
      </c>
      <c r="F262" s="105">
        <v>18</v>
      </c>
      <c r="G262" s="105">
        <v>0</v>
      </c>
      <c r="H262" s="105">
        <v>0</v>
      </c>
      <c r="I262" s="105">
        <v>0</v>
      </c>
      <c r="J262" s="105">
        <v>0</v>
      </c>
      <c r="K262" s="105">
        <v>16</v>
      </c>
      <c r="L262" s="105">
        <v>8</v>
      </c>
      <c r="M262" s="105">
        <v>47</v>
      </c>
      <c r="N262" s="105">
        <v>26</v>
      </c>
      <c r="O262" s="105">
        <v>0</v>
      </c>
      <c r="P262" s="105">
        <v>0</v>
      </c>
      <c r="Q262" s="105">
        <v>4</v>
      </c>
      <c r="R262" s="105">
        <v>2</v>
      </c>
      <c r="S262" s="105">
        <v>0</v>
      </c>
      <c r="T262" s="105">
        <v>0</v>
      </c>
      <c r="U262" s="105">
        <v>213</v>
      </c>
      <c r="V262" s="105">
        <v>119</v>
      </c>
      <c r="W262" s="162"/>
      <c r="X262" s="103" t="s">
        <v>102</v>
      </c>
      <c r="Y262" s="105">
        <v>0</v>
      </c>
      <c r="Z262" s="105">
        <v>0</v>
      </c>
      <c r="AA262" s="105">
        <v>0</v>
      </c>
      <c r="AB262" s="105">
        <v>0</v>
      </c>
      <c r="AC262" s="105">
        <v>0</v>
      </c>
      <c r="AD262" s="105">
        <v>0</v>
      </c>
      <c r="AE262" s="105">
        <v>0</v>
      </c>
      <c r="AF262" s="105">
        <v>0</v>
      </c>
      <c r="AG262" s="105">
        <v>0</v>
      </c>
      <c r="AH262" s="105">
        <v>0</v>
      </c>
      <c r="AI262" s="105">
        <v>7</v>
      </c>
      <c r="AJ262" s="105">
        <v>3</v>
      </c>
      <c r="AK262" s="105">
        <v>0</v>
      </c>
      <c r="AL262" s="105">
        <v>0</v>
      </c>
      <c r="AM262" s="105">
        <v>0</v>
      </c>
      <c r="AN262" s="105">
        <v>0</v>
      </c>
      <c r="AO262" s="105">
        <v>0</v>
      </c>
      <c r="AP262" s="105">
        <v>0</v>
      </c>
      <c r="AQ262" s="105">
        <v>7</v>
      </c>
      <c r="AR262" s="105">
        <v>3</v>
      </c>
      <c r="AS262" s="162"/>
      <c r="AT262" s="103" t="s">
        <v>102</v>
      </c>
      <c r="AU262" s="105">
        <v>5</v>
      </c>
      <c r="AV262" s="105">
        <v>3</v>
      </c>
      <c r="AW262" s="105">
        <v>0</v>
      </c>
      <c r="AX262" s="105">
        <v>0</v>
      </c>
      <c r="AY262" s="105">
        <v>1</v>
      </c>
      <c r="AZ262" s="105">
        <v>5</v>
      </c>
      <c r="BA262" s="105">
        <v>0</v>
      </c>
      <c r="BB262" s="105">
        <v>1</v>
      </c>
      <c r="BC262" s="105">
        <v>0</v>
      </c>
      <c r="BD262" s="105">
        <v>15</v>
      </c>
      <c r="BE262" s="105">
        <v>17</v>
      </c>
      <c r="BF262" s="105">
        <v>14</v>
      </c>
      <c r="BG262" s="105">
        <v>9</v>
      </c>
      <c r="BH262" s="105">
        <v>0</v>
      </c>
      <c r="BI262" s="105">
        <v>5</v>
      </c>
      <c r="BJ262" s="162"/>
      <c r="BK262" s="103" t="s">
        <v>102</v>
      </c>
      <c r="BL262" s="105">
        <v>0</v>
      </c>
      <c r="BM262" s="105">
        <v>189</v>
      </c>
      <c r="BN262" s="105">
        <v>40</v>
      </c>
      <c r="BO262" s="105">
        <v>0</v>
      </c>
      <c r="BP262" s="105">
        <v>0</v>
      </c>
      <c r="BQ262" s="105">
        <v>8</v>
      </c>
      <c r="BR262" s="105">
        <v>10</v>
      </c>
      <c r="BS262" s="105">
        <v>10</v>
      </c>
      <c r="BT262" s="105">
        <v>10</v>
      </c>
      <c r="BU262" s="162"/>
      <c r="BV262" s="103" t="s">
        <v>102</v>
      </c>
      <c r="BW262" s="105">
        <v>153</v>
      </c>
      <c r="BX262" s="105">
        <v>86</v>
      </c>
      <c r="BY262" s="105">
        <v>150</v>
      </c>
      <c r="BZ262" s="105">
        <v>86</v>
      </c>
      <c r="CA262" s="105">
        <v>59</v>
      </c>
      <c r="CB262" s="105">
        <v>32</v>
      </c>
      <c r="CC262" s="105">
        <v>0</v>
      </c>
      <c r="CD262" s="105">
        <v>0</v>
      </c>
      <c r="CE262" s="105">
        <v>0</v>
      </c>
      <c r="CF262" s="105">
        <v>0</v>
      </c>
      <c r="CG262" s="105">
        <v>0</v>
      </c>
      <c r="CH262" s="105">
        <v>0</v>
      </c>
      <c r="CI262" s="105">
        <v>1</v>
      </c>
      <c r="CJ262" s="105">
        <v>0</v>
      </c>
      <c r="CK262" s="105">
        <v>0</v>
      </c>
      <c r="CL262" s="105">
        <v>0</v>
      </c>
      <c r="CM262" s="105">
        <v>0</v>
      </c>
      <c r="CN262" s="105">
        <v>0</v>
      </c>
      <c r="CO262" s="162"/>
      <c r="CP262" s="105" t="s">
        <v>102</v>
      </c>
      <c r="CQ262" s="105">
        <v>28</v>
      </c>
      <c r="CR262" s="105">
        <v>4</v>
      </c>
      <c r="CS262" s="105">
        <v>5</v>
      </c>
      <c r="CT262" s="105">
        <v>3</v>
      </c>
      <c r="CU262" s="105">
        <v>1</v>
      </c>
      <c r="CV262" s="105">
        <v>31</v>
      </c>
      <c r="CW262" s="105">
        <v>5</v>
      </c>
      <c r="CX262" s="162"/>
      <c r="CY262" s="103" t="s">
        <v>102</v>
      </c>
      <c r="CZ262" s="105">
        <v>0</v>
      </c>
      <c r="DA262" s="105">
        <v>0</v>
      </c>
      <c r="DB262" s="105">
        <v>0</v>
      </c>
      <c r="DC262" s="105">
        <v>0</v>
      </c>
      <c r="DD262" s="105">
        <v>0</v>
      </c>
      <c r="DE262" s="105">
        <v>0</v>
      </c>
      <c r="DF262" s="105">
        <v>0</v>
      </c>
      <c r="DG262" s="105">
        <v>0</v>
      </c>
      <c r="DH262" s="105">
        <v>0</v>
      </c>
      <c r="DI262" s="105">
        <v>0</v>
      </c>
      <c r="DJ262" s="105">
        <v>0</v>
      </c>
      <c r="DK262" s="105">
        <v>0</v>
      </c>
      <c r="DL262" s="105">
        <v>0</v>
      </c>
      <c r="DM262" s="105">
        <v>0</v>
      </c>
      <c r="DN262" s="105">
        <v>0</v>
      </c>
      <c r="DO262" s="135"/>
      <c r="DP262" s="138" t="s">
        <v>219</v>
      </c>
      <c r="DQ262" s="138" t="s">
        <v>4394</v>
      </c>
      <c r="DR262" s="138">
        <v>154</v>
      </c>
      <c r="DS262" s="138">
        <v>59</v>
      </c>
      <c r="DT262" s="139">
        <v>498</v>
      </c>
      <c r="DU262" s="139">
        <v>0</v>
      </c>
    </row>
    <row r="263" spans="1:125" ht="14.45" customHeight="1">
      <c r="A263" s="162" t="s">
        <v>220</v>
      </c>
      <c r="B263" s="13" t="s">
        <v>119</v>
      </c>
      <c r="C263" s="74">
        <v>25</v>
      </c>
      <c r="D263" s="74">
        <v>13</v>
      </c>
      <c r="E263" s="74">
        <v>22</v>
      </c>
      <c r="F263" s="74">
        <v>12</v>
      </c>
      <c r="G263" s="74">
        <v>0</v>
      </c>
      <c r="H263" s="74">
        <v>0</v>
      </c>
      <c r="I263" s="74">
        <v>0</v>
      </c>
      <c r="J263" s="74">
        <v>0</v>
      </c>
      <c r="K263" s="74">
        <v>0</v>
      </c>
      <c r="L263" s="74">
        <v>0</v>
      </c>
      <c r="M263" s="74">
        <v>35</v>
      </c>
      <c r="N263" s="74">
        <v>19</v>
      </c>
      <c r="O263" s="74">
        <v>0</v>
      </c>
      <c r="P263" s="74">
        <v>0</v>
      </c>
      <c r="Q263" s="74">
        <v>0</v>
      </c>
      <c r="R263" s="74">
        <v>0</v>
      </c>
      <c r="S263" s="74">
        <v>0</v>
      </c>
      <c r="T263" s="74">
        <v>0</v>
      </c>
      <c r="U263" s="67">
        <v>82</v>
      </c>
      <c r="V263" s="67">
        <v>44</v>
      </c>
      <c r="W263" s="162" t="s">
        <v>220</v>
      </c>
      <c r="X263" s="13" t="s">
        <v>119</v>
      </c>
      <c r="Y263" s="74">
        <v>5</v>
      </c>
      <c r="Z263" s="74">
        <v>3</v>
      </c>
      <c r="AA263" s="74">
        <v>0</v>
      </c>
      <c r="AB263" s="74">
        <v>0</v>
      </c>
      <c r="AC263" s="74">
        <v>0</v>
      </c>
      <c r="AD263" s="74">
        <v>0</v>
      </c>
      <c r="AE263" s="74">
        <v>0</v>
      </c>
      <c r="AF263" s="74">
        <v>0</v>
      </c>
      <c r="AG263" s="74">
        <v>0</v>
      </c>
      <c r="AH263" s="74">
        <v>0</v>
      </c>
      <c r="AI263" s="74">
        <v>9</v>
      </c>
      <c r="AJ263" s="74">
        <v>5</v>
      </c>
      <c r="AK263" s="74">
        <v>0</v>
      </c>
      <c r="AL263" s="74">
        <v>0</v>
      </c>
      <c r="AM263" s="74">
        <v>0</v>
      </c>
      <c r="AN263" s="74">
        <v>0</v>
      </c>
      <c r="AO263" s="74">
        <v>0</v>
      </c>
      <c r="AP263" s="74">
        <v>0</v>
      </c>
      <c r="AQ263" s="67">
        <v>14</v>
      </c>
      <c r="AR263" s="67">
        <v>8</v>
      </c>
      <c r="AS263" s="162" t="s">
        <v>220</v>
      </c>
      <c r="AT263" s="13" t="s">
        <v>119</v>
      </c>
      <c r="AU263" s="74">
        <v>1</v>
      </c>
      <c r="AV263" s="74">
        <v>1</v>
      </c>
      <c r="AW263" s="74">
        <v>0</v>
      </c>
      <c r="AX263" s="74">
        <v>0</v>
      </c>
      <c r="AY263" s="74">
        <v>0</v>
      </c>
      <c r="AZ263" s="74">
        <v>1</v>
      </c>
      <c r="BA263" s="74">
        <v>0</v>
      </c>
      <c r="BB263" s="74">
        <v>0</v>
      </c>
      <c r="BC263" s="74">
        <v>0</v>
      </c>
      <c r="BD263" s="67">
        <v>3</v>
      </c>
      <c r="BE263" s="76">
        <v>3</v>
      </c>
      <c r="BF263" s="74">
        <v>3</v>
      </c>
      <c r="BG263" s="74">
        <v>0</v>
      </c>
      <c r="BH263" s="74">
        <v>0</v>
      </c>
      <c r="BI263" s="74">
        <v>1</v>
      </c>
      <c r="BJ263" s="162" t="s">
        <v>220</v>
      </c>
      <c r="BK263" s="13" t="s">
        <v>119</v>
      </c>
      <c r="BL263" s="74">
        <v>0</v>
      </c>
      <c r="BM263" s="74">
        <v>0</v>
      </c>
      <c r="BN263" s="74">
        <v>0</v>
      </c>
      <c r="BO263" s="74">
        <v>30</v>
      </c>
      <c r="BP263" s="74">
        <v>0</v>
      </c>
      <c r="BQ263" s="74">
        <v>0</v>
      </c>
      <c r="BR263" s="74">
        <v>3</v>
      </c>
      <c r="BS263" s="74">
        <v>3</v>
      </c>
      <c r="BT263" s="74">
        <v>3</v>
      </c>
      <c r="BU263" s="162" t="s">
        <v>220</v>
      </c>
      <c r="BV263" s="13" t="s">
        <v>119</v>
      </c>
      <c r="BW263" s="74">
        <v>45</v>
      </c>
      <c r="BX263" s="74">
        <v>23</v>
      </c>
      <c r="BY263" s="74">
        <v>42</v>
      </c>
      <c r="BZ263" s="74">
        <v>22</v>
      </c>
      <c r="CA263" s="74">
        <v>11</v>
      </c>
      <c r="CB263" s="74">
        <v>9</v>
      </c>
      <c r="CC263" s="74">
        <v>0</v>
      </c>
      <c r="CD263" s="74">
        <v>0</v>
      </c>
      <c r="CE263" s="74">
        <v>0</v>
      </c>
      <c r="CF263" s="74">
        <v>0</v>
      </c>
      <c r="CG263" s="74">
        <v>0</v>
      </c>
      <c r="CH263" s="74">
        <v>0</v>
      </c>
      <c r="CI263" s="74">
        <v>0</v>
      </c>
      <c r="CJ263" s="74">
        <v>0</v>
      </c>
      <c r="CK263" s="74">
        <v>0</v>
      </c>
      <c r="CL263" s="74">
        <v>0</v>
      </c>
      <c r="CM263" s="74">
        <v>0</v>
      </c>
      <c r="CN263" s="74">
        <v>0</v>
      </c>
      <c r="CO263" s="162" t="s">
        <v>220</v>
      </c>
      <c r="CP263" s="13" t="s">
        <v>119</v>
      </c>
      <c r="CQ263" s="72">
        <v>6</v>
      </c>
      <c r="CR263" s="5">
        <v>1</v>
      </c>
      <c r="CS263" s="5">
        <v>0</v>
      </c>
      <c r="CT263" s="72">
        <v>1</v>
      </c>
      <c r="CU263" s="5">
        <v>0</v>
      </c>
      <c r="CV263" s="72">
        <v>7</v>
      </c>
      <c r="CW263" s="72">
        <v>1</v>
      </c>
      <c r="CX263" s="162" t="s">
        <v>220</v>
      </c>
      <c r="CY263" s="13" t="s">
        <v>119</v>
      </c>
      <c r="CZ263" s="74">
        <v>0</v>
      </c>
      <c r="DA263" s="74">
        <v>0</v>
      </c>
      <c r="DB263" s="74">
        <v>0</v>
      </c>
      <c r="DC263" s="74">
        <v>0</v>
      </c>
      <c r="DD263" s="74">
        <v>0</v>
      </c>
      <c r="DE263" s="74">
        <v>0</v>
      </c>
      <c r="DF263" s="74">
        <v>0</v>
      </c>
      <c r="DG263" s="74">
        <v>0</v>
      </c>
      <c r="DH263" s="74">
        <v>0</v>
      </c>
      <c r="DI263" s="74">
        <v>0</v>
      </c>
      <c r="DJ263" s="74">
        <v>0</v>
      </c>
      <c r="DK263" s="74">
        <v>0</v>
      </c>
      <c r="DL263" s="74">
        <v>0</v>
      </c>
      <c r="DM263" s="74">
        <v>0</v>
      </c>
      <c r="DN263" s="74">
        <v>0</v>
      </c>
      <c r="DO263" s="135"/>
      <c r="DP263" s="138" t="s">
        <v>220</v>
      </c>
      <c r="DQ263" s="138" t="s">
        <v>4395</v>
      </c>
      <c r="DR263" s="138">
        <v>45</v>
      </c>
      <c r="DS263" s="138">
        <v>11</v>
      </c>
      <c r="DT263" s="139">
        <v>120</v>
      </c>
      <c r="DU263" s="139">
        <v>0</v>
      </c>
    </row>
    <row r="264" spans="1:125">
      <c r="A264" s="162"/>
      <c r="B264" s="13" t="s">
        <v>120</v>
      </c>
      <c r="C264" s="74">
        <v>163</v>
      </c>
      <c r="D264" s="74">
        <v>110</v>
      </c>
      <c r="E264" s="74">
        <v>92</v>
      </c>
      <c r="F264" s="74">
        <v>65</v>
      </c>
      <c r="G264" s="74">
        <v>0</v>
      </c>
      <c r="H264" s="74">
        <v>0</v>
      </c>
      <c r="I264" s="74">
        <v>0</v>
      </c>
      <c r="J264" s="74">
        <v>0</v>
      </c>
      <c r="K264" s="74">
        <v>41</v>
      </c>
      <c r="L264" s="74">
        <v>13</v>
      </c>
      <c r="M264" s="74">
        <v>129</v>
      </c>
      <c r="N264" s="74">
        <v>78</v>
      </c>
      <c r="O264" s="74">
        <v>0</v>
      </c>
      <c r="P264" s="74">
        <v>0</v>
      </c>
      <c r="Q264" s="74">
        <v>35</v>
      </c>
      <c r="R264" s="74">
        <v>17</v>
      </c>
      <c r="S264" s="74">
        <v>0</v>
      </c>
      <c r="T264" s="74">
        <v>0</v>
      </c>
      <c r="U264" s="67">
        <v>460</v>
      </c>
      <c r="V264" s="67">
        <v>283</v>
      </c>
      <c r="W264" s="162"/>
      <c r="X264" s="13" t="s">
        <v>120</v>
      </c>
      <c r="Y264" s="74">
        <v>0</v>
      </c>
      <c r="Z264" s="74">
        <v>0</v>
      </c>
      <c r="AA264" s="74">
        <v>0</v>
      </c>
      <c r="AB264" s="74">
        <v>0</v>
      </c>
      <c r="AC264" s="74">
        <v>0</v>
      </c>
      <c r="AD264" s="74">
        <v>0</v>
      </c>
      <c r="AE264" s="74">
        <v>0</v>
      </c>
      <c r="AF264" s="74">
        <v>0</v>
      </c>
      <c r="AG264" s="74">
        <v>0</v>
      </c>
      <c r="AH264" s="74">
        <v>0</v>
      </c>
      <c r="AI264" s="74">
        <v>19</v>
      </c>
      <c r="AJ264" s="74">
        <v>8</v>
      </c>
      <c r="AK264" s="74">
        <v>0</v>
      </c>
      <c r="AL264" s="74">
        <v>0</v>
      </c>
      <c r="AM264" s="74">
        <v>2</v>
      </c>
      <c r="AN264" s="74">
        <v>1</v>
      </c>
      <c r="AO264" s="74">
        <v>0</v>
      </c>
      <c r="AP264" s="74">
        <v>0</v>
      </c>
      <c r="AQ264" s="67">
        <v>21</v>
      </c>
      <c r="AR264" s="67">
        <v>9</v>
      </c>
      <c r="AS264" s="162"/>
      <c r="AT264" s="13" t="s">
        <v>120</v>
      </c>
      <c r="AU264" s="74">
        <v>5</v>
      </c>
      <c r="AV264" s="74">
        <v>4</v>
      </c>
      <c r="AW264" s="74">
        <v>0</v>
      </c>
      <c r="AX264" s="74">
        <v>0</v>
      </c>
      <c r="AY264" s="74">
        <v>2</v>
      </c>
      <c r="AZ264" s="74">
        <v>4</v>
      </c>
      <c r="BA264" s="74">
        <v>0</v>
      </c>
      <c r="BB264" s="74">
        <v>2</v>
      </c>
      <c r="BC264" s="74">
        <v>0</v>
      </c>
      <c r="BD264" s="67">
        <v>17</v>
      </c>
      <c r="BE264" s="76">
        <v>19</v>
      </c>
      <c r="BF264" s="74">
        <v>19</v>
      </c>
      <c r="BG264" s="74">
        <v>19</v>
      </c>
      <c r="BH264" s="74">
        <v>0</v>
      </c>
      <c r="BI264" s="74">
        <v>4</v>
      </c>
      <c r="BJ264" s="162"/>
      <c r="BK264" s="13" t="s">
        <v>120</v>
      </c>
      <c r="BL264" s="74">
        <v>1</v>
      </c>
      <c r="BM264" s="74">
        <v>284</v>
      </c>
      <c r="BN264" s="74">
        <v>68</v>
      </c>
      <c r="BO264" s="74">
        <v>0</v>
      </c>
      <c r="BP264" s="74">
        <v>0</v>
      </c>
      <c r="BQ264" s="74">
        <v>6</v>
      </c>
      <c r="BR264" s="74">
        <v>19</v>
      </c>
      <c r="BS264" s="74">
        <v>34</v>
      </c>
      <c r="BT264" s="74">
        <v>22</v>
      </c>
      <c r="BU264" s="162"/>
      <c r="BV264" s="13" t="s">
        <v>120</v>
      </c>
      <c r="BW264" s="74">
        <v>154</v>
      </c>
      <c r="BX264" s="74">
        <v>90</v>
      </c>
      <c r="BY264" s="74">
        <v>152</v>
      </c>
      <c r="BZ264" s="74">
        <v>88</v>
      </c>
      <c r="CA264" s="74">
        <v>87</v>
      </c>
      <c r="CB264" s="74">
        <v>49</v>
      </c>
      <c r="CC264" s="74">
        <v>0</v>
      </c>
      <c r="CD264" s="74">
        <v>0</v>
      </c>
      <c r="CE264" s="74">
        <v>0</v>
      </c>
      <c r="CF264" s="74">
        <v>0</v>
      </c>
      <c r="CG264" s="74">
        <v>0</v>
      </c>
      <c r="CH264" s="74">
        <v>0</v>
      </c>
      <c r="CI264" s="74">
        <v>34</v>
      </c>
      <c r="CJ264" s="74">
        <v>14</v>
      </c>
      <c r="CK264" s="74">
        <v>33</v>
      </c>
      <c r="CL264" s="74">
        <v>14</v>
      </c>
      <c r="CM264" s="74">
        <v>26</v>
      </c>
      <c r="CN264" s="74">
        <v>13</v>
      </c>
      <c r="CO264" s="162"/>
      <c r="CP264" s="13" t="s">
        <v>120</v>
      </c>
      <c r="CQ264" s="72">
        <v>31</v>
      </c>
      <c r="CR264" s="5">
        <v>14</v>
      </c>
      <c r="CS264" s="5">
        <v>9</v>
      </c>
      <c r="CT264" s="72">
        <v>6</v>
      </c>
      <c r="CU264" s="5">
        <v>2</v>
      </c>
      <c r="CV264" s="72">
        <v>37</v>
      </c>
      <c r="CW264" s="72">
        <v>16</v>
      </c>
      <c r="CX264" s="162"/>
      <c r="CY264" s="13" t="s">
        <v>120</v>
      </c>
      <c r="CZ264" s="74">
        <v>0</v>
      </c>
      <c r="DA264" s="74">
        <v>0</v>
      </c>
      <c r="DB264" s="74">
        <v>0</v>
      </c>
      <c r="DC264" s="74">
        <v>0</v>
      </c>
      <c r="DD264" s="74">
        <v>0</v>
      </c>
      <c r="DE264" s="74">
        <v>0</v>
      </c>
      <c r="DF264" s="74">
        <v>0</v>
      </c>
      <c r="DG264" s="74">
        <v>0</v>
      </c>
      <c r="DH264" s="74">
        <v>0</v>
      </c>
      <c r="DI264" s="74">
        <v>0</v>
      </c>
      <c r="DJ264" s="74">
        <v>0</v>
      </c>
      <c r="DK264" s="74">
        <v>0</v>
      </c>
      <c r="DL264" s="74">
        <v>0</v>
      </c>
      <c r="DM264" s="74">
        <v>0</v>
      </c>
      <c r="DN264" s="74">
        <v>0</v>
      </c>
      <c r="DO264" s="135"/>
      <c r="DP264" s="138" t="s">
        <v>220</v>
      </c>
      <c r="DQ264" s="138" t="s">
        <v>4396</v>
      </c>
      <c r="DR264" s="138">
        <v>188</v>
      </c>
      <c r="DS264" s="138">
        <v>113</v>
      </c>
      <c r="DT264" s="139">
        <v>773</v>
      </c>
      <c r="DU264" s="139">
        <v>0</v>
      </c>
    </row>
    <row r="265" spans="1:125">
      <c r="A265" s="162"/>
      <c r="B265" s="103" t="s">
        <v>102</v>
      </c>
      <c r="C265" s="105">
        <v>188</v>
      </c>
      <c r="D265" s="105">
        <v>123</v>
      </c>
      <c r="E265" s="105">
        <v>114</v>
      </c>
      <c r="F265" s="105">
        <v>77</v>
      </c>
      <c r="G265" s="105">
        <v>0</v>
      </c>
      <c r="H265" s="105">
        <v>0</v>
      </c>
      <c r="I265" s="105">
        <v>0</v>
      </c>
      <c r="J265" s="105">
        <v>0</v>
      </c>
      <c r="K265" s="105">
        <v>41</v>
      </c>
      <c r="L265" s="105">
        <v>13</v>
      </c>
      <c r="M265" s="105">
        <v>164</v>
      </c>
      <c r="N265" s="105">
        <v>97</v>
      </c>
      <c r="O265" s="105">
        <v>0</v>
      </c>
      <c r="P265" s="105">
        <v>0</v>
      </c>
      <c r="Q265" s="105">
        <v>35</v>
      </c>
      <c r="R265" s="105">
        <v>17</v>
      </c>
      <c r="S265" s="105">
        <v>0</v>
      </c>
      <c r="T265" s="105">
        <v>0</v>
      </c>
      <c r="U265" s="105">
        <v>542</v>
      </c>
      <c r="V265" s="105">
        <v>327</v>
      </c>
      <c r="W265" s="162"/>
      <c r="X265" s="103" t="s">
        <v>102</v>
      </c>
      <c r="Y265" s="105">
        <v>5</v>
      </c>
      <c r="Z265" s="105">
        <v>3</v>
      </c>
      <c r="AA265" s="105">
        <v>0</v>
      </c>
      <c r="AB265" s="105">
        <v>0</v>
      </c>
      <c r="AC265" s="105">
        <v>0</v>
      </c>
      <c r="AD265" s="105">
        <v>0</v>
      </c>
      <c r="AE265" s="105">
        <v>0</v>
      </c>
      <c r="AF265" s="105">
        <v>0</v>
      </c>
      <c r="AG265" s="105">
        <v>0</v>
      </c>
      <c r="AH265" s="105">
        <v>0</v>
      </c>
      <c r="AI265" s="105">
        <v>28</v>
      </c>
      <c r="AJ265" s="105">
        <v>13</v>
      </c>
      <c r="AK265" s="105">
        <v>0</v>
      </c>
      <c r="AL265" s="105">
        <v>0</v>
      </c>
      <c r="AM265" s="105">
        <v>2</v>
      </c>
      <c r="AN265" s="105">
        <v>1</v>
      </c>
      <c r="AO265" s="105">
        <v>0</v>
      </c>
      <c r="AP265" s="105">
        <v>0</v>
      </c>
      <c r="AQ265" s="105">
        <v>35</v>
      </c>
      <c r="AR265" s="105">
        <v>17</v>
      </c>
      <c r="AS265" s="162"/>
      <c r="AT265" s="103" t="s">
        <v>102</v>
      </c>
      <c r="AU265" s="105">
        <v>6</v>
      </c>
      <c r="AV265" s="105">
        <v>5</v>
      </c>
      <c r="AW265" s="105">
        <v>0</v>
      </c>
      <c r="AX265" s="105">
        <v>0</v>
      </c>
      <c r="AY265" s="105">
        <v>2</v>
      </c>
      <c r="AZ265" s="105">
        <v>5</v>
      </c>
      <c r="BA265" s="105">
        <v>0</v>
      </c>
      <c r="BB265" s="105">
        <v>2</v>
      </c>
      <c r="BC265" s="105">
        <v>0</v>
      </c>
      <c r="BD265" s="105">
        <v>20</v>
      </c>
      <c r="BE265" s="105">
        <v>22</v>
      </c>
      <c r="BF265" s="105">
        <v>22</v>
      </c>
      <c r="BG265" s="105">
        <v>19</v>
      </c>
      <c r="BH265" s="105">
        <v>0</v>
      </c>
      <c r="BI265" s="105">
        <v>5</v>
      </c>
      <c r="BJ265" s="162"/>
      <c r="BK265" s="103" t="s">
        <v>102</v>
      </c>
      <c r="BL265" s="105">
        <v>1</v>
      </c>
      <c r="BM265" s="105">
        <v>284</v>
      </c>
      <c r="BN265" s="105">
        <v>68</v>
      </c>
      <c r="BO265" s="105">
        <v>30</v>
      </c>
      <c r="BP265" s="105">
        <v>0</v>
      </c>
      <c r="BQ265" s="105">
        <v>6</v>
      </c>
      <c r="BR265" s="105">
        <v>22</v>
      </c>
      <c r="BS265" s="105">
        <v>37</v>
      </c>
      <c r="BT265" s="105">
        <v>25</v>
      </c>
      <c r="BU265" s="162"/>
      <c r="BV265" s="103" t="s">
        <v>102</v>
      </c>
      <c r="BW265" s="105">
        <v>199</v>
      </c>
      <c r="BX265" s="105">
        <v>113</v>
      </c>
      <c r="BY265" s="105">
        <v>194</v>
      </c>
      <c r="BZ265" s="105">
        <v>110</v>
      </c>
      <c r="CA265" s="105">
        <v>98</v>
      </c>
      <c r="CB265" s="105">
        <v>58</v>
      </c>
      <c r="CC265" s="105">
        <v>0</v>
      </c>
      <c r="CD265" s="105">
        <v>0</v>
      </c>
      <c r="CE265" s="105">
        <v>0</v>
      </c>
      <c r="CF265" s="105">
        <v>0</v>
      </c>
      <c r="CG265" s="105">
        <v>0</v>
      </c>
      <c r="CH265" s="105">
        <v>0</v>
      </c>
      <c r="CI265" s="105">
        <v>34</v>
      </c>
      <c r="CJ265" s="105">
        <v>14</v>
      </c>
      <c r="CK265" s="105">
        <v>33</v>
      </c>
      <c r="CL265" s="105">
        <v>14</v>
      </c>
      <c r="CM265" s="105">
        <v>26</v>
      </c>
      <c r="CN265" s="105">
        <v>13</v>
      </c>
      <c r="CO265" s="162"/>
      <c r="CP265" s="105" t="s">
        <v>102</v>
      </c>
      <c r="CQ265" s="105">
        <v>37</v>
      </c>
      <c r="CR265" s="105">
        <v>15</v>
      </c>
      <c r="CS265" s="105">
        <v>9</v>
      </c>
      <c r="CT265" s="105">
        <v>7</v>
      </c>
      <c r="CU265" s="105">
        <v>2</v>
      </c>
      <c r="CV265" s="105">
        <v>44</v>
      </c>
      <c r="CW265" s="105">
        <v>17</v>
      </c>
      <c r="CX265" s="162"/>
      <c r="CY265" s="103" t="s">
        <v>102</v>
      </c>
      <c r="CZ265" s="105">
        <v>0</v>
      </c>
      <c r="DA265" s="105">
        <v>0</v>
      </c>
      <c r="DB265" s="105">
        <v>0</v>
      </c>
      <c r="DC265" s="105">
        <v>0</v>
      </c>
      <c r="DD265" s="105">
        <v>0</v>
      </c>
      <c r="DE265" s="105">
        <v>0</v>
      </c>
      <c r="DF265" s="105">
        <v>0</v>
      </c>
      <c r="DG265" s="105">
        <v>0</v>
      </c>
      <c r="DH265" s="105">
        <v>0</v>
      </c>
      <c r="DI265" s="105">
        <v>0</v>
      </c>
      <c r="DJ265" s="105">
        <v>0</v>
      </c>
      <c r="DK265" s="105">
        <v>0</v>
      </c>
      <c r="DL265" s="105">
        <v>0</v>
      </c>
      <c r="DM265" s="105">
        <v>0</v>
      </c>
      <c r="DN265" s="105">
        <v>0</v>
      </c>
      <c r="DO265" s="135"/>
      <c r="DP265" s="138" t="s">
        <v>220</v>
      </c>
      <c r="DQ265" s="138" t="s">
        <v>4397</v>
      </c>
      <c r="DR265" s="138">
        <v>233</v>
      </c>
      <c r="DS265" s="138">
        <v>124</v>
      </c>
      <c r="DT265" s="139">
        <v>893</v>
      </c>
      <c r="DU265" s="139">
        <v>0</v>
      </c>
    </row>
    <row r="266" spans="1:125">
      <c r="A266" s="16" t="s">
        <v>131</v>
      </c>
      <c r="B266" s="83"/>
      <c r="C266" s="83"/>
      <c r="D266" s="83"/>
      <c r="E266" s="83"/>
      <c r="F266" s="83"/>
      <c r="G266" s="83"/>
      <c r="H266" s="83"/>
      <c r="I266" s="83"/>
      <c r="J266" s="83"/>
      <c r="K266" s="83"/>
      <c r="L266" s="83"/>
      <c r="M266" s="83"/>
      <c r="N266" s="83"/>
      <c r="O266" s="83"/>
      <c r="P266" s="83"/>
      <c r="Q266" s="83"/>
      <c r="R266" s="83"/>
      <c r="S266" s="83"/>
      <c r="T266" s="83"/>
      <c r="U266" s="83"/>
      <c r="V266" s="83"/>
      <c r="W266" s="16" t="s">
        <v>131</v>
      </c>
      <c r="X266" s="87"/>
      <c r="Y266" s="101"/>
      <c r="Z266" s="101"/>
      <c r="AA266" s="101"/>
      <c r="AB266" s="101"/>
      <c r="AC266" s="101"/>
      <c r="AD266" s="101"/>
      <c r="AE266" s="101"/>
      <c r="AF266" s="101"/>
      <c r="AG266" s="101"/>
      <c r="AH266" s="101"/>
      <c r="AI266" s="101"/>
      <c r="AJ266" s="101"/>
      <c r="AK266" s="101"/>
      <c r="AL266" s="101"/>
      <c r="AM266" s="101"/>
      <c r="AN266" s="101"/>
      <c r="AO266" s="101"/>
      <c r="AP266" s="101"/>
      <c r="AQ266" s="86"/>
      <c r="AR266" s="86"/>
      <c r="AS266" s="16" t="s">
        <v>131</v>
      </c>
      <c r="AT266" s="87"/>
      <c r="AU266" s="3"/>
      <c r="AV266" s="3"/>
      <c r="AW266" s="3"/>
      <c r="AX266" s="3"/>
      <c r="AY266" s="3"/>
      <c r="AZ266" s="3"/>
      <c r="BA266" s="3"/>
      <c r="BB266" s="3"/>
      <c r="BC266" s="3"/>
      <c r="BD266" s="86"/>
      <c r="BE266" s="3"/>
      <c r="BF266" s="3"/>
      <c r="BG266" s="3"/>
      <c r="BH266" s="3"/>
      <c r="BI266" s="84"/>
      <c r="BJ266" s="16" t="s">
        <v>131</v>
      </c>
      <c r="BK266" s="78"/>
      <c r="BL266" s="3"/>
      <c r="BM266" s="3"/>
      <c r="BN266" s="3"/>
      <c r="BO266" s="3"/>
      <c r="BP266" s="3"/>
      <c r="BQ266" s="3"/>
      <c r="BR266" s="3"/>
      <c r="BS266" s="3"/>
      <c r="BT266" s="3"/>
      <c r="BU266" s="16" t="s">
        <v>131</v>
      </c>
      <c r="BV266" s="87"/>
      <c r="BW266" s="83"/>
      <c r="BX266" s="83"/>
      <c r="BY266" s="83"/>
      <c r="BZ266" s="83"/>
      <c r="CA266" s="83"/>
      <c r="CB266" s="83"/>
      <c r="CC266" s="83"/>
      <c r="CD266" s="83"/>
      <c r="CE266" s="83"/>
      <c r="CF266" s="83"/>
      <c r="CG266" s="83"/>
      <c r="CH266" s="83"/>
      <c r="CI266" s="83"/>
      <c r="CJ266" s="83"/>
      <c r="CK266" s="83"/>
      <c r="CL266" s="83"/>
      <c r="CM266" s="83"/>
      <c r="CN266" s="83"/>
      <c r="CO266" s="16" t="s">
        <v>131</v>
      </c>
      <c r="CP266" s="85"/>
      <c r="CQ266" s="83"/>
      <c r="CR266" s="83"/>
      <c r="CS266" s="83"/>
      <c r="CT266" s="83"/>
      <c r="CU266" s="83"/>
      <c r="CV266" s="83"/>
      <c r="CW266" s="83"/>
      <c r="CX266" s="16" t="s">
        <v>131</v>
      </c>
      <c r="CY266" s="83"/>
      <c r="CZ266" s="99"/>
      <c r="DA266" s="99"/>
      <c r="DB266" s="99"/>
      <c r="DC266" s="99"/>
      <c r="DD266" s="99"/>
      <c r="DE266" s="99"/>
      <c r="DF266" s="99"/>
      <c r="DG266" s="99"/>
      <c r="DH266" s="99"/>
      <c r="DI266" s="99"/>
      <c r="DJ266" s="99"/>
      <c r="DK266" s="99"/>
      <c r="DL266" s="99"/>
      <c r="DM266" s="99"/>
      <c r="DN266" s="99"/>
      <c r="DO266" s="135"/>
      <c r="DP266" s="138" t="s">
        <v>131</v>
      </c>
      <c r="DQ266" s="138" t="s">
        <v>131</v>
      </c>
      <c r="DR266" s="138">
        <v>0</v>
      </c>
      <c r="DS266" s="138">
        <v>0</v>
      </c>
      <c r="DT266" s="139">
        <v>0</v>
      </c>
      <c r="DU266" s="139">
        <v>0</v>
      </c>
    </row>
    <row r="267" spans="1:125">
      <c r="A267" s="162" t="s">
        <v>221</v>
      </c>
      <c r="B267" s="13" t="s">
        <v>119</v>
      </c>
      <c r="C267" s="74">
        <v>0</v>
      </c>
      <c r="D267" s="74">
        <v>0</v>
      </c>
      <c r="E267" s="74">
        <v>0</v>
      </c>
      <c r="F267" s="74">
        <v>0</v>
      </c>
      <c r="G267" s="74">
        <v>0</v>
      </c>
      <c r="H267" s="74">
        <v>0</v>
      </c>
      <c r="I267" s="74">
        <v>0</v>
      </c>
      <c r="J267" s="74">
        <v>0</v>
      </c>
      <c r="K267" s="74">
        <v>0</v>
      </c>
      <c r="L267" s="74">
        <v>0</v>
      </c>
      <c r="M267" s="74">
        <v>0</v>
      </c>
      <c r="N267" s="74">
        <v>0</v>
      </c>
      <c r="O267" s="74">
        <v>0</v>
      </c>
      <c r="P267" s="74">
        <v>0</v>
      </c>
      <c r="Q267" s="74">
        <v>0</v>
      </c>
      <c r="R267" s="74">
        <v>0</v>
      </c>
      <c r="S267" s="74">
        <v>0</v>
      </c>
      <c r="T267" s="74">
        <v>0</v>
      </c>
      <c r="U267" s="67">
        <v>0</v>
      </c>
      <c r="V267" s="67">
        <v>0</v>
      </c>
      <c r="W267" s="162" t="s">
        <v>221</v>
      </c>
      <c r="X267" s="13" t="s">
        <v>119</v>
      </c>
      <c r="Y267" s="74">
        <v>0</v>
      </c>
      <c r="Z267" s="74">
        <v>0</v>
      </c>
      <c r="AA267" s="74">
        <v>0</v>
      </c>
      <c r="AB267" s="74">
        <v>0</v>
      </c>
      <c r="AC267" s="74">
        <v>0</v>
      </c>
      <c r="AD267" s="74">
        <v>0</v>
      </c>
      <c r="AE267" s="74">
        <v>0</v>
      </c>
      <c r="AF267" s="74">
        <v>0</v>
      </c>
      <c r="AG267" s="74">
        <v>0</v>
      </c>
      <c r="AH267" s="74">
        <v>0</v>
      </c>
      <c r="AI267" s="74">
        <v>0</v>
      </c>
      <c r="AJ267" s="74">
        <v>0</v>
      </c>
      <c r="AK267" s="74">
        <v>0</v>
      </c>
      <c r="AL267" s="74">
        <v>0</v>
      </c>
      <c r="AM267" s="74">
        <v>0</v>
      </c>
      <c r="AN267" s="74">
        <v>0</v>
      </c>
      <c r="AO267" s="74">
        <v>0</v>
      </c>
      <c r="AP267" s="74">
        <v>0</v>
      </c>
      <c r="AQ267" s="67">
        <v>0</v>
      </c>
      <c r="AR267" s="67">
        <v>0</v>
      </c>
      <c r="AS267" s="162" t="s">
        <v>221</v>
      </c>
      <c r="AT267" s="13" t="s">
        <v>119</v>
      </c>
      <c r="AU267" s="74">
        <v>0</v>
      </c>
      <c r="AV267" s="74">
        <v>0</v>
      </c>
      <c r="AW267" s="74">
        <v>0</v>
      </c>
      <c r="AX267" s="74">
        <v>0</v>
      </c>
      <c r="AY267" s="74">
        <v>0</v>
      </c>
      <c r="AZ267" s="74">
        <v>0</v>
      </c>
      <c r="BA267" s="74">
        <v>0</v>
      </c>
      <c r="BB267" s="74">
        <v>0</v>
      </c>
      <c r="BC267" s="74">
        <v>0</v>
      </c>
      <c r="BD267" s="67">
        <v>0</v>
      </c>
      <c r="BE267" s="76">
        <v>0</v>
      </c>
      <c r="BF267" s="74">
        <v>0</v>
      </c>
      <c r="BG267" s="74">
        <v>0</v>
      </c>
      <c r="BH267" s="74">
        <v>0</v>
      </c>
      <c r="BI267" s="74">
        <v>0</v>
      </c>
      <c r="BJ267" s="162" t="s">
        <v>221</v>
      </c>
      <c r="BK267" s="13" t="s">
        <v>119</v>
      </c>
      <c r="BL267" s="74">
        <v>0</v>
      </c>
      <c r="BM267" s="74">
        <v>0</v>
      </c>
      <c r="BN267" s="74">
        <v>0</v>
      </c>
      <c r="BO267" s="74">
        <v>0</v>
      </c>
      <c r="BP267" s="74">
        <v>0</v>
      </c>
      <c r="BQ267" s="74">
        <v>0</v>
      </c>
      <c r="BR267" s="74">
        <v>0</v>
      </c>
      <c r="BS267" s="74">
        <v>0</v>
      </c>
      <c r="BT267" s="74">
        <v>0</v>
      </c>
      <c r="BU267" s="162" t="s">
        <v>221</v>
      </c>
      <c r="BV267" s="13" t="s">
        <v>119</v>
      </c>
      <c r="BW267" s="74">
        <v>0</v>
      </c>
      <c r="BX267" s="74">
        <v>0</v>
      </c>
      <c r="BY267" s="74">
        <v>0</v>
      </c>
      <c r="BZ267" s="74">
        <v>0</v>
      </c>
      <c r="CA267" s="74">
        <v>0</v>
      </c>
      <c r="CB267" s="74">
        <v>0</v>
      </c>
      <c r="CC267" s="74">
        <v>0</v>
      </c>
      <c r="CD267" s="74">
        <v>0</v>
      </c>
      <c r="CE267" s="74">
        <v>0</v>
      </c>
      <c r="CF267" s="74">
        <v>0</v>
      </c>
      <c r="CG267" s="74">
        <v>0</v>
      </c>
      <c r="CH267" s="74">
        <v>0</v>
      </c>
      <c r="CI267" s="74">
        <v>0</v>
      </c>
      <c r="CJ267" s="74">
        <v>0</v>
      </c>
      <c r="CK267" s="74">
        <v>0</v>
      </c>
      <c r="CL267" s="74">
        <v>0</v>
      </c>
      <c r="CM267" s="74">
        <v>0</v>
      </c>
      <c r="CN267" s="74">
        <v>0</v>
      </c>
      <c r="CO267" s="162" t="s">
        <v>221</v>
      </c>
      <c r="CP267" s="13" t="s">
        <v>119</v>
      </c>
      <c r="CQ267" s="72">
        <v>0</v>
      </c>
      <c r="CR267" s="5">
        <v>0</v>
      </c>
      <c r="CS267" s="5">
        <v>0</v>
      </c>
      <c r="CT267" s="72">
        <v>0</v>
      </c>
      <c r="CU267" s="5">
        <v>0</v>
      </c>
      <c r="CV267" s="72">
        <v>0</v>
      </c>
      <c r="CW267" s="72">
        <v>0</v>
      </c>
      <c r="CX267" s="162" t="s">
        <v>221</v>
      </c>
      <c r="CY267" s="13" t="s">
        <v>119</v>
      </c>
      <c r="CZ267" s="74">
        <v>0</v>
      </c>
      <c r="DA267" s="74">
        <v>0</v>
      </c>
      <c r="DB267" s="74">
        <v>0</v>
      </c>
      <c r="DC267" s="74">
        <v>0</v>
      </c>
      <c r="DD267" s="74">
        <v>0</v>
      </c>
      <c r="DE267" s="74">
        <v>0</v>
      </c>
      <c r="DF267" s="74">
        <v>0</v>
      </c>
      <c r="DG267" s="74">
        <v>0</v>
      </c>
      <c r="DH267" s="74">
        <v>0</v>
      </c>
      <c r="DI267" s="74">
        <v>0</v>
      </c>
      <c r="DJ267" s="74">
        <v>0</v>
      </c>
      <c r="DK267" s="74">
        <v>0</v>
      </c>
      <c r="DL267" s="74">
        <v>0</v>
      </c>
      <c r="DM267" s="74">
        <v>0</v>
      </c>
      <c r="DN267" s="74">
        <v>0</v>
      </c>
      <c r="DO267" s="135"/>
      <c r="DP267" s="138" t="s">
        <v>221</v>
      </c>
      <c r="DQ267" s="138" t="s">
        <v>4398</v>
      </c>
      <c r="DR267" s="138">
        <v>0</v>
      </c>
      <c r="DS267" s="138">
        <v>0</v>
      </c>
      <c r="DT267" s="139">
        <v>0</v>
      </c>
      <c r="DU267" s="139">
        <v>0</v>
      </c>
    </row>
    <row r="268" spans="1:125">
      <c r="A268" s="162"/>
      <c r="B268" s="13" t="s">
        <v>120</v>
      </c>
      <c r="C268" s="74">
        <v>0</v>
      </c>
      <c r="D268" s="74">
        <v>0</v>
      </c>
      <c r="E268" s="74">
        <v>0</v>
      </c>
      <c r="F268" s="74">
        <v>0</v>
      </c>
      <c r="G268" s="74">
        <v>0</v>
      </c>
      <c r="H268" s="74">
        <v>0</v>
      </c>
      <c r="I268" s="74">
        <v>0</v>
      </c>
      <c r="J268" s="74">
        <v>0</v>
      </c>
      <c r="K268" s="74">
        <v>0</v>
      </c>
      <c r="L268" s="74">
        <v>0</v>
      </c>
      <c r="M268" s="74">
        <v>0</v>
      </c>
      <c r="N268" s="74">
        <v>0</v>
      </c>
      <c r="O268" s="74">
        <v>0</v>
      </c>
      <c r="P268" s="74">
        <v>0</v>
      </c>
      <c r="Q268" s="74">
        <v>0</v>
      </c>
      <c r="R268" s="74">
        <v>0</v>
      </c>
      <c r="S268" s="74">
        <v>0</v>
      </c>
      <c r="T268" s="74">
        <v>0</v>
      </c>
      <c r="U268" s="67">
        <v>0</v>
      </c>
      <c r="V268" s="67">
        <v>0</v>
      </c>
      <c r="W268" s="162"/>
      <c r="X268" s="13" t="s">
        <v>120</v>
      </c>
      <c r="Y268" s="74">
        <v>0</v>
      </c>
      <c r="Z268" s="74">
        <v>0</v>
      </c>
      <c r="AA268" s="74">
        <v>0</v>
      </c>
      <c r="AB268" s="74">
        <v>0</v>
      </c>
      <c r="AC268" s="74">
        <v>0</v>
      </c>
      <c r="AD268" s="74">
        <v>0</v>
      </c>
      <c r="AE268" s="74">
        <v>0</v>
      </c>
      <c r="AF268" s="74">
        <v>0</v>
      </c>
      <c r="AG268" s="74">
        <v>0</v>
      </c>
      <c r="AH268" s="74">
        <v>0</v>
      </c>
      <c r="AI268" s="74">
        <v>0</v>
      </c>
      <c r="AJ268" s="74">
        <v>0</v>
      </c>
      <c r="AK268" s="74">
        <v>0</v>
      </c>
      <c r="AL268" s="74">
        <v>0</v>
      </c>
      <c r="AM268" s="74">
        <v>0</v>
      </c>
      <c r="AN268" s="74">
        <v>0</v>
      </c>
      <c r="AO268" s="74">
        <v>0</v>
      </c>
      <c r="AP268" s="74">
        <v>0</v>
      </c>
      <c r="AQ268" s="67">
        <v>0</v>
      </c>
      <c r="AR268" s="67">
        <v>0</v>
      </c>
      <c r="AS268" s="162"/>
      <c r="AT268" s="13" t="s">
        <v>120</v>
      </c>
      <c r="AU268" s="74">
        <v>0</v>
      </c>
      <c r="AV268" s="74">
        <v>0</v>
      </c>
      <c r="AW268" s="74">
        <v>0</v>
      </c>
      <c r="AX268" s="74">
        <v>0</v>
      </c>
      <c r="AY268" s="74">
        <v>0</v>
      </c>
      <c r="AZ268" s="74">
        <v>0</v>
      </c>
      <c r="BA268" s="74">
        <v>0</v>
      </c>
      <c r="BB268" s="74">
        <v>0</v>
      </c>
      <c r="BC268" s="74">
        <v>0</v>
      </c>
      <c r="BD268" s="67">
        <v>0</v>
      </c>
      <c r="BE268" s="76">
        <v>0</v>
      </c>
      <c r="BF268" s="74">
        <v>0</v>
      </c>
      <c r="BG268" s="74">
        <v>0</v>
      </c>
      <c r="BH268" s="74">
        <v>0</v>
      </c>
      <c r="BI268" s="74">
        <v>0</v>
      </c>
      <c r="BJ268" s="162"/>
      <c r="BK268" s="13" t="s">
        <v>120</v>
      </c>
      <c r="BL268" s="74">
        <v>0</v>
      </c>
      <c r="BM268" s="74">
        <v>0</v>
      </c>
      <c r="BN268" s="74">
        <v>0</v>
      </c>
      <c r="BO268" s="74">
        <v>0</v>
      </c>
      <c r="BP268" s="74">
        <v>0</v>
      </c>
      <c r="BQ268" s="74">
        <v>0</v>
      </c>
      <c r="BR268" s="74">
        <v>0</v>
      </c>
      <c r="BS268" s="74">
        <v>0</v>
      </c>
      <c r="BT268" s="74">
        <v>0</v>
      </c>
      <c r="BU268" s="162"/>
      <c r="BV268" s="13" t="s">
        <v>120</v>
      </c>
      <c r="BW268" s="74">
        <v>0</v>
      </c>
      <c r="BX268" s="74">
        <v>0</v>
      </c>
      <c r="BY268" s="74">
        <v>0</v>
      </c>
      <c r="BZ268" s="74">
        <v>0</v>
      </c>
      <c r="CA268" s="74">
        <v>0</v>
      </c>
      <c r="CB268" s="74">
        <v>0</v>
      </c>
      <c r="CC268" s="74">
        <v>0</v>
      </c>
      <c r="CD268" s="74">
        <v>0</v>
      </c>
      <c r="CE268" s="74">
        <v>0</v>
      </c>
      <c r="CF268" s="74">
        <v>0</v>
      </c>
      <c r="CG268" s="74">
        <v>0</v>
      </c>
      <c r="CH268" s="74">
        <v>0</v>
      </c>
      <c r="CI268" s="74">
        <v>0</v>
      </c>
      <c r="CJ268" s="74">
        <v>0</v>
      </c>
      <c r="CK268" s="74">
        <v>0</v>
      </c>
      <c r="CL268" s="74">
        <v>0</v>
      </c>
      <c r="CM268" s="74">
        <v>0</v>
      </c>
      <c r="CN268" s="74">
        <v>0</v>
      </c>
      <c r="CO268" s="162"/>
      <c r="CP268" s="13" t="s">
        <v>120</v>
      </c>
      <c r="CQ268" s="72">
        <v>0</v>
      </c>
      <c r="CR268" s="5">
        <v>0</v>
      </c>
      <c r="CS268" s="5">
        <v>0</v>
      </c>
      <c r="CT268" s="72">
        <v>0</v>
      </c>
      <c r="CU268" s="5">
        <v>0</v>
      </c>
      <c r="CV268" s="72">
        <v>0</v>
      </c>
      <c r="CW268" s="72">
        <v>0</v>
      </c>
      <c r="CX268" s="162"/>
      <c r="CY268" s="13" t="s">
        <v>120</v>
      </c>
      <c r="CZ268" s="74">
        <v>0</v>
      </c>
      <c r="DA268" s="74">
        <v>0</v>
      </c>
      <c r="DB268" s="74">
        <v>0</v>
      </c>
      <c r="DC268" s="74">
        <v>0</v>
      </c>
      <c r="DD268" s="74">
        <v>0</v>
      </c>
      <c r="DE268" s="74">
        <v>0</v>
      </c>
      <c r="DF268" s="74">
        <v>0</v>
      </c>
      <c r="DG268" s="74">
        <v>0</v>
      </c>
      <c r="DH268" s="74">
        <v>0</v>
      </c>
      <c r="DI268" s="74">
        <v>0</v>
      </c>
      <c r="DJ268" s="74">
        <v>0</v>
      </c>
      <c r="DK268" s="74">
        <v>0</v>
      </c>
      <c r="DL268" s="74">
        <v>0</v>
      </c>
      <c r="DM268" s="74">
        <v>0</v>
      </c>
      <c r="DN268" s="74">
        <v>0</v>
      </c>
      <c r="DO268" s="135"/>
      <c r="DP268" s="138" t="s">
        <v>221</v>
      </c>
      <c r="DQ268" s="138" t="s">
        <v>4399</v>
      </c>
      <c r="DR268" s="138">
        <v>0</v>
      </c>
      <c r="DS268" s="138">
        <v>0</v>
      </c>
      <c r="DT268" s="139">
        <v>0</v>
      </c>
      <c r="DU268" s="139">
        <v>0</v>
      </c>
    </row>
    <row r="269" spans="1:125">
      <c r="A269" s="162"/>
      <c r="B269" s="103" t="s">
        <v>102</v>
      </c>
      <c r="C269" s="105">
        <v>0</v>
      </c>
      <c r="D269" s="105">
        <v>0</v>
      </c>
      <c r="E269" s="105">
        <v>0</v>
      </c>
      <c r="F269" s="105">
        <v>0</v>
      </c>
      <c r="G269" s="105">
        <v>0</v>
      </c>
      <c r="H269" s="105">
        <v>0</v>
      </c>
      <c r="I269" s="105">
        <v>0</v>
      </c>
      <c r="J269" s="105">
        <v>0</v>
      </c>
      <c r="K269" s="105">
        <v>0</v>
      </c>
      <c r="L269" s="105">
        <v>0</v>
      </c>
      <c r="M269" s="105">
        <v>0</v>
      </c>
      <c r="N269" s="105">
        <v>0</v>
      </c>
      <c r="O269" s="105">
        <v>0</v>
      </c>
      <c r="P269" s="105">
        <v>0</v>
      </c>
      <c r="Q269" s="105">
        <v>0</v>
      </c>
      <c r="R269" s="105">
        <v>0</v>
      </c>
      <c r="S269" s="105">
        <v>0</v>
      </c>
      <c r="T269" s="105">
        <v>0</v>
      </c>
      <c r="U269" s="105">
        <v>0</v>
      </c>
      <c r="V269" s="105">
        <v>0</v>
      </c>
      <c r="W269" s="162"/>
      <c r="X269" s="103" t="s">
        <v>102</v>
      </c>
      <c r="Y269" s="105">
        <v>0</v>
      </c>
      <c r="Z269" s="105">
        <v>0</v>
      </c>
      <c r="AA269" s="105">
        <v>0</v>
      </c>
      <c r="AB269" s="105">
        <v>0</v>
      </c>
      <c r="AC269" s="105">
        <v>0</v>
      </c>
      <c r="AD269" s="105">
        <v>0</v>
      </c>
      <c r="AE269" s="105">
        <v>0</v>
      </c>
      <c r="AF269" s="105">
        <v>0</v>
      </c>
      <c r="AG269" s="105">
        <v>0</v>
      </c>
      <c r="AH269" s="105">
        <v>0</v>
      </c>
      <c r="AI269" s="105">
        <v>0</v>
      </c>
      <c r="AJ269" s="105">
        <v>0</v>
      </c>
      <c r="AK269" s="105">
        <v>0</v>
      </c>
      <c r="AL269" s="105">
        <v>0</v>
      </c>
      <c r="AM269" s="105">
        <v>0</v>
      </c>
      <c r="AN269" s="105">
        <v>0</v>
      </c>
      <c r="AO269" s="105">
        <v>0</v>
      </c>
      <c r="AP269" s="105">
        <v>0</v>
      </c>
      <c r="AQ269" s="105">
        <v>0</v>
      </c>
      <c r="AR269" s="105">
        <v>0</v>
      </c>
      <c r="AS269" s="162"/>
      <c r="AT269" s="103" t="s">
        <v>102</v>
      </c>
      <c r="AU269" s="105">
        <v>0</v>
      </c>
      <c r="AV269" s="105">
        <v>0</v>
      </c>
      <c r="AW269" s="105">
        <v>0</v>
      </c>
      <c r="AX269" s="105">
        <v>0</v>
      </c>
      <c r="AY269" s="105">
        <v>0</v>
      </c>
      <c r="AZ269" s="105">
        <v>0</v>
      </c>
      <c r="BA269" s="105">
        <v>0</v>
      </c>
      <c r="BB269" s="105">
        <v>0</v>
      </c>
      <c r="BC269" s="105">
        <v>0</v>
      </c>
      <c r="BD269" s="105">
        <v>0</v>
      </c>
      <c r="BE269" s="105">
        <v>0</v>
      </c>
      <c r="BF269" s="105">
        <v>0</v>
      </c>
      <c r="BG269" s="105">
        <v>0</v>
      </c>
      <c r="BH269" s="105">
        <v>0</v>
      </c>
      <c r="BI269" s="105">
        <v>0</v>
      </c>
      <c r="BJ269" s="162"/>
      <c r="BK269" s="103" t="s">
        <v>102</v>
      </c>
      <c r="BL269" s="105">
        <v>0</v>
      </c>
      <c r="BM269" s="105">
        <v>0</v>
      </c>
      <c r="BN269" s="105">
        <v>0</v>
      </c>
      <c r="BO269" s="105">
        <v>0</v>
      </c>
      <c r="BP269" s="105">
        <v>0</v>
      </c>
      <c r="BQ269" s="105">
        <v>0</v>
      </c>
      <c r="BR269" s="105">
        <v>0</v>
      </c>
      <c r="BS269" s="105">
        <v>0</v>
      </c>
      <c r="BT269" s="105">
        <v>0</v>
      </c>
      <c r="BU269" s="162"/>
      <c r="BV269" s="103" t="s">
        <v>102</v>
      </c>
      <c r="BW269" s="105">
        <v>0</v>
      </c>
      <c r="BX269" s="105">
        <v>0</v>
      </c>
      <c r="BY269" s="105">
        <v>0</v>
      </c>
      <c r="BZ269" s="105">
        <v>0</v>
      </c>
      <c r="CA269" s="105">
        <v>0</v>
      </c>
      <c r="CB269" s="105">
        <v>0</v>
      </c>
      <c r="CC269" s="105">
        <v>0</v>
      </c>
      <c r="CD269" s="105">
        <v>0</v>
      </c>
      <c r="CE269" s="105">
        <v>0</v>
      </c>
      <c r="CF269" s="105">
        <v>0</v>
      </c>
      <c r="CG269" s="105">
        <v>0</v>
      </c>
      <c r="CH269" s="105">
        <v>0</v>
      </c>
      <c r="CI269" s="105">
        <v>0</v>
      </c>
      <c r="CJ269" s="105">
        <v>0</v>
      </c>
      <c r="CK269" s="105">
        <v>0</v>
      </c>
      <c r="CL269" s="105">
        <v>0</v>
      </c>
      <c r="CM269" s="105">
        <v>0</v>
      </c>
      <c r="CN269" s="105">
        <v>0</v>
      </c>
      <c r="CO269" s="162"/>
      <c r="CP269" s="105" t="s">
        <v>102</v>
      </c>
      <c r="CQ269" s="105">
        <v>0</v>
      </c>
      <c r="CR269" s="105">
        <v>0</v>
      </c>
      <c r="CS269" s="105">
        <v>0</v>
      </c>
      <c r="CT269" s="105">
        <v>0</v>
      </c>
      <c r="CU269" s="105">
        <v>0</v>
      </c>
      <c r="CV269" s="105">
        <v>0</v>
      </c>
      <c r="CW269" s="105">
        <v>0</v>
      </c>
      <c r="CX269" s="162"/>
      <c r="CY269" s="103" t="s">
        <v>102</v>
      </c>
      <c r="CZ269" s="105">
        <v>0</v>
      </c>
      <c r="DA269" s="105">
        <v>0</v>
      </c>
      <c r="DB269" s="105">
        <v>0</v>
      </c>
      <c r="DC269" s="105">
        <v>0</v>
      </c>
      <c r="DD269" s="105">
        <v>0</v>
      </c>
      <c r="DE269" s="105">
        <v>0</v>
      </c>
      <c r="DF269" s="105">
        <v>0</v>
      </c>
      <c r="DG269" s="105">
        <v>0</v>
      </c>
      <c r="DH269" s="105">
        <v>0</v>
      </c>
      <c r="DI269" s="105">
        <v>0</v>
      </c>
      <c r="DJ269" s="105">
        <v>0</v>
      </c>
      <c r="DK269" s="105">
        <v>0</v>
      </c>
      <c r="DL269" s="105">
        <v>0</v>
      </c>
      <c r="DM269" s="105">
        <v>0</v>
      </c>
      <c r="DN269" s="105">
        <v>0</v>
      </c>
      <c r="DO269" s="135"/>
      <c r="DP269" s="138" t="s">
        <v>221</v>
      </c>
      <c r="DQ269" s="138" t="s">
        <v>4400</v>
      </c>
      <c r="DR269" s="138">
        <v>0</v>
      </c>
      <c r="DS269" s="138">
        <v>0</v>
      </c>
      <c r="DT269" s="139">
        <v>0</v>
      </c>
      <c r="DU269" s="139">
        <v>0</v>
      </c>
    </row>
    <row r="270" spans="1:125" ht="14.45" customHeight="1">
      <c r="A270" s="162" t="s">
        <v>222</v>
      </c>
      <c r="B270" s="13" t="s">
        <v>119</v>
      </c>
      <c r="C270" s="74">
        <v>0</v>
      </c>
      <c r="D270" s="74">
        <v>0</v>
      </c>
      <c r="E270" s="74">
        <v>0</v>
      </c>
      <c r="F270" s="74">
        <v>0</v>
      </c>
      <c r="G270" s="74">
        <v>0</v>
      </c>
      <c r="H270" s="74">
        <v>0</v>
      </c>
      <c r="I270" s="74">
        <v>0</v>
      </c>
      <c r="J270" s="74">
        <v>0</v>
      </c>
      <c r="K270" s="74">
        <v>0</v>
      </c>
      <c r="L270" s="74">
        <v>0</v>
      </c>
      <c r="M270" s="74">
        <v>0</v>
      </c>
      <c r="N270" s="74">
        <v>0</v>
      </c>
      <c r="O270" s="74">
        <v>0</v>
      </c>
      <c r="P270" s="74">
        <v>0</v>
      </c>
      <c r="Q270" s="74">
        <v>0</v>
      </c>
      <c r="R270" s="74">
        <v>0</v>
      </c>
      <c r="S270" s="74">
        <v>0</v>
      </c>
      <c r="T270" s="74">
        <v>0</v>
      </c>
      <c r="U270" s="67">
        <v>0</v>
      </c>
      <c r="V270" s="67">
        <v>0</v>
      </c>
      <c r="W270" s="162" t="s">
        <v>222</v>
      </c>
      <c r="X270" s="13" t="s">
        <v>119</v>
      </c>
      <c r="Y270" s="74">
        <v>0</v>
      </c>
      <c r="Z270" s="74">
        <v>0</v>
      </c>
      <c r="AA270" s="74">
        <v>0</v>
      </c>
      <c r="AB270" s="74">
        <v>0</v>
      </c>
      <c r="AC270" s="74">
        <v>0</v>
      </c>
      <c r="AD270" s="74">
        <v>0</v>
      </c>
      <c r="AE270" s="74">
        <v>0</v>
      </c>
      <c r="AF270" s="74">
        <v>0</v>
      </c>
      <c r="AG270" s="74">
        <v>0</v>
      </c>
      <c r="AH270" s="74">
        <v>0</v>
      </c>
      <c r="AI270" s="74">
        <v>0</v>
      </c>
      <c r="AJ270" s="74">
        <v>0</v>
      </c>
      <c r="AK270" s="74">
        <v>0</v>
      </c>
      <c r="AL270" s="74">
        <v>0</v>
      </c>
      <c r="AM270" s="74">
        <v>0</v>
      </c>
      <c r="AN270" s="74">
        <v>0</v>
      </c>
      <c r="AO270" s="74">
        <v>0</v>
      </c>
      <c r="AP270" s="74">
        <v>0</v>
      </c>
      <c r="AQ270" s="67">
        <v>0</v>
      </c>
      <c r="AR270" s="67">
        <v>0</v>
      </c>
      <c r="AS270" s="162" t="s">
        <v>222</v>
      </c>
      <c r="AT270" s="13" t="s">
        <v>119</v>
      </c>
      <c r="AU270" s="74">
        <v>0</v>
      </c>
      <c r="AV270" s="74">
        <v>0</v>
      </c>
      <c r="AW270" s="74">
        <v>0</v>
      </c>
      <c r="AX270" s="74">
        <v>0</v>
      </c>
      <c r="AY270" s="74">
        <v>0</v>
      </c>
      <c r="AZ270" s="74">
        <v>0</v>
      </c>
      <c r="BA270" s="74">
        <v>0</v>
      </c>
      <c r="BB270" s="74">
        <v>0</v>
      </c>
      <c r="BC270" s="74">
        <v>0</v>
      </c>
      <c r="BD270" s="67">
        <v>0</v>
      </c>
      <c r="BE270" s="76">
        <v>0</v>
      </c>
      <c r="BF270" s="74">
        <v>0</v>
      </c>
      <c r="BG270" s="74">
        <v>0</v>
      </c>
      <c r="BH270" s="74">
        <v>0</v>
      </c>
      <c r="BI270" s="74">
        <v>0</v>
      </c>
      <c r="BJ270" s="162" t="s">
        <v>222</v>
      </c>
      <c r="BK270" s="13" t="s">
        <v>119</v>
      </c>
      <c r="BL270" s="74">
        <v>0</v>
      </c>
      <c r="BM270" s="74">
        <v>0</v>
      </c>
      <c r="BN270" s="74">
        <v>0</v>
      </c>
      <c r="BO270" s="74">
        <v>0</v>
      </c>
      <c r="BP270" s="74">
        <v>0</v>
      </c>
      <c r="BQ270" s="74">
        <v>0</v>
      </c>
      <c r="BR270" s="74">
        <v>0</v>
      </c>
      <c r="BS270" s="74">
        <v>0</v>
      </c>
      <c r="BT270" s="74">
        <v>0</v>
      </c>
      <c r="BU270" s="162" t="s">
        <v>222</v>
      </c>
      <c r="BV270" s="13" t="s">
        <v>119</v>
      </c>
      <c r="BW270" s="74">
        <v>0</v>
      </c>
      <c r="BX270" s="74">
        <v>0</v>
      </c>
      <c r="BY270" s="74">
        <v>0</v>
      </c>
      <c r="BZ270" s="74">
        <v>0</v>
      </c>
      <c r="CA270" s="74">
        <v>0</v>
      </c>
      <c r="CB270" s="74">
        <v>0</v>
      </c>
      <c r="CC270" s="74">
        <v>0</v>
      </c>
      <c r="CD270" s="74">
        <v>0</v>
      </c>
      <c r="CE270" s="74">
        <v>0</v>
      </c>
      <c r="CF270" s="74">
        <v>0</v>
      </c>
      <c r="CG270" s="74">
        <v>0</v>
      </c>
      <c r="CH270" s="74">
        <v>0</v>
      </c>
      <c r="CI270" s="74">
        <v>0</v>
      </c>
      <c r="CJ270" s="74">
        <v>0</v>
      </c>
      <c r="CK270" s="74">
        <v>0</v>
      </c>
      <c r="CL270" s="74">
        <v>0</v>
      </c>
      <c r="CM270" s="74">
        <v>0</v>
      </c>
      <c r="CN270" s="74">
        <v>0</v>
      </c>
      <c r="CO270" s="162" t="s">
        <v>222</v>
      </c>
      <c r="CP270" s="13" t="s">
        <v>119</v>
      </c>
      <c r="CQ270" s="72">
        <v>0</v>
      </c>
      <c r="CR270" s="5">
        <v>0</v>
      </c>
      <c r="CS270" s="5">
        <v>0</v>
      </c>
      <c r="CT270" s="72">
        <v>0</v>
      </c>
      <c r="CU270" s="5">
        <v>0</v>
      </c>
      <c r="CV270" s="72">
        <v>0</v>
      </c>
      <c r="CW270" s="72">
        <v>0</v>
      </c>
      <c r="CX270" s="162" t="s">
        <v>222</v>
      </c>
      <c r="CY270" s="13" t="s">
        <v>119</v>
      </c>
      <c r="CZ270" s="74">
        <v>0</v>
      </c>
      <c r="DA270" s="74">
        <v>0</v>
      </c>
      <c r="DB270" s="74">
        <v>0</v>
      </c>
      <c r="DC270" s="74">
        <v>0</v>
      </c>
      <c r="DD270" s="74">
        <v>0</v>
      </c>
      <c r="DE270" s="74">
        <v>0</v>
      </c>
      <c r="DF270" s="74">
        <v>0</v>
      </c>
      <c r="DG270" s="74">
        <v>0</v>
      </c>
      <c r="DH270" s="74">
        <v>0</v>
      </c>
      <c r="DI270" s="74">
        <v>0</v>
      </c>
      <c r="DJ270" s="74">
        <v>0</v>
      </c>
      <c r="DK270" s="74">
        <v>0</v>
      </c>
      <c r="DL270" s="74">
        <v>0</v>
      </c>
      <c r="DM270" s="74">
        <v>0</v>
      </c>
      <c r="DN270" s="74">
        <v>0</v>
      </c>
      <c r="DO270" s="135"/>
      <c r="DP270" s="138" t="s">
        <v>222</v>
      </c>
      <c r="DQ270" s="138" t="s">
        <v>4401</v>
      </c>
      <c r="DR270" s="138">
        <v>0</v>
      </c>
      <c r="DS270" s="138">
        <v>0</v>
      </c>
      <c r="DT270" s="139">
        <v>0</v>
      </c>
      <c r="DU270" s="139">
        <v>0</v>
      </c>
    </row>
    <row r="271" spans="1:125">
      <c r="A271" s="162"/>
      <c r="B271" s="13" t="s">
        <v>120</v>
      </c>
      <c r="C271" s="74">
        <v>147</v>
      </c>
      <c r="D271" s="74">
        <v>74</v>
      </c>
      <c r="E271" s="74">
        <v>105</v>
      </c>
      <c r="F271" s="74">
        <v>54</v>
      </c>
      <c r="G271" s="74">
        <v>0</v>
      </c>
      <c r="H271" s="74">
        <v>0</v>
      </c>
      <c r="I271" s="74">
        <v>11</v>
      </c>
      <c r="J271" s="74">
        <v>2</v>
      </c>
      <c r="K271" s="74">
        <v>17</v>
      </c>
      <c r="L271" s="74">
        <v>9</v>
      </c>
      <c r="M271" s="74">
        <v>160</v>
      </c>
      <c r="N271" s="74">
        <v>70</v>
      </c>
      <c r="O271" s="74">
        <v>0</v>
      </c>
      <c r="P271" s="74">
        <v>0</v>
      </c>
      <c r="Q271" s="74">
        <v>14</v>
      </c>
      <c r="R271" s="74">
        <v>7</v>
      </c>
      <c r="S271" s="74">
        <v>17</v>
      </c>
      <c r="T271" s="74">
        <v>9</v>
      </c>
      <c r="U271" s="67">
        <v>471</v>
      </c>
      <c r="V271" s="67">
        <v>225</v>
      </c>
      <c r="W271" s="162"/>
      <c r="X271" s="13" t="s">
        <v>120</v>
      </c>
      <c r="Y271" s="74">
        <v>0</v>
      </c>
      <c r="Z271" s="74">
        <v>0</v>
      </c>
      <c r="AA271" s="74">
        <v>0</v>
      </c>
      <c r="AB271" s="74">
        <v>0</v>
      </c>
      <c r="AC271" s="74">
        <v>0</v>
      </c>
      <c r="AD271" s="74">
        <v>0</v>
      </c>
      <c r="AE271" s="74">
        <v>0</v>
      </c>
      <c r="AF271" s="74">
        <v>0</v>
      </c>
      <c r="AG271" s="74">
        <v>1</v>
      </c>
      <c r="AH271" s="74">
        <v>1</v>
      </c>
      <c r="AI271" s="74">
        <v>4</v>
      </c>
      <c r="AJ271" s="74">
        <v>3</v>
      </c>
      <c r="AK271" s="74">
        <v>0</v>
      </c>
      <c r="AL271" s="74">
        <v>0</v>
      </c>
      <c r="AM271" s="74">
        <v>6</v>
      </c>
      <c r="AN271" s="74">
        <v>3</v>
      </c>
      <c r="AO271" s="74">
        <v>4</v>
      </c>
      <c r="AP271" s="74">
        <v>1</v>
      </c>
      <c r="AQ271" s="67">
        <v>15</v>
      </c>
      <c r="AR271" s="67">
        <v>8</v>
      </c>
      <c r="AS271" s="162"/>
      <c r="AT271" s="13" t="s">
        <v>120</v>
      </c>
      <c r="AU271" s="74">
        <v>4</v>
      </c>
      <c r="AV271" s="74">
        <v>3</v>
      </c>
      <c r="AW271" s="74">
        <v>0</v>
      </c>
      <c r="AX271" s="74">
        <v>1</v>
      </c>
      <c r="AY271" s="74">
        <v>1</v>
      </c>
      <c r="AZ271" s="74">
        <v>4</v>
      </c>
      <c r="BA271" s="74">
        <v>0</v>
      </c>
      <c r="BB271" s="74">
        <v>1</v>
      </c>
      <c r="BC271" s="74">
        <v>1</v>
      </c>
      <c r="BD271" s="67">
        <v>15</v>
      </c>
      <c r="BE271" s="76">
        <v>18</v>
      </c>
      <c r="BF271" s="74">
        <v>18</v>
      </c>
      <c r="BG271" s="74">
        <v>0</v>
      </c>
      <c r="BH271" s="74">
        <v>0</v>
      </c>
      <c r="BI271" s="74">
        <v>4</v>
      </c>
      <c r="BJ271" s="162"/>
      <c r="BK271" s="13" t="s">
        <v>120</v>
      </c>
      <c r="BL271" s="74">
        <v>18</v>
      </c>
      <c r="BM271" s="74">
        <v>271</v>
      </c>
      <c r="BN271" s="74">
        <v>44</v>
      </c>
      <c r="BO271" s="74">
        <v>3</v>
      </c>
      <c r="BP271" s="74">
        <v>0</v>
      </c>
      <c r="BQ271" s="74">
        <v>14</v>
      </c>
      <c r="BR271" s="74">
        <v>22</v>
      </c>
      <c r="BS271" s="74">
        <v>22</v>
      </c>
      <c r="BT271" s="74">
        <v>22</v>
      </c>
      <c r="BU271" s="162"/>
      <c r="BV271" s="13" t="s">
        <v>120</v>
      </c>
      <c r="BW271" s="74">
        <v>140</v>
      </c>
      <c r="BX271" s="74">
        <v>65</v>
      </c>
      <c r="BY271" s="74">
        <v>138</v>
      </c>
      <c r="BZ271" s="74">
        <v>65</v>
      </c>
      <c r="CA271" s="74">
        <v>72</v>
      </c>
      <c r="CB271" s="74">
        <v>30</v>
      </c>
      <c r="CC271" s="74">
        <v>0</v>
      </c>
      <c r="CD271" s="74">
        <v>0</v>
      </c>
      <c r="CE271" s="74">
        <v>0</v>
      </c>
      <c r="CF271" s="74">
        <v>0</v>
      </c>
      <c r="CG271" s="74">
        <v>0</v>
      </c>
      <c r="CH271" s="74">
        <v>0</v>
      </c>
      <c r="CI271" s="74">
        <v>37</v>
      </c>
      <c r="CJ271" s="74">
        <v>16</v>
      </c>
      <c r="CK271" s="74">
        <v>37</v>
      </c>
      <c r="CL271" s="74">
        <v>16</v>
      </c>
      <c r="CM271" s="74">
        <v>18</v>
      </c>
      <c r="CN271" s="74">
        <v>8</v>
      </c>
      <c r="CO271" s="162"/>
      <c r="CP271" s="13" t="s">
        <v>120</v>
      </c>
      <c r="CQ271" s="72">
        <v>37</v>
      </c>
      <c r="CR271" s="5">
        <v>10</v>
      </c>
      <c r="CS271" s="5">
        <v>10</v>
      </c>
      <c r="CT271" s="72">
        <v>8</v>
      </c>
      <c r="CU271" s="5">
        <v>4</v>
      </c>
      <c r="CV271" s="72">
        <v>45</v>
      </c>
      <c r="CW271" s="72">
        <v>14</v>
      </c>
      <c r="CX271" s="162"/>
      <c r="CY271" s="13" t="s">
        <v>120</v>
      </c>
      <c r="CZ271" s="74">
        <v>1</v>
      </c>
      <c r="DA271" s="74">
        <v>1</v>
      </c>
      <c r="DB271" s="74">
        <v>0</v>
      </c>
      <c r="DC271" s="74">
        <v>0</v>
      </c>
      <c r="DD271" s="74">
        <v>3</v>
      </c>
      <c r="DE271" s="74">
        <v>0</v>
      </c>
      <c r="DF271" s="74">
        <v>1</v>
      </c>
      <c r="DG271" s="74">
        <v>5</v>
      </c>
      <c r="DH271" s="74">
        <v>4</v>
      </c>
      <c r="DI271" s="74">
        <v>0</v>
      </c>
      <c r="DJ271" s="74">
        <v>0</v>
      </c>
      <c r="DK271" s="74">
        <v>0</v>
      </c>
      <c r="DL271" s="74">
        <v>0</v>
      </c>
      <c r="DM271" s="74">
        <v>5</v>
      </c>
      <c r="DN271" s="74">
        <v>169</v>
      </c>
      <c r="DO271" s="135"/>
      <c r="DP271" s="138" t="s">
        <v>222</v>
      </c>
      <c r="DQ271" s="138" t="s">
        <v>4402</v>
      </c>
      <c r="DR271" s="138">
        <v>177</v>
      </c>
      <c r="DS271" s="138">
        <v>90</v>
      </c>
      <c r="DT271" s="139">
        <v>704</v>
      </c>
      <c r="DU271" s="139">
        <v>15</v>
      </c>
    </row>
    <row r="272" spans="1:125">
      <c r="A272" s="162"/>
      <c r="B272" s="103" t="s">
        <v>102</v>
      </c>
      <c r="C272" s="105">
        <v>147</v>
      </c>
      <c r="D272" s="105">
        <v>74</v>
      </c>
      <c r="E272" s="105">
        <v>105</v>
      </c>
      <c r="F272" s="105">
        <v>54</v>
      </c>
      <c r="G272" s="105">
        <v>0</v>
      </c>
      <c r="H272" s="105">
        <v>0</v>
      </c>
      <c r="I272" s="105">
        <v>11</v>
      </c>
      <c r="J272" s="105">
        <v>2</v>
      </c>
      <c r="K272" s="105">
        <v>17</v>
      </c>
      <c r="L272" s="105">
        <v>9</v>
      </c>
      <c r="M272" s="105">
        <v>160</v>
      </c>
      <c r="N272" s="105">
        <v>70</v>
      </c>
      <c r="O272" s="105">
        <v>0</v>
      </c>
      <c r="P272" s="105">
        <v>0</v>
      </c>
      <c r="Q272" s="105">
        <v>14</v>
      </c>
      <c r="R272" s="105">
        <v>7</v>
      </c>
      <c r="S272" s="105">
        <v>17</v>
      </c>
      <c r="T272" s="105">
        <v>9</v>
      </c>
      <c r="U272" s="105">
        <v>471</v>
      </c>
      <c r="V272" s="105">
        <v>225</v>
      </c>
      <c r="W272" s="162"/>
      <c r="X272" s="103" t="s">
        <v>102</v>
      </c>
      <c r="Y272" s="105">
        <v>0</v>
      </c>
      <c r="Z272" s="105">
        <v>0</v>
      </c>
      <c r="AA272" s="105">
        <v>0</v>
      </c>
      <c r="AB272" s="105">
        <v>0</v>
      </c>
      <c r="AC272" s="105">
        <v>0</v>
      </c>
      <c r="AD272" s="105">
        <v>0</v>
      </c>
      <c r="AE272" s="105">
        <v>0</v>
      </c>
      <c r="AF272" s="105">
        <v>0</v>
      </c>
      <c r="AG272" s="105">
        <v>1</v>
      </c>
      <c r="AH272" s="105">
        <v>1</v>
      </c>
      <c r="AI272" s="105">
        <v>4</v>
      </c>
      <c r="AJ272" s="105">
        <v>3</v>
      </c>
      <c r="AK272" s="105">
        <v>0</v>
      </c>
      <c r="AL272" s="105">
        <v>0</v>
      </c>
      <c r="AM272" s="105">
        <v>6</v>
      </c>
      <c r="AN272" s="105">
        <v>3</v>
      </c>
      <c r="AO272" s="105">
        <v>4</v>
      </c>
      <c r="AP272" s="105">
        <v>1</v>
      </c>
      <c r="AQ272" s="105">
        <v>15</v>
      </c>
      <c r="AR272" s="105">
        <v>8</v>
      </c>
      <c r="AS272" s="162"/>
      <c r="AT272" s="103" t="s">
        <v>102</v>
      </c>
      <c r="AU272" s="105">
        <v>4</v>
      </c>
      <c r="AV272" s="105">
        <v>3</v>
      </c>
      <c r="AW272" s="105">
        <v>0</v>
      </c>
      <c r="AX272" s="105">
        <v>1</v>
      </c>
      <c r="AY272" s="105">
        <v>1</v>
      </c>
      <c r="AZ272" s="105">
        <v>4</v>
      </c>
      <c r="BA272" s="105">
        <v>0</v>
      </c>
      <c r="BB272" s="105">
        <v>1</v>
      </c>
      <c r="BC272" s="105">
        <v>1</v>
      </c>
      <c r="BD272" s="105">
        <v>15</v>
      </c>
      <c r="BE272" s="105">
        <v>18</v>
      </c>
      <c r="BF272" s="105">
        <v>18</v>
      </c>
      <c r="BG272" s="105">
        <v>0</v>
      </c>
      <c r="BH272" s="105">
        <v>0</v>
      </c>
      <c r="BI272" s="105">
        <v>4</v>
      </c>
      <c r="BJ272" s="162"/>
      <c r="BK272" s="103" t="s">
        <v>102</v>
      </c>
      <c r="BL272" s="105">
        <v>18</v>
      </c>
      <c r="BM272" s="105">
        <v>271</v>
      </c>
      <c r="BN272" s="105">
        <v>44</v>
      </c>
      <c r="BO272" s="105">
        <v>3</v>
      </c>
      <c r="BP272" s="105">
        <v>0</v>
      </c>
      <c r="BQ272" s="105">
        <v>14</v>
      </c>
      <c r="BR272" s="105">
        <v>22</v>
      </c>
      <c r="BS272" s="105">
        <v>22</v>
      </c>
      <c r="BT272" s="105">
        <v>22</v>
      </c>
      <c r="BU272" s="162"/>
      <c r="BV272" s="103" t="s">
        <v>102</v>
      </c>
      <c r="BW272" s="105">
        <v>140</v>
      </c>
      <c r="BX272" s="105">
        <v>65</v>
      </c>
      <c r="BY272" s="105">
        <v>138</v>
      </c>
      <c r="BZ272" s="105">
        <v>65</v>
      </c>
      <c r="CA272" s="105">
        <v>72</v>
      </c>
      <c r="CB272" s="105">
        <v>30</v>
      </c>
      <c r="CC272" s="105">
        <v>0</v>
      </c>
      <c r="CD272" s="105">
        <v>0</v>
      </c>
      <c r="CE272" s="105">
        <v>0</v>
      </c>
      <c r="CF272" s="105">
        <v>0</v>
      </c>
      <c r="CG272" s="105">
        <v>0</v>
      </c>
      <c r="CH272" s="105">
        <v>0</v>
      </c>
      <c r="CI272" s="105">
        <v>37</v>
      </c>
      <c r="CJ272" s="105">
        <v>16</v>
      </c>
      <c r="CK272" s="105">
        <v>37</v>
      </c>
      <c r="CL272" s="105">
        <v>16</v>
      </c>
      <c r="CM272" s="105">
        <v>18</v>
      </c>
      <c r="CN272" s="105">
        <v>8</v>
      </c>
      <c r="CO272" s="162"/>
      <c r="CP272" s="105" t="s">
        <v>102</v>
      </c>
      <c r="CQ272" s="105">
        <v>37</v>
      </c>
      <c r="CR272" s="105">
        <v>10</v>
      </c>
      <c r="CS272" s="105">
        <v>10</v>
      </c>
      <c r="CT272" s="105">
        <v>8</v>
      </c>
      <c r="CU272" s="105">
        <v>4</v>
      </c>
      <c r="CV272" s="105">
        <v>45</v>
      </c>
      <c r="CW272" s="105">
        <v>14</v>
      </c>
      <c r="CX272" s="162"/>
      <c r="CY272" s="103" t="s">
        <v>102</v>
      </c>
      <c r="CZ272" s="105">
        <v>1</v>
      </c>
      <c r="DA272" s="105">
        <v>1</v>
      </c>
      <c r="DB272" s="105">
        <v>0</v>
      </c>
      <c r="DC272" s="105">
        <v>0</v>
      </c>
      <c r="DD272" s="105">
        <v>3</v>
      </c>
      <c r="DE272" s="105">
        <v>0</v>
      </c>
      <c r="DF272" s="105">
        <v>1</v>
      </c>
      <c r="DG272" s="105">
        <v>5</v>
      </c>
      <c r="DH272" s="105">
        <v>4</v>
      </c>
      <c r="DI272" s="105">
        <v>0</v>
      </c>
      <c r="DJ272" s="105">
        <v>0</v>
      </c>
      <c r="DK272" s="105">
        <v>0</v>
      </c>
      <c r="DL272" s="105">
        <v>0</v>
      </c>
      <c r="DM272" s="105">
        <v>5</v>
      </c>
      <c r="DN272" s="105">
        <v>169</v>
      </c>
      <c r="DO272" s="135"/>
      <c r="DP272" s="138" t="s">
        <v>222</v>
      </c>
      <c r="DQ272" s="138" t="s">
        <v>4403</v>
      </c>
      <c r="DR272" s="138">
        <v>177</v>
      </c>
      <c r="DS272" s="138">
        <v>90</v>
      </c>
      <c r="DT272" s="139">
        <v>704</v>
      </c>
      <c r="DU272" s="139">
        <v>15</v>
      </c>
    </row>
    <row r="273" spans="1:125" ht="14.45" customHeight="1">
      <c r="A273" s="162" t="s">
        <v>223</v>
      </c>
      <c r="B273" s="13" t="s">
        <v>119</v>
      </c>
      <c r="C273" s="74">
        <v>0</v>
      </c>
      <c r="D273" s="74">
        <v>0</v>
      </c>
      <c r="E273" s="74">
        <v>0</v>
      </c>
      <c r="F273" s="74">
        <v>0</v>
      </c>
      <c r="G273" s="74">
        <v>0</v>
      </c>
      <c r="H273" s="74">
        <v>0</v>
      </c>
      <c r="I273" s="74">
        <v>0</v>
      </c>
      <c r="J273" s="74">
        <v>0</v>
      </c>
      <c r="K273" s="74">
        <v>0</v>
      </c>
      <c r="L273" s="74">
        <v>0</v>
      </c>
      <c r="M273" s="74">
        <v>0</v>
      </c>
      <c r="N273" s="74">
        <v>0</v>
      </c>
      <c r="O273" s="74">
        <v>0</v>
      </c>
      <c r="P273" s="74">
        <v>0</v>
      </c>
      <c r="Q273" s="74">
        <v>0</v>
      </c>
      <c r="R273" s="74">
        <v>0</v>
      </c>
      <c r="S273" s="74">
        <v>0</v>
      </c>
      <c r="T273" s="74">
        <v>0</v>
      </c>
      <c r="U273" s="67">
        <v>0</v>
      </c>
      <c r="V273" s="67">
        <v>0</v>
      </c>
      <c r="W273" s="162" t="s">
        <v>223</v>
      </c>
      <c r="X273" s="13" t="s">
        <v>119</v>
      </c>
      <c r="Y273" s="74">
        <v>0</v>
      </c>
      <c r="Z273" s="74">
        <v>0</v>
      </c>
      <c r="AA273" s="74">
        <v>0</v>
      </c>
      <c r="AB273" s="74">
        <v>0</v>
      </c>
      <c r="AC273" s="74">
        <v>0</v>
      </c>
      <c r="AD273" s="74">
        <v>0</v>
      </c>
      <c r="AE273" s="74">
        <v>0</v>
      </c>
      <c r="AF273" s="74">
        <v>0</v>
      </c>
      <c r="AG273" s="74">
        <v>0</v>
      </c>
      <c r="AH273" s="74">
        <v>0</v>
      </c>
      <c r="AI273" s="74">
        <v>0</v>
      </c>
      <c r="AJ273" s="74">
        <v>0</v>
      </c>
      <c r="AK273" s="74">
        <v>0</v>
      </c>
      <c r="AL273" s="74">
        <v>0</v>
      </c>
      <c r="AM273" s="74">
        <v>0</v>
      </c>
      <c r="AN273" s="74">
        <v>0</v>
      </c>
      <c r="AO273" s="74">
        <v>0</v>
      </c>
      <c r="AP273" s="74">
        <v>0</v>
      </c>
      <c r="AQ273" s="67">
        <v>0</v>
      </c>
      <c r="AR273" s="67">
        <v>0</v>
      </c>
      <c r="AS273" s="162" t="s">
        <v>223</v>
      </c>
      <c r="AT273" s="13" t="s">
        <v>119</v>
      </c>
      <c r="AU273" s="74">
        <v>0</v>
      </c>
      <c r="AV273" s="74">
        <v>0</v>
      </c>
      <c r="AW273" s="74">
        <v>0</v>
      </c>
      <c r="AX273" s="74">
        <v>0</v>
      </c>
      <c r="AY273" s="74">
        <v>0</v>
      </c>
      <c r="AZ273" s="74">
        <v>0</v>
      </c>
      <c r="BA273" s="74">
        <v>0</v>
      </c>
      <c r="BB273" s="74">
        <v>0</v>
      </c>
      <c r="BC273" s="74">
        <v>0</v>
      </c>
      <c r="BD273" s="67">
        <v>0</v>
      </c>
      <c r="BE273" s="76">
        <v>0</v>
      </c>
      <c r="BF273" s="74">
        <v>0</v>
      </c>
      <c r="BG273" s="74">
        <v>0</v>
      </c>
      <c r="BH273" s="74">
        <v>0</v>
      </c>
      <c r="BI273" s="74">
        <v>0</v>
      </c>
      <c r="BJ273" s="162" t="s">
        <v>223</v>
      </c>
      <c r="BK273" s="13" t="s">
        <v>119</v>
      </c>
      <c r="BL273" s="74">
        <v>0</v>
      </c>
      <c r="BM273" s="74">
        <v>0</v>
      </c>
      <c r="BN273" s="74">
        <v>0</v>
      </c>
      <c r="BO273" s="74">
        <v>0</v>
      </c>
      <c r="BP273" s="74">
        <v>0</v>
      </c>
      <c r="BQ273" s="74">
        <v>0</v>
      </c>
      <c r="BR273" s="74">
        <v>0</v>
      </c>
      <c r="BS273" s="74">
        <v>0</v>
      </c>
      <c r="BT273" s="74">
        <v>0</v>
      </c>
      <c r="BU273" s="162" t="s">
        <v>223</v>
      </c>
      <c r="BV273" s="13" t="s">
        <v>119</v>
      </c>
      <c r="BW273" s="74">
        <v>0</v>
      </c>
      <c r="BX273" s="74">
        <v>0</v>
      </c>
      <c r="BY273" s="74">
        <v>0</v>
      </c>
      <c r="BZ273" s="74">
        <v>0</v>
      </c>
      <c r="CA273" s="74">
        <v>0</v>
      </c>
      <c r="CB273" s="74">
        <v>0</v>
      </c>
      <c r="CC273" s="74">
        <v>0</v>
      </c>
      <c r="CD273" s="74">
        <v>0</v>
      </c>
      <c r="CE273" s="74">
        <v>0</v>
      </c>
      <c r="CF273" s="74">
        <v>0</v>
      </c>
      <c r="CG273" s="74">
        <v>0</v>
      </c>
      <c r="CH273" s="74">
        <v>0</v>
      </c>
      <c r="CI273" s="74">
        <v>0</v>
      </c>
      <c r="CJ273" s="74">
        <v>0</v>
      </c>
      <c r="CK273" s="74">
        <v>0</v>
      </c>
      <c r="CL273" s="74">
        <v>0</v>
      </c>
      <c r="CM273" s="74">
        <v>0</v>
      </c>
      <c r="CN273" s="74">
        <v>0</v>
      </c>
      <c r="CO273" s="162" t="s">
        <v>223</v>
      </c>
      <c r="CP273" s="13" t="s">
        <v>119</v>
      </c>
      <c r="CQ273" s="72">
        <v>0</v>
      </c>
      <c r="CR273" s="5">
        <v>0</v>
      </c>
      <c r="CS273" s="5">
        <v>0</v>
      </c>
      <c r="CT273" s="72">
        <v>0</v>
      </c>
      <c r="CU273" s="5">
        <v>0</v>
      </c>
      <c r="CV273" s="72">
        <v>0</v>
      </c>
      <c r="CW273" s="72">
        <v>0</v>
      </c>
      <c r="CX273" s="162" t="s">
        <v>223</v>
      </c>
      <c r="CY273" s="13" t="s">
        <v>119</v>
      </c>
      <c r="CZ273" s="74">
        <v>0</v>
      </c>
      <c r="DA273" s="74">
        <v>0</v>
      </c>
      <c r="DB273" s="74">
        <v>0</v>
      </c>
      <c r="DC273" s="74">
        <v>0</v>
      </c>
      <c r="DD273" s="74">
        <v>0</v>
      </c>
      <c r="DE273" s="74">
        <v>0</v>
      </c>
      <c r="DF273" s="74">
        <v>0</v>
      </c>
      <c r="DG273" s="74">
        <v>0</v>
      </c>
      <c r="DH273" s="74">
        <v>0</v>
      </c>
      <c r="DI273" s="74">
        <v>0</v>
      </c>
      <c r="DJ273" s="74">
        <v>0</v>
      </c>
      <c r="DK273" s="74">
        <v>0</v>
      </c>
      <c r="DL273" s="74">
        <v>0</v>
      </c>
      <c r="DM273" s="74">
        <v>0</v>
      </c>
      <c r="DN273" s="74">
        <v>0</v>
      </c>
      <c r="DO273" s="135"/>
      <c r="DP273" s="138" t="s">
        <v>223</v>
      </c>
      <c r="DQ273" s="138" t="s">
        <v>4404</v>
      </c>
      <c r="DR273" s="138">
        <v>0</v>
      </c>
      <c r="DS273" s="138">
        <v>0</v>
      </c>
      <c r="DT273" s="139">
        <v>0</v>
      </c>
      <c r="DU273" s="139">
        <v>0</v>
      </c>
    </row>
    <row r="274" spans="1:125">
      <c r="A274" s="162"/>
      <c r="B274" s="13" t="s">
        <v>120</v>
      </c>
      <c r="C274" s="74">
        <v>64</v>
      </c>
      <c r="D274" s="74">
        <v>40</v>
      </c>
      <c r="E274" s="74">
        <v>0</v>
      </c>
      <c r="F274" s="74">
        <v>0</v>
      </c>
      <c r="G274" s="74">
        <v>0</v>
      </c>
      <c r="H274" s="74">
        <v>0</v>
      </c>
      <c r="I274" s="74">
        <v>0</v>
      </c>
      <c r="J274" s="74">
        <v>0</v>
      </c>
      <c r="K274" s="74">
        <v>28</v>
      </c>
      <c r="L274" s="74">
        <v>14</v>
      </c>
      <c r="M274" s="74">
        <v>28</v>
      </c>
      <c r="N274" s="74">
        <v>14</v>
      </c>
      <c r="O274" s="74">
        <v>0</v>
      </c>
      <c r="P274" s="74">
        <v>0</v>
      </c>
      <c r="Q274" s="74">
        <v>9</v>
      </c>
      <c r="R274" s="74">
        <v>5</v>
      </c>
      <c r="S274" s="74">
        <v>0</v>
      </c>
      <c r="T274" s="74">
        <v>0</v>
      </c>
      <c r="U274" s="67">
        <v>129</v>
      </c>
      <c r="V274" s="67">
        <v>73</v>
      </c>
      <c r="W274" s="162"/>
      <c r="X274" s="13" t="s">
        <v>120</v>
      </c>
      <c r="Y274" s="74">
        <v>0</v>
      </c>
      <c r="Z274" s="74">
        <v>0</v>
      </c>
      <c r="AA274" s="74">
        <v>0</v>
      </c>
      <c r="AB274" s="74">
        <v>0</v>
      </c>
      <c r="AC274" s="74">
        <v>0</v>
      </c>
      <c r="AD274" s="74">
        <v>0</v>
      </c>
      <c r="AE274" s="74">
        <v>0</v>
      </c>
      <c r="AF274" s="74">
        <v>0</v>
      </c>
      <c r="AG274" s="74">
        <v>7</v>
      </c>
      <c r="AH274" s="74">
        <v>3</v>
      </c>
      <c r="AI274" s="74">
        <v>9</v>
      </c>
      <c r="AJ274" s="74">
        <v>4</v>
      </c>
      <c r="AK274" s="74">
        <v>0</v>
      </c>
      <c r="AL274" s="74">
        <v>0</v>
      </c>
      <c r="AM274" s="74">
        <v>0</v>
      </c>
      <c r="AN274" s="74">
        <v>0</v>
      </c>
      <c r="AO274" s="74">
        <v>0</v>
      </c>
      <c r="AP274" s="74">
        <v>0</v>
      </c>
      <c r="AQ274" s="67">
        <v>16</v>
      </c>
      <c r="AR274" s="67">
        <v>7</v>
      </c>
      <c r="AS274" s="162"/>
      <c r="AT274" s="13" t="s">
        <v>120</v>
      </c>
      <c r="AU274" s="74">
        <v>1</v>
      </c>
      <c r="AV274" s="74">
        <v>0</v>
      </c>
      <c r="AW274" s="74">
        <v>0</v>
      </c>
      <c r="AX274" s="74">
        <v>0</v>
      </c>
      <c r="AY274" s="74">
        <v>1</v>
      </c>
      <c r="AZ274" s="74">
        <v>1</v>
      </c>
      <c r="BA274" s="74">
        <v>0</v>
      </c>
      <c r="BB274" s="74">
        <v>1</v>
      </c>
      <c r="BC274" s="74">
        <v>0</v>
      </c>
      <c r="BD274" s="67">
        <v>4</v>
      </c>
      <c r="BE274" s="76">
        <v>5</v>
      </c>
      <c r="BF274" s="74">
        <v>5</v>
      </c>
      <c r="BG274" s="74">
        <v>0</v>
      </c>
      <c r="BH274" s="74">
        <v>0</v>
      </c>
      <c r="BI274" s="74">
        <v>1</v>
      </c>
      <c r="BJ274" s="162"/>
      <c r="BK274" s="13" t="s">
        <v>120</v>
      </c>
      <c r="BL274" s="74">
        <v>40</v>
      </c>
      <c r="BM274" s="74">
        <v>110</v>
      </c>
      <c r="BN274" s="74">
        <v>0</v>
      </c>
      <c r="BO274" s="74">
        <v>0</v>
      </c>
      <c r="BP274" s="74">
        <v>0</v>
      </c>
      <c r="BQ274" s="74">
        <v>0</v>
      </c>
      <c r="BR274" s="74">
        <v>0</v>
      </c>
      <c r="BS274" s="74">
        <v>0</v>
      </c>
      <c r="BT274" s="74">
        <v>0</v>
      </c>
      <c r="BU274" s="162"/>
      <c r="BV274" s="13" t="s">
        <v>120</v>
      </c>
      <c r="BW274" s="74">
        <v>39</v>
      </c>
      <c r="BX274" s="74">
        <v>10</v>
      </c>
      <c r="BY274" s="74">
        <v>39</v>
      </c>
      <c r="BZ274" s="74">
        <v>10</v>
      </c>
      <c r="CA274" s="74">
        <v>21</v>
      </c>
      <c r="CB274" s="74">
        <v>10</v>
      </c>
      <c r="CC274" s="74">
        <v>0</v>
      </c>
      <c r="CD274" s="74">
        <v>0</v>
      </c>
      <c r="CE274" s="74">
        <v>0</v>
      </c>
      <c r="CF274" s="74">
        <v>0</v>
      </c>
      <c r="CG274" s="74">
        <v>0</v>
      </c>
      <c r="CH274" s="74">
        <v>0</v>
      </c>
      <c r="CI274" s="74">
        <v>11</v>
      </c>
      <c r="CJ274" s="74">
        <v>5</v>
      </c>
      <c r="CK274" s="74">
        <v>11</v>
      </c>
      <c r="CL274" s="74">
        <v>5</v>
      </c>
      <c r="CM274" s="74">
        <v>4</v>
      </c>
      <c r="CN274" s="74">
        <v>2</v>
      </c>
      <c r="CO274" s="162"/>
      <c r="CP274" s="13" t="s">
        <v>120</v>
      </c>
      <c r="CQ274" s="72">
        <v>4</v>
      </c>
      <c r="CR274" s="5">
        <v>1</v>
      </c>
      <c r="CS274" s="5">
        <v>0</v>
      </c>
      <c r="CT274" s="72">
        <v>1</v>
      </c>
      <c r="CU274" s="5">
        <v>0</v>
      </c>
      <c r="CV274" s="72">
        <v>5</v>
      </c>
      <c r="CW274" s="72">
        <v>1</v>
      </c>
      <c r="CX274" s="162"/>
      <c r="CY274" s="13" t="s">
        <v>120</v>
      </c>
      <c r="CZ274" s="74">
        <v>0</v>
      </c>
      <c r="DA274" s="74">
        <v>0</v>
      </c>
      <c r="DB274" s="74">
        <v>0</v>
      </c>
      <c r="DC274" s="74">
        <v>0</v>
      </c>
      <c r="DD274" s="74">
        <v>0</v>
      </c>
      <c r="DE274" s="74">
        <v>0</v>
      </c>
      <c r="DF274" s="74">
        <v>0</v>
      </c>
      <c r="DG274" s="74">
        <v>0</v>
      </c>
      <c r="DH274" s="74">
        <v>0</v>
      </c>
      <c r="DI274" s="74">
        <v>0</v>
      </c>
      <c r="DJ274" s="74">
        <v>0</v>
      </c>
      <c r="DK274" s="74">
        <v>0</v>
      </c>
      <c r="DL274" s="74">
        <v>0</v>
      </c>
      <c r="DM274" s="74">
        <v>0</v>
      </c>
      <c r="DN274" s="74">
        <v>0</v>
      </c>
      <c r="DO274" s="135"/>
      <c r="DP274" s="138" t="s">
        <v>223</v>
      </c>
      <c r="DQ274" s="138" t="s">
        <v>4405</v>
      </c>
      <c r="DR274" s="138">
        <v>50</v>
      </c>
      <c r="DS274" s="138">
        <v>25</v>
      </c>
      <c r="DT274" s="139">
        <v>260</v>
      </c>
      <c r="DU274" s="139">
        <v>0</v>
      </c>
    </row>
    <row r="275" spans="1:125">
      <c r="A275" s="162"/>
      <c r="B275" s="103" t="s">
        <v>102</v>
      </c>
      <c r="C275" s="105">
        <v>64</v>
      </c>
      <c r="D275" s="105">
        <v>40</v>
      </c>
      <c r="E275" s="105">
        <v>0</v>
      </c>
      <c r="F275" s="105">
        <v>0</v>
      </c>
      <c r="G275" s="105">
        <v>0</v>
      </c>
      <c r="H275" s="105">
        <v>0</v>
      </c>
      <c r="I275" s="105">
        <v>0</v>
      </c>
      <c r="J275" s="105">
        <v>0</v>
      </c>
      <c r="K275" s="105">
        <v>28</v>
      </c>
      <c r="L275" s="105">
        <v>14</v>
      </c>
      <c r="M275" s="105">
        <v>28</v>
      </c>
      <c r="N275" s="105">
        <v>14</v>
      </c>
      <c r="O275" s="105">
        <v>0</v>
      </c>
      <c r="P275" s="105">
        <v>0</v>
      </c>
      <c r="Q275" s="105">
        <v>9</v>
      </c>
      <c r="R275" s="105">
        <v>5</v>
      </c>
      <c r="S275" s="105">
        <v>0</v>
      </c>
      <c r="T275" s="105">
        <v>0</v>
      </c>
      <c r="U275" s="105">
        <v>129</v>
      </c>
      <c r="V275" s="105">
        <v>73</v>
      </c>
      <c r="W275" s="162"/>
      <c r="X275" s="103" t="s">
        <v>102</v>
      </c>
      <c r="Y275" s="105">
        <v>0</v>
      </c>
      <c r="Z275" s="105">
        <v>0</v>
      </c>
      <c r="AA275" s="105">
        <v>0</v>
      </c>
      <c r="AB275" s="105">
        <v>0</v>
      </c>
      <c r="AC275" s="105">
        <v>0</v>
      </c>
      <c r="AD275" s="105">
        <v>0</v>
      </c>
      <c r="AE275" s="105">
        <v>0</v>
      </c>
      <c r="AF275" s="105">
        <v>0</v>
      </c>
      <c r="AG275" s="105">
        <v>7</v>
      </c>
      <c r="AH275" s="105">
        <v>3</v>
      </c>
      <c r="AI275" s="105">
        <v>9</v>
      </c>
      <c r="AJ275" s="105">
        <v>4</v>
      </c>
      <c r="AK275" s="105">
        <v>0</v>
      </c>
      <c r="AL275" s="105">
        <v>0</v>
      </c>
      <c r="AM275" s="105">
        <v>0</v>
      </c>
      <c r="AN275" s="105">
        <v>0</v>
      </c>
      <c r="AO275" s="105">
        <v>0</v>
      </c>
      <c r="AP275" s="105">
        <v>0</v>
      </c>
      <c r="AQ275" s="105">
        <v>16</v>
      </c>
      <c r="AR275" s="105">
        <v>7</v>
      </c>
      <c r="AS275" s="162"/>
      <c r="AT275" s="103" t="s">
        <v>102</v>
      </c>
      <c r="AU275" s="105">
        <v>1</v>
      </c>
      <c r="AV275" s="105">
        <v>0</v>
      </c>
      <c r="AW275" s="105">
        <v>0</v>
      </c>
      <c r="AX275" s="105">
        <v>0</v>
      </c>
      <c r="AY275" s="105">
        <v>1</v>
      </c>
      <c r="AZ275" s="105">
        <v>1</v>
      </c>
      <c r="BA275" s="105">
        <v>0</v>
      </c>
      <c r="BB275" s="105">
        <v>1</v>
      </c>
      <c r="BC275" s="105">
        <v>0</v>
      </c>
      <c r="BD275" s="105">
        <v>4</v>
      </c>
      <c r="BE275" s="105">
        <v>5</v>
      </c>
      <c r="BF275" s="105">
        <v>5</v>
      </c>
      <c r="BG275" s="105">
        <v>0</v>
      </c>
      <c r="BH275" s="105">
        <v>0</v>
      </c>
      <c r="BI275" s="105">
        <v>1</v>
      </c>
      <c r="BJ275" s="162"/>
      <c r="BK275" s="103" t="s">
        <v>102</v>
      </c>
      <c r="BL275" s="105">
        <v>40</v>
      </c>
      <c r="BM275" s="105">
        <v>110</v>
      </c>
      <c r="BN275" s="105">
        <v>0</v>
      </c>
      <c r="BO275" s="105">
        <v>0</v>
      </c>
      <c r="BP275" s="105">
        <v>0</v>
      </c>
      <c r="BQ275" s="105">
        <v>0</v>
      </c>
      <c r="BR275" s="105">
        <v>0</v>
      </c>
      <c r="BS275" s="105">
        <v>0</v>
      </c>
      <c r="BT275" s="105">
        <v>0</v>
      </c>
      <c r="BU275" s="162"/>
      <c r="BV275" s="103" t="s">
        <v>102</v>
      </c>
      <c r="BW275" s="105">
        <v>39</v>
      </c>
      <c r="BX275" s="105">
        <v>10</v>
      </c>
      <c r="BY275" s="105">
        <v>39</v>
      </c>
      <c r="BZ275" s="105">
        <v>10</v>
      </c>
      <c r="CA275" s="105">
        <v>21</v>
      </c>
      <c r="CB275" s="105">
        <v>10</v>
      </c>
      <c r="CC275" s="105">
        <v>0</v>
      </c>
      <c r="CD275" s="105">
        <v>0</v>
      </c>
      <c r="CE275" s="105">
        <v>0</v>
      </c>
      <c r="CF275" s="105">
        <v>0</v>
      </c>
      <c r="CG275" s="105">
        <v>0</v>
      </c>
      <c r="CH275" s="105">
        <v>0</v>
      </c>
      <c r="CI275" s="105">
        <v>11</v>
      </c>
      <c r="CJ275" s="105">
        <v>5</v>
      </c>
      <c r="CK275" s="105">
        <v>11</v>
      </c>
      <c r="CL275" s="105">
        <v>5</v>
      </c>
      <c r="CM275" s="105">
        <v>4</v>
      </c>
      <c r="CN275" s="105">
        <v>2</v>
      </c>
      <c r="CO275" s="162"/>
      <c r="CP275" s="105" t="s">
        <v>102</v>
      </c>
      <c r="CQ275" s="105">
        <v>4</v>
      </c>
      <c r="CR275" s="105">
        <v>1</v>
      </c>
      <c r="CS275" s="105">
        <v>0</v>
      </c>
      <c r="CT275" s="105">
        <v>1</v>
      </c>
      <c r="CU275" s="105">
        <v>0</v>
      </c>
      <c r="CV275" s="105">
        <v>5</v>
      </c>
      <c r="CW275" s="105">
        <v>1</v>
      </c>
      <c r="CX275" s="162"/>
      <c r="CY275" s="103" t="s">
        <v>102</v>
      </c>
      <c r="CZ275" s="105">
        <v>0</v>
      </c>
      <c r="DA275" s="105">
        <v>0</v>
      </c>
      <c r="DB275" s="105">
        <v>0</v>
      </c>
      <c r="DC275" s="105">
        <v>0</v>
      </c>
      <c r="DD275" s="105">
        <v>0</v>
      </c>
      <c r="DE275" s="105">
        <v>0</v>
      </c>
      <c r="DF275" s="105">
        <v>0</v>
      </c>
      <c r="DG275" s="105">
        <v>0</v>
      </c>
      <c r="DH275" s="105">
        <v>0</v>
      </c>
      <c r="DI275" s="105">
        <v>0</v>
      </c>
      <c r="DJ275" s="105">
        <v>0</v>
      </c>
      <c r="DK275" s="105">
        <v>0</v>
      </c>
      <c r="DL275" s="105">
        <v>0</v>
      </c>
      <c r="DM275" s="105">
        <v>0</v>
      </c>
      <c r="DN275" s="105">
        <v>0</v>
      </c>
      <c r="DO275" s="135"/>
      <c r="DP275" s="138" t="s">
        <v>223</v>
      </c>
      <c r="DQ275" s="138" t="s">
        <v>4406</v>
      </c>
      <c r="DR275" s="138">
        <v>50</v>
      </c>
      <c r="DS275" s="138">
        <v>25</v>
      </c>
      <c r="DT275" s="139">
        <v>260</v>
      </c>
      <c r="DU275" s="139">
        <v>0</v>
      </c>
    </row>
    <row r="276" spans="1:125">
      <c r="A276" s="163" t="s">
        <v>494</v>
      </c>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t="s">
        <v>495</v>
      </c>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t="s">
        <v>496</v>
      </c>
      <c r="AT276" s="163"/>
      <c r="AU276" s="163"/>
      <c r="AV276" s="163"/>
      <c r="AW276" s="163"/>
      <c r="AX276" s="163"/>
      <c r="AY276" s="163"/>
      <c r="AZ276" s="163"/>
      <c r="BA276" s="163"/>
      <c r="BB276" s="163"/>
      <c r="BC276" s="163"/>
      <c r="BD276" s="163"/>
      <c r="BE276" s="163"/>
      <c r="BF276" s="163"/>
      <c r="BG276" s="163"/>
      <c r="BH276" s="163"/>
      <c r="BI276" s="163"/>
      <c r="BJ276" s="163" t="s">
        <v>497</v>
      </c>
      <c r="BK276" s="163"/>
      <c r="BL276" s="163"/>
      <c r="BM276" s="163"/>
      <c r="BN276" s="163"/>
      <c r="BO276" s="163"/>
      <c r="BP276" s="163"/>
      <c r="BQ276" s="163"/>
      <c r="BR276" s="163"/>
      <c r="BS276" s="163"/>
      <c r="BT276" s="163"/>
      <c r="BU276" s="163" t="s">
        <v>4243</v>
      </c>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t="s">
        <v>498</v>
      </c>
      <c r="CP276" s="163"/>
      <c r="CQ276" s="163"/>
      <c r="CR276" s="163"/>
      <c r="CS276" s="163"/>
      <c r="CT276" s="163"/>
      <c r="CU276" s="163"/>
      <c r="CV276" s="163"/>
      <c r="CW276" s="163"/>
      <c r="CX276" s="163" t="s">
        <v>499</v>
      </c>
      <c r="CY276" s="163"/>
      <c r="CZ276" s="163"/>
      <c r="DA276" s="163"/>
      <c r="DB276" s="163"/>
      <c r="DC276" s="163"/>
      <c r="DD276" s="163"/>
      <c r="DE276" s="163"/>
      <c r="DF276" s="163"/>
      <c r="DG276" s="163"/>
      <c r="DH276" s="163"/>
      <c r="DI276" s="163"/>
      <c r="DJ276" s="163"/>
      <c r="DK276" s="163"/>
      <c r="DL276" s="163"/>
      <c r="DM276" s="163"/>
      <c r="DN276" s="163"/>
      <c r="DO276" s="135"/>
      <c r="DP276" s="138" t="s">
        <v>494</v>
      </c>
      <c r="DQ276" s="138" t="s">
        <v>494</v>
      </c>
      <c r="DR276" s="138">
        <v>0</v>
      </c>
      <c r="DS276" s="138">
        <v>0</v>
      </c>
      <c r="DT276" s="139">
        <v>0</v>
      </c>
      <c r="DU276" s="139">
        <v>0</v>
      </c>
    </row>
    <row r="277" spans="1:125">
      <c r="A277" s="163" t="s">
        <v>4174</v>
      </c>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t="s">
        <v>4174</v>
      </c>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t="s">
        <v>4174</v>
      </c>
      <c r="AT277" s="163"/>
      <c r="AU277" s="163"/>
      <c r="AV277" s="163"/>
      <c r="AW277" s="163"/>
      <c r="AX277" s="163"/>
      <c r="AY277" s="163"/>
      <c r="AZ277" s="163"/>
      <c r="BA277" s="163"/>
      <c r="BB277" s="163"/>
      <c r="BC277" s="163"/>
      <c r="BD277" s="163"/>
      <c r="BE277" s="163"/>
      <c r="BF277" s="163"/>
      <c r="BG277" s="163"/>
      <c r="BH277" s="163"/>
      <c r="BI277" s="163"/>
      <c r="BJ277" s="185" t="s">
        <v>4174</v>
      </c>
      <c r="BK277" s="185"/>
      <c r="BL277" s="185"/>
      <c r="BM277" s="185"/>
      <c r="BN277" s="185"/>
      <c r="BO277" s="185"/>
      <c r="BP277" s="185"/>
      <c r="BQ277" s="185"/>
      <c r="BR277" s="185"/>
      <c r="BS277" s="185"/>
      <c r="BT277" s="185"/>
      <c r="BU277" s="210" t="s">
        <v>4175</v>
      </c>
      <c r="BV277" s="210"/>
      <c r="BW277" s="210"/>
      <c r="BX277" s="210"/>
      <c r="BY277" s="210"/>
      <c r="BZ277" s="210"/>
      <c r="CA277" s="210"/>
      <c r="CB277" s="210"/>
      <c r="CC277" s="210"/>
      <c r="CD277" s="210"/>
      <c r="CE277" s="210"/>
      <c r="CF277" s="210"/>
      <c r="CG277" s="210"/>
      <c r="CH277" s="210"/>
      <c r="CI277" s="210"/>
      <c r="CJ277" s="210"/>
      <c r="CK277" s="210"/>
      <c r="CL277" s="210"/>
      <c r="CM277" s="210"/>
      <c r="CN277" s="210"/>
      <c r="CO277" s="210" t="s">
        <v>4174</v>
      </c>
      <c r="CP277" s="210"/>
      <c r="CQ277" s="210"/>
      <c r="CR277" s="210"/>
      <c r="CS277" s="210"/>
      <c r="CT277" s="210"/>
      <c r="CU277" s="210"/>
      <c r="CV277" s="210"/>
      <c r="CW277" s="210"/>
      <c r="CX277" s="185" t="s">
        <v>4174</v>
      </c>
      <c r="CY277" s="185"/>
      <c r="CZ277" s="185"/>
      <c r="DA277" s="185"/>
      <c r="DB277" s="185"/>
      <c r="DC277" s="185"/>
      <c r="DD277" s="185"/>
      <c r="DE277" s="185"/>
      <c r="DF277" s="185"/>
      <c r="DG277" s="185"/>
      <c r="DH277" s="185"/>
      <c r="DI277" s="185"/>
      <c r="DJ277" s="185"/>
      <c r="DK277" s="185"/>
      <c r="DL277" s="185"/>
      <c r="DM277" s="185"/>
      <c r="DN277" s="185"/>
      <c r="DO277" s="135"/>
      <c r="DP277" s="138" t="s">
        <v>4174</v>
      </c>
      <c r="DQ277" s="138" t="s">
        <v>4174</v>
      </c>
      <c r="DR277" s="138">
        <v>0</v>
      </c>
      <c r="DS277" s="138">
        <v>0</v>
      </c>
      <c r="DT277" s="139">
        <v>0</v>
      </c>
      <c r="DU277" s="139">
        <v>0</v>
      </c>
    </row>
    <row r="278" spans="1:125" ht="14.45" customHeight="1">
      <c r="A278" s="164" t="s">
        <v>2</v>
      </c>
      <c r="B278" s="164" t="s">
        <v>113</v>
      </c>
      <c r="C278" s="163" t="s">
        <v>41</v>
      </c>
      <c r="D278" s="163"/>
      <c r="E278" s="163" t="s">
        <v>101</v>
      </c>
      <c r="F278" s="163"/>
      <c r="G278" s="163" t="s">
        <v>42</v>
      </c>
      <c r="H278" s="163"/>
      <c r="I278" s="163" t="s">
        <v>43</v>
      </c>
      <c r="J278" s="163"/>
      <c r="K278" s="209" t="s">
        <v>44</v>
      </c>
      <c r="L278" s="209"/>
      <c r="M278" s="163" t="s">
        <v>390</v>
      </c>
      <c r="N278" s="163"/>
      <c r="O278" s="163" t="s">
        <v>391</v>
      </c>
      <c r="P278" s="163"/>
      <c r="Q278" s="163" t="s">
        <v>392</v>
      </c>
      <c r="R278" s="163"/>
      <c r="S278" s="163" t="s">
        <v>393</v>
      </c>
      <c r="T278" s="163"/>
      <c r="U278" s="163" t="s">
        <v>102</v>
      </c>
      <c r="V278" s="163"/>
      <c r="W278" s="164" t="s">
        <v>2</v>
      </c>
      <c r="X278" s="164" t="s">
        <v>113</v>
      </c>
      <c r="Y278" s="163" t="s">
        <v>41</v>
      </c>
      <c r="Z278" s="163"/>
      <c r="AA278" s="163" t="s">
        <v>101</v>
      </c>
      <c r="AB278" s="163"/>
      <c r="AC278" s="163" t="s">
        <v>42</v>
      </c>
      <c r="AD278" s="163"/>
      <c r="AE278" s="163" t="s">
        <v>43</v>
      </c>
      <c r="AF278" s="163"/>
      <c r="AG278" s="209" t="s">
        <v>44</v>
      </c>
      <c r="AH278" s="209"/>
      <c r="AI278" s="163" t="s">
        <v>390</v>
      </c>
      <c r="AJ278" s="163"/>
      <c r="AK278" s="163" t="s">
        <v>391</v>
      </c>
      <c r="AL278" s="163"/>
      <c r="AM278" s="163" t="s">
        <v>392</v>
      </c>
      <c r="AN278" s="163"/>
      <c r="AO278" s="163" t="s">
        <v>393</v>
      </c>
      <c r="AP278" s="163"/>
      <c r="AQ278" s="163" t="s">
        <v>102</v>
      </c>
      <c r="AR278" s="163"/>
      <c r="AS278" s="164" t="s">
        <v>2</v>
      </c>
      <c r="AT278" s="164" t="s">
        <v>113</v>
      </c>
      <c r="AU278" s="164" t="s">
        <v>363</v>
      </c>
      <c r="AV278" s="164"/>
      <c r="AW278" s="164"/>
      <c r="AX278" s="164"/>
      <c r="AY278" s="164"/>
      <c r="AZ278" s="164"/>
      <c r="BA278" s="164"/>
      <c r="BB278" s="164"/>
      <c r="BC278" s="164"/>
      <c r="BD278" s="164"/>
      <c r="BE278" s="164" t="s">
        <v>165</v>
      </c>
      <c r="BF278" s="164"/>
      <c r="BG278" s="164"/>
      <c r="BH278" s="164"/>
      <c r="BI278" s="164" t="s">
        <v>168</v>
      </c>
      <c r="BJ278" s="164" t="s">
        <v>2</v>
      </c>
      <c r="BK278" s="164" t="s">
        <v>113</v>
      </c>
      <c r="BL278" s="185" t="s">
        <v>169</v>
      </c>
      <c r="BM278" s="185"/>
      <c r="BN278" s="185"/>
      <c r="BO278" s="185"/>
      <c r="BP278" s="185"/>
      <c r="BQ278" s="185"/>
      <c r="BR278" s="185"/>
      <c r="BS278" s="185"/>
      <c r="BT278" s="185"/>
      <c r="BU278" s="164" t="s">
        <v>2</v>
      </c>
      <c r="BV278" s="164" t="s">
        <v>113</v>
      </c>
      <c r="BW278" s="185" t="s">
        <v>394</v>
      </c>
      <c r="BX278" s="185"/>
      <c r="BY278" s="185"/>
      <c r="BZ278" s="185"/>
      <c r="CA278" s="185"/>
      <c r="CB278" s="185"/>
      <c r="CC278" s="185" t="s">
        <v>395</v>
      </c>
      <c r="CD278" s="185"/>
      <c r="CE278" s="185"/>
      <c r="CF278" s="185"/>
      <c r="CG278" s="185"/>
      <c r="CH278" s="185"/>
      <c r="CI278" s="185" t="s">
        <v>396</v>
      </c>
      <c r="CJ278" s="185"/>
      <c r="CK278" s="185"/>
      <c r="CL278" s="185"/>
      <c r="CM278" s="185"/>
      <c r="CN278" s="185"/>
      <c r="CO278" s="190" t="s">
        <v>2</v>
      </c>
      <c r="CP278" s="190" t="s">
        <v>113</v>
      </c>
      <c r="CQ278" s="163" t="s">
        <v>166</v>
      </c>
      <c r="CR278" s="163"/>
      <c r="CS278" s="163"/>
      <c r="CT278" s="163" t="s">
        <v>167</v>
      </c>
      <c r="CU278" s="163"/>
      <c r="CV278" s="204" t="s">
        <v>466</v>
      </c>
      <c r="CW278" s="204"/>
      <c r="CX278" s="164" t="s">
        <v>2</v>
      </c>
      <c r="CY278" s="164" t="s">
        <v>113</v>
      </c>
      <c r="CZ278" s="185" t="s">
        <v>371</v>
      </c>
      <c r="DA278" s="185"/>
      <c r="DB278" s="185"/>
      <c r="DC278" s="185"/>
      <c r="DD278" s="185"/>
      <c r="DE278" s="185"/>
      <c r="DF278" s="185"/>
      <c r="DG278" s="185"/>
      <c r="DH278" s="185"/>
      <c r="DI278" s="185"/>
      <c r="DJ278" s="185"/>
      <c r="DK278" s="185"/>
      <c r="DL278" s="185"/>
      <c r="DM278" s="185"/>
      <c r="DN278" s="185"/>
      <c r="DO278" s="135"/>
      <c r="DP278" s="138" t="s">
        <v>2</v>
      </c>
      <c r="DQ278" s="138" t="s">
        <v>4244</v>
      </c>
      <c r="DR278" s="138" t="e">
        <v>#VALUE!</v>
      </c>
      <c r="DS278" s="138">
        <v>0</v>
      </c>
      <c r="DT278" s="139" t="e">
        <v>#VALUE!</v>
      </c>
      <c r="DU278" s="139">
        <v>0</v>
      </c>
    </row>
    <row r="279" spans="1:125" ht="14.45" customHeight="1">
      <c r="A279" s="164"/>
      <c r="B279" s="164"/>
      <c r="C279" s="164" t="s">
        <v>170</v>
      </c>
      <c r="D279" s="164" t="s">
        <v>57</v>
      </c>
      <c r="E279" s="164" t="s">
        <v>170</v>
      </c>
      <c r="F279" s="164" t="s">
        <v>57</v>
      </c>
      <c r="G279" s="164" t="s">
        <v>170</v>
      </c>
      <c r="H279" s="164" t="s">
        <v>57</v>
      </c>
      <c r="I279" s="164" t="s">
        <v>170</v>
      </c>
      <c r="J279" s="164" t="s">
        <v>57</v>
      </c>
      <c r="K279" s="164" t="s">
        <v>170</v>
      </c>
      <c r="L279" s="164" t="s">
        <v>57</v>
      </c>
      <c r="M279" s="164" t="s">
        <v>170</v>
      </c>
      <c r="N279" s="164" t="s">
        <v>57</v>
      </c>
      <c r="O279" s="164" t="s">
        <v>170</v>
      </c>
      <c r="P279" s="164" t="s">
        <v>57</v>
      </c>
      <c r="Q279" s="164" t="s">
        <v>170</v>
      </c>
      <c r="R279" s="164" t="s">
        <v>57</v>
      </c>
      <c r="S279" s="164" t="s">
        <v>170</v>
      </c>
      <c r="T279" s="164" t="s">
        <v>57</v>
      </c>
      <c r="U279" s="164" t="s">
        <v>170</v>
      </c>
      <c r="V279" s="164" t="s">
        <v>57</v>
      </c>
      <c r="W279" s="164"/>
      <c r="X279" s="164"/>
      <c r="Y279" s="164" t="s">
        <v>170</v>
      </c>
      <c r="Z279" s="164" t="s">
        <v>57</v>
      </c>
      <c r="AA279" s="164" t="s">
        <v>170</v>
      </c>
      <c r="AB279" s="164" t="s">
        <v>57</v>
      </c>
      <c r="AC279" s="164" t="s">
        <v>170</v>
      </c>
      <c r="AD279" s="164" t="s">
        <v>57</v>
      </c>
      <c r="AE279" s="164" t="s">
        <v>170</v>
      </c>
      <c r="AF279" s="164" t="s">
        <v>57</v>
      </c>
      <c r="AG279" s="164" t="s">
        <v>170</v>
      </c>
      <c r="AH279" s="164" t="s">
        <v>57</v>
      </c>
      <c r="AI279" s="164" t="s">
        <v>170</v>
      </c>
      <c r="AJ279" s="164" t="s">
        <v>57</v>
      </c>
      <c r="AK279" s="164" t="s">
        <v>170</v>
      </c>
      <c r="AL279" s="164" t="s">
        <v>57</v>
      </c>
      <c r="AM279" s="164" t="s">
        <v>170</v>
      </c>
      <c r="AN279" s="164" t="s">
        <v>57</v>
      </c>
      <c r="AO279" s="164" t="s">
        <v>170</v>
      </c>
      <c r="AP279" s="164" t="s">
        <v>57</v>
      </c>
      <c r="AQ279" s="164" t="s">
        <v>170</v>
      </c>
      <c r="AR279" s="164" t="s">
        <v>57</v>
      </c>
      <c r="AS279" s="164"/>
      <c r="AT279" s="164"/>
      <c r="AU279" s="164" t="s">
        <v>41</v>
      </c>
      <c r="AV279" s="164" t="s">
        <v>101</v>
      </c>
      <c r="AW279" s="164" t="s">
        <v>42</v>
      </c>
      <c r="AX279" s="164" t="s">
        <v>43</v>
      </c>
      <c r="AY279" s="164" t="s">
        <v>44</v>
      </c>
      <c r="AZ279" s="164" t="s">
        <v>390</v>
      </c>
      <c r="BA279" s="164" t="s">
        <v>391</v>
      </c>
      <c r="BB279" s="164" t="s">
        <v>392</v>
      </c>
      <c r="BC279" s="164" t="s">
        <v>393</v>
      </c>
      <c r="BD279" s="164" t="s">
        <v>102</v>
      </c>
      <c r="BE279" s="204" t="s">
        <v>433</v>
      </c>
      <c r="BF279" s="204" t="s">
        <v>279</v>
      </c>
      <c r="BG279" s="204" t="s">
        <v>172</v>
      </c>
      <c r="BH279" s="204" t="s">
        <v>173</v>
      </c>
      <c r="BI279" s="164"/>
      <c r="BJ279" s="164"/>
      <c r="BK279" s="164"/>
      <c r="BL279" s="200" t="s">
        <v>434</v>
      </c>
      <c r="BM279" s="200" t="s">
        <v>344</v>
      </c>
      <c r="BN279" s="200" t="s">
        <v>435</v>
      </c>
      <c r="BO279" s="200" t="s">
        <v>436</v>
      </c>
      <c r="BP279" s="200" t="s">
        <v>437</v>
      </c>
      <c r="BQ279" s="200" t="s">
        <v>175</v>
      </c>
      <c r="BR279" s="200" t="s">
        <v>176</v>
      </c>
      <c r="BS279" s="200" t="s">
        <v>69</v>
      </c>
      <c r="BT279" s="200" t="s">
        <v>70</v>
      </c>
      <c r="BU279" s="164"/>
      <c r="BV279" s="164"/>
      <c r="BW279" s="185" t="s">
        <v>417</v>
      </c>
      <c r="BX279" s="185"/>
      <c r="BY279" s="185" t="s">
        <v>418</v>
      </c>
      <c r="BZ279" s="185"/>
      <c r="CA279" s="185" t="s">
        <v>419</v>
      </c>
      <c r="CB279" s="185"/>
      <c r="CC279" s="185" t="s">
        <v>417</v>
      </c>
      <c r="CD279" s="185"/>
      <c r="CE279" s="185" t="s">
        <v>418</v>
      </c>
      <c r="CF279" s="185"/>
      <c r="CG279" s="185" t="s">
        <v>419</v>
      </c>
      <c r="CH279" s="185"/>
      <c r="CI279" s="185" t="s">
        <v>417</v>
      </c>
      <c r="CJ279" s="185"/>
      <c r="CK279" s="185" t="s">
        <v>418</v>
      </c>
      <c r="CL279" s="185"/>
      <c r="CM279" s="185" t="s">
        <v>419</v>
      </c>
      <c r="CN279" s="185"/>
      <c r="CO279" s="190"/>
      <c r="CP279" s="190"/>
      <c r="CQ279" s="189" t="s">
        <v>66</v>
      </c>
      <c r="CR279" s="189" t="s">
        <v>174</v>
      </c>
      <c r="CS279" s="189" t="s">
        <v>280</v>
      </c>
      <c r="CT279" s="189" t="s">
        <v>66</v>
      </c>
      <c r="CU279" s="189" t="s">
        <v>174</v>
      </c>
      <c r="CV279" s="189" t="s">
        <v>66</v>
      </c>
      <c r="CW279" s="189" t="s">
        <v>174</v>
      </c>
      <c r="CX279" s="164"/>
      <c r="CY279" s="164"/>
      <c r="CZ279" s="189" t="s">
        <v>60</v>
      </c>
      <c r="DA279" s="189" t="s">
        <v>62</v>
      </c>
      <c r="DB279" s="189" t="s">
        <v>96</v>
      </c>
      <c r="DC279" s="189" t="s">
        <v>97</v>
      </c>
      <c r="DD279" s="189" t="s">
        <v>421</v>
      </c>
      <c r="DE279" s="189" t="s">
        <v>98</v>
      </c>
      <c r="DF279" s="189" t="s">
        <v>99</v>
      </c>
      <c r="DG279" s="189" t="s">
        <v>83</v>
      </c>
      <c r="DH279" s="189" t="s">
        <v>420</v>
      </c>
      <c r="DI279" s="189" t="s">
        <v>100</v>
      </c>
      <c r="DJ279" s="189" t="s">
        <v>422</v>
      </c>
      <c r="DK279" s="189" t="s">
        <v>86</v>
      </c>
      <c r="DL279" s="189" t="s">
        <v>68</v>
      </c>
      <c r="DM279" s="189" t="s">
        <v>67</v>
      </c>
      <c r="DN279" s="189" t="s">
        <v>0</v>
      </c>
      <c r="DO279" s="135"/>
      <c r="DP279" s="138" t="s">
        <v>2</v>
      </c>
      <c r="DQ279" s="138" t="s">
        <v>2</v>
      </c>
      <c r="DR279" s="138" t="e">
        <v>#VALUE!</v>
      </c>
      <c r="DS279" s="138" t="e">
        <v>#VALUE!</v>
      </c>
      <c r="DT279" s="139" t="e">
        <v>#VALUE!</v>
      </c>
      <c r="DU279" s="139">
        <v>0</v>
      </c>
    </row>
    <row r="280" spans="1:125" ht="24" customHeight="1">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c r="AA280" s="164"/>
      <c r="AB280" s="164"/>
      <c r="AC280" s="164"/>
      <c r="AD280" s="164"/>
      <c r="AE280" s="164"/>
      <c r="AF280" s="164"/>
      <c r="AG280" s="164"/>
      <c r="AH280" s="164"/>
      <c r="AI280" s="164"/>
      <c r="AJ280" s="164"/>
      <c r="AK280" s="164"/>
      <c r="AL280" s="164"/>
      <c r="AM280" s="164"/>
      <c r="AN280" s="164"/>
      <c r="AO280" s="164"/>
      <c r="AP280" s="164"/>
      <c r="AQ280" s="164"/>
      <c r="AR280" s="164"/>
      <c r="AS280" s="164"/>
      <c r="AT280" s="164"/>
      <c r="AU280" s="164"/>
      <c r="AV280" s="164"/>
      <c r="AW280" s="164"/>
      <c r="AX280" s="164"/>
      <c r="AY280" s="164"/>
      <c r="AZ280" s="164"/>
      <c r="BA280" s="164"/>
      <c r="BB280" s="164"/>
      <c r="BC280" s="164"/>
      <c r="BD280" s="164"/>
      <c r="BE280" s="204"/>
      <c r="BF280" s="204"/>
      <c r="BG280" s="204"/>
      <c r="BH280" s="204"/>
      <c r="BI280" s="164"/>
      <c r="BJ280" s="164"/>
      <c r="BK280" s="164"/>
      <c r="BL280" s="200"/>
      <c r="BM280" s="200"/>
      <c r="BN280" s="200"/>
      <c r="BO280" s="200"/>
      <c r="BP280" s="200"/>
      <c r="BQ280" s="200"/>
      <c r="BR280" s="200"/>
      <c r="BS280" s="200"/>
      <c r="BT280" s="200"/>
      <c r="BU280" s="164"/>
      <c r="BV280" s="164"/>
      <c r="BW280" s="67" t="s">
        <v>170</v>
      </c>
      <c r="BX280" s="67" t="s">
        <v>57</v>
      </c>
      <c r="BY280" s="67" t="s">
        <v>170</v>
      </c>
      <c r="BZ280" s="67" t="s">
        <v>57</v>
      </c>
      <c r="CA280" s="67" t="s">
        <v>170</v>
      </c>
      <c r="CB280" s="67" t="s">
        <v>57</v>
      </c>
      <c r="CC280" s="67" t="s">
        <v>170</v>
      </c>
      <c r="CD280" s="67" t="s">
        <v>57</v>
      </c>
      <c r="CE280" s="67" t="s">
        <v>170</v>
      </c>
      <c r="CF280" s="67" t="s">
        <v>57</v>
      </c>
      <c r="CG280" s="67" t="s">
        <v>170</v>
      </c>
      <c r="CH280" s="67" t="s">
        <v>57</v>
      </c>
      <c r="CI280" s="67" t="s">
        <v>170</v>
      </c>
      <c r="CJ280" s="67" t="s">
        <v>57</v>
      </c>
      <c r="CK280" s="67" t="s">
        <v>170</v>
      </c>
      <c r="CL280" s="67" t="s">
        <v>57</v>
      </c>
      <c r="CM280" s="67" t="s">
        <v>170</v>
      </c>
      <c r="CN280" s="67" t="s">
        <v>57</v>
      </c>
      <c r="CO280" s="190"/>
      <c r="CP280" s="190"/>
      <c r="CQ280" s="189"/>
      <c r="CR280" s="189"/>
      <c r="CS280" s="189"/>
      <c r="CT280" s="189"/>
      <c r="CU280" s="189"/>
      <c r="CV280" s="189"/>
      <c r="CW280" s="189"/>
      <c r="CX280" s="164"/>
      <c r="CY280" s="164"/>
      <c r="CZ280" s="189"/>
      <c r="DA280" s="189"/>
      <c r="DB280" s="189"/>
      <c r="DC280" s="189"/>
      <c r="DD280" s="189"/>
      <c r="DE280" s="189"/>
      <c r="DF280" s="189"/>
      <c r="DG280" s="189"/>
      <c r="DH280" s="189"/>
      <c r="DI280" s="189"/>
      <c r="DJ280" s="189"/>
      <c r="DK280" s="189"/>
      <c r="DL280" s="189"/>
      <c r="DM280" s="189"/>
      <c r="DN280" s="189"/>
      <c r="DO280" s="135"/>
      <c r="DP280" s="138" t="s">
        <v>2</v>
      </c>
      <c r="DQ280" s="138" t="s">
        <v>2</v>
      </c>
      <c r="DR280" s="138" t="e">
        <v>#VALUE!</v>
      </c>
      <c r="DS280" s="138" t="e">
        <v>#VALUE!</v>
      </c>
      <c r="DT280" s="139">
        <v>0</v>
      </c>
      <c r="DU280" s="139">
        <v>0</v>
      </c>
    </row>
    <row r="281" spans="1:125">
      <c r="A281" s="19" t="s">
        <v>132</v>
      </c>
      <c r="B281" s="67"/>
      <c r="C281" s="164"/>
      <c r="D281" s="164"/>
      <c r="E281" s="164"/>
      <c r="F281" s="164"/>
      <c r="G281" s="164"/>
      <c r="H281" s="164"/>
      <c r="I281" s="164"/>
      <c r="J281" s="164"/>
      <c r="K281" s="164"/>
      <c r="L281" s="164"/>
      <c r="M281" s="164"/>
      <c r="N281" s="164"/>
      <c r="O281" s="164"/>
      <c r="P281" s="164"/>
      <c r="Q281" s="164"/>
      <c r="R281" s="164"/>
      <c r="S281" s="164"/>
      <c r="T281" s="164"/>
      <c r="U281" s="67"/>
      <c r="V281" s="67"/>
      <c r="W281" s="19" t="s">
        <v>132</v>
      </c>
      <c r="X281" s="67"/>
      <c r="Y281" s="213"/>
      <c r="Z281" s="213"/>
      <c r="AA281" s="213"/>
      <c r="AB281" s="213"/>
      <c r="AC281" s="213"/>
      <c r="AD281" s="213"/>
      <c r="AE281" s="213"/>
      <c r="AF281" s="213"/>
      <c r="AG281" s="213"/>
      <c r="AH281" s="213"/>
      <c r="AI281" s="213"/>
      <c r="AJ281" s="213"/>
      <c r="AK281" s="213"/>
      <c r="AL281" s="213"/>
      <c r="AM281" s="213"/>
      <c r="AN281" s="213"/>
      <c r="AO281" s="213"/>
      <c r="AP281" s="213"/>
      <c r="AQ281" s="67"/>
      <c r="AR281" s="67"/>
      <c r="AS281" s="19" t="s">
        <v>132</v>
      </c>
      <c r="AT281" s="67"/>
      <c r="AU281" s="211"/>
      <c r="AV281" s="211"/>
      <c r="AW281" s="211"/>
      <c r="AX281" s="211"/>
      <c r="AY281" s="211"/>
      <c r="AZ281" s="211"/>
      <c r="BA281" s="211"/>
      <c r="BB281" s="211"/>
      <c r="BC281" s="211"/>
      <c r="BD281" s="211"/>
      <c r="BE281" s="211"/>
      <c r="BF281" s="211"/>
      <c r="BG281" s="211"/>
      <c r="BH281" s="211"/>
      <c r="BI281" s="211"/>
      <c r="BJ281" s="19" t="s">
        <v>132</v>
      </c>
      <c r="BK281" s="67"/>
      <c r="BL281" s="3"/>
      <c r="BM281" s="3"/>
      <c r="BN281" s="3"/>
      <c r="BO281" s="3"/>
      <c r="BP281" s="3"/>
      <c r="BQ281" s="3"/>
      <c r="BR281" s="3"/>
      <c r="BS281" s="3"/>
      <c r="BT281" s="3"/>
      <c r="BU281" s="19" t="s">
        <v>132</v>
      </c>
      <c r="BV281" s="67"/>
      <c r="BW281" s="211"/>
      <c r="BX281" s="211"/>
      <c r="BY281" s="211"/>
      <c r="BZ281" s="211"/>
      <c r="CA281" s="211"/>
      <c r="CB281" s="211"/>
      <c r="CC281" s="211"/>
      <c r="CD281" s="211"/>
      <c r="CE281" s="211"/>
      <c r="CF281" s="211"/>
      <c r="CG281" s="211"/>
      <c r="CH281" s="211"/>
      <c r="CI281" s="211"/>
      <c r="CJ281" s="211"/>
      <c r="CK281" s="211"/>
      <c r="CL281" s="211"/>
      <c r="CM281" s="211"/>
      <c r="CN281" s="211"/>
      <c r="CO281" s="19" t="s">
        <v>132</v>
      </c>
      <c r="CP281" s="67"/>
      <c r="CQ281" s="215"/>
      <c r="CR281" s="215"/>
      <c r="CS281" s="215"/>
      <c r="CT281" s="215"/>
      <c r="CU281" s="215"/>
      <c r="CV281" s="12"/>
      <c r="CW281" s="12"/>
      <c r="CX281" s="19" t="s">
        <v>132</v>
      </c>
      <c r="CY281" s="67"/>
      <c r="CZ281" s="211"/>
      <c r="DA281" s="211"/>
      <c r="DB281" s="211"/>
      <c r="DC281" s="211"/>
      <c r="DD281" s="211"/>
      <c r="DE281" s="211"/>
      <c r="DF281" s="211"/>
      <c r="DG281" s="211"/>
      <c r="DH281" s="211"/>
      <c r="DI281" s="211"/>
      <c r="DJ281" s="211"/>
      <c r="DK281" s="211"/>
      <c r="DL281" s="211"/>
      <c r="DM281" s="211"/>
      <c r="DN281" s="211"/>
      <c r="DO281" s="135"/>
      <c r="DP281" s="138" t="s">
        <v>132</v>
      </c>
      <c r="DQ281" s="138" t="s">
        <v>132</v>
      </c>
      <c r="DR281" s="138">
        <v>0</v>
      </c>
      <c r="DS281" s="138">
        <v>0</v>
      </c>
      <c r="DT281" s="139">
        <v>0</v>
      </c>
      <c r="DU281" s="139">
        <v>0</v>
      </c>
    </row>
    <row r="282" spans="1:125" ht="14.45" customHeight="1">
      <c r="A282" s="162" t="s">
        <v>224</v>
      </c>
      <c r="B282" s="13" t="s">
        <v>119</v>
      </c>
      <c r="C282" s="74">
        <v>186</v>
      </c>
      <c r="D282" s="74">
        <v>73</v>
      </c>
      <c r="E282" s="74">
        <v>81</v>
      </c>
      <c r="F282" s="74">
        <v>49</v>
      </c>
      <c r="G282" s="74">
        <v>0</v>
      </c>
      <c r="H282" s="74">
        <v>0</v>
      </c>
      <c r="I282" s="74">
        <v>17</v>
      </c>
      <c r="J282" s="74">
        <v>11</v>
      </c>
      <c r="K282" s="74">
        <v>31</v>
      </c>
      <c r="L282" s="74">
        <v>14</v>
      </c>
      <c r="M282" s="74">
        <v>262</v>
      </c>
      <c r="N282" s="74">
        <v>133</v>
      </c>
      <c r="O282" s="74">
        <v>0</v>
      </c>
      <c r="P282" s="74">
        <v>0</v>
      </c>
      <c r="Q282" s="74">
        <v>16</v>
      </c>
      <c r="R282" s="74">
        <v>4</v>
      </c>
      <c r="S282" s="74">
        <v>0</v>
      </c>
      <c r="T282" s="74">
        <v>0</v>
      </c>
      <c r="U282" s="67">
        <v>593</v>
      </c>
      <c r="V282" s="67">
        <v>284</v>
      </c>
      <c r="W282" s="162" t="s">
        <v>224</v>
      </c>
      <c r="X282" s="13" t="s">
        <v>119</v>
      </c>
      <c r="Y282" s="74">
        <v>4</v>
      </c>
      <c r="Z282" s="74">
        <v>3</v>
      </c>
      <c r="AA282" s="74">
        <v>2</v>
      </c>
      <c r="AB282" s="74">
        <v>2</v>
      </c>
      <c r="AC282" s="74">
        <v>0</v>
      </c>
      <c r="AD282" s="74">
        <v>0</v>
      </c>
      <c r="AE282" s="74">
        <v>0</v>
      </c>
      <c r="AF282" s="74">
        <v>0</v>
      </c>
      <c r="AG282" s="74">
        <v>0</v>
      </c>
      <c r="AH282" s="74">
        <v>0</v>
      </c>
      <c r="AI282" s="74">
        <v>23</v>
      </c>
      <c r="AJ282" s="74">
        <v>9</v>
      </c>
      <c r="AK282" s="74">
        <v>0</v>
      </c>
      <c r="AL282" s="74">
        <v>0</v>
      </c>
      <c r="AM282" s="74">
        <v>0</v>
      </c>
      <c r="AN282" s="74">
        <v>0</v>
      </c>
      <c r="AO282" s="74">
        <v>0</v>
      </c>
      <c r="AP282" s="74">
        <v>0</v>
      </c>
      <c r="AQ282" s="67">
        <v>29</v>
      </c>
      <c r="AR282" s="67">
        <v>14</v>
      </c>
      <c r="AS282" s="162" t="s">
        <v>224</v>
      </c>
      <c r="AT282" s="13" t="s">
        <v>119</v>
      </c>
      <c r="AU282" s="74">
        <v>9</v>
      </c>
      <c r="AV282" s="74">
        <v>6</v>
      </c>
      <c r="AW282" s="74">
        <v>0</v>
      </c>
      <c r="AX282" s="74">
        <v>1</v>
      </c>
      <c r="AY282" s="74">
        <v>1</v>
      </c>
      <c r="AZ282" s="74">
        <v>9</v>
      </c>
      <c r="BA282" s="74">
        <v>0</v>
      </c>
      <c r="BB282" s="74">
        <v>2</v>
      </c>
      <c r="BC282" s="74">
        <v>0</v>
      </c>
      <c r="BD282" s="67">
        <v>28</v>
      </c>
      <c r="BE282" s="76">
        <v>31</v>
      </c>
      <c r="BF282" s="74">
        <v>28</v>
      </c>
      <c r="BG282" s="74">
        <v>3</v>
      </c>
      <c r="BH282" s="74">
        <v>0</v>
      </c>
      <c r="BI282" s="74">
        <v>9</v>
      </c>
      <c r="BJ282" s="162" t="s">
        <v>224</v>
      </c>
      <c r="BK282" s="13" t="s">
        <v>119</v>
      </c>
      <c r="BL282" s="74">
        <v>0</v>
      </c>
      <c r="BM282" s="74">
        <v>242</v>
      </c>
      <c r="BN282" s="74">
        <v>102</v>
      </c>
      <c r="BO282" s="74">
        <v>2</v>
      </c>
      <c r="BP282" s="74">
        <v>0</v>
      </c>
      <c r="BQ282" s="74">
        <v>7</v>
      </c>
      <c r="BR282" s="74">
        <v>25</v>
      </c>
      <c r="BS282" s="74">
        <v>25</v>
      </c>
      <c r="BT282" s="74">
        <v>23</v>
      </c>
      <c r="BU282" s="162" t="s">
        <v>224</v>
      </c>
      <c r="BV282" s="13" t="s">
        <v>119</v>
      </c>
      <c r="BW282" s="74">
        <v>205</v>
      </c>
      <c r="BX282" s="74">
        <v>95</v>
      </c>
      <c r="BY282" s="74">
        <v>200</v>
      </c>
      <c r="BZ282" s="74">
        <v>92</v>
      </c>
      <c r="CA282" s="74">
        <v>104</v>
      </c>
      <c r="CB282" s="74">
        <v>49</v>
      </c>
      <c r="CC282" s="74">
        <v>0</v>
      </c>
      <c r="CD282" s="74">
        <v>0</v>
      </c>
      <c r="CE282" s="74">
        <v>0</v>
      </c>
      <c r="CF282" s="74">
        <v>0</v>
      </c>
      <c r="CG282" s="74">
        <v>0</v>
      </c>
      <c r="CH282" s="74">
        <v>0</v>
      </c>
      <c r="CI282" s="74">
        <v>1</v>
      </c>
      <c r="CJ282" s="74">
        <v>0</v>
      </c>
      <c r="CK282" s="74">
        <v>1</v>
      </c>
      <c r="CL282" s="74">
        <v>0</v>
      </c>
      <c r="CM282" s="74">
        <v>0</v>
      </c>
      <c r="CN282" s="74">
        <v>0</v>
      </c>
      <c r="CO282" s="162" t="s">
        <v>224</v>
      </c>
      <c r="CP282" s="13" t="s">
        <v>119</v>
      </c>
      <c r="CQ282" s="72">
        <v>51</v>
      </c>
      <c r="CR282" s="5">
        <v>10</v>
      </c>
      <c r="CS282" s="5">
        <v>8</v>
      </c>
      <c r="CT282" s="72">
        <v>5</v>
      </c>
      <c r="CU282" s="5">
        <v>2</v>
      </c>
      <c r="CV282" s="72">
        <v>56</v>
      </c>
      <c r="CW282" s="72">
        <v>12</v>
      </c>
      <c r="CX282" s="162" t="s">
        <v>224</v>
      </c>
      <c r="CY282" s="13" t="s">
        <v>119</v>
      </c>
      <c r="CZ282" s="74">
        <v>29</v>
      </c>
      <c r="DA282" s="74">
        <v>32</v>
      </c>
      <c r="DB282" s="74">
        <v>32</v>
      </c>
      <c r="DC282" s="74">
        <v>1</v>
      </c>
      <c r="DD282" s="74">
        <v>56</v>
      </c>
      <c r="DE282" s="74">
        <v>54</v>
      </c>
      <c r="DF282" s="74">
        <v>37</v>
      </c>
      <c r="DG282" s="74">
        <v>42</v>
      </c>
      <c r="DH282" s="74">
        <v>8</v>
      </c>
      <c r="DI282" s="74">
        <v>2</v>
      </c>
      <c r="DJ282" s="74">
        <v>8</v>
      </c>
      <c r="DK282" s="74">
        <v>5</v>
      </c>
      <c r="DL282" s="74">
        <v>20</v>
      </c>
      <c r="DM282" s="74">
        <v>9</v>
      </c>
      <c r="DN282" s="74">
        <v>0</v>
      </c>
      <c r="DO282" s="135"/>
      <c r="DP282" s="138" t="s">
        <v>224</v>
      </c>
      <c r="DQ282" s="138" t="s">
        <v>4407</v>
      </c>
      <c r="DR282" s="138">
        <v>206</v>
      </c>
      <c r="DS282" s="138">
        <v>104</v>
      </c>
      <c r="DT282" s="139">
        <v>798</v>
      </c>
      <c r="DU282" s="139">
        <v>306</v>
      </c>
    </row>
    <row r="283" spans="1:125">
      <c r="A283" s="162"/>
      <c r="B283" s="13" t="s">
        <v>120</v>
      </c>
      <c r="C283" s="74">
        <v>111</v>
      </c>
      <c r="D283" s="74">
        <v>57</v>
      </c>
      <c r="E283" s="74">
        <v>22</v>
      </c>
      <c r="F283" s="74">
        <v>13</v>
      </c>
      <c r="G283" s="74">
        <v>0</v>
      </c>
      <c r="H283" s="74">
        <v>0</v>
      </c>
      <c r="I283" s="74">
        <v>0</v>
      </c>
      <c r="J283" s="74">
        <v>0</v>
      </c>
      <c r="K283" s="74">
        <v>20</v>
      </c>
      <c r="L283" s="74">
        <v>11</v>
      </c>
      <c r="M283" s="74">
        <v>63</v>
      </c>
      <c r="N283" s="74">
        <v>37</v>
      </c>
      <c r="O283" s="74">
        <v>0</v>
      </c>
      <c r="P283" s="74">
        <v>0</v>
      </c>
      <c r="Q283" s="74">
        <v>23</v>
      </c>
      <c r="R283" s="74">
        <v>10</v>
      </c>
      <c r="S283" s="74">
        <v>0</v>
      </c>
      <c r="T283" s="74">
        <v>0</v>
      </c>
      <c r="U283" s="67">
        <v>239</v>
      </c>
      <c r="V283" s="67">
        <v>128</v>
      </c>
      <c r="W283" s="162"/>
      <c r="X283" s="13" t="s">
        <v>120</v>
      </c>
      <c r="Y283" s="74">
        <v>0</v>
      </c>
      <c r="Z283" s="74">
        <v>0</v>
      </c>
      <c r="AA283" s="74">
        <v>0</v>
      </c>
      <c r="AB283" s="74">
        <v>0</v>
      </c>
      <c r="AC283" s="74">
        <v>0</v>
      </c>
      <c r="AD283" s="74">
        <v>0</v>
      </c>
      <c r="AE283" s="74">
        <v>0</v>
      </c>
      <c r="AF283" s="74">
        <v>0</v>
      </c>
      <c r="AG283" s="74">
        <v>0</v>
      </c>
      <c r="AH283" s="74">
        <v>0</v>
      </c>
      <c r="AI283" s="74">
        <v>4</v>
      </c>
      <c r="AJ283" s="74">
        <v>2</v>
      </c>
      <c r="AK283" s="74">
        <v>0</v>
      </c>
      <c r="AL283" s="74">
        <v>0</v>
      </c>
      <c r="AM283" s="74">
        <v>3</v>
      </c>
      <c r="AN283" s="74">
        <v>2</v>
      </c>
      <c r="AO283" s="74">
        <v>0</v>
      </c>
      <c r="AP283" s="74">
        <v>0</v>
      </c>
      <c r="AQ283" s="67">
        <v>7</v>
      </c>
      <c r="AR283" s="67">
        <v>4</v>
      </c>
      <c r="AS283" s="162"/>
      <c r="AT283" s="13" t="s">
        <v>120</v>
      </c>
      <c r="AU283" s="74">
        <v>3</v>
      </c>
      <c r="AV283" s="74">
        <v>1</v>
      </c>
      <c r="AW283" s="74">
        <v>0</v>
      </c>
      <c r="AX283" s="74">
        <v>0</v>
      </c>
      <c r="AY283" s="74">
        <v>1</v>
      </c>
      <c r="AZ283" s="74">
        <v>2</v>
      </c>
      <c r="BA283" s="74">
        <v>0</v>
      </c>
      <c r="BB283" s="74">
        <v>1</v>
      </c>
      <c r="BC283" s="74">
        <v>0</v>
      </c>
      <c r="BD283" s="67">
        <v>8</v>
      </c>
      <c r="BE283" s="76">
        <v>8</v>
      </c>
      <c r="BF283" s="74">
        <v>8</v>
      </c>
      <c r="BG283" s="74">
        <v>0</v>
      </c>
      <c r="BH283" s="74">
        <v>0</v>
      </c>
      <c r="BI283" s="74">
        <v>2</v>
      </c>
      <c r="BJ283" s="162"/>
      <c r="BK283" s="13" t="s">
        <v>120</v>
      </c>
      <c r="BL283" s="74">
        <v>0</v>
      </c>
      <c r="BM283" s="74">
        <v>105</v>
      </c>
      <c r="BN283" s="74">
        <v>0</v>
      </c>
      <c r="BO283" s="74">
        <v>9</v>
      </c>
      <c r="BP283" s="74">
        <v>0</v>
      </c>
      <c r="BQ283" s="74">
        <v>0</v>
      </c>
      <c r="BR283" s="74">
        <v>8</v>
      </c>
      <c r="BS283" s="74">
        <v>8</v>
      </c>
      <c r="BT283" s="74">
        <v>8</v>
      </c>
      <c r="BU283" s="162"/>
      <c r="BV283" s="13" t="s">
        <v>120</v>
      </c>
      <c r="BW283" s="74">
        <v>25</v>
      </c>
      <c r="BX283" s="74">
        <v>14</v>
      </c>
      <c r="BY283" s="74">
        <v>25</v>
      </c>
      <c r="BZ283" s="74">
        <v>14</v>
      </c>
      <c r="CA283" s="74">
        <v>19</v>
      </c>
      <c r="CB283" s="74">
        <v>10</v>
      </c>
      <c r="CC283" s="74">
        <v>0</v>
      </c>
      <c r="CD283" s="74">
        <v>0</v>
      </c>
      <c r="CE283" s="74">
        <v>0</v>
      </c>
      <c r="CF283" s="74">
        <v>0</v>
      </c>
      <c r="CG283" s="74">
        <v>0</v>
      </c>
      <c r="CH283" s="74">
        <v>0</v>
      </c>
      <c r="CI283" s="74">
        <v>25</v>
      </c>
      <c r="CJ283" s="74">
        <v>8</v>
      </c>
      <c r="CK283" s="74">
        <v>25</v>
      </c>
      <c r="CL283" s="74">
        <v>8</v>
      </c>
      <c r="CM283" s="74">
        <v>13</v>
      </c>
      <c r="CN283" s="74">
        <v>4</v>
      </c>
      <c r="CO283" s="162"/>
      <c r="CP283" s="13" t="s">
        <v>120</v>
      </c>
      <c r="CQ283" s="72">
        <v>21</v>
      </c>
      <c r="CR283" s="5">
        <v>5</v>
      </c>
      <c r="CS283" s="5">
        <v>3</v>
      </c>
      <c r="CT283" s="72">
        <v>6</v>
      </c>
      <c r="CU283" s="5">
        <v>3</v>
      </c>
      <c r="CV283" s="72">
        <v>27</v>
      </c>
      <c r="CW283" s="72">
        <v>8</v>
      </c>
      <c r="CX283" s="162"/>
      <c r="CY283" s="13" t="s">
        <v>120</v>
      </c>
      <c r="CZ283" s="74">
        <v>0</v>
      </c>
      <c r="DA283" s="74">
        <v>0</v>
      </c>
      <c r="DB283" s="74">
        <v>0</v>
      </c>
      <c r="DC283" s="74">
        <v>0</v>
      </c>
      <c r="DD283" s="74">
        <v>0</v>
      </c>
      <c r="DE283" s="74">
        <v>0</v>
      </c>
      <c r="DF283" s="74">
        <v>0</v>
      </c>
      <c r="DG283" s="74">
        <v>0</v>
      </c>
      <c r="DH283" s="74">
        <v>0</v>
      </c>
      <c r="DI283" s="74">
        <v>0</v>
      </c>
      <c r="DJ283" s="74">
        <v>0</v>
      </c>
      <c r="DK283" s="74">
        <v>0</v>
      </c>
      <c r="DL283" s="74">
        <v>0</v>
      </c>
      <c r="DM283" s="74">
        <v>0</v>
      </c>
      <c r="DN283" s="74">
        <v>0</v>
      </c>
      <c r="DO283" s="135"/>
      <c r="DP283" s="138" t="s">
        <v>224</v>
      </c>
      <c r="DQ283" s="138" t="s">
        <v>4408</v>
      </c>
      <c r="DR283" s="138">
        <v>50</v>
      </c>
      <c r="DS283" s="138">
        <v>32</v>
      </c>
      <c r="DT283" s="139">
        <v>246</v>
      </c>
      <c r="DU283" s="139">
        <v>0</v>
      </c>
    </row>
    <row r="284" spans="1:125">
      <c r="A284" s="162"/>
      <c r="B284" s="103" t="s">
        <v>102</v>
      </c>
      <c r="C284" s="105">
        <v>297</v>
      </c>
      <c r="D284" s="105">
        <v>130</v>
      </c>
      <c r="E284" s="105">
        <v>103</v>
      </c>
      <c r="F284" s="105">
        <v>62</v>
      </c>
      <c r="G284" s="105">
        <v>0</v>
      </c>
      <c r="H284" s="105">
        <v>0</v>
      </c>
      <c r="I284" s="105">
        <v>17</v>
      </c>
      <c r="J284" s="105">
        <v>11</v>
      </c>
      <c r="K284" s="105">
        <v>51</v>
      </c>
      <c r="L284" s="105">
        <v>25</v>
      </c>
      <c r="M284" s="105">
        <v>325</v>
      </c>
      <c r="N284" s="105">
        <v>170</v>
      </c>
      <c r="O284" s="105">
        <v>0</v>
      </c>
      <c r="P284" s="105">
        <v>0</v>
      </c>
      <c r="Q284" s="105">
        <v>39</v>
      </c>
      <c r="R284" s="105">
        <v>14</v>
      </c>
      <c r="S284" s="105">
        <v>0</v>
      </c>
      <c r="T284" s="105">
        <v>0</v>
      </c>
      <c r="U284" s="105">
        <v>832</v>
      </c>
      <c r="V284" s="105">
        <v>412</v>
      </c>
      <c r="W284" s="162"/>
      <c r="X284" s="103" t="s">
        <v>102</v>
      </c>
      <c r="Y284" s="105">
        <v>4</v>
      </c>
      <c r="Z284" s="105">
        <v>3</v>
      </c>
      <c r="AA284" s="105">
        <v>2</v>
      </c>
      <c r="AB284" s="105">
        <v>2</v>
      </c>
      <c r="AC284" s="105">
        <v>0</v>
      </c>
      <c r="AD284" s="105">
        <v>0</v>
      </c>
      <c r="AE284" s="105">
        <v>0</v>
      </c>
      <c r="AF284" s="105">
        <v>0</v>
      </c>
      <c r="AG284" s="105">
        <v>0</v>
      </c>
      <c r="AH284" s="105">
        <v>0</v>
      </c>
      <c r="AI284" s="105">
        <v>27</v>
      </c>
      <c r="AJ284" s="105">
        <v>11</v>
      </c>
      <c r="AK284" s="105">
        <v>0</v>
      </c>
      <c r="AL284" s="105">
        <v>0</v>
      </c>
      <c r="AM284" s="105">
        <v>3</v>
      </c>
      <c r="AN284" s="105">
        <v>2</v>
      </c>
      <c r="AO284" s="105">
        <v>0</v>
      </c>
      <c r="AP284" s="105">
        <v>0</v>
      </c>
      <c r="AQ284" s="105">
        <v>36</v>
      </c>
      <c r="AR284" s="105">
        <v>18</v>
      </c>
      <c r="AS284" s="162"/>
      <c r="AT284" s="103" t="s">
        <v>102</v>
      </c>
      <c r="AU284" s="105">
        <v>12</v>
      </c>
      <c r="AV284" s="105">
        <v>7</v>
      </c>
      <c r="AW284" s="105">
        <v>0</v>
      </c>
      <c r="AX284" s="105">
        <v>1</v>
      </c>
      <c r="AY284" s="105">
        <v>2</v>
      </c>
      <c r="AZ284" s="105">
        <v>11</v>
      </c>
      <c r="BA284" s="105">
        <v>0</v>
      </c>
      <c r="BB284" s="105">
        <v>3</v>
      </c>
      <c r="BC284" s="105">
        <v>0</v>
      </c>
      <c r="BD284" s="105">
        <v>36</v>
      </c>
      <c r="BE284" s="105">
        <v>39</v>
      </c>
      <c r="BF284" s="105">
        <v>36</v>
      </c>
      <c r="BG284" s="105">
        <v>3</v>
      </c>
      <c r="BH284" s="105">
        <v>0</v>
      </c>
      <c r="BI284" s="105">
        <v>11</v>
      </c>
      <c r="BJ284" s="162"/>
      <c r="BK284" s="103" t="s">
        <v>102</v>
      </c>
      <c r="BL284" s="105">
        <v>0</v>
      </c>
      <c r="BM284" s="105">
        <v>347</v>
      </c>
      <c r="BN284" s="105">
        <v>102</v>
      </c>
      <c r="BO284" s="105">
        <v>11</v>
      </c>
      <c r="BP284" s="105">
        <v>0</v>
      </c>
      <c r="BQ284" s="105">
        <v>7</v>
      </c>
      <c r="BR284" s="105">
        <v>33</v>
      </c>
      <c r="BS284" s="105">
        <v>33</v>
      </c>
      <c r="BT284" s="105">
        <v>31</v>
      </c>
      <c r="BU284" s="162"/>
      <c r="BV284" s="103" t="s">
        <v>102</v>
      </c>
      <c r="BW284" s="105">
        <v>230</v>
      </c>
      <c r="BX284" s="105">
        <v>109</v>
      </c>
      <c r="BY284" s="105">
        <v>225</v>
      </c>
      <c r="BZ284" s="105">
        <v>106</v>
      </c>
      <c r="CA284" s="105">
        <v>123</v>
      </c>
      <c r="CB284" s="105">
        <v>59</v>
      </c>
      <c r="CC284" s="105">
        <v>0</v>
      </c>
      <c r="CD284" s="105">
        <v>0</v>
      </c>
      <c r="CE284" s="105">
        <v>0</v>
      </c>
      <c r="CF284" s="105">
        <v>0</v>
      </c>
      <c r="CG284" s="105">
        <v>0</v>
      </c>
      <c r="CH284" s="105">
        <v>0</v>
      </c>
      <c r="CI284" s="105">
        <v>26</v>
      </c>
      <c r="CJ284" s="105">
        <v>8</v>
      </c>
      <c r="CK284" s="105">
        <v>26</v>
      </c>
      <c r="CL284" s="105">
        <v>8</v>
      </c>
      <c r="CM284" s="105">
        <v>13</v>
      </c>
      <c r="CN284" s="105">
        <v>4</v>
      </c>
      <c r="CO284" s="162"/>
      <c r="CP284" s="105" t="s">
        <v>102</v>
      </c>
      <c r="CQ284" s="105">
        <v>72</v>
      </c>
      <c r="CR284" s="105">
        <v>15</v>
      </c>
      <c r="CS284" s="105">
        <v>11</v>
      </c>
      <c r="CT284" s="105">
        <v>11</v>
      </c>
      <c r="CU284" s="105">
        <v>5</v>
      </c>
      <c r="CV284" s="105">
        <v>83</v>
      </c>
      <c r="CW284" s="105">
        <v>20</v>
      </c>
      <c r="CX284" s="162"/>
      <c r="CY284" s="103" t="s">
        <v>102</v>
      </c>
      <c r="CZ284" s="105">
        <v>29</v>
      </c>
      <c r="DA284" s="105">
        <v>32</v>
      </c>
      <c r="DB284" s="105">
        <v>32</v>
      </c>
      <c r="DC284" s="105">
        <v>1</v>
      </c>
      <c r="DD284" s="105">
        <v>56</v>
      </c>
      <c r="DE284" s="105">
        <v>54</v>
      </c>
      <c r="DF284" s="105">
        <v>37</v>
      </c>
      <c r="DG284" s="105">
        <v>42</v>
      </c>
      <c r="DH284" s="105">
        <v>8</v>
      </c>
      <c r="DI284" s="105">
        <v>2</v>
      </c>
      <c r="DJ284" s="105">
        <v>8</v>
      </c>
      <c r="DK284" s="105">
        <v>5</v>
      </c>
      <c r="DL284" s="105">
        <v>20</v>
      </c>
      <c r="DM284" s="105">
        <v>9</v>
      </c>
      <c r="DN284" s="105">
        <v>0</v>
      </c>
      <c r="DO284" s="135"/>
      <c r="DP284" s="138" t="s">
        <v>224</v>
      </c>
      <c r="DQ284" s="138" t="s">
        <v>4409</v>
      </c>
      <c r="DR284" s="138">
        <v>256</v>
      </c>
      <c r="DS284" s="138">
        <v>136</v>
      </c>
      <c r="DT284" s="139">
        <v>1044</v>
      </c>
      <c r="DU284" s="139">
        <v>306</v>
      </c>
    </row>
    <row r="285" spans="1:125" ht="14.45" customHeight="1">
      <c r="A285" s="162" t="s">
        <v>225</v>
      </c>
      <c r="B285" s="13" t="s">
        <v>119</v>
      </c>
      <c r="C285" s="74">
        <v>0</v>
      </c>
      <c r="D285" s="74">
        <v>0</v>
      </c>
      <c r="E285" s="74">
        <v>0</v>
      </c>
      <c r="F285" s="74">
        <v>0</v>
      </c>
      <c r="G285" s="74">
        <v>0</v>
      </c>
      <c r="H285" s="74">
        <v>0</v>
      </c>
      <c r="I285" s="74">
        <v>0</v>
      </c>
      <c r="J285" s="74">
        <v>0</v>
      </c>
      <c r="K285" s="74">
        <v>0</v>
      </c>
      <c r="L285" s="74">
        <v>0</v>
      </c>
      <c r="M285" s="74">
        <v>0</v>
      </c>
      <c r="N285" s="74">
        <v>0</v>
      </c>
      <c r="O285" s="74">
        <v>0</v>
      </c>
      <c r="P285" s="74">
        <v>0</v>
      </c>
      <c r="Q285" s="74">
        <v>0</v>
      </c>
      <c r="R285" s="74">
        <v>0</v>
      </c>
      <c r="S285" s="74">
        <v>0</v>
      </c>
      <c r="T285" s="74">
        <v>0</v>
      </c>
      <c r="U285" s="67">
        <v>0</v>
      </c>
      <c r="V285" s="67">
        <v>0</v>
      </c>
      <c r="W285" s="162" t="s">
        <v>225</v>
      </c>
      <c r="X285" s="13" t="s">
        <v>119</v>
      </c>
      <c r="Y285" s="74">
        <v>0</v>
      </c>
      <c r="Z285" s="74">
        <v>0</v>
      </c>
      <c r="AA285" s="74">
        <v>0</v>
      </c>
      <c r="AB285" s="74">
        <v>0</v>
      </c>
      <c r="AC285" s="74">
        <v>0</v>
      </c>
      <c r="AD285" s="74">
        <v>0</v>
      </c>
      <c r="AE285" s="74">
        <v>0</v>
      </c>
      <c r="AF285" s="74">
        <v>0</v>
      </c>
      <c r="AG285" s="74">
        <v>0</v>
      </c>
      <c r="AH285" s="74">
        <v>0</v>
      </c>
      <c r="AI285" s="74">
        <v>0</v>
      </c>
      <c r="AJ285" s="74">
        <v>0</v>
      </c>
      <c r="AK285" s="74">
        <v>0</v>
      </c>
      <c r="AL285" s="74">
        <v>0</v>
      </c>
      <c r="AM285" s="74">
        <v>0</v>
      </c>
      <c r="AN285" s="74">
        <v>0</v>
      </c>
      <c r="AO285" s="74">
        <v>0</v>
      </c>
      <c r="AP285" s="74">
        <v>0</v>
      </c>
      <c r="AQ285" s="67">
        <v>0</v>
      </c>
      <c r="AR285" s="67">
        <v>0</v>
      </c>
      <c r="AS285" s="162" t="s">
        <v>225</v>
      </c>
      <c r="AT285" s="13" t="s">
        <v>119</v>
      </c>
      <c r="AU285" s="74">
        <v>0</v>
      </c>
      <c r="AV285" s="74">
        <v>0</v>
      </c>
      <c r="AW285" s="74">
        <v>0</v>
      </c>
      <c r="AX285" s="74">
        <v>0</v>
      </c>
      <c r="AY285" s="74">
        <v>0</v>
      </c>
      <c r="AZ285" s="74">
        <v>0</v>
      </c>
      <c r="BA285" s="74">
        <v>0</v>
      </c>
      <c r="BB285" s="74">
        <v>0</v>
      </c>
      <c r="BC285" s="74">
        <v>0</v>
      </c>
      <c r="BD285" s="67">
        <v>0</v>
      </c>
      <c r="BE285" s="76">
        <v>0</v>
      </c>
      <c r="BF285" s="74">
        <v>0</v>
      </c>
      <c r="BG285" s="74">
        <v>0</v>
      </c>
      <c r="BH285" s="74">
        <v>0</v>
      </c>
      <c r="BI285" s="74">
        <v>0</v>
      </c>
      <c r="BJ285" s="162" t="s">
        <v>225</v>
      </c>
      <c r="BK285" s="13" t="s">
        <v>119</v>
      </c>
      <c r="BL285" s="74">
        <v>0</v>
      </c>
      <c r="BM285" s="74">
        <v>0</v>
      </c>
      <c r="BN285" s="74">
        <v>0</v>
      </c>
      <c r="BO285" s="74">
        <v>0</v>
      </c>
      <c r="BP285" s="74">
        <v>0</v>
      </c>
      <c r="BQ285" s="74">
        <v>0</v>
      </c>
      <c r="BR285" s="74">
        <v>0</v>
      </c>
      <c r="BS285" s="74">
        <v>0</v>
      </c>
      <c r="BT285" s="74">
        <v>0</v>
      </c>
      <c r="BU285" s="162" t="s">
        <v>225</v>
      </c>
      <c r="BV285" s="13" t="s">
        <v>119</v>
      </c>
      <c r="BW285" s="74">
        <v>0</v>
      </c>
      <c r="BX285" s="74">
        <v>0</v>
      </c>
      <c r="BY285" s="74">
        <v>0</v>
      </c>
      <c r="BZ285" s="74">
        <v>0</v>
      </c>
      <c r="CA285" s="74">
        <v>0</v>
      </c>
      <c r="CB285" s="74">
        <v>0</v>
      </c>
      <c r="CC285" s="74">
        <v>0</v>
      </c>
      <c r="CD285" s="74">
        <v>0</v>
      </c>
      <c r="CE285" s="74">
        <v>0</v>
      </c>
      <c r="CF285" s="74">
        <v>0</v>
      </c>
      <c r="CG285" s="74">
        <v>0</v>
      </c>
      <c r="CH285" s="74">
        <v>0</v>
      </c>
      <c r="CI285" s="74">
        <v>0</v>
      </c>
      <c r="CJ285" s="74">
        <v>0</v>
      </c>
      <c r="CK285" s="74">
        <v>0</v>
      </c>
      <c r="CL285" s="74">
        <v>0</v>
      </c>
      <c r="CM285" s="74">
        <v>0</v>
      </c>
      <c r="CN285" s="74">
        <v>0</v>
      </c>
      <c r="CO285" s="162" t="s">
        <v>225</v>
      </c>
      <c r="CP285" s="13" t="s">
        <v>119</v>
      </c>
      <c r="CQ285" s="72">
        <v>0</v>
      </c>
      <c r="CR285" s="5">
        <v>0</v>
      </c>
      <c r="CS285" s="5">
        <v>0</v>
      </c>
      <c r="CT285" s="72">
        <v>0</v>
      </c>
      <c r="CU285" s="5">
        <v>0</v>
      </c>
      <c r="CV285" s="72">
        <v>0</v>
      </c>
      <c r="CW285" s="72">
        <v>0</v>
      </c>
      <c r="CX285" s="162" t="s">
        <v>225</v>
      </c>
      <c r="CY285" s="13" t="s">
        <v>119</v>
      </c>
      <c r="CZ285" s="74">
        <v>0</v>
      </c>
      <c r="DA285" s="74">
        <v>0</v>
      </c>
      <c r="DB285" s="74">
        <v>0</v>
      </c>
      <c r="DC285" s="74">
        <v>0</v>
      </c>
      <c r="DD285" s="74">
        <v>0</v>
      </c>
      <c r="DE285" s="74">
        <v>0</v>
      </c>
      <c r="DF285" s="74">
        <v>0</v>
      </c>
      <c r="DG285" s="74">
        <v>0</v>
      </c>
      <c r="DH285" s="74">
        <v>0</v>
      </c>
      <c r="DI285" s="74">
        <v>0</v>
      </c>
      <c r="DJ285" s="74">
        <v>0</v>
      </c>
      <c r="DK285" s="74">
        <v>0</v>
      </c>
      <c r="DL285" s="74">
        <v>0</v>
      </c>
      <c r="DM285" s="74">
        <v>0</v>
      </c>
      <c r="DN285" s="74">
        <v>0</v>
      </c>
      <c r="DO285" s="135"/>
      <c r="DP285" s="138" t="s">
        <v>225</v>
      </c>
      <c r="DQ285" s="138" t="s">
        <v>4410</v>
      </c>
      <c r="DR285" s="138">
        <v>0</v>
      </c>
      <c r="DS285" s="138">
        <v>0</v>
      </c>
      <c r="DT285" s="139">
        <v>0</v>
      </c>
      <c r="DU285" s="139">
        <v>0</v>
      </c>
    </row>
    <row r="286" spans="1:125">
      <c r="A286" s="162"/>
      <c r="B286" s="13" t="s">
        <v>120</v>
      </c>
      <c r="C286" s="74">
        <v>1990</v>
      </c>
      <c r="D286" s="74">
        <v>1186</v>
      </c>
      <c r="E286" s="74">
        <v>842</v>
      </c>
      <c r="F286" s="74">
        <v>526</v>
      </c>
      <c r="G286" s="74">
        <v>93</v>
      </c>
      <c r="H286" s="74">
        <v>40</v>
      </c>
      <c r="I286" s="74">
        <v>506</v>
      </c>
      <c r="J286" s="74">
        <v>277</v>
      </c>
      <c r="K286" s="74">
        <v>64</v>
      </c>
      <c r="L286" s="74">
        <v>35</v>
      </c>
      <c r="M286" s="74">
        <v>1151</v>
      </c>
      <c r="N286" s="74">
        <v>712</v>
      </c>
      <c r="O286" s="74">
        <v>79</v>
      </c>
      <c r="P286" s="74">
        <v>33</v>
      </c>
      <c r="Q286" s="74">
        <v>556</v>
      </c>
      <c r="R286" s="74">
        <v>255</v>
      </c>
      <c r="S286" s="74">
        <v>0</v>
      </c>
      <c r="T286" s="74">
        <v>0</v>
      </c>
      <c r="U286" s="67">
        <v>5281</v>
      </c>
      <c r="V286" s="67">
        <v>3064</v>
      </c>
      <c r="W286" s="162"/>
      <c r="X286" s="13" t="s">
        <v>120</v>
      </c>
      <c r="Y286" s="74">
        <v>36</v>
      </c>
      <c r="Z286" s="74">
        <v>21</v>
      </c>
      <c r="AA286" s="74">
        <v>17</v>
      </c>
      <c r="AB286" s="74">
        <v>9</v>
      </c>
      <c r="AC286" s="74">
        <v>0</v>
      </c>
      <c r="AD286" s="74">
        <v>0</v>
      </c>
      <c r="AE286" s="74">
        <v>12</v>
      </c>
      <c r="AF286" s="74">
        <v>5</v>
      </c>
      <c r="AG286" s="74">
        <v>0</v>
      </c>
      <c r="AH286" s="74">
        <v>0</v>
      </c>
      <c r="AI286" s="74">
        <v>117</v>
      </c>
      <c r="AJ286" s="74">
        <v>67</v>
      </c>
      <c r="AK286" s="74">
        <v>6</v>
      </c>
      <c r="AL286" s="74">
        <v>0</v>
      </c>
      <c r="AM286" s="74">
        <v>32</v>
      </c>
      <c r="AN286" s="74">
        <v>15</v>
      </c>
      <c r="AO286" s="74">
        <v>0</v>
      </c>
      <c r="AP286" s="74">
        <v>0</v>
      </c>
      <c r="AQ286" s="67">
        <v>220</v>
      </c>
      <c r="AR286" s="67">
        <v>117</v>
      </c>
      <c r="AS286" s="162"/>
      <c r="AT286" s="13" t="s">
        <v>120</v>
      </c>
      <c r="AU286" s="74">
        <v>51</v>
      </c>
      <c r="AV286" s="74">
        <v>28</v>
      </c>
      <c r="AW286" s="74">
        <v>4</v>
      </c>
      <c r="AX286" s="74">
        <v>20</v>
      </c>
      <c r="AY286" s="74">
        <v>3</v>
      </c>
      <c r="AZ286" s="74">
        <v>33</v>
      </c>
      <c r="BA286" s="74">
        <v>4</v>
      </c>
      <c r="BB286" s="74">
        <v>24</v>
      </c>
      <c r="BC286" s="74">
        <v>0</v>
      </c>
      <c r="BD286" s="67">
        <v>167</v>
      </c>
      <c r="BE286" s="76">
        <v>161</v>
      </c>
      <c r="BF286" s="74">
        <v>160</v>
      </c>
      <c r="BG286" s="74">
        <v>136</v>
      </c>
      <c r="BH286" s="74">
        <v>1</v>
      </c>
      <c r="BI286" s="74">
        <v>34</v>
      </c>
      <c r="BJ286" s="162"/>
      <c r="BK286" s="13" t="s">
        <v>120</v>
      </c>
      <c r="BL286" s="74">
        <v>136</v>
      </c>
      <c r="BM286" s="74">
        <v>2101</v>
      </c>
      <c r="BN286" s="74">
        <v>554</v>
      </c>
      <c r="BO286" s="74">
        <v>65</v>
      </c>
      <c r="BP286" s="74">
        <v>15</v>
      </c>
      <c r="BQ286" s="74">
        <v>46</v>
      </c>
      <c r="BR286" s="74">
        <v>190</v>
      </c>
      <c r="BS286" s="74">
        <v>172</v>
      </c>
      <c r="BT286" s="74">
        <v>167</v>
      </c>
      <c r="BU286" s="162"/>
      <c r="BV286" s="13" t="s">
        <v>120</v>
      </c>
      <c r="BW286" s="74">
        <v>1077</v>
      </c>
      <c r="BX286" s="74">
        <v>670</v>
      </c>
      <c r="BY286" s="74">
        <v>1016</v>
      </c>
      <c r="BZ286" s="74">
        <v>639</v>
      </c>
      <c r="CA286" s="74">
        <v>603</v>
      </c>
      <c r="CB286" s="74">
        <v>408</v>
      </c>
      <c r="CC286" s="74">
        <v>69</v>
      </c>
      <c r="CD286" s="74">
        <v>29</v>
      </c>
      <c r="CE286" s="74">
        <v>69</v>
      </c>
      <c r="CF286" s="74">
        <v>29</v>
      </c>
      <c r="CG286" s="74">
        <v>59</v>
      </c>
      <c r="CH286" s="74">
        <v>26</v>
      </c>
      <c r="CI286" s="74">
        <v>454</v>
      </c>
      <c r="CJ286" s="74">
        <v>206</v>
      </c>
      <c r="CK286" s="74">
        <v>441</v>
      </c>
      <c r="CL286" s="74">
        <v>202</v>
      </c>
      <c r="CM286" s="74">
        <v>259</v>
      </c>
      <c r="CN286" s="74">
        <v>139</v>
      </c>
      <c r="CO286" s="162"/>
      <c r="CP286" s="13" t="s">
        <v>120</v>
      </c>
      <c r="CQ286" s="72">
        <v>312</v>
      </c>
      <c r="CR286" s="5">
        <v>107</v>
      </c>
      <c r="CS286" s="5">
        <v>43</v>
      </c>
      <c r="CT286" s="72">
        <v>48</v>
      </c>
      <c r="CU286" s="5">
        <v>25</v>
      </c>
      <c r="CV286" s="72">
        <v>360</v>
      </c>
      <c r="CW286" s="72">
        <v>132</v>
      </c>
      <c r="CX286" s="162"/>
      <c r="CY286" s="13" t="s">
        <v>120</v>
      </c>
      <c r="CZ286" s="74">
        <v>20</v>
      </c>
      <c r="DA286" s="74">
        <v>21</v>
      </c>
      <c r="DB286" s="74">
        <v>12</v>
      </c>
      <c r="DC286" s="74">
        <v>0</v>
      </c>
      <c r="DD286" s="74">
        <v>15</v>
      </c>
      <c r="DE286" s="74">
        <v>5</v>
      </c>
      <c r="DF286" s="74">
        <v>25</v>
      </c>
      <c r="DG286" s="74">
        <v>15</v>
      </c>
      <c r="DH286" s="74">
        <v>14</v>
      </c>
      <c r="DI286" s="74">
        <v>4</v>
      </c>
      <c r="DJ286" s="74">
        <v>0</v>
      </c>
      <c r="DK286" s="74">
        <v>3</v>
      </c>
      <c r="DL286" s="74">
        <v>10</v>
      </c>
      <c r="DM286" s="74">
        <v>36</v>
      </c>
      <c r="DN286" s="74">
        <v>0</v>
      </c>
      <c r="DO286" s="135"/>
      <c r="DP286" s="138" t="s">
        <v>225</v>
      </c>
      <c r="DQ286" s="138" t="s">
        <v>4411</v>
      </c>
      <c r="DR286" s="138">
        <v>1600</v>
      </c>
      <c r="DS286" s="138">
        <v>921</v>
      </c>
      <c r="DT286" s="139">
        <v>6335</v>
      </c>
      <c r="DU286" s="139">
        <v>134</v>
      </c>
    </row>
    <row r="287" spans="1:125">
      <c r="A287" s="162"/>
      <c r="B287" s="103" t="s">
        <v>102</v>
      </c>
      <c r="C287" s="105">
        <v>1990</v>
      </c>
      <c r="D287" s="105">
        <v>1186</v>
      </c>
      <c r="E287" s="105">
        <v>842</v>
      </c>
      <c r="F287" s="105">
        <v>526</v>
      </c>
      <c r="G287" s="105">
        <v>93</v>
      </c>
      <c r="H287" s="105">
        <v>40</v>
      </c>
      <c r="I287" s="105">
        <v>506</v>
      </c>
      <c r="J287" s="105">
        <v>277</v>
      </c>
      <c r="K287" s="105">
        <v>64</v>
      </c>
      <c r="L287" s="105">
        <v>35</v>
      </c>
      <c r="M287" s="105">
        <v>1151</v>
      </c>
      <c r="N287" s="105">
        <v>712</v>
      </c>
      <c r="O287" s="105">
        <v>79</v>
      </c>
      <c r="P287" s="105">
        <v>33</v>
      </c>
      <c r="Q287" s="105">
        <v>556</v>
      </c>
      <c r="R287" s="105">
        <v>255</v>
      </c>
      <c r="S287" s="105">
        <v>0</v>
      </c>
      <c r="T287" s="105">
        <v>0</v>
      </c>
      <c r="U287" s="105">
        <v>5281</v>
      </c>
      <c r="V287" s="105">
        <v>3064</v>
      </c>
      <c r="W287" s="162"/>
      <c r="X287" s="103" t="s">
        <v>102</v>
      </c>
      <c r="Y287" s="105">
        <v>36</v>
      </c>
      <c r="Z287" s="105">
        <v>21</v>
      </c>
      <c r="AA287" s="105">
        <v>17</v>
      </c>
      <c r="AB287" s="105">
        <v>9</v>
      </c>
      <c r="AC287" s="105">
        <v>0</v>
      </c>
      <c r="AD287" s="105">
        <v>0</v>
      </c>
      <c r="AE287" s="105">
        <v>12</v>
      </c>
      <c r="AF287" s="105">
        <v>5</v>
      </c>
      <c r="AG287" s="105">
        <v>0</v>
      </c>
      <c r="AH287" s="105">
        <v>0</v>
      </c>
      <c r="AI287" s="105">
        <v>117</v>
      </c>
      <c r="AJ287" s="105">
        <v>67</v>
      </c>
      <c r="AK287" s="105">
        <v>6</v>
      </c>
      <c r="AL287" s="105">
        <v>0</v>
      </c>
      <c r="AM287" s="105">
        <v>32</v>
      </c>
      <c r="AN287" s="105">
        <v>15</v>
      </c>
      <c r="AO287" s="105">
        <v>0</v>
      </c>
      <c r="AP287" s="105">
        <v>0</v>
      </c>
      <c r="AQ287" s="105">
        <v>220</v>
      </c>
      <c r="AR287" s="105">
        <v>117</v>
      </c>
      <c r="AS287" s="162"/>
      <c r="AT287" s="103" t="s">
        <v>102</v>
      </c>
      <c r="AU287" s="105">
        <v>51</v>
      </c>
      <c r="AV287" s="105">
        <v>28</v>
      </c>
      <c r="AW287" s="105">
        <v>4</v>
      </c>
      <c r="AX287" s="105">
        <v>20</v>
      </c>
      <c r="AY287" s="105">
        <v>3</v>
      </c>
      <c r="AZ287" s="105">
        <v>33</v>
      </c>
      <c r="BA287" s="105">
        <v>4</v>
      </c>
      <c r="BB287" s="105">
        <v>24</v>
      </c>
      <c r="BC287" s="105">
        <v>0</v>
      </c>
      <c r="BD287" s="105">
        <v>167</v>
      </c>
      <c r="BE287" s="105">
        <v>161</v>
      </c>
      <c r="BF287" s="105">
        <v>160</v>
      </c>
      <c r="BG287" s="105">
        <v>136</v>
      </c>
      <c r="BH287" s="105">
        <v>1</v>
      </c>
      <c r="BI287" s="105">
        <v>34</v>
      </c>
      <c r="BJ287" s="162"/>
      <c r="BK287" s="103" t="s">
        <v>102</v>
      </c>
      <c r="BL287" s="105">
        <v>136</v>
      </c>
      <c r="BM287" s="105">
        <v>2101</v>
      </c>
      <c r="BN287" s="105">
        <v>554</v>
      </c>
      <c r="BO287" s="105">
        <v>65</v>
      </c>
      <c r="BP287" s="105">
        <v>15</v>
      </c>
      <c r="BQ287" s="105">
        <v>46</v>
      </c>
      <c r="BR287" s="105">
        <v>190</v>
      </c>
      <c r="BS287" s="105">
        <v>172</v>
      </c>
      <c r="BT287" s="105">
        <v>167</v>
      </c>
      <c r="BU287" s="162"/>
      <c r="BV287" s="103" t="s">
        <v>102</v>
      </c>
      <c r="BW287" s="105">
        <v>1077</v>
      </c>
      <c r="BX287" s="105">
        <v>670</v>
      </c>
      <c r="BY287" s="105">
        <v>1016</v>
      </c>
      <c r="BZ287" s="105">
        <v>639</v>
      </c>
      <c r="CA287" s="105">
        <v>603</v>
      </c>
      <c r="CB287" s="105">
        <v>408</v>
      </c>
      <c r="CC287" s="105">
        <v>69</v>
      </c>
      <c r="CD287" s="105">
        <v>29</v>
      </c>
      <c r="CE287" s="105">
        <v>69</v>
      </c>
      <c r="CF287" s="105">
        <v>29</v>
      </c>
      <c r="CG287" s="105">
        <v>59</v>
      </c>
      <c r="CH287" s="105">
        <v>26</v>
      </c>
      <c r="CI287" s="105">
        <v>454</v>
      </c>
      <c r="CJ287" s="105">
        <v>206</v>
      </c>
      <c r="CK287" s="105">
        <v>441</v>
      </c>
      <c r="CL287" s="105">
        <v>202</v>
      </c>
      <c r="CM287" s="105">
        <v>259</v>
      </c>
      <c r="CN287" s="105">
        <v>139</v>
      </c>
      <c r="CO287" s="162"/>
      <c r="CP287" s="105" t="s">
        <v>102</v>
      </c>
      <c r="CQ287" s="105">
        <v>312</v>
      </c>
      <c r="CR287" s="105">
        <v>107</v>
      </c>
      <c r="CS287" s="105">
        <v>43</v>
      </c>
      <c r="CT287" s="105">
        <v>48</v>
      </c>
      <c r="CU287" s="105">
        <v>25</v>
      </c>
      <c r="CV287" s="105">
        <v>360</v>
      </c>
      <c r="CW287" s="105">
        <v>132</v>
      </c>
      <c r="CX287" s="162"/>
      <c r="CY287" s="103" t="s">
        <v>102</v>
      </c>
      <c r="CZ287" s="105">
        <v>20</v>
      </c>
      <c r="DA287" s="105">
        <v>21</v>
      </c>
      <c r="DB287" s="105">
        <v>12</v>
      </c>
      <c r="DC287" s="105">
        <v>0</v>
      </c>
      <c r="DD287" s="105">
        <v>15</v>
      </c>
      <c r="DE287" s="105">
        <v>5</v>
      </c>
      <c r="DF287" s="105">
        <v>25</v>
      </c>
      <c r="DG287" s="105">
        <v>15</v>
      </c>
      <c r="DH287" s="105">
        <v>14</v>
      </c>
      <c r="DI287" s="105">
        <v>4</v>
      </c>
      <c r="DJ287" s="105">
        <v>0</v>
      </c>
      <c r="DK287" s="105">
        <v>3</v>
      </c>
      <c r="DL287" s="105">
        <v>10</v>
      </c>
      <c r="DM287" s="105">
        <v>36</v>
      </c>
      <c r="DN287" s="105">
        <v>0</v>
      </c>
      <c r="DO287" s="135"/>
      <c r="DP287" s="138" t="s">
        <v>225</v>
      </c>
      <c r="DQ287" s="138" t="s">
        <v>4412</v>
      </c>
      <c r="DR287" s="138">
        <v>1600</v>
      </c>
      <c r="DS287" s="138">
        <v>921</v>
      </c>
      <c r="DT287" s="139">
        <v>6335</v>
      </c>
      <c r="DU287" s="139">
        <v>134</v>
      </c>
    </row>
    <row r="288" spans="1:125" ht="14.45" customHeight="1">
      <c r="A288" s="162" t="s">
        <v>226</v>
      </c>
      <c r="B288" s="13" t="s">
        <v>119</v>
      </c>
      <c r="C288" s="74">
        <v>59</v>
      </c>
      <c r="D288" s="74">
        <v>35</v>
      </c>
      <c r="E288" s="74">
        <v>31</v>
      </c>
      <c r="F288" s="74">
        <v>21</v>
      </c>
      <c r="G288" s="74">
        <v>0</v>
      </c>
      <c r="H288" s="74">
        <v>0</v>
      </c>
      <c r="I288" s="74">
        <v>12</v>
      </c>
      <c r="J288" s="74">
        <v>3</v>
      </c>
      <c r="K288" s="74">
        <v>0</v>
      </c>
      <c r="L288" s="74">
        <v>0</v>
      </c>
      <c r="M288" s="74">
        <v>24</v>
      </c>
      <c r="N288" s="74">
        <v>16</v>
      </c>
      <c r="O288" s="74">
        <v>0</v>
      </c>
      <c r="P288" s="74">
        <v>0</v>
      </c>
      <c r="Q288" s="74">
        <v>7</v>
      </c>
      <c r="R288" s="74">
        <v>1</v>
      </c>
      <c r="S288" s="74">
        <v>0</v>
      </c>
      <c r="T288" s="74">
        <v>0</v>
      </c>
      <c r="U288" s="67">
        <v>133</v>
      </c>
      <c r="V288" s="67">
        <v>76</v>
      </c>
      <c r="W288" s="162" t="s">
        <v>226</v>
      </c>
      <c r="X288" s="13" t="s">
        <v>119</v>
      </c>
      <c r="Y288" s="74">
        <v>1</v>
      </c>
      <c r="Z288" s="74">
        <v>0</v>
      </c>
      <c r="AA288" s="74">
        <v>0</v>
      </c>
      <c r="AB288" s="74">
        <v>0</v>
      </c>
      <c r="AC288" s="74">
        <v>0</v>
      </c>
      <c r="AD288" s="74">
        <v>0</v>
      </c>
      <c r="AE288" s="74">
        <v>0</v>
      </c>
      <c r="AF288" s="74">
        <v>0</v>
      </c>
      <c r="AG288" s="74">
        <v>0</v>
      </c>
      <c r="AH288" s="74">
        <v>0</v>
      </c>
      <c r="AI288" s="74">
        <v>2</v>
      </c>
      <c r="AJ288" s="74">
        <v>0</v>
      </c>
      <c r="AK288" s="74">
        <v>0</v>
      </c>
      <c r="AL288" s="74">
        <v>0</v>
      </c>
      <c r="AM288" s="74">
        <v>3</v>
      </c>
      <c r="AN288" s="74">
        <v>1</v>
      </c>
      <c r="AO288" s="74">
        <v>0</v>
      </c>
      <c r="AP288" s="74">
        <v>0</v>
      </c>
      <c r="AQ288" s="67">
        <v>6</v>
      </c>
      <c r="AR288" s="67">
        <v>1</v>
      </c>
      <c r="AS288" s="162" t="s">
        <v>226</v>
      </c>
      <c r="AT288" s="13" t="s">
        <v>119</v>
      </c>
      <c r="AU288" s="74">
        <v>2</v>
      </c>
      <c r="AV288" s="74">
        <v>2</v>
      </c>
      <c r="AW288" s="74">
        <v>0</v>
      </c>
      <c r="AX288" s="74">
        <v>1</v>
      </c>
      <c r="AY288" s="74">
        <v>0</v>
      </c>
      <c r="AZ288" s="74">
        <v>1</v>
      </c>
      <c r="BA288" s="74">
        <v>0</v>
      </c>
      <c r="BB288" s="74">
        <v>1</v>
      </c>
      <c r="BC288" s="74">
        <v>0</v>
      </c>
      <c r="BD288" s="67">
        <v>7</v>
      </c>
      <c r="BE288" s="76">
        <v>11</v>
      </c>
      <c r="BF288" s="74">
        <v>7</v>
      </c>
      <c r="BG288" s="74">
        <v>7</v>
      </c>
      <c r="BH288" s="74">
        <v>0</v>
      </c>
      <c r="BI288" s="74">
        <v>2</v>
      </c>
      <c r="BJ288" s="162" t="s">
        <v>226</v>
      </c>
      <c r="BK288" s="13" t="s">
        <v>119</v>
      </c>
      <c r="BL288" s="74">
        <v>0</v>
      </c>
      <c r="BM288" s="74">
        <v>113</v>
      </c>
      <c r="BN288" s="74">
        <v>0</v>
      </c>
      <c r="BO288" s="74">
        <v>0</v>
      </c>
      <c r="BP288" s="74">
        <v>0</v>
      </c>
      <c r="BQ288" s="74">
        <v>0</v>
      </c>
      <c r="BR288" s="74">
        <v>9</v>
      </c>
      <c r="BS288" s="74">
        <v>7</v>
      </c>
      <c r="BT288" s="74">
        <v>7</v>
      </c>
      <c r="BU288" s="162" t="s">
        <v>226</v>
      </c>
      <c r="BV288" s="13" t="s">
        <v>119</v>
      </c>
      <c r="BW288" s="74">
        <v>16</v>
      </c>
      <c r="BX288" s="74">
        <v>9</v>
      </c>
      <c r="BY288" s="74">
        <v>16</v>
      </c>
      <c r="BZ288" s="74">
        <v>9</v>
      </c>
      <c r="CA288" s="74">
        <v>11</v>
      </c>
      <c r="CB288" s="74">
        <v>6</v>
      </c>
      <c r="CC288" s="74">
        <v>0</v>
      </c>
      <c r="CD288" s="74">
        <v>0</v>
      </c>
      <c r="CE288" s="74">
        <v>0</v>
      </c>
      <c r="CF288" s="74">
        <v>0</v>
      </c>
      <c r="CG288" s="74">
        <v>0</v>
      </c>
      <c r="CH288" s="74">
        <v>0</v>
      </c>
      <c r="CI288" s="74">
        <v>8</v>
      </c>
      <c r="CJ288" s="74">
        <v>2</v>
      </c>
      <c r="CK288" s="74">
        <v>8</v>
      </c>
      <c r="CL288" s="74">
        <v>2</v>
      </c>
      <c r="CM288" s="74">
        <v>4</v>
      </c>
      <c r="CN288" s="74">
        <v>1</v>
      </c>
      <c r="CO288" s="162" t="s">
        <v>226</v>
      </c>
      <c r="CP288" s="13" t="s">
        <v>119</v>
      </c>
      <c r="CQ288" s="72">
        <v>14</v>
      </c>
      <c r="CR288" s="5">
        <v>5</v>
      </c>
      <c r="CS288" s="5">
        <v>0</v>
      </c>
      <c r="CT288" s="72">
        <v>0</v>
      </c>
      <c r="CU288" s="5">
        <v>0</v>
      </c>
      <c r="CV288" s="72">
        <v>14</v>
      </c>
      <c r="CW288" s="72">
        <v>5</v>
      </c>
      <c r="CX288" s="162" t="s">
        <v>226</v>
      </c>
      <c r="CY288" s="13" t="s">
        <v>119</v>
      </c>
      <c r="CZ288" s="74">
        <v>2</v>
      </c>
      <c r="DA288" s="74">
        <v>30</v>
      </c>
      <c r="DB288" s="74">
        <v>20</v>
      </c>
      <c r="DC288" s="74">
        <v>0</v>
      </c>
      <c r="DD288" s="74">
        <v>15</v>
      </c>
      <c r="DE288" s="74">
        <v>0</v>
      </c>
      <c r="DF288" s="74">
        <v>30</v>
      </c>
      <c r="DG288" s="74">
        <v>15</v>
      </c>
      <c r="DH288" s="74">
        <v>25</v>
      </c>
      <c r="DI288" s="74">
        <v>0</v>
      </c>
      <c r="DJ288" s="74">
        <v>0</v>
      </c>
      <c r="DK288" s="74">
        <v>0</v>
      </c>
      <c r="DL288" s="74">
        <v>2</v>
      </c>
      <c r="DM288" s="74">
        <v>2</v>
      </c>
      <c r="DN288" s="74">
        <v>82</v>
      </c>
      <c r="DO288" s="135"/>
      <c r="DP288" s="138" t="s">
        <v>226</v>
      </c>
      <c r="DQ288" s="138" t="s">
        <v>4413</v>
      </c>
      <c r="DR288" s="138">
        <v>24</v>
      </c>
      <c r="DS288" s="138">
        <v>15</v>
      </c>
      <c r="DT288" s="139">
        <v>226</v>
      </c>
      <c r="DU288" s="139">
        <v>137</v>
      </c>
    </row>
    <row r="289" spans="1:125">
      <c r="A289" s="162"/>
      <c r="B289" s="13" t="s">
        <v>120</v>
      </c>
      <c r="C289" s="74">
        <v>0</v>
      </c>
      <c r="D289" s="74">
        <v>0</v>
      </c>
      <c r="E289" s="74">
        <v>0</v>
      </c>
      <c r="F289" s="74">
        <v>0</v>
      </c>
      <c r="G289" s="74">
        <v>0</v>
      </c>
      <c r="H289" s="74">
        <v>0</v>
      </c>
      <c r="I289" s="74">
        <v>0</v>
      </c>
      <c r="J289" s="74">
        <v>0</v>
      </c>
      <c r="K289" s="74">
        <v>0</v>
      </c>
      <c r="L289" s="74">
        <v>0</v>
      </c>
      <c r="M289" s="74">
        <v>0</v>
      </c>
      <c r="N289" s="74">
        <v>0</v>
      </c>
      <c r="O289" s="74">
        <v>0</v>
      </c>
      <c r="P289" s="74">
        <v>0</v>
      </c>
      <c r="Q289" s="74">
        <v>0</v>
      </c>
      <c r="R289" s="74">
        <v>0</v>
      </c>
      <c r="S289" s="74">
        <v>0</v>
      </c>
      <c r="T289" s="74">
        <v>0</v>
      </c>
      <c r="U289" s="67">
        <v>0</v>
      </c>
      <c r="V289" s="67">
        <v>0</v>
      </c>
      <c r="W289" s="162"/>
      <c r="X289" s="13" t="s">
        <v>120</v>
      </c>
      <c r="Y289" s="74">
        <v>0</v>
      </c>
      <c r="Z289" s="74">
        <v>0</v>
      </c>
      <c r="AA289" s="74">
        <v>0</v>
      </c>
      <c r="AB289" s="74">
        <v>0</v>
      </c>
      <c r="AC289" s="74">
        <v>0</v>
      </c>
      <c r="AD289" s="74">
        <v>0</v>
      </c>
      <c r="AE289" s="74">
        <v>0</v>
      </c>
      <c r="AF289" s="74">
        <v>0</v>
      </c>
      <c r="AG289" s="74">
        <v>0</v>
      </c>
      <c r="AH289" s="74">
        <v>0</v>
      </c>
      <c r="AI289" s="74">
        <v>0</v>
      </c>
      <c r="AJ289" s="74">
        <v>0</v>
      </c>
      <c r="AK289" s="74">
        <v>0</v>
      </c>
      <c r="AL289" s="74">
        <v>0</v>
      </c>
      <c r="AM289" s="74">
        <v>0</v>
      </c>
      <c r="AN289" s="74">
        <v>0</v>
      </c>
      <c r="AO289" s="74">
        <v>0</v>
      </c>
      <c r="AP289" s="74">
        <v>0</v>
      </c>
      <c r="AQ289" s="67">
        <v>0</v>
      </c>
      <c r="AR289" s="67">
        <v>0</v>
      </c>
      <c r="AS289" s="162"/>
      <c r="AT289" s="13" t="s">
        <v>120</v>
      </c>
      <c r="AU289" s="74">
        <v>0</v>
      </c>
      <c r="AV289" s="74">
        <v>0</v>
      </c>
      <c r="AW289" s="74">
        <v>0</v>
      </c>
      <c r="AX289" s="74">
        <v>0</v>
      </c>
      <c r="AY289" s="74">
        <v>0</v>
      </c>
      <c r="AZ289" s="74">
        <v>0</v>
      </c>
      <c r="BA289" s="74">
        <v>0</v>
      </c>
      <c r="BB289" s="74">
        <v>0</v>
      </c>
      <c r="BC289" s="74">
        <v>0</v>
      </c>
      <c r="BD289" s="67">
        <v>0</v>
      </c>
      <c r="BE289" s="76">
        <v>0</v>
      </c>
      <c r="BF289" s="74">
        <v>0</v>
      </c>
      <c r="BG289" s="74">
        <v>0</v>
      </c>
      <c r="BH289" s="74">
        <v>0</v>
      </c>
      <c r="BI289" s="74">
        <v>0</v>
      </c>
      <c r="BJ289" s="162"/>
      <c r="BK289" s="13" t="s">
        <v>120</v>
      </c>
      <c r="BL289" s="74">
        <v>0</v>
      </c>
      <c r="BM289" s="74">
        <v>0</v>
      </c>
      <c r="BN289" s="74">
        <v>0</v>
      </c>
      <c r="BO289" s="74">
        <v>0</v>
      </c>
      <c r="BP289" s="74">
        <v>0</v>
      </c>
      <c r="BQ289" s="74">
        <v>0</v>
      </c>
      <c r="BR289" s="74">
        <v>0</v>
      </c>
      <c r="BS289" s="74">
        <v>0</v>
      </c>
      <c r="BT289" s="74">
        <v>0</v>
      </c>
      <c r="BU289" s="162"/>
      <c r="BV289" s="13" t="s">
        <v>120</v>
      </c>
      <c r="BW289" s="74">
        <v>0</v>
      </c>
      <c r="BX289" s="74">
        <v>0</v>
      </c>
      <c r="BY289" s="74">
        <v>0</v>
      </c>
      <c r="BZ289" s="74">
        <v>0</v>
      </c>
      <c r="CA289" s="74">
        <v>0</v>
      </c>
      <c r="CB289" s="74">
        <v>0</v>
      </c>
      <c r="CC289" s="74">
        <v>0</v>
      </c>
      <c r="CD289" s="74">
        <v>0</v>
      </c>
      <c r="CE289" s="74">
        <v>0</v>
      </c>
      <c r="CF289" s="74">
        <v>0</v>
      </c>
      <c r="CG289" s="74">
        <v>0</v>
      </c>
      <c r="CH289" s="74">
        <v>0</v>
      </c>
      <c r="CI289" s="74">
        <v>0</v>
      </c>
      <c r="CJ289" s="74">
        <v>0</v>
      </c>
      <c r="CK289" s="74">
        <v>0</v>
      </c>
      <c r="CL289" s="74">
        <v>0</v>
      </c>
      <c r="CM289" s="74">
        <v>0</v>
      </c>
      <c r="CN289" s="74">
        <v>0</v>
      </c>
      <c r="CO289" s="162"/>
      <c r="CP289" s="13" t="s">
        <v>120</v>
      </c>
      <c r="CQ289" s="72">
        <v>0</v>
      </c>
      <c r="CR289" s="5">
        <v>0</v>
      </c>
      <c r="CS289" s="5">
        <v>0</v>
      </c>
      <c r="CT289" s="72">
        <v>0</v>
      </c>
      <c r="CU289" s="5">
        <v>0</v>
      </c>
      <c r="CV289" s="72">
        <v>0</v>
      </c>
      <c r="CW289" s="72">
        <v>0</v>
      </c>
      <c r="CX289" s="162"/>
      <c r="CY289" s="13" t="s">
        <v>120</v>
      </c>
      <c r="CZ289" s="74">
        <v>0</v>
      </c>
      <c r="DA289" s="74">
        <v>0</v>
      </c>
      <c r="DB289" s="74">
        <v>0</v>
      </c>
      <c r="DC289" s="74">
        <v>0</v>
      </c>
      <c r="DD289" s="74">
        <v>0</v>
      </c>
      <c r="DE289" s="74">
        <v>0</v>
      </c>
      <c r="DF289" s="74">
        <v>0</v>
      </c>
      <c r="DG289" s="74">
        <v>0</v>
      </c>
      <c r="DH289" s="74">
        <v>0</v>
      </c>
      <c r="DI289" s="74">
        <v>0</v>
      </c>
      <c r="DJ289" s="74">
        <v>0</v>
      </c>
      <c r="DK289" s="74">
        <v>0</v>
      </c>
      <c r="DL289" s="74">
        <v>0</v>
      </c>
      <c r="DM289" s="74">
        <v>0</v>
      </c>
      <c r="DN289" s="74">
        <v>0</v>
      </c>
      <c r="DO289" s="135"/>
      <c r="DP289" s="138" t="s">
        <v>226</v>
      </c>
      <c r="DQ289" s="138" t="s">
        <v>4414</v>
      </c>
      <c r="DR289" s="138">
        <v>0</v>
      </c>
      <c r="DS289" s="138">
        <v>0</v>
      </c>
      <c r="DT289" s="139">
        <v>0</v>
      </c>
      <c r="DU289" s="139">
        <v>0</v>
      </c>
    </row>
    <row r="290" spans="1:125">
      <c r="A290" s="162"/>
      <c r="B290" s="103" t="s">
        <v>102</v>
      </c>
      <c r="C290" s="105">
        <v>59</v>
      </c>
      <c r="D290" s="105">
        <v>35</v>
      </c>
      <c r="E290" s="105">
        <v>31</v>
      </c>
      <c r="F290" s="105">
        <v>21</v>
      </c>
      <c r="G290" s="105">
        <v>0</v>
      </c>
      <c r="H290" s="105">
        <v>0</v>
      </c>
      <c r="I290" s="105">
        <v>12</v>
      </c>
      <c r="J290" s="105">
        <v>3</v>
      </c>
      <c r="K290" s="105">
        <v>0</v>
      </c>
      <c r="L290" s="105">
        <v>0</v>
      </c>
      <c r="M290" s="105">
        <v>24</v>
      </c>
      <c r="N290" s="105">
        <v>16</v>
      </c>
      <c r="O290" s="105">
        <v>0</v>
      </c>
      <c r="P290" s="105">
        <v>0</v>
      </c>
      <c r="Q290" s="105">
        <v>7</v>
      </c>
      <c r="R290" s="105">
        <v>1</v>
      </c>
      <c r="S290" s="105">
        <v>0</v>
      </c>
      <c r="T290" s="105">
        <v>0</v>
      </c>
      <c r="U290" s="105">
        <v>133</v>
      </c>
      <c r="V290" s="105">
        <v>76</v>
      </c>
      <c r="W290" s="162"/>
      <c r="X290" s="103" t="s">
        <v>102</v>
      </c>
      <c r="Y290" s="105">
        <v>1</v>
      </c>
      <c r="Z290" s="105">
        <v>0</v>
      </c>
      <c r="AA290" s="105">
        <v>0</v>
      </c>
      <c r="AB290" s="105">
        <v>0</v>
      </c>
      <c r="AC290" s="105">
        <v>0</v>
      </c>
      <c r="AD290" s="105">
        <v>0</v>
      </c>
      <c r="AE290" s="105">
        <v>0</v>
      </c>
      <c r="AF290" s="105">
        <v>0</v>
      </c>
      <c r="AG290" s="105">
        <v>0</v>
      </c>
      <c r="AH290" s="105">
        <v>0</v>
      </c>
      <c r="AI290" s="105">
        <v>2</v>
      </c>
      <c r="AJ290" s="105">
        <v>0</v>
      </c>
      <c r="AK290" s="105">
        <v>0</v>
      </c>
      <c r="AL290" s="105">
        <v>0</v>
      </c>
      <c r="AM290" s="105">
        <v>3</v>
      </c>
      <c r="AN290" s="105">
        <v>1</v>
      </c>
      <c r="AO290" s="105">
        <v>0</v>
      </c>
      <c r="AP290" s="105">
        <v>0</v>
      </c>
      <c r="AQ290" s="105">
        <v>6</v>
      </c>
      <c r="AR290" s="105">
        <v>1</v>
      </c>
      <c r="AS290" s="162"/>
      <c r="AT290" s="103" t="s">
        <v>102</v>
      </c>
      <c r="AU290" s="105">
        <v>2</v>
      </c>
      <c r="AV290" s="105">
        <v>2</v>
      </c>
      <c r="AW290" s="105">
        <v>0</v>
      </c>
      <c r="AX290" s="105">
        <v>1</v>
      </c>
      <c r="AY290" s="105">
        <v>0</v>
      </c>
      <c r="AZ290" s="105">
        <v>1</v>
      </c>
      <c r="BA290" s="105">
        <v>0</v>
      </c>
      <c r="BB290" s="105">
        <v>1</v>
      </c>
      <c r="BC290" s="105">
        <v>0</v>
      </c>
      <c r="BD290" s="105">
        <v>7</v>
      </c>
      <c r="BE290" s="105">
        <v>11</v>
      </c>
      <c r="BF290" s="105">
        <v>7</v>
      </c>
      <c r="BG290" s="105">
        <v>7</v>
      </c>
      <c r="BH290" s="105">
        <v>0</v>
      </c>
      <c r="BI290" s="105">
        <v>2</v>
      </c>
      <c r="BJ290" s="162"/>
      <c r="BK290" s="103" t="s">
        <v>102</v>
      </c>
      <c r="BL290" s="105">
        <v>0</v>
      </c>
      <c r="BM290" s="105">
        <v>113</v>
      </c>
      <c r="BN290" s="105">
        <v>0</v>
      </c>
      <c r="BO290" s="105">
        <v>0</v>
      </c>
      <c r="BP290" s="105">
        <v>0</v>
      </c>
      <c r="BQ290" s="105">
        <v>0</v>
      </c>
      <c r="BR290" s="105">
        <v>9</v>
      </c>
      <c r="BS290" s="105">
        <v>7</v>
      </c>
      <c r="BT290" s="105">
        <v>7</v>
      </c>
      <c r="BU290" s="162"/>
      <c r="BV290" s="103" t="s">
        <v>102</v>
      </c>
      <c r="BW290" s="105">
        <v>16</v>
      </c>
      <c r="BX290" s="105">
        <v>9</v>
      </c>
      <c r="BY290" s="105">
        <v>16</v>
      </c>
      <c r="BZ290" s="105">
        <v>9</v>
      </c>
      <c r="CA290" s="105">
        <v>11</v>
      </c>
      <c r="CB290" s="105">
        <v>6</v>
      </c>
      <c r="CC290" s="105">
        <v>0</v>
      </c>
      <c r="CD290" s="105">
        <v>0</v>
      </c>
      <c r="CE290" s="105">
        <v>0</v>
      </c>
      <c r="CF290" s="105">
        <v>0</v>
      </c>
      <c r="CG290" s="105">
        <v>0</v>
      </c>
      <c r="CH290" s="105">
        <v>0</v>
      </c>
      <c r="CI290" s="105">
        <v>8</v>
      </c>
      <c r="CJ290" s="105">
        <v>2</v>
      </c>
      <c r="CK290" s="105">
        <v>8</v>
      </c>
      <c r="CL290" s="105">
        <v>2</v>
      </c>
      <c r="CM290" s="105">
        <v>4</v>
      </c>
      <c r="CN290" s="105">
        <v>1</v>
      </c>
      <c r="CO290" s="162"/>
      <c r="CP290" s="105" t="s">
        <v>102</v>
      </c>
      <c r="CQ290" s="105">
        <v>14</v>
      </c>
      <c r="CR290" s="105">
        <v>5</v>
      </c>
      <c r="CS290" s="105">
        <v>0</v>
      </c>
      <c r="CT290" s="105">
        <v>0</v>
      </c>
      <c r="CU290" s="105">
        <v>0</v>
      </c>
      <c r="CV290" s="105">
        <v>14</v>
      </c>
      <c r="CW290" s="105">
        <v>5</v>
      </c>
      <c r="CX290" s="162"/>
      <c r="CY290" s="103" t="s">
        <v>102</v>
      </c>
      <c r="CZ290" s="105">
        <v>2</v>
      </c>
      <c r="DA290" s="105">
        <v>30</v>
      </c>
      <c r="DB290" s="105">
        <v>20</v>
      </c>
      <c r="DC290" s="105">
        <v>0</v>
      </c>
      <c r="DD290" s="105">
        <v>15</v>
      </c>
      <c r="DE290" s="105">
        <v>0</v>
      </c>
      <c r="DF290" s="105">
        <v>30</v>
      </c>
      <c r="DG290" s="105">
        <v>15</v>
      </c>
      <c r="DH290" s="105">
        <v>25</v>
      </c>
      <c r="DI290" s="105">
        <v>0</v>
      </c>
      <c r="DJ290" s="105">
        <v>0</v>
      </c>
      <c r="DK290" s="105">
        <v>0</v>
      </c>
      <c r="DL290" s="105">
        <v>2</v>
      </c>
      <c r="DM290" s="105">
        <v>2</v>
      </c>
      <c r="DN290" s="105">
        <v>82</v>
      </c>
      <c r="DO290" s="135"/>
      <c r="DP290" s="138" t="s">
        <v>226</v>
      </c>
      <c r="DQ290" s="138" t="s">
        <v>4415</v>
      </c>
      <c r="DR290" s="138">
        <v>24</v>
      </c>
      <c r="DS290" s="138">
        <v>15</v>
      </c>
      <c r="DT290" s="139">
        <v>226</v>
      </c>
      <c r="DU290" s="139">
        <v>137</v>
      </c>
    </row>
    <row r="291" spans="1:125">
      <c r="A291" s="162" t="s">
        <v>227</v>
      </c>
      <c r="B291" s="13" t="s">
        <v>119</v>
      </c>
      <c r="C291" s="74">
        <v>26</v>
      </c>
      <c r="D291" s="74">
        <v>13</v>
      </c>
      <c r="E291" s="74">
        <v>15</v>
      </c>
      <c r="F291" s="74">
        <v>9</v>
      </c>
      <c r="G291" s="74">
        <v>0</v>
      </c>
      <c r="H291" s="74">
        <v>0</v>
      </c>
      <c r="I291" s="74">
        <v>0</v>
      </c>
      <c r="J291" s="74">
        <v>0</v>
      </c>
      <c r="K291" s="74">
        <v>0</v>
      </c>
      <c r="L291" s="74">
        <v>0</v>
      </c>
      <c r="M291" s="74">
        <v>15</v>
      </c>
      <c r="N291" s="74">
        <v>8</v>
      </c>
      <c r="O291" s="74">
        <v>0</v>
      </c>
      <c r="P291" s="74">
        <v>0</v>
      </c>
      <c r="Q291" s="74">
        <v>0</v>
      </c>
      <c r="R291" s="74">
        <v>0</v>
      </c>
      <c r="S291" s="74">
        <v>0</v>
      </c>
      <c r="T291" s="74">
        <v>0</v>
      </c>
      <c r="U291" s="67">
        <v>56</v>
      </c>
      <c r="V291" s="67">
        <v>30</v>
      </c>
      <c r="W291" s="162" t="s">
        <v>227</v>
      </c>
      <c r="X291" s="13" t="s">
        <v>119</v>
      </c>
      <c r="Y291" s="74">
        <v>0</v>
      </c>
      <c r="Z291" s="74">
        <v>0</v>
      </c>
      <c r="AA291" s="74">
        <v>0</v>
      </c>
      <c r="AB291" s="74">
        <v>0</v>
      </c>
      <c r="AC291" s="74">
        <v>0</v>
      </c>
      <c r="AD291" s="74">
        <v>0</v>
      </c>
      <c r="AE291" s="74">
        <v>0</v>
      </c>
      <c r="AF291" s="74">
        <v>0</v>
      </c>
      <c r="AG291" s="74">
        <v>0</v>
      </c>
      <c r="AH291" s="74">
        <v>0</v>
      </c>
      <c r="AI291" s="74">
        <v>5</v>
      </c>
      <c r="AJ291" s="74">
        <v>2</v>
      </c>
      <c r="AK291" s="74">
        <v>0</v>
      </c>
      <c r="AL291" s="74">
        <v>0</v>
      </c>
      <c r="AM291" s="74">
        <v>0</v>
      </c>
      <c r="AN291" s="74">
        <v>0</v>
      </c>
      <c r="AO291" s="74">
        <v>0</v>
      </c>
      <c r="AP291" s="74">
        <v>0</v>
      </c>
      <c r="AQ291" s="67">
        <v>5</v>
      </c>
      <c r="AR291" s="67">
        <v>2</v>
      </c>
      <c r="AS291" s="162" t="s">
        <v>227</v>
      </c>
      <c r="AT291" s="13" t="s">
        <v>119</v>
      </c>
      <c r="AU291" s="74">
        <v>1</v>
      </c>
      <c r="AV291" s="74">
        <v>1</v>
      </c>
      <c r="AW291" s="74">
        <v>0</v>
      </c>
      <c r="AX291" s="74">
        <v>0</v>
      </c>
      <c r="AY291" s="74">
        <v>0</v>
      </c>
      <c r="AZ291" s="74">
        <v>1</v>
      </c>
      <c r="BA291" s="74">
        <v>0</v>
      </c>
      <c r="BB291" s="74">
        <v>0</v>
      </c>
      <c r="BC291" s="74">
        <v>0</v>
      </c>
      <c r="BD291" s="67">
        <v>3</v>
      </c>
      <c r="BE291" s="76">
        <v>3</v>
      </c>
      <c r="BF291" s="74">
        <v>3</v>
      </c>
      <c r="BG291" s="74">
        <v>0</v>
      </c>
      <c r="BH291" s="74">
        <v>1</v>
      </c>
      <c r="BI291" s="74">
        <v>1</v>
      </c>
      <c r="BJ291" s="162" t="s">
        <v>227</v>
      </c>
      <c r="BK291" s="13" t="s">
        <v>119</v>
      </c>
      <c r="BL291" s="74">
        <v>18</v>
      </c>
      <c r="BM291" s="74">
        <v>22</v>
      </c>
      <c r="BN291" s="74">
        <v>0</v>
      </c>
      <c r="BO291" s="74">
        <v>0</v>
      </c>
      <c r="BP291" s="74">
        <v>0</v>
      </c>
      <c r="BQ291" s="74">
        <v>0</v>
      </c>
      <c r="BR291" s="74">
        <v>3</v>
      </c>
      <c r="BS291" s="74">
        <v>3</v>
      </c>
      <c r="BT291" s="74">
        <v>3</v>
      </c>
      <c r="BU291" s="162" t="s">
        <v>227</v>
      </c>
      <c r="BV291" s="13" t="s">
        <v>119</v>
      </c>
      <c r="BW291" s="74">
        <v>11</v>
      </c>
      <c r="BX291" s="74">
        <v>5</v>
      </c>
      <c r="BY291" s="74">
        <v>11</v>
      </c>
      <c r="BZ291" s="74">
        <v>5</v>
      </c>
      <c r="CA291" s="74">
        <v>0</v>
      </c>
      <c r="CB291" s="74">
        <v>0</v>
      </c>
      <c r="CC291" s="74">
        <v>0</v>
      </c>
      <c r="CD291" s="74">
        <v>0</v>
      </c>
      <c r="CE291" s="74">
        <v>0</v>
      </c>
      <c r="CF291" s="74">
        <v>0</v>
      </c>
      <c r="CG291" s="74">
        <v>0</v>
      </c>
      <c r="CH291" s="74">
        <v>0</v>
      </c>
      <c r="CI291" s="74">
        <v>7</v>
      </c>
      <c r="CJ291" s="74">
        <v>2</v>
      </c>
      <c r="CK291" s="74">
        <v>7</v>
      </c>
      <c r="CL291" s="74">
        <v>2</v>
      </c>
      <c r="CM291" s="74">
        <v>0</v>
      </c>
      <c r="CN291" s="74">
        <v>0</v>
      </c>
      <c r="CO291" s="162" t="s">
        <v>227</v>
      </c>
      <c r="CP291" s="13" t="s">
        <v>119</v>
      </c>
      <c r="CQ291" s="72">
        <v>8</v>
      </c>
      <c r="CR291" s="5">
        <v>1</v>
      </c>
      <c r="CS291" s="5">
        <v>0</v>
      </c>
      <c r="CT291" s="72">
        <v>0</v>
      </c>
      <c r="CU291" s="5">
        <v>0</v>
      </c>
      <c r="CV291" s="72">
        <v>8</v>
      </c>
      <c r="CW291" s="72">
        <v>1</v>
      </c>
      <c r="CX291" s="162" t="s">
        <v>227</v>
      </c>
      <c r="CY291" s="13" t="s">
        <v>119</v>
      </c>
      <c r="CZ291" s="74">
        <v>0</v>
      </c>
      <c r="DA291" s="74">
        <v>0</v>
      </c>
      <c r="DB291" s="74">
        <v>0</v>
      </c>
      <c r="DC291" s="74">
        <v>0</v>
      </c>
      <c r="DD291" s="74">
        <v>0</v>
      </c>
      <c r="DE291" s="74">
        <v>0</v>
      </c>
      <c r="DF291" s="74">
        <v>0</v>
      </c>
      <c r="DG291" s="74">
        <v>0</v>
      </c>
      <c r="DH291" s="74">
        <v>0</v>
      </c>
      <c r="DI291" s="74">
        <v>0</v>
      </c>
      <c r="DJ291" s="74">
        <v>0</v>
      </c>
      <c r="DK291" s="74">
        <v>0</v>
      </c>
      <c r="DL291" s="74">
        <v>0</v>
      </c>
      <c r="DM291" s="74">
        <v>0</v>
      </c>
      <c r="DN291" s="74">
        <v>0</v>
      </c>
      <c r="DO291" s="135"/>
      <c r="DP291" s="138" t="s">
        <v>227</v>
      </c>
      <c r="DQ291" s="138" t="s">
        <v>4416</v>
      </c>
      <c r="DR291" s="138">
        <v>18</v>
      </c>
      <c r="DS291" s="138">
        <v>0</v>
      </c>
      <c r="DT291" s="139">
        <v>62</v>
      </c>
      <c r="DU291" s="139">
        <v>0</v>
      </c>
    </row>
    <row r="292" spans="1:125">
      <c r="A292" s="162"/>
      <c r="B292" s="13" t="s">
        <v>120</v>
      </c>
      <c r="C292" s="74">
        <v>121</v>
      </c>
      <c r="D292" s="74">
        <v>72</v>
      </c>
      <c r="E292" s="74">
        <v>77</v>
      </c>
      <c r="F292" s="74">
        <v>43</v>
      </c>
      <c r="G292" s="74">
        <v>0</v>
      </c>
      <c r="H292" s="74">
        <v>0</v>
      </c>
      <c r="I292" s="74">
        <v>0</v>
      </c>
      <c r="J292" s="74">
        <v>0</v>
      </c>
      <c r="K292" s="74">
        <v>19</v>
      </c>
      <c r="L292" s="74">
        <v>7</v>
      </c>
      <c r="M292" s="74">
        <v>75</v>
      </c>
      <c r="N292" s="74">
        <v>37</v>
      </c>
      <c r="O292" s="74">
        <v>0</v>
      </c>
      <c r="P292" s="74">
        <v>0</v>
      </c>
      <c r="Q292" s="74">
        <v>12</v>
      </c>
      <c r="R292" s="74">
        <v>5</v>
      </c>
      <c r="S292" s="74">
        <v>0</v>
      </c>
      <c r="T292" s="74">
        <v>0</v>
      </c>
      <c r="U292" s="67">
        <v>304</v>
      </c>
      <c r="V292" s="67">
        <v>164</v>
      </c>
      <c r="W292" s="162"/>
      <c r="X292" s="13" t="s">
        <v>120</v>
      </c>
      <c r="Y292" s="74">
        <v>2</v>
      </c>
      <c r="Z292" s="74">
        <v>0</v>
      </c>
      <c r="AA292" s="74">
        <v>0</v>
      </c>
      <c r="AB292" s="74">
        <v>0</v>
      </c>
      <c r="AC292" s="74">
        <v>0</v>
      </c>
      <c r="AD292" s="74">
        <v>0</v>
      </c>
      <c r="AE292" s="74">
        <v>0</v>
      </c>
      <c r="AF292" s="74">
        <v>0</v>
      </c>
      <c r="AG292" s="74">
        <v>0</v>
      </c>
      <c r="AH292" s="74">
        <v>0</v>
      </c>
      <c r="AI292" s="74">
        <v>4</v>
      </c>
      <c r="AJ292" s="74">
        <v>3</v>
      </c>
      <c r="AK292" s="74">
        <v>0</v>
      </c>
      <c r="AL292" s="74">
        <v>0</v>
      </c>
      <c r="AM292" s="74">
        <v>0</v>
      </c>
      <c r="AN292" s="74">
        <v>0</v>
      </c>
      <c r="AO292" s="74">
        <v>0</v>
      </c>
      <c r="AP292" s="74">
        <v>0</v>
      </c>
      <c r="AQ292" s="67">
        <v>6</v>
      </c>
      <c r="AR292" s="67">
        <v>3</v>
      </c>
      <c r="AS292" s="162"/>
      <c r="AT292" s="13" t="s">
        <v>120</v>
      </c>
      <c r="AU292" s="74">
        <v>3</v>
      </c>
      <c r="AV292" s="74">
        <v>2</v>
      </c>
      <c r="AW292" s="74">
        <v>0</v>
      </c>
      <c r="AX292" s="74">
        <v>0</v>
      </c>
      <c r="AY292" s="74">
        <v>1</v>
      </c>
      <c r="AZ292" s="74">
        <v>2</v>
      </c>
      <c r="BA292" s="74">
        <v>0</v>
      </c>
      <c r="BB292" s="74">
        <v>1</v>
      </c>
      <c r="BC292" s="74">
        <v>0</v>
      </c>
      <c r="BD292" s="67">
        <v>9</v>
      </c>
      <c r="BE292" s="76">
        <v>9</v>
      </c>
      <c r="BF292" s="74">
        <v>9</v>
      </c>
      <c r="BG292" s="74">
        <v>6</v>
      </c>
      <c r="BH292" s="74">
        <v>0</v>
      </c>
      <c r="BI292" s="74">
        <v>2</v>
      </c>
      <c r="BJ292" s="162"/>
      <c r="BK292" s="13" t="s">
        <v>120</v>
      </c>
      <c r="BL292" s="74">
        <v>0</v>
      </c>
      <c r="BM292" s="74">
        <v>281</v>
      </c>
      <c r="BN292" s="74">
        <v>0</v>
      </c>
      <c r="BO292" s="74">
        <v>0</v>
      </c>
      <c r="BP292" s="74">
        <v>0</v>
      </c>
      <c r="BQ292" s="74">
        <v>10</v>
      </c>
      <c r="BR292" s="74">
        <v>11</v>
      </c>
      <c r="BS292" s="74">
        <v>23</v>
      </c>
      <c r="BT292" s="74">
        <v>23</v>
      </c>
      <c r="BU292" s="162"/>
      <c r="BV292" s="13" t="s">
        <v>120</v>
      </c>
      <c r="BW292" s="74">
        <v>82</v>
      </c>
      <c r="BX292" s="74">
        <v>49</v>
      </c>
      <c r="BY292" s="74">
        <v>80</v>
      </c>
      <c r="BZ292" s="74">
        <v>49</v>
      </c>
      <c r="CA292" s="74">
        <v>33</v>
      </c>
      <c r="CB292" s="74">
        <v>11</v>
      </c>
      <c r="CC292" s="74">
        <v>0</v>
      </c>
      <c r="CD292" s="74">
        <v>0</v>
      </c>
      <c r="CE292" s="74">
        <v>0</v>
      </c>
      <c r="CF292" s="74">
        <v>0</v>
      </c>
      <c r="CG292" s="74">
        <v>0</v>
      </c>
      <c r="CH292" s="74">
        <v>0</v>
      </c>
      <c r="CI292" s="74">
        <v>11</v>
      </c>
      <c r="CJ292" s="74">
        <v>5</v>
      </c>
      <c r="CK292" s="74">
        <v>11</v>
      </c>
      <c r="CL292" s="74">
        <v>5</v>
      </c>
      <c r="CM292" s="74">
        <v>8</v>
      </c>
      <c r="CN292" s="74">
        <v>4</v>
      </c>
      <c r="CO292" s="162"/>
      <c r="CP292" s="13" t="s">
        <v>120</v>
      </c>
      <c r="CQ292" s="72">
        <v>29</v>
      </c>
      <c r="CR292" s="5">
        <v>11</v>
      </c>
      <c r="CS292" s="5">
        <v>11</v>
      </c>
      <c r="CT292" s="72">
        <v>4</v>
      </c>
      <c r="CU292" s="5">
        <v>1</v>
      </c>
      <c r="CV292" s="72">
        <v>33</v>
      </c>
      <c r="CW292" s="72">
        <v>12</v>
      </c>
      <c r="CX292" s="162"/>
      <c r="CY292" s="13" t="s">
        <v>120</v>
      </c>
      <c r="CZ292" s="74">
        <v>0</v>
      </c>
      <c r="DA292" s="74">
        <v>0</v>
      </c>
      <c r="DB292" s="74">
        <v>0</v>
      </c>
      <c r="DC292" s="74">
        <v>0</v>
      </c>
      <c r="DD292" s="74">
        <v>0</v>
      </c>
      <c r="DE292" s="74">
        <v>0</v>
      </c>
      <c r="DF292" s="74">
        <v>0</v>
      </c>
      <c r="DG292" s="74">
        <v>0</v>
      </c>
      <c r="DH292" s="74">
        <v>0</v>
      </c>
      <c r="DI292" s="74">
        <v>0</v>
      </c>
      <c r="DJ292" s="74">
        <v>0</v>
      </c>
      <c r="DK292" s="74">
        <v>0</v>
      </c>
      <c r="DL292" s="74">
        <v>0</v>
      </c>
      <c r="DM292" s="74">
        <v>0</v>
      </c>
      <c r="DN292" s="74">
        <v>0</v>
      </c>
      <c r="DO292" s="135"/>
      <c r="DP292" s="138" t="s">
        <v>227</v>
      </c>
      <c r="DQ292" s="138" t="s">
        <v>4417</v>
      </c>
      <c r="DR292" s="138">
        <v>93</v>
      </c>
      <c r="DS292" s="138">
        <v>41</v>
      </c>
      <c r="DT292" s="139">
        <v>562</v>
      </c>
      <c r="DU292" s="139">
        <v>0</v>
      </c>
    </row>
    <row r="293" spans="1:125">
      <c r="A293" s="162"/>
      <c r="B293" s="103" t="s">
        <v>102</v>
      </c>
      <c r="C293" s="105">
        <v>147</v>
      </c>
      <c r="D293" s="105">
        <v>85</v>
      </c>
      <c r="E293" s="105">
        <v>92</v>
      </c>
      <c r="F293" s="105">
        <v>52</v>
      </c>
      <c r="G293" s="105">
        <v>0</v>
      </c>
      <c r="H293" s="105">
        <v>0</v>
      </c>
      <c r="I293" s="105">
        <v>0</v>
      </c>
      <c r="J293" s="105">
        <v>0</v>
      </c>
      <c r="K293" s="105">
        <v>19</v>
      </c>
      <c r="L293" s="105">
        <v>7</v>
      </c>
      <c r="M293" s="105">
        <v>90</v>
      </c>
      <c r="N293" s="105">
        <v>45</v>
      </c>
      <c r="O293" s="105">
        <v>0</v>
      </c>
      <c r="P293" s="105">
        <v>0</v>
      </c>
      <c r="Q293" s="105">
        <v>12</v>
      </c>
      <c r="R293" s="105">
        <v>5</v>
      </c>
      <c r="S293" s="105">
        <v>0</v>
      </c>
      <c r="T293" s="105">
        <v>0</v>
      </c>
      <c r="U293" s="105">
        <v>360</v>
      </c>
      <c r="V293" s="105">
        <v>194</v>
      </c>
      <c r="W293" s="162"/>
      <c r="X293" s="103" t="s">
        <v>102</v>
      </c>
      <c r="Y293" s="105">
        <v>2</v>
      </c>
      <c r="Z293" s="105">
        <v>0</v>
      </c>
      <c r="AA293" s="105">
        <v>0</v>
      </c>
      <c r="AB293" s="105">
        <v>0</v>
      </c>
      <c r="AC293" s="105">
        <v>0</v>
      </c>
      <c r="AD293" s="105">
        <v>0</v>
      </c>
      <c r="AE293" s="105">
        <v>0</v>
      </c>
      <c r="AF293" s="105">
        <v>0</v>
      </c>
      <c r="AG293" s="105">
        <v>0</v>
      </c>
      <c r="AH293" s="105">
        <v>0</v>
      </c>
      <c r="AI293" s="105">
        <v>9</v>
      </c>
      <c r="AJ293" s="105">
        <v>5</v>
      </c>
      <c r="AK293" s="105">
        <v>0</v>
      </c>
      <c r="AL293" s="105">
        <v>0</v>
      </c>
      <c r="AM293" s="105">
        <v>0</v>
      </c>
      <c r="AN293" s="105">
        <v>0</v>
      </c>
      <c r="AO293" s="105">
        <v>0</v>
      </c>
      <c r="AP293" s="105">
        <v>0</v>
      </c>
      <c r="AQ293" s="105">
        <v>11</v>
      </c>
      <c r="AR293" s="105">
        <v>5</v>
      </c>
      <c r="AS293" s="162"/>
      <c r="AT293" s="103" t="s">
        <v>102</v>
      </c>
      <c r="AU293" s="105">
        <v>4</v>
      </c>
      <c r="AV293" s="105">
        <v>3</v>
      </c>
      <c r="AW293" s="105">
        <v>0</v>
      </c>
      <c r="AX293" s="105">
        <v>0</v>
      </c>
      <c r="AY293" s="105">
        <v>1</v>
      </c>
      <c r="AZ293" s="105">
        <v>3</v>
      </c>
      <c r="BA293" s="105">
        <v>0</v>
      </c>
      <c r="BB293" s="105">
        <v>1</v>
      </c>
      <c r="BC293" s="105">
        <v>0</v>
      </c>
      <c r="BD293" s="105">
        <v>12</v>
      </c>
      <c r="BE293" s="105">
        <v>12</v>
      </c>
      <c r="BF293" s="105">
        <v>12</v>
      </c>
      <c r="BG293" s="105">
        <v>6</v>
      </c>
      <c r="BH293" s="105">
        <v>1</v>
      </c>
      <c r="BI293" s="105">
        <v>3</v>
      </c>
      <c r="BJ293" s="162"/>
      <c r="BK293" s="103" t="s">
        <v>102</v>
      </c>
      <c r="BL293" s="105">
        <v>18</v>
      </c>
      <c r="BM293" s="105">
        <v>303</v>
      </c>
      <c r="BN293" s="105">
        <v>0</v>
      </c>
      <c r="BO293" s="105">
        <v>0</v>
      </c>
      <c r="BP293" s="105">
        <v>0</v>
      </c>
      <c r="BQ293" s="105">
        <v>10</v>
      </c>
      <c r="BR293" s="105">
        <v>14</v>
      </c>
      <c r="BS293" s="105">
        <v>26</v>
      </c>
      <c r="BT293" s="105">
        <v>26</v>
      </c>
      <c r="BU293" s="162"/>
      <c r="BV293" s="103" t="s">
        <v>102</v>
      </c>
      <c r="BW293" s="105">
        <v>93</v>
      </c>
      <c r="BX293" s="105">
        <v>54</v>
      </c>
      <c r="BY293" s="105">
        <v>91</v>
      </c>
      <c r="BZ293" s="105">
        <v>54</v>
      </c>
      <c r="CA293" s="105">
        <v>33</v>
      </c>
      <c r="CB293" s="105">
        <v>11</v>
      </c>
      <c r="CC293" s="105">
        <v>0</v>
      </c>
      <c r="CD293" s="105">
        <v>0</v>
      </c>
      <c r="CE293" s="105">
        <v>0</v>
      </c>
      <c r="CF293" s="105">
        <v>0</v>
      </c>
      <c r="CG293" s="105">
        <v>0</v>
      </c>
      <c r="CH293" s="105">
        <v>0</v>
      </c>
      <c r="CI293" s="105">
        <v>18</v>
      </c>
      <c r="CJ293" s="105">
        <v>7</v>
      </c>
      <c r="CK293" s="105">
        <v>18</v>
      </c>
      <c r="CL293" s="105">
        <v>7</v>
      </c>
      <c r="CM293" s="105">
        <v>8</v>
      </c>
      <c r="CN293" s="105">
        <v>4</v>
      </c>
      <c r="CO293" s="162"/>
      <c r="CP293" s="105" t="s">
        <v>102</v>
      </c>
      <c r="CQ293" s="105">
        <v>37</v>
      </c>
      <c r="CR293" s="105">
        <v>12</v>
      </c>
      <c r="CS293" s="105">
        <v>11</v>
      </c>
      <c r="CT293" s="105">
        <v>4</v>
      </c>
      <c r="CU293" s="105">
        <v>1</v>
      </c>
      <c r="CV293" s="105">
        <v>41</v>
      </c>
      <c r="CW293" s="105">
        <v>13</v>
      </c>
      <c r="CX293" s="162"/>
      <c r="CY293" s="103" t="s">
        <v>102</v>
      </c>
      <c r="CZ293" s="105">
        <v>0</v>
      </c>
      <c r="DA293" s="105">
        <v>0</v>
      </c>
      <c r="DB293" s="105">
        <v>0</v>
      </c>
      <c r="DC293" s="105">
        <v>0</v>
      </c>
      <c r="DD293" s="105">
        <v>0</v>
      </c>
      <c r="DE293" s="105">
        <v>0</v>
      </c>
      <c r="DF293" s="105">
        <v>0</v>
      </c>
      <c r="DG293" s="105">
        <v>0</v>
      </c>
      <c r="DH293" s="105">
        <v>0</v>
      </c>
      <c r="DI293" s="105">
        <v>0</v>
      </c>
      <c r="DJ293" s="105">
        <v>0</v>
      </c>
      <c r="DK293" s="105">
        <v>0</v>
      </c>
      <c r="DL293" s="105">
        <v>0</v>
      </c>
      <c r="DM293" s="105">
        <v>0</v>
      </c>
      <c r="DN293" s="105">
        <v>0</v>
      </c>
      <c r="DO293" s="135"/>
      <c r="DP293" s="138" t="s">
        <v>227</v>
      </c>
      <c r="DQ293" s="138" t="s">
        <v>4418</v>
      </c>
      <c r="DR293" s="138">
        <v>111</v>
      </c>
      <c r="DS293" s="138">
        <v>41</v>
      </c>
      <c r="DT293" s="139">
        <v>624</v>
      </c>
      <c r="DU293" s="139">
        <v>0</v>
      </c>
    </row>
    <row r="294" spans="1:125">
      <c r="A294" s="162" t="s">
        <v>4</v>
      </c>
      <c r="B294" s="13" t="s">
        <v>119</v>
      </c>
      <c r="C294" s="74">
        <v>112</v>
      </c>
      <c r="D294" s="74">
        <v>50</v>
      </c>
      <c r="E294" s="74">
        <v>25</v>
      </c>
      <c r="F294" s="74">
        <v>12</v>
      </c>
      <c r="G294" s="74">
        <v>0</v>
      </c>
      <c r="H294" s="74">
        <v>0</v>
      </c>
      <c r="I294" s="74">
        <v>0</v>
      </c>
      <c r="J294" s="74">
        <v>0</v>
      </c>
      <c r="K294" s="74">
        <v>28</v>
      </c>
      <c r="L294" s="74">
        <v>20</v>
      </c>
      <c r="M294" s="74">
        <v>71</v>
      </c>
      <c r="N294" s="74">
        <v>36</v>
      </c>
      <c r="O294" s="74">
        <v>0</v>
      </c>
      <c r="P294" s="74">
        <v>0</v>
      </c>
      <c r="Q294" s="74">
        <v>20</v>
      </c>
      <c r="R294" s="74">
        <v>5</v>
      </c>
      <c r="S294" s="74">
        <v>0</v>
      </c>
      <c r="T294" s="74">
        <v>0</v>
      </c>
      <c r="U294" s="67">
        <v>256</v>
      </c>
      <c r="V294" s="67">
        <v>123</v>
      </c>
      <c r="W294" s="162" t="s">
        <v>4</v>
      </c>
      <c r="X294" s="13" t="s">
        <v>119</v>
      </c>
      <c r="Y294" s="74">
        <v>4</v>
      </c>
      <c r="Z294" s="74">
        <v>2</v>
      </c>
      <c r="AA294" s="74">
        <v>0</v>
      </c>
      <c r="AB294" s="74">
        <v>0</v>
      </c>
      <c r="AC294" s="74">
        <v>0</v>
      </c>
      <c r="AD294" s="74">
        <v>0</v>
      </c>
      <c r="AE294" s="74">
        <v>0</v>
      </c>
      <c r="AF294" s="74">
        <v>0</v>
      </c>
      <c r="AG294" s="74">
        <v>0</v>
      </c>
      <c r="AH294" s="74">
        <v>0</v>
      </c>
      <c r="AI294" s="74">
        <v>13</v>
      </c>
      <c r="AJ294" s="74">
        <v>6</v>
      </c>
      <c r="AK294" s="74">
        <v>0</v>
      </c>
      <c r="AL294" s="74">
        <v>0</v>
      </c>
      <c r="AM294" s="74">
        <v>4</v>
      </c>
      <c r="AN294" s="74">
        <v>0</v>
      </c>
      <c r="AO294" s="74">
        <v>0</v>
      </c>
      <c r="AP294" s="74">
        <v>0</v>
      </c>
      <c r="AQ294" s="67">
        <v>21</v>
      </c>
      <c r="AR294" s="67">
        <v>8</v>
      </c>
      <c r="AS294" s="162" t="s">
        <v>4</v>
      </c>
      <c r="AT294" s="13" t="s">
        <v>119</v>
      </c>
      <c r="AU294" s="74">
        <v>3</v>
      </c>
      <c r="AV294" s="74">
        <v>1</v>
      </c>
      <c r="AW294" s="74">
        <v>0</v>
      </c>
      <c r="AX294" s="74">
        <v>0</v>
      </c>
      <c r="AY294" s="74">
        <v>1</v>
      </c>
      <c r="AZ294" s="74">
        <v>3</v>
      </c>
      <c r="BA294" s="74">
        <v>0</v>
      </c>
      <c r="BB294" s="74">
        <v>1</v>
      </c>
      <c r="BC294" s="74">
        <v>0</v>
      </c>
      <c r="BD294" s="67">
        <v>9</v>
      </c>
      <c r="BE294" s="76">
        <v>14</v>
      </c>
      <c r="BF294" s="74">
        <v>11</v>
      </c>
      <c r="BG294" s="74">
        <v>8</v>
      </c>
      <c r="BH294" s="74">
        <v>0</v>
      </c>
      <c r="BI294" s="74">
        <v>3</v>
      </c>
      <c r="BJ294" s="162" t="s">
        <v>4</v>
      </c>
      <c r="BK294" s="13" t="s">
        <v>119</v>
      </c>
      <c r="BL294" s="74">
        <v>0</v>
      </c>
      <c r="BM294" s="74">
        <v>147</v>
      </c>
      <c r="BN294" s="74">
        <v>45</v>
      </c>
      <c r="BO294" s="74">
        <v>0</v>
      </c>
      <c r="BP294" s="74">
        <v>0</v>
      </c>
      <c r="BQ294" s="74">
        <v>2</v>
      </c>
      <c r="BR294" s="74">
        <v>14</v>
      </c>
      <c r="BS294" s="74">
        <v>14</v>
      </c>
      <c r="BT294" s="74">
        <v>14</v>
      </c>
      <c r="BU294" s="162" t="s">
        <v>4</v>
      </c>
      <c r="BV294" s="13" t="s">
        <v>119</v>
      </c>
      <c r="BW294" s="74">
        <v>164</v>
      </c>
      <c r="BX294" s="74">
        <v>84</v>
      </c>
      <c r="BY294" s="74">
        <v>151</v>
      </c>
      <c r="BZ294" s="74">
        <v>78</v>
      </c>
      <c r="CA294" s="74">
        <v>71</v>
      </c>
      <c r="CB294" s="74">
        <v>33</v>
      </c>
      <c r="CC294" s="74">
        <v>0</v>
      </c>
      <c r="CD294" s="74">
        <v>0</v>
      </c>
      <c r="CE294" s="74">
        <v>0</v>
      </c>
      <c r="CF294" s="74">
        <v>0</v>
      </c>
      <c r="CG294" s="74">
        <v>0</v>
      </c>
      <c r="CH294" s="74">
        <v>0</v>
      </c>
      <c r="CI294" s="74">
        <v>20</v>
      </c>
      <c r="CJ294" s="74">
        <v>4</v>
      </c>
      <c r="CK294" s="74">
        <v>19</v>
      </c>
      <c r="CL294" s="74">
        <v>4</v>
      </c>
      <c r="CM294" s="74">
        <v>7</v>
      </c>
      <c r="CN294" s="74">
        <v>1</v>
      </c>
      <c r="CO294" s="162" t="s">
        <v>4</v>
      </c>
      <c r="CP294" s="13" t="s">
        <v>119</v>
      </c>
      <c r="CQ294" s="72">
        <v>24</v>
      </c>
      <c r="CR294" s="5">
        <v>11</v>
      </c>
      <c r="CS294" s="5">
        <v>2</v>
      </c>
      <c r="CT294" s="72">
        <v>4</v>
      </c>
      <c r="CU294" s="5">
        <v>0</v>
      </c>
      <c r="CV294" s="72">
        <v>28</v>
      </c>
      <c r="CW294" s="72">
        <v>11</v>
      </c>
      <c r="CX294" s="162" t="s">
        <v>4</v>
      </c>
      <c r="CY294" s="13" t="s">
        <v>119</v>
      </c>
      <c r="CZ294" s="74">
        <v>0</v>
      </c>
      <c r="DA294" s="74">
        <v>0</v>
      </c>
      <c r="DB294" s="74">
        <v>0</v>
      </c>
      <c r="DC294" s="74">
        <v>0</v>
      </c>
      <c r="DD294" s="74">
        <v>0</v>
      </c>
      <c r="DE294" s="74">
        <v>0</v>
      </c>
      <c r="DF294" s="74">
        <v>0</v>
      </c>
      <c r="DG294" s="74">
        <v>0</v>
      </c>
      <c r="DH294" s="74">
        <v>0</v>
      </c>
      <c r="DI294" s="74">
        <v>0</v>
      </c>
      <c r="DJ294" s="74">
        <v>0</v>
      </c>
      <c r="DK294" s="74">
        <v>0</v>
      </c>
      <c r="DL294" s="74">
        <v>0</v>
      </c>
      <c r="DM294" s="74">
        <v>0</v>
      </c>
      <c r="DN294" s="74">
        <v>0</v>
      </c>
      <c r="DO294" s="135"/>
      <c r="DP294" s="138" t="s">
        <v>4</v>
      </c>
      <c r="DQ294" s="138" t="s">
        <v>4419</v>
      </c>
      <c r="DR294" s="138">
        <v>184</v>
      </c>
      <c r="DS294" s="138">
        <v>78</v>
      </c>
      <c r="DT294" s="139">
        <v>429</v>
      </c>
      <c r="DU294" s="139">
        <v>0</v>
      </c>
    </row>
    <row r="295" spans="1:125">
      <c r="A295" s="162"/>
      <c r="B295" s="13" t="s">
        <v>120</v>
      </c>
      <c r="C295" s="74">
        <v>0</v>
      </c>
      <c r="D295" s="74">
        <v>0</v>
      </c>
      <c r="E295" s="74">
        <v>0</v>
      </c>
      <c r="F295" s="74">
        <v>0</v>
      </c>
      <c r="G295" s="74">
        <v>0</v>
      </c>
      <c r="H295" s="74">
        <v>0</v>
      </c>
      <c r="I295" s="74">
        <v>0</v>
      </c>
      <c r="J295" s="74">
        <v>0</v>
      </c>
      <c r="K295" s="74">
        <v>0</v>
      </c>
      <c r="L295" s="74">
        <v>0</v>
      </c>
      <c r="M295" s="74">
        <v>0</v>
      </c>
      <c r="N295" s="74">
        <v>0</v>
      </c>
      <c r="O295" s="74">
        <v>0</v>
      </c>
      <c r="P295" s="74">
        <v>0</v>
      </c>
      <c r="Q295" s="74">
        <v>0</v>
      </c>
      <c r="R295" s="74">
        <v>0</v>
      </c>
      <c r="S295" s="74">
        <v>0</v>
      </c>
      <c r="T295" s="74">
        <v>0</v>
      </c>
      <c r="U295" s="67">
        <v>0</v>
      </c>
      <c r="V295" s="67">
        <v>0</v>
      </c>
      <c r="W295" s="162"/>
      <c r="X295" s="13" t="s">
        <v>120</v>
      </c>
      <c r="Y295" s="74">
        <v>0</v>
      </c>
      <c r="Z295" s="74">
        <v>0</v>
      </c>
      <c r="AA295" s="74">
        <v>0</v>
      </c>
      <c r="AB295" s="74">
        <v>0</v>
      </c>
      <c r="AC295" s="74">
        <v>0</v>
      </c>
      <c r="AD295" s="74">
        <v>0</v>
      </c>
      <c r="AE295" s="74">
        <v>0</v>
      </c>
      <c r="AF295" s="74">
        <v>0</v>
      </c>
      <c r="AG295" s="74">
        <v>0</v>
      </c>
      <c r="AH295" s="74">
        <v>0</v>
      </c>
      <c r="AI295" s="74">
        <v>0</v>
      </c>
      <c r="AJ295" s="74">
        <v>0</v>
      </c>
      <c r="AK295" s="74">
        <v>0</v>
      </c>
      <c r="AL295" s="74">
        <v>0</v>
      </c>
      <c r="AM295" s="74">
        <v>0</v>
      </c>
      <c r="AN295" s="74">
        <v>0</v>
      </c>
      <c r="AO295" s="74">
        <v>0</v>
      </c>
      <c r="AP295" s="74">
        <v>0</v>
      </c>
      <c r="AQ295" s="67">
        <v>0</v>
      </c>
      <c r="AR295" s="67">
        <v>0</v>
      </c>
      <c r="AS295" s="162"/>
      <c r="AT295" s="13" t="s">
        <v>120</v>
      </c>
      <c r="AU295" s="74">
        <v>0</v>
      </c>
      <c r="AV295" s="74">
        <v>0</v>
      </c>
      <c r="AW295" s="74">
        <v>0</v>
      </c>
      <c r="AX295" s="74">
        <v>0</v>
      </c>
      <c r="AY295" s="74">
        <v>0</v>
      </c>
      <c r="AZ295" s="74">
        <v>0</v>
      </c>
      <c r="BA295" s="74">
        <v>0</v>
      </c>
      <c r="BB295" s="74">
        <v>0</v>
      </c>
      <c r="BC295" s="74">
        <v>0</v>
      </c>
      <c r="BD295" s="67">
        <v>0</v>
      </c>
      <c r="BE295" s="76">
        <v>0</v>
      </c>
      <c r="BF295" s="74">
        <v>0</v>
      </c>
      <c r="BG295" s="74">
        <v>0</v>
      </c>
      <c r="BH295" s="74">
        <v>0</v>
      </c>
      <c r="BI295" s="74">
        <v>0</v>
      </c>
      <c r="BJ295" s="162"/>
      <c r="BK295" s="13" t="s">
        <v>120</v>
      </c>
      <c r="BL295" s="74">
        <v>0</v>
      </c>
      <c r="BM295" s="74">
        <v>0</v>
      </c>
      <c r="BN295" s="74">
        <v>0</v>
      </c>
      <c r="BO295" s="74">
        <v>0</v>
      </c>
      <c r="BP295" s="74">
        <v>0</v>
      </c>
      <c r="BQ295" s="74">
        <v>0</v>
      </c>
      <c r="BR295" s="74">
        <v>0</v>
      </c>
      <c r="BS295" s="74">
        <v>0</v>
      </c>
      <c r="BT295" s="74">
        <v>0</v>
      </c>
      <c r="BU295" s="162"/>
      <c r="BV295" s="13" t="s">
        <v>120</v>
      </c>
      <c r="BW295" s="74">
        <v>0</v>
      </c>
      <c r="BX295" s="74">
        <v>0</v>
      </c>
      <c r="BY295" s="74">
        <v>0</v>
      </c>
      <c r="BZ295" s="74">
        <v>0</v>
      </c>
      <c r="CA295" s="74">
        <v>0</v>
      </c>
      <c r="CB295" s="74">
        <v>0</v>
      </c>
      <c r="CC295" s="74">
        <v>0</v>
      </c>
      <c r="CD295" s="74">
        <v>0</v>
      </c>
      <c r="CE295" s="74">
        <v>0</v>
      </c>
      <c r="CF295" s="74">
        <v>0</v>
      </c>
      <c r="CG295" s="74">
        <v>0</v>
      </c>
      <c r="CH295" s="74">
        <v>0</v>
      </c>
      <c r="CI295" s="74">
        <v>0</v>
      </c>
      <c r="CJ295" s="74">
        <v>0</v>
      </c>
      <c r="CK295" s="74">
        <v>0</v>
      </c>
      <c r="CL295" s="74">
        <v>0</v>
      </c>
      <c r="CM295" s="74">
        <v>0</v>
      </c>
      <c r="CN295" s="74">
        <v>0</v>
      </c>
      <c r="CO295" s="162"/>
      <c r="CP295" s="13" t="s">
        <v>120</v>
      </c>
      <c r="CQ295" s="72">
        <v>0</v>
      </c>
      <c r="CR295" s="5">
        <v>0</v>
      </c>
      <c r="CS295" s="5">
        <v>0</v>
      </c>
      <c r="CT295" s="72">
        <v>0</v>
      </c>
      <c r="CU295" s="5">
        <v>0</v>
      </c>
      <c r="CV295" s="72">
        <v>0</v>
      </c>
      <c r="CW295" s="72">
        <v>0</v>
      </c>
      <c r="CX295" s="162"/>
      <c r="CY295" s="13" t="s">
        <v>120</v>
      </c>
      <c r="CZ295" s="74">
        <v>0</v>
      </c>
      <c r="DA295" s="74">
        <v>0</v>
      </c>
      <c r="DB295" s="74">
        <v>0</v>
      </c>
      <c r="DC295" s="74">
        <v>0</v>
      </c>
      <c r="DD295" s="74">
        <v>0</v>
      </c>
      <c r="DE295" s="74">
        <v>0</v>
      </c>
      <c r="DF295" s="74">
        <v>0</v>
      </c>
      <c r="DG295" s="74">
        <v>0</v>
      </c>
      <c r="DH295" s="74">
        <v>0</v>
      </c>
      <c r="DI295" s="74">
        <v>0</v>
      </c>
      <c r="DJ295" s="74">
        <v>0</v>
      </c>
      <c r="DK295" s="74">
        <v>0</v>
      </c>
      <c r="DL295" s="74">
        <v>0</v>
      </c>
      <c r="DM295" s="74">
        <v>0</v>
      </c>
      <c r="DN295" s="74">
        <v>0</v>
      </c>
      <c r="DO295" s="135"/>
      <c r="DP295" s="138" t="s">
        <v>4</v>
      </c>
      <c r="DQ295" s="138" t="s">
        <v>4420</v>
      </c>
      <c r="DR295" s="138">
        <v>0</v>
      </c>
      <c r="DS295" s="138">
        <v>0</v>
      </c>
      <c r="DT295" s="139">
        <v>0</v>
      </c>
      <c r="DU295" s="139">
        <v>0</v>
      </c>
    </row>
    <row r="296" spans="1:125">
      <c r="A296" s="162"/>
      <c r="B296" s="103" t="s">
        <v>102</v>
      </c>
      <c r="C296" s="105">
        <v>112</v>
      </c>
      <c r="D296" s="105">
        <v>50</v>
      </c>
      <c r="E296" s="105">
        <v>25</v>
      </c>
      <c r="F296" s="105">
        <v>12</v>
      </c>
      <c r="G296" s="105">
        <v>0</v>
      </c>
      <c r="H296" s="105">
        <v>0</v>
      </c>
      <c r="I296" s="105">
        <v>0</v>
      </c>
      <c r="J296" s="105">
        <v>0</v>
      </c>
      <c r="K296" s="105">
        <v>28</v>
      </c>
      <c r="L296" s="105">
        <v>20</v>
      </c>
      <c r="M296" s="105">
        <v>71</v>
      </c>
      <c r="N296" s="105">
        <v>36</v>
      </c>
      <c r="O296" s="105">
        <v>0</v>
      </c>
      <c r="P296" s="105">
        <v>0</v>
      </c>
      <c r="Q296" s="105">
        <v>20</v>
      </c>
      <c r="R296" s="105">
        <v>5</v>
      </c>
      <c r="S296" s="105">
        <v>0</v>
      </c>
      <c r="T296" s="105">
        <v>0</v>
      </c>
      <c r="U296" s="105">
        <v>256</v>
      </c>
      <c r="V296" s="105">
        <v>123</v>
      </c>
      <c r="W296" s="162"/>
      <c r="X296" s="103" t="s">
        <v>102</v>
      </c>
      <c r="Y296" s="105">
        <v>4</v>
      </c>
      <c r="Z296" s="105">
        <v>2</v>
      </c>
      <c r="AA296" s="105">
        <v>0</v>
      </c>
      <c r="AB296" s="105">
        <v>0</v>
      </c>
      <c r="AC296" s="105">
        <v>0</v>
      </c>
      <c r="AD296" s="105">
        <v>0</v>
      </c>
      <c r="AE296" s="105">
        <v>0</v>
      </c>
      <c r="AF296" s="105">
        <v>0</v>
      </c>
      <c r="AG296" s="105">
        <v>0</v>
      </c>
      <c r="AH296" s="105">
        <v>0</v>
      </c>
      <c r="AI296" s="105">
        <v>13</v>
      </c>
      <c r="AJ296" s="105">
        <v>6</v>
      </c>
      <c r="AK296" s="105">
        <v>0</v>
      </c>
      <c r="AL296" s="105">
        <v>0</v>
      </c>
      <c r="AM296" s="105">
        <v>4</v>
      </c>
      <c r="AN296" s="105">
        <v>0</v>
      </c>
      <c r="AO296" s="105">
        <v>0</v>
      </c>
      <c r="AP296" s="105">
        <v>0</v>
      </c>
      <c r="AQ296" s="105">
        <v>21</v>
      </c>
      <c r="AR296" s="105">
        <v>8</v>
      </c>
      <c r="AS296" s="162"/>
      <c r="AT296" s="103" t="s">
        <v>102</v>
      </c>
      <c r="AU296" s="105">
        <v>3</v>
      </c>
      <c r="AV296" s="105">
        <v>1</v>
      </c>
      <c r="AW296" s="105">
        <v>0</v>
      </c>
      <c r="AX296" s="105">
        <v>0</v>
      </c>
      <c r="AY296" s="105">
        <v>1</v>
      </c>
      <c r="AZ296" s="105">
        <v>3</v>
      </c>
      <c r="BA296" s="105">
        <v>0</v>
      </c>
      <c r="BB296" s="105">
        <v>1</v>
      </c>
      <c r="BC296" s="105">
        <v>0</v>
      </c>
      <c r="BD296" s="105">
        <v>9</v>
      </c>
      <c r="BE296" s="105">
        <v>14</v>
      </c>
      <c r="BF296" s="105">
        <v>11</v>
      </c>
      <c r="BG296" s="105">
        <v>8</v>
      </c>
      <c r="BH296" s="105">
        <v>0</v>
      </c>
      <c r="BI296" s="105">
        <v>3</v>
      </c>
      <c r="BJ296" s="162"/>
      <c r="BK296" s="103" t="s">
        <v>102</v>
      </c>
      <c r="BL296" s="105">
        <v>0</v>
      </c>
      <c r="BM296" s="105">
        <v>147</v>
      </c>
      <c r="BN296" s="105">
        <v>45</v>
      </c>
      <c r="BO296" s="105">
        <v>0</v>
      </c>
      <c r="BP296" s="105">
        <v>0</v>
      </c>
      <c r="BQ296" s="105">
        <v>2</v>
      </c>
      <c r="BR296" s="105">
        <v>14</v>
      </c>
      <c r="BS296" s="105">
        <v>14</v>
      </c>
      <c r="BT296" s="105">
        <v>14</v>
      </c>
      <c r="BU296" s="162"/>
      <c r="BV296" s="103" t="s">
        <v>102</v>
      </c>
      <c r="BW296" s="105">
        <v>164</v>
      </c>
      <c r="BX296" s="105">
        <v>84</v>
      </c>
      <c r="BY296" s="105">
        <v>151</v>
      </c>
      <c r="BZ296" s="105">
        <v>78</v>
      </c>
      <c r="CA296" s="105">
        <v>71</v>
      </c>
      <c r="CB296" s="105">
        <v>33</v>
      </c>
      <c r="CC296" s="105">
        <v>0</v>
      </c>
      <c r="CD296" s="105">
        <v>0</v>
      </c>
      <c r="CE296" s="105">
        <v>0</v>
      </c>
      <c r="CF296" s="105">
        <v>0</v>
      </c>
      <c r="CG296" s="105">
        <v>0</v>
      </c>
      <c r="CH296" s="105">
        <v>0</v>
      </c>
      <c r="CI296" s="105">
        <v>20</v>
      </c>
      <c r="CJ296" s="105">
        <v>4</v>
      </c>
      <c r="CK296" s="105">
        <v>19</v>
      </c>
      <c r="CL296" s="105">
        <v>4</v>
      </c>
      <c r="CM296" s="105">
        <v>7</v>
      </c>
      <c r="CN296" s="105">
        <v>1</v>
      </c>
      <c r="CO296" s="162"/>
      <c r="CP296" s="105" t="s">
        <v>102</v>
      </c>
      <c r="CQ296" s="105">
        <v>24</v>
      </c>
      <c r="CR296" s="105">
        <v>11</v>
      </c>
      <c r="CS296" s="105">
        <v>2</v>
      </c>
      <c r="CT296" s="105">
        <v>4</v>
      </c>
      <c r="CU296" s="105">
        <v>0</v>
      </c>
      <c r="CV296" s="105">
        <v>28</v>
      </c>
      <c r="CW296" s="105">
        <v>11</v>
      </c>
      <c r="CX296" s="162"/>
      <c r="CY296" s="103" t="s">
        <v>102</v>
      </c>
      <c r="CZ296" s="105">
        <v>0</v>
      </c>
      <c r="DA296" s="105">
        <v>0</v>
      </c>
      <c r="DB296" s="105">
        <v>0</v>
      </c>
      <c r="DC296" s="105">
        <v>0</v>
      </c>
      <c r="DD296" s="105">
        <v>0</v>
      </c>
      <c r="DE296" s="105">
        <v>0</v>
      </c>
      <c r="DF296" s="105">
        <v>0</v>
      </c>
      <c r="DG296" s="105">
        <v>0</v>
      </c>
      <c r="DH296" s="105">
        <v>0</v>
      </c>
      <c r="DI296" s="105">
        <v>0</v>
      </c>
      <c r="DJ296" s="105">
        <v>0</v>
      </c>
      <c r="DK296" s="105">
        <v>0</v>
      </c>
      <c r="DL296" s="105">
        <v>0</v>
      </c>
      <c r="DM296" s="105">
        <v>0</v>
      </c>
      <c r="DN296" s="105">
        <v>0</v>
      </c>
      <c r="DO296" s="135"/>
      <c r="DP296" s="138" t="s">
        <v>4</v>
      </c>
      <c r="DQ296" s="138" t="s">
        <v>4421</v>
      </c>
      <c r="DR296" s="138">
        <v>184</v>
      </c>
      <c r="DS296" s="138">
        <v>78</v>
      </c>
      <c r="DT296" s="139">
        <v>429</v>
      </c>
      <c r="DU296" s="139">
        <v>0</v>
      </c>
    </row>
    <row r="297" spans="1:125">
      <c r="A297" s="162" t="s">
        <v>228</v>
      </c>
      <c r="B297" s="13" t="s">
        <v>119</v>
      </c>
      <c r="C297" s="74">
        <v>23</v>
      </c>
      <c r="D297" s="74">
        <v>14</v>
      </c>
      <c r="E297" s="74">
        <v>0</v>
      </c>
      <c r="F297" s="74">
        <v>0</v>
      </c>
      <c r="G297" s="74">
        <v>0</v>
      </c>
      <c r="H297" s="74">
        <v>0</v>
      </c>
      <c r="I297" s="74">
        <v>0</v>
      </c>
      <c r="J297" s="74">
        <v>0</v>
      </c>
      <c r="K297" s="74">
        <v>0</v>
      </c>
      <c r="L297" s="74">
        <v>0</v>
      </c>
      <c r="M297" s="74">
        <v>10</v>
      </c>
      <c r="N297" s="74">
        <v>4</v>
      </c>
      <c r="O297" s="74">
        <v>0</v>
      </c>
      <c r="P297" s="74">
        <v>0</v>
      </c>
      <c r="Q297" s="74">
        <v>0</v>
      </c>
      <c r="R297" s="74">
        <v>0</v>
      </c>
      <c r="S297" s="74">
        <v>0</v>
      </c>
      <c r="T297" s="74">
        <v>0</v>
      </c>
      <c r="U297" s="67">
        <v>33</v>
      </c>
      <c r="V297" s="67">
        <v>18</v>
      </c>
      <c r="W297" s="162" t="s">
        <v>228</v>
      </c>
      <c r="X297" s="13" t="s">
        <v>119</v>
      </c>
      <c r="Y297" s="74">
        <v>0</v>
      </c>
      <c r="Z297" s="74">
        <v>0</v>
      </c>
      <c r="AA297" s="74">
        <v>0</v>
      </c>
      <c r="AB297" s="74">
        <v>0</v>
      </c>
      <c r="AC297" s="74">
        <v>0</v>
      </c>
      <c r="AD297" s="74">
        <v>0</v>
      </c>
      <c r="AE297" s="74">
        <v>0</v>
      </c>
      <c r="AF297" s="74">
        <v>0</v>
      </c>
      <c r="AG297" s="74">
        <v>0</v>
      </c>
      <c r="AH297" s="74">
        <v>0</v>
      </c>
      <c r="AI297" s="74">
        <v>0</v>
      </c>
      <c r="AJ297" s="74">
        <v>0</v>
      </c>
      <c r="AK297" s="74">
        <v>0</v>
      </c>
      <c r="AL297" s="74">
        <v>0</v>
      </c>
      <c r="AM297" s="74">
        <v>0</v>
      </c>
      <c r="AN297" s="74">
        <v>0</v>
      </c>
      <c r="AO297" s="74">
        <v>0</v>
      </c>
      <c r="AP297" s="74">
        <v>0</v>
      </c>
      <c r="AQ297" s="67">
        <v>0</v>
      </c>
      <c r="AR297" s="67">
        <v>0</v>
      </c>
      <c r="AS297" s="162" t="s">
        <v>228</v>
      </c>
      <c r="AT297" s="13" t="s">
        <v>119</v>
      </c>
      <c r="AU297" s="74">
        <v>1</v>
      </c>
      <c r="AV297" s="74">
        <v>0</v>
      </c>
      <c r="AW297" s="74">
        <v>0</v>
      </c>
      <c r="AX297" s="74">
        <v>0</v>
      </c>
      <c r="AY297" s="74">
        <v>0</v>
      </c>
      <c r="AZ297" s="74">
        <v>1</v>
      </c>
      <c r="BA297" s="74">
        <v>0</v>
      </c>
      <c r="BB297" s="74">
        <v>0</v>
      </c>
      <c r="BC297" s="74">
        <v>0</v>
      </c>
      <c r="BD297" s="67">
        <v>2</v>
      </c>
      <c r="BE297" s="76">
        <v>3</v>
      </c>
      <c r="BF297" s="74">
        <v>0</v>
      </c>
      <c r="BG297" s="74">
        <v>0</v>
      </c>
      <c r="BH297" s="74">
        <v>0</v>
      </c>
      <c r="BI297" s="74">
        <v>1</v>
      </c>
      <c r="BJ297" s="162" t="s">
        <v>228</v>
      </c>
      <c r="BK297" s="13" t="s">
        <v>119</v>
      </c>
      <c r="BL297" s="74">
        <v>0</v>
      </c>
      <c r="BM297" s="74">
        <v>12</v>
      </c>
      <c r="BN297" s="74">
        <v>0</v>
      </c>
      <c r="BO297" s="74">
        <v>0</v>
      </c>
      <c r="BP297" s="74">
        <v>0</v>
      </c>
      <c r="BQ297" s="74">
        <v>0</v>
      </c>
      <c r="BR297" s="74">
        <v>3</v>
      </c>
      <c r="BS297" s="74">
        <v>0</v>
      </c>
      <c r="BT297" s="74">
        <v>0</v>
      </c>
      <c r="BU297" s="162" t="s">
        <v>228</v>
      </c>
      <c r="BV297" s="13" t="s">
        <v>119</v>
      </c>
      <c r="BW297" s="74">
        <v>24</v>
      </c>
      <c r="BX297" s="74">
        <v>11</v>
      </c>
      <c r="BY297" s="74">
        <v>23</v>
      </c>
      <c r="BZ297" s="74">
        <v>10</v>
      </c>
      <c r="CA297" s="74">
        <v>18</v>
      </c>
      <c r="CB297" s="74">
        <v>8</v>
      </c>
      <c r="CC297" s="74">
        <v>0</v>
      </c>
      <c r="CD297" s="74">
        <v>0</v>
      </c>
      <c r="CE297" s="74">
        <v>0</v>
      </c>
      <c r="CF297" s="74">
        <v>0</v>
      </c>
      <c r="CG297" s="74">
        <v>0</v>
      </c>
      <c r="CH297" s="74">
        <v>0</v>
      </c>
      <c r="CI297" s="74">
        <v>0</v>
      </c>
      <c r="CJ297" s="74">
        <v>0</v>
      </c>
      <c r="CK297" s="74">
        <v>0</v>
      </c>
      <c r="CL297" s="74">
        <v>0</v>
      </c>
      <c r="CM297" s="74">
        <v>0</v>
      </c>
      <c r="CN297" s="74">
        <v>0</v>
      </c>
      <c r="CO297" s="162" t="s">
        <v>228</v>
      </c>
      <c r="CP297" s="13" t="s">
        <v>119</v>
      </c>
      <c r="CQ297" s="72">
        <v>3</v>
      </c>
      <c r="CR297" s="5">
        <v>1</v>
      </c>
      <c r="CS297" s="5">
        <v>0</v>
      </c>
      <c r="CT297" s="72">
        <v>0</v>
      </c>
      <c r="CU297" s="5">
        <v>0</v>
      </c>
      <c r="CV297" s="72">
        <v>3</v>
      </c>
      <c r="CW297" s="72">
        <v>1</v>
      </c>
      <c r="CX297" s="162" t="s">
        <v>228</v>
      </c>
      <c r="CY297" s="13" t="s">
        <v>119</v>
      </c>
      <c r="CZ297" s="74">
        <v>3</v>
      </c>
      <c r="DA297" s="74">
        <v>3</v>
      </c>
      <c r="DB297" s="74">
        <v>3</v>
      </c>
      <c r="DC297" s="74">
        <v>0</v>
      </c>
      <c r="DD297" s="74">
        <v>3</v>
      </c>
      <c r="DE297" s="74">
        <v>0</v>
      </c>
      <c r="DF297" s="74">
        <v>3</v>
      </c>
      <c r="DG297" s="74">
        <v>3</v>
      </c>
      <c r="DH297" s="74">
        <v>3</v>
      </c>
      <c r="DI297" s="74">
        <v>0</v>
      </c>
      <c r="DJ297" s="74">
        <v>0</v>
      </c>
      <c r="DK297" s="74">
        <v>0</v>
      </c>
      <c r="DL297" s="74">
        <v>0</v>
      </c>
      <c r="DM297" s="74">
        <v>0</v>
      </c>
      <c r="DN297" s="74">
        <v>0</v>
      </c>
      <c r="DO297" s="135"/>
      <c r="DP297" s="138" t="s">
        <v>228</v>
      </c>
      <c r="DQ297" s="138" t="s">
        <v>4422</v>
      </c>
      <c r="DR297" s="138">
        <v>24</v>
      </c>
      <c r="DS297" s="138">
        <v>18</v>
      </c>
      <c r="DT297" s="139">
        <v>24</v>
      </c>
      <c r="DU297" s="139">
        <v>21</v>
      </c>
    </row>
    <row r="298" spans="1:125">
      <c r="A298" s="162"/>
      <c r="B298" s="13" t="s">
        <v>120</v>
      </c>
      <c r="C298" s="74">
        <v>0</v>
      </c>
      <c r="D298" s="74">
        <v>0</v>
      </c>
      <c r="E298" s="74">
        <v>0</v>
      </c>
      <c r="F298" s="74">
        <v>0</v>
      </c>
      <c r="G298" s="74">
        <v>0</v>
      </c>
      <c r="H298" s="74">
        <v>0</v>
      </c>
      <c r="I298" s="74">
        <v>0</v>
      </c>
      <c r="J298" s="74">
        <v>0</v>
      </c>
      <c r="K298" s="74">
        <v>0</v>
      </c>
      <c r="L298" s="74">
        <v>0</v>
      </c>
      <c r="M298" s="74">
        <v>0</v>
      </c>
      <c r="N298" s="74">
        <v>0</v>
      </c>
      <c r="O298" s="74">
        <v>0</v>
      </c>
      <c r="P298" s="74">
        <v>0</v>
      </c>
      <c r="Q298" s="74">
        <v>0</v>
      </c>
      <c r="R298" s="74">
        <v>0</v>
      </c>
      <c r="S298" s="74">
        <v>0</v>
      </c>
      <c r="T298" s="74">
        <v>0</v>
      </c>
      <c r="U298" s="67">
        <v>0</v>
      </c>
      <c r="V298" s="67">
        <v>0</v>
      </c>
      <c r="W298" s="162"/>
      <c r="X298" s="13" t="s">
        <v>120</v>
      </c>
      <c r="Y298" s="74">
        <v>0</v>
      </c>
      <c r="Z298" s="74">
        <v>0</v>
      </c>
      <c r="AA298" s="74">
        <v>0</v>
      </c>
      <c r="AB298" s="74">
        <v>0</v>
      </c>
      <c r="AC298" s="74">
        <v>0</v>
      </c>
      <c r="AD298" s="74">
        <v>0</v>
      </c>
      <c r="AE298" s="74">
        <v>0</v>
      </c>
      <c r="AF298" s="74">
        <v>0</v>
      </c>
      <c r="AG298" s="74">
        <v>0</v>
      </c>
      <c r="AH298" s="74">
        <v>0</v>
      </c>
      <c r="AI298" s="74">
        <v>0</v>
      </c>
      <c r="AJ298" s="74">
        <v>0</v>
      </c>
      <c r="AK298" s="74">
        <v>0</v>
      </c>
      <c r="AL298" s="74">
        <v>0</v>
      </c>
      <c r="AM298" s="74">
        <v>0</v>
      </c>
      <c r="AN298" s="74">
        <v>0</v>
      </c>
      <c r="AO298" s="74">
        <v>0</v>
      </c>
      <c r="AP298" s="74">
        <v>0</v>
      </c>
      <c r="AQ298" s="67">
        <v>0</v>
      </c>
      <c r="AR298" s="67">
        <v>0</v>
      </c>
      <c r="AS298" s="162"/>
      <c r="AT298" s="13" t="s">
        <v>120</v>
      </c>
      <c r="AU298" s="74">
        <v>0</v>
      </c>
      <c r="AV298" s="74">
        <v>0</v>
      </c>
      <c r="AW298" s="74">
        <v>0</v>
      </c>
      <c r="AX298" s="74">
        <v>0</v>
      </c>
      <c r="AY298" s="74">
        <v>0</v>
      </c>
      <c r="AZ298" s="74">
        <v>0</v>
      </c>
      <c r="BA298" s="74">
        <v>0</v>
      </c>
      <c r="BB298" s="74">
        <v>0</v>
      </c>
      <c r="BC298" s="74">
        <v>0</v>
      </c>
      <c r="BD298" s="67">
        <v>0</v>
      </c>
      <c r="BE298" s="76">
        <v>0</v>
      </c>
      <c r="BF298" s="74">
        <v>0</v>
      </c>
      <c r="BG298" s="74">
        <v>0</v>
      </c>
      <c r="BH298" s="74">
        <v>0</v>
      </c>
      <c r="BI298" s="74">
        <v>0</v>
      </c>
      <c r="BJ298" s="162"/>
      <c r="BK298" s="13" t="s">
        <v>120</v>
      </c>
      <c r="BL298" s="74">
        <v>0</v>
      </c>
      <c r="BM298" s="74">
        <v>0</v>
      </c>
      <c r="BN298" s="74">
        <v>0</v>
      </c>
      <c r="BO298" s="74">
        <v>0</v>
      </c>
      <c r="BP298" s="74">
        <v>0</v>
      </c>
      <c r="BQ298" s="74">
        <v>0</v>
      </c>
      <c r="BR298" s="74">
        <v>0</v>
      </c>
      <c r="BS298" s="74">
        <v>0</v>
      </c>
      <c r="BT298" s="74">
        <v>0</v>
      </c>
      <c r="BU298" s="162"/>
      <c r="BV298" s="13" t="s">
        <v>120</v>
      </c>
      <c r="BW298" s="74">
        <v>0</v>
      </c>
      <c r="BX298" s="74">
        <v>0</v>
      </c>
      <c r="BY298" s="74">
        <v>0</v>
      </c>
      <c r="BZ298" s="74">
        <v>0</v>
      </c>
      <c r="CA298" s="74">
        <v>0</v>
      </c>
      <c r="CB298" s="74">
        <v>0</v>
      </c>
      <c r="CC298" s="74">
        <v>0</v>
      </c>
      <c r="CD298" s="74">
        <v>0</v>
      </c>
      <c r="CE298" s="74">
        <v>0</v>
      </c>
      <c r="CF298" s="74">
        <v>0</v>
      </c>
      <c r="CG298" s="74">
        <v>0</v>
      </c>
      <c r="CH298" s="74">
        <v>0</v>
      </c>
      <c r="CI298" s="74">
        <v>0</v>
      </c>
      <c r="CJ298" s="74">
        <v>0</v>
      </c>
      <c r="CK298" s="74">
        <v>0</v>
      </c>
      <c r="CL298" s="74">
        <v>0</v>
      </c>
      <c r="CM298" s="74">
        <v>0</v>
      </c>
      <c r="CN298" s="74">
        <v>0</v>
      </c>
      <c r="CO298" s="162"/>
      <c r="CP298" s="13" t="s">
        <v>120</v>
      </c>
      <c r="CQ298" s="72">
        <v>0</v>
      </c>
      <c r="CR298" s="5">
        <v>0</v>
      </c>
      <c r="CS298" s="5">
        <v>0</v>
      </c>
      <c r="CT298" s="72">
        <v>0</v>
      </c>
      <c r="CU298" s="5">
        <v>0</v>
      </c>
      <c r="CV298" s="72">
        <v>0</v>
      </c>
      <c r="CW298" s="72">
        <v>0</v>
      </c>
      <c r="CX298" s="162"/>
      <c r="CY298" s="13" t="s">
        <v>120</v>
      </c>
      <c r="CZ298" s="74">
        <v>0</v>
      </c>
      <c r="DA298" s="74">
        <v>0</v>
      </c>
      <c r="DB298" s="74">
        <v>0</v>
      </c>
      <c r="DC298" s="74">
        <v>0</v>
      </c>
      <c r="DD298" s="74">
        <v>0</v>
      </c>
      <c r="DE298" s="74">
        <v>0</v>
      </c>
      <c r="DF298" s="74">
        <v>0</v>
      </c>
      <c r="DG298" s="74">
        <v>0</v>
      </c>
      <c r="DH298" s="74">
        <v>0</v>
      </c>
      <c r="DI298" s="74">
        <v>0</v>
      </c>
      <c r="DJ298" s="74">
        <v>0</v>
      </c>
      <c r="DK298" s="74">
        <v>0</v>
      </c>
      <c r="DL298" s="74">
        <v>0</v>
      </c>
      <c r="DM298" s="74">
        <v>0</v>
      </c>
      <c r="DN298" s="74">
        <v>0</v>
      </c>
      <c r="DO298" s="135"/>
      <c r="DP298" s="138" t="s">
        <v>228</v>
      </c>
      <c r="DQ298" s="138" t="s">
        <v>4423</v>
      </c>
      <c r="DR298" s="138">
        <v>0</v>
      </c>
      <c r="DS298" s="138">
        <v>0</v>
      </c>
      <c r="DT298" s="139">
        <v>0</v>
      </c>
      <c r="DU298" s="139">
        <v>0</v>
      </c>
    </row>
    <row r="299" spans="1:125">
      <c r="A299" s="162"/>
      <c r="B299" s="103" t="s">
        <v>102</v>
      </c>
      <c r="C299" s="105">
        <v>23</v>
      </c>
      <c r="D299" s="105">
        <v>14</v>
      </c>
      <c r="E299" s="105">
        <v>0</v>
      </c>
      <c r="F299" s="105">
        <v>0</v>
      </c>
      <c r="G299" s="105">
        <v>0</v>
      </c>
      <c r="H299" s="105">
        <v>0</v>
      </c>
      <c r="I299" s="105">
        <v>0</v>
      </c>
      <c r="J299" s="105">
        <v>0</v>
      </c>
      <c r="K299" s="105">
        <v>0</v>
      </c>
      <c r="L299" s="105">
        <v>0</v>
      </c>
      <c r="M299" s="105">
        <v>10</v>
      </c>
      <c r="N299" s="105">
        <v>4</v>
      </c>
      <c r="O299" s="105">
        <v>0</v>
      </c>
      <c r="P299" s="105">
        <v>0</v>
      </c>
      <c r="Q299" s="105">
        <v>0</v>
      </c>
      <c r="R299" s="105">
        <v>0</v>
      </c>
      <c r="S299" s="105">
        <v>0</v>
      </c>
      <c r="T299" s="105">
        <v>0</v>
      </c>
      <c r="U299" s="105">
        <v>33</v>
      </c>
      <c r="V299" s="105">
        <v>18</v>
      </c>
      <c r="W299" s="162"/>
      <c r="X299" s="103" t="s">
        <v>102</v>
      </c>
      <c r="Y299" s="105">
        <v>0</v>
      </c>
      <c r="Z299" s="105">
        <v>0</v>
      </c>
      <c r="AA299" s="105">
        <v>0</v>
      </c>
      <c r="AB299" s="105">
        <v>0</v>
      </c>
      <c r="AC299" s="105">
        <v>0</v>
      </c>
      <c r="AD299" s="105">
        <v>0</v>
      </c>
      <c r="AE299" s="105">
        <v>0</v>
      </c>
      <c r="AF299" s="105">
        <v>0</v>
      </c>
      <c r="AG299" s="105">
        <v>0</v>
      </c>
      <c r="AH299" s="105">
        <v>0</v>
      </c>
      <c r="AI299" s="105">
        <v>0</v>
      </c>
      <c r="AJ299" s="105">
        <v>0</v>
      </c>
      <c r="AK299" s="105">
        <v>0</v>
      </c>
      <c r="AL299" s="105">
        <v>0</v>
      </c>
      <c r="AM299" s="105">
        <v>0</v>
      </c>
      <c r="AN299" s="105">
        <v>0</v>
      </c>
      <c r="AO299" s="105">
        <v>0</v>
      </c>
      <c r="AP299" s="105">
        <v>0</v>
      </c>
      <c r="AQ299" s="105">
        <v>0</v>
      </c>
      <c r="AR299" s="105">
        <v>0</v>
      </c>
      <c r="AS299" s="162"/>
      <c r="AT299" s="103" t="s">
        <v>102</v>
      </c>
      <c r="AU299" s="105">
        <v>1</v>
      </c>
      <c r="AV299" s="105">
        <v>0</v>
      </c>
      <c r="AW299" s="105">
        <v>0</v>
      </c>
      <c r="AX299" s="105">
        <v>0</v>
      </c>
      <c r="AY299" s="105">
        <v>0</v>
      </c>
      <c r="AZ299" s="105">
        <v>1</v>
      </c>
      <c r="BA299" s="105">
        <v>0</v>
      </c>
      <c r="BB299" s="105">
        <v>0</v>
      </c>
      <c r="BC299" s="105">
        <v>0</v>
      </c>
      <c r="BD299" s="105">
        <v>2</v>
      </c>
      <c r="BE299" s="105">
        <v>3</v>
      </c>
      <c r="BF299" s="105">
        <v>0</v>
      </c>
      <c r="BG299" s="105">
        <v>0</v>
      </c>
      <c r="BH299" s="105">
        <v>0</v>
      </c>
      <c r="BI299" s="105">
        <v>1</v>
      </c>
      <c r="BJ299" s="162"/>
      <c r="BK299" s="103" t="s">
        <v>102</v>
      </c>
      <c r="BL299" s="105">
        <v>0</v>
      </c>
      <c r="BM299" s="105">
        <v>12</v>
      </c>
      <c r="BN299" s="105">
        <v>0</v>
      </c>
      <c r="BO299" s="105">
        <v>0</v>
      </c>
      <c r="BP299" s="105">
        <v>0</v>
      </c>
      <c r="BQ299" s="105">
        <v>0</v>
      </c>
      <c r="BR299" s="105">
        <v>3</v>
      </c>
      <c r="BS299" s="105">
        <v>0</v>
      </c>
      <c r="BT299" s="105">
        <v>0</v>
      </c>
      <c r="BU299" s="162"/>
      <c r="BV299" s="103" t="s">
        <v>102</v>
      </c>
      <c r="BW299" s="105">
        <v>24</v>
      </c>
      <c r="BX299" s="105">
        <v>11</v>
      </c>
      <c r="BY299" s="105">
        <v>23</v>
      </c>
      <c r="BZ299" s="105">
        <v>10</v>
      </c>
      <c r="CA299" s="105">
        <v>18</v>
      </c>
      <c r="CB299" s="105">
        <v>8</v>
      </c>
      <c r="CC299" s="105">
        <v>0</v>
      </c>
      <c r="CD299" s="105">
        <v>0</v>
      </c>
      <c r="CE299" s="105">
        <v>0</v>
      </c>
      <c r="CF299" s="105">
        <v>0</v>
      </c>
      <c r="CG299" s="105">
        <v>0</v>
      </c>
      <c r="CH299" s="105">
        <v>0</v>
      </c>
      <c r="CI299" s="105">
        <v>0</v>
      </c>
      <c r="CJ299" s="105">
        <v>0</v>
      </c>
      <c r="CK299" s="105">
        <v>0</v>
      </c>
      <c r="CL299" s="105">
        <v>0</v>
      </c>
      <c r="CM299" s="105">
        <v>0</v>
      </c>
      <c r="CN299" s="105">
        <v>0</v>
      </c>
      <c r="CO299" s="162"/>
      <c r="CP299" s="105" t="s">
        <v>102</v>
      </c>
      <c r="CQ299" s="105">
        <v>3</v>
      </c>
      <c r="CR299" s="105">
        <v>1</v>
      </c>
      <c r="CS299" s="105">
        <v>0</v>
      </c>
      <c r="CT299" s="105">
        <v>0</v>
      </c>
      <c r="CU299" s="105">
        <v>0</v>
      </c>
      <c r="CV299" s="105">
        <v>3</v>
      </c>
      <c r="CW299" s="105">
        <v>1</v>
      </c>
      <c r="CX299" s="162"/>
      <c r="CY299" s="103" t="s">
        <v>102</v>
      </c>
      <c r="CZ299" s="105">
        <v>3</v>
      </c>
      <c r="DA299" s="105">
        <v>3</v>
      </c>
      <c r="DB299" s="105">
        <v>3</v>
      </c>
      <c r="DC299" s="105">
        <v>0</v>
      </c>
      <c r="DD299" s="105">
        <v>3</v>
      </c>
      <c r="DE299" s="105">
        <v>0</v>
      </c>
      <c r="DF299" s="105">
        <v>3</v>
      </c>
      <c r="DG299" s="105">
        <v>3</v>
      </c>
      <c r="DH299" s="105">
        <v>3</v>
      </c>
      <c r="DI299" s="105">
        <v>0</v>
      </c>
      <c r="DJ299" s="105">
        <v>0</v>
      </c>
      <c r="DK299" s="105">
        <v>0</v>
      </c>
      <c r="DL299" s="105">
        <v>0</v>
      </c>
      <c r="DM299" s="105">
        <v>0</v>
      </c>
      <c r="DN299" s="105">
        <v>0</v>
      </c>
      <c r="DO299" s="135"/>
      <c r="DP299" s="138" t="s">
        <v>228</v>
      </c>
      <c r="DQ299" s="138" t="s">
        <v>4424</v>
      </c>
      <c r="DR299" s="138">
        <v>24</v>
      </c>
      <c r="DS299" s="138">
        <v>18</v>
      </c>
      <c r="DT299" s="139">
        <v>24</v>
      </c>
      <c r="DU299" s="139">
        <v>21</v>
      </c>
    </row>
    <row r="300" spans="1:125">
      <c r="A300" s="73" t="s">
        <v>135</v>
      </c>
      <c r="B300" s="83"/>
      <c r="C300" s="83"/>
      <c r="D300" s="83"/>
      <c r="E300" s="83"/>
      <c r="F300" s="83"/>
      <c r="G300" s="83"/>
      <c r="H300" s="83"/>
      <c r="I300" s="83"/>
      <c r="J300" s="83"/>
      <c r="K300" s="83"/>
      <c r="L300" s="83"/>
      <c r="M300" s="83"/>
      <c r="N300" s="83"/>
      <c r="O300" s="83"/>
      <c r="P300" s="83"/>
      <c r="Q300" s="83"/>
      <c r="R300" s="83"/>
      <c r="S300" s="83"/>
      <c r="T300" s="83"/>
      <c r="U300" s="83"/>
      <c r="V300" s="83"/>
      <c r="W300" s="73" t="s">
        <v>135</v>
      </c>
      <c r="X300" s="78"/>
      <c r="Y300" s="100"/>
      <c r="Z300" s="100"/>
      <c r="AA300" s="100"/>
      <c r="AB300" s="100"/>
      <c r="AC300" s="100"/>
      <c r="AD300" s="100"/>
      <c r="AE300" s="100"/>
      <c r="AF300" s="100"/>
      <c r="AG300" s="100"/>
      <c r="AH300" s="100"/>
      <c r="AI300" s="100"/>
      <c r="AJ300" s="100"/>
      <c r="AK300" s="100"/>
      <c r="AL300" s="100"/>
      <c r="AM300" s="100"/>
      <c r="AN300" s="100"/>
      <c r="AO300" s="100"/>
      <c r="AP300" s="100"/>
      <c r="AQ300" s="89"/>
      <c r="AR300" s="86"/>
      <c r="AS300" s="73" t="s">
        <v>135</v>
      </c>
      <c r="AT300" s="78"/>
      <c r="AU300" s="3"/>
      <c r="AV300" s="3"/>
      <c r="AW300" s="3"/>
      <c r="AX300" s="3"/>
      <c r="AY300" s="3"/>
      <c r="AZ300" s="3"/>
      <c r="BA300" s="3"/>
      <c r="BB300" s="3"/>
      <c r="BC300" s="3"/>
      <c r="BD300" s="86"/>
      <c r="BE300" s="3"/>
      <c r="BF300" s="3"/>
      <c r="BG300" s="3"/>
      <c r="BH300" s="3"/>
      <c r="BI300" s="3"/>
      <c r="BJ300" s="73" t="s">
        <v>135</v>
      </c>
      <c r="BK300" s="78"/>
      <c r="BL300" s="3"/>
      <c r="BM300" s="3"/>
      <c r="BN300" s="3"/>
      <c r="BO300" s="3"/>
      <c r="BP300" s="3"/>
      <c r="BQ300" s="3"/>
      <c r="BR300" s="3"/>
      <c r="BS300" s="3"/>
      <c r="BT300" s="3"/>
      <c r="BU300" s="73" t="s">
        <v>135</v>
      </c>
      <c r="BV300" s="78"/>
      <c r="BW300" s="3"/>
      <c r="BX300" s="3"/>
      <c r="BY300" s="3"/>
      <c r="BZ300" s="3"/>
      <c r="CA300" s="3"/>
      <c r="CB300" s="3"/>
      <c r="CC300" s="3"/>
      <c r="CD300" s="3"/>
      <c r="CE300" s="3"/>
      <c r="CF300" s="3"/>
      <c r="CG300" s="3"/>
      <c r="CH300" s="3"/>
      <c r="CI300" s="3"/>
      <c r="CJ300" s="3"/>
      <c r="CK300" s="3"/>
      <c r="CL300" s="3"/>
      <c r="CM300" s="3"/>
      <c r="CN300" s="3"/>
      <c r="CO300" s="73" t="s">
        <v>135</v>
      </c>
      <c r="CP300" s="85"/>
      <c r="CQ300" s="83"/>
      <c r="CR300" s="83"/>
      <c r="CS300" s="83"/>
      <c r="CT300" s="83"/>
      <c r="CU300" s="83"/>
      <c r="CV300" s="83"/>
      <c r="CW300" s="83"/>
      <c r="CX300" s="73" t="s">
        <v>135</v>
      </c>
      <c r="CY300" s="83"/>
      <c r="CZ300" s="99"/>
      <c r="DA300" s="99"/>
      <c r="DB300" s="99"/>
      <c r="DC300" s="99"/>
      <c r="DD300" s="99"/>
      <c r="DE300" s="99"/>
      <c r="DF300" s="99"/>
      <c r="DG300" s="99"/>
      <c r="DH300" s="99"/>
      <c r="DI300" s="99"/>
      <c r="DJ300" s="99"/>
      <c r="DK300" s="99"/>
      <c r="DL300" s="99"/>
      <c r="DM300" s="99"/>
      <c r="DN300" s="99"/>
      <c r="DO300" s="135"/>
      <c r="DP300" s="138" t="s">
        <v>135</v>
      </c>
      <c r="DQ300" s="138" t="s">
        <v>135</v>
      </c>
      <c r="DR300" s="138">
        <v>0</v>
      </c>
      <c r="DS300" s="138">
        <v>0</v>
      </c>
      <c r="DT300" s="139">
        <v>0</v>
      </c>
      <c r="DU300" s="139">
        <v>0</v>
      </c>
    </row>
    <row r="301" spans="1:125" ht="14.45" customHeight="1">
      <c r="A301" s="167" t="s">
        <v>229</v>
      </c>
      <c r="B301" s="13" t="s">
        <v>119</v>
      </c>
      <c r="C301" s="74">
        <v>31</v>
      </c>
      <c r="D301" s="74">
        <v>17</v>
      </c>
      <c r="E301" s="74">
        <v>41</v>
      </c>
      <c r="F301" s="74">
        <v>19</v>
      </c>
      <c r="G301" s="74">
        <v>0</v>
      </c>
      <c r="H301" s="74">
        <v>0</v>
      </c>
      <c r="I301" s="74">
        <v>0</v>
      </c>
      <c r="J301" s="74">
        <v>0</v>
      </c>
      <c r="K301" s="74">
        <v>15</v>
      </c>
      <c r="L301" s="74">
        <v>8</v>
      </c>
      <c r="M301" s="74">
        <v>40</v>
      </c>
      <c r="N301" s="74">
        <v>20</v>
      </c>
      <c r="O301" s="74">
        <v>0</v>
      </c>
      <c r="P301" s="74">
        <v>0</v>
      </c>
      <c r="Q301" s="74">
        <v>0</v>
      </c>
      <c r="R301" s="74">
        <v>0</v>
      </c>
      <c r="S301" s="74">
        <v>0</v>
      </c>
      <c r="T301" s="74">
        <v>0</v>
      </c>
      <c r="U301" s="67">
        <v>127</v>
      </c>
      <c r="V301" s="67">
        <v>64</v>
      </c>
      <c r="W301" s="167" t="s">
        <v>229</v>
      </c>
      <c r="X301" s="13" t="s">
        <v>119</v>
      </c>
      <c r="Y301" s="74">
        <v>0</v>
      </c>
      <c r="Z301" s="74">
        <v>0</v>
      </c>
      <c r="AA301" s="74">
        <v>0</v>
      </c>
      <c r="AB301" s="74">
        <v>0</v>
      </c>
      <c r="AC301" s="74">
        <v>0</v>
      </c>
      <c r="AD301" s="74">
        <v>0</v>
      </c>
      <c r="AE301" s="74">
        <v>0</v>
      </c>
      <c r="AF301" s="74">
        <v>0</v>
      </c>
      <c r="AG301" s="74">
        <v>0</v>
      </c>
      <c r="AH301" s="74">
        <v>0</v>
      </c>
      <c r="AI301" s="74">
        <v>6</v>
      </c>
      <c r="AJ301" s="74">
        <v>2</v>
      </c>
      <c r="AK301" s="74">
        <v>0</v>
      </c>
      <c r="AL301" s="74">
        <v>0</v>
      </c>
      <c r="AM301" s="74">
        <v>0</v>
      </c>
      <c r="AN301" s="74">
        <v>0</v>
      </c>
      <c r="AO301" s="74">
        <v>0</v>
      </c>
      <c r="AP301" s="74">
        <v>0</v>
      </c>
      <c r="AQ301" s="67">
        <v>6</v>
      </c>
      <c r="AR301" s="67">
        <v>2</v>
      </c>
      <c r="AS301" s="167" t="s">
        <v>229</v>
      </c>
      <c r="AT301" s="13" t="s">
        <v>119</v>
      </c>
      <c r="AU301" s="74">
        <v>3</v>
      </c>
      <c r="AV301" s="74">
        <v>2</v>
      </c>
      <c r="AW301" s="74">
        <v>0</v>
      </c>
      <c r="AX301" s="74">
        <v>0</v>
      </c>
      <c r="AY301" s="74">
        <v>1</v>
      </c>
      <c r="AZ301" s="74">
        <v>3</v>
      </c>
      <c r="BA301" s="74">
        <v>0</v>
      </c>
      <c r="BB301" s="74">
        <v>0</v>
      </c>
      <c r="BC301" s="74">
        <v>0</v>
      </c>
      <c r="BD301" s="67">
        <v>9</v>
      </c>
      <c r="BE301" s="76">
        <v>9</v>
      </c>
      <c r="BF301" s="74">
        <v>9</v>
      </c>
      <c r="BG301" s="74">
        <v>0</v>
      </c>
      <c r="BH301" s="74">
        <v>0</v>
      </c>
      <c r="BI301" s="74">
        <v>3</v>
      </c>
      <c r="BJ301" s="167" t="s">
        <v>229</v>
      </c>
      <c r="BK301" s="13" t="s">
        <v>119</v>
      </c>
      <c r="BL301" s="74">
        <v>0</v>
      </c>
      <c r="BM301" s="74">
        <v>71</v>
      </c>
      <c r="BN301" s="74">
        <v>5</v>
      </c>
      <c r="BO301" s="74">
        <v>4</v>
      </c>
      <c r="BP301" s="74">
        <v>0</v>
      </c>
      <c r="BQ301" s="74">
        <v>5</v>
      </c>
      <c r="BR301" s="74">
        <v>9</v>
      </c>
      <c r="BS301" s="74">
        <v>9</v>
      </c>
      <c r="BT301" s="74">
        <v>9</v>
      </c>
      <c r="BU301" s="167" t="s">
        <v>229</v>
      </c>
      <c r="BV301" s="13" t="s">
        <v>119</v>
      </c>
      <c r="BW301" s="74">
        <v>40</v>
      </c>
      <c r="BX301" s="74">
        <v>18</v>
      </c>
      <c r="BY301" s="74">
        <v>40</v>
      </c>
      <c r="BZ301" s="74">
        <v>18</v>
      </c>
      <c r="CA301" s="74">
        <v>38</v>
      </c>
      <c r="CB301" s="74">
        <v>18</v>
      </c>
      <c r="CC301" s="74">
        <v>0</v>
      </c>
      <c r="CD301" s="74">
        <v>0</v>
      </c>
      <c r="CE301" s="74">
        <v>0</v>
      </c>
      <c r="CF301" s="74">
        <v>0</v>
      </c>
      <c r="CG301" s="74">
        <v>0</v>
      </c>
      <c r="CH301" s="74">
        <v>0</v>
      </c>
      <c r="CI301" s="74">
        <v>0</v>
      </c>
      <c r="CJ301" s="74">
        <v>0</v>
      </c>
      <c r="CK301" s="74">
        <v>0</v>
      </c>
      <c r="CL301" s="74">
        <v>0</v>
      </c>
      <c r="CM301" s="74">
        <v>0</v>
      </c>
      <c r="CN301" s="74">
        <v>0</v>
      </c>
      <c r="CO301" s="167" t="s">
        <v>229</v>
      </c>
      <c r="CP301" s="13" t="s">
        <v>119</v>
      </c>
      <c r="CQ301" s="72">
        <v>23</v>
      </c>
      <c r="CR301" s="5">
        <v>7</v>
      </c>
      <c r="CS301" s="5">
        <v>2</v>
      </c>
      <c r="CT301" s="72">
        <v>1</v>
      </c>
      <c r="CU301" s="5">
        <v>0</v>
      </c>
      <c r="CV301" s="72">
        <v>24</v>
      </c>
      <c r="CW301" s="72">
        <v>7</v>
      </c>
      <c r="CX301" s="167" t="s">
        <v>229</v>
      </c>
      <c r="CY301" s="13" t="s">
        <v>119</v>
      </c>
      <c r="CZ301" s="74">
        <v>0</v>
      </c>
      <c r="DA301" s="74">
        <v>0</v>
      </c>
      <c r="DB301" s="74">
        <v>0</v>
      </c>
      <c r="DC301" s="74">
        <v>0</v>
      </c>
      <c r="DD301" s="74">
        <v>0</v>
      </c>
      <c r="DE301" s="74">
        <v>0</v>
      </c>
      <c r="DF301" s="74">
        <v>0</v>
      </c>
      <c r="DG301" s="74">
        <v>0</v>
      </c>
      <c r="DH301" s="74">
        <v>0</v>
      </c>
      <c r="DI301" s="74">
        <v>0</v>
      </c>
      <c r="DJ301" s="74">
        <v>0</v>
      </c>
      <c r="DK301" s="74">
        <v>0</v>
      </c>
      <c r="DL301" s="74">
        <v>0</v>
      </c>
      <c r="DM301" s="74">
        <v>0</v>
      </c>
      <c r="DN301" s="74">
        <v>0</v>
      </c>
      <c r="DO301" s="135"/>
      <c r="DP301" s="138" t="s">
        <v>229</v>
      </c>
      <c r="DQ301" s="138" t="s">
        <v>4425</v>
      </c>
      <c r="DR301" s="138">
        <v>40</v>
      </c>
      <c r="DS301" s="138">
        <v>38</v>
      </c>
      <c r="DT301" s="139">
        <v>173</v>
      </c>
      <c r="DU301" s="139">
        <v>0</v>
      </c>
    </row>
    <row r="302" spans="1:125">
      <c r="A302" s="167"/>
      <c r="B302" s="13" t="s">
        <v>120</v>
      </c>
      <c r="C302" s="74">
        <v>0</v>
      </c>
      <c r="D302" s="74">
        <v>0</v>
      </c>
      <c r="E302" s="74">
        <v>0</v>
      </c>
      <c r="F302" s="74">
        <v>0</v>
      </c>
      <c r="G302" s="74">
        <v>0</v>
      </c>
      <c r="H302" s="74">
        <v>0</v>
      </c>
      <c r="I302" s="74">
        <v>0</v>
      </c>
      <c r="J302" s="74">
        <v>0</v>
      </c>
      <c r="K302" s="74">
        <v>0</v>
      </c>
      <c r="L302" s="74">
        <v>0</v>
      </c>
      <c r="M302" s="74">
        <v>0</v>
      </c>
      <c r="N302" s="74">
        <v>0</v>
      </c>
      <c r="O302" s="74">
        <v>0</v>
      </c>
      <c r="P302" s="74">
        <v>0</v>
      </c>
      <c r="Q302" s="74">
        <v>0</v>
      </c>
      <c r="R302" s="74">
        <v>0</v>
      </c>
      <c r="S302" s="74">
        <v>0</v>
      </c>
      <c r="T302" s="74">
        <v>0</v>
      </c>
      <c r="U302" s="67">
        <v>0</v>
      </c>
      <c r="V302" s="67">
        <v>0</v>
      </c>
      <c r="W302" s="167"/>
      <c r="X302" s="13" t="s">
        <v>120</v>
      </c>
      <c r="Y302" s="74">
        <v>0</v>
      </c>
      <c r="Z302" s="74">
        <v>0</v>
      </c>
      <c r="AA302" s="74">
        <v>0</v>
      </c>
      <c r="AB302" s="74">
        <v>0</v>
      </c>
      <c r="AC302" s="74">
        <v>0</v>
      </c>
      <c r="AD302" s="74">
        <v>0</v>
      </c>
      <c r="AE302" s="74">
        <v>0</v>
      </c>
      <c r="AF302" s="74">
        <v>0</v>
      </c>
      <c r="AG302" s="74">
        <v>0</v>
      </c>
      <c r="AH302" s="74">
        <v>0</v>
      </c>
      <c r="AI302" s="74">
        <v>0</v>
      </c>
      <c r="AJ302" s="74">
        <v>0</v>
      </c>
      <c r="AK302" s="74">
        <v>0</v>
      </c>
      <c r="AL302" s="74">
        <v>0</v>
      </c>
      <c r="AM302" s="74">
        <v>0</v>
      </c>
      <c r="AN302" s="74">
        <v>0</v>
      </c>
      <c r="AO302" s="74">
        <v>0</v>
      </c>
      <c r="AP302" s="74">
        <v>0</v>
      </c>
      <c r="AQ302" s="67">
        <v>0</v>
      </c>
      <c r="AR302" s="67">
        <v>0</v>
      </c>
      <c r="AS302" s="167"/>
      <c r="AT302" s="13" t="s">
        <v>120</v>
      </c>
      <c r="AU302" s="74">
        <v>0</v>
      </c>
      <c r="AV302" s="74">
        <v>0</v>
      </c>
      <c r="AW302" s="74">
        <v>0</v>
      </c>
      <c r="AX302" s="74">
        <v>0</v>
      </c>
      <c r="AY302" s="74">
        <v>0</v>
      </c>
      <c r="AZ302" s="74">
        <v>0</v>
      </c>
      <c r="BA302" s="74">
        <v>0</v>
      </c>
      <c r="BB302" s="74">
        <v>0</v>
      </c>
      <c r="BC302" s="74">
        <v>0</v>
      </c>
      <c r="BD302" s="67">
        <v>0</v>
      </c>
      <c r="BE302" s="76">
        <v>0</v>
      </c>
      <c r="BF302" s="74">
        <v>0</v>
      </c>
      <c r="BG302" s="74">
        <v>0</v>
      </c>
      <c r="BH302" s="74">
        <v>0</v>
      </c>
      <c r="BI302" s="74">
        <v>0</v>
      </c>
      <c r="BJ302" s="167"/>
      <c r="BK302" s="13" t="s">
        <v>120</v>
      </c>
      <c r="BL302" s="74">
        <v>0</v>
      </c>
      <c r="BM302" s="74">
        <v>0</v>
      </c>
      <c r="BN302" s="74">
        <v>0</v>
      </c>
      <c r="BO302" s="74">
        <v>0</v>
      </c>
      <c r="BP302" s="74">
        <v>0</v>
      </c>
      <c r="BQ302" s="74">
        <v>0</v>
      </c>
      <c r="BR302" s="74">
        <v>0</v>
      </c>
      <c r="BS302" s="74">
        <v>0</v>
      </c>
      <c r="BT302" s="74">
        <v>0</v>
      </c>
      <c r="BU302" s="167"/>
      <c r="BV302" s="13" t="s">
        <v>120</v>
      </c>
      <c r="BW302" s="74">
        <v>0</v>
      </c>
      <c r="BX302" s="74">
        <v>0</v>
      </c>
      <c r="BY302" s="74">
        <v>0</v>
      </c>
      <c r="BZ302" s="74">
        <v>0</v>
      </c>
      <c r="CA302" s="74">
        <v>0</v>
      </c>
      <c r="CB302" s="74">
        <v>0</v>
      </c>
      <c r="CC302" s="74">
        <v>0</v>
      </c>
      <c r="CD302" s="74">
        <v>0</v>
      </c>
      <c r="CE302" s="74">
        <v>0</v>
      </c>
      <c r="CF302" s="74">
        <v>0</v>
      </c>
      <c r="CG302" s="74">
        <v>0</v>
      </c>
      <c r="CH302" s="74">
        <v>0</v>
      </c>
      <c r="CI302" s="74">
        <v>0</v>
      </c>
      <c r="CJ302" s="74">
        <v>0</v>
      </c>
      <c r="CK302" s="74">
        <v>0</v>
      </c>
      <c r="CL302" s="74">
        <v>0</v>
      </c>
      <c r="CM302" s="74">
        <v>0</v>
      </c>
      <c r="CN302" s="74">
        <v>0</v>
      </c>
      <c r="CO302" s="167"/>
      <c r="CP302" s="13" t="s">
        <v>120</v>
      </c>
      <c r="CQ302" s="72">
        <v>0</v>
      </c>
      <c r="CR302" s="5">
        <v>0</v>
      </c>
      <c r="CS302" s="5">
        <v>0</v>
      </c>
      <c r="CT302" s="72">
        <v>0</v>
      </c>
      <c r="CU302" s="5">
        <v>0</v>
      </c>
      <c r="CV302" s="72">
        <v>0</v>
      </c>
      <c r="CW302" s="72">
        <v>0</v>
      </c>
      <c r="CX302" s="167"/>
      <c r="CY302" s="13" t="s">
        <v>120</v>
      </c>
      <c r="CZ302" s="74">
        <v>0</v>
      </c>
      <c r="DA302" s="74">
        <v>0</v>
      </c>
      <c r="DB302" s="74">
        <v>0</v>
      </c>
      <c r="DC302" s="74">
        <v>0</v>
      </c>
      <c r="DD302" s="74">
        <v>0</v>
      </c>
      <c r="DE302" s="74">
        <v>0</v>
      </c>
      <c r="DF302" s="74">
        <v>0</v>
      </c>
      <c r="DG302" s="74">
        <v>0</v>
      </c>
      <c r="DH302" s="74">
        <v>0</v>
      </c>
      <c r="DI302" s="74">
        <v>0</v>
      </c>
      <c r="DJ302" s="74">
        <v>0</v>
      </c>
      <c r="DK302" s="74">
        <v>0</v>
      </c>
      <c r="DL302" s="74">
        <v>0</v>
      </c>
      <c r="DM302" s="74">
        <v>0</v>
      </c>
      <c r="DN302" s="74">
        <v>0</v>
      </c>
      <c r="DO302" s="135"/>
      <c r="DP302" s="138" t="s">
        <v>229</v>
      </c>
      <c r="DQ302" s="138" t="s">
        <v>4426</v>
      </c>
      <c r="DR302" s="138">
        <v>0</v>
      </c>
      <c r="DS302" s="138">
        <v>0</v>
      </c>
      <c r="DT302" s="139">
        <v>0</v>
      </c>
      <c r="DU302" s="139">
        <v>0</v>
      </c>
    </row>
    <row r="303" spans="1:125">
      <c r="A303" s="167"/>
      <c r="B303" s="103" t="s">
        <v>102</v>
      </c>
      <c r="C303" s="105">
        <v>31</v>
      </c>
      <c r="D303" s="105">
        <v>17</v>
      </c>
      <c r="E303" s="105">
        <v>41</v>
      </c>
      <c r="F303" s="105">
        <v>19</v>
      </c>
      <c r="G303" s="105">
        <v>0</v>
      </c>
      <c r="H303" s="105">
        <v>0</v>
      </c>
      <c r="I303" s="105">
        <v>0</v>
      </c>
      <c r="J303" s="105">
        <v>0</v>
      </c>
      <c r="K303" s="105">
        <v>15</v>
      </c>
      <c r="L303" s="105">
        <v>8</v>
      </c>
      <c r="M303" s="105">
        <v>40</v>
      </c>
      <c r="N303" s="105">
        <v>20</v>
      </c>
      <c r="O303" s="105">
        <v>0</v>
      </c>
      <c r="P303" s="105">
        <v>0</v>
      </c>
      <c r="Q303" s="105">
        <v>0</v>
      </c>
      <c r="R303" s="105">
        <v>0</v>
      </c>
      <c r="S303" s="105">
        <v>0</v>
      </c>
      <c r="T303" s="105">
        <v>0</v>
      </c>
      <c r="U303" s="105">
        <v>127</v>
      </c>
      <c r="V303" s="105">
        <v>64</v>
      </c>
      <c r="W303" s="167"/>
      <c r="X303" s="103" t="s">
        <v>102</v>
      </c>
      <c r="Y303" s="105">
        <v>0</v>
      </c>
      <c r="Z303" s="105">
        <v>0</v>
      </c>
      <c r="AA303" s="105">
        <v>0</v>
      </c>
      <c r="AB303" s="105">
        <v>0</v>
      </c>
      <c r="AC303" s="105">
        <v>0</v>
      </c>
      <c r="AD303" s="105">
        <v>0</v>
      </c>
      <c r="AE303" s="105">
        <v>0</v>
      </c>
      <c r="AF303" s="105">
        <v>0</v>
      </c>
      <c r="AG303" s="105">
        <v>0</v>
      </c>
      <c r="AH303" s="105">
        <v>0</v>
      </c>
      <c r="AI303" s="105">
        <v>6</v>
      </c>
      <c r="AJ303" s="105">
        <v>2</v>
      </c>
      <c r="AK303" s="105">
        <v>0</v>
      </c>
      <c r="AL303" s="105">
        <v>0</v>
      </c>
      <c r="AM303" s="105">
        <v>0</v>
      </c>
      <c r="AN303" s="105">
        <v>0</v>
      </c>
      <c r="AO303" s="105">
        <v>0</v>
      </c>
      <c r="AP303" s="105">
        <v>0</v>
      </c>
      <c r="AQ303" s="105">
        <v>6</v>
      </c>
      <c r="AR303" s="105">
        <v>2</v>
      </c>
      <c r="AS303" s="167"/>
      <c r="AT303" s="103" t="s">
        <v>102</v>
      </c>
      <c r="AU303" s="105">
        <v>3</v>
      </c>
      <c r="AV303" s="105">
        <v>2</v>
      </c>
      <c r="AW303" s="105">
        <v>0</v>
      </c>
      <c r="AX303" s="105">
        <v>0</v>
      </c>
      <c r="AY303" s="105">
        <v>1</v>
      </c>
      <c r="AZ303" s="105">
        <v>3</v>
      </c>
      <c r="BA303" s="105">
        <v>0</v>
      </c>
      <c r="BB303" s="105">
        <v>0</v>
      </c>
      <c r="BC303" s="105">
        <v>0</v>
      </c>
      <c r="BD303" s="105">
        <v>9</v>
      </c>
      <c r="BE303" s="105">
        <v>9</v>
      </c>
      <c r="BF303" s="105">
        <v>9</v>
      </c>
      <c r="BG303" s="105">
        <v>0</v>
      </c>
      <c r="BH303" s="105">
        <v>0</v>
      </c>
      <c r="BI303" s="105">
        <v>3</v>
      </c>
      <c r="BJ303" s="167"/>
      <c r="BK303" s="103" t="s">
        <v>102</v>
      </c>
      <c r="BL303" s="105">
        <v>0</v>
      </c>
      <c r="BM303" s="105">
        <v>71</v>
      </c>
      <c r="BN303" s="105">
        <v>5</v>
      </c>
      <c r="BO303" s="105">
        <v>4</v>
      </c>
      <c r="BP303" s="105">
        <v>0</v>
      </c>
      <c r="BQ303" s="105">
        <v>5</v>
      </c>
      <c r="BR303" s="105">
        <v>9</v>
      </c>
      <c r="BS303" s="105">
        <v>9</v>
      </c>
      <c r="BT303" s="105">
        <v>9</v>
      </c>
      <c r="BU303" s="167"/>
      <c r="BV303" s="103" t="s">
        <v>102</v>
      </c>
      <c r="BW303" s="105">
        <v>40</v>
      </c>
      <c r="BX303" s="105">
        <v>18</v>
      </c>
      <c r="BY303" s="105">
        <v>40</v>
      </c>
      <c r="BZ303" s="105">
        <v>18</v>
      </c>
      <c r="CA303" s="105">
        <v>38</v>
      </c>
      <c r="CB303" s="105">
        <v>18</v>
      </c>
      <c r="CC303" s="105">
        <v>0</v>
      </c>
      <c r="CD303" s="105">
        <v>0</v>
      </c>
      <c r="CE303" s="105">
        <v>0</v>
      </c>
      <c r="CF303" s="105">
        <v>0</v>
      </c>
      <c r="CG303" s="105">
        <v>0</v>
      </c>
      <c r="CH303" s="105">
        <v>0</v>
      </c>
      <c r="CI303" s="105">
        <v>0</v>
      </c>
      <c r="CJ303" s="105">
        <v>0</v>
      </c>
      <c r="CK303" s="105">
        <v>0</v>
      </c>
      <c r="CL303" s="105">
        <v>0</v>
      </c>
      <c r="CM303" s="105">
        <v>0</v>
      </c>
      <c r="CN303" s="105">
        <v>0</v>
      </c>
      <c r="CO303" s="167"/>
      <c r="CP303" s="105" t="s">
        <v>102</v>
      </c>
      <c r="CQ303" s="105">
        <v>23</v>
      </c>
      <c r="CR303" s="105">
        <v>7</v>
      </c>
      <c r="CS303" s="105">
        <v>2</v>
      </c>
      <c r="CT303" s="105">
        <v>1</v>
      </c>
      <c r="CU303" s="105">
        <v>0</v>
      </c>
      <c r="CV303" s="105">
        <v>24</v>
      </c>
      <c r="CW303" s="105">
        <v>7</v>
      </c>
      <c r="CX303" s="167"/>
      <c r="CY303" s="103" t="s">
        <v>102</v>
      </c>
      <c r="CZ303" s="105">
        <v>0</v>
      </c>
      <c r="DA303" s="105">
        <v>0</v>
      </c>
      <c r="DB303" s="105">
        <v>0</v>
      </c>
      <c r="DC303" s="105">
        <v>0</v>
      </c>
      <c r="DD303" s="105">
        <v>0</v>
      </c>
      <c r="DE303" s="105">
        <v>0</v>
      </c>
      <c r="DF303" s="105">
        <v>0</v>
      </c>
      <c r="DG303" s="105">
        <v>0</v>
      </c>
      <c r="DH303" s="105">
        <v>0</v>
      </c>
      <c r="DI303" s="105">
        <v>0</v>
      </c>
      <c r="DJ303" s="105">
        <v>0</v>
      </c>
      <c r="DK303" s="105">
        <v>0</v>
      </c>
      <c r="DL303" s="105">
        <v>0</v>
      </c>
      <c r="DM303" s="105">
        <v>0</v>
      </c>
      <c r="DN303" s="105">
        <v>0</v>
      </c>
      <c r="DO303" s="135"/>
      <c r="DP303" s="138" t="s">
        <v>229</v>
      </c>
      <c r="DQ303" s="138" t="s">
        <v>4427</v>
      </c>
      <c r="DR303" s="138">
        <v>40</v>
      </c>
      <c r="DS303" s="138">
        <v>38</v>
      </c>
      <c r="DT303" s="139">
        <v>173</v>
      </c>
      <c r="DU303" s="139">
        <v>0</v>
      </c>
    </row>
    <row r="304" spans="1:125" ht="14.45" customHeight="1">
      <c r="A304" s="167" t="s">
        <v>230</v>
      </c>
      <c r="B304" s="13" t="s">
        <v>119</v>
      </c>
      <c r="C304" s="74">
        <v>361</v>
      </c>
      <c r="D304" s="74">
        <v>196</v>
      </c>
      <c r="E304" s="74">
        <v>213</v>
      </c>
      <c r="F304" s="74">
        <v>113</v>
      </c>
      <c r="G304" s="74">
        <v>17</v>
      </c>
      <c r="H304" s="74">
        <v>8</v>
      </c>
      <c r="I304" s="74">
        <v>40</v>
      </c>
      <c r="J304" s="74">
        <v>10</v>
      </c>
      <c r="K304" s="74">
        <v>87</v>
      </c>
      <c r="L304" s="74">
        <v>47</v>
      </c>
      <c r="M304" s="74">
        <v>456</v>
      </c>
      <c r="N304" s="74">
        <v>253</v>
      </c>
      <c r="O304" s="74">
        <v>7</v>
      </c>
      <c r="P304" s="74">
        <v>2</v>
      </c>
      <c r="Q304" s="74">
        <v>67</v>
      </c>
      <c r="R304" s="74">
        <v>24</v>
      </c>
      <c r="S304" s="74">
        <v>13</v>
      </c>
      <c r="T304" s="74">
        <v>8</v>
      </c>
      <c r="U304" s="67">
        <v>1261</v>
      </c>
      <c r="V304" s="67">
        <v>661</v>
      </c>
      <c r="W304" s="167" t="s">
        <v>230</v>
      </c>
      <c r="X304" s="13" t="s">
        <v>119</v>
      </c>
      <c r="Y304" s="74">
        <v>1</v>
      </c>
      <c r="Z304" s="74">
        <v>1</v>
      </c>
      <c r="AA304" s="74">
        <v>0</v>
      </c>
      <c r="AB304" s="74">
        <v>0</v>
      </c>
      <c r="AC304" s="74">
        <v>0</v>
      </c>
      <c r="AD304" s="74">
        <v>0</v>
      </c>
      <c r="AE304" s="74">
        <v>0</v>
      </c>
      <c r="AF304" s="74">
        <v>0</v>
      </c>
      <c r="AG304" s="74">
        <v>0</v>
      </c>
      <c r="AH304" s="74">
        <v>0</v>
      </c>
      <c r="AI304" s="74">
        <v>71</v>
      </c>
      <c r="AJ304" s="74">
        <v>40</v>
      </c>
      <c r="AK304" s="74">
        <v>2</v>
      </c>
      <c r="AL304" s="74">
        <v>0</v>
      </c>
      <c r="AM304" s="74">
        <v>9</v>
      </c>
      <c r="AN304" s="74">
        <v>3</v>
      </c>
      <c r="AO304" s="74">
        <v>1</v>
      </c>
      <c r="AP304" s="74">
        <v>0</v>
      </c>
      <c r="AQ304" s="67">
        <v>84</v>
      </c>
      <c r="AR304" s="67">
        <v>44</v>
      </c>
      <c r="AS304" s="167" t="s">
        <v>230</v>
      </c>
      <c r="AT304" s="13" t="s">
        <v>119</v>
      </c>
      <c r="AU304" s="74">
        <v>12</v>
      </c>
      <c r="AV304" s="74">
        <v>7</v>
      </c>
      <c r="AW304" s="74">
        <v>1</v>
      </c>
      <c r="AX304" s="74">
        <v>2</v>
      </c>
      <c r="AY304" s="74">
        <v>4</v>
      </c>
      <c r="AZ304" s="74">
        <v>13</v>
      </c>
      <c r="BA304" s="74">
        <v>1</v>
      </c>
      <c r="BB304" s="74">
        <v>3</v>
      </c>
      <c r="BC304" s="74">
        <v>1</v>
      </c>
      <c r="BD304" s="67">
        <v>44</v>
      </c>
      <c r="BE304" s="76">
        <v>70</v>
      </c>
      <c r="BF304" s="74">
        <v>47</v>
      </c>
      <c r="BG304" s="74">
        <v>11</v>
      </c>
      <c r="BH304" s="74">
        <v>0</v>
      </c>
      <c r="BI304" s="74">
        <v>10</v>
      </c>
      <c r="BJ304" s="167" t="s">
        <v>230</v>
      </c>
      <c r="BK304" s="13" t="s">
        <v>119</v>
      </c>
      <c r="BL304" s="74">
        <v>75</v>
      </c>
      <c r="BM304" s="74">
        <v>247</v>
      </c>
      <c r="BN304" s="74">
        <v>119</v>
      </c>
      <c r="BO304" s="74">
        <v>87</v>
      </c>
      <c r="BP304" s="74">
        <v>51</v>
      </c>
      <c r="BQ304" s="74">
        <v>7</v>
      </c>
      <c r="BR304" s="74">
        <v>48</v>
      </c>
      <c r="BS304" s="74">
        <v>47</v>
      </c>
      <c r="BT304" s="74">
        <v>48</v>
      </c>
      <c r="BU304" s="167" t="s">
        <v>230</v>
      </c>
      <c r="BV304" s="13" t="s">
        <v>119</v>
      </c>
      <c r="BW304" s="74">
        <v>449</v>
      </c>
      <c r="BX304" s="74">
        <v>244</v>
      </c>
      <c r="BY304" s="74">
        <v>428</v>
      </c>
      <c r="BZ304" s="74">
        <v>232</v>
      </c>
      <c r="CA304" s="74">
        <v>218</v>
      </c>
      <c r="CB304" s="74">
        <v>118</v>
      </c>
      <c r="CC304" s="74">
        <v>13</v>
      </c>
      <c r="CD304" s="74">
        <v>2</v>
      </c>
      <c r="CE304" s="74">
        <v>13</v>
      </c>
      <c r="CF304" s="74">
        <v>2</v>
      </c>
      <c r="CG304" s="74">
        <v>1</v>
      </c>
      <c r="CH304" s="74">
        <v>0</v>
      </c>
      <c r="CI304" s="74">
        <v>97</v>
      </c>
      <c r="CJ304" s="74">
        <v>31</v>
      </c>
      <c r="CK304" s="74">
        <v>93</v>
      </c>
      <c r="CL304" s="74">
        <v>30</v>
      </c>
      <c r="CM304" s="74">
        <v>27</v>
      </c>
      <c r="CN304" s="74">
        <v>11</v>
      </c>
      <c r="CO304" s="167" t="s">
        <v>230</v>
      </c>
      <c r="CP304" s="13" t="s">
        <v>119</v>
      </c>
      <c r="CQ304" s="72">
        <v>93</v>
      </c>
      <c r="CR304" s="5">
        <v>31</v>
      </c>
      <c r="CS304" s="5">
        <v>17</v>
      </c>
      <c r="CT304" s="72">
        <v>15</v>
      </c>
      <c r="CU304" s="5">
        <v>9</v>
      </c>
      <c r="CV304" s="72">
        <v>108</v>
      </c>
      <c r="CW304" s="72">
        <v>40</v>
      </c>
      <c r="CX304" s="167" t="s">
        <v>230</v>
      </c>
      <c r="CY304" s="13" t="s">
        <v>119</v>
      </c>
      <c r="CZ304" s="74">
        <v>0</v>
      </c>
      <c r="DA304" s="74">
        <v>0</v>
      </c>
      <c r="DB304" s="74">
        <v>0</v>
      </c>
      <c r="DC304" s="74">
        <v>0</v>
      </c>
      <c r="DD304" s="74">
        <v>0</v>
      </c>
      <c r="DE304" s="74">
        <v>0</v>
      </c>
      <c r="DF304" s="74">
        <v>0</v>
      </c>
      <c r="DG304" s="74">
        <v>0</v>
      </c>
      <c r="DH304" s="74">
        <v>0</v>
      </c>
      <c r="DI304" s="74">
        <v>0</v>
      </c>
      <c r="DJ304" s="74">
        <v>0</v>
      </c>
      <c r="DK304" s="74">
        <v>0</v>
      </c>
      <c r="DL304" s="74">
        <v>0</v>
      </c>
      <c r="DM304" s="74">
        <v>3</v>
      </c>
      <c r="DN304" s="74">
        <v>0</v>
      </c>
      <c r="DO304" s="135"/>
      <c r="DP304" s="138" t="s">
        <v>230</v>
      </c>
      <c r="DQ304" s="138" t="s">
        <v>4428</v>
      </c>
      <c r="DR304" s="138">
        <v>559</v>
      </c>
      <c r="DS304" s="138">
        <v>246</v>
      </c>
      <c r="DT304" s="139">
        <v>1529</v>
      </c>
      <c r="DU304" s="139">
        <v>0</v>
      </c>
    </row>
    <row r="305" spans="1:125">
      <c r="A305" s="167"/>
      <c r="B305" s="13" t="s">
        <v>120</v>
      </c>
      <c r="C305" s="74">
        <v>409</v>
      </c>
      <c r="D305" s="74">
        <v>233</v>
      </c>
      <c r="E305" s="74">
        <v>297</v>
      </c>
      <c r="F305" s="74">
        <v>177</v>
      </c>
      <c r="G305" s="74">
        <v>0</v>
      </c>
      <c r="H305" s="74">
        <v>0</v>
      </c>
      <c r="I305" s="74">
        <v>41</v>
      </c>
      <c r="J305" s="74">
        <v>15</v>
      </c>
      <c r="K305" s="74">
        <v>53</v>
      </c>
      <c r="L305" s="74">
        <v>24</v>
      </c>
      <c r="M305" s="74">
        <v>481</v>
      </c>
      <c r="N305" s="74">
        <v>276</v>
      </c>
      <c r="O305" s="74">
        <v>0</v>
      </c>
      <c r="P305" s="74">
        <v>0</v>
      </c>
      <c r="Q305" s="74">
        <v>49</v>
      </c>
      <c r="R305" s="74">
        <v>16</v>
      </c>
      <c r="S305" s="74">
        <v>39</v>
      </c>
      <c r="T305" s="74">
        <v>25</v>
      </c>
      <c r="U305" s="67">
        <v>1369</v>
      </c>
      <c r="V305" s="67">
        <v>766</v>
      </c>
      <c r="W305" s="167"/>
      <c r="X305" s="13" t="s">
        <v>120</v>
      </c>
      <c r="Y305" s="74">
        <v>2</v>
      </c>
      <c r="Z305" s="74">
        <v>2</v>
      </c>
      <c r="AA305" s="74">
        <v>0</v>
      </c>
      <c r="AB305" s="74">
        <v>0</v>
      </c>
      <c r="AC305" s="74">
        <v>0</v>
      </c>
      <c r="AD305" s="74">
        <v>0</v>
      </c>
      <c r="AE305" s="74">
        <v>0</v>
      </c>
      <c r="AF305" s="74">
        <v>0</v>
      </c>
      <c r="AG305" s="74">
        <v>1</v>
      </c>
      <c r="AH305" s="74">
        <v>1</v>
      </c>
      <c r="AI305" s="74">
        <v>64</v>
      </c>
      <c r="AJ305" s="74">
        <v>27</v>
      </c>
      <c r="AK305" s="74">
        <v>0</v>
      </c>
      <c r="AL305" s="74">
        <v>0</v>
      </c>
      <c r="AM305" s="74">
        <v>6</v>
      </c>
      <c r="AN305" s="74">
        <v>2</v>
      </c>
      <c r="AO305" s="74">
        <v>12</v>
      </c>
      <c r="AP305" s="74">
        <v>8</v>
      </c>
      <c r="AQ305" s="67">
        <v>85</v>
      </c>
      <c r="AR305" s="67">
        <v>40</v>
      </c>
      <c r="AS305" s="167"/>
      <c r="AT305" s="13" t="s">
        <v>120</v>
      </c>
      <c r="AU305" s="74">
        <v>11</v>
      </c>
      <c r="AV305" s="74">
        <v>9</v>
      </c>
      <c r="AW305" s="74">
        <v>0</v>
      </c>
      <c r="AX305" s="74">
        <v>1</v>
      </c>
      <c r="AY305" s="74">
        <v>2</v>
      </c>
      <c r="AZ305" s="74">
        <v>12</v>
      </c>
      <c r="BA305" s="74">
        <v>0</v>
      </c>
      <c r="BB305" s="74">
        <v>2</v>
      </c>
      <c r="BC305" s="74">
        <v>1</v>
      </c>
      <c r="BD305" s="67">
        <v>38</v>
      </c>
      <c r="BE305" s="76">
        <v>39</v>
      </c>
      <c r="BF305" s="74">
        <v>39</v>
      </c>
      <c r="BG305" s="74">
        <v>35</v>
      </c>
      <c r="BH305" s="74">
        <v>0</v>
      </c>
      <c r="BI305" s="74">
        <v>8</v>
      </c>
      <c r="BJ305" s="167"/>
      <c r="BK305" s="13" t="s">
        <v>120</v>
      </c>
      <c r="BL305" s="74">
        <v>362</v>
      </c>
      <c r="BM305" s="74">
        <v>114</v>
      </c>
      <c r="BN305" s="74">
        <v>154</v>
      </c>
      <c r="BO305" s="74">
        <v>179</v>
      </c>
      <c r="BP305" s="74">
        <v>21</v>
      </c>
      <c r="BQ305" s="74">
        <v>5</v>
      </c>
      <c r="BR305" s="74">
        <v>36</v>
      </c>
      <c r="BS305" s="74">
        <v>36</v>
      </c>
      <c r="BT305" s="74">
        <v>36</v>
      </c>
      <c r="BU305" s="167"/>
      <c r="BV305" s="13" t="s">
        <v>120</v>
      </c>
      <c r="BW305" s="74">
        <v>496</v>
      </c>
      <c r="BX305" s="74">
        <v>246</v>
      </c>
      <c r="BY305" s="74">
        <v>490</v>
      </c>
      <c r="BZ305" s="74">
        <v>244</v>
      </c>
      <c r="CA305" s="74">
        <v>267</v>
      </c>
      <c r="CB305" s="74">
        <v>145</v>
      </c>
      <c r="CC305" s="74">
        <v>2</v>
      </c>
      <c r="CD305" s="74">
        <v>0</v>
      </c>
      <c r="CE305" s="74">
        <v>2</v>
      </c>
      <c r="CF305" s="74">
        <v>0</v>
      </c>
      <c r="CG305" s="74">
        <v>2</v>
      </c>
      <c r="CH305" s="74">
        <v>0</v>
      </c>
      <c r="CI305" s="74">
        <v>80</v>
      </c>
      <c r="CJ305" s="74">
        <v>30</v>
      </c>
      <c r="CK305" s="74">
        <v>80</v>
      </c>
      <c r="CL305" s="74">
        <v>30</v>
      </c>
      <c r="CM305" s="74">
        <v>43</v>
      </c>
      <c r="CN305" s="74">
        <v>15</v>
      </c>
      <c r="CO305" s="167"/>
      <c r="CP305" s="13" t="s">
        <v>120</v>
      </c>
      <c r="CQ305" s="72">
        <v>99</v>
      </c>
      <c r="CR305" s="5">
        <v>39</v>
      </c>
      <c r="CS305" s="5">
        <v>14</v>
      </c>
      <c r="CT305" s="72">
        <v>3</v>
      </c>
      <c r="CU305" s="5">
        <v>0</v>
      </c>
      <c r="CV305" s="72">
        <v>102</v>
      </c>
      <c r="CW305" s="72">
        <v>39</v>
      </c>
      <c r="CX305" s="167"/>
      <c r="CY305" s="13" t="s">
        <v>120</v>
      </c>
      <c r="CZ305" s="74">
        <v>0</v>
      </c>
      <c r="DA305" s="74">
        <v>0</v>
      </c>
      <c r="DB305" s="74">
        <v>0</v>
      </c>
      <c r="DC305" s="74">
        <v>0</v>
      </c>
      <c r="DD305" s="74">
        <v>0</v>
      </c>
      <c r="DE305" s="74">
        <v>0</v>
      </c>
      <c r="DF305" s="74">
        <v>0</v>
      </c>
      <c r="DG305" s="74">
        <v>0</v>
      </c>
      <c r="DH305" s="74">
        <v>0</v>
      </c>
      <c r="DI305" s="74">
        <v>0</v>
      </c>
      <c r="DJ305" s="74">
        <v>0</v>
      </c>
      <c r="DK305" s="74">
        <v>0</v>
      </c>
      <c r="DL305" s="74">
        <v>0</v>
      </c>
      <c r="DM305" s="74">
        <v>5</v>
      </c>
      <c r="DN305" s="74">
        <v>0</v>
      </c>
      <c r="DO305" s="135"/>
      <c r="DP305" s="138" t="s">
        <v>230</v>
      </c>
      <c r="DQ305" s="138" t="s">
        <v>4429</v>
      </c>
      <c r="DR305" s="138">
        <v>578</v>
      </c>
      <c r="DS305" s="138">
        <v>312</v>
      </c>
      <c r="DT305" s="139">
        <v>1873</v>
      </c>
      <c r="DU305" s="139">
        <v>0</v>
      </c>
    </row>
    <row r="306" spans="1:125">
      <c r="A306" s="167"/>
      <c r="B306" s="103" t="s">
        <v>102</v>
      </c>
      <c r="C306" s="105">
        <v>770</v>
      </c>
      <c r="D306" s="105">
        <v>429</v>
      </c>
      <c r="E306" s="105">
        <v>510</v>
      </c>
      <c r="F306" s="105">
        <v>290</v>
      </c>
      <c r="G306" s="105">
        <v>17</v>
      </c>
      <c r="H306" s="105">
        <v>8</v>
      </c>
      <c r="I306" s="105">
        <v>81</v>
      </c>
      <c r="J306" s="105">
        <v>25</v>
      </c>
      <c r="K306" s="105">
        <v>140</v>
      </c>
      <c r="L306" s="105">
        <v>71</v>
      </c>
      <c r="M306" s="105">
        <v>937</v>
      </c>
      <c r="N306" s="105">
        <v>529</v>
      </c>
      <c r="O306" s="105">
        <v>7</v>
      </c>
      <c r="P306" s="105">
        <v>2</v>
      </c>
      <c r="Q306" s="105">
        <v>116</v>
      </c>
      <c r="R306" s="105">
        <v>40</v>
      </c>
      <c r="S306" s="105">
        <v>52</v>
      </c>
      <c r="T306" s="105">
        <v>33</v>
      </c>
      <c r="U306" s="105">
        <v>2630</v>
      </c>
      <c r="V306" s="105">
        <v>1427</v>
      </c>
      <c r="W306" s="167"/>
      <c r="X306" s="103" t="s">
        <v>102</v>
      </c>
      <c r="Y306" s="105">
        <v>3</v>
      </c>
      <c r="Z306" s="105">
        <v>3</v>
      </c>
      <c r="AA306" s="105">
        <v>0</v>
      </c>
      <c r="AB306" s="105">
        <v>0</v>
      </c>
      <c r="AC306" s="105">
        <v>0</v>
      </c>
      <c r="AD306" s="105">
        <v>0</v>
      </c>
      <c r="AE306" s="105">
        <v>0</v>
      </c>
      <c r="AF306" s="105">
        <v>0</v>
      </c>
      <c r="AG306" s="105">
        <v>1</v>
      </c>
      <c r="AH306" s="105">
        <v>1</v>
      </c>
      <c r="AI306" s="105">
        <v>135</v>
      </c>
      <c r="AJ306" s="105">
        <v>67</v>
      </c>
      <c r="AK306" s="105">
        <v>2</v>
      </c>
      <c r="AL306" s="105">
        <v>0</v>
      </c>
      <c r="AM306" s="105">
        <v>15</v>
      </c>
      <c r="AN306" s="105">
        <v>5</v>
      </c>
      <c r="AO306" s="105">
        <v>13</v>
      </c>
      <c r="AP306" s="105">
        <v>8</v>
      </c>
      <c r="AQ306" s="105">
        <v>169</v>
      </c>
      <c r="AR306" s="105">
        <v>84</v>
      </c>
      <c r="AS306" s="167"/>
      <c r="AT306" s="103" t="s">
        <v>102</v>
      </c>
      <c r="AU306" s="105">
        <v>23</v>
      </c>
      <c r="AV306" s="105">
        <v>16</v>
      </c>
      <c r="AW306" s="105">
        <v>1</v>
      </c>
      <c r="AX306" s="105">
        <v>3</v>
      </c>
      <c r="AY306" s="105">
        <v>6</v>
      </c>
      <c r="AZ306" s="105">
        <v>25</v>
      </c>
      <c r="BA306" s="105">
        <v>1</v>
      </c>
      <c r="BB306" s="105">
        <v>5</v>
      </c>
      <c r="BC306" s="105">
        <v>2</v>
      </c>
      <c r="BD306" s="105">
        <v>82</v>
      </c>
      <c r="BE306" s="105">
        <v>109</v>
      </c>
      <c r="BF306" s="105">
        <v>86</v>
      </c>
      <c r="BG306" s="105">
        <v>46</v>
      </c>
      <c r="BH306" s="105">
        <v>0</v>
      </c>
      <c r="BI306" s="105">
        <v>18</v>
      </c>
      <c r="BJ306" s="167"/>
      <c r="BK306" s="103" t="s">
        <v>102</v>
      </c>
      <c r="BL306" s="105">
        <v>437</v>
      </c>
      <c r="BM306" s="105">
        <v>361</v>
      </c>
      <c r="BN306" s="105">
        <v>273</v>
      </c>
      <c r="BO306" s="105">
        <v>266</v>
      </c>
      <c r="BP306" s="105">
        <v>72</v>
      </c>
      <c r="BQ306" s="105">
        <v>12</v>
      </c>
      <c r="BR306" s="105">
        <v>84</v>
      </c>
      <c r="BS306" s="105">
        <v>83</v>
      </c>
      <c r="BT306" s="105">
        <v>84</v>
      </c>
      <c r="BU306" s="167"/>
      <c r="BV306" s="103" t="s">
        <v>102</v>
      </c>
      <c r="BW306" s="105">
        <v>945</v>
      </c>
      <c r="BX306" s="105">
        <v>490</v>
      </c>
      <c r="BY306" s="105">
        <v>918</v>
      </c>
      <c r="BZ306" s="105">
        <v>476</v>
      </c>
      <c r="CA306" s="105">
        <v>485</v>
      </c>
      <c r="CB306" s="105">
        <v>263</v>
      </c>
      <c r="CC306" s="105">
        <v>15</v>
      </c>
      <c r="CD306" s="105">
        <v>2</v>
      </c>
      <c r="CE306" s="105">
        <v>15</v>
      </c>
      <c r="CF306" s="105">
        <v>2</v>
      </c>
      <c r="CG306" s="105">
        <v>3</v>
      </c>
      <c r="CH306" s="105">
        <v>0</v>
      </c>
      <c r="CI306" s="105">
        <v>177</v>
      </c>
      <c r="CJ306" s="105">
        <v>61</v>
      </c>
      <c r="CK306" s="105">
        <v>173</v>
      </c>
      <c r="CL306" s="105">
        <v>60</v>
      </c>
      <c r="CM306" s="105">
        <v>70</v>
      </c>
      <c r="CN306" s="105">
        <v>26</v>
      </c>
      <c r="CO306" s="167"/>
      <c r="CP306" s="105" t="s">
        <v>102</v>
      </c>
      <c r="CQ306" s="105">
        <v>192</v>
      </c>
      <c r="CR306" s="105">
        <v>70</v>
      </c>
      <c r="CS306" s="105">
        <v>31</v>
      </c>
      <c r="CT306" s="105">
        <v>18</v>
      </c>
      <c r="CU306" s="105">
        <v>9</v>
      </c>
      <c r="CV306" s="105">
        <v>210</v>
      </c>
      <c r="CW306" s="105">
        <v>79</v>
      </c>
      <c r="CX306" s="167"/>
      <c r="CY306" s="103" t="s">
        <v>102</v>
      </c>
      <c r="CZ306" s="105">
        <v>0</v>
      </c>
      <c r="DA306" s="105">
        <v>0</v>
      </c>
      <c r="DB306" s="105">
        <v>0</v>
      </c>
      <c r="DC306" s="105">
        <v>0</v>
      </c>
      <c r="DD306" s="105">
        <v>0</v>
      </c>
      <c r="DE306" s="105">
        <v>0</v>
      </c>
      <c r="DF306" s="105">
        <v>0</v>
      </c>
      <c r="DG306" s="105">
        <v>0</v>
      </c>
      <c r="DH306" s="105">
        <v>0</v>
      </c>
      <c r="DI306" s="105">
        <v>0</v>
      </c>
      <c r="DJ306" s="105">
        <v>0</v>
      </c>
      <c r="DK306" s="105">
        <v>0</v>
      </c>
      <c r="DL306" s="105">
        <v>0</v>
      </c>
      <c r="DM306" s="105">
        <v>8</v>
      </c>
      <c r="DN306" s="105">
        <v>0</v>
      </c>
      <c r="DO306" s="135"/>
      <c r="DP306" s="138" t="s">
        <v>230</v>
      </c>
      <c r="DQ306" s="138" t="s">
        <v>4430</v>
      </c>
      <c r="DR306" s="138">
        <v>1137</v>
      </c>
      <c r="DS306" s="138">
        <v>558</v>
      </c>
      <c r="DT306" s="139">
        <v>3402</v>
      </c>
      <c r="DU306" s="139">
        <v>0</v>
      </c>
    </row>
    <row r="307" spans="1:125">
      <c r="A307" s="73" t="s">
        <v>136</v>
      </c>
      <c r="B307" s="78"/>
      <c r="C307" s="162"/>
      <c r="D307" s="162"/>
      <c r="E307" s="162"/>
      <c r="F307" s="162"/>
      <c r="G307" s="162"/>
      <c r="H307" s="162"/>
      <c r="I307" s="162"/>
      <c r="J307" s="162"/>
      <c r="K307" s="162"/>
      <c r="L307" s="162"/>
      <c r="M307" s="162"/>
      <c r="N307" s="162"/>
      <c r="O307" s="162"/>
      <c r="P307" s="162"/>
      <c r="Q307" s="162"/>
      <c r="R307" s="162"/>
      <c r="S307" s="162"/>
      <c r="T307" s="162"/>
      <c r="U307" s="67"/>
      <c r="V307" s="67"/>
      <c r="W307" s="73" t="s">
        <v>136</v>
      </c>
      <c r="X307" s="78"/>
      <c r="Y307" s="211"/>
      <c r="Z307" s="211"/>
      <c r="AA307" s="211"/>
      <c r="AB307" s="211"/>
      <c r="AC307" s="211"/>
      <c r="AD307" s="211"/>
      <c r="AE307" s="211"/>
      <c r="AF307" s="211"/>
      <c r="AG307" s="211"/>
      <c r="AH307" s="211"/>
      <c r="AI307" s="211"/>
      <c r="AJ307" s="211"/>
      <c r="AK307" s="211"/>
      <c r="AL307" s="211"/>
      <c r="AM307" s="211"/>
      <c r="AN307" s="211"/>
      <c r="AO307" s="211"/>
      <c r="AP307" s="211"/>
      <c r="AQ307" s="67"/>
      <c r="AR307" s="67"/>
      <c r="AS307" s="73" t="s">
        <v>136</v>
      </c>
      <c r="AT307" s="78"/>
      <c r="AU307" s="211"/>
      <c r="AV307" s="211"/>
      <c r="AW307" s="211"/>
      <c r="AX307" s="211"/>
      <c r="AY307" s="211"/>
      <c r="AZ307" s="211"/>
      <c r="BA307" s="211"/>
      <c r="BB307" s="211"/>
      <c r="BC307" s="211"/>
      <c r="BD307" s="211"/>
      <c r="BE307" s="211"/>
      <c r="BF307" s="211"/>
      <c r="BG307" s="211"/>
      <c r="BH307" s="211"/>
      <c r="BI307" s="211"/>
      <c r="BJ307" s="73" t="s">
        <v>136</v>
      </c>
      <c r="BK307" s="78"/>
      <c r="BL307" s="3"/>
      <c r="BM307" s="3"/>
      <c r="BN307" s="3"/>
      <c r="BO307" s="3"/>
      <c r="BP307" s="3"/>
      <c r="BQ307" s="3"/>
      <c r="BR307" s="3"/>
      <c r="BS307" s="3"/>
      <c r="BT307" s="3"/>
      <c r="BU307" s="73" t="s">
        <v>136</v>
      </c>
      <c r="BV307" s="78"/>
      <c r="BW307" s="3"/>
      <c r="BX307" s="3"/>
      <c r="BY307" s="3"/>
      <c r="BZ307" s="3"/>
      <c r="CA307" s="3"/>
      <c r="CB307" s="3"/>
      <c r="CC307" s="3"/>
      <c r="CD307" s="3"/>
      <c r="CE307" s="3"/>
      <c r="CF307" s="3"/>
      <c r="CG307" s="3"/>
      <c r="CH307" s="3"/>
      <c r="CI307" s="3"/>
      <c r="CJ307" s="3"/>
      <c r="CK307" s="3"/>
      <c r="CL307" s="3"/>
      <c r="CM307" s="3"/>
      <c r="CN307" s="3"/>
      <c r="CO307" s="73" t="s">
        <v>136</v>
      </c>
      <c r="CP307" s="78"/>
      <c r="CQ307" s="163"/>
      <c r="CR307" s="163"/>
      <c r="CS307" s="163"/>
      <c r="CT307" s="163"/>
      <c r="CU307" s="163"/>
      <c r="CV307" s="29"/>
      <c r="CW307" s="29"/>
      <c r="CX307" s="73" t="s">
        <v>136</v>
      </c>
      <c r="CY307" s="78"/>
      <c r="CZ307" s="211"/>
      <c r="DA307" s="211"/>
      <c r="DB307" s="211"/>
      <c r="DC307" s="211"/>
      <c r="DD307" s="211"/>
      <c r="DE307" s="211"/>
      <c r="DF307" s="211"/>
      <c r="DG307" s="211"/>
      <c r="DH307" s="211"/>
      <c r="DI307" s="211"/>
      <c r="DJ307" s="211"/>
      <c r="DK307" s="211"/>
      <c r="DL307" s="211"/>
      <c r="DM307" s="211"/>
      <c r="DN307" s="211"/>
      <c r="DO307" s="135"/>
      <c r="DP307" s="138" t="s">
        <v>136</v>
      </c>
      <c r="DQ307" s="138" t="s">
        <v>136</v>
      </c>
      <c r="DR307" s="138">
        <v>0</v>
      </c>
      <c r="DS307" s="138">
        <v>0</v>
      </c>
      <c r="DT307" s="139">
        <v>0</v>
      </c>
      <c r="DU307" s="139">
        <v>0</v>
      </c>
    </row>
    <row r="308" spans="1:125">
      <c r="A308" s="167" t="s">
        <v>231</v>
      </c>
      <c r="B308" s="13" t="s">
        <v>119</v>
      </c>
      <c r="C308" s="74">
        <v>99</v>
      </c>
      <c r="D308" s="74">
        <v>42</v>
      </c>
      <c r="E308" s="74">
        <v>65</v>
      </c>
      <c r="F308" s="74">
        <v>25</v>
      </c>
      <c r="G308" s="74">
        <v>0</v>
      </c>
      <c r="H308" s="74">
        <v>0</v>
      </c>
      <c r="I308" s="74">
        <v>0</v>
      </c>
      <c r="J308" s="74">
        <v>0</v>
      </c>
      <c r="K308" s="74">
        <v>0</v>
      </c>
      <c r="L308" s="74">
        <v>0</v>
      </c>
      <c r="M308" s="74">
        <v>54</v>
      </c>
      <c r="N308" s="74">
        <v>26</v>
      </c>
      <c r="O308" s="74">
        <v>0</v>
      </c>
      <c r="P308" s="74">
        <v>0</v>
      </c>
      <c r="Q308" s="74">
        <v>12</v>
      </c>
      <c r="R308" s="74">
        <v>6</v>
      </c>
      <c r="S308" s="74">
        <v>0</v>
      </c>
      <c r="T308" s="74">
        <v>0</v>
      </c>
      <c r="U308" s="67">
        <v>230</v>
      </c>
      <c r="V308" s="67">
        <v>99</v>
      </c>
      <c r="W308" s="167" t="s">
        <v>231</v>
      </c>
      <c r="X308" s="13" t="s">
        <v>119</v>
      </c>
      <c r="Y308" s="74">
        <v>0</v>
      </c>
      <c r="Z308" s="74">
        <v>0</v>
      </c>
      <c r="AA308" s="74">
        <v>0</v>
      </c>
      <c r="AB308" s="74">
        <v>0</v>
      </c>
      <c r="AC308" s="74">
        <v>0</v>
      </c>
      <c r="AD308" s="74">
        <v>0</v>
      </c>
      <c r="AE308" s="74">
        <v>0</v>
      </c>
      <c r="AF308" s="74">
        <v>0</v>
      </c>
      <c r="AG308" s="74">
        <v>0</v>
      </c>
      <c r="AH308" s="74">
        <v>0</v>
      </c>
      <c r="AI308" s="74">
        <v>3</v>
      </c>
      <c r="AJ308" s="74">
        <v>3</v>
      </c>
      <c r="AK308" s="74">
        <v>0</v>
      </c>
      <c r="AL308" s="74">
        <v>0</v>
      </c>
      <c r="AM308" s="74">
        <v>0</v>
      </c>
      <c r="AN308" s="74">
        <v>0</v>
      </c>
      <c r="AO308" s="74">
        <v>0</v>
      </c>
      <c r="AP308" s="74">
        <v>0</v>
      </c>
      <c r="AQ308" s="67">
        <v>3</v>
      </c>
      <c r="AR308" s="67">
        <v>3</v>
      </c>
      <c r="AS308" s="167" t="s">
        <v>231</v>
      </c>
      <c r="AT308" s="13" t="s">
        <v>119</v>
      </c>
      <c r="AU308" s="74">
        <v>3</v>
      </c>
      <c r="AV308" s="74">
        <v>2</v>
      </c>
      <c r="AW308" s="74">
        <v>0</v>
      </c>
      <c r="AX308" s="74">
        <v>0</v>
      </c>
      <c r="AY308" s="74">
        <v>0</v>
      </c>
      <c r="AZ308" s="74">
        <v>2</v>
      </c>
      <c r="BA308" s="74">
        <v>0</v>
      </c>
      <c r="BB308" s="74">
        <v>1</v>
      </c>
      <c r="BC308" s="74">
        <v>0</v>
      </c>
      <c r="BD308" s="67">
        <v>8</v>
      </c>
      <c r="BE308" s="76">
        <v>8</v>
      </c>
      <c r="BF308" s="74">
        <v>8</v>
      </c>
      <c r="BG308" s="74">
        <v>0</v>
      </c>
      <c r="BH308" s="74">
        <v>0</v>
      </c>
      <c r="BI308" s="74">
        <v>2</v>
      </c>
      <c r="BJ308" s="167" t="s">
        <v>231</v>
      </c>
      <c r="BK308" s="13" t="s">
        <v>119</v>
      </c>
      <c r="BL308" s="74">
        <v>0</v>
      </c>
      <c r="BM308" s="74">
        <v>175</v>
      </c>
      <c r="BN308" s="74">
        <v>0</v>
      </c>
      <c r="BO308" s="74">
        <v>0</v>
      </c>
      <c r="BP308" s="74">
        <v>0</v>
      </c>
      <c r="BQ308" s="74">
        <v>0</v>
      </c>
      <c r="BR308" s="74">
        <v>6</v>
      </c>
      <c r="BS308" s="74">
        <v>6</v>
      </c>
      <c r="BT308" s="74">
        <v>6</v>
      </c>
      <c r="BU308" s="167" t="s">
        <v>231</v>
      </c>
      <c r="BV308" s="13" t="s">
        <v>119</v>
      </c>
      <c r="BW308" s="74">
        <v>43</v>
      </c>
      <c r="BX308" s="74">
        <v>23</v>
      </c>
      <c r="BY308" s="74">
        <v>43</v>
      </c>
      <c r="BZ308" s="74">
        <v>23</v>
      </c>
      <c r="CA308" s="74">
        <v>23</v>
      </c>
      <c r="CB308" s="74">
        <v>13</v>
      </c>
      <c r="CC308" s="74">
        <v>0</v>
      </c>
      <c r="CD308" s="74">
        <v>0</v>
      </c>
      <c r="CE308" s="74">
        <v>0</v>
      </c>
      <c r="CF308" s="74">
        <v>0</v>
      </c>
      <c r="CG308" s="74">
        <v>0</v>
      </c>
      <c r="CH308" s="74">
        <v>0</v>
      </c>
      <c r="CI308" s="74">
        <v>0</v>
      </c>
      <c r="CJ308" s="74">
        <v>0</v>
      </c>
      <c r="CK308" s="74">
        <v>0</v>
      </c>
      <c r="CL308" s="74">
        <v>0</v>
      </c>
      <c r="CM308" s="74">
        <v>0</v>
      </c>
      <c r="CN308" s="74">
        <v>0</v>
      </c>
      <c r="CO308" s="167" t="s">
        <v>231</v>
      </c>
      <c r="CP308" s="13" t="s">
        <v>119</v>
      </c>
      <c r="CQ308" s="72">
        <v>10</v>
      </c>
      <c r="CR308" s="5">
        <v>0</v>
      </c>
      <c r="CS308" s="5">
        <v>0</v>
      </c>
      <c r="CT308" s="72">
        <v>2</v>
      </c>
      <c r="CU308" s="5">
        <v>2</v>
      </c>
      <c r="CV308" s="72">
        <v>12</v>
      </c>
      <c r="CW308" s="72">
        <v>2</v>
      </c>
      <c r="CX308" s="167" t="s">
        <v>231</v>
      </c>
      <c r="CY308" s="13" t="s">
        <v>119</v>
      </c>
      <c r="CZ308" s="74">
        <v>0</v>
      </c>
      <c r="DA308" s="74">
        <v>0</v>
      </c>
      <c r="DB308" s="74">
        <v>0</v>
      </c>
      <c r="DC308" s="74">
        <v>0</v>
      </c>
      <c r="DD308" s="74">
        <v>0</v>
      </c>
      <c r="DE308" s="74">
        <v>0</v>
      </c>
      <c r="DF308" s="74">
        <v>0</v>
      </c>
      <c r="DG308" s="74">
        <v>0</v>
      </c>
      <c r="DH308" s="74">
        <v>0</v>
      </c>
      <c r="DI308" s="74">
        <v>0</v>
      </c>
      <c r="DJ308" s="74">
        <v>0</v>
      </c>
      <c r="DK308" s="74">
        <v>0</v>
      </c>
      <c r="DL308" s="74">
        <v>0</v>
      </c>
      <c r="DM308" s="74">
        <v>0</v>
      </c>
      <c r="DN308" s="74">
        <v>0</v>
      </c>
      <c r="DO308" s="135"/>
      <c r="DP308" s="138" t="s">
        <v>231</v>
      </c>
      <c r="DQ308" s="138" t="s">
        <v>4431</v>
      </c>
      <c r="DR308" s="138">
        <v>43</v>
      </c>
      <c r="DS308" s="138">
        <v>23</v>
      </c>
      <c r="DT308" s="139">
        <v>350</v>
      </c>
      <c r="DU308" s="139">
        <v>0</v>
      </c>
    </row>
    <row r="309" spans="1:125">
      <c r="A309" s="167"/>
      <c r="B309" s="13" t="s">
        <v>120</v>
      </c>
      <c r="C309" s="74">
        <v>577</v>
      </c>
      <c r="D309" s="74">
        <v>322</v>
      </c>
      <c r="E309" s="74">
        <v>347</v>
      </c>
      <c r="F309" s="74">
        <v>189</v>
      </c>
      <c r="G309" s="74">
        <v>0</v>
      </c>
      <c r="H309" s="74">
        <v>0</v>
      </c>
      <c r="I309" s="74">
        <v>96</v>
      </c>
      <c r="J309" s="74">
        <v>50</v>
      </c>
      <c r="K309" s="74">
        <v>0</v>
      </c>
      <c r="L309" s="74">
        <v>0</v>
      </c>
      <c r="M309" s="74">
        <v>358</v>
      </c>
      <c r="N309" s="74">
        <v>189</v>
      </c>
      <c r="O309" s="74">
        <v>0</v>
      </c>
      <c r="P309" s="74">
        <v>0</v>
      </c>
      <c r="Q309" s="74">
        <v>78</v>
      </c>
      <c r="R309" s="74">
        <v>31</v>
      </c>
      <c r="S309" s="74">
        <v>0</v>
      </c>
      <c r="T309" s="74">
        <v>0</v>
      </c>
      <c r="U309" s="67">
        <v>1456</v>
      </c>
      <c r="V309" s="67">
        <v>781</v>
      </c>
      <c r="W309" s="167"/>
      <c r="X309" s="13" t="s">
        <v>120</v>
      </c>
      <c r="Y309" s="74">
        <v>23</v>
      </c>
      <c r="Z309" s="74">
        <v>8</v>
      </c>
      <c r="AA309" s="74">
        <v>6</v>
      </c>
      <c r="AB309" s="74">
        <v>3</v>
      </c>
      <c r="AC309" s="74">
        <v>0</v>
      </c>
      <c r="AD309" s="74">
        <v>0</v>
      </c>
      <c r="AE309" s="74">
        <v>0</v>
      </c>
      <c r="AF309" s="74">
        <v>0</v>
      </c>
      <c r="AG309" s="74">
        <v>0</v>
      </c>
      <c r="AH309" s="74">
        <v>0</v>
      </c>
      <c r="AI309" s="74">
        <v>61</v>
      </c>
      <c r="AJ309" s="74">
        <v>30</v>
      </c>
      <c r="AK309" s="74">
        <v>0</v>
      </c>
      <c r="AL309" s="74">
        <v>0</v>
      </c>
      <c r="AM309" s="74">
        <v>2</v>
      </c>
      <c r="AN309" s="74">
        <v>2</v>
      </c>
      <c r="AO309" s="74">
        <v>0</v>
      </c>
      <c r="AP309" s="74">
        <v>0</v>
      </c>
      <c r="AQ309" s="67">
        <v>92</v>
      </c>
      <c r="AR309" s="67">
        <v>43</v>
      </c>
      <c r="AS309" s="167"/>
      <c r="AT309" s="13" t="s">
        <v>120</v>
      </c>
      <c r="AU309" s="74">
        <v>13</v>
      </c>
      <c r="AV309" s="74">
        <v>9</v>
      </c>
      <c r="AW309" s="74">
        <v>0</v>
      </c>
      <c r="AX309" s="74">
        <v>4</v>
      </c>
      <c r="AY309" s="74">
        <v>0</v>
      </c>
      <c r="AZ309" s="74">
        <v>10</v>
      </c>
      <c r="BA309" s="74">
        <v>0</v>
      </c>
      <c r="BB309" s="74">
        <v>4</v>
      </c>
      <c r="BC309" s="74">
        <v>0</v>
      </c>
      <c r="BD309" s="67">
        <v>40</v>
      </c>
      <c r="BE309" s="76">
        <v>38</v>
      </c>
      <c r="BF309" s="74">
        <v>38</v>
      </c>
      <c r="BG309" s="74">
        <v>4</v>
      </c>
      <c r="BH309" s="74">
        <v>0</v>
      </c>
      <c r="BI309" s="74">
        <v>8</v>
      </c>
      <c r="BJ309" s="167"/>
      <c r="BK309" s="13" t="s">
        <v>120</v>
      </c>
      <c r="BL309" s="74">
        <v>0</v>
      </c>
      <c r="BM309" s="74">
        <v>463</v>
      </c>
      <c r="BN309" s="74">
        <v>179</v>
      </c>
      <c r="BO309" s="74">
        <v>33</v>
      </c>
      <c r="BP309" s="74">
        <v>23</v>
      </c>
      <c r="BQ309" s="74">
        <v>2</v>
      </c>
      <c r="BR309" s="74">
        <v>27</v>
      </c>
      <c r="BS309" s="74">
        <v>27</v>
      </c>
      <c r="BT309" s="74">
        <v>27</v>
      </c>
      <c r="BU309" s="167"/>
      <c r="BV309" s="13" t="s">
        <v>120</v>
      </c>
      <c r="BW309" s="74">
        <v>556</v>
      </c>
      <c r="BX309" s="74">
        <v>320</v>
      </c>
      <c r="BY309" s="74">
        <v>527</v>
      </c>
      <c r="BZ309" s="74">
        <v>300</v>
      </c>
      <c r="CA309" s="74">
        <v>321</v>
      </c>
      <c r="CB309" s="74">
        <v>163</v>
      </c>
      <c r="CC309" s="74">
        <v>0</v>
      </c>
      <c r="CD309" s="74">
        <v>0</v>
      </c>
      <c r="CE309" s="74">
        <v>0</v>
      </c>
      <c r="CF309" s="74">
        <v>0</v>
      </c>
      <c r="CG309" s="74">
        <v>0</v>
      </c>
      <c r="CH309" s="74">
        <v>0</v>
      </c>
      <c r="CI309" s="74">
        <v>58</v>
      </c>
      <c r="CJ309" s="74">
        <v>22</v>
      </c>
      <c r="CK309" s="74">
        <v>57</v>
      </c>
      <c r="CL309" s="74">
        <v>21</v>
      </c>
      <c r="CM309" s="74">
        <v>45</v>
      </c>
      <c r="CN309" s="74">
        <v>17</v>
      </c>
      <c r="CO309" s="167"/>
      <c r="CP309" s="13" t="s">
        <v>120</v>
      </c>
      <c r="CQ309" s="72">
        <v>64</v>
      </c>
      <c r="CR309" s="5">
        <v>10</v>
      </c>
      <c r="CS309" s="5">
        <v>6</v>
      </c>
      <c r="CT309" s="72">
        <v>12</v>
      </c>
      <c r="CU309" s="5">
        <v>5</v>
      </c>
      <c r="CV309" s="72">
        <v>76</v>
      </c>
      <c r="CW309" s="72">
        <v>15</v>
      </c>
      <c r="CX309" s="167"/>
      <c r="CY309" s="13" t="s">
        <v>120</v>
      </c>
      <c r="CZ309" s="74">
        <v>0</v>
      </c>
      <c r="DA309" s="74">
        <v>3</v>
      </c>
      <c r="DB309" s="74">
        <v>0</v>
      </c>
      <c r="DC309" s="74">
        <v>0</v>
      </c>
      <c r="DD309" s="74">
        <v>0</v>
      </c>
      <c r="DE309" s="74">
        <v>0</v>
      </c>
      <c r="DF309" s="74">
        <v>1</v>
      </c>
      <c r="DG309" s="74">
        <v>0</v>
      </c>
      <c r="DH309" s="74">
        <v>0</v>
      </c>
      <c r="DI309" s="74">
        <v>0</v>
      </c>
      <c r="DJ309" s="74">
        <v>0</v>
      </c>
      <c r="DK309" s="74">
        <v>1</v>
      </c>
      <c r="DL309" s="74">
        <v>3</v>
      </c>
      <c r="DM309" s="74">
        <v>3</v>
      </c>
      <c r="DN309" s="74">
        <v>0</v>
      </c>
      <c r="DO309" s="135"/>
      <c r="DP309" s="138" t="s">
        <v>231</v>
      </c>
      <c r="DQ309" s="138" t="s">
        <v>4432</v>
      </c>
      <c r="DR309" s="138">
        <v>614</v>
      </c>
      <c r="DS309" s="138">
        <v>366</v>
      </c>
      <c r="DT309" s="139">
        <v>1710</v>
      </c>
      <c r="DU309" s="139">
        <v>5</v>
      </c>
    </row>
    <row r="310" spans="1:125">
      <c r="A310" s="167"/>
      <c r="B310" s="103" t="s">
        <v>102</v>
      </c>
      <c r="C310" s="105">
        <v>676</v>
      </c>
      <c r="D310" s="105">
        <v>364</v>
      </c>
      <c r="E310" s="105">
        <v>412</v>
      </c>
      <c r="F310" s="105">
        <v>214</v>
      </c>
      <c r="G310" s="105">
        <v>0</v>
      </c>
      <c r="H310" s="105">
        <v>0</v>
      </c>
      <c r="I310" s="105">
        <v>96</v>
      </c>
      <c r="J310" s="105">
        <v>50</v>
      </c>
      <c r="K310" s="105">
        <v>0</v>
      </c>
      <c r="L310" s="105">
        <v>0</v>
      </c>
      <c r="M310" s="105">
        <v>412</v>
      </c>
      <c r="N310" s="105">
        <v>215</v>
      </c>
      <c r="O310" s="105">
        <v>0</v>
      </c>
      <c r="P310" s="105">
        <v>0</v>
      </c>
      <c r="Q310" s="105">
        <v>90</v>
      </c>
      <c r="R310" s="105">
        <v>37</v>
      </c>
      <c r="S310" s="105">
        <v>0</v>
      </c>
      <c r="T310" s="105">
        <v>0</v>
      </c>
      <c r="U310" s="105">
        <v>1686</v>
      </c>
      <c r="V310" s="105">
        <v>880</v>
      </c>
      <c r="W310" s="167"/>
      <c r="X310" s="103" t="s">
        <v>102</v>
      </c>
      <c r="Y310" s="105">
        <v>23</v>
      </c>
      <c r="Z310" s="105">
        <v>8</v>
      </c>
      <c r="AA310" s="105">
        <v>6</v>
      </c>
      <c r="AB310" s="105">
        <v>3</v>
      </c>
      <c r="AC310" s="105">
        <v>0</v>
      </c>
      <c r="AD310" s="105">
        <v>0</v>
      </c>
      <c r="AE310" s="105">
        <v>0</v>
      </c>
      <c r="AF310" s="105">
        <v>0</v>
      </c>
      <c r="AG310" s="105">
        <v>0</v>
      </c>
      <c r="AH310" s="105">
        <v>0</v>
      </c>
      <c r="AI310" s="105">
        <v>64</v>
      </c>
      <c r="AJ310" s="105">
        <v>33</v>
      </c>
      <c r="AK310" s="105">
        <v>0</v>
      </c>
      <c r="AL310" s="105">
        <v>0</v>
      </c>
      <c r="AM310" s="105">
        <v>2</v>
      </c>
      <c r="AN310" s="105">
        <v>2</v>
      </c>
      <c r="AO310" s="105">
        <v>0</v>
      </c>
      <c r="AP310" s="105">
        <v>0</v>
      </c>
      <c r="AQ310" s="105">
        <v>95</v>
      </c>
      <c r="AR310" s="105">
        <v>46</v>
      </c>
      <c r="AS310" s="167"/>
      <c r="AT310" s="103" t="s">
        <v>102</v>
      </c>
      <c r="AU310" s="105">
        <v>16</v>
      </c>
      <c r="AV310" s="105">
        <v>11</v>
      </c>
      <c r="AW310" s="105">
        <v>0</v>
      </c>
      <c r="AX310" s="105">
        <v>4</v>
      </c>
      <c r="AY310" s="105">
        <v>0</v>
      </c>
      <c r="AZ310" s="105">
        <v>12</v>
      </c>
      <c r="BA310" s="105">
        <v>0</v>
      </c>
      <c r="BB310" s="105">
        <v>5</v>
      </c>
      <c r="BC310" s="105">
        <v>0</v>
      </c>
      <c r="BD310" s="105">
        <v>48</v>
      </c>
      <c r="BE310" s="105">
        <v>46</v>
      </c>
      <c r="BF310" s="105">
        <v>46</v>
      </c>
      <c r="BG310" s="105">
        <v>4</v>
      </c>
      <c r="BH310" s="105">
        <v>0</v>
      </c>
      <c r="BI310" s="105">
        <v>10</v>
      </c>
      <c r="BJ310" s="167"/>
      <c r="BK310" s="103" t="s">
        <v>102</v>
      </c>
      <c r="BL310" s="105">
        <v>0</v>
      </c>
      <c r="BM310" s="105">
        <v>638</v>
      </c>
      <c r="BN310" s="105">
        <v>179</v>
      </c>
      <c r="BO310" s="105">
        <v>33</v>
      </c>
      <c r="BP310" s="105">
        <v>23</v>
      </c>
      <c r="BQ310" s="105">
        <v>2</v>
      </c>
      <c r="BR310" s="105">
        <v>33</v>
      </c>
      <c r="BS310" s="105">
        <v>33</v>
      </c>
      <c r="BT310" s="105">
        <v>33</v>
      </c>
      <c r="BU310" s="167"/>
      <c r="BV310" s="103" t="s">
        <v>102</v>
      </c>
      <c r="BW310" s="105">
        <v>599</v>
      </c>
      <c r="BX310" s="105">
        <v>343</v>
      </c>
      <c r="BY310" s="105">
        <v>570</v>
      </c>
      <c r="BZ310" s="105">
        <v>323</v>
      </c>
      <c r="CA310" s="105">
        <v>344</v>
      </c>
      <c r="CB310" s="105">
        <v>176</v>
      </c>
      <c r="CC310" s="105">
        <v>0</v>
      </c>
      <c r="CD310" s="105">
        <v>0</v>
      </c>
      <c r="CE310" s="105">
        <v>0</v>
      </c>
      <c r="CF310" s="105">
        <v>0</v>
      </c>
      <c r="CG310" s="105">
        <v>0</v>
      </c>
      <c r="CH310" s="105">
        <v>0</v>
      </c>
      <c r="CI310" s="105">
        <v>58</v>
      </c>
      <c r="CJ310" s="105">
        <v>22</v>
      </c>
      <c r="CK310" s="105">
        <v>57</v>
      </c>
      <c r="CL310" s="105">
        <v>21</v>
      </c>
      <c r="CM310" s="105">
        <v>45</v>
      </c>
      <c r="CN310" s="105">
        <v>17</v>
      </c>
      <c r="CO310" s="167"/>
      <c r="CP310" s="105" t="s">
        <v>102</v>
      </c>
      <c r="CQ310" s="105">
        <v>74</v>
      </c>
      <c r="CR310" s="105">
        <v>10</v>
      </c>
      <c r="CS310" s="105">
        <v>6</v>
      </c>
      <c r="CT310" s="105">
        <v>14</v>
      </c>
      <c r="CU310" s="105">
        <v>7</v>
      </c>
      <c r="CV310" s="105">
        <v>88</v>
      </c>
      <c r="CW310" s="105">
        <v>17</v>
      </c>
      <c r="CX310" s="167"/>
      <c r="CY310" s="103" t="s">
        <v>102</v>
      </c>
      <c r="CZ310" s="105">
        <v>0</v>
      </c>
      <c r="DA310" s="105">
        <v>3</v>
      </c>
      <c r="DB310" s="105">
        <v>0</v>
      </c>
      <c r="DC310" s="105">
        <v>0</v>
      </c>
      <c r="DD310" s="105">
        <v>0</v>
      </c>
      <c r="DE310" s="105">
        <v>0</v>
      </c>
      <c r="DF310" s="105">
        <v>1</v>
      </c>
      <c r="DG310" s="105">
        <v>0</v>
      </c>
      <c r="DH310" s="105">
        <v>0</v>
      </c>
      <c r="DI310" s="105">
        <v>0</v>
      </c>
      <c r="DJ310" s="105">
        <v>0</v>
      </c>
      <c r="DK310" s="105">
        <v>1</v>
      </c>
      <c r="DL310" s="105">
        <v>3</v>
      </c>
      <c r="DM310" s="105">
        <v>3</v>
      </c>
      <c r="DN310" s="105">
        <v>0</v>
      </c>
      <c r="DO310" s="135"/>
      <c r="DP310" s="138" t="s">
        <v>231</v>
      </c>
      <c r="DQ310" s="138" t="s">
        <v>4433</v>
      </c>
      <c r="DR310" s="138">
        <v>657</v>
      </c>
      <c r="DS310" s="138">
        <v>389</v>
      </c>
      <c r="DT310" s="139">
        <v>2060</v>
      </c>
      <c r="DU310" s="139">
        <v>5</v>
      </c>
    </row>
    <row r="311" spans="1:125">
      <c r="A311" s="167" t="s">
        <v>232</v>
      </c>
      <c r="B311" s="13" t="s">
        <v>119</v>
      </c>
      <c r="C311" s="74">
        <v>145</v>
      </c>
      <c r="D311" s="74">
        <v>83</v>
      </c>
      <c r="E311" s="74">
        <v>11</v>
      </c>
      <c r="F311" s="74">
        <v>3</v>
      </c>
      <c r="G311" s="74">
        <v>0</v>
      </c>
      <c r="H311" s="74">
        <v>0</v>
      </c>
      <c r="I311" s="74">
        <v>70</v>
      </c>
      <c r="J311" s="74">
        <v>45</v>
      </c>
      <c r="K311" s="74">
        <v>0</v>
      </c>
      <c r="L311" s="74">
        <v>0</v>
      </c>
      <c r="M311" s="74">
        <v>84</v>
      </c>
      <c r="N311" s="74">
        <v>42</v>
      </c>
      <c r="O311" s="74">
        <v>0</v>
      </c>
      <c r="P311" s="74">
        <v>0</v>
      </c>
      <c r="Q311" s="74">
        <v>14</v>
      </c>
      <c r="R311" s="74">
        <v>8</v>
      </c>
      <c r="S311" s="74">
        <v>0</v>
      </c>
      <c r="T311" s="74">
        <v>0</v>
      </c>
      <c r="U311" s="67">
        <v>324</v>
      </c>
      <c r="V311" s="67">
        <v>181</v>
      </c>
      <c r="W311" s="167" t="s">
        <v>232</v>
      </c>
      <c r="X311" s="13" t="s">
        <v>119</v>
      </c>
      <c r="Y311" s="74">
        <v>10</v>
      </c>
      <c r="Z311" s="74">
        <v>6</v>
      </c>
      <c r="AA311" s="74">
        <v>0</v>
      </c>
      <c r="AB311" s="74">
        <v>0</v>
      </c>
      <c r="AC311" s="74">
        <v>0</v>
      </c>
      <c r="AD311" s="74">
        <v>0</v>
      </c>
      <c r="AE311" s="74">
        <v>4</v>
      </c>
      <c r="AF311" s="74">
        <v>3</v>
      </c>
      <c r="AG311" s="74">
        <v>0</v>
      </c>
      <c r="AH311" s="74">
        <v>0</v>
      </c>
      <c r="AI311" s="74">
        <v>5</v>
      </c>
      <c r="AJ311" s="74">
        <v>3</v>
      </c>
      <c r="AK311" s="74">
        <v>0</v>
      </c>
      <c r="AL311" s="74">
        <v>0</v>
      </c>
      <c r="AM311" s="74">
        <v>3</v>
      </c>
      <c r="AN311" s="74">
        <v>2</v>
      </c>
      <c r="AO311" s="74">
        <v>0</v>
      </c>
      <c r="AP311" s="74">
        <v>0</v>
      </c>
      <c r="AQ311" s="67">
        <v>22</v>
      </c>
      <c r="AR311" s="67">
        <v>14</v>
      </c>
      <c r="AS311" s="167" t="s">
        <v>232</v>
      </c>
      <c r="AT311" s="13" t="s">
        <v>119</v>
      </c>
      <c r="AU311" s="74">
        <v>4</v>
      </c>
      <c r="AV311" s="74">
        <v>1</v>
      </c>
      <c r="AW311" s="74">
        <v>0</v>
      </c>
      <c r="AX311" s="74">
        <v>2</v>
      </c>
      <c r="AY311" s="74">
        <v>0</v>
      </c>
      <c r="AZ311" s="74">
        <v>3</v>
      </c>
      <c r="BA311" s="74">
        <v>0</v>
      </c>
      <c r="BB311" s="74">
        <v>1</v>
      </c>
      <c r="BC311" s="74">
        <v>0</v>
      </c>
      <c r="BD311" s="67">
        <v>11</v>
      </c>
      <c r="BE311" s="76">
        <v>11</v>
      </c>
      <c r="BF311" s="74">
        <v>11</v>
      </c>
      <c r="BG311" s="74">
        <v>5</v>
      </c>
      <c r="BH311" s="74">
        <v>0</v>
      </c>
      <c r="BI311" s="74">
        <v>3</v>
      </c>
      <c r="BJ311" s="167" t="s">
        <v>232</v>
      </c>
      <c r="BK311" s="13" t="s">
        <v>119</v>
      </c>
      <c r="BL311" s="74">
        <v>0</v>
      </c>
      <c r="BM311" s="74">
        <v>217</v>
      </c>
      <c r="BN311" s="74">
        <v>0</v>
      </c>
      <c r="BO311" s="74">
        <v>0</v>
      </c>
      <c r="BP311" s="74">
        <v>0</v>
      </c>
      <c r="BQ311" s="74">
        <v>1</v>
      </c>
      <c r="BR311" s="74">
        <v>11</v>
      </c>
      <c r="BS311" s="74">
        <v>7</v>
      </c>
      <c r="BT311" s="74">
        <v>7</v>
      </c>
      <c r="BU311" s="167" t="s">
        <v>232</v>
      </c>
      <c r="BV311" s="13" t="s">
        <v>119</v>
      </c>
      <c r="BW311" s="74">
        <v>95</v>
      </c>
      <c r="BX311" s="74">
        <v>55</v>
      </c>
      <c r="BY311" s="74">
        <v>78</v>
      </c>
      <c r="BZ311" s="74">
        <v>45</v>
      </c>
      <c r="CA311" s="74">
        <v>47</v>
      </c>
      <c r="CB311" s="74">
        <v>28</v>
      </c>
      <c r="CC311" s="74">
        <v>0</v>
      </c>
      <c r="CD311" s="74">
        <v>0</v>
      </c>
      <c r="CE311" s="74">
        <v>0</v>
      </c>
      <c r="CF311" s="74">
        <v>0</v>
      </c>
      <c r="CG311" s="74">
        <v>0</v>
      </c>
      <c r="CH311" s="74">
        <v>0</v>
      </c>
      <c r="CI311" s="74">
        <v>23</v>
      </c>
      <c r="CJ311" s="74">
        <v>9</v>
      </c>
      <c r="CK311" s="74">
        <v>23</v>
      </c>
      <c r="CL311" s="74">
        <v>9</v>
      </c>
      <c r="CM311" s="74">
        <v>17</v>
      </c>
      <c r="CN311" s="74">
        <v>8</v>
      </c>
      <c r="CO311" s="167" t="s">
        <v>232</v>
      </c>
      <c r="CP311" s="13" t="s">
        <v>119</v>
      </c>
      <c r="CQ311" s="72">
        <v>23</v>
      </c>
      <c r="CR311" s="5">
        <v>7</v>
      </c>
      <c r="CS311" s="5">
        <v>2</v>
      </c>
      <c r="CT311" s="72">
        <v>4</v>
      </c>
      <c r="CU311" s="5">
        <v>1</v>
      </c>
      <c r="CV311" s="72">
        <v>27</v>
      </c>
      <c r="CW311" s="72">
        <v>8</v>
      </c>
      <c r="CX311" s="167" t="s">
        <v>232</v>
      </c>
      <c r="CY311" s="13" t="s">
        <v>119</v>
      </c>
      <c r="CZ311" s="74">
        <v>0</v>
      </c>
      <c r="DA311" s="74">
        <v>0</v>
      </c>
      <c r="DB311" s="74">
        <v>0</v>
      </c>
      <c r="DC311" s="74">
        <v>0</v>
      </c>
      <c r="DD311" s="74">
        <v>0</v>
      </c>
      <c r="DE311" s="74">
        <v>0</v>
      </c>
      <c r="DF311" s="74">
        <v>0</v>
      </c>
      <c r="DG311" s="74">
        <v>0</v>
      </c>
      <c r="DH311" s="74">
        <v>0</v>
      </c>
      <c r="DI311" s="74">
        <v>0</v>
      </c>
      <c r="DJ311" s="74">
        <v>0</v>
      </c>
      <c r="DK311" s="74">
        <v>0</v>
      </c>
      <c r="DL311" s="74">
        <v>0</v>
      </c>
      <c r="DM311" s="74">
        <v>0</v>
      </c>
      <c r="DN311" s="74">
        <v>0</v>
      </c>
      <c r="DO311" s="135"/>
      <c r="DP311" s="138" t="s">
        <v>232</v>
      </c>
      <c r="DQ311" s="138" t="s">
        <v>4434</v>
      </c>
      <c r="DR311" s="138">
        <v>118</v>
      </c>
      <c r="DS311" s="138">
        <v>64</v>
      </c>
      <c r="DT311" s="139">
        <v>434</v>
      </c>
      <c r="DU311" s="139">
        <v>0</v>
      </c>
    </row>
    <row r="312" spans="1:125">
      <c r="A312" s="167"/>
      <c r="B312" s="13" t="s">
        <v>120</v>
      </c>
      <c r="C312" s="74">
        <v>733</v>
      </c>
      <c r="D312" s="74">
        <v>430</v>
      </c>
      <c r="E312" s="74">
        <v>236</v>
      </c>
      <c r="F312" s="74">
        <v>138</v>
      </c>
      <c r="G312" s="74">
        <v>0</v>
      </c>
      <c r="H312" s="74">
        <v>0</v>
      </c>
      <c r="I312" s="74">
        <v>57</v>
      </c>
      <c r="J312" s="74">
        <v>26</v>
      </c>
      <c r="K312" s="74">
        <v>93</v>
      </c>
      <c r="L312" s="74">
        <v>48</v>
      </c>
      <c r="M312" s="74">
        <v>470</v>
      </c>
      <c r="N312" s="74">
        <v>267</v>
      </c>
      <c r="O312" s="74">
        <v>0</v>
      </c>
      <c r="P312" s="74">
        <v>0</v>
      </c>
      <c r="Q312" s="74">
        <v>73</v>
      </c>
      <c r="R312" s="74">
        <v>27</v>
      </c>
      <c r="S312" s="74">
        <v>151</v>
      </c>
      <c r="T312" s="74">
        <v>85</v>
      </c>
      <c r="U312" s="67">
        <v>1813</v>
      </c>
      <c r="V312" s="67">
        <v>1021</v>
      </c>
      <c r="W312" s="167"/>
      <c r="X312" s="13" t="s">
        <v>120</v>
      </c>
      <c r="Y312" s="74">
        <v>4</v>
      </c>
      <c r="Z312" s="74">
        <v>2</v>
      </c>
      <c r="AA312" s="74">
        <v>1</v>
      </c>
      <c r="AB312" s="74">
        <v>0</v>
      </c>
      <c r="AC312" s="74">
        <v>0</v>
      </c>
      <c r="AD312" s="74">
        <v>0</v>
      </c>
      <c r="AE312" s="74">
        <v>0</v>
      </c>
      <c r="AF312" s="74">
        <v>0</v>
      </c>
      <c r="AG312" s="74">
        <v>1</v>
      </c>
      <c r="AH312" s="74">
        <v>1</v>
      </c>
      <c r="AI312" s="74">
        <v>32</v>
      </c>
      <c r="AJ312" s="74">
        <v>16</v>
      </c>
      <c r="AK312" s="74">
        <v>0</v>
      </c>
      <c r="AL312" s="74">
        <v>0</v>
      </c>
      <c r="AM312" s="74">
        <v>6</v>
      </c>
      <c r="AN312" s="74">
        <v>1</v>
      </c>
      <c r="AO312" s="74">
        <v>5</v>
      </c>
      <c r="AP312" s="74">
        <v>1</v>
      </c>
      <c r="AQ312" s="67">
        <v>49</v>
      </c>
      <c r="AR312" s="67">
        <v>21</v>
      </c>
      <c r="AS312" s="167"/>
      <c r="AT312" s="13" t="s">
        <v>120</v>
      </c>
      <c r="AU312" s="74">
        <v>14</v>
      </c>
      <c r="AV312" s="74">
        <v>6</v>
      </c>
      <c r="AW312" s="74">
        <v>0</v>
      </c>
      <c r="AX312" s="74">
        <v>3</v>
      </c>
      <c r="AY312" s="74">
        <v>3</v>
      </c>
      <c r="AZ312" s="74">
        <v>11</v>
      </c>
      <c r="BA312" s="74">
        <v>0</v>
      </c>
      <c r="BB312" s="74">
        <v>4</v>
      </c>
      <c r="BC312" s="74">
        <v>2</v>
      </c>
      <c r="BD312" s="67">
        <v>43</v>
      </c>
      <c r="BE312" s="76">
        <v>42</v>
      </c>
      <c r="BF312" s="74">
        <v>42</v>
      </c>
      <c r="BG312" s="74">
        <v>36</v>
      </c>
      <c r="BH312" s="74">
        <v>1</v>
      </c>
      <c r="BI312" s="74">
        <v>10</v>
      </c>
      <c r="BJ312" s="167"/>
      <c r="BK312" s="13" t="s">
        <v>120</v>
      </c>
      <c r="BL312" s="74">
        <v>0</v>
      </c>
      <c r="BM312" s="74">
        <v>372</v>
      </c>
      <c r="BN312" s="74">
        <v>192</v>
      </c>
      <c r="BO312" s="74">
        <v>102</v>
      </c>
      <c r="BP312" s="74">
        <v>21</v>
      </c>
      <c r="BQ312" s="74">
        <v>1</v>
      </c>
      <c r="BR312" s="74">
        <v>48</v>
      </c>
      <c r="BS312" s="74">
        <v>43</v>
      </c>
      <c r="BT312" s="74">
        <v>43</v>
      </c>
      <c r="BU312" s="167"/>
      <c r="BV312" s="13" t="s">
        <v>120</v>
      </c>
      <c r="BW312" s="74">
        <v>859</v>
      </c>
      <c r="BX312" s="74">
        <v>556</v>
      </c>
      <c r="BY312" s="74">
        <v>838</v>
      </c>
      <c r="BZ312" s="74">
        <v>546</v>
      </c>
      <c r="CA312" s="74">
        <v>452</v>
      </c>
      <c r="CB312" s="74">
        <v>282</v>
      </c>
      <c r="CC312" s="74">
        <v>0</v>
      </c>
      <c r="CD312" s="74">
        <v>0</v>
      </c>
      <c r="CE312" s="74">
        <v>0</v>
      </c>
      <c r="CF312" s="74">
        <v>0</v>
      </c>
      <c r="CG312" s="74">
        <v>0</v>
      </c>
      <c r="CH312" s="74">
        <v>0</v>
      </c>
      <c r="CI312" s="74">
        <v>128</v>
      </c>
      <c r="CJ312" s="74">
        <v>51</v>
      </c>
      <c r="CK312" s="74">
        <v>125</v>
      </c>
      <c r="CL312" s="74">
        <v>51</v>
      </c>
      <c r="CM312" s="74">
        <v>76</v>
      </c>
      <c r="CN312" s="74">
        <v>35</v>
      </c>
      <c r="CO312" s="167"/>
      <c r="CP312" s="13" t="s">
        <v>120</v>
      </c>
      <c r="CQ312" s="72">
        <v>90</v>
      </c>
      <c r="CR312" s="5">
        <v>4</v>
      </c>
      <c r="CS312" s="5">
        <v>12</v>
      </c>
      <c r="CT312" s="72">
        <v>14</v>
      </c>
      <c r="CU312" s="5">
        <v>4</v>
      </c>
      <c r="CV312" s="72">
        <v>104</v>
      </c>
      <c r="CW312" s="72">
        <v>8</v>
      </c>
      <c r="CX312" s="167"/>
      <c r="CY312" s="13" t="s">
        <v>120</v>
      </c>
      <c r="CZ312" s="74">
        <v>4</v>
      </c>
      <c r="DA312" s="74">
        <v>0</v>
      </c>
      <c r="DB312" s="74">
        <v>0</v>
      </c>
      <c r="DC312" s="74">
        <v>0</v>
      </c>
      <c r="DD312" s="74">
        <v>0</v>
      </c>
      <c r="DE312" s="74">
        <v>0</v>
      </c>
      <c r="DF312" s="74">
        <v>0</v>
      </c>
      <c r="DG312" s="74">
        <v>0</v>
      </c>
      <c r="DH312" s="74">
        <v>0</v>
      </c>
      <c r="DI312" s="74">
        <v>0</v>
      </c>
      <c r="DJ312" s="74">
        <v>0</v>
      </c>
      <c r="DK312" s="74">
        <v>0</v>
      </c>
      <c r="DL312" s="74">
        <v>0</v>
      </c>
      <c r="DM312" s="74">
        <v>2</v>
      </c>
      <c r="DN312" s="74">
        <v>0</v>
      </c>
      <c r="DO312" s="135"/>
      <c r="DP312" s="138" t="s">
        <v>232</v>
      </c>
      <c r="DQ312" s="138" t="s">
        <v>4435</v>
      </c>
      <c r="DR312" s="138">
        <v>987</v>
      </c>
      <c r="DS312" s="138">
        <v>528</v>
      </c>
      <c r="DT312" s="139">
        <v>1833</v>
      </c>
      <c r="DU312" s="139">
        <v>4</v>
      </c>
    </row>
    <row r="313" spans="1:125">
      <c r="A313" s="167"/>
      <c r="B313" s="103" t="s">
        <v>102</v>
      </c>
      <c r="C313" s="105">
        <v>878</v>
      </c>
      <c r="D313" s="105">
        <v>513</v>
      </c>
      <c r="E313" s="105">
        <v>247</v>
      </c>
      <c r="F313" s="105">
        <v>141</v>
      </c>
      <c r="G313" s="105">
        <v>0</v>
      </c>
      <c r="H313" s="105">
        <v>0</v>
      </c>
      <c r="I313" s="105">
        <v>127</v>
      </c>
      <c r="J313" s="105">
        <v>71</v>
      </c>
      <c r="K313" s="105">
        <v>93</v>
      </c>
      <c r="L313" s="105">
        <v>48</v>
      </c>
      <c r="M313" s="105">
        <v>554</v>
      </c>
      <c r="N313" s="105">
        <v>309</v>
      </c>
      <c r="O313" s="105">
        <v>0</v>
      </c>
      <c r="P313" s="105">
        <v>0</v>
      </c>
      <c r="Q313" s="105">
        <v>87</v>
      </c>
      <c r="R313" s="105">
        <v>35</v>
      </c>
      <c r="S313" s="105">
        <v>151</v>
      </c>
      <c r="T313" s="105">
        <v>85</v>
      </c>
      <c r="U313" s="105">
        <v>2137</v>
      </c>
      <c r="V313" s="105">
        <v>1202</v>
      </c>
      <c r="W313" s="167"/>
      <c r="X313" s="103" t="s">
        <v>102</v>
      </c>
      <c r="Y313" s="105">
        <v>14</v>
      </c>
      <c r="Z313" s="105">
        <v>8</v>
      </c>
      <c r="AA313" s="105">
        <v>1</v>
      </c>
      <c r="AB313" s="105">
        <v>0</v>
      </c>
      <c r="AC313" s="105">
        <v>0</v>
      </c>
      <c r="AD313" s="105">
        <v>0</v>
      </c>
      <c r="AE313" s="105">
        <v>4</v>
      </c>
      <c r="AF313" s="105">
        <v>3</v>
      </c>
      <c r="AG313" s="105">
        <v>1</v>
      </c>
      <c r="AH313" s="105">
        <v>1</v>
      </c>
      <c r="AI313" s="105">
        <v>37</v>
      </c>
      <c r="AJ313" s="105">
        <v>19</v>
      </c>
      <c r="AK313" s="105">
        <v>0</v>
      </c>
      <c r="AL313" s="105">
        <v>0</v>
      </c>
      <c r="AM313" s="105">
        <v>9</v>
      </c>
      <c r="AN313" s="105">
        <v>3</v>
      </c>
      <c r="AO313" s="105">
        <v>5</v>
      </c>
      <c r="AP313" s="105">
        <v>1</v>
      </c>
      <c r="AQ313" s="105">
        <v>71</v>
      </c>
      <c r="AR313" s="105">
        <v>35</v>
      </c>
      <c r="AS313" s="167"/>
      <c r="AT313" s="103" t="s">
        <v>102</v>
      </c>
      <c r="AU313" s="105">
        <v>18</v>
      </c>
      <c r="AV313" s="105">
        <v>7</v>
      </c>
      <c r="AW313" s="105">
        <v>0</v>
      </c>
      <c r="AX313" s="105">
        <v>5</v>
      </c>
      <c r="AY313" s="105">
        <v>3</v>
      </c>
      <c r="AZ313" s="105">
        <v>14</v>
      </c>
      <c r="BA313" s="105">
        <v>0</v>
      </c>
      <c r="BB313" s="105">
        <v>5</v>
      </c>
      <c r="BC313" s="105">
        <v>2</v>
      </c>
      <c r="BD313" s="105">
        <v>54</v>
      </c>
      <c r="BE313" s="105">
        <v>53</v>
      </c>
      <c r="BF313" s="105">
        <v>53</v>
      </c>
      <c r="BG313" s="105">
        <v>41</v>
      </c>
      <c r="BH313" s="105">
        <v>1</v>
      </c>
      <c r="BI313" s="105">
        <v>13</v>
      </c>
      <c r="BJ313" s="167"/>
      <c r="BK313" s="103" t="s">
        <v>102</v>
      </c>
      <c r="BL313" s="105">
        <v>0</v>
      </c>
      <c r="BM313" s="105">
        <v>589</v>
      </c>
      <c r="BN313" s="105">
        <v>192</v>
      </c>
      <c r="BO313" s="105">
        <v>102</v>
      </c>
      <c r="BP313" s="105">
        <v>21</v>
      </c>
      <c r="BQ313" s="105">
        <v>2</v>
      </c>
      <c r="BR313" s="105">
        <v>59</v>
      </c>
      <c r="BS313" s="105">
        <v>50</v>
      </c>
      <c r="BT313" s="105">
        <v>50</v>
      </c>
      <c r="BU313" s="167"/>
      <c r="BV313" s="103" t="s">
        <v>102</v>
      </c>
      <c r="BW313" s="105">
        <v>954</v>
      </c>
      <c r="BX313" s="105">
        <v>611</v>
      </c>
      <c r="BY313" s="105">
        <v>916</v>
      </c>
      <c r="BZ313" s="105">
        <v>591</v>
      </c>
      <c r="CA313" s="105">
        <v>499</v>
      </c>
      <c r="CB313" s="105">
        <v>310</v>
      </c>
      <c r="CC313" s="105">
        <v>0</v>
      </c>
      <c r="CD313" s="105">
        <v>0</v>
      </c>
      <c r="CE313" s="105">
        <v>0</v>
      </c>
      <c r="CF313" s="105">
        <v>0</v>
      </c>
      <c r="CG313" s="105">
        <v>0</v>
      </c>
      <c r="CH313" s="105">
        <v>0</v>
      </c>
      <c r="CI313" s="105">
        <v>151</v>
      </c>
      <c r="CJ313" s="105">
        <v>60</v>
      </c>
      <c r="CK313" s="105">
        <v>148</v>
      </c>
      <c r="CL313" s="105">
        <v>60</v>
      </c>
      <c r="CM313" s="105">
        <v>93</v>
      </c>
      <c r="CN313" s="105">
        <v>43</v>
      </c>
      <c r="CO313" s="167"/>
      <c r="CP313" s="105" t="s">
        <v>102</v>
      </c>
      <c r="CQ313" s="105">
        <v>113</v>
      </c>
      <c r="CR313" s="105">
        <v>11</v>
      </c>
      <c r="CS313" s="105">
        <v>14</v>
      </c>
      <c r="CT313" s="105">
        <v>18</v>
      </c>
      <c r="CU313" s="105">
        <v>5</v>
      </c>
      <c r="CV313" s="105">
        <v>131</v>
      </c>
      <c r="CW313" s="105">
        <v>16</v>
      </c>
      <c r="CX313" s="167"/>
      <c r="CY313" s="103" t="s">
        <v>102</v>
      </c>
      <c r="CZ313" s="105">
        <v>4</v>
      </c>
      <c r="DA313" s="105">
        <v>0</v>
      </c>
      <c r="DB313" s="105">
        <v>0</v>
      </c>
      <c r="DC313" s="105">
        <v>0</v>
      </c>
      <c r="DD313" s="105">
        <v>0</v>
      </c>
      <c r="DE313" s="105">
        <v>0</v>
      </c>
      <c r="DF313" s="105">
        <v>0</v>
      </c>
      <c r="DG313" s="105">
        <v>0</v>
      </c>
      <c r="DH313" s="105">
        <v>0</v>
      </c>
      <c r="DI313" s="105">
        <v>0</v>
      </c>
      <c r="DJ313" s="105">
        <v>0</v>
      </c>
      <c r="DK313" s="105">
        <v>0</v>
      </c>
      <c r="DL313" s="105">
        <v>0</v>
      </c>
      <c r="DM313" s="105">
        <v>2</v>
      </c>
      <c r="DN313" s="105">
        <v>0</v>
      </c>
      <c r="DO313" s="135"/>
      <c r="DP313" s="138" t="s">
        <v>232</v>
      </c>
      <c r="DQ313" s="138" t="s">
        <v>4436</v>
      </c>
      <c r="DR313" s="138">
        <v>1105</v>
      </c>
      <c r="DS313" s="138">
        <v>592</v>
      </c>
      <c r="DT313" s="139">
        <v>2267</v>
      </c>
      <c r="DU313" s="139">
        <v>4</v>
      </c>
    </row>
    <row r="314" spans="1:125" ht="14.45" customHeight="1">
      <c r="A314" s="167" t="s">
        <v>233</v>
      </c>
      <c r="B314" s="13" t="s">
        <v>119</v>
      </c>
      <c r="C314" s="74">
        <v>0</v>
      </c>
      <c r="D314" s="74">
        <v>0</v>
      </c>
      <c r="E314" s="74">
        <v>0</v>
      </c>
      <c r="F314" s="74">
        <v>0</v>
      </c>
      <c r="G314" s="74">
        <v>0</v>
      </c>
      <c r="H314" s="74">
        <v>0</v>
      </c>
      <c r="I314" s="74">
        <v>0</v>
      </c>
      <c r="J314" s="74">
        <v>0</v>
      </c>
      <c r="K314" s="74">
        <v>0</v>
      </c>
      <c r="L314" s="74">
        <v>0</v>
      </c>
      <c r="M314" s="74">
        <v>0</v>
      </c>
      <c r="N314" s="74">
        <v>0</v>
      </c>
      <c r="O314" s="74">
        <v>0</v>
      </c>
      <c r="P314" s="74">
        <v>0</v>
      </c>
      <c r="Q314" s="74">
        <v>0</v>
      </c>
      <c r="R314" s="74">
        <v>0</v>
      </c>
      <c r="S314" s="74">
        <v>0</v>
      </c>
      <c r="T314" s="74">
        <v>0</v>
      </c>
      <c r="U314" s="67">
        <v>0</v>
      </c>
      <c r="V314" s="67">
        <v>0</v>
      </c>
      <c r="W314" s="167" t="s">
        <v>233</v>
      </c>
      <c r="X314" s="13" t="s">
        <v>119</v>
      </c>
      <c r="Y314" s="74">
        <v>0</v>
      </c>
      <c r="Z314" s="74">
        <v>0</v>
      </c>
      <c r="AA314" s="74">
        <v>0</v>
      </c>
      <c r="AB314" s="74">
        <v>0</v>
      </c>
      <c r="AC314" s="74">
        <v>0</v>
      </c>
      <c r="AD314" s="74">
        <v>0</v>
      </c>
      <c r="AE314" s="74">
        <v>0</v>
      </c>
      <c r="AF314" s="74">
        <v>0</v>
      </c>
      <c r="AG314" s="74">
        <v>0</v>
      </c>
      <c r="AH314" s="74">
        <v>0</v>
      </c>
      <c r="AI314" s="74">
        <v>0</v>
      </c>
      <c r="AJ314" s="74">
        <v>0</v>
      </c>
      <c r="AK314" s="74">
        <v>0</v>
      </c>
      <c r="AL314" s="74">
        <v>0</v>
      </c>
      <c r="AM314" s="74">
        <v>0</v>
      </c>
      <c r="AN314" s="74">
        <v>0</v>
      </c>
      <c r="AO314" s="74">
        <v>0</v>
      </c>
      <c r="AP314" s="74">
        <v>0</v>
      </c>
      <c r="AQ314" s="67">
        <v>0</v>
      </c>
      <c r="AR314" s="67">
        <v>0</v>
      </c>
      <c r="AS314" s="167" t="s">
        <v>233</v>
      </c>
      <c r="AT314" s="13" t="s">
        <v>119</v>
      </c>
      <c r="AU314" s="74">
        <v>0</v>
      </c>
      <c r="AV314" s="74">
        <v>0</v>
      </c>
      <c r="AW314" s="74">
        <v>0</v>
      </c>
      <c r="AX314" s="74">
        <v>0</v>
      </c>
      <c r="AY314" s="74">
        <v>0</v>
      </c>
      <c r="AZ314" s="74">
        <v>0</v>
      </c>
      <c r="BA314" s="74">
        <v>0</v>
      </c>
      <c r="BB314" s="74">
        <v>0</v>
      </c>
      <c r="BC314" s="74">
        <v>0</v>
      </c>
      <c r="BD314" s="67">
        <v>0</v>
      </c>
      <c r="BE314" s="76">
        <v>0</v>
      </c>
      <c r="BF314" s="74">
        <v>0</v>
      </c>
      <c r="BG314" s="74">
        <v>0</v>
      </c>
      <c r="BH314" s="74">
        <v>0</v>
      </c>
      <c r="BI314" s="74">
        <v>0</v>
      </c>
      <c r="BJ314" s="167" t="s">
        <v>233</v>
      </c>
      <c r="BK314" s="13" t="s">
        <v>119</v>
      </c>
      <c r="BL314" s="74">
        <v>0</v>
      </c>
      <c r="BM314" s="74">
        <v>0</v>
      </c>
      <c r="BN314" s="74">
        <v>0</v>
      </c>
      <c r="BO314" s="74">
        <v>0</v>
      </c>
      <c r="BP314" s="74">
        <v>0</v>
      </c>
      <c r="BQ314" s="74">
        <v>0</v>
      </c>
      <c r="BR314" s="74">
        <v>0</v>
      </c>
      <c r="BS314" s="74">
        <v>0</v>
      </c>
      <c r="BT314" s="74">
        <v>0</v>
      </c>
      <c r="BU314" s="167" t="s">
        <v>233</v>
      </c>
      <c r="BV314" s="13" t="s">
        <v>119</v>
      </c>
      <c r="BW314" s="74">
        <v>0</v>
      </c>
      <c r="BX314" s="74">
        <v>0</v>
      </c>
      <c r="BY314" s="74">
        <v>0</v>
      </c>
      <c r="BZ314" s="74">
        <v>0</v>
      </c>
      <c r="CA314" s="74">
        <v>0</v>
      </c>
      <c r="CB314" s="74">
        <v>0</v>
      </c>
      <c r="CC314" s="74">
        <v>0</v>
      </c>
      <c r="CD314" s="74">
        <v>0</v>
      </c>
      <c r="CE314" s="74">
        <v>0</v>
      </c>
      <c r="CF314" s="74">
        <v>0</v>
      </c>
      <c r="CG314" s="74">
        <v>0</v>
      </c>
      <c r="CH314" s="74">
        <v>0</v>
      </c>
      <c r="CI314" s="74">
        <v>0</v>
      </c>
      <c r="CJ314" s="74">
        <v>0</v>
      </c>
      <c r="CK314" s="74">
        <v>0</v>
      </c>
      <c r="CL314" s="74">
        <v>0</v>
      </c>
      <c r="CM314" s="74">
        <v>0</v>
      </c>
      <c r="CN314" s="74">
        <v>0</v>
      </c>
      <c r="CO314" s="167" t="s">
        <v>233</v>
      </c>
      <c r="CP314" s="13" t="s">
        <v>119</v>
      </c>
      <c r="CQ314" s="72">
        <v>0</v>
      </c>
      <c r="CR314" s="5">
        <v>0</v>
      </c>
      <c r="CS314" s="5">
        <v>0</v>
      </c>
      <c r="CT314" s="72">
        <v>0</v>
      </c>
      <c r="CU314" s="5">
        <v>0</v>
      </c>
      <c r="CV314" s="72">
        <v>0</v>
      </c>
      <c r="CW314" s="72">
        <v>0</v>
      </c>
      <c r="CX314" s="167" t="s">
        <v>233</v>
      </c>
      <c r="CY314" s="13" t="s">
        <v>119</v>
      </c>
      <c r="CZ314" s="74">
        <v>0</v>
      </c>
      <c r="DA314" s="74">
        <v>0</v>
      </c>
      <c r="DB314" s="74">
        <v>0</v>
      </c>
      <c r="DC314" s="74">
        <v>0</v>
      </c>
      <c r="DD314" s="74">
        <v>0</v>
      </c>
      <c r="DE314" s="74">
        <v>0</v>
      </c>
      <c r="DF314" s="74">
        <v>0</v>
      </c>
      <c r="DG314" s="74">
        <v>0</v>
      </c>
      <c r="DH314" s="74">
        <v>0</v>
      </c>
      <c r="DI314" s="74">
        <v>0</v>
      </c>
      <c r="DJ314" s="74">
        <v>0</v>
      </c>
      <c r="DK314" s="74">
        <v>0</v>
      </c>
      <c r="DL314" s="74">
        <v>0</v>
      </c>
      <c r="DM314" s="74">
        <v>0</v>
      </c>
      <c r="DN314" s="74">
        <v>0</v>
      </c>
      <c r="DO314" s="135"/>
      <c r="DP314" s="138" t="s">
        <v>233</v>
      </c>
      <c r="DQ314" s="138" t="s">
        <v>4437</v>
      </c>
      <c r="DR314" s="138">
        <v>0</v>
      </c>
      <c r="DS314" s="138">
        <v>0</v>
      </c>
      <c r="DT314" s="139">
        <v>0</v>
      </c>
      <c r="DU314" s="139">
        <v>0</v>
      </c>
    </row>
    <row r="315" spans="1:125">
      <c r="A315" s="167"/>
      <c r="B315" s="13" t="s">
        <v>120</v>
      </c>
      <c r="C315" s="74">
        <v>595</v>
      </c>
      <c r="D315" s="74">
        <v>370</v>
      </c>
      <c r="E315" s="74">
        <v>273</v>
      </c>
      <c r="F315" s="74">
        <v>194</v>
      </c>
      <c r="G315" s="74">
        <v>1</v>
      </c>
      <c r="H315" s="74">
        <v>0</v>
      </c>
      <c r="I315" s="74">
        <v>103</v>
      </c>
      <c r="J315" s="74">
        <v>47</v>
      </c>
      <c r="K315" s="74">
        <v>128</v>
      </c>
      <c r="L315" s="74">
        <v>75</v>
      </c>
      <c r="M315" s="74">
        <v>371</v>
      </c>
      <c r="N315" s="74">
        <v>250</v>
      </c>
      <c r="O315" s="74">
        <v>1</v>
      </c>
      <c r="P315" s="74">
        <v>0</v>
      </c>
      <c r="Q315" s="74">
        <v>199</v>
      </c>
      <c r="R315" s="74">
        <v>112</v>
      </c>
      <c r="S315" s="74">
        <v>69</v>
      </c>
      <c r="T315" s="74">
        <v>38</v>
      </c>
      <c r="U315" s="67">
        <v>1740</v>
      </c>
      <c r="V315" s="67">
        <v>1086</v>
      </c>
      <c r="W315" s="167"/>
      <c r="X315" s="13" t="s">
        <v>120</v>
      </c>
      <c r="Y315" s="74">
        <v>13</v>
      </c>
      <c r="Z315" s="74">
        <v>10</v>
      </c>
      <c r="AA315" s="74">
        <v>5</v>
      </c>
      <c r="AB315" s="74">
        <v>5</v>
      </c>
      <c r="AC315" s="74">
        <v>0</v>
      </c>
      <c r="AD315" s="74">
        <v>0</v>
      </c>
      <c r="AE315" s="74">
        <v>2</v>
      </c>
      <c r="AF315" s="74">
        <v>1</v>
      </c>
      <c r="AG315" s="74">
        <v>2</v>
      </c>
      <c r="AH315" s="74">
        <v>1</v>
      </c>
      <c r="AI315" s="74">
        <v>44</v>
      </c>
      <c r="AJ315" s="74">
        <v>23</v>
      </c>
      <c r="AK315" s="74">
        <v>0</v>
      </c>
      <c r="AL315" s="74">
        <v>0</v>
      </c>
      <c r="AM315" s="74">
        <v>2</v>
      </c>
      <c r="AN315" s="74">
        <v>1</v>
      </c>
      <c r="AO315" s="74">
        <v>5</v>
      </c>
      <c r="AP315" s="74">
        <v>4</v>
      </c>
      <c r="AQ315" s="67">
        <v>73</v>
      </c>
      <c r="AR315" s="67">
        <v>45</v>
      </c>
      <c r="AS315" s="167"/>
      <c r="AT315" s="13" t="s">
        <v>120</v>
      </c>
      <c r="AU315" s="74">
        <v>16</v>
      </c>
      <c r="AV315" s="74">
        <v>11</v>
      </c>
      <c r="AW315" s="74">
        <v>1</v>
      </c>
      <c r="AX315" s="74">
        <v>4</v>
      </c>
      <c r="AY315" s="74">
        <v>5</v>
      </c>
      <c r="AZ315" s="74">
        <v>11</v>
      </c>
      <c r="BA315" s="74">
        <v>1</v>
      </c>
      <c r="BB315" s="74">
        <v>8</v>
      </c>
      <c r="BC315" s="74">
        <v>2</v>
      </c>
      <c r="BD315" s="67">
        <v>59</v>
      </c>
      <c r="BE315" s="76">
        <v>60</v>
      </c>
      <c r="BF315" s="74">
        <v>60</v>
      </c>
      <c r="BG315" s="74">
        <v>57</v>
      </c>
      <c r="BH315" s="74">
        <v>0</v>
      </c>
      <c r="BI315" s="74">
        <v>11</v>
      </c>
      <c r="BJ315" s="167"/>
      <c r="BK315" s="13" t="s">
        <v>120</v>
      </c>
      <c r="BL315" s="74">
        <v>1</v>
      </c>
      <c r="BM315" s="74">
        <v>601</v>
      </c>
      <c r="BN315" s="74">
        <v>254</v>
      </c>
      <c r="BO315" s="74">
        <v>55</v>
      </c>
      <c r="BP315" s="74">
        <v>0</v>
      </c>
      <c r="BQ315" s="74">
        <v>19</v>
      </c>
      <c r="BR315" s="74">
        <v>60</v>
      </c>
      <c r="BS315" s="74">
        <v>64</v>
      </c>
      <c r="BT315" s="74">
        <v>64</v>
      </c>
      <c r="BU315" s="167"/>
      <c r="BV315" s="13" t="s">
        <v>120</v>
      </c>
      <c r="BW315" s="74">
        <v>322</v>
      </c>
      <c r="BX315" s="74">
        <v>212</v>
      </c>
      <c r="BY315" s="74">
        <v>318</v>
      </c>
      <c r="BZ315" s="74">
        <v>210</v>
      </c>
      <c r="CA315" s="74">
        <v>177</v>
      </c>
      <c r="CB315" s="74">
        <v>118</v>
      </c>
      <c r="CC315" s="74">
        <v>0</v>
      </c>
      <c r="CD315" s="74">
        <v>0</v>
      </c>
      <c r="CE315" s="74">
        <v>0</v>
      </c>
      <c r="CF315" s="74">
        <v>0</v>
      </c>
      <c r="CG315" s="74">
        <v>0</v>
      </c>
      <c r="CH315" s="74">
        <v>0</v>
      </c>
      <c r="CI315" s="74">
        <v>201</v>
      </c>
      <c r="CJ315" s="74">
        <v>96</v>
      </c>
      <c r="CK315" s="74">
        <v>200</v>
      </c>
      <c r="CL315" s="74">
        <v>96</v>
      </c>
      <c r="CM315" s="74">
        <v>135</v>
      </c>
      <c r="CN315" s="74">
        <v>66</v>
      </c>
      <c r="CO315" s="167"/>
      <c r="CP315" s="13" t="s">
        <v>120</v>
      </c>
      <c r="CQ315" s="72">
        <v>128</v>
      </c>
      <c r="CR315" s="5">
        <v>38</v>
      </c>
      <c r="CS315" s="5">
        <v>25</v>
      </c>
      <c r="CT315" s="72">
        <v>17</v>
      </c>
      <c r="CU315" s="5">
        <v>5</v>
      </c>
      <c r="CV315" s="72">
        <v>145</v>
      </c>
      <c r="CW315" s="72">
        <v>43</v>
      </c>
      <c r="CX315" s="167"/>
      <c r="CY315" s="13" t="s">
        <v>120</v>
      </c>
      <c r="CZ315" s="74">
        <v>7</v>
      </c>
      <c r="DA315" s="74">
        <v>77</v>
      </c>
      <c r="DB315" s="74">
        <v>123</v>
      </c>
      <c r="DC315" s="74">
        <v>0</v>
      </c>
      <c r="DD315" s="74">
        <v>112</v>
      </c>
      <c r="DE315" s="74">
        <v>2</v>
      </c>
      <c r="DF315" s="74">
        <v>96</v>
      </c>
      <c r="DG315" s="74">
        <v>96</v>
      </c>
      <c r="DH315" s="74">
        <v>46</v>
      </c>
      <c r="DI315" s="74">
        <v>0</v>
      </c>
      <c r="DJ315" s="74">
        <v>0</v>
      </c>
      <c r="DK315" s="74">
        <v>0</v>
      </c>
      <c r="DL315" s="74">
        <v>0</v>
      </c>
      <c r="DM315" s="74">
        <v>0</v>
      </c>
      <c r="DN315" s="74">
        <v>0</v>
      </c>
      <c r="DO315" s="135"/>
      <c r="DP315" s="138" t="s">
        <v>233</v>
      </c>
      <c r="DQ315" s="138" t="s">
        <v>4438</v>
      </c>
      <c r="DR315" s="138">
        <v>523</v>
      </c>
      <c r="DS315" s="138">
        <v>312</v>
      </c>
      <c r="DT315" s="139">
        <v>2185</v>
      </c>
      <c r="DU315" s="139">
        <v>559</v>
      </c>
    </row>
    <row r="316" spans="1:125">
      <c r="A316" s="167"/>
      <c r="B316" s="103" t="s">
        <v>102</v>
      </c>
      <c r="C316" s="105">
        <v>595</v>
      </c>
      <c r="D316" s="105">
        <v>370</v>
      </c>
      <c r="E316" s="105">
        <v>273</v>
      </c>
      <c r="F316" s="105">
        <v>194</v>
      </c>
      <c r="G316" s="105">
        <v>1</v>
      </c>
      <c r="H316" s="105">
        <v>0</v>
      </c>
      <c r="I316" s="105">
        <v>103</v>
      </c>
      <c r="J316" s="105">
        <v>47</v>
      </c>
      <c r="K316" s="105">
        <v>128</v>
      </c>
      <c r="L316" s="105">
        <v>75</v>
      </c>
      <c r="M316" s="105">
        <v>371</v>
      </c>
      <c r="N316" s="105">
        <v>250</v>
      </c>
      <c r="O316" s="105">
        <v>1</v>
      </c>
      <c r="P316" s="105">
        <v>0</v>
      </c>
      <c r="Q316" s="105">
        <v>199</v>
      </c>
      <c r="R316" s="105">
        <v>112</v>
      </c>
      <c r="S316" s="105">
        <v>69</v>
      </c>
      <c r="T316" s="105">
        <v>38</v>
      </c>
      <c r="U316" s="105">
        <v>1740</v>
      </c>
      <c r="V316" s="105">
        <v>1086</v>
      </c>
      <c r="W316" s="167"/>
      <c r="X316" s="103" t="s">
        <v>102</v>
      </c>
      <c r="Y316" s="105">
        <v>13</v>
      </c>
      <c r="Z316" s="105">
        <v>10</v>
      </c>
      <c r="AA316" s="105">
        <v>5</v>
      </c>
      <c r="AB316" s="105">
        <v>5</v>
      </c>
      <c r="AC316" s="105">
        <v>0</v>
      </c>
      <c r="AD316" s="105">
        <v>0</v>
      </c>
      <c r="AE316" s="105">
        <v>2</v>
      </c>
      <c r="AF316" s="105">
        <v>1</v>
      </c>
      <c r="AG316" s="105">
        <v>2</v>
      </c>
      <c r="AH316" s="105">
        <v>1</v>
      </c>
      <c r="AI316" s="105">
        <v>44</v>
      </c>
      <c r="AJ316" s="105">
        <v>23</v>
      </c>
      <c r="AK316" s="105">
        <v>0</v>
      </c>
      <c r="AL316" s="105">
        <v>0</v>
      </c>
      <c r="AM316" s="105">
        <v>2</v>
      </c>
      <c r="AN316" s="105">
        <v>1</v>
      </c>
      <c r="AO316" s="105">
        <v>5</v>
      </c>
      <c r="AP316" s="105">
        <v>4</v>
      </c>
      <c r="AQ316" s="105">
        <v>73</v>
      </c>
      <c r="AR316" s="105">
        <v>45</v>
      </c>
      <c r="AS316" s="167"/>
      <c r="AT316" s="103" t="s">
        <v>102</v>
      </c>
      <c r="AU316" s="105">
        <v>16</v>
      </c>
      <c r="AV316" s="105">
        <v>11</v>
      </c>
      <c r="AW316" s="105">
        <v>1</v>
      </c>
      <c r="AX316" s="105">
        <v>4</v>
      </c>
      <c r="AY316" s="105">
        <v>5</v>
      </c>
      <c r="AZ316" s="105">
        <v>11</v>
      </c>
      <c r="BA316" s="105">
        <v>1</v>
      </c>
      <c r="BB316" s="105">
        <v>8</v>
      </c>
      <c r="BC316" s="105">
        <v>2</v>
      </c>
      <c r="BD316" s="105">
        <v>59</v>
      </c>
      <c r="BE316" s="105">
        <v>60</v>
      </c>
      <c r="BF316" s="105">
        <v>60</v>
      </c>
      <c r="BG316" s="105">
        <v>57</v>
      </c>
      <c r="BH316" s="105">
        <v>0</v>
      </c>
      <c r="BI316" s="105">
        <v>11</v>
      </c>
      <c r="BJ316" s="167"/>
      <c r="BK316" s="103" t="s">
        <v>102</v>
      </c>
      <c r="BL316" s="105">
        <v>1</v>
      </c>
      <c r="BM316" s="105">
        <v>601</v>
      </c>
      <c r="BN316" s="105">
        <v>254</v>
      </c>
      <c r="BO316" s="105">
        <v>55</v>
      </c>
      <c r="BP316" s="105">
        <v>0</v>
      </c>
      <c r="BQ316" s="105">
        <v>19</v>
      </c>
      <c r="BR316" s="105">
        <v>60</v>
      </c>
      <c r="BS316" s="105">
        <v>64</v>
      </c>
      <c r="BT316" s="105">
        <v>64</v>
      </c>
      <c r="BU316" s="167"/>
      <c r="BV316" s="103" t="s">
        <v>102</v>
      </c>
      <c r="BW316" s="105">
        <v>322</v>
      </c>
      <c r="BX316" s="105">
        <v>212</v>
      </c>
      <c r="BY316" s="105">
        <v>318</v>
      </c>
      <c r="BZ316" s="105">
        <v>210</v>
      </c>
      <c r="CA316" s="105">
        <v>177</v>
      </c>
      <c r="CB316" s="105">
        <v>118</v>
      </c>
      <c r="CC316" s="105">
        <v>0</v>
      </c>
      <c r="CD316" s="105">
        <v>0</v>
      </c>
      <c r="CE316" s="105">
        <v>0</v>
      </c>
      <c r="CF316" s="105">
        <v>0</v>
      </c>
      <c r="CG316" s="105">
        <v>0</v>
      </c>
      <c r="CH316" s="105">
        <v>0</v>
      </c>
      <c r="CI316" s="105">
        <v>201</v>
      </c>
      <c r="CJ316" s="105">
        <v>96</v>
      </c>
      <c r="CK316" s="105">
        <v>200</v>
      </c>
      <c r="CL316" s="105">
        <v>96</v>
      </c>
      <c r="CM316" s="105">
        <v>135</v>
      </c>
      <c r="CN316" s="105">
        <v>66</v>
      </c>
      <c r="CO316" s="167"/>
      <c r="CP316" s="105" t="s">
        <v>102</v>
      </c>
      <c r="CQ316" s="105">
        <v>128</v>
      </c>
      <c r="CR316" s="105">
        <v>38</v>
      </c>
      <c r="CS316" s="105">
        <v>25</v>
      </c>
      <c r="CT316" s="105">
        <v>17</v>
      </c>
      <c r="CU316" s="105">
        <v>5</v>
      </c>
      <c r="CV316" s="105">
        <v>145</v>
      </c>
      <c r="CW316" s="105">
        <v>43</v>
      </c>
      <c r="CX316" s="167"/>
      <c r="CY316" s="103" t="s">
        <v>102</v>
      </c>
      <c r="CZ316" s="105">
        <v>7</v>
      </c>
      <c r="DA316" s="105">
        <v>77</v>
      </c>
      <c r="DB316" s="105">
        <v>123</v>
      </c>
      <c r="DC316" s="105">
        <v>0</v>
      </c>
      <c r="DD316" s="105">
        <v>112</v>
      </c>
      <c r="DE316" s="105">
        <v>2</v>
      </c>
      <c r="DF316" s="105">
        <v>96</v>
      </c>
      <c r="DG316" s="105">
        <v>96</v>
      </c>
      <c r="DH316" s="105">
        <v>46</v>
      </c>
      <c r="DI316" s="105">
        <v>0</v>
      </c>
      <c r="DJ316" s="105">
        <v>0</v>
      </c>
      <c r="DK316" s="105">
        <v>0</v>
      </c>
      <c r="DL316" s="105">
        <v>0</v>
      </c>
      <c r="DM316" s="105">
        <v>0</v>
      </c>
      <c r="DN316" s="105">
        <v>0</v>
      </c>
      <c r="DO316" s="135"/>
      <c r="DP316" s="138" t="s">
        <v>233</v>
      </c>
      <c r="DQ316" s="138" t="s">
        <v>4439</v>
      </c>
      <c r="DR316" s="138">
        <v>523</v>
      </c>
      <c r="DS316" s="138">
        <v>312</v>
      </c>
      <c r="DT316" s="139">
        <v>2185</v>
      </c>
      <c r="DU316" s="139">
        <v>559</v>
      </c>
    </row>
    <row r="317" spans="1:125" ht="14.45" customHeight="1">
      <c r="A317" s="167" t="s">
        <v>234</v>
      </c>
      <c r="B317" s="13" t="s">
        <v>119</v>
      </c>
      <c r="C317" s="74">
        <v>66</v>
      </c>
      <c r="D317" s="74">
        <v>41</v>
      </c>
      <c r="E317" s="74">
        <v>18</v>
      </c>
      <c r="F317" s="74">
        <v>14</v>
      </c>
      <c r="G317" s="74">
        <v>0</v>
      </c>
      <c r="H317" s="74">
        <v>0</v>
      </c>
      <c r="I317" s="74">
        <v>57</v>
      </c>
      <c r="J317" s="74">
        <v>31</v>
      </c>
      <c r="K317" s="74">
        <v>0</v>
      </c>
      <c r="L317" s="74">
        <v>0</v>
      </c>
      <c r="M317" s="74">
        <v>59</v>
      </c>
      <c r="N317" s="74">
        <v>33</v>
      </c>
      <c r="O317" s="74">
        <v>0</v>
      </c>
      <c r="P317" s="74">
        <v>0</v>
      </c>
      <c r="Q317" s="74">
        <v>14</v>
      </c>
      <c r="R317" s="74">
        <v>5</v>
      </c>
      <c r="S317" s="74">
        <v>0</v>
      </c>
      <c r="T317" s="74">
        <v>0</v>
      </c>
      <c r="U317" s="67">
        <v>214</v>
      </c>
      <c r="V317" s="67">
        <v>124</v>
      </c>
      <c r="W317" s="167" t="s">
        <v>234</v>
      </c>
      <c r="X317" s="13" t="s">
        <v>119</v>
      </c>
      <c r="Y317" s="74">
        <v>2</v>
      </c>
      <c r="Z317" s="74">
        <v>1</v>
      </c>
      <c r="AA317" s="74">
        <v>0</v>
      </c>
      <c r="AB317" s="74">
        <v>0</v>
      </c>
      <c r="AC317" s="74">
        <v>0</v>
      </c>
      <c r="AD317" s="74">
        <v>0</v>
      </c>
      <c r="AE317" s="74">
        <v>1</v>
      </c>
      <c r="AF317" s="74">
        <v>0</v>
      </c>
      <c r="AG317" s="74">
        <v>0</v>
      </c>
      <c r="AH317" s="74">
        <v>0</v>
      </c>
      <c r="AI317" s="74">
        <v>10</v>
      </c>
      <c r="AJ317" s="74">
        <v>3</v>
      </c>
      <c r="AK317" s="74">
        <v>0</v>
      </c>
      <c r="AL317" s="74">
        <v>0</v>
      </c>
      <c r="AM317" s="74">
        <v>1</v>
      </c>
      <c r="AN317" s="74">
        <v>0</v>
      </c>
      <c r="AO317" s="74">
        <v>0</v>
      </c>
      <c r="AP317" s="74">
        <v>0</v>
      </c>
      <c r="AQ317" s="67">
        <v>14</v>
      </c>
      <c r="AR317" s="67">
        <v>4</v>
      </c>
      <c r="AS317" s="167" t="s">
        <v>234</v>
      </c>
      <c r="AT317" s="13" t="s">
        <v>119</v>
      </c>
      <c r="AU317" s="74">
        <v>3</v>
      </c>
      <c r="AV317" s="74">
        <v>1</v>
      </c>
      <c r="AW317" s="74">
        <v>0</v>
      </c>
      <c r="AX317" s="74">
        <v>2</v>
      </c>
      <c r="AY317" s="74">
        <v>0</v>
      </c>
      <c r="AZ317" s="74">
        <v>3</v>
      </c>
      <c r="BA317" s="74">
        <v>0</v>
      </c>
      <c r="BB317" s="74">
        <v>1</v>
      </c>
      <c r="BC317" s="74">
        <v>0</v>
      </c>
      <c r="BD317" s="67">
        <v>10</v>
      </c>
      <c r="BE317" s="76">
        <v>9</v>
      </c>
      <c r="BF317" s="74">
        <v>6</v>
      </c>
      <c r="BG317" s="74">
        <v>6</v>
      </c>
      <c r="BH317" s="74">
        <v>1</v>
      </c>
      <c r="BI317" s="74">
        <v>3</v>
      </c>
      <c r="BJ317" s="167" t="s">
        <v>234</v>
      </c>
      <c r="BK317" s="13" t="s">
        <v>119</v>
      </c>
      <c r="BL317" s="74">
        <v>0</v>
      </c>
      <c r="BM317" s="74">
        <v>46</v>
      </c>
      <c r="BN317" s="74">
        <v>17</v>
      </c>
      <c r="BO317" s="74">
        <v>2</v>
      </c>
      <c r="BP317" s="74">
        <v>0</v>
      </c>
      <c r="BQ317" s="74">
        <v>1</v>
      </c>
      <c r="BR317" s="74">
        <v>12</v>
      </c>
      <c r="BS317" s="74">
        <v>9</v>
      </c>
      <c r="BT317" s="74">
        <v>6</v>
      </c>
      <c r="BU317" s="167" t="s">
        <v>234</v>
      </c>
      <c r="BV317" s="13" t="s">
        <v>119</v>
      </c>
      <c r="BW317" s="74">
        <v>55</v>
      </c>
      <c r="BX317" s="74">
        <v>37</v>
      </c>
      <c r="BY317" s="74">
        <v>54</v>
      </c>
      <c r="BZ317" s="74">
        <v>36</v>
      </c>
      <c r="CA317" s="74">
        <v>10</v>
      </c>
      <c r="CB317" s="74">
        <v>6</v>
      </c>
      <c r="CC317" s="74">
        <v>0</v>
      </c>
      <c r="CD317" s="74">
        <v>0</v>
      </c>
      <c r="CE317" s="74">
        <v>0</v>
      </c>
      <c r="CF317" s="74">
        <v>0</v>
      </c>
      <c r="CG317" s="74">
        <v>0</v>
      </c>
      <c r="CH317" s="74">
        <v>0</v>
      </c>
      <c r="CI317" s="74">
        <v>4</v>
      </c>
      <c r="CJ317" s="74">
        <v>1</v>
      </c>
      <c r="CK317" s="74">
        <v>4</v>
      </c>
      <c r="CL317" s="74">
        <v>1</v>
      </c>
      <c r="CM317" s="74">
        <v>3</v>
      </c>
      <c r="CN317" s="74">
        <v>1</v>
      </c>
      <c r="CO317" s="167" t="s">
        <v>234</v>
      </c>
      <c r="CP317" s="13" t="s">
        <v>119</v>
      </c>
      <c r="CQ317" s="72">
        <v>25</v>
      </c>
      <c r="CR317" s="5">
        <v>3</v>
      </c>
      <c r="CS317" s="5">
        <v>3</v>
      </c>
      <c r="CT317" s="72">
        <v>4</v>
      </c>
      <c r="CU317" s="5">
        <v>2</v>
      </c>
      <c r="CV317" s="72">
        <v>29</v>
      </c>
      <c r="CW317" s="72">
        <v>5</v>
      </c>
      <c r="CX317" s="167" t="s">
        <v>234</v>
      </c>
      <c r="CY317" s="13" t="s">
        <v>119</v>
      </c>
      <c r="CZ317" s="74">
        <v>0</v>
      </c>
      <c r="DA317" s="74">
        <v>0</v>
      </c>
      <c r="DB317" s="74">
        <v>0</v>
      </c>
      <c r="DC317" s="74">
        <v>0</v>
      </c>
      <c r="DD317" s="74">
        <v>0</v>
      </c>
      <c r="DE317" s="74">
        <v>0</v>
      </c>
      <c r="DF317" s="74">
        <v>0</v>
      </c>
      <c r="DG317" s="74">
        <v>0</v>
      </c>
      <c r="DH317" s="74">
        <v>0</v>
      </c>
      <c r="DI317" s="74">
        <v>0</v>
      </c>
      <c r="DJ317" s="74">
        <v>0</v>
      </c>
      <c r="DK317" s="74">
        <v>0</v>
      </c>
      <c r="DL317" s="74">
        <v>0</v>
      </c>
      <c r="DM317" s="74">
        <v>0</v>
      </c>
      <c r="DN317" s="74">
        <v>0</v>
      </c>
      <c r="DO317" s="135"/>
      <c r="DP317" s="138" t="s">
        <v>234</v>
      </c>
      <c r="DQ317" s="138" t="s">
        <v>4440</v>
      </c>
      <c r="DR317" s="138">
        <v>59</v>
      </c>
      <c r="DS317" s="138">
        <v>13</v>
      </c>
      <c r="DT317" s="139">
        <v>151</v>
      </c>
      <c r="DU317" s="139">
        <v>0</v>
      </c>
    </row>
    <row r="318" spans="1:125">
      <c r="A318" s="167"/>
      <c r="B318" s="13" t="s">
        <v>120</v>
      </c>
      <c r="C318" s="74">
        <v>0</v>
      </c>
      <c r="D318" s="74">
        <v>0</v>
      </c>
      <c r="E318" s="74">
        <v>0</v>
      </c>
      <c r="F318" s="74">
        <v>0</v>
      </c>
      <c r="G318" s="74">
        <v>0</v>
      </c>
      <c r="H318" s="74">
        <v>0</v>
      </c>
      <c r="I318" s="74">
        <v>0</v>
      </c>
      <c r="J318" s="74">
        <v>0</v>
      </c>
      <c r="K318" s="74">
        <v>0</v>
      </c>
      <c r="L318" s="74">
        <v>0</v>
      </c>
      <c r="M318" s="74">
        <v>0</v>
      </c>
      <c r="N318" s="74">
        <v>0</v>
      </c>
      <c r="O318" s="74">
        <v>0</v>
      </c>
      <c r="P318" s="74">
        <v>0</v>
      </c>
      <c r="Q318" s="74">
        <v>0</v>
      </c>
      <c r="R318" s="74">
        <v>0</v>
      </c>
      <c r="S318" s="74">
        <v>0</v>
      </c>
      <c r="T318" s="74">
        <v>0</v>
      </c>
      <c r="U318" s="67">
        <v>0</v>
      </c>
      <c r="V318" s="67">
        <v>0</v>
      </c>
      <c r="W318" s="167"/>
      <c r="X318" s="13" t="s">
        <v>120</v>
      </c>
      <c r="Y318" s="74">
        <v>0</v>
      </c>
      <c r="Z318" s="74">
        <v>0</v>
      </c>
      <c r="AA318" s="74">
        <v>0</v>
      </c>
      <c r="AB318" s="74">
        <v>0</v>
      </c>
      <c r="AC318" s="74">
        <v>0</v>
      </c>
      <c r="AD318" s="74">
        <v>0</v>
      </c>
      <c r="AE318" s="74">
        <v>0</v>
      </c>
      <c r="AF318" s="74">
        <v>0</v>
      </c>
      <c r="AG318" s="74">
        <v>0</v>
      </c>
      <c r="AH318" s="74">
        <v>0</v>
      </c>
      <c r="AI318" s="74">
        <v>0</v>
      </c>
      <c r="AJ318" s="74">
        <v>0</v>
      </c>
      <c r="AK318" s="74">
        <v>0</v>
      </c>
      <c r="AL318" s="74">
        <v>0</v>
      </c>
      <c r="AM318" s="74">
        <v>0</v>
      </c>
      <c r="AN318" s="74">
        <v>0</v>
      </c>
      <c r="AO318" s="74">
        <v>0</v>
      </c>
      <c r="AP318" s="74">
        <v>0</v>
      </c>
      <c r="AQ318" s="67">
        <v>0</v>
      </c>
      <c r="AR318" s="67">
        <v>0</v>
      </c>
      <c r="AS318" s="167"/>
      <c r="AT318" s="13" t="s">
        <v>120</v>
      </c>
      <c r="AU318" s="74">
        <v>0</v>
      </c>
      <c r="AV318" s="74">
        <v>0</v>
      </c>
      <c r="AW318" s="74">
        <v>0</v>
      </c>
      <c r="AX318" s="74">
        <v>0</v>
      </c>
      <c r="AY318" s="74">
        <v>0</v>
      </c>
      <c r="AZ318" s="74">
        <v>0</v>
      </c>
      <c r="BA318" s="74">
        <v>0</v>
      </c>
      <c r="BB318" s="74">
        <v>0</v>
      </c>
      <c r="BC318" s="74">
        <v>0</v>
      </c>
      <c r="BD318" s="67">
        <v>0</v>
      </c>
      <c r="BE318" s="76">
        <v>0</v>
      </c>
      <c r="BF318" s="74">
        <v>0</v>
      </c>
      <c r="BG318" s="74">
        <v>0</v>
      </c>
      <c r="BH318" s="74">
        <v>0</v>
      </c>
      <c r="BI318" s="74">
        <v>0</v>
      </c>
      <c r="BJ318" s="167"/>
      <c r="BK318" s="13" t="s">
        <v>120</v>
      </c>
      <c r="BL318" s="74">
        <v>0</v>
      </c>
      <c r="BM318" s="74">
        <v>0</v>
      </c>
      <c r="BN318" s="74">
        <v>0</v>
      </c>
      <c r="BO318" s="74">
        <v>0</v>
      </c>
      <c r="BP318" s="74">
        <v>0</v>
      </c>
      <c r="BQ318" s="74">
        <v>0</v>
      </c>
      <c r="BR318" s="74">
        <v>0</v>
      </c>
      <c r="BS318" s="74">
        <v>0</v>
      </c>
      <c r="BT318" s="74">
        <v>0</v>
      </c>
      <c r="BU318" s="167"/>
      <c r="BV318" s="13" t="s">
        <v>120</v>
      </c>
      <c r="BW318" s="74">
        <v>0</v>
      </c>
      <c r="BX318" s="74">
        <v>0</v>
      </c>
      <c r="BY318" s="74">
        <v>0</v>
      </c>
      <c r="BZ318" s="74">
        <v>0</v>
      </c>
      <c r="CA318" s="74">
        <v>0</v>
      </c>
      <c r="CB318" s="74">
        <v>0</v>
      </c>
      <c r="CC318" s="74">
        <v>0</v>
      </c>
      <c r="CD318" s="74">
        <v>0</v>
      </c>
      <c r="CE318" s="74">
        <v>0</v>
      </c>
      <c r="CF318" s="74">
        <v>0</v>
      </c>
      <c r="CG318" s="74">
        <v>0</v>
      </c>
      <c r="CH318" s="74">
        <v>0</v>
      </c>
      <c r="CI318" s="74">
        <v>0</v>
      </c>
      <c r="CJ318" s="74">
        <v>0</v>
      </c>
      <c r="CK318" s="74">
        <v>0</v>
      </c>
      <c r="CL318" s="74">
        <v>0</v>
      </c>
      <c r="CM318" s="74">
        <v>0</v>
      </c>
      <c r="CN318" s="74">
        <v>0</v>
      </c>
      <c r="CO318" s="167"/>
      <c r="CP318" s="13" t="s">
        <v>120</v>
      </c>
      <c r="CQ318" s="72">
        <v>0</v>
      </c>
      <c r="CR318" s="5">
        <v>0</v>
      </c>
      <c r="CS318" s="5">
        <v>0</v>
      </c>
      <c r="CT318" s="72">
        <v>0</v>
      </c>
      <c r="CU318" s="5">
        <v>0</v>
      </c>
      <c r="CV318" s="72">
        <v>0</v>
      </c>
      <c r="CW318" s="72">
        <v>0</v>
      </c>
      <c r="CX318" s="167"/>
      <c r="CY318" s="13" t="s">
        <v>120</v>
      </c>
      <c r="CZ318" s="74">
        <v>0</v>
      </c>
      <c r="DA318" s="74">
        <v>0</v>
      </c>
      <c r="DB318" s="74">
        <v>0</v>
      </c>
      <c r="DC318" s="74">
        <v>0</v>
      </c>
      <c r="DD318" s="74">
        <v>0</v>
      </c>
      <c r="DE318" s="74">
        <v>0</v>
      </c>
      <c r="DF318" s="74">
        <v>0</v>
      </c>
      <c r="DG318" s="74">
        <v>0</v>
      </c>
      <c r="DH318" s="74">
        <v>0</v>
      </c>
      <c r="DI318" s="74">
        <v>0</v>
      </c>
      <c r="DJ318" s="74">
        <v>0</v>
      </c>
      <c r="DK318" s="74">
        <v>0</v>
      </c>
      <c r="DL318" s="74">
        <v>0</v>
      </c>
      <c r="DM318" s="74">
        <v>0</v>
      </c>
      <c r="DN318" s="74">
        <v>0</v>
      </c>
      <c r="DO318" s="135"/>
      <c r="DP318" s="138" t="s">
        <v>234</v>
      </c>
      <c r="DQ318" s="138" t="s">
        <v>4441</v>
      </c>
      <c r="DR318" s="138">
        <v>0</v>
      </c>
      <c r="DS318" s="138">
        <v>0</v>
      </c>
      <c r="DT318" s="139">
        <v>0</v>
      </c>
      <c r="DU318" s="139">
        <v>0</v>
      </c>
    </row>
    <row r="319" spans="1:125">
      <c r="A319" s="167"/>
      <c r="B319" s="103" t="s">
        <v>102</v>
      </c>
      <c r="C319" s="105">
        <v>66</v>
      </c>
      <c r="D319" s="105">
        <v>41</v>
      </c>
      <c r="E319" s="105">
        <v>18</v>
      </c>
      <c r="F319" s="105">
        <v>14</v>
      </c>
      <c r="G319" s="105">
        <v>0</v>
      </c>
      <c r="H319" s="105">
        <v>0</v>
      </c>
      <c r="I319" s="105">
        <v>57</v>
      </c>
      <c r="J319" s="105">
        <v>31</v>
      </c>
      <c r="K319" s="105">
        <v>0</v>
      </c>
      <c r="L319" s="105">
        <v>0</v>
      </c>
      <c r="M319" s="105">
        <v>59</v>
      </c>
      <c r="N319" s="105">
        <v>33</v>
      </c>
      <c r="O319" s="105">
        <v>0</v>
      </c>
      <c r="P319" s="105">
        <v>0</v>
      </c>
      <c r="Q319" s="105">
        <v>14</v>
      </c>
      <c r="R319" s="105">
        <v>5</v>
      </c>
      <c r="S319" s="105">
        <v>0</v>
      </c>
      <c r="T319" s="105">
        <v>0</v>
      </c>
      <c r="U319" s="105">
        <v>214</v>
      </c>
      <c r="V319" s="105">
        <v>124</v>
      </c>
      <c r="W319" s="167"/>
      <c r="X319" s="103" t="s">
        <v>102</v>
      </c>
      <c r="Y319" s="105">
        <v>2</v>
      </c>
      <c r="Z319" s="105">
        <v>1</v>
      </c>
      <c r="AA319" s="105">
        <v>0</v>
      </c>
      <c r="AB319" s="105">
        <v>0</v>
      </c>
      <c r="AC319" s="105">
        <v>0</v>
      </c>
      <c r="AD319" s="105">
        <v>0</v>
      </c>
      <c r="AE319" s="105">
        <v>1</v>
      </c>
      <c r="AF319" s="105">
        <v>0</v>
      </c>
      <c r="AG319" s="105">
        <v>0</v>
      </c>
      <c r="AH319" s="105">
        <v>0</v>
      </c>
      <c r="AI319" s="105">
        <v>10</v>
      </c>
      <c r="AJ319" s="105">
        <v>3</v>
      </c>
      <c r="AK319" s="105">
        <v>0</v>
      </c>
      <c r="AL319" s="105">
        <v>0</v>
      </c>
      <c r="AM319" s="105">
        <v>1</v>
      </c>
      <c r="AN319" s="105">
        <v>0</v>
      </c>
      <c r="AO319" s="105">
        <v>0</v>
      </c>
      <c r="AP319" s="105">
        <v>0</v>
      </c>
      <c r="AQ319" s="105">
        <v>14</v>
      </c>
      <c r="AR319" s="105">
        <v>4</v>
      </c>
      <c r="AS319" s="167"/>
      <c r="AT319" s="103" t="s">
        <v>102</v>
      </c>
      <c r="AU319" s="105">
        <v>3</v>
      </c>
      <c r="AV319" s="105">
        <v>1</v>
      </c>
      <c r="AW319" s="105">
        <v>0</v>
      </c>
      <c r="AX319" s="105">
        <v>2</v>
      </c>
      <c r="AY319" s="105">
        <v>0</v>
      </c>
      <c r="AZ319" s="105">
        <v>3</v>
      </c>
      <c r="BA319" s="105">
        <v>0</v>
      </c>
      <c r="BB319" s="105">
        <v>1</v>
      </c>
      <c r="BC319" s="105">
        <v>0</v>
      </c>
      <c r="BD319" s="105">
        <v>10</v>
      </c>
      <c r="BE319" s="105">
        <v>9</v>
      </c>
      <c r="BF319" s="105">
        <v>6</v>
      </c>
      <c r="BG319" s="105">
        <v>6</v>
      </c>
      <c r="BH319" s="105">
        <v>1</v>
      </c>
      <c r="BI319" s="105">
        <v>3</v>
      </c>
      <c r="BJ319" s="167"/>
      <c r="BK319" s="103" t="s">
        <v>102</v>
      </c>
      <c r="BL319" s="105">
        <v>0</v>
      </c>
      <c r="BM319" s="105">
        <v>46</v>
      </c>
      <c r="BN319" s="105">
        <v>17</v>
      </c>
      <c r="BO319" s="105">
        <v>2</v>
      </c>
      <c r="BP319" s="105">
        <v>0</v>
      </c>
      <c r="BQ319" s="105">
        <v>1</v>
      </c>
      <c r="BR319" s="105">
        <v>12</v>
      </c>
      <c r="BS319" s="105">
        <v>9</v>
      </c>
      <c r="BT319" s="105">
        <v>6</v>
      </c>
      <c r="BU319" s="167"/>
      <c r="BV319" s="103" t="s">
        <v>102</v>
      </c>
      <c r="BW319" s="105">
        <v>55</v>
      </c>
      <c r="BX319" s="105">
        <v>37</v>
      </c>
      <c r="BY319" s="105">
        <v>54</v>
      </c>
      <c r="BZ319" s="105">
        <v>36</v>
      </c>
      <c r="CA319" s="105">
        <v>10</v>
      </c>
      <c r="CB319" s="105">
        <v>6</v>
      </c>
      <c r="CC319" s="105">
        <v>0</v>
      </c>
      <c r="CD319" s="105">
        <v>0</v>
      </c>
      <c r="CE319" s="105">
        <v>0</v>
      </c>
      <c r="CF319" s="105">
        <v>0</v>
      </c>
      <c r="CG319" s="105">
        <v>0</v>
      </c>
      <c r="CH319" s="105">
        <v>0</v>
      </c>
      <c r="CI319" s="105">
        <v>4</v>
      </c>
      <c r="CJ319" s="105">
        <v>1</v>
      </c>
      <c r="CK319" s="105">
        <v>4</v>
      </c>
      <c r="CL319" s="105">
        <v>1</v>
      </c>
      <c r="CM319" s="105">
        <v>3</v>
      </c>
      <c r="CN319" s="105">
        <v>1</v>
      </c>
      <c r="CO319" s="167"/>
      <c r="CP319" s="105" t="s">
        <v>102</v>
      </c>
      <c r="CQ319" s="105">
        <v>25</v>
      </c>
      <c r="CR319" s="105">
        <v>3</v>
      </c>
      <c r="CS319" s="105">
        <v>3</v>
      </c>
      <c r="CT319" s="105">
        <v>4</v>
      </c>
      <c r="CU319" s="105">
        <v>2</v>
      </c>
      <c r="CV319" s="105">
        <v>29</v>
      </c>
      <c r="CW319" s="105">
        <v>5</v>
      </c>
      <c r="CX319" s="167"/>
      <c r="CY319" s="103" t="s">
        <v>102</v>
      </c>
      <c r="CZ319" s="105">
        <v>0</v>
      </c>
      <c r="DA319" s="105">
        <v>0</v>
      </c>
      <c r="DB319" s="105">
        <v>0</v>
      </c>
      <c r="DC319" s="105">
        <v>0</v>
      </c>
      <c r="DD319" s="105">
        <v>0</v>
      </c>
      <c r="DE319" s="105">
        <v>0</v>
      </c>
      <c r="DF319" s="105">
        <v>0</v>
      </c>
      <c r="DG319" s="105">
        <v>0</v>
      </c>
      <c r="DH319" s="105">
        <v>0</v>
      </c>
      <c r="DI319" s="105">
        <v>0</v>
      </c>
      <c r="DJ319" s="105">
        <v>0</v>
      </c>
      <c r="DK319" s="105">
        <v>0</v>
      </c>
      <c r="DL319" s="105">
        <v>0</v>
      </c>
      <c r="DM319" s="105">
        <v>0</v>
      </c>
      <c r="DN319" s="105">
        <v>0</v>
      </c>
      <c r="DO319" s="135"/>
      <c r="DP319" s="138" t="s">
        <v>234</v>
      </c>
      <c r="DQ319" s="138" t="s">
        <v>4442</v>
      </c>
      <c r="DR319" s="138">
        <v>59</v>
      </c>
      <c r="DS319" s="138">
        <v>13</v>
      </c>
      <c r="DT319" s="139">
        <v>151</v>
      </c>
      <c r="DU319" s="139">
        <v>0</v>
      </c>
    </row>
    <row r="320" spans="1:125">
      <c r="A320" s="167" t="s">
        <v>235</v>
      </c>
      <c r="B320" s="13" t="s">
        <v>119</v>
      </c>
      <c r="C320" s="74">
        <v>0</v>
      </c>
      <c r="D320" s="74">
        <v>0</v>
      </c>
      <c r="E320" s="74">
        <v>0</v>
      </c>
      <c r="F320" s="74">
        <v>0</v>
      </c>
      <c r="G320" s="74">
        <v>0</v>
      </c>
      <c r="H320" s="74">
        <v>0</v>
      </c>
      <c r="I320" s="74">
        <v>0</v>
      </c>
      <c r="J320" s="74">
        <v>0</v>
      </c>
      <c r="K320" s="74">
        <v>0</v>
      </c>
      <c r="L320" s="74">
        <v>0</v>
      </c>
      <c r="M320" s="74">
        <v>0</v>
      </c>
      <c r="N320" s="74">
        <v>0</v>
      </c>
      <c r="O320" s="74">
        <v>0</v>
      </c>
      <c r="P320" s="74">
        <v>0</v>
      </c>
      <c r="Q320" s="74">
        <v>0</v>
      </c>
      <c r="R320" s="74">
        <v>0</v>
      </c>
      <c r="S320" s="74">
        <v>0</v>
      </c>
      <c r="T320" s="74">
        <v>0</v>
      </c>
      <c r="U320" s="67">
        <v>0</v>
      </c>
      <c r="V320" s="67">
        <v>0</v>
      </c>
      <c r="W320" s="167" t="s">
        <v>235</v>
      </c>
      <c r="X320" s="13" t="s">
        <v>119</v>
      </c>
      <c r="Y320" s="74">
        <v>0</v>
      </c>
      <c r="Z320" s="74">
        <v>0</v>
      </c>
      <c r="AA320" s="74">
        <v>0</v>
      </c>
      <c r="AB320" s="74">
        <v>0</v>
      </c>
      <c r="AC320" s="74">
        <v>0</v>
      </c>
      <c r="AD320" s="74">
        <v>0</v>
      </c>
      <c r="AE320" s="74">
        <v>0</v>
      </c>
      <c r="AF320" s="74">
        <v>0</v>
      </c>
      <c r="AG320" s="74">
        <v>0</v>
      </c>
      <c r="AH320" s="74">
        <v>0</v>
      </c>
      <c r="AI320" s="74">
        <v>0</v>
      </c>
      <c r="AJ320" s="74">
        <v>0</v>
      </c>
      <c r="AK320" s="74">
        <v>0</v>
      </c>
      <c r="AL320" s="74">
        <v>0</v>
      </c>
      <c r="AM320" s="74">
        <v>0</v>
      </c>
      <c r="AN320" s="74">
        <v>0</v>
      </c>
      <c r="AO320" s="74">
        <v>0</v>
      </c>
      <c r="AP320" s="74">
        <v>0</v>
      </c>
      <c r="AQ320" s="67">
        <v>0</v>
      </c>
      <c r="AR320" s="67">
        <v>0</v>
      </c>
      <c r="AS320" s="167" t="s">
        <v>235</v>
      </c>
      <c r="AT320" s="13" t="s">
        <v>119</v>
      </c>
      <c r="AU320" s="74">
        <v>0</v>
      </c>
      <c r="AV320" s="74">
        <v>0</v>
      </c>
      <c r="AW320" s="74">
        <v>0</v>
      </c>
      <c r="AX320" s="74">
        <v>0</v>
      </c>
      <c r="AY320" s="74">
        <v>0</v>
      </c>
      <c r="AZ320" s="74">
        <v>0</v>
      </c>
      <c r="BA320" s="74">
        <v>0</v>
      </c>
      <c r="BB320" s="74">
        <v>0</v>
      </c>
      <c r="BC320" s="74">
        <v>0</v>
      </c>
      <c r="BD320" s="67">
        <v>0</v>
      </c>
      <c r="BE320" s="76">
        <v>0</v>
      </c>
      <c r="BF320" s="74">
        <v>0</v>
      </c>
      <c r="BG320" s="74">
        <v>0</v>
      </c>
      <c r="BH320" s="74">
        <v>0</v>
      </c>
      <c r="BI320" s="74">
        <v>0</v>
      </c>
      <c r="BJ320" s="167" t="s">
        <v>235</v>
      </c>
      <c r="BK320" s="13" t="s">
        <v>119</v>
      </c>
      <c r="BL320" s="74">
        <v>0</v>
      </c>
      <c r="BM320" s="74">
        <v>0</v>
      </c>
      <c r="BN320" s="74">
        <v>0</v>
      </c>
      <c r="BO320" s="74">
        <v>0</v>
      </c>
      <c r="BP320" s="74">
        <v>0</v>
      </c>
      <c r="BQ320" s="74">
        <v>0</v>
      </c>
      <c r="BR320" s="74">
        <v>0</v>
      </c>
      <c r="BS320" s="74">
        <v>0</v>
      </c>
      <c r="BT320" s="74">
        <v>0</v>
      </c>
      <c r="BU320" s="167" t="s">
        <v>235</v>
      </c>
      <c r="BV320" s="13" t="s">
        <v>119</v>
      </c>
      <c r="BW320" s="74">
        <v>0</v>
      </c>
      <c r="BX320" s="74">
        <v>0</v>
      </c>
      <c r="BY320" s="74">
        <v>0</v>
      </c>
      <c r="BZ320" s="74">
        <v>0</v>
      </c>
      <c r="CA320" s="74">
        <v>0</v>
      </c>
      <c r="CB320" s="74">
        <v>0</v>
      </c>
      <c r="CC320" s="74">
        <v>0</v>
      </c>
      <c r="CD320" s="74">
        <v>0</v>
      </c>
      <c r="CE320" s="74">
        <v>0</v>
      </c>
      <c r="CF320" s="74">
        <v>0</v>
      </c>
      <c r="CG320" s="74">
        <v>0</v>
      </c>
      <c r="CH320" s="74">
        <v>0</v>
      </c>
      <c r="CI320" s="74">
        <v>0</v>
      </c>
      <c r="CJ320" s="74">
        <v>0</v>
      </c>
      <c r="CK320" s="74">
        <v>0</v>
      </c>
      <c r="CL320" s="74">
        <v>0</v>
      </c>
      <c r="CM320" s="74">
        <v>0</v>
      </c>
      <c r="CN320" s="74">
        <v>0</v>
      </c>
      <c r="CO320" s="167" t="s">
        <v>235</v>
      </c>
      <c r="CP320" s="13" t="s">
        <v>119</v>
      </c>
      <c r="CQ320" s="72">
        <v>0</v>
      </c>
      <c r="CR320" s="5">
        <v>0</v>
      </c>
      <c r="CS320" s="5">
        <v>0</v>
      </c>
      <c r="CT320" s="72">
        <v>0</v>
      </c>
      <c r="CU320" s="5">
        <v>0</v>
      </c>
      <c r="CV320" s="72">
        <v>0</v>
      </c>
      <c r="CW320" s="72">
        <v>0</v>
      </c>
      <c r="CX320" s="167" t="s">
        <v>235</v>
      </c>
      <c r="CY320" s="13" t="s">
        <v>119</v>
      </c>
      <c r="CZ320" s="74">
        <v>0</v>
      </c>
      <c r="DA320" s="74">
        <v>0</v>
      </c>
      <c r="DB320" s="74">
        <v>0</v>
      </c>
      <c r="DC320" s="74">
        <v>0</v>
      </c>
      <c r="DD320" s="74">
        <v>0</v>
      </c>
      <c r="DE320" s="74">
        <v>0</v>
      </c>
      <c r="DF320" s="74">
        <v>0</v>
      </c>
      <c r="DG320" s="74">
        <v>0</v>
      </c>
      <c r="DH320" s="74">
        <v>0</v>
      </c>
      <c r="DI320" s="74">
        <v>0</v>
      </c>
      <c r="DJ320" s="74">
        <v>0</v>
      </c>
      <c r="DK320" s="74">
        <v>0</v>
      </c>
      <c r="DL320" s="74">
        <v>0</v>
      </c>
      <c r="DM320" s="74">
        <v>0</v>
      </c>
      <c r="DN320" s="74">
        <v>0</v>
      </c>
      <c r="DO320" s="135"/>
      <c r="DP320" s="138" t="s">
        <v>235</v>
      </c>
      <c r="DQ320" s="138" t="s">
        <v>4443</v>
      </c>
      <c r="DR320" s="138">
        <v>0</v>
      </c>
      <c r="DS320" s="138">
        <v>0</v>
      </c>
      <c r="DT320" s="139">
        <v>0</v>
      </c>
      <c r="DU320" s="139">
        <v>0</v>
      </c>
    </row>
    <row r="321" spans="1:125">
      <c r="A321" s="167"/>
      <c r="B321" s="13" t="s">
        <v>120</v>
      </c>
      <c r="C321" s="74">
        <v>475</v>
      </c>
      <c r="D321" s="74">
        <v>296</v>
      </c>
      <c r="E321" s="74">
        <v>205</v>
      </c>
      <c r="F321" s="74">
        <v>121</v>
      </c>
      <c r="G321" s="74">
        <v>0</v>
      </c>
      <c r="H321" s="74">
        <v>0</v>
      </c>
      <c r="I321" s="74">
        <v>69</v>
      </c>
      <c r="J321" s="74">
        <v>41</v>
      </c>
      <c r="K321" s="74">
        <v>26</v>
      </c>
      <c r="L321" s="74">
        <v>14</v>
      </c>
      <c r="M321" s="74">
        <v>387</v>
      </c>
      <c r="N321" s="74">
        <v>251</v>
      </c>
      <c r="O321" s="74">
        <v>4</v>
      </c>
      <c r="P321" s="74">
        <v>1</v>
      </c>
      <c r="Q321" s="74">
        <v>90</v>
      </c>
      <c r="R321" s="74">
        <v>43</v>
      </c>
      <c r="S321" s="74">
        <v>0</v>
      </c>
      <c r="T321" s="74">
        <v>0</v>
      </c>
      <c r="U321" s="67">
        <v>1256</v>
      </c>
      <c r="V321" s="67">
        <v>767</v>
      </c>
      <c r="W321" s="167"/>
      <c r="X321" s="13" t="s">
        <v>120</v>
      </c>
      <c r="Y321" s="74">
        <v>21</v>
      </c>
      <c r="Z321" s="74">
        <v>14</v>
      </c>
      <c r="AA321" s="74">
        <v>4</v>
      </c>
      <c r="AB321" s="74">
        <v>3</v>
      </c>
      <c r="AC321" s="74">
        <v>0</v>
      </c>
      <c r="AD321" s="74">
        <v>0</v>
      </c>
      <c r="AE321" s="74">
        <v>0</v>
      </c>
      <c r="AF321" s="74">
        <v>0</v>
      </c>
      <c r="AG321" s="74">
        <v>0</v>
      </c>
      <c r="AH321" s="74">
        <v>0</v>
      </c>
      <c r="AI321" s="74">
        <v>27</v>
      </c>
      <c r="AJ321" s="74">
        <v>16</v>
      </c>
      <c r="AK321" s="74">
        <v>0</v>
      </c>
      <c r="AL321" s="74">
        <v>0</v>
      </c>
      <c r="AM321" s="74">
        <v>25</v>
      </c>
      <c r="AN321" s="74">
        <v>8</v>
      </c>
      <c r="AO321" s="74">
        <v>0</v>
      </c>
      <c r="AP321" s="74">
        <v>0</v>
      </c>
      <c r="AQ321" s="67">
        <v>77</v>
      </c>
      <c r="AR321" s="67">
        <v>41</v>
      </c>
      <c r="AS321" s="167"/>
      <c r="AT321" s="13" t="s">
        <v>120</v>
      </c>
      <c r="AU321" s="74">
        <v>13</v>
      </c>
      <c r="AV321" s="74">
        <v>7</v>
      </c>
      <c r="AW321" s="74">
        <v>0</v>
      </c>
      <c r="AX321" s="74">
        <v>3</v>
      </c>
      <c r="AY321" s="74">
        <v>2</v>
      </c>
      <c r="AZ321" s="74">
        <v>11</v>
      </c>
      <c r="BA321" s="74">
        <v>1</v>
      </c>
      <c r="BB321" s="74">
        <v>6</v>
      </c>
      <c r="BC321" s="74">
        <v>0</v>
      </c>
      <c r="BD321" s="67">
        <v>43</v>
      </c>
      <c r="BE321" s="76">
        <v>39</v>
      </c>
      <c r="BF321" s="74">
        <v>37</v>
      </c>
      <c r="BG321" s="74">
        <v>24</v>
      </c>
      <c r="BH321" s="74">
        <v>0</v>
      </c>
      <c r="BI321" s="74">
        <v>9</v>
      </c>
      <c r="BJ321" s="167"/>
      <c r="BK321" s="13" t="s">
        <v>120</v>
      </c>
      <c r="BL321" s="74">
        <v>35</v>
      </c>
      <c r="BM321" s="74">
        <v>460</v>
      </c>
      <c r="BN321" s="74">
        <v>143</v>
      </c>
      <c r="BO321" s="74">
        <v>0</v>
      </c>
      <c r="BP321" s="74">
        <v>0</v>
      </c>
      <c r="BQ321" s="74">
        <v>3</v>
      </c>
      <c r="BR321" s="74">
        <v>38</v>
      </c>
      <c r="BS321" s="74">
        <v>34</v>
      </c>
      <c r="BT321" s="74">
        <v>29</v>
      </c>
      <c r="BU321" s="167"/>
      <c r="BV321" s="13" t="s">
        <v>120</v>
      </c>
      <c r="BW321" s="74">
        <v>360</v>
      </c>
      <c r="BX321" s="74">
        <v>229</v>
      </c>
      <c r="BY321" s="74">
        <v>338</v>
      </c>
      <c r="BZ321" s="74">
        <v>218</v>
      </c>
      <c r="CA321" s="74">
        <v>181</v>
      </c>
      <c r="CB321" s="74">
        <v>118</v>
      </c>
      <c r="CC321" s="74">
        <v>1</v>
      </c>
      <c r="CD321" s="74">
        <v>1</v>
      </c>
      <c r="CE321" s="74">
        <v>1</v>
      </c>
      <c r="CF321" s="74">
        <v>1</v>
      </c>
      <c r="CG321" s="74">
        <v>1</v>
      </c>
      <c r="CH321" s="74">
        <v>1</v>
      </c>
      <c r="CI321" s="74">
        <v>88</v>
      </c>
      <c r="CJ321" s="74">
        <v>32</v>
      </c>
      <c r="CK321" s="74">
        <v>84</v>
      </c>
      <c r="CL321" s="74">
        <v>31</v>
      </c>
      <c r="CM321" s="74">
        <v>31</v>
      </c>
      <c r="CN321" s="74">
        <v>12</v>
      </c>
      <c r="CO321" s="167"/>
      <c r="CP321" s="13" t="s">
        <v>120</v>
      </c>
      <c r="CQ321" s="72">
        <v>78</v>
      </c>
      <c r="CR321" s="5">
        <v>23</v>
      </c>
      <c r="CS321" s="5">
        <v>9</v>
      </c>
      <c r="CT321" s="72">
        <v>6</v>
      </c>
      <c r="CU321" s="5">
        <v>3</v>
      </c>
      <c r="CV321" s="72">
        <v>84</v>
      </c>
      <c r="CW321" s="72">
        <v>26</v>
      </c>
      <c r="CX321" s="167"/>
      <c r="CY321" s="13" t="s">
        <v>120</v>
      </c>
      <c r="CZ321" s="74">
        <v>0</v>
      </c>
      <c r="DA321" s="74">
        <v>0</v>
      </c>
      <c r="DB321" s="74">
        <v>0</v>
      </c>
      <c r="DC321" s="74">
        <v>0</v>
      </c>
      <c r="DD321" s="74">
        <v>0</v>
      </c>
      <c r="DE321" s="74">
        <v>0</v>
      </c>
      <c r="DF321" s="74">
        <v>0</v>
      </c>
      <c r="DG321" s="74">
        <v>0</v>
      </c>
      <c r="DH321" s="74">
        <v>0</v>
      </c>
      <c r="DI321" s="74">
        <v>0</v>
      </c>
      <c r="DJ321" s="74">
        <v>0</v>
      </c>
      <c r="DK321" s="74">
        <v>0</v>
      </c>
      <c r="DL321" s="74">
        <v>0</v>
      </c>
      <c r="DM321" s="74">
        <v>4</v>
      </c>
      <c r="DN321" s="74">
        <v>0</v>
      </c>
      <c r="DO321" s="135"/>
      <c r="DP321" s="138" t="s">
        <v>235</v>
      </c>
      <c r="DQ321" s="138" t="s">
        <v>4444</v>
      </c>
      <c r="DR321" s="138">
        <v>449</v>
      </c>
      <c r="DS321" s="138">
        <v>213</v>
      </c>
      <c r="DT321" s="139">
        <v>1384</v>
      </c>
      <c r="DU321" s="139">
        <v>0</v>
      </c>
    </row>
    <row r="322" spans="1:125">
      <c r="A322" s="167"/>
      <c r="B322" s="103" t="s">
        <v>102</v>
      </c>
      <c r="C322" s="105">
        <v>475</v>
      </c>
      <c r="D322" s="105">
        <v>296</v>
      </c>
      <c r="E322" s="105">
        <v>205</v>
      </c>
      <c r="F322" s="105">
        <v>121</v>
      </c>
      <c r="G322" s="105">
        <v>0</v>
      </c>
      <c r="H322" s="105">
        <v>0</v>
      </c>
      <c r="I322" s="105">
        <v>69</v>
      </c>
      <c r="J322" s="105">
        <v>41</v>
      </c>
      <c r="K322" s="105">
        <v>26</v>
      </c>
      <c r="L322" s="105">
        <v>14</v>
      </c>
      <c r="M322" s="105">
        <v>387</v>
      </c>
      <c r="N322" s="105">
        <v>251</v>
      </c>
      <c r="O322" s="105">
        <v>4</v>
      </c>
      <c r="P322" s="105">
        <v>1</v>
      </c>
      <c r="Q322" s="105">
        <v>90</v>
      </c>
      <c r="R322" s="105">
        <v>43</v>
      </c>
      <c r="S322" s="105">
        <v>0</v>
      </c>
      <c r="T322" s="105">
        <v>0</v>
      </c>
      <c r="U322" s="105">
        <v>1256</v>
      </c>
      <c r="V322" s="105">
        <v>767</v>
      </c>
      <c r="W322" s="167"/>
      <c r="X322" s="103" t="s">
        <v>102</v>
      </c>
      <c r="Y322" s="105">
        <v>21</v>
      </c>
      <c r="Z322" s="105">
        <v>14</v>
      </c>
      <c r="AA322" s="105">
        <v>4</v>
      </c>
      <c r="AB322" s="105">
        <v>3</v>
      </c>
      <c r="AC322" s="105">
        <v>0</v>
      </c>
      <c r="AD322" s="105">
        <v>0</v>
      </c>
      <c r="AE322" s="105">
        <v>0</v>
      </c>
      <c r="AF322" s="105">
        <v>0</v>
      </c>
      <c r="AG322" s="105">
        <v>0</v>
      </c>
      <c r="AH322" s="105">
        <v>0</v>
      </c>
      <c r="AI322" s="105">
        <v>27</v>
      </c>
      <c r="AJ322" s="105">
        <v>16</v>
      </c>
      <c r="AK322" s="105">
        <v>0</v>
      </c>
      <c r="AL322" s="105">
        <v>0</v>
      </c>
      <c r="AM322" s="105">
        <v>25</v>
      </c>
      <c r="AN322" s="105">
        <v>8</v>
      </c>
      <c r="AO322" s="105">
        <v>0</v>
      </c>
      <c r="AP322" s="105">
        <v>0</v>
      </c>
      <c r="AQ322" s="105">
        <v>77</v>
      </c>
      <c r="AR322" s="105">
        <v>41</v>
      </c>
      <c r="AS322" s="167"/>
      <c r="AT322" s="103" t="s">
        <v>102</v>
      </c>
      <c r="AU322" s="105">
        <v>13</v>
      </c>
      <c r="AV322" s="105">
        <v>7</v>
      </c>
      <c r="AW322" s="105">
        <v>0</v>
      </c>
      <c r="AX322" s="105">
        <v>3</v>
      </c>
      <c r="AY322" s="105">
        <v>2</v>
      </c>
      <c r="AZ322" s="105">
        <v>11</v>
      </c>
      <c r="BA322" s="105">
        <v>1</v>
      </c>
      <c r="BB322" s="105">
        <v>6</v>
      </c>
      <c r="BC322" s="105">
        <v>0</v>
      </c>
      <c r="BD322" s="105">
        <v>43</v>
      </c>
      <c r="BE322" s="105">
        <v>39</v>
      </c>
      <c r="BF322" s="105">
        <v>37</v>
      </c>
      <c r="BG322" s="105">
        <v>24</v>
      </c>
      <c r="BH322" s="105">
        <v>0</v>
      </c>
      <c r="BI322" s="105">
        <v>9</v>
      </c>
      <c r="BJ322" s="167"/>
      <c r="BK322" s="103" t="s">
        <v>102</v>
      </c>
      <c r="BL322" s="105">
        <v>35</v>
      </c>
      <c r="BM322" s="105">
        <v>460</v>
      </c>
      <c r="BN322" s="105">
        <v>143</v>
      </c>
      <c r="BO322" s="105">
        <v>0</v>
      </c>
      <c r="BP322" s="105">
        <v>0</v>
      </c>
      <c r="BQ322" s="105">
        <v>3</v>
      </c>
      <c r="BR322" s="105">
        <v>38</v>
      </c>
      <c r="BS322" s="105">
        <v>34</v>
      </c>
      <c r="BT322" s="105">
        <v>29</v>
      </c>
      <c r="BU322" s="167"/>
      <c r="BV322" s="103" t="s">
        <v>102</v>
      </c>
      <c r="BW322" s="105">
        <v>360</v>
      </c>
      <c r="BX322" s="105">
        <v>229</v>
      </c>
      <c r="BY322" s="105">
        <v>338</v>
      </c>
      <c r="BZ322" s="105">
        <v>218</v>
      </c>
      <c r="CA322" s="105">
        <v>181</v>
      </c>
      <c r="CB322" s="105">
        <v>118</v>
      </c>
      <c r="CC322" s="105">
        <v>1</v>
      </c>
      <c r="CD322" s="105">
        <v>1</v>
      </c>
      <c r="CE322" s="105">
        <v>1</v>
      </c>
      <c r="CF322" s="105">
        <v>1</v>
      </c>
      <c r="CG322" s="105">
        <v>1</v>
      </c>
      <c r="CH322" s="105">
        <v>1</v>
      </c>
      <c r="CI322" s="105">
        <v>88</v>
      </c>
      <c r="CJ322" s="105">
        <v>32</v>
      </c>
      <c r="CK322" s="105">
        <v>84</v>
      </c>
      <c r="CL322" s="105">
        <v>31</v>
      </c>
      <c r="CM322" s="105">
        <v>31</v>
      </c>
      <c r="CN322" s="105">
        <v>12</v>
      </c>
      <c r="CO322" s="167"/>
      <c r="CP322" s="105" t="s">
        <v>102</v>
      </c>
      <c r="CQ322" s="105">
        <v>78</v>
      </c>
      <c r="CR322" s="105">
        <v>23</v>
      </c>
      <c r="CS322" s="105">
        <v>9</v>
      </c>
      <c r="CT322" s="105">
        <v>6</v>
      </c>
      <c r="CU322" s="105">
        <v>3</v>
      </c>
      <c r="CV322" s="105">
        <v>84</v>
      </c>
      <c r="CW322" s="105">
        <v>26</v>
      </c>
      <c r="CX322" s="167"/>
      <c r="CY322" s="103" t="s">
        <v>102</v>
      </c>
      <c r="CZ322" s="105">
        <v>0</v>
      </c>
      <c r="DA322" s="105">
        <v>0</v>
      </c>
      <c r="DB322" s="105">
        <v>0</v>
      </c>
      <c r="DC322" s="105">
        <v>0</v>
      </c>
      <c r="DD322" s="105">
        <v>0</v>
      </c>
      <c r="DE322" s="105">
        <v>0</v>
      </c>
      <c r="DF322" s="105">
        <v>0</v>
      </c>
      <c r="DG322" s="105">
        <v>0</v>
      </c>
      <c r="DH322" s="105">
        <v>0</v>
      </c>
      <c r="DI322" s="105">
        <v>0</v>
      </c>
      <c r="DJ322" s="105">
        <v>0</v>
      </c>
      <c r="DK322" s="105">
        <v>0</v>
      </c>
      <c r="DL322" s="105">
        <v>0</v>
      </c>
      <c r="DM322" s="105">
        <v>4</v>
      </c>
      <c r="DN322" s="105">
        <v>0</v>
      </c>
      <c r="DO322" s="135"/>
      <c r="DP322" s="138" t="s">
        <v>235</v>
      </c>
      <c r="DQ322" s="138" t="s">
        <v>4445</v>
      </c>
      <c r="DR322" s="138">
        <v>449</v>
      </c>
      <c r="DS322" s="138">
        <v>213</v>
      </c>
      <c r="DT322" s="139">
        <v>1384</v>
      </c>
      <c r="DU322" s="139">
        <v>0</v>
      </c>
    </row>
    <row r="323" spans="1:125">
      <c r="A323" s="163" t="s">
        <v>494</v>
      </c>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t="s">
        <v>495</v>
      </c>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t="s">
        <v>496</v>
      </c>
      <c r="AT323" s="163"/>
      <c r="AU323" s="163"/>
      <c r="AV323" s="163"/>
      <c r="AW323" s="163"/>
      <c r="AX323" s="163"/>
      <c r="AY323" s="163"/>
      <c r="AZ323" s="163"/>
      <c r="BA323" s="163"/>
      <c r="BB323" s="163"/>
      <c r="BC323" s="163"/>
      <c r="BD323" s="163"/>
      <c r="BE323" s="163"/>
      <c r="BF323" s="163"/>
      <c r="BG323" s="163"/>
      <c r="BH323" s="163"/>
      <c r="BI323" s="163"/>
      <c r="BJ323" s="163" t="s">
        <v>497</v>
      </c>
      <c r="BK323" s="163"/>
      <c r="BL323" s="163"/>
      <c r="BM323" s="163"/>
      <c r="BN323" s="163"/>
      <c r="BO323" s="163"/>
      <c r="BP323" s="163"/>
      <c r="BQ323" s="163"/>
      <c r="BR323" s="163"/>
      <c r="BS323" s="163"/>
      <c r="BT323" s="163"/>
      <c r="BU323" s="163" t="s">
        <v>4243</v>
      </c>
      <c r="BV323" s="163"/>
      <c r="BW323" s="163"/>
      <c r="BX323" s="163"/>
      <c r="BY323" s="163"/>
      <c r="BZ323" s="163"/>
      <c r="CA323" s="163"/>
      <c r="CB323" s="163"/>
      <c r="CC323" s="163"/>
      <c r="CD323" s="163"/>
      <c r="CE323" s="163"/>
      <c r="CF323" s="163"/>
      <c r="CG323" s="163"/>
      <c r="CH323" s="163"/>
      <c r="CI323" s="163"/>
      <c r="CJ323" s="163"/>
      <c r="CK323" s="163"/>
      <c r="CL323" s="163"/>
      <c r="CM323" s="163"/>
      <c r="CN323" s="163"/>
      <c r="CO323" s="163" t="s">
        <v>498</v>
      </c>
      <c r="CP323" s="163"/>
      <c r="CQ323" s="163"/>
      <c r="CR323" s="163"/>
      <c r="CS323" s="163"/>
      <c r="CT323" s="163"/>
      <c r="CU323" s="163"/>
      <c r="CV323" s="163"/>
      <c r="CW323" s="163"/>
      <c r="CX323" s="163" t="s">
        <v>499</v>
      </c>
      <c r="CY323" s="163"/>
      <c r="CZ323" s="163"/>
      <c r="DA323" s="163"/>
      <c r="DB323" s="163"/>
      <c r="DC323" s="163"/>
      <c r="DD323" s="163"/>
      <c r="DE323" s="163"/>
      <c r="DF323" s="163"/>
      <c r="DG323" s="163"/>
      <c r="DH323" s="163"/>
      <c r="DI323" s="163"/>
      <c r="DJ323" s="163"/>
      <c r="DK323" s="163"/>
      <c r="DL323" s="163"/>
      <c r="DM323" s="163"/>
      <c r="DN323" s="163"/>
      <c r="DO323" s="135"/>
      <c r="DP323" s="138" t="s">
        <v>494</v>
      </c>
      <c r="DQ323" s="138" t="s">
        <v>494</v>
      </c>
      <c r="DR323" s="138">
        <v>0</v>
      </c>
      <c r="DS323" s="138">
        <v>0</v>
      </c>
      <c r="DT323" s="139">
        <v>0</v>
      </c>
      <c r="DU323" s="139">
        <v>0</v>
      </c>
    </row>
    <row r="324" spans="1:125">
      <c r="A324" s="163" t="s">
        <v>4174</v>
      </c>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t="s">
        <v>4174</v>
      </c>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t="s">
        <v>4174</v>
      </c>
      <c r="AT324" s="163"/>
      <c r="AU324" s="163"/>
      <c r="AV324" s="163"/>
      <c r="AW324" s="163"/>
      <c r="AX324" s="163"/>
      <c r="AY324" s="163"/>
      <c r="AZ324" s="163"/>
      <c r="BA324" s="163"/>
      <c r="BB324" s="163"/>
      <c r="BC324" s="163"/>
      <c r="BD324" s="163"/>
      <c r="BE324" s="163"/>
      <c r="BF324" s="163"/>
      <c r="BG324" s="163"/>
      <c r="BH324" s="163"/>
      <c r="BI324" s="163"/>
      <c r="BJ324" s="185" t="s">
        <v>4174</v>
      </c>
      <c r="BK324" s="185"/>
      <c r="BL324" s="185"/>
      <c r="BM324" s="185"/>
      <c r="BN324" s="185"/>
      <c r="BO324" s="185"/>
      <c r="BP324" s="185"/>
      <c r="BQ324" s="185"/>
      <c r="BR324" s="185"/>
      <c r="BS324" s="185"/>
      <c r="BT324" s="185"/>
      <c r="BU324" s="210" t="s">
        <v>4175</v>
      </c>
      <c r="BV324" s="210"/>
      <c r="BW324" s="210"/>
      <c r="BX324" s="210"/>
      <c r="BY324" s="210"/>
      <c r="BZ324" s="210"/>
      <c r="CA324" s="210"/>
      <c r="CB324" s="210"/>
      <c r="CC324" s="210"/>
      <c r="CD324" s="210"/>
      <c r="CE324" s="210"/>
      <c r="CF324" s="210"/>
      <c r="CG324" s="210"/>
      <c r="CH324" s="210"/>
      <c r="CI324" s="210"/>
      <c r="CJ324" s="210"/>
      <c r="CK324" s="210"/>
      <c r="CL324" s="210"/>
      <c r="CM324" s="210"/>
      <c r="CN324" s="210"/>
      <c r="CO324" s="210" t="s">
        <v>4174</v>
      </c>
      <c r="CP324" s="210"/>
      <c r="CQ324" s="210"/>
      <c r="CR324" s="210"/>
      <c r="CS324" s="210"/>
      <c r="CT324" s="210"/>
      <c r="CU324" s="210"/>
      <c r="CV324" s="210"/>
      <c r="CW324" s="210"/>
      <c r="CX324" s="185" t="s">
        <v>4174</v>
      </c>
      <c r="CY324" s="185"/>
      <c r="CZ324" s="185"/>
      <c r="DA324" s="185"/>
      <c r="DB324" s="185"/>
      <c r="DC324" s="185"/>
      <c r="DD324" s="185"/>
      <c r="DE324" s="185"/>
      <c r="DF324" s="185"/>
      <c r="DG324" s="185"/>
      <c r="DH324" s="185"/>
      <c r="DI324" s="185"/>
      <c r="DJ324" s="185"/>
      <c r="DK324" s="185"/>
      <c r="DL324" s="185"/>
      <c r="DM324" s="185"/>
      <c r="DN324" s="185"/>
      <c r="DO324" s="135"/>
      <c r="DP324" s="138" t="s">
        <v>4174</v>
      </c>
      <c r="DQ324" s="138" t="s">
        <v>4174</v>
      </c>
      <c r="DR324" s="138">
        <v>0</v>
      </c>
      <c r="DS324" s="138">
        <v>0</v>
      </c>
      <c r="DT324" s="139">
        <v>0</v>
      </c>
      <c r="DU324" s="139">
        <v>0</v>
      </c>
    </row>
    <row r="325" spans="1:125" ht="14.45" customHeight="1">
      <c r="A325" s="164" t="s">
        <v>2</v>
      </c>
      <c r="B325" s="164" t="s">
        <v>113</v>
      </c>
      <c r="C325" s="163" t="s">
        <v>41</v>
      </c>
      <c r="D325" s="163"/>
      <c r="E325" s="163" t="s">
        <v>101</v>
      </c>
      <c r="F325" s="163"/>
      <c r="G325" s="163" t="s">
        <v>42</v>
      </c>
      <c r="H325" s="163"/>
      <c r="I325" s="163" t="s">
        <v>43</v>
      </c>
      <c r="J325" s="163"/>
      <c r="K325" s="209" t="s">
        <v>44</v>
      </c>
      <c r="L325" s="209"/>
      <c r="M325" s="163" t="s">
        <v>390</v>
      </c>
      <c r="N325" s="163"/>
      <c r="O325" s="163" t="s">
        <v>391</v>
      </c>
      <c r="P325" s="163"/>
      <c r="Q325" s="163" t="s">
        <v>392</v>
      </c>
      <c r="R325" s="163"/>
      <c r="S325" s="163" t="s">
        <v>393</v>
      </c>
      <c r="T325" s="163"/>
      <c r="U325" s="163" t="s">
        <v>102</v>
      </c>
      <c r="V325" s="163"/>
      <c r="W325" s="164" t="s">
        <v>2</v>
      </c>
      <c r="X325" s="164" t="s">
        <v>113</v>
      </c>
      <c r="Y325" s="163" t="s">
        <v>41</v>
      </c>
      <c r="Z325" s="163"/>
      <c r="AA325" s="163" t="s">
        <v>101</v>
      </c>
      <c r="AB325" s="163"/>
      <c r="AC325" s="163" t="s">
        <v>42</v>
      </c>
      <c r="AD325" s="163"/>
      <c r="AE325" s="163" t="s">
        <v>43</v>
      </c>
      <c r="AF325" s="163"/>
      <c r="AG325" s="209" t="s">
        <v>44</v>
      </c>
      <c r="AH325" s="209"/>
      <c r="AI325" s="163" t="s">
        <v>390</v>
      </c>
      <c r="AJ325" s="163"/>
      <c r="AK325" s="163" t="s">
        <v>391</v>
      </c>
      <c r="AL325" s="163"/>
      <c r="AM325" s="163" t="s">
        <v>392</v>
      </c>
      <c r="AN325" s="163"/>
      <c r="AO325" s="163" t="s">
        <v>393</v>
      </c>
      <c r="AP325" s="163"/>
      <c r="AQ325" s="163" t="s">
        <v>102</v>
      </c>
      <c r="AR325" s="163"/>
      <c r="AS325" s="164" t="s">
        <v>2</v>
      </c>
      <c r="AT325" s="164" t="s">
        <v>113</v>
      </c>
      <c r="AU325" s="164" t="s">
        <v>363</v>
      </c>
      <c r="AV325" s="164"/>
      <c r="AW325" s="164"/>
      <c r="AX325" s="164"/>
      <c r="AY325" s="164"/>
      <c r="AZ325" s="164"/>
      <c r="BA325" s="164"/>
      <c r="BB325" s="164"/>
      <c r="BC325" s="164"/>
      <c r="BD325" s="164"/>
      <c r="BE325" s="164" t="s">
        <v>165</v>
      </c>
      <c r="BF325" s="164"/>
      <c r="BG325" s="164"/>
      <c r="BH325" s="164"/>
      <c r="BI325" s="164" t="s">
        <v>168</v>
      </c>
      <c r="BJ325" s="164" t="s">
        <v>2</v>
      </c>
      <c r="BK325" s="164" t="s">
        <v>113</v>
      </c>
      <c r="BL325" s="185" t="s">
        <v>169</v>
      </c>
      <c r="BM325" s="185"/>
      <c r="BN325" s="185"/>
      <c r="BO325" s="185"/>
      <c r="BP325" s="185"/>
      <c r="BQ325" s="185"/>
      <c r="BR325" s="185"/>
      <c r="BS325" s="185"/>
      <c r="BT325" s="185"/>
      <c r="BU325" s="164" t="s">
        <v>2</v>
      </c>
      <c r="BV325" s="164" t="s">
        <v>113</v>
      </c>
      <c r="BW325" s="185" t="s">
        <v>394</v>
      </c>
      <c r="BX325" s="185"/>
      <c r="BY325" s="185"/>
      <c r="BZ325" s="185"/>
      <c r="CA325" s="185"/>
      <c r="CB325" s="185"/>
      <c r="CC325" s="185" t="s">
        <v>395</v>
      </c>
      <c r="CD325" s="185"/>
      <c r="CE325" s="185"/>
      <c r="CF325" s="185"/>
      <c r="CG325" s="185"/>
      <c r="CH325" s="185"/>
      <c r="CI325" s="185" t="s">
        <v>396</v>
      </c>
      <c r="CJ325" s="185"/>
      <c r="CK325" s="185"/>
      <c r="CL325" s="185"/>
      <c r="CM325" s="185"/>
      <c r="CN325" s="185"/>
      <c r="CO325" s="190" t="s">
        <v>2</v>
      </c>
      <c r="CP325" s="190" t="s">
        <v>113</v>
      </c>
      <c r="CQ325" s="163" t="s">
        <v>166</v>
      </c>
      <c r="CR325" s="163"/>
      <c r="CS325" s="163"/>
      <c r="CT325" s="163" t="s">
        <v>167</v>
      </c>
      <c r="CU325" s="163"/>
      <c r="CV325" s="204" t="s">
        <v>466</v>
      </c>
      <c r="CW325" s="204"/>
      <c r="CX325" s="164" t="s">
        <v>2</v>
      </c>
      <c r="CY325" s="164" t="s">
        <v>113</v>
      </c>
      <c r="CZ325" s="185" t="s">
        <v>371</v>
      </c>
      <c r="DA325" s="185"/>
      <c r="DB325" s="185"/>
      <c r="DC325" s="185"/>
      <c r="DD325" s="185"/>
      <c r="DE325" s="185"/>
      <c r="DF325" s="185"/>
      <c r="DG325" s="185"/>
      <c r="DH325" s="185"/>
      <c r="DI325" s="185"/>
      <c r="DJ325" s="185"/>
      <c r="DK325" s="185"/>
      <c r="DL325" s="185"/>
      <c r="DM325" s="185"/>
      <c r="DN325" s="185"/>
      <c r="DO325" s="135"/>
      <c r="DP325" s="138" t="s">
        <v>2</v>
      </c>
      <c r="DQ325" s="138" t="s">
        <v>4244</v>
      </c>
      <c r="DR325" s="138" t="e">
        <v>#VALUE!</v>
      </c>
      <c r="DS325" s="138">
        <v>0</v>
      </c>
      <c r="DT325" s="139" t="e">
        <v>#VALUE!</v>
      </c>
      <c r="DU325" s="139">
        <v>0</v>
      </c>
    </row>
    <row r="326" spans="1:125" ht="14.45" customHeight="1">
      <c r="A326" s="164"/>
      <c r="B326" s="164"/>
      <c r="C326" s="164" t="s">
        <v>170</v>
      </c>
      <c r="D326" s="164" t="s">
        <v>57</v>
      </c>
      <c r="E326" s="164" t="s">
        <v>170</v>
      </c>
      <c r="F326" s="164" t="s">
        <v>57</v>
      </c>
      <c r="G326" s="164" t="s">
        <v>170</v>
      </c>
      <c r="H326" s="164" t="s">
        <v>57</v>
      </c>
      <c r="I326" s="164" t="s">
        <v>170</v>
      </c>
      <c r="J326" s="164" t="s">
        <v>57</v>
      </c>
      <c r="K326" s="164" t="s">
        <v>170</v>
      </c>
      <c r="L326" s="164" t="s">
        <v>57</v>
      </c>
      <c r="M326" s="164" t="s">
        <v>170</v>
      </c>
      <c r="N326" s="164" t="s">
        <v>57</v>
      </c>
      <c r="O326" s="164" t="s">
        <v>170</v>
      </c>
      <c r="P326" s="164" t="s">
        <v>57</v>
      </c>
      <c r="Q326" s="164" t="s">
        <v>170</v>
      </c>
      <c r="R326" s="164" t="s">
        <v>57</v>
      </c>
      <c r="S326" s="164" t="s">
        <v>170</v>
      </c>
      <c r="T326" s="164" t="s">
        <v>57</v>
      </c>
      <c r="U326" s="164" t="s">
        <v>170</v>
      </c>
      <c r="V326" s="164" t="s">
        <v>57</v>
      </c>
      <c r="W326" s="164"/>
      <c r="X326" s="164"/>
      <c r="Y326" s="164" t="s">
        <v>170</v>
      </c>
      <c r="Z326" s="164" t="s">
        <v>57</v>
      </c>
      <c r="AA326" s="164" t="s">
        <v>170</v>
      </c>
      <c r="AB326" s="164" t="s">
        <v>57</v>
      </c>
      <c r="AC326" s="164" t="s">
        <v>170</v>
      </c>
      <c r="AD326" s="164" t="s">
        <v>57</v>
      </c>
      <c r="AE326" s="164" t="s">
        <v>170</v>
      </c>
      <c r="AF326" s="164" t="s">
        <v>57</v>
      </c>
      <c r="AG326" s="164" t="s">
        <v>170</v>
      </c>
      <c r="AH326" s="164" t="s">
        <v>57</v>
      </c>
      <c r="AI326" s="164" t="s">
        <v>170</v>
      </c>
      <c r="AJ326" s="164" t="s">
        <v>57</v>
      </c>
      <c r="AK326" s="164" t="s">
        <v>170</v>
      </c>
      <c r="AL326" s="164" t="s">
        <v>57</v>
      </c>
      <c r="AM326" s="164" t="s">
        <v>170</v>
      </c>
      <c r="AN326" s="164" t="s">
        <v>57</v>
      </c>
      <c r="AO326" s="164" t="s">
        <v>170</v>
      </c>
      <c r="AP326" s="164" t="s">
        <v>57</v>
      </c>
      <c r="AQ326" s="164" t="s">
        <v>170</v>
      </c>
      <c r="AR326" s="164" t="s">
        <v>57</v>
      </c>
      <c r="AS326" s="164"/>
      <c r="AT326" s="164"/>
      <c r="AU326" s="164" t="s">
        <v>41</v>
      </c>
      <c r="AV326" s="164" t="s">
        <v>101</v>
      </c>
      <c r="AW326" s="164" t="s">
        <v>42</v>
      </c>
      <c r="AX326" s="164" t="s">
        <v>43</v>
      </c>
      <c r="AY326" s="164" t="s">
        <v>44</v>
      </c>
      <c r="AZ326" s="164" t="s">
        <v>390</v>
      </c>
      <c r="BA326" s="164" t="s">
        <v>391</v>
      </c>
      <c r="BB326" s="164" t="s">
        <v>392</v>
      </c>
      <c r="BC326" s="164" t="s">
        <v>393</v>
      </c>
      <c r="BD326" s="164" t="s">
        <v>102</v>
      </c>
      <c r="BE326" s="204" t="s">
        <v>433</v>
      </c>
      <c r="BF326" s="204" t="s">
        <v>279</v>
      </c>
      <c r="BG326" s="204" t="s">
        <v>172</v>
      </c>
      <c r="BH326" s="204" t="s">
        <v>173</v>
      </c>
      <c r="BI326" s="164"/>
      <c r="BJ326" s="164"/>
      <c r="BK326" s="164"/>
      <c r="BL326" s="200" t="s">
        <v>434</v>
      </c>
      <c r="BM326" s="200" t="s">
        <v>344</v>
      </c>
      <c r="BN326" s="200" t="s">
        <v>435</v>
      </c>
      <c r="BO326" s="200" t="s">
        <v>436</v>
      </c>
      <c r="BP326" s="200" t="s">
        <v>437</v>
      </c>
      <c r="BQ326" s="200" t="s">
        <v>175</v>
      </c>
      <c r="BR326" s="200" t="s">
        <v>176</v>
      </c>
      <c r="BS326" s="200" t="s">
        <v>69</v>
      </c>
      <c r="BT326" s="200" t="s">
        <v>70</v>
      </c>
      <c r="BU326" s="164"/>
      <c r="BV326" s="164"/>
      <c r="BW326" s="185" t="s">
        <v>417</v>
      </c>
      <c r="BX326" s="185"/>
      <c r="BY326" s="185" t="s">
        <v>418</v>
      </c>
      <c r="BZ326" s="185"/>
      <c r="CA326" s="185" t="s">
        <v>419</v>
      </c>
      <c r="CB326" s="185"/>
      <c r="CC326" s="185" t="s">
        <v>417</v>
      </c>
      <c r="CD326" s="185"/>
      <c r="CE326" s="185" t="s">
        <v>418</v>
      </c>
      <c r="CF326" s="185"/>
      <c r="CG326" s="185" t="s">
        <v>419</v>
      </c>
      <c r="CH326" s="185"/>
      <c r="CI326" s="185" t="s">
        <v>417</v>
      </c>
      <c r="CJ326" s="185"/>
      <c r="CK326" s="185" t="s">
        <v>418</v>
      </c>
      <c r="CL326" s="185"/>
      <c r="CM326" s="185" t="s">
        <v>419</v>
      </c>
      <c r="CN326" s="185"/>
      <c r="CO326" s="190"/>
      <c r="CP326" s="190"/>
      <c r="CQ326" s="189" t="s">
        <v>66</v>
      </c>
      <c r="CR326" s="189" t="s">
        <v>174</v>
      </c>
      <c r="CS326" s="189" t="s">
        <v>280</v>
      </c>
      <c r="CT326" s="189" t="s">
        <v>66</v>
      </c>
      <c r="CU326" s="189" t="s">
        <v>174</v>
      </c>
      <c r="CV326" s="189" t="s">
        <v>66</v>
      </c>
      <c r="CW326" s="189" t="s">
        <v>174</v>
      </c>
      <c r="CX326" s="164"/>
      <c r="CY326" s="164"/>
      <c r="CZ326" s="189" t="s">
        <v>60</v>
      </c>
      <c r="DA326" s="189" t="s">
        <v>62</v>
      </c>
      <c r="DB326" s="189" t="s">
        <v>96</v>
      </c>
      <c r="DC326" s="189" t="s">
        <v>97</v>
      </c>
      <c r="DD326" s="189" t="s">
        <v>421</v>
      </c>
      <c r="DE326" s="189" t="s">
        <v>98</v>
      </c>
      <c r="DF326" s="189" t="s">
        <v>99</v>
      </c>
      <c r="DG326" s="189" t="s">
        <v>83</v>
      </c>
      <c r="DH326" s="189" t="s">
        <v>420</v>
      </c>
      <c r="DI326" s="189" t="s">
        <v>100</v>
      </c>
      <c r="DJ326" s="189" t="s">
        <v>422</v>
      </c>
      <c r="DK326" s="189" t="s">
        <v>86</v>
      </c>
      <c r="DL326" s="189" t="s">
        <v>68</v>
      </c>
      <c r="DM326" s="189" t="s">
        <v>67</v>
      </c>
      <c r="DN326" s="189" t="s">
        <v>0</v>
      </c>
      <c r="DO326" s="135"/>
      <c r="DP326" s="138" t="s">
        <v>2</v>
      </c>
      <c r="DQ326" s="138" t="s">
        <v>2</v>
      </c>
      <c r="DR326" s="138" t="e">
        <v>#VALUE!</v>
      </c>
      <c r="DS326" s="138" t="e">
        <v>#VALUE!</v>
      </c>
      <c r="DT326" s="139" t="e">
        <v>#VALUE!</v>
      </c>
      <c r="DU326" s="139">
        <v>0</v>
      </c>
    </row>
    <row r="327" spans="1:125" ht="24" customHeight="1">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c r="AA327" s="164"/>
      <c r="AB327" s="164"/>
      <c r="AC327" s="164"/>
      <c r="AD327" s="164"/>
      <c r="AE327" s="164"/>
      <c r="AF327" s="164"/>
      <c r="AG327" s="164"/>
      <c r="AH327" s="164"/>
      <c r="AI327" s="164"/>
      <c r="AJ327" s="164"/>
      <c r="AK327" s="164"/>
      <c r="AL327" s="164"/>
      <c r="AM327" s="164"/>
      <c r="AN327" s="164"/>
      <c r="AO327" s="164"/>
      <c r="AP327" s="164"/>
      <c r="AQ327" s="164"/>
      <c r="AR327" s="164"/>
      <c r="AS327" s="164"/>
      <c r="AT327" s="164"/>
      <c r="AU327" s="164"/>
      <c r="AV327" s="164"/>
      <c r="AW327" s="164"/>
      <c r="AX327" s="164"/>
      <c r="AY327" s="164"/>
      <c r="AZ327" s="164"/>
      <c r="BA327" s="164"/>
      <c r="BB327" s="164"/>
      <c r="BC327" s="164"/>
      <c r="BD327" s="164"/>
      <c r="BE327" s="204"/>
      <c r="BF327" s="204"/>
      <c r="BG327" s="204"/>
      <c r="BH327" s="204"/>
      <c r="BI327" s="164"/>
      <c r="BJ327" s="164"/>
      <c r="BK327" s="164"/>
      <c r="BL327" s="200"/>
      <c r="BM327" s="200"/>
      <c r="BN327" s="200"/>
      <c r="BO327" s="200"/>
      <c r="BP327" s="200"/>
      <c r="BQ327" s="200"/>
      <c r="BR327" s="200"/>
      <c r="BS327" s="200"/>
      <c r="BT327" s="200"/>
      <c r="BU327" s="164"/>
      <c r="BV327" s="164"/>
      <c r="BW327" s="67" t="s">
        <v>170</v>
      </c>
      <c r="BX327" s="67" t="s">
        <v>57</v>
      </c>
      <c r="BY327" s="67" t="s">
        <v>170</v>
      </c>
      <c r="BZ327" s="67" t="s">
        <v>57</v>
      </c>
      <c r="CA327" s="67" t="s">
        <v>170</v>
      </c>
      <c r="CB327" s="67" t="s">
        <v>57</v>
      </c>
      <c r="CC327" s="67" t="s">
        <v>170</v>
      </c>
      <c r="CD327" s="67" t="s">
        <v>57</v>
      </c>
      <c r="CE327" s="67" t="s">
        <v>170</v>
      </c>
      <c r="CF327" s="67" t="s">
        <v>57</v>
      </c>
      <c r="CG327" s="67" t="s">
        <v>170</v>
      </c>
      <c r="CH327" s="67" t="s">
        <v>57</v>
      </c>
      <c r="CI327" s="67" t="s">
        <v>170</v>
      </c>
      <c r="CJ327" s="67" t="s">
        <v>57</v>
      </c>
      <c r="CK327" s="67" t="s">
        <v>170</v>
      </c>
      <c r="CL327" s="67" t="s">
        <v>57</v>
      </c>
      <c r="CM327" s="67" t="s">
        <v>170</v>
      </c>
      <c r="CN327" s="67" t="s">
        <v>57</v>
      </c>
      <c r="CO327" s="190"/>
      <c r="CP327" s="190"/>
      <c r="CQ327" s="189"/>
      <c r="CR327" s="189"/>
      <c r="CS327" s="189"/>
      <c r="CT327" s="189"/>
      <c r="CU327" s="189"/>
      <c r="CV327" s="189"/>
      <c r="CW327" s="189"/>
      <c r="CX327" s="164"/>
      <c r="CY327" s="164"/>
      <c r="CZ327" s="189"/>
      <c r="DA327" s="189"/>
      <c r="DB327" s="189"/>
      <c r="DC327" s="189"/>
      <c r="DD327" s="189"/>
      <c r="DE327" s="189"/>
      <c r="DF327" s="189"/>
      <c r="DG327" s="189"/>
      <c r="DH327" s="189"/>
      <c r="DI327" s="189"/>
      <c r="DJ327" s="189"/>
      <c r="DK327" s="189"/>
      <c r="DL327" s="189"/>
      <c r="DM327" s="189"/>
      <c r="DN327" s="189"/>
      <c r="DO327" s="135"/>
      <c r="DP327" s="138" t="s">
        <v>2</v>
      </c>
      <c r="DQ327" s="138" t="s">
        <v>2</v>
      </c>
      <c r="DR327" s="138" t="e">
        <v>#VALUE!</v>
      </c>
      <c r="DS327" s="138" t="e">
        <v>#VALUE!</v>
      </c>
      <c r="DT327" s="139">
        <v>0</v>
      </c>
      <c r="DU327" s="139">
        <v>0</v>
      </c>
    </row>
    <row r="328" spans="1:125">
      <c r="A328" s="73" t="s">
        <v>137</v>
      </c>
      <c r="B328" s="83"/>
      <c r="C328" s="83"/>
      <c r="D328" s="83"/>
      <c r="E328" s="83"/>
      <c r="F328" s="83"/>
      <c r="G328" s="83"/>
      <c r="H328" s="83"/>
      <c r="I328" s="83"/>
      <c r="J328" s="83"/>
      <c r="K328" s="83"/>
      <c r="L328" s="83"/>
      <c r="M328" s="83"/>
      <c r="N328" s="83"/>
      <c r="O328" s="83"/>
      <c r="P328" s="83"/>
      <c r="Q328" s="83"/>
      <c r="R328" s="83"/>
      <c r="S328" s="83"/>
      <c r="T328" s="83"/>
      <c r="U328" s="83"/>
      <c r="V328" s="83"/>
      <c r="W328" s="73" t="s">
        <v>137</v>
      </c>
      <c r="X328" s="78"/>
      <c r="Y328" s="100"/>
      <c r="Z328" s="100"/>
      <c r="AA328" s="100"/>
      <c r="AB328" s="100"/>
      <c r="AC328" s="100"/>
      <c r="AD328" s="100"/>
      <c r="AE328" s="100"/>
      <c r="AF328" s="100"/>
      <c r="AG328" s="100"/>
      <c r="AH328" s="100"/>
      <c r="AI328" s="100"/>
      <c r="AJ328" s="100"/>
      <c r="AK328" s="100"/>
      <c r="AL328" s="100"/>
      <c r="AM328" s="100"/>
      <c r="AN328" s="100"/>
      <c r="AO328" s="100"/>
      <c r="AP328" s="100"/>
      <c r="AQ328" s="89"/>
      <c r="AR328" s="86"/>
      <c r="AS328" s="73" t="s">
        <v>137</v>
      </c>
      <c r="AT328" s="78"/>
      <c r="AU328" s="100"/>
      <c r="AV328" s="100"/>
      <c r="AW328" s="100"/>
      <c r="AX328" s="100"/>
      <c r="AY328" s="100"/>
      <c r="AZ328" s="100"/>
      <c r="BA328" s="100"/>
      <c r="BB328" s="100"/>
      <c r="BC328" s="100"/>
      <c r="BD328" s="100"/>
      <c r="BE328" s="100"/>
      <c r="BF328" s="100"/>
      <c r="BG328" s="100"/>
      <c r="BH328" s="100"/>
      <c r="BI328" s="3"/>
      <c r="BJ328" s="73" t="s">
        <v>137</v>
      </c>
      <c r="BK328" s="78"/>
      <c r="BL328" s="3"/>
      <c r="BM328" s="3"/>
      <c r="BN328" s="3"/>
      <c r="BO328" s="3"/>
      <c r="BP328" s="3"/>
      <c r="BQ328" s="3"/>
      <c r="BR328" s="3"/>
      <c r="BS328" s="3"/>
      <c r="BT328" s="3"/>
      <c r="BU328" s="73" t="s">
        <v>137</v>
      </c>
      <c r="BV328" s="78"/>
      <c r="BW328" s="3"/>
      <c r="BX328" s="3"/>
      <c r="BY328" s="3"/>
      <c r="BZ328" s="3"/>
      <c r="CA328" s="3"/>
      <c r="CB328" s="3"/>
      <c r="CC328" s="3"/>
      <c r="CD328" s="3"/>
      <c r="CE328" s="3"/>
      <c r="CF328" s="3"/>
      <c r="CG328" s="3"/>
      <c r="CH328" s="3"/>
      <c r="CI328" s="3"/>
      <c r="CJ328" s="3"/>
      <c r="CK328" s="3"/>
      <c r="CL328" s="3"/>
      <c r="CM328" s="3"/>
      <c r="CN328" s="3"/>
      <c r="CO328" s="73" t="s">
        <v>137</v>
      </c>
      <c r="CP328" s="85"/>
      <c r="CQ328" s="83"/>
      <c r="CR328" s="83"/>
      <c r="CS328" s="83"/>
      <c r="CT328" s="83"/>
      <c r="CU328" s="83"/>
      <c r="CV328" s="83"/>
      <c r="CW328" s="83"/>
      <c r="CX328" s="73" t="s">
        <v>137</v>
      </c>
      <c r="CY328" s="83"/>
      <c r="CZ328" s="99"/>
      <c r="DA328" s="99"/>
      <c r="DB328" s="99"/>
      <c r="DC328" s="99"/>
      <c r="DD328" s="99"/>
      <c r="DE328" s="99"/>
      <c r="DF328" s="99"/>
      <c r="DG328" s="99"/>
      <c r="DH328" s="99"/>
      <c r="DI328" s="99"/>
      <c r="DJ328" s="99"/>
      <c r="DK328" s="99"/>
      <c r="DL328" s="99"/>
      <c r="DM328" s="99"/>
      <c r="DN328" s="99"/>
      <c r="DO328" s="135"/>
      <c r="DP328" s="138" t="s">
        <v>137</v>
      </c>
      <c r="DQ328" s="138" t="s">
        <v>137</v>
      </c>
      <c r="DR328" s="138">
        <v>0</v>
      </c>
      <c r="DS328" s="138">
        <v>0</v>
      </c>
      <c r="DT328" s="139">
        <v>0</v>
      </c>
      <c r="DU328" s="139">
        <v>0</v>
      </c>
    </row>
    <row r="329" spans="1:125">
      <c r="A329" s="167" t="s">
        <v>236</v>
      </c>
      <c r="B329" s="13" t="s">
        <v>119</v>
      </c>
      <c r="C329" s="74">
        <v>102</v>
      </c>
      <c r="D329" s="74">
        <v>57</v>
      </c>
      <c r="E329" s="74">
        <v>64</v>
      </c>
      <c r="F329" s="74">
        <v>32</v>
      </c>
      <c r="G329" s="74">
        <v>0</v>
      </c>
      <c r="H329" s="74">
        <v>0</v>
      </c>
      <c r="I329" s="74">
        <v>24</v>
      </c>
      <c r="J329" s="74">
        <v>11</v>
      </c>
      <c r="K329" s="74">
        <v>11</v>
      </c>
      <c r="L329" s="74">
        <v>6</v>
      </c>
      <c r="M329" s="74">
        <v>106</v>
      </c>
      <c r="N329" s="74">
        <v>60</v>
      </c>
      <c r="O329" s="74">
        <v>0</v>
      </c>
      <c r="P329" s="74">
        <v>0</v>
      </c>
      <c r="Q329" s="74">
        <v>23</v>
      </c>
      <c r="R329" s="74">
        <v>16</v>
      </c>
      <c r="S329" s="74">
        <v>0</v>
      </c>
      <c r="T329" s="74">
        <v>0</v>
      </c>
      <c r="U329" s="67">
        <v>330</v>
      </c>
      <c r="V329" s="67">
        <v>182</v>
      </c>
      <c r="W329" s="167" t="s">
        <v>236</v>
      </c>
      <c r="X329" s="13" t="s">
        <v>119</v>
      </c>
      <c r="Y329" s="74">
        <v>0</v>
      </c>
      <c r="Z329" s="74">
        <v>0</v>
      </c>
      <c r="AA329" s="74">
        <v>1</v>
      </c>
      <c r="AB329" s="74">
        <v>1</v>
      </c>
      <c r="AC329" s="74">
        <v>0</v>
      </c>
      <c r="AD329" s="74">
        <v>0</v>
      </c>
      <c r="AE329" s="74">
        <v>0</v>
      </c>
      <c r="AF329" s="74">
        <v>0</v>
      </c>
      <c r="AG329" s="74">
        <v>1</v>
      </c>
      <c r="AH329" s="74">
        <v>1</v>
      </c>
      <c r="AI329" s="74">
        <v>10</v>
      </c>
      <c r="AJ329" s="74">
        <v>3</v>
      </c>
      <c r="AK329" s="74">
        <v>0</v>
      </c>
      <c r="AL329" s="74">
        <v>0</v>
      </c>
      <c r="AM329" s="74">
        <v>14</v>
      </c>
      <c r="AN329" s="74">
        <v>8</v>
      </c>
      <c r="AO329" s="74">
        <v>0</v>
      </c>
      <c r="AP329" s="74">
        <v>0</v>
      </c>
      <c r="AQ329" s="67">
        <v>26</v>
      </c>
      <c r="AR329" s="67">
        <v>13</v>
      </c>
      <c r="AS329" s="167" t="s">
        <v>236</v>
      </c>
      <c r="AT329" s="13" t="s">
        <v>119</v>
      </c>
      <c r="AU329" s="74">
        <v>4</v>
      </c>
      <c r="AV329" s="74">
        <v>2</v>
      </c>
      <c r="AW329" s="74">
        <v>0</v>
      </c>
      <c r="AX329" s="74">
        <v>1</v>
      </c>
      <c r="AY329" s="74">
        <v>1</v>
      </c>
      <c r="AZ329" s="74">
        <v>3</v>
      </c>
      <c r="BA329" s="74">
        <v>0</v>
      </c>
      <c r="BB329" s="74">
        <v>1</v>
      </c>
      <c r="BC329" s="74">
        <v>0</v>
      </c>
      <c r="BD329" s="67">
        <v>12</v>
      </c>
      <c r="BE329" s="76">
        <v>16</v>
      </c>
      <c r="BF329" s="74">
        <v>16</v>
      </c>
      <c r="BG329" s="74">
        <v>0</v>
      </c>
      <c r="BH329" s="74">
        <v>0</v>
      </c>
      <c r="BI329" s="74">
        <v>3</v>
      </c>
      <c r="BJ329" s="167" t="s">
        <v>236</v>
      </c>
      <c r="BK329" s="13" t="s">
        <v>119</v>
      </c>
      <c r="BL329" s="74">
        <v>0</v>
      </c>
      <c r="BM329" s="74">
        <v>114</v>
      </c>
      <c r="BN329" s="74">
        <v>11</v>
      </c>
      <c r="BO329" s="74">
        <v>2</v>
      </c>
      <c r="BP329" s="74">
        <v>0</v>
      </c>
      <c r="BQ329" s="74">
        <v>2</v>
      </c>
      <c r="BR329" s="74">
        <v>11</v>
      </c>
      <c r="BS329" s="74">
        <v>11</v>
      </c>
      <c r="BT329" s="74">
        <v>11</v>
      </c>
      <c r="BU329" s="167" t="s">
        <v>236</v>
      </c>
      <c r="BV329" s="13" t="s">
        <v>119</v>
      </c>
      <c r="BW329" s="74">
        <v>146</v>
      </c>
      <c r="BX329" s="74">
        <v>75</v>
      </c>
      <c r="BY329" s="74">
        <v>145</v>
      </c>
      <c r="BZ329" s="74">
        <v>74</v>
      </c>
      <c r="CA329" s="74">
        <v>69</v>
      </c>
      <c r="CB329" s="74">
        <v>36</v>
      </c>
      <c r="CC329" s="74">
        <v>0</v>
      </c>
      <c r="CD329" s="74">
        <v>0</v>
      </c>
      <c r="CE329" s="74">
        <v>0</v>
      </c>
      <c r="CF329" s="74">
        <v>0</v>
      </c>
      <c r="CG329" s="74">
        <v>0</v>
      </c>
      <c r="CH329" s="74">
        <v>0</v>
      </c>
      <c r="CI329" s="74">
        <v>21</v>
      </c>
      <c r="CJ329" s="74">
        <v>12</v>
      </c>
      <c r="CK329" s="74">
        <v>20</v>
      </c>
      <c r="CL329" s="74">
        <v>12</v>
      </c>
      <c r="CM329" s="74">
        <v>2</v>
      </c>
      <c r="CN329" s="74">
        <v>1</v>
      </c>
      <c r="CO329" s="167" t="s">
        <v>236</v>
      </c>
      <c r="CP329" s="13" t="s">
        <v>119</v>
      </c>
      <c r="CQ329" s="72">
        <v>20</v>
      </c>
      <c r="CR329" s="5">
        <v>6</v>
      </c>
      <c r="CS329" s="5">
        <v>4</v>
      </c>
      <c r="CT329" s="72">
        <v>2</v>
      </c>
      <c r="CU329" s="5">
        <v>2</v>
      </c>
      <c r="CV329" s="72">
        <v>22</v>
      </c>
      <c r="CW329" s="72">
        <v>8</v>
      </c>
      <c r="CX329" s="167" t="s">
        <v>236</v>
      </c>
      <c r="CY329" s="13" t="s">
        <v>119</v>
      </c>
      <c r="CZ329" s="74">
        <v>0</v>
      </c>
      <c r="DA329" s="74">
        <v>0</v>
      </c>
      <c r="DB329" s="74">
        <v>0</v>
      </c>
      <c r="DC329" s="74">
        <v>0</v>
      </c>
      <c r="DD329" s="74">
        <v>0</v>
      </c>
      <c r="DE329" s="74">
        <v>0</v>
      </c>
      <c r="DF329" s="74">
        <v>0</v>
      </c>
      <c r="DG329" s="74">
        <v>0</v>
      </c>
      <c r="DH329" s="74">
        <v>0</v>
      </c>
      <c r="DI329" s="74">
        <v>0</v>
      </c>
      <c r="DJ329" s="74">
        <v>0</v>
      </c>
      <c r="DK329" s="74">
        <v>0</v>
      </c>
      <c r="DL329" s="74">
        <v>0</v>
      </c>
      <c r="DM329" s="74">
        <v>0</v>
      </c>
      <c r="DN329" s="74">
        <v>0</v>
      </c>
      <c r="DO329" s="135"/>
      <c r="DP329" s="138" t="s">
        <v>236</v>
      </c>
      <c r="DQ329" s="138" t="s">
        <v>4446</v>
      </c>
      <c r="DR329" s="138">
        <v>167</v>
      </c>
      <c r="DS329" s="138">
        <v>71</v>
      </c>
      <c r="DT329" s="139">
        <v>269</v>
      </c>
      <c r="DU329" s="139">
        <v>0</v>
      </c>
    </row>
    <row r="330" spans="1:125">
      <c r="A330" s="167"/>
      <c r="B330" s="13" t="s">
        <v>120</v>
      </c>
      <c r="C330" s="74">
        <v>559</v>
      </c>
      <c r="D330" s="74">
        <v>313</v>
      </c>
      <c r="E330" s="74">
        <v>143</v>
      </c>
      <c r="F330" s="74">
        <v>93</v>
      </c>
      <c r="G330" s="74">
        <v>0</v>
      </c>
      <c r="H330" s="74">
        <v>0</v>
      </c>
      <c r="I330" s="74">
        <v>18</v>
      </c>
      <c r="J330" s="74">
        <v>9</v>
      </c>
      <c r="K330" s="74">
        <v>243</v>
      </c>
      <c r="L330" s="74">
        <v>119</v>
      </c>
      <c r="M330" s="74">
        <v>373</v>
      </c>
      <c r="N330" s="74">
        <v>232</v>
      </c>
      <c r="O330" s="74">
        <v>15</v>
      </c>
      <c r="P330" s="74">
        <v>1</v>
      </c>
      <c r="Q330" s="74">
        <v>58</v>
      </c>
      <c r="R330" s="74">
        <v>28</v>
      </c>
      <c r="S330" s="74">
        <v>77</v>
      </c>
      <c r="T330" s="74">
        <v>40</v>
      </c>
      <c r="U330" s="67">
        <v>1486</v>
      </c>
      <c r="V330" s="67">
        <v>835</v>
      </c>
      <c r="W330" s="167"/>
      <c r="X330" s="13" t="s">
        <v>120</v>
      </c>
      <c r="Y330" s="74">
        <v>11</v>
      </c>
      <c r="Z330" s="74">
        <v>6</v>
      </c>
      <c r="AA330" s="74">
        <v>6</v>
      </c>
      <c r="AB330" s="74">
        <v>3</v>
      </c>
      <c r="AC330" s="74">
        <v>0</v>
      </c>
      <c r="AD330" s="74">
        <v>0</v>
      </c>
      <c r="AE330" s="74">
        <v>0</v>
      </c>
      <c r="AF330" s="74">
        <v>0</v>
      </c>
      <c r="AG330" s="74">
        <v>8</v>
      </c>
      <c r="AH330" s="74">
        <v>5</v>
      </c>
      <c r="AI330" s="74">
        <v>38</v>
      </c>
      <c r="AJ330" s="74">
        <v>17</v>
      </c>
      <c r="AK330" s="74">
        <v>0</v>
      </c>
      <c r="AL330" s="74">
        <v>0</v>
      </c>
      <c r="AM330" s="74">
        <v>13</v>
      </c>
      <c r="AN330" s="74">
        <v>9</v>
      </c>
      <c r="AO330" s="74">
        <v>17</v>
      </c>
      <c r="AP330" s="74">
        <v>11</v>
      </c>
      <c r="AQ330" s="67">
        <v>93</v>
      </c>
      <c r="AR330" s="67">
        <v>51</v>
      </c>
      <c r="AS330" s="167"/>
      <c r="AT330" s="13" t="s">
        <v>120</v>
      </c>
      <c r="AU330" s="74">
        <v>13</v>
      </c>
      <c r="AV330" s="74">
        <v>5</v>
      </c>
      <c r="AW330" s="74">
        <v>0</v>
      </c>
      <c r="AX330" s="74">
        <v>1</v>
      </c>
      <c r="AY330" s="74">
        <v>5</v>
      </c>
      <c r="AZ330" s="74">
        <v>9</v>
      </c>
      <c r="BA330" s="74">
        <v>1</v>
      </c>
      <c r="BB330" s="74">
        <v>2</v>
      </c>
      <c r="BC330" s="74">
        <v>2</v>
      </c>
      <c r="BD330" s="67">
        <v>38</v>
      </c>
      <c r="BE330" s="76">
        <v>49</v>
      </c>
      <c r="BF330" s="74">
        <v>41</v>
      </c>
      <c r="BG330" s="74">
        <v>32</v>
      </c>
      <c r="BH330" s="74">
        <v>0</v>
      </c>
      <c r="BI330" s="74">
        <v>7</v>
      </c>
      <c r="BJ330" s="167"/>
      <c r="BK330" s="13" t="s">
        <v>120</v>
      </c>
      <c r="BL330" s="74">
        <v>0</v>
      </c>
      <c r="BM330" s="74">
        <v>665</v>
      </c>
      <c r="BN330" s="74">
        <v>179</v>
      </c>
      <c r="BO330" s="74">
        <v>25</v>
      </c>
      <c r="BP330" s="74">
        <v>0</v>
      </c>
      <c r="BQ330" s="74">
        <v>18</v>
      </c>
      <c r="BR330" s="74">
        <v>53</v>
      </c>
      <c r="BS330" s="74">
        <v>56</v>
      </c>
      <c r="BT330" s="74">
        <v>49</v>
      </c>
      <c r="BU330" s="167"/>
      <c r="BV330" s="13" t="s">
        <v>120</v>
      </c>
      <c r="BW330" s="74">
        <v>536</v>
      </c>
      <c r="BX330" s="74">
        <v>310</v>
      </c>
      <c r="BY330" s="74">
        <v>516</v>
      </c>
      <c r="BZ330" s="74">
        <v>298</v>
      </c>
      <c r="CA330" s="74">
        <v>313</v>
      </c>
      <c r="CB330" s="74">
        <v>182</v>
      </c>
      <c r="CC330" s="74">
        <v>20</v>
      </c>
      <c r="CD330" s="74">
        <v>5</v>
      </c>
      <c r="CE330" s="74">
        <v>19</v>
      </c>
      <c r="CF330" s="74">
        <v>5</v>
      </c>
      <c r="CG330" s="74">
        <v>16</v>
      </c>
      <c r="CH330" s="74">
        <v>5</v>
      </c>
      <c r="CI330" s="74">
        <v>103</v>
      </c>
      <c r="CJ330" s="74">
        <v>48</v>
      </c>
      <c r="CK330" s="74">
        <v>103</v>
      </c>
      <c r="CL330" s="74">
        <v>48</v>
      </c>
      <c r="CM330" s="74">
        <v>54</v>
      </c>
      <c r="CN330" s="74">
        <v>27</v>
      </c>
      <c r="CO330" s="167"/>
      <c r="CP330" s="13" t="s">
        <v>120</v>
      </c>
      <c r="CQ330" s="72">
        <v>90</v>
      </c>
      <c r="CR330" s="5">
        <v>38</v>
      </c>
      <c r="CS330" s="5">
        <v>24</v>
      </c>
      <c r="CT330" s="72">
        <v>10</v>
      </c>
      <c r="CU330" s="5">
        <v>4</v>
      </c>
      <c r="CV330" s="72">
        <v>100</v>
      </c>
      <c r="CW330" s="72">
        <v>42</v>
      </c>
      <c r="CX330" s="167"/>
      <c r="CY330" s="13" t="s">
        <v>120</v>
      </c>
      <c r="CZ330" s="74">
        <v>3</v>
      </c>
      <c r="DA330" s="74">
        <v>3</v>
      </c>
      <c r="DB330" s="74">
        <v>3</v>
      </c>
      <c r="DC330" s="74">
        <v>0</v>
      </c>
      <c r="DD330" s="74">
        <v>22</v>
      </c>
      <c r="DE330" s="74">
        <v>5</v>
      </c>
      <c r="DF330" s="74">
        <v>35</v>
      </c>
      <c r="DG330" s="74">
        <v>16</v>
      </c>
      <c r="DH330" s="74">
        <v>10</v>
      </c>
      <c r="DI330" s="74">
        <v>0</v>
      </c>
      <c r="DJ330" s="74">
        <v>3</v>
      </c>
      <c r="DK330" s="74">
        <v>0</v>
      </c>
      <c r="DL330" s="74">
        <v>0</v>
      </c>
      <c r="DM330" s="74">
        <v>3</v>
      </c>
      <c r="DN330" s="74">
        <v>25</v>
      </c>
      <c r="DO330" s="135"/>
      <c r="DP330" s="138" t="s">
        <v>236</v>
      </c>
      <c r="DQ330" s="138" t="s">
        <v>4447</v>
      </c>
      <c r="DR330" s="138">
        <v>659</v>
      </c>
      <c r="DS330" s="138">
        <v>383</v>
      </c>
      <c r="DT330" s="139">
        <v>1967</v>
      </c>
      <c r="DU330" s="139">
        <v>100</v>
      </c>
    </row>
    <row r="331" spans="1:125">
      <c r="A331" s="167"/>
      <c r="B331" s="103" t="s">
        <v>102</v>
      </c>
      <c r="C331" s="105">
        <v>661</v>
      </c>
      <c r="D331" s="105">
        <v>370</v>
      </c>
      <c r="E331" s="105">
        <v>207</v>
      </c>
      <c r="F331" s="105">
        <v>125</v>
      </c>
      <c r="G331" s="105">
        <v>0</v>
      </c>
      <c r="H331" s="105">
        <v>0</v>
      </c>
      <c r="I331" s="105">
        <v>42</v>
      </c>
      <c r="J331" s="105">
        <v>20</v>
      </c>
      <c r="K331" s="105">
        <v>254</v>
      </c>
      <c r="L331" s="105">
        <v>125</v>
      </c>
      <c r="M331" s="105">
        <v>479</v>
      </c>
      <c r="N331" s="105">
        <v>292</v>
      </c>
      <c r="O331" s="105">
        <v>15</v>
      </c>
      <c r="P331" s="105">
        <v>1</v>
      </c>
      <c r="Q331" s="105">
        <v>81</v>
      </c>
      <c r="R331" s="105">
        <v>44</v>
      </c>
      <c r="S331" s="105">
        <v>77</v>
      </c>
      <c r="T331" s="105">
        <v>40</v>
      </c>
      <c r="U331" s="105">
        <v>1816</v>
      </c>
      <c r="V331" s="105">
        <v>1017</v>
      </c>
      <c r="W331" s="167"/>
      <c r="X331" s="103" t="s">
        <v>102</v>
      </c>
      <c r="Y331" s="105">
        <v>11</v>
      </c>
      <c r="Z331" s="105">
        <v>6</v>
      </c>
      <c r="AA331" s="105">
        <v>7</v>
      </c>
      <c r="AB331" s="105">
        <v>4</v>
      </c>
      <c r="AC331" s="105">
        <v>0</v>
      </c>
      <c r="AD331" s="105">
        <v>0</v>
      </c>
      <c r="AE331" s="105">
        <v>0</v>
      </c>
      <c r="AF331" s="105">
        <v>0</v>
      </c>
      <c r="AG331" s="105">
        <v>9</v>
      </c>
      <c r="AH331" s="105">
        <v>6</v>
      </c>
      <c r="AI331" s="105">
        <v>48</v>
      </c>
      <c r="AJ331" s="105">
        <v>20</v>
      </c>
      <c r="AK331" s="105">
        <v>0</v>
      </c>
      <c r="AL331" s="105">
        <v>0</v>
      </c>
      <c r="AM331" s="105">
        <v>27</v>
      </c>
      <c r="AN331" s="105">
        <v>17</v>
      </c>
      <c r="AO331" s="105">
        <v>17</v>
      </c>
      <c r="AP331" s="105">
        <v>11</v>
      </c>
      <c r="AQ331" s="105">
        <v>119</v>
      </c>
      <c r="AR331" s="105">
        <v>64</v>
      </c>
      <c r="AS331" s="167"/>
      <c r="AT331" s="103" t="s">
        <v>102</v>
      </c>
      <c r="AU331" s="105">
        <v>17</v>
      </c>
      <c r="AV331" s="105">
        <v>7</v>
      </c>
      <c r="AW331" s="105">
        <v>0</v>
      </c>
      <c r="AX331" s="105">
        <v>2</v>
      </c>
      <c r="AY331" s="105">
        <v>6</v>
      </c>
      <c r="AZ331" s="105">
        <v>12</v>
      </c>
      <c r="BA331" s="105">
        <v>1</v>
      </c>
      <c r="BB331" s="105">
        <v>3</v>
      </c>
      <c r="BC331" s="105">
        <v>2</v>
      </c>
      <c r="BD331" s="105">
        <v>50</v>
      </c>
      <c r="BE331" s="105">
        <v>65</v>
      </c>
      <c r="BF331" s="105">
        <v>57</v>
      </c>
      <c r="BG331" s="105">
        <v>32</v>
      </c>
      <c r="BH331" s="105">
        <v>0</v>
      </c>
      <c r="BI331" s="105">
        <v>10</v>
      </c>
      <c r="BJ331" s="167"/>
      <c r="BK331" s="103" t="s">
        <v>102</v>
      </c>
      <c r="BL331" s="105">
        <v>0</v>
      </c>
      <c r="BM331" s="105">
        <v>779</v>
      </c>
      <c r="BN331" s="105">
        <v>190</v>
      </c>
      <c r="BO331" s="105">
        <v>27</v>
      </c>
      <c r="BP331" s="105">
        <v>0</v>
      </c>
      <c r="BQ331" s="105">
        <v>20</v>
      </c>
      <c r="BR331" s="105">
        <v>64</v>
      </c>
      <c r="BS331" s="105">
        <v>67</v>
      </c>
      <c r="BT331" s="105">
        <v>60</v>
      </c>
      <c r="BU331" s="167"/>
      <c r="BV331" s="103" t="s">
        <v>102</v>
      </c>
      <c r="BW331" s="105">
        <v>682</v>
      </c>
      <c r="BX331" s="105">
        <v>385</v>
      </c>
      <c r="BY331" s="105">
        <v>661</v>
      </c>
      <c r="BZ331" s="105">
        <v>372</v>
      </c>
      <c r="CA331" s="105">
        <v>382</v>
      </c>
      <c r="CB331" s="105">
        <v>218</v>
      </c>
      <c r="CC331" s="105">
        <v>20</v>
      </c>
      <c r="CD331" s="105">
        <v>5</v>
      </c>
      <c r="CE331" s="105">
        <v>19</v>
      </c>
      <c r="CF331" s="105">
        <v>5</v>
      </c>
      <c r="CG331" s="105">
        <v>16</v>
      </c>
      <c r="CH331" s="105">
        <v>5</v>
      </c>
      <c r="CI331" s="105">
        <v>124</v>
      </c>
      <c r="CJ331" s="105">
        <v>60</v>
      </c>
      <c r="CK331" s="105">
        <v>123</v>
      </c>
      <c r="CL331" s="105">
        <v>60</v>
      </c>
      <c r="CM331" s="105">
        <v>56</v>
      </c>
      <c r="CN331" s="105">
        <v>28</v>
      </c>
      <c r="CO331" s="167"/>
      <c r="CP331" s="105" t="s">
        <v>102</v>
      </c>
      <c r="CQ331" s="105">
        <v>110</v>
      </c>
      <c r="CR331" s="105">
        <v>44</v>
      </c>
      <c r="CS331" s="105">
        <v>28</v>
      </c>
      <c r="CT331" s="105">
        <v>12</v>
      </c>
      <c r="CU331" s="105">
        <v>6</v>
      </c>
      <c r="CV331" s="105">
        <v>122</v>
      </c>
      <c r="CW331" s="105">
        <v>50</v>
      </c>
      <c r="CX331" s="167"/>
      <c r="CY331" s="103" t="s">
        <v>102</v>
      </c>
      <c r="CZ331" s="105">
        <v>3</v>
      </c>
      <c r="DA331" s="105">
        <v>3</v>
      </c>
      <c r="DB331" s="105">
        <v>3</v>
      </c>
      <c r="DC331" s="105">
        <v>0</v>
      </c>
      <c r="DD331" s="105">
        <v>22</v>
      </c>
      <c r="DE331" s="105">
        <v>5</v>
      </c>
      <c r="DF331" s="105">
        <v>35</v>
      </c>
      <c r="DG331" s="105">
        <v>16</v>
      </c>
      <c r="DH331" s="105">
        <v>10</v>
      </c>
      <c r="DI331" s="105">
        <v>0</v>
      </c>
      <c r="DJ331" s="105">
        <v>3</v>
      </c>
      <c r="DK331" s="105">
        <v>0</v>
      </c>
      <c r="DL331" s="105">
        <v>0</v>
      </c>
      <c r="DM331" s="105">
        <v>3</v>
      </c>
      <c r="DN331" s="105">
        <v>25</v>
      </c>
      <c r="DO331" s="135"/>
      <c r="DP331" s="138" t="s">
        <v>236</v>
      </c>
      <c r="DQ331" s="138" t="s">
        <v>4448</v>
      </c>
      <c r="DR331" s="138">
        <v>826</v>
      </c>
      <c r="DS331" s="138">
        <v>454</v>
      </c>
      <c r="DT331" s="139">
        <v>2236</v>
      </c>
      <c r="DU331" s="139">
        <v>100</v>
      </c>
    </row>
    <row r="332" spans="1:125" ht="14.45" customHeight="1">
      <c r="A332" s="167" t="s">
        <v>237</v>
      </c>
      <c r="B332" s="13" t="s">
        <v>119</v>
      </c>
      <c r="C332" s="74">
        <v>0</v>
      </c>
      <c r="D332" s="74">
        <v>0</v>
      </c>
      <c r="E332" s="74">
        <v>0</v>
      </c>
      <c r="F332" s="74">
        <v>0</v>
      </c>
      <c r="G332" s="74">
        <v>0</v>
      </c>
      <c r="H332" s="74">
        <v>0</v>
      </c>
      <c r="I332" s="74">
        <v>0</v>
      </c>
      <c r="J332" s="74">
        <v>0</v>
      </c>
      <c r="K332" s="74">
        <v>0</v>
      </c>
      <c r="L332" s="74">
        <v>0</v>
      </c>
      <c r="M332" s="74">
        <v>0</v>
      </c>
      <c r="N332" s="74">
        <v>0</v>
      </c>
      <c r="O332" s="74">
        <v>0</v>
      </c>
      <c r="P332" s="74">
        <v>0</v>
      </c>
      <c r="Q332" s="74">
        <v>0</v>
      </c>
      <c r="R332" s="74">
        <v>0</v>
      </c>
      <c r="S332" s="74">
        <v>0</v>
      </c>
      <c r="T332" s="74">
        <v>0</v>
      </c>
      <c r="U332" s="67">
        <v>0</v>
      </c>
      <c r="V332" s="67">
        <v>0</v>
      </c>
      <c r="W332" s="167" t="s">
        <v>237</v>
      </c>
      <c r="X332" s="13" t="s">
        <v>119</v>
      </c>
      <c r="Y332" s="74">
        <v>0</v>
      </c>
      <c r="Z332" s="74">
        <v>0</v>
      </c>
      <c r="AA332" s="74">
        <v>0</v>
      </c>
      <c r="AB332" s="74">
        <v>0</v>
      </c>
      <c r="AC332" s="74">
        <v>0</v>
      </c>
      <c r="AD332" s="74">
        <v>0</v>
      </c>
      <c r="AE332" s="74">
        <v>0</v>
      </c>
      <c r="AF332" s="74">
        <v>0</v>
      </c>
      <c r="AG332" s="74">
        <v>0</v>
      </c>
      <c r="AH332" s="74">
        <v>0</v>
      </c>
      <c r="AI332" s="74">
        <v>0</v>
      </c>
      <c r="AJ332" s="74">
        <v>0</v>
      </c>
      <c r="AK332" s="74">
        <v>0</v>
      </c>
      <c r="AL332" s="74">
        <v>0</v>
      </c>
      <c r="AM332" s="74">
        <v>0</v>
      </c>
      <c r="AN332" s="74">
        <v>0</v>
      </c>
      <c r="AO332" s="74">
        <v>0</v>
      </c>
      <c r="AP332" s="74">
        <v>0</v>
      </c>
      <c r="AQ332" s="67">
        <v>0</v>
      </c>
      <c r="AR332" s="67">
        <v>0</v>
      </c>
      <c r="AS332" s="167" t="s">
        <v>237</v>
      </c>
      <c r="AT332" s="13" t="s">
        <v>119</v>
      </c>
      <c r="AU332" s="74">
        <v>0</v>
      </c>
      <c r="AV332" s="74">
        <v>0</v>
      </c>
      <c r="AW332" s="74">
        <v>0</v>
      </c>
      <c r="AX332" s="74">
        <v>0</v>
      </c>
      <c r="AY332" s="74">
        <v>0</v>
      </c>
      <c r="AZ332" s="74">
        <v>0</v>
      </c>
      <c r="BA332" s="74">
        <v>0</v>
      </c>
      <c r="BB332" s="74">
        <v>0</v>
      </c>
      <c r="BC332" s="74">
        <v>0</v>
      </c>
      <c r="BD332" s="67">
        <v>0</v>
      </c>
      <c r="BE332" s="76">
        <v>0</v>
      </c>
      <c r="BF332" s="74">
        <v>0</v>
      </c>
      <c r="BG332" s="74">
        <v>0</v>
      </c>
      <c r="BH332" s="74">
        <v>0</v>
      </c>
      <c r="BI332" s="74">
        <v>0</v>
      </c>
      <c r="BJ332" s="167" t="s">
        <v>237</v>
      </c>
      <c r="BK332" s="13" t="s">
        <v>119</v>
      </c>
      <c r="BL332" s="74">
        <v>0</v>
      </c>
      <c r="BM332" s="74">
        <v>0</v>
      </c>
      <c r="BN332" s="74">
        <v>0</v>
      </c>
      <c r="BO332" s="74">
        <v>0</v>
      </c>
      <c r="BP332" s="74">
        <v>0</v>
      </c>
      <c r="BQ332" s="74">
        <v>0</v>
      </c>
      <c r="BR332" s="74">
        <v>0</v>
      </c>
      <c r="BS332" s="74">
        <v>0</v>
      </c>
      <c r="BT332" s="74">
        <v>0</v>
      </c>
      <c r="BU332" s="167" t="s">
        <v>237</v>
      </c>
      <c r="BV332" s="13" t="s">
        <v>119</v>
      </c>
      <c r="BW332" s="74">
        <v>0</v>
      </c>
      <c r="BX332" s="74">
        <v>0</v>
      </c>
      <c r="BY332" s="74">
        <v>0</v>
      </c>
      <c r="BZ332" s="74">
        <v>0</v>
      </c>
      <c r="CA332" s="74">
        <v>0</v>
      </c>
      <c r="CB332" s="74">
        <v>0</v>
      </c>
      <c r="CC332" s="74">
        <v>0</v>
      </c>
      <c r="CD332" s="74">
        <v>0</v>
      </c>
      <c r="CE332" s="74">
        <v>0</v>
      </c>
      <c r="CF332" s="74">
        <v>0</v>
      </c>
      <c r="CG332" s="74">
        <v>0</v>
      </c>
      <c r="CH332" s="74">
        <v>0</v>
      </c>
      <c r="CI332" s="74">
        <v>0</v>
      </c>
      <c r="CJ332" s="74">
        <v>0</v>
      </c>
      <c r="CK332" s="74">
        <v>0</v>
      </c>
      <c r="CL332" s="74">
        <v>0</v>
      </c>
      <c r="CM332" s="74">
        <v>0</v>
      </c>
      <c r="CN332" s="74">
        <v>0</v>
      </c>
      <c r="CO332" s="167" t="s">
        <v>237</v>
      </c>
      <c r="CP332" s="13" t="s">
        <v>119</v>
      </c>
      <c r="CQ332" s="72">
        <v>0</v>
      </c>
      <c r="CR332" s="5">
        <v>0</v>
      </c>
      <c r="CS332" s="5">
        <v>0</v>
      </c>
      <c r="CT332" s="72">
        <v>0</v>
      </c>
      <c r="CU332" s="5">
        <v>0</v>
      </c>
      <c r="CV332" s="72">
        <v>0</v>
      </c>
      <c r="CW332" s="72">
        <v>0</v>
      </c>
      <c r="CX332" s="167" t="s">
        <v>237</v>
      </c>
      <c r="CY332" s="13" t="s">
        <v>119</v>
      </c>
      <c r="CZ332" s="74">
        <v>0</v>
      </c>
      <c r="DA332" s="74">
        <v>0</v>
      </c>
      <c r="DB332" s="74">
        <v>0</v>
      </c>
      <c r="DC332" s="74">
        <v>0</v>
      </c>
      <c r="DD332" s="74">
        <v>0</v>
      </c>
      <c r="DE332" s="74">
        <v>0</v>
      </c>
      <c r="DF332" s="74">
        <v>0</v>
      </c>
      <c r="DG332" s="74">
        <v>0</v>
      </c>
      <c r="DH332" s="74">
        <v>0</v>
      </c>
      <c r="DI332" s="74">
        <v>0</v>
      </c>
      <c r="DJ332" s="74">
        <v>0</v>
      </c>
      <c r="DK332" s="74">
        <v>0</v>
      </c>
      <c r="DL332" s="74">
        <v>0</v>
      </c>
      <c r="DM332" s="74">
        <v>0</v>
      </c>
      <c r="DN332" s="74">
        <v>0</v>
      </c>
      <c r="DO332" s="135"/>
      <c r="DP332" s="138" t="s">
        <v>237</v>
      </c>
      <c r="DQ332" s="138" t="s">
        <v>4449</v>
      </c>
      <c r="DR332" s="138">
        <v>0</v>
      </c>
      <c r="DS332" s="138">
        <v>0</v>
      </c>
      <c r="DT332" s="139">
        <v>0</v>
      </c>
      <c r="DU332" s="139">
        <v>0</v>
      </c>
    </row>
    <row r="333" spans="1:125">
      <c r="A333" s="167"/>
      <c r="B333" s="13" t="s">
        <v>120</v>
      </c>
      <c r="C333" s="74">
        <v>222</v>
      </c>
      <c r="D333" s="74">
        <v>135</v>
      </c>
      <c r="E333" s="74">
        <v>154</v>
      </c>
      <c r="F333" s="74">
        <v>75</v>
      </c>
      <c r="G333" s="74">
        <v>0</v>
      </c>
      <c r="H333" s="74">
        <v>0</v>
      </c>
      <c r="I333" s="74">
        <v>3</v>
      </c>
      <c r="J333" s="74">
        <v>2</v>
      </c>
      <c r="K333" s="74">
        <v>22</v>
      </c>
      <c r="L333" s="74">
        <v>5</v>
      </c>
      <c r="M333" s="74">
        <v>149</v>
      </c>
      <c r="N333" s="74">
        <v>92</v>
      </c>
      <c r="O333" s="74">
        <v>3</v>
      </c>
      <c r="P333" s="74">
        <v>2</v>
      </c>
      <c r="Q333" s="74">
        <v>8</v>
      </c>
      <c r="R333" s="74">
        <v>1</v>
      </c>
      <c r="S333" s="74">
        <v>44</v>
      </c>
      <c r="T333" s="74">
        <v>18</v>
      </c>
      <c r="U333" s="67">
        <v>605</v>
      </c>
      <c r="V333" s="67">
        <v>330</v>
      </c>
      <c r="W333" s="167"/>
      <c r="X333" s="13" t="s">
        <v>120</v>
      </c>
      <c r="Y333" s="74">
        <v>1</v>
      </c>
      <c r="Z333" s="74">
        <v>1</v>
      </c>
      <c r="AA333" s="74">
        <v>0</v>
      </c>
      <c r="AB333" s="74">
        <v>0</v>
      </c>
      <c r="AC333" s="74">
        <v>0</v>
      </c>
      <c r="AD333" s="74">
        <v>0</v>
      </c>
      <c r="AE333" s="74">
        <v>0</v>
      </c>
      <c r="AF333" s="74">
        <v>0</v>
      </c>
      <c r="AG333" s="74">
        <v>0</v>
      </c>
      <c r="AH333" s="74">
        <v>0</v>
      </c>
      <c r="AI333" s="74">
        <v>5</v>
      </c>
      <c r="AJ333" s="74">
        <v>4</v>
      </c>
      <c r="AK333" s="74">
        <v>0</v>
      </c>
      <c r="AL333" s="74">
        <v>0</v>
      </c>
      <c r="AM333" s="74">
        <v>0</v>
      </c>
      <c r="AN333" s="74">
        <v>0</v>
      </c>
      <c r="AO333" s="74">
        <v>3</v>
      </c>
      <c r="AP333" s="74">
        <v>1</v>
      </c>
      <c r="AQ333" s="67">
        <v>9</v>
      </c>
      <c r="AR333" s="67">
        <v>6</v>
      </c>
      <c r="AS333" s="167"/>
      <c r="AT333" s="13" t="s">
        <v>120</v>
      </c>
      <c r="AU333" s="74">
        <v>6</v>
      </c>
      <c r="AV333" s="74">
        <v>4</v>
      </c>
      <c r="AW333" s="74">
        <v>0</v>
      </c>
      <c r="AX333" s="74">
        <v>1</v>
      </c>
      <c r="AY333" s="74">
        <v>1</v>
      </c>
      <c r="AZ333" s="74">
        <v>4</v>
      </c>
      <c r="BA333" s="74">
        <v>1</v>
      </c>
      <c r="BB333" s="74">
        <v>1</v>
      </c>
      <c r="BC333" s="74">
        <v>1</v>
      </c>
      <c r="BD333" s="67">
        <v>19</v>
      </c>
      <c r="BE333" s="76">
        <v>32</v>
      </c>
      <c r="BF333" s="74">
        <v>32</v>
      </c>
      <c r="BG333" s="74">
        <v>15</v>
      </c>
      <c r="BH333" s="74">
        <v>0</v>
      </c>
      <c r="BI333" s="74">
        <v>4</v>
      </c>
      <c r="BJ333" s="167"/>
      <c r="BK333" s="13" t="s">
        <v>120</v>
      </c>
      <c r="BL333" s="74">
        <v>0</v>
      </c>
      <c r="BM333" s="74">
        <v>270</v>
      </c>
      <c r="BN333" s="74">
        <v>47</v>
      </c>
      <c r="BO333" s="74">
        <v>42</v>
      </c>
      <c r="BP333" s="74">
        <v>20</v>
      </c>
      <c r="BQ333" s="74">
        <v>7</v>
      </c>
      <c r="BR333" s="74">
        <v>24</v>
      </c>
      <c r="BS333" s="74">
        <v>18</v>
      </c>
      <c r="BT333" s="74">
        <v>18</v>
      </c>
      <c r="BU333" s="167"/>
      <c r="BV333" s="13" t="s">
        <v>120</v>
      </c>
      <c r="BW333" s="74">
        <v>142</v>
      </c>
      <c r="BX333" s="74">
        <v>92</v>
      </c>
      <c r="BY333" s="74">
        <v>137</v>
      </c>
      <c r="BZ333" s="74">
        <v>87</v>
      </c>
      <c r="CA333" s="74">
        <v>75</v>
      </c>
      <c r="CB333" s="74">
        <v>48</v>
      </c>
      <c r="CC333" s="74">
        <v>9</v>
      </c>
      <c r="CD333" s="74">
        <v>3</v>
      </c>
      <c r="CE333" s="74">
        <v>8</v>
      </c>
      <c r="CF333" s="74">
        <v>2</v>
      </c>
      <c r="CG333" s="74">
        <v>4</v>
      </c>
      <c r="CH333" s="74">
        <v>1</v>
      </c>
      <c r="CI333" s="74">
        <v>48</v>
      </c>
      <c r="CJ333" s="74">
        <v>29</v>
      </c>
      <c r="CK333" s="74">
        <v>48</v>
      </c>
      <c r="CL333" s="74">
        <v>29</v>
      </c>
      <c r="CM333" s="74">
        <v>14</v>
      </c>
      <c r="CN333" s="74">
        <v>12</v>
      </c>
      <c r="CO333" s="167"/>
      <c r="CP333" s="13" t="s">
        <v>120</v>
      </c>
      <c r="CQ333" s="72">
        <v>28</v>
      </c>
      <c r="CR333" s="5">
        <v>10</v>
      </c>
      <c r="CS333" s="5">
        <v>2</v>
      </c>
      <c r="CT333" s="72">
        <v>3</v>
      </c>
      <c r="CU333" s="5">
        <v>1</v>
      </c>
      <c r="CV333" s="72">
        <v>31</v>
      </c>
      <c r="CW333" s="72">
        <v>11</v>
      </c>
      <c r="CX333" s="167"/>
      <c r="CY333" s="13" t="s">
        <v>120</v>
      </c>
      <c r="CZ333" s="74">
        <v>0</v>
      </c>
      <c r="DA333" s="74">
        <v>9</v>
      </c>
      <c r="DB333" s="74">
        <v>0</v>
      </c>
      <c r="DC333" s="74">
        <v>0</v>
      </c>
      <c r="DD333" s="74">
        <v>6</v>
      </c>
      <c r="DE333" s="74">
        <v>0</v>
      </c>
      <c r="DF333" s="74">
        <v>7</v>
      </c>
      <c r="DG333" s="74">
        <v>0</v>
      </c>
      <c r="DH333" s="74">
        <v>0</v>
      </c>
      <c r="DI333" s="74">
        <v>0</v>
      </c>
      <c r="DJ333" s="74">
        <v>0</v>
      </c>
      <c r="DK333" s="74">
        <v>0</v>
      </c>
      <c r="DL333" s="74">
        <v>0</v>
      </c>
      <c r="DM333" s="74">
        <v>4</v>
      </c>
      <c r="DN333" s="74">
        <v>0</v>
      </c>
      <c r="DO333" s="135"/>
      <c r="DP333" s="138" t="s">
        <v>237</v>
      </c>
      <c r="DQ333" s="138" t="s">
        <v>4450</v>
      </c>
      <c r="DR333" s="138">
        <v>199</v>
      </c>
      <c r="DS333" s="138">
        <v>93</v>
      </c>
      <c r="DT333" s="139">
        <v>949</v>
      </c>
      <c r="DU333" s="139">
        <v>22</v>
      </c>
    </row>
    <row r="334" spans="1:125">
      <c r="A334" s="167"/>
      <c r="B334" s="103" t="s">
        <v>102</v>
      </c>
      <c r="C334" s="105">
        <v>222</v>
      </c>
      <c r="D334" s="105">
        <v>135</v>
      </c>
      <c r="E334" s="105">
        <v>154</v>
      </c>
      <c r="F334" s="105">
        <v>75</v>
      </c>
      <c r="G334" s="105">
        <v>0</v>
      </c>
      <c r="H334" s="105">
        <v>0</v>
      </c>
      <c r="I334" s="105">
        <v>3</v>
      </c>
      <c r="J334" s="105">
        <v>2</v>
      </c>
      <c r="K334" s="105">
        <v>22</v>
      </c>
      <c r="L334" s="105">
        <v>5</v>
      </c>
      <c r="M334" s="105">
        <v>149</v>
      </c>
      <c r="N334" s="105">
        <v>92</v>
      </c>
      <c r="O334" s="105">
        <v>3</v>
      </c>
      <c r="P334" s="105">
        <v>2</v>
      </c>
      <c r="Q334" s="105">
        <v>8</v>
      </c>
      <c r="R334" s="105">
        <v>1</v>
      </c>
      <c r="S334" s="105">
        <v>44</v>
      </c>
      <c r="T334" s="105">
        <v>18</v>
      </c>
      <c r="U334" s="105">
        <v>605</v>
      </c>
      <c r="V334" s="105">
        <v>330</v>
      </c>
      <c r="W334" s="167"/>
      <c r="X334" s="103" t="s">
        <v>102</v>
      </c>
      <c r="Y334" s="105">
        <v>1</v>
      </c>
      <c r="Z334" s="105">
        <v>1</v>
      </c>
      <c r="AA334" s="105">
        <v>0</v>
      </c>
      <c r="AB334" s="105">
        <v>0</v>
      </c>
      <c r="AC334" s="105">
        <v>0</v>
      </c>
      <c r="AD334" s="105">
        <v>0</v>
      </c>
      <c r="AE334" s="105">
        <v>0</v>
      </c>
      <c r="AF334" s="105">
        <v>0</v>
      </c>
      <c r="AG334" s="105">
        <v>0</v>
      </c>
      <c r="AH334" s="105">
        <v>0</v>
      </c>
      <c r="AI334" s="105">
        <v>5</v>
      </c>
      <c r="AJ334" s="105">
        <v>4</v>
      </c>
      <c r="AK334" s="105">
        <v>0</v>
      </c>
      <c r="AL334" s="105">
        <v>0</v>
      </c>
      <c r="AM334" s="105">
        <v>0</v>
      </c>
      <c r="AN334" s="105">
        <v>0</v>
      </c>
      <c r="AO334" s="105">
        <v>3</v>
      </c>
      <c r="AP334" s="105">
        <v>1</v>
      </c>
      <c r="AQ334" s="105">
        <v>9</v>
      </c>
      <c r="AR334" s="105">
        <v>6</v>
      </c>
      <c r="AS334" s="167"/>
      <c r="AT334" s="103" t="s">
        <v>102</v>
      </c>
      <c r="AU334" s="105">
        <v>6</v>
      </c>
      <c r="AV334" s="105">
        <v>4</v>
      </c>
      <c r="AW334" s="105">
        <v>0</v>
      </c>
      <c r="AX334" s="105">
        <v>1</v>
      </c>
      <c r="AY334" s="105">
        <v>1</v>
      </c>
      <c r="AZ334" s="105">
        <v>4</v>
      </c>
      <c r="BA334" s="105">
        <v>1</v>
      </c>
      <c r="BB334" s="105">
        <v>1</v>
      </c>
      <c r="BC334" s="105">
        <v>1</v>
      </c>
      <c r="BD334" s="105">
        <v>19</v>
      </c>
      <c r="BE334" s="105">
        <v>32</v>
      </c>
      <c r="BF334" s="105">
        <v>32</v>
      </c>
      <c r="BG334" s="105">
        <v>15</v>
      </c>
      <c r="BH334" s="105">
        <v>0</v>
      </c>
      <c r="BI334" s="105">
        <v>4</v>
      </c>
      <c r="BJ334" s="167"/>
      <c r="BK334" s="103" t="s">
        <v>102</v>
      </c>
      <c r="BL334" s="105">
        <v>0</v>
      </c>
      <c r="BM334" s="105">
        <v>270</v>
      </c>
      <c r="BN334" s="105">
        <v>47</v>
      </c>
      <c r="BO334" s="105">
        <v>42</v>
      </c>
      <c r="BP334" s="105">
        <v>20</v>
      </c>
      <c r="BQ334" s="105">
        <v>7</v>
      </c>
      <c r="BR334" s="105">
        <v>24</v>
      </c>
      <c r="BS334" s="105">
        <v>18</v>
      </c>
      <c r="BT334" s="105">
        <v>18</v>
      </c>
      <c r="BU334" s="167"/>
      <c r="BV334" s="103" t="s">
        <v>102</v>
      </c>
      <c r="BW334" s="105">
        <v>142</v>
      </c>
      <c r="BX334" s="105">
        <v>92</v>
      </c>
      <c r="BY334" s="105">
        <v>137</v>
      </c>
      <c r="BZ334" s="105">
        <v>87</v>
      </c>
      <c r="CA334" s="105">
        <v>75</v>
      </c>
      <c r="CB334" s="105">
        <v>48</v>
      </c>
      <c r="CC334" s="105">
        <v>9</v>
      </c>
      <c r="CD334" s="105">
        <v>3</v>
      </c>
      <c r="CE334" s="105">
        <v>8</v>
      </c>
      <c r="CF334" s="105">
        <v>2</v>
      </c>
      <c r="CG334" s="105">
        <v>4</v>
      </c>
      <c r="CH334" s="105">
        <v>1</v>
      </c>
      <c r="CI334" s="105">
        <v>48</v>
      </c>
      <c r="CJ334" s="105">
        <v>29</v>
      </c>
      <c r="CK334" s="105">
        <v>48</v>
      </c>
      <c r="CL334" s="105">
        <v>29</v>
      </c>
      <c r="CM334" s="105">
        <v>14</v>
      </c>
      <c r="CN334" s="105">
        <v>12</v>
      </c>
      <c r="CO334" s="167"/>
      <c r="CP334" s="105" t="s">
        <v>102</v>
      </c>
      <c r="CQ334" s="105">
        <v>28</v>
      </c>
      <c r="CR334" s="105">
        <v>10</v>
      </c>
      <c r="CS334" s="105">
        <v>2</v>
      </c>
      <c r="CT334" s="105">
        <v>3</v>
      </c>
      <c r="CU334" s="105">
        <v>1</v>
      </c>
      <c r="CV334" s="105">
        <v>31</v>
      </c>
      <c r="CW334" s="105">
        <v>11</v>
      </c>
      <c r="CX334" s="167"/>
      <c r="CY334" s="103" t="s">
        <v>102</v>
      </c>
      <c r="CZ334" s="105">
        <v>0</v>
      </c>
      <c r="DA334" s="105">
        <v>9</v>
      </c>
      <c r="DB334" s="105">
        <v>0</v>
      </c>
      <c r="DC334" s="105">
        <v>0</v>
      </c>
      <c r="DD334" s="105">
        <v>6</v>
      </c>
      <c r="DE334" s="105">
        <v>0</v>
      </c>
      <c r="DF334" s="105">
        <v>7</v>
      </c>
      <c r="DG334" s="105">
        <v>0</v>
      </c>
      <c r="DH334" s="105">
        <v>0</v>
      </c>
      <c r="DI334" s="105">
        <v>0</v>
      </c>
      <c r="DJ334" s="105">
        <v>0</v>
      </c>
      <c r="DK334" s="105">
        <v>0</v>
      </c>
      <c r="DL334" s="105">
        <v>0</v>
      </c>
      <c r="DM334" s="105">
        <v>4</v>
      </c>
      <c r="DN334" s="105">
        <v>0</v>
      </c>
      <c r="DO334" s="135"/>
      <c r="DP334" s="138" t="s">
        <v>237</v>
      </c>
      <c r="DQ334" s="138" t="s">
        <v>4451</v>
      </c>
      <c r="DR334" s="138">
        <v>199</v>
      </c>
      <c r="DS334" s="138">
        <v>93</v>
      </c>
      <c r="DT334" s="139">
        <v>949</v>
      </c>
      <c r="DU334" s="139">
        <v>22</v>
      </c>
    </row>
    <row r="335" spans="1:125" ht="14.45" customHeight="1">
      <c r="A335" s="167" t="s">
        <v>238</v>
      </c>
      <c r="B335" s="13" t="s">
        <v>119</v>
      </c>
      <c r="C335" s="74">
        <v>0</v>
      </c>
      <c r="D335" s="74">
        <v>0</v>
      </c>
      <c r="E335" s="74">
        <v>0</v>
      </c>
      <c r="F335" s="74">
        <v>0</v>
      </c>
      <c r="G335" s="74">
        <v>0</v>
      </c>
      <c r="H335" s="74">
        <v>0</v>
      </c>
      <c r="I335" s="74">
        <v>0</v>
      </c>
      <c r="J335" s="74">
        <v>0</v>
      </c>
      <c r="K335" s="74">
        <v>0</v>
      </c>
      <c r="L335" s="74">
        <v>0</v>
      </c>
      <c r="M335" s="74">
        <v>0</v>
      </c>
      <c r="N335" s="74">
        <v>0</v>
      </c>
      <c r="O335" s="74">
        <v>0</v>
      </c>
      <c r="P335" s="74">
        <v>0</v>
      </c>
      <c r="Q335" s="74">
        <v>0</v>
      </c>
      <c r="R335" s="74">
        <v>0</v>
      </c>
      <c r="S335" s="74">
        <v>0</v>
      </c>
      <c r="T335" s="74">
        <v>0</v>
      </c>
      <c r="U335" s="67">
        <v>0</v>
      </c>
      <c r="V335" s="67">
        <v>0</v>
      </c>
      <c r="W335" s="167" t="s">
        <v>238</v>
      </c>
      <c r="X335" s="13" t="s">
        <v>119</v>
      </c>
      <c r="Y335" s="74">
        <v>0</v>
      </c>
      <c r="Z335" s="74">
        <v>0</v>
      </c>
      <c r="AA335" s="74">
        <v>0</v>
      </c>
      <c r="AB335" s="74">
        <v>0</v>
      </c>
      <c r="AC335" s="74">
        <v>0</v>
      </c>
      <c r="AD335" s="74">
        <v>0</v>
      </c>
      <c r="AE335" s="74">
        <v>0</v>
      </c>
      <c r="AF335" s="74">
        <v>0</v>
      </c>
      <c r="AG335" s="74">
        <v>0</v>
      </c>
      <c r="AH335" s="74">
        <v>0</v>
      </c>
      <c r="AI335" s="74">
        <v>0</v>
      </c>
      <c r="AJ335" s="74">
        <v>0</v>
      </c>
      <c r="AK335" s="74">
        <v>0</v>
      </c>
      <c r="AL335" s="74">
        <v>0</v>
      </c>
      <c r="AM335" s="74">
        <v>0</v>
      </c>
      <c r="AN335" s="74">
        <v>0</v>
      </c>
      <c r="AO335" s="74">
        <v>0</v>
      </c>
      <c r="AP335" s="74">
        <v>0</v>
      </c>
      <c r="AQ335" s="67">
        <v>0</v>
      </c>
      <c r="AR335" s="67">
        <v>0</v>
      </c>
      <c r="AS335" s="167" t="s">
        <v>238</v>
      </c>
      <c r="AT335" s="13" t="s">
        <v>119</v>
      </c>
      <c r="AU335" s="74">
        <v>0</v>
      </c>
      <c r="AV335" s="74">
        <v>0</v>
      </c>
      <c r="AW335" s="74">
        <v>0</v>
      </c>
      <c r="AX335" s="74">
        <v>0</v>
      </c>
      <c r="AY335" s="74">
        <v>0</v>
      </c>
      <c r="AZ335" s="74">
        <v>0</v>
      </c>
      <c r="BA335" s="74">
        <v>0</v>
      </c>
      <c r="BB335" s="74">
        <v>0</v>
      </c>
      <c r="BC335" s="74">
        <v>0</v>
      </c>
      <c r="BD335" s="67">
        <v>0</v>
      </c>
      <c r="BE335" s="76">
        <v>0</v>
      </c>
      <c r="BF335" s="74">
        <v>0</v>
      </c>
      <c r="BG335" s="74">
        <v>0</v>
      </c>
      <c r="BH335" s="74">
        <v>0</v>
      </c>
      <c r="BI335" s="74">
        <v>0</v>
      </c>
      <c r="BJ335" s="167" t="s">
        <v>238</v>
      </c>
      <c r="BK335" s="13" t="s">
        <v>119</v>
      </c>
      <c r="BL335" s="74">
        <v>0</v>
      </c>
      <c r="BM335" s="74">
        <v>0</v>
      </c>
      <c r="BN335" s="74">
        <v>0</v>
      </c>
      <c r="BO335" s="74">
        <v>0</v>
      </c>
      <c r="BP335" s="74">
        <v>0</v>
      </c>
      <c r="BQ335" s="74">
        <v>0</v>
      </c>
      <c r="BR335" s="74">
        <v>0</v>
      </c>
      <c r="BS335" s="74">
        <v>0</v>
      </c>
      <c r="BT335" s="74">
        <v>0</v>
      </c>
      <c r="BU335" s="167" t="s">
        <v>238</v>
      </c>
      <c r="BV335" s="13" t="s">
        <v>119</v>
      </c>
      <c r="BW335" s="74">
        <v>0</v>
      </c>
      <c r="BX335" s="74">
        <v>0</v>
      </c>
      <c r="BY335" s="74">
        <v>0</v>
      </c>
      <c r="BZ335" s="74">
        <v>0</v>
      </c>
      <c r="CA335" s="74">
        <v>0</v>
      </c>
      <c r="CB335" s="74">
        <v>0</v>
      </c>
      <c r="CC335" s="74">
        <v>0</v>
      </c>
      <c r="CD335" s="74">
        <v>0</v>
      </c>
      <c r="CE335" s="74">
        <v>0</v>
      </c>
      <c r="CF335" s="74">
        <v>0</v>
      </c>
      <c r="CG335" s="74">
        <v>0</v>
      </c>
      <c r="CH335" s="74">
        <v>0</v>
      </c>
      <c r="CI335" s="74">
        <v>0</v>
      </c>
      <c r="CJ335" s="74">
        <v>0</v>
      </c>
      <c r="CK335" s="74">
        <v>0</v>
      </c>
      <c r="CL335" s="74">
        <v>0</v>
      </c>
      <c r="CM335" s="74">
        <v>0</v>
      </c>
      <c r="CN335" s="74">
        <v>0</v>
      </c>
      <c r="CO335" s="167" t="s">
        <v>238</v>
      </c>
      <c r="CP335" s="13" t="s">
        <v>119</v>
      </c>
      <c r="CQ335" s="72">
        <v>0</v>
      </c>
      <c r="CR335" s="5">
        <v>0</v>
      </c>
      <c r="CS335" s="5">
        <v>0</v>
      </c>
      <c r="CT335" s="72">
        <v>0</v>
      </c>
      <c r="CU335" s="5">
        <v>0</v>
      </c>
      <c r="CV335" s="72">
        <v>0</v>
      </c>
      <c r="CW335" s="72">
        <v>0</v>
      </c>
      <c r="CX335" s="167" t="s">
        <v>238</v>
      </c>
      <c r="CY335" s="13" t="s">
        <v>119</v>
      </c>
      <c r="CZ335" s="74">
        <v>0</v>
      </c>
      <c r="DA335" s="74">
        <v>0</v>
      </c>
      <c r="DB335" s="74">
        <v>0</v>
      </c>
      <c r="DC335" s="74">
        <v>0</v>
      </c>
      <c r="DD335" s="74">
        <v>0</v>
      </c>
      <c r="DE335" s="74">
        <v>0</v>
      </c>
      <c r="DF335" s="74">
        <v>0</v>
      </c>
      <c r="DG335" s="74">
        <v>0</v>
      </c>
      <c r="DH335" s="74">
        <v>0</v>
      </c>
      <c r="DI335" s="74">
        <v>0</v>
      </c>
      <c r="DJ335" s="74">
        <v>0</v>
      </c>
      <c r="DK335" s="74">
        <v>0</v>
      </c>
      <c r="DL335" s="74">
        <v>0</v>
      </c>
      <c r="DM335" s="74">
        <v>0</v>
      </c>
      <c r="DN335" s="74">
        <v>0</v>
      </c>
      <c r="DO335" s="135"/>
      <c r="DP335" s="138" t="s">
        <v>238</v>
      </c>
      <c r="DQ335" s="138" t="s">
        <v>4452</v>
      </c>
      <c r="DR335" s="138">
        <v>0</v>
      </c>
      <c r="DS335" s="138">
        <v>0</v>
      </c>
      <c r="DT335" s="139">
        <v>0</v>
      </c>
      <c r="DU335" s="139">
        <v>0</v>
      </c>
    </row>
    <row r="336" spans="1:125">
      <c r="A336" s="167"/>
      <c r="B336" s="13" t="s">
        <v>120</v>
      </c>
      <c r="C336" s="74">
        <v>1870</v>
      </c>
      <c r="D336" s="74">
        <v>989</v>
      </c>
      <c r="E336" s="74">
        <v>677</v>
      </c>
      <c r="F336" s="74">
        <v>379</v>
      </c>
      <c r="G336" s="74">
        <v>51</v>
      </c>
      <c r="H336" s="74">
        <v>18</v>
      </c>
      <c r="I336" s="74">
        <v>170</v>
      </c>
      <c r="J336" s="74">
        <v>109</v>
      </c>
      <c r="K336" s="74">
        <v>623</v>
      </c>
      <c r="L336" s="74">
        <v>300</v>
      </c>
      <c r="M336" s="74">
        <v>967</v>
      </c>
      <c r="N336" s="74">
        <v>545</v>
      </c>
      <c r="O336" s="74">
        <v>76</v>
      </c>
      <c r="P336" s="74">
        <v>42</v>
      </c>
      <c r="Q336" s="74">
        <v>236</v>
      </c>
      <c r="R336" s="74">
        <v>158</v>
      </c>
      <c r="S336" s="74">
        <v>401</v>
      </c>
      <c r="T336" s="74">
        <v>167</v>
      </c>
      <c r="U336" s="67">
        <v>5071</v>
      </c>
      <c r="V336" s="67">
        <v>2707</v>
      </c>
      <c r="W336" s="167"/>
      <c r="X336" s="13" t="s">
        <v>120</v>
      </c>
      <c r="Y336" s="74">
        <v>29</v>
      </c>
      <c r="Z336" s="74">
        <v>14</v>
      </c>
      <c r="AA336" s="74">
        <v>12</v>
      </c>
      <c r="AB336" s="74">
        <v>4</v>
      </c>
      <c r="AC336" s="74">
        <v>5</v>
      </c>
      <c r="AD336" s="74">
        <v>2</v>
      </c>
      <c r="AE336" s="74">
        <v>5</v>
      </c>
      <c r="AF336" s="74">
        <v>3</v>
      </c>
      <c r="AG336" s="74">
        <v>9</v>
      </c>
      <c r="AH336" s="74">
        <v>4</v>
      </c>
      <c r="AI336" s="74">
        <v>69</v>
      </c>
      <c r="AJ336" s="74">
        <v>39</v>
      </c>
      <c r="AK336" s="74">
        <v>2</v>
      </c>
      <c r="AL336" s="74">
        <v>2</v>
      </c>
      <c r="AM336" s="74">
        <v>7</v>
      </c>
      <c r="AN336" s="74">
        <v>4</v>
      </c>
      <c r="AO336" s="74">
        <v>37</v>
      </c>
      <c r="AP336" s="74">
        <v>15</v>
      </c>
      <c r="AQ336" s="67">
        <v>175</v>
      </c>
      <c r="AR336" s="67">
        <v>87</v>
      </c>
      <c r="AS336" s="167"/>
      <c r="AT336" s="13" t="s">
        <v>120</v>
      </c>
      <c r="AU336" s="74">
        <v>55</v>
      </c>
      <c r="AV336" s="74">
        <v>27</v>
      </c>
      <c r="AW336" s="74">
        <v>2</v>
      </c>
      <c r="AX336" s="74">
        <v>6</v>
      </c>
      <c r="AY336" s="74">
        <v>20</v>
      </c>
      <c r="AZ336" s="74">
        <v>34</v>
      </c>
      <c r="BA336" s="74">
        <v>4</v>
      </c>
      <c r="BB336" s="74">
        <v>10</v>
      </c>
      <c r="BC336" s="74">
        <v>12</v>
      </c>
      <c r="BD336" s="67">
        <v>170</v>
      </c>
      <c r="BE336" s="76">
        <v>210</v>
      </c>
      <c r="BF336" s="74">
        <v>203</v>
      </c>
      <c r="BG336" s="74">
        <v>168</v>
      </c>
      <c r="BH336" s="74">
        <v>4</v>
      </c>
      <c r="BI336" s="74">
        <v>36</v>
      </c>
      <c r="BJ336" s="167"/>
      <c r="BK336" s="13" t="s">
        <v>120</v>
      </c>
      <c r="BL336" s="74">
        <v>284</v>
      </c>
      <c r="BM336" s="74">
        <v>1967</v>
      </c>
      <c r="BN336" s="74">
        <v>603</v>
      </c>
      <c r="BO336" s="74">
        <v>132</v>
      </c>
      <c r="BP336" s="74">
        <v>39</v>
      </c>
      <c r="BQ336" s="74">
        <v>75</v>
      </c>
      <c r="BR336" s="74">
        <v>195</v>
      </c>
      <c r="BS336" s="74">
        <v>178</v>
      </c>
      <c r="BT336" s="74">
        <v>178</v>
      </c>
      <c r="BU336" s="167"/>
      <c r="BV336" s="13" t="s">
        <v>120</v>
      </c>
      <c r="BW336" s="74">
        <v>1140</v>
      </c>
      <c r="BX336" s="74">
        <v>673</v>
      </c>
      <c r="BY336" s="74">
        <v>1087</v>
      </c>
      <c r="BZ336" s="74">
        <v>625</v>
      </c>
      <c r="CA336" s="74">
        <v>738</v>
      </c>
      <c r="CB336" s="74">
        <v>440</v>
      </c>
      <c r="CC336" s="74">
        <v>156</v>
      </c>
      <c r="CD336" s="74">
        <v>58</v>
      </c>
      <c r="CE336" s="74">
        <v>154</v>
      </c>
      <c r="CF336" s="74">
        <v>58</v>
      </c>
      <c r="CG336" s="74">
        <v>99</v>
      </c>
      <c r="CH336" s="74">
        <v>38</v>
      </c>
      <c r="CI336" s="74">
        <v>396</v>
      </c>
      <c r="CJ336" s="74">
        <v>201</v>
      </c>
      <c r="CK336" s="74">
        <v>395</v>
      </c>
      <c r="CL336" s="74">
        <v>201</v>
      </c>
      <c r="CM336" s="74">
        <v>275</v>
      </c>
      <c r="CN336" s="74">
        <v>148</v>
      </c>
      <c r="CO336" s="167"/>
      <c r="CP336" s="13" t="s">
        <v>120</v>
      </c>
      <c r="CQ336" s="72">
        <v>361</v>
      </c>
      <c r="CR336" s="5">
        <v>129</v>
      </c>
      <c r="CS336" s="5">
        <v>64</v>
      </c>
      <c r="CT336" s="72">
        <v>57</v>
      </c>
      <c r="CU336" s="5">
        <v>19</v>
      </c>
      <c r="CV336" s="72">
        <v>418</v>
      </c>
      <c r="CW336" s="72">
        <v>148</v>
      </c>
      <c r="CX336" s="167"/>
      <c r="CY336" s="13" t="s">
        <v>120</v>
      </c>
      <c r="CZ336" s="74">
        <v>64</v>
      </c>
      <c r="DA336" s="74">
        <v>141</v>
      </c>
      <c r="DB336" s="74">
        <v>44</v>
      </c>
      <c r="DC336" s="74">
        <v>23</v>
      </c>
      <c r="DD336" s="74">
        <v>36</v>
      </c>
      <c r="DE336" s="74">
        <v>18</v>
      </c>
      <c r="DF336" s="74">
        <v>49</v>
      </c>
      <c r="DG336" s="74">
        <v>35</v>
      </c>
      <c r="DH336" s="74">
        <v>40</v>
      </c>
      <c r="DI336" s="74">
        <v>2</v>
      </c>
      <c r="DJ336" s="74">
        <v>5</v>
      </c>
      <c r="DK336" s="74">
        <v>10</v>
      </c>
      <c r="DL336" s="74">
        <v>0</v>
      </c>
      <c r="DM336" s="74">
        <v>33</v>
      </c>
      <c r="DN336" s="74">
        <v>0</v>
      </c>
      <c r="DO336" s="135"/>
      <c r="DP336" s="138" t="s">
        <v>238</v>
      </c>
      <c r="DQ336" s="138" t="s">
        <v>4453</v>
      </c>
      <c r="DR336" s="138">
        <v>1692</v>
      </c>
      <c r="DS336" s="138">
        <v>1112</v>
      </c>
      <c r="DT336" s="139">
        <v>6750</v>
      </c>
      <c r="DU336" s="139">
        <v>467</v>
      </c>
    </row>
    <row r="337" spans="1:125">
      <c r="A337" s="167"/>
      <c r="B337" s="103" t="s">
        <v>102</v>
      </c>
      <c r="C337" s="105">
        <v>1870</v>
      </c>
      <c r="D337" s="105">
        <v>989</v>
      </c>
      <c r="E337" s="105">
        <v>677</v>
      </c>
      <c r="F337" s="105">
        <v>379</v>
      </c>
      <c r="G337" s="105">
        <v>51</v>
      </c>
      <c r="H337" s="105">
        <v>18</v>
      </c>
      <c r="I337" s="105">
        <v>170</v>
      </c>
      <c r="J337" s="105">
        <v>109</v>
      </c>
      <c r="K337" s="105">
        <v>623</v>
      </c>
      <c r="L337" s="105">
        <v>300</v>
      </c>
      <c r="M337" s="105">
        <v>967</v>
      </c>
      <c r="N337" s="105">
        <v>545</v>
      </c>
      <c r="O337" s="105">
        <v>76</v>
      </c>
      <c r="P337" s="105">
        <v>42</v>
      </c>
      <c r="Q337" s="105">
        <v>236</v>
      </c>
      <c r="R337" s="105">
        <v>158</v>
      </c>
      <c r="S337" s="105">
        <v>401</v>
      </c>
      <c r="T337" s="105">
        <v>167</v>
      </c>
      <c r="U337" s="105">
        <v>5071</v>
      </c>
      <c r="V337" s="105">
        <v>2707</v>
      </c>
      <c r="W337" s="167"/>
      <c r="X337" s="103" t="s">
        <v>102</v>
      </c>
      <c r="Y337" s="105">
        <v>29</v>
      </c>
      <c r="Z337" s="105">
        <v>14</v>
      </c>
      <c r="AA337" s="105">
        <v>12</v>
      </c>
      <c r="AB337" s="105">
        <v>4</v>
      </c>
      <c r="AC337" s="105">
        <v>5</v>
      </c>
      <c r="AD337" s="105">
        <v>2</v>
      </c>
      <c r="AE337" s="105">
        <v>5</v>
      </c>
      <c r="AF337" s="105">
        <v>3</v>
      </c>
      <c r="AG337" s="105">
        <v>9</v>
      </c>
      <c r="AH337" s="105">
        <v>4</v>
      </c>
      <c r="AI337" s="105">
        <v>69</v>
      </c>
      <c r="AJ337" s="105">
        <v>39</v>
      </c>
      <c r="AK337" s="105">
        <v>2</v>
      </c>
      <c r="AL337" s="105">
        <v>2</v>
      </c>
      <c r="AM337" s="105">
        <v>7</v>
      </c>
      <c r="AN337" s="105">
        <v>4</v>
      </c>
      <c r="AO337" s="105">
        <v>37</v>
      </c>
      <c r="AP337" s="105">
        <v>15</v>
      </c>
      <c r="AQ337" s="105">
        <v>175</v>
      </c>
      <c r="AR337" s="105">
        <v>87</v>
      </c>
      <c r="AS337" s="167"/>
      <c r="AT337" s="103" t="s">
        <v>102</v>
      </c>
      <c r="AU337" s="105">
        <v>55</v>
      </c>
      <c r="AV337" s="105">
        <v>27</v>
      </c>
      <c r="AW337" s="105">
        <v>2</v>
      </c>
      <c r="AX337" s="105">
        <v>6</v>
      </c>
      <c r="AY337" s="105">
        <v>20</v>
      </c>
      <c r="AZ337" s="105">
        <v>34</v>
      </c>
      <c r="BA337" s="105">
        <v>4</v>
      </c>
      <c r="BB337" s="105">
        <v>10</v>
      </c>
      <c r="BC337" s="105">
        <v>12</v>
      </c>
      <c r="BD337" s="105">
        <v>170</v>
      </c>
      <c r="BE337" s="105">
        <v>210</v>
      </c>
      <c r="BF337" s="105">
        <v>203</v>
      </c>
      <c r="BG337" s="105">
        <v>168</v>
      </c>
      <c r="BH337" s="105">
        <v>4</v>
      </c>
      <c r="BI337" s="105">
        <v>36</v>
      </c>
      <c r="BJ337" s="167"/>
      <c r="BK337" s="103" t="s">
        <v>102</v>
      </c>
      <c r="BL337" s="105">
        <v>284</v>
      </c>
      <c r="BM337" s="105">
        <v>1967</v>
      </c>
      <c r="BN337" s="105">
        <v>603</v>
      </c>
      <c r="BO337" s="105">
        <v>132</v>
      </c>
      <c r="BP337" s="105">
        <v>39</v>
      </c>
      <c r="BQ337" s="105">
        <v>75</v>
      </c>
      <c r="BR337" s="105">
        <v>195</v>
      </c>
      <c r="BS337" s="105">
        <v>178</v>
      </c>
      <c r="BT337" s="105">
        <v>178</v>
      </c>
      <c r="BU337" s="167"/>
      <c r="BV337" s="103" t="s">
        <v>102</v>
      </c>
      <c r="BW337" s="105">
        <v>1140</v>
      </c>
      <c r="BX337" s="105">
        <v>673</v>
      </c>
      <c r="BY337" s="105">
        <v>1087</v>
      </c>
      <c r="BZ337" s="105">
        <v>625</v>
      </c>
      <c r="CA337" s="105">
        <v>738</v>
      </c>
      <c r="CB337" s="105">
        <v>440</v>
      </c>
      <c r="CC337" s="105">
        <v>156</v>
      </c>
      <c r="CD337" s="105">
        <v>58</v>
      </c>
      <c r="CE337" s="105">
        <v>154</v>
      </c>
      <c r="CF337" s="105">
        <v>58</v>
      </c>
      <c r="CG337" s="105">
        <v>99</v>
      </c>
      <c r="CH337" s="105">
        <v>38</v>
      </c>
      <c r="CI337" s="105">
        <v>396</v>
      </c>
      <c r="CJ337" s="105">
        <v>201</v>
      </c>
      <c r="CK337" s="105">
        <v>395</v>
      </c>
      <c r="CL337" s="105">
        <v>201</v>
      </c>
      <c r="CM337" s="105">
        <v>275</v>
      </c>
      <c r="CN337" s="105">
        <v>148</v>
      </c>
      <c r="CO337" s="167"/>
      <c r="CP337" s="105" t="s">
        <v>102</v>
      </c>
      <c r="CQ337" s="105">
        <v>361</v>
      </c>
      <c r="CR337" s="105">
        <v>129</v>
      </c>
      <c r="CS337" s="105">
        <v>64</v>
      </c>
      <c r="CT337" s="105">
        <v>57</v>
      </c>
      <c r="CU337" s="105">
        <v>19</v>
      </c>
      <c r="CV337" s="105">
        <v>418</v>
      </c>
      <c r="CW337" s="105">
        <v>148</v>
      </c>
      <c r="CX337" s="167"/>
      <c r="CY337" s="103" t="s">
        <v>102</v>
      </c>
      <c r="CZ337" s="105">
        <v>64</v>
      </c>
      <c r="DA337" s="105">
        <v>141</v>
      </c>
      <c r="DB337" s="105">
        <v>44</v>
      </c>
      <c r="DC337" s="105">
        <v>23</v>
      </c>
      <c r="DD337" s="105">
        <v>36</v>
      </c>
      <c r="DE337" s="105">
        <v>18</v>
      </c>
      <c r="DF337" s="105">
        <v>49</v>
      </c>
      <c r="DG337" s="105">
        <v>35</v>
      </c>
      <c r="DH337" s="105">
        <v>40</v>
      </c>
      <c r="DI337" s="105">
        <v>2</v>
      </c>
      <c r="DJ337" s="105">
        <v>5</v>
      </c>
      <c r="DK337" s="105">
        <v>10</v>
      </c>
      <c r="DL337" s="105">
        <v>0</v>
      </c>
      <c r="DM337" s="105">
        <v>33</v>
      </c>
      <c r="DN337" s="105">
        <v>0</v>
      </c>
      <c r="DO337" s="135"/>
      <c r="DP337" s="138" t="s">
        <v>238</v>
      </c>
      <c r="DQ337" s="138" t="s">
        <v>4454</v>
      </c>
      <c r="DR337" s="138">
        <v>1692</v>
      </c>
      <c r="DS337" s="138">
        <v>1112</v>
      </c>
      <c r="DT337" s="139">
        <v>6750</v>
      </c>
      <c r="DU337" s="139">
        <v>467</v>
      </c>
    </row>
    <row r="338" spans="1:125" ht="14.45" customHeight="1">
      <c r="A338" s="167" t="s">
        <v>239</v>
      </c>
      <c r="B338" s="13" t="s">
        <v>119</v>
      </c>
      <c r="C338" s="74">
        <v>22</v>
      </c>
      <c r="D338" s="74">
        <v>12</v>
      </c>
      <c r="E338" s="74">
        <v>11</v>
      </c>
      <c r="F338" s="74">
        <v>3</v>
      </c>
      <c r="G338" s="74">
        <v>0</v>
      </c>
      <c r="H338" s="74">
        <v>0</v>
      </c>
      <c r="I338" s="74">
        <v>0</v>
      </c>
      <c r="J338" s="74">
        <v>0</v>
      </c>
      <c r="K338" s="74">
        <v>28</v>
      </c>
      <c r="L338" s="74">
        <v>18</v>
      </c>
      <c r="M338" s="74">
        <v>11</v>
      </c>
      <c r="N338" s="74">
        <v>5</v>
      </c>
      <c r="O338" s="74">
        <v>0</v>
      </c>
      <c r="P338" s="74">
        <v>0</v>
      </c>
      <c r="Q338" s="74">
        <v>0</v>
      </c>
      <c r="R338" s="74">
        <v>0</v>
      </c>
      <c r="S338" s="74">
        <v>24</v>
      </c>
      <c r="T338" s="74">
        <v>14</v>
      </c>
      <c r="U338" s="67">
        <v>96</v>
      </c>
      <c r="V338" s="67">
        <v>52</v>
      </c>
      <c r="W338" s="167" t="s">
        <v>239</v>
      </c>
      <c r="X338" s="13" t="s">
        <v>119</v>
      </c>
      <c r="Y338" s="74">
        <v>0</v>
      </c>
      <c r="Z338" s="74">
        <v>0</v>
      </c>
      <c r="AA338" s="74">
        <v>0</v>
      </c>
      <c r="AB338" s="74">
        <v>0</v>
      </c>
      <c r="AC338" s="74">
        <v>0</v>
      </c>
      <c r="AD338" s="74">
        <v>0</v>
      </c>
      <c r="AE338" s="74">
        <v>0</v>
      </c>
      <c r="AF338" s="74">
        <v>0</v>
      </c>
      <c r="AG338" s="74">
        <v>2</v>
      </c>
      <c r="AH338" s="74">
        <v>0</v>
      </c>
      <c r="AI338" s="74">
        <v>2</v>
      </c>
      <c r="AJ338" s="74">
        <v>1</v>
      </c>
      <c r="AK338" s="74">
        <v>0</v>
      </c>
      <c r="AL338" s="74">
        <v>0</v>
      </c>
      <c r="AM338" s="74">
        <v>0</v>
      </c>
      <c r="AN338" s="74">
        <v>0</v>
      </c>
      <c r="AO338" s="74">
        <v>2</v>
      </c>
      <c r="AP338" s="74">
        <v>1</v>
      </c>
      <c r="AQ338" s="67">
        <v>6</v>
      </c>
      <c r="AR338" s="67">
        <v>2</v>
      </c>
      <c r="AS338" s="167" t="s">
        <v>239</v>
      </c>
      <c r="AT338" s="13" t="s">
        <v>119</v>
      </c>
      <c r="AU338" s="74">
        <v>2</v>
      </c>
      <c r="AV338" s="74">
        <v>1</v>
      </c>
      <c r="AW338" s="74">
        <v>0</v>
      </c>
      <c r="AX338" s="74">
        <v>0</v>
      </c>
      <c r="AY338" s="74">
        <v>1</v>
      </c>
      <c r="AZ338" s="74">
        <v>1</v>
      </c>
      <c r="BA338" s="74">
        <v>0</v>
      </c>
      <c r="BB338" s="74">
        <v>0</v>
      </c>
      <c r="BC338" s="74">
        <v>1</v>
      </c>
      <c r="BD338" s="67">
        <v>6</v>
      </c>
      <c r="BE338" s="76">
        <v>7</v>
      </c>
      <c r="BF338" s="74">
        <v>7</v>
      </c>
      <c r="BG338" s="74">
        <v>3</v>
      </c>
      <c r="BH338" s="74">
        <v>0</v>
      </c>
      <c r="BI338" s="74">
        <v>2</v>
      </c>
      <c r="BJ338" s="167" t="s">
        <v>239</v>
      </c>
      <c r="BK338" s="13" t="s">
        <v>119</v>
      </c>
      <c r="BL338" s="74">
        <v>39</v>
      </c>
      <c r="BM338" s="74">
        <v>33</v>
      </c>
      <c r="BN338" s="74">
        <v>0</v>
      </c>
      <c r="BO338" s="74">
        <v>0</v>
      </c>
      <c r="BP338" s="74">
        <v>0</v>
      </c>
      <c r="BQ338" s="74">
        <v>2</v>
      </c>
      <c r="BR338" s="74">
        <v>8</v>
      </c>
      <c r="BS338" s="74">
        <v>5</v>
      </c>
      <c r="BT338" s="74">
        <v>5</v>
      </c>
      <c r="BU338" s="167" t="s">
        <v>239</v>
      </c>
      <c r="BV338" s="13" t="s">
        <v>119</v>
      </c>
      <c r="BW338" s="74">
        <v>13</v>
      </c>
      <c r="BX338" s="74">
        <v>5</v>
      </c>
      <c r="BY338" s="74">
        <v>13</v>
      </c>
      <c r="BZ338" s="74">
        <v>5</v>
      </c>
      <c r="CA338" s="74">
        <v>8</v>
      </c>
      <c r="CB338" s="74">
        <v>3</v>
      </c>
      <c r="CC338" s="74">
        <v>0</v>
      </c>
      <c r="CD338" s="74">
        <v>0</v>
      </c>
      <c r="CE338" s="74">
        <v>0</v>
      </c>
      <c r="CF338" s="74">
        <v>0</v>
      </c>
      <c r="CG338" s="74">
        <v>0</v>
      </c>
      <c r="CH338" s="74">
        <v>0</v>
      </c>
      <c r="CI338" s="74">
        <v>9</v>
      </c>
      <c r="CJ338" s="74">
        <v>5</v>
      </c>
      <c r="CK338" s="74">
        <v>9</v>
      </c>
      <c r="CL338" s="74">
        <v>5</v>
      </c>
      <c r="CM338" s="74">
        <v>7</v>
      </c>
      <c r="CN338" s="74">
        <v>4</v>
      </c>
      <c r="CO338" s="167" t="s">
        <v>239</v>
      </c>
      <c r="CP338" s="13" t="s">
        <v>119</v>
      </c>
      <c r="CQ338" s="72">
        <v>16</v>
      </c>
      <c r="CR338" s="5">
        <v>2</v>
      </c>
      <c r="CS338" s="5">
        <v>2</v>
      </c>
      <c r="CT338" s="72">
        <v>2</v>
      </c>
      <c r="CU338" s="5">
        <v>2</v>
      </c>
      <c r="CV338" s="72">
        <v>18</v>
      </c>
      <c r="CW338" s="72">
        <v>4</v>
      </c>
      <c r="CX338" s="167" t="s">
        <v>239</v>
      </c>
      <c r="CY338" s="13" t="s">
        <v>119</v>
      </c>
      <c r="CZ338" s="74">
        <v>0</v>
      </c>
      <c r="DA338" s="74">
        <v>0</v>
      </c>
      <c r="DB338" s="74">
        <v>0</v>
      </c>
      <c r="DC338" s="74">
        <v>0</v>
      </c>
      <c r="DD338" s="74">
        <v>0</v>
      </c>
      <c r="DE338" s="74">
        <v>0</v>
      </c>
      <c r="DF338" s="74">
        <v>0</v>
      </c>
      <c r="DG338" s="74">
        <v>0</v>
      </c>
      <c r="DH338" s="74">
        <v>0</v>
      </c>
      <c r="DI338" s="74">
        <v>0</v>
      </c>
      <c r="DJ338" s="74">
        <v>0</v>
      </c>
      <c r="DK338" s="74">
        <v>0</v>
      </c>
      <c r="DL338" s="74">
        <v>0</v>
      </c>
      <c r="DM338" s="74">
        <v>0</v>
      </c>
      <c r="DN338" s="74">
        <v>0</v>
      </c>
      <c r="DO338" s="135"/>
      <c r="DP338" s="138" t="s">
        <v>239</v>
      </c>
      <c r="DQ338" s="138" t="s">
        <v>4455</v>
      </c>
      <c r="DR338" s="138">
        <v>22</v>
      </c>
      <c r="DS338" s="138">
        <v>15</v>
      </c>
      <c r="DT338" s="139">
        <v>105</v>
      </c>
      <c r="DU338" s="139">
        <v>0</v>
      </c>
    </row>
    <row r="339" spans="1:125">
      <c r="A339" s="167"/>
      <c r="B339" s="13" t="s">
        <v>120</v>
      </c>
      <c r="C339" s="74">
        <v>0</v>
      </c>
      <c r="D339" s="74">
        <v>0</v>
      </c>
      <c r="E339" s="74">
        <v>0</v>
      </c>
      <c r="F339" s="74">
        <v>0</v>
      </c>
      <c r="G339" s="74">
        <v>0</v>
      </c>
      <c r="H339" s="74">
        <v>0</v>
      </c>
      <c r="I339" s="74">
        <v>0</v>
      </c>
      <c r="J339" s="74">
        <v>0</v>
      </c>
      <c r="K339" s="74">
        <v>0</v>
      </c>
      <c r="L339" s="74">
        <v>0</v>
      </c>
      <c r="M339" s="74">
        <v>0</v>
      </c>
      <c r="N339" s="74">
        <v>0</v>
      </c>
      <c r="O339" s="74">
        <v>0</v>
      </c>
      <c r="P339" s="74">
        <v>0</v>
      </c>
      <c r="Q339" s="74">
        <v>0</v>
      </c>
      <c r="R339" s="74">
        <v>0</v>
      </c>
      <c r="S339" s="74">
        <v>0</v>
      </c>
      <c r="T339" s="74">
        <v>0</v>
      </c>
      <c r="U339" s="67">
        <v>0</v>
      </c>
      <c r="V339" s="67">
        <v>0</v>
      </c>
      <c r="W339" s="167"/>
      <c r="X339" s="13" t="s">
        <v>120</v>
      </c>
      <c r="Y339" s="74">
        <v>0</v>
      </c>
      <c r="Z339" s="74">
        <v>0</v>
      </c>
      <c r="AA339" s="74">
        <v>0</v>
      </c>
      <c r="AB339" s="74">
        <v>0</v>
      </c>
      <c r="AC339" s="74">
        <v>0</v>
      </c>
      <c r="AD339" s="74">
        <v>0</v>
      </c>
      <c r="AE339" s="74">
        <v>0</v>
      </c>
      <c r="AF339" s="74">
        <v>0</v>
      </c>
      <c r="AG339" s="74">
        <v>0</v>
      </c>
      <c r="AH339" s="74">
        <v>0</v>
      </c>
      <c r="AI339" s="74">
        <v>0</v>
      </c>
      <c r="AJ339" s="74">
        <v>0</v>
      </c>
      <c r="AK339" s="74">
        <v>0</v>
      </c>
      <c r="AL339" s="74">
        <v>0</v>
      </c>
      <c r="AM339" s="74">
        <v>0</v>
      </c>
      <c r="AN339" s="74">
        <v>0</v>
      </c>
      <c r="AO339" s="74">
        <v>0</v>
      </c>
      <c r="AP339" s="74">
        <v>0</v>
      </c>
      <c r="AQ339" s="67">
        <v>0</v>
      </c>
      <c r="AR339" s="67">
        <v>0</v>
      </c>
      <c r="AS339" s="167"/>
      <c r="AT339" s="13" t="s">
        <v>120</v>
      </c>
      <c r="AU339" s="74">
        <v>0</v>
      </c>
      <c r="AV339" s="74">
        <v>0</v>
      </c>
      <c r="AW339" s="74">
        <v>0</v>
      </c>
      <c r="AX339" s="74">
        <v>0</v>
      </c>
      <c r="AY339" s="74">
        <v>0</v>
      </c>
      <c r="AZ339" s="74">
        <v>0</v>
      </c>
      <c r="BA339" s="74">
        <v>0</v>
      </c>
      <c r="BB339" s="74">
        <v>0</v>
      </c>
      <c r="BC339" s="74">
        <v>0</v>
      </c>
      <c r="BD339" s="67">
        <v>0</v>
      </c>
      <c r="BE339" s="76">
        <v>0</v>
      </c>
      <c r="BF339" s="74">
        <v>0</v>
      </c>
      <c r="BG339" s="74">
        <v>0</v>
      </c>
      <c r="BH339" s="74">
        <v>0</v>
      </c>
      <c r="BI339" s="74">
        <v>0</v>
      </c>
      <c r="BJ339" s="167"/>
      <c r="BK339" s="13" t="s">
        <v>120</v>
      </c>
      <c r="BL339" s="74">
        <v>0</v>
      </c>
      <c r="BM339" s="74">
        <v>0</v>
      </c>
      <c r="BN339" s="74">
        <v>0</v>
      </c>
      <c r="BO339" s="74">
        <v>0</v>
      </c>
      <c r="BP339" s="74">
        <v>0</v>
      </c>
      <c r="BQ339" s="74">
        <v>0</v>
      </c>
      <c r="BR339" s="74">
        <v>0</v>
      </c>
      <c r="BS339" s="74">
        <v>0</v>
      </c>
      <c r="BT339" s="74">
        <v>0</v>
      </c>
      <c r="BU339" s="167"/>
      <c r="BV339" s="13" t="s">
        <v>120</v>
      </c>
      <c r="BW339" s="74">
        <v>0</v>
      </c>
      <c r="BX339" s="74">
        <v>0</v>
      </c>
      <c r="BY339" s="74">
        <v>0</v>
      </c>
      <c r="BZ339" s="74">
        <v>0</v>
      </c>
      <c r="CA339" s="74">
        <v>0</v>
      </c>
      <c r="CB339" s="74">
        <v>0</v>
      </c>
      <c r="CC339" s="74">
        <v>0</v>
      </c>
      <c r="CD339" s="74">
        <v>0</v>
      </c>
      <c r="CE339" s="74">
        <v>0</v>
      </c>
      <c r="CF339" s="74">
        <v>0</v>
      </c>
      <c r="CG339" s="74">
        <v>0</v>
      </c>
      <c r="CH339" s="74">
        <v>0</v>
      </c>
      <c r="CI339" s="74">
        <v>0</v>
      </c>
      <c r="CJ339" s="74">
        <v>0</v>
      </c>
      <c r="CK339" s="74">
        <v>0</v>
      </c>
      <c r="CL339" s="74">
        <v>0</v>
      </c>
      <c r="CM339" s="74">
        <v>0</v>
      </c>
      <c r="CN339" s="74">
        <v>0</v>
      </c>
      <c r="CO339" s="167"/>
      <c r="CP339" s="13" t="s">
        <v>120</v>
      </c>
      <c r="CQ339" s="72">
        <v>0</v>
      </c>
      <c r="CR339" s="5">
        <v>0</v>
      </c>
      <c r="CS339" s="5">
        <v>0</v>
      </c>
      <c r="CT339" s="72">
        <v>0</v>
      </c>
      <c r="CU339" s="5">
        <v>0</v>
      </c>
      <c r="CV339" s="72">
        <v>0</v>
      </c>
      <c r="CW339" s="72">
        <v>0</v>
      </c>
      <c r="CX339" s="167"/>
      <c r="CY339" s="13" t="s">
        <v>120</v>
      </c>
      <c r="CZ339" s="74">
        <v>0</v>
      </c>
      <c r="DA339" s="74">
        <v>0</v>
      </c>
      <c r="DB339" s="74">
        <v>0</v>
      </c>
      <c r="DC339" s="74">
        <v>0</v>
      </c>
      <c r="DD339" s="74">
        <v>0</v>
      </c>
      <c r="DE339" s="74">
        <v>0</v>
      </c>
      <c r="DF339" s="74">
        <v>0</v>
      </c>
      <c r="DG339" s="74">
        <v>0</v>
      </c>
      <c r="DH339" s="74">
        <v>0</v>
      </c>
      <c r="DI339" s="74">
        <v>0</v>
      </c>
      <c r="DJ339" s="74">
        <v>0</v>
      </c>
      <c r="DK339" s="74">
        <v>0</v>
      </c>
      <c r="DL339" s="74">
        <v>0</v>
      </c>
      <c r="DM339" s="74">
        <v>0</v>
      </c>
      <c r="DN339" s="74">
        <v>0</v>
      </c>
      <c r="DO339" s="135"/>
      <c r="DP339" s="138" t="s">
        <v>239</v>
      </c>
      <c r="DQ339" s="138" t="s">
        <v>4456</v>
      </c>
      <c r="DR339" s="138">
        <v>0</v>
      </c>
      <c r="DS339" s="138">
        <v>0</v>
      </c>
      <c r="DT339" s="139">
        <v>0</v>
      </c>
      <c r="DU339" s="139">
        <v>0</v>
      </c>
    </row>
    <row r="340" spans="1:125">
      <c r="A340" s="167"/>
      <c r="B340" s="103" t="s">
        <v>102</v>
      </c>
      <c r="C340" s="105">
        <v>22</v>
      </c>
      <c r="D340" s="105">
        <v>12</v>
      </c>
      <c r="E340" s="105">
        <v>11</v>
      </c>
      <c r="F340" s="105">
        <v>3</v>
      </c>
      <c r="G340" s="105">
        <v>0</v>
      </c>
      <c r="H340" s="105">
        <v>0</v>
      </c>
      <c r="I340" s="105">
        <v>0</v>
      </c>
      <c r="J340" s="105">
        <v>0</v>
      </c>
      <c r="K340" s="105">
        <v>28</v>
      </c>
      <c r="L340" s="105">
        <v>18</v>
      </c>
      <c r="M340" s="105">
        <v>11</v>
      </c>
      <c r="N340" s="105">
        <v>5</v>
      </c>
      <c r="O340" s="105">
        <v>0</v>
      </c>
      <c r="P340" s="105">
        <v>0</v>
      </c>
      <c r="Q340" s="105">
        <v>0</v>
      </c>
      <c r="R340" s="105">
        <v>0</v>
      </c>
      <c r="S340" s="105">
        <v>24</v>
      </c>
      <c r="T340" s="105">
        <v>14</v>
      </c>
      <c r="U340" s="105">
        <v>96</v>
      </c>
      <c r="V340" s="105">
        <v>52</v>
      </c>
      <c r="W340" s="167"/>
      <c r="X340" s="103" t="s">
        <v>102</v>
      </c>
      <c r="Y340" s="105">
        <v>0</v>
      </c>
      <c r="Z340" s="105">
        <v>0</v>
      </c>
      <c r="AA340" s="105">
        <v>0</v>
      </c>
      <c r="AB340" s="105">
        <v>0</v>
      </c>
      <c r="AC340" s="105">
        <v>0</v>
      </c>
      <c r="AD340" s="105">
        <v>0</v>
      </c>
      <c r="AE340" s="105">
        <v>0</v>
      </c>
      <c r="AF340" s="105">
        <v>0</v>
      </c>
      <c r="AG340" s="105">
        <v>2</v>
      </c>
      <c r="AH340" s="105">
        <v>0</v>
      </c>
      <c r="AI340" s="105">
        <v>2</v>
      </c>
      <c r="AJ340" s="105">
        <v>1</v>
      </c>
      <c r="AK340" s="105">
        <v>0</v>
      </c>
      <c r="AL340" s="105">
        <v>0</v>
      </c>
      <c r="AM340" s="105">
        <v>0</v>
      </c>
      <c r="AN340" s="105">
        <v>0</v>
      </c>
      <c r="AO340" s="105">
        <v>2</v>
      </c>
      <c r="AP340" s="105">
        <v>1</v>
      </c>
      <c r="AQ340" s="105">
        <v>6</v>
      </c>
      <c r="AR340" s="105">
        <v>2</v>
      </c>
      <c r="AS340" s="167"/>
      <c r="AT340" s="103" t="s">
        <v>102</v>
      </c>
      <c r="AU340" s="105">
        <v>2</v>
      </c>
      <c r="AV340" s="105">
        <v>1</v>
      </c>
      <c r="AW340" s="105">
        <v>0</v>
      </c>
      <c r="AX340" s="105">
        <v>0</v>
      </c>
      <c r="AY340" s="105">
        <v>1</v>
      </c>
      <c r="AZ340" s="105">
        <v>1</v>
      </c>
      <c r="BA340" s="105">
        <v>0</v>
      </c>
      <c r="BB340" s="105">
        <v>0</v>
      </c>
      <c r="BC340" s="105">
        <v>1</v>
      </c>
      <c r="BD340" s="105">
        <v>6</v>
      </c>
      <c r="BE340" s="105">
        <v>7</v>
      </c>
      <c r="BF340" s="105">
        <v>7</v>
      </c>
      <c r="BG340" s="105">
        <v>3</v>
      </c>
      <c r="BH340" s="105">
        <v>0</v>
      </c>
      <c r="BI340" s="105">
        <v>2</v>
      </c>
      <c r="BJ340" s="167"/>
      <c r="BK340" s="103" t="s">
        <v>102</v>
      </c>
      <c r="BL340" s="105">
        <v>39</v>
      </c>
      <c r="BM340" s="105">
        <v>33</v>
      </c>
      <c r="BN340" s="105">
        <v>0</v>
      </c>
      <c r="BO340" s="105">
        <v>0</v>
      </c>
      <c r="BP340" s="105">
        <v>0</v>
      </c>
      <c r="BQ340" s="105">
        <v>2</v>
      </c>
      <c r="BR340" s="105">
        <v>8</v>
      </c>
      <c r="BS340" s="105">
        <v>5</v>
      </c>
      <c r="BT340" s="105">
        <v>5</v>
      </c>
      <c r="BU340" s="167"/>
      <c r="BV340" s="103" t="s">
        <v>102</v>
      </c>
      <c r="BW340" s="105">
        <v>13</v>
      </c>
      <c r="BX340" s="105">
        <v>5</v>
      </c>
      <c r="BY340" s="105">
        <v>13</v>
      </c>
      <c r="BZ340" s="105">
        <v>5</v>
      </c>
      <c r="CA340" s="105">
        <v>8</v>
      </c>
      <c r="CB340" s="105">
        <v>3</v>
      </c>
      <c r="CC340" s="105">
        <v>0</v>
      </c>
      <c r="CD340" s="105">
        <v>0</v>
      </c>
      <c r="CE340" s="105">
        <v>0</v>
      </c>
      <c r="CF340" s="105">
        <v>0</v>
      </c>
      <c r="CG340" s="105">
        <v>0</v>
      </c>
      <c r="CH340" s="105">
        <v>0</v>
      </c>
      <c r="CI340" s="105">
        <v>9</v>
      </c>
      <c r="CJ340" s="105">
        <v>5</v>
      </c>
      <c r="CK340" s="105">
        <v>9</v>
      </c>
      <c r="CL340" s="105">
        <v>5</v>
      </c>
      <c r="CM340" s="105">
        <v>7</v>
      </c>
      <c r="CN340" s="105">
        <v>4</v>
      </c>
      <c r="CO340" s="167"/>
      <c r="CP340" s="105" t="s">
        <v>102</v>
      </c>
      <c r="CQ340" s="105">
        <v>16</v>
      </c>
      <c r="CR340" s="105">
        <v>2</v>
      </c>
      <c r="CS340" s="105">
        <v>2</v>
      </c>
      <c r="CT340" s="105">
        <v>2</v>
      </c>
      <c r="CU340" s="105">
        <v>2</v>
      </c>
      <c r="CV340" s="105">
        <v>18</v>
      </c>
      <c r="CW340" s="105">
        <v>4</v>
      </c>
      <c r="CX340" s="167"/>
      <c r="CY340" s="103" t="s">
        <v>102</v>
      </c>
      <c r="CZ340" s="105">
        <v>0</v>
      </c>
      <c r="DA340" s="105">
        <v>0</v>
      </c>
      <c r="DB340" s="105">
        <v>0</v>
      </c>
      <c r="DC340" s="105">
        <v>0</v>
      </c>
      <c r="DD340" s="105">
        <v>0</v>
      </c>
      <c r="DE340" s="105">
        <v>0</v>
      </c>
      <c r="DF340" s="105">
        <v>0</v>
      </c>
      <c r="DG340" s="105">
        <v>0</v>
      </c>
      <c r="DH340" s="105">
        <v>0</v>
      </c>
      <c r="DI340" s="105">
        <v>0</v>
      </c>
      <c r="DJ340" s="105">
        <v>0</v>
      </c>
      <c r="DK340" s="105">
        <v>0</v>
      </c>
      <c r="DL340" s="105">
        <v>0</v>
      </c>
      <c r="DM340" s="105">
        <v>0</v>
      </c>
      <c r="DN340" s="105">
        <v>0</v>
      </c>
      <c r="DO340" s="135"/>
      <c r="DP340" s="138" t="s">
        <v>239</v>
      </c>
      <c r="DQ340" s="138" t="s">
        <v>4457</v>
      </c>
      <c r="DR340" s="138">
        <v>22</v>
      </c>
      <c r="DS340" s="138">
        <v>15</v>
      </c>
      <c r="DT340" s="139">
        <v>105</v>
      </c>
      <c r="DU340" s="139">
        <v>0</v>
      </c>
    </row>
    <row r="341" spans="1:125">
      <c r="A341" s="167" t="s">
        <v>240</v>
      </c>
      <c r="B341" s="13" t="s">
        <v>119</v>
      </c>
      <c r="C341" s="74">
        <v>224</v>
      </c>
      <c r="D341" s="74">
        <v>118</v>
      </c>
      <c r="E341" s="74">
        <v>143</v>
      </c>
      <c r="F341" s="74">
        <v>82</v>
      </c>
      <c r="G341" s="74">
        <v>0</v>
      </c>
      <c r="H341" s="74">
        <v>0</v>
      </c>
      <c r="I341" s="74">
        <v>0</v>
      </c>
      <c r="J341" s="74">
        <v>0</v>
      </c>
      <c r="K341" s="74">
        <v>46</v>
      </c>
      <c r="L341" s="74">
        <v>25</v>
      </c>
      <c r="M341" s="74">
        <v>479</v>
      </c>
      <c r="N341" s="74">
        <v>260</v>
      </c>
      <c r="O341" s="74">
        <v>0</v>
      </c>
      <c r="P341" s="74">
        <v>0</v>
      </c>
      <c r="Q341" s="74">
        <v>54</v>
      </c>
      <c r="R341" s="74">
        <v>30</v>
      </c>
      <c r="S341" s="74">
        <v>521</v>
      </c>
      <c r="T341" s="74">
        <v>286</v>
      </c>
      <c r="U341" s="67">
        <v>1467</v>
      </c>
      <c r="V341" s="67">
        <v>801</v>
      </c>
      <c r="W341" s="167" t="s">
        <v>240</v>
      </c>
      <c r="X341" s="13" t="s">
        <v>119</v>
      </c>
      <c r="Y341" s="74">
        <v>15</v>
      </c>
      <c r="Z341" s="74">
        <v>8</v>
      </c>
      <c r="AA341" s="74">
        <v>9</v>
      </c>
      <c r="AB341" s="74">
        <v>5</v>
      </c>
      <c r="AC341" s="74">
        <v>0</v>
      </c>
      <c r="AD341" s="74">
        <v>0</v>
      </c>
      <c r="AE341" s="74">
        <v>0</v>
      </c>
      <c r="AF341" s="74">
        <v>0</v>
      </c>
      <c r="AG341" s="74">
        <v>0</v>
      </c>
      <c r="AH341" s="74">
        <v>0</v>
      </c>
      <c r="AI341" s="74">
        <v>47</v>
      </c>
      <c r="AJ341" s="74">
        <v>13</v>
      </c>
      <c r="AK341" s="74">
        <v>0</v>
      </c>
      <c r="AL341" s="74">
        <v>0</v>
      </c>
      <c r="AM341" s="74">
        <v>7</v>
      </c>
      <c r="AN341" s="74">
        <v>1</v>
      </c>
      <c r="AO341" s="74">
        <v>19</v>
      </c>
      <c r="AP341" s="74">
        <v>12</v>
      </c>
      <c r="AQ341" s="67">
        <v>97</v>
      </c>
      <c r="AR341" s="67">
        <v>39</v>
      </c>
      <c r="AS341" s="167" t="s">
        <v>240</v>
      </c>
      <c r="AT341" s="13" t="s">
        <v>119</v>
      </c>
      <c r="AU341" s="74">
        <v>6</v>
      </c>
      <c r="AV341" s="74">
        <v>4</v>
      </c>
      <c r="AW341" s="74">
        <v>0</v>
      </c>
      <c r="AX341" s="74">
        <v>0</v>
      </c>
      <c r="AY341" s="74">
        <v>1</v>
      </c>
      <c r="AZ341" s="74">
        <v>8</v>
      </c>
      <c r="BA341" s="74">
        <v>0</v>
      </c>
      <c r="BB341" s="74">
        <v>1</v>
      </c>
      <c r="BC341" s="74">
        <v>3</v>
      </c>
      <c r="BD341" s="67">
        <v>23</v>
      </c>
      <c r="BE341" s="76">
        <v>21</v>
      </c>
      <c r="BF341" s="74">
        <v>18</v>
      </c>
      <c r="BG341" s="74">
        <v>0</v>
      </c>
      <c r="BH341" s="74">
        <v>4</v>
      </c>
      <c r="BI341" s="74">
        <v>4</v>
      </c>
      <c r="BJ341" s="167" t="s">
        <v>240</v>
      </c>
      <c r="BK341" s="13" t="s">
        <v>119</v>
      </c>
      <c r="BL341" s="74">
        <v>0</v>
      </c>
      <c r="BM341" s="74">
        <v>82</v>
      </c>
      <c r="BN341" s="74">
        <v>498</v>
      </c>
      <c r="BO341" s="74">
        <v>10</v>
      </c>
      <c r="BP341" s="74">
        <v>0</v>
      </c>
      <c r="BQ341" s="74">
        <v>6</v>
      </c>
      <c r="BR341" s="74">
        <v>20</v>
      </c>
      <c r="BS341" s="74">
        <v>27</v>
      </c>
      <c r="BT341" s="74">
        <v>26</v>
      </c>
      <c r="BU341" s="167" t="s">
        <v>240</v>
      </c>
      <c r="BV341" s="13" t="s">
        <v>119</v>
      </c>
      <c r="BW341" s="74">
        <v>419</v>
      </c>
      <c r="BX341" s="74">
        <v>159</v>
      </c>
      <c r="BY341" s="74">
        <v>414</v>
      </c>
      <c r="BZ341" s="74">
        <v>157</v>
      </c>
      <c r="CA341" s="74">
        <v>250</v>
      </c>
      <c r="CB341" s="74">
        <v>100</v>
      </c>
      <c r="CC341" s="74">
        <v>0</v>
      </c>
      <c r="CD341" s="74">
        <v>0</v>
      </c>
      <c r="CE341" s="74">
        <v>0</v>
      </c>
      <c r="CF341" s="74">
        <v>0</v>
      </c>
      <c r="CG341" s="74">
        <v>0</v>
      </c>
      <c r="CH341" s="74">
        <v>0</v>
      </c>
      <c r="CI341" s="74">
        <v>0</v>
      </c>
      <c r="CJ341" s="74">
        <v>0</v>
      </c>
      <c r="CK341" s="74">
        <v>0</v>
      </c>
      <c r="CL341" s="74">
        <v>0</v>
      </c>
      <c r="CM341" s="74">
        <v>0</v>
      </c>
      <c r="CN341" s="74">
        <v>0</v>
      </c>
      <c r="CO341" s="167" t="s">
        <v>240</v>
      </c>
      <c r="CP341" s="13" t="s">
        <v>119</v>
      </c>
      <c r="CQ341" s="72">
        <v>34</v>
      </c>
      <c r="CR341" s="5">
        <v>5</v>
      </c>
      <c r="CS341" s="5">
        <v>3</v>
      </c>
      <c r="CT341" s="72">
        <v>0</v>
      </c>
      <c r="CU341" s="5">
        <v>0</v>
      </c>
      <c r="CV341" s="72">
        <v>34</v>
      </c>
      <c r="CW341" s="72">
        <v>5</v>
      </c>
      <c r="CX341" s="167" t="s">
        <v>240</v>
      </c>
      <c r="CY341" s="13" t="s">
        <v>119</v>
      </c>
      <c r="CZ341" s="74">
        <v>0</v>
      </c>
      <c r="DA341" s="74">
        <v>0</v>
      </c>
      <c r="DB341" s="74">
        <v>0</v>
      </c>
      <c r="DC341" s="74">
        <v>0</v>
      </c>
      <c r="DD341" s="74">
        <v>0</v>
      </c>
      <c r="DE341" s="74">
        <v>0</v>
      </c>
      <c r="DF341" s="74">
        <v>0</v>
      </c>
      <c r="DG341" s="74">
        <v>0</v>
      </c>
      <c r="DH341" s="74">
        <v>0</v>
      </c>
      <c r="DI341" s="74">
        <v>0</v>
      </c>
      <c r="DJ341" s="74">
        <v>0</v>
      </c>
      <c r="DK341" s="74">
        <v>0</v>
      </c>
      <c r="DL341" s="74">
        <v>0</v>
      </c>
      <c r="DM341" s="74">
        <v>0</v>
      </c>
      <c r="DN341" s="74">
        <v>0</v>
      </c>
      <c r="DO341" s="135"/>
      <c r="DP341" s="138" t="s">
        <v>240</v>
      </c>
      <c r="DQ341" s="138" t="s">
        <v>4458</v>
      </c>
      <c r="DR341" s="138">
        <v>419</v>
      </c>
      <c r="DS341" s="138">
        <v>250</v>
      </c>
      <c r="DT341" s="139">
        <v>1698</v>
      </c>
      <c r="DU341" s="139">
        <v>0</v>
      </c>
    </row>
    <row r="342" spans="1:125">
      <c r="A342" s="167"/>
      <c r="B342" s="13" t="s">
        <v>120</v>
      </c>
      <c r="C342" s="74">
        <v>0</v>
      </c>
      <c r="D342" s="74">
        <v>0</v>
      </c>
      <c r="E342" s="74">
        <v>0</v>
      </c>
      <c r="F342" s="74">
        <v>0</v>
      </c>
      <c r="G342" s="74">
        <v>0</v>
      </c>
      <c r="H342" s="74">
        <v>0</v>
      </c>
      <c r="I342" s="74">
        <v>0</v>
      </c>
      <c r="J342" s="74">
        <v>0</v>
      </c>
      <c r="K342" s="74">
        <v>0</v>
      </c>
      <c r="L342" s="74">
        <v>0</v>
      </c>
      <c r="M342" s="74">
        <v>0</v>
      </c>
      <c r="N342" s="74">
        <v>0</v>
      </c>
      <c r="O342" s="74">
        <v>0</v>
      </c>
      <c r="P342" s="74">
        <v>0</v>
      </c>
      <c r="Q342" s="74">
        <v>0</v>
      </c>
      <c r="R342" s="74">
        <v>0</v>
      </c>
      <c r="S342" s="74">
        <v>0</v>
      </c>
      <c r="T342" s="74">
        <v>0</v>
      </c>
      <c r="U342" s="67">
        <v>0</v>
      </c>
      <c r="V342" s="67">
        <v>0</v>
      </c>
      <c r="W342" s="167"/>
      <c r="X342" s="13" t="s">
        <v>120</v>
      </c>
      <c r="Y342" s="74">
        <v>0</v>
      </c>
      <c r="Z342" s="74">
        <v>0</v>
      </c>
      <c r="AA342" s="74">
        <v>0</v>
      </c>
      <c r="AB342" s="74">
        <v>0</v>
      </c>
      <c r="AC342" s="74">
        <v>0</v>
      </c>
      <c r="AD342" s="74">
        <v>0</v>
      </c>
      <c r="AE342" s="74">
        <v>0</v>
      </c>
      <c r="AF342" s="74">
        <v>0</v>
      </c>
      <c r="AG342" s="74">
        <v>0</v>
      </c>
      <c r="AH342" s="74">
        <v>0</v>
      </c>
      <c r="AI342" s="74">
        <v>0</v>
      </c>
      <c r="AJ342" s="74">
        <v>0</v>
      </c>
      <c r="AK342" s="74">
        <v>0</v>
      </c>
      <c r="AL342" s="74">
        <v>0</v>
      </c>
      <c r="AM342" s="74">
        <v>0</v>
      </c>
      <c r="AN342" s="74">
        <v>0</v>
      </c>
      <c r="AO342" s="74">
        <v>0</v>
      </c>
      <c r="AP342" s="74">
        <v>0</v>
      </c>
      <c r="AQ342" s="67">
        <v>0</v>
      </c>
      <c r="AR342" s="67">
        <v>0</v>
      </c>
      <c r="AS342" s="167"/>
      <c r="AT342" s="13" t="s">
        <v>120</v>
      </c>
      <c r="AU342" s="74">
        <v>0</v>
      </c>
      <c r="AV342" s="74">
        <v>0</v>
      </c>
      <c r="AW342" s="74">
        <v>0</v>
      </c>
      <c r="AX342" s="74">
        <v>0</v>
      </c>
      <c r="AY342" s="74">
        <v>0</v>
      </c>
      <c r="AZ342" s="74">
        <v>0</v>
      </c>
      <c r="BA342" s="74">
        <v>0</v>
      </c>
      <c r="BB342" s="74">
        <v>0</v>
      </c>
      <c r="BC342" s="74">
        <v>0</v>
      </c>
      <c r="BD342" s="67">
        <v>0</v>
      </c>
      <c r="BE342" s="76">
        <v>0</v>
      </c>
      <c r="BF342" s="74">
        <v>0</v>
      </c>
      <c r="BG342" s="74">
        <v>0</v>
      </c>
      <c r="BH342" s="74">
        <v>0</v>
      </c>
      <c r="BI342" s="74">
        <v>0</v>
      </c>
      <c r="BJ342" s="167"/>
      <c r="BK342" s="13" t="s">
        <v>120</v>
      </c>
      <c r="BL342" s="74">
        <v>0</v>
      </c>
      <c r="BM342" s="74">
        <v>0</v>
      </c>
      <c r="BN342" s="74">
        <v>0</v>
      </c>
      <c r="BO342" s="74">
        <v>0</v>
      </c>
      <c r="BP342" s="74">
        <v>0</v>
      </c>
      <c r="BQ342" s="74">
        <v>0</v>
      </c>
      <c r="BR342" s="74">
        <v>0</v>
      </c>
      <c r="BS342" s="74">
        <v>0</v>
      </c>
      <c r="BT342" s="74">
        <v>0</v>
      </c>
      <c r="BU342" s="167"/>
      <c r="BV342" s="13" t="s">
        <v>120</v>
      </c>
      <c r="BW342" s="74">
        <v>0</v>
      </c>
      <c r="BX342" s="74">
        <v>0</v>
      </c>
      <c r="BY342" s="74">
        <v>0</v>
      </c>
      <c r="BZ342" s="74">
        <v>0</v>
      </c>
      <c r="CA342" s="74">
        <v>0</v>
      </c>
      <c r="CB342" s="74">
        <v>0</v>
      </c>
      <c r="CC342" s="74">
        <v>0</v>
      </c>
      <c r="CD342" s="74">
        <v>0</v>
      </c>
      <c r="CE342" s="74">
        <v>0</v>
      </c>
      <c r="CF342" s="74">
        <v>0</v>
      </c>
      <c r="CG342" s="74">
        <v>0</v>
      </c>
      <c r="CH342" s="74">
        <v>0</v>
      </c>
      <c r="CI342" s="74">
        <v>0</v>
      </c>
      <c r="CJ342" s="74">
        <v>0</v>
      </c>
      <c r="CK342" s="74">
        <v>0</v>
      </c>
      <c r="CL342" s="74">
        <v>0</v>
      </c>
      <c r="CM342" s="74">
        <v>0</v>
      </c>
      <c r="CN342" s="74">
        <v>0</v>
      </c>
      <c r="CO342" s="167"/>
      <c r="CP342" s="13" t="s">
        <v>120</v>
      </c>
      <c r="CQ342" s="72">
        <v>0</v>
      </c>
      <c r="CR342" s="5">
        <v>0</v>
      </c>
      <c r="CS342" s="5">
        <v>0</v>
      </c>
      <c r="CT342" s="72">
        <v>0</v>
      </c>
      <c r="CU342" s="5">
        <v>0</v>
      </c>
      <c r="CV342" s="72">
        <v>0</v>
      </c>
      <c r="CW342" s="72">
        <v>0</v>
      </c>
      <c r="CX342" s="167"/>
      <c r="CY342" s="13" t="s">
        <v>120</v>
      </c>
      <c r="CZ342" s="74">
        <v>0</v>
      </c>
      <c r="DA342" s="74">
        <v>0</v>
      </c>
      <c r="DB342" s="74">
        <v>0</v>
      </c>
      <c r="DC342" s="74">
        <v>0</v>
      </c>
      <c r="DD342" s="74">
        <v>0</v>
      </c>
      <c r="DE342" s="74">
        <v>0</v>
      </c>
      <c r="DF342" s="74">
        <v>0</v>
      </c>
      <c r="DG342" s="74">
        <v>0</v>
      </c>
      <c r="DH342" s="74">
        <v>0</v>
      </c>
      <c r="DI342" s="74">
        <v>0</v>
      </c>
      <c r="DJ342" s="74">
        <v>0</v>
      </c>
      <c r="DK342" s="74">
        <v>0</v>
      </c>
      <c r="DL342" s="74">
        <v>0</v>
      </c>
      <c r="DM342" s="74">
        <v>0</v>
      </c>
      <c r="DN342" s="74">
        <v>0</v>
      </c>
      <c r="DO342" s="135"/>
      <c r="DP342" s="138" t="s">
        <v>240</v>
      </c>
      <c r="DQ342" s="138" t="s">
        <v>4459</v>
      </c>
      <c r="DR342" s="138">
        <v>0</v>
      </c>
      <c r="DS342" s="138">
        <v>0</v>
      </c>
      <c r="DT342" s="139">
        <v>0</v>
      </c>
      <c r="DU342" s="139">
        <v>0</v>
      </c>
    </row>
    <row r="343" spans="1:125">
      <c r="A343" s="167"/>
      <c r="B343" s="103" t="s">
        <v>102</v>
      </c>
      <c r="C343" s="105">
        <v>224</v>
      </c>
      <c r="D343" s="105">
        <v>118</v>
      </c>
      <c r="E343" s="105">
        <v>143</v>
      </c>
      <c r="F343" s="105">
        <v>82</v>
      </c>
      <c r="G343" s="105">
        <v>0</v>
      </c>
      <c r="H343" s="105">
        <v>0</v>
      </c>
      <c r="I343" s="105">
        <v>0</v>
      </c>
      <c r="J343" s="105">
        <v>0</v>
      </c>
      <c r="K343" s="105">
        <v>46</v>
      </c>
      <c r="L343" s="105">
        <v>25</v>
      </c>
      <c r="M343" s="105">
        <v>479</v>
      </c>
      <c r="N343" s="105">
        <v>260</v>
      </c>
      <c r="O343" s="105">
        <v>0</v>
      </c>
      <c r="P343" s="105">
        <v>0</v>
      </c>
      <c r="Q343" s="105">
        <v>54</v>
      </c>
      <c r="R343" s="105">
        <v>30</v>
      </c>
      <c r="S343" s="105">
        <v>521</v>
      </c>
      <c r="T343" s="105">
        <v>286</v>
      </c>
      <c r="U343" s="105">
        <v>1467</v>
      </c>
      <c r="V343" s="105">
        <v>801</v>
      </c>
      <c r="W343" s="167"/>
      <c r="X343" s="103" t="s">
        <v>102</v>
      </c>
      <c r="Y343" s="105">
        <v>15</v>
      </c>
      <c r="Z343" s="105">
        <v>8</v>
      </c>
      <c r="AA343" s="105">
        <v>9</v>
      </c>
      <c r="AB343" s="105">
        <v>5</v>
      </c>
      <c r="AC343" s="105">
        <v>0</v>
      </c>
      <c r="AD343" s="105">
        <v>0</v>
      </c>
      <c r="AE343" s="105">
        <v>0</v>
      </c>
      <c r="AF343" s="105">
        <v>0</v>
      </c>
      <c r="AG343" s="105">
        <v>0</v>
      </c>
      <c r="AH343" s="105">
        <v>0</v>
      </c>
      <c r="AI343" s="105">
        <v>47</v>
      </c>
      <c r="AJ343" s="105">
        <v>13</v>
      </c>
      <c r="AK343" s="105">
        <v>0</v>
      </c>
      <c r="AL343" s="105">
        <v>0</v>
      </c>
      <c r="AM343" s="105">
        <v>7</v>
      </c>
      <c r="AN343" s="105">
        <v>1</v>
      </c>
      <c r="AO343" s="105">
        <v>19</v>
      </c>
      <c r="AP343" s="105">
        <v>12</v>
      </c>
      <c r="AQ343" s="105">
        <v>97</v>
      </c>
      <c r="AR343" s="105">
        <v>39</v>
      </c>
      <c r="AS343" s="167"/>
      <c r="AT343" s="103" t="s">
        <v>102</v>
      </c>
      <c r="AU343" s="105">
        <v>6</v>
      </c>
      <c r="AV343" s="105">
        <v>4</v>
      </c>
      <c r="AW343" s="105">
        <v>0</v>
      </c>
      <c r="AX343" s="105">
        <v>0</v>
      </c>
      <c r="AY343" s="105">
        <v>1</v>
      </c>
      <c r="AZ343" s="105">
        <v>8</v>
      </c>
      <c r="BA343" s="105">
        <v>0</v>
      </c>
      <c r="BB343" s="105">
        <v>1</v>
      </c>
      <c r="BC343" s="105">
        <v>3</v>
      </c>
      <c r="BD343" s="105">
        <v>23</v>
      </c>
      <c r="BE343" s="105">
        <v>21</v>
      </c>
      <c r="BF343" s="105">
        <v>18</v>
      </c>
      <c r="BG343" s="105">
        <v>0</v>
      </c>
      <c r="BH343" s="105">
        <v>4</v>
      </c>
      <c r="BI343" s="105">
        <v>4</v>
      </c>
      <c r="BJ343" s="167"/>
      <c r="BK343" s="103" t="s">
        <v>102</v>
      </c>
      <c r="BL343" s="105">
        <v>0</v>
      </c>
      <c r="BM343" s="105">
        <v>82</v>
      </c>
      <c r="BN343" s="105">
        <v>498</v>
      </c>
      <c r="BO343" s="105">
        <v>10</v>
      </c>
      <c r="BP343" s="105">
        <v>0</v>
      </c>
      <c r="BQ343" s="105">
        <v>6</v>
      </c>
      <c r="BR343" s="105">
        <v>20</v>
      </c>
      <c r="BS343" s="105">
        <v>27</v>
      </c>
      <c r="BT343" s="105">
        <v>26</v>
      </c>
      <c r="BU343" s="167"/>
      <c r="BV343" s="103" t="s">
        <v>102</v>
      </c>
      <c r="BW343" s="105">
        <v>419</v>
      </c>
      <c r="BX343" s="105">
        <v>159</v>
      </c>
      <c r="BY343" s="105">
        <v>414</v>
      </c>
      <c r="BZ343" s="105">
        <v>157</v>
      </c>
      <c r="CA343" s="105">
        <v>250</v>
      </c>
      <c r="CB343" s="105">
        <v>100</v>
      </c>
      <c r="CC343" s="105">
        <v>0</v>
      </c>
      <c r="CD343" s="105">
        <v>0</v>
      </c>
      <c r="CE343" s="105">
        <v>0</v>
      </c>
      <c r="CF343" s="105">
        <v>0</v>
      </c>
      <c r="CG343" s="105">
        <v>0</v>
      </c>
      <c r="CH343" s="105">
        <v>0</v>
      </c>
      <c r="CI343" s="105">
        <v>0</v>
      </c>
      <c r="CJ343" s="105">
        <v>0</v>
      </c>
      <c r="CK343" s="105">
        <v>0</v>
      </c>
      <c r="CL343" s="105">
        <v>0</v>
      </c>
      <c r="CM343" s="105">
        <v>0</v>
      </c>
      <c r="CN343" s="105">
        <v>0</v>
      </c>
      <c r="CO343" s="167"/>
      <c r="CP343" s="105" t="s">
        <v>102</v>
      </c>
      <c r="CQ343" s="105">
        <v>34</v>
      </c>
      <c r="CR343" s="105">
        <v>5</v>
      </c>
      <c r="CS343" s="105">
        <v>3</v>
      </c>
      <c r="CT343" s="105">
        <v>0</v>
      </c>
      <c r="CU343" s="105">
        <v>0</v>
      </c>
      <c r="CV343" s="105">
        <v>34</v>
      </c>
      <c r="CW343" s="105">
        <v>5</v>
      </c>
      <c r="CX343" s="167"/>
      <c r="CY343" s="103" t="s">
        <v>102</v>
      </c>
      <c r="CZ343" s="105">
        <v>0</v>
      </c>
      <c r="DA343" s="105">
        <v>0</v>
      </c>
      <c r="DB343" s="105">
        <v>0</v>
      </c>
      <c r="DC343" s="105">
        <v>0</v>
      </c>
      <c r="DD343" s="105">
        <v>0</v>
      </c>
      <c r="DE343" s="105">
        <v>0</v>
      </c>
      <c r="DF343" s="105">
        <v>0</v>
      </c>
      <c r="DG343" s="105">
        <v>0</v>
      </c>
      <c r="DH343" s="105">
        <v>0</v>
      </c>
      <c r="DI343" s="105">
        <v>0</v>
      </c>
      <c r="DJ343" s="105">
        <v>0</v>
      </c>
      <c r="DK343" s="105">
        <v>0</v>
      </c>
      <c r="DL343" s="105">
        <v>0</v>
      </c>
      <c r="DM343" s="105">
        <v>0</v>
      </c>
      <c r="DN343" s="105">
        <v>0</v>
      </c>
      <c r="DO343" s="135"/>
      <c r="DP343" s="138" t="s">
        <v>240</v>
      </c>
      <c r="DQ343" s="138" t="s">
        <v>4460</v>
      </c>
      <c r="DR343" s="138">
        <v>419</v>
      </c>
      <c r="DS343" s="138">
        <v>250</v>
      </c>
      <c r="DT343" s="139">
        <v>1698</v>
      </c>
      <c r="DU343" s="139">
        <v>0</v>
      </c>
    </row>
    <row r="344" spans="1:125">
      <c r="A344" s="167" t="s">
        <v>241</v>
      </c>
      <c r="B344" s="13" t="s">
        <v>119</v>
      </c>
      <c r="C344" s="74">
        <v>296</v>
      </c>
      <c r="D344" s="74">
        <v>178</v>
      </c>
      <c r="E344" s="74">
        <v>78</v>
      </c>
      <c r="F344" s="74">
        <v>47</v>
      </c>
      <c r="G344" s="74">
        <v>0</v>
      </c>
      <c r="H344" s="74">
        <v>0</v>
      </c>
      <c r="I344" s="74">
        <v>70</v>
      </c>
      <c r="J344" s="74">
        <v>43</v>
      </c>
      <c r="K344" s="74">
        <v>51</v>
      </c>
      <c r="L344" s="74">
        <v>30</v>
      </c>
      <c r="M344" s="74">
        <v>256</v>
      </c>
      <c r="N344" s="74">
        <v>148</v>
      </c>
      <c r="O344" s="74">
        <v>0</v>
      </c>
      <c r="P344" s="74">
        <v>0</v>
      </c>
      <c r="Q344" s="74">
        <v>0</v>
      </c>
      <c r="R344" s="74">
        <v>0</v>
      </c>
      <c r="S344" s="74">
        <v>0</v>
      </c>
      <c r="T344" s="74">
        <v>0</v>
      </c>
      <c r="U344" s="67">
        <v>751</v>
      </c>
      <c r="V344" s="67">
        <v>446</v>
      </c>
      <c r="W344" s="167" t="s">
        <v>241</v>
      </c>
      <c r="X344" s="13" t="s">
        <v>119</v>
      </c>
      <c r="Y344" s="74">
        <v>7</v>
      </c>
      <c r="Z344" s="74">
        <v>3</v>
      </c>
      <c r="AA344" s="74">
        <v>0</v>
      </c>
      <c r="AB344" s="74">
        <v>0</v>
      </c>
      <c r="AC344" s="74">
        <v>0</v>
      </c>
      <c r="AD344" s="74">
        <v>0</v>
      </c>
      <c r="AE344" s="74">
        <v>5</v>
      </c>
      <c r="AF344" s="74">
        <v>3</v>
      </c>
      <c r="AG344" s="74">
        <v>0</v>
      </c>
      <c r="AH344" s="74">
        <v>0</v>
      </c>
      <c r="AI344" s="74">
        <v>24</v>
      </c>
      <c r="AJ344" s="74">
        <v>10</v>
      </c>
      <c r="AK344" s="74">
        <v>0</v>
      </c>
      <c r="AL344" s="74">
        <v>0</v>
      </c>
      <c r="AM344" s="74">
        <v>0</v>
      </c>
      <c r="AN344" s="74">
        <v>0</v>
      </c>
      <c r="AO344" s="74">
        <v>0</v>
      </c>
      <c r="AP344" s="74">
        <v>0</v>
      </c>
      <c r="AQ344" s="67">
        <v>36</v>
      </c>
      <c r="AR344" s="67">
        <v>16</v>
      </c>
      <c r="AS344" s="167" t="s">
        <v>241</v>
      </c>
      <c r="AT344" s="13" t="s">
        <v>119</v>
      </c>
      <c r="AU344" s="74">
        <v>8</v>
      </c>
      <c r="AV344" s="74">
        <v>3</v>
      </c>
      <c r="AW344" s="74">
        <v>0</v>
      </c>
      <c r="AX344" s="74">
        <v>3</v>
      </c>
      <c r="AY344" s="74">
        <v>2</v>
      </c>
      <c r="AZ344" s="74">
        <v>9</v>
      </c>
      <c r="BA344" s="74">
        <v>0</v>
      </c>
      <c r="BB344" s="74">
        <v>0</v>
      </c>
      <c r="BC344" s="74">
        <v>0</v>
      </c>
      <c r="BD344" s="67">
        <v>25</v>
      </c>
      <c r="BE344" s="76">
        <v>45</v>
      </c>
      <c r="BF344" s="74">
        <v>44</v>
      </c>
      <c r="BG344" s="74">
        <v>4</v>
      </c>
      <c r="BH344" s="74">
        <v>0</v>
      </c>
      <c r="BI344" s="74">
        <v>8</v>
      </c>
      <c r="BJ344" s="167" t="s">
        <v>241</v>
      </c>
      <c r="BK344" s="13" t="s">
        <v>119</v>
      </c>
      <c r="BL344" s="74">
        <v>0</v>
      </c>
      <c r="BM344" s="74">
        <v>114</v>
      </c>
      <c r="BN344" s="74">
        <v>230</v>
      </c>
      <c r="BO344" s="74">
        <v>28</v>
      </c>
      <c r="BP344" s="74">
        <v>0</v>
      </c>
      <c r="BQ344" s="74">
        <v>8</v>
      </c>
      <c r="BR344" s="74">
        <v>34</v>
      </c>
      <c r="BS344" s="74">
        <v>32</v>
      </c>
      <c r="BT344" s="74">
        <v>32</v>
      </c>
      <c r="BU344" s="167" t="s">
        <v>241</v>
      </c>
      <c r="BV344" s="13" t="s">
        <v>119</v>
      </c>
      <c r="BW344" s="74">
        <v>182</v>
      </c>
      <c r="BX344" s="74">
        <v>109</v>
      </c>
      <c r="BY344" s="74">
        <v>160</v>
      </c>
      <c r="BZ344" s="74">
        <v>94</v>
      </c>
      <c r="CA344" s="74">
        <v>80</v>
      </c>
      <c r="CB344" s="74">
        <v>52</v>
      </c>
      <c r="CC344" s="74">
        <v>0</v>
      </c>
      <c r="CD344" s="74">
        <v>0</v>
      </c>
      <c r="CE344" s="74">
        <v>0</v>
      </c>
      <c r="CF344" s="74">
        <v>0</v>
      </c>
      <c r="CG344" s="74">
        <v>0</v>
      </c>
      <c r="CH344" s="74">
        <v>0</v>
      </c>
      <c r="CI344" s="74">
        <v>15</v>
      </c>
      <c r="CJ344" s="74">
        <v>9</v>
      </c>
      <c r="CK344" s="74">
        <v>15</v>
      </c>
      <c r="CL344" s="74">
        <v>9</v>
      </c>
      <c r="CM344" s="74">
        <v>3</v>
      </c>
      <c r="CN344" s="74">
        <v>3</v>
      </c>
      <c r="CO344" s="167" t="s">
        <v>241</v>
      </c>
      <c r="CP344" s="13" t="s">
        <v>119</v>
      </c>
      <c r="CQ344" s="72">
        <v>67</v>
      </c>
      <c r="CR344" s="5">
        <v>14</v>
      </c>
      <c r="CS344" s="5">
        <v>12</v>
      </c>
      <c r="CT344" s="72">
        <v>9</v>
      </c>
      <c r="CU344" s="5">
        <v>6</v>
      </c>
      <c r="CV344" s="72">
        <v>76</v>
      </c>
      <c r="CW344" s="72">
        <v>20</v>
      </c>
      <c r="CX344" s="167" t="s">
        <v>241</v>
      </c>
      <c r="CY344" s="13" t="s">
        <v>119</v>
      </c>
      <c r="CZ344" s="74">
        <v>0</v>
      </c>
      <c r="DA344" s="74">
        <v>5</v>
      </c>
      <c r="DB344" s="74">
        <v>0</v>
      </c>
      <c r="DC344" s="74">
        <v>0</v>
      </c>
      <c r="DD344" s="74">
        <v>7</v>
      </c>
      <c r="DE344" s="74">
        <v>0</v>
      </c>
      <c r="DF344" s="74">
        <v>7</v>
      </c>
      <c r="DG344" s="74">
        <v>3</v>
      </c>
      <c r="DH344" s="74">
        <v>3</v>
      </c>
      <c r="DI344" s="74">
        <v>0</v>
      </c>
      <c r="DJ344" s="74">
        <v>0</v>
      </c>
      <c r="DK344" s="74">
        <v>0</v>
      </c>
      <c r="DL344" s="74">
        <v>0</v>
      </c>
      <c r="DM344" s="74">
        <v>0</v>
      </c>
      <c r="DN344" s="74">
        <v>0</v>
      </c>
      <c r="DO344" s="135"/>
      <c r="DP344" s="138" t="s">
        <v>241</v>
      </c>
      <c r="DQ344" s="138" t="s">
        <v>4461</v>
      </c>
      <c r="DR344" s="138">
        <v>197</v>
      </c>
      <c r="DS344" s="138">
        <v>83</v>
      </c>
      <c r="DT344" s="139">
        <v>1030</v>
      </c>
      <c r="DU344" s="139">
        <v>25</v>
      </c>
    </row>
    <row r="345" spans="1:125">
      <c r="A345" s="167"/>
      <c r="B345" s="13" t="s">
        <v>120</v>
      </c>
      <c r="C345" s="74">
        <v>0</v>
      </c>
      <c r="D345" s="74">
        <v>0</v>
      </c>
      <c r="E345" s="74">
        <v>0</v>
      </c>
      <c r="F345" s="74">
        <v>0</v>
      </c>
      <c r="G345" s="74">
        <v>0</v>
      </c>
      <c r="H345" s="74">
        <v>0</v>
      </c>
      <c r="I345" s="74">
        <v>0</v>
      </c>
      <c r="J345" s="74">
        <v>0</v>
      </c>
      <c r="K345" s="74">
        <v>0</v>
      </c>
      <c r="L345" s="74">
        <v>0</v>
      </c>
      <c r="M345" s="74">
        <v>0</v>
      </c>
      <c r="N345" s="74">
        <v>0</v>
      </c>
      <c r="O345" s="74">
        <v>0</v>
      </c>
      <c r="P345" s="74">
        <v>0</v>
      </c>
      <c r="Q345" s="74">
        <v>0</v>
      </c>
      <c r="R345" s="74">
        <v>0</v>
      </c>
      <c r="S345" s="74">
        <v>0</v>
      </c>
      <c r="T345" s="74">
        <v>0</v>
      </c>
      <c r="U345" s="67">
        <v>0</v>
      </c>
      <c r="V345" s="67">
        <v>0</v>
      </c>
      <c r="W345" s="167"/>
      <c r="X345" s="13" t="s">
        <v>120</v>
      </c>
      <c r="Y345" s="74">
        <v>0</v>
      </c>
      <c r="Z345" s="74">
        <v>0</v>
      </c>
      <c r="AA345" s="74">
        <v>0</v>
      </c>
      <c r="AB345" s="74">
        <v>0</v>
      </c>
      <c r="AC345" s="74">
        <v>0</v>
      </c>
      <c r="AD345" s="74">
        <v>0</v>
      </c>
      <c r="AE345" s="74">
        <v>0</v>
      </c>
      <c r="AF345" s="74">
        <v>0</v>
      </c>
      <c r="AG345" s="74">
        <v>0</v>
      </c>
      <c r="AH345" s="74">
        <v>0</v>
      </c>
      <c r="AI345" s="74">
        <v>0</v>
      </c>
      <c r="AJ345" s="74">
        <v>0</v>
      </c>
      <c r="AK345" s="74">
        <v>0</v>
      </c>
      <c r="AL345" s="74">
        <v>0</v>
      </c>
      <c r="AM345" s="74">
        <v>0</v>
      </c>
      <c r="AN345" s="74">
        <v>0</v>
      </c>
      <c r="AO345" s="74">
        <v>0</v>
      </c>
      <c r="AP345" s="74">
        <v>0</v>
      </c>
      <c r="AQ345" s="67">
        <v>0</v>
      </c>
      <c r="AR345" s="67">
        <v>0</v>
      </c>
      <c r="AS345" s="167"/>
      <c r="AT345" s="13" t="s">
        <v>120</v>
      </c>
      <c r="AU345" s="74">
        <v>0</v>
      </c>
      <c r="AV345" s="74">
        <v>0</v>
      </c>
      <c r="AW345" s="74">
        <v>0</v>
      </c>
      <c r="AX345" s="74">
        <v>0</v>
      </c>
      <c r="AY345" s="74">
        <v>0</v>
      </c>
      <c r="AZ345" s="74">
        <v>0</v>
      </c>
      <c r="BA345" s="74">
        <v>0</v>
      </c>
      <c r="BB345" s="74">
        <v>0</v>
      </c>
      <c r="BC345" s="74">
        <v>0</v>
      </c>
      <c r="BD345" s="67">
        <v>0</v>
      </c>
      <c r="BE345" s="76">
        <v>0</v>
      </c>
      <c r="BF345" s="74">
        <v>0</v>
      </c>
      <c r="BG345" s="74">
        <v>0</v>
      </c>
      <c r="BH345" s="74">
        <v>0</v>
      </c>
      <c r="BI345" s="74">
        <v>0</v>
      </c>
      <c r="BJ345" s="167"/>
      <c r="BK345" s="13" t="s">
        <v>120</v>
      </c>
      <c r="BL345" s="74">
        <v>0</v>
      </c>
      <c r="BM345" s="74">
        <v>0</v>
      </c>
      <c r="BN345" s="74">
        <v>0</v>
      </c>
      <c r="BO345" s="74">
        <v>0</v>
      </c>
      <c r="BP345" s="74">
        <v>0</v>
      </c>
      <c r="BQ345" s="74">
        <v>0</v>
      </c>
      <c r="BR345" s="74">
        <v>0</v>
      </c>
      <c r="BS345" s="74">
        <v>0</v>
      </c>
      <c r="BT345" s="74">
        <v>0</v>
      </c>
      <c r="BU345" s="167"/>
      <c r="BV345" s="13" t="s">
        <v>120</v>
      </c>
      <c r="BW345" s="74">
        <v>0</v>
      </c>
      <c r="BX345" s="74">
        <v>0</v>
      </c>
      <c r="BY345" s="74">
        <v>0</v>
      </c>
      <c r="BZ345" s="74">
        <v>0</v>
      </c>
      <c r="CA345" s="74">
        <v>0</v>
      </c>
      <c r="CB345" s="74">
        <v>0</v>
      </c>
      <c r="CC345" s="74">
        <v>0</v>
      </c>
      <c r="CD345" s="74">
        <v>0</v>
      </c>
      <c r="CE345" s="74">
        <v>0</v>
      </c>
      <c r="CF345" s="74">
        <v>0</v>
      </c>
      <c r="CG345" s="74">
        <v>0</v>
      </c>
      <c r="CH345" s="74">
        <v>0</v>
      </c>
      <c r="CI345" s="74">
        <v>0</v>
      </c>
      <c r="CJ345" s="74">
        <v>0</v>
      </c>
      <c r="CK345" s="74">
        <v>0</v>
      </c>
      <c r="CL345" s="74">
        <v>0</v>
      </c>
      <c r="CM345" s="74">
        <v>0</v>
      </c>
      <c r="CN345" s="74">
        <v>0</v>
      </c>
      <c r="CO345" s="167"/>
      <c r="CP345" s="13" t="s">
        <v>120</v>
      </c>
      <c r="CQ345" s="72">
        <v>0</v>
      </c>
      <c r="CR345" s="5">
        <v>0</v>
      </c>
      <c r="CS345" s="5">
        <v>0</v>
      </c>
      <c r="CT345" s="72">
        <v>0</v>
      </c>
      <c r="CU345" s="5">
        <v>0</v>
      </c>
      <c r="CV345" s="72">
        <v>0</v>
      </c>
      <c r="CW345" s="72">
        <v>0</v>
      </c>
      <c r="CX345" s="167"/>
      <c r="CY345" s="13" t="s">
        <v>120</v>
      </c>
      <c r="CZ345" s="74">
        <v>0</v>
      </c>
      <c r="DA345" s="74">
        <v>0</v>
      </c>
      <c r="DB345" s="74">
        <v>0</v>
      </c>
      <c r="DC345" s="74">
        <v>0</v>
      </c>
      <c r="DD345" s="74">
        <v>0</v>
      </c>
      <c r="DE345" s="74">
        <v>0</v>
      </c>
      <c r="DF345" s="74">
        <v>0</v>
      </c>
      <c r="DG345" s="74">
        <v>0</v>
      </c>
      <c r="DH345" s="74">
        <v>0</v>
      </c>
      <c r="DI345" s="74">
        <v>0</v>
      </c>
      <c r="DJ345" s="74">
        <v>0</v>
      </c>
      <c r="DK345" s="74">
        <v>0</v>
      </c>
      <c r="DL345" s="74">
        <v>0</v>
      </c>
      <c r="DM345" s="74">
        <v>0</v>
      </c>
      <c r="DN345" s="74">
        <v>0</v>
      </c>
      <c r="DO345" s="135"/>
      <c r="DP345" s="138" t="s">
        <v>241</v>
      </c>
      <c r="DQ345" s="138" t="s">
        <v>4462</v>
      </c>
      <c r="DR345" s="138">
        <v>0</v>
      </c>
      <c r="DS345" s="138">
        <v>0</v>
      </c>
      <c r="DT345" s="139">
        <v>0</v>
      </c>
      <c r="DU345" s="139">
        <v>0</v>
      </c>
    </row>
    <row r="346" spans="1:125">
      <c r="A346" s="167"/>
      <c r="B346" s="103" t="s">
        <v>102</v>
      </c>
      <c r="C346" s="105">
        <v>296</v>
      </c>
      <c r="D346" s="105">
        <v>178</v>
      </c>
      <c r="E346" s="105">
        <v>78</v>
      </c>
      <c r="F346" s="105">
        <v>47</v>
      </c>
      <c r="G346" s="105">
        <v>0</v>
      </c>
      <c r="H346" s="105">
        <v>0</v>
      </c>
      <c r="I346" s="105">
        <v>70</v>
      </c>
      <c r="J346" s="105">
        <v>43</v>
      </c>
      <c r="K346" s="105">
        <v>51</v>
      </c>
      <c r="L346" s="105">
        <v>30</v>
      </c>
      <c r="M346" s="105">
        <v>256</v>
      </c>
      <c r="N346" s="105">
        <v>148</v>
      </c>
      <c r="O346" s="105">
        <v>0</v>
      </c>
      <c r="P346" s="105">
        <v>0</v>
      </c>
      <c r="Q346" s="105">
        <v>0</v>
      </c>
      <c r="R346" s="105">
        <v>0</v>
      </c>
      <c r="S346" s="105">
        <v>0</v>
      </c>
      <c r="T346" s="105">
        <v>0</v>
      </c>
      <c r="U346" s="105">
        <v>751</v>
      </c>
      <c r="V346" s="105">
        <v>446</v>
      </c>
      <c r="W346" s="167"/>
      <c r="X346" s="103" t="s">
        <v>102</v>
      </c>
      <c r="Y346" s="105">
        <v>7</v>
      </c>
      <c r="Z346" s="105">
        <v>3</v>
      </c>
      <c r="AA346" s="105">
        <v>0</v>
      </c>
      <c r="AB346" s="105">
        <v>0</v>
      </c>
      <c r="AC346" s="105">
        <v>0</v>
      </c>
      <c r="AD346" s="105">
        <v>0</v>
      </c>
      <c r="AE346" s="105">
        <v>5</v>
      </c>
      <c r="AF346" s="105">
        <v>3</v>
      </c>
      <c r="AG346" s="105">
        <v>0</v>
      </c>
      <c r="AH346" s="105">
        <v>0</v>
      </c>
      <c r="AI346" s="105">
        <v>24</v>
      </c>
      <c r="AJ346" s="105">
        <v>10</v>
      </c>
      <c r="AK346" s="105">
        <v>0</v>
      </c>
      <c r="AL346" s="105">
        <v>0</v>
      </c>
      <c r="AM346" s="105">
        <v>0</v>
      </c>
      <c r="AN346" s="105">
        <v>0</v>
      </c>
      <c r="AO346" s="105">
        <v>0</v>
      </c>
      <c r="AP346" s="105">
        <v>0</v>
      </c>
      <c r="AQ346" s="105">
        <v>36</v>
      </c>
      <c r="AR346" s="105">
        <v>16</v>
      </c>
      <c r="AS346" s="167"/>
      <c r="AT346" s="103" t="s">
        <v>102</v>
      </c>
      <c r="AU346" s="105">
        <v>8</v>
      </c>
      <c r="AV346" s="105">
        <v>3</v>
      </c>
      <c r="AW346" s="105">
        <v>0</v>
      </c>
      <c r="AX346" s="105">
        <v>3</v>
      </c>
      <c r="AY346" s="105">
        <v>2</v>
      </c>
      <c r="AZ346" s="105">
        <v>9</v>
      </c>
      <c r="BA346" s="105">
        <v>0</v>
      </c>
      <c r="BB346" s="105">
        <v>0</v>
      </c>
      <c r="BC346" s="105">
        <v>0</v>
      </c>
      <c r="BD346" s="105">
        <v>25</v>
      </c>
      <c r="BE346" s="105">
        <v>45</v>
      </c>
      <c r="BF346" s="105">
        <v>44</v>
      </c>
      <c r="BG346" s="105">
        <v>4</v>
      </c>
      <c r="BH346" s="105">
        <v>0</v>
      </c>
      <c r="BI346" s="105">
        <v>8</v>
      </c>
      <c r="BJ346" s="167"/>
      <c r="BK346" s="103" t="s">
        <v>102</v>
      </c>
      <c r="BL346" s="105">
        <v>0</v>
      </c>
      <c r="BM346" s="105">
        <v>114</v>
      </c>
      <c r="BN346" s="105">
        <v>230</v>
      </c>
      <c r="BO346" s="105">
        <v>28</v>
      </c>
      <c r="BP346" s="105">
        <v>0</v>
      </c>
      <c r="BQ346" s="105">
        <v>8</v>
      </c>
      <c r="BR346" s="105">
        <v>34</v>
      </c>
      <c r="BS346" s="105">
        <v>32</v>
      </c>
      <c r="BT346" s="105">
        <v>32</v>
      </c>
      <c r="BU346" s="167"/>
      <c r="BV346" s="103" t="s">
        <v>102</v>
      </c>
      <c r="BW346" s="105">
        <v>182</v>
      </c>
      <c r="BX346" s="105">
        <v>109</v>
      </c>
      <c r="BY346" s="105">
        <v>160</v>
      </c>
      <c r="BZ346" s="105">
        <v>94</v>
      </c>
      <c r="CA346" s="105">
        <v>80</v>
      </c>
      <c r="CB346" s="105">
        <v>52</v>
      </c>
      <c r="CC346" s="105">
        <v>0</v>
      </c>
      <c r="CD346" s="105">
        <v>0</v>
      </c>
      <c r="CE346" s="105">
        <v>0</v>
      </c>
      <c r="CF346" s="105">
        <v>0</v>
      </c>
      <c r="CG346" s="105">
        <v>0</v>
      </c>
      <c r="CH346" s="105">
        <v>0</v>
      </c>
      <c r="CI346" s="105">
        <v>15</v>
      </c>
      <c r="CJ346" s="105">
        <v>9</v>
      </c>
      <c r="CK346" s="105">
        <v>15</v>
      </c>
      <c r="CL346" s="105">
        <v>9</v>
      </c>
      <c r="CM346" s="105">
        <v>3</v>
      </c>
      <c r="CN346" s="105">
        <v>3</v>
      </c>
      <c r="CO346" s="167"/>
      <c r="CP346" s="105" t="s">
        <v>102</v>
      </c>
      <c r="CQ346" s="105">
        <v>67</v>
      </c>
      <c r="CR346" s="105">
        <v>14</v>
      </c>
      <c r="CS346" s="105">
        <v>12</v>
      </c>
      <c r="CT346" s="105">
        <v>9</v>
      </c>
      <c r="CU346" s="105">
        <v>6</v>
      </c>
      <c r="CV346" s="105">
        <v>76</v>
      </c>
      <c r="CW346" s="105">
        <v>20</v>
      </c>
      <c r="CX346" s="167"/>
      <c r="CY346" s="103" t="s">
        <v>102</v>
      </c>
      <c r="CZ346" s="105">
        <v>0</v>
      </c>
      <c r="DA346" s="105">
        <v>5</v>
      </c>
      <c r="DB346" s="105">
        <v>0</v>
      </c>
      <c r="DC346" s="105">
        <v>0</v>
      </c>
      <c r="DD346" s="105">
        <v>7</v>
      </c>
      <c r="DE346" s="105">
        <v>0</v>
      </c>
      <c r="DF346" s="105">
        <v>7</v>
      </c>
      <c r="DG346" s="105">
        <v>3</v>
      </c>
      <c r="DH346" s="105">
        <v>3</v>
      </c>
      <c r="DI346" s="105">
        <v>0</v>
      </c>
      <c r="DJ346" s="105">
        <v>0</v>
      </c>
      <c r="DK346" s="105">
        <v>0</v>
      </c>
      <c r="DL346" s="105">
        <v>0</v>
      </c>
      <c r="DM346" s="105">
        <v>0</v>
      </c>
      <c r="DN346" s="105">
        <v>0</v>
      </c>
      <c r="DO346" s="135"/>
      <c r="DP346" s="138" t="s">
        <v>241</v>
      </c>
      <c r="DQ346" s="138" t="s">
        <v>4463</v>
      </c>
      <c r="DR346" s="138">
        <v>197</v>
      </c>
      <c r="DS346" s="138">
        <v>83</v>
      </c>
      <c r="DT346" s="139">
        <v>1030</v>
      </c>
      <c r="DU346" s="139">
        <v>25</v>
      </c>
    </row>
    <row r="347" spans="1:125">
      <c r="A347" s="167" t="s">
        <v>242</v>
      </c>
      <c r="B347" s="13" t="s">
        <v>119</v>
      </c>
      <c r="C347" s="74">
        <v>266</v>
      </c>
      <c r="D347" s="74">
        <v>150</v>
      </c>
      <c r="E347" s="74">
        <v>105</v>
      </c>
      <c r="F347" s="74">
        <v>62</v>
      </c>
      <c r="G347" s="74">
        <v>0</v>
      </c>
      <c r="H347" s="74">
        <v>0</v>
      </c>
      <c r="I347" s="74">
        <v>83</v>
      </c>
      <c r="J347" s="74">
        <v>46</v>
      </c>
      <c r="K347" s="74">
        <v>58</v>
      </c>
      <c r="L347" s="74">
        <v>30</v>
      </c>
      <c r="M347" s="74">
        <v>244</v>
      </c>
      <c r="N347" s="74">
        <v>155</v>
      </c>
      <c r="O347" s="74">
        <v>0</v>
      </c>
      <c r="P347" s="74">
        <v>0</v>
      </c>
      <c r="Q347" s="74">
        <v>43</v>
      </c>
      <c r="R347" s="74">
        <v>13</v>
      </c>
      <c r="S347" s="74">
        <v>8</v>
      </c>
      <c r="T347" s="74">
        <v>2</v>
      </c>
      <c r="U347" s="67">
        <v>807</v>
      </c>
      <c r="V347" s="67">
        <v>458</v>
      </c>
      <c r="W347" s="167" t="s">
        <v>242</v>
      </c>
      <c r="X347" s="13" t="s">
        <v>119</v>
      </c>
      <c r="Y347" s="74">
        <v>12</v>
      </c>
      <c r="Z347" s="74">
        <v>10</v>
      </c>
      <c r="AA347" s="74">
        <v>12</v>
      </c>
      <c r="AB347" s="74">
        <v>9</v>
      </c>
      <c r="AC347" s="74">
        <v>0</v>
      </c>
      <c r="AD347" s="74">
        <v>0</v>
      </c>
      <c r="AE347" s="74">
        <v>0</v>
      </c>
      <c r="AF347" s="74">
        <v>0</v>
      </c>
      <c r="AG347" s="74">
        <v>1</v>
      </c>
      <c r="AH347" s="74">
        <v>1</v>
      </c>
      <c r="AI347" s="74">
        <v>40</v>
      </c>
      <c r="AJ347" s="74">
        <v>22</v>
      </c>
      <c r="AK347" s="74">
        <v>0</v>
      </c>
      <c r="AL347" s="74">
        <v>0</v>
      </c>
      <c r="AM347" s="74">
        <v>10</v>
      </c>
      <c r="AN347" s="74">
        <v>2</v>
      </c>
      <c r="AO347" s="74">
        <v>0</v>
      </c>
      <c r="AP347" s="74">
        <v>0</v>
      </c>
      <c r="AQ347" s="67">
        <v>75</v>
      </c>
      <c r="AR347" s="67">
        <v>44</v>
      </c>
      <c r="AS347" s="167" t="s">
        <v>242</v>
      </c>
      <c r="AT347" s="13" t="s">
        <v>119</v>
      </c>
      <c r="AU347" s="74">
        <v>9</v>
      </c>
      <c r="AV347" s="74">
        <v>5</v>
      </c>
      <c r="AW347" s="74">
        <v>0</v>
      </c>
      <c r="AX347" s="74">
        <v>2</v>
      </c>
      <c r="AY347" s="74">
        <v>2</v>
      </c>
      <c r="AZ347" s="74">
        <v>8</v>
      </c>
      <c r="BA347" s="74">
        <v>0</v>
      </c>
      <c r="BB347" s="74">
        <v>2</v>
      </c>
      <c r="BC347" s="74">
        <v>1</v>
      </c>
      <c r="BD347" s="67">
        <v>29</v>
      </c>
      <c r="BE347" s="76">
        <v>49</v>
      </c>
      <c r="BF347" s="74">
        <v>48</v>
      </c>
      <c r="BG347" s="74">
        <v>0</v>
      </c>
      <c r="BH347" s="74">
        <v>0</v>
      </c>
      <c r="BI347" s="74">
        <v>8</v>
      </c>
      <c r="BJ347" s="167" t="s">
        <v>242</v>
      </c>
      <c r="BK347" s="13" t="s">
        <v>119</v>
      </c>
      <c r="BL347" s="74">
        <v>0</v>
      </c>
      <c r="BM347" s="74">
        <v>423</v>
      </c>
      <c r="BN347" s="74">
        <v>18</v>
      </c>
      <c r="BO347" s="74">
        <v>30</v>
      </c>
      <c r="BP347" s="74">
        <v>0</v>
      </c>
      <c r="BQ347" s="74">
        <v>15</v>
      </c>
      <c r="BR347" s="74">
        <v>35</v>
      </c>
      <c r="BS347" s="74">
        <v>44</v>
      </c>
      <c r="BT347" s="74">
        <v>35</v>
      </c>
      <c r="BU347" s="167" t="s">
        <v>242</v>
      </c>
      <c r="BV347" s="13" t="s">
        <v>119</v>
      </c>
      <c r="BW347" s="74">
        <v>249</v>
      </c>
      <c r="BX347" s="74">
        <v>156</v>
      </c>
      <c r="BY347" s="74">
        <v>239</v>
      </c>
      <c r="BZ347" s="74">
        <v>147</v>
      </c>
      <c r="CA347" s="74">
        <v>130</v>
      </c>
      <c r="CB347" s="74">
        <v>90</v>
      </c>
      <c r="CC347" s="74">
        <v>0</v>
      </c>
      <c r="CD347" s="74">
        <v>0</v>
      </c>
      <c r="CE347" s="74">
        <v>0</v>
      </c>
      <c r="CF347" s="74">
        <v>0</v>
      </c>
      <c r="CG347" s="74">
        <v>0</v>
      </c>
      <c r="CH347" s="74">
        <v>0</v>
      </c>
      <c r="CI347" s="74">
        <v>49</v>
      </c>
      <c r="CJ347" s="74">
        <v>18</v>
      </c>
      <c r="CK347" s="74">
        <v>43</v>
      </c>
      <c r="CL347" s="74">
        <v>16</v>
      </c>
      <c r="CM347" s="74">
        <v>16</v>
      </c>
      <c r="CN347" s="74">
        <v>4</v>
      </c>
      <c r="CO347" s="167" t="s">
        <v>242</v>
      </c>
      <c r="CP347" s="13" t="s">
        <v>119</v>
      </c>
      <c r="CQ347" s="72">
        <v>56</v>
      </c>
      <c r="CR347" s="5">
        <v>19</v>
      </c>
      <c r="CS347" s="5">
        <v>6</v>
      </c>
      <c r="CT347" s="72">
        <v>4</v>
      </c>
      <c r="CU347" s="5">
        <v>2</v>
      </c>
      <c r="CV347" s="72">
        <v>60</v>
      </c>
      <c r="CW347" s="72">
        <v>21</v>
      </c>
      <c r="CX347" s="167" t="s">
        <v>242</v>
      </c>
      <c r="CY347" s="13" t="s">
        <v>119</v>
      </c>
      <c r="CZ347" s="74">
        <v>3</v>
      </c>
      <c r="DA347" s="74">
        <v>4</v>
      </c>
      <c r="DB347" s="74">
        <v>4</v>
      </c>
      <c r="DC347" s="74">
        <v>0</v>
      </c>
      <c r="DD347" s="74">
        <v>0</v>
      </c>
      <c r="DE347" s="74">
        <v>0</v>
      </c>
      <c r="DF347" s="74">
        <v>4</v>
      </c>
      <c r="DG347" s="74">
        <v>4</v>
      </c>
      <c r="DH347" s="74">
        <v>3</v>
      </c>
      <c r="DI347" s="74">
        <v>0</v>
      </c>
      <c r="DJ347" s="74">
        <v>0</v>
      </c>
      <c r="DK347" s="74">
        <v>0</v>
      </c>
      <c r="DL347" s="74">
        <v>0</v>
      </c>
      <c r="DM347" s="74">
        <v>3</v>
      </c>
      <c r="DN347" s="74">
        <v>0</v>
      </c>
      <c r="DO347" s="135"/>
      <c r="DP347" s="138" t="s">
        <v>242</v>
      </c>
      <c r="DQ347" s="138" t="s">
        <v>4464</v>
      </c>
      <c r="DR347" s="138">
        <v>298</v>
      </c>
      <c r="DS347" s="138">
        <v>146</v>
      </c>
      <c r="DT347" s="139">
        <v>1020</v>
      </c>
      <c r="DU347" s="139">
        <v>22</v>
      </c>
    </row>
    <row r="348" spans="1:125">
      <c r="A348" s="167"/>
      <c r="B348" s="13" t="s">
        <v>120</v>
      </c>
      <c r="C348" s="74">
        <v>0</v>
      </c>
      <c r="D348" s="74">
        <v>0</v>
      </c>
      <c r="E348" s="74">
        <v>0</v>
      </c>
      <c r="F348" s="74">
        <v>0</v>
      </c>
      <c r="G348" s="74">
        <v>0</v>
      </c>
      <c r="H348" s="74">
        <v>0</v>
      </c>
      <c r="I348" s="74">
        <v>0</v>
      </c>
      <c r="J348" s="74">
        <v>0</v>
      </c>
      <c r="K348" s="74">
        <v>0</v>
      </c>
      <c r="L348" s="74">
        <v>0</v>
      </c>
      <c r="M348" s="74">
        <v>0</v>
      </c>
      <c r="N348" s="74">
        <v>0</v>
      </c>
      <c r="O348" s="74">
        <v>0</v>
      </c>
      <c r="P348" s="74">
        <v>0</v>
      </c>
      <c r="Q348" s="74">
        <v>0</v>
      </c>
      <c r="R348" s="74">
        <v>0</v>
      </c>
      <c r="S348" s="74">
        <v>0</v>
      </c>
      <c r="T348" s="74">
        <v>0</v>
      </c>
      <c r="U348" s="67">
        <v>0</v>
      </c>
      <c r="V348" s="67">
        <v>0</v>
      </c>
      <c r="W348" s="167"/>
      <c r="X348" s="13" t="s">
        <v>120</v>
      </c>
      <c r="Y348" s="74">
        <v>0</v>
      </c>
      <c r="Z348" s="74">
        <v>0</v>
      </c>
      <c r="AA348" s="74">
        <v>0</v>
      </c>
      <c r="AB348" s="74">
        <v>0</v>
      </c>
      <c r="AC348" s="74">
        <v>0</v>
      </c>
      <c r="AD348" s="74">
        <v>0</v>
      </c>
      <c r="AE348" s="74">
        <v>0</v>
      </c>
      <c r="AF348" s="74">
        <v>0</v>
      </c>
      <c r="AG348" s="74">
        <v>0</v>
      </c>
      <c r="AH348" s="74">
        <v>0</v>
      </c>
      <c r="AI348" s="74">
        <v>0</v>
      </c>
      <c r="AJ348" s="74">
        <v>0</v>
      </c>
      <c r="AK348" s="74">
        <v>0</v>
      </c>
      <c r="AL348" s="74">
        <v>0</v>
      </c>
      <c r="AM348" s="74">
        <v>0</v>
      </c>
      <c r="AN348" s="74">
        <v>0</v>
      </c>
      <c r="AO348" s="74">
        <v>0</v>
      </c>
      <c r="AP348" s="74">
        <v>0</v>
      </c>
      <c r="AQ348" s="67">
        <v>0</v>
      </c>
      <c r="AR348" s="67">
        <v>0</v>
      </c>
      <c r="AS348" s="167"/>
      <c r="AT348" s="13" t="s">
        <v>120</v>
      </c>
      <c r="AU348" s="74">
        <v>0</v>
      </c>
      <c r="AV348" s="74">
        <v>0</v>
      </c>
      <c r="AW348" s="74">
        <v>0</v>
      </c>
      <c r="AX348" s="74">
        <v>0</v>
      </c>
      <c r="AY348" s="74">
        <v>0</v>
      </c>
      <c r="AZ348" s="74">
        <v>0</v>
      </c>
      <c r="BA348" s="74">
        <v>0</v>
      </c>
      <c r="BB348" s="74">
        <v>0</v>
      </c>
      <c r="BC348" s="74">
        <v>0</v>
      </c>
      <c r="BD348" s="67">
        <v>0</v>
      </c>
      <c r="BE348" s="76">
        <v>0</v>
      </c>
      <c r="BF348" s="74">
        <v>0</v>
      </c>
      <c r="BG348" s="74">
        <v>0</v>
      </c>
      <c r="BH348" s="74">
        <v>0</v>
      </c>
      <c r="BI348" s="74">
        <v>0</v>
      </c>
      <c r="BJ348" s="167"/>
      <c r="BK348" s="13" t="s">
        <v>120</v>
      </c>
      <c r="BL348" s="74">
        <v>0</v>
      </c>
      <c r="BM348" s="74">
        <v>0</v>
      </c>
      <c r="BN348" s="74">
        <v>0</v>
      </c>
      <c r="BO348" s="74">
        <v>0</v>
      </c>
      <c r="BP348" s="74">
        <v>0</v>
      </c>
      <c r="BQ348" s="74">
        <v>0</v>
      </c>
      <c r="BR348" s="74">
        <v>0</v>
      </c>
      <c r="BS348" s="74">
        <v>0</v>
      </c>
      <c r="BT348" s="74">
        <v>0</v>
      </c>
      <c r="BU348" s="167"/>
      <c r="BV348" s="13" t="s">
        <v>120</v>
      </c>
      <c r="BW348" s="74">
        <v>0</v>
      </c>
      <c r="BX348" s="74">
        <v>0</v>
      </c>
      <c r="BY348" s="74">
        <v>0</v>
      </c>
      <c r="BZ348" s="74">
        <v>0</v>
      </c>
      <c r="CA348" s="74">
        <v>0</v>
      </c>
      <c r="CB348" s="74">
        <v>0</v>
      </c>
      <c r="CC348" s="74">
        <v>0</v>
      </c>
      <c r="CD348" s="74">
        <v>0</v>
      </c>
      <c r="CE348" s="74">
        <v>0</v>
      </c>
      <c r="CF348" s="74">
        <v>0</v>
      </c>
      <c r="CG348" s="74">
        <v>0</v>
      </c>
      <c r="CH348" s="74">
        <v>0</v>
      </c>
      <c r="CI348" s="74">
        <v>0</v>
      </c>
      <c r="CJ348" s="74">
        <v>0</v>
      </c>
      <c r="CK348" s="74">
        <v>0</v>
      </c>
      <c r="CL348" s="74">
        <v>0</v>
      </c>
      <c r="CM348" s="74">
        <v>0</v>
      </c>
      <c r="CN348" s="74">
        <v>0</v>
      </c>
      <c r="CO348" s="167"/>
      <c r="CP348" s="13" t="s">
        <v>120</v>
      </c>
      <c r="CQ348" s="72">
        <v>0</v>
      </c>
      <c r="CR348" s="5">
        <v>0</v>
      </c>
      <c r="CS348" s="5">
        <v>0</v>
      </c>
      <c r="CT348" s="72">
        <v>0</v>
      </c>
      <c r="CU348" s="5">
        <v>0</v>
      </c>
      <c r="CV348" s="72">
        <v>0</v>
      </c>
      <c r="CW348" s="72">
        <v>0</v>
      </c>
      <c r="CX348" s="167"/>
      <c r="CY348" s="13" t="s">
        <v>120</v>
      </c>
      <c r="CZ348" s="74">
        <v>0</v>
      </c>
      <c r="DA348" s="74">
        <v>0</v>
      </c>
      <c r="DB348" s="74">
        <v>0</v>
      </c>
      <c r="DC348" s="74">
        <v>0</v>
      </c>
      <c r="DD348" s="74">
        <v>0</v>
      </c>
      <c r="DE348" s="74">
        <v>0</v>
      </c>
      <c r="DF348" s="74">
        <v>0</v>
      </c>
      <c r="DG348" s="74">
        <v>0</v>
      </c>
      <c r="DH348" s="74">
        <v>0</v>
      </c>
      <c r="DI348" s="74">
        <v>0</v>
      </c>
      <c r="DJ348" s="74">
        <v>0</v>
      </c>
      <c r="DK348" s="74">
        <v>0</v>
      </c>
      <c r="DL348" s="74">
        <v>0</v>
      </c>
      <c r="DM348" s="74">
        <v>0</v>
      </c>
      <c r="DN348" s="74">
        <v>0</v>
      </c>
      <c r="DO348" s="135"/>
      <c r="DP348" s="138" t="s">
        <v>242</v>
      </c>
      <c r="DQ348" s="138" t="s">
        <v>4465</v>
      </c>
      <c r="DR348" s="138">
        <v>0</v>
      </c>
      <c r="DS348" s="138">
        <v>0</v>
      </c>
      <c r="DT348" s="139">
        <v>0</v>
      </c>
      <c r="DU348" s="139">
        <v>0</v>
      </c>
    </row>
    <row r="349" spans="1:125">
      <c r="A349" s="167"/>
      <c r="B349" s="103" t="s">
        <v>102</v>
      </c>
      <c r="C349" s="105">
        <v>266</v>
      </c>
      <c r="D349" s="105">
        <v>150</v>
      </c>
      <c r="E349" s="105">
        <v>105</v>
      </c>
      <c r="F349" s="105">
        <v>62</v>
      </c>
      <c r="G349" s="105">
        <v>0</v>
      </c>
      <c r="H349" s="105">
        <v>0</v>
      </c>
      <c r="I349" s="105">
        <v>83</v>
      </c>
      <c r="J349" s="105">
        <v>46</v>
      </c>
      <c r="K349" s="105">
        <v>58</v>
      </c>
      <c r="L349" s="105">
        <v>30</v>
      </c>
      <c r="M349" s="105">
        <v>244</v>
      </c>
      <c r="N349" s="105">
        <v>155</v>
      </c>
      <c r="O349" s="105">
        <v>0</v>
      </c>
      <c r="P349" s="105">
        <v>0</v>
      </c>
      <c r="Q349" s="105">
        <v>43</v>
      </c>
      <c r="R349" s="105">
        <v>13</v>
      </c>
      <c r="S349" s="105">
        <v>8</v>
      </c>
      <c r="T349" s="105">
        <v>2</v>
      </c>
      <c r="U349" s="105">
        <v>807</v>
      </c>
      <c r="V349" s="105">
        <v>458</v>
      </c>
      <c r="W349" s="167"/>
      <c r="X349" s="103" t="s">
        <v>102</v>
      </c>
      <c r="Y349" s="105">
        <v>12</v>
      </c>
      <c r="Z349" s="105">
        <v>10</v>
      </c>
      <c r="AA349" s="105">
        <v>12</v>
      </c>
      <c r="AB349" s="105">
        <v>9</v>
      </c>
      <c r="AC349" s="105">
        <v>0</v>
      </c>
      <c r="AD349" s="105">
        <v>0</v>
      </c>
      <c r="AE349" s="105">
        <v>0</v>
      </c>
      <c r="AF349" s="105">
        <v>0</v>
      </c>
      <c r="AG349" s="105">
        <v>1</v>
      </c>
      <c r="AH349" s="105">
        <v>1</v>
      </c>
      <c r="AI349" s="105">
        <v>40</v>
      </c>
      <c r="AJ349" s="105">
        <v>22</v>
      </c>
      <c r="AK349" s="105">
        <v>0</v>
      </c>
      <c r="AL349" s="105">
        <v>0</v>
      </c>
      <c r="AM349" s="105">
        <v>10</v>
      </c>
      <c r="AN349" s="105">
        <v>2</v>
      </c>
      <c r="AO349" s="105">
        <v>0</v>
      </c>
      <c r="AP349" s="105">
        <v>0</v>
      </c>
      <c r="AQ349" s="105">
        <v>75</v>
      </c>
      <c r="AR349" s="105">
        <v>44</v>
      </c>
      <c r="AS349" s="167"/>
      <c r="AT349" s="103" t="s">
        <v>102</v>
      </c>
      <c r="AU349" s="105">
        <v>9</v>
      </c>
      <c r="AV349" s="105">
        <v>5</v>
      </c>
      <c r="AW349" s="105">
        <v>0</v>
      </c>
      <c r="AX349" s="105">
        <v>2</v>
      </c>
      <c r="AY349" s="105">
        <v>2</v>
      </c>
      <c r="AZ349" s="105">
        <v>8</v>
      </c>
      <c r="BA349" s="105">
        <v>0</v>
      </c>
      <c r="BB349" s="105">
        <v>2</v>
      </c>
      <c r="BC349" s="105">
        <v>1</v>
      </c>
      <c r="BD349" s="105">
        <v>29</v>
      </c>
      <c r="BE349" s="105">
        <v>49</v>
      </c>
      <c r="BF349" s="105">
        <v>48</v>
      </c>
      <c r="BG349" s="105">
        <v>0</v>
      </c>
      <c r="BH349" s="105">
        <v>0</v>
      </c>
      <c r="BI349" s="105">
        <v>8</v>
      </c>
      <c r="BJ349" s="167"/>
      <c r="BK349" s="103" t="s">
        <v>102</v>
      </c>
      <c r="BL349" s="105">
        <v>0</v>
      </c>
      <c r="BM349" s="105">
        <v>423</v>
      </c>
      <c r="BN349" s="105">
        <v>18</v>
      </c>
      <c r="BO349" s="105">
        <v>30</v>
      </c>
      <c r="BP349" s="105">
        <v>0</v>
      </c>
      <c r="BQ349" s="105">
        <v>15</v>
      </c>
      <c r="BR349" s="105">
        <v>35</v>
      </c>
      <c r="BS349" s="105">
        <v>44</v>
      </c>
      <c r="BT349" s="105">
        <v>35</v>
      </c>
      <c r="BU349" s="167"/>
      <c r="BV349" s="103" t="s">
        <v>102</v>
      </c>
      <c r="BW349" s="105">
        <v>249</v>
      </c>
      <c r="BX349" s="105">
        <v>156</v>
      </c>
      <c r="BY349" s="105">
        <v>239</v>
      </c>
      <c r="BZ349" s="105">
        <v>147</v>
      </c>
      <c r="CA349" s="105">
        <v>130</v>
      </c>
      <c r="CB349" s="105">
        <v>90</v>
      </c>
      <c r="CC349" s="105">
        <v>0</v>
      </c>
      <c r="CD349" s="105">
        <v>0</v>
      </c>
      <c r="CE349" s="105">
        <v>0</v>
      </c>
      <c r="CF349" s="105">
        <v>0</v>
      </c>
      <c r="CG349" s="105">
        <v>0</v>
      </c>
      <c r="CH349" s="105">
        <v>0</v>
      </c>
      <c r="CI349" s="105">
        <v>49</v>
      </c>
      <c r="CJ349" s="105">
        <v>18</v>
      </c>
      <c r="CK349" s="105">
        <v>43</v>
      </c>
      <c r="CL349" s="105">
        <v>16</v>
      </c>
      <c r="CM349" s="105">
        <v>16</v>
      </c>
      <c r="CN349" s="105">
        <v>4</v>
      </c>
      <c r="CO349" s="167"/>
      <c r="CP349" s="105" t="s">
        <v>102</v>
      </c>
      <c r="CQ349" s="105">
        <v>56</v>
      </c>
      <c r="CR349" s="105">
        <v>19</v>
      </c>
      <c r="CS349" s="105">
        <v>6</v>
      </c>
      <c r="CT349" s="105">
        <v>4</v>
      </c>
      <c r="CU349" s="105">
        <v>2</v>
      </c>
      <c r="CV349" s="105">
        <v>60</v>
      </c>
      <c r="CW349" s="105">
        <v>21</v>
      </c>
      <c r="CX349" s="167"/>
      <c r="CY349" s="103" t="s">
        <v>102</v>
      </c>
      <c r="CZ349" s="105">
        <v>3</v>
      </c>
      <c r="DA349" s="105">
        <v>4</v>
      </c>
      <c r="DB349" s="105">
        <v>4</v>
      </c>
      <c r="DC349" s="105">
        <v>0</v>
      </c>
      <c r="DD349" s="105">
        <v>0</v>
      </c>
      <c r="DE349" s="105">
        <v>0</v>
      </c>
      <c r="DF349" s="105">
        <v>4</v>
      </c>
      <c r="DG349" s="105">
        <v>4</v>
      </c>
      <c r="DH349" s="105">
        <v>3</v>
      </c>
      <c r="DI349" s="105">
        <v>0</v>
      </c>
      <c r="DJ349" s="105">
        <v>0</v>
      </c>
      <c r="DK349" s="105">
        <v>0</v>
      </c>
      <c r="DL349" s="105">
        <v>0</v>
      </c>
      <c r="DM349" s="105">
        <v>3</v>
      </c>
      <c r="DN349" s="105">
        <v>0</v>
      </c>
      <c r="DO349" s="135"/>
      <c r="DP349" s="138" t="s">
        <v>242</v>
      </c>
      <c r="DQ349" s="138" t="s">
        <v>4466</v>
      </c>
      <c r="DR349" s="138">
        <v>298</v>
      </c>
      <c r="DS349" s="138">
        <v>146</v>
      </c>
      <c r="DT349" s="139">
        <v>1020</v>
      </c>
      <c r="DU349" s="139">
        <v>22</v>
      </c>
    </row>
    <row r="350" spans="1:125">
      <c r="A350" s="73" t="s">
        <v>138</v>
      </c>
      <c r="B350" s="3"/>
      <c r="C350" s="211"/>
      <c r="D350" s="211"/>
      <c r="E350" s="211"/>
      <c r="F350" s="211"/>
      <c r="G350" s="211"/>
      <c r="H350" s="211"/>
      <c r="I350" s="211"/>
      <c r="J350" s="211"/>
      <c r="K350" s="211"/>
      <c r="L350" s="211"/>
      <c r="M350" s="211"/>
      <c r="N350" s="211"/>
      <c r="O350" s="211"/>
      <c r="P350" s="211"/>
      <c r="Q350" s="211"/>
      <c r="R350" s="211"/>
      <c r="S350" s="211"/>
      <c r="T350" s="211"/>
      <c r="U350" s="67"/>
      <c r="V350" s="67"/>
      <c r="W350" s="73" t="s">
        <v>138</v>
      </c>
      <c r="X350" s="3"/>
      <c r="Y350" s="211"/>
      <c r="Z350" s="211"/>
      <c r="AA350" s="211"/>
      <c r="AB350" s="211"/>
      <c r="AC350" s="211"/>
      <c r="AD350" s="211"/>
      <c r="AE350" s="211"/>
      <c r="AF350" s="211"/>
      <c r="AG350" s="211"/>
      <c r="AH350" s="211"/>
      <c r="AI350" s="211"/>
      <c r="AJ350" s="211"/>
      <c r="AK350" s="211"/>
      <c r="AL350" s="211"/>
      <c r="AM350" s="211"/>
      <c r="AN350" s="211"/>
      <c r="AO350" s="211"/>
      <c r="AP350" s="211"/>
      <c r="AQ350" s="67"/>
      <c r="AR350" s="67"/>
      <c r="AS350" s="73" t="s">
        <v>138</v>
      </c>
      <c r="AT350" s="3"/>
      <c r="AU350" s="211"/>
      <c r="AV350" s="211"/>
      <c r="AW350" s="211"/>
      <c r="AX350" s="211"/>
      <c r="AY350" s="211"/>
      <c r="AZ350" s="211"/>
      <c r="BA350" s="211"/>
      <c r="BB350" s="211"/>
      <c r="BC350" s="211"/>
      <c r="BD350" s="211"/>
      <c r="BE350" s="211"/>
      <c r="BF350" s="211"/>
      <c r="BG350" s="211"/>
      <c r="BH350" s="211"/>
      <c r="BI350" s="211"/>
      <c r="BJ350" s="73" t="s">
        <v>138</v>
      </c>
      <c r="BK350" s="3"/>
      <c r="BL350" s="213"/>
      <c r="BM350" s="213"/>
      <c r="BN350" s="213"/>
      <c r="BO350" s="213"/>
      <c r="BP350" s="213"/>
      <c r="BQ350" s="213"/>
      <c r="BR350" s="213"/>
      <c r="BS350" s="213"/>
      <c r="BT350" s="213"/>
      <c r="BU350" s="73" t="s">
        <v>138</v>
      </c>
      <c r="BV350" s="3"/>
      <c r="BW350" s="211"/>
      <c r="BX350" s="211"/>
      <c r="BY350" s="211"/>
      <c r="BZ350" s="211"/>
      <c r="CA350" s="211"/>
      <c r="CB350" s="211"/>
      <c r="CC350" s="211"/>
      <c r="CD350" s="211"/>
      <c r="CE350" s="211"/>
      <c r="CF350" s="211"/>
      <c r="CG350" s="211"/>
      <c r="CH350" s="211"/>
      <c r="CI350" s="211"/>
      <c r="CJ350" s="211"/>
      <c r="CK350" s="211"/>
      <c r="CL350" s="211"/>
      <c r="CM350" s="211"/>
      <c r="CN350" s="211"/>
      <c r="CO350" s="73" t="s">
        <v>138</v>
      </c>
      <c r="CP350" s="211"/>
      <c r="CQ350" s="211"/>
      <c r="CR350" s="211"/>
      <c r="CS350" s="211"/>
      <c r="CT350" s="211"/>
      <c r="CU350" s="211"/>
      <c r="CV350" s="3"/>
      <c r="CW350" s="3"/>
      <c r="CX350" s="73" t="s">
        <v>138</v>
      </c>
      <c r="CY350" s="211"/>
      <c r="CZ350" s="211"/>
      <c r="DA350" s="211"/>
      <c r="DB350" s="211"/>
      <c r="DC350" s="211"/>
      <c r="DD350" s="211"/>
      <c r="DE350" s="211"/>
      <c r="DF350" s="211"/>
      <c r="DG350" s="211"/>
      <c r="DH350" s="211"/>
      <c r="DI350" s="211"/>
      <c r="DJ350" s="211"/>
      <c r="DK350" s="211"/>
      <c r="DL350" s="211"/>
      <c r="DM350" s="211"/>
      <c r="DN350" s="211"/>
      <c r="DO350" s="135"/>
      <c r="DP350" s="138" t="s">
        <v>138</v>
      </c>
      <c r="DQ350" s="138" t="s">
        <v>138</v>
      </c>
      <c r="DR350" s="138">
        <v>0</v>
      </c>
      <c r="DS350" s="138">
        <v>0</v>
      </c>
      <c r="DT350" s="139">
        <v>0</v>
      </c>
      <c r="DU350" s="139">
        <v>0</v>
      </c>
    </row>
    <row r="351" spans="1:125">
      <c r="A351" s="167" t="s">
        <v>243</v>
      </c>
      <c r="B351" s="13" t="s">
        <v>119</v>
      </c>
      <c r="C351" s="74">
        <v>0</v>
      </c>
      <c r="D351" s="74">
        <v>0</v>
      </c>
      <c r="E351" s="74">
        <v>0</v>
      </c>
      <c r="F351" s="74">
        <v>0</v>
      </c>
      <c r="G351" s="74">
        <v>0</v>
      </c>
      <c r="H351" s="74">
        <v>0</v>
      </c>
      <c r="I351" s="74">
        <v>0</v>
      </c>
      <c r="J351" s="74">
        <v>0</v>
      </c>
      <c r="K351" s="74">
        <v>0</v>
      </c>
      <c r="L351" s="74">
        <v>0</v>
      </c>
      <c r="M351" s="74">
        <v>0</v>
      </c>
      <c r="N351" s="74">
        <v>0</v>
      </c>
      <c r="O351" s="74">
        <v>0</v>
      </c>
      <c r="P351" s="74">
        <v>0</v>
      </c>
      <c r="Q351" s="74">
        <v>0</v>
      </c>
      <c r="R351" s="74">
        <v>0</v>
      </c>
      <c r="S351" s="74">
        <v>0</v>
      </c>
      <c r="T351" s="74">
        <v>0</v>
      </c>
      <c r="U351" s="67">
        <v>0</v>
      </c>
      <c r="V351" s="67">
        <v>0</v>
      </c>
      <c r="W351" s="167" t="s">
        <v>243</v>
      </c>
      <c r="X351" s="13" t="s">
        <v>119</v>
      </c>
      <c r="Y351" s="74">
        <v>0</v>
      </c>
      <c r="Z351" s="74">
        <v>0</v>
      </c>
      <c r="AA351" s="74">
        <v>0</v>
      </c>
      <c r="AB351" s="74">
        <v>0</v>
      </c>
      <c r="AC351" s="74">
        <v>0</v>
      </c>
      <c r="AD351" s="74">
        <v>0</v>
      </c>
      <c r="AE351" s="74">
        <v>0</v>
      </c>
      <c r="AF351" s="74">
        <v>0</v>
      </c>
      <c r="AG351" s="74">
        <v>0</v>
      </c>
      <c r="AH351" s="74">
        <v>0</v>
      </c>
      <c r="AI351" s="74">
        <v>0</v>
      </c>
      <c r="AJ351" s="74">
        <v>0</v>
      </c>
      <c r="AK351" s="74">
        <v>0</v>
      </c>
      <c r="AL351" s="74">
        <v>0</v>
      </c>
      <c r="AM351" s="74">
        <v>0</v>
      </c>
      <c r="AN351" s="74">
        <v>0</v>
      </c>
      <c r="AO351" s="74">
        <v>0</v>
      </c>
      <c r="AP351" s="74">
        <v>0</v>
      </c>
      <c r="AQ351" s="67">
        <v>0</v>
      </c>
      <c r="AR351" s="67">
        <v>0</v>
      </c>
      <c r="AS351" s="167" t="s">
        <v>243</v>
      </c>
      <c r="AT351" s="13" t="s">
        <v>119</v>
      </c>
      <c r="AU351" s="74">
        <v>0</v>
      </c>
      <c r="AV351" s="74">
        <v>0</v>
      </c>
      <c r="AW351" s="74">
        <v>0</v>
      </c>
      <c r="AX351" s="74">
        <v>0</v>
      </c>
      <c r="AY351" s="74">
        <v>0</v>
      </c>
      <c r="AZ351" s="74">
        <v>0</v>
      </c>
      <c r="BA351" s="74">
        <v>0</v>
      </c>
      <c r="BB351" s="74">
        <v>0</v>
      </c>
      <c r="BC351" s="74">
        <v>0</v>
      </c>
      <c r="BD351" s="67">
        <v>0</v>
      </c>
      <c r="BE351" s="76">
        <v>0</v>
      </c>
      <c r="BF351" s="74">
        <v>0</v>
      </c>
      <c r="BG351" s="74">
        <v>0</v>
      </c>
      <c r="BH351" s="74">
        <v>0</v>
      </c>
      <c r="BI351" s="74">
        <v>0</v>
      </c>
      <c r="BJ351" s="167" t="s">
        <v>243</v>
      </c>
      <c r="BK351" s="13" t="s">
        <v>119</v>
      </c>
      <c r="BL351" s="74">
        <v>0</v>
      </c>
      <c r="BM351" s="74">
        <v>0</v>
      </c>
      <c r="BN351" s="74">
        <v>0</v>
      </c>
      <c r="BO351" s="74">
        <v>0</v>
      </c>
      <c r="BP351" s="74">
        <v>0</v>
      </c>
      <c r="BQ351" s="74">
        <v>0</v>
      </c>
      <c r="BR351" s="74">
        <v>0</v>
      </c>
      <c r="BS351" s="74">
        <v>0</v>
      </c>
      <c r="BT351" s="74">
        <v>0</v>
      </c>
      <c r="BU351" s="167" t="s">
        <v>243</v>
      </c>
      <c r="BV351" s="13" t="s">
        <v>119</v>
      </c>
      <c r="BW351" s="74">
        <v>0</v>
      </c>
      <c r="BX351" s="74">
        <v>0</v>
      </c>
      <c r="BY351" s="74">
        <v>0</v>
      </c>
      <c r="BZ351" s="74">
        <v>0</v>
      </c>
      <c r="CA351" s="74">
        <v>0</v>
      </c>
      <c r="CB351" s="74">
        <v>0</v>
      </c>
      <c r="CC351" s="74">
        <v>0</v>
      </c>
      <c r="CD351" s="74">
        <v>0</v>
      </c>
      <c r="CE351" s="74">
        <v>0</v>
      </c>
      <c r="CF351" s="74">
        <v>0</v>
      </c>
      <c r="CG351" s="74">
        <v>0</v>
      </c>
      <c r="CH351" s="74">
        <v>0</v>
      </c>
      <c r="CI351" s="74">
        <v>0</v>
      </c>
      <c r="CJ351" s="74">
        <v>0</v>
      </c>
      <c r="CK351" s="74">
        <v>0</v>
      </c>
      <c r="CL351" s="74">
        <v>0</v>
      </c>
      <c r="CM351" s="74">
        <v>0</v>
      </c>
      <c r="CN351" s="74">
        <v>0</v>
      </c>
      <c r="CO351" s="167" t="s">
        <v>243</v>
      </c>
      <c r="CP351" s="13" t="s">
        <v>119</v>
      </c>
      <c r="CQ351" s="72">
        <v>0</v>
      </c>
      <c r="CR351" s="5">
        <v>0</v>
      </c>
      <c r="CS351" s="5">
        <v>0</v>
      </c>
      <c r="CT351" s="72">
        <v>0</v>
      </c>
      <c r="CU351" s="5">
        <v>0</v>
      </c>
      <c r="CV351" s="72">
        <v>0</v>
      </c>
      <c r="CW351" s="72">
        <v>0</v>
      </c>
      <c r="CX351" s="167" t="s">
        <v>243</v>
      </c>
      <c r="CY351" s="13" t="s">
        <v>119</v>
      </c>
      <c r="CZ351" s="74">
        <v>0</v>
      </c>
      <c r="DA351" s="74">
        <v>0</v>
      </c>
      <c r="DB351" s="74">
        <v>0</v>
      </c>
      <c r="DC351" s="74">
        <v>0</v>
      </c>
      <c r="DD351" s="74">
        <v>0</v>
      </c>
      <c r="DE351" s="74">
        <v>0</v>
      </c>
      <c r="DF351" s="74">
        <v>0</v>
      </c>
      <c r="DG351" s="74">
        <v>0</v>
      </c>
      <c r="DH351" s="74">
        <v>0</v>
      </c>
      <c r="DI351" s="74">
        <v>0</v>
      </c>
      <c r="DJ351" s="74">
        <v>0</v>
      </c>
      <c r="DK351" s="74">
        <v>0</v>
      </c>
      <c r="DL351" s="74">
        <v>0</v>
      </c>
      <c r="DM351" s="74">
        <v>0</v>
      </c>
      <c r="DN351" s="74">
        <v>0</v>
      </c>
      <c r="DO351" s="135"/>
      <c r="DP351" s="138" t="s">
        <v>243</v>
      </c>
      <c r="DQ351" s="138" t="s">
        <v>4467</v>
      </c>
      <c r="DR351" s="138">
        <v>0</v>
      </c>
      <c r="DS351" s="138">
        <v>0</v>
      </c>
      <c r="DT351" s="139">
        <v>0</v>
      </c>
      <c r="DU351" s="139">
        <v>0</v>
      </c>
    </row>
    <row r="352" spans="1:125">
      <c r="A352" s="167"/>
      <c r="B352" s="13" t="s">
        <v>120</v>
      </c>
      <c r="C352" s="74">
        <v>0</v>
      </c>
      <c r="D352" s="74">
        <v>0</v>
      </c>
      <c r="E352" s="74">
        <v>0</v>
      </c>
      <c r="F352" s="74">
        <v>0</v>
      </c>
      <c r="G352" s="74">
        <v>0</v>
      </c>
      <c r="H352" s="74">
        <v>0</v>
      </c>
      <c r="I352" s="74">
        <v>0</v>
      </c>
      <c r="J352" s="74">
        <v>0</v>
      </c>
      <c r="K352" s="74">
        <v>0</v>
      </c>
      <c r="L352" s="74">
        <v>0</v>
      </c>
      <c r="M352" s="74">
        <v>0</v>
      </c>
      <c r="N352" s="74">
        <v>0</v>
      </c>
      <c r="O352" s="74">
        <v>0</v>
      </c>
      <c r="P352" s="74">
        <v>0</v>
      </c>
      <c r="Q352" s="74">
        <v>0</v>
      </c>
      <c r="R352" s="74">
        <v>0</v>
      </c>
      <c r="S352" s="74">
        <v>0</v>
      </c>
      <c r="T352" s="74">
        <v>0</v>
      </c>
      <c r="U352" s="67">
        <v>0</v>
      </c>
      <c r="V352" s="67">
        <v>0</v>
      </c>
      <c r="W352" s="167"/>
      <c r="X352" s="13" t="s">
        <v>120</v>
      </c>
      <c r="Y352" s="74">
        <v>0</v>
      </c>
      <c r="Z352" s="74">
        <v>0</v>
      </c>
      <c r="AA352" s="74">
        <v>0</v>
      </c>
      <c r="AB352" s="74">
        <v>0</v>
      </c>
      <c r="AC352" s="74">
        <v>0</v>
      </c>
      <c r="AD352" s="74">
        <v>0</v>
      </c>
      <c r="AE352" s="74">
        <v>0</v>
      </c>
      <c r="AF352" s="74">
        <v>0</v>
      </c>
      <c r="AG352" s="74">
        <v>0</v>
      </c>
      <c r="AH352" s="74">
        <v>0</v>
      </c>
      <c r="AI352" s="74">
        <v>0</v>
      </c>
      <c r="AJ352" s="74">
        <v>0</v>
      </c>
      <c r="AK352" s="74">
        <v>0</v>
      </c>
      <c r="AL352" s="74">
        <v>0</v>
      </c>
      <c r="AM352" s="74">
        <v>0</v>
      </c>
      <c r="AN352" s="74">
        <v>0</v>
      </c>
      <c r="AO352" s="74">
        <v>0</v>
      </c>
      <c r="AP352" s="74">
        <v>0</v>
      </c>
      <c r="AQ352" s="67">
        <v>0</v>
      </c>
      <c r="AR352" s="67">
        <v>0</v>
      </c>
      <c r="AS352" s="167"/>
      <c r="AT352" s="13" t="s">
        <v>120</v>
      </c>
      <c r="AU352" s="74">
        <v>0</v>
      </c>
      <c r="AV352" s="74">
        <v>0</v>
      </c>
      <c r="AW352" s="74">
        <v>0</v>
      </c>
      <c r="AX352" s="74">
        <v>0</v>
      </c>
      <c r="AY352" s="74">
        <v>0</v>
      </c>
      <c r="AZ352" s="74">
        <v>0</v>
      </c>
      <c r="BA352" s="74">
        <v>0</v>
      </c>
      <c r="BB352" s="74">
        <v>0</v>
      </c>
      <c r="BC352" s="74">
        <v>0</v>
      </c>
      <c r="BD352" s="67">
        <v>0</v>
      </c>
      <c r="BE352" s="76">
        <v>0</v>
      </c>
      <c r="BF352" s="74">
        <v>0</v>
      </c>
      <c r="BG352" s="74">
        <v>0</v>
      </c>
      <c r="BH352" s="74">
        <v>0</v>
      </c>
      <c r="BI352" s="74">
        <v>0</v>
      </c>
      <c r="BJ352" s="167"/>
      <c r="BK352" s="13" t="s">
        <v>120</v>
      </c>
      <c r="BL352" s="74">
        <v>0</v>
      </c>
      <c r="BM352" s="74">
        <v>0</v>
      </c>
      <c r="BN352" s="74">
        <v>0</v>
      </c>
      <c r="BO352" s="74">
        <v>0</v>
      </c>
      <c r="BP352" s="74">
        <v>0</v>
      </c>
      <c r="BQ352" s="74">
        <v>0</v>
      </c>
      <c r="BR352" s="74">
        <v>0</v>
      </c>
      <c r="BS352" s="74">
        <v>0</v>
      </c>
      <c r="BT352" s="74">
        <v>0</v>
      </c>
      <c r="BU352" s="167"/>
      <c r="BV352" s="13" t="s">
        <v>120</v>
      </c>
      <c r="BW352" s="74">
        <v>0</v>
      </c>
      <c r="BX352" s="74">
        <v>0</v>
      </c>
      <c r="BY352" s="74">
        <v>0</v>
      </c>
      <c r="BZ352" s="74">
        <v>0</v>
      </c>
      <c r="CA352" s="74">
        <v>0</v>
      </c>
      <c r="CB352" s="74">
        <v>0</v>
      </c>
      <c r="CC352" s="74">
        <v>0</v>
      </c>
      <c r="CD352" s="74">
        <v>0</v>
      </c>
      <c r="CE352" s="74">
        <v>0</v>
      </c>
      <c r="CF352" s="74">
        <v>0</v>
      </c>
      <c r="CG352" s="74">
        <v>0</v>
      </c>
      <c r="CH352" s="74">
        <v>0</v>
      </c>
      <c r="CI352" s="74">
        <v>0</v>
      </c>
      <c r="CJ352" s="74">
        <v>0</v>
      </c>
      <c r="CK352" s="74">
        <v>0</v>
      </c>
      <c r="CL352" s="74">
        <v>0</v>
      </c>
      <c r="CM352" s="74">
        <v>0</v>
      </c>
      <c r="CN352" s="74">
        <v>0</v>
      </c>
      <c r="CO352" s="167"/>
      <c r="CP352" s="13" t="s">
        <v>120</v>
      </c>
      <c r="CQ352" s="72">
        <v>0</v>
      </c>
      <c r="CR352" s="5">
        <v>0</v>
      </c>
      <c r="CS352" s="5">
        <v>0</v>
      </c>
      <c r="CT352" s="72">
        <v>0</v>
      </c>
      <c r="CU352" s="5">
        <v>0</v>
      </c>
      <c r="CV352" s="72">
        <v>0</v>
      </c>
      <c r="CW352" s="72">
        <v>0</v>
      </c>
      <c r="CX352" s="167"/>
      <c r="CY352" s="13" t="s">
        <v>120</v>
      </c>
      <c r="CZ352" s="74">
        <v>0</v>
      </c>
      <c r="DA352" s="74">
        <v>0</v>
      </c>
      <c r="DB352" s="74">
        <v>0</v>
      </c>
      <c r="DC352" s="74">
        <v>0</v>
      </c>
      <c r="DD352" s="74">
        <v>0</v>
      </c>
      <c r="DE352" s="74">
        <v>0</v>
      </c>
      <c r="DF352" s="74">
        <v>0</v>
      </c>
      <c r="DG352" s="74">
        <v>0</v>
      </c>
      <c r="DH352" s="74">
        <v>0</v>
      </c>
      <c r="DI352" s="74">
        <v>0</v>
      </c>
      <c r="DJ352" s="74">
        <v>0</v>
      </c>
      <c r="DK352" s="74">
        <v>0</v>
      </c>
      <c r="DL352" s="74">
        <v>0</v>
      </c>
      <c r="DM352" s="74">
        <v>0</v>
      </c>
      <c r="DN352" s="74">
        <v>0</v>
      </c>
      <c r="DO352" s="135"/>
      <c r="DP352" s="138" t="s">
        <v>243</v>
      </c>
      <c r="DQ352" s="138" t="s">
        <v>4468</v>
      </c>
      <c r="DR352" s="138">
        <v>0</v>
      </c>
      <c r="DS352" s="138">
        <v>0</v>
      </c>
      <c r="DT352" s="139">
        <v>0</v>
      </c>
      <c r="DU352" s="139">
        <v>0</v>
      </c>
    </row>
    <row r="353" spans="1:125">
      <c r="A353" s="167"/>
      <c r="B353" s="103" t="s">
        <v>102</v>
      </c>
      <c r="C353" s="105">
        <v>0</v>
      </c>
      <c r="D353" s="105">
        <v>0</v>
      </c>
      <c r="E353" s="105">
        <v>0</v>
      </c>
      <c r="F353" s="105">
        <v>0</v>
      </c>
      <c r="G353" s="105">
        <v>0</v>
      </c>
      <c r="H353" s="105">
        <v>0</v>
      </c>
      <c r="I353" s="105">
        <v>0</v>
      </c>
      <c r="J353" s="105">
        <v>0</v>
      </c>
      <c r="K353" s="105">
        <v>0</v>
      </c>
      <c r="L353" s="105">
        <v>0</v>
      </c>
      <c r="M353" s="105">
        <v>0</v>
      </c>
      <c r="N353" s="105">
        <v>0</v>
      </c>
      <c r="O353" s="105">
        <v>0</v>
      </c>
      <c r="P353" s="105">
        <v>0</v>
      </c>
      <c r="Q353" s="105">
        <v>0</v>
      </c>
      <c r="R353" s="105">
        <v>0</v>
      </c>
      <c r="S353" s="105">
        <v>0</v>
      </c>
      <c r="T353" s="105">
        <v>0</v>
      </c>
      <c r="U353" s="105">
        <v>0</v>
      </c>
      <c r="V353" s="105">
        <v>0</v>
      </c>
      <c r="W353" s="167"/>
      <c r="X353" s="103" t="s">
        <v>102</v>
      </c>
      <c r="Y353" s="105">
        <v>0</v>
      </c>
      <c r="Z353" s="105">
        <v>0</v>
      </c>
      <c r="AA353" s="105">
        <v>0</v>
      </c>
      <c r="AB353" s="105">
        <v>0</v>
      </c>
      <c r="AC353" s="105">
        <v>0</v>
      </c>
      <c r="AD353" s="105">
        <v>0</v>
      </c>
      <c r="AE353" s="105">
        <v>0</v>
      </c>
      <c r="AF353" s="105">
        <v>0</v>
      </c>
      <c r="AG353" s="105">
        <v>0</v>
      </c>
      <c r="AH353" s="105">
        <v>0</v>
      </c>
      <c r="AI353" s="105">
        <v>0</v>
      </c>
      <c r="AJ353" s="105">
        <v>0</v>
      </c>
      <c r="AK353" s="105">
        <v>0</v>
      </c>
      <c r="AL353" s="105">
        <v>0</v>
      </c>
      <c r="AM353" s="105">
        <v>0</v>
      </c>
      <c r="AN353" s="105">
        <v>0</v>
      </c>
      <c r="AO353" s="105">
        <v>0</v>
      </c>
      <c r="AP353" s="105">
        <v>0</v>
      </c>
      <c r="AQ353" s="105">
        <v>0</v>
      </c>
      <c r="AR353" s="105">
        <v>0</v>
      </c>
      <c r="AS353" s="167"/>
      <c r="AT353" s="103" t="s">
        <v>102</v>
      </c>
      <c r="AU353" s="105">
        <v>0</v>
      </c>
      <c r="AV353" s="105">
        <v>0</v>
      </c>
      <c r="AW353" s="105">
        <v>0</v>
      </c>
      <c r="AX353" s="105">
        <v>0</v>
      </c>
      <c r="AY353" s="105">
        <v>0</v>
      </c>
      <c r="AZ353" s="105">
        <v>0</v>
      </c>
      <c r="BA353" s="105">
        <v>0</v>
      </c>
      <c r="BB353" s="105">
        <v>0</v>
      </c>
      <c r="BC353" s="105">
        <v>0</v>
      </c>
      <c r="BD353" s="105">
        <v>0</v>
      </c>
      <c r="BE353" s="105">
        <v>0</v>
      </c>
      <c r="BF353" s="105">
        <v>0</v>
      </c>
      <c r="BG353" s="105">
        <v>0</v>
      </c>
      <c r="BH353" s="105">
        <v>0</v>
      </c>
      <c r="BI353" s="105">
        <v>0</v>
      </c>
      <c r="BJ353" s="167"/>
      <c r="BK353" s="103" t="s">
        <v>102</v>
      </c>
      <c r="BL353" s="105">
        <v>0</v>
      </c>
      <c r="BM353" s="105">
        <v>0</v>
      </c>
      <c r="BN353" s="105">
        <v>0</v>
      </c>
      <c r="BO353" s="105">
        <v>0</v>
      </c>
      <c r="BP353" s="105">
        <v>0</v>
      </c>
      <c r="BQ353" s="105">
        <v>0</v>
      </c>
      <c r="BR353" s="105">
        <v>0</v>
      </c>
      <c r="BS353" s="105">
        <v>0</v>
      </c>
      <c r="BT353" s="105">
        <v>0</v>
      </c>
      <c r="BU353" s="167"/>
      <c r="BV353" s="103" t="s">
        <v>102</v>
      </c>
      <c r="BW353" s="105">
        <v>0</v>
      </c>
      <c r="BX353" s="105">
        <v>0</v>
      </c>
      <c r="BY353" s="105">
        <v>0</v>
      </c>
      <c r="BZ353" s="105">
        <v>0</v>
      </c>
      <c r="CA353" s="105">
        <v>0</v>
      </c>
      <c r="CB353" s="105">
        <v>0</v>
      </c>
      <c r="CC353" s="105">
        <v>0</v>
      </c>
      <c r="CD353" s="105">
        <v>0</v>
      </c>
      <c r="CE353" s="105">
        <v>0</v>
      </c>
      <c r="CF353" s="105">
        <v>0</v>
      </c>
      <c r="CG353" s="105">
        <v>0</v>
      </c>
      <c r="CH353" s="105">
        <v>0</v>
      </c>
      <c r="CI353" s="105">
        <v>0</v>
      </c>
      <c r="CJ353" s="105">
        <v>0</v>
      </c>
      <c r="CK353" s="105">
        <v>0</v>
      </c>
      <c r="CL353" s="105">
        <v>0</v>
      </c>
      <c r="CM353" s="105">
        <v>0</v>
      </c>
      <c r="CN353" s="105">
        <v>0</v>
      </c>
      <c r="CO353" s="167"/>
      <c r="CP353" s="105" t="s">
        <v>102</v>
      </c>
      <c r="CQ353" s="105">
        <v>0</v>
      </c>
      <c r="CR353" s="105">
        <v>0</v>
      </c>
      <c r="CS353" s="105">
        <v>0</v>
      </c>
      <c r="CT353" s="105">
        <v>0</v>
      </c>
      <c r="CU353" s="105">
        <v>0</v>
      </c>
      <c r="CV353" s="105">
        <v>0</v>
      </c>
      <c r="CW353" s="105">
        <v>0</v>
      </c>
      <c r="CX353" s="167"/>
      <c r="CY353" s="103" t="s">
        <v>102</v>
      </c>
      <c r="CZ353" s="105">
        <v>0</v>
      </c>
      <c r="DA353" s="105">
        <v>0</v>
      </c>
      <c r="DB353" s="105">
        <v>0</v>
      </c>
      <c r="DC353" s="105">
        <v>0</v>
      </c>
      <c r="DD353" s="105">
        <v>0</v>
      </c>
      <c r="DE353" s="105">
        <v>0</v>
      </c>
      <c r="DF353" s="105">
        <v>0</v>
      </c>
      <c r="DG353" s="105">
        <v>0</v>
      </c>
      <c r="DH353" s="105">
        <v>0</v>
      </c>
      <c r="DI353" s="105">
        <v>0</v>
      </c>
      <c r="DJ353" s="105">
        <v>0</v>
      </c>
      <c r="DK353" s="105">
        <v>0</v>
      </c>
      <c r="DL353" s="105">
        <v>0</v>
      </c>
      <c r="DM353" s="105">
        <v>0</v>
      </c>
      <c r="DN353" s="105">
        <v>0</v>
      </c>
      <c r="DO353" s="135"/>
      <c r="DP353" s="138" t="s">
        <v>243</v>
      </c>
      <c r="DQ353" s="138" t="s">
        <v>4469</v>
      </c>
      <c r="DR353" s="138">
        <v>0</v>
      </c>
      <c r="DS353" s="138">
        <v>0</v>
      </c>
      <c r="DT353" s="139">
        <v>0</v>
      </c>
      <c r="DU353" s="139">
        <v>0</v>
      </c>
    </row>
    <row r="354" spans="1:125">
      <c r="A354" s="167" t="s">
        <v>244</v>
      </c>
      <c r="B354" s="13" t="s">
        <v>119</v>
      </c>
      <c r="C354" s="74">
        <v>290</v>
      </c>
      <c r="D354" s="74">
        <v>151</v>
      </c>
      <c r="E354" s="74">
        <v>102</v>
      </c>
      <c r="F354" s="74">
        <v>61</v>
      </c>
      <c r="G354" s="74">
        <v>0</v>
      </c>
      <c r="H354" s="74">
        <v>0</v>
      </c>
      <c r="I354" s="74">
        <v>7</v>
      </c>
      <c r="J354" s="74">
        <v>3</v>
      </c>
      <c r="K354" s="74">
        <v>105</v>
      </c>
      <c r="L354" s="74">
        <v>59</v>
      </c>
      <c r="M354" s="74">
        <v>193</v>
      </c>
      <c r="N354" s="74">
        <v>108</v>
      </c>
      <c r="O354" s="74">
        <v>0</v>
      </c>
      <c r="P354" s="74">
        <v>0</v>
      </c>
      <c r="Q354" s="74">
        <v>32</v>
      </c>
      <c r="R354" s="74">
        <v>15</v>
      </c>
      <c r="S354" s="74">
        <v>19</v>
      </c>
      <c r="T354" s="74">
        <v>5</v>
      </c>
      <c r="U354" s="67">
        <v>748</v>
      </c>
      <c r="V354" s="67">
        <v>402</v>
      </c>
      <c r="W354" s="167" t="s">
        <v>244</v>
      </c>
      <c r="X354" s="13" t="s">
        <v>119</v>
      </c>
      <c r="Y354" s="74">
        <v>0</v>
      </c>
      <c r="Z354" s="74">
        <v>0</v>
      </c>
      <c r="AA354" s="74">
        <v>0</v>
      </c>
      <c r="AB354" s="74">
        <v>0</v>
      </c>
      <c r="AC354" s="74">
        <v>0</v>
      </c>
      <c r="AD354" s="74">
        <v>0</v>
      </c>
      <c r="AE354" s="74">
        <v>0</v>
      </c>
      <c r="AF354" s="74">
        <v>0</v>
      </c>
      <c r="AG354" s="74">
        <v>0</v>
      </c>
      <c r="AH354" s="74">
        <v>0</v>
      </c>
      <c r="AI354" s="74">
        <v>8</v>
      </c>
      <c r="AJ354" s="74">
        <v>2</v>
      </c>
      <c r="AK354" s="74">
        <v>0</v>
      </c>
      <c r="AL354" s="74">
        <v>0</v>
      </c>
      <c r="AM354" s="74">
        <v>3</v>
      </c>
      <c r="AN354" s="74">
        <v>3</v>
      </c>
      <c r="AO354" s="74">
        <v>2</v>
      </c>
      <c r="AP354" s="74">
        <v>1</v>
      </c>
      <c r="AQ354" s="67">
        <v>13</v>
      </c>
      <c r="AR354" s="67">
        <v>6</v>
      </c>
      <c r="AS354" s="167" t="s">
        <v>244</v>
      </c>
      <c r="AT354" s="13" t="s">
        <v>119</v>
      </c>
      <c r="AU354" s="74">
        <v>9</v>
      </c>
      <c r="AV354" s="74">
        <v>4</v>
      </c>
      <c r="AW354" s="74">
        <v>0</v>
      </c>
      <c r="AX354" s="74">
        <v>1</v>
      </c>
      <c r="AY354" s="74">
        <v>3</v>
      </c>
      <c r="AZ354" s="74">
        <v>8</v>
      </c>
      <c r="BA354" s="74">
        <v>0</v>
      </c>
      <c r="BB354" s="74">
        <v>3</v>
      </c>
      <c r="BC354" s="74">
        <v>1</v>
      </c>
      <c r="BD354" s="67">
        <v>29</v>
      </c>
      <c r="BE354" s="76">
        <v>28</v>
      </c>
      <c r="BF354" s="74">
        <v>28</v>
      </c>
      <c r="BG354" s="74">
        <v>8</v>
      </c>
      <c r="BH354" s="74">
        <v>0</v>
      </c>
      <c r="BI354" s="74">
        <v>8</v>
      </c>
      <c r="BJ354" s="167" t="s">
        <v>244</v>
      </c>
      <c r="BK354" s="13" t="s">
        <v>119</v>
      </c>
      <c r="BL354" s="74">
        <v>0</v>
      </c>
      <c r="BM354" s="74">
        <v>248</v>
      </c>
      <c r="BN354" s="74">
        <v>92</v>
      </c>
      <c r="BO354" s="74">
        <v>13</v>
      </c>
      <c r="BP354" s="74">
        <v>0</v>
      </c>
      <c r="BQ354" s="74">
        <v>0</v>
      </c>
      <c r="BR354" s="74">
        <v>29</v>
      </c>
      <c r="BS354" s="74">
        <v>25</v>
      </c>
      <c r="BT354" s="74">
        <v>25</v>
      </c>
      <c r="BU354" s="167" t="s">
        <v>244</v>
      </c>
      <c r="BV354" s="13" t="s">
        <v>119</v>
      </c>
      <c r="BW354" s="74">
        <v>194</v>
      </c>
      <c r="BX354" s="74">
        <v>91</v>
      </c>
      <c r="BY354" s="74">
        <v>186</v>
      </c>
      <c r="BZ354" s="74">
        <v>86</v>
      </c>
      <c r="CA354" s="74">
        <v>141</v>
      </c>
      <c r="CB354" s="74">
        <v>68</v>
      </c>
      <c r="CC354" s="74">
        <v>0</v>
      </c>
      <c r="CD354" s="74">
        <v>0</v>
      </c>
      <c r="CE354" s="74">
        <v>0</v>
      </c>
      <c r="CF354" s="74">
        <v>0</v>
      </c>
      <c r="CG354" s="74">
        <v>0</v>
      </c>
      <c r="CH354" s="74">
        <v>0</v>
      </c>
      <c r="CI354" s="74">
        <v>27</v>
      </c>
      <c r="CJ354" s="74">
        <v>12</v>
      </c>
      <c r="CK354" s="74">
        <v>26</v>
      </c>
      <c r="CL354" s="74">
        <v>12</v>
      </c>
      <c r="CM354" s="74">
        <v>17</v>
      </c>
      <c r="CN354" s="74">
        <v>4</v>
      </c>
      <c r="CO354" s="167" t="s">
        <v>244</v>
      </c>
      <c r="CP354" s="13" t="s">
        <v>119</v>
      </c>
      <c r="CQ354" s="72">
        <v>51</v>
      </c>
      <c r="CR354" s="5">
        <v>9</v>
      </c>
      <c r="CS354" s="5">
        <v>7</v>
      </c>
      <c r="CT354" s="72">
        <v>8</v>
      </c>
      <c r="CU354" s="5">
        <v>5</v>
      </c>
      <c r="CV354" s="72">
        <v>59</v>
      </c>
      <c r="CW354" s="72">
        <v>14</v>
      </c>
      <c r="CX354" s="167" t="s">
        <v>244</v>
      </c>
      <c r="CY354" s="13" t="s">
        <v>119</v>
      </c>
      <c r="CZ354" s="74">
        <v>0</v>
      </c>
      <c r="DA354" s="74">
        <v>194</v>
      </c>
      <c r="DB354" s="74">
        <v>0</v>
      </c>
      <c r="DC354" s="74">
        <v>0</v>
      </c>
      <c r="DD354" s="74">
        <v>0</v>
      </c>
      <c r="DE354" s="74">
        <v>0</v>
      </c>
      <c r="DF354" s="74">
        <v>0</v>
      </c>
      <c r="DG354" s="74">
        <v>0</v>
      </c>
      <c r="DH354" s="74">
        <v>0</v>
      </c>
      <c r="DI354" s="74">
        <v>0</v>
      </c>
      <c r="DJ354" s="74">
        <v>0</v>
      </c>
      <c r="DK354" s="74">
        <v>0</v>
      </c>
      <c r="DL354" s="74">
        <v>0</v>
      </c>
      <c r="DM354" s="74">
        <v>4</v>
      </c>
      <c r="DN354" s="74">
        <v>3</v>
      </c>
      <c r="DO354" s="135"/>
      <c r="DP354" s="138" t="s">
        <v>244</v>
      </c>
      <c r="DQ354" s="138" t="s">
        <v>4470</v>
      </c>
      <c r="DR354" s="138">
        <v>221</v>
      </c>
      <c r="DS354" s="138">
        <v>158</v>
      </c>
      <c r="DT354" s="139">
        <v>824</v>
      </c>
      <c r="DU354" s="139">
        <v>194</v>
      </c>
    </row>
    <row r="355" spans="1:125">
      <c r="A355" s="167"/>
      <c r="B355" s="13" t="s">
        <v>120</v>
      </c>
      <c r="C355" s="74">
        <v>406</v>
      </c>
      <c r="D355" s="74">
        <v>234</v>
      </c>
      <c r="E355" s="74">
        <v>169</v>
      </c>
      <c r="F355" s="74">
        <v>107</v>
      </c>
      <c r="G355" s="74">
        <v>0</v>
      </c>
      <c r="H355" s="74">
        <v>0</v>
      </c>
      <c r="I355" s="74">
        <v>32</v>
      </c>
      <c r="J355" s="74">
        <v>17</v>
      </c>
      <c r="K355" s="74">
        <v>242</v>
      </c>
      <c r="L355" s="74">
        <v>116</v>
      </c>
      <c r="M355" s="74">
        <v>264</v>
      </c>
      <c r="N355" s="74">
        <v>157</v>
      </c>
      <c r="O355" s="74">
        <v>0</v>
      </c>
      <c r="P355" s="74">
        <v>0</v>
      </c>
      <c r="Q355" s="74">
        <v>153</v>
      </c>
      <c r="R355" s="74">
        <v>69</v>
      </c>
      <c r="S355" s="74">
        <v>46</v>
      </c>
      <c r="T355" s="74">
        <v>29</v>
      </c>
      <c r="U355" s="67">
        <v>1312</v>
      </c>
      <c r="V355" s="67">
        <v>729</v>
      </c>
      <c r="W355" s="167"/>
      <c r="X355" s="13" t="s">
        <v>120</v>
      </c>
      <c r="Y355" s="74">
        <v>8</v>
      </c>
      <c r="Z355" s="74">
        <v>4</v>
      </c>
      <c r="AA355" s="74">
        <v>2</v>
      </c>
      <c r="AB355" s="74">
        <v>0</v>
      </c>
      <c r="AC355" s="74">
        <v>0</v>
      </c>
      <c r="AD355" s="74">
        <v>0</v>
      </c>
      <c r="AE355" s="74">
        <v>0</v>
      </c>
      <c r="AF355" s="74">
        <v>0</v>
      </c>
      <c r="AG355" s="74">
        <v>1</v>
      </c>
      <c r="AH355" s="74">
        <v>0</v>
      </c>
      <c r="AI355" s="74">
        <v>10</v>
      </c>
      <c r="AJ355" s="74">
        <v>3</v>
      </c>
      <c r="AK355" s="74">
        <v>0</v>
      </c>
      <c r="AL355" s="74">
        <v>0</v>
      </c>
      <c r="AM355" s="74">
        <v>11</v>
      </c>
      <c r="AN355" s="74">
        <v>4</v>
      </c>
      <c r="AO355" s="74">
        <v>1</v>
      </c>
      <c r="AP355" s="74">
        <v>0</v>
      </c>
      <c r="AQ355" s="67">
        <v>33</v>
      </c>
      <c r="AR355" s="67">
        <v>11</v>
      </c>
      <c r="AS355" s="167"/>
      <c r="AT355" s="13" t="s">
        <v>120</v>
      </c>
      <c r="AU355" s="74">
        <v>10</v>
      </c>
      <c r="AV355" s="74">
        <v>4</v>
      </c>
      <c r="AW355" s="74">
        <v>0</v>
      </c>
      <c r="AX355" s="74">
        <v>1</v>
      </c>
      <c r="AY355" s="74">
        <v>7</v>
      </c>
      <c r="AZ355" s="74">
        <v>8</v>
      </c>
      <c r="BA355" s="74">
        <v>0</v>
      </c>
      <c r="BB355" s="74">
        <v>5</v>
      </c>
      <c r="BC355" s="74">
        <v>1</v>
      </c>
      <c r="BD355" s="67">
        <v>36</v>
      </c>
      <c r="BE355" s="76">
        <v>37</v>
      </c>
      <c r="BF355" s="74">
        <v>37</v>
      </c>
      <c r="BG355" s="74">
        <v>27</v>
      </c>
      <c r="BH355" s="74">
        <v>0</v>
      </c>
      <c r="BI355" s="74">
        <v>7</v>
      </c>
      <c r="BJ355" s="167"/>
      <c r="BK355" s="13" t="s">
        <v>120</v>
      </c>
      <c r="BL355" s="74">
        <v>0</v>
      </c>
      <c r="BM355" s="74">
        <v>468</v>
      </c>
      <c r="BN355" s="74">
        <v>179</v>
      </c>
      <c r="BO355" s="74">
        <v>45</v>
      </c>
      <c r="BP355" s="74">
        <v>0</v>
      </c>
      <c r="BQ355" s="74">
        <v>2</v>
      </c>
      <c r="BR355" s="74">
        <v>34</v>
      </c>
      <c r="BS355" s="74">
        <v>34</v>
      </c>
      <c r="BT355" s="74">
        <v>34</v>
      </c>
      <c r="BU355" s="167"/>
      <c r="BV355" s="13" t="s">
        <v>120</v>
      </c>
      <c r="BW355" s="74">
        <v>304</v>
      </c>
      <c r="BX355" s="74">
        <v>167</v>
      </c>
      <c r="BY355" s="74">
        <v>294</v>
      </c>
      <c r="BZ355" s="74">
        <v>162</v>
      </c>
      <c r="CA355" s="74">
        <v>193</v>
      </c>
      <c r="CB355" s="74">
        <v>110</v>
      </c>
      <c r="CC355" s="74">
        <v>0</v>
      </c>
      <c r="CD355" s="74">
        <v>0</v>
      </c>
      <c r="CE355" s="74">
        <v>0</v>
      </c>
      <c r="CF355" s="74">
        <v>0</v>
      </c>
      <c r="CG355" s="74">
        <v>0</v>
      </c>
      <c r="CH355" s="74">
        <v>0</v>
      </c>
      <c r="CI355" s="74">
        <v>126</v>
      </c>
      <c r="CJ355" s="74">
        <v>56</v>
      </c>
      <c r="CK355" s="74">
        <v>126</v>
      </c>
      <c r="CL355" s="74">
        <v>56</v>
      </c>
      <c r="CM355" s="74">
        <v>72</v>
      </c>
      <c r="CN355" s="74">
        <v>35</v>
      </c>
      <c r="CO355" s="167"/>
      <c r="CP355" s="13" t="s">
        <v>120</v>
      </c>
      <c r="CQ355" s="72">
        <v>87</v>
      </c>
      <c r="CR355" s="5">
        <v>28</v>
      </c>
      <c r="CS355" s="5">
        <v>16</v>
      </c>
      <c r="CT355" s="72">
        <v>12</v>
      </c>
      <c r="CU355" s="5">
        <v>7</v>
      </c>
      <c r="CV355" s="72">
        <v>99</v>
      </c>
      <c r="CW355" s="72">
        <v>35</v>
      </c>
      <c r="CX355" s="167"/>
      <c r="CY355" s="13" t="s">
        <v>120</v>
      </c>
      <c r="CZ355" s="74">
        <v>5</v>
      </c>
      <c r="DA355" s="74">
        <v>8</v>
      </c>
      <c r="DB355" s="74">
        <v>5</v>
      </c>
      <c r="DC355" s="74">
        <v>0</v>
      </c>
      <c r="DD355" s="74">
        <v>1</v>
      </c>
      <c r="DE355" s="74">
        <v>3</v>
      </c>
      <c r="DF355" s="74">
        <v>6</v>
      </c>
      <c r="DG355" s="74">
        <v>5</v>
      </c>
      <c r="DH355" s="74">
        <v>6</v>
      </c>
      <c r="DI355" s="74">
        <v>2</v>
      </c>
      <c r="DJ355" s="74">
        <v>4</v>
      </c>
      <c r="DK355" s="74">
        <v>0</v>
      </c>
      <c r="DL355" s="74">
        <v>4</v>
      </c>
      <c r="DM355" s="74">
        <v>0</v>
      </c>
      <c r="DN355" s="74">
        <v>0</v>
      </c>
      <c r="DO355" s="135"/>
      <c r="DP355" s="138" t="s">
        <v>244</v>
      </c>
      <c r="DQ355" s="138" t="s">
        <v>4471</v>
      </c>
      <c r="DR355" s="138">
        <v>430</v>
      </c>
      <c r="DS355" s="138">
        <v>265</v>
      </c>
      <c r="DT355" s="139">
        <v>1653</v>
      </c>
      <c r="DU355" s="139">
        <v>45</v>
      </c>
    </row>
    <row r="356" spans="1:125">
      <c r="A356" s="167"/>
      <c r="B356" s="103" t="s">
        <v>102</v>
      </c>
      <c r="C356" s="105">
        <v>696</v>
      </c>
      <c r="D356" s="105">
        <v>385</v>
      </c>
      <c r="E356" s="105">
        <v>271</v>
      </c>
      <c r="F356" s="105">
        <v>168</v>
      </c>
      <c r="G356" s="105">
        <v>0</v>
      </c>
      <c r="H356" s="105">
        <v>0</v>
      </c>
      <c r="I356" s="105">
        <v>39</v>
      </c>
      <c r="J356" s="105">
        <v>20</v>
      </c>
      <c r="K356" s="105">
        <v>347</v>
      </c>
      <c r="L356" s="105">
        <v>175</v>
      </c>
      <c r="M356" s="105">
        <v>457</v>
      </c>
      <c r="N356" s="105">
        <v>265</v>
      </c>
      <c r="O356" s="105">
        <v>0</v>
      </c>
      <c r="P356" s="105">
        <v>0</v>
      </c>
      <c r="Q356" s="105">
        <v>185</v>
      </c>
      <c r="R356" s="105">
        <v>84</v>
      </c>
      <c r="S356" s="105">
        <v>65</v>
      </c>
      <c r="T356" s="105">
        <v>34</v>
      </c>
      <c r="U356" s="105">
        <v>2060</v>
      </c>
      <c r="V356" s="105">
        <v>1131</v>
      </c>
      <c r="W356" s="167"/>
      <c r="X356" s="103" t="s">
        <v>102</v>
      </c>
      <c r="Y356" s="105">
        <v>8</v>
      </c>
      <c r="Z356" s="105">
        <v>4</v>
      </c>
      <c r="AA356" s="105">
        <v>2</v>
      </c>
      <c r="AB356" s="105">
        <v>0</v>
      </c>
      <c r="AC356" s="105">
        <v>0</v>
      </c>
      <c r="AD356" s="105">
        <v>0</v>
      </c>
      <c r="AE356" s="105">
        <v>0</v>
      </c>
      <c r="AF356" s="105">
        <v>0</v>
      </c>
      <c r="AG356" s="105">
        <v>1</v>
      </c>
      <c r="AH356" s="105">
        <v>0</v>
      </c>
      <c r="AI356" s="105">
        <v>18</v>
      </c>
      <c r="AJ356" s="105">
        <v>5</v>
      </c>
      <c r="AK356" s="105">
        <v>0</v>
      </c>
      <c r="AL356" s="105">
        <v>0</v>
      </c>
      <c r="AM356" s="105">
        <v>14</v>
      </c>
      <c r="AN356" s="105">
        <v>7</v>
      </c>
      <c r="AO356" s="105">
        <v>3</v>
      </c>
      <c r="AP356" s="105">
        <v>1</v>
      </c>
      <c r="AQ356" s="105">
        <v>46</v>
      </c>
      <c r="AR356" s="105">
        <v>17</v>
      </c>
      <c r="AS356" s="167"/>
      <c r="AT356" s="103" t="s">
        <v>102</v>
      </c>
      <c r="AU356" s="105">
        <v>19</v>
      </c>
      <c r="AV356" s="105">
        <v>8</v>
      </c>
      <c r="AW356" s="105">
        <v>0</v>
      </c>
      <c r="AX356" s="105">
        <v>2</v>
      </c>
      <c r="AY356" s="105">
        <v>10</v>
      </c>
      <c r="AZ356" s="105">
        <v>16</v>
      </c>
      <c r="BA356" s="105">
        <v>0</v>
      </c>
      <c r="BB356" s="105">
        <v>8</v>
      </c>
      <c r="BC356" s="105">
        <v>2</v>
      </c>
      <c r="BD356" s="105">
        <v>65</v>
      </c>
      <c r="BE356" s="105">
        <v>65</v>
      </c>
      <c r="BF356" s="105">
        <v>65</v>
      </c>
      <c r="BG356" s="105">
        <v>35</v>
      </c>
      <c r="BH356" s="105">
        <v>0</v>
      </c>
      <c r="BI356" s="105">
        <v>15</v>
      </c>
      <c r="BJ356" s="167"/>
      <c r="BK356" s="103" t="s">
        <v>102</v>
      </c>
      <c r="BL356" s="105">
        <v>0</v>
      </c>
      <c r="BM356" s="105">
        <v>716</v>
      </c>
      <c r="BN356" s="105">
        <v>271</v>
      </c>
      <c r="BO356" s="105">
        <v>58</v>
      </c>
      <c r="BP356" s="105">
        <v>0</v>
      </c>
      <c r="BQ356" s="105">
        <v>2</v>
      </c>
      <c r="BR356" s="105">
        <v>63</v>
      </c>
      <c r="BS356" s="105">
        <v>59</v>
      </c>
      <c r="BT356" s="105">
        <v>59</v>
      </c>
      <c r="BU356" s="167"/>
      <c r="BV356" s="103" t="s">
        <v>102</v>
      </c>
      <c r="BW356" s="105">
        <v>498</v>
      </c>
      <c r="BX356" s="105">
        <v>258</v>
      </c>
      <c r="BY356" s="105">
        <v>480</v>
      </c>
      <c r="BZ356" s="105">
        <v>248</v>
      </c>
      <c r="CA356" s="105">
        <v>334</v>
      </c>
      <c r="CB356" s="105">
        <v>178</v>
      </c>
      <c r="CC356" s="105">
        <v>0</v>
      </c>
      <c r="CD356" s="105">
        <v>0</v>
      </c>
      <c r="CE356" s="105">
        <v>0</v>
      </c>
      <c r="CF356" s="105">
        <v>0</v>
      </c>
      <c r="CG356" s="105">
        <v>0</v>
      </c>
      <c r="CH356" s="105">
        <v>0</v>
      </c>
      <c r="CI356" s="105">
        <v>153</v>
      </c>
      <c r="CJ356" s="105">
        <v>68</v>
      </c>
      <c r="CK356" s="105">
        <v>152</v>
      </c>
      <c r="CL356" s="105">
        <v>68</v>
      </c>
      <c r="CM356" s="105">
        <v>89</v>
      </c>
      <c r="CN356" s="105">
        <v>39</v>
      </c>
      <c r="CO356" s="167"/>
      <c r="CP356" s="105" t="s">
        <v>102</v>
      </c>
      <c r="CQ356" s="105">
        <v>138</v>
      </c>
      <c r="CR356" s="105">
        <v>37</v>
      </c>
      <c r="CS356" s="105">
        <v>23</v>
      </c>
      <c r="CT356" s="105">
        <v>20</v>
      </c>
      <c r="CU356" s="105">
        <v>12</v>
      </c>
      <c r="CV356" s="105">
        <v>158</v>
      </c>
      <c r="CW356" s="105">
        <v>49</v>
      </c>
      <c r="CX356" s="167"/>
      <c r="CY356" s="103" t="s">
        <v>102</v>
      </c>
      <c r="CZ356" s="105">
        <v>5</v>
      </c>
      <c r="DA356" s="105">
        <v>202</v>
      </c>
      <c r="DB356" s="105">
        <v>5</v>
      </c>
      <c r="DC356" s="105">
        <v>0</v>
      </c>
      <c r="DD356" s="105">
        <v>1</v>
      </c>
      <c r="DE356" s="105">
        <v>3</v>
      </c>
      <c r="DF356" s="105">
        <v>6</v>
      </c>
      <c r="DG356" s="105">
        <v>5</v>
      </c>
      <c r="DH356" s="105">
        <v>6</v>
      </c>
      <c r="DI356" s="105">
        <v>2</v>
      </c>
      <c r="DJ356" s="105">
        <v>4</v>
      </c>
      <c r="DK356" s="105">
        <v>0</v>
      </c>
      <c r="DL356" s="105">
        <v>4</v>
      </c>
      <c r="DM356" s="105">
        <v>4</v>
      </c>
      <c r="DN356" s="105">
        <v>3</v>
      </c>
      <c r="DO356" s="135"/>
      <c r="DP356" s="138" t="s">
        <v>244</v>
      </c>
      <c r="DQ356" s="138" t="s">
        <v>4472</v>
      </c>
      <c r="DR356" s="138">
        <v>651</v>
      </c>
      <c r="DS356" s="138">
        <v>423</v>
      </c>
      <c r="DT356" s="139">
        <v>2477</v>
      </c>
      <c r="DU356" s="139">
        <v>239</v>
      </c>
    </row>
    <row r="357" spans="1:125">
      <c r="A357" s="167" t="s">
        <v>245</v>
      </c>
      <c r="B357" s="13" t="s">
        <v>119</v>
      </c>
      <c r="C357" s="74">
        <v>0</v>
      </c>
      <c r="D357" s="74">
        <v>0</v>
      </c>
      <c r="E357" s="74">
        <v>0</v>
      </c>
      <c r="F357" s="74">
        <v>0</v>
      </c>
      <c r="G357" s="74">
        <v>0</v>
      </c>
      <c r="H357" s="74">
        <v>0</v>
      </c>
      <c r="I357" s="74">
        <v>0</v>
      </c>
      <c r="J357" s="74">
        <v>0</v>
      </c>
      <c r="K357" s="74">
        <v>0</v>
      </c>
      <c r="L357" s="74">
        <v>0</v>
      </c>
      <c r="M357" s="74">
        <v>0</v>
      </c>
      <c r="N357" s="74">
        <v>0</v>
      </c>
      <c r="O357" s="74">
        <v>0</v>
      </c>
      <c r="P357" s="74">
        <v>0</v>
      </c>
      <c r="Q357" s="74">
        <v>0</v>
      </c>
      <c r="R357" s="74">
        <v>0</v>
      </c>
      <c r="S357" s="74">
        <v>0</v>
      </c>
      <c r="T357" s="74">
        <v>0</v>
      </c>
      <c r="U357" s="67">
        <v>0</v>
      </c>
      <c r="V357" s="67">
        <v>0</v>
      </c>
      <c r="W357" s="167" t="s">
        <v>245</v>
      </c>
      <c r="X357" s="13" t="s">
        <v>119</v>
      </c>
      <c r="Y357" s="74">
        <v>0</v>
      </c>
      <c r="Z357" s="74">
        <v>0</v>
      </c>
      <c r="AA357" s="74">
        <v>0</v>
      </c>
      <c r="AB357" s="74">
        <v>0</v>
      </c>
      <c r="AC357" s="74">
        <v>0</v>
      </c>
      <c r="AD357" s="74">
        <v>0</v>
      </c>
      <c r="AE357" s="74">
        <v>0</v>
      </c>
      <c r="AF357" s="74">
        <v>0</v>
      </c>
      <c r="AG357" s="74">
        <v>0</v>
      </c>
      <c r="AH357" s="74">
        <v>0</v>
      </c>
      <c r="AI357" s="74">
        <v>0</v>
      </c>
      <c r="AJ357" s="74">
        <v>0</v>
      </c>
      <c r="AK357" s="74">
        <v>0</v>
      </c>
      <c r="AL357" s="74">
        <v>0</v>
      </c>
      <c r="AM357" s="74">
        <v>0</v>
      </c>
      <c r="AN357" s="74">
        <v>0</v>
      </c>
      <c r="AO357" s="74">
        <v>0</v>
      </c>
      <c r="AP357" s="74">
        <v>0</v>
      </c>
      <c r="AQ357" s="67">
        <v>0</v>
      </c>
      <c r="AR357" s="67">
        <v>0</v>
      </c>
      <c r="AS357" s="167" t="s">
        <v>245</v>
      </c>
      <c r="AT357" s="13" t="s">
        <v>119</v>
      </c>
      <c r="AU357" s="74">
        <v>0</v>
      </c>
      <c r="AV357" s="74">
        <v>0</v>
      </c>
      <c r="AW357" s="74">
        <v>0</v>
      </c>
      <c r="AX357" s="74">
        <v>0</v>
      </c>
      <c r="AY357" s="74">
        <v>0</v>
      </c>
      <c r="AZ357" s="74">
        <v>0</v>
      </c>
      <c r="BA357" s="74">
        <v>0</v>
      </c>
      <c r="BB357" s="74">
        <v>0</v>
      </c>
      <c r="BC357" s="74">
        <v>0</v>
      </c>
      <c r="BD357" s="67">
        <v>0</v>
      </c>
      <c r="BE357" s="76">
        <v>0</v>
      </c>
      <c r="BF357" s="74">
        <v>0</v>
      </c>
      <c r="BG357" s="74">
        <v>0</v>
      </c>
      <c r="BH357" s="74">
        <v>0</v>
      </c>
      <c r="BI357" s="74">
        <v>0</v>
      </c>
      <c r="BJ357" s="167" t="s">
        <v>245</v>
      </c>
      <c r="BK357" s="13" t="s">
        <v>119</v>
      </c>
      <c r="BL357" s="74">
        <v>0</v>
      </c>
      <c r="BM357" s="74">
        <v>0</v>
      </c>
      <c r="BN357" s="74">
        <v>0</v>
      </c>
      <c r="BO357" s="74">
        <v>0</v>
      </c>
      <c r="BP357" s="74">
        <v>0</v>
      </c>
      <c r="BQ357" s="74">
        <v>0</v>
      </c>
      <c r="BR357" s="74">
        <v>0</v>
      </c>
      <c r="BS357" s="74">
        <v>0</v>
      </c>
      <c r="BT357" s="74">
        <v>0</v>
      </c>
      <c r="BU357" s="167" t="s">
        <v>245</v>
      </c>
      <c r="BV357" s="13" t="s">
        <v>119</v>
      </c>
      <c r="BW357" s="74">
        <v>0</v>
      </c>
      <c r="BX357" s="74">
        <v>0</v>
      </c>
      <c r="BY357" s="74">
        <v>0</v>
      </c>
      <c r="BZ357" s="74">
        <v>0</v>
      </c>
      <c r="CA357" s="74">
        <v>0</v>
      </c>
      <c r="CB357" s="74">
        <v>0</v>
      </c>
      <c r="CC357" s="74">
        <v>0</v>
      </c>
      <c r="CD357" s="74">
        <v>0</v>
      </c>
      <c r="CE357" s="74">
        <v>0</v>
      </c>
      <c r="CF357" s="74">
        <v>0</v>
      </c>
      <c r="CG357" s="74">
        <v>0</v>
      </c>
      <c r="CH357" s="74">
        <v>0</v>
      </c>
      <c r="CI357" s="74">
        <v>0</v>
      </c>
      <c r="CJ357" s="74">
        <v>0</v>
      </c>
      <c r="CK357" s="74">
        <v>0</v>
      </c>
      <c r="CL357" s="74">
        <v>0</v>
      </c>
      <c r="CM357" s="74">
        <v>0</v>
      </c>
      <c r="CN357" s="74">
        <v>0</v>
      </c>
      <c r="CO357" s="167" t="s">
        <v>245</v>
      </c>
      <c r="CP357" s="13" t="s">
        <v>119</v>
      </c>
      <c r="CQ357" s="72">
        <v>0</v>
      </c>
      <c r="CR357" s="5">
        <v>0</v>
      </c>
      <c r="CS357" s="5">
        <v>0</v>
      </c>
      <c r="CT357" s="72">
        <v>0</v>
      </c>
      <c r="CU357" s="5">
        <v>0</v>
      </c>
      <c r="CV357" s="72">
        <v>0</v>
      </c>
      <c r="CW357" s="72">
        <v>0</v>
      </c>
      <c r="CX357" s="167" t="s">
        <v>245</v>
      </c>
      <c r="CY357" s="13" t="s">
        <v>119</v>
      </c>
      <c r="CZ357" s="74">
        <v>0</v>
      </c>
      <c r="DA357" s="74">
        <v>0</v>
      </c>
      <c r="DB357" s="74">
        <v>0</v>
      </c>
      <c r="DC357" s="74">
        <v>0</v>
      </c>
      <c r="DD357" s="74">
        <v>0</v>
      </c>
      <c r="DE357" s="74">
        <v>0</v>
      </c>
      <c r="DF357" s="74">
        <v>0</v>
      </c>
      <c r="DG357" s="74">
        <v>0</v>
      </c>
      <c r="DH357" s="74">
        <v>0</v>
      </c>
      <c r="DI357" s="74">
        <v>0</v>
      </c>
      <c r="DJ357" s="74">
        <v>0</v>
      </c>
      <c r="DK357" s="74">
        <v>0</v>
      </c>
      <c r="DL357" s="74">
        <v>0</v>
      </c>
      <c r="DM357" s="74">
        <v>0</v>
      </c>
      <c r="DN357" s="74">
        <v>0</v>
      </c>
      <c r="DO357" s="135"/>
      <c r="DP357" s="138" t="s">
        <v>245</v>
      </c>
      <c r="DQ357" s="138" t="s">
        <v>4473</v>
      </c>
      <c r="DR357" s="138">
        <v>0</v>
      </c>
      <c r="DS357" s="138">
        <v>0</v>
      </c>
      <c r="DT357" s="139">
        <v>0</v>
      </c>
      <c r="DU357" s="139">
        <v>0</v>
      </c>
    </row>
    <row r="358" spans="1:125">
      <c r="A358" s="167"/>
      <c r="B358" s="13" t="s">
        <v>120</v>
      </c>
      <c r="C358" s="74">
        <v>0</v>
      </c>
      <c r="D358" s="74">
        <v>0</v>
      </c>
      <c r="E358" s="74">
        <v>0</v>
      </c>
      <c r="F358" s="74">
        <v>0</v>
      </c>
      <c r="G358" s="74">
        <v>0</v>
      </c>
      <c r="H358" s="74">
        <v>0</v>
      </c>
      <c r="I358" s="74">
        <v>0</v>
      </c>
      <c r="J358" s="74">
        <v>0</v>
      </c>
      <c r="K358" s="74">
        <v>0</v>
      </c>
      <c r="L358" s="74">
        <v>0</v>
      </c>
      <c r="M358" s="74">
        <v>0</v>
      </c>
      <c r="N358" s="74">
        <v>0</v>
      </c>
      <c r="O358" s="74">
        <v>0</v>
      </c>
      <c r="P358" s="74">
        <v>0</v>
      </c>
      <c r="Q358" s="74">
        <v>0</v>
      </c>
      <c r="R358" s="74">
        <v>0</v>
      </c>
      <c r="S358" s="74">
        <v>0</v>
      </c>
      <c r="T358" s="74">
        <v>0</v>
      </c>
      <c r="U358" s="67">
        <v>0</v>
      </c>
      <c r="V358" s="67">
        <v>0</v>
      </c>
      <c r="W358" s="167"/>
      <c r="X358" s="13" t="s">
        <v>120</v>
      </c>
      <c r="Y358" s="74">
        <v>0</v>
      </c>
      <c r="Z358" s="74">
        <v>0</v>
      </c>
      <c r="AA358" s="74">
        <v>0</v>
      </c>
      <c r="AB358" s="74">
        <v>0</v>
      </c>
      <c r="AC358" s="74">
        <v>0</v>
      </c>
      <c r="AD358" s="74">
        <v>0</v>
      </c>
      <c r="AE358" s="74">
        <v>0</v>
      </c>
      <c r="AF358" s="74">
        <v>0</v>
      </c>
      <c r="AG358" s="74">
        <v>0</v>
      </c>
      <c r="AH358" s="74">
        <v>0</v>
      </c>
      <c r="AI358" s="74">
        <v>0</v>
      </c>
      <c r="AJ358" s="74">
        <v>0</v>
      </c>
      <c r="AK358" s="74">
        <v>0</v>
      </c>
      <c r="AL358" s="74">
        <v>0</v>
      </c>
      <c r="AM358" s="74">
        <v>0</v>
      </c>
      <c r="AN358" s="74">
        <v>0</v>
      </c>
      <c r="AO358" s="74">
        <v>0</v>
      </c>
      <c r="AP358" s="74">
        <v>0</v>
      </c>
      <c r="AQ358" s="67">
        <v>0</v>
      </c>
      <c r="AR358" s="67">
        <v>0</v>
      </c>
      <c r="AS358" s="167"/>
      <c r="AT358" s="13" t="s">
        <v>120</v>
      </c>
      <c r="AU358" s="74">
        <v>0</v>
      </c>
      <c r="AV358" s="74">
        <v>0</v>
      </c>
      <c r="AW358" s="74">
        <v>0</v>
      </c>
      <c r="AX358" s="74">
        <v>0</v>
      </c>
      <c r="AY358" s="74">
        <v>0</v>
      </c>
      <c r="AZ358" s="74">
        <v>0</v>
      </c>
      <c r="BA358" s="74">
        <v>0</v>
      </c>
      <c r="BB358" s="74">
        <v>0</v>
      </c>
      <c r="BC358" s="74">
        <v>0</v>
      </c>
      <c r="BD358" s="67">
        <v>0</v>
      </c>
      <c r="BE358" s="76">
        <v>0</v>
      </c>
      <c r="BF358" s="74">
        <v>0</v>
      </c>
      <c r="BG358" s="74">
        <v>0</v>
      </c>
      <c r="BH358" s="74">
        <v>0</v>
      </c>
      <c r="BI358" s="74">
        <v>0</v>
      </c>
      <c r="BJ358" s="167"/>
      <c r="BK358" s="13" t="s">
        <v>120</v>
      </c>
      <c r="BL358" s="74">
        <v>0</v>
      </c>
      <c r="BM358" s="74">
        <v>0</v>
      </c>
      <c r="BN358" s="74">
        <v>0</v>
      </c>
      <c r="BO358" s="74">
        <v>0</v>
      </c>
      <c r="BP358" s="74">
        <v>0</v>
      </c>
      <c r="BQ358" s="74">
        <v>0</v>
      </c>
      <c r="BR358" s="74">
        <v>0</v>
      </c>
      <c r="BS358" s="74">
        <v>0</v>
      </c>
      <c r="BT358" s="74">
        <v>0</v>
      </c>
      <c r="BU358" s="167"/>
      <c r="BV358" s="13" t="s">
        <v>120</v>
      </c>
      <c r="BW358" s="74">
        <v>0</v>
      </c>
      <c r="BX358" s="74">
        <v>0</v>
      </c>
      <c r="BY358" s="74">
        <v>0</v>
      </c>
      <c r="BZ358" s="74">
        <v>0</v>
      </c>
      <c r="CA358" s="74">
        <v>0</v>
      </c>
      <c r="CB358" s="74">
        <v>0</v>
      </c>
      <c r="CC358" s="74">
        <v>0</v>
      </c>
      <c r="CD358" s="74">
        <v>0</v>
      </c>
      <c r="CE358" s="74">
        <v>0</v>
      </c>
      <c r="CF358" s="74">
        <v>0</v>
      </c>
      <c r="CG358" s="74">
        <v>0</v>
      </c>
      <c r="CH358" s="74">
        <v>0</v>
      </c>
      <c r="CI358" s="74">
        <v>0</v>
      </c>
      <c r="CJ358" s="74">
        <v>0</v>
      </c>
      <c r="CK358" s="74">
        <v>0</v>
      </c>
      <c r="CL358" s="74">
        <v>0</v>
      </c>
      <c r="CM358" s="74">
        <v>0</v>
      </c>
      <c r="CN358" s="74">
        <v>0</v>
      </c>
      <c r="CO358" s="167"/>
      <c r="CP358" s="13" t="s">
        <v>120</v>
      </c>
      <c r="CQ358" s="72">
        <v>0</v>
      </c>
      <c r="CR358" s="5">
        <v>0</v>
      </c>
      <c r="CS358" s="5">
        <v>0</v>
      </c>
      <c r="CT358" s="72">
        <v>0</v>
      </c>
      <c r="CU358" s="5">
        <v>0</v>
      </c>
      <c r="CV358" s="72">
        <v>0</v>
      </c>
      <c r="CW358" s="72">
        <v>0</v>
      </c>
      <c r="CX358" s="167"/>
      <c r="CY358" s="13" t="s">
        <v>120</v>
      </c>
      <c r="CZ358" s="74">
        <v>0</v>
      </c>
      <c r="DA358" s="74">
        <v>0</v>
      </c>
      <c r="DB358" s="74">
        <v>0</v>
      </c>
      <c r="DC358" s="74">
        <v>0</v>
      </c>
      <c r="DD358" s="74">
        <v>0</v>
      </c>
      <c r="DE358" s="74">
        <v>0</v>
      </c>
      <c r="DF358" s="74">
        <v>0</v>
      </c>
      <c r="DG358" s="74">
        <v>0</v>
      </c>
      <c r="DH358" s="74">
        <v>0</v>
      </c>
      <c r="DI358" s="74">
        <v>0</v>
      </c>
      <c r="DJ358" s="74">
        <v>0</v>
      </c>
      <c r="DK358" s="74">
        <v>0</v>
      </c>
      <c r="DL358" s="74">
        <v>0</v>
      </c>
      <c r="DM358" s="74">
        <v>0</v>
      </c>
      <c r="DN358" s="74">
        <v>0</v>
      </c>
      <c r="DO358" s="135"/>
      <c r="DP358" s="138" t="s">
        <v>245</v>
      </c>
      <c r="DQ358" s="138" t="s">
        <v>4474</v>
      </c>
      <c r="DR358" s="138">
        <v>0</v>
      </c>
      <c r="DS358" s="138">
        <v>0</v>
      </c>
      <c r="DT358" s="139">
        <v>0</v>
      </c>
      <c r="DU358" s="139">
        <v>0</v>
      </c>
    </row>
    <row r="359" spans="1:125">
      <c r="A359" s="167"/>
      <c r="B359" s="103" t="s">
        <v>102</v>
      </c>
      <c r="C359" s="105">
        <v>0</v>
      </c>
      <c r="D359" s="105">
        <v>0</v>
      </c>
      <c r="E359" s="105">
        <v>0</v>
      </c>
      <c r="F359" s="105">
        <v>0</v>
      </c>
      <c r="G359" s="105">
        <v>0</v>
      </c>
      <c r="H359" s="105">
        <v>0</v>
      </c>
      <c r="I359" s="105">
        <v>0</v>
      </c>
      <c r="J359" s="105">
        <v>0</v>
      </c>
      <c r="K359" s="105">
        <v>0</v>
      </c>
      <c r="L359" s="105">
        <v>0</v>
      </c>
      <c r="M359" s="105">
        <v>0</v>
      </c>
      <c r="N359" s="105">
        <v>0</v>
      </c>
      <c r="O359" s="105">
        <v>0</v>
      </c>
      <c r="P359" s="105">
        <v>0</v>
      </c>
      <c r="Q359" s="105">
        <v>0</v>
      </c>
      <c r="R359" s="105">
        <v>0</v>
      </c>
      <c r="S359" s="105">
        <v>0</v>
      </c>
      <c r="T359" s="105">
        <v>0</v>
      </c>
      <c r="U359" s="105">
        <v>0</v>
      </c>
      <c r="V359" s="105">
        <v>0</v>
      </c>
      <c r="W359" s="167"/>
      <c r="X359" s="103" t="s">
        <v>102</v>
      </c>
      <c r="Y359" s="105">
        <v>0</v>
      </c>
      <c r="Z359" s="105">
        <v>0</v>
      </c>
      <c r="AA359" s="105">
        <v>0</v>
      </c>
      <c r="AB359" s="105">
        <v>0</v>
      </c>
      <c r="AC359" s="105">
        <v>0</v>
      </c>
      <c r="AD359" s="105">
        <v>0</v>
      </c>
      <c r="AE359" s="105">
        <v>0</v>
      </c>
      <c r="AF359" s="105">
        <v>0</v>
      </c>
      <c r="AG359" s="105">
        <v>0</v>
      </c>
      <c r="AH359" s="105">
        <v>0</v>
      </c>
      <c r="AI359" s="105">
        <v>0</v>
      </c>
      <c r="AJ359" s="105">
        <v>0</v>
      </c>
      <c r="AK359" s="105">
        <v>0</v>
      </c>
      <c r="AL359" s="105">
        <v>0</v>
      </c>
      <c r="AM359" s="105">
        <v>0</v>
      </c>
      <c r="AN359" s="105">
        <v>0</v>
      </c>
      <c r="AO359" s="105">
        <v>0</v>
      </c>
      <c r="AP359" s="105">
        <v>0</v>
      </c>
      <c r="AQ359" s="105">
        <v>0</v>
      </c>
      <c r="AR359" s="105">
        <v>0</v>
      </c>
      <c r="AS359" s="167"/>
      <c r="AT359" s="103" t="s">
        <v>102</v>
      </c>
      <c r="AU359" s="105">
        <v>0</v>
      </c>
      <c r="AV359" s="105">
        <v>0</v>
      </c>
      <c r="AW359" s="105">
        <v>0</v>
      </c>
      <c r="AX359" s="105">
        <v>0</v>
      </c>
      <c r="AY359" s="105">
        <v>0</v>
      </c>
      <c r="AZ359" s="105">
        <v>0</v>
      </c>
      <c r="BA359" s="105">
        <v>0</v>
      </c>
      <c r="BB359" s="105">
        <v>0</v>
      </c>
      <c r="BC359" s="105">
        <v>0</v>
      </c>
      <c r="BD359" s="105">
        <v>0</v>
      </c>
      <c r="BE359" s="105">
        <v>0</v>
      </c>
      <c r="BF359" s="105">
        <v>0</v>
      </c>
      <c r="BG359" s="105">
        <v>0</v>
      </c>
      <c r="BH359" s="105">
        <v>0</v>
      </c>
      <c r="BI359" s="105">
        <v>0</v>
      </c>
      <c r="BJ359" s="167"/>
      <c r="BK359" s="103" t="s">
        <v>102</v>
      </c>
      <c r="BL359" s="105">
        <v>0</v>
      </c>
      <c r="BM359" s="105">
        <v>0</v>
      </c>
      <c r="BN359" s="105">
        <v>0</v>
      </c>
      <c r="BO359" s="105">
        <v>0</v>
      </c>
      <c r="BP359" s="105">
        <v>0</v>
      </c>
      <c r="BQ359" s="105">
        <v>0</v>
      </c>
      <c r="BR359" s="105">
        <v>0</v>
      </c>
      <c r="BS359" s="105">
        <v>0</v>
      </c>
      <c r="BT359" s="105">
        <v>0</v>
      </c>
      <c r="BU359" s="167"/>
      <c r="BV359" s="103" t="s">
        <v>102</v>
      </c>
      <c r="BW359" s="105">
        <v>0</v>
      </c>
      <c r="BX359" s="105">
        <v>0</v>
      </c>
      <c r="BY359" s="105">
        <v>0</v>
      </c>
      <c r="BZ359" s="105">
        <v>0</v>
      </c>
      <c r="CA359" s="105">
        <v>0</v>
      </c>
      <c r="CB359" s="105">
        <v>0</v>
      </c>
      <c r="CC359" s="105">
        <v>0</v>
      </c>
      <c r="CD359" s="105">
        <v>0</v>
      </c>
      <c r="CE359" s="105">
        <v>0</v>
      </c>
      <c r="CF359" s="105">
        <v>0</v>
      </c>
      <c r="CG359" s="105">
        <v>0</v>
      </c>
      <c r="CH359" s="105">
        <v>0</v>
      </c>
      <c r="CI359" s="105">
        <v>0</v>
      </c>
      <c r="CJ359" s="105">
        <v>0</v>
      </c>
      <c r="CK359" s="105">
        <v>0</v>
      </c>
      <c r="CL359" s="105">
        <v>0</v>
      </c>
      <c r="CM359" s="105">
        <v>0</v>
      </c>
      <c r="CN359" s="105">
        <v>0</v>
      </c>
      <c r="CO359" s="167"/>
      <c r="CP359" s="105" t="s">
        <v>102</v>
      </c>
      <c r="CQ359" s="105">
        <v>0</v>
      </c>
      <c r="CR359" s="105">
        <v>0</v>
      </c>
      <c r="CS359" s="105">
        <v>0</v>
      </c>
      <c r="CT359" s="105">
        <v>0</v>
      </c>
      <c r="CU359" s="105">
        <v>0</v>
      </c>
      <c r="CV359" s="105">
        <v>0</v>
      </c>
      <c r="CW359" s="105">
        <v>0</v>
      </c>
      <c r="CX359" s="167"/>
      <c r="CY359" s="103" t="s">
        <v>102</v>
      </c>
      <c r="CZ359" s="105">
        <v>0</v>
      </c>
      <c r="DA359" s="105">
        <v>0</v>
      </c>
      <c r="DB359" s="105">
        <v>0</v>
      </c>
      <c r="DC359" s="105">
        <v>0</v>
      </c>
      <c r="DD359" s="105">
        <v>0</v>
      </c>
      <c r="DE359" s="105">
        <v>0</v>
      </c>
      <c r="DF359" s="105">
        <v>0</v>
      </c>
      <c r="DG359" s="105">
        <v>0</v>
      </c>
      <c r="DH359" s="105">
        <v>0</v>
      </c>
      <c r="DI359" s="105">
        <v>0</v>
      </c>
      <c r="DJ359" s="105">
        <v>0</v>
      </c>
      <c r="DK359" s="105">
        <v>0</v>
      </c>
      <c r="DL359" s="105">
        <v>0</v>
      </c>
      <c r="DM359" s="105">
        <v>0</v>
      </c>
      <c r="DN359" s="105">
        <v>0</v>
      </c>
      <c r="DO359" s="135"/>
      <c r="DP359" s="138" t="s">
        <v>245</v>
      </c>
      <c r="DQ359" s="138" t="s">
        <v>4475</v>
      </c>
      <c r="DR359" s="138">
        <v>0</v>
      </c>
      <c r="DS359" s="138">
        <v>0</v>
      </c>
      <c r="DT359" s="139">
        <v>0</v>
      </c>
      <c r="DU359" s="139">
        <v>0</v>
      </c>
    </row>
    <row r="360" spans="1:125">
      <c r="A360" s="73" t="s">
        <v>139</v>
      </c>
      <c r="B360" s="83"/>
      <c r="C360" s="83"/>
      <c r="D360" s="83"/>
      <c r="E360" s="83"/>
      <c r="F360" s="83"/>
      <c r="G360" s="83"/>
      <c r="H360" s="83"/>
      <c r="I360" s="83"/>
      <c r="J360" s="83"/>
      <c r="K360" s="83"/>
      <c r="L360" s="83"/>
      <c r="M360" s="83"/>
      <c r="N360" s="83"/>
      <c r="O360" s="83"/>
      <c r="P360" s="83"/>
      <c r="Q360" s="83"/>
      <c r="R360" s="83"/>
      <c r="S360" s="83"/>
      <c r="T360" s="83"/>
      <c r="U360" s="83"/>
      <c r="V360" s="83"/>
      <c r="W360" s="73" t="s">
        <v>139</v>
      </c>
      <c r="X360" s="78"/>
      <c r="Y360" s="100"/>
      <c r="Z360" s="100"/>
      <c r="AA360" s="100"/>
      <c r="AB360" s="100"/>
      <c r="AC360" s="100"/>
      <c r="AD360" s="100"/>
      <c r="AE360" s="100"/>
      <c r="AF360" s="100"/>
      <c r="AG360" s="100"/>
      <c r="AH360" s="100"/>
      <c r="AI360" s="100"/>
      <c r="AJ360" s="100"/>
      <c r="AK360" s="100"/>
      <c r="AL360" s="100"/>
      <c r="AM360" s="100"/>
      <c r="AN360" s="100"/>
      <c r="AO360" s="100"/>
      <c r="AP360" s="100"/>
      <c r="AQ360" s="86"/>
      <c r="AR360" s="86"/>
      <c r="AS360" s="73" t="s">
        <v>139</v>
      </c>
      <c r="AT360" s="78"/>
      <c r="AU360" s="100"/>
      <c r="AV360" s="100"/>
      <c r="AW360" s="100"/>
      <c r="AX360" s="100"/>
      <c r="AY360" s="100"/>
      <c r="AZ360" s="100"/>
      <c r="BA360" s="100"/>
      <c r="BB360" s="100"/>
      <c r="BC360" s="100"/>
      <c r="BD360" s="100"/>
      <c r="BE360" s="100"/>
      <c r="BF360" s="100"/>
      <c r="BG360" s="100"/>
      <c r="BH360" s="100"/>
      <c r="BI360" s="3"/>
      <c r="BJ360" s="73" t="s">
        <v>139</v>
      </c>
      <c r="BK360" s="78"/>
      <c r="BL360" s="3"/>
      <c r="BM360" s="3"/>
      <c r="BN360" s="3"/>
      <c r="BO360" s="3"/>
      <c r="BP360" s="3"/>
      <c r="BQ360" s="3"/>
      <c r="BR360" s="3"/>
      <c r="BS360" s="3"/>
      <c r="BT360" s="3"/>
      <c r="BU360" s="73" t="s">
        <v>139</v>
      </c>
      <c r="BV360" s="78"/>
      <c r="BW360" s="3"/>
      <c r="BX360" s="3"/>
      <c r="BY360" s="3"/>
      <c r="BZ360" s="3"/>
      <c r="CA360" s="3"/>
      <c r="CB360" s="3"/>
      <c r="CC360" s="3"/>
      <c r="CD360" s="3"/>
      <c r="CE360" s="3"/>
      <c r="CF360" s="3"/>
      <c r="CG360" s="3"/>
      <c r="CH360" s="3"/>
      <c r="CI360" s="3"/>
      <c r="CJ360" s="3"/>
      <c r="CK360" s="3"/>
      <c r="CL360" s="3"/>
      <c r="CM360" s="3"/>
      <c r="CN360" s="3"/>
      <c r="CO360" s="73" t="s">
        <v>139</v>
      </c>
      <c r="CP360" s="85"/>
      <c r="CQ360" s="83"/>
      <c r="CR360" s="83"/>
      <c r="CS360" s="83"/>
      <c r="CT360" s="83"/>
      <c r="CU360" s="83"/>
      <c r="CV360" s="83"/>
      <c r="CW360" s="83"/>
      <c r="CX360" s="73" t="s">
        <v>139</v>
      </c>
      <c r="CY360" s="83"/>
      <c r="CZ360" s="99"/>
      <c r="DA360" s="99"/>
      <c r="DB360" s="99"/>
      <c r="DC360" s="99"/>
      <c r="DD360" s="99"/>
      <c r="DE360" s="99"/>
      <c r="DF360" s="99"/>
      <c r="DG360" s="99"/>
      <c r="DH360" s="99"/>
      <c r="DI360" s="99"/>
      <c r="DJ360" s="99"/>
      <c r="DK360" s="99"/>
      <c r="DL360" s="99"/>
      <c r="DM360" s="99"/>
      <c r="DN360" s="99"/>
      <c r="DO360" s="135"/>
      <c r="DP360" s="138" t="s">
        <v>139</v>
      </c>
      <c r="DQ360" s="138" t="s">
        <v>139</v>
      </c>
      <c r="DR360" s="138">
        <v>0</v>
      </c>
      <c r="DS360" s="138">
        <v>0</v>
      </c>
      <c r="DT360" s="139">
        <v>0</v>
      </c>
      <c r="DU360" s="139">
        <v>0</v>
      </c>
    </row>
    <row r="361" spans="1:125" ht="14.45" customHeight="1">
      <c r="A361" s="167" t="s">
        <v>246</v>
      </c>
      <c r="B361" s="13" t="s">
        <v>119</v>
      </c>
      <c r="C361" s="74">
        <v>632</v>
      </c>
      <c r="D361" s="74">
        <v>359</v>
      </c>
      <c r="E361" s="74">
        <v>246</v>
      </c>
      <c r="F361" s="74">
        <v>143</v>
      </c>
      <c r="G361" s="74">
        <v>0</v>
      </c>
      <c r="H361" s="74">
        <v>0</v>
      </c>
      <c r="I361" s="74">
        <v>0</v>
      </c>
      <c r="J361" s="74">
        <v>0</v>
      </c>
      <c r="K361" s="74">
        <v>136</v>
      </c>
      <c r="L361" s="74">
        <v>67</v>
      </c>
      <c r="M361" s="74">
        <v>566</v>
      </c>
      <c r="N361" s="74">
        <v>325</v>
      </c>
      <c r="O361" s="74">
        <v>3</v>
      </c>
      <c r="P361" s="74">
        <v>2</v>
      </c>
      <c r="Q361" s="74">
        <v>40</v>
      </c>
      <c r="R361" s="74">
        <v>19</v>
      </c>
      <c r="S361" s="74">
        <v>91</v>
      </c>
      <c r="T361" s="74">
        <v>51</v>
      </c>
      <c r="U361" s="67">
        <v>1714</v>
      </c>
      <c r="V361" s="67">
        <v>966</v>
      </c>
      <c r="W361" s="167" t="s">
        <v>246</v>
      </c>
      <c r="X361" s="13" t="s">
        <v>119</v>
      </c>
      <c r="Y361" s="74">
        <v>3</v>
      </c>
      <c r="Z361" s="74">
        <v>2</v>
      </c>
      <c r="AA361" s="74">
        <v>2</v>
      </c>
      <c r="AB361" s="74">
        <v>2</v>
      </c>
      <c r="AC361" s="74">
        <v>0</v>
      </c>
      <c r="AD361" s="74">
        <v>0</v>
      </c>
      <c r="AE361" s="74">
        <v>0</v>
      </c>
      <c r="AF361" s="74">
        <v>0</v>
      </c>
      <c r="AG361" s="74">
        <v>0</v>
      </c>
      <c r="AH361" s="74">
        <v>0</v>
      </c>
      <c r="AI361" s="74">
        <v>104</v>
      </c>
      <c r="AJ361" s="74">
        <v>58</v>
      </c>
      <c r="AK361" s="74">
        <v>0</v>
      </c>
      <c r="AL361" s="74">
        <v>0</v>
      </c>
      <c r="AM361" s="74">
        <v>5</v>
      </c>
      <c r="AN361" s="74">
        <v>2</v>
      </c>
      <c r="AO361" s="74">
        <v>3</v>
      </c>
      <c r="AP361" s="74">
        <v>1</v>
      </c>
      <c r="AQ361" s="67">
        <v>117</v>
      </c>
      <c r="AR361" s="67">
        <v>65</v>
      </c>
      <c r="AS361" s="167" t="s">
        <v>246</v>
      </c>
      <c r="AT361" s="13" t="s">
        <v>119</v>
      </c>
      <c r="AU361" s="74">
        <v>21</v>
      </c>
      <c r="AV361" s="74">
        <v>11</v>
      </c>
      <c r="AW361" s="74">
        <v>0</v>
      </c>
      <c r="AX361" s="74">
        <v>0</v>
      </c>
      <c r="AY361" s="74">
        <v>7</v>
      </c>
      <c r="AZ361" s="74">
        <v>16</v>
      </c>
      <c r="BA361" s="74">
        <v>1</v>
      </c>
      <c r="BB361" s="74">
        <v>4</v>
      </c>
      <c r="BC361" s="74">
        <v>3</v>
      </c>
      <c r="BD361" s="67">
        <v>63</v>
      </c>
      <c r="BE361" s="76">
        <v>64</v>
      </c>
      <c r="BF361" s="74">
        <v>61</v>
      </c>
      <c r="BG361" s="74">
        <v>28</v>
      </c>
      <c r="BH361" s="74">
        <v>4</v>
      </c>
      <c r="BI361" s="74">
        <v>18</v>
      </c>
      <c r="BJ361" s="167" t="s">
        <v>246</v>
      </c>
      <c r="BK361" s="13" t="s">
        <v>119</v>
      </c>
      <c r="BL361" s="74">
        <v>25</v>
      </c>
      <c r="BM361" s="74">
        <v>448</v>
      </c>
      <c r="BN361" s="74">
        <v>246</v>
      </c>
      <c r="BO361" s="74">
        <v>127</v>
      </c>
      <c r="BP361" s="74">
        <v>0</v>
      </c>
      <c r="BQ361" s="74">
        <v>14</v>
      </c>
      <c r="BR361" s="74">
        <v>57</v>
      </c>
      <c r="BS361" s="74">
        <v>58</v>
      </c>
      <c r="BT361" s="74">
        <v>58</v>
      </c>
      <c r="BU361" s="167" t="s">
        <v>246</v>
      </c>
      <c r="BV361" s="13" t="s">
        <v>119</v>
      </c>
      <c r="BW361" s="74">
        <v>772</v>
      </c>
      <c r="BX361" s="74">
        <v>433</v>
      </c>
      <c r="BY361" s="74">
        <v>745</v>
      </c>
      <c r="BZ361" s="74">
        <v>416</v>
      </c>
      <c r="CA361" s="74">
        <v>391</v>
      </c>
      <c r="CB361" s="74">
        <v>217</v>
      </c>
      <c r="CC361" s="74">
        <v>17</v>
      </c>
      <c r="CD361" s="74">
        <v>3</v>
      </c>
      <c r="CE361" s="74">
        <v>17</v>
      </c>
      <c r="CF361" s="74">
        <v>3</v>
      </c>
      <c r="CG361" s="74">
        <v>11</v>
      </c>
      <c r="CH361" s="74">
        <v>3</v>
      </c>
      <c r="CI361" s="74">
        <v>160</v>
      </c>
      <c r="CJ361" s="74">
        <v>66</v>
      </c>
      <c r="CK361" s="74">
        <v>158</v>
      </c>
      <c r="CL361" s="74">
        <v>65</v>
      </c>
      <c r="CM361" s="74">
        <v>90</v>
      </c>
      <c r="CN361" s="74">
        <v>40</v>
      </c>
      <c r="CO361" s="167" t="s">
        <v>246</v>
      </c>
      <c r="CP361" s="13" t="s">
        <v>119</v>
      </c>
      <c r="CQ361" s="72">
        <v>113</v>
      </c>
      <c r="CR361" s="5">
        <v>41</v>
      </c>
      <c r="CS361" s="5">
        <v>17</v>
      </c>
      <c r="CT361" s="72">
        <v>10</v>
      </c>
      <c r="CU361" s="5">
        <v>6</v>
      </c>
      <c r="CV361" s="72">
        <v>123</v>
      </c>
      <c r="CW361" s="72">
        <v>47</v>
      </c>
      <c r="CX361" s="167" t="s">
        <v>246</v>
      </c>
      <c r="CY361" s="13" t="s">
        <v>119</v>
      </c>
      <c r="CZ361" s="74">
        <v>133</v>
      </c>
      <c r="DA361" s="74">
        <v>265</v>
      </c>
      <c r="DB361" s="74">
        <v>96</v>
      </c>
      <c r="DC361" s="74">
        <v>0</v>
      </c>
      <c r="DD361" s="74">
        <v>147</v>
      </c>
      <c r="DE361" s="74">
        <v>47</v>
      </c>
      <c r="DF361" s="74">
        <v>217</v>
      </c>
      <c r="DG361" s="74">
        <v>188</v>
      </c>
      <c r="DH361" s="74">
        <v>127</v>
      </c>
      <c r="DI361" s="74">
        <v>10</v>
      </c>
      <c r="DJ361" s="74">
        <v>5</v>
      </c>
      <c r="DK361" s="74">
        <v>3</v>
      </c>
      <c r="DL361" s="74">
        <v>3</v>
      </c>
      <c r="DM361" s="74">
        <v>10</v>
      </c>
      <c r="DN361" s="74">
        <v>6</v>
      </c>
      <c r="DO361" s="135"/>
      <c r="DP361" s="138" t="s">
        <v>246</v>
      </c>
      <c r="DQ361" s="138" t="s">
        <v>4476</v>
      </c>
      <c r="DR361" s="138">
        <v>949</v>
      </c>
      <c r="DS361" s="138">
        <v>492</v>
      </c>
      <c r="DT361" s="139">
        <v>2167</v>
      </c>
      <c r="DU361" s="139">
        <v>1238</v>
      </c>
    </row>
    <row r="362" spans="1:125">
      <c r="A362" s="167"/>
      <c r="B362" s="13" t="s">
        <v>120</v>
      </c>
      <c r="C362" s="74">
        <v>273</v>
      </c>
      <c r="D362" s="74">
        <v>145</v>
      </c>
      <c r="E362" s="74">
        <v>88</v>
      </c>
      <c r="F362" s="74">
        <v>44</v>
      </c>
      <c r="G362" s="74">
        <v>0</v>
      </c>
      <c r="H362" s="74">
        <v>0</v>
      </c>
      <c r="I362" s="74">
        <v>51</v>
      </c>
      <c r="J362" s="74">
        <v>25</v>
      </c>
      <c r="K362" s="74">
        <v>127</v>
      </c>
      <c r="L362" s="74">
        <v>71</v>
      </c>
      <c r="M362" s="74">
        <v>218</v>
      </c>
      <c r="N362" s="74">
        <v>123</v>
      </c>
      <c r="O362" s="74">
        <v>6</v>
      </c>
      <c r="P362" s="74">
        <v>2</v>
      </c>
      <c r="Q362" s="74">
        <v>50</v>
      </c>
      <c r="R362" s="74">
        <v>19</v>
      </c>
      <c r="S362" s="74">
        <v>137</v>
      </c>
      <c r="T362" s="74">
        <v>70</v>
      </c>
      <c r="U362" s="67">
        <v>950</v>
      </c>
      <c r="V362" s="67">
        <v>499</v>
      </c>
      <c r="W362" s="167"/>
      <c r="X362" s="13" t="s">
        <v>120</v>
      </c>
      <c r="Y362" s="74">
        <v>7</v>
      </c>
      <c r="Z362" s="74">
        <v>2</v>
      </c>
      <c r="AA362" s="74">
        <v>2</v>
      </c>
      <c r="AB362" s="74">
        <v>1</v>
      </c>
      <c r="AC362" s="74">
        <v>0</v>
      </c>
      <c r="AD362" s="74">
        <v>0</v>
      </c>
      <c r="AE362" s="74">
        <v>0</v>
      </c>
      <c r="AF362" s="74">
        <v>0</v>
      </c>
      <c r="AG362" s="74">
        <v>4</v>
      </c>
      <c r="AH362" s="74">
        <v>2</v>
      </c>
      <c r="AI362" s="74">
        <v>14</v>
      </c>
      <c r="AJ362" s="74">
        <v>6</v>
      </c>
      <c r="AK362" s="74">
        <v>1</v>
      </c>
      <c r="AL362" s="74">
        <v>0</v>
      </c>
      <c r="AM362" s="74">
        <v>5</v>
      </c>
      <c r="AN362" s="74">
        <v>2</v>
      </c>
      <c r="AO362" s="74">
        <v>9</v>
      </c>
      <c r="AP362" s="74">
        <v>3</v>
      </c>
      <c r="AQ362" s="67">
        <v>42</v>
      </c>
      <c r="AR362" s="67">
        <v>16</v>
      </c>
      <c r="AS362" s="167"/>
      <c r="AT362" s="13" t="s">
        <v>120</v>
      </c>
      <c r="AU362" s="74">
        <v>8</v>
      </c>
      <c r="AV362" s="74">
        <v>3</v>
      </c>
      <c r="AW362" s="74">
        <v>0</v>
      </c>
      <c r="AX362" s="74">
        <v>2</v>
      </c>
      <c r="AY362" s="74">
        <v>5</v>
      </c>
      <c r="AZ362" s="74">
        <v>8</v>
      </c>
      <c r="BA362" s="74">
        <v>1</v>
      </c>
      <c r="BB362" s="74">
        <v>4</v>
      </c>
      <c r="BC362" s="74">
        <v>3</v>
      </c>
      <c r="BD362" s="67">
        <v>34</v>
      </c>
      <c r="BE362" s="76">
        <v>36</v>
      </c>
      <c r="BF362" s="74">
        <v>32</v>
      </c>
      <c r="BG362" s="74">
        <v>23</v>
      </c>
      <c r="BH362" s="74">
        <v>0</v>
      </c>
      <c r="BI362" s="74">
        <v>7</v>
      </c>
      <c r="BJ362" s="167"/>
      <c r="BK362" s="13" t="s">
        <v>120</v>
      </c>
      <c r="BL362" s="74">
        <v>0</v>
      </c>
      <c r="BM362" s="74">
        <v>135</v>
      </c>
      <c r="BN362" s="74">
        <v>248</v>
      </c>
      <c r="BO362" s="74">
        <v>43</v>
      </c>
      <c r="BP362" s="74">
        <v>24</v>
      </c>
      <c r="BQ362" s="74">
        <v>3</v>
      </c>
      <c r="BR362" s="74">
        <v>34</v>
      </c>
      <c r="BS362" s="74">
        <v>39</v>
      </c>
      <c r="BT362" s="74">
        <v>38</v>
      </c>
      <c r="BU362" s="167"/>
      <c r="BV362" s="13" t="s">
        <v>120</v>
      </c>
      <c r="BW362" s="74">
        <v>193</v>
      </c>
      <c r="BX362" s="74">
        <v>103</v>
      </c>
      <c r="BY362" s="74">
        <v>192</v>
      </c>
      <c r="BZ362" s="74">
        <v>102</v>
      </c>
      <c r="CA362" s="74">
        <v>112</v>
      </c>
      <c r="CB362" s="74">
        <v>64</v>
      </c>
      <c r="CC362" s="74">
        <v>13</v>
      </c>
      <c r="CD362" s="74">
        <v>3</v>
      </c>
      <c r="CE362" s="74">
        <v>13</v>
      </c>
      <c r="CF362" s="74">
        <v>3</v>
      </c>
      <c r="CG362" s="74">
        <v>6</v>
      </c>
      <c r="CH362" s="74">
        <v>0</v>
      </c>
      <c r="CI362" s="74">
        <v>160</v>
      </c>
      <c r="CJ362" s="74">
        <v>81</v>
      </c>
      <c r="CK362" s="74">
        <v>160</v>
      </c>
      <c r="CL362" s="74">
        <v>81</v>
      </c>
      <c r="CM362" s="74">
        <v>118</v>
      </c>
      <c r="CN362" s="74">
        <v>57</v>
      </c>
      <c r="CO362" s="167"/>
      <c r="CP362" s="13" t="s">
        <v>120</v>
      </c>
      <c r="CQ362" s="72">
        <v>39</v>
      </c>
      <c r="CR362" s="5">
        <v>14</v>
      </c>
      <c r="CS362" s="5">
        <v>3</v>
      </c>
      <c r="CT362" s="72">
        <v>10</v>
      </c>
      <c r="CU362" s="5">
        <v>1</v>
      </c>
      <c r="CV362" s="72">
        <v>49</v>
      </c>
      <c r="CW362" s="72">
        <v>15</v>
      </c>
      <c r="CX362" s="167"/>
      <c r="CY362" s="13" t="s">
        <v>120</v>
      </c>
      <c r="CZ362" s="74">
        <v>0</v>
      </c>
      <c r="DA362" s="74">
        <v>0</v>
      </c>
      <c r="DB362" s="74">
        <v>0</v>
      </c>
      <c r="DC362" s="74">
        <v>0</v>
      </c>
      <c r="DD362" s="74">
        <v>0</v>
      </c>
      <c r="DE362" s="74">
        <v>0</v>
      </c>
      <c r="DF362" s="74">
        <v>0</v>
      </c>
      <c r="DG362" s="74">
        <v>0</v>
      </c>
      <c r="DH362" s="74">
        <v>0</v>
      </c>
      <c r="DI362" s="74">
        <v>0</v>
      </c>
      <c r="DJ362" s="74">
        <v>0</v>
      </c>
      <c r="DK362" s="74">
        <v>0</v>
      </c>
      <c r="DL362" s="74">
        <v>0</v>
      </c>
      <c r="DM362" s="74">
        <v>0</v>
      </c>
      <c r="DN362" s="74">
        <v>0</v>
      </c>
      <c r="DO362" s="135"/>
      <c r="DP362" s="138" t="s">
        <v>246</v>
      </c>
      <c r="DQ362" s="138" t="s">
        <v>4477</v>
      </c>
      <c r="DR362" s="138">
        <v>366</v>
      </c>
      <c r="DS362" s="138">
        <v>236</v>
      </c>
      <c r="DT362" s="139">
        <v>1306</v>
      </c>
      <c r="DU362" s="139">
        <v>0</v>
      </c>
    </row>
    <row r="363" spans="1:125">
      <c r="A363" s="167"/>
      <c r="B363" s="103" t="s">
        <v>102</v>
      </c>
      <c r="C363" s="105">
        <v>905</v>
      </c>
      <c r="D363" s="105">
        <v>504</v>
      </c>
      <c r="E363" s="105">
        <v>334</v>
      </c>
      <c r="F363" s="105">
        <v>187</v>
      </c>
      <c r="G363" s="105">
        <v>0</v>
      </c>
      <c r="H363" s="105">
        <v>0</v>
      </c>
      <c r="I363" s="105">
        <v>51</v>
      </c>
      <c r="J363" s="105">
        <v>25</v>
      </c>
      <c r="K363" s="105">
        <v>263</v>
      </c>
      <c r="L363" s="105">
        <v>138</v>
      </c>
      <c r="M363" s="105">
        <v>784</v>
      </c>
      <c r="N363" s="105">
        <v>448</v>
      </c>
      <c r="O363" s="105">
        <v>9</v>
      </c>
      <c r="P363" s="105">
        <v>4</v>
      </c>
      <c r="Q363" s="105">
        <v>90</v>
      </c>
      <c r="R363" s="105">
        <v>38</v>
      </c>
      <c r="S363" s="105">
        <v>228</v>
      </c>
      <c r="T363" s="105">
        <v>121</v>
      </c>
      <c r="U363" s="105">
        <v>2664</v>
      </c>
      <c r="V363" s="105">
        <v>1465</v>
      </c>
      <c r="W363" s="167"/>
      <c r="X363" s="103" t="s">
        <v>102</v>
      </c>
      <c r="Y363" s="105">
        <v>10</v>
      </c>
      <c r="Z363" s="105">
        <v>4</v>
      </c>
      <c r="AA363" s="105">
        <v>4</v>
      </c>
      <c r="AB363" s="105">
        <v>3</v>
      </c>
      <c r="AC363" s="105">
        <v>0</v>
      </c>
      <c r="AD363" s="105">
        <v>0</v>
      </c>
      <c r="AE363" s="105">
        <v>0</v>
      </c>
      <c r="AF363" s="105">
        <v>0</v>
      </c>
      <c r="AG363" s="105">
        <v>4</v>
      </c>
      <c r="AH363" s="105">
        <v>2</v>
      </c>
      <c r="AI363" s="105">
        <v>118</v>
      </c>
      <c r="AJ363" s="105">
        <v>64</v>
      </c>
      <c r="AK363" s="105">
        <v>1</v>
      </c>
      <c r="AL363" s="105">
        <v>0</v>
      </c>
      <c r="AM363" s="105">
        <v>10</v>
      </c>
      <c r="AN363" s="105">
        <v>4</v>
      </c>
      <c r="AO363" s="105">
        <v>12</v>
      </c>
      <c r="AP363" s="105">
        <v>4</v>
      </c>
      <c r="AQ363" s="105">
        <v>159</v>
      </c>
      <c r="AR363" s="105">
        <v>81</v>
      </c>
      <c r="AS363" s="167"/>
      <c r="AT363" s="103" t="s">
        <v>102</v>
      </c>
      <c r="AU363" s="105">
        <v>29</v>
      </c>
      <c r="AV363" s="105">
        <v>14</v>
      </c>
      <c r="AW363" s="105">
        <v>0</v>
      </c>
      <c r="AX363" s="105">
        <v>2</v>
      </c>
      <c r="AY363" s="105">
        <v>12</v>
      </c>
      <c r="AZ363" s="105">
        <v>24</v>
      </c>
      <c r="BA363" s="105">
        <v>2</v>
      </c>
      <c r="BB363" s="105">
        <v>8</v>
      </c>
      <c r="BC363" s="105">
        <v>6</v>
      </c>
      <c r="BD363" s="105">
        <v>97</v>
      </c>
      <c r="BE363" s="105">
        <v>100</v>
      </c>
      <c r="BF363" s="105">
        <v>93</v>
      </c>
      <c r="BG363" s="105">
        <v>51</v>
      </c>
      <c r="BH363" s="105">
        <v>4</v>
      </c>
      <c r="BI363" s="105">
        <v>25</v>
      </c>
      <c r="BJ363" s="167"/>
      <c r="BK363" s="103" t="s">
        <v>102</v>
      </c>
      <c r="BL363" s="105">
        <v>25</v>
      </c>
      <c r="BM363" s="105">
        <v>583</v>
      </c>
      <c r="BN363" s="105">
        <v>494</v>
      </c>
      <c r="BO363" s="105">
        <v>170</v>
      </c>
      <c r="BP363" s="105">
        <v>24</v>
      </c>
      <c r="BQ363" s="105">
        <v>17</v>
      </c>
      <c r="BR363" s="105">
        <v>91</v>
      </c>
      <c r="BS363" s="105">
        <v>97</v>
      </c>
      <c r="BT363" s="105">
        <v>96</v>
      </c>
      <c r="BU363" s="167"/>
      <c r="BV363" s="103" t="s">
        <v>102</v>
      </c>
      <c r="BW363" s="105">
        <v>965</v>
      </c>
      <c r="BX363" s="105">
        <v>536</v>
      </c>
      <c r="BY363" s="105">
        <v>937</v>
      </c>
      <c r="BZ363" s="105">
        <v>518</v>
      </c>
      <c r="CA363" s="105">
        <v>503</v>
      </c>
      <c r="CB363" s="105">
        <v>281</v>
      </c>
      <c r="CC363" s="105">
        <v>30</v>
      </c>
      <c r="CD363" s="105">
        <v>6</v>
      </c>
      <c r="CE363" s="105">
        <v>30</v>
      </c>
      <c r="CF363" s="105">
        <v>6</v>
      </c>
      <c r="CG363" s="105">
        <v>17</v>
      </c>
      <c r="CH363" s="105">
        <v>3</v>
      </c>
      <c r="CI363" s="105">
        <v>320</v>
      </c>
      <c r="CJ363" s="105">
        <v>147</v>
      </c>
      <c r="CK363" s="105">
        <v>318</v>
      </c>
      <c r="CL363" s="105">
        <v>146</v>
      </c>
      <c r="CM363" s="105">
        <v>208</v>
      </c>
      <c r="CN363" s="105">
        <v>97</v>
      </c>
      <c r="CO363" s="167"/>
      <c r="CP363" s="105" t="s">
        <v>102</v>
      </c>
      <c r="CQ363" s="105">
        <v>152</v>
      </c>
      <c r="CR363" s="105">
        <v>55</v>
      </c>
      <c r="CS363" s="105">
        <v>20</v>
      </c>
      <c r="CT363" s="105">
        <v>20</v>
      </c>
      <c r="CU363" s="105">
        <v>7</v>
      </c>
      <c r="CV363" s="105">
        <v>172</v>
      </c>
      <c r="CW363" s="105">
        <v>62</v>
      </c>
      <c r="CX363" s="167"/>
      <c r="CY363" s="103" t="s">
        <v>102</v>
      </c>
      <c r="CZ363" s="105">
        <v>133</v>
      </c>
      <c r="DA363" s="105">
        <v>265</v>
      </c>
      <c r="DB363" s="105">
        <v>96</v>
      </c>
      <c r="DC363" s="105">
        <v>0</v>
      </c>
      <c r="DD363" s="105">
        <v>147</v>
      </c>
      <c r="DE363" s="105">
        <v>47</v>
      </c>
      <c r="DF363" s="105">
        <v>217</v>
      </c>
      <c r="DG363" s="105">
        <v>188</v>
      </c>
      <c r="DH363" s="105">
        <v>127</v>
      </c>
      <c r="DI363" s="105">
        <v>10</v>
      </c>
      <c r="DJ363" s="105">
        <v>5</v>
      </c>
      <c r="DK363" s="105">
        <v>3</v>
      </c>
      <c r="DL363" s="105">
        <v>3</v>
      </c>
      <c r="DM363" s="105">
        <v>10</v>
      </c>
      <c r="DN363" s="105">
        <v>6</v>
      </c>
      <c r="DO363" s="135"/>
      <c r="DP363" s="138" t="s">
        <v>246</v>
      </c>
      <c r="DQ363" s="138" t="s">
        <v>4478</v>
      </c>
      <c r="DR363" s="138">
        <v>1315</v>
      </c>
      <c r="DS363" s="138">
        <v>728</v>
      </c>
      <c r="DT363" s="139">
        <v>3473</v>
      </c>
      <c r="DU363" s="139">
        <v>1238</v>
      </c>
    </row>
    <row r="364" spans="1:125" ht="14.45" customHeight="1">
      <c r="A364" s="167" t="s">
        <v>247</v>
      </c>
      <c r="B364" s="13" t="s">
        <v>119</v>
      </c>
      <c r="C364" s="74">
        <v>450</v>
      </c>
      <c r="D364" s="74">
        <v>244</v>
      </c>
      <c r="E364" s="74">
        <v>191</v>
      </c>
      <c r="F364" s="74">
        <v>103</v>
      </c>
      <c r="G364" s="74">
        <v>0</v>
      </c>
      <c r="H364" s="74">
        <v>0</v>
      </c>
      <c r="I364" s="74">
        <v>25</v>
      </c>
      <c r="J364" s="74">
        <v>9</v>
      </c>
      <c r="K364" s="74">
        <v>170</v>
      </c>
      <c r="L364" s="74">
        <v>93</v>
      </c>
      <c r="M364" s="74">
        <v>363</v>
      </c>
      <c r="N364" s="74">
        <v>194</v>
      </c>
      <c r="O364" s="74">
        <v>0</v>
      </c>
      <c r="P364" s="74">
        <v>0</v>
      </c>
      <c r="Q364" s="74">
        <v>107</v>
      </c>
      <c r="R364" s="74">
        <v>47</v>
      </c>
      <c r="S364" s="74">
        <v>0</v>
      </c>
      <c r="T364" s="74">
        <v>0</v>
      </c>
      <c r="U364" s="67">
        <v>1306</v>
      </c>
      <c r="V364" s="67">
        <v>690</v>
      </c>
      <c r="W364" s="167" t="s">
        <v>247</v>
      </c>
      <c r="X364" s="13" t="s">
        <v>119</v>
      </c>
      <c r="Y364" s="74">
        <v>2</v>
      </c>
      <c r="Z364" s="74">
        <v>1</v>
      </c>
      <c r="AA364" s="74">
        <v>2</v>
      </c>
      <c r="AB364" s="74">
        <v>2</v>
      </c>
      <c r="AC364" s="74">
        <v>0</v>
      </c>
      <c r="AD364" s="74">
        <v>0</v>
      </c>
      <c r="AE364" s="74">
        <v>0</v>
      </c>
      <c r="AF364" s="74">
        <v>0</v>
      </c>
      <c r="AG364" s="74">
        <v>1</v>
      </c>
      <c r="AH364" s="74">
        <v>1</v>
      </c>
      <c r="AI364" s="74">
        <v>23</v>
      </c>
      <c r="AJ364" s="74">
        <v>6</v>
      </c>
      <c r="AK364" s="74">
        <v>0</v>
      </c>
      <c r="AL364" s="74">
        <v>0</v>
      </c>
      <c r="AM364" s="74">
        <v>12</v>
      </c>
      <c r="AN364" s="74">
        <v>6</v>
      </c>
      <c r="AO364" s="74">
        <v>0</v>
      </c>
      <c r="AP364" s="74">
        <v>0</v>
      </c>
      <c r="AQ364" s="67">
        <v>40</v>
      </c>
      <c r="AR364" s="67">
        <v>16</v>
      </c>
      <c r="AS364" s="167" t="s">
        <v>247</v>
      </c>
      <c r="AT364" s="13" t="s">
        <v>119</v>
      </c>
      <c r="AU364" s="74">
        <v>14</v>
      </c>
      <c r="AV364" s="74">
        <v>9</v>
      </c>
      <c r="AW364" s="74">
        <v>0</v>
      </c>
      <c r="AX364" s="74">
        <v>1</v>
      </c>
      <c r="AY364" s="74">
        <v>4</v>
      </c>
      <c r="AZ364" s="74">
        <v>14</v>
      </c>
      <c r="BA364" s="74">
        <v>0</v>
      </c>
      <c r="BB364" s="74">
        <v>6</v>
      </c>
      <c r="BC364" s="74">
        <v>0</v>
      </c>
      <c r="BD364" s="67">
        <v>48</v>
      </c>
      <c r="BE364" s="76">
        <v>50</v>
      </c>
      <c r="BF364" s="74">
        <v>49</v>
      </c>
      <c r="BG364" s="74">
        <v>31</v>
      </c>
      <c r="BH364" s="74">
        <v>1</v>
      </c>
      <c r="BI364" s="74">
        <v>13</v>
      </c>
      <c r="BJ364" s="167" t="s">
        <v>247</v>
      </c>
      <c r="BK364" s="13" t="s">
        <v>119</v>
      </c>
      <c r="BL364" s="74">
        <v>15</v>
      </c>
      <c r="BM364" s="74">
        <v>210</v>
      </c>
      <c r="BN364" s="74">
        <v>269</v>
      </c>
      <c r="BO364" s="74">
        <v>112</v>
      </c>
      <c r="BP364" s="74">
        <v>19</v>
      </c>
      <c r="BQ364" s="74">
        <v>6</v>
      </c>
      <c r="BR364" s="74">
        <v>54</v>
      </c>
      <c r="BS364" s="74">
        <v>51</v>
      </c>
      <c r="BT364" s="74">
        <v>51</v>
      </c>
      <c r="BU364" s="167" t="s">
        <v>247</v>
      </c>
      <c r="BV364" s="13" t="s">
        <v>119</v>
      </c>
      <c r="BW364" s="74">
        <v>435</v>
      </c>
      <c r="BX364" s="74">
        <v>237</v>
      </c>
      <c r="BY364" s="74">
        <v>418</v>
      </c>
      <c r="BZ364" s="74">
        <v>230</v>
      </c>
      <c r="CA364" s="74">
        <v>242</v>
      </c>
      <c r="CB364" s="74">
        <v>141</v>
      </c>
      <c r="CC364" s="74">
        <v>8</v>
      </c>
      <c r="CD364" s="74">
        <v>3</v>
      </c>
      <c r="CE364" s="74">
        <v>8</v>
      </c>
      <c r="CF364" s="74">
        <v>3</v>
      </c>
      <c r="CG364" s="74">
        <v>6</v>
      </c>
      <c r="CH364" s="74">
        <v>2</v>
      </c>
      <c r="CI364" s="74">
        <v>76</v>
      </c>
      <c r="CJ364" s="74">
        <v>35</v>
      </c>
      <c r="CK364" s="74">
        <v>73</v>
      </c>
      <c r="CL364" s="74">
        <v>35</v>
      </c>
      <c r="CM364" s="74">
        <v>42</v>
      </c>
      <c r="CN364" s="74">
        <v>19</v>
      </c>
      <c r="CO364" s="167" t="s">
        <v>247</v>
      </c>
      <c r="CP364" s="13" t="s">
        <v>119</v>
      </c>
      <c r="CQ364" s="72">
        <v>79</v>
      </c>
      <c r="CR364" s="5">
        <v>22</v>
      </c>
      <c r="CS364" s="5">
        <v>6</v>
      </c>
      <c r="CT364" s="72">
        <v>15</v>
      </c>
      <c r="CU364" s="5">
        <v>6</v>
      </c>
      <c r="CV364" s="72">
        <v>94</v>
      </c>
      <c r="CW364" s="72">
        <v>28</v>
      </c>
      <c r="CX364" s="167" t="s">
        <v>247</v>
      </c>
      <c r="CY364" s="13" t="s">
        <v>119</v>
      </c>
      <c r="CZ364" s="74">
        <v>0</v>
      </c>
      <c r="DA364" s="74">
        <v>0</v>
      </c>
      <c r="DB364" s="74">
        <v>0</v>
      </c>
      <c r="DC364" s="74">
        <v>0</v>
      </c>
      <c r="DD364" s="74">
        <v>0</v>
      </c>
      <c r="DE364" s="74">
        <v>0</v>
      </c>
      <c r="DF364" s="74">
        <v>0</v>
      </c>
      <c r="DG364" s="74">
        <v>0</v>
      </c>
      <c r="DH364" s="74">
        <v>0</v>
      </c>
      <c r="DI364" s="74">
        <v>0</v>
      </c>
      <c r="DJ364" s="74">
        <v>0</v>
      </c>
      <c r="DK364" s="74">
        <v>0</v>
      </c>
      <c r="DL364" s="74">
        <v>0</v>
      </c>
      <c r="DM364" s="74">
        <v>3</v>
      </c>
      <c r="DN364" s="74">
        <v>0</v>
      </c>
      <c r="DO364" s="135"/>
      <c r="DP364" s="138" t="s">
        <v>247</v>
      </c>
      <c r="DQ364" s="138" t="s">
        <v>4479</v>
      </c>
      <c r="DR364" s="138">
        <v>519</v>
      </c>
      <c r="DS364" s="138">
        <v>290</v>
      </c>
      <c r="DT364" s="139">
        <v>1785</v>
      </c>
      <c r="DU364" s="139">
        <v>0</v>
      </c>
    </row>
    <row r="365" spans="1:125">
      <c r="A365" s="167"/>
      <c r="B365" s="13" t="s">
        <v>120</v>
      </c>
      <c r="C365" s="74">
        <v>150</v>
      </c>
      <c r="D365" s="74">
        <v>83</v>
      </c>
      <c r="E365" s="74">
        <v>31</v>
      </c>
      <c r="F365" s="74">
        <v>17</v>
      </c>
      <c r="G365" s="74">
        <v>0</v>
      </c>
      <c r="H365" s="74">
        <v>0</v>
      </c>
      <c r="I365" s="74">
        <v>0</v>
      </c>
      <c r="J365" s="74">
        <v>0</v>
      </c>
      <c r="K365" s="74">
        <v>125</v>
      </c>
      <c r="L365" s="74">
        <v>56</v>
      </c>
      <c r="M365" s="74">
        <v>137</v>
      </c>
      <c r="N365" s="74">
        <v>83</v>
      </c>
      <c r="O365" s="74">
        <v>0</v>
      </c>
      <c r="P365" s="74">
        <v>0</v>
      </c>
      <c r="Q365" s="74">
        <v>37</v>
      </c>
      <c r="R365" s="74">
        <v>13</v>
      </c>
      <c r="S365" s="74">
        <v>27</v>
      </c>
      <c r="T365" s="74">
        <v>11</v>
      </c>
      <c r="U365" s="67">
        <v>507</v>
      </c>
      <c r="V365" s="67">
        <v>263</v>
      </c>
      <c r="W365" s="167"/>
      <c r="X365" s="13" t="s">
        <v>120</v>
      </c>
      <c r="Y365" s="74">
        <v>0</v>
      </c>
      <c r="Z365" s="74">
        <v>0</v>
      </c>
      <c r="AA365" s="74">
        <v>0</v>
      </c>
      <c r="AB365" s="74">
        <v>0</v>
      </c>
      <c r="AC365" s="74">
        <v>0</v>
      </c>
      <c r="AD365" s="74">
        <v>0</v>
      </c>
      <c r="AE365" s="74">
        <v>0</v>
      </c>
      <c r="AF365" s="74">
        <v>0</v>
      </c>
      <c r="AG365" s="74">
        <v>0</v>
      </c>
      <c r="AH365" s="74">
        <v>0</v>
      </c>
      <c r="AI365" s="74">
        <v>2</v>
      </c>
      <c r="AJ365" s="74">
        <v>0</v>
      </c>
      <c r="AK365" s="74">
        <v>0</v>
      </c>
      <c r="AL365" s="74">
        <v>0</v>
      </c>
      <c r="AM365" s="74">
        <v>1</v>
      </c>
      <c r="AN365" s="74">
        <v>0</v>
      </c>
      <c r="AO365" s="74">
        <v>0</v>
      </c>
      <c r="AP365" s="74">
        <v>0</v>
      </c>
      <c r="AQ365" s="67">
        <v>3</v>
      </c>
      <c r="AR365" s="67">
        <v>0</v>
      </c>
      <c r="AS365" s="167"/>
      <c r="AT365" s="13" t="s">
        <v>120</v>
      </c>
      <c r="AU365" s="74">
        <v>4</v>
      </c>
      <c r="AV365" s="74">
        <v>1</v>
      </c>
      <c r="AW365" s="74">
        <v>0</v>
      </c>
      <c r="AX365" s="74">
        <v>0</v>
      </c>
      <c r="AY365" s="74">
        <v>4</v>
      </c>
      <c r="AZ365" s="74">
        <v>5</v>
      </c>
      <c r="BA365" s="74">
        <v>0</v>
      </c>
      <c r="BB365" s="74">
        <v>1</v>
      </c>
      <c r="BC365" s="74">
        <v>1</v>
      </c>
      <c r="BD365" s="67">
        <v>16</v>
      </c>
      <c r="BE365" s="76">
        <v>16</v>
      </c>
      <c r="BF365" s="74">
        <v>16</v>
      </c>
      <c r="BG365" s="74">
        <v>7</v>
      </c>
      <c r="BH365" s="74">
        <v>0</v>
      </c>
      <c r="BI365" s="74">
        <v>3</v>
      </c>
      <c r="BJ365" s="167"/>
      <c r="BK365" s="13" t="s">
        <v>120</v>
      </c>
      <c r="BL365" s="74">
        <v>0</v>
      </c>
      <c r="BM365" s="74">
        <v>115</v>
      </c>
      <c r="BN365" s="74">
        <v>33</v>
      </c>
      <c r="BO365" s="74">
        <v>76</v>
      </c>
      <c r="BP365" s="74">
        <v>0</v>
      </c>
      <c r="BQ365" s="74">
        <v>1</v>
      </c>
      <c r="BR365" s="74">
        <v>18</v>
      </c>
      <c r="BS365" s="74">
        <v>18</v>
      </c>
      <c r="BT365" s="74">
        <v>18</v>
      </c>
      <c r="BU365" s="167"/>
      <c r="BV365" s="13" t="s">
        <v>120</v>
      </c>
      <c r="BW365" s="74">
        <v>164</v>
      </c>
      <c r="BX365" s="74">
        <v>81</v>
      </c>
      <c r="BY365" s="74">
        <v>163</v>
      </c>
      <c r="BZ365" s="74">
        <v>80</v>
      </c>
      <c r="CA365" s="74">
        <v>108</v>
      </c>
      <c r="CB365" s="74">
        <v>49</v>
      </c>
      <c r="CC365" s="74">
        <v>5</v>
      </c>
      <c r="CD365" s="74">
        <v>3</v>
      </c>
      <c r="CE365" s="74">
        <v>5</v>
      </c>
      <c r="CF365" s="74">
        <v>3</v>
      </c>
      <c r="CG365" s="74">
        <v>5</v>
      </c>
      <c r="CH365" s="74">
        <v>3</v>
      </c>
      <c r="CI365" s="74">
        <v>71</v>
      </c>
      <c r="CJ365" s="74">
        <v>34</v>
      </c>
      <c r="CK365" s="74">
        <v>70</v>
      </c>
      <c r="CL365" s="74">
        <v>34</v>
      </c>
      <c r="CM365" s="74">
        <v>35</v>
      </c>
      <c r="CN365" s="74">
        <v>17</v>
      </c>
      <c r="CO365" s="167"/>
      <c r="CP365" s="13" t="s">
        <v>120</v>
      </c>
      <c r="CQ365" s="72">
        <v>31</v>
      </c>
      <c r="CR365" s="5">
        <v>13</v>
      </c>
      <c r="CS365" s="5">
        <v>5</v>
      </c>
      <c r="CT365" s="72">
        <v>6</v>
      </c>
      <c r="CU365" s="5">
        <v>0</v>
      </c>
      <c r="CV365" s="72">
        <v>37</v>
      </c>
      <c r="CW365" s="72">
        <v>13</v>
      </c>
      <c r="CX365" s="167"/>
      <c r="CY365" s="13" t="s">
        <v>120</v>
      </c>
      <c r="CZ365" s="74">
        <v>2</v>
      </c>
      <c r="DA365" s="74">
        <v>1</v>
      </c>
      <c r="DB365" s="74">
        <v>0</v>
      </c>
      <c r="DC365" s="74">
        <v>2</v>
      </c>
      <c r="DD365" s="74">
        <v>2</v>
      </c>
      <c r="DE365" s="74">
        <v>0</v>
      </c>
      <c r="DF365" s="74">
        <v>0</v>
      </c>
      <c r="DG365" s="74">
        <v>0</v>
      </c>
      <c r="DH365" s="74">
        <v>0</v>
      </c>
      <c r="DI365" s="74">
        <v>0</v>
      </c>
      <c r="DJ365" s="74">
        <v>0</v>
      </c>
      <c r="DK365" s="74">
        <v>2</v>
      </c>
      <c r="DL365" s="74">
        <v>4</v>
      </c>
      <c r="DM365" s="74">
        <v>2</v>
      </c>
      <c r="DN365" s="74">
        <v>0</v>
      </c>
      <c r="DO365" s="135"/>
      <c r="DP365" s="138" t="s">
        <v>247</v>
      </c>
      <c r="DQ365" s="138" t="s">
        <v>4480</v>
      </c>
      <c r="DR365" s="138">
        <v>240</v>
      </c>
      <c r="DS365" s="138">
        <v>148</v>
      </c>
      <c r="DT365" s="139">
        <v>633</v>
      </c>
      <c r="DU365" s="139">
        <v>9</v>
      </c>
    </row>
    <row r="366" spans="1:125">
      <c r="A366" s="167"/>
      <c r="B366" s="103" t="s">
        <v>102</v>
      </c>
      <c r="C366" s="105">
        <v>600</v>
      </c>
      <c r="D366" s="105">
        <v>327</v>
      </c>
      <c r="E366" s="105">
        <v>222</v>
      </c>
      <c r="F366" s="105">
        <v>120</v>
      </c>
      <c r="G366" s="105">
        <v>0</v>
      </c>
      <c r="H366" s="105">
        <v>0</v>
      </c>
      <c r="I366" s="105">
        <v>25</v>
      </c>
      <c r="J366" s="105">
        <v>9</v>
      </c>
      <c r="K366" s="105">
        <v>295</v>
      </c>
      <c r="L366" s="105">
        <v>149</v>
      </c>
      <c r="M366" s="105">
        <v>500</v>
      </c>
      <c r="N366" s="105">
        <v>277</v>
      </c>
      <c r="O366" s="105">
        <v>0</v>
      </c>
      <c r="P366" s="105">
        <v>0</v>
      </c>
      <c r="Q366" s="105">
        <v>144</v>
      </c>
      <c r="R366" s="105">
        <v>60</v>
      </c>
      <c r="S366" s="105">
        <v>27</v>
      </c>
      <c r="T366" s="105">
        <v>11</v>
      </c>
      <c r="U366" s="105">
        <v>1813</v>
      </c>
      <c r="V366" s="105">
        <v>953</v>
      </c>
      <c r="W366" s="167"/>
      <c r="X366" s="103" t="s">
        <v>102</v>
      </c>
      <c r="Y366" s="105">
        <v>2</v>
      </c>
      <c r="Z366" s="105">
        <v>1</v>
      </c>
      <c r="AA366" s="105">
        <v>2</v>
      </c>
      <c r="AB366" s="105">
        <v>2</v>
      </c>
      <c r="AC366" s="105">
        <v>0</v>
      </c>
      <c r="AD366" s="105">
        <v>0</v>
      </c>
      <c r="AE366" s="105">
        <v>0</v>
      </c>
      <c r="AF366" s="105">
        <v>0</v>
      </c>
      <c r="AG366" s="105">
        <v>1</v>
      </c>
      <c r="AH366" s="105">
        <v>1</v>
      </c>
      <c r="AI366" s="105">
        <v>25</v>
      </c>
      <c r="AJ366" s="105">
        <v>6</v>
      </c>
      <c r="AK366" s="105">
        <v>0</v>
      </c>
      <c r="AL366" s="105">
        <v>0</v>
      </c>
      <c r="AM366" s="105">
        <v>13</v>
      </c>
      <c r="AN366" s="105">
        <v>6</v>
      </c>
      <c r="AO366" s="105">
        <v>0</v>
      </c>
      <c r="AP366" s="105">
        <v>0</v>
      </c>
      <c r="AQ366" s="105">
        <v>43</v>
      </c>
      <c r="AR366" s="105">
        <v>16</v>
      </c>
      <c r="AS366" s="167"/>
      <c r="AT366" s="103" t="s">
        <v>102</v>
      </c>
      <c r="AU366" s="105">
        <v>18</v>
      </c>
      <c r="AV366" s="105">
        <v>10</v>
      </c>
      <c r="AW366" s="105">
        <v>0</v>
      </c>
      <c r="AX366" s="105">
        <v>1</v>
      </c>
      <c r="AY366" s="105">
        <v>8</v>
      </c>
      <c r="AZ366" s="105">
        <v>19</v>
      </c>
      <c r="BA366" s="105">
        <v>0</v>
      </c>
      <c r="BB366" s="105">
        <v>7</v>
      </c>
      <c r="BC366" s="105">
        <v>1</v>
      </c>
      <c r="BD366" s="105">
        <v>64</v>
      </c>
      <c r="BE366" s="105">
        <v>66</v>
      </c>
      <c r="BF366" s="105">
        <v>65</v>
      </c>
      <c r="BG366" s="105">
        <v>38</v>
      </c>
      <c r="BH366" s="105">
        <v>1</v>
      </c>
      <c r="BI366" s="105">
        <v>16</v>
      </c>
      <c r="BJ366" s="167"/>
      <c r="BK366" s="103" t="s">
        <v>102</v>
      </c>
      <c r="BL366" s="105">
        <v>15</v>
      </c>
      <c r="BM366" s="105">
        <v>325</v>
      </c>
      <c r="BN366" s="105">
        <v>302</v>
      </c>
      <c r="BO366" s="105">
        <v>188</v>
      </c>
      <c r="BP366" s="105">
        <v>19</v>
      </c>
      <c r="BQ366" s="105">
        <v>7</v>
      </c>
      <c r="BR366" s="105">
        <v>72</v>
      </c>
      <c r="BS366" s="105">
        <v>69</v>
      </c>
      <c r="BT366" s="105">
        <v>69</v>
      </c>
      <c r="BU366" s="167"/>
      <c r="BV366" s="103" t="s">
        <v>102</v>
      </c>
      <c r="BW366" s="105">
        <v>599</v>
      </c>
      <c r="BX366" s="105">
        <v>318</v>
      </c>
      <c r="BY366" s="105">
        <v>581</v>
      </c>
      <c r="BZ366" s="105">
        <v>310</v>
      </c>
      <c r="CA366" s="105">
        <v>350</v>
      </c>
      <c r="CB366" s="105">
        <v>190</v>
      </c>
      <c r="CC366" s="105">
        <v>13</v>
      </c>
      <c r="CD366" s="105">
        <v>6</v>
      </c>
      <c r="CE366" s="105">
        <v>13</v>
      </c>
      <c r="CF366" s="105">
        <v>6</v>
      </c>
      <c r="CG366" s="105">
        <v>11</v>
      </c>
      <c r="CH366" s="105">
        <v>5</v>
      </c>
      <c r="CI366" s="105">
        <v>147</v>
      </c>
      <c r="CJ366" s="105">
        <v>69</v>
      </c>
      <c r="CK366" s="105">
        <v>143</v>
      </c>
      <c r="CL366" s="105">
        <v>69</v>
      </c>
      <c r="CM366" s="105">
        <v>77</v>
      </c>
      <c r="CN366" s="105">
        <v>36</v>
      </c>
      <c r="CO366" s="167"/>
      <c r="CP366" s="105" t="s">
        <v>102</v>
      </c>
      <c r="CQ366" s="105">
        <v>110</v>
      </c>
      <c r="CR366" s="105">
        <v>35</v>
      </c>
      <c r="CS366" s="105">
        <v>11</v>
      </c>
      <c r="CT366" s="105">
        <v>21</v>
      </c>
      <c r="CU366" s="105">
        <v>6</v>
      </c>
      <c r="CV366" s="105">
        <v>131</v>
      </c>
      <c r="CW366" s="105">
        <v>41</v>
      </c>
      <c r="CX366" s="167"/>
      <c r="CY366" s="103" t="s">
        <v>102</v>
      </c>
      <c r="CZ366" s="105">
        <v>2</v>
      </c>
      <c r="DA366" s="105">
        <v>1</v>
      </c>
      <c r="DB366" s="105">
        <v>0</v>
      </c>
      <c r="DC366" s="105">
        <v>2</v>
      </c>
      <c r="DD366" s="105">
        <v>2</v>
      </c>
      <c r="DE366" s="105">
        <v>0</v>
      </c>
      <c r="DF366" s="105">
        <v>0</v>
      </c>
      <c r="DG366" s="105">
        <v>0</v>
      </c>
      <c r="DH366" s="105">
        <v>0</v>
      </c>
      <c r="DI366" s="105">
        <v>0</v>
      </c>
      <c r="DJ366" s="105">
        <v>0</v>
      </c>
      <c r="DK366" s="105">
        <v>2</v>
      </c>
      <c r="DL366" s="105">
        <v>4</v>
      </c>
      <c r="DM366" s="105">
        <v>5</v>
      </c>
      <c r="DN366" s="105">
        <v>0</v>
      </c>
      <c r="DO366" s="135"/>
      <c r="DP366" s="138" t="s">
        <v>247</v>
      </c>
      <c r="DQ366" s="138" t="s">
        <v>4481</v>
      </c>
      <c r="DR366" s="138">
        <v>759</v>
      </c>
      <c r="DS366" s="138">
        <v>438</v>
      </c>
      <c r="DT366" s="139">
        <v>2418</v>
      </c>
      <c r="DU366" s="139">
        <v>9</v>
      </c>
    </row>
    <row r="367" spans="1:125" ht="14.45" customHeight="1">
      <c r="A367" s="167" t="s">
        <v>248</v>
      </c>
      <c r="B367" s="13" t="s">
        <v>119</v>
      </c>
      <c r="C367" s="74">
        <v>276</v>
      </c>
      <c r="D367" s="74">
        <v>165</v>
      </c>
      <c r="E367" s="74">
        <v>44</v>
      </c>
      <c r="F367" s="74">
        <v>28</v>
      </c>
      <c r="G367" s="74">
        <v>0</v>
      </c>
      <c r="H367" s="74">
        <v>0</v>
      </c>
      <c r="I367" s="74">
        <v>49</v>
      </c>
      <c r="J367" s="74">
        <v>30</v>
      </c>
      <c r="K367" s="74">
        <v>131</v>
      </c>
      <c r="L367" s="74">
        <v>83</v>
      </c>
      <c r="M367" s="74">
        <v>146</v>
      </c>
      <c r="N367" s="74">
        <v>80</v>
      </c>
      <c r="O367" s="74">
        <v>0</v>
      </c>
      <c r="P367" s="74">
        <v>0</v>
      </c>
      <c r="Q367" s="74">
        <v>102</v>
      </c>
      <c r="R367" s="74">
        <v>44</v>
      </c>
      <c r="S367" s="74">
        <v>0</v>
      </c>
      <c r="T367" s="74">
        <v>0</v>
      </c>
      <c r="U367" s="67">
        <v>748</v>
      </c>
      <c r="V367" s="67">
        <v>430</v>
      </c>
      <c r="W367" s="167" t="s">
        <v>248</v>
      </c>
      <c r="X367" s="13" t="s">
        <v>119</v>
      </c>
      <c r="Y367" s="74">
        <v>0</v>
      </c>
      <c r="Z367" s="74">
        <v>0</v>
      </c>
      <c r="AA367" s="74">
        <v>0</v>
      </c>
      <c r="AB367" s="74">
        <v>0</v>
      </c>
      <c r="AC367" s="74">
        <v>0</v>
      </c>
      <c r="AD367" s="74">
        <v>0</v>
      </c>
      <c r="AE367" s="74">
        <v>0</v>
      </c>
      <c r="AF367" s="74">
        <v>0</v>
      </c>
      <c r="AG367" s="74">
        <v>0</v>
      </c>
      <c r="AH367" s="74">
        <v>0</v>
      </c>
      <c r="AI367" s="74">
        <v>14</v>
      </c>
      <c r="AJ367" s="74">
        <v>5</v>
      </c>
      <c r="AK367" s="74">
        <v>0</v>
      </c>
      <c r="AL367" s="74">
        <v>0</v>
      </c>
      <c r="AM367" s="74">
        <v>10</v>
      </c>
      <c r="AN367" s="74">
        <v>3</v>
      </c>
      <c r="AO367" s="74">
        <v>0</v>
      </c>
      <c r="AP367" s="74">
        <v>0</v>
      </c>
      <c r="AQ367" s="67">
        <v>24</v>
      </c>
      <c r="AR367" s="67">
        <v>8</v>
      </c>
      <c r="AS367" s="167" t="s">
        <v>248</v>
      </c>
      <c r="AT367" s="13" t="s">
        <v>119</v>
      </c>
      <c r="AU367" s="74">
        <v>7</v>
      </c>
      <c r="AV367" s="74">
        <v>3</v>
      </c>
      <c r="AW367" s="74">
        <v>0</v>
      </c>
      <c r="AX367" s="74">
        <v>1</v>
      </c>
      <c r="AY367" s="74">
        <v>4</v>
      </c>
      <c r="AZ367" s="74">
        <v>6</v>
      </c>
      <c r="BA367" s="74">
        <v>0</v>
      </c>
      <c r="BB367" s="74">
        <v>4</v>
      </c>
      <c r="BC367" s="74">
        <v>0</v>
      </c>
      <c r="BD367" s="67">
        <v>25</v>
      </c>
      <c r="BE367" s="76">
        <v>24</v>
      </c>
      <c r="BF367" s="74">
        <v>24</v>
      </c>
      <c r="BG367" s="74">
        <v>0</v>
      </c>
      <c r="BH367" s="74">
        <v>1</v>
      </c>
      <c r="BI367" s="74">
        <v>6</v>
      </c>
      <c r="BJ367" s="167" t="s">
        <v>248</v>
      </c>
      <c r="BK367" s="13" t="s">
        <v>119</v>
      </c>
      <c r="BL367" s="74">
        <v>0</v>
      </c>
      <c r="BM367" s="74">
        <v>225</v>
      </c>
      <c r="BN367" s="74">
        <v>68</v>
      </c>
      <c r="BO367" s="74">
        <v>141</v>
      </c>
      <c r="BP367" s="74">
        <v>0</v>
      </c>
      <c r="BQ367" s="74">
        <v>4</v>
      </c>
      <c r="BR367" s="74">
        <v>24</v>
      </c>
      <c r="BS367" s="74">
        <v>24</v>
      </c>
      <c r="BT367" s="74">
        <v>24</v>
      </c>
      <c r="BU367" s="167" t="s">
        <v>248</v>
      </c>
      <c r="BV367" s="13" t="s">
        <v>119</v>
      </c>
      <c r="BW367" s="74">
        <v>195</v>
      </c>
      <c r="BX367" s="74">
        <v>110</v>
      </c>
      <c r="BY367" s="74">
        <v>190</v>
      </c>
      <c r="BZ367" s="74">
        <v>105</v>
      </c>
      <c r="CA367" s="74">
        <v>108</v>
      </c>
      <c r="CB367" s="74">
        <v>62</v>
      </c>
      <c r="CC367" s="74">
        <v>0</v>
      </c>
      <c r="CD367" s="74">
        <v>0</v>
      </c>
      <c r="CE367" s="74">
        <v>0</v>
      </c>
      <c r="CF367" s="74">
        <v>0</v>
      </c>
      <c r="CG367" s="74">
        <v>0</v>
      </c>
      <c r="CH367" s="74">
        <v>0</v>
      </c>
      <c r="CI367" s="74">
        <v>92</v>
      </c>
      <c r="CJ367" s="74">
        <v>41</v>
      </c>
      <c r="CK367" s="74">
        <v>92</v>
      </c>
      <c r="CL367" s="74">
        <v>41</v>
      </c>
      <c r="CM367" s="74">
        <v>32</v>
      </c>
      <c r="CN367" s="74">
        <v>14</v>
      </c>
      <c r="CO367" s="167" t="s">
        <v>248</v>
      </c>
      <c r="CP367" s="13" t="s">
        <v>119</v>
      </c>
      <c r="CQ367" s="72">
        <v>27</v>
      </c>
      <c r="CR367" s="5">
        <v>9</v>
      </c>
      <c r="CS367" s="5">
        <v>4</v>
      </c>
      <c r="CT367" s="72">
        <v>2</v>
      </c>
      <c r="CU367" s="5">
        <v>0</v>
      </c>
      <c r="CV367" s="72">
        <v>29</v>
      </c>
      <c r="CW367" s="72">
        <v>9</v>
      </c>
      <c r="CX367" s="167" t="s">
        <v>248</v>
      </c>
      <c r="CY367" s="13" t="s">
        <v>119</v>
      </c>
      <c r="CZ367" s="74">
        <v>4</v>
      </c>
      <c r="DA367" s="74">
        <v>14</v>
      </c>
      <c r="DB367" s="74">
        <v>0</v>
      </c>
      <c r="DC367" s="74">
        <v>0</v>
      </c>
      <c r="DD367" s="74">
        <v>19</v>
      </c>
      <c r="DE367" s="74">
        <v>4</v>
      </c>
      <c r="DF367" s="74">
        <v>13</v>
      </c>
      <c r="DG367" s="74">
        <v>9</v>
      </c>
      <c r="DH367" s="74">
        <v>10</v>
      </c>
      <c r="DI367" s="74">
        <v>4</v>
      </c>
      <c r="DJ367" s="74">
        <v>0</v>
      </c>
      <c r="DK367" s="74">
        <v>0</v>
      </c>
      <c r="DL367" s="74">
        <v>4</v>
      </c>
      <c r="DM367" s="74">
        <v>4</v>
      </c>
      <c r="DN367" s="74">
        <v>0</v>
      </c>
      <c r="DO367" s="135"/>
      <c r="DP367" s="138" t="s">
        <v>248</v>
      </c>
      <c r="DQ367" s="138" t="s">
        <v>4482</v>
      </c>
      <c r="DR367" s="138">
        <v>287</v>
      </c>
      <c r="DS367" s="138">
        <v>140</v>
      </c>
      <c r="DT367" s="139">
        <v>1218</v>
      </c>
      <c r="DU367" s="139">
        <v>77</v>
      </c>
    </row>
    <row r="368" spans="1:125">
      <c r="A368" s="167"/>
      <c r="B368" s="13" t="s">
        <v>120</v>
      </c>
      <c r="C368" s="74">
        <v>227</v>
      </c>
      <c r="D368" s="74">
        <v>108</v>
      </c>
      <c r="E368" s="74">
        <v>75</v>
      </c>
      <c r="F368" s="74">
        <v>50</v>
      </c>
      <c r="G368" s="74">
        <v>0</v>
      </c>
      <c r="H368" s="74">
        <v>0</v>
      </c>
      <c r="I368" s="74">
        <v>0</v>
      </c>
      <c r="J368" s="74">
        <v>0</v>
      </c>
      <c r="K368" s="74">
        <v>171</v>
      </c>
      <c r="L368" s="74">
        <v>103</v>
      </c>
      <c r="M368" s="74">
        <v>218</v>
      </c>
      <c r="N368" s="74">
        <v>127</v>
      </c>
      <c r="O368" s="74">
        <v>0</v>
      </c>
      <c r="P368" s="74">
        <v>0</v>
      </c>
      <c r="Q368" s="74">
        <v>128</v>
      </c>
      <c r="R368" s="74">
        <v>58</v>
      </c>
      <c r="S368" s="74">
        <v>5</v>
      </c>
      <c r="T368" s="74">
        <v>0</v>
      </c>
      <c r="U368" s="67">
        <v>824</v>
      </c>
      <c r="V368" s="67">
        <v>446</v>
      </c>
      <c r="W368" s="167"/>
      <c r="X368" s="13" t="s">
        <v>120</v>
      </c>
      <c r="Y368" s="74">
        <v>3</v>
      </c>
      <c r="Z368" s="74">
        <v>2</v>
      </c>
      <c r="AA368" s="74">
        <v>0</v>
      </c>
      <c r="AB368" s="74">
        <v>0</v>
      </c>
      <c r="AC368" s="74">
        <v>0</v>
      </c>
      <c r="AD368" s="74">
        <v>0</v>
      </c>
      <c r="AE368" s="74">
        <v>0</v>
      </c>
      <c r="AF368" s="74">
        <v>0</v>
      </c>
      <c r="AG368" s="74">
        <v>0</v>
      </c>
      <c r="AH368" s="74">
        <v>0</v>
      </c>
      <c r="AI368" s="74">
        <v>30</v>
      </c>
      <c r="AJ368" s="74">
        <v>17</v>
      </c>
      <c r="AK368" s="74">
        <v>0</v>
      </c>
      <c r="AL368" s="74">
        <v>0</v>
      </c>
      <c r="AM368" s="74">
        <v>40</v>
      </c>
      <c r="AN368" s="74">
        <v>16</v>
      </c>
      <c r="AO368" s="74">
        <v>0</v>
      </c>
      <c r="AP368" s="74">
        <v>0</v>
      </c>
      <c r="AQ368" s="67">
        <v>73</v>
      </c>
      <c r="AR368" s="67">
        <v>35</v>
      </c>
      <c r="AS368" s="167"/>
      <c r="AT368" s="13" t="s">
        <v>120</v>
      </c>
      <c r="AU368" s="74">
        <v>6</v>
      </c>
      <c r="AV368" s="74">
        <v>3</v>
      </c>
      <c r="AW368" s="74">
        <v>0</v>
      </c>
      <c r="AX368" s="74">
        <v>0</v>
      </c>
      <c r="AY368" s="74">
        <v>4</v>
      </c>
      <c r="AZ368" s="74">
        <v>6</v>
      </c>
      <c r="BA368" s="74">
        <v>0</v>
      </c>
      <c r="BB368" s="74">
        <v>3</v>
      </c>
      <c r="BC368" s="74">
        <v>1</v>
      </c>
      <c r="BD368" s="67">
        <v>23</v>
      </c>
      <c r="BE368" s="76">
        <v>28</v>
      </c>
      <c r="BF368" s="74">
        <v>28</v>
      </c>
      <c r="BG368" s="74">
        <v>3</v>
      </c>
      <c r="BH368" s="74">
        <v>0</v>
      </c>
      <c r="BI368" s="74">
        <v>6</v>
      </c>
      <c r="BJ368" s="167"/>
      <c r="BK368" s="13" t="s">
        <v>120</v>
      </c>
      <c r="BL368" s="74">
        <v>15</v>
      </c>
      <c r="BM368" s="74">
        <v>120</v>
      </c>
      <c r="BN368" s="74">
        <v>149</v>
      </c>
      <c r="BO368" s="74">
        <v>94</v>
      </c>
      <c r="BP368" s="74">
        <v>0</v>
      </c>
      <c r="BQ368" s="74">
        <v>3</v>
      </c>
      <c r="BR368" s="74">
        <v>27</v>
      </c>
      <c r="BS368" s="74">
        <v>26</v>
      </c>
      <c r="BT368" s="74">
        <v>26</v>
      </c>
      <c r="BU368" s="167"/>
      <c r="BV368" s="13" t="s">
        <v>120</v>
      </c>
      <c r="BW368" s="74">
        <v>245</v>
      </c>
      <c r="BX368" s="74">
        <v>134</v>
      </c>
      <c r="BY368" s="74">
        <v>232</v>
      </c>
      <c r="BZ368" s="74">
        <v>126</v>
      </c>
      <c r="CA368" s="74">
        <v>113</v>
      </c>
      <c r="CB368" s="74">
        <v>67</v>
      </c>
      <c r="CC368" s="74">
        <v>5</v>
      </c>
      <c r="CD368" s="74">
        <v>0</v>
      </c>
      <c r="CE368" s="74">
        <v>5</v>
      </c>
      <c r="CF368" s="74">
        <v>0</v>
      </c>
      <c r="CG368" s="74">
        <v>4</v>
      </c>
      <c r="CH368" s="74">
        <v>0</v>
      </c>
      <c r="CI368" s="74">
        <v>151</v>
      </c>
      <c r="CJ368" s="74">
        <v>67</v>
      </c>
      <c r="CK368" s="74">
        <v>149</v>
      </c>
      <c r="CL368" s="74">
        <v>66</v>
      </c>
      <c r="CM368" s="74">
        <v>56</v>
      </c>
      <c r="CN368" s="74">
        <v>34</v>
      </c>
      <c r="CO368" s="167"/>
      <c r="CP368" s="13" t="s">
        <v>120</v>
      </c>
      <c r="CQ368" s="72">
        <v>54</v>
      </c>
      <c r="CR368" s="5">
        <v>23</v>
      </c>
      <c r="CS368" s="5">
        <v>13</v>
      </c>
      <c r="CT368" s="72">
        <v>5</v>
      </c>
      <c r="CU368" s="5">
        <v>3</v>
      </c>
      <c r="CV368" s="72">
        <v>59</v>
      </c>
      <c r="CW368" s="72">
        <v>26</v>
      </c>
      <c r="CX368" s="167"/>
      <c r="CY368" s="13" t="s">
        <v>120</v>
      </c>
      <c r="CZ368" s="74">
        <v>0</v>
      </c>
      <c r="DA368" s="74">
        <v>2</v>
      </c>
      <c r="DB368" s="74">
        <v>3</v>
      </c>
      <c r="DC368" s="74">
        <v>0</v>
      </c>
      <c r="DD368" s="74">
        <v>1</v>
      </c>
      <c r="DE368" s="74">
        <v>0</v>
      </c>
      <c r="DF368" s="74">
        <v>2</v>
      </c>
      <c r="DG368" s="74">
        <v>12</v>
      </c>
      <c r="DH368" s="74">
        <v>2</v>
      </c>
      <c r="DI368" s="74">
        <v>0</v>
      </c>
      <c r="DJ368" s="74">
        <v>0</v>
      </c>
      <c r="DK368" s="74">
        <v>2</v>
      </c>
      <c r="DL368" s="74">
        <v>0</v>
      </c>
      <c r="DM368" s="74">
        <v>0</v>
      </c>
      <c r="DN368" s="74">
        <v>0</v>
      </c>
      <c r="DO368" s="135"/>
      <c r="DP368" s="138" t="s">
        <v>248</v>
      </c>
      <c r="DQ368" s="138" t="s">
        <v>4483</v>
      </c>
      <c r="DR368" s="138">
        <v>401</v>
      </c>
      <c r="DS368" s="138">
        <v>173</v>
      </c>
      <c r="DT368" s="139">
        <v>1078</v>
      </c>
      <c r="DU368" s="139">
        <v>24</v>
      </c>
    </row>
    <row r="369" spans="1:125">
      <c r="A369" s="167"/>
      <c r="B369" s="103" t="s">
        <v>102</v>
      </c>
      <c r="C369" s="105">
        <v>503</v>
      </c>
      <c r="D369" s="105">
        <v>273</v>
      </c>
      <c r="E369" s="105">
        <v>119</v>
      </c>
      <c r="F369" s="105">
        <v>78</v>
      </c>
      <c r="G369" s="105">
        <v>0</v>
      </c>
      <c r="H369" s="105">
        <v>0</v>
      </c>
      <c r="I369" s="105">
        <v>49</v>
      </c>
      <c r="J369" s="105">
        <v>30</v>
      </c>
      <c r="K369" s="105">
        <v>302</v>
      </c>
      <c r="L369" s="105">
        <v>186</v>
      </c>
      <c r="M369" s="105">
        <v>364</v>
      </c>
      <c r="N369" s="105">
        <v>207</v>
      </c>
      <c r="O369" s="105">
        <v>0</v>
      </c>
      <c r="P369" s="105">
        <v>0</v>
      </c>
      <c r="Q369" s="105">
        <v>230</v>
      </c>
      <c r="R369" s="105">
        <v>102</v>
      </c>
      <c r="S369" s="105">
        <v>5</v>
      </c>
      <c r="T369" s="105">
        <v>0</v>
      </c>
      <c r="U369" s="105">
        <v>1572</v>
      </c>
      <c r="V369" s="105">
        <v>876</v>
      </c>
      <c r="W369" s="167"/>
      <c r="X369" s="103" t="s">
        <v>102</v>
      </c>
      <c r="Y369" s="105">
        <v>3</v>
      </c>
      <c r="Z369" s="105">
        <v>2</v>
      </c>
      <c r="AA369" s="105">
        <v>0</v>
      </c>
      <c r="AB369" s="105">
        <v>0</v>
      </c>
      <c r="AC369" s="105">
        <v>0</v>
      </c>
      <c r="AD369" s="105">
        <v>0</v>
      </c>
      <c r="AE369" s="105">
        <v>0</v>
      </c>
      <c r="AF369" s="105">
        <v>0</v>
      </c>
      <c r="AG369" s="105">
        <v>0</v>
      </c>
      <c r="AH369" s="105">
        <v>0</v>
      </c>
      <c r="AI369" s="105">
        <v>44</v>
      </c>
      <c r="AJ369" s="105">
        <v>22</v>
      </c>
      <c r="AK369" s="105">
        <v>0</v>
      </c>
      <c r="AL369" s="105">
        <v>0</v>
      </c>
      <c r="AM369" s="105">
        <v>50</v>
      </c>
      <c r="AN369" s="105">
        <v>19</v>
      </c>
      <c r="AO369" s="105">
        <v>0</v>
      </c>
      <c r="AP369" s="105">
        <v>0</v>
      </c>
      <c r="AQ369" s="105">
        <v>97</v>
      </c>
      <c r="AR369" s="105">
        <v>43</v>
      </c>
      <c r="AS369" s="167"/>
      <c r="AT369" s="103" t="s">
        <v>102</v>
      </c>
      <c r="AU369" s="105">
        <v>13</v>
      </c>
      <c r="AV369" s="105">
        <v>6</v>
      </c>
      <c r="AW369" s="105">
        <v>0</v>
      </c>
      <c r="AX369" s="105">
        <v>1</v>
      </c>
      <c r="AY369" s="105">
        <v>8</v>
      </c>
      <c r="AZ369" s="105">
        <v>12</v>
      </c>
      <c r="BA369" s="105">
        <v>0</v>
      </c>
      <c r="BB369" s="105">
        <v>7</v>
      </c>
      <c r="BC369" s="105">
        <v>1</v>
      </c>
      <c r="BD369" s="105">
        <v>48</v>
      </c>
      <c r="BE369" s="105">
        <v>52</v>
      </c>
      <c r="BF369" s="105">
        <v>52</v>
      </c>
      <c r="BG369" s="105">
        <v>3</v>
      </c>
      <c r="BH369" s="105">
        <v>1</v>
      </c>
      <c r="BI369" s="105">
        <v>12</v>
      </c>
      <c r="BJ369" s="167"/>
      <c r="BK369" s="103" t="s">
        <v>102</v>
      </c>
      <c r="BL369" s="105">
        <v>15</v>
      </c>
      <c r="BM369" s="105">
        <v>345</v>
      </c>
      <c r="BN369" s="105">
        <v>217</v>
      </c>
      <c r="BO369" s="105">
        <v>235</v>
      </c>
      <c r="BP369" s="105">
        <v>0</v>
      </c>
      <c r="BQ369" s="105">
        <v>7</v>
      </c>
      <c r="BR369" s="105">
        <v>51</v>
      </c>
      <c r="BS369" s="105">
        <v>50</v>
      </c>
      <c r="BT369" s="105">
        <v>50</v>
      </c>
      <c r="BU369" s="167"/>
      <c r="BV369" s="103" t="s">
        <v>102</v>
      </c>
      <c r="BW369" s="105">
        <v>440</v>
      </c>
      <c r="BX369" s="105">
        <v>244</v>
      </c>
      <c r="BY369" s="105">
        <v>422</v>
      </c>
      <c r="BZ369" s="105">
        <v>231</v>
      </c>
      <c r="CA369" s="105">
        <v>221</v>
      </c>
      <c r="CB369" s="105">
        <v>129</v>
      </c>
      <c r="CC369" s="105">
        <v>5</v>
      </c>
      <c r="CD369" s="105">
        <v>0</v>
      </c>
      <c r="CE369" s="105">
        <v>5</v>
      </c>
      <c r="CF369" s="105">
        <v>0</v>
      </c>
      <c r="CG369" s="105">
        <v>4</v>
      </c>
      <c r="CH369" s="105">
        <v>0</v>
      </c>
      <c r="CI369" s="105">
        <v>243</v>
      </c>
      <c r="CJ369" s="105">
        <v>108</v>
      </c>
      <c r="CK369" s="105">
        <v>241</v>
      </c>
      <c r="CL369" s="105">
        <v>107</v>
      </c>
      <c r="CM369" s="105">
        <v>88</v>
      </c>
      <c r="CN369" s="105">
        <v>48</v>
      </c>
      <c r="CO369" s="167"/>
      <c r="CP369" s="105" t="s">
        <v>102</v>
      </c>
      <c r="CQ369" s="105">
        <v>81</v>
      </c>
      <c r="CR369" s="105">
        <v>32</v>
      </c>
      <c r="CS369" s="105">
        <v>17</v>
      </c>
      <c r="CT369" s="105">
        <v>7</v>
      </c>
      <c r="CU369" s="105">
        <v>3</v>
      </c>
      <c r="CV369" s="105">
        <v>88</v>
      </c>
      <c r="CW369" s="105">
        <v>35</v>
      </c>
      <c r="CX369" s="167"/>
      <c r="CY369" s="103" t="s">
        <v>102</v>
      </c>
      <c r="CZ369" s="105">
        <v>4</v>
      </c>
      <c r="DA369" s="105">
        <v>16</v>
      </c>
      <c r="DB369" s="105">
        <v>3</v>
      </c>
      <c r="DC369" s="105">
        <v>0</v>
      </c>
      <c r="DD369" s="105">
        <v>20</v>
      </c>
      <c r="DE369" s="105">
        <v>4</v>
      </c>
      <c r="DF369" s="105">
        <v>15</v>
      </c>
      <c r="DG369" s="105">
        <v>21</v>
      </c>
      <c r="DH369" s="105">
        <v>12</v>
      </c>
      <c r="DI369" s="105">
        <v>4</v>
      </c>
      <c r="DJ369" s="105">
        <v>0</v>
      </c>
      <c r="DK369" s="105">
        <v>2</v>
      </c>
      <c r="DL369" s="105">
        <v>4</v>
      </c>
      <c r="DM369" s="105">
        <v>4</v>
      </c>
      <c r="DN369" s="105">
        <v>0</v>
      </c>
      <c r="DO369" s="135"/>
      <c r="DP369" s="138" t="s">
        <v>248</v>
      </c>
      <c r="DQ369" s="138" t="s">
        <v>4484</v>
      </c>
      <c r="DR369" s="138">
        <v>688</v>
      </c>
      <c r="DS369" s="138">
        <v>313</v>
      </c>
      <c r="DT369" s="139">
        <v>2296</v>
      </c>
      <c r="DU369" s="139">
        <v>101</v>
      </c>
    </row>
    <row r="370" spans="1:125">
      <c r="A370" s="163" t="s">
        <v>494</v>
      </c>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t="s">
        <v>495</v>
      </c>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t="s">
        <v>496</v>
      </c>
      <c r="AT370" s="163"/>
      <c r="AU370" s="163"/>
      <c r="AV370" s="163"/>
      <c r="AW370" s="163"/>
      <c r="AX370" s="163"/>
      <c r="AY370" s="163"/>
      <c r="AZ370" s="163"/>
      <c r="BA370" s="163"/>
      <c r="BB370" s="163"/>
      <c r="BC370" s="163"/>
      <c r="BD370" s="163"/>
      <c r="BE370" s="163"/>
      <c r="BF370" s="163"/>
      <c r="BG370" s="163"/>
      <c r="BH370" s="163"/>
      <c r="BI370" s="163"/>
      <c r="BJ370" s="163" t="s">
        <v>497</v>
      </c>
      <c r="BK370" s="163"/>
      <c r="BL370" s="163"/>
      <c r="BM370" s="163"/>
      <c r="BN370" s="163"/>
      <c r="BO370" s="163"/>
      <c r="BP370" s="163"/>
      <c r="BQ370" s="163"/>
      <c r="BR370" s="163"/>
      <c r="BS370" s="163"/>
      <c r="BT370" s="163"/>
      <c r="BU370" s="163" t="s">
        <v>4243</v>
      </c>
      <c r="BV370" s="163"/>
      <c r="BW370" s="163"/>
      <c r="BX370" s="163"/>
      <c r="BY370" s="163"/>
      <c r="BZ370" s="163"/>
      <c r="CA370" s="163"/>
      <c r="CB370" s="163"/>
      <c r="CC370" s="163"/>
      <c r="CD370" s="163"/>
      <c r="CE370" s="163"/>
      <c r="CF370" s="163"/>
      <c r="CG370" s="163"/>
      <c r="CH370" s="163"/>
      <c r="CI370" s="163"/>
      <c r="CJ370" s="163"/>
      <c r="CK370" s="163"/>
      <c r="CL370" s="163"/>
      <c r="CM370" s="163"/>
      <c r="CN370" s="163"/>
      <c r="CO370" s="163" t="s">
        <v>498</v>
      </c>
      <c r="CP370" s="163"/>
      <c r="CQ370" s="163"/>
      <c r="CR370" s="163"/>
      <c r="CS370" s="163"/>
      <c r="CT370" s="163"/>
      <c r="CU370" s="163"/>
      <c r="CV370" s="163"/>
      <c r="CW370" s="163"/>
      <c r="CX370" s="163" t="s">
        <v>499</v>
      </c>
      <c r="CY370" s="163"/>
      <c r="CZ370" s="163"/>
      <c r="DA370" s="163"/>
      <c r="DB370" s="163"/>
      <c r="DC370" s="163"/>
      <c r="DD370" s="163"/>
      <c r="DE370" s="163"/>
      <c r="DF370" s="163"/>
      <c r="DG370" s="163"/>
      <c r="DH370" s="163"/>
      <c r="DI370" s="163"/>
      <c r="DJ370" s="163"/>
      <c r="DK370" s="163"/>
      <c r="DL370" s="163"/>
      <c r="DM370" s="163"/>
      <c r="DN370" s="163"/>
      <c r="DO370" s="135"/>
      <c r="DP370" s="138" t="s">
        <v>494</v>
      </c>
      <c r="DQ370" s="138" t="s">
        <v>494</v>
      </c>
      <c r="DR370" s="138">
        <v>0</v>
      </c>
      <c r="DS370" s="138">
        <v>0</v>
      </c>
      <c r="DT370" s="139">
        <v>0</v>
      </c>
      <c r="DU370" s="139">
        <v>0</v>
      </c>
    </row>
    <row r="371" spans="1:125">
      <c r="A371" s="163" t="s">
        <v>4174</v>
      </c>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t="s">
        <v>4174</v>
      </c>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t="s">
        <v>4174</v>
      </c>
      <c r="AT371" s="163"/>
      <c r="AU371" s="163"/>
      <c r="AV371" s="163"/>
      <c r="AW371" s="163"/>
      <c r="AX371" s="163"/>
      <c r="AY371" s="163"/>
      <c r="AZ371" s="163"/>
      <c r="BA371" s="163"/>
      <c r="BB371" s="163"/>
      <c r="BC371" s="163"/>
      <c r="BD371" s="163"/>
      <c r="BE371" s="163"/>
      <c r="BF371" s="163"/>
      <c r="BG371" s="163"/>
      <c r="BH371" s="163"/>
      <c r="BI371" s="163"/>
      <c r="BJ371" s="185" t="s">
        <v>4174</v>
      </c>
      <c r="BK371" s="185"/>
      <c r="BL371" s="185"/>
      <c r="BM371" s="185"/>
      <c r="BN371" s="185"/>
      <c r="BO371" s="185"/>
      <c r="BP371" s="185"/>
      <c r="BQ371" s="185"/>
      <c r="BR371" s="185"/>
      <c r="BS371" s="185"/>
      <c r="BT371" s="185"/>
      <c r="BU371" s="210" t="s">
        <v>4175</v>
      </c>
      <c r="BV371" s="210"/>
      <c r="BW371" s="210"/>
      <c r="BX371" s="210"/>
      <c r="BY371" s="210"/>
      <c r="BZ371" s="210"/>
      <c r="CA371" s="210"/>
      <c r="CB371" s="210"/>
      <c r="CC371" s="210"/>
      <c r="CD371" s="210"/>
      <c r="CE371" s="210"/>
      <c r="CF371" s="210"/>
      <c r="CG371" s="210"/>
      <c r="CH371" s="210"/>
      <c r="CI371" s="210"/>
      <c r="CJ371" s="210"/>
      <c r="CK371" s="210"/>
      <c r="CL371" s="210"/>
      <c r="CM371" s="210"/>
      <c r="CN371" s="210"/>
      <c r="CO371" s="210" t="s">
        <v>4174</v>
      </c>
      <c r="CP371" s="210"/>
      <c r="CQ371" s="210"/>
      <c r="CR371" s="210"/>
      <c r="CS371" s="210"/>
      <c r="CT371" s="210"/>
      <c r="CU371" s="210"/>
      <c r="CV371" s="210"/>
      <c r="CW371" s="210"/>
      <c r="CX371" s="185" t="s">
        <v>4174</v>
      </c>
      <c r="CY371" s="185"/>
      <c r="CZ371" s="185"/>
      <c r="DA371" s="185"/>
      <c r="DB371" s="185"/>
      <c r="DC371" s="185"/>
      <c r="DD371" s="185"/>
      <c r="DE371" s="185"/>
      <c r="DF371" s="185"/>
      <c r="DG371" s="185"/>
      <c r="DH371" s="185"/>
      <c r="DI371" s="185"/>
      <c r="DJ371" s="185"/>
      <c r="DK371" s="185"/>
      <c r="DL371" s="185"/>
      <c r="DM371" s="185"/>
      <c r="DN371" s="185"/>
      <c r="DO371" s="135"/>
      <c r="DP371" s="138" t="s">
        <v>4174</v>
      </c>
      <c r="DQ371" s="138" t="s">
        <v>4174</v>
      </c>
      <c r="DR371" s="138">
        <v>0</v>
      </c>
      <c r="DS371" s="138">
        <v>0</v>
      </c>
      <c r="DT371" s="139">
        <v>0</v>
      </c>
      <c r="DU371" s="139">
        <v>0</v>
      </c>
    </row>
    <row r="372" spans="1:125" ht="14.45" customHeight="1">
      <c r="A372" s="164" t="s">
        <v>2</v>
      </c>
      <c r="B372" s="164" t="s">
        <v>113</v>
      </c>
      <c r="C372" s="163" t="s">
        <v>41</v>
      </c>
      <c r="D372" s="163"/>
      <c r="E372" s="163" t="s">
        <v>101</v>
      </c>
      <c r="F372" s="163"/>
      <c r="G372" s="163" t="s">
        <v>42</v>
      </c>
      <c r="H372" s="163"/>
      <c r="I372" s="163" t="s">
        <v>43</v>
      </c>
      <c r="J372" s="163"/>
      <c r="K372" s="209" t="s">
        <v>44</v>
      </c>
      <c r="L372" s="209"/>
      <c r="M372" s="163" t="s">
        <v>390</v>
      </c>
      <c r="N372" s="163"/>
      <c r="O372" s="163" t="s">
        <v>391</v>
      </c>
      <c r="P372" s="163"/>
      <c r="Q372" s="163" t="s">
        <v>392</v>
      </c>
      <c r="R372" s="163"/>
      <c r="S372" s="163" t="s">
        <v>393</v>
      </c>
      <c r="T372" s="163"/>
      <c r="U372" s="163" t="s">
        <v>102</v>
      </c>
      <c r="V372" s="163"/>
      <c r="W372" s="164" t="s">
        <v>2</v>
      </c>
      <c r="X372" s="164" t="s">
        <v>113</v>
      </c>
      <c r="Y372" s="163" t="s">
        <v>41</v>
      </c>
      <c r="Z372" s="163"/>
      <c r="AA372" s="163" t="s">
        <v>101</v>
      </c>
      <c r="AB372" s="163"/>
      <c r="AC372" s="163" t="s">
        <v>42</v>
      </c>
      <c r="AD372" s="163"/>
      <c r="AE372" s="163" t="s">
        <v>43</v>
      </c>
      <c r="AF372" s="163"/>
      <c r="AG372" s="209" t="s">
        <v>44</v>
      </c>
      <c r="AH372" s="209"/>
      <c r="AI372" s="163" t="s">
        <v>390</v>
      </c>
      <c r="AJ372" s="163"/>
      <c r="AK372" s="163" t="s">
        <v>391</v>
      </c>
      <c r="AL372" s="163"/>
      <c r="AM372" s="163" t="s">
        <v>392</v>
      </c>
      <c r="AN372" s="163"/>
      <c r="AO372" s="163" t="s">
        <v>393</v>
      </c>
      <c r="AP372" s="163"/>
      <c r="AQ372" s="163" t="s">
        <v>102</v>
      </c>
      <c r="AR372" s="163"/>
      <c r="AS372" s="164" t="s">
        <v>2</v>
      </c>
      <c r="AT372" s="164" t="s">
        <v>113</v>
      </c>
      <c r="AU372" s="164" t="s">
        <v>363</v>
      </c>
      <c r="AV372" s="164"/>
      <c r="AW372" s="164"/>
      <c r="AX372" s="164"/>
      <c r="AY372" s="164"/>
      <c r="AZ372" s="164"/>
      <c r="BA372" s="164"/>
      <c r="BB372" s="164"/>
      <c r="BC372" s="164"/>
      <c r="BD372" s="164"/>
      <c r="BE372" s="164" t="s">
        <v>165</v>
      </c>
      <c r="BF372" s="164"/>
      <c r="BG372" s="164"/>
      <c r="BH372" s="164"/>
      <c r="BI372" s="164" t="s">
        <v>168</v>
      </c>
      <c r="BJ372" s="164" t="s">
        <v>2</v>
      </c>
      <c r="BK372" s="164" t="s">
        <v>113</v>
      </c>
      <c r="BL372" s="185" t="s">
        <v>169</v>
      </c>
      <c r="BM372" s="185"/>
      <c r="BN372" s="185"/>
      <c r="BO372" s="185"/>
      <c r="BP372" s="185"/>
      <c r="BQ372" s="185"/>
      <c r="BR372" s="185"/>
      <c r="BS372" s="185"/>
      <c r="BT372" s="185"/>
      <c r="BU372" s="164" t="s">
        <v>2</v>
      </c>
      <c r="BV372" s="164" t="s">
        <v>113</v>
      </c>
      <c r="BW372" s="185" t="s">
        <v>394</v>
      </c>
      <c r="BX372" s="185"/>
      <c r="BY372" s="185"/>
      <c r="BZ372" s="185"/>
      <c r="CA372" s="185"/>
      <c r="CB372" s="185"/>
      <c r="CC372" s="185" t="s">
        <v>395</v>
      </c>
      <c r="CD372" s="185"/>
      <c r="CE372" s="185"/>
      <c r="CF372" s="185"/>
      <c r="CG372" s="185"/>
      <c r="CH372" s="185"/>
      <c r="CI372" s="185" t="s">
        <v>396</v>
      </c>
      <c r="CJ372" s="185"/>
      <c r="CK372" s="185"/>
      <c r="CL372" s="185"/>
      <c r="CM372" s="185"/>
      <c r="CN372" s="185"/>
      <c r="CO372" s="190" t="s">
        <v>2</v>
      </c>
      <c r="CP372" s="190" t="s">
        <v>113</v>
      </c>
      <c r="CQ372" s="163" t="s">
        <v>166</v>
      </c>
      <c r="CR372" s="163"/>
      <c r="CS372" s="163"/>
      <c r="CT372" s="163" t="s">
        <v>167</v>
      </c>
      <c r="CU372" s="163"/>
      <c r="CV372" s="204" t="s">
        <v>466</v>
      </c>
      <c r="CW372" s="204"/>
      <c r="CX372" s="164" t="s">
        <v>2</v>
      </c>
      <c r="CY372" s="164" t="s">
        <v>113</v>
      </c>
      <c r="CZ372" s="185" t="s">
        <v>371</v>
      </c>
      <c r="DA372" s="185"/>
      <c r="DB372" s="185"/>
      <c r="DC372" s="185"/>
      <c r="DD372" s="185"/>
      <c r="DE372" s="185"/>
      <c r="DF372" s="185"/>
      <c r="DG372" s="185"/>
      <c r="DH372" s="185"/>
      <c r="DI372" s="185"/>
      <c r="DJ372" s="185"/>
      <c r="DK372" s="185"/>
      <c r="DL372" s="185"/>
      <c r="DM372" s="185"/>
      <c r="DN372" s="185"/>
      <c r="DO372" s="135"/>
      <c r="DP372" s="138" t="s">
        <v>2</v>
      </c>
      <c r="DQ372" s="138" t="s">
        <v>4244</v>
      </c>
      <c r="DR372" s="138" t="e">
        <v>#VALUE!</v>
      </c>
      <c r="DS372" s="138">
        <v>0</v>
      </c>
      <c r="DT372" s="139" t="e">
        <v>#VALUE!</v>
      </c>
      <c r="DU372" s="139">
        <v>0</v>
      </c>
    </row>
    <row r="373" spans="1:125" ht="14.45" customHeight="1">
      <c r="A373" s="164"/>
      <c r="B373" s="164"/>
      <c r="C373" s="164" t="s">
        <v>170</v>
      </c>
      <c r="D373" s="164" t="s">
        <v>57</v>
      </c>
      <c r="E373" s="164" t="s">
        <v>170</v>
      </c>
      <c r="F373" s="164" t="s">
        <v>57</v>
      </c>
      <c r="G373" s="164" t="s">
        <v>170</v>
      </c>
      <c r="H373" s="164" t="s">
        <v>57</v>
      </c>
      <c r="I373" s="164" t="s">
        <v>170</v>
      </c>
      <c r="J373" s="164" t="s">
        <v>57</v>
      </c>
      <c r="K373" s="164" t="s">
        <v>170</v>
      </c>
      <c r="L373" s="164" t="s">
        <v>57</v>
      </c>
      <c r="M373" s="164" t="s">
        <v>170</v>
      </c>
      <c r="N373" s="164" t="s">
        <v>57</v>
      </c>
      <c r="O373" s="164" t="s">
        <v>170</v>
      </c>
      <c r="P373" s="164" t="s">
        <v>57</v>
      </c>
      <c r="Q373" s="164" t="s">
        <v>170</v>
      </c>
      <c r="R373" s="164" t="s">
        <v>57</v>
      </c>
      <c r="S373" s="164" t="s">
        <v>170</v>
      </c>
      <c r="T373" s="164" t="s">
        <v>57</v>
      </c>
      <c r="U373" s="164" t="s">
        <v>170</v>
      </c>
      <c r="V373" s="164" t="s">
        <v>57</v>
      </c>
      <c r="W373" s="164"/>
      <c r="X373" s="164"/>
      <c r="Y373" s="164" t="s">
        <v>170</v>
      </c>
      <c r="Z373" s="164" t="s">
        <v>57</v>
      </c>
      <c r="AA373" s="164" t="s">
        <v>170</v>
      </c>
      <c r="AB373" s="164" t="s">
        <v>57</v>
      </c>
      <c r="AC373" s="164" t="s">
        <v>170</v>
      </c>
      <c r="AD373" s="164" t="s">
        <v>57</v>
      </c>
      <c r="AE373" s="164" t="s">
        <v>170</v>
      </c>
      <c r="AF373" s="164" t="s">
        <v>57</v>
      </c>
      <c r="AG373" s="164" t="s">
        <v>170</v>
      </c>
      <c r="AH373" s="164" t="s">
        <v>57</v>
      </c>
      <c r="AI373" s="164" t="s">
        <v>170</v>
      </c>
      <c r="AJ373" s="164" t="s">
        <v>57</v>
      </c>
      <c r="AK373" s="164" t="s">
        <v>170</v>
      </c>
      <c r="AL373" s="164" t="s">
        <v>57</v>
      </c>
      <c r="AM373" s="164" t="s">
        <v>170</v>
      </c>
      <c r="AN373" s="164" t="s">
        <v>57</v>
      </c>
      <c r="AO373" s="164" t="s">
        <v>170</v>
      </c>
      <c r="AP373" s="164" t="s">
        <v>57</v>
      </c>
      <c r="AQ373" s="164" t="s">
        <v>170</v>
      </c>
      <c r="AR373" s="164" t="s">
        <v>57</v>
      </c>
      <c r="AS373" s="164"/>
      <c r="AT373" s="164"/>
      <c r="AU373" s="164" t="s">
        <v>41</v>
      </c>
      <c r="AV373" s="164" t="s">
        <v>101</v>
      </c>
      <c r="AW373" s="164" t="s">
        <v>42</v>
      </c>
      <c r="AX373" s="164" t="s">
        <v>43</v>
      </c>
      <c r="AY373" s="164" t="s">
        <v>44</v>
      </c>
      <c r="AZ373" s="164" t="s">
        <v>390</v>
      </c>
      <c r="BA373" s="164" t="s">
        <v>391</v>
      </c>
      <c r="BB373" s="164" t="s">
        <v>392</v>
      </c>
      <c r="BC373" s="164" t="s">
        <v>393</v>
      </c>
      <c r="BD373" s="164" t="s">
        <v>102</v>
      </c>
      <c r="BE373" s="204" t="s">
        <v>433</v>
      </c>
      <c r="BF373" s="204" t="s">
        <v>279</v>
      </c>
      <c r="BG373" s="204" t="s">
        <v>172</v>
      </c>
      <c r="BH373" s="204" t="s">
        <v>173</v>
      </c>
      <c r="BI373" s="164"/>
      <c r="BJ373" s="164"/>
      <c r="BK373" s="164"/>
      <c r="BL373" s="200" t="s">
        <v>434</v>
      </c>
      <c r="BM373" s="200" t="s">
        <v>344</v>
      </c>
      <c r="BN373" s="200" t="s">
        <v>435</v>
      </c>
      <c r="BO373" s="200" t="s">
        <v>436</v>
      </c>
      <c r="BP373" s="200" t="s">
        <v>437</v>
      </c>
      <c r="BQ373" s="200" t="s">
        <v>175</v>
      </c>
      <c r="BR373" s="200" t="s">
        <v>176</v>
      </c>
      <c r="BS373" s="200" t="s">
        <v>69</v>
      </c>
      <c r="BT373" s="200" t="s">
        <v>70</v>
      </c>
      <c r="BU373" s="164"/>
      <c r="BV373" s="164"/>
      <c r="BW373" s="185" t="s">
        <v>417</v>
      </c>
      <c r="BX373" s="185"/>
      <c r="BY373" s="185" t="s">
        <v>418</v>
      </c>
      <c r="BZ373" s="185"/>
      <c r="CA373" s="185" t="s">
        <v>419</v>
      </c>
      <c r="CB373" s="185"/>
      <c r="CC373" s="185" t="s">
        <v>417</v>
      </c>
      <c r="CD373" s="185"/>
      <c r="CE373" s="185" t="s">
        <v>418</v>
      </c>
      <c r="CF373" s="185"/>
      <c r="CG373" s="185" t="s">
        <v>419</v>
      </c>
      <c r="CH373" s="185"/>
      <c r="CI373" s="185" t="s">
        <v>417</v>
      </c>
      <c r="CJ373" s="185"/>
      <c r="CK373" s="185" t="s">
        <v>418</v>
      </c>
      <c r="CL373" s="185"/>
      <c r="CM373" s="185" t="s">
        <v>419</v>
      </c>
      <c r="CN373" s="185"/>
      <c r="CO373" s="190"/>
      <c r="CP373" s="190"/>
      <c r="CQ373" s="189" t="s">
        <v>66</v>
      </c>
      <c r="CR373" s="189" t="s">
        <v>174</v>
      </c>
      <c r="CS373" s="189" t="s">
        <v>280</v>
      </c>
      <c r="CT373" s="189" t="s">
        <v>66</v>
      </c>
      <c r="CU373" s="189" t="s">
        <v>174</v>
      </c>
      <c r="CV373" s="189" t="s">
        <v>66</v>
      </c>
      <c r="CW373" s="189" t="s">
        <v>174</v>
      </c>
      <c r="CX373" s="164"/>
      <c r="CY373" s="164"/>
      <c r="CZ373" s="189" t="s">
        <v>60</v>
      </c>
      <c r="DA373" s="189" t="s">
        <v>62</v>
      </c>
      <c r="DB373" s="189" t="s">
        <v>96</v>
      </c>
      <c r="DC373" s="189" t="s">
        <v>97</v>
      </c>
      <c r="DD373" s="189" t="s">
        <v>421</v>
      </c>
      <c r="DE373" s="189" t="s">
        <v>98</v>
      </c>
      <c r="DF373" s="189" t="s">
        <v>99</v>
      </c>
      <c r="DG373" s="189" t="s">
        <v>83</v>
      </c>
      <c r="DH373" s="189" t="s">
        <v>420</v>
      </c>
      <c r="DI373" s="189" t="s">
        <v>100</v>
      </c>
      <c r="DJ373" s="189" t="s">
        <v>422</v>
      </c>
      <c r="DK373" s="189" t="s">
        <v>86</v>
      </c>
      <c r="DL373" s="189" t="s">
        <v>68</v>
      </c>
      <c r="DM373" s="189" t="s">
        <v>67</v>
      </c>
      <c r="DN373" s="189" t="s">
        <v>0</v>
      </c>
      <c r="DO373" s="135"/>
      <c r="DP373" s="138" t="s">
        <v>2</v>
      </c>
      <c r="DQ373" s="138" t="s">
        <v>2</v>
      </c>
      <c r="DR373" s="138" t="e">
        <v>#VALUE!</v>
      </c>
      <c r="DS373" s="138" t="e">
        <v>#VALUE!</v>
      </c>
      <c r="DT373" s="139" t="e">
        <v>#VALUE!</v>
      </c>
      <c r="DU373" s="139">
        <v>0</v>
      </c>
    </row>
    <row r="374" spans="1:125" ht="24" customHeight="1">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204"/>
      <c r="BF374" s="204"/>
      <c r="BG374" s="204"/>
      <c r="BH374" s="204"/>
      <c r="BI374" s="164"/>
      <c r="BJ374" s="164"/>
      <c r="BK374" s="164"/>
      <c r="BL374" s="200"/>
      <c r="BM374" s="200"/>
      <c r="BN374" s="200"/>
      <c r="BO374" s="200"/>
      <c r="BP374" s="200"/>
      <c r="BQ374" s="200"/>
      <c r="BR374" s="200"/>
      <c r="BS374" s="200"/>
      <c r="BT374" s="200"/>
      <c r="BU374" s="164"/>
      <c r="BV374" s="164"/>
      <c r="BW374" s="67" t="s">
        <v>170</v>
      </c>
      <c r="BX374" s="67" t="s">
        <v>57</v>
      </c>
      <c r="BY374" s="67" t="s">
        <v>170</v>
      </c>
      <c r="BZ374" s="67" t="s">
        <v>57</v>
      </c>
      <c r="CA374" s="67" t="s">
        <v>170</v>
      </c>
      <c r="CB374" s="67" t="s">
        <v>57</v>
      </c>
      <c r="CC374" s="67" t="s">
        <v>170</v>
      </c>
      <c r="CD374" s="67" t="s">
        <v>57</v>
      </c>
      <c r="CE374" s="67" t="s">
        <v>170</v>
      </c>
      <c r="CF374" s="67" t="s">
        <v>57</v>
      </c>
      <c r="CG374" s="67" t="s">
        <v>170</v>
      </c>
      <c r="CH374" s="67" t="s">
        <v>57</v>
      </c>
      <c r="CI374" s="67" t="s">
        <v>170</v>
      </c>
      <c r="CJ374" s="67" t="s">
        <v>57</v>
      </c>
      <c r="CK374" s="67" t="s">
        <v>170</v>
      </c>
      <c r="CL374" s="67" t="s">
        <v>57</v>
      </c>
      <c r="CM374" s="67" t="s">
        <v>170</v>
      </c>
      <c r="CN374" s="67" t="s">
        <v>57</v>
      </c>
      <c r="CO374" s="190"/>
      <c r="CP374" s="190"/>
      <c r="CQ374" s="189"/>
      <c r="CR374" s="189"/>
      <c r="CS374" s="189"/>
      <c r="CT374" s="189"/>
      <c r="CU374" s="189"/>
      <c r="CV374" s="189"/>
      <c r="CW374" s="189"/>
      <c r="CX374" s="164"/>
      <c r="CY374" s="164"/>
      <c r="CZ374" s="189"/>
      <c r="DA374" s="189"/>
      <c r="DB374" s="189"/>
      <c r="DC374" s="189"/>
      <c r="DD374" s="189"/>
      <c r="DE374" s="189"/>
      <c r="DF374" s="189"/>
      <c r="DG374" s="189"/>
      <c r="DH374" s="189"/>
      <c r="DI374" s="189"/>
      <c r="DJ374" s="189"/>
      <c r="DK374" s="189"/>
      <c r="DL374" s="189"/>
      <c r="DM374" s="189"/>
      <c r="DN374" s="189"/>
      <c r="DO374" s="135"/>
      <c r="DP374" s="138" t="s">
        <v>2</v>
      </c>
      <c r="DQ374" s="138" t="s">
        <v>2</v>
      </c>
      <c r="DR374" s="138" t="e">
        <v>#VALUE!</v>
      </c>
      <c r="DS374" s="138" t="e">
        <v>#VALUE!</v>
      </c>
      <c r="DT374" s="139">
        <v>0</v>
      </c>
      <c r="DU374" s="139">
        <v>0</v>
      </c>
    </row>
    <row r="375" spans="1:125">
      <c r="A375" s="73" t="s">
        <v>140</v>
      </c>
      <c r="B375" s="78"/>
      <c r="C375" s="211"/>
      <c r="D375" s="211"/>
      <c r="E375" s="211"/>
      <c r="F375" s="211"/>
      <c r="G375" s="211"/>
      <c r="H375" s="211"/>
      <c r="I375" s="211"/>
      <c r="J375" s="211"/>
      <c r="K375" s="211"/>
      <c r="L375" s="211"/>
      <c r="M375" s="211"/>
      <c r="N375" s="211"/>
      <c r="O375" s="211"/>
      <c r="P375" s="211"/>
      <c r="Q375" s="211"/>
      <c r="R375" s="211"/>
      <c r="S375" s="211"/>
      <c r="T375" s="211"/>
      <c r="U375" s="67"/>
      <c r="V375" s="67"/>
      <c r="W375" s="73" t="s">
        <v>140</v>
      </c>
      <c r="X375" s="78"/>
      <c r="Y375" s="211"/>
      <c r="Z375" s="211"/>
      <c r="AA375" s="211"/>
      <c r="AB375" s="211"/>
      <c r="AC375" s="211"/>
      <c r="AD375" s="211"/>
      <c r="AE375" s="211"/>
      <c r="AF375" s="211"/>
      <c r="AG375" s="211"/>
      <c r="AH375" s="211"/>
      <c r="AI375" s="211"/>
      <c r="AJ375" s="211"/>
      <c r="AK375" s="211"/>
      <c r="AL375" s="211"/>
      <c r="AM375" s="211"/>
      <c r="AN375" s="211"/>
      <c r="AO375" s="211"/>
      <c r="AP375" s="211"/>
      <c r="AQ375" s="67"/>
      <c r="AR375" s="67"/>
      <c r="AS375" s="73" t="s">
        <v>140</v>
      </c>
      <c r="AT375" s="78"/>
      <c r="AU375" s="211"/>
      <c r="AV375" s="211"/>
      <c r="AW375" s="211"/>
      <c r="AX375" s="211"/>
      <c r="AY375" s="211"/>
      <c r="AZ375" s="211"/>
      <c r="BA375" s="211"/>
      <c r="BB375" s="211"/>
      <c r="BC375" s="211"/>
      <c r="BD375" s="211"/>
      <c r="BE375" s="211"/>
      <c r="BF375" s="211"/>
      <c r="BG375" s="211"/>
      <c r="BH375" s="211"/>
      <c r="BI375" s="3"/>
      <c r="BJ375" s="73" t="s">
        <v>140</v>
      </c>
      <c r="BK375" s="78"/>
      <c r="BL375" s="3"/>
      <c r="BM375" s="3"/>
      <c r="BN375" s="3"/>
      <c r="BO375" s="3"/>
      <c r="BP375" s="3"/>
      <c r="BQ375" s="3"/>
      <c r="BR375" s="3"/>
      <c r="BS375" s="3"/>
      <c r="BT375" s="3"/>
      <c r="BU375" s="73" t="s">
        <v>140</v>
      </c>
      <c r="BV375" s="78"/>
      <c r="BW375" s="3"/>
      <c r="BX375" s="3"/>
      <c r="BY375" s="3"/>
      <c r="BZ375" s="3"/>
      <c r="CA375" s="3"/>
      <c r="CB375" s="3"/>
      <c r="CC375" s="3"/>
      <c r="CD375" s="3"/>
      <c r="CE375" s="3"/>
      <c r="CF375" s="3"/>
      <c r="CG375" s="3"/>
      <c r="CH375" s="3"/>
      <c r="CI375" s="3"/>
      <c r="CJ375" s="3"/>
      <c r="CK375" s="3"/>
      <c r="CL375" s="3"/>
      <c r="CM375" s="3"/>
      <c r="CN375" s="3"/>
      <c r="CO375" s="73" t="s">
        <v>140</v>
      </c>
      <c r="CP375" s="78"/>
      <c r="CQ375" s="215"/>
      <c r="CR375" s="215"/>
      <c r="CS375" s="215"/>
      <c r="CT375" s="215"/>
      <c r="CU375" s="215"/>
      <c r="CV375" s="12"/>
      <c r="CW375" s="12"/>
      <c r="CX375" s="73" t="s">
        <v>140</v>
      </c>
      <c r="CY375" s="78"/>
      <c r="CZ375" s="211"/>
      <c r="DA375" s="211"/>
      <c r="DB375" s="211"/>
      <c r="DC375" s="211"/>
      <c r="DD375" s="211"/>
      <c r="DE375" s="211"/>
      <c r="DF375" s="211"/>
      <c r="DG375" s="211"/>
      <c r="DH375" s="211"/>
      <c r="DI375" s="211"/>
      <c r="DJ375" s="211"/>
      <c r="DK375" s="211"/>
      <c r="DL375" s="211"/>
      <c r="DM375" s="211"/>
      <c r="DN375" s="211"/>
      <c r="DO375" s="135"/>
      <c r="DP375" s="138" t="s">
        <v>140</v>
      </c>
      <c r="DQ375" s="138" t="s">
        <v>140</v>
      </c>
      <c r="DR375" s="138">
        <v>0</v>
      </c>
      <c r="DS375" s="138">
        <v>0</v>
      </c>
      <c r="DT375" s="139">
        <v>0</v>
      </c>
      <c r="DU375" s="139">
        <v>0</v>
      </c>
    </row>
    <row r="376" spans="1:125" ht="14.45" customHeight="1">
      <c r="A376" s="167" t="s">
        <v>19</v>
      </c>
      <c r="B376" s="13" t="s">
        <v>119</v>
      </c>
      <c r="C376" s="74">
        <v>0</v>
      </c>
      <c r="D376" s="74">
        <v>0</v>
      </c>
      <c r="E376" s="74">
        <v>0</v>
      </c>
      <c r="F376" s="74">
        <v>0</v>
      </c>
      <c r="G376" s="74">
        <v>0</v>
      </c>
      <c r="H376" s="74">
        <v>0</v>
      </c>
      <c r="I376" s="74">
        <v>0</v>
      </c>
      <c r="J376" s="74">
        <v>0</v>
      </c>
      <c r="K376" s="74">
        <v>0</v>
      </c>
      <c r="L376" s="74">
        <v>0</v>
      </c>
      <c r="M376" s="74">
        <v>0</v>
      </c>
      <c r="N376" s="74">
        <v>0</v>
      </c>
      <c r="O376" s="74">
        <v>0</v>
      </c>
      <c r="P376" s="74">
        <v>0</v>
      </c>
      <c r="Q376" s="74">
        <v>0</v>
      </c>
      <c r="R376" s="74">
        <v>0</v>
      </c>
      <c r="S376" s="74">
        <v>0</v>
      </c>
      <c r="T376" s="74">
        <v>0</v>
      </c>
      <c r="U376" s="67">
        <v>0</v>
      </c>
      <c r="V376" s="67">
        <v>0</v>
      </c>
      <c r="W376" s="167" t="s">
        <v>19</v>
      </c>
      <c r="X376" s="13" t="s">
        <v>119</v>
      </c>
      <c r="Y376" s="74">
        <v>0</v>
      </c>
      <c r="Z376" s="74">
        <v>0</v>
      </c>
      <c r="AA376" s="74">
        <v>0</v>
      </c>
      <c r="AB376" s="74">
        <v>0</v>
      </c>
      <c r="AC376" s="74">
        <v>0</v>
      </c>
      <c r="AD376" s="74">
        <v>0</v>
      </c>
      <c r="AE376" s="74">
        <v>0</v>
      </c>
      <c r="AF376" s="74">
        <v>0</v>
      </c>
      <c r="AG376" s="74">
        <v>0</v>
      </c>
      <c r="AH376" s="74">
        <v>0</v>
      </c>
      <c r="AI376" s="74">
        <v>0</v>
      </c>
      <c r="AJ376" s="74">
        <v>0</v>
      </c>
      <c r="AK376" s="74">
        <v>0</v>
      </c>
      <c r="AL376" s="74">
        <v>0</v>
      </c>
      <c r="AM376" s="74">
        <v>0</v>
      </c>
      <c r="AN376" s="74">
        <v>0</v>
      </c>
      <c r="AO376" s="74">
        <v>0</v>
      </c>
      <c r="AP376" s="74">
        <v>0</v>
      </c>
      <c r="AQ376" s="67">
        <v>0</v>
      </c>
      <c r="AR376" s="67">
        <v>0</v>
      </c>
      <c r="AS376" s="167" t="s">
        <v>19</v>
      </c>
      <c r="AT376" s="13" t="s">
        <v>119</v>
      </c>
      <c r="AU376" s="74">
        <v>0</v>
      </c>
      <c r="AV376" s="74">
        <v>0</v>
      </c>
      <c r="AW376" s="74">
        <v>0</v>
      </c>
      <c r="AX376" s="74">
        <v>0</v>
      </c>
      <c r="AY376" s="74">
        <v>0</v>
      </c>
      <c r="AZ376" s="74">
        <v>0</v>
      </c>
      <c r="BA376" s="74">
        <v>0</v>
      </c>
      <c r="BB376" s="74">
        <v>0</v>
      </c>
      <c r="BC376" s="74">
        <v>0</v>
      </c>
      <c r="BD376" s="67">
        <v>0</v>
      </c>
      <c r="BE376" s="76">
        <v>0</v>
      </c>
      <c r="BF376" s="74">
        <v>0</v>
      </c>
      <c r="BG376" s="74">
        <v>0</v>
      </c>
      <c r="BH376" s="74">
        <v>0</v>
      </c>
      <c r="BI376" s="74">
        <v>0</v>
      </c>
      <c r="BJ376" s="167" t="s">
        <v>19</v>
      </c>
      <c r="BK376" s="13" t="s">
        <v>119</v>
      </c>
      <c r="BL376" s="74">
        <v>0</v>
      </c>
      <c r="BM376" s="74">
        <v>0</v>
      </c>
      <c r="BN376" s="74">
        <v>0</v>
      </c>
      <c r="BO376" s="74">
        <v>0</v>
      </c>
      <c r="BP376" s="74">
        <v>0</v>
      </c>
      <c r="BQ376" s="74">
        <v>0</v>
      </c>
      <c r="BR376" s="74">
        <v>0</v>
      </c>
      <c r="BS376" s="74">
        <v>0</v>
      </c>
      <c r="BT376" s="74">
        <v>0</v>
      </c>
      <c r="BU376" s="167" t="s">
        <v>19</v>
      </c>
      <c r="BV376" s="13" t="s">
        <v>119</v>
      </c>
      <c r="BW376" s="74">
        <v>0</v>
      </c>
      <c r="BX376" s="74">
        <v>0</v>
      </c>
      <c r="BY376" s="74">
        <v>0</v>
      </c>
      <c r="BZ376" s="74">
        <v>0</v>
      </c>
      <c r="CA376" s="74">
        <v>0</v>
      </c>
      <c r="CB376" s="74">
        <v>0</v>
      </c>
      <c r="CC376" s="74">
        <v>0</v>
      </c>
      <c r="CD376" s="74">
        <v>0</v>
      </c>
      <c r="CE376" s="74">
        <v>0</v>
      </c>
      <c r="CF376" s="74">
        <v>0</v>
      </c>
      <c r="CG376" s="74">
        <v>0</v>
      </c>
      <c r="CH376" s="74">
        <v>0</v>
      </c>
      <c r="CI376" s="74">
        <v>0</v>
      </c>
      <c r="CJ376" s="74">
        <v>0</v>
      </c>
      <c r="CK376" s="74">
        <v>0</v>
      </c>
      <c r="CL376" s="74">
        <v>0</v>
      </c>
      <c r="CM376" s="74">
        <v>0</v>
      </c>
      <c r="CN376" s="74">
        <v>0</v>
      </c>
      <c r="CO376" s="167" t="s">
        <v>19</v>
      </c>
      <c r="CP376" s="13" t="s">
        <v>119</v>
      </c>
      <c r="CQ376" s="72">
        <v>0</v>
      </c>
      <c r="CR376" s="5">
        <v>0</v>
      </c>
      <c r="CS376" s="5">
        <v>0</v>
      </c>
      <c r="CT376" s="72">
        <v>0</v>
      </c>
      <c r="CU376" s="5">
        <v>0</v>
      </c>
      <c r="CV376" s="72">
        <v>0</v>
      </c>
      <c r="CW376" s="72">
        <v>0</v>
      </c>
      <c r="CX376" s="167" t="s">
        <v>19</v>
      </c>
      <c r="CY376" s="13" t="s">
        <v>119</v>
      </c>
      <c r="CZ376" s="74">
        <v>0</v>
      </c>
      <c r="DA376" s="74">
        <v>0</v>
      </c>
      <c r="DB376" s="74">
        <v>0</v>
      </c>
      <c r="DC376" s="74">
        <v>0</v>
      </c>
      <c r="DD376" s="74">
        <v>0</v>
      </c>
      <c r="DE376" s="74">
        <v>0</v>
      </c>
      <c r="DF376" s="74">
        <v>0</v>
      </c>
      <c r="DG376" s="74">
        <v>0</v>
      </c>
      <c r="DH376" s="74">
        <v>0</v>
      </c>
      <c r="DI376" s="74">
        <v>0</v>
      </c>
      <c r="DJ376" s="74">
        <v>0</v>
      </c>
      <c r="DK376" s="74">
        <v>0</v>
      </c>
      <c r="DL376" s="74">
        <v>0</v>
      </c>
      <c r="DM376" s="74">
        <v>0</v>
      </c>
      <c r="DN376" s="74">
        <v>0</v>
      </c>
      <c r="DO376" s="135"/>
      <c r="DP376" s="138" t="s">
        <v>19</v>
      </c>
      <c r="DQ376" s="138" t="s">
        <v>4485</v>
      </c>
      <c r="DR376" s="138">
        <v>0</v>
      </c>
      <c r="DS376" s="138">
        <v>0</v>
      </c>
      <c r="DT376" s="139">
        <v>0</v>
      </c>
      <c r="DU376" s="139">
        <v>0</v>
      </c>
    </row>
    <row r="377" spans="1:125">
      <c r="A377" s="167"/>
      <c r="B377" s="13" t="s">
        <v>120</v>
      </c>
      <c r="C377" s="74">
        <v>0</v>
      </c>
      <c r="D377" s="74">
        <v>0</v>
      </c>
      <c r="E377" s="74">
        <v>0</v>
      </c>
      <c r="F377" s="74">
        <v>0</v>
      </c>
      <c r="G377" s="74">
        <v>0</v>
      </c>
      <c r="H377" s="74">
        <v>0</v>
      </c>
      <c r="I377" s="74">
        <v>0</v>
      </c>
      <c r="J377" s="74">
        <v>0</v>
      </c>
      <c r="K377" s="74">
        <v>0</v>
      </c>
      <c r="L377" s="74">
        <v>0</v>
      </c>
      <c r="M377" s="74">
        <v>0</v>
      </c>
      <c r="N377" s="74">
        <v>0</v>
      </c>
      <c r="O377" s="74">
        <v>0</v>
      </c>
      <c r="P377" s="74">
        <v>0</v>
      </c>
      <c r="Q377" s="74">
        <v>0</v>
      </c>
      <c r="R377" s="74">
        <v>0</v>
      </c>
      <c r="S377" s="74">
        <v>0</v>
      </c>
      <c r="T377" s="74">
        <v>0</v>
      </c>
      <c r="U377" s="67">
        <v>0</v>
      </c>
      <c r="V377" s="67">
        <v>0</v>
      </c>
      <c r="W377" s="167"/>
      <c r="X377" s="13" t="s">
        <v>120</v>
      </c>
      <c r="Y377" s="74">
        <v>0</v>
      </c>
      <c r="Z377" s="74">
        <v>0</v>
      </c>
      <c r="AA377" s="74">
        <v>0</v>
      </c>
      <c r="AB377" s="74">
        <v>0</v>
      </c>
      <c r="AC377" s="74">
        <v>0</v>
      </c>
      <c r="AD377" s="74">
        <v>0</v>
      </c>
      <c r="AE377" s="74">
        <v>0</v>
      </c>
      <c r="AF377" s="74">
        <v>0</v>
      </c>
      <c r="AG377" s="74">
        <v>0</v>
      </c>
      <c r="AH377" s="74">
        <v>0</v>
      </c>
      <c r="AI377" s="74">
        <v>0</v>
      </c>
      <c r="AJ377" s="74">
        <v>0</v>
      </c>
      <c r="AK377" s="74">
        <v>0</v>
      </c>
      <c r="AL377" s="74">
        <v>0</v>
      </c>
      <c r="AM377" s="74">
        <v>0</v>
      </c>
      <c r="AN377" s="74">
        <v>0</v>
      </c>
      <c r="AO377" s="74">
        <v>0</v>
      </c>
      <c r="AP377" s="74">
        <v>0</v>
      </c>
      <c r="AQ377" s="67">
        <v>0</v>
      </c>
      <c r="AR377" s="67">
        <v>0</v>
      </c>
      <c r="AS377" s="167"/>
      <c r="AT377" s="13" t="s">
        <v>120</v>
      </c>
      <c r="AU377" s="74">
        <v>0</v>
      </c>
      <c r="AV377" s="74">
        <v>0</v>
      </c>
      <c r="AW377" s="74">
        <v>0</v>
      </c>
      <c r="AX377" s="74">
        <v>0</v>
      </c>
      <c r="AY377" s="74">
        <v>0</v>
      </c>
      <c r="AZ377" s="74">
        <v>0</v>
      </c>
      <c r="BA377" s="74">
        <v>0</v>
      </c>
      <c r="BB377" s="74">
        <v>0</v>
      </c>
      <c r="BC377" s="74">
        <v>0</v>
      </c>
      <c r="BD377" s="67">
        <v>0</v>
      </c>
      <c r="BE377" s="76">
        <v>0</v>
      </c>
      <c r="BF377" s="74">
        <v>0</v>
      </c>
      <c r="BG377" s="74">
        <v>0</v>
      </c>
      <c r="BH377" s="74">
        <v>0</v>
      </c>
      <c r="BI377" s="74">
        <v>0</v>
      </c>
      <c r="BJ377" s="167"/>
      <c r="BK377" s="13" t="s">
        <v>120</v>
      </c>
      <c r="BL377" s="74">
        <v>0</v>
      </c>
      <c r="BM377" s="74">
        <v>0</v>
      </c>
      <c r="BN377" s="74">
        <v>0</v>
      </c>
      <c r="BO377" s="74">
        <v>0</v>
      </c>
      <c r="BP377" s="74">
        <v>0</v>
      </c>
      <c r="BQ377" s="74">
        <v>0</v>
      </c>
      <c r="BR377" s="74">
        <v>0</v>
      </c>
      <c r="BS377" s="74">
        <v>0</v>
      </c>
      <c r="BT377" s="74">
        <v>0</v>
      </c>
      <c r="BU377" s="167"/>
      <c r="BV377" s="13" t="s">
        <v>120</v>
      </c>
      <c r="BW377" s="74">
        <v>0</v>
      </c>
      <c r="BX377" s="74">
        <v>0</v>
      </c>
      <c r="BY377" s="74">
        <v>0</v>
      </c>
      <c r="BZ377" s="74">
        <v>0</v>
      </c>
      <c r="CA377" s="74">
        <v>0</v>
      </c>
      <c r="CB377" s="74">
        <v>0</v>
      </c>
      <c r="CC377" s="74">
        <v>0</v>
      </c>
      <c r="CD377" s="74">
        <v>0</v>
      </c>
      <c r="CE377" s="74">
        <v>0</v>
      </c>
      <c r="CF377" s="74">
        <v>0</v>
      </c>
      <c r="CG377" s="74">
        <v>0</v>
      </c>
      <c r="CH377" s="74">
        <v>0</v>
      </c>
      <c r="CI377" s="74">
        <v>0</v>
      </c>
      <c r="CJ377" s="74">
        <v>0</v>
      </c>
      <c r="CK377" s="74">
        <v>0</v>
      </c>
      <c r="CL377" s="74">
        <v>0</v>
      </c>
      <c r="CM377" s="74">
        <v>0</v>
      </c>
      <c r="CN377" s="74">
        <v>0</v>
      </c>
      <c r="CO377" s="167"/>
      <c r="CP377" s="13" t="s">
        <v>120</v>
      </c>
      <c r="CQ377" s="72">
        <v>0</v>
      </c>
      <c r="CR377" s="5">
        <v>0</v>
      </c>
      <c r="CS377" s="5">
        <v>0</v>
      </c>
      <c r="CT377" s="72">
        <v>0</v>
      </c>
      <c r="CU377" s="5">
        <v>0</v>
      </c>
      <c r="CV377" s="72">
        <v>0</v>
      </c>
      <c r="CW377" s="72">
        <v>0</v>
      </c>
      <c r="CX377" s="167"/>
      <c r="CY377" s="13" t="s">
        <v>120</v>
      </c>
      <c r="CZ377" s="74">
        <v>0</v>
      </c>
      <c r="DA377" s="74">
        <v>0</v>
      </c>
      <c r="DB377" s="74">
        <v>0</v>
      </c>
      <c r="DC377" s="74">
        <v>0</v>
      </c>
      <c r="DD377" s="74">
        <v>0</v>
      </c>
      <c r="DE377" s="74">
        <v>0</v>
      </c>
      <c r="DF377" s="74">
        <v>0</v>
      </c>
      <c r="DG377" s="74">
        <v>0</v>
      </c>
      <c r="DH377" s="74">
        <v>0</v>
      </c>
      <c r="DI377" s="74">
        <v>0</v>
      </c>
      <c r="DJ377" s="74">
        <v>0</v>
      </c>
      <c r="DK377" s="74">
        <v>0</v>
      </c>
      <c r="DL377" s="74">
        <v>0</v>
      </c>
      <c r="DM377" s="74">
        <v>0</v>
      </c>
      <c r="DN377" s="74">
        <v>0</v>
      </c>
      <c r="DO377" s="135"/>
      <c r="DP377" s="138" t="s">
        <v>19</v>
      </c>
      <c r="DQ377" s="138" t="s">
        <v>4486</v>
      </c>
      <c r="DR377" s="138">
        <v>0</v>
      </c>
      <c r="DS377" s="138">
        <v>0</v>
      </c>
      <c r="DT377" s="139">
        <v>0</v>
      </c>
      <c r="DU377" s="139">
        <v>0</v>
      </c>
    </row>
    <row r="378" spans="1:125">
      <c r="A378" s="167"/>
      <c r="B378" s="103" t="s">
        <v>102</v>
      </c>
      <c r="C378" s="105">
        <v>0</v>
      </c>
      <c r="D378" s="105">
        <v>0</v>
      </c>
      <c r="E378" s="105">
        <v>0</v>
      </c>
      <c r="F378" s="105">
        <v>0</v>
      </c>
      <c r="G378" s="105">
        <v>0</v>
      </c>
      <c r="H378" s="105">
        <v>0</v>
      </c>
      <c r="I378" s="105">
        <v>0</v>
      </c>
      <c r="J378" s="105">
        <v>0</v>
      </c>
      <c r="K378" s="105">
        <v>0</v>
      </c>
      <c r="L378" s="105">
        <v>0</v>
      </c>
      <c r="M378" s="105">
        <v>0</v>
      </c>
      <c r="N378" s="105">
        <v>0</v>
      </c>
      <c r="O378" s="105">
        <v>0</v>
      </c>
      <c r="P378" s="105">
        <v>0</v>
      </c>
      <c r="Q378" s="105">
        <v>0</v>
      </c>
      <c r="R378" s="105">
        <v>0</v>
      </c>
      <c r="S378" s="105">
        <v>0</v>
      </c>
      <c r="T378" s="105">
        <v>0</v>
      </c>
      <c r="U378" s="105">
        <v>0</v>
      </c>
      <c r="V378" s="105">
        <v>0</v>
      </c>
      <c r="W378" s="167"/>
      <c r="X378" s="103" t="s">
        <v>102</v>
      </c>
      <c r="Y378" s="105">
        <v>0</v>
      </c>
      <c r="Z378" s="105">
        <v>0</v>
      </c>
      <c r="AA378" s="105">
        <v>0</v>
      </c>
      <c r="AB378" s="105">
        <v>0</v>
      </c>
      <c r="AC378" s="105">
        <v>0</v>
      </c>
      <c r="AD378" s="105">
        <v>0</v>
      </c>
      <c r="AE378" s="105">
        <v>0</v>
      </c>
      <c r="AF378" s="105">
        <v>0</v>
      </c>
      <c r="AG378" s="105">
        <v>0</v>
      </c>
      <c r="AH378" s="105">
        <v>0</v>
      </c>
      <c r="AI378" s="105">
        <v>0</v>
      </c>
      <c r="AJ378" s="105">
        <v>0</v>
      </c>
      <c r="AK378" s="105">
        <v>0</v>
      </c>
      <c r="AL378" s="105">
        <v>0</v>
      </c>
      <c r="AM378" s="105">
        <v>0</v>
      </c>
      <c r="AN378" s="105">
        <v>0</v>
      </c>
      <c r="AO378" s="105">
        <v>0</v>
      </c>
      <c r="AP378" s="105">
        <v>0</v>
      </c>
      <c r="AQ378" s="105">
        <v>0</v>
      </c>
      <c r="AR378" s="105">
        <v>0</v>
      </c>
      <c r="AS378" s="167"/>
      <c r="AT378" s="103" t="s">
        <v>102</v>
      </c>
      <c r="AU378" s="105">
        <v>0</v>
      </c>
      <c r="AV378" s="105">
        <v>0</v>
      </c>
      <c r="AW378" s="105">
        <v>0</v>
      </c>
      <c r="AX378" s="105">
        <v>0</v>
      </c>
      <c r="AY378" s="105">
        <v>0</v>
      </c>
      <c r="AZ378" s="105">
        <v>0</v>
      </c>
      <c r="BA378" s="105">
        <v>0</v>
      </c>
      <c r="BB378" s="105">
        <v>0</v>
      </c>
      <c r="BC378" s="105">
        <v>0</v>
      </c>
      <c r="BD378" s="105">
        <v>0</v>
      </c>
      <c r="BE378" s="105">
        <v>0</v>
      </c>
      <c r="BF378" s="105">
        <v>0</v>
      </c>
      <c r="BG378" s="105">
        <v>0</v>
      </c>
      <c r="BH378" s="105">
        <v>0</v>
      </c>
      <c r="BI378" s="105">
        <v>0</v>
      </c>
      <c r="BJ378" s="167"/>
      <c r="BK378" s="103" t="s">
        <v>102</v>
      </c>
      <c r="BL378" s="105">
        <v>0</v>
      </c>
      <c r="BM378" s="105">
        <v>0</v>
      </c>
      <c r="BN378" s="105">
        <v>0</v>
      </c>
      <c r="BO378" s="105">
        <v>0</v>
      </c>
      <c r="BP378" s="105">
        <v>0</v>
      </c>
      <c r="BQ378" s="105">
        <v>0</v>
      </c>
      <c r="BR378" s="105">
        <v>0</v>
      </c>
      <c r="BS378" s="105">
        <v>0</v>
      </c>
      <c r="BT378" s="105">
        <v>0</v>
      </c>
      <c r="BU378" s="167"/>
      <c r="BV378" s="103" t="s">
        <v>102</v>
      </c>
      <c r="BW378" s="105">
        <v>0</v>
      </c>
      <c r="BX378" s="105">
        <v>0</v>
      </c>
      <c r="BY378" s="105">
        <v>0</v>
      </c>
      <c r="BZ378" s="105">
        <v>0</v>
      </c>
      <c r="CA378" s="105">
        <v>0</v>
      </c>
      <c r="CB378" s="105">
        <v>0</v>
      </c>
      <c r="CC378" s="105">
        <v>0</v>
      </c>
      <c r="CD378" s="105">
        <v>0</v>
      </c>
      <c r="CE378" s="105">
        <v>0</v>
      </c>
      <c r="CF378" s="105">
        <v>0</v>
      </c>
      <c r="CG378" s="105">
        <v>0</v>
      </c>
      <c r="CH378" s="105">
        <v>0</v>
      </c>
      <c r="CI378" s="105">
        <v>0</v>
      </c>
      <c r="CJ378" s="105">
        <v>0</v>
      </c>
      <c r="CK378" s="105">
        <v>0</v>
      </c>
      <c r="CL378" s="105">
        <v>0</v>
      </c>
      <c r="CM378" s="105">
        <v>0</v>
      </c>
      <c r="CN378" s="105">
        <v>0</v>
      </c>
      <c r="CO378" s="167"/>
      <c r="CP378" s="105" t="s">
        <v>102</v>
      </c>
      <c r="CQ378" s="105">
        <v>0</v>
      </c>
      <c r="CR378" s="105">
        <v>0</v>
      </c>
      <c r="CS378" s="105">
        <v>0</v>
      </c>
      <c r="CT378" s="105">
        <v>0</v>
      </c>
      <c r="CU378" s="105">
        <v>0</v>
      </c>
      <c r="CV378" s="105">
        <v>0</v>
      </c>
      <c r="CW378" s="105">
        <v>0</v>
      </c>
      <c r="CX378" s="167"/>
      <c r="CY378" s="103" t="s">
        <v>102</v>
      </c>
      <c r="CZ378" s="105">
        <v>0</v>
      </c>
      <c r="DA378" s="105">
        <v>0</v>
      </c>
      <c r="DB378" s="105">
        <v>0</v>
      </c>
      <c r="DC378" s="105">
        <v>0</v>
      </c>
      <c r="DD378" s="105">
        <v>0</v>
      </c>
      <c r="DE378" s="105">
        <v>0</v>
      </c>
      <c r="DF378" s="105">
        <v>0</v>
      </c>
      <c r="DG378" s="105">
        <v>0</v>
      </c>
      <c r="DH378" s="105">
        <v>0</v>
      </c>
      <c r="DI378" s="105">
        <v>0</v>
      </c>
      <c r="DJ378" s="105">
        <v>0</v>
      </c>
      <c r="DK378" s="105">
        <v>0</v>
      </c>
      <c r="DL378" s="105">
        <v>0</v>
      </c>
      <c r="DM378" s="105">
        <v>0</v>
      </c>
      <c r="DN378" s="105">
        <v>0</v>
      </c>
      <c r="DO378" s="135"/>
      <c r="DP378" s="138" t="s">
        <v>19</v>
      </c>
      <c r="DQ378" s="138" t="s">
        <v>4487</v>
      </c>
      <c r="DR378" s="138">
        <v>0</v>
      </c>
      <c r="DS378" s="138">
        <v>0</v>
      </c>
      <c r="DT378" s="139">
        <v>0</v>
      </c>
      <c r="DU378" s="139">
        <v>0</v>
      </c>
    </row>
    <row r="379" spans="1:125">
      <c r="A379" s="167" t="s">
        <v>249</v>
      </c>
      <c r="B379" s="13" t="s">
        <v>119</v>
      </c>
      <c r="C379" s="74">
        <v>0</v>
      </c>
      <c r="D379" s="74">
        <v>0</v>
      </c>
      <c r="E379" s="74">
        <v>0</v>
      </c>
      <c r="F379" s="74">
        <v>0</v>
      </c>
      <c r="G379" s="74">
        <v>0</v>
      </c>
      <c r="H379" s="74">
        <v>0</v>
      </c>
      <c r="I379" s="74">
        <v>0</v>
      </c>
      <c r="J379" s="74">
        <v>0</v>
      </c>
      <c r="K379" s="74">
        <v>0</v>
      </c>
      <c r="L379" s="74">
        <v>0</v>
      </c>
      <c r="M379" s="74">
        <v>0</v>
      </c>
      <c r="N379" s="74">
        <v>0</v>
      </c>
      <c r="O379" s="74">
        <v>0</v>
      </c>
      <c r="P379" s="74">
        <v>0</v>
      </c>
      <c r="Q379" s="74">
        <v>0</v>
      </c>
      <c r="R379" s="74">
        <v>0</v>
      </c>
      <c r="S379" s="74">
        <v>0</v>
      </c>
      <c r="T379" s="74">
        <v>0</v>
      </c>
      <c r="U379" s="67">
        <v>0</v>
      </c>
      <c r="V379" s="67">
        <v>0</v>
      </c>
      <c r="W379" s="167" t="s">
        <v>249</v>
      </c>
      <c r="X379" s="13" t="s">
        <v>119</v>
      </c>
      <c r="Y379" s="74">
        <v>0</v>
      </c>
      <c r="Z379" s="74">
        <v>0</v>
      </c>
      <c r="AA379" s="74">
        <v>0</v>
      </c>
      <c r="AB379" s="74">
        <v>0</v>
      </c>
      <c r="AC379" s="74">
        <v>0</v>
      </c>
      <c r="AD379" s="74">
        <v>0</v>
      </c>
      <c r="AE379" s="74">
        <v>0</v>
      </c>
      <c r="AF379" s="74">
        <v>0</v>
      </c>
      <c r="AG379" s="74">
        <v>0</v>
      </c>
      <c r="AH379" s="74">
        <v>0</v>
      </c>
      <c r="AI379" s="74">
        <v>0</v>
      </c>
      <c r="AJ379" s="74">
        <v>0</v>
      </c>
      <c r="AK379" s="74">
        <v>0</v>
      </c>
      <c r="AL379" s="74">
        <v>0</v>
      </c>
      <c r="AM379" s="74">
        <v>0</v>
      </c>
      <c r="AN379" s="74">
        <v>0</v>
      </c>
      <c r="AO379" s="74">
        <v>0</v>
      </c>
      <c r="AP379" s="74">
        <v>0</v>
      </c>
      <c r="AQ379" s="67">
        <v>0</v>
      </c>
      <c r="AR379" s="67">
        <v>0</v>
      </c>
      <c r="AS379" s="167" t="s">
        <v>249</v>
      </c>
      <c r="AT379" s="13" t="s">
        <v>119</v>
      </c>
      <c r="AU379" s="74">
        <v>0</v>
      </c>
      <c r="AV379" s="74">
        <v>0</v>
      </c>
      <c r="AW379" s="74">
        <v>0</v>
      </c>
      <c r="AX379" s="74">
        <v>0</v>
      </c>
      <c r="AY379" s="74">
        <v>0</v>
      </c>
      <c r="AZ379" s="74">
        <v>0</v>
      </c>
      <c r="BA379" s="74">
        <v>0</v>
      </c>
      <c r="BB379" s="74">
        <v>0</v>
      </c>
      <c r="BC379" s="74">
        <v>0</v>
      </c>
      <c r="BD379" s="67">
        <v>0</v>
      </c>
      <c r="BE379" s="76">
        <v>0</v>
      </c>
      <c r="BF379" s="74">
        <v>0</v>
      </c>
      <c r="BG379" s="74">
        <v>0</v>
      </c>
      <c r="BH379" s="74">
        <v>0</v>
      </c>
      <c r="BI379" s="74">
        <v>0</v>
      </c>
      <c r="BJ379" s="167" t="s">
        <v>249</v>
      </c>
      <c r="BK379" s="13" t="s">
        <v>119</v>
      </c>
      <c r="BL379" s="74">
        <v>0</v>
      </c>
      <c r="BM379" s="74">
        <v>0</v>
      </c>
      <c r="BN379" s="74">
        <v>0</v>
      </c>
      <c r="BO379" s="74">
        <v>0</v>
      </c>
      <c r="BP379" s="74">
        <v>0</v>
      </c>
      <c r="BQ379" s="74">
        <v>0</v>
      </c>
      <c r="BR379" s="74">
        <v>0</v>
      </c>
      <c r="BS379" s="74">
        <v>0</v>
      </c>
      <c r="BT379" s="74">
        <v>0</v>
      </c>
      <c r="BU379" s="167" t="s">
        <v>249</v>
      </c>
      <c r="BV379" s="13" t="s">
        <v>119</v>
      </c>
      <c r="BW379" s="74">
        <v>0</v>
      </c>
      <c r="BX379" s="74">
        <v>0</v>
      </c>
      <c r="BY379" s="74">
        <v>0</v>
      </c>
      <c r="BZ379" s="74">
        <v>0</v>
      </c>
      <c r="CA379" s="74">
        <v>0</v>
      </c>
      <c r="CB379" s="74">
        <v>0</v>
      </c>
      <c r="CC379" s="74">
        <v>0</v>
      </c>
      <c r="CD379" s="74">
        <v>0</v>
      </c>
      <c r="CE379" s="74">
        <v>0</v>
      </c>
      <c r="CF379" s="74">
        <v>0</v>
      </c>
      <c r="CG379" s="74">
        <v>0</v>
      </c>
      <c r="CH379" s="74">
        <v>0</v>
      </c>
      <c r="CI379" s="74">
        <v>0</v>
      </c>
      <c r="CJ379" s="74">
        <v>0</v>
      </c>
      <c r="CK379" s="74">
        <v>0</v>
      </c>
      <c r="CL379" s="74">
        <v>0</v>
      </c>
      <c r="CM379" s="74">
        <v>0</v>
      </c>
      <c r="CN379" s="74">
        <v>0</v>
      </c>
      <c r="CO379" s="167" t="s">
        <v>249</v>
      </c>
      <c r="CP379" s="13" t="s">
        <v>119</v>
      </c>
      <c r="CQ379" s="72">
        <v>0</v>
      </c>
      <c r="CR379" s="5">
        <v>0</v>
      </c>
      <c r="CS379" s="5">
        <v>0</v>
      </c>
      <c r="CT379" s="72">
        <v>0</v>
      </c>
      <c r="CU379" s="5">
        <v>0</v>
      </c>
      <c r="CV379" s="72">
        <v>0</v>
      </c>
      <c r="CW379" s="72">
        <v>0</v>
      </c>
      <c r="CX379" s="167" t="s">
        <v>249</v>
      </c>
      <c r="CY379" s="13" t="s">
        <v>119</v>
      </c>
      <c r="CZ379" s="74">
        <v>0</v>
      </c>
      <c r="DA379" s="74">
        <v>0</v>
      </c>
      <c r="DB379" s="74">
        <v>0</v>
      </c>
      <c r="DC379" s="74">
        <v>0</v>
      </c>
      <c r="DD379" s="74">
        <v>0</v>
      </c>
      <c r="DE379" s="74">
        <v>0</v>
      </c>
      <c r="DF379" s="74">
        <v>0</v>
      </c>
      <c r="DG379" s="74">
        <v>0</v>
      </c>
      <c r="DH379" s="74">
        <v>0</v>
      </c>
      <c r="DI379" s="74">
        <v>0</v>
      </c>
      <c r="DJ379" s="74">
        <v>0</v>
      </c>
      <c r="DK379" s="74">
        <v>0</v>
      </c>
      <c r="DL379" s="74">
        <v>0</v>
      </c>
      <c r="DM379" s="74">
        <v>0</v>
      </c>
      <c r="DN379" s="74">
        <v>0</v>
      </c>
      <c r="DO379" s="135"/>
      <c r="DP379" s="138" t="s">
        <v>249</v>
      </c>
      <c r="DQ379" s="138" t="s">
        <v>4488</v>
      </c>
      <c r="DR379" s="138">
        <v>0</v>
      </c>
      <c r="DS379" s="138">
        <v>0</v>
      </c>
      <c r="DT379" s="139">
        <v>0</v>
      </c>
      <c r="DU379" s="139">
        <v>0</v>
      </c>
    </row>
    <row r="380" spans="1:125">
      <c r="A380" s="167"/>
      <c r="B380" s="13" t="s">
        <v>120</v>
      </c>
      <c r="C380" s="74">
        <v>0</v>
      </c>
      <c r="D380" s="74">
        <v>0</v>
      </c>
      <c r="E380" s="74">
        <v>0</v>
      </c>
      <c r="F380" s="74">
        <v>0</v>
      </c>
      <c r="G380" s="74">
        <v>0</v>
      </c>
      <c r="H380" s="74">
        <v>0</v>
      </c>
      <c r="I380" s="74">
        <v>0</v>
      </c>
      <c r="J380" s="74">
        <v>0</v>
      </c>
      <c r="K380" s="74">
        <v>0</v>
      </c>
      <c r="L380" s="74">
        <v>0</v>
      </c>
      <c r="M380" s="74">
        <v>0</v>
      </c>
      <c r="N380" s="74">
        <v>0</v>
      </c>
      <c r="O380" s="74">
        <v>0</v>
      </c>
      <c r="P380" s="74">
        <v>0</v>
      </c>
      <c r="Q380" s="74">
        <v>0</v>
      </c>
      <c r="R380" s="74">
        <v>0</v>
      </c>
      <c r="S380" s="74">
        <v>0</v>
      </c>
      <c r="T380" s="74">
        <v>0</v>
      </c>
      <c r="U380" s="67">
        <v>0</v>
      </c>
      <c r="V380" s="67">
        <v>0</v>
      </c>
      <c r="W380" s="167"/>
      <c r="X380" s="13" t="s">
        <v>120</v>
      </c>
      <c r="Y380" s="74">
        <v>0</v>
      </c>
      <c r="Z380" s="74">
        <v>0</v>
      </c>
      <c r="AA380" s="74">
        <v>0</v>
      </c>
      <c r="AB380" s="74">
        <v>0</v>
      </c>
      <c r="AC380" s="74">
        <v>0</v>
      </c>
      <c r="AD380" s="74">
        <v>0</v>
      </c>
      <c r="AE380" s="74">
        <v>0</v>
      </c>
      <c r="AF380" s="74">
        <v>0</v>
      </c>
      <c r="AG380" s="74">
        <v>0</v>
      </c>
      <c r="AH380" s="74">
        <v>0</v>
      </c>
      <c r="AI380" s="74">
        <v>0</v>
      </c>
      <c r="AJ380" s="74">
        <v>0</v>
      </c>
      <c r="AK380" s="74">
        <v>0</v>
      </c>
      <c r="AL380" s="74">
        <v>0</v>
      </c>
      <c r="AM380" s="74">
        <v>0</v>
      </c>
      <c r="AN380" s="74">
        <v>0</v>
      </c>
      <c r="AO380" s="74">
        <v>0</v>
      </c>
      <c r="AP380" s="74">
        <v>0</v>
      </c>
      <c r="AQ380" s="67">
        <v>0</v>
      </c>
      <c r="AR380" s="67">
        <v>0</v>
      </c>
      <c r="AS380" s="167"/>
      <c r="AT380" s="13" t="s">
        <v>120</v>
      </c>
      <c r="AU380" s="74">
        <v>0</v>
      </c>
      <c r="AV380" s="74">
        <v>0</v>
      </c>
      <c r="AW380" s="74">
        <v>0</v>
      </c>
      <c r="AX380" s="74">
        <v>0</v>
      </c>
      <c r="AY380" s="74">
        <v>0</v>
      </c>
      <c r="AZ380" s="74">
        <v>0</v>
      </c>
      <c r="BA380" s="74">
        <v>0</v>
      </c>
      <c r="BB380" s="74">
        <v>0</v>
      </c>
      <c r="BC380" s="74">
        <v>0</v>
      </c>
      <c r="BD380" s="67">
        <v>0</v>
      </c>
      <c r="BE380" s="76">
        <v>0</v>
      </c>
      <c r="BF380" s="74">
        <v>0</v>
      </c>
      <c r="BG380" s="74">
        <v>0</v>
      </c>
      <c r="BH380" s="74">
        <v>0</v>
      </c>
      <c r="BI380" s="74">
        <v>0</v>
      </c>
      <c r="BJ380" s="167"/>
      <c r="BK380" s="13" t="s">
        <v>120</v>
      </c>
      <c r="BL380" s="74">
        <v>0</v>
      </c>
      <c r="BM380" s="74">
        <v>0</v>
      </c>
      <c r="BN380" s="74">
        <v>0</v>
      </c>
      <c r="BO380" s="74">
        <v>0</v>
      </c>
      <c r="BP380" s="74">
        <v>0</v>
      </c>
      <c r="BQ380" s="74">
        <v>0</v>
      </c>
      <c r="BR380" s="74">
        <v>0</v>
      </c>
      <c r="BS380" s="74">
        <v>0</v>
      </c>
      <c r="BT380" s="74">
        <v>0</v>
      </c>
      <c r="BU380" s="167"/>
      <c r="BV380" s="13" t="s">
        <v>120</v>
      </c>
      <c r="BW380" s="74">
        <v>0</v>
      </c>
      <c r="BX380" s="74">
        <v>0</v>
      </c>
      <c r="BY380" s="74">
        <v>0</v>
      </c>
      <c r="BZ380" s="74">
        <v>0</v>
      </c>
      <c r="CA380" s="74">
        <v>0</v>
      </c>
      <c r="CB380" s="74">
        <v>0</v>
      </c>
      <c r="CC380" s="74">
        <v>0</v>
      </c>
      <c r="CD380" s="74">
        <v>0</v>
      </c>
      <c r="CE380" s="74">
        <v>0</v>
      </c>
      <c r="CF380" s="74">
        <v>0</v>
      </c>
      <c r="CG380" s="74">
        <v>0</v>
      </c>
      <c r="CH380" s="74">
        <v>0</v>
      </c>
      <c r="CI380" s="74">
        <v>0</v>
      </c>
      <c r="CJ380" s="74">
        <v>0</v>
      </c>
      <c r="CK380" s="74">
        <v>0</v>
      </c>
      <c r="CL380" s="74">
        <v>0</v>
      </c>
      <c r="CM380" s="74">
        <v>0</v>
      </c>
      <c r="CN380" s="74">
        <v>0</v>
      </c>
      <c r="CO380" s="167"/>
      <c r="CP380" s="13" t="s">
        <v>120</v>
      </c>
      <c r="CQ380" s="72">
        <v>0</v>
      </c>
      <c r="CR380" s="5">
        <v>0</v>
      </c>
      <c r="CS380" s="5">
        <v>0</v>
      </c>
      <c r="CT380" s="72">
        <v>0</v>
      </c>
      <c r="CU380" s="5">
        <v>0</v>
      </c>
      <c r="CV380" s="72">
        <v>0</v>
      </c>
      <c r="CW380" s="72">
        <v>0</v>
      </c>
      <c r="CX380" s="167"/>
      <c r="CY380" s="13" t="s">
        <v>120</v>
      </c>
      <c r="CZ380" s="74">
        <v>0</v>
      </c>
      <c r="DA380" s="74">
        <v>0</v>
      </c>
      <c r="DB380" s="74">
        <v>0</v>
      </c>
      <c r="DC380" s="74">
        <v>0</v>
      </c>
      <c r="DD380" s="74">
        <v>0</v>
      </c>
      <c r="DE380" s="74">
        <v>0</v>
      </c>
      <c r="DF380" s="74">
        <v>0</v>
      </c>
      <c r="DG380" s="74">
        <v>0</v>
      </c>
      <c r="DH380" s="74">
        <v>0</v>
      </c>
      <c r="DI380" s="74">
        <v>0</v>
      </c>
      <c r="DJ380" s="74">
        <v>0</v>
      </c>
      <c r="DK380" s="74">
        <v>0</v>
      </c>
      <c r="DL380" s="74">
        <v>0</v>
      </c>
      <c r="DM380" s="74">
        <v>0</v>
      </c>
      <c r="DN380" s="74">
        <v>0</v>
      </c>
      <c r="DO380" s="135"/>
      <c r="DP380" s="138" t="s">
        <v>249</v>
      </c>
      <c r="DQ380" s="138" t="s">
        <v>4489</v>
      </c>
      <c r="DR380" s="138">
        <v>0</v>
      </c>
      <c r="DS380" s="138">
        <v>0</v>
      </c>
      <c r="DT380" s="139">
        <v>0</v>
      </c>
      <c r="DU380" s="139">
        <v>0</v>
      </c>
    </row>
    <row r="381" spans="1:125">
      <c r="A381" s="167"/>
      <c r="B381" s="103" t="s">
        <v>102</v>
      </c>
      <c r="C381" s="105">
        <v>0</v>
      </c>
      <c r="D381" s="105">
        <v>0</v>
      </c>
      <c r="E381" s="105">
        <v>0</v>
      </c>
      <c r="F381" s="105">
        <v>0</v>
      </c>
      <c r="G381" s="105">
        <v>0</v>
      </c>
      <c r="H381" s="105">
        <v>0</v>
      </c>
      <c r="I381" s="105">
        <v>0</v>
      </c>
      <c r="J381" s="105">
        <v>0</v>
      </c>
      <c r="K381" s="105">
        <v>0</v>
      </c>
      <c r="L381" s="105">
        <v>0</v>
      </c>
      <c r="M381" s="105">
        <v>0</v>
      </c>
      <c r="N381" s="105">
        <v>0</v>
      </c>
      <c r="O381" s="105">
        <v>0</v>
      </c>
      <c r="P381" s="105">
        <v>0</v>
      </c>
      <c r="Q381" s="105">
        <v>0</v>
      </c>
      <c r="R381" s="105">
        <v>0</v>
      </c>
      <c r="S381" s="105">
        <v>0</v>
      </c>
      <c r="T381" s="105">
        <v>0</v>
      </c>
      <c r="U381" s="105">
        <v>0</v>
      </c>
      <c r="V381" s="105">
        <v>0</v>
      </c>
      <c r="W381" s="167"/>
      <c r="X381" s="103" t="s">
        <v>102</v>
      </c>
      <c r="Y381" s="105">
        <v>0</v>
      </c>
      <c r="Z381" s="105">
        <v>0</v>
      </c>
      <c r="AA381" s="105">
        <v>0</v>
      </c>
      <c r="AB381" s="105">
        <v>0</v>
      </c>
      <c r="AC381" s="105">
        <v>0</v>
      </c>
      <c r="AD381" s="105">
        <v>0</v>
      </c>
      <c r="AE381" s="105">
        <v>0</v>
      </c>
      <c r="AF381" s="105">
        <v>0</v>
      </c>
      <c r="AG381" s="105">
        <v>0</v>
      </c>
      <c r="AH381" s="105">
        <v>0</v>
      </c>
      <c r="AI381" s="105">
        <v>0</v>
      </c>
      <c r="AJ381" s="105">
        <v>0</v>
      </c>
      <c r="AK381" s="105">
        <v>0</v>
      </c>
      <c r="AL381" s="105">
        <v>0</v>
      </c>
      <c r="AM381" s="105">
        <v>0</v>
      </c>
      <c r="AN381" s="105">
        <v>0</v>
      </c>
      <c r="AO381" s="105">
        <v>0</v>
      </c>
      <c r="AP381" s="105">
        <v>0</v>
      </c>
      <c r="AQ381" s="105">
        <v>0</v>
      </c>
      <c r="AR381" s="105">
        <v>0</v>
      </c>
      <c r="AS381" s="167"/>
      <c r="AT381" s="103" t="s">
        <v>102</v>
      </c>
      <c r="AU381" s="105">
        <v>0</v>
      </c>
      <c r="AV381" s="105">
        <v>0</v>
      </c>
      <c r="AW381" s="105">
        <v>0</v>
      </c>
      <c r="AX381" s="105">
        <v>0</v>
      </c>
      <c r="AY381" s="105">
        <v>0</v>
      </c>
      <c r="AZ381" s="105">
        <v>0</v>
      </c>
      <c r="BA381" s="105">
        <v>0</v>
      </c>
      <c r="BB381" s="105">
        <v>0</v>
      </c>
      <c r="BC381" s="105">
        <v>0</v>
      </c>
      <c r="BD381" s="105">
        <v>0</v>
      </c>
      <c r="BE381" s="105">
        <v>0</v>
      </c>
      <c r="BF381" s="105">
        <v>0</v>
      </c>
      <c r="BG381" s="105">
        <v>0</v>
      </c>
      <c r="BH381" s="105">
        <v>0</v>
      </c>
      <c r="BI381" s="105">
        <v>0</v>
      </c>
      <c r="BJ381" s="167"/>
      <c r="BK381" s="103" t="s">
        <v>102</v>
      </c>
      <c r="BL381" s="105">
        <v>0</v>
      </c>
      <c r="BM381" s="105">
        <v>0</v>
      </c>
      <c r="BN381" s="105">
        <v>0</v>
      </c>
      <c r="BO381" s="105">
        <v>0</v>
      </c>
      <c r="BP381" s="105">
        <v>0</v>
      </c>
      <c r="BQ381" s="105">
        <v>0</v>
      </c>
      <c r="BR381" s="105">
        <v>0</v>
      </c>
      <c r="BS381" s="105">
        <v>0</v>
      </c>
      <c r="BT381" s="105">
        <v>0</v>
      </c>
      <c r="BU381" s="167"/>
      <c r="BV381" s="103" t="s">
        <v>102</v>
      </c>
      <c r="BW381" s="105">
        <v>0</v>
      </c>
      <c r="BX381" s="105">
        <v>0</v>
      </c>
      <c r="BY381" s="105">
        <v>0</v>
      </c>
      <c r="BZ381" s="105">
        <v>0</v>
      </c>
      <c r="CA381" s="105">
        <v>0</v>
      </c>
      <c r="CB381" s="105">
        <v>0</v>
      </c>
      <c r="CC381" s="105">
        <v>0</v>
      </c>
      <c r="CD381" s="105">
        <v>0</v>
      </c>
      <c r="CE381" s="105">
        <v>0</v>
      </c>
      <c r="CF381" s="105">
        <v>0</v>
      </c>
      <c r="CG381" s="105">
        <v>0</v>
      </c>
      <c r="CH381" s="105">
        <v>0</v>
      </c>
      <c r="CI381" s="105">
        <v>0</v>
      </c>
      <c r="CJ381" s="105">
        <v>0</v>
      </c>
      <c r="CK381" s="105">
        <v>0</v>
      </c>
      <c r="CL381" s="105">
        <v>0</v>
      </c>
      <c r="CM381" s="105">
        <v>0</v>
      </c>
      <c r="CN381" s="105">
        <v>0</v>
      </c>
      <c r="CO381" s="167"/>
      <c r="CP381" s="105" t="s">
        <v>102</v>
      </c>
      <c r="CQ381" s="105">
        <v>0</v>
      </c>
      <c r="CR381" s="105">
        <v>0</v>
      </c>
      <c r="CS381" s="105">
        <v>0</v>
      </c>
      <c r="CT381" s="105">
        <v>0</v>
      </c>
      <c r="CU381" s="105">
        <v>0</v>
      </c>
      <c r="CV381" s="105">
        <v>0</v>
      </c>
      <c r="CW381" s="105">
        <v>0</v>
      </c>
      <c r="CX381" s="167"/>
      <c r="CY381" s="103" t="s">
        <v>102</v>
      </c>
      <c r="CZ381" s="105">
        <v>0</v>
      </c>
      <c r="DA381" s="105">
        <v>0</v>
      </c>
      <c r="DB381" s="105">
        <v>0</v>
      </c>
      <c r="DC381" s="105">
        <v>0</v>
      </c>
      <c r="DD381" s="105">
        <v>0</v>
      </c>
      <c r="DE381" s="105">
        <v>0</v>
      </c>
      <c r="DF381" s="105">
        <v>0</v>
      </c>
      <c r="DG381" s="105">
        <v>0</v>
      </c>
      <c r="DH381" s="105">
        <v>0</v>
      </c>
      <c r="DI381" s="105">
        <v>0</v>
      </c>
      <c r="DJ381" s="105">
        <v>0</v>
      </c>
      <c r="DK381" s="105">
        <v>0</v>
      </c>
      <c r="DL381" s="105">
        <v>0</v>
      </c>
      <c r="DM381" s="105">
        <v>0</v>
      </c>
      <c r="DN381" s="105">
        <v>0</v>
      </c>
      <c r="DO381" s="135"/>
      <c r="DP381" s="138" t="s">
        <v>249</v>
      </c>
      <c r="DQ381" s="138" t="s">
        <v>4490</v>
      </c>
      <c r="DR381" s="138">
        <v>0</v>
      </c>
      <c r="DS381" s="138">
        <v>0</v>
      </c>
      <c r="DT381" s="139">
        <v>0</v>
      </c>
      <c r="DU381" s="139">
        <v>0</v>
      </c>
    </row>
    <row r="382" spans="1:125">
      <c r="A382" s="167" t="s">
        <v>20</v>
      </c>
      <c r="B382" s="13" t="s">
        <v>119</v>
      </c>
      <c r="C382" s="74">
        <v>0</v>
      </c>
      <c r="D382" s="74">
        <v>0</v>
      </c>
      <c r="E382" s="74">
        <v>0</v>
      </c>
      <c r="F382" s="74">
        <v>0</v>
      </c>
      <c r="G382" s="74">
        <v>0</v>
      </c>
      <c r="H382" s="74">
        <v>0</v>
      </c>
      <c r="I382" s="74">
        <v>0</v>
      </c>
      <c r="J382" s="74">
        <v>0</v>
      </c>
      <c r="K382" s="74">
        <v>0</v>
      </c>
      <c r="L382" s="74">
        <v>0</v>
      </c>
      <c r="M382" s="74">
        <v>0</v>
      </c>
      <c r="N382" s="74">
        <v>0</v>
      </c>
      <c r="O382" s="74">
        <v>0</v>
      </c>
      <c r="P382" s="74">
        <v>0</v>
      </c>
      <c r="Q382" s="74">
        <v>0</v>
      </c>
      <c r="R382" s="74">
        <v>0</v>
      </c>
      <c r="S382" s="74">
        <v>0</v>
      </c>
      <c r="T382" s="74">
        <v>0</v>
      </c>
      <c r="U382" s="67">
        <v>0</v>
      </c>
      <c r="V382" s="67">
        <v>0</v>
      </c>
      <c r="W382" s="167" t="s">
        <v>20</v>
      </c>
      <c r="X382" s="13" t="s">
        <v>119</v>
      </c>
      <c r="Y382" s="74">
        <v>0</v>
      </c>
      <c r="Z382" s="74">
        <v>0</v>
      </c>
      <c r="AA382" s="74">
        <v>0</v>
      </c>
      <c r="AB382" s="74">
        <v>0</v>
      </c>
      <c r="AC382" s="74">
        <v>0</v>
      </c>
      <c r="AD382" s="74">
        <v>0</v>
      </c>
      <c r="AE382" s="74">
        <v>0</v>
      </c>
      <c r="AF382" s="74">
        <v>0</v>
      </c>
      <c r="AG382" s="74">
        <v>0</v>
      </c>
      <c r="AH382" s="74">
        <v>0</v>
      </c>
      <c r="AI382" s="74">
        <v>0</v>
      </c>
      <c r="AJ382" s="74">
        <v>0</v>
      </c>
      <c r="AK382" s="74">
        <v>0</v>
      </c>
      <c r="AL382" s="74">
        <v>0</v>
      </c>
      <c r="AM382" s="74">
        <v>0</v>
      </c>
      <c r="AN382" s="74">
        <v>0</v>
      </c>
      <c r="AO382" s="74">
        <v>0</v>
      </c>
      <c r="AP382" s="74">
        <v>0</v>
      </c>
      <c r="AQ382" s="67">
        <v>0</v>
      </c>
      <c r="AR382" s="67">
        <v>0</v>
      </c>
      <c r="AS382" s="167" t="s">
        <v>20</v>
      </c>
      <c r="AT382" s="13" t="s">
        <v>119</v>
      </c>
      <c r="AU382" s="74">
        <v>0</v>
      </c>
      <c r="AV382" s="74">
        <v>0</v>
      </c>
      <c r="AW382" s="74">
        <v>0</v>
      </c>
      <c r="AX382" s="74">
        <v>0</v>
      </c>
      <c r="AY382" s="74">
        <v>0</v>
      </c>
      <c r="AZ382" s="74">
        <v>0</v>
      </c>
      <c r="BA382" s="74">
        <v>0</v>
      </c>
      <c r="BB382" s="74">
        <v>0</v>
      </c>
      <c r="BC382" s="74">
        <v>0</v>
      </c>
      <c r="BD382" s="67">
        <v>0</v>
      </c>
      <c r="BE382" s="76">
        <v>0</v>
      </c>
      <c r="BF382" s="74">
        <v>0</v>
      </c>
      <c r="BG382" s="74">
        <v>0</v>
      </c>
      <c r="BH382" s="74">
        <v>0</v>
      </c>
      <c r="BI382" s="74">
        <v>0</v>
      </c>
      <c r="BJ382" s="167" t="s">
        <v>20</v>
      </c>
      <c r="BK382" s="13" t="s">
        <v>119</v>
      </c>
      <c r="BL382" s="74">
        <v>0</v>
      </c>
      <c r="BM382" s="74">
        <v>0</v>
      </c>
      <c r="BN382" s="74">
        <v>0</v>
      </c>
      <c r="BO382" s="74">
        <v>0</v>
      </c>
      <c r="BP382" s="74">
        <v>0</v>
      </c>
      <c r="BQ382" s="74">
        <v>0</v>
      </c>
      <c r="BR382" s="74">
        <v>0</v>
      </c>
      <c r="BS382" s="74">
        <v>0</v>
      </c>
      <c r="BT382" s="74">
        <v>0</v>
      </c>
      <c r="BU382" s="167" t="s">
        <v>20</v>
      </c>
      <c r="BV382" s="13" t="s">
        <v>119</v>
      </c>
      <c r="BW382" s="74">
        <v>0</v>
      </c>
      <c r="BX382" s="74">
        <v>0</v>
      </c>
      <c r="BY382" s="74">
        <v>0</v>
      </c>
      <c r="BZ382" s="74">
        <v>0</v>
      </c>
      <c r="CA382" s="74">
        <v>0</v>
      </c>
      <c r="CB382" s="74">
        <v>0</v>
      </c>
      <c r="CC382" s="74">
        <v>0</v>
      </c>
      <c r="CD382" s="74">
        <v>0</v>
      </c>
      <c r="CE382" s="74">
        <v>0</v>
      </c>
      <c r="CF382" s="74">
        <v>0</v>
      </c>
      <c r="CG382" s="74">
        <v>0</v>
      </c>
      <c r="CH382" s="74">
        <v>0</v>
      </c>
      <c r="CI382" s="74">
        <v>0</v>
      </c>
      <c r="CJ382" s="74">
        <v>0</v>
      </c>
      <c r="CK382" s="74">
        <v>0</v>
      </c>
      <c r="CL382" s="74">
        <v>0</v>
      </c>
      <c r="CM382" s="74">
        <v>0</v>
      </c>
      <c r="CN382" s="74">
        <v>0</v>
      </c>
      <c r="CO382" s="167" t="s">
        <v>20</v>
      </c>
      <c r="CP382" s="13" t="s">
        <v>119</v>
      </c>
      <c r="CQ382" s="72">
        <v>0</v>
      </c>
      <c r="CR382" s="5">
        <v>0</v>
      </c>
      <c r="CS382" s="5">
        <v>0</v>
      </c>
      <c r="CT382" s="72">
        <v>0</v>
      </c>
      <c r="CU382" s="5">
        <v>0</v>
      </c>
      <c r="CV382" s="72">
        <v>0</v>
      </c>
      <c r="CW382" s="72">
        <v>0</v>
      </c>
      <c r="CX382" s="167" t="s">
        <v>20</v>
      </c>
      <c r="CY382" s="13" t="s">
        <v>119</v>
      </c>
      <c r="CZ382" s="74">
        <v>0</v>
      </c>
      <c r="DA382" s="74">
        <v>0</v>
      </c>
      <c r="DB382" s="74">
        <v>0</v>
      </c>
      <c r="DC382" s="74">
        <v>0</v>
      </c>
      <c r="DD382" s="74">
        <v>0</v>
      </c>
      <c r="DE382" s="74">
        <v>0</v>
      </c>
      <c r="DF382" s="74">
        <v>0</v>
      </c>
      <c r="DG382" s="74">
        <v>0</v>
      </c>
      <c r="DH382" s="74">
        <v>0</v>
      </c>
      <c r="DI382" s="74">
        <v>0</v>
      </c>
      <c r="DJ382" s="74">
        <v>0</v>
      </c>
      <c r="DK382" s="74">
        <v>0</v>
      </c>
      <c r="DL382" s="74">
        <v>0</v>
      </c>
      <c r="DM382" s="74">
        <v>0</v>
      </c>
      <c r="DN382" s="74">
        <v>0</v>
      </c>
      <c r="DO382" s="135"/>
      <c r="DP382" s="138" t="s">
        <v>20</v>
      </c>
      <c r="DQ382" s="138" t="s">
        <v>4491</v>
      </c>
      <c r="DR382" s="138">
        <v>0</v>
      </c>
      <c r="DS382" s="138">
        <v>0</v>
      </c>
      <c r="DT382" s="139">
        <v>0</v>
      </c>
      <c r="DU382" s="139">
        <v>0</v>
      </c>
    </row>
    <row r="383" spans="1:125">
      <c r="A383" s="167"/>
      <c r="B383" s="13" t="s">
        <v>120</v>
      </c>
      <c r="C383" s="74">
        <v>3</v>
      </c>
      <c r="D383" s="74">
        <v>3</v>
      </c>
      <c r="E383" s="74">
        <v>3</v>
      </c>
      <c r="F383" s="74">
        <v>1</v>
      </c>
      <c r="G383" s="74">
        <v>0</v>
      </c>
      <c r="H383" s="74">
        <v>0</v>
      </c>
      <c r="I383" s="74">
        <v>0</v>
      </c>
      <c r="J383" s="74">
        <v>0</v>
      </c>
      <c r="K383" s="74">
        <v>0</v>
      </c>
      <c r="L383" s="74">
        <v>0</v>
      </c>
      <c r="M383" s="74">
        <v>4</v>
      </c>
      <c r="N383" s="74">
        <v>3</v>
      </c>
      <c r="O383" s="74">
        <v>0</v>
      </c>
      <c r="P383" s="74">
        <v>0</v>
      </c>
      <c r="Q383" s="74">
        <v>0</v>
      </c>
      <c r="R383" s="74">
        <v>0</v>
      </c>
      <c r="S383" s="74">
        <v>0</v>
      </c>
      <c r="T383" s="74">
        <v>0</v>
      </c>
      <c r="U383" s="67">
        <v>10</v>
      </c>
      <c r="V383" s="67">
        <v>7</v>
      </c>
      <c r="W383" s="167"/>
      <c r="X383" s="13" t="s">
        <v>120</v>
      </c>
      <c r="Y383" s="74">
        <v>0</v>
      </c>
      <c r="Z383" s="74">
        <v>0</v>
      </c>
      <c r="AA383" s="74">
        <v>0</v>
      </c>
      <c r="AB383" s="74">
        <v>0</v>
      </c>
      <c r="AC383" s="74">
        <v>0</v>
      </c>
      <c r="AD383" s="74">
        <v>0</v>
      </c>
      <c r="AE383" s="74">
        <v>0</v>
      </c>
      <c r="AF383" s="74">
        <v>0</v>
      </c>
      <c r="AG383" s="74">
        <v>0</v>
      </c>
      <c r="AH383" s="74">
        <v>0</v>
      </c>
      <c r="AI383" s="74">
        <v>0</v>
      </c>
      <c r="AJ383" s="74">
        <v>0</v>
      </c>
      <c r="AK383" s="74">
        <v>0</v>
      </c>
      <c r="AL383" s="74">
        <v>0</v>
      </c>
      <c r="AM383" s="74">
        <v>0</v>
      </c>
      <c r="AN383" s="74">
        <v>0</v>
      </c>
      <c r="AO383" s="74">
        <v>0</v>
      </c>
      <c r="AP383" s="74">
        <v>0</v>
      </c>
      <c r="AQ383" s="67">
        <v>0</v>
      </c>
      <c r="AR383" s="67">
        <v>0</v>
      </c>
      <c r="AS383" s="167"/>
      <c r="AT383" s="13" t="s">
        <v>120</v>
      </c>
      <c r="AU383" s="74">
        <v>1</v>
      </c>
      <c r="AV383" s="74">
        <v>1</v>
      </c>
      <c r="AW383" s="74">
        <v>0</v>
      </c>
      <c r="AX383" s="74">
        <v>0</v>
      </c>
      <c r="AY383" s="74">
        <v>0</v>
      </c>
      <c r="AZ383" s="74">
        <v>1</v>
      </c>
      <c r="BA383" s="74">
        <v>0</v>
      </c>
      <c r="BB383" s="74">
        <v>0</v>
      </c>
      <c r="BC383" s="74">
        <v>0</v>
      </c>
      <c r="BD383" s="67">
        <v>3</v>
      </c>
      <c r="BE383" s="76">
        <v>9</v>
      </c>
      <c r="BF383" s="74">
        <v>9</v>
      </c>
      <c r="BG383" s="74">
        <v>0</v>
      </c>
      <c r="BH383" s="74">
        <v>0</v>
      </c>
      <c r="BI383" s="74">
        <v>1</v>
      </c>
      <c r="BJ383" s="167"/>
      <c r="BK383" s="13" t="s">
        <v>120</v>
      </c>
      <c r="BL383" s="74">
        <v>0</v>
      </c>
      <c r="BM383" s="74">
        <v>14</v>
      </c>
      <c r="BN383" s="74">
        <v>0</v>
      </c>
      <c r="BO383" s="74">
        <v>0</v>
      </c>
      <c r="BP383" s="74">
        <v>0</v>
      </c>
      <c r="BQ383" s="74">
        <v>0</v>
      </c>
      <c r="BR383" s="74">
        <v>4</v>
      </c>
      <c r="BS383" s="74">
        <v>0</v>
      </c>
      <c r="BT383" s="74">
        <v>0</v>
      </c>
      <c r="BU383" s="167"/>
      <c r="BV383" s="13" t="s">
        <v>120</v>
      </c>
      <c r="BW383" s="74">
        <v>7</v>
      </c>
      <c r="BX383" s="74">
        <v>3</v>
      </c>
      <c r="BY383" s="74">
        <v>7</v>
      </c>
      <c r="BZ383" s="74">
        <v>3</v>
      </c>
      <c r="CA383" s="74">
        <v>3</v>
      </c>
      <c r="CB383" s="74">
        <v>2</v>
      </c>
      <c r="CC383" s="74">
        <v>0</v>
      </c>
      <c r="CD383" s="74">
        <v>0</v>
      </c>
      <c r="CE383" s="74">
        <v>0</v>
      </c>
      <c r="CF383" s="74">
        <v>0</v>
      </c>
      <c r="CG383" s="74">
        <v>0</v>
      </c>
      <c r="CH383" s="74">
        <v>0</v>
      </c>
      <c r="CI383" s="74">
        <v>2</v>
      </c>
      <c r="CJ383" s="74">
        <v>1</v>
      </c>
      <c r="CK383" s="74">
        <v>2</v>
      </c>
      <c r="CL383" s="74">
        <v>1</v>
      </c>
      <c r="CM383" s="74">
        <v>1</v>
      </c>
      <c r="CN383" s="74">
        <v>0</v>
      </c>
      <c r="CO383" s="167"/>
      <c r="CP383" s="13" t="s">
        <v>120</v>
      </c>
      <c r="CQ383" s="72">
        <v>6</v>
      </c>
      <c r="CR383" s="5">
        <v>1</v>
      </c>
      <c r="CS383" s="5">
        <v>0</v>
      </c>
      <c r="CT383" s="72">
        <v>0</v>
      </c>
      <c r="CU383" s="5">
        <v>0</v>
      </c>
      <c r="CV383" s="72">
        <v>6</v>
      </c>
      <c r="CW383" s="72">
        <v>1</v>
      </c>
      <c r="CX383" s="167"/>
      <c r="CY383" s="13" t="s">
        <v>120</v>
      </c>
      <c r="CZ383" s="74">
        <v>0</v>
      </c>
      <c r="DA383" s="74">
        <v>0</v>
      </c>
      <c r="DB383" s="74">
        <v>0</v>
      </c>
      <c r="DC383" s="74">
        <v>0</v>
      </c>
      <c r="DD383" s="74">
        <v>0</v>
      </c>
      <c r="DE383" s="74">
        <v>0</v>
      </c>
      <c r="DF383" s="74">
        <v>0</v>
      </c>
      <c r="DG383" s="74">
        <v>0</v>
      </c>
      <c r="DH383" s="74">
        <v>0</v>
      </c>
      <c r="DI383" s="74">
        <v>0</v>
      </c>
      <c r="DJ383" s="74">
        <v>0</v>
      </c>
      <c r="DK383" s="74">
        <v>0</v>
      </c>
      <c r="DL383" s="74">
        <v>0</v>
      </c>
      <c r="DM383" s="74">
        <v>0</v>
      </c>
      <c r="DN383" s="74">
        <v>0</v>
      </c>
      <c r="DO383" s="135"/>
      <c r="DP383" s="138" t="s">
        <v>20</v>
      </c>
      <c r="DQ383" s="138" t="s">
        <v>4492</v>
      </c>
      <c r="DR383" s="138">
        <v>9</v>
      </c>
      <c r="DS383" s="138">
        <v>4</v>
      </c>
      <c r="DT383" s="139">
        <v>28</v>
      </c>
      <c r="DU383" s="139">
        <v>0</v>
      </c>
    </row>
    <row r="384" spans="1:125">
      <c r="A384" s="167"/>
      <c r="B384" s="103" t="s">
        <v>102</v>
      </c>
      <c r="C384" s="105">
        <v>3</v>
      </c>
      <c r="D384" s="105">
        <v>3</v>
      </c>
      <c r="E384" s="105">
        <v>3</v>
      </c>
      <c r="F384" s="105">
        <v>1</v>
      </c>
      <c r="G384" s="105">
        <v>0</v>
      </c>
      <c r="H384" s="105">
        <v>0</v>
      </c>
      <c r="I384" s="105">
        <v>0</v>
      </c>
      <c r="J384" s="105">
        <v>0</v>
      </c>
      <c r="K384" s="105">
        <v>0</v>
      </c>
      <c r="L384" s="105">
        <v>0</v>
      </c>
      <c r="M384" s="105">
        <v>4</v>
      </c>
      <c r="N384" s="105">
        <v>3</v>
      </c>
      <c r="O384" s="105">
        <v>0</v>
      </c>
      <c r="P384" s="105">
        <v>0</v>
      </c>
      <c r="Q384" s="105">
        <v>0</v>
      </c>
      <c r="R384" s="105">
        <v>0</v>
      </c>
      <c r="S384" s="105">
        <v>0</v>
      </c>
      <c r="T384" s="105">
        <v>0</v>
      </c>
      <c r="U384" s="105">
        <v>10</v>
      </c>
      <c r="V384" s="105">
        <v>7</v>
      </c>
      <c r="W384" s="167"/>
      <c r="X384" s="103" t="s">
        <v>102</v>
      </c>
      <c r="Y384" s="105">
        <v>0</v>
      </c>
      <c r="Z384" s="105">
        <v>0</v>
      </c>
      <c r="AA384" s="105">
        <v>0</v>
      </c>
      <c r="AB384" s="105">
        <v>0</v>
      </c>
      <c r="AC384" s="105">
        <v>0</v>
      </c>
      <c r="AD384" s="105">
        <v>0</v>
      </c>
      <c r="AE384" s="105">
        <v>0</v>
      </c>
      <c r="AF384" s="105">
        <v>0</v>
      </c>
      <c r="AG384" s="105">
        <v>0</v>
      </c>
      <c r="AH384" s="105">
        <v>0</v>
      </c>
      <c r="AI384" s="105">
        <v>0</v>
      </c>
      <c r="AJ384" s="105">
        <v>0</v>
      </c>
      <c r="AK384" s="105">
        <v>0</v>
      </c>
      <c r="AL384" s="105">
        <v>0</v>
      </c>
      <c r="AM384" s="105">
        <v>0</v>
      </c>
      <c r="AN384" s="105">
        <v>0</v>
      </c>
      <c r="AO384" s="105">
        <v>0</v>
      </c>
      <c r="AP384" s="105">
        <v>0</v>
      </c>
      <c r="AQ384" s="105">
        <v>0</v>
      </c>
      <c r="AR384" s="105">
        <v>0</v>
      </c>
      <c r="AS384" s="167"/>
      <c r="AT384" s="103" t="s">
        <v>102</v>
      </c>
      <c r="AU384" s="105">
        <v>1</v>
      </c>
      <c r="AV384" s="105">
        <v>1</v>
      </c>
      <c r="AW384" s="105">
        <v>0</v>
      </c>
      <c r="AX384" s="105">
        <v>0</v>
      </c>
      <c r="AY384" s="105">
        <v>0</v>
      </c>
      <c r="AZ384" s="105">
        <v>1</v>
      </c>
      <c r="BA384" s="105">
        <v>0</v>
      </c>
      <c r="BB384" s="105">
        <v>0</v>
      </c>
      <c r="BC384" s="105">
        <v>0</v>
      </c>
      <c r="BD384" s="105">
        <v>3</v>
      </c>
      <c r="BE384" s="105">
        <v>9</v>
      </c>
      <c r="BF384" s="105">
        <v>9</v>
      </c>
      <c r="BG384" s="105">
        <v>0</v>
      </c>
      <c r="BH384" s="105">
        <v>0</v>
      </c>
      <c r="BI384" s="105">
        <v>1</v>
      </c>
      <c r="BJ384" s="167"/>
      <c r="BK384" s="103" t="s">
        <v>102</v>
      </c>
      <c r="BL384" s="105">
        <v>0</v>
      </c>
      <c r="BM384" s="105">
        <v>14</v>
      </c>
      <c r="BN384" s="105">
        <v>0</v>
      </c>
      <c r="BO384" s="105">
        <v>0</v>
      </c>
      <c r="BP384" s="105">
        <v>0</v>
      </c>
      <c r="BQ384" s="105">
        <v>0</v>
      </c>
      <c r="BR384" s="105">
        <v>4</v>
      </c>
      <c r="BS384" s="105">
        <v>0</v>
      </c>
      <c r="BT384" s="105">
        <v>0</v>
      </c>
      <c r="BU384" s="167"/>
      <c r="BV384" s="103" t="s">
        <v>102</v>
      </c>
      <c r="BW384" s="105">
        <v>7</v>
      </c>
      <c r="BX384" s="105">
        <v>3</v>
      </c>
      <c r="BY384" s="105">
        <v>7</v>
      </c>
      <c r="BZ384" s="105">
        <v>3</v>
      </c>
      <c r="CA384" s="105">
        <v>3</v>
      </c>
      <c r="CB384" s="105">
        <v>2</v>
      </c>
      <c r="CC384" s="105">
        <v>0</v>
      </c>
      <c r="CD384" s="105">
        <v>0</v>
      </c>
      <c r="CE384" s="105">
        <v>0</v>
      </c>
      <c r="CF384" s="105">
        <v>0</v>
      </c>
      <c r="CG384" s="105">
        <v>0</v>
      </c>
      <c r="CH384" s="105">
        <v>0</v>
      </c>
      <c r="CI384" s="105">
        <v>2</v>
      </c>
      <c r="CJ384" s="105">
        <v>1</v>
      </c>
      <c r="CK384" s="105">
        <v>2</v>
      </c>
      <c r="CL384" s="105">
        <v>1</v>
      </c>
      <c r="CM384" s="105">
        <v>1</v>
      </c>
      <c r="CN384" s="105">
        <v>0</v>
      </c>
      <c r="CO384" s="167"/>
      <c r="CP384" s="105" t="s">
        <v>102</v>
      </c>
      <c r="CQ384" s="105">
        <v>6</v>
      </c>
      <c r="CR384" s="105">
        <v>1</v>
      </c>
      <c r="CS384" s="105">
        <v>0</v>
      </c>
      <c r="CT384" s="105">
        <v>0</v>
      </c>
      <c r="CU384" s="105">
        <v>0</v>
      </c>
      <c r="CV384" s="105">
        <v>6</v>
      </c>
      <c r="CW384" s="105">
        <v>1</v>
      </c>
      <c r="CX384" s="167"/>
      <c r="CY384" s="103" t="s">
        <v>102</v>
      </c>
      <c r="CZ384" s="105">
        <v>0</v>
      </c>
      <c r="DA384" s="105">
        <v>0</v>
      </c>
      <c r="DB384" s="105">
        <v>0</v>
      </c>
      <c r="DC384" s="105">
        <v>0</v>
      </c>
      <c r="DD384" s="105">
        <v>0</v>
      </c>
      <c r="DE384" s="105">
        <v>0</v>
      </c>
      <c r="DF384" s="105">
        <v>0</v>
      </c>
      <c r="DG384" s="105">
        <v>0</v>
      </c>
      <c r="DH384" s="105">
        <v>0</v>
      </c>
      <c r="DI384" s="105">
        <v>0</v>
      </c>
      <c r="DJ384" s="105">
        <v>0</v>
      </c>
      <c r="DK384" s="105">
        <v>0</v>
      </c>
      <c r="DL384" s="105">
        <v>0</v>
      </c>
      <c r="DM384" s="105">
        <v>0</v>
      </c>
      <c r="DN384" s="105">
        <v>0</v>
      </c>
      <c r="DO384" s="135"/>
      <c r="DP384" s="138" t="s">
        <v>20</v>
      </c>
      <c r="DQ384" s="138" t="s">
        <v>4493</v>
      </c>
      <c r="DR384" s="138">
        <v>9</v>
      </c>
      <c r="DS384" s="138">
        <v>4</v>
      </c>
      <c r="DT384" s="139">
        <v>28</v>
      </c>
      <c r="DU384" s="139">
        <v>0</v>
      </c>
    </row>
    <row r="385" spans="1:125">
      <c r="A385" s="167" t="s">
        <v>250</v>
      </c>
      <c r="B385" s="13" t="s">
        <v>119</v>
      </c>
      <c r="C385" s="74">
        <v>0</v>
      </c>
      <c r="D385" s="74">
        <v>0</v>
      </c>
      <c r="E385" s="74">
        <v>0</v>
      </c>
      <c r="F385" s="74">
        <v>0</v>
      </c>
      <c r="G385" s="74">
        <v>0</v>
      </c>
      <c r="H385" s="74">
        <v>0</v>
      </c>
      <c r="I385" s="74">
        <v>0</v>
      </c>
      <c r="J385" s="74">
        <v>0</v>
      </c>
      <c r="K385" s="74">
        <v>0</v>
      </c>
      <c r="L385" s="74">
        <v>0</v>
      </c>
      <c r="M385" s="74">
        <v>0</v>
      </c>
      <c r="N385" s="74">
        <v>0</v>
      </c>
      <c r="O385" s="74">
        <v>0</v>
      </c>
      <c r="P385" s="74">
        <v>0</v>
      </c>
      <c r="Q385" s="74">
        <v>0</v>
      </c>
      <c r="R385" s="74">
        <v>0</v>
      </c>
      <c r="S385" s="74">
        <v>0</v>
      </c>
      <c r="T385" s="74">
        <v>0</v>
      </c>
      <c r="U385" s="67">
        <v>0</v>
      </c>
      <c r="V385" s="67">
        <v>0</v>
      </c>
      <c r="W385" s="167" t="s">
        <v>250</v>
      </c>
      <c r="X385" s="13" t="s">
        <v>119</v>
      </c>
      <c r="Y385" s="74">
        <v>0</v>
      </c>
      <c r="Z385" s="74">
        <v>0</v>
      </c>
      <c r="AA385" s="74">
        <v>0</v>
      </c>
      <c r="AB385" s="74">
        <v>0</v>
      </c>
      <c r="AC385" s="74">
        <v>0</v>
      </c>
      <c r="AD385" s="74">
        <v>0</v>
      </c>
      <c r="AE385" s="74">
        <v>0</v>
      </c>
      <c r="AF385" s="74">
        <v>0</v>
      </c>
      <c r="AG385" s="74">
        <v>0</v>
      </c>
      <c r="AH385" s="74">
        <v>0</v>
      </c>
      <c r="AI385" s="74">
        <v>0</v>
      </c>
      <c r="AJ385" s="74">
        <v>0</v>
      </c>
      <c r="AK385" s="74">
        <v>0</v>
      </c>
      <c r="AL385" s="74">
        <v>0</v>
      </c>
      <c r="AM385" s="74">
        <v>0</v>
      </c>
      <c r="AN385" s="74">
        <v>0</v>
      </c>
      <c r="AO385" s="74">
        <v>0</v>
      </c>
      <c r="AP385" s="74">
        <v>0</v>
      </c>
      <c r="AQ385" s="67">
        <v>0</v>
      </c>
      <c r="AR385" s="67">
        <v>0</v>
      </c>
      <c r="AS385" s="167" t="s">
        <v>250</v>
      </c>
      <c r="AT385" s="13" t="s">
        <v>119</v>
      </c>
      <c r="AU385" s="74">
        <v>0</v>
      </c>
      <c r="AV385" s="74">
        <v>0</v>
      </c>
      <c r="AW385" s="74">
        <v>0</v>
      </c>
      <c r="AX385" s="74">
        <v>0</v>
      </c>
      <c r="AY385" s="74">
        <v>0</v>
      </c>
      <c r="AZ385" s="74">
        <v>0</v>
      </c>
      <c r="BA385" s="74">
        <v>0</v>
      </c>
      <c r="BB385" s="74">
        <v>0</v>
      </c>
      <c r="BC385" s="74">
        <v>0</v>
      </c>
      <c r="BD385" s="67">
        <v>0</v>
      </c>
      <c r="BE385" s="76">
        <v>0</v>
      </c>
      <c r="BF385" s="74">
        <v>0</v>
      </c>
      <c r="BG385" s="74">
        <v>0</v>
      </c>
      <c r="BH385" s="74">
        <v>0</v>
      </c>
      <c r="BI385" s="74">
        <v>0</v>
      </c>
      <c r="BJ385" s="167" t="s">
        <v>250</v>
      </c>
      <c r="BK385" s="13" t="s">
        <v>119</v>
      </c>
      <c r="BL385" s="74">
        <v>0</v>
      </c>
      <c r="BM385" s="74">
        <v>0</v>
      </c>
      <c r="BN385" s="74">
        <v>0</v>
      </c>
      <c r="BO385" s="74">
        <v>0</v>
      </c>
      <c r="BP385" s="74">
        <v>0</v>
      </c>
      <c r="BQ385" s="74">
        <v>0</v>
      </c>
      <c r="BR385" s="74">
        <v>0</v>
      </c>
      <c r="BS385" s="74">
        <v>0</v>
      </c>
      <c r="BT385" s="74">
        <v>0</v>
      </c>
      <c r="BU385" s="167" t="s">
        <v>250</v>
      </c>
      <c r="BV385" s="13" t="s">
        <v>119</v>
      </c>
      <c r="BW385" s="74">
        <v>0</v>
      </c>
      <c r="BX385" s="74">
        <v>0</v>
      </c>
      <c r="BY385" s="74">
        <v>0</v>
      </c>
      <c r="BZ385" s="74">
        <v>0</v>
      </c>
      <c r="CA385" s="74">
        <v>0</v>
      </c>
      <c r="CB385" s="74">
        <v>0</v>
      </c>
      <c r="CC385" s="74">
        <v>0</v>
      </c>
      <c r="CD385" s="74">
        <v>0</v>
      </c>
      <c r="CE385" s="74">
        <v>0</v>
      </c>
      <c r="CF385" s="74">
        <v>0</v>
      </c>
      <c r="CG385" s="74">
        <v>0</v>
      </c>
      <c r="CH385" s="74">
        <v>0</v>
      </c>
      <c r="CI385" s="74">
        <v>0</v>
      </c>
      <c r="CJ385" s="74">
        <v>0</v>
      </c>
      <c r="CK385" s="74">
        <v>0</v>
      </c>
      <c r="CL385" s="74">
        <v>0</v>
      </c>
      <c r="CM385" s="74">
        <v>0</v>
      </c>
      <c r="CN385" s="74">
        <v>0</v>
      </c>
      <c r="CO385" s="167" t="s">
        <v>250</v>
      </c>
      <c r="CP385" s="13" t="s">
        <v>119</v>
      </c>
      <c r="CQ385" s="72">
        <v>0</v>
      </c>
      <c r="CR385" s="5">
        <v>0</v>
      </c>
      <c r="CS385" s="5">
        <v>0</v>
      </c>
      <c r="CT385" s="72">
        <v>0</v>
      </c>
      <c r="CU385" s="5">
        <v>0</v>
      </c>
      <c r="CV385" s="72">
        <v>0</v>
      </c>
      <c r="CW385" s="72">
        <v>0</v>
      </c>
      <c r="CX385" s="167" t="s">
        <v>250</v>
      </c>
      <c r="CY385" s="13" t="s">
        <v>119</v>
      </c>
      <c r="CZ385" s="74">
        <v>0</v>
      </c>
      <c r="DA385" s="74">
        <v>0</v>
      </c>
      <c r="DB385" s="74">
        <v>0</v>
      </c>
      <c r="DC385" s="74">
        <v>0</v>
      </c>
      <c r="DD385" s="74">
        <v>0</v>
      </c>
      <c r="DE385" s="74">
        <v>0</v>
      </c>
      <c r="DF385" s="74">
        <v>0</v>
      </c>
      <c r="DG385" s="74">
        <v>0</v>
      </c>
      <c r="DH385" s="74">
        <v>0</v>
      </c>
      <c r="DI385" s="74">
        <v>0</v>
      </c>
      <c r="DJ385" s="74">
        <v>0</v>
      </c>
      <c r="DK385" s="74">
        <v>0</v>
      </c>
      <c r="DL385" s="74">
        <v>0</v>
      </c>
      <c r="DM385" s="74">
        <v>0</v>
      </c>
      <c r="DN385" s="74">
        <v>0</v>
      </c>
      <c r="DO385" s="135"/>
      <c r="DP385" s="138" t="s">
        <v>250</v>
      </c>
      <c r="DQ385" s="138" t="s">
        <v>4494</v>
      </c>
      <c r="DR385" s="138">
        <v>0</v>
      </c>
      <c r="DS385" s="138">
        <v>0</v>
      </c>
      <c r="DT385" s="139">
        <v>0</v>
      </c>
      <c r="DU385" s="139">
        <v>0</v>
      </c>
    </row>
    <row r="386" spans="1:125">
      <c r="A386" s="167"/>
      <c r="B386" s="13" t="s">
        <v>120</v>
      </c>
      <c r="C386" s="74">
        <v>175</v>
      </c>
      <c r="D386" s="74">
        <v>89</v>
      </c>
      <c r="E386" s="74">
        <v>74</v>
      </c>
      <c r="F386" s="74">
        <v>45</v>
      </c>
      <c r="G386" s="74">
        <v>0</v>
      </c>
      <c r="H386" s="74">
        <v>0</v>
      </c>
      <c r="I386" s="74">
        <v>11</v>
      </c>
      <c r="J386" s="74">
        <v>4</v>
      </c>
      <c r="K386" s="74">
        <v>0</v>
      </c>
      <c r="L386" s="74">
        <v>0</v>
      </c>
      <c r="M386" s="74">
        <v>70</v>
      </c>
      <c r="N386" s="74">
        <v>47</v>
      </c>
      <c r="O386" s="74">
        <v>0</v>
      </c>
      <c r="P386" s="74">
        <v>0</v>
      </c>
      <c r="Q386" s="74">
        <v>26</v>
      </c>
      <c r="R386" s="74">
        <v>2</v>
      </c>
      <c r="S386" s="74">
        <v>0</v>
      </c>
      <c r="T386" s="74">
        <v>0</v>
      </c>
      <c r="U386" s="67">
        <v>356</v>
      </c>
      <c r="V386" s="67">
        <v>187</v>
      </c>
      <c r="W386" s="167"/>
      <c r="X386" s="13" t="s">
        <v>120</v>
      </c>
      <c r="Y386" s="74">
        <v>0</v>
      </c>
      <c r="Z386" s="74">
        <v>0</v>
      </c>
      <c r="AA386" s="74">
        <v>0</v>
      </c>
      <c r="AB386" s="74">
        <v>0</v>
      </c>
      <c r="AC386" s="74">
        <v>0</v>
      </c>
      <c r="AD386" s="74">
        <v>0</v>
      </c>
      <c r="AE386" s="74">
        <v>0</v>
      </c>
      <c r="AF386" s="74">
        <v>0</v>
      </c>
      <c r="AG386" s="74">
        <v>0</v>
      </c>
      <c r="AH386" s="74">
        <v>0</v>
      </c>
      <c r="AI386" s="74">
        <v>9</v>
      </c>
      <c r="AJ386" s="74">
        <v>2</v>
      </c>
      <c r="AK386" s="74">
        <v>0</v>
      </c>
      <c r="AL386" s="74">
        <v>0</v>
      </c>
      <c r="AM386" s="74">
        <v>5</v>
      </c>
      <c r="AN386" s="74">
        <v>0</v>
      </c>
      <c r="AO386" s="74">
        <v>0</v>
      </c>
      <c r="AP386" s="74">
        <v>0</v>
      </c>
      <c r="AQ386" s="67">
        <v>14</v>
      </c>
      <c r="AR386" s="67">
        <v>2</v>
      </c>
      <c r="AS386" s="167"/>
      <c r="AT386" s="13" t="s">
        <v>120</v>
      </c>
      <c r="AU386" s="74">
        <v>4</v>
      </c>
      <c r="AV386" s="74">
        <v>4</v>
      </c>
      <c r="AW386" s="74">
        <v>0</v>
      </c>
      <c r="AX386" s="74">
        <v>2</v>
      </c>
      <c r="AY386" s="74">
        <v>0</v>
      </c>
      <c r="AZ386" s="74">
        <v>4</v>
      </c>
      <c r="BA386" s="74">
        <v>0</v>
      </c>
      <c r="BB386" s="74">
        <v>3</v>
      </c>
      <c r="BC386" s="74">
        <v>0</v>
      </c>
      <c r="BD386" s="67">
        <v>17</v>
      </c>
      <c r="BE386" s="76">
        <v>14</v>
      </c>
      <c r="BF386" s="74">
        <v>14</v>
      </c>
      <c r="BG386" s="74">
        <v>10</v>
      </c>
      <c r="BH386" s="74">
        <v>1</v>
      </c>
      <c r="BI386" s="74">
        <v>4</v>
      </c>
      <c r="BJ386" s="167"/>
      <c r="BK386" s="13" t="s">
        <v>120</v>
      </c>
      <c r="BL386" s="74">
        <v>0</v>
      </c>
      <c r="BM386" s="74">
        <v>132</v>
      </c>
      <c r="BN386" s="74">
        <v>0</v>
      </c>
      <c r="BO386" s="74">
        <v>45</v>
      </c>
      <c r="BP386" s="74">
        <v>0</v>
      </c>
      <c r="BQ386" s="74">
        <v>7</v>
      </c>
      <c r="BR386" s="74">
        <v>14</v>
      </c>
      <c r="BS386" s="74">
        <v>14</v>
      </c>
      <c r="BT386" s="74">
        <v>14</v>
      </c>
      <c r="BU386" s="167"/>
      <c r="BV386" s="13" t="s">
        <v>120</v>
      </c>
      <c r="BW386" s="74">
        <v>69</v>
      </c>
      <c r="BX386" s="74">
        <v>45</v>
      </c>
      <c r="BY386" s="74">
        <v>66</v>
      </c>
      <c r="BZ386" s="74">
        <v>43</v>
      </c>
      <c r="CA386" s="74">
        <v>42</v>
      </c>
      <c r="CB386" s="74">
        <v>26</v>
      </c>
      <c r="CC386" s="74">
        <v>0</v>
      </c>
      <c r="CD386" s="74">
        <v>0</v>
      </c>
      <c r="CE386" s="74">
        <v>0</v>
      </c>
      <c r="CF386" s="74">
        <v>0</v>
      </c>
      <c r="CG386" s="74">
        <v>0</v>
      </c>
      <c r="CH386" s="74">
        <v>0</v>
      </c>
      <c r="CI386" s="74">
        <v>26</v>
      </c>
      <c r="CJ386" s="74">
        <v>7</v>
      </c>
      <c r="CK386" s="74">
        <v>26</v>
      </c>
      <c r="CL386" s="74">
        <v>7</v>
      </c>
      <c r="CM386" s="74">
        <v>18</v>
      </c>
      <c r="CN386" s="74">
        <v>6</v>
      </c>
      <c r="CO386" s="167"/>
      <c r="CP386" s="13" t="s">
        <v>120</v>
      </c>
      <c r="CQ386" s="72">
        <v>44</v>
      </c>
      <c r="CR386" s="5">
        <v>10</v>
      </c>
      <c r="CS386" s="5">
        <v>15</v>
      </c>
      <c r="CT386" s="72">
        <v>8</v>
      </c>
      <c r="CU386" s="5">
        <v>4</v>
      </c>
      <c r="CV386" s="72">
        <v>52</v>
      </c>
      <c r="CW386" s="72">
        <v>14</v>
      </c>
      <c r="CX386" s="167"/>
      <c r="CY386" s="13" t="s">
        <v>120</v>
      </c>
      <c r="CZ386" s="74">
        <v>0</v>
      </c>
      <c r="DA386" s="74">
        <v>0</v>
      </c>
      <c r="DB386" s="74">
        <v>0</v>
      </c>
      <c r="DC386" s="74">
        <v>0</v>
      </c>
      <c r="DD386" s="74">
        <v>0</v>
      </c>
      <c r="DE386" s="74">
        <v>0</v>
      </c>
      <c r="DF386" s="74">
        <v>0</v>
      </c>
      <c r="DG386" s="74">
        <v>0</v>
      </c>
      <c r="DH386" s="74">
        <v>0</v>
      </c>
      <c r="DI386" s="74">
        <v>0</v>
      </c>
      <c r="DJ386" s="74">
        <v>0</v>
      </c>
      <c r="DK386" s="74">
        <v>0</v>
      </c>
      <c r="DL386" s="74">
        <v>0</v>
      </c>
      <c r="DM386" s="74">
        <v>0</v>
      </c>
      <c r="DN386" s="74">
        <v>0</v>
      </c>
      <c r="DO386" s="135"/>
      <c r="DP386" s="138" t="s">
        <v>250</v>
      </c>
      <c r="DQ386" s="138" t="s">
        <v>4495</v>
      </c>
      <c r="DR386" s="138">
        <v>95</v>
      </c>
      <c r="DS386" s="138">
        <v>60</v>
      </c>
      <c r="DT386" s="139">
        <v>444</v>
      </c>
      <c r="DU386" s="139">
        <v>0</v>
      </c>
    </row>
    <row r="387" spans="1:125">
      <c r="A387" s="167"/>
      <c r="B387" s="103" t="s">
        <v>102</v>
      </c>
      <c r="C387" s="105">
        <v>175</v>
      </c>
      <c r="D387" s="105">
        <v>89</v>
      </c>
      <c r="E387" s="105">
        <v>74</v>
      </c>
      <c r="F387" s="105">
        <v>45</v>
      </c>
      <c r="G387" s="105">
        <v>0</v>
      </c>
      <c r="H387" s="105">
        <v>0</v>
      </c>
      <c r="I387" s="105">
        <v>11</v>
      </c>
      <c r="J387" s="105">
        <v>4</v>
      </c>
      <c r="K387" s="105">
        <v>0</v>
      </c>
      <c r="L387" s="105">
        <v>0</v>
      </c>
      <c r="M387" s="105">
        <v>70</v>
      </c>
      <c r="N387" s="105">
        <v>47</v>
      </c>
      <c r="O387" s="105">
        <v>0</v>
      </c>
      <c r="P387" s="105">
        <v>0</v>
      </c>
      <c r="Q387" s="105">
        <v>26</v>
      </c>
      <c r="R387" s="105">
        <v>2</v>
      </c>
      <c r="S387" s="105">
        <v>0</v>
      </c>
      <c r="T387" s="105">
        <v>0</v>
      </c>
      <c r="U387" s="105">
        <v>356</v>
      </c>
      <c r="V387" s="105">
        <v>187</v>
      </c>
      <c r="W387" s="167"/>
      <c r="X387" s="103" t="s">
        <v>102</v>
      </c>
      <c r="Y387" s="105">
        <v>0</v>
      </c>
      <c r="Z387" s="105">
        <v>0</v>
      </c>
      <c r="AA387" s="105">
        <v>0</v>
      </c>
      <c r="AB387" s="105">
        <v>0</v>
      </c>
      <c r="AC387" s="105">
        <v>0</v>
      </c>
      <c r="AD387" s="105">
        <v>0</v>
      </c>
      <c r="AE387" s="105">
        <v>0</v>
      </c>
      <c r="AF387" s="105">
        <v>0</v>
      </c>
      <c r="AG387" s="105">
        <v>0</v>
      </c>
      <c r="AH387" s="105">
        <v>0</v>
      </c>
      <c r="AI387" s="105">
        <v>9</v>
      </c>
      <c r="AJ387" s="105">
        <v>2</v>
      </c>
      <c r="AK387" s="105">
        <v>0</v>
      </c>
      <c r="AL387" s="105">
        <v>0</v>
      </c>
      <c r="AM387" s="105">
        <v>5</v>
      </c>
      <c r="AN387" s="105">
        <v>0</v>
      </c>
      <c r="AO387" s="105">
        <v>0</v>
      </c>
      <c r="AP387" s="105">
        <v>0</v>
      </c>
      <c r="AQ387" s="105">
        <v>14</v>
      </c>
      <c r="AR387" s="105">
        <v>2</v>
      </c>
      <c r="AS387" s="167"/>
      <c r="AT387" s="103" t="s">
        <v>102</v>
      </c>
      <c r="AU387" s="105">
        <v>4</v>
      </c>
      <c r="AV387" s="105">
        <v>4</v>
      </c>
      <c r="AW387" s="105">
        <v>0</v>
      </c>
      <c r="AX387" s="105">
        <v>2</v>
      </c>
      <c r="AY387" s="105">
        <v>0</v>
      </c>
      <c r="AZ387" s="105">
        <v>4</v>
      </c>
      <c r="BA387" s="105">
        <v>0</v>
      </c>
      <c r="BB387" s="105">
        <v>3</v>
      </c>
      <c r="BC387" s="105">
        <v>0</v>
      </c>
      <c r="BD387" s="105">
        <v>17</v>
      </c>
      <c r="BE387" s="105">
        <v>14</v>
      </c>
      <c r="BF387" s="105">
        <v>14</v>
      </c>
      <c r="BG387" s="105">
        <v>10</v>
      </c>
      <c r="BH387" s="105">
        <v>1</v>
      </c>
      <c r="BI387" s="105">
        <v>4</v>
      </c>
      <c r="BJ387" s="167"/>
      <c r="BK387" s="103" t="s">
        <v>102</v>
      </c>
      <c r="BL387" s="105">
        <v>0</v>
      </c>
      <c r="BM387" s="105">
        <v>132</v>
      </c>
      <c r="BN387" s="105">
        <v>0</v>
      </c>
      <c r="BO387" s="105">
        <v>45</v>
      </c>
      <c r="BP387" s="105">
        <v>0</v>
      </c>
      <c r="BQ387" s="105">
        <v>7</v>
      </c>
      <c r="BR387" s="105">
        <v>14</v>
      </c>
      <c r="BS387" s="105">
        <v>14</v>
      </c>
      <c r="BT387" s="105">
        <v>14</v>
      </c>
      <c r="BU387" s="167"/>
      <c r="BV387" s="103" t="s">
        <v>102</v>
      </c>
      <c r="BW387" s="105">
        <v>69</v>
      </c>
      <c r="BX387" s="105">
        <v>45</v>
      </c>
      <c r="BY387" s="105">
        <v>66</v>
      </c>
      <c r="BZ387" s="105">
        <v>43</v>
      </c>
      <c r="CA387" s="105">
        <v>42</v>
      </c>
      <c r="CB387" s="105">
        <v>26</v>
      </c>
      <c r="CC387" s="105">
        <v>0</v>
      </c>
      <c r="CD387" s="105">
        <v>0</v>
      </c>
      <c r="CE387" s="105">
        <v>0</v>
      </c>
      <c r="CF387" s="105">
        <v>0</v>
      </c>
      <c r="CG387" s="105">
        <v>0</v>
      </c>
      <c r="CH387" s="105">
        <v>0</v>
      </c>
      <c r="CI387" s="105">
        <v>26</v>
      </c>
      <c r="CJ387" s="105">
        <v>7</v>
      </c>
      <c r="CK387" s="105">
        <v>26</v>
      </c>
      <c r="CL387" s="105">
        <v>7</v>
      </c>
      <c r="CM387" s="105">
        <v>18</v>
      </c>
      <c r="CN387" s="105">
        <v>6</v>
      </c>
      <c r="CO387" s="167"/>
      <c r="CP387" s="105" t="s">
        <v>102</v>
      </c>
      <c r="CQ387" s="105">
        <v>44</v>
      </c>
      <c r="CR387" s="105">
        <v>10</v>
      </c>
      <c r="CS387" s="105">
        <v>15</v>
      </c>
      <c r="CT387" s="105">
        <v>8</v>
      </c>
      <c r="CU387" s="105">
        <v>4</v>
      </c>
      <c r="CV387" s="105">
        <v>52</v>
      </c>
      <c r="CW387" s="105">
        <v>14</v>
      </c>
      <c r="CX387" s="167"/>
      <c r="CY387" s="103" t="s">
        <v>102</v>
      </c>
      <c r="CZ387" s="105">
        <v>0</v>
      </c>
      <c r="DA387" s="105">
        <v>0</v>
      </c>
      <c r="DB387" s="105">
        <v>0</v>
      </c>
      <c r="DC387" s="105">
        <v>0</v>
      </c>
      <c r="DD387" s="105">
        <v>0</v>
      </c>
      <c r="DE387" s="105">
        <v>0</v>
      </c>
      <c r="DF387" s="105">
        <v>0</v>
      </c>
      <c r="DG387" s="105">
        <v>0</v>
      </c>
      <c r="DH387" s="105">
        <v>0</v>
      </c>
      <c r="DI387" s="105">
        <v>0</v>
      </c>
      <c r="DJ387" s="105">
        <v>0</v>
      </c>
      <c r="DK387" s="105">
        <v>0</v>
      </c>
      <c r="DL387" s="105">
        <v>0</v>
      </c>
      <c r="DM387" s="105">
        <v>0</v>
      </c>
      <c r="DN387" s="105">
        <v>0</v>
      </c>
      <c r="DO387" s="135"/>
      <c r="DP387" s="138" t="s">
        <v>250</v>
      </c>
      <c r="DQ387" s="138" t="s">
        <v>4496</v>
      </c>
      <c r="DR387" s="138">
        <v>95</v>
      </c>
      <c r="DS387" s="138">
        <v>60</v>
      </c>
      <c r="DT387" s="139">
        <v>444</v>
      </c>
      <c r="DU387" s="139">
        <v>0</v>
      </c>
    </row>
    <row r="388" spans="1:125" ht="14.45" customHeight="1">
      <c r="A388" s="167" t="s">
        <v>21</v>
      </c>
      <c r="B388" s="13" t="s">
        <v>119</v>
      </c>
      <c r="C388" s="74">
        <v>0</v>
      </c>
      <c r="D388" s="74">
        <v>0</v>
      </c>
      <c r="E388" s="74">
        <v>0</v>
      </c>
      <c r="F388" s="74">
        <v>0</v>
      </c>
      <c r="G388" s="74">
        <v>0</v>
      </c>
      <c r="H388" s="74">
        <v>0</v>
      </c>
      <c r="I388" s="74">
        <v>0</v>
      </c>
      <c r="J388" s="74">
        <v>0</v>
      </c>
      <c r="K388" s="74">
        <v>0</v>
      </c>
      <c r="L388" s="74">
        <v>0</v>
      </c>
      <c r="M388" s="74">
        <v>0</v>
      </c>
      <c r="N388" s="74">
        <v>0</v>
      </c>
      <c r="O388" s="74">
        <v>0</v>
      </c>
      <c r="P388" s="74">
        <v>0</v>
      </c>
      <c r="Q388" s="74">
        <v>0</v>
      </c>
      <c r="R388" s="74">
        <v>0</v>
      </c>
      <c r="S388" s="74">
        <v>0</v>
      </c>
      <c r="T388" s="74">
        <v>0</v>
      </c>
      <c r="U388" s="67">
        <v>0</v>
      </c>
      <c r="V388" s="67">
        <v>0</v>
      </c>
      <c r="W388" s="167" t="s">
        <v>21</v>
      </c>
      <c r="X388" s="13" t="s">
        <v>119</v>
      </c>
      <c r="Y388" s="74">
        <v>0</v>
      </c>
      <c r="Z388" s="74">
        <v>0</v>
      </c>
      <c r="AA388" s="74">
        <v>0</v>
      </c>
      <c r="AB388" s="74">
        <v>0</v>
      </c>
      <c r="AC388" s="74">
        <v>0</v>
      </c>
      <c r="AD388" s="74">
        <v>0</v>
      </c>
      <c r="AE388" s="74">
        <v>0</v>
      </c>
      <c r="AF388" s="74">
        <v>0</v>
      </c>
      <c r="AG388" s="74">
        <v>0</v>
      </c>
      <c r="AH388" s="74">
        <v>0</v>
      </c>
      <c r="AI388" s="74">
        <v>0</v>
      </c>
      <c r="AJ388" s="74">
        <v>0</v>
      </c>
      <c r="AK388" s="74">
        <v>0</v>
      </c>
      <c r="AL388" s="74">
        <v>0</v>
      </c>
      <c r="AM388" s="74">
        <v>0</v>
      </c>
      <c r="AN388" s="74">
        <v>0</v>
      </c>
      <c r="AO388" s="74">
        <v>0</v>
      </c>
      <c r="AP388" s="74">
        <v>0</v>
      </c>
      <c r="AQ388" s="67">
        <v>0</v>
      </c>
      <c r="AR388" s="67">
        <v>0</v>
      </c>
      <c r="AS388" s="167" t="s">
        <v>21</v>
      </c>
      <c r="AT388" s="13" t="s">
        <v>119</v>
      </c>
      <c r="AU388" s="74">
        <v>0</v>
      </c>
      <c r="AV388" s="74">
        <v>0</v>
      </c>
      <c r="AW388" s="74">
        <v>0</v>
      </c>
      <c r="AX388" s="74">
        <v>0</v>
      </c>
      <c r="AY388" s="74">
        <v>0</v>
      </c>
      <c r="AZ388" s="74">
        <v>0</v>
      </c>
      <c r="BA388" s="74">
        <v>0</v>
      </c>
      <c r="BB388" s="74">
        <v>0</v>
      </c>
      <c r="BC388" s="74">
        <v>0</v>
      </c>
      <c r="BD388" s="67">
        <v>0</v>
      </c>
      <c r="BE388" s="76">
        <v>0</v>
      </c>
      <c r="BF388" s="74">
        <v>0</v>
      </c>
      <c r="BG388" s="74">
        <v>0</v>
      </c>
      <c r="BH388" s="74">
        <v>0</v>
      </c>
      <c r="BI388" s="74">
        <v>0</v>
      </c>
      <c r="BJ388" s="167" t="s">
        <v>21</v>
      </c>
      <c r="BK388" s="13" t="s">
        <v>119</v>
      </c>
      <c r="BL388" s="74">
        <v>0</v>
      </c>
      <c r="BM388" s="74">
        <v>0</v>
      </c>
      <c r="BN388" s="74">
        <v>0</v>
      </c>
      <c r="BO388" s="74">
        <v>0</v>
      </c>
      <c r="BP388" s="74">
        <v>0</v>
      </c>
      <c r="BQ388" s="74">
        <v>0</v>
      </c>
      <c r="BR388" s="74">
        <v>0</v>
      </c>
      <c r="BS388" s="74">
        <v>0</v>
      </c>
      <c r="BT388" s="74">
        <v>0</v>
      </c>
      <c r="BU388" s="167" t="s">
        <v>21</v>
      </c>
      <c r="BV388" s="13" t="s">
        <v>119</v>
      </c>
      <c r="BW388" s="74">
        <v>0</v>
      </c>
      <c r="BX388" s="74">
        <v>0</v>
      </c>
      <c r="BY388" s="74">
        <v>0</v>
      </c>
      <c r="BZ388" s="74">
        <v>0</v>
      </c>
      <c r="CA388" s="74">
        <v>0</v>
      </c>
      <c r="CB388" s="74">
        <v>0</v>
      </c>
      <c r="CC388" s="74">
        <v>0</v>
      </c>
      <c r="CD388" s="74">
        <v>0</v>
      </c>
      <c r="CE388" s="74">
        <v>0</v>
      </c>
      <c r="CF388" s="74">
        <v>0</v>
      </c>
      <c r="CG388" s="74">
        <v>0</v>
      </c>
      <c r="CH388" s="74">
        <v>0</v>
      </c>
      <c r="CI388" s="74">
        <v>0</v>
      </c>
      <c r="CJ388" s="74">
        <v>0</v>
      </c>
      <c r="CK388" s="74">
        <v>0</v>
      </c>
      <c r="CL388" s="74">
        <v>0</v>
      </c>
      <c r="CM388" s="74">
        <v>0</v>
      </c>
      <c r="CN388" s="74">
        <v>0</v>
      </c>
      <c r="CO388" s="167" t="s">
        <v>21</v>
      </c>
      <c r="CP388" s="13" t="s">
        <v>119</v>
      </c>
      <c r="CQ388" s="72">
        <v>0</v>
      </c>
      <c r="CR388" s="5">
        <v>0</v>
      </c>
      <c r="CS388" s="5">
        <v>0</v>
      </c>
      <c r="CT388" s="72">
        <v>0</v>
      </c>
      <c r="CU388" s="5">
        <v>0</v>
      </c>
      <c r="CV388" s="72">
        <v>0</v>
      </c>
      <c r="CW388" s="72">
        <v>0</v>
      </c>
      <c r="CX388" s="167" t="s">
        <v>21</v>
      </c>
      <c r="CY388" s="13" t="s">
        <v>119</v>
      </c>
      <c r="CZ388" s="74">
        <v>0</v>
      </c>
      <c r="DA388" s="74">
        <v>0</v>
      </c>
      <c r="DB388" s="74">
        <v>0</v>
      </c>
      <c r="DC388" s="74">
        <v>0</v>
      </c>
      <c r="DD388" s="74">
        <v>0</v>
      </c>
      <c r="DE388" s="74">
        <v>0</v>
      </c>
      <c r="DF388" s="74">
        <v>0</v>
      </c>
      <c r="DG388" s="74">
        <v>0</v>
      </c>
      <c r="DH388" s="74">
        <v>0</v>
      </c>
      <c r="DI388" s="74">
        <v>0</v>
      </c>
      <c r="DJ388" s="74">
        <v>0</v>
      </c>
      <c r="DK388" s="74">
        <v>0</v>
      </c>
      <c r="DL388" s="74">
        <v>0</v>
      </c>
      <c r="DM388" s="74">
        <v>0</v>
      </c>
      <c r="DN388" s="74">
        <v>0</v>
      </c>
      <c r="DO388" s="135"/>
      <c r="DP388" s="138" t="s">
        <v>21</v>
      </c>
      <c r="DQ388" s="138" t="s">
        <v>4497</v>
      </c>
      <c r="DR388" s="138">
        <v>0</v>
      </c>
      <c r="DS388" s="138">
        <v>0</v>
      </c>
      <c r="DT388" s="139">
        <v>0</v>
      </c>
      <c r="DU388" s="139">
        <v>0</v>
      </c>
    </row>
    <row r="389" spans="1:125">
      <c r="A389" s="167"/>
      <c r="B389" s="13" t="s">
        <v>120</v>
      </c>
      <c r="C389" s="74">
        <v>0</v>
      </c>
      <c r="D389" s="74">
        <v>0</v>
      </c>
      <c r="E389" s="74">
        <v>0</v>
      </c>
      <c r="F389" s="74">
        <v>0</v>
      </c>
      <c r="G389" s="74">
        <v>0</v>
      </c>
      <c r="H389" s="74">
        <v>0</v>
      </c>
      <c r="I389" s="74">
        <v>0</v>
      </c>
      <c r="J389" s="74">
        <v>0</v>
      </c>
      <c r="K389" s="74">
        <v>0</v>
      </c>
      <c r="L389" s="74">
        <v>0</v>
      </c>
      <c r="M389" s="74">
        <v>0</v>
      </c>
      <c r="N389" s="74">
        <v>0</v>
      </c>
      <c r="O389" s="74">
        <v>0</v>
      </c>
      <c r="P389" s="74">
        <v>0</v>
      </c>
      <c r="Q389" s="74">
        <v>0</v>
      </c>
      <c r="R389" s="74">
        <v>0</v>
      </c>
      <c r="S389" s="74">
        <v>0</v>
      </c>
      <c r="T389" s="74">
        <v>0</v>
      </c>
      <c r="U389" s="67">
        <v>0</v>
      </c>
      <c r="V389" s="67">
        <v>0</v>
      </c>
      <c r="W389" s="167"/>
      <c r="X389" s="13" t="s">
        <v>120</v>
      </c>
      <c r="Y389" s="74">
        <v>0</v>
      </c>
      <c r="Z389" s="74">
        <v>0</v>
      </c>
      <c r="AA389" s="74">
        <v>0</v>
      </c>
      <c r="AB389" s="74">
        <v>0</v>
      </c>
      <c r="AC389" s="74">
        <v>0</v>
      </c>
      <c r="AD389" s="74">
        <v>0</v>
      </c>
      <c r="AE389" s="74">
        <v>0</v>
      </c>
      <c r="AF389" s="74">
        <v>0</v>
      </c>
      <c r="AG389" s="74">
        <v>0</v>
      </c>
      <c r="AH389" s="74">
        <v>0</v>
      </c>
      <c r="AI389" s="74">
        <v>0</v>
      </c>
      <c r="AJ389" s="74">
        <v>0</v>
      </c>
      <c r="AK389" s="74">
        <v>0</v>
      </c>
      <c r="AL389" s="74">
        <v>0</v>
      </c>
      <c r="AM389" s="74">
        <v>0</v>
      </c>
      <c r="AN389" s="74">
        <v>0</v>
      </c>
      <c r="AO389" s="74">
        <v>0</v>
      </c>
      <c r="AP389" s="74">
        <v>0</v>
      </c>
      <c r="AQ389" s="67">
        <v>0</v>
      </c>
      <c r="AR389" s="67">
        <v>0</v>
      </c>
      <c r="AS389" s="167"/>
      <c r="AT389" s="13" t="s">
        <v>120</v>
      </c>
      <c r="AU389" s="74">
        <v>0</v>
      </c>
      <c r="AV389" s="74">
        <v>0</v>
      </c>
      <c r="AW389" s="74">
        <v>0</v>
      </c>
      <c r="AX389" s="74">
        <v>0</v>
      </c>
      <c r="AY389" s="74">
        <v>0</v>
      </c>
      <c r="AZ389" s="74">
        <v>0</v>
      </c>
      <c r="BA389" s="74">
        <v>0</v>
      </c>
      <c r="BB389" s="74">
        <v>0</v>
      </c>
      <c r="BC389" s="74">
        <v>0</v>
      </c>
      <c r="BD389" s="67">
        <v>0</v>
      </c>
      <c r="BE389" s="76">
        <v>0</v>
      </c>
      <c r="BF389" s="74">
        <v>0</v>
      </c>
      <c r="BG389" s="74">
        <v>0</v>
      </c>
      <c r="BH389" s="74">
        <v>0</v>
      </c>
      <c r="BI389" s="74">
        <v>0</v>
      </c>
      <c r="BJ389" s="167"/>
      <c r="BK389" s="13" t="s">
        <v>120</v>
      </c>
      <c r="BL389" s="74">
        <v>0</v>
      </c>
      <c r="BM389" s="74">
        <v>0</v>
      </c>
      <c r="BN389" s="74">
        <v>0</v>
      </c>
      <c r="BO389" s="74">
        <v>0</v>
      </c>
      <c r="BP389" s="74">
        <v>0</v>
      </c>
      <c r="BQ389" s="74">
        <v>0</v>
      </c>
      <c r="BR389" s="74">
        <v>0</v>
      </c>
      <c r="BS389" s="74">
        <v>0</v>
      </c>
      <c r="BT389" s="74">
        <v>0</v>
      </c>
      <c r="BU389" s="167"/>
      <c r="BV389" s="13" t="s">
        <v>120</v>
      </c>
      <c r="BW389" s="74">
        <v>0</v>
      </c>
      <c r="BX389" s="74">
        <v>0</v>
      </c>
      <c r="BY389" s="74">
        <v>0</v>
      </c>
      <c r="BZ389" s="74">
        <v>0</v>
      </c>
      <c r="CA389" s="74">
        <v>0</v>
      </c>
      <c r="CB389" s="74">
        <v>0</v>
      </c>
      <c r="CC389" s="74">
        <v>0</v>
      </c>
      <c r="CD389" s="74">
        <v>0</v>
      </c>
      <c r="CE389" s="74">
        <v>0</v>
      </c>
      <c r="CF389" s="74">
        <v>0</v>
      </c>
      <c r="CG389" s="74">
        <v>0</v>
      </c>
      <c r="CH389" s="74">
        <v>0</v>
      </c>
      <c r="CI389" s="74">
        <v>0</v>
      </c>
      <c r="CJ389" s="74">
        <v>0</v>
      </c>
      <c r="CK389" s="74">
        <v>0</v>
      </c>
      <c r="CL389" s="74">
        <v>0</v>
      </c>
      <c r="CM389" s="74">
        <v>0</v>
      </c>
      <c r="CN389" s="74">
        <v>0</v>
      </c>
      <c r="CO389" s="167"/>
      <c r="CP389" s="13" t="s">
        <v>120</v>
      </c>
      <c r="CQ389" s="72">
        <v>0</v>
      </c>
      <c r="CR389" s="5">
        <v>0</v>
      </c>
      <c r="CS389" s="5">
        <v>0</v>
      </c>
      <c r="CT389" s="72">
        <v>0</v>
      </c>
      <c r="CU389" s="5">
        <v>0</v>
      </c>
      <c r="CV389" s="72">
        <v>0</v>
      </c>
      <c r="CW389" s="72">
        <v>0</v>
      </c>
      <c r="CX389" s="167"/>
      <c r="CY389" s="13" t="s">
        <v>120</v>
      </c>
      <c r="CZ389" s="74">
        <v>0</v>
      </c>
      <c r="DA389" s="74">
        <v>0</v>
      </c>
      <c r="DB389" s="74">
        <v>0</v>
      </c>
      <c r="DC389" s="74">
        <v>0</v>
      </c>
      <c r="DD389" s="74">
        <v>0</v>
      </c>
      <c r="DE389" s="74">
        <v>0</v>
      </c>
      <c r="DF389" s="74">
        <v>0</v>
      </c>
      <c r="DG389" s="74">
        <v>0</v>
      </c>
      <c r="DH389" s="74">
        <v>0</v>
      </c>
      <c r="DI389" s="74">
        <v>0</v>
      </c>
      <c r="DJ389" s="74">
        <v>0</v>
      </c>
      <c r="DK389" s="74">
        <v>0</v>
      </c>
      <c r="DL389" s="74">
        <v>0</v>
      </c>
      <c r="DM389" s="74">
        <v>0</v>
      </c>
      <c r="DN389" s="74">
        <v>0</v>
      </c>
      <c r="DO389" s="135"/>
      <c r="DP389" s="138" t="s">
        <v>21</v>
      </c>
      <c r="DQ389" s="138" t="s">
        <v>4498</v>
      </c>
      <c r="DR389" s="138">
        <v>0</v>
      </c>
      <c r="DS389" s="138">
        <v>0</v>
      </c>
      <c r="DT389" s="139">
        <v>0</v>
      </c>
      <c r="DU389" s="139">
        <v>0</v>
      </c>
    </row>
    <row r="390" spans="1:125">
      <c r="A390" s="167"/>
      <c r="B390" s="103" t="s">
        <v>102</v>
      </c>
      <c r="C390" s="105">
        <v>0</v>
      </c>
      <c r="D390" s="105">
        <v>0</v>
      </c>
      <c r="E390" s="105">
        <v>0</v>
      </c>
      <c r="F390" s="105">
        <v>0</v>
      </c>
      <c r="G390" s="105">
        <v>0</v>
      </c>
      <c r="H390" s="105">
        <v>0</v>
      </c>
      <c r="I390" s="105">
        <v>0</v>
      </c>
      <c r="J390" s="105">
        <v>0</v>
      </c>
      <c r="K390" s="105">
        <v>0</v>
      </c>
      <c r="L390" s="105">
        <v>0</v>
      </c>
      <c r="M390" s="105">
        <v>0</v>
      </c>
      <c r="N390" s="105">
        <v>0</v>
      </c>
      <c r="O390" s="105">
        <v>0</v>
      </c>
      <c r="P390" s="105">
        <v>0</v>
      </c>
      <c r="Q390" s="105">
        <v>0</v>
      </c>
      <c r="R390" s="105">
        <v>0</v>
      </c>
      <c r="S390" s="105">
        <v>0</v>
      </c>
      <c r="T390" s="105">
        <v>0</v>
      </c>
      <c r="U390" s="105">
        <v>0</v>
      </c>
      <c r="V390" s="105">
        <v>0</v>
      </c>
      <c r="W390" s="167"/>
      <c r="X390" s="103" t="s">
        <v>102</v>
      </c>
      <c r="Y390" s="105">
        <v>0</v>
      </c>
      <c r="Z390" s="105">
        <v>0</v>
      </c>
      <c r="AA390" s="105">
        <v>0</v>
      </c>
      <c r="AB390" s="105">
        <v>0</v>
      </c>
      <c r="AC390" s="105">
        <v>0</v>
      </c>
      <c r="AD390" s="105">
        <v>0</v>
      </c>
      <c r="AE390" s="105">
        <v>0</v>
      </c>
      <c r="AF390" s="105">
        <v>0</v>
      </c>
      <c r="AG390" s="105">
        <v>0</v>
      </c>
      <c r="AH390" s="105">
        <v>0</v>
      </c>
      <c r="AI390" s="105">
        <v>0</v>
      </c>
      <c r="AJ390" s="105">
        <v>0</v>
      </c>
      <c r="AK390" s="105">
        <v>0</v>
      </c>
      <c r="AL390" s="105">
        <v>0</v>
      </c>
      <c r="AM390" s="105">
        <v>0</v>
      </c>
      <c r="AN390" s="105">
        <v>0</v>
      </c>
      <c r="AO390" s="105">
        <v>0</v>
      </c>
      <c r="AP390" s="105">
        <v>0</v>
      </c>
      <c r="AQ390" s="105">
        <v>0</v>
      </c>
      <c r="AR390" s="105">
        <v>0</v>
      </c>
      <c r="AS390" s="167"/>
      <c r="AT390" s="103" t="s">
        <v>102</v>
      </c>
      <c r="AU390" s="105">
        <v>0</v>
      </c>
      <c r="AV390" s="105">
        <v>0</v>
      </c>
      <c r="AW390" s="105">
        <v>0</v>
      </c>
      <c r="AX390" s="105">
        <v>0</v>
      </c>
      <c r="AY390" s="105">
        <v>0</v>
      </c>
      <c r="AZ390" s="105">
        <v>0</v>
      </c>
      <c r="BA390" s="105">
        <v>0</v>
      </c>
      <c r="BB390" s="105">
        <v>0</v>
      </c>
      <c r="BC390" s="105">
        <v>0</v>
      </c>
      <c r="BD390" s="105">
        <v>0</v>
      </c>
      <c r="BE390" s="105">
        <v>0</v>
      </c>
      <c r="BF390" s="105">
        <v>0</v>
      </c>
      <c r="BG390" s="105">
        <v>0</v>
      </c>
      <c r="BH390" s="105">
        <v>0</v>
      </c>
      <c r="BI390" s="105">
        <v>0</v>
      </c>
      <c r="BJ390" s="167"/>
      <c r="BK390" s="103" t="s">
        <v>102</v>
      </c>
      <c r="BL390" s="105">
        <v>0</v>
      </c>
      <c r="BM390" s="105">
        <v>0</v>
      </c>
      <c r="BN390" s="105">
        <v>0</v>
      </c>
      <c r="BO390" s="105">
        <v>0</v>
      </c>
      <c r="BP390" s="105">
        <v>0</v>
      </c>
      <c r="BQ390" s="105">
        <v>0</v>
      </c>
      <c r="BR390" s="105">
        <v>0</v>
      </c>
      <c r="BS390" s="105">
        <v>0</v>
      </c>
      <c r="BT390" s="105">
        <v>0</v>
      </c>
      <c r="BU390" s="167"/>
      <c r="BV390" s="103" t="s">
        <v>102</v>
      </c>
      <c r="BW390" s="105">
        <v>0</v>
      </c>
      <c r="BX390" s="105">
        <v>0</v>
      </c>
      <c r="BY390" s="105">
        <v>0</v>
      </c>
      <c r="BZ390" s="105">
        <v>0</v>
      </c>
      <c r="CA390" s="105">
        <v>0</v>
      </c>
      <c r="CB390" s="105">
        <v>0</v>
      </c>
      <c r="CC390" s="105">
        <v>0</v>
      </c>
      <c r="CD390" s="105">
        <v>0</v>
      </c>
      <c r="CE390" s="105">
        <v>0</v>
      </c>
      <c r="CF390" s="105">
        <v>0</v>
      </c>
      <c r="CG390" s="105">
        <v>0</v>
      </c>
      <c r="CH390" s="105">
        <v>0</v>
      </c>
      <c r="CI390" s="105">
        <v>0</v>
      </c>
      <c r="CJ390" s="105">
        <v>0</v>
      </c>
      <c r="CK390" s="105">
        <v>0</v>
      </c>
      <c r="CL390" s="105">
        <v>0</v>
      </c>
      <c r="CM390" s="105">
        <v>0</v>
      </c>
      <c r="CN390" s="105">
        <v>0</v>
      </c>
      <c r="CO390" s="167"/>
      <c r="CP390" s="105" t="s">
        <v>102</v>
      </c>
      <c r="CQ390" s="105">
        <v>0</v>
      </c>
      <c r="CR390" s="105">
        <v>0</v>
      </c>
      <c r="CS390" s="105">
        <v>0</v>
      </c>
      <c r="CT390" s="105">
        <v>0</v>
      </c>
      <c r="CU390" s="105">
        <v>0</v>
      </c>
      <c r="CV390" s="105">
        <v>0</v>
      </c>
      <c r="CW390" s="105">
        <v>0</v>
      </c>
      <c r="CX390" s="167"/>
      <c r="CY390" s="103" t="s">
        <v>102</v>
      </c>
      <c r="CZ390" s="105">
        <v>0</v>
      </c>
      <c r="DA390" s="105">
        <v>0</v>
      </c>
      <c r="DB390" s="105">
        <v>0</v>
      </c>
      <c r="DC390" s="105">
        <v>0</v>
      </c>
      <c r="DD390" s="105">
        <v>0</v>
      </c>
      <c r="DE390" s="105">
        <v>0</v>
      </c>
      <c r="DF390" s="105">
        <v>0</v>
      </c>
      <c r="DG390" s="105">
        <v>0</v>
      </c>
      <c r="DH390" s="105">
        <v>0</v>
      </c>
      <c r="DI390" s="105">
        <v>0</v>
      </c>
      <c r="DJ390" s="105">
        <v>0</v>
      </c>
      <c r="DK390" s="105">
        <v>0</v>
      </c>
      <c r="DL390" s="105">
        <v>0</v>
      </c>
      <c r="DM390" s="105">
        <v>0</v>
      </c>
      <c r="DN390" s="105">
        <v>0</v>
      </c>
      <c r="DO390" s="135"/>
      <c r="DP390" s="138" t="s">
        <v>21</v>
      </c>
      <c r="DQ390" s="138" t="s">
        <v>4499</v>
      </c>
      <c r="DR390" s="138">
        <v>0</v>
      </c>
      <c r="DS390" s="138">
        <v>0</v>
      </c>
      <c r="DT390" s="139">
        <v>0</v>
      </c>
      <c r="DU390" s="139">
        <v>0</v>
      </c>
    </row>
    <row r="391" spans="1:125">
      <c r="A391" s="73" t="s">
        <v>141</v>
      </c>
      <c r="B391" s="83"/>
      <c r="C391" s="83"/>
      <c r="D391" s="83"/>
      <c r="E391" s="83"/>
      <c r="F391" s="83"/>
      <c r="G391" s="83"/>
      <c r="H391" s="83"/>
      <c r="I391" s="83"/>
      <c r="J391" s="83"/>
      <c r="K391" s="83"/>
      <c r="L391" s="83"/>
      <c r="M391" s="83"/>
      <c r="N391" s="83"/>
      <c r="O391" s="83"/>
      <c r="P391" s="83"/>
      <c r="Q391" s="83"/>
      <c r="R391" s="83"/>
      <c r="S391" s="83"/>
      <c r="T391" s="83"/>
      <c r="U391" s="83"/>
      <c r="V391" s="83"/>
      <c r="W391" s="73" t="s">
        <v>141</v>
      </c>
      <c r="X391" s="78"/>
      <c r="Y391" s="100"/>
      <c r="Z391" s="100"/>
      <c r="AA391" s="100"/>
      <c r="AB391" s="100"/>
      <c r="AC391" s="100"/>
      <c r="AD391" s="100"/>
      <c r="AE391" s="100"/>
      <c r="AF391" s="100"/>
      <c r="AG391" s="100"/>
      <c r="AH391" s="100"/>
      <c r="AI391" s="100"/>
      <c r="AJ391" s="100"/>
      <c r="AK391" s="100"/>
      <c r="AL391" s="100"/>
      <c r="AM391" s="100"/>
      <c r="AN391" s="100"/>
      <c r="AO391" s="100"/>
      <c r="AP391" s="100"/>
      <c r="AQ391" s="86"/>
      <c r="AR391" s="86"/>
      <c r="AS391" s="73" t="s">
        <v>141</v>
      </c>
      <c r="AT391" s="78"/>
      <c r="AU391" s="100"/>
      <c r="AV391" s="100"/>
      <c r="AW391" s="100"/>
      <c r="AX391" s="100"/>
      <c r="AY391" s="100"/>
      <c r="AZ391" s="100"/>
      <c r="BA391" s="100"/>
      <c r="BB391" s="100"/>
      <c r="BC391" s="100"/>
      <c r="BD391" s="100"/>
      <c r="BE391" s="100"/>
      <c r="BF391" s="100"/>
      <c r="BG391" s="100"/>
      <c r="BH391" s="100"/>
      <c r="BI391" s="3"/>
      <c r="BJ391" s="73" t="s">
        <v>141</v>
      </c>
      <c r="BK391" s="78"/>
      <c r="BL391" s="3"/>
      <c r="BM391" s="3"/>
      <c r="BN391" s="3"/>
      <c r="BO391" s="3"/>
      <c r="BP391" s="3"/>
      <c r="BQ391" s="3"/>
      <c r="BR391" s="3"/>
      <c r="BS391" s="3"/>
      <c r="BT391" s="3"/>
      <c r="BU391" s="73" t="s">
        <v>141</v>
      </c>
      <c r="BV391" s="78"/>
      <c r="BW391" s="3"/>
      <c r="BX391" s="3"/>
      <c r="BY391" s="3"/>
      <c r="BZ391" s="3"/>
      <c r="CA391" s="3"/>
      <c r="CB391" s="3"/>
      <c r="CC391" s="3"/>
      <c r="CD391" s="3"/>
      <c r="CE391" s="3"/>
      <c r="CF391" s="3"/>
      <c r="CG391" s="3"/>
      <c r="CH391" s="3"/>
      <c r="CI391" s="3"/>
      <c r="CJ391" s="3"/>
      <c r="CK391" s="3"/>
      <c r="CL391" s="3"/>
      <c r="CM391" s="3"/>
      <c r="CN391" s="3"/>
      <c r="CO391" s="73" t="s">
        <v>141</v>
      </c>
      <c r="CP391" s="83"/>
      <c r="CQ391" s="83"/>
      <c r="CR391" s="83"/>
      <c r="CS391" s="83"/>
      <c r="CT391" s="83"/>
      <c r="CU391" s="83"/>
      <c r="CV391" s="83"/>
      <c r="CW391" s="83"/>
      <c r="CX391" s="73" t="s">
        <v>141</v>
      </c>
      <c r="CY391" s="83"/>
      <c r="CZ391" s="99"/>
      <c r="DA391" s="99"/>
      <c r="DB391" s="99"/>
      <c r="DC391" s="99"/>
      <c r="DD391" s="99"/>
      <c r="DE391" s="99"/>
      <c r="DF391" s="99"/>
      <c r="DG391" s="99"/>
      <c r="DH391" s="99"/>
      <c r="DI391" s="99"/>
      <c r="DJ391" s="99"/>
      <c r="DK391" s="99"/>
      <c r="DL391" s="99"/>
      <c r="DM391" s="99"/>
      <c r="DN391" s="99"/>
      <c r="DO391" s="135"/>
      <c r="DP391" s="138" t="s">
        <v>141</v>
      </c>
      <c r="DQ391" s="138" t="s">
        <v>141</v>
      </c>
      <c r="DR391" s="138">
        <v>0</v>
      </c>
      <c r="DS391" s="138">
        <v>0</v>
      </c>
      <c r="DT391" s="139">
        <v>0</v>
      </c>
      <c r="DU391" s="139">
        <v>0</v>
      </c>
    </row>
    <row r="392" spans="1:125" ht="14.45" customHeight="1">
      <c r="A392" s="167" t="s">
        <v>251</v>
      </c>
      <c r="B392" s="13" t="s">
        <v>119</v>
      </c>
      <c r="C392" s="74">
        <v>216</v>
      </c>
      <c r="D392" s="74">
        <v>120</v>
      </c>
      <c r="E392" s="74">
        <v>132</v>
      </c>
      <c r="F392" s="74">
        <v>69</v>
      </c>
      <c r="G392" s="74">
        <v>0</v>
      </c>
      <c r="H392" s="74">
        <v>0</v>
      </c>
      <c r="I392" s="74">
        <v>22</v>
      </c>
      <c r="J392" s="74">
        <v>6</v>
      </c>
      <c r="K392" s="74">
        <v>0</v>
      </c>
      <c r="L392" s="74">
        <v>0</v>
      </c>
      <c r="M392" s="74">
        <v>261</v>
      </c>
      <c r="N392" s="74">
        <v>136</v>
      </c>
      <c r="O392" s="74">
        <v>0</v>
      </c>
      <c r="P392" s="74">
        <v>0</v>
      </c>
      <c r="Q392" s="74">
        <v>34</v>
      </c>
      <c r="R392" s="74">
        <v>7</v>
      </c>
      <c r="S392" s="74">
        <v>0</v>
      </c>
      <c r="T392" s="74">
        <v>0</v>
      </c>
      <c r="U392" s="67">
        <v>665</v>
      </c>
      <c r="V392" s="67">
        <v>338</v>
      </c>
      <c r="W392" s="167" t="s">
        <v>251</v>
      </c>
      <c r="X392" s="13" t="s">
        <v>119</v>
      </c>
      <c r="Y392" s="74">
        <v>15</v>
      </c>
      <c r="Z392" s="74">
        <v>9</v>
      </c>
      <c r="AA392" s="74">
        <v>4</v>
      </c>
      <c r="AB392" s="74">
        <v>2</v>
      </c>
      <c r="AC392" s="74">
        <v>0</v>
      </c>
      <c r="AD392" s="74">
        <v>0</v>
      </c>
      <c r="AE392" s="74">
        <v>2</v>
      </c>
      <c r="AF392" s="74">
        <v>0</v>
      </c>
      <c r="AG392" s="74">
        <v>0</v>
      </c>
      <c r="AH392" s="74">
        <v>0</v>
      </c>
      <c r="AI392" s="74">
        <v>17</v>
      </c>
      <c r="AJ392" s="74">
        <v>10</v>
      </c>
      <c r="AK392" s="74">
        <v>0</v>
      </c>
      <c r="AL392" s="74">
        <v>0</v>
      </c>
      <c r="AM392" s="74">
        <v>6</v>
      </c>
      <c r="AN392" s="74">
        <v>1</v>
      </c>
      <c r="AO392" s="74">
        <v>0</v>
      </c>
      <c r="AP392" s="74">
        <v>0</v>
      </c>
      <c r="AQ392" s="67">
        <v>44</v>
      </c>
      <c r="AR392" s="67">
        <v>22</v>
      </c>
      <c r="AS392" s="167" t="s">
        <v>251</v>
      </c>
      <c r="AT392" s="13" t="s">
        <v>119</v>
      </c>
      <c r="AU392" s="74">
        <v>5</v>
      </c>
      <c r="AV392" s="74">
        <v>4</v>
      </c>
      <c r="AW392" s="74">
        <v>0</v>
      </c>
      <c r="AX392" s="74">
        <v>1</v>
      </c>
      <c r="AY392" s="74">
        <v>0</v>
      </c>
      <c r="AZ392" s="74">
        <v>6</v>
      </c>
      <c r="BA392" s="74">
        <v>0</v>
      </c>
      <c r="BB392" s="74">
        <v>1</v>
      </c>
      <c r="BC392" s="74">
        <v>0</v>
      </c>
      <c r="BD392" s="67">
        <v>17</v>
      </c>
      <c r="BE392" s="76">
        <v>40</v>
      </c>
      <c r="BF392" s="74">
        <v>40</v>
      </c>
      <c r="BG392" s="74">
        <v>21</v>
      </c>
      <c r="BH392" s="74">
        <v>0</v>
      </c>
      <c r="BI392" s="74">
        <v>4</v>
      </c>
      <c r="BJ392" s="167" t="s">
        <v>251</v>
      </c>
      <c r="BK392" s="13" t="s">
        <v>119</v>
      </c>
      <c r="BL392" s="74">
        <v>0</v>
      </c>
      <c r="BM392" s="74">
        <v>550</v>
      </c>
      <c r="BN392" s="74">
        <v>33</v>
      </c>
      <c r="BO392" s="74">
        <v>0</v>
      </c>
      <c r="BP392" s="74">
        <v>0</v>
      </c>
      <c r="BQ392" s="74">
        <v>3</v>
      </c>
      <c r="BR392" s="74">
        <v>29</v>
      </c>
      <c r="BS392" s="74">
        <v>29</v>
      </c>
      <c r="BT392" s="74">
        <v>29</v>
      </c>
      <c r="BU392" s="167" t="s">
        <v>251</v>
      </c>
      <c r="BV392" s="13" t="s">
        <v>119</v>
      </c>
      <c r="BW392" s="74">
        <v>235</v>
      </c>
      <c r="BX392" s="74">
        <v>133</v>
      </c>
      <c r="BY392" s="74">
        <v>231</v>
      </c>
      <c r="BZ392" s="74">
        <v>131</v>
      </c>
      <c r="CA392" s="74">
        <v>129</v>
      </c>
      <c r="CB392" s="74">
        <v>68</v>
      </c>
      <c r="CC392" s="74">
        <v>0</v>
      </c>
      <c r="CD392" s="74">
        <v>0</v>
      </c>
      <c r="CE392" s="74">
        <v>0</v>
      </c>
      <c r="CF392" s="74">
        <v>0</v>
      </c>
      <c r="CG392" s="74">
        <v>0</v>
      </c>
      <c r="CH392" s="74">
        <v>0</v>
      </c>
      <c r="CI392" s="74">
        <v>25</v>
      </c>
      <c r="CJ392" s="74">
        <v>7</v>
      </c>
      <c r="CK392" s="74">
        <v>25</v>
      </c>
      <c r="CL392" s="74">
        <v>7</v>
      </c>
      <c r="CM392" s="74">
        <v>16</v>
      </c>
      <c r="CN392" s="74">
        <v>4</v>
      </c>
      <c r="CO392" s="167" t="s">
        <v>251</v>
      </c>
      <c r="CP392" s="13" t="s">
        <v>119</v>
      </c>
      <c r="CQ392" s="72">
        <v>24</v>
      </c>
      <c r="CR392" s="5">
        <v>5</v>
      </c>
      <c r="CS392" s="5">
        <v>4</v>
      </c>
      <c r="CT392" s="72">
        <v>2</v>
      </c>
      <c r="CU392" s="5">
        <v>0</v>
      </c>
      <c r="CV392" s="72">
        <v>26</v>
      </c>
      <c r="CW392" s="72">
        <v>5</v>
      </c>
      <c r="CX392" s="167" t="s">
        <v>251</v>
      </c>
      <c r="CY392" s="13" t="s">
        <v>119</v>
      </c>
      <c r="CZ392" s="74">
        <v>0</v>
      </c>
      <c r="DA392" s="74">
        <v>0</v>
      </c>
      <c r="DB392" s="74">
        <v>0</v>
      </c>
      <c r="DC392" s="74">
        <v>0</v>
      </c>
      <c r="DD392" s="74">
        <v>0</v>
      </c>
      <c r="DE392" s="74">
        <v>0</v>
      </c>
      <c r="DF392" s="74">
        <v>0</v>
      </c>
      <c r="DG392" s="74">
        <v>0</v>
      </c>
      <c r="DH392" s="74">
        <v>0</v>
      </c>
      <c r="DI392" s="74">
        <v>0</v>
      </c>
      <c r="DJ392" s="74">
        <v>0</v>
      </c>
      <c r="DK392" s="74">
        <v>0</v>
      </c>
      <c r="DL392" s="74">
        <v>0</v>
      </c>
      <c r="DM392" s="74">
        <v>18</v>
      </c>
      <c r="DN392" s="74">
        <v>0</v>
      </c>
      <c r="DO392" s="135"/>
      <c r="DP392" s="138" t="s">
        <v>251</v>
      </c>
      <c r="DQ392" s="138" t="s">
        <v>4500</v>
      </c>
      <c r="DR392" s="138">
        <v>260</v>
      </c>
      <c r="DS392" s="138">
        <v>145</v>
      </c>
      <c r="DT392" s="139">
        <v>1199</v>
      </c>
      <c r="DU392" s="139">
        <v>0</v>
      </c>
    </row>
    <row r="393" spans="1:125">
      <c r="A393" s="167"/>
      <c r="B393" s="13" t="s">
        <v>120</v>
      </c>
      <c r="C393" s="74">
        <v>0</v>
      </c>
      <c r="D393" s="74">
        <v>0</v>
      </c>
      <c r="E393" s="74">
        <v>0</v>
      </c>
      <c r="F393" s="74">
        <v>0</v>
      </c>
      <c r="G393" s="74">
        <v>0</v>
      </c>
      <c r="H393" s="74">
        <v>0</v>
      </c>
      <c r="I393" s="74">
        <v>0</v>
      </c>
      <c r="J393" s="74">
        <v>0</v>
      </c>
      <c r="K393" s="74">
        <v>0</v>
      </c>
      <c r="L393" s="74">
        <v>0</v>
      </c>
      <c r="M393" s="74">
        <v>0</v>
      </c>
      <c r="N393" s="74">
        <v>0</v>
      </c>
      <c r="O393" s="74">
        <v>0</v>
      </c>
      <c r="P393" s="74">
        <v>0</v>
      </c>
      <c r="Q393" s="74">
        <v>0</v>
      </c>
      <c r="R393" s="74">
        <v>0</v>
      </c>
      <c r="S393" s="74">
        <v>0</v>
      </c>
      <c r="T393" s="74">
        <v>0</v>
      </c>
      <c r="U393" s="67">
        <v>0</v>
      </c>
      <c r="V393" s="67">
        <v>0</v>
      </c>
      <c r="W393" s="167"/>
      <c r="X393" s="13" t="s">
        <v>120</v>
      </c>
      <c r="Y393" s="74">
        <v>0</v>
      </c>
      <c r="Z393" s="74">
        <v>0</v>
      </c>
      <c r="AA393" s="74">
        <v>0</v>
      </c>
      <c r="AB393" s="74">
        <v>0</v>
      </c>
      <c r="AC393" s="74">
        <v>0</v>
      </c>
      <c r="AD393" s="74">
        <v>0</v>
      </c>
      <c r="AE393" s="74">
        <v>0</v>
      </c>
      <c r="AF393" s="74">
        <v>0</v>
      </c>
      <c r="AG393" s="74">
        <v>0</v>
      </c>
      <c r="AH393" s="74">
        <v>0</v>
      </c>
      <c r="AI393" s="74">
        <v>0</v>
      </c>
      <c r="AJ393" s="74">
        <v>0</v>
      </c>
      <c r="AK393" s="74">
        <v>0</v>
      </c>
      <c r="AL393" s="74">
        <v>0</v>
      </c>
      <c r="AM393" s="74">
        <v>0</v>
      </c>
      <c r="AN393" s="74">
        <v>0</v>
      </c>
      <c r="AO393" s="74">
        <v>0</v>
      </c>
      <c r="AP393" s="74">
        <v>0</v>
      </c>
      <c r="AQ393" s="67">
        <v>0</v>
      </c>
      <c r="AR393" s="67">
        <v>0</v>
      </c>
      <c r="AS393" s="167"/>
      <c r="AT393" s="13" t="s">
        <v>120</v>
      </c>
      <c r="AU393" s="74">
        <v>0</v>
      </c>
      <c r="AV393" s="74">
        <v>0</v>
      </c>
      <c r="AW393" s="74">
        <v>0</v>
      </c>
      <c r="AX393" s="74">
        <v>0</v>
      </c>
      <c r="AY393" s="74">
        <v>0</v>
      </c>
      <c r="AZ393" s="74">
        <v>0</v>
      </c>
      <c r="BA393" s="74">
        <v>0</v>
      </c>
      <c r="BB393" s="74">
        <v>0</v>
      </c>
      <c r="BC393" s="74">
        <v>0</v>
      </c>
      <c r="BD393" s="67">
        <v>0</v>
      </c>
      <c r="BE393" s="76">
        <v>0</v>
      </c>
      <c r="BF393" s="74">
        <v>0</v>
      </c>
      <c r="BG393" s="74">
        <v>0</v>
      </c>
      <c r="BH393" s="74">
        <v>0</v>
      </c>
      <c r="BI393" s="74">
        <v>0</v>
      </c>
      <c r="BJ393" s="167"/>
      <c r="BK393" s="13" t="s">
        <v>120</v>
      </c>
      <c r="BL393" s="74">
        <v>0</v>
      </c>
      <c r="BM393" s="74">
        <v>0</v>
      </c>
      <c r="BN393" s="74">
        <v>0</v>
      </c>
      <c r="BO393" s="74">
        <v>0</v>
      </c>
      <c r="BP393" s="74">
        <v>0</v>
      </c>
      <c r="BQ393" s="74">
        <v>0</v>
      </c>
      <c r="BR393" s="74">
        <v>0</v>
      </c>
      <c r="BS393" s="74">
        <v>0</v>
      </c>
      <c r="BT393" s="74">
        <v>0</v>
      </c>
      <c r="BU393" s="167"/>
      <c r="BV393" s="13" t="s">
        <v>120</v>
      </c>
      <c r="BW393" s="74">
        <v>0</v>
      </c>
      <c r="BX393" s="74">
        <v>0</v>
      </c>
      <c r="BY393" s="74">
        <v>0</v>
      </c>
      <c r="BZ393" s="74">
        <v>0</v>
      </c>
      <c r="CA393" s="74">
        <v>0</v>
      </c>
      <c r="CB393" s="74">
        <v>0</v>
      </c>
      <c r="CC393" s="74">
        <v>0</v>
      </c>
      <c r="CD393" s="74">
        <v>0</v>
      </c>
      <c r="CE393" s="74">
        <v>0</v>
      </c>
      <c r="CF393" s="74">
        <v>0</v>
      </c>
      <c r="CG393" s="74">
        <v>0</v>
      </c>
      <c r="CH393" s="74">
        <v>0</v>
      </c>
      <c r="CI393" s="74">
        <v>0</v>
      </c>
      <c r="CJ393" s="74">
        <v>0</v>
      </c>
      <c r="CK393" s="74">
        <v>0</v>
      </c>
      <c r="CL393" s="74">
        <v>0</v>
      </c>
      <c r="CM393" s="74">
        <v>0</v>
      </c>
      <c r="CN393" s="74">
        <v>0</v>
      </c>
      <c r="CO393" s="167"/>
      <c r="CP393" s="13" t="s">
        <v>120</v>
      </c>
      <c r="CQ393" s="72">
        <v>0</v>
      </c>
      <c r="CR393" s="5">
        <v>0</v>
      </c>
      <c r="CS393" s="5">
        <v>0</v>
      </c>
      <c r="CT393" s="72">
        <v>0</v>
      </c>
      <c r="CU393" s="5">
        <v>0</v>
      </c>
      <c r="CV393" s="72">
        <v>0</v>
      </c>
      <c r="CW393" s="72">
        <v>0</v>
      </c>
      <c r="CX393" s="167"/>
      <c r="CY393" s="13" t="s">
        <v>120</v>
      </c>
      <c r="CZ393" s="74">
        <v>0</v>
      </c>
      <c r="DA393" s="74">
        <v>0</v>
      </c>
      <c r="DB393" s="74">
        <v>0</v>
      </c>
      <c r="DC393" s="74">
        <v>0</v>
      </c>
      <c r="DD393" s="74">
        <v>0</v>
      </c>
      <c r="DE393" s="74">
        <v>0</v>
      </c>
      <c r="DF393" s="74">
        <v>0</v>
      </c>
      <c r="DG393" s="74">
        <v>0</v>
      </c>
      <c r="DH393" s="74">
        <v>0</v>
      </c>
      <c r="DI393" s="74">
        <v>0</v>
      </c>
      <c r="DJ393" s="74">
        <v>0</v>
      </c>
      <c r="DK393" s="74">
        <v>0</v>
      </c>
      <c r="DL393" s="74">
        <v>0</v>
      </c>
      <c r="DM393" s="74">
        <v>0</v>
      </c>
      <c r="DN393" s="74">
        <v>0</v>
      </c>
      <c r="DO393" s="135"/>
      <c r="DP393" s="138" t="s">
        <v>251</v>
      </c>
      <c r="DQ393" s="138" t="s">
        <v>4501</v>
      </c>
      <c r="DR393" s="138">
        <v>0</v>
      </c>
      <c r="DS393" s="138">
        <v>0</v>
      </c>
      <c r="DT393" s="139">
        <v>0</v>
      </c>
      <c r="DU393" s="139">
        <v>0</v>
      </c>
    </row>
    <row r="394" spans="1:125">
      <c r="A394" s="167"/>
      <c r="B394" s="103" t="s">
        <v>102</v>
      </c>
      <c r="C394" s="105">
        <v>216</v>
      </c>
      <c r="D394" s="105">
        <v>120</v>
      </c>
      <c r="E394" s="105">
        <v>132</v>
      </c>
      <c r="F394" s="105">
        <v>69</v>
      </c>
      <c r="G394" s="105">
        <v>0</v>
      </c>
      <c r="H394" s="105">
        <v>0</v>
      </c>
      <c r="I394" s="105">
        <v>22</v>
      </c>
      <c r="J394" s="105">
        <v>6</v>
      </c>
      <c r="K394" s="105">
        <v>0</v>
      </c>
      <c r="L394" s="105">
        <v>0</v>
      </c>
      <c r="M394" s="105">
        <v>261</v>
      </c>
      <c r="N394" s="105">
        <v>136</v>
      </c>
      <c r="O394" s="105">
        <v>0</v>
      </c>
      <c r="P394" s="105">
        <v>0</v>
      </c>
      <c r="Q394" s="105">
        <v>34</v>
      </c>
      <c r="R394" s="105">
        <v>7</v>
      </c>
      <c r="S394" s="105">
        <v>0</v>
      </c>
      <c r="T394" s="105">
        <v>0</v>
      </c>
      <c r="U394" s="105">
        <v>665</v>
      </c>
      <c r="V394" s="105">
        <v>338</v>
      </c>
      <c r="W394" s="167"/>
      <c r="X394" s="103" t="s">
        <v>102</v>
      </c>
      <c r="Y394" s="105">
        <v>15</v>
      </c>
      <c r="Z394" s="105">
        <v>9</v>
      </c>
      <c r="AA394" s="105">
        <v>4</v>
      </c>
      <c r="AB394" s="105">
        <v>2</v>
      </c>
      <c r="AC394" s="105">
        <v>0</v>
      </c>
      <c r="AD394" s="105">
        <v>0</v>
      </c>
      <c r="AE394" s="105">
        <v>2</v>
      </c>
      <c r="AF394" s="105">
        <v>0</v>
      </c>
      <c r="AG394" s="105">
        <v>0</v>
      </c>
      <c r="AH394" s="105">
        <v>0</v>
      </c>
      <c r="AI394" s="105">
        <v>17</v>
      </c>
      <c r="AJ394" s="105">
        <v>10</v>
      </c>
      <c r="AK394" s="105">
        <v>0</v>
      </c>
      <c r="AL394" s="105">
        <v>0</v>
      </c>
      <c r="AM394" s="105">
        <v>6</v>
      </c>
      <c r="AN394" s="105">
        <v>1</v>
      </c>
      <c r="AO394" s="105">
        <v>0</v>
      </c>
      <c r="AP394" s="105">
        <v>0</v>
      </c>
      <c r="AQ394" s="105">
        <v>44</v>
      </c>
      <c r="AR394" s="105">
        <v>22</v>
      </c>
      <c r="AS394" s="167"/>
      <c r="AT394" s="103" t="s">
        <v>102</v>
      </c>
      <c r="AU394" s="105">
        <v>5</v>
      </c>
      <c r="AV394" s="105">
        <v>4</v>
      </c>
      <c r="AW394" s="105">
        <v>0</v>
      </c>
      <c r="AX394" s="105">
        <v>1</v>
      </c>
      <c r="AY394" s="105">
        <v>0</v>
      </c>
      <c r="AZ394" s="105">
        <v>6</v>
      </c>
      <c r="BA394" s="105">
        <v>0</v>
      </c>
      <c r="BB394" s="105">
        <v>1</v>
      </c>
      <c r="BC394" s="105">
        <v>0</v>
      </c>
      <c r="BD394" s="105">
        <v>17</v>
      </c>
      <c r="BE394" s="105">
        <v>40</v>
      </c>
      <c r="BF394" s="105">
        <v>40</v>
      </c>
      <c r="BG394" s="105">
        <v>21</v>
      </c>
      <c r="BH394" s="105">
        <v>0</v>
      </c>
      <c r="BI394" s="105">
        <v>4</v>
      </c>
      <c r="BJ394" s="167"/>
      <c r="BK394" s="103" t="s">
        <v>102</v>
      </c>
      <c r="BL394" s="105">
        <v>0</v>
      </c>
      <c r="BM394" s="105">
        <v>550</v>
      </c>
      <c r="BN394" s="105">
        <v>33</v>
      </c>
      <c r="BO394" s="105">
        <v>0</v>
      </c>
      <c r="BP394" s="105">
        <v>0</v>
      </c>
      <c r="BQ394" s="105">
        <v>3</v>
      </c>
      <c r="BR394" s="105">
        <v>29</v>
      </c>
      <c r="BS394" s="105">
        <v>29</v>
      </c>
      <c r="BT394" s="105">
        <v>29</v>
      </c>
      <c r="BU394" s="167"/>
      <c r="BV394" s="103" t="s">
        <v>102</v>
      </c>
      <c r="BW394" s="105">
        <v>235</v>
      </c>
      <c r="BX394" s="105">
        <v>133</v>
      </c>
      <c r="BY394" s="105">
        <v>231</v>
      </c>
      <c r="BZ394" s="105">
        <v>131</v>
      </c>
      <c r="CA394" s="105">
        <v>129</v>
      </c>
      <c r="CB394" s="105">
        <v>68</v>
      </c>
      <c r="CC394" s="105">
        <v>0</v>
      </c>
      <c r="CD394" s="105">
        <v>0</v>
      </c>
      <c r="CE394" s="105">
        <v>0</v>
      </c>
      <c r="CF394" s="105">
        <v>0</v>
      </c>
      <c r="CG394" s="105">
        <v>0</v>
      </c>
      <c r="CH394" s="105">
        <v>0</v>
      </c>
      <c r="CI394" s="105">
        <v>25</v>
      </c>
      <c r="CJ394" s="105">
        <v>7</v>
      </c>
      <c r="CK394" s="105">
        <v>25</v>
      </c>
      <c r="CL394" s="105">
        <v>7</v>
      </c>
      <c r="CM394" s="105">
        <v>16</v>
      </c>
      <c r="CN394" s="105">
        <v>4</v>
      </c>
      <c r="CO394" s="167"/>
      <c r="CP394" s="105" t="s">
        <v>102</v>
      </c>
      <c r="CQ394" s="105">
        <v>24</v>
      </c>
      <c r="CR394" s="105">
        <v>5</v>
      </c>
      <c r="CS394" s="105">
        <v>4</v>
      </c>
      <c r="CT394" s="105">
        <v>2</v>
      </c>
      <c r="CU394" s="105">
        <v>0</v>
      </c>
      <c r="CV394" s="105">
        <v>26</v>
      </c>
      <c r="CW394" s="105">
        <v>5</v>
      </c>
      <c r="CX394" s="167"/>
      <c r="CY394" s="103" t="s">
        <v>102</v>
      </c>
      <c r="CZ394" s="105">
        <v>0</v>
      </c>
      <c r="DA394" s="105">
        <v>0</v>
      </c>
      <c r="DB394" s="105">
        <v>0</v>
      </c>
      <c r="DC394" s="105">
        <v>0</v>
      </c>
      <c r="DD394" s="105">
        <v>0</v>
      </c>
      <c r="DE394" s="105">
        <v>0</v>
      </c>
      <c r="DF394" s="105">
        <v>0</v>
      </c>
      <c r="DG394" s="105">
        <v>0</v>
      </c>
      <c r="DH394" s="105">
        <v>0</v>
      </c>
      <c r="DI394" s="105">
        <v>0</v>
      </c>
      <c r="DJ394" s="105">
        <v>0</v>
      </c>
      <c r="DK394" s="105">
        <v>0</v>
      </c>
      <c r="DL394" s="105">
        <v>0</v>
      </c>
      <c r="DM394" s="105">
        <v>18</v>
      </c>
      <c r="DN394" s="105">
        <v>0</v>
      </c>
      <c r="DO394" s="135"/>
      <c r="DP394" s="138" t="s">
        <v>251</v>
      </c>
      <c r="DQ394" s="138" t="s">
        <v>4502</v>
      </c>
      <c r="DR394" s="138">
        <v>260</v>
      </c>
      <c r="DS394" s="138">
        <v>145</v>
      </c>
      <c r="DT394" s="139">
        <v>1199</v>
      </c>
      <c r="DU394" s="139">
        <v>0</v>
      </c>
    </row>
    <row r="395" spans="1:125">
      <c r="A395" s="167" t="s">
        <v>17</v>
      </c>
      <c r="B395" s="13" t="s">
        <v>119</v>
      </c>
      <c r="C395" s="74">
        <v>38</v>
      </c>
      <c r="D395" s="74">
        <v>20</v>
      </c>
      <c r="E395" s="74">
        <v>26</v>
      </c>
      <c r="F395" s="74">
        <v>7</v>
      </c>
      <c r="G395" s="74">
        <v>0</v>
      </c>
      <c r="H395" s="74">
        <v>0</v>
      </c>
      <c r="I395" s="74">
        <v>0</v>
      </c>
      <c r="J395" s="74">
        <v>0</v>
      </c>
      <c r="K395" s="74">
        <v>0</v>
      </c>
      <c r="L395" s="74">
        <v>0</v>
      </c>
      <c r="M395" s="74">
        <v>34</v>
      </c>
      <c r="N395" s="74">
        <v>18</v>
      </c>
      <c r="O395" s="74">
        <v>0</v>
      </c>
      <c r="P395" s="74">
        <v>0</v>
      </c>
      <c r="Q395" s="74">
        <v>0</v>
      </c>
      <c r="R395" s="74">
        <v>0</v>
      </c>
      <c r="S395" s="74">
        <v>0</v>
      </c>
      <c r="T395" s="74">
        <v>0</v>
      </c>
      <c r="U395" s="67">
        <v>98</v>
      </c>
      <c r="V395" s="67">
        <v>45</v>
      </c>
      <c r="W395" s="167" t="s">
        <v>17</v>
      </c>
      <c r="X395" s="13" t="s">
        <v>119</v>
      </c>
      <c r="Y395" s="74">
        <v>0</v>
      </c>
      <c r="Z395" s="74">
        <v>0</v>
      </c>
      <c r="AA395" s="74">
        <v>0</v>
      </c>
      <c r="AB395" s="74">
        <v>0</v>
      </c>
      <c r="AC395" s="74">
        <v>0</v>
      </c>
      <c r="AD395" s="74">
        <v>0</v>
      </c>
      <c r="AE395" s="74">
        <v>0</v>
      </c>
      <c r="AF395" s="74">
        <v>0</v>
      </c>
      <c r="AG395" s="74">
        <v>0</v>
      </c>
      <c r="AH395" s="74">
        <v>0</v>
      </c>
      <c r="AI395" s="74">
        <v>9</v>
      </c>
      <c r="AJ395" s="74">
        <v>6</v>
      </c>
      <c r="AK395" s="74">
        <v>0</v>
      </c>
      <c r="AL395" s="74">
        <v>0</v>
      </c>
      <c r="AM395" s="74">
        <v>0</v>
      </c>
      <c r="AN395" s="74">
        <v>0</v>
      </c>
      <c r="AO395" s="74">
        <v>0</v>
      </c>
      <c r="AP395" s="74">
        <v>0</v>
      </c>
      <c r="AQ395" s="67">
        <v>9</v>
      </c>
      <c r="AR395" s="67">
        <v>6</v>
      </c>
      <c r="AS395" s="167" t="s">
        <v>17</v>
      </c>
      <c r="AT395" s="13" t="s">
        <v>119</v>
      </c>
      <c r="AU395" s="74">
        <v>2</v>
      </c>
      <c r="AV395" s="74">
        <v>2</v>
      </c>
      <c r="AW395" s="74">
        <v>0</v>
      </c>
      <c r="AX395" s="74">
        <v>0</v>
      </c>
      <c r="AY395" s="74">
        <v>0</v>
      </c>
      <c r="AZ395" s="74">
        <v>2</v>
      </c>
      <c r="BA395" s="74">
        <v>0</v>
      </c>
      <c r="BB395" s="74">
        <v>0</v>
      </c>
      <c r="BC395" s="74">
        <v>0</v>
      </c>
      <c r="BD395" s="67">
        <v>6</v>
      </c>
      <c r="BE395" s="76">
        <v>5</v>
      </c>
      <c r="BF395" s="74">
        <v>3</v>
      </c>
      <c r="BG395" s="74">
        <v>0</v>
      </c>
      <c r="BH395" s="74">
        <v>0</v>
      </c>
      <c r="BI395" s="74">
        <v>2</v>
      </c>
      <c r="BJ395" s="167" t="s">
        <v>17</v>
      </c>
      <c r="BK395" s="13" t="s">
        <v>119</v>
      </c>
      <c r="BL395" s="74">
        <v>0</v>
      </c>
      <c r="BM395" s="74">
        <v>40</v>
      </c>
      <c r="BN395" s="74">
        <v>20</v>
      </c>
      <c r="BO395" s="74">
        <v>0</v>
      </c>
      <c r="BP395" s="74">
        <v>0</v>
      </c>
      <c r="BQ395" s="74">
        <v>3</v>
      </c>
      <c r="BR395" s="74">
        <v>5</v>
      </c>
      <c r="BS395" s="74">
        <v>5</v>
      </c>
      <c r="BT395" s="74">
        <v>5</v>
      </c>
      <c r="BU395" s="167" t="s">
        <v>17</v>
      </c>
      <c r="BV395" s="13" t="s">
        <v>119</v>
      </c>
      <c r="BW395" s="74">
        <v>34</v>
      </c>
      <c r="BX395" s="74">
        <v>18</v>
      </c>
      <c r="BY395" s="74">
        <v>34</v>
      </c>
      <c r="BZ395" s="74">
        <v>18</v>
      </c>
      <c r="CA395" s="74">
        <v>19</v>
      </c>
      <c r="CB395" s="74">
        <v>10</v>
      </c>
      <c r="CC395" s="74">
        <v>0</v>
      </c>
      <c r="CD395" s="74">
        <v>0</v>
      </c>
      <c r="CE395" s="74">
        <v>0</v>
      </c>
      <c r="CF395" s="74">
        <v>0</v>
      </c>
      <c r="CG395" s="74">
        <v>0</v>
      </c>
      <c r="CH395" s="74">
        <v>0</v>
      </c>
      <c r="CI395" s="74">
        <v>0</v>
      </c>
      <c r="CJ395" s="74">
        <v>0</v>
      </c>
      <c r="CK395" s="74">
        <v>0</v>
      </c>
      <c r="CL395" s="74">
        <v>0</v>
      </c>
      <c r="CM395" s="74">
        <v>0</v>
      </c>
      <c r="CN395" s="74">
        <v>0</v>
      </c>
      <c r="CO395" s="167" t="s">
        <v>17</v>
      </c>
      <c r="CP395" s="13" t="s">
        <v>119</v>
      </c>
      <c r="CQ395" s="72">
        <v>3</v>
      </c>
      <c r="CR395" s="5">
        <v>1</v>
      </c>
      <c r="CS395" s="5">
        <v>0</v>
      </c>
      <c r="CT395" s="72">
        <v>1</v>
      </c>
      <c r="CU395" s="5">
        <v>1</v>
      </c>
      <c r="CV395" s="72">
        <v>4</v>
      </c>
      <c r="CW395" s="72">
        <v>2</v>
      </c>
      <c r="CX395" s="167" t="s">
        <v>17</v>
      </c>
      <c r="CY395" s="13" t="s">
        <v>119</v>
      </c>
      <c r="CZ395" s="74">
        <v>0</v>
      </c>
      <c r="DA395" s="74">
        <v>0</v>
      </c>
      <c r="DB395" s="74">
        <v>0</v>
      </c>
      <c r="DC395" s="74">
        <v>0</v>
      </c>
      <c r="DD395" s="74">
        <v>0</v>
      </c>
      <c r="DE395" s="74">
        <v>0</v>
      </c>
      <c r="DF395" s="74">
        <v>0</v>
      </c>
      <c r="DG395" s="74">
        <v>0</v>
      </c>
      <c r="DH395" s="74">
        <v>0</v>
      </c>
      <c r="DI395" s="74">
        <v>0</v>
      </c>
      <c r="DJ395" s="74">
        <v>0</v>
      </c>
      <c r="DK395" s="74">
        <v>0</v>
      </c>
      <c r="DL395" s="74">
        <v>0</v>
      </c>
      <c r="DM395" s="74">
        <v>0</v>
      </c>
      <c r="DN395" s="74">
        <v>0</v>
      </c>
      <c r="DO395" s="135"/>
      <c r="DP395" s="138" t="s">
        <v>17</v>
      </c>
      <c r="DQ395" s="138" t="s">
        <v>4503</v>
      </c>
      <c r="DR395" s="138">
        <v>34</v>
      </c>
      <c r="DS395" s="138">
        <v>19</v>
      </c>
      <c r="DT395" s="139">
        <v>140</v>
      </c>
      <c r="DU395" s="139">
        <v>0</v>
      </c>
    </row>
    <row r="396" spans="1:125">
      <c r="A396" s="167"/>
      <c r="B396" s="13" t="s">
        <v>120</v>
      </c>
      <c r="C396" s="74">
        <v>219</v>
      </c>
      <c r="D396" s="74">
        <v>109</v>
      </c>
      <c r="E396" s="74">
        <v>134</v>
      </c>
      <c r="F396" s="74">
        <v>81</v>
      </c>
      <c r="G396" s="74">
        <v>0</v>
      </c>
      <c r="H396" s="74">
        <v>0</v>
      </c>
      <c r="I396" s="74">
        <v>51</v>
      </c>
      <c r="J396" s="74">
        <v>17</v>
      </c>
      <c r="K396" s="74">
        <v>0</v>
      </c>
      <c r="L396" s="74">
        <v>0</v>
      </c>
      <c r="M396" s="74">
        <v>209</v>
      </c>
      <c r="N396" s="74">
        <v>109</v>
      </c>
      <c r="O396" s="74">
        <v>0</v>
      </c>
      <c r="P396" s="74">
        <v>0</v>
      </c>
      <c r="Q396" s="74">
        <v>29</v>
      </c>
      <c r="R396" s="74">
        <v>10</v>
      </c>
      <c r="S396" s="74">
        <v>0</v>
      </c>
      <c r="T396" s="74">
        <v>0</v>
      </c>
      <c r="U396" s="67">
        <v>642</v>
      </c>
      <c r="V396" s="67">
        <v>326</v>
      </c>
      <c r="W396" s="167"/>
      <c r="X396" s="13" t="s">
        <v>120</v>
      </c>
      <c r="Y396" s="74">
        <v>10</v>
      </c>
      <c r="Z396" s="74">
        <v>5</v>
      </c>
      <c r="AA396" s="74">
        <v>9</v>
      </c>
      <c r="AB396" s="74">
        <v>5</v>
      </c>
      <c r="AC396" s="74">
        <v>0</v>
      </c>
      <c r="AD396" s="74">
        <v>0</v>
      </c>
      <c r="AE396" s="74">
        <v>1</v>
      </c>
      <c r="AF396" s="74">
        <v>1</v>
      </c>
      <c r="AG396" s="74">
        <v>0</v>
      </c>
      <c r="AH396" s="74">
        <v>0</v>
      </c>
      <c r="AI396" s="74">
        <v>22</v>
      </c>
      <c r="AJ396" s="74">
        <v>9</v>
      </c>
      <c r="AK396" s="74">
        <v>0</v>
      </c>
      <c r="AL396" s="74">
        <v>0</v>
      </c>
      <c r="AM396" s="74">
        <v>7</v>
      </c>
      <c r="AN396" s="74">
        <v>1</v>
      </c>
      <c r="AO396" s="74">
        <v>0</v>
      </c>
      <c r="AP396" s="74">
        <v>0</v>
      </c>
      <c r="AQ396" s="67">
        <v>49</v>
      </c>
      <c r="AR396" s="67">
        <v>21</v>
      </c>
      <c r="AS396" s="167"/>
      <c r="AT396" s="13" t="s">
        <v>120</v>
      </c>
      <c r="AU396" s="74">
        <v>4</v>
      </c>
      <c r="AV396" s="74">
        <v>3</v>
      </c>
      <c r="AW396" s="74">
        <v>0</v>
      </c>
      <c r="AX396" s="74">
        <v>2</v>
      </c>
      <c r="AY396" s="74">
        <v>0</v>
      </c>
      <c r="AZ396" s="74">
        <v>3</v>
      </c>
      <c r="BA396" s="74">
        <v>0</v>
      </c>
      <c r="BB396" s="74">
        <v>2</v>
      </c>
      <c r="BC396" s="74">
        <v>0</v>
      </c>
      <c r="BD396" s="67">
        <v>14</v>
      </c>
      <c r="BE396" s="76">
        <v>15</v>
      </c>
      <c r="BF396" s="74">
        <v>15</v>
      </c>
      <c r="BG396" s="74">
        <v>8</v>
      </c>
      <c r="BH396" s="74">
        <v>0</v>
      </c>
      <c r="BI396" s="74">
        <v>3</v>
      </c>
      <c r="BJ396" s="167"/>
      <c r="BK396" s="13" t="s">
        <v>120</v>
      </c>
      <c r="BL396" s="74">
        <v>0</v>
      </c>
      <c r="BM396" s="74">
        <v>130</v>
      </c>
      <c r="BN396" s="74">
        <v>5</v>
      </c>
      <c r="BO396" s="74">
        <v>122</v>
      </c>
      <c r="BP396" s="74">
        <v>0</v>
      </c>
      <c r="BQ396" s="74">
        <v>4</v>
      </c>
      <c r="BR396" s="74">
        <v>16</v>
      </c>
      <c r="BS396" s="74">
        <v>17</v>
      </c>
      <c r="BT396" s="74">
        <v>17</v>
      </c>
      <c r="BU396" s="167"/>
      <c r="BV396" s="13" t="s">
        <v>120</v>
      </c>
      <c r="BW396" s="74">
        <v>209</v>
      </c>
      <c r="BX396" s="74">
        <v>110</v>
      </c>
      <c r="BY396" s="74">
        <v>202</v>
      </c>
      <c r="BZ396" s="74">
        <v>105</v>
      </c>
      <c r="CA396" s="74">
        <v>135</v>
      </c>
      <c r="CB396" s="74">
        <v>73</v>
      </c>
      <c r="CC396" s="74">
        <v>0</v>
      </c>
      <c r="CD396" s="74">
        <v>0</v>
      </c>
      <c r="CE396" s="74">
        <v>0</v>
      </c>
      <c r="CF396" s="74">
        <v>0</v>
      </c>
      <c r="CG396" s="74">
        <v>0</v>
      </c>
      <c r="CH396" s="74">
        <v>0</v>
      </c>
      <c r="CI396" s="74">
        <v>27</v>
      </c>
      <c r="CJ396" s="74">
        <v>5</v>
      </c>
      <c r="CK396" s="74">
        <v>27</v>
      </c>
      <c r="CL396" s="74">
        <v>5</v>
      </c>
      <c r="CM396" s="74">
        <v>16</v>
      </c>
      <c r="CN396" s="74">
        <v>4</v>
      </c>
      <c r="CO396" s="167"/>
      <c r="CP396" s="13" t="s">
        <v>120</v>
      </c>
      <c r="CQ396" s="72">
        <v>23</v>
      </c>
      <c r="CR396" s="5">
        <v>5</v>
      </c>
      <c r="CS396" s="5">
        <v>2</v>
      </c>
      <c r="CT396" s="72">
        <v>2</v>
      </c>
      <c r="CU396" s="5">
        <v>1</v>
      </c>
      <c r="CV396" s="72">
        <v>25</v>
      </c>
      <c r="CW396" s="72">
        <v>6</v>
      </c>
      <c r="CX396" s="167"/>
      <c r="CY396" s="13" t="s">
        <v>120</v>
      </c>
      <c r="CZ396" s="74">
        <v>0</v>
      </c>
      <c r="DA396" s="74">
        <v>0</v>
      </c>
      <c r="DB396" s="74">
        <v>0</v>
      </c>
      <c r="DC396" s="74">
        <v>0</v>
      </c>
      <c r="DD396" s="74">
        <v>0</v>
      </c>
      <c r="DE396" s="74">
        <v>0</v>
      </c>
      <c r="DF396" s="74">
        <v>0</v>
      </c>
      <c r="DG396" s="74">
        <v>0</v>
      </c>
      <c r="DH396" s="74">
        <v>0</v>
      </c>
      <c r="DI396" s="74">
        <v>0</v>
      </c>
      <c r="DJ396" s="74">
        <v>0</v>
      </c>
      <c r="DK396" s="74">
        <v>0</v>
      </c>
      <c r="DL396" s="74">
        <v>0</v>
      </c>
      <c r="DM396" s="74">
        <v>0</v>
      </c>
      <c r="DN396" s="74">
        <v>0</v>
      </c>
      <c r="DO396" s="135"/>
      <c r="DP396" s="138" t="s">
        <v>17</v>
      </c>
      <c r="DQ396" s="138" t="s">
        <v>4504</v>
      </c>
      <c r="DR396" s="138">
        <v>236</v>
      </c>
      <c r="DS396" s="138">
        <v>151</v>
      </c>
      <c r="DT396" s="139">
        <v>763</v>
      </c>
      <c r="DU396" s="139">
        <v>0</v>
      </c>
    </row>
    <row r="397" spans="1:125">
      <c r="A397" s="167"/>
      <c r="B397" s="103" t="s">
        <v>102</v>
      </c>
      <c r="C397" s="105">
        <v>257</v>
      </c>
      <c r="D397" s="105">
        <v>129</v>
      </c>
      <c r="E397" s="105">
        <v>160</v>
      </c>
      <c r="F397" s="105">
        <v>88</v>
      </c>
      <c r="G397" s="105">
        <v>0</v>
      </c>
      <c r="H397" s="105">
        <v>0</v>
      </c>
      <c r="I397" s="105">
        <v>51</v>
      </c>
      <c r="J397" s="105">
        <v>17</v>
      </c>
      <c r="K397" s="105">
        <v>0</v>
      </c>
      <c r="L397" s="105">
        <v>0</v>
      </c>
      <c r="M397" s="105">
        <v>243</v>
      </c>
      <c r="N397" s="105">
        <v>127</v>
      </c>
      <c r="O397" s="105">
        <v>0</v>
      </c>
      <c r="P397" s="105">
        <v>0</v>
      </c>
      <c r="Q397" s="105">
        <v>29</v>
      </c>
      <c r="R397" s="105">
        <v>10</v>
      </c>
      <c r="S397" s="105">
        <v>0</v>
      </c>
      <c r="T397" s="105">
        <v>0</v>
      </c>
      <c r="U397" s="105">
        <v>740</v>
      </c>
      <c r="V397" s="105">
        <v>371</v>
      </c>
      <c r="W397" s="167"/>
      <c r="X397" s="103" t="s">
        <v>102</v>
      </c>
      <c r="Y397" s="105">
        <v>10</v>
      </c>
      <c r="Z397" s="105">
        <v>5</v>
      </c>
      <c r="AA397" s="105">
        <v>9</v>
      </c>
      <c r="AB397" s="105">
        <v>5</v>
      </c>
      <c r="AC397" s="105">
        <v>0</v>
      </c>
      <c r="AD397" s="105">
        <v>0</v>
      </c>
      <c r="AE397" s="105">
        <v>1</v>
      </c>
      <c r="AF397" s="105">
        <v>1</v>
      </c>
      <c r="AG397" s="105">
        <v>0</v>
      </c>
      <c r="AH397" s="105">
        <v>0</v>
      </c>
      <c r="AI397" s="105">
        <v>31</v>
      </c>
      <c r="AJ397" s="105">
        <v>15</v>
      </c>
      <c r="AK397" s="105">
        <v>0</v>
      </c>
      <c r="AL397" s="105">
        <v>0</v>
      </c>
      <c r="AM397" s="105">
        <v>7</v>
      </c>
      <c r="AN397" s="105">
        <v>1</v>
      </c>
      <c r="AO397" s="105">
        <v>0</v>
      </c>
      <c r="AP397" s="105">
        <v>0</v>
      </c>
      <c r="AQ397" s="105">
        <v>58</v>
      </c>
      <c r="AR397" s="105">
        <v>27</v>
      </c>
      <c r="AS397" s="167"/>
      <c r="AT397" s="103" t="s">
        <v>102</v>
      </c>
      <c r="AU397" s="105">
        <v>6</v>
      </c>
      <c r="AV397" s="105">
        <v>5</v>
      </c>
      <c r="AW397" s="105">
        <v>0</v>
      </c>
      <c r="AX397" s="105">
        <v>2</v>
      </c>
      <c r="AY397" s="105">
        <v>0</v>
      </c>
      <c r="AZ397" s="105">
        <v>5</v>
      </c>
      <c r="BA397" s="105">
        <v>0</v>
      </c>
      <c r="BB397" s="105">
        <v>2</v>
      </c>
      <c r="BC397" s="105">
        <v>0</v>
      </c>
      <c r="BD397" s="105">
        <v>20</v>
      </c>
      <c r="BE397" s="105">
        <v>20</v>
      </c>
      <c r="BF397" s="105">
        <v>18</v>
      </c>
      <c r="BG397" s="105">
        <v>8</v>
      </c>
      <c r="BH397" s="105">
        <v>0</v>
      </c>
      <c r="BI397" s="105">
        <v>5</v>
      </c>
      <c r="BJ397" s="167"/>
      <c r="BK397" s="103" t="s">
        <v>102</v>
      </c>
      <c r="BL397" s="105">
        <v>0</v>
      </c>
      <c r="BM397" s="105">
        <v>170</v>
      </c>
      <c r="BN397" s="105">
        <v>25</v>
      </c>
      <c r="BO397" s="105">
        <v>122</v>
      </c>
      <c r="BP397" s="105">
        <v>0</v>
      </c>
      <c r="BQ397" s="105">
        <v>7</v>
      </c>
      <c r="BR397" s="105">
        <v>21</v>
      </c>
      <c r="BS397" s="105">
        <v>22</v>
      </c>
      <c r="BT397" s="105">
        <v>22</v>
      </c>
      <c r="BU397" s="167"/>
      <c r="BV397" s="103" t="s">
        <v>102</v>
      </c>
      <c r="BW397" s="105">
        <v>243</v>
      </c>
      <c r="BX397" s="105">
        <v>128</v>
      </c>
      <c r="BY397" s="105">
        <v>236</v>
      </c>
      <c r="BZ397" s="105">
        <v>123</v>
      </c>
      <c r="CA397" s="105">
        <v>154</v>
      </c>
      <c r="CB397" s="105">
        <v>83</v>
      </c>
      <c r="CC397" s="105">
        <v>0</v>
      </c>
      <c r="CD397" s="105">
        <v>0</v>
      </c>
      <c r="CE397" s="105">
        <v>0</v>
      </c>
      <c r="CF397" s="105">
        <v>0</v>
      </c>
      <c r="CG397" s="105">
        <v>0</v>
      </c>
      <c r="CH397" s="105">
        <v>0</v>
      </c>
      <c r="CI397" s="105">
        <v>27</v>
      </c>
      <c r="CJ397" s="105">
        <v>5</v>
      </c>
      <c r="CK397" s="105">
        <v>27</v>
      </c>
      <c r="CL397" s="105">
        <v>5</v>
      </c>
      <c r="CM397" s="105">
        <v>16</v>
      </c>
      <c r="CN397" s="105">
        <v>4</v>
      </c>
      <c r="CO397" s="167"/>
      <c r="CP397" s="105" t="s">
        <v>102</v>
      </c>
      <c r="CQ397" s="105">
        <v>26</v>
      </c>
      <c r="CR397" s="105">
        <v>6</v>
      </c>
      <c r="CS397" s="105">
        <v>2</v>
      </c>
      <c r="CT397" s="105">
        <v>3</v>
      </c>
      <c r="CU397" s="105">
        <v>2</v>
      </c>
      <c r="CV397" s="105">
        <v>29</v>
      </c>
      <c r="CW397" s="105">
        <v>8</v>
      </c>
      <c r="CX397" s="167"/>
      <c r="CY397" s="103" t="s">
        <v>102</v>
      </c>
      <c r="CZ397" s="105">
        <v>0</v>
      </c>
      <c r="DA397" s="105">
        <v>0</v>
      </c>
      <c r="DB397" s="105">
        <v>0</v>
      </c>
      <c r="DC397" s="105">
        <v>0</v>
      </c>
      <c r="DD397" s="105">
        <v>0</v>
      </c>
      <c r="DE397" s="105">
        <v>0</v>
      </c>
      <c r="DF397" s="105">
        <v>0</v>
      </c>
      <c r="DG397" s="105">
        <v>0</v>
      </c>
      <c r="DH397" s="105">
        <v>0</v>
      </c>
      <c r="DI397" s="105">
        <v>0</v>
      </c>
      <c r="DJ397" s="105">
        <v>0</v>
      </c>
      <c r="DK397" s="105">
        <v>0</v>
      </c>
      <c r="DL397" s="105">
        <v>0</v>
      </c>
      <c r="DM397" s="105">
        <v>0</v>
      </c>
      <c r="DN397" s="105">
        <v>0</v>
      </c>
      <c r="DO397" s="135"/>
      <c r="DP397" s="138" t="s">
        <v>17</v>
      </c>
      <c r="DQ397" s="138" t="s">
        <v>4505</v>
      </c>
      <c r="DR397" s="138">
        <v>270</v>
      </c>
      <c r="DS397" s="138">
        <v>170</v>
      </c>
      <c r="DT397" s="139">
        <v>903</v>
      </c>
      <c r="DU397" s="139">
        <v>0</v>
      </c>
    </row>
    <row r="398" spans="1:125">
      <c r="A398" s="167" t="s">
        <v>252</v>
      </c>
      <c r="B398" s="13" t="s">
        <v>119</v>
      </c>
      <c r="C398" s="74">
        <v>0</v>
      </c>
      <c r="D398" s="74">
        <v>0</v>
      </c>
      <c r="E398" s="74">
        <v>0</v>
      </c>
      <c r="F398" s="74">
        <v>0</v>
      </c>
      <c r="G398" s="74">
        <v>0</v>
      </c>
      <c r="H398" s="74">
        <v>0</v>
      </c>
      <c r="I398" s="74">
        <v>0</v>
      </c>
      <c r="J398" s="74">
        <v>0</v>
      </c>
      <c r="K398" s="74">
        <v>0</v>
      </c>
      <c r="L398" s="74">
        <v>0</v>
      </c>
      <c r="M398" s="74">
        <v>0</v>
      </c>
      <c r="N398" s="74">
        <v>0</v>
      </c>
      <c r="O398" s="74">
        <v>0</v>
      </c>
      <c r="P398" s="74">
        <v>0</v>
      </c>
      <c r="Q398" s="74">
        <v>0</v>
      </c>
      <c r="R398" s="74">
        <v>0</v>
      </c>
      <c r="S398" s="74">
        <v>0</v>
      </c>
      <c r="T398" s="74">
        <v>0</v>
      </c>
      <c r="U398" s="67">
        <v>0</v>
      </c>
      <c r="V398" s="67">
        <v>0</v>
      </c>
      <c r="W398" s="167" t="s">
        <v>252</v>
      </c>
      <c r="X398" s="13" t="s">
        <v>119</v>
      </c>
      <c r="Y398" s="74">
        <v>0</v>
      </c>
      <c r="Z398" s="74">
        <v>0</v>
      </c>
      <c r="AA398" s="74">
        <v>0</v>
      </c>
      <c r="AB398" s="74">
        <v>0</v>
      </c>
      <c r="AC398" s="74">
        <v>0</v>
      </c>
      <c r="AD398" s="74">
        <v>0</v>
      </c>
      <c r="AE398" s="74">
        <v>0</v>
      </c>
      <c r="AF398" s="74">
        <v>0</v>
      </c>
      <c r="AG398" s="74">
        <v>0</v>
      </c>
      <c r="AH398" s="74">
        <v>0</v>
      </c>
      <c r="AI398" s="74">
        <v>0</v>
      </c>
      <c r="AJ398" s="74">
        <v>0</v>
      </c>
      <c r="AK398" s="74">
        <v>0</v>
      </c>
      <c r="AL398" s="74">
        <v>0</v>
      </c>
      <c r="AM398" s="74">
        <v>0</v>
      </c>
      <c r="AN398" s="74">
        <v>0</v>
      </c>
      <c r="AO398" s="74">
        <v>0</v>
      </c>
      <c r="AP398" s="74">
        <v>0</v>
      </c>
      <c r="AQ398" s="67">
        <v>0</v>
      </c>
      <c r="AR398" s="67">
        <v>0</v>
      </c>
      <c r="AS398" s="167" t="s">
        <v>252</v>
      </c>
      <c r="AT398" s="13" t="s">
        <v>119</v>
      </c>
      <c r="AU398" s="74">
        <v>0</v>
      </c>
      <c r="AV398" s="74">
        <v>0</v>
      </c>
      <c r="AW398" s="74">
        <v>0</v>
      </c>
      <c r="AX398" s="74">
        <v>0</v>
      </c>
      <c r="AY398" s="74">
        <v>0</v>
      </c>
      <c r="AZ398" s="74">
        <v>0</v>
      </c>
      <c r="BA398" s="74">
        <v>0</v>
      </c>
      <c r="BB398" s="74">
        <v>0</v>
      </c>
      <c r="BC398" s="74">
        <v>0</v>
      </c>
      <c r="BD398" s="67">
        <v>0</v>
      </c>
      <c r="BE398" s="76">
        <v>0</v>
      </c>
      <c r="BF398" s="74">
        <v>0</v>
      </c>
      <c r="BG398" s="74">
        <v>0</v>
      </c>
      <c r="BH398" s="74">
        <v>0</v>
      </c>
      <c r="BI398" s="74">
        <v>0</v>
      </c>
      <c r="BJ398" s="167" t="s">
        <v>252</v>
      </c>
      <c r="BK398" s="13" t="s">
        <v>119</v>
      </c>
      <c r="BL398" s="74">
        <v>0</v>
      </c>
      <c r="BM398" s="74">
        <v>0</v>
      </c>
      <c r="BN398" s="74">
        <v>0</v>
      </c>
      <c r="BO398" s="74">
        <v>0</v>
      </c>
      <c r="BP398" s="74">
        <v>0</v>
      </c>
      <c r="BQ398" s="74">
        <v>0</v>
      </c>
      <c r="BR398" s="74">
        <v>0</v>
      </c>
      <c r="BS398" s="74">
        <v>0</v>
      </c>
      <c r="BT398" s="74">
        <v>0</v>
      </c>
      <c r="BU398" s="167" t="s">
        <v>252</v>
      </c>
      <c r="BV398" s="13" t="s">
        <v>119</v>
      </c>
      <c r="BW398" s="74">
        <v>0</v>
      </c>
      <c r="BX398" s="74">
        <v>0</v>
      </c>
      <c r="BY398" s="74">
        <v>0</v>
      </c>
      <c r="BZ398" s="74">
        <v>0</v>
      </c>
      <c r="CA398" s="74">
        <v>0</v>
      </c>
      <c r="CB398" s="74">
        <v>0</v>
      </c>
      <c r="CC398" s="74">
        <v>0</v>
      </c>
      <c r="CD398" s="74">
        <v>0</v>
      </c>
      <c r="CE398" s="74">
        <v>0</v>
      </c>
      <c r="CF398" s="74">
        <v>0</v>
      </c>
      <c r="CG398" s="74">
        <v>0</v>
      </c>
      <c r="CH398" s="74">
        <v>0</v>
      </c>
      <c r="CI398" s="74">
        <v>0</v>
      </c>
      <c r="CJ398" s="74">
        <v>0</v>
      </c>
      <c r="CK398" s="74">
        <v>0</v>
      </c>
      <c r="CL398" s="74">
        <v>0</v>
      </c>
      <c r="CM398" s="74">
        <v>0</v>
      </c>
      <c r="CN398" s="74">
        <v>0</v>
      </c>
      <c r="CO398" s="167" t="s">
        <v>252</v>
      </c>
      <c r="CP398" s="13" t="s">
        <v>119</v>
      </c>
      <c r="CQ398" s="72">
        <v>0</v>
      </c>
      <c r="CR398" s="5">
        <v>0</v>
      </c>
      <c r="CS398" s="5">
        <v>0</v>
      </c>
      <c r="CT398" s="72">
        <v>0</v>
      </c>
      <c r="CU398" s="5">
        <v>0</v>
      </c>
      <c r="CV398" s="72">
        <v>0</v>
      </c>
      <c r="CW398" s="72">
        <v>0</v>
      </c>
      <c r="CX398" s="167" t="s">
        <v>252</v>
      </c>
      <c r="CY398" s="13" t="s">
        <v>119</v>
      </c>
      <c r="CZ398" s="74">
        <v>0</v>
      </c>
      <c r="DA398" s="74">
        <v>0</v>
      </c>
      <c r="DB398" s="74">
        <v>0</v>
      </c>
      <c r="DC398" s="74">
        <v>0</v>
      </c>
      <c r="DD398" s="74">
        <v>0</v>
      </c>
      <c r="DE398" s="74">
        <v>0</v>
      </c>
      <c r="DF398" s="74">
        <v>0</v>
      </c>
      <c r="DG398" s="74">
        <v>0</v>
      </c>
      <c r="DH398" s="74">
        <v>0</v>
      </c>
      <c r="DI398" s="74">
        <v>0</v>
      </c>
      <c r="DJ398" s="74">
        <v>0</v>
      </c>
      <c r="DK398" s="74">
        <v>0</v>
      </c>
      <c r="DL398" s="74">
        <v>0</v>
      </c>
      <c r="DM398" s="74">
        <v>0</v>
      </c>
      <c r="DN398" s="74">
        <v>0</v>
      </c>
      <c r="DO398" s="135"/>
      <c r="DP398" s="138" t="s">
        <v>252</v>
      </c>
      <c r="DQ398" s="138" t="s">
        <v>4506</v>
      </c>
      <c r="DR398" s="138">
        <v>0</v>
      </c>
      <c r="DS398" s="138">
        <v>0</v>
      </c>
      <c r="DT398" s="139">
        <v>0</v>
      </c>
      <c r="DU398" s="139">
        <v>0</v>
      </c>
    </row>
    <row r="399" spans="1:125">
      <c r="A399" s="167"/>
      <c r="B399" s="13" t="s">
        <v>120</v>
      </c>
      <c r="C399" s="74">
        <v>80</v>
      </c>
      <c r="D399" s="74">
        <v>46</v>
      </c>
      <c r="E399" s="74">
        <v>36</v>
      </c>
      <c r="F399" s="74">
        <v>23</v>
      </c>
      <c r="G399" s="74">
        <v>0</v>
      </c>
      <c r="H399" s="74">
        <v>0</v>
      </c>
      <c r="I399" s="74">
        <v>15</v>
      </c>
      <c r="J399" s="74">
        <v>9</v>
      </c>
      <c r="K399" s="74">
        <v>0</v>
      </c>
      <c r="L399" s="74">
        <v>0</v>
      </c>
      <c r="M399" s="74">
        <v>76</v>
      </c>
      <c r="N399" s="74">
        <v>43</v>
      </c>
      <c r="O399" s="74">
        <v>0</v>
      </c>
      <c r="P399" s="74">
        <v>0</v>
      </c>
      <c r="Q399" s="74">
        <v>0</v>
      </c>
      <c r="R399" s="74">
        <v>0</v>
      </c>
      <c r="S399" s="74">
        <v>0</v>
      </c>
      <c r="T399" s="74">
        <v>0</v>
      </c>
      <c r="U399" s="67">
        <v>207</v>
      </c>
      <c r="V399" s="67">
        <v>121</v>
      </c>
      <c r="W399" s="167"/>
      <c r="X399" s="13" t="s">
        <v>120</v>
      </c>
      <c r="Y399" s="74">
        <v>0</v>
      </c>
      <c r="Z399" s="74">
        <v>0</v>
      </c>
      <c r="AA399" s="74">
        <v>0</v>
      </c>
      <c r="AB399" s="74">
        <v>0</v>
      </c>
      <c r="AC399" s="74">
        <v>0</v>
      </c>
      <c r="AD399" s="74">
        <v>0</v>
      </c>
      <c r="AE399" s="74">
        <v>0</v>
      </c>
      <c r="AF399" s="74">
        <v>0</v>
      </c>
      <c r="AG399" s="74">
        <v>0</v>
      </c>
      <c r="AH399" s="74">
        <v>0</v>
      </c>
      <c r="AI399" s="74">
        <v>15</v>
      </c>
      <c r="AJ399" s="74">
        <v>8</v>
      </c>
      <c r="AK399" s="74">
        <v>0</v>
      </c>
      <c r="AL399" s="74">
        <v>0</v>
      </c>
      <c r="AM399" s="74">
        <v>0</v>
      </c>
      <c r="AN399" s="74">
        <v>0</v>
      </c>
      <c r="AO399" s="74">
        <v>0</v>
      </c>
      <c r="AP399" s="74">
        <v>0</v>
      </c>
      <c r="AQ399" s="67">
        <v>15</v>
      </c>
      <c r="AR399" s="67">
        <v>8</v>
      </c>
      <c r="AS399" s="167"/>
      <c r="AT399" s="13" t="s">
        <v>120</v>
      </c>
      <c r="AU399" s="74">
        <v>3</v>
      </c>
      <c r="AV399" s="74">
        <v>1</v>
      </c>
      <c r="AW399" s="74">
        <v>0</v>
      </c>
      <c r="AX399" s="74">
        <v>1</v>
      </c>
      <c r="AY399" s="74">
        <v>0</v>
      </c>
      <c r="AZ399" s="74">
        <v>2</v>
      </c>
      <c r="BA399" s="74">
        <v>0</v>
      </c>
      <c r="BB399" s="74">
        <v>0</v>
      </c>
      <c r="BC399" s="74">
        <v>0</v>
      </c>
      <c r="BD399" s="67">
        <v>7</v>
      </c>
      <c r="BE399" s="76">
        <v>7</v>
      </c>
      <c r="BF399" s="74">
        <v>7</v>
      </c>
      <c r="BG399" s="74">
        <v>0</v>
      </c>
      <c r="BH399" s="74">
        <v>1</v>
      </c>
      <c r="BI399" s="74">
        <v>2</v>
      </c>
      <c r="BJ399" s="167"/>
      <c r="BK399" s="13" t="s">
        <v>120</v>
      </c>
      <c r="BL399" s="74">
        <v>5</v>
      </c>
      <c r="BM399" s="74">
        <v>102</v>
      </c>
      <c r="BN399" s="74">
        <v>0</v>
      </c>
      <c r="BO399" s="74">
        <v>0</v>
      </c>
      <c r="BP399" s="74">
        <v>0</v>
      </c>
      <c r="BQ399" s="74">
        <v>8</v>
      </c>
      <c r="BR399" s="74">
        <v>12</v>
      </c>
      <c r="BS399" s="74">
        <v>8</v>
      </c>
      <c r="BT399" s="74">
        <v>8</v>
      </c>
      <c r="BU399" s="167"/>
      <c r="BV399" s="13" t="s">
        <v>120</v>
      </c>
      <c r="BW399" s="74">
        <v>60</v>
      </c>
      <c r="BX399" s="74">
        <v>32</v>
      </c>
      <c r="BY399" s="74">
        <v>60</v>
      </c>
      <c r="BZ399" s="74">
        <v>32</v>
      </c>
      <c r="CA399" s="74">
        <v>33</v>
      </c>
      <c r="CB399" s="74">
        <v>18</v>
      </c>
      <c r="CC399" s="74">
        <v>0</v>
      </c>
      <c r="CD399" s="74">
        <v>0</v>
      </c>
      <c r="CE399" s="74">
        <v>0</v>
      </c>
      <c r="CF399" s="74">
        <v>0</v>
      </c>
      <c r="CG399" s="74">
        <v>0</v>
      </c>
      <c r="CH399" s="74">
        <v>0</v>
      </c>
      <c r="CI399" s="74">
        <v>22</v>
      </c>
      <c r="CJ399" s="74">
        <v>13</v>
      </c>
      <c r="CK399" s="74">
        <v>22</v>
      </c>
      <c r="CL399" s="74">
        <v>13</v>
      </c>
      <c r="CM399" s="74">
        <v>14</v>
      </c>
      <c r="CN399" s="74">
        <v>7</v>
      </c>
      <c r="CO399" s="167"/>
      <c r="CP399" s="13" t="s">
        <v>120</v>
      </c>
      <c r="CQ399" s="72">
        <v>11</v>
      </c>
      <c r="CR399" s="5">
        <v>3</v>
      </c>
      <c r="CS399" s="5">
        <v>3</v>
      </c>
      <c r="CT399" s="72">
        <v>4</v>
      </c>
      <c r="CU399" s="5">
        <v>3</v>
      </c>
      <c r="CV399" s="72">
        <v>15</v>
      </c>
      <c r="CW399" s="72">
        <v>6</v>
      </c>
      <c r="CX399" s="167"/>
      <c r="CY399" s="13" t="s">
        <v>120</v>
      </c>
      <c r="CZ399" s="74">
        <v>0</v>
      </c>
      <c r="DA399" s="74">
        <v>0</v>
      </c>
      <c r="DB399" s="74">
        <v>0</v>
      </c>
      <c r="DC399" s="74">
        <v>0</v>
      </c>
      <c r="DD399" s="74">
        <v>0</v>
      </c>
      <c r="DE399" s="74">
        <v>0</v>
      </c>
      <c r="DF399" s="74">
        <v>0</v>
      </c>
      <c r="DG399" s="74">
        <v>0</v>
      </c>
      <c r="DH399" s="74">
        <v>0</v>
      </c>
      <c r="DI399" s="74">
        <v>0</v>
      </c>
      <c r="DJ399" s="74">
        <v>0</v>
      </c>
      <c r="DK399" s="74">
        <v>0</v>
      </c>
      <c r="DL399" s="74">
        <v>0</v>
      </c>
      <c r="DM399" s="74">
        <v>0</v>
      </c>
      <c r="DN399" s="74">
        <v>0</v>
      </c>
      <c r="DO399" s="135"/>
      <c r="DP399" s="138" t="s">
        <v>252</v>
      </c>
      <c r="DQ399" s="138" t="s">
        <v>4507</v>
      </c>
      <c r="DR399" s="138">
        <v>82</v>
      </c>
      <c r="DS399" s="138">
        <v>47</v>
      </c>
      <c r="DT399" s="139">
        <v>209</v>
      </c>
      <c r="DU399" s="139">
        <v>0</v>
      </c>
    </row>
    <row r="400" spans="1:125">
      <c r="A400" s="167"/>
      <c r="B400" s="103" t="s">
        <v>102</v>
      </c>
      <c r="C400" s="105">
        <v>80</v>
      </c>
      <c r="D400" s="105">
        <v>46</v>
      </c>
      <c r="E400" s="105">
        <v>36</v>
      </c>
      <c r="F400" s="105">
        <v>23</v>
      </c>
      <c r="G400" s="105">
        <v>0</v>
      </c>
      <c r="H400" s="105">
        <v>0</v>
      </c>
      <c r="I400" s="105">
        <v>15</v>
      </c>
      <c r="J400" s="105">
        <v>9</v>
      </c>
      <c r="K400" s="105">
        <v>0</v>
      </c>
      <c r="L400" s="105">
        <v>0</v>
      </c>
      <c r="M400" s="105">
        <v>76</v>
      </c>
      <c r="N400" s="105">
        <v>43</v>
      </c>
      <c r="O400" s="105">
        <v>0</v>
      </c>
      <c r="P400" s="105">
        <v>0</v>
      </c>
      <c r="Q400" s="105">
        <v>0</v>
      </c>
      <c r="R400" s="105">
        <v>0</v>
      </c>
      <c r="S400" s="105">
        <v>0</v>
      </c>
      <c r="T400" s="105">
        <v>0</v>
      </c>
      <c r="U400" s="105">
        <v>207</v>
      </c>
      <c r="V400" s="105">
        <v>121</v>
      </c>
      <c r="W400" s="167"/>
      <c r="X400" s="103" t="s">
        <v>102</v>
      </c>
      <c r="Y400" s="105">
        <v>0</v>
      </c>
      <c r="Z400" s="105">
        <v>0</v>
      </c>
      <c r="AA400" s="105">
        <v>0</v>
      </c>
      <c r="AB400" s="105">
        <v>0</v>
      </c>
      <c r="AC400" s="105">
        <v>0</v>
      </c>
      <c r="AD400" s="105">
        <v>0</v>
      </c>
      <c r="AE400" s="105">
        <v>0</v>
      </c>
      <c r="AF400" s="105">
        <v>0</v>
      </c>
      <c r="AG400" s="105">
        <v>0</v>
      </c>
      <c r="AH400" s="105">
        <v>0</v>
      </c>
      <c r="AI400" s="105">
        <v>15</v>
      </c>
      <c r="AJ400" s="105">
        <v>8</v>
      </c>
      <c r="AK400" s="105">
        <v>0</v>
      </c>
      <c r="AL400" s="105">
        <v>0</v>
      </c>
      <c r="AM400" s="105">
        <v>0</v>
      </c>
      <c r="AN400" s="105">
        <v>0</v>
      </c>
      <c r="AO400" s="105">
        <v>0</v>
      </c>
      <c r="AP400" s="105">
        <v>0</v>
      </c>
      <c r="AQ400" s="105">
        <v>15</v>
      </c>
      <c r="AR400" s="105">
        <v>8</v>
      </c>
      <c r="AS400" s="167"/>
      <c r="AT400" s="103" t="s">
        <v>102</v>
      </c>
      <c r="AU400" s="105">
        <v>3</v>
      </c>
      <c r="AV400" s="105">
        <v>1</v>
      </c>
      <c r="AW400" s="105">
        <v>0</v>
      </c>
      <c r="AX400" s="105">
        <v>1</v>
      </c>
      <c r="AY400" s="105">
        <v>0</v>
      </c>
      <c r="AZ400" s="105">
        <v>2</v>
      </c>
      <c r="BA400" s="105">
        <v>0</v>
      </c>
      <c r="BB400" s="105">
        <v>0</v>
      </c>
      <c r="BC400" s="105">
        <v>0</v>
      </c>
      <c r="BD400" s="105">
        <v>7</v>
      </c>
      <c r="BE400" s="105">
        <v>7</v>
      </c>
      <c r="BF400" s="105">
        <v>7</v>
      </c>
      <c r="BG400" s="105">
        <v>0</v>
      </c>
      <c r="BH400" s="105">
        <v>1</v>
      </c>
      <c r="BI400" s="105">
        <v>2</v>
      </c>
      <c r="BJ400" s="167"/>
      <c r="BK400" s="103" t="s">
        <v>102</v>
      </c>
      <c r="BL400" s="105">
        <v>5</v>
      </c>
      <c r="BM400" s="105">
        <v>102</v>
      </c>
      <c r="BN400" s="105">
        <v>0</v>
      </c>
      <c r="BO400" s="105">
        <v>0</v>
      </c>
      <c r="BP400" s="105">
        <v>0</v>
      </c>
      <c r="BQ400" s="105">
        <v>8</v>
      </c>
      <c r="BR400" s="105">
        <v>12</v>
      </c>
      <c r="BS400" s="105">
        <v>8</v>
      </c>
      <c r="BT400" s="105">
        <v>8</v>
      </c>
      <c r="BU400" s="167"/>
      <c r="BV400" s="103" t="s">
        <v>102</v>
      </c>
      <c r="BW400" s="105">
        <v>60</v>
      </c>
      <c r="BX400" s="105">
        <v>32</v>
      </c>
      <c r="BY400" s="105">
        <v>60</v>
      </c>
      <c r="BZ400" s="105">
        <v>32</v>
      </c>
      <c r="CA400" s="105">
        <v>33</v>
      </c>
      <c r="CB400" s="105">
        <v>18</v>
      </c>
      <c r="CC400" s="105">
        <v>0</v>
      </c>
      <c r="CD400" s="105">
        <v>0</v>
      </c>
      <c r="CE400" s="105">
        <v>0</v>
      </c>
      <c r="CF400" s="105">
        <v>0</v>
      </c>
      <c r="CG400" s="105">
        <v>0</v>
      </c>
      <c r="CH400" s="105">
        <v>0</v>
      </c>
      <c r="CI400" s="105">
        <v>22</v>
      </c>
      <c r="CJ400" s="105">
        <v>13</v>
      </c>
      <c r="CK400" s="105">
        <v>22</v>
      </c>
      <c r="CL400" s="105">
        <v>13</v>
      </c>
      <c r="CM400" s="105">
        <v>14</v>
      </c>
      <c r="CN400" s="105">
        <v>7</v>
      </c>
      <c r="CO400" s="167"/>
      <c r="CP400" s="105" t="s">
        <v>102</v>
      </c>
      <c r="CQ400" s="105">
        <v>11</v>
      </c>
      <c r="CR400" s="105">
        <v>3</v>
      </c>
      <c r="CS400" s="105">
        <v>3</v>
      </c>
      <c r="CT400" s="105">
        <v>4</v>
      </c>
      <c r="CU400" s="105">
        <v>3</v>
      </c>
      <c r="CV400" s="105">
        <v>15</v>
      </c>
      <c r="CW400" s="105">
        <v>6</v>
      </c>
      <c r="CX400" s="167"/>
      <c r="CY400" s="103" t="s">
        <v>102</v>
      </c>
      <c r="CZ400" s="105">
        <v>0</v>
      </c>
      <c r="DA400" s="105">
        <v>0</v>
      </c>
      <c r="DB400" s="105">
        <v>0</v>
      </c>
      <c r="DC400" s="105">
        <v>0</v>
      </c>
      <c r="DD400" s="105">
        <v>0</v>
      </c>
      <c r="DE400" s="105">
        <v>0</v>
      </c>
      <c r="DF400" s="105">
        <v>0</v>
      </c>
      <c r="DG400" s="105">
        <v>0</v>
      </c>
      <c r="DH400" s="105">
        <v>0</v>
      </c>
      <c r="DI400" s="105">
        <v>0</v>
      </c>
      <c r="DJ400" s="105">
        <v>0</v>
      </c>
      <c r="DK400" s="105">
        <v>0</v>
      </c>
      <c r="DL400" s="105">
        <v>0</v>
      </c>
      <c r="DM400" s="105">
        <v>0</v>
      </c>
      <c r="DN400" s="105">
        <v>0</v>
      </c>
      <c r="DO400" s="135"/>
      <c r="DP400" s="138" t="s">
        <v>252</v>
      </c>
      <c r="DQ400" s="138" t="s">
        <v>4508</v>
      </c>
      <c r="DR400" s="138">
        <v>82</v>
      </c>
      <c r="DS400" s="138">
        <v>47</v>
      </c>
      <c r="DT400" s="139">
        <v>209</v>
      </c>
      <c r="DU400" s="139">
        <v>0</v>
      </c>
    </row>
    <row r="401" spans="1:125" ht="14.45" customHeight="1">
      <c r="A401" s="167" t="s">
        <v>253</v>
      </c>
      <c r="B401" s="13" t="s">
        <v>119</v>
      </c>
      <c r="C401" s="74">
        <v>78</v>
      </c>
      <c r="D401" s="74">
        <v>42</v>
      </c>
      <c r="E401" s="74">
        <v>58</v>
      </c>
      <c r="F401" s="74">
        <v>32</v>
      </c>
      <c r="G401" s="74">
        <v>0</v>
      </c>
      <c r="H401" s="74">
        <v>0</v>
      </c>
      <c r="I401" s="74">
        <v>0</v>
      </c>
      <c r="J401" s="74">
        <v>0</v>
      </c>
      <c r="K401" s="74">
        <v>0</v>
      </c>
      <c r="L401" s="74">
        <v>0</v>
      </c>
      <c r="M401" s="74">
        <v>82</v>
      </c>
      <c r="N401" s="74">
        <v>35</v>
      </c>
      <c r="O401" s="74">
        <v>0</v>
      </c>
      <c r="P401" s="74">
        <v>0</v>
      </c>
      <c r="Q401" s="74">
        <v>0</v>
      </c>
      <c r="R401" s="74">
        <v>0</v>
      </c>
      <c r="S401" s="74">
        <v>0</v>
      </c>
      <c r="T401" s="74">
        <v>0</v>
      </c>
      <c r="U401" s="67">
        <v>218</v>
      </c>
      <c r="V401" s="67">
        <v>109</v>
      </c>
      <c r="W401" s="167" t="s">
        <v>253</v>
      </c>
      <c r="X401" s="13" t="s">
        <v>119</v>
      </c>
      <c r="Y401" s="74">
        <v>0</v>
      </c>
      <c r="Z401" s="74">
        <v>0</v>
      </c>
      <c r="AA401" s="74">
        <v>0</v>
      </c>
      <c r="AB401" s="74">
        <v>0</v>
      </c>
      <c r="AC401" s="74">
        <v>0</v>
      </c>
      <c r="AD401" s="74">
        <v>0</v>
      </c>
      <c r="AE401" s="74">
        <v>0</v>
      </c>
      <c r="AF401" s="74">
        <v>0</v>
      </c>
      <c r="AG401" s="74">
        <v>0</v>
      </c>
      <c r="AH401" s="74">
        <v>0</v>
      </c>
      <c r="AI401" s="74">
        <v>2</v>
      </c>
      <c r="AJ401" s="74">
        <v>1</v>
      </c>
      <c r="AK401" s="74">
        <v>0</v>
      </c>
      <c r="AL401" s="74">
        <v>0</v>
      </c>
      <c r="AM401" s="74">
        <v>0</v>
      </c>
      <c r="AN401" s="74">
        <v>0</v>
      </c>
      <c r="AO401" s="74">
        <v>0</v>
      </c>
      <c r="AP401" s="74">
        <v>0</v>
      </c>
      <c r="AQ401" s="67">
        <v>2</v>
      </c>
      <c r="AR401" s="67">
        <v>1</v>
      </c>
      <c r="AS401" s="167" t="s">
        <v>253</v>
      </c>
      <c r="AT401" s="13" t="s">
        <v>119</v>
      </c>
      <c r="AU401" s="74">
        <v>2</v>
      </c>
      <c r="AV401" s="74">
        <v>2</v>
      </c>
      <c r="AW401" s="74">
        <v>0</v>
      </c>
      <c r="AX401" s="74">
        <v>0</v>
      </c>
      <c r="AY401" s="74">
        <v>0</v>
      </c>
      <c r="AZ401" s="74">
        <v>2</v>
      </c>
      <c r="BA401" s="74">
        <v>0</v>
      </c>
      <c r="BB401" s="74">
        <v>0</v>
      </c>
      <c r="BC401" s="74">
        <v>0</v>
      </c>
      <c r="BD401" s="67">
        <v>6</v>
      </c>
      <c r="BE401" s="76">
        <v>6</v>
      </c>
      <c r="BF401" s="74">
        <v>6</v>
      </c>
      <c r="BG401" s="74">
        <v>0</v>
      </c>
      <c r="BH401" s="74">
        <v>0</v>
      </c>
      <c r="BI401" s="74">
        <v>2</v>
      </c>
      <c r="BJ401" s="167" t="s">
        <v>253</v>
      </c>
      <c r="BK401" s="13" t="s">
        <v>119</v>
      </c>
      <c r="BL401" s="74">
        <v>30</v>
      </c>
      <c r="BM401" s="74">
        <v>72</v>
      </c>
      <c r="BN401" s="74">
        <v>0</v>
      </c>
      <c r="BO401" s="74">
        <v>0</v>
      </c>
      <c r="BP401" s="74">
        <v>0</v>
      </c>
      <c r="BQ401" s="74">
        <v>2</v>
      </c>
      <c r="BR401" s="74">
        <v>6</v>
      </c>
      <c r="BS401" s="74">
        <v>6</v>
      </c>
      <c r="BT401" s="74">
        <v>6</v>
      </c>
      <c r="BU401" s="167" t="s">
        <v>253</v>
      </c>
      <c r="BV401" s="13" t="s">
        <v>119</v>
      </c>
      <c r="BW401" s="74">
        <v>74</v>
      </c>
      <c r="BX401" s="74">
        <v>35</v>
      </c>
      <c r="BY401" s="74">
        <v>65</v>
      </c>
      <c r="BZ401" s="74">
        <v>32</v>
      </c>
      <c r="CA401" s="74">
        <v>35</v>
      </c>
      <c r="CB401" s="74">
        <v>18</v>
      </c>
      <c r="CC401" s="74">
        <v>0</v>
      </c>
      <c r="CD401" s="74">
        <v>0</v>
      </c>
      <c r="CE401" s="74">
        <v>0</v>
      </c>
      <c r="CF401" s="74">
        <v>0</v>
      </c>
      <c r="CG401" s="74">
        <v>0</v>
      </c>
      <c r="CH401" s="74">
        <v>0</v>
      </c>
      <c r="CI401" s="74">
        <v>0</v>
      </c>
      <c r="CJ401" s="74">
        <v>0</v>
      </c>
      <c r="CK401" s="74">
        <v>0</v>
      </c>
      <c r="CL401" s="74">
        <v>0</v>
      </c>
      <c r="CM401" s="74">
        <v>0</v>
      </c>
      <c r="CN401" s="74">
        <v>0</v>
      </c>
      <c r="CO401" s="167" t="s">
        <v>253</v>
      </c>
      <c r="CP401" s="13" t="s">
        <v>119</v>
      </c>
      <c r="CQ401" s="72">
        <v>9</v>
      </c>
      <c r="CR401" s="5">
        <v>2</v>
      </c>
      <c r="CS401" s="5">
        <v>0</v>
      </c>
      <c r="CT401" s="72">
        <v>3</v>
      </c>
      <c r="CU401" s="5">
        <v>2</v>
      </c>
      <c r="CV401" s="72">
        <v>12</v>
      </c>
      <c r="CW401" s="72">
        <v>4</v>
      </c>
      <c r="CX401" s="167" t="s">
        <v>253</v>
      </c>
      <c r="CY401" s="13" t="s">
        <v>119</v>
      </c>
      <c r="CZ401" s="74">
        <v>3</v>
      </c>
      <c r="DA401" s="74">
        <v>3</v>
      </c>
      <c r="DB401" s="74">
        <v>3</v>
      </c>
      <c r="DC401" s="74">
        <v>0</v>
      </c>
      <c r="DD401" s="74">
        <v>3</v>
      </c>
      <c r="DE401" s="74">
        <v>0</v>
      </c>
      <c r="DF401" s="74">
        <v>3</v>
      </c>
      <c r="DG401" s="74">
        <v>0</v>
      </c>
      <c r="DH401" s="74">
        <v>3</v>
      </c>
      <c r="DI401" s="74">
        <v>0</v>
      </c>
      <c r="DJ401" s="74">
        <v>0</v>
      </c>
      <c r="DK401" s="74">
        <v>0</v>
      </c>
      <c r="DL401" s="74">
        <v>0</v>
      </c>
      <c r="DM401" s="74">
        <v>0</v>
      </c>
      <c r="DN401" s="74">
        <v>0</v>
      </c>
      <c r="DO401" s="135"/>
      <c r="DP401" s="138" t="s">
        <v>253</v>
      </c>
      <c r="DQ401" s="138" t="s">
        <v>4509</v>
      </c>
      <c r="DR401" s="138">
        <v>74</v>
      </c>
      <c r="DS401" s="138">
        <v>35</v>
      </c>
      <c r="DT401" s="139">
        <v>174</v>
      </c>
      <c r="DU401" s="139">
        <v>18</v>
      </c>
    </row>
    <row r="402" spans="1:125">
      <c r="A402" s="167"/>
      <c r="B402" s="13" t="s">
        <v>120</v>
      </c>
      <c r="C402" s="74">
        <v>114</v>
      </c>
      <c r="D402" s="74">
        <v>61</v>
      </c>
      <c r="E402" s="74">
        <v>33</v>
      </c>
      <c r="F402" s="74">
        <v>14</v>
      </c>
      <c r="G402" s="74">
        <v>0</v>
      </c>
      <c r="H402" s="74">
        <v>0</v>
      </c>
      <c r="I402" s="74">
        <v>0</v>
      </c>
      <c r="J402" s="74">
        <v>0</v>
      </c>
      <c r="K402" s="74">
        <v>44</v>
      </c>
      <c r="L402" s="74">
        <v>24</v>
      </c>
      <c r="M402" s="74">
        <v>85</v>
      </c>
      <c r="N402" s="74">
        <v>44</v>
      </c>
      <c r="O402" s="74">
        <v>0</v>
      </c>
      <c r="P402" s="74">
        <v>0</v>
      </c>
      <c r="Q402" s="74">
        <v>0</v>
      </c>
      <c r="R402" s="74">
        <v>0</v>
      </c>
      <c r="S402" s="74">
        <v>19</v>
      </c>
      <c r="T402" s="74">
        <v>2</v>
      </c>
      <c r="U402" s="67">
        <v>295</v>
      </c>
      <c r="V402" s="67">
        <v>145</v>
      </c>
      <c r="W402" s="167"/>
      <c r="X402" s="13" t="s">
        <v>120</v>
      </c>
      <c r="Y402" s="74">
        <v>0</v>
      </c>
      <c r="Z402" s="74">
        <v>0</v>
      </c>
      <c r="AA402" s="74">
        <v>0</v>
      </c>
      <c r="AB402" s="74">
        <v>0</v>
      </c>
      <c r="AC402" s="74">
        <v>0</v>
      </c>
      <c r="AD402" s="74">
        <v>0</v>
      </c>
      <c r="AE402" s="74">
        <v>0</v>
      </c>
      <c r="AF402" s="74">
        <v>0</v>
      </c>
      <c r="AG402" s="74">
        <v>0</v>
      </c>
      <c r="AH402" s="74">
        <v>0</v>
      </c>
      <c r="AI402" s="74">
        <v>6</v>
      </c>
      <c r="AJ402" s="74">
        <v>2</v>
      </c>
      <c r="AK402" s="74">
        <v>0</v>
      </c>
      <c r="AL402" s="74">
        <v>0</v>
      </c>
      <c r="AM402" s="74">
        <v>0</v>
      </c>
      <c r="AN402" s="74">
        <v>0</v>
      </c>
      <c r="AO402" s="74">
        <v>5</v>
      </c>
      <c r="AP402" s="74">
        <v>1</v>
      </c>
      <c r="AQ402" s="67">
        <v>11</v>
      </c>
      <c r="AR402" s="67">
        <v>3</v>
      </c>
      <c r="AS402" s="167"/>
      <c r="AT402" s="13" t="s">
        <v>120</v>
      </c>
      <c r="AU402" s="74">
        <v>4</v>
      </c>
      <c r="AV402" s="74">
        <v>2</v>
      </c>
      <c r="AW402" s="74">
        <v>0</v>
      </c>
      <c r="AX402" s="74">
        <v>0</v>
      </c>
      <c r="AY402" s="74">
        <v>2</v>
      </c>
      <c r="AZ402" s="74">
        <v>3</v>
      </c>
      <c r="BA402" s="74">
        <v>0</v>
      </c>
      <c r="BB402" s="74">
        <v>0</v>
      </c>
      <c r="BC402" s="74">
        <v>1</v>
      </c>
      <c r="BD402" s="67">
        <v>12</v>
      </c>
      <c r="BE402" s="76">
        <v>12</v>
      </c>
      <c r="BF402" s="74">
        <v>12</v>
      </c>
      <c r="BG402" s="74">
        <v>9</v>
      </c>
      <c r="BH402" s="74">
        <v>0</v>
      </c>
      <c r="BI402" s="74">
        <v>3</v>
      </c>
      <c r="BJ402" s="167"/>
      <c r="BK402" s="13" t="s">
        <v>120</v>
      </c>
      <c r="BL402" s="74">
        <v>0</v>
      </c>
      <c r="BM402" s="74">
        <v>119</v>
      </c>
      <c r="BN402" s="74">
        <v>45</v>
      </c>
      <c r="BO402" s="74">
        <v>0</v>
      </c>
      <c r="BP402" s="74">
        <v>0</v>
      </c>
      <c r="BQ402" s="74">
        <v>0</v>
      </c>
      <c r="BR402" s="74">
        <v>12</v>
      </c>
      <c r="BS402" s="74">
        <v>12</v>
      </c>
      <c r="BT402" s="74">
        <v>12</v>
      </c>
      <c r="BU402" s="167"/>
      <c r="BV402" s="13" t="s">
        <v>120</v>
      </c>
      <c r="BW402" s="74">
        <v>78</v>
      </c>
      <c r="BX402" s="74">
        <v>28</v>
      </c>
      <c r="BY402" s="74">
        <v>61</v>
      </c>
      <c r="BZ402" s="74">
        <v>26</v>
      </c>
      <c r="CA402" s="74">
        <v>16</v>
      </c>
      <c r="CB402" s="74">
        <v>5</v>
      </c>
      <c r="CC402" s="74">
        <v>0</v>
      </c>
      <c r="CD402" s="74">
        <v>0</v>
      </c>
      <c r="CE402" s="74">
        <v>0</v>
      </c>
      <c r="CF402" s="74">
        <v>0</v>
      </c>
      <c r="CG402" s="74">
        <v>0</v>
      </c>
      <c r="CH402" s="74">
        <v>0</v>
      </c>
      <c r="CI402" s="74">
        <v>21</v>
      </c>
      <c r="CJ402" s="74">
        <v>6</v>
      </c>
      <c r="CK402" s="74">
        <v>21</v>
      </c>
      <c r="CL402" s="74">
        <v>6</v>
      </c>
      <c r="CM402" s="74">
        <v>14</v>
      </c>
      <c r="CN402" s="74">
        <v>6</v>
      </c>
      <c r="CO402" s="167"/>
      <c r="CP402" s="13" t="s">
        <v>120</v>
      </c>
      <c r="CQ402" s="72">
        <v>13</v>
      </c>
      <c r="CR402" s="5">
        <v>4</v>
      </c>
      <c r="CS402" s="5">
        <v>0</v>
      </c>
      <c r="CT402" s="72">
        <v>3</v>
      </c>
      <c r="CU402" s="5">
        <v>2</v>
      </c>
      <c r="CV402" s="72">
        <v>16</v>
      </c>
      <c r="CW402" s="72">
        <v>6</v>
      </c>
      <c r="CX402" s="167"/>
      <c r="CY402" s="13" t="s">
        <v>120</v>
      </c>
      <c r="CZ402" s="74">
        <v>3</v>
      </c>
      <c r="DA402" s="74">
        <v>3</v>
      </c>
      <c r="DB402" s="74">
        <v>3</v>
      </c>
      <c r="DC402" s="74">
        <v>0</v>
      </c>
      <c r="DD402" s="74">
        <v>3</v>
      </c>
      <c r="DE402" s="74">
        <v>3</v>
      </c>
      <c r="DF402" s="74">
        <v>3</v>
      </c>
      <c r="DG402" s="74">
        <v>3</v>
      </c>
      <c r="DH402" s="74">
        <v>1</v>
      </c>
      <c r="DI402" s="74">
        <v>0</v>
      </c>
      <c r="DJ402" s="74">
        <v>0</v>
      </c>
      <c r="DK402" s="74">
        <v>0</v>
      </c>
      <c r="DL402" s="74">
        <v>0</v>
      </c>
      <c r="DM402" s="74">
        <v>0</v>
      </c>
      <c r="DN402" s="74">
        <v>0</v>
      </c>
      <c r="DO402" s="135"/>
      <c r="DP402" s="138" t="s">
        <v>253</v>
      </c>
      <c r="DQ402" s="138" t="s">
        <v>4510</v>
      </c>
      <c r="DR402" s="138">
        <v>99</v>
      </c>
      <c r="DS402" s="138">
        <v>30</v>
      </c>
      <c r="DT402" s="139">
        <v>373</v>
      </c>
      <c r="DU402" s="139">
        <v>22</v>
      </c>
    </row>
    <row r="403" spans="1:125">
      <c r="A403" s="167"/>
      <c r="B403" s="103" t="s">
        <v>102</v>
      </c>
      <c r="C403" s="105">
        <v>192</v>
      </c>
      <c r="D403" s="105">
        <v>103</v>
      </c>
      <c r="E403" s="105">
        <v>91</v>
      </c>
      <c r="F403" s="105">
        <v>46</v>
      </c>
      <c r="G403" s="105">
        <v>0</v>
      </c>
      <c r="H403" s="105">
        <v>0</v>
      </c>
      <c r="I403" s="105">
        <v>0</v>
      </c>
      <c r="J403" s="105">
        <v>0</v>
      </c>
      <c r="K403" s="105">
        <v>44</v>
      </c>
      <c r="L403" s="105">
        <v>24</v>
      </c>
      <c r="M403" s="105">
        <v>167</v>
      </c>
      <c r="N403" s="105">
        <v>79</v>
      </c>
      <c r="O403" s="105">
        <v>0</v>
      </c>
      <c r="P403" s="105">
        <v>0</v>
      </c>
      <c r="Q403" s="105">
        <v>0</v>
      </c>
      <c r="R403" s="105">
        <v>0</v>
      </c>
      <c r="S403" s="105">
        <v>19</v>
      </c>
      <c r="T403" s="105">
        <v>2</v>
      </c>
      <c r="U403" s="105">
        <v>513</v>
      </c>
      <c r="V403" s="105">
        <v>254</v>
      </c>
      <c r="W403" s="167"/>
      <c r="X403" s="103" t="s">
        <v>102</v>
      </c>
      <c r="Y403" s="105">
        <v>0</v>
      </c>
      <c r="Z403" s="105">
        <v>0</v>
      </c>
      <c r="AA403" s="105">
        <v>0</v>
      </c>
      <c r="AB403" s="105">
        <v>0</v>
      </c>
      <c r="AC403" s="105">
        <v>0</v>
      </c>
      <c r="AD403" s="105">
        <v>0</v>
      </c>
      <c r="AE403" s="105">
        <v>0</v>
      </c>
      <c r="AF403" s="105">
        <v>0</v>
      </c>
      <c r="AG403" s="105">
        <v>0</v>
      </c>
      <c r="AH403" s="105">
        <v>0</v>
      </c>
      <c r="AI403" s="105">
        <v>8</v>
      </c>
      <c r="AJ403" s="105">
        <v>3</v>
      </c>
      <c r="AK403" s="105">
        <v>0</v>
      </c>
      <c r="AL403" s="105">
        <v>0</v>
      </c>
      <c r="AM403" s="105">
        <v>0</v>
      </c>
      <c r="AN403" s="105">
        <v>0</v>
      </c>
      <c r="AO403" s="105">
        <v>5</v>
      </c>
      <c r="AP403" s="105">
        <v>1</v>
      </c>
      <c r="AQ403" s="105">
        <v>13</v>
      </c>
      <c r="AR403" s="105">
        <v>4</v>
      </c>
      <c r="AS403" s="167"/>
      <c r="AT403" s="103" t="s">
        <v>102</v>
      </c>
      <c r="AU403" s="105">
        <v>6</v>
      </c>
      <c r="AV403" s="105">
        <v>4</v>
      </c>
      <c r="AW403" s="105">
        <v>0</v>
      </c>
      <c r="AX403" s="105">
        <v>0</v>
      </c>
      <c r="AY403" s="105">
        <v>2</v>
      </c>
      <c r="AZ403" s="105">
        <v>5</v>
      </c>
      <c r="BA403" s="105">
        <v>0</v>
      </c>
      <c r="BB403" s="105">
        <v>0</v>
      </c>
      <c r="BC403" s="105">
        <v>1</v>
      </c>
      <c r="BD403" s="105">
        <v>18</v>
      </c>
      <c r="BE403" s="105">
        <v>18</v>
      </c>
      <c r="BF403" s="105">
        <v>18</v>
      </c>
      <c r="BG403" s="105">
        <v>9</v>
      </c>
      <c r="BH403" s="105">
        <v>0</v>
      </c>
      <c r="BI403" s="105">
        <v>5</v>
      </c>
      <c r="BJ403" s="167"/>
      <c r="BK403" s="103" t="s">
        <v>102</v>
      </c>
      <c r="BL403" s="105">
        <v>30</v>
      </c>
      <c r="BM403" s="105">
        <v>191</v>
      </c>
      <c r="BN403" s="105">
        <v>45</v>
      </c>
      <c r="BO403" s="105">
        <v>0</v>
      </c>
      <c r="BP403" s="105">
        <v>0</v>
      </c>
      <c r="BQ403" s="105">
        <v>2</v>
      </c>
      <c r="BR403" s="105">
        <v>18</v>
      </c>
      <c r="BS403" s="105">
        <v>18</v>
      </c>
      <c r="BT403" s="105">
        <v>18</v>
      </c>
      <c r="BU403" s="167"/>
      <c r="BV403" s="103" t="s">
        <v>102</v>
      </c>
      <c r="BW403" s="105">
        <v>152</v>
      </c>
      <c r="BX403" s="105">
        <v>63</v>
      </c>
      <c r="BY403" s="105">
        <v>126</v>
      </c>
      <c r="BZ403" s="105">
        <v>58</v>
      </c>
      <c r="CA403" s="105">
        <v>51</v>
      </c>
      <c r="CB403" s="105">
        <v>23</v>
      </c>
      <c r="CC403" s="105">
        <v>0</v>
      </c>
      <c r="CD403" s="105">
        <v>0</v>
      </c>
      <c r="CE403" s="105">
        <v>0</v>
      </c>
      <c r="CF403" s="105">
        <v>0</v>
      </c>
      <c r="CG403" s="105">
        <v>0</v>
      </c>
      <c r="CH403" s="105">
        <v>0</v>
      </c>
      <c r="CI403" s="105">
        <v>21</v>
      </c>
      <c r="CJ403" s="105">
        <v>6</v>
      </c>
      <c r="CK403" s="105">
        <v>21</v>
      </c>
      <c r="CL403" s="105">
        <v>6</v>
      </c>
      <c r="CM403" s="105">
        <v>14</v>
      </c>
      <c r="CN403" s="105">
        <v>6</v>
      </c>
      <c r="CO403" s="167"/>
      <c r="CP403" s="105" t="s">
        <v>102</v>
      </c>
      <c r="CQ403" s="105">
        <v>22</v>
      </c>
      <c r="CR403" s="105">
        <v>6</v>
      </c>
      <c r="CS403" s="105">
        <v>0</v>
      </c>
      <c r="CT403" s="105">
        <v>6</v>
      </c>
      <c r="CU403" s="105">
        <v>4</v>
      </c>
      <c r="CV403" s="105">
        <v>28</v>
      </c>
      <c r="CW403" s="105">
        <v>10</v>
      </c>
      <c r="CX403" s="167"/>
      <c r="CY403" s="103" t="s">
        <v>102</v>
      </c>
      <c r="CZ403" s="105">
        <v>6</v>
      </c>
      <c r="DA403" s="105">
        <v>6</v>
      </c>
      <c r="DB403" s="105">
        <v>6</v>
      </c>
      <c r="DC403" s="105">
        <v>0</v>
      </c>
      <c r="DD403" s="105">
        <v>6</v>
      </c>
      <c r="DE403" s="105">
        <v>3</v>
      </c>
      <c r="DF403" s="105">
        <v>6</v>
      </c>
      <c r="DG403" s="105">
        <v>3</v>
      </c>
      <c r="DH403" s="105">
        <v>4</v>
      </c>
      <c r="DI403" s="105">
        <v>0</v>
      </c>
      <c r="DJ403" s="105">
        <v>0</v>
      </c>
      <c r="DK403" s="105">
        <v>0</v>
      </c>
      <c r="DL403" s="105">
        <v>0</v>
      </c>
      <c r="DM403" s="105">
        <v>0</v>
      </c>
      <c r="DN403" s="105">
        <v>0</v>
      </c>
      <c r="DO403" s="135"/>
      <c r="DP403" s="138" t="s">
        <v>253</v>
      </c>
      <c r="DQ403" s="138" t="s">
        <v>4511</v>
      </c>
      <c r="DR403" s="138">
        <v>173</v>
      </c>
      <c r="DS403" s="138">
        <v>65</v>
      </c>
      <c r="DT403" s="139">
        <v>547</v>
      </c>
      <c r="DU403" s="139">
        <v>40</v>
      </c>
    </row>
    <row r="404" spans="1:125" ht="14.45" customHeight="1">
      <c r="A404" s="167" t="s">
        <v>254</v>
      </c>
      <c r="B404" s="13" t="s">
        <v>119</v>
      </c>
      <c r="C404" s="74">
        <v>0</v>
      </c>
      <c r="D404" s="74">
        <v>0</v>
      </c>
      <c r="E404" s="74">
        <v>0</v>
      </c>
      <c r="F404" s="74">
        <v>0</v>
      </c>
      <c r="G404" s="74">
        <v>0</v>
      </c>
      <c r="H404" s="74">
        <v>0</v>
      </c>
      <c r="I404" s="74">
        <v>0</v>
      </c>
      <c r="J404" s="74">
        <v>0</v>
      </c>
      <c r="K404" s="74">
        <v>0</v>
      </c>
      <c r="L404" s="74">
        <v>0</v>
      </c>
      <c r="M404" s="74">
        <v>0</v>
      </c>
      <c r="N404" s="74">
        <v>0</v>
      </c>
      <c r="O404" s="74">
        <v>0</v>
      </c>
      <c r="P404" s="74">
        <v>0</v>
      </c>
      <c r="Q404" s="74">
        <v>0</v>
      </c>
      <c r="R404" s="74">
        <v>0</v>
      </c>
      <c r="S404" s="74">
        <v>0</v>
      </c>
      <c r="T404" s="74">
        <v>0</v>
      </c>
      <c r="U404" s="67">
        <v>0</v>
      </c>
      <c r="V404" s="67">
        <v>0</v>
      </c>
      <c r="W404" s="167" t="s">
        <v>254</v>
      </c>
      <c r="X404" s="13" t="s">
        <v>119</v>
      </c>
      <c r="Y404" s="74">
        <v>0</v>
      </c>
      <c r="Z404" s="74">
        <v>0</v>
      </c>
      <c r="AA404" s="74">
        <v>0</v>
      </c>
      <c r="AB404" s="74">
        <v>0</v>
      </c>
      <c r="AC404" s="74">
        <v>0</v>
      </c>
      <c r="AD404" s="74">
        <v>0</v>
      </c>
      <c r="AE404" s="74">
        <v>0</v>
      </c>
      <c r="AF404" s="74">
        <v>0</v>
      </c>
      <c r="AG404" s="74">
        <v>0</v>
      </c>
      <c r="AH404" s="74">
        <v>0</v>
      </c>
      <c r="AI404" s="74">
        <v>0</v>
      </c>
      <c r="AJ404" s="74">
        <v>0</v>
      </c>
      <c r="AK404" s="74">
        <v>0</v>
      </c>
      <c r="AL404" s="74">
        <v>0</v>
      </c>
      <c r="AM404" s="74">
        <v>0</v>
      </c>
      <c r="AN404" s="74">
        <v>0</v>
      </c>
      <c r="AO404" s="74">
        <v>0</v>
      </c>
      <c r="AP404" s="74">
        <v>0</v>
      </c>
      <c r="AQ404" s="67">
        <v>0</v>
      </c>
      <c r="AR404" s="67">
        <v>0</v>
      </c>
      <c r="AS404" s="167" t="s">
        <v>254</v>
      </c>
      <c r="AT404" s="13" t="s">
        <v>119</v>
      </c>
      <c r="AU404" s="74">
        <v>0</v>
      </c>
      <c r="AV404" s="74">
        <v>0</v>
      </c>
      <c r="AW404" s="74">
        <v>0</v>
      </c>
      <c r="AX404" s="74">
        <v>0</v>
      </c>
      <c r="AY404" s="74">
        <v>0</v>
      </c>
      <c r="AZ404" s="74">
        <v>0</v>
      </c>
      <c r="BA404" s="74">
        <v>0</v>
      </c>
      <c r="BB404" s="74">
        <v>0</v>
      </c>
      <c r="BC404" s="74">
        <v>0</v>
      </c>
      <c r="BD404" s="67">
        <v>0</v>
      </c>
      <c r="BE404" s="76">
        <v>0</v>
      </c>
      <c r="BF404" s="74">
        <v>0</v>
      </c>
      <c r="BG404" s="74">
        <v>0</v>
      </c>
      <c r="BH404" s="74">
        <v>0</v>
      </c>
      <c r="BI404" s="74">
        <v>0</v>
      </c>
      <c r="BJ404" s="167" t="s">
        <v>254</v>
      </c>
      <c r="BK404" s="13" t="s">
        <v>119</v>
      </c>
      <c r="BL404" s="74">
        <v>0</v>
      </c>
      <c r="BM404" s="74">
        <v>0</v>
      </c>
      <c r="BN404" s="74">
        <v>0</v>
      </c>
      <c r="BO404" s="74">
        <v>0</v>
      </c>
      <c r="BP404" s="74">
        <v>0</v>
      </c>
      <c r="BQ404" s="74">
        <v>0</v>
      </c>
      <c r="BR404" s="74">
        <v>0</v>
      </c>
      <c r="BS404" s="74">
        <v>0</v>
      </c>
      <c r="BT404" s="74">
        <v>0</v>
      </c>
      <c r="BU404" s="167" t="s">
        <v>254</v>
      </c>
      <c r="BV404" s="13" t="s">
        <v>119</v>
      </c>
      <c r="BW404" s="74">
        <v>0</v>
      </c>
      <c r="BX404" s="74">
        <v>0</v>
      </c>
      <c r="BY404" s="74">
        <v>0</v>
      </c>
      <c r="BZ404" s="74">
        <v>0</v>
      </c>
      <c r="CA404" s="74">
        <v>0</v>
      </c>
      <c r="CB404" s="74">
        <v>0</v>
      </c>
      <c r="CC404" s="74">
        <v>0</v>
      </c>
      <c r="CD404" s="74">
        <v>0</v>
      </c>
      <c r="CE404" s="74">
        <v>0</v>
      </c>
      <c r="CF404" s="74">
        <v>0</v>
      </c>
      <c r="CG404" s="74">
        <v>0</v>
      </c>
      <c r="CH404" s="74">
        <v>0</v>
      </c>
      <c r="CI404" s="74">
        <v>0</v>
      </c>
      <c r="CJ404" s="74">
        <v>0</v>
      </c>
      <c r="CK404" s="74">
        <v>0</v>
      </c>
      <c r="CL404" s="74">
        <v>0</v>
      </c>
      <c r="CM404" s="74">
        <v>0</v>
      </c>
      <c r="CN404" s="74">
        <v>0</v>
      </c>
      <c r="CO404" s="167" t="s">
        <v>254</v>
      </c>
      <c r="CP404" s="13" t="s">
        <v>119</v>
      </c>
      <c r="CQ404" s="72">
        <v>0</v>
      </c>
      <c r="CR404" s="5">
        <v>0</v>
      </c>
      <c r="CS404" s="5">
        <v>0</v>
      </c>
      <c r="CT404" s="72">
        <v>0</v>
      </c>
      <c r="CU404" s="5">
        <v>0</v>
      </c>
      <c r="CV404" s="72">
        <v>0</v>
      </c>
      <c r="CW404" s="72">
        <v>0</v>
      </c>
      <c r="CX404" s="167" t="s">
        <v>254</v>
      </c>
      <c r="CY404" s="13" t="s">
        <v>119</v>
      </c>
      <c r="CZ404" s="74">
        <v>0</v>
      </c>
      <c r="DA404" s="74">
        <v>0</v>
      </c>
      <c r="DB404" s="74">
        <v>0</v>
      </c>
      <c r="DC404" s="74">
        <v>0</v>
      </c>
      <c r="DD404" s="74">
        <v>0</v>
      </c>
      <c r="DE404" s="74">
        <v>0</v>
      </c>
      <c r="DF404" s="74">
        <v>0</v>
      </c>
      <c r="DG404" s="74">
        <v>0</v>
      </c>
      <c r="DH404" s="74">
        <v>0</v>
      </c>
      <c r="DI404" s="74">
        <v>0</v>
      </c>
      <c r="DJ404" s="74">
        <v>0</v>
      </c>
      <c r="DK404" s="74">
        <v>0</v>
      </c>
      <c r="DL404" s="74">
        <v>0</v>
      </c>
      <c r="DM404" s="74">
        <v>0</v>
      </c>
      <c r="DN404" s="74">
        <v>0</v>
      </c>
      <c r="DO404" s="135"/>
      <c r="DP404" s="138" t="s">
        <v>254</v>
      </c>
      <c r="DQ404" s="138" t="s">
        <v>4512</v>
      </c>
      <c r="DR404" s="138">
        <v>0</v>
      </c>
      <c r="DS404" s="138">
        <v>0</v>
      </c>
      <c r="DT404" s="139">
        <v>0</v>
      </c>
      <c r="DU404" s="139">
        <v>0</v>
      </c>
    </row>
    <row r="405" spans="1:125">
      <c r="A405" s="167"/>
      <c r="B405" s="13" t="s">
        <v>120</v>
      </c>
      <c r="C405" s="74">
        <v>466</v>
      </c>
      <c r="D405" s="74">
        <v>235</v>
      </c>
      <c r="E405" s="74">
        <v>341</v>
      </c>
      <c r="F405" s="74">
        <v>178</v>
      </c>
      <c r="G405" s="74">
        <v>45</v>
      </c>
      <c r="H405" s="74">
        <v>22</v>
      </c>
      <c r="I405" s="74">
        <v>0</v>
      </c>
      <c r="J405" s="74">
        <v>0</v>
      </c>
      <c r="K405" s="74">
        <v>101</v>
      </c>
      <c r="L405" s="74">
        <v>54</v>
      </c>
      <c r="M405" s="74">
        <v>387</v>
      </c>
      <c r="N405" s="74">
        <v>212</v>
      </c>
      <c r="O405" s="74">
        <v>0</v>
      </c>
      <c r="P405" s="74">
        <v>0</v>
      </c>
      <c r="Q405" s="74">
        <v>0</v>
      </c>
      <c r="R405" s="74">
        <v>0</v>
      </c>
      <c r="S405" s="74">
        <v>88</v>
      </c>
      <c r="T405" s="74">
        <v>40</v>
      </c>
      <c r="U405" s="67">
        <v>1428</v>
      </c>
      <c r="V405" s="67">
        <v>741</v>
      </c>
      <c r="W405" s="167"/>
      <c r="X405" s="13" t="s">
        <v>120</v>
      </c>
      <c r="Y405" s="74">
        <v>15</v>
      </c>
      <c r="Z405" s="74">
        <v>9</v>
      </c>
      <c r="AA405" s="74">
        <v>19</v>
      </c>
      <c r="AB405" s="74">
        <v>10</v>
      </c>
      <c r="AC405" s="74">
        <v>0</v>
      </c>
      <c r="AD405" s="74">
        <v>0</v>
      </c>
      <c r="AE405" s="74">
        <v>0</v>
      </c>
      <c r="AF405" s="74">
        <v>0</v>
      </c>
      <c r="AG405" s="74">
        <v>2</v>
      </c>
      <c r="AH405" s="74">
        <v>1</v>
      </c>
      <c r="AI405" s="74">
        <v>25</v>
      </c>
      <c r="AJ405" s="74">
        <v>11</v>
      </c>
      <c r="AK405" s="74">
        <v>0</v>
      </c>
      <c r="AL405" s="74">
        <v>0</v>
      </c>
      <c r="AM405" s="74">
        <v>0</v>
      </c>
      <c r="AN405" s="74">
        <v>0</v>
      </c>
      <c r="AO405" s="74">
        <v>0</v>
      </c>
      <c r="AP405" s="74">
        <v>0</v>
      </c>
      <c r="AQ405" s="67">
        <v>61</v>
      </c>
      <c r="AR405" s="67">
        <v>31</v>
      </c>
      <c r="AS405" s="167"/>
      <c r="AT405" s="13" t="s">
        <v>120</v>
      </c>
      <c r="AU405" s="74">
        <v>11</v>
      </c>
      <c r="AV405" s="74">
        <v>8</v>
      </c>
      <c r="AW405" s="74">
        <v>1</v>
      </c>
      <c r="AX405" s="74">
        <v>0</v>
      </c>
      <c r="AY405" s="74">
        <v>2</v>
      </c>
      <c r="AZ405" s="74">
        <v>9</v>
      </c>
      <c r="BA405" s="74">
        <v>0</v>
      </c>
      <c r="BB405" s="74">
        <v>0</v>
      </c>
      <c r="BC405" s="74">
        <v>2</v>
      </c>
      <c r="BD405" s="67">
        <v>33</v>
      </c>
      <c r="BE405" s="76">
        <v>33</v>
      </c>
      <c r="BF405" s="74">
        <v>31</v>
      </c>
      <c r="BG405" s="74">
        <v>0</v>
      </c>
      <c r="BH405" s="74">
        <v>0</v>
      </c>
      <c r="BI405" s="74">
        <v>6</v>
      </c>
      <c r="BJ405" s="167"/>
      <c r="BK405" s="13" t="s">
        <v>120</v>
      </c>
      <c r="BL405" s="74">
        <v>223</v>
      </c>
      <c r="BM405" s="74">
        <v>652</v>
      </c>
      <c r="BN405" s="74">
        <v>22</v>
      </c>
      <c r="BO405" s="74">
        <v>30</v>
      </c>
      <c r="BP405" s="74">
        <v>10</v>
      </c>
      <c r="BQ405" s="74">
        <v>10</v>
      </c>
      <c r="BR405" s="74">
        <v>50</v>
      </c>
      <c r="BS405" s="74">
        <v>33</v>
      </c>
      <c r="BT405" s="74">
        <v>33</v>
      </c>
      <c r="BU405" s="167"/>
      <c r="BV405" s="13" t="s">
        <v>120</v>
      </c>
      <c r="BW405" s="74">
        <v>341</v>
      </c>
      <c r="BX405" s="74">
        <v>198</v>
      </c>
      <c r="BY405" s="74">
        <v>329</v>
      </c>
      <c r="BZ405" s="74">
        <v>194</v>
      </c>
      <c r="CA405" s="74">
        <v>203</v>
      </c>
      <c r="CB405" s="74">
        <v>124</v>
      </c>
      <c r="CC405" s="74">
        <v>0</v>
      </c>
      <c r="CD405" s="74">
        <v>0</v>
      </c>
      <c r="CE405" s="74">
        <v>0</v>
      </c>
      <c r="CF405" s="74">
        <v>0</v>
      </c>
      <c r="CG405" s="74">
        <v>0</v>
      </c>
      <c r="CH405" s="74">
        <v>0</v>
      </c>
      <c r="CI405" s="74">
        <v>87</v>
      </c>
      <c r="CJ405" s="74">
        <v>32</v>
      </c>
      <c r="CK405" s="74">
        <v>87</v>
      </c>
      <c r="CL405" s="74">
        <v>32</v>
      </c>
      <c r="CM405" s="74">
        <v>67</v>
      </c>
      <c r="CN405" s="74">
        <v>24</v>
      </c>
      <c r="CO405" s="167"/>
      <c r="CP405" s="13" t="s">
        <v>120</v>
      </c>
      <c r="CQ405" s="72">
        <v>53</v>
      </c>
      <c r="CR405" s="5">
        <v>17</v>
      </c>
      <c r="CS405" s="5">
        <v>6</v>
      </c>
      <c r="CT405" s="72">
        <v>10</v>
      </c>
      <c r="CU405" s="5">
        <v>3</v>
      </c>
      <c r="CV405" s="72">
        <v>63</v>
      </c>
      <c r="CW405" s="72">
        <v>20</v>
      </c>
      <c r="CX405" s="167"/>
      <c r="CY405" s="13" t="s">
        <v>120</v>
      </c>
      <c r="CZ405" s="74">
        <v>0</v>
      </c>
      <c r="DA405" s="74">
        <v>0</v>
      </c>
      <c r="DB405" s="74">
        <v>1</v>
      </c>
      <c r="DC405" s="74">
        <v>0</v>
      </c>
      <c r="DD405" s="74">
        <v>0</v>
      </c>
      <c r="DE405" s="74">
        <v>0</v>
      </c>
      <c r="DF405" s="74">
        <v>0</v>
      </c>
      <c r="DG405" s="74">
        <v>0</v>
      </c>
      <c r="DH405" s="74">
        <v>0</v>
      </c>
      <c r="DI405" s="74">
        <v>0</v>
      </c>
      <c r="DJ405" s="74">
        <v>0</v>
      </c>
      <c r="DK405" s="74">
        <v>0</v>
      </c>
      <c r="DL405" s="74">
        <v>0</v>
      </c>
      <c r="DM405" s="74">
        <v>0</v>
      </c>
      <c r="DN405" s="74">
        <v>0</v>
      </c>
      <c r="DO405" s="135"/>
      <c r="DP405" s="138" t="s">
        <v>254</v>
      </c>
      <c r="DQ405" s="138" t="s">
        <v>4513</v>
      </c>
      <c r="DR405" s="138">
        <v>428</v>
      </c>
      <c r="DS405" s="138">
        <v>270</v>
      </c>
      <c r="DT405" s="139">
        <v>1763</v>
      </c>
      <c r="DU405" s="139">
        <v>1</v>
      </c>
    </row>
    <row r="406" spans="1:125">
      <c r="A406" s="167"/>
      <c r="B406" s="103" t="s">
        <v>102</v>
      </c>
      <c r="C406" s="105">
        <v>466</v>
      </c>
      <c r="D406" s="105">
        <v>235</v>
      </c>
      <c r="E406" s="105">
        <v>341</v>
      </c>
      <c r="F406" s="105">
        <v>178</v>
      </c>
      <c r="G406" s="105">
        <v>45</v>
      </c>
      <c r="H406" s="105">
        <v>22</v>
      </c>
      <c r="I406" s="105">
        <v>0</v>
      </c>
      <c r="J406" s="105">
        <v>0</v>
      </c>
      <c r="K406" s="105">
        <v>101</v>
      </c>
      <c r="L406" s="105">
        <v>54</v>
      </c>
      <c r="M406" s="105">
        <v>387</v>
      </c>
      <c r="N406" s="105">
        <v>212</v>
      </c>
      <c r="O406" s="105">
        <v>0</v>
      </c>
      <c r="P406" s="105">
        <v>0</v>
      </c>
      <c r="Q406" s="105">
        <v>0</v>
      </c>
      <c r="R406" s="105">
        <v>0</v>
      </c>
      <c r="S406" s="105">
        <v>88</v>
      </c>
      <c r="T406" s="105">
        <v>40</v>
      </c>
      <c r="U406" s="105">
        <v>1428</v>
      </c>
      <c r="V406" s="105">
        <v>741</v>
      </c>
      <c r="W406" s="167"/>
      <c r="X406" s="103" t="s">
        <v>102</v>
      </c>
      <c r="Y406" s="105">
        <v>15</v>
      </c>
      <c r="Z406" s="105">
        <v>9</v>
      </c>
      <c r="AA406" s="105">
        <v>19</v>
      </c>
      <c r="AB406" s="105">
        <v>10</v>
      </c>
      <c r="AC406" s="105">
        <v>0</v>
      </c>
      <c r="AD406" s="105">
        <v>0</v>
      </c>
      <c r="AE406" s="105">
        <v>0</v>
      </c>
      <c r="AF406" s="105">
        <v>0</v>
      </c>
      <c r="AG406" s="105">
        <v>2</v>
      </c>
      <c r="AH406" s="105">
        <v>1</v>
      </c>
      <c r="AI406" s="105">
        <v>25</v>
      </c>
      <c r="AJ406" s="105">
        <v>11</v>
      </c>
      <c r="AK406" s="105">
        <v>0</v>
      </c>
      <c r="AL406" s="105">
        <v>0</v>
      </c>
      <c r="AM406" s="105">
        <v>0</v>
      </c>
      <c r="AN406" s="105">
        <v>0</v>
      </c>
      <c r="AO406" s="105">
        <v>0</v>
      </c>
      <c r="AP406" s="105">
        <v>0</v>
      </c>
      <c r="AQ406" s="105">
        <v>61</v>
      </c>
      <c r="AR406" s="105">
        <v>31</v>
      </c>
      <c r="AS406" s="167"/>
      <c r="AT406" s="103" t="s">
        <v>102</v>
      </c>
      <c r="AU406" s="105">
        <v>11</v>
      </c>
      <c r="AV406" s="105">
        <v>8</v>
      </c>
      <c r="AW406" s="105">
        <v>1</v>
      </c>
      <c r="AX406" s="105">
        <v>0</v>
      </c>
      <c r="AY406" s="105">
        <v>2</v>
      </c>
      <c r="AZ406" s="105">
        <v>9</v>
      </c>
      <c r="BA406" s="105">
        <v>0</v>
      </c>
      <c r="BB406" s="105">
        <v>0</v>
      </c>
      <c r="BC406" s="105">
        <v>2</v>
      </c>
      <c r="BD406" s="105">
        <v>33</v>
      </c>
      <c r="BE406" s="105">
        <v>33</v>
      </c>
      <c r="BF406" s="105">
        <v>31</v>
      </c>
      <c r="BG406" s="105">
        <v>0</v>
      </c>
      <c r="BH406" s="105">
        <v>0</v>
      </c>
      <c r="BI406" s="105">
        <v>6</v>
      </c>
      <c r="BJ406" s="167"/>
      <c r="BK406" s="103" t="s">
        <v>102</v>
      </c>
      <c r="BL406" s="105">
        <v>223</v>
      </c>
      <c r="BM406" s="105">
        <v>652</v>
      </c>
      <c r="BN406" s="105">
        <v>22</v>
      </c>
      <c r="BO406" s="105">
        <v>30</v>
      </c>
      <c r="BP406" s="105">
        <v>10</v>
      </c>
      <c r="BQ406" s="105">
        <v>10</v>
      </c>
      <c r="BR406" s="105">
        <v>50</v>
      </c>
      <c r="BS406" s="105">
        <v>33</v>
      </c>
      <c r="BT406" s="105">
        <v>33</v>
      </c>
      <c r="BU406" s="167"/>
      <c r="BV406" s="103" t="s">
        <v>102</v>
      </c>
      <c r="BW406" s="105">
        <v>341</v>
      </c>
      <c r="BX406" s="105">
        <v>198</v>
      </c>
      <c r="BY406" s="105">
        <v>329</v>
      </c>
      <c r="BZ406" s="105">
        <v>194</v>
      </c>
      <c r="CA406" s="105">
        <v>203</v>
      </c>
      <c r="CB406" s="105">
        <v>124</v>
      </c>
      <c r="CC406" s="105">
        <v>0</v>
      </c>
      <c r="CD406" s="105">
        <v>0</v>
      </c>
      <c r="CE406" s="105">
        <v>0</v>
      </c>
      <c r="CF406" s="105">
        <v>0</v>
      </c>
      <c r="CG406" s="105">
        <v>0</v>
      </c>
      <c r="CH406" s="105">
        <v>0</v>
      </c>
      <c r="CI406" s="105">
        <v>87</v>
      </c>
      <c r="CJ406" s="105">
        <v>32</v>
      </c>
      <c r="CK406" s="105">
        <v>87</v>
      </c>
      <c r="CL406" s="105">
        <v>32</v>
      </c>
      <c r="CM406" s="105">
        <v>67</v>
      </c>
      <c r="CN406" s="105">
        <v>24</v>
      </c>
      <c r="CO406" s="167"/>
      <c r="CP406" s="105" t="s">
        <v>102</v>
      </c>
      <c r="CQ406" s="105">
        <v>53</v>
      </c>
      <c r="CR406" s="105">
        <v>17</v>
      </c>
      <c r="CS406" s="105">
        <v>6</v>
      </c>
      <c r="CT406" s="105">
        <v>10</v>
      </c>
      <c r="CU406" s="105">
        <v>3</v>
      </c>
      <c r="CV406" s="105">
        <v>63</v>
      </c>
      <c r="CW406" s="105">
        <v>20</v>
      </c>
      <c r="CX406" s="167"/>
      <c r="CY406" s="103" t="s">
        <v>102</v>
      </c>
      <c r="CZ406" s="105">
        <v>0</v>
      </c>
      <c r="DA406" s="105">
        <v>0</v>
      </c>
      <c r="DB406" s="105">
        <v>1</v>
      </c>
      <c r="DC406" s="105">
        <v>0</v>
      </c>
      <c r="DD406" s="105">
        <v>0</v>
      </c>
      <c r="DE406" s="105">
        <v>0</v>
      </c>
      <c r="DF406" s="105">
        <v>0</v>
      </c>
      <c r="DG406" s="105">
        <v>0</v>
      </c>
      <c r="DH406" s="105">
        <v>0</v>
      </c>
      <c r="DI406" s="105">
        <v>0</v>
      </c>
      <c r="DJ406" s="105">
        <v>0</v>
      </c>
      <c r="DK406" s="105">
        <v>0</v>
      </c>
      <c r="DL406" s="105">
        <v>0</v>
      </c>
      <c r="DM406" s="105">
        <v>0</v>
      </c>
      <c r="DN406" s="105">
        <v>0</v>
      </c>
      <c r="DO406" s="135"/>
      <c r="DP406" s="138" t="s">
        <v>254</v>
      </c>
      <c r="DQ406" s="138" t="s">
        <v>4514</v>
      </c>
      <c r="DR406" s="138">
        <v>428</v>
      </c>
      <c r="DS406" s="138">
        <v>270</v>
      </c>
      <c r="DT406" s="139">
        <v>1763</v>
      </c>
      <c r="DU406" s="139">
        <v>1</v>
      </c>
    </row>
    <row r="407" spans="1:125">
      <c r="A407" s="73" t="s">
        <v>142</v>
      </c>
      <c r="B407" s="78"/>
      <c r="C407" s="213"/>
      <c r="D407" s="213"/>
      <c r="E407" s="213"/>
      <c r="F407" s="213"/>
      <c r="G407" s="213"/>
      <c r="H407" s="213"/>
      <c r="I407" s="213"/>
      <c r="J407" s="213"/>
      <c r="K407" s="213"/>
      <c r="L407" s="213"/>
      <c r="M407" s="213"/>
      <c r="N407" s="213"/>
      <c r="O407" s="213"/>
      <c r="P407" s="213"/>
      <c r="Q407" s="213"/>
      <c r="R407" s="213"/>
      <c r="S407" s="213"/>
      <c r="T407" s="213"/>
      <c r="U407" s="67"/>
      <c r="V407" s="67"/>
      <c r="W407" s="73" t="s">
        <v>142</v>
      </c>
      <c r="X407" s="78"/>
      <c r="Y407" s="211"/>
      <c r="Z407" s="211"/>
      <c r="AA407" s="211"/>
      <c r="AB407" s="211"/>
      <c r="AC407" s="211"/>
      <c r="AD407" s="211"/>
      <c r="AE407" s="211"/>
      <c r="AF407" s="211"/>
      <c r="AG407" s="211"/>
      <c r="AH407" s="211"/>
      <c r="AI407" s="211"/>
      <c r="AJ407" s="211"/>
      <c r="AK407" s="211"/>
      <c r="AL407" s="211"/>
      <c r="AM407" s="211"/>
      <c r="AN407" s="211"/>
      <c r="AO407" s="211"/>
      <c r="AP407" s="211"/>
      <c r="AQ407" s="67"/>
      <c r="AR407" s="67"/>
      <c r="AS407" s="73" t="s">
        <v>142</v>
      </c>
      <c r="AT407" s="78"/>
      <c r="AU407" s="211"/>
      <c r="AV407" s="211"/>
      <c r="AW407" s="211"/>
      <c r="AX407" s="211"/>
      <c r="AY407" s="211"/>
      <c r="AZ407" s="211"/>
      <c r="BA407" s="211"/>
      <c r="BB407" s="211"/>
      <c r="BC407" s="211"/>
      <c r="BD407" s="211">
        <v>0</v>
      </c>
      <c r="BE407" s="211"/>
      <c r="BF407" s="211"/>
      <c r="BG407" s="211"/>
      <c r="BH407" s="211"/>
      <c r="BI407" s="3"/>
      <c r="BJ407" s="73" t="s">
        <v>142</v>
      </c>
      <c r="BK407" s="78"/>
      <c r="BL407" s="3"/>
      <c r="BM407" s="3"/>
      <c r="BN407" s="3"/>
      <c r="BO407" s="3"/>
      <c r="BP407" s="3"/>
      <c r="BQ407" s="3"/>
      <c r="BR407" s="3"/>
      <c r="BS407" s="3"/>
      <c r="BT407" s="3"/>
      <c r="BU407" s="73" t="s">
        <v>142</v>
      </c>
      <c r="BV407" s="78"/>
      <c r="BW407" s="3"/>
      <c r="BX407" s="3"/>
      <c r="BY407" s="3"/>
      <c r="BZ407" s="3"/>
      <c r="CA407" s="3"/>
      <c r="CB407" s="3"/>
      <c r="CC407" s="3"/>
      <c r="CD407" s="3"/>
      <c r="CE407" s="3"/>
      <c r="CF407" s="3"/>
      <c r="CG407" s="3"/>
      <c r="CH407" s="3"/>
      <c r="CI407" s="3"/>
      <c r="CJ407" s="3"/>
      <c r="CK407" s="3"/>
      <c r="CL407" s="3"/>
      <c r="CM407" s="3"/>
      <c r="CN407" s="3"/>
      <c r="CO407" s="73" t="s">
        <v>142</v>
      </c>
      <c r="CP407" s="78"/>
      <c r="CQ407" s="215"/>
      <c r="CR407" s="215"/>
      <c r="CS407" s="215"/>
      <c r="CT407" s="215"/>
      <c r="CU407" s="215"/>
      <c r="CV407" s="12"/>
      <c r="CW407" s="12"/>
      <c r="CX407" s="73" t="s">
        <v>142</v>
      </c>
      <c r="CY407" s="78"/>
      <c r="CZ407" s="211"/>
      <c r="DA407" s="211"/>
      <c r="DB407" s="211"/>
      <c r="DC407" s="211"/>
      <c r="DD407" s="211"/>
      <c r="DE407" s="211"/>
      <c r="DF407" s="211"/>
      <c r="DG407" s="211"/>
      <c r="DH407" s="211"/>
      <c r="DI407" s="211"/>
      <c r="DJ407" s="211"/>
      <c r="DK407" s="211"/>
      <c r="DL407" s="211"/>
      <c r="DM407" s="211"/>
      <c r="DN407" s="211"/>
      <c r="DO407" s="135"/>
      <c r="DP407" s="138" t="s">
        <v>142</v>
      </c>
      <c r="DQ407" s="138" t="s">
        <v>142</v>
      </c>
      <c r="DR407" s="138">
        <v>0</v>
      </c>
      <c r="DS407" s="138">
        <v>0</v>
      </c>
      <c r="DT407" s="139">
        <v>0</v>
      </c>
      <c r="DU407" s="139">
        <v>0</v>
      </c>
    </row>
    <row r="408" spans="1:125">
      <c r="A408" s="167" t="s">
        <v>255</v>
      </c>
      <c r="B408" s="13" t="s">
        <v>119</v>
      </c>
      <c r="C408" s="74">
        <v>96</v>
      </c>
      <c r="D408" s="74">
        <v>52</v>
      </c>
      <c r="E408" s="74">
        <v>55</v>
      </c>
      <c r="F408" s="74">
        <v>27</v>
      </c>
      <c r="G408" s="74">
        <v>0</v>
      </c>
      <c r="H408" s="74">
        <v>0</v>
      </c>
      <c r="I408" s="74">
        <v>0</v>
      </c>
      <c r="J408" s="74">
        <v>0</v>
      </c>
      <c r="K408" s="74">
        <v>0</v>
      </c>
      <c r="L408" s="74">
        <v>0</v>
      </c>
      <c r="M408" s="74">
        <v>110</v>
      </c>
      <c r="N408" s="74">
        <v>53</v>
      </c>
      <c r="O408" s="74">
        <v>0</v>
      </c>
      <c r="P408" s="74">
        <v>0</v>
      </c>
      <c r="Q408" s="74">
        <v>0</v>
      </c>
      <c r="R408" s="74">
        <v>0</v>
      </c>
      <c r="S408" s="74">
        <v>0</v>
      </c>
      <c r="T408" s="74">
        <v>0</v>
      </c>
      <c r="U408" s="67">
        <v>261</v>
      </c>
      <c r="V408" s="67">
        <v>132</v>
      </c>
      <c r="W408" s="167" t="s">
        <v>255</v>
      </c>
      <c r="X408" s="13" t="s">
        <v>119</v>
      </c>
      <c r="Y408" s="74">
        <v>2</v>
      </c>
      <c r="Z408" s="74">
        <v>0</v>
      </c>
      <c r="AA408" s="74">
        <v>1</v>
      </c>
      <c r="AB408" s="74">
        <v>1</v>
      </c>
      <c r="AC408" s="74">
        <v>0</v>
      </c>
      <c r="AD408" s="74">
        <v>0</v>
      </c>
      <c r="AE408" s="74">
        <v>0</v>
      </c>
      <c r="AF408" s="74">
        <v>0</v>
      </c>
      <c r="AG408" s="74">
        <v>0</v>
      </c>
      <c r="AH408" s="74">
        <v>0</v>
      </c>
      <c r="AI408" s="74">
        <v>28</v>
      </c>
      <c r="AJ408" s="74">
        <v>14</v>
      </c>
      <c r="AK408" s="74">
        <v>0</v>
      </c>
      <c r="AL408" s="74">
        <v>0</v>
      </c>
      <c r="AM408" s="74">
        <v>0</v>
      </c>
      <c r="AN408" s="74">
        <v>0</v>
      </c>
      <c r="AO408" s="74">
        <v>0</v>
      </c>
      <c r="AP408" s="74">
        <v>0</v>
      </c>
      <c r="AQ408" s="67">
        <v>31</v>
      </c>
      <c r="AR408" s="67">
        <v>15</v>
      </c>
      <c r="AS408" s="167" t="s">
        <v>255</v>
      </c>
      <c r="AT408" s="13" t="s">
        <v>119</v>
      </c>
      <c r="AU408" s="74">
        <v>3</v>
      </c>
      <c r="AV408" s="74">
        <v>3</v>
      </c>
      <c r="AW408" s="74">
        <v>0</v>
      </c>
      <c r="AX408" s="74">
        <v>0</v>
      </c>
      <c r="AY408" s="74">
        <v>0</v>
      </c>
      <c r="AZ408" s="74">
        <v>3</v>
      </c>
      <c r="BA408" s="74">
        <v>0</v>
      </c>
      <c r="BB408" s="74">
        <v>0</v>
      </c>
      <c r="BC408" s="74">
        <v>0</v>
      </c>
      <c r="BD408" s="67">
        <v>9</v>
      </c>
      <c r="BE408" s="76">
        <v>9</v>
      </c>
      <c r="BF408" s="74">
        <v>3</v>
      </c>
      <c r="BG408" s="74">
        <v>0</v>
      </c>
      <c r="BH408" s="74">
        <v>1</v>
      </c>
      <c r="BI408" s="74">
        <v>3</v>
      </c>
      <c r="BJ408" s="167" t="s">
        <v>255</v>
      </c>
      <c r="BK408" s="13" t="s">
        <v>119</v>
      </c>
      <c r="BL408" s="74">
        <v>0</v>
      </c>
      <c r="BM408" s="74">
        <v>76</v>
      </c>
      <c r="BN408" s="74">
        <v>59</v>
      </c>
      <c r="BO408" s="74">
        <v>0</v>
      </c>
      <c r="BP408" s="74">
        <v>0</v>
      </c>
      <c r="BQ408" s="74">
        <v>3</v>
      </c>
      <c r="BR408" s="74">
        <v>14</v>
      </c>
      <c r="BS408" s="74">
        <v>9</v>
      </c>
      <c r="BT408" s="74">
        <v>9</v>
      </c>
      <c r="BU408" s="167" t="s">
        <v>255</v>
      </c>
      <c r="BV408" s="13" t="s">
        <v>119</v>
      </c>
      <c r="BW408" s="74">
        <v>132</v>
      </c>
      <c r="BX408" s="74">
        <v>64</v>
      </c>
      <c r="BY408" s="74">
        <v>114</v>
      </c>
      <c r="BZ408" s="74">
        <v>59</v>
      </c>
      <c r="CA408" s="74">
        <v>33</v>
      </c>
      <c r="CB408" s="74">
        <v>15</v>
      </c>
      <c r="CC408" s="74">
        <v>0</v>
      </c>
      <c r="CD408" s="74">
        <v>0</v>
      </c>
      <c r="CE408" s="74">
        <v>0</v>
      </c>
      <c r="CF408" s="74">
        <v>0</v>
      </c>
      <c r="CG408" s="74">
        <v>0</v>
      </c>
      <c r="CH408" s="74">
        <v>0</v>
      </c>
      <c r="CI408" s="74">
        <v>0</v>
      </c>
      <c r="CJ408" s="74">
        <v>0</v>
      </c>
      <c r="CK408" s="74">
        <v>0</v>
      </c>
      <c r="CL408" s="74">
        <v>0</v>
      </c>
      <c r="CM408" s="74">
        <v>0</v>
      </c>
      <c r="CN408" s="74">
        <v>0</v>
      </c>
      <c r="CO408" s="167" t="s">
        <v>255</v>
      </c>
      <c r="CP408" s="13" t="s">
        <v>119</v>
      </c>
      <c r="CQ408" s="72">
        <v>26</v>
      </c>
      <c r="CR408" s="5">
        <v>2</v>
      </c>
      <c r="CS408" s="5">
        <v>4</v>
      </c>
      <c r="CT408" s="72">
        <v>1</v>
      </c>
      <c r="CU408" s="5">
        <v>1</v>
      </c>
      <c r="CV408" s="72">
        <v>27</v>
      </c>
      <c r="CW408" s="72">
        <v>3</v>
      </c>
      <c r="CX408" s="167" t="s">
        <v>255</v>
      </c>
      <c r="CY408" s="13" t="s">
        <v>119</v>
      </c>
      <c r="CZ408" s="74">
        <v>0</v>
      </c>
      <c r="DA408" s="74">
        <v>0</v>
      </c>
      <c r="DB408" s="74">
        <v>0</v>
      </c>
      <c r="DC408" s="74">
        <v>0</v>
      </c>
      <c r="DD408" s="74">
        <v>0</v>
      </c>
      <c r="DE408" s="74">
        <v>0</v>
      </c>
      <c r="DF408" s="74">
        <v>0</v>
      </c>
      <c r="DG408" s="74">
        <v>0</v>
      </c>
      <c r="DH408" s="74">
        <v>0</v>
      </c>
      <c r="DI408" s="74">
        <v>0</v>
      </c>
      <c r="DJ408" s="74">
        <v>0</v>
      </c>
      <c r="DK408" s="74">
        <v>0</v>
      </c>
      <c r="DL408" s="74">
        <v>0</v>
      </c>
      <c r="DM408" s="74">
        <v>0</v>
      </c>
      <c r="DN408" s="74">
        <v>0</v>
      </c>
      <c r="DO408" s="135"/>
      <c r="DP408" s="138" t="s">
        <v>255</v>
      </c>
      <c r="DQ408" s="138" t="s">
        <v>4515</v>
      </c>
      <c r="DR408" s="138">
        <v>132</v>
      </c>
      <c r="DS408" s="138">
        <v>33</v>
      </c>
      <c r="DT408" s="139">
        <v>329</v>
      </c>
      <c r="DU408" s="139">
        <v>0</v>
      </c>
    </row>
    <row r="409" spans="1:125">
      <c r="A409" s="167"/>
      <c r="B409" s="13" t="s">
        <v>120</v>
      </c>
      <c r="C409" s="74">
        <v>494</v>
      </c>
      <c r="D409" s="74">
        <v>258</v>
      </c>
      <c r="E409" s="74">
        <v>192</v>
      </c>
      <c r="F409" s="74">
        <v>109</v>
      </c>
      <c r="G409" s="74">
        <v>0</v>
      </c>
      <c r="H409" s="74">
        <v>0</v>
      </c>
      <c r="I409" s="74">
        <v>7</v>
      </c>
      <c r="J409" s="74">
        <v>4</v>
      </c>
      <c r="K409" s="74">
        <v>61</v>
      </c>
      <c r="L409" s="74">
        <v>34</v>
      </c>
      <c r="M409" s="74">
        <v>405</v>
      </c>
      <c r="N409" s="74">
        <v>225</v>
      </c>
      <c r="O409" s="74">
        <v>0</v>
      </c>
      <c r="P409" s="74">
        <v>0</v>
      </c>
      <c r="Q409" s="74">
        <v>52</v>
      </c>
      <c r="R409" s="74">
        <v>10</v>
      </c>
      <c r="S409" s="74">
        <v>29</v>
      </c>
      <c r="T409" s="74">
        <v>11</v>
      </c>
      <c r="U409" s="67">
        <v>1240</v>
      </c>
      <c r="V409" s="67">
        <v>651</v>
      </c>
      <c r="W409" s="167"/>
      <c r="X409" s="13" t="s">
        <v>120</v>
      </c>
      <c r="Y409" s="74">
        <v>2</v>
      </c>
      <c r="Z409" s="74">
        <v>1</v>
      </c>
      <c r="AA409" s="74">
        <v>4</v>
      </c>
      <c r="AB409" s="74">
        <v>2</v>
      </c>
      <c r="AC409" s="74">
        <v>0</v>
      </c>
      <c r="AD409" s="74">
        <v>0</v>
      </c>
      <c r="AE409" s="74">
        <v>0</v>
      </c>
      <c r="AF409" s="74">
        <v>0</v>
      </c>
      <c r="AG409" s="74">
        <v>2</v>
      </c>
      <c r="AH409" s="74">
        <v>2</v>
      </c>
      <c r="AI409" s="74">
        <v>79</v>
      </c>
      <c r="AJ409" s="74">
        <v>41</v>
      </c>
      <c r="AK409" s="74">
        <v>0</v>
      </c>
      <c r="AL409" s="74">
        <v>0</v>
      </c>
      <c r="AM409" s="74">
        <v>10</v>
      </c>
      <c r="AN409" s="74">
        <v>1</v>
      </c>
      <c r="AO409" s="74">
        <v>2</v>
      </c>
      <c r="AP409" s="74">
        <v>2</v>
      </c>
      <c r="AQ409" s="67">
        <v>99</v>
      </c>
      <c r="AR409" s="67">
        <v>49</v>
      </c>
      <c r="AS409" s="167"/>
      <c r="AT409" s="13" t="s">
        <v>120</v>
      </c>
      <c r="AU409" s="74">
        <v>9</v>
      </c>
      <c r="AV409" s="74">
        <v>8</v>
      </c>
      <c r="AW409" s="74">
        <v>0</v>
      </c>
      <c r="AX409" s="74">
        <v>1</v>
      </c>
      <c r="AY409" s="74">
        <v>3</v>
      </c>
      <c r="AZ409" s="74">
        <v>9</v>
      </c>
      <c r="BA409" s="74">
        <v>0</v>
      </c>
      <c r="BB409" s="74">
        <v>2</v>
      </c>
      <c r="BC409" s="74">
        <v>1</v>
      </c>
      <c r="BD409" s="67">
        <v>33</v>
      </c>
      <c r="BE409" s="76">
        <v>34</v>
      </c>
      <c r="BF409" s="74">
        <v>25</v>
      </c>
      <c r="BG409" s="74">
        <v>15</v>
      </c>
      <c r="BH409" s="74">
        <v>0</v>
      </c>
      <c r="BI409" s="74">
        <v>7</v>
      </c>
      <c r="BJ409" s="167"/>
      <c r="BK409" s="13" t="s">
        <v>120</v>
      </c>
      <c r="BL409" s="74">
        <v>7</v>
      </c>
      <c r="BM409" s="74">
        <v>494</v>
      </c>
      <c r="BN409" s="74">
        <v>134</v>
      </c>
      <c r="BO409" s="74">
        <v>82</v>
      </c>
      <c r="BP409" s="74">
        <v>12</v>
      </c>
      <c r="BQ409" s="74">
        <v>3</v>
      </c>
      <c r="BR409" s="74">
        <v>46</v>
      </c>
      <c r="BS409" s="74">
        <v>22</v>
      </c>
      <c r="BT409" s="74">
        <v>30</v>
      </c>
      <c r="BU409" s="167"/>
      <c r="BV409" s="13" t="s">
        <v>120</v>
      </c>
      <c r="BW409" s="74">
        <v>464</v>
      </c>
      <c r="BX409" s="74">
        <v>239</v>
      </c>
      <c r="BY409" s="74">
        <v>413</v>
      </c>
      <c r="BZ409" s="74">
        <v>220</v>
      </c>
      <c r="CA409" s="74">
        <v>183</v>
      </c>
      <c r="CB409" s="74">
        <v>97</v>
      </c>
      <c r="CC409" s="74">
        <v>0</v>
      </c>
      <c r="CD409" s="74">
        <v>0</v>
      </c>
      <c r="CE409" s="74">
        <v>0</v>
      </c>
      <c r="CF409" s="74">
        <v>0</v>
      </c>
      <c r="CG409" s="74">
        <v>0</v>
      </c>
      <c r="CH409" s="74">
        <v>0</v>
      </c>
      <c r="CI409" s="74">
        <v>95</v>
      </c>
      <c r="CJ409" s="74">
        <v>30</v>
      </c>
      <c r="CK409" s="74">
        <v>93</v>
      </c>
      <c r="CL409" s="74">
        <v>30</v>
      </c>
      <c r="CM409" s="74">
        <v>30</v>
      </c>
      <c r="CN409" s="74">
        <v>17</v>
      </c>
      <c r="CO409" s="167"/>
      <c r="CP409" s="13" t="s">
        <v>120</v>
      </c>
      <c r="CQ409" s="72">
        <v>80</v>
      </c>
      <c r="CR409" s="5">
        <v>9</v>
      </c>
      <c r="CS409" s="5">
        <v>14</v>
      </c>
      <c r="CT409" s="72">
        <v>10</v>
      </c>
      <c r="CU409" s="5">
        <v>5</v>
      </c>
      <c r="CV409" s="72">
        <v>90</v>
      </c>
      <c r="CW409" s="72">
        <v>14</v>
      </c>
      <c r="CX409" s="167"/>
      <c r="CY409" s="13" t="s">
        <v>120</v>
      </c>
      <c r="CZ409" s="74">
        <v>5</v>
      </c>
      <c r="DA409" s="74">
        <v>6</v>
      </c>
      <c r="DB409" s="74">
        <v>23</v>
      </c>
      <c r="DC409" s="74">
        <v>0</v>
      </c>
      <c r="DD409" s="74">
        <v>60</v>
      </c>
      <c r="DE409" s="74">
        <v>0</v>
      </c>
      <c r="DF409" s="74">
        <v>67</v>
      </c>
      <c r="DG409" s="74">
        <v>34</v>
      </c>
      <c r="DH409" s="74">
        <v>0</v>
      </c>
      <c r="DI409" s="74">
        <v>0</v>
      </c>
      <c r="DJ409" s="74">
        <v>0</v>
      </c>
      <c r="DK409" s="74">
        <v>6</v>
      </c>
      <c r="DL409" s="74">
        <v>0</v>
      </c>
      <c r="DM409" s="74">
        <v>5</v>
      </c>
      <c r="DN409" s="74">
        <v>4</v>
      </c>
      <c r="DO409" s="135"/>
      <c r="DP409" s="138" t="s">
        <v>255</v>
      </c>
      <c r="DQ409" s="138" t="s">
        <v>4516</v>
      </c>
      <c r="DR409" s="138">
        <v>559</v>
      </c>
      <c r="DS409" s="138">
        <v>213</v>
      </c>
      <c r="DT409" s="139">
        <v>1785</v>
      </c>
      <c r="DU409" s="139">
        <v>201</v>
      </c>
    </row>
    <row r="410" spans="1:125">
      <c r="A410" s="167"/>
      <c r="B410" s="103" t="s">
        <v>102</v>
      </c>
      <c r="C410" s="105">
        <v>590</v>
      </c>
      <c r="D410" s="105">
        <v>310</v>
      </c>
      <c r="E410" s="105">
        <v>247</v>
      </c>
      <c r="F410" s="105">
        <v>136</v>
      </c>
      <c r="G410" s="105">
        <v>0</v>
      </c>
      <c r="H410" s="105">
        <v>0</v>
      </c>
      <c r="I410" s="105">
        <v>7</v>
      </c>
      <c r="J410" s="105">
        <v>4</v>
      </c>
      <c r="K410" s="105">
        <v>61</v>
      </c>
      <c r="L410" s="105">
        <v>34</v>
      </c>
      <c r="M410" s="105">
        <v>515</v>
      </c>
      <c r="N410" s="105">
        <v>278</v>
      </c>
      <c r="O410" s="105">
        <v>0</v>
      </c>
      <c r="P410" s="105">
        <v>0</v>
      </c>
      <c r="Q410" s="105">
        <v>52</v>
      </c>
      <c r="R410" s="105">
        <v>10</v>
      </c>
      <c r="S410" s="105">
        <v>29</v>
      </c>
      <c r="T410" s="105">
        <v>11</v>
      </c>
      <c r="U410" s="105">
        <v>1501</v>
      </c>
      <c r="V410" s="105">
        <v>783</v>
      </c>
      <c r="W410" s="167"/>
      <c r="X410" s="103" t="s">
        <v>102</v>
      </c>
      <c r="Y410" s="105">
        <v>4</v>
      </c>
      <c r="Z410" s="105">
        <v>1</v>
      </c>
      <c r="AA410" s="105">
        <v>5</v>
      </c>
      <c r="AB410" s="105">
        <v>3</v>
      </c>
      <c r="AC410" s="105">
        <v>0</v>
      </c>
      <c r="AD410" s="105">
        <v>0</v>
      </c>
      <c r="AE410" s="105">
        <v>0</v>
      </c>
      <c r="AF410" s="105">
        <v>0</v>
      </c>
      <c r="AG410" s="105">
        <v>2</v>
      </c>
      <c r="AH410" s="105">
        <v>2</v>
      </c>
      <c r="AI410" s="105">
        <v>107</v>
      </c>
      <c r="AJ410" s="105">
        <v>55</v>
      </c>
      <c r="AK410" s="105">
        <v>0</v>
      </c>
      <c r="AL410" s="105">
        <v>0</v>
      </c>
      <c r="AM410" s="105">
        <v>10</v>
      </c>
      <c r="AN410" s="105">
        <v>1</v>
      </c>
      <c r="AO410" s="105">
        <v>2</v>
      </c>
      <c r="AP410" s="105">
        <v>2</v>
      </c>
      <c r="AQ410" s="105">
        <v>130</v>
      </c>
      <c r="AR410" s="105">
        <v>64</v>
      </c>
      <c r="AS410" s="167"/>
      <c r="AT410" s="103" t="s">
        <v>102</v>
      </c>
      <c r="AU410" s="105">
        <v>12</v>
      </c>
      <c r="AV410" s="105">
        <v>11</v>
      </c>
      <c r="AW410" s="105">
        <v>0</v>
      </c>
      <c r="AX410" s="105">
        <v>1</v>
      </c>
      <c r="AY410" s="105">
        <v>3</v>
      </c>
      <c r="AZ410" s="105">
        <v>12</v>
      </c>
      <c r="BA410" s="105">
        <v>0</v>
      </c>
      <c r="BB410" s="105">
        <v>2</v>
      </c>
      <c r="BC410" s="105">
        <v>1</v>
      </c>
      <c r="BD410" s="105">
        <v>42</v>
      </c>
      <c r="BE410" s="105">
        <v>43</v>
      </c>
      <c r="BF410" s="105">
        <v>28</v>
      </c>
      <c r="BG410" s="105">
        <v>15</v>
      </c>
      <c r="BH410" s="105">
        <v>1</v>
      </c>
      <c r="BI410" s="105">
        <v>10</v>
      </c>
      <c r="BJ410" s="167"/>
      <c r="BK410" s="103" t="s">
        <v>102</v>
      </c>
      <c r="BL410" s="105">
        <v>7</v>
      </c>
      <c r="BM410" s="105">
        <v>570</v>
      </c>
      <c r="BN410" s="105">
        <v>193</v>
      </c>
      <c r="BO410" s="105">
        <v>82</v>
      </c>
      <c r="BP410" s="105">
        <v>12</v>
      </c>
      <c r="BQ410" s="105">
        <v>6</v>
      </c>
      <c r="BR410" s="105">
        <v>60</v>
      </c>
      <c r="BS410" s="105">
        <v>31</v>
      </c>
      <c r="BT410" s="105">
        <v>39</v>
      </c>
      <c r="BU410" s="167"/>
      <c r="BV410" s="103" t="s">
        <v>102</v>
      </c>
      <c r="BW410" s="105">
        <v>596</v>
      </c>
      <c r="BX410" s="105">
        <v>303</v>
      </c>
      <c r="BY410" s="105">
        <v>527</v>
      </c>
      <c r="BZ410" s="105">
        <v>279</v>
      </c>
      <c r="CA410" s="105">
        <v>216</v>
      </c>
      <c r="CB410" s="105">
        <v>112</v>
      </c>
      <c r="CC410" s="105">
        <v>0</v>
      </c>
      <c r="CD410" s="105">
        <v>0</v>
      </c>
      <c r="CE410" s="105">
        <v>0</v>
      </c>
      <c r="CF410" s="105">
        <v>0</v>
      </c>
      <c r="CG410" s="105">
        <v>0</v>
      </c>
      <c r="CH410" s="105">
        <v>0</v>
      </c>
      <c r="CI410" s="105">
        <v>95</v>
      </c>
      <c r="CJ410" s="105">
        <v>30</v>
      </c>
      <c r="CK410" s="105">
        <v>93</v>
      </c>
      <c r="CL410" s="105">
        <v>30</v>
      </c>
      <c r="CM410" s="105">
        <v>30</v>
      </c>
      <c r="CN410" s="105">
        <v>17</v>
      </c>
      <c r="CO410" s="167"/>
      <c r="CP410" s="105" t="s">
        <v>102</v>
      </c>
      <c r="CQ410" s="105">
        <v>106</v>
      </c>
      <c r="CR410" s="105">
        <v>11</v>
      </c>
      <c r="CS410" s="105">
        <v>18</v>
      </c>
      <c r="CT410" s="105">
        <v>11</v>
      </c>
      <c r="CU410" s="105">
        <v>6</v>
      </c>
      <c r="CV410" s="105">
        <v>117</v>
      </c>
      <c r="CW410" s="105">
        <v>17</v>
      </c>
      <c r="CX410" s="167"/>
      <c r="CY410" s="103" t="s">
        <v>102</v>
      </c>
      <c r="CZ410" s="105">
        <v>5</v>
      </c>
      <c r="DA410" s="105">
        <v>6</v>
      </c>
      <c r="DB410" s="105">
        <v>23</v>
      </c>
      <c r="DC410" s="105">
        <v>0</v>
      </c>
      <c r="DD410" s="105">
        <v>60</v>
      </c>
      <c r="DE410" s="105">
        <v>0</v>
      </c>
      <c r="DF410" s="105">
        <v>67</v>
      </c>
      <c r="DG410" s="105">
        <v>34</v>
      </c>
      <c r="DH410" s="105">
        <v>0</v>
      </c>
      <c r="DI410" s="105">
        <v>0</v>
      </c>
      <c r="DJ410" s="105">
        <v>0</v>
      </c>
      <c r="DK410" s="105">
        <v>6</v>
      </c>
      <c r="DL410" s="105">
        <v>0</v>
      </c>
      <c r="DM410" s="105">
        <v>5</v>
      </c>
      <c r="DN410" s="105">
        <v>4</v>
      </c>
      <c r="DO410" s="135"/>
      <c r="DP410" s="138" t="s">
        <v>255</v>
      </c>
      <c r="DQ410" s="138" t="s">
        <v>4517</v>
      </c>
      <c r="DR410" s="138">
        <v>691</v>
      </c>
      <c r="DS410" s="138">
        <v>246</v>
      </c>
      <c r="DT410" s="139">
        <v>2114</v>
      </c>
      <c r="DU410" s="139">
        <v>201</v>
      </c>
    </row>
    <row r="411" spans="1:125">
      <c r="A411" s="167" t="s">
        <v>256</v>
      </c>
      <c r="B411" s="13" t="s">
        <v>119</v>
      </c>
      <c r="C411" s="74">
        <v>0</v>
      </c>
      <c r="D411" s="74">
        <v>0</v>
      </c>
      <c r="E411" s="74">
        <v>0</v>
      </c>
      <c r="F411" s="74">
        <v>0</v>
      </c>
      <c r="G411" s="74">
        <v>0</v>
      </c>
      <c r="H411" s="74">
        <v>0</v>
      </c>
      <c r="I411" s="74">
        <v>0</v>
      </c>
      <c r="J411" s="74">
        <v>0</v>
      </c>
      <c r="K411" s="74">
        <v>0</v>
      </c>
      <c r="L411" s="74">
        <v>0</v>
      </c>
      <c r="M411" s="74">
        <v>0</v>
      </c>
      <c r="N411" s="74">
        <v>0</v>
      </c>
      <c r="O411" s="74">
        <v>0</v>
      </c>
      <c r="P411" s="74">
        <v>0</v>
      </c>
      <c r="Q411" s="74">
        <v>0</v>
      </c>
      <c r="R411" s="74">
        <v>0</v>
      </c>
      <c r="S411" s="74">
        <v>0</v>
      </c>
      <c r="T411" s="74">
        <v>0</v>
      </c>
      <c r="U411" s="67">
        <v>0</v>
      </c>
      <c r="V411" s="67">
        <v>0</v>
      </c>
      <c r="W411" s="167" t="s">
        <v>256</v>
      </c>
      <c r="X411" s="13" t="s">
        <v>119</v>
      </c>
      <c r="Y411" s="74">
        <v>0</v>
      </c>
      <c r="Z411" s="74">
        <v>0</v>
      </c>
      <c r="AA411" s="74">
        <v>0</v>
      </c>
      <c r="AB411" s="74">
        <v>0</v>
      </c>
      <c r="AC411" s="74">
        <v>0</v>
      </c>
      <c r="AD411" s="74">
        <v>0</v>
      </c>
      <c r="AE411" s="74">
        <v>0</v>
      </c>
      <c r="AF411" s="74">
        <v>0</v>
      </c>
      <c r="AG411" s="74">
        <v>0</v>
      </c>
      <c r="AH411" s="74">
        <v>0</v>
      </c>
      <c r="AI411" s="74">
        <v>0</v>
      </c>
      <c r="AJ411" s="74">
        <v>0</v>
      </c>
      <c r="AK411" s="74">
        <v>0</v>
      </c>
      <c r="AL411" s="74">
        <v>0</v>
      </c>
      <c r="AM411" s="74">
        <v>0</v>
      </c>
      <c r="AN411" s="74">
        <v>0</v>
      </c>
      <c r="AO411" s="74">
        <v>0</v>
      </c>
      <c r="AP411" s="74">
        <v>0</v>
      </c>
      <c r="AQ411" s="67">
        <v>0</v>
      </c>
      <c r="AR411" s="67">
        <v>0</v>
      </c>
      <c r="AS411" s="167" t="s">
        <v>256</v>
      </c>
      <c r="AT411" s="13" t="s">
        <v>119</v>
      </c>
      <c r="AU411" s="74">
        <v>0</v>
      </c>
      <c r="AV411" s="74">
        <v>0</v>
      </c>
      <c r="AW411" s="74">
        <v>0</v>
      </c>
      <c r="AX411" s="74">
        <v>0</v>
      </c>
      <c r="AY411" s="74">
        <v>0</v>
      </c>
      <c r="AZ411" s="74">
        <v>0</v>
      </c>
      <c r="BA411" s="74">
        <v>0</v>
      </c>
      <c r="BB411" s="74">
        <v>0</v>
      </c>
      <c r="BC411" s="74">
        <v>0</v>
      </c>
      <c r="BD411" s="67">
        <v>0</v>
      </c>
      <c r="BE411" s="76">
        <v>0</v>
      </c>
      <c r="BF411" s="74">
        <v>0</v>
      </c>
      <c r="BG411" s="74">
        <v>0</v>
      </c>
      <c r="BH411" s="74">
        <v>0</v>
      </c>
      <c r="BI411" s="74">
        <v>0</v>
      </c>
      <c r="BJ411" s="167" t="s">
        <v>256</v>
      </c>
      <c r="BK411" s="13" t="s">
        <v>119</v>
      </c>
      <c r="BL411" s="74">
        <v>0</v>
      </c>
      <c r="BM411" s="74">
        <v>0</v>
      </c>
      <c r="BN411" s="74">
        <v>0</v>
      </c>
      <c r="BO411" s="74">
        <v>0</v>
      </c>
      <c r="BP411" s="74">
        <v>0</v>
      </c>
      <c r="BQ411" s="74">
        <v>0</v>
      </c>
      <c r="BR411" s="74">
        <v>0</v>
      </c>
      <c r="BS411" s="74">
        <v>0</v>
      </c>
      <c r="BT411" s="74">
        <v>0</v>
      </c>
      <c r="BU411" s="167" t="s">
        <v>256</v>
      </c>
      <c r="BV411" s="13" t="s">
        <v>119</v>
      </c>
      <c r="BW411" s="74">
        <v>0</v>
      </c>
      <c r="BX411" s="74">
        <v>0</v>
      </c>
      <c r="BY411" s="74">
        <v>0</v>
      </c>
      <c r="BZ411" s="74">
        <v>0</v>
      </c>
      <c r="CA411" s="74">
        <v>0</v>
      </c>
      <c r="CB411" s="74">
        <v>0</v>
      </c>
      <c r="CC411" s="74">
        <v>0</v>
      </c>
      <c r="CD411" s="74">
        <v>0</v>
      </c>
      <c r="CE411" s="74">
        <v>0</v>
      </c>
      <c r="CF411" s="74">
        <v>0</v>
      </c>
      <c r="CG411" s="74">
        <v>0</v>
      </c>
      <c r="CH411" s="74">
        <v>0</v>
      </c>
      <c r="CI411" s="74">
        <v>0</v>
      </c>
      <c r="CJ411" s="74">
        <v>0</v>
      </c>
      <c r="CK411" s="74">
        <v>0</v>
      </c>
      <c r="CL411" s="74">
        <v>0</v>
      </c>
      <c r="CM411" s="74">
        <v>0</v>
      </c>
      <c r="CN411" s="74">
        <v>0</v>
      </c>
      <c r="CO411" s="167" t="s">
        <v>256</v>
      </c>
      <c r="CP411" s="13" t="s">
        <v>119</v>
      </c>
      <c r="CQ411" s="72">
        <v>0</v>
      </c>
      <c r="CR411" s="5">
        <v>0</v>
      </c>
      <c r="CS411" s="5">
        <v>0</v>
      </c>
      <c r="CT411" s="72">
        <v>0</v>
      </c>
      <c r="CU411" s="5">
        <v>0</v>
      </c>
      <c r="CV411" s="72">
        <v>0</v>
      </c>
      <c r="CW411" s="72">
        <v>0</v>
      </c>
      <c r="CX411" s="167" t="s">
        <v>256</v>
      </c>
      <c r="CY411" s="13" t="s">
        <v>119</v>
      </c>
      <c r="CZ411" s="74">
        <v>0</v>
      </c>
      <c r="DA411" s="74">
        <v>0</v>
      </c>
      <c r="DB411" s="74">
        <v>0</v>
      </c>
      <c r="DC411" s="74">
        <v>0</v>
      </c>
      <c r="DD411" s="74">
        <v>0</v>
      </c>
      <c r="DE411" s="74">
        <v>0</v>
      </c>
      <c r="DF411" s="74">
        <v>0</v>
      </c>
      <c r="DG411" s="74">
        <v>0</v>
      </c>
      <c r="DH411" s="74">
        <v>0</v>
      </c>
      <c r="DI411" s="74">
        <v>0</v>
      </c>
      <c r="DJ411" s="74">
        <v>0</v>
      </c>
      <c r="DK411" s="74">
        <v>0</v>
      </c>
      <c r="DL411" s="74">
        <v>0</v>
      </c>
      <c r="DM411" s="74">
        <v>0</v>
      </c>
      <c r="DN411" s="74">
        <v>0</v>
      </c>
      <c r="DO411" s="135"/>
      <c r="DP411" s="138" t="s">
        <v>256</v>
      </c>
      <c r="DQ411" s="138" t="s">
        <v>4518</v>
      </c>
      <c r="DR411" s="138">
        <v>0</v>
      </c>
      <c r="DS411" s="138">
        <v>0</v>
      </c>
      <c r="DT411" s="139">
        <v>0</v>
      </c>
      <c r="DU411" s="139">
        <v>0</v>
      </c>
    </row>
    <row r="412" spans="1:125">
      <c r="A412" s="167"/>
      <c r="B412" s="13" t="s">
        <v>120</v>
      </c>
      <c r="C412" s="74">
        <v>341</v>
      </c>
      <c r="D412" s="74">
        <v>190</v>
      </c>
      <c r="E412" s="74">
        <v>94</v>
      </c>
      <c r="F412" s="74">
        <v>45</v>
      </c>
      <c r="G412" s="74">
        <v>0</v>
      </c>
      <c r="H412" s="74">
        <v>0</v>
      </c>
      <c r="I412" s="74">
        <v>73</v>
      </c>
      <c r="J412" s="74">
        <v>42</v>
      </c>
      <c r="K412" s="74">
        <v>11</v>
      </c>
      <c r="L412" s="74">
        <v>8</v>
      </c>
      <c r="M412" s="74">
        <v>172</v>
      </c>
      <c r="N412" s="74">
        <v>89</v>
      </c>
      <c r="O412" s="74">
        <v>0</v>
      </c>
      <c r="P412" s="74">
        <v>0</v>
      </c>
      <c r="Q412" s="74">
        <v>22</v>
      </c>
      <c r="R412" s="74">
        <v>8</v>
      </c>
      <c r="S412" s="74">
        <v>0</v>
      </c>
      <c r="T412" s="74">
        <v>0</v>
      </c>
      <c r="U412" s="67">
        <v>713</v>
      </c>
      <c r="V412" s="67">
        <v>382</v>
      </c>
      <c r="W412" s="167"/>
      <c r="X412" s="13" t="s">
        <v>120</v>
      </c>
      <c r="Y412" s="74">
        <v>12</v>
      </c>
      <c r="Z412" s="74">
        <v>8</v>
      </c>
      <c r="AA412" s="74">
        <v>0</v>
      </c>
      <c r="AB412" s="74">
        <v>0</v>
      </c>
      <c r="AC412" s="74">
        <v>0</v>
      </c>
      <c r="AD412" s="74">
        <v>0</v>
      </c>
      <c r="AE412" s="74">
        <v>0</v>
      </c>
      <c r="AF412" s="74">
        <v>0</v>
      </c>
      <c r="AG412" s="74">
        <v>3</v>
      </c>
      <c r="AH412" s="74">
        <v>3</v>
      </c>
      <c r="AI412" s="74">
        <v>22</v>
      </c>
      <c r="AJ412" s="74">
        <v>12</v>
      </c>
      <c r="AK412" s="74">
        <v>0</v>
      </c>
      <c r="AL412" s="74">
        <v>0</v>
      </c>
      <c r="AM412" s="74">
        <v>1</v>
      </c>
      <c r="AN412" s="74">
        <v>1</v>
      </c>
      <c r="AO412" s="74">
        <v>0</v>
      </c>
      <c r="AP412" s="74">
        <v>0</v>
      </c>
      <c r="AQ412" s="67">
        <v>38</v>
      </c>
      <c r="AR412" s="67">
        <v>24</v>
      </c>
      <c r="AS412" s="167"/>
      <c r="AT412" s="13" t="s">
        <v>120</v>
      </c>
      <c r="AU412" s="74">
        <v>5</v>
      </c>
      <c r="AV412" s="74">
        <v>3</v>
      </c>
      <c r="AW412" s="74">
        <v>0</v>
      </c>
      <c r="AX412" s="74">
        <v>3</v>
      </c>
      <c r="AY412" s="74">
        <v>1</v>
      </c>
      <c r="AZ412" s="74">
        <v>4</v>
      </c>
      <c r="BA412" s="74">
        <v>0</v>
      </c>
      <c r="BB412" s="74">
        <v>2</v>
      </c>
      <c r="BC412" s="74">
        <v>0</v>
      </c>
      <c r="BD412" s="67">
        <v>18</v>
      </c>
      <c r="BE412" s="76">
        <v>21</v>
      </c>
      <c r="BF412" s="74">
        <v>18</v>
      </c>
      <c r="BG412" s="74">
        <v>12</v>
      </c>
      <c r="BH412" s="74">
        <v>0</v>
      </c>
      <c r="BI412" s="74">
        <v>4</v>
      </c>
      <c r="BJ412" s="167"/>
      <c r="BK412" s="13" t="s">
        <v>120</v>
      </c>
      <c r="BL412" s="74">
        <v>0</v>
      </c>
      <c r="BM412" s="74">
        <v>340</v>
      </c>
      <c r="BN412" s="74">
        <v>120</v>
      </c>
      <c r="BO412" s="74">
        <v>61</v>
      </c>
      <c r="BP412" s="74">
        <v>0</v>
      </c>
      <c r="BQ412" s="74">
        <v>26</v>
      </c>
      <c r="BR412" s="74">
        <v>27</v>
      </c>
      <c r="BS412" s="74">
        <v>31</v>
      </c>
      <c r="BT412" s="74">
        <v>25</v>
      </c>
      <c r="BU412" s="167"/>
      <c r="BV412" s="13" t="s">
        <v>120</v>
      </c>
      <c r="BW412" s="74">
        <v>223</v>
      </c>
      <c r="BX412" s="74">
        <v>104</v>
      </c>
      <c r="BY412" s="74">
        <v>218</v>
      </c>
      <c r="BZ412" s="74">
        <v>101</v>
      </c>
      <c r="CA412" s="74">
        <v>97</v>
      </c>
      <c r="CB412" s="74">
        <v>46</v>
      </c>
      <c r="CC412" s="74">
        <v>0</v>
      </c>
      <c r="CD412" s="74">
        <v>0</v>
      </c>
      <c r="CE412" s="74">
        <v>0</v>
      </c>
      <c r="CF412" s="74">
        <v>0</v>
      </c>
      <c r="CG412" s="74">
        <v>0</v>
      </c>
      <c r="CH412" s="74">
        <v>0</v>
      </c>
      <c r="CI412" s="74">
        <v>35</v>
      </c>
      <c r="CJ412" s="74">
        <v>13</v>
      </c>
      <c r="CK412" s="74">
        <v>35</v>
      </c>
      <c r="CL412" s="74">
        <v>13</v>
      </c>
      <c r="CM412" s="74">
        <v>19</v>
      </c>
      <c r="CN412" s="74">
        <v>7</v>
      </c>
      <c r="CO412" s="167"/>
      <c r="CP412" s="13" t="s">
        <v>120</v>
      </c>
      <c r="CQ412" s="72">
        <v>45</v>
      </c>
      <c r="CR412" s="5">
        <v>8</v>
      </c>
      <c r="CS412" s="5">
        <v>8</v>
      </c>
      <c r="CT412" s="72">
        <v>7</v>
      </c>
      <c r="CU412" s="5">
        <v>2</v>
      </c>
      <c r="CV412" s="72">
        <v>52</v>
      </c>
      <c r="CW412" s="72">
        <v>10</v>
      </c>
      <c r="CX412" s="167"/>
      <c r="CY412" s="13" t="s">
        <v>120</v>
      </c>
      <c r="CZ412" s="74">
        <v>0</v>
      </c>
      <c r="DA412" s="74">
        <v>0</v>
      </c>
      <c r="DB412" s="74">
        <v>0</v>
      </c>
      <c r="DC412" s="74">
        <v>0</v>
      </c>
      <c r="DD412" s="74">
        <v>0</v>
      </c>
      <c r="DE412" s="74">
        <v>0</v>
      </c>
      <c r="DF412" s="74">
        <v>0</v>
      </c>
      <c r="DG412" s="74">
        <v>0</v>
      </c>
      <c r="DH412" s="74">
        <v>0</v>
      </c>
      <c r="DI412" s="74">
        <v>0</v>
      </c>
      <c r="DJ412" s="74">
        <v>0</v>
      </c>
      <c r="DK412" s="74">
        <v>0</v>
      </c>
      <c r="DL412" s="74">
        <v>0</v>
      </c>
      <c r="DM412" s="74">
        <v>0</v>
      </c>
      <c r="DN412" s="74">
        <v>0</v>
      </c>
      <c r="DO412" s="135"/>
      <c r="DP412" s="138" t="s">
        <v>256</v>
      </c>
      <c r="DQ412" s="138" t="s">
        <v>4519</v>
      </c>
      <c r="DR412" s="138">
        <v>258</v>
      </c>
      <c r="DS412" s="138">
        <v>116</v>
      </c>
      <c r="DT412" s="139">
        <v>1284</v>
      </c>
      <c r="DU412" s="139">
        <v>0</v>
      </c>
    </row>
    <row r="413" spans="1:125">
      <c r="A413" s="167"/>
      <c r="B413" s="103" t="s">
        <v>102</v>
      </c>
      <c r="C413" s="105">
        <v>341</v>
      </c>
      <c r="D413" s="105">
        <v>190</v>
      </c>
      <c r="E413" s="105">
        <v>94</v>
      </c>
      <c r="F413" s="105">
        <v>45</v>
      </c>
      <c r="G413" s="105">
        <v>0</v>
      </c>
      <c r="H413" s="105">
        <v>0</v>
      </c>
      <c r="I413" s="105">
        <v>73</v>
      </c>
      <c r="J413" s="105">
        <v>42</v>
      </c>
      <c r="K413" s="105">
        <v>11</v>
      </c>
      <c r="L413" s="105">
        <v>8</v>
      </c>
      <c r="M413" s="105">
        <v>172</v>
      </c>
      <c r="N413" s="105">
        <v>89</v>
      </c>
      <c r="O413" s="105">
        <v>0</v>
      </c>
      <c r="P413" s="105">
        <v>0</v>
      </c>
      <c r="Q413" s="105">
        <v>22</v>
      </c>
      <c r="R413" s="105">
        <v>8</v>
      </c>
      <c r="S413" s="105">
        <v>0</v>
      </c>
      <c r="T413" s="105">
        <v>0</v>
      </c>
      <c r="U413" s="105">
        <v>713</v>
      </c>
      <c r="V413" s="105">
        <v>382</v>
      </c>
      <c r="W413" s="167"/>
      <c r="X413" s="103" t="s">
        <v>102</v>
      </c>
      <c r="Y413" s="105">
        <v>12</v>
      </c>
      <c r="Z413" s="105">
        <v>8</v>
      </c>
      <c r="AA413" s="105">
        <v>0</v>
      </c>
      <c r="AB413" s="105">
        <v>0</v>
      </c>
      <c r="AC413" s="105">
        <v>0</v>
      </c>
      <c r="AD413" s="105">
        <v>0</v>
      </c>
      <c r="AE413" s="105">
        <v>0</v>
      </c>
      <c r="AF413" s="105">
        <v>0</v>
      </c>
      <c r="AG413" s="105">
        <v>3</v>
      </c>
      <c r="AH413" s="105">
        <v>3</v>
      </c>
      <c r="AI413" s="105">
        <v>22</v>
      </c>
      <c r="AJ413" s="105">
        <v>12</v>
      </c>
      <c r="AK413" s="105">
        <v>0</v>
      </c>
      <c r="AL413" s="105">
        <v>0</v>
      </c>
      <c r="AM413" s="105">
        <v>1</v>
      </c>
      <c r="AN413" s="105">
        <v>1</v>
      </c>
      <c r="AO413" s="105">
        <v>0</v>
      </c>
      <c r="AP413" s="105">
        <v>0</v>
      </c>
      <c r="AQ413" s="105">
        <v>38</v>
      </c>
      <c r="AR413" s="105">
        <v>24</v>
      </c>
      <c r="AS413" s="167"/>
      <c r="AT413" s="103" t="s">
        <v>102</v>
      </c>
      <c r="AU413" s="105">
        <v>5</v>
      </c>
      <c r="AV413" s="105">
        <v>3</v>
      </c>
      <c r="AW413" s="105">
        <v>0</v>
      </c>
      <c r="AX413" s="105">
        <v>3</v>
      </c>
      <c r="AY413" s="105">
        <v>1</v>
      </c>
      <c r="AZ413" s="105">
        <v>4</v>
      </c>
      <c r="BA413" s="105">
        <v>0</v>
      </c>
      <c r="BB413" s="105">
        <v>2</v>
      </c>
      <c r="BC413" s="105">
        <v>0</v>
      </c>
      <c r="BD413" s="105">
        <v>18</v>
      </c>
      <c r="BE413" s="105">
        <v>21</v>
      </c>
      <c r="BF413" s="105">
        <v>18</v>
      </c>
      <c r="BG413" s="105">
        <v>12</v>
      </c>
      <c r="BH413" s="105">
        <v>0</v>
      </c>
      <c r="BI413" s="105">
        <v>4</v>
      </c>
      <c r="BJ413" s="167"/>
      <c r="BK413" s="103" t="s">
        <v>102</v>
      </c>
      <c r="BL413" s="105">
        <v>0</v>
      </c>
      <c r="BM413" s="105">
        <v>340</v>
      </c>
      <c r="BN413" s="105">
        <v>120</v>
      </c>
      <c r="BO413" s="105">
        <v>61</v>
      </c>
      <c r="BP413" s="105">
        <v>0</v>
      </c>
      <c r="BQ413" s="105">
        <v>26</v>
      </c>
      <c r="BR413" s="105">
        <v>27</v>
      </c>
      <c r="BS413" s="105">
        <v>31</v>
      </c>
      <c r="BT413" s="105">
        <v>25</v>
      </c>
      <c r="BU413" s="167"/>
      <c r="BV413" s="103" t="s">
        <v>102</v>
      </c>
      <c r="BW413" s="105">
        <v>223</v>
      </c>
      <c r="BX413" s="105">
        <v>104</v>
      </c>
      <c r="BY413" s="105">
        <v>218</v>
      </c>
      <c r="BZ413" s="105">
        <v>101</v>
      </c>
      <c r="CA413" s="105">
        <v>97</v>
      </c>
      <c r="CB413" s="105">
        <v>46</v>
      </c>
      <c r="CC413" s="105">
        <v>0</v>
      </c>
      <c r="CD413" s="105">
        <v>0</v>
      </c>
      <c r="CE413" s="105">
        <v>0</v>
      </c>
      <c r="CF413" s="105">
        <v>0</v>
      </c>
      <c r="CG413" s="105">
        <v>0</v>
      </c>
      <c r="CH413" s="105">
        <v>0</v>
      </c>
      <c r="CI413" s="105">
        <v>35</v>
      </c>
      <c r="CJ413" s="105">
        <v>13</v>
      </c>
      <c r="CK413" s="105">
        <v>35</v>
      </c>
      <c r="CL413" s="105">
        <v>13</v>
      </c>
      <c r="CM413" s="105">
        <v>19</v>
      </c>
      <c r="CN413" s="105">
        <v>7</v>
      </c>
      <c r="CO413" s="167"/>
      <c r="CP413" s="105" t="s">
        <v>102</v>
      </c>
      <c r="CQ413" s="105">
        <v>45</v>
      </c>
      <c r="CR413" s="105">
        <v>8</v>
      </c>
      <c r="CS413" s="105">
        <v>8</v>
      </c>
      <c r="CT413" s="105">
        <v>7</v>
      </c>
      <c r="CU413" s="105">
        <v>2</v>
      </c>
      <c r="CV413" s="105">
        <v>52</v>
      </c>
      <c r="CW413" s="105">
        <v>10</v>
      </c>
      <c r="CX413" s="167"/>
      <c r="CY413" s="103" t="s">
        <v>102</v>
      </c>
      <c r="CZ413" s="105">
        <v>0</v>
      </c>
      <c r="DA413" s="105">
        <v>0</v>
      </c>
      <c r="DB413" s="105">
        <v>0</v>
      </c>
      <c r="DC413" s="105">
        <v>0</v>
      </c>
      <c r="DD413" s="105">
        <v>0</v>
      </c>
      <c r="DE413" s="105">
        <v>0</v>
      </c>
      <c r="DF413" s="105">
        <v>0</v>
      </c>
      <c r="DG413" s="105">
        <v>0</v>
      </c>
      <c r="DH413" s="105">
        <v>0</v>
      </c>
      <c r="DI413" s="105">
        <v>0</v>
      </c>
      <c r="DJ413" s="105">
        <v>0</v>
      </c>
      <c r="DK413" s="105">
        <v>0</v>
      </c>
      <c r="DL413" s="105">
        <v>0</v>
      </c>
      <c r="DM413" s="105">
        <v>0</v>
      </c>
      <c r="DN413" s="105">
        <v>0</v>
      </c>
      <c r="DO413" s="135"/>
      <c r="DP413" s="138" t="s">
        <v>256</v>
      </c>
      <c r="DQ413" s="138" t="s">
        <v>4520</v>
      </c>
      <c r="DR413" s="138">
        <v>258</v>
      </c>
      <c r="DS413" s="138">
        <v>116</v>
      </c>
      <c r="DT413" s="139">
        <v>1284</v>
      </c>
      <c r="DU413" s="139">
        <v>0</v>
      </c>
    </row>
    <row r="414" spans="1:125">
      <c r="A414" s="167" t="s">
        <v>257</v>
      </c>
      <c r="B414" s="13" t="s">
        <v>119</v>
      </c>
      <c r="C414" s="74">
        <v>32</v>
      </c>
      <c r="D414" s="74">
        <v>12</v>
      </c>
      <c r="E414" s="74">
        <v>11</v>
      </c>
      <c r="F414" s="74">
        <v>5</v>
      </c>
      <c r="G414" s="74">
        <v>0</v>
      </c>
      <c r="H414" s="74">
        <v>0</v>
      </c>
      <c r="I414" s="74">
        <v>0</v>
      </c>
      <c r="J414" s="74">
        <v>0</v>
      </c>
      <c r="K414" s="74">
        <v>0</v>
      </c>
      <c r="L414" s="74">
        <v>0</v>
      </c>
      <c r="M414" s="74">
        <v>34</v>
      </c>
      <c r="N414" s="74">
        <v>11</v>
      </c>
      <c r="O414" s="74">
        <v>0</v>
      </c>
      <c r="P414" s="74">
        <v>0</v>
      </c>
      <c r="Q414" s="74">
        <v>0</v>
      </c>
      <c r="R414" s="74">
        <v>0</v>
      </c>
      <c r="S414" s="74">
        <v>0</v>
      </c>
      <c r="T414" s="74">
        <v>0</v>
      </c>
      <c r="U414" s="67">
        <v>77</v>
      </c>
      <c r="V414" s="67">
        <v>28</v>
      </c>
      <c r="W414" s="167" t="s">
        <v>257</v>
      </c>
      <c r="X414" s="13" t="s">
        <v>119</v>
      </c>
      <c r="Y414" s="74">
        <v>0</v>
      </c>
      <c r="Z414" s="74">
        <v>0</v>
      </c>
      <c r="AA414" s="74">
        <v>0</v>
      </c>
      <c r="AB414" s="74">
        <v>0</v>
      </c>
      <c r="AC414" s="74">
        <v>0</v>
      </c>
      <c r="AD414" s="74">
        <v>0</v>
      </c>
      <c r="AE414" s="74">
        <v>0</v>
      </c>
      <c r="AF414" s="74">
        <v>0</v>
      </c>
      <c r="AG414" s="74">
        <v>0</v>
      </c>
      <c r="AH414" s="74">
        <v>0</v>
      </c>
      <c r="AI414" s="74">
        <v>3</v>
      </c>
      <c r="AJ414" s="74">
        <v>0</v>
      </c>
      <c r="AK414" s="74">
        <v>0</v>
      </c>
      <c r="AL414" s="74">
        <v>0</v>
      </c>
      <c r="AM414" s="74">
        <v>0</v>
      </c>
      <c r="AN414" s="74">
        <v>0</v>
      </c>
      <c r="AO414" s="74">
        <v>0</v>
      </c>
      <c r="AP414" s="74">
        <v>0</v>
      </c>
      <c r="AQ414" s="67">
        <v>3</v>
      </c>
      <c r="AR414" s="67">
        <v>0</v>
      </c>
      <c r="AS414" s="167" t="s">
        <v>257</v>
      </c>
      <c r="AT414" s="13" t="s">
        <v>119</v>
      </c>
      <c r="AU414" s="74">
        <v>2</v>
      </c>
      <c r="AV414" s="74">
        <v>1</v>
      </c>
      <c r="AW414" s="74">
        <v>0</v>
      </c>
      <c r="AX414" s="74">
        <v>0</v>
      </c>
      <c r="AY414" s="74">
        <v>0</v>
      </c>
      <c r="AZ414" s="74">
        <v>2</v>
      </c>
      <c r="BA414" s="74">
        <v>0</v>
      </c>
      <c r="BB414" s="74">
        <v>0</v>
      </c>
      <c r="BC414" s="74">
        <v>0</v>
      </c>
      <c r="BD414" s="67">
        <v>5</v>
      </c>
      <c r="BE414" s="76">
        <v>6</v>
      </c>
      <c r="BF414" s="74">
        <v>3</v>
      </c>
      <c r="BG414" s="74">
        <v>0</v>
      </c>
      <c r="BH414" s="74">
        <v>0</v>
      </c>
      <c r="BI414" s="74">
        <v>2</v>
      </c>
      <c r="BJ414" s="167" t="s">
        <v>257</v>
      </c>
      <c r="BK414" s="13" t="s">
        <v>119</v>
      </c>
      <c r="BL414" s="74">
        <v>0</v>
      </c>
      <c r="BM414" s="74">
        <v>61</v>
      </c>
      <c r="BN414" s="74">
        <v>0</v>
      </c>
      <c r="BO414" s="74">
        <v>0</v>
      </c>
      <c r="BP414" s="74">
        <v>0</v>
      </c>
      <c r="BQ414" s="74">
        <v>1</v>
      </c>
      <c r="BR414" s="74">
        <v>5</v>
      </c>
      <c r="BS414" s="74">
        <v>2</v>
      </c>
      <c r="BT414" s="74">
        <v>2</v>
      </c>
      <c r="BU414" s="167" t="s">
        <v>257</v>
      </c>
      <c r="BV414" s="13" t="s">
        <v>119</v>
      </c>
      <c r="BW414" s="74">
        <v>42</v>
      </c>
      <c r="BX414" s="74">
        <v>15</v>
      </c>
      <c r="BY414" s="74">
        <v>37</v>
      </c>
      <c r="BZ414" s="74">
        <v>12</v>
      </c>
      <c r="CA414" s="74">
        <v>11</v>
      </c>
      <c r="CB414" s="74">
        <v>2</v>
      </c>
      <c r="CC414" s="74">
        <v>0</v>
      </c>
      <c r="CD414" s="74">
        <v>0</v>
      </c>
      <c r="CE414" s="74">
        <v>0</v>
      </c>
      <c r="CF414" s="74">
        <v>0</v>
      </c>
      <c r="CG414" s="74">
        <v>0</v>
      </c>
      <c r="CH414" s="74">
        <v>0</v>
      </c>
      <c r="CI414" s="74">
        <v>0</v>
      </c>
      <c r="CJ414" s="74">
        <v>0</v>
      </c>
      <c r="CK414" s="74">
        <v>0</v>
      </c>
      <c r="CL414" s="74">
        <v>0</v>
      </c>
      <c r="CM414" s="74">
        <v>0</v>
      </c>
      <c r="CN414" s="74">
        <v>0</v>
      </c>
      <c r="CO414" s="167" t="s">
        <v>257</v>
      </c>
      <c r="CP414" s="13" t="s">
        <v>119</v>
      </c>
      <c r="CQ414" s="72">
        <v>20</v>
      </c>
      <c r="CR414" s="5">
        <v>2</v>
      </c>
      <c r="CS414" s="5">
        <v>4</v>
      </c>
      <c r="CT414" s="72">
        <v>6</v>
      </c>
      <c r="CU414" s="5">
        <v>2</v>
      </c>
      <c r="CV414" s="72">
        <v>26</v>
      </c>
      <c r="CW414" s="72">
        <v>4</v>
      </c>
      <c r="CX414" s="167" t="s">
        <v>257</v>
      </c>
      <c r="CY414" s="13" t="s">
        <v>119</v>
      </c>
      <c r="CZ414" s="74">
        <v>0</v>
      </c>
      <c r="DA414" s="74">
        <v>0</v>
      </c>
      <c r="DB414" s="74">
        <v>0</v>
      </c>
      <c r="DC414" s="74">
        <v>0</v>
      </c>
      <c r="DD414" s="74">
        <v>0</v>
      </c>
      <c r="DE414" s="74">
        <v>0</v>
      </c>
      <c r="DF414" s="74">
        <v>0</v>
      </c>
      <c r="DG414" s="74">
        <v>0</v>
      </c>
      <c r="DH414" s="74">
        <v>0</v>
      </c>
      <c r="DI414" s="74">
        <v>0</v>
      </c>
      <c r="DJ414" s="74">
        <v>0</v>
      </c>
      <c r="DK414" s="74">
        <v>0</v>
      </c>
      <c r="DL414" s="74">
        <v>0</v>
      </c>
      <c r="DM414" s="74">
        <v>0</v>
      </c>
      <c r="DN414" s="74">
        <v>0</v>
      </c>
      <c r="DO414" s="135"/>
      <c r="DP414" s="138" t="s">
        <v>257</v>
      </c>
      <c r="DQ414" s="138" t="s">
        <v>4521</v>
      </c>
      <c r="DR414" s="138">
        <v>42</v>
      </c>
      <c r="DS414" s="138">
        <v>11</v>
      </c>
      <c r="DT414" s="139">
        <v>122</v>
      </c>
      <c r="DU414" s="139">
        <v>0</v>
      </c>
    </row>
    <row r="415" spans="1:125">
      <c r="A415" s="167"/>
      <c r="B415" s="13" t="s">
        <v>120</v>
      </c>
      <c r="C415" s="74">
        <v>870</v>
      </c>
      <c r="D415" s="74">
        <v>487</v>
      </c>
      <c r="E415" s="74">
        <v>304</v>
      </c>
      <c r="F415" s="74">
        <v>168</v>
      </c>
      <c r="G415" s="74">
        <v>0</v>
      </c>
      <c r="H415" s="74">
        <v>0</v>
      </c>
      <c r="I415" s="74">
        <v>100</v>
      </c>
      <c r="J415" s="74">
        <v>55</v>
      </c>
      <c r="K415" s="74">
        <v>149</v>
      </c>
      <c r="L415" s="74">
        <v>55</v>
      </c>
      <c r="M415" s="74">
        <v>736</v>
      </c>
      <c r="N415" s="74">
        <v>405</v>
      </c>
      <c r="O415" s="74">
        <v>2</v>
      </c>
      <c r="P415" s="74">
        <v>0</v>
      </c>
      <c r="Q415" s="74">
        <v>181</v>
      </c>
      <c r="R415" s="74">
        <v>71</v>
      </c>
      <c r="S415" s="74">
        <v>53</v>
      </c>
      <c r="T415" s="74">
        <v>26</v>
      </c>
      <c r="U415" s="67">
        <v>2395</v>
      </c>
      <c r="V415" s="67">
        <v>1267</v>
      </c>
      <c r="W415" s="167"/>
      <c r="X415" s="13" t="s">
        <v>120</v>
      </c>
      <c r="Y415" s="74">
        <v>4</v>
      </c>
      <c r="Z415" s="74">
        <v>3</v>
      </c>
      <c r="AA415" s="74">
        <v>9</v>
      </c>
      <c r="AB415" s="74">
        <v>6</v>
      </c>
      <c r="AC415" s="74">
        <v>0</v>
      </c>
      <c r="AD415" s="74">
        <v>0</v>
      </c>
      <c r="AE415" s="74">
        <v>1</v>
      </c>
      <c r="AF415" s="74">
        <v>1</v>
      </c>
      <c r="AG415" s="74">
        <v>0</v>
      </c>
      <c r="AH415" s="74">
        <v>0</v>
      </c>
      <c r="AI415" s="74">
        <v>110</v>
      </c>
      <c r="AJ415" s="74">
        <v>57</v>
      </c>
      <c r="AK415" s="74">
        <v>2</v>
      </c>
      <c r="AL415" s="74">
        <v>0</v>
      </c>
      <c r="AM415" s="74">
        <v>52</v>
      </c>
      <c r="AN415" s="74">
        <v>23</v>
      </c>
      <c r="AO415" s="74">
        <v>0</v>
      </c>
      <c r="AP415" s="74">
        <v>0</v>
      </c>
      <c r="AQ415" s="67">
        <v>178</v>
      </c>
      <c r="AR415" s="67">
        <v>90</v>
      </c>
      <c r="AS415" s="167"/>
      <c r="AT415" s="13" t="s">
        <v>120</v>
      </c>
      <c r="AU415" s="74">
        <v>17</v>
      </c>
      <c r="AV415" s="74">
        <v>10</v>
      </c>
      <c r="AW415" s="74">
        <v>0</v>
      </c>
      <c r="AX415" s="74">
        <v>4</v>
      </c>
      <c r="AY415" s="74">
        <v>4</v>
      </c>
      <c r="AZ415" s="74">
        <v>15</v>
      </c>
      <c r="BA415" s="74">
        <v>1</v>
      </c>
      <c r="BB415" s="74">
        <v>6</v>
      </c>
      <c r="BC415" s="74">
        <v>1</v>
      </c>
      <c r="BD415" s="67">
        <v>58</v>
      </c>
      <c r="BE415" s="76">
        <v>66</v>
      </c>
      <c r="BF415" s="74">
        <v>66</v>
      </c>
      <c r="BG415" s="74">
        <v>50</v>
      </c>
      <c r="BH415" s="74">
        <v>0</v>
      </c>
      <c r="BI415" s="74">
        <v>11</v>
      </c>
      <c r="BJ415" s="167"/>
      <c r="BK415" s="13" t="s">
        <v>120</v>
      </c>
      <c r="BL415" s="74">
        <v>120</v>
      </c>
      <c r="BM415" s="74">
        <v>899</v>
      </c>
      <c r="BN415" s="74">
        <v>154</v>
      </c>
      <c r="BO415" s="74">
        <v>179</v>
      </c>
      <c r="BP415" s="74">
        <v>71</v>
      </c>
      <c r="BQ415" s="74">
        <v>11</v>
      </c>
      <c r="BR415" s="74">
        <v>81</v>
      </c>
      <c r="BS415" s="74">
        <v>69</v>
      </c>
      <c r="BT415" s="74">
        <v>74</v>
      </c>
      <c r="BU415" s="167"/>
      <c r="BV415" s="13" t="s">
        <v>120</v>
      </c>
      <c r="BW415" s="74">
        <v>683</v>
      </c>
      <c r="BX415" s="74">
        <v>371</v>
      </c>
      <c r="BY415" s="74">
        <v>651</v>
      </c>
      <c r="BZ415" s="74">
        <v>355</v>
      </c>
      <c r="CA415" s="74">
        <v>406</v>
      </c>
      <c r="CB415" s="74">
        <v>228</v>
      </c>
      <c r="CC415" s="74">
        <v>6</v>
      </c>
      <c r="CD415" s="74">
        <v>0</v>
      </c>
      <c r="CE415" s="74">
        <v>5</v>
      </c>
      <c r="CF415" s="74">
        <v>0</v>
      </c>
      <c r="CG415" s="74">
        <v>2</v>
      </c>
      <c r="CH415" s="74">
        <v>0</v>
      </c>
      <c r="CI415" s="74">
        <v>232</v>
      </c>
      <c r="CJ415" s="74">
        <v>89</v>
      </c>
      <c r="CK415" s="74">
        <v>221</v>
      </c>
      <c r="CL415" s="74">
        <v>81</v>
      </c>
      <c r="CM415" s="74">
        <v>136</v>
      </c>
      <c r="CN415" s="74">
        <v>52</v>
      </c>
      <c r="CO415" s="167"/>
      <c r="CP415" s="13" t="s">
        <v>120</v>
      </c>
      <c r="CQ415" s="72">
        <v>139</v>
      </c>
      <c r="CR415" s="5">
        <v>15</v>
      </c>
      <c r="CS415" s="5">
        <v>25</v>
      </c>
      <c r="CT415" s="72">
        <v>19</v>
      </c>
      <c r="CU415" s="5">
        <v>7</v>
      </c>
      <c r="CV415" s="72">
        <v>158</v>
      </c>
      <c r="CW415" s="72">
        <v>22</v>
      </c>
      <c r="CX415" s="167"/>
      <c r="CY415" s="13" t="s">
        <v>120</v>
      </c>
      <c r="CZ415" s="74">
        <v>18</v>
      </c>
      <c r="DA415" s="74">
        <v>18</v>
      </c>
      <c r="DB415" s="74">
        <v>18</v>
      </c>
      <c r="DC415" s="74">
        <v>10</v>
      </c>
      <c r="DD415" s="74">
        <v>31</v>
      </c>
      <c r="DE415" s="74">
        <v>20</v>
      </c>
      <c r="DF415" s="74">
        <v>32</v>
      </c>
      <c r="DG415" s="74">
        <v>37</v>
      </c>
      <c r="DH415" s="74">
        <v>45</v>
      </c>
      <c r="DI415" s="74">
        <v>13</v>
      </c>
      <c r="DJ415" s="74">
        <v>9</v>
      </c>
      <c r="DK415" s="74">
        <v>0</v>
      </c>
      <c r="DL415" s="74">
        <v>45</v>
      </c>
      <c r="DM415" s="74">
        <v>34</v>
      </c>
      <c r="DN415" s="74">
        <v>358</v>
      </c>
      <c r="DO415" s="135"/>
      <c r="DP415" s="138" t="s">
        <v>257</v>
      </c>
      <c r="DQ415" s="138" t="s">
        <v>4522</v>
      </c>
      <c r="DR415" s="138">
        <v>921</v>
      </c>
      <c r="DS415" s="138">
        <v>544</v>
      </c>
      <c r="DT415" s="139">
        <v>3451</v>
      </c>
      <c r="DU415" s="139">
        <v>251</v>
      </c>
    </row>
    <row r="416" spans="1:125">
      <c r="A416" s="167"/>
      <c r="B416" s="103" t="s">
        <v>102</v>
      </c>
      <c r="C416" s="105">
        <v>902</v>
      </c>
      <c r="D416" s="105">
        <v>499</v>
      </c>
      <c r="E416" s="105">
        <v>315</v>
      </c>
      <c r="F416" s="105">
        <v>173</v>
      </c>
      <c r="G416" s="105">
        <v>0</v>
      </c>
      <c r="H416" s="105">
        <v>0</v>
      </c>
      <c r="I416" s="105">
        <v>100</v>
      </c>
      <c r="J416" s="105">
        <v>55</v>
      </c>
      <c r="K416" s="105">
        <v>149</v>
      </c>
      <c r="L416" s="105">
        <v>55</v>
      </c>
      <c r="M416" s="105">
        <v>770</v>
      </c>
      <c r="N416" s="105">
        <v>416</v>
      </c>
      <c r="O416" s="105">
        <v>2</v>
      </c>
      <c r="P416" s="105">
        <v>0</v>
      </c>
      <c r="Q416" s="105">
        <v>181</v>
      </c>
      <c r="R416" s="105">
        <v>71</v>
      </c>
      <c r="S416" s="105">
        <v>53</v>
      </c>
      <c r="T416" s="105">
        <v>26</v>
      </c>
      <c r="U416" s="105">
        <v>2472</v>
      </c>
      <c r="V416" s="105">
        <v>1295</v>
      </c>
      <c r="W416" s="167"/>
      <c r="X416" s="103" t="s">
        <v>102</v>
      </c>
      <c r="Y416" s="105">
        <v>4</v>
      </c>
      <c r="Z416" s="105">
        <v>3</v>
      </c>
      <c r="AA416" s="105">
        <v>9</v>
      </c>
      <c r="AB416" s="105">
        <v>6</v>
      </c>
      <c r="AC416" s="105">
        <v>0</v>
      </c>
      <c r="AD416" s="105">
        <v>0</v>
      </c>
      <c r="AE416" s="105">
        <v>1</v>
      </c>
      <c r="AF416" s="105">
        <v>1</v>
      </c>
      <c r="AG416" s="105">
        <v>0</v>
      </c>
      <c r="AH416" s="105">
        <v>0</v>
      </c>
      <c r="AI416" s="105">
        <v>113</v>
      </c>
      <c r="AJ416" s="105">
        <v>57</v>
      </c>
      <c r="AK416" s="105">
        <v>2</v>
      </c>
      <c r="AL416" s="105">
        <v>0</v>
      </c>
      <c r="AM416" s="105">
        <v>52</v>
      </c>
      <c r="AN416" s="105">
        <v>23</v>
      </c>
      <c r="AO416" s="105">
        <v>0</v>
      </c>
      <c r="AP416" s="105">
        <v>0</v>
      </c>
      <c r="AQ416" s="105">
        <v>181</v>
      </c>
      <c r="AR416" s="105">
        <v>90</v>
      </c>
      <c r="AS416" s="167"/>
      <c r="AT416" s="103" t="s">
        <v>102</v>
      </c>
      <c r="AU416" s="105">
        <v>19</v>
      </c>
      <c r="AV416" s="105">
        <v>11</v>
      </c>
      <c r="AW416" s="105">
        <v>0</v>
      </c>
      <c r="AX416" s="105">
        <v>4</v>
      </c>
      <c r="AY416" s="105">
        <v>4</v>
      </c>
      <c r="AZ416" s="105">
        <v>17</v>
      </c>
      <c r="BA416" s="105">
        <v>1</v>
      </c>
      <c r="BB416" s="105">
        <v>6</v>
      </c>
      <c r="BC416" s="105">
        <v>1</v>
      </c>
      <c r="BD416" s="105">
        <v>63</v>
      </c>
      <c r="BE416" s="105">
        <v>72</v>
      </c>
      <c r="BF416" s="105">
        <v>69</v>
      </c>
      <c r="BG416" s="105">
        <v>50</v>
      </c>
      <c r="BH416" s="105">
        <v>0</v>
      </c>
      <c r="BI416" s="105">
        <v>13</v>
      </c>
      <c r="BJ416" s="167"/>
      <c r="BK416" s="103" t="s">
        <v>102</v>
      </c>
      <c r="BL416" s="105">
        <v>120</v>
      </c>
      <c r="BM416" s="105">
        <v>960</v>
      </c>
      <c r="BN416" s="105">
        <v>154</v>
      </c>
      <c r="BO416" s="105">
        <v>179</v>
      </c>
      <c r="BP416" s="105">
        <v>71</v>
      </c>
      <c r="BQ416" s="105">
        <v>12</v>
      </c>
      <c r="BR416" s="105">
        <v>86</v>
      </c>
      <c r="BS416" s="105">
        <v>71</v>
      </c>
      <c r="BT416" s="105">
        <v>76</v>
      </c>
      <c r="BU416" s="167"/>
      <c r="BV416" s="103" t="s">
        <v>102</v>
      </c>
      <c r="BW416" s="105">
        <v>725</v>
      </c>
      <c r="BX416" s="105">
        <v>386</v>
      </c>
      <c r="BY416" s="105">
        <v>688</v>
      </c>
      <c r="BZ416" s="105">
        <v>367</v>
      </c>
      <c r="CA416" s="105">
        <v>417</v>
      </c>
      <c r="CB416" s="105">
        <v>230</v>
      </c>
      <c r="CC416" s="105">
        <v>6</v>
      </c>
      <c r="CD416" s="105">
        <v>0</v>
      </c>
      <c r="CE416" s="105">
        <v>5</v>
      </c>
      <c r="CF416" s="105">
        <v>0</v>
      </c>
      <c r="CG416" s="105">
        <v>2</v>
      </c>
      <c r="CH416" s="105">
        <v>0</v>
      </c>
      <c r="CI416" s="105">
        <v>232</v>
      </c>
      <c r="CJ416" s="105">
        <v>89</v>
      </c>
      <c r="CK416" s="105">
        <v>221</v>
      </c>
      <c r="CL416" s="105">
        <v>81</v>
      </c>
      <c r="CM416" s="105">
        <v>136</v>
      </c>
      <c r="CN416" s="105">
        <v>52</v>
      </c>
      <c r="CO416" s="167"/>
      <c r="CP416" s="105" t="s">
        <v>102</v>
      </c>
      <c r="CQ416" s="105">
        <v>159</v>
      </c>
      <c r="CR416" s="105">
        <v>17</v>
      </c>
      <c r="CS416" s="105">
        <v>29</v>
      </c>
      <c r="CT416" s="105">
        <v>25</v>
      </c>
      <c r="CU416" s="105">
        <v>9</v>
      </c>
      <c r="CV416" s="105">
        <v>184</v>
      </c>
      <c r="CW416" s="105">
        <v>26</v>
      </c>
      <c r="CX416" s="167"/>
      <c r="CY416" s="103" t="s">
        <v>102</v>
      </c>
      <c r="CZ416" s="105">
        <v>18</v>
      </c>
      <c r="DA416" s="105">
        <v>18</v>
      </c>
      <c r="DB416" s="105">
        <v>18</v>
      </c>
      <c r="DC416" s="105">
        <v>10</v>
      </c>
      <c r="DD416" s="105">
        <v>31</v>
      </c>
      <c r="DE416" s="105">
        <v>20</v>
      </c>
      <c r="DF416" s="105">
        <v>32</v>
      </c>
      <c r="DG416" s="105">
        <v>37</v>
      </c>
      <c r="DH416" s="105">
        <v>45</v>
      </c>
      <c r="DI416" s="105">
        <v>13</v>
      </c>
      <c r="DJ416" s="105">
        <v>9</v>
      </c>
      <c r="DK416" s="105">
        <v>0</v>
      </c>
      <c r="DL416" s="105">
        <v>45</v>
      </c>
      <c r="DM416" s="105">
        <v>34</v>
      </c>
      <c r="DN416" s="105">
        <v>358</v>
      </c>
      <c r="DO416" s="135"/>
      <c r="DP416" s="138" t="s">
        <v>257</v>
      </c>
      <c r="DQ416" s="138" t="s">
        <v>4523</v>
      </c>
      <c r="DR416" s="138">
        <v>963</v>
      </c>
      <c r="DS416" s="138">
        <v>555</v>
      </c>
      <c r="DT416" s="139">
        <v>3573</v>
      </c>
      <c r="DU416" s="139">
        <v>251</v>
      </c>
    </row>
    <row r="417" spans="1:125">
      <c r="A417" s="167" t="s">
        <v>258</v>
      </c>
      <c r="B417" s="13" t="s">
        <v>119</v>
      </c>
      <c r="C417" s="74">
        <v>125</v>
      </c>
      <c r="D417" s="74">
        <v>64</v>
      </c>
      <c r="E417" s="74">
        <v>68</v>
      </c>
      <c r="F417" s="74">
        <v>35</v>
      </c>
      <c r="G417" s="74">
        <v>0</v>
      </c>
      <c r="H417" s="74">
        <v>0</v>
      </c>
      <c r="I417" s="74">
        <v>12</v>
      </c>
      <c r="J417" s="74">
        <v>9</v>
      </c>
      <c r="K417" s="74">
        <v>0</v>
      </c>
      <c r="L417" s="74">
        <v>0</v>
      </c>
      <c r="M417" s="74">
        <v>96</v>
      </c>
      <c r="N417" s="74">
        <v>49</v>
      </c>
      <c r="O417" s="74">
        <v>0</v>
      </c>
      <c r="P417" s="74">
        <v>0</v>
      </c>
      <c r="Q417" s="74">
        <v>0</v>
      </c>
      <c r="R417" s="74">
        <v>0</v>
      </c>
      <c r="S417" s="74">
        <v>0</v>
      </c>
      <c r="T417" s="74">
        <v>0</v>
      </c>
      <c r="U417" s="67">
        <v>301</v>
      </c>
      <c r="V417" s="67">
        <v>157</v>
      </c>
      <c r="W417" s="167" t="s">
        <v>258</v>
      </c>
      <c r="X417" s="13" t="s">
        <v>119</v>
      </c>
      <c r="Y417" s="74">
        <v>13</v>
      </c>
      <c r="Z417" s="74">
        <v>7</v>
      </c>
      <c r="AA417" s="74">
        <v>0</v>
      </c>
      <c r="AB417" s="74">
        <v>0</v>
      </c>
      <c r="AC417" s="74">
        <v>0</v>
      </c>
      <c r="AD417" s="74">
        <v>0</v>
      </c>
      <c r="AE417" s="74">
        <v>0</v>
      </c>
      <c r="AF417" s="74">
        <v>0</v>
      </c>
      <c r="AG417" s="74">
        <v>0</v>
      </c>
      <c r="AH417" s="74">
        <v>0</v>
      </c>
      <c r="AI417" s="74">
        <v>19</v>
      </c>
      <c r="AJ417" s="74">
        <v>7</v>
      </c>
      <c r="AK417" s="74">
        <v>0</v>
      </c>
      <c r="AL417" s="74">
        <v>0</v>
      </c>
      <c r="AM417" s="74">
        <v>0</v>
      </c>
      <c r="AN417" s="74">
        <v>0</v>
      </c>
      <c r="AO417" s="74">
        <v>0</v>
      </c>
      <c r="AP417" s="74">
        <v>0</v>
      </c>
      <c r="AQ417" s="67">
        <v>32</v>
      </c>
      <c r="AR417" s="67">
        <v>14</v>
      </c>
      <c r="AS417" s="167" t="s">
        <v>258</v>
      </c>
      <c r="AT417" s="13" t="s">
        <v>119</v>
      </c>
      <c r="AU417" s="74">
        <v>4</v>
      </c>
      <c r="AV417" s="74">
        <v>3</v>
      </c>
      <c r="AW417" s="74">
        <v>0</v>
      </c>
      <c r="AX417" s="74">
        <v>1</v>
      </c>
      <c r="AY417" s="74">
        <v>0</v>
      </c>
      <c r="AZ417" s="74">
        <v>4</v>
      </c>
      <c r="BA417" s="74">
        <v>0</v>
      </c>
      <c r="BB417" s="74">
        <v>0</v>
      </c>
      <c r="BC417" s="74">
        <v>0</v>
      </c>
      <c r="BD417" s="67">
        <v>12</v>
      </c>
      <c r="BE417" s="76">
        <v>23</v>
      </c>
      <c r="BF417" s="74">
        <v>23</v>
      </c>
      <c r="BG417" s="74">
        <v>3</v>
      </c>
      <c r="BH417" s="74">
        <v>0</v>
      </c>
      <c r="BI417" s="74">
        <v>4</v>
      </c>
      <c r="BJ417" s="167" t="s">
        <v>258</v>
      </c>
      <c r="BK417" s="13" t="s">
        <v>119</v>
      </c>
      <c r="BL417" s="74">
        <v>0</v>
      </c>
      <c r="BM417" s="74">
        <v>381</v>
      </c>
      <c r="BN417" s="74">
        <v>4</v>
      </c>
      <c r="BO417" s="74">
        <v>12</v>
      </c>
      <c r="BP417" s="74">
        <v>0</v>
      </c>
      <c r="BQ417" s="74">
        <v>0</v>
      </c>
      <c r="BR417" s="74">
        <v>22</v>
      </c>
      <c r="BS417" s="74">
        <v>22</v>
      </c>
      <c r="BT417" s="74">
        <v>22</v>
      </c>
      <c r="BU417" s="167" t="s">
        <v>258</v>
      </c>
      <c r="BV417" s="13" t="s">
        <v>119</v>
      </c>
      <c r="BW417" s="74">
        <v>47</v>
      </c>
      <c r="BX417" s="74">
        <v>23</v>
      </c>
      <c r="BY417" s="74">
        <v>47</v>
      </c>
      <c r="BZ417" s="74">
        <v>23</v>
      </c>
      <c r="CA417" s="74">
        <v>20</v>
      </c>
      <c r="CB417" s="74">
        <v>10</v>
      </c>
      <c r="CC417" s="74">
        <v>0</v>
      </c>
      <c r="CD417" s="74">
        <v>0</v>
      </c>
      <c r="CE417" s="74">
        <v>0</v>
      </c>
      <c r="CF417" s="74">
        <v>0</v>
      </c>
      <c r="CG417" s="74">
        <v>0</v>
      </c>
      <c r="CH417" s="74">
        <v>0</v>
      </c>
      <c r="CI417" s="74">
        <v>0</v>
      </c>
      <c r="CJ417" s="74">
        <v>0</v>
      </c>
      <c r="CK417" s="74">
        <v>0</v>
      </c>
      <c r="CL417" s="74">
        <v>0</v>
      </c>
      <c r="CM417" s="74">
        <v>0</v>
      </c>
      <c r="CN417" s="74">
        <v>0</v>
      </c>
      <c r="CO417" s="167" t="s">
        <v>258</v>
      </c>
      <c r="CP417" s="13" t="s">
        <v>119</v>
      </c>
      <c r="CQ417" s="72">
        <v>26</v>
      </c>
      <c r="CR417" s="5">
        <v>0</v>
      </c>
      <c r="CS417" s="5">
        <v>1</v>
      </c>
      <c r="CT417" s="72">
        <v>3</v>
      </c>
      <c r="CU417" s="5">
        <v>1</v>
      </c>
      <c r="CV417" s="72">
        <v>29</v>
      </c>
      <c r="CW417" s="72">
        <v>1</v>
      </c>
      <c r="CX417" s="167" t="s">
        <v>258</v>
      </c>
      <c r="CY417" s="13" t="s">
        <v>119</v>
      </c>
      <c r="CZ417" s="74">
        <v>3</v>
      </c>
      <c r="DA417" s="74">
        <v>3</v>
      </c>
      <c r="DB417" s="74">
        <v>3</v>
      </c>
      <c r="DC417" s="74">
        <v>0</v>
      </c>
      <c r="DD417" s="74">
        <v>3</v>
      </c>
      <c r="DE417" s="74">
        <v>3</v>
      </c>
      <c r="DF417" s="74">
        <v>3</v>
      </c>
      <c r="DG417" s="74">
        <v>3</v>
      </c>
      <c r="DH417" s="74">
        <v>3</v>
      </c>
      <c r="DI417" s="74">
        <v>0</v>
      </c>
      <c r="DJ417" s="74">
        <v>3</v>
      </c>
      <c r="DK417" s="74">
        <v>0</v>
      </c>
      <c r="DL417" s="74">
        <v>3</v>
      </c>
      <c r="DM417" s="74">
        <v>3</v>
      </c>
      <c r="DN417" s="74">
        <v>0</v>
      </c>
      <c r="DO417" s="135"/>
      <c r="DP417" s="138" t="s">
        <v>258</v>
      </c>
      <c r="DQ417" s="138" t="s">
        <v>4524</v>
      </c>
      <c r="DR417" s="138">
        <v>47</v>
      </c>
      <c r="DS417" s="138">
        <v>20</v>
      </c>
      <c r="DT417" s="139">
        <v>822</v>
      </c>
      <c r="DU417" s="139">
        <v>27</v>
      </c>
    </row>
    <row r="418" spans="1:125">
      <c r="A418" s="167"/>
      <c r="B418" s="13" t="s">
        <v>120</v>
      </c>
      <c r="C418" s="74">
        <v>252</v>
      </c>
      <c r="D418" s="74">
        <v>135</v>
      </c>
      <c r="E418" s="74">
        <v>128</v>
      </c>
      <c r="F418" s="74">
        <v>75</v>
      </c>
      <c r="G418" s="74">
        <v>0</v>
      </c>
      <c r="H418" s="74">
        <v>0</v>
      </c>
      <c r="I418" s="74">
        <v>44</v>
      </c>
      <c r="J418" s="74">
        <v>14</v>
      </c>
      <c r="K418" s="74">
        <v>6</v>
      </c>
      <c r="L418" s="74">
        <v>4</v>
      </c>
      <c r="M418" s="74">
        <v>158</v>
      </c>
      <c r="N418" s="74">
        <v>99</v>
      </c>
      <c r="O418" s="74">
        <v>0</v>
      </c>
      <c r="P418" s="74">
        <v>0</v>
      </c>
      <c r="Q418" s="74">
        <v>58</v>
      </c>
      <c r="R418" s="74">
        <v>25</v>
      </c>
      <c r="S418" s="74">
        <v>0</v>
      </c>
      <c r="T418" s="74">
        <v>0</v>
      </c>
      <c r="U418" s="67">
        <v>646</v>
      </c>
      <c r="V418" s="67">
        <v>352</v>
      </c>
      <c r="W418" s="167"/>
      <c r="X418" s="13" t="s">
        <v>120</v>
      </c>
      <c r="Y418" s="74">
        <v>4</v>
      </c>
      <c r="Z418" s="74">
        <v>0</v>
      </c>
      <c r="AA418" s="74">
        <v>0</v>
      </c>
      <c r="AB418" s="74">
        <v>0</v>
      </c>
      <c r="AC418" s="74">
        <v>0</v>
      </c>
      <c r="AD418" s="74">
        <v>0</v>
      </c>
      <c r="AE418" s="74">
        <v>0</v>
      </c>
      <c r="AF418" s="74">
        <v>0</v>
      </c>
      <c r="AG418" s="74">
        <v>0</v>
      </c>
      <c r="AH418" s="74">
        <v>0</v>
      </c>
      <c r="AI418" s="74">
        <v>31</v>
      </c>
      <c r="AJ418" s="74">
        <v>17</v>
      </c>
      <c r="AK418" s="74">
        <v>0</v>
      </c>
      <c r="AL418" s="74">
        <v>0</v>
      </c>
      <c r="AM418" s="74">
        <v>6</v>
      </c>
      <c r="AN418" s="74">
        <v>2</v>
      </c>
      <c r="AO418" s="74">
        <v>0</v>
      </c>
      <c r="AP418" s="74">
        <v>0</v>
      </c>
      <c r="AQ418" s="67">
        <v>41</v>
      </c>
      <c r="AR418" s="67">
        <v>19</v>
      </c>
      <c r="AS418" s="167"/>
      <c r="AT418" s="13" t="s">
        <v>120</v>
      </c>
      <c r="AU418" s="74">
        <v>7</v>
      </c>
      <c r="AV418" s="74">
        <v>6</v>
      </c>
      <c r="AW418" s="74">
        <v>0</v>
      </c>
      <c r="AX418" s="74">
        <v>2</v>
      </c>
      <c r="AY418" s="74">
        <v>1</v>
      </c>
      <c r="AZ418" s="74">
        <v>6</v>
      </c>
      <c r="BA418" s="74">
        <v>0</v>
      </c>
      <c r="BB418" s="74">
        <v>3</v>
      </c>
      <c r="BC418" s="74">
        <v>0</v>
      </c>
      <c r="BD418" s="67">
        <v>25</v>
      </c>
      <c r="BE418" s="76">
        <v>25</v>
      </c>
      <c r="BF418" s="74">
        <v>25</v>
      </c>
      <c r="BG418" s="74">
        <v>8</v>
      </c>
      <c r="BH418" s="74">
        <v>1</v>
      </c>
      <c r="BI418" s="74">
        <v>4</v>
      </c>
      <c r="BJ418" s="167"/>
      <c r="BK418" s="13" t="s">
        <v>120</v>
      </c>
      <c r="BL418" s="74">
        <v>0</v>
      </c>
      <c r="BM418" s="74">
        <v>301</v>
      </c>
      <c r="BN418" s="74">
        <v>90</v>
      </c>
      <c r="BO418" s="74">
        <v>0</v>
      </c>
      <c r="BP418" s="74">
        <v>0</v>
      </c>
      <c r="BQ418" s="74">
        <v>11</v>
      </c>
      <c r="BR418" s="74">
        <v>26</v>
      </c>
      <c r="BS418" s="74">
        <v>25</v>
      </c>
      <c r="BT418" s="74">
        <v>18</v>
      </c>
      <c r="BU418" s="167"/>
      <c r="BV418" s="13" t="s">
        <v>120</v>
      </c>
      <c r="BW418" s="74">
        <v>218</v>
      </c>
      <c r="BX418" s="74">
        <v>119</v>
      </c>
      <c r="BY418" s="74">
        <v>206</v>
      </c>
      <c r="BZ418" s="74">
        <v>114</v>
      </c>
      <c r="CA418" s="74">
        <v>105</v>
      </c>
      <c r="CB418" s="74">
        <v>52</v>
      </c>
      <c r="CC418" s="74">
        <v>1</v>
      </c>
      <c r="CD418" s="74">
        <v>0</v>
      </c>
      <c r="CE418" s="74">
        <v>1</v>
      </c>
      <c r="CF418" s="74">
        <v>0</v>
      </c>
      <c r="CG418" s="74">
        <v>1</v>
      </c>
      <c r="CH418" s="74">
        <v>0</v>
      </c>
      <c r="CI418" s="74">
        <v>54</v>
      </c>
      <c r="CJ418" s="74">
        <v>18</v>
      </c>
      <c r="CK418" s="74">
        <v>54</v>
      </c>
      <c r="CL418" s="74">
        <v>18</v>
      </c>
      <c r="CM418" s="74">
        <v>22</v>
      </c>
      <c r="CN418" s="74">
        <v>8</v>
      </c>
      <c r="CO418" s="167"/>
      <c r="CP418" s="13" t="s">
        <v>120</v>
      </c>
      <c r="CQ418" s="72">
        <v>45</v>
      </c>
      <c r="CR418" s="5">
        <v>9</v>
      </c>
      <c r="CS418" s="5">
        <v>13</v>
      </c>
      <c r="CT418" s="72">
        <v>6</v>
      </c>
      <c r="CU418" s="5">
        <v>4</v>
      </c>
      <c r="CV418" s="72">
        <v>51</v>
      </c>
      <c r="CW418" s="72">
        <v>13</v>
      </c>
      <c r="CX418" s="167"/>
      <c r="CY418" s="13" t="s">
        <v>120</v>
      </c>
      <c r="CZ418" s="74">
        <v>5</v>
      </c>
      <c r="DA418" s="74">
        <v>9</v>
      </c>
      <c r="DB418" s="74">
        <v>6</v>
      </c>
      <c r="DC418" s="74">
        <v>3</v>
      </c>
      <c r="DD418" s="74">
        <v>5</v>
      </c>
      <c r="DE418" s="74">
        <v>2</v>
      </c>
      <c r="DF418" s="74">
        <v>7</v>
      </c>
      <c r="DG418" s="74">
        <v>5</v>
      </c>
      <c r="DH418" s="74">
        <v>6</v>
      </c>
      <c r="DI418" s="74">
        <v>1</v>
      </c>
      <c r="DJ418" s="74">
        <v>1</v>
      </c>
      <c r="DK418" s="74">
        <v>0</v>
      </c>
      <c r="DL418" s="74">
        <v>0</v>
      </c>
      <c r="DM418" s="74">
        <v>5</v>
      </c>
      <c r="DN418" s="74">
        <v>0</v>
      </c>
      <c r="DO418" s="135"/>
      <c r="DP418" s="138" t="s">
        <v>258</v>
      </c>
      <c r="DQ418" s="138" t="s">
        <v>4525</v>
      </c>
      <c r="DR418" s="138">
        <v>273</v>
      </c>
      <c r="DS418" s="138">
        <v>128</v>
      </c>
      <c r="DT418" s="139">
        <v>872</v>
      </c>
      <c r="DU418" s="139">
        <v>50</v>
      </c>
    </row>
    <row r="419" spans="1:125">
      <c r="A419" s="167"/>
      <c r="B419" s="103" t="s">
        <v>102</v>
      </c>
      <c r="C419" s="105">
        <v>377</v>
      </c>
      <c r="D419" s="105">
        <v>199</v>
      </c>
      <c r="E419" s="105">
        <v>196</v>
      </c>
      <c r="F419" s="105">
        <v>110</v>
      </c>
      <c r="G419" s="105">
        <v>0</v>
      </c>
      <c r="H419" s="105">
        <v>0</v>
      </c>
      <c r="I419" s="105">
        <v>56</v>
      </c>
      <c r="J419" s="105">
        <v>23</v>
      </c>
      <c r="K419" s="105">
        <v>6</v>
      </c>
      <c r="L419" s="105">
        <v>4</v>
      </c>
      <c r="M419" s="105">
        <v>254</v>
      </c>
      <c r="N419" s="105">
        <v>148</v>
      </c>
      <c r="O419" s="105">
        <v>0</v>
      </c>
      <c r="P419" s="105">
        <v>0</v>
      </c>
      <c r="Q419" s="105">
        <v>58</v>
      </c>
      <c r="R419" s="105">
        <v>25</v>
      </c>
      <c r="S419" s="105">
        <v>0</v>
      </c>
      <c r="T419" s="105">
        <v>0</v>
      </c>
      <c r="U419" s="105">
        <v>947</v>
      </c>
      <c r="V419" s="105">
        <v>509</v>
      </c>
      <c r="W419" s="167"/>
      <c r="X419" s="103" t="s">
        <v>102</v>
      </c>
      <c r="Y419" s="105">
        <v>17</v>
      </c>
      <c r="Z419" s="105">
        <v>7</v>
      </c>
      <c r="AA419" s="105">
        <v>0</v>
      </c>
      <c r="AB419" s="105">
        <v>0</v>
      </c>
      <c r="AC419" s="105">
        <v>0</v>
      </c>
      <c r="AD419" s="105">
        <v>0</v>
      </c>
      <c r="AE419" s="105">
        <v>0</v>
      </c>
      <c r="AF419" s="105">
        <v>0</v>
      </c>
      <c r="AG419" s="105">
        <v>0</v>
      </c>
      <c r="AH419" s="105">
        <v>0</v>
      </c>
      <c r="AI419" s="105">
        <v>50</v>
      </c>
      <c r="AJ419" s="105">
        <v>24</v>
      </c>
      <c r="AK419" s="105">
        <v>0</v>
      </c>
      <c r="AL419" s="105">
        <v>0</v>
      </c>
      <c r="AM419" s="105">
        <v>6</v>
      </c>
      <c r="AN419" s="105">
        <v>2</v>
      </c>
      <c r="AO419" s="105">
        <v>0</v>
      </c>
      <c r="AP419" s="105">
        <v>0</v>
      </c>
      <c r="AQ419" s="105">
        <v>73</v>
      </c>
      <c r="AR419" s="105">
        <v>33</v>
      </c>
      <c r="AS419" s="167"/>
      <c r="AT419" s="103" t="s">
        <v>102</v>
      </c>
      <c r="AU419" s="105">
        <v>11</v>
      </c>
      <c r="AV419" s="105">
        <v>9</v>
      </c>
      <c r="AW419" s="105">
        <v>0</v>
      </c>
      <c r="AX419" s="105">
        <v>3</v>
      </c>
      <c r="AY419" s="105">
        <v>1</v>
      </c>
      <c r="AZ419" s="105">
        <v>10</v>
      </c>
      <c r="BA419" s="105">
        <v>0</v>
      </c>
      <c r="BB419" s="105">
        <v>3</v>
      </c>
      <c r="BC419" s="105">
        <v>0</v>
      </c>
      <c r="BD419" s="105">
        <v>37</v>
      </c>
      <c r="BE419" s="105">
        <v>48</v>
      </c>
      <c r="BF419" s="105">
        <v>48</v>
      </c>
      <c r="BG419" s="105">
        <v>11</v>
      </c>
      <c r="BH419" s="105">
        <v>1</v>
      </c>
      <c r="BI419" s="105">
        <v>8</v>
      </c>
      <c r="BJ419" s="167"/>
      <c r="BK419" s="103" t="s">
        <v>102</v>
      </c>
      <c r="BL419" s="105">
        <v>0</v>
      </c>
      <c r="BM419" s="105">
        <v>682</v>
      </c>
      <c r="BN419" s="105">
        <v>94</v>
      </c>
      <c r="BO419" s="105">
        <v>12</v>
      </c>
      <c r="BP419" s="105">
        <v>0</v>
      </c>
      <c r="BQ419" s="105">
        <v>11</v>
      </c>
      <c r="BR419" s="105">
        <v>48</v>
      </c>
      <c r="BS419" s="105">
        <v>47</v>
      </c>
      <c r="BT419" s="105">
        <v>40</v>
      </c>
      <c r="BU419" s="167"/>
      <c r="BV419" s="103" t="s">
        <v>102</v>
      </c>
      <c r="BW419" s="105">
        <v>265</v>
      </c>
      <c r="BX419" s="105">
        <v>142</v>
      </c>
      <c r="BY419" s="105">
        <v>253</v>
      </c>
      <c r="BZ419" s="105">
        <v>137</v>
      </c>
      <c r="CA419" s="105">
        <v>125</v>
      </c>
      <c r="CB419" s="105">
        <v>62</v>
      </c>
      <c r="CC419" s="105">
        <v>1</v>
      </c>
      <c r="CD419" s="105">
        <v>0</v>
      </c>
      <c r="CE419" s="105">
        <v>1</v>
      </c>
      <c r="CF419" s="105">
        <v>0</v>
      </c>
      <c r="CG419" s="105">
        <v>1</v>
      </c>
      <c r="CH419" s="105">
        <v>0</v>
      </c>
      <c r="CI419" s="105">
        <v>54</v>
      </c>
      <c r="CJ419" s="105">
        <v>18</v>
      </c>
      <c r="CK419" s="105">
        <v>54</v>
      </c>
      <c r="CL419" s="105">
        <v>18</v>
      </c>
      <c r="CM419" s="105">
        <v>22</v>
      </c>
      <c r="CN419" s="105">
        <v>8</v>
      </c>
      <c r="CO419" s="167"/>
      <c r="CP419" s="105" t="s">
        <v>102</v>
      </c>
      <c r="CQ419" s="105">
        <v>71</v>
      </c>
      <c r="CR419" s="105">
        <v>9</v>
      </c>
      <c r="CS419" s="105">
        <v>14</v>
      </c>
      <c r="CT419" s="105">
        <v>9</v>
      </c>
      <c r="CU419" s="105">
        <v>5</v>
      </c>
      <c r="CV419" s="105">
        <v>80</v>
      </c>
      <c r="CW419" s="105">
        <v>14</v>
      </c>
      <c r="CX419" s="167"/>
      <c r="CY419" s="103" t="s">
        <v>102</v>
      </c>
      <c r="CZ419" s="105">
        <v>8</v>
      </c>
      <c r="DA419" s="105">
        <v>12</v>
      </c>
      <c r="DB419" s="105">
        <v>9</v>
      </c>
      <c r="DC419" s="105">
        <v>3</v>
      </c>
      <c r="DD419" s="105">
        <v>8</v>
      </c>
      <c r="DE419" s="105">
        <v>5</v>
      </c>
      <c r="DF419" s="105">
        <v>10</v>
      </c>
      <c r="DG419" s="105">
        <v>8</v>
      </c>
      <c r="DH419" s="105">
        <v>9</v>
      </c>
      <c r="DI419" s="105">
        <v>1</v>
      </c>
      <c r="DJ419" s="105">
        <v>4</v>
      </c>
      <c r="DK419" s="105">
        <v>0</v>
      </c>
      <c r="DL419" s="105">
        <v>3</v>
      </c>
      <c r="DM419" s="105">
        <v>8</v>
      </c>
      <c r="DN419" s="105">
        <v>0</v>
      </c>
      <c r="DO419" s="135"/>
      <c r="DP419" s="138" t="s">
        <v>258</v>
      </c>
      <c r="DQ419" s="138" t="s">
        <v>4526</v>
      </c>
      <c r="DR419" s="138">
        <v>320</v>
      </c>
      <c r="DS419" s="138">
        <v>148</v>
      </c>
      <c r="DT419" s="139">
        <v>1694</v>
      </c>
      <c r="DU419" s="139">
        <v>77</v>
      </c>
    </row>
    <row r="420" spans="1:125">
      <c r="A420" s="163" t="s">
        <v>494</v>
      </c>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t="s">
        <v>495</v>
      </c>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t="s">
        <v>496</v>
      </c>
      <c r="AT420" s="163"/>
      <c r="AU420" s="163"/>
      <c r="AV420" s="163"/>
      <c r="AW420" s="163"/>
      <c r="AX420" s="163"/>
      <c r="AY420" s="163"/>
      <c r="AZ420" s="163"/>
      <c r="BA420" s="163"/>
      <c r="BB420" s="163"/>
      <c r="BC420" s="163"/>
      <c r="BD420" s="163"/>
      <c r="BE420" s="163"/>
      <c r="BF420" s="163"/>
      <c r="BG420" s="163"/>
      <c r="BH420" s="163"/>
      <c r="BI420" s="163"/>
      <c r="BJ420" s="163" t="s">
        <v>497</v>
      </c>
      <c r="BK420" s="163"/>
      <c r="BL420" s="163"/>
      <c r="BM420" s="163"/>
      <c r="BN420" s="163"/>
      <c r="BO420" s="163"/>
      <c r="BP420" s="163"/>
      <c r="BQ420" s="163"/>
      <c r="BR420" s="163"/>
      <c r="BS420" s="163"/>
      <c r="BT420" s="163"/>
      <c r="BU420" s="163" t="s">
        <v>4243</v>
      </c>
      <c r="BV420" s="163"/>
      <c r="BW420" s="163"/>
      <c r="BX420" s="163"/>
      <c r="BY420" s="163"/>
      <c r="BZ420" s="163"/>
      <c r="CA420" s="163"/>
      <c r="CB420" s="163"/>
      <c r="CC420" s="163"/>
      <c r="CD420" s="163"/>
      <c r="CE420" s="163"/>
      <c r="CF420" s="163"/>
      <c r="CG420" s="163"/>
      <c r="CH420" s="163"/>
      <c r="CI420" s="163"/>
      <c r="CJ420" s="163"/>
      <c r="CK420" s="163"/>
      <c r="CL420" s="163"/>
      <c r="CM420" s="163"/>
      <c r="CN420" s="163"/>
      <c r="CO420" s="163" t="s">
        <v>498</v>
      </c>
      <c r="CP420" s="163"/>
      <c r="CQ420" s="163"/>
      <c r="CR420" s="163"/>
      <c r="CS420" s="163"/>
      <c r="CT420" s="163"/>
      <c r="CU420" s="163"/>
      <c r="CV420" s="163"/>
      <c r="CW420" s="163"/>
      <c r="CX420" s="163" t="s">
        <v>499</v>
      </c>
      <c r="CY420" s="163"/>
      <c r="CZ420" s="163"/>
      <c r="DA420" s="163"/>
      <c r="DB420" s="163"/>
      <c r="DC420" s="163"/>
      <c r="DD420" s="163"/>
      <c r="DE420" s="163"/>
      <c r="DF420" s="163"/>
      <c r="DG420" s="163"/>
      <c r="DH420" s="163"/>
      <c r="DI420" s="163"/>
      <c r="DJ420" s="163"/>
      <c r="DK420" s="163"/>
      <c r="DL420" s="163"/>
      <c r="DM420" s="163"/>
      <c r="DN420" s="163"/>
      <c r="DO420" s="135"/>
      <c r="DP420" s="138" t="s">
        <v>494</v>
      </c>
      <c r="DQ420" s="138" t="s">
        <v>494</v>
      </c>
      <c r="DR420" s="138">
        <v>0</v>
      </c>
      <c r="DS420" s="138">
        <v>0</v>
      </c>
      <c r="DT420" s="139">
        <v>0</v>
      </c>
      <c r="DU420" s="139">
        <v>0</v>
      </c>
    </row>
    <row r="421" spans="1:125">
      <c r="A421" s="163" t="s">
        <v>4174</v>
      </c>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t="s">
        <v>4174</v>
      </c>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t="s">
        <v>4174</v>
      </c>
      <c r="AT421" s="163"/>
      <c r="AU421" s="163"/>
      <c r="AV421" s="163"/>
      <c r="AW421" s="163"/>
      <c r="AX421" s="163"/>
      <c r="AY421" s="163"/>
      <c r="AZ421" s="163"/>
      <c r="BA421" s="163"/>
      <c r="BB421" s="163"/>
      <c r="BC421" s="163"/>
      <c r="BD421" s="163"/>
      <c r="BE421" s="163"/>
      <c r="BF421" s="163"/>
      <c r="BG421" s="163"/>
      <c r="BH421" s="163"/>
      <c r="BI421" s="163"/>
      <c r="BJ421" s="185" t="s">
        <v>4174</v>
      </c>
      <c r="BK421" s="185"/>
      <c r="BL421" s="185"/>
      <c r="BM421" s="185"/>
      <c r="BN421" s="185"/>
      <c r="BO421" s="185"/>
      <c r="BP421" s="185"/>
      <c r="BQ421" s="185"/>
      <c r="BR421" s="185"/>
      <c r="BS421" s="185"/>
      <c r="BT421" s="185"/>
      <c r="BU421" s="210" t="s">
        <v>4175</v>
      </c>
      <c r="BV421" s="210"/>
      <c r="BW421" s="210"/>
      <c r="BX421" s="210"/>
      <c r="BY421" s="210"/>
      <c r="BZ421" s="210"/>
      <c r="CA421" s="210"/>
      <c r="CB421" s="210"/>
      <c r="CC421" s="210"/>
      <c r="CD421" s="210"/>
      <c r="CE421" s="210"/>
      <c r="CF421" s="210"/>
      <c r="CG421" s="210"/>
      <c r="CH421" s="210"/>
      <c r="CI421" s="210"/>
      <c r="CJ421" s="210"/>
      <c r="CK421" s="210"/>
      <c r="CL421" s="210"/>
      <c r="CM421" s="210"/>
      <c r="CN421" s="210"/>
      <c r="CO421" s="210" t="s">
        <v>4174</v>
      </c>
      <c r="CP421" s="210"/>
      <c r="CQ421" s="210"/>
      <c r="CR421" s="210"/>
      <c r="CS421" s="210"/>
      <c r="CT421" s="210"/>
      <c r="CU421" s="210"/>
      <c r="CV421" s="210"/>
      <c r="CW421" s="210"/>
      <c r="CX421" s="185" t="s">
        <v>4174</v>
      </c>
      <c r="CY421" s="185"/>
      <c r="CZ421" s="185"/>
      <c r="DA421" s="185"/>
      <c r="DB421" s="185"/>
      <c r="DC421" s="185"/>
      <c r="DD421" s="185"/>
      <c r="DE421" s="185"/>
      <c r="DF421" s="185"/>
      <c r="DG421" s="185"/>
      <c r="DH421" s="185"/>
      <c r="DI421" s="185"/>
      <c r="DJ421" s="185"/>
      <c r="DK421" s="185"/>
      <c r="DL421" s="185"/>
      <c r="DM421" s="185"/>
      <c r="DN421" s="185"/>
      <c r="DO421" s="135"/>
      <c r="DP421" s="138" t="s">
        <v>4174</v>
      </c>
      <c r="DQ421" s="138" t="s">
        <v>4174</v>
      </c>
      <c r="DR421" s="138">
        <v>0</v>
      </c>
      <c r="DS421" s="138">
        <v>0</v>
      </c>
      <c r="DT421" s="139">
        <v>0</v>
      </c>
      <c r="DU421" s="139">
        <v>0</v>
      </c>
    </row>
    <row r="422" spans="1:125" ht="14.45" customHeight="1">
      <c r="A422" s="164" t="s">
        <v>2</v>
      </c>
      <c r="B422" s="164" t="s">
        <v>113</v>
      </c>
      <c r="C422" s="163" t="s">
        <v>41</v>
      </c>
      <c r="D422" s="163"/>
      <c r="E422" s="163" t="s">
        <v>101</v>
      </c>
      <c r="F422" s="163"/>
      <c r="G422" s="163" t="s">
        <v>42</v>
      </c>
      <c r="H422" s="163"/>
      <c r="I422" s="163" t="s">
        <v>43</v>
      </c>
      <c r="J422" s="163"/>
      <c r="K422" s="209" t="s">
        <v>44</v>
      </c>
      <c r="L422" s="209"/>
      <c r="M422" s="163" t="s">
        <v>390</v>
      </c>
      <c r="N422" s="163"/>
      <c r="O422" s="163" t="s">
        <v>391</v>
      </c>
      <c r="P422" s="163"/>
      <c r="Q422" s="163" t="s">
        <v>392</v>
      </c>
      <c r="R422" s="163"/>
      <c r="S422" s="163" t="s">
        <v>393</v>
      </c>
      <c r="T422" s="163"/>
      <c r="U422" s="163" t="s">
        <v>102</v>
      </c>
      <c r="V422" s="163"/>
      <c r="W422" s="164" t="s">
        <v>2</v>
      </c>
      <c r="X422" s="164" t="s">
        <v>113</v>
      </c>
      <c r="Y422" s="163" t="s">
        <v>41</v>
      </c>
      <c r="Z422" s="163"/>
      <c r="AA422" s="163" t="s">
        <v>101</v>
      </c>
      <c r="AB422" s="163"/>
      <c r="AC422" s="163" t="s">
        <v>42</v>
      </c>
      <c r="AD422" s="163"/>
      <c r="AE422" s="163" t="s">
        <v>43</v>
      </c>
      <c r="AF422" s="163"/>
      <c r="AG422" s="209" t="s">
        <v>44</v>
      </c>
      <c r="AH422" s="209"/>
      <c r="AI422" s="163" t="s">
        <v>390</v>
      </c>
      <c r="AJ422" s="163"/>
      <c r="AK422" s="163" t="s">
        <v>391</v>
      </c>
      <c r="AL422" s="163"/>
      <c r="AM422" s="163" t="s">
        <v>392</v>
      </c>
      <c r="AN422" s="163"/>
      <c r="AO422" s="163" t="s">
        <v>393</v>
      </c>
      <c r="AP422" s="163"/>
      <c r="AQ422" s="163" t="s">
        <v>102</v>
      </c>
      <c r="AR422" s="163"/>
      <c r="AS422" s="164" t="s">
        <v>2</v>
      </c>
      <c r="AT422" s="164" t="s">
        <v>113</v>
      </c>
      <c r="AU422" s="164" t="s">
        <v>363</v>
      </c>
      <c r="AV422" s="164"/>
      <c r="AW422" s="164"/>
      <c r="AX422" s="164"/>
      <c r="AY422" s="164"/>
      <c r="AZ422" s="164"/>
      <c r="BA422" s="164"/>
      <c r="BB422" s="164"/>
      <c r="BC422" s="164"/>
      <c r="BD422" s="164"/>
      <c r="BE422" s="164" t="s">
        <v>165</v>
      </c>
      <c r="BF422" s="164"/>
      <c r="BG422" s="164"/>
      <c r="BH422" s="164"/>
      <c r="BI422" s="164" t="s">
        <v>168</v>
      </c>
      <c r="BJ422" s="164" t="s">
        <v>2</v>
      </c>
      <c r="BK422" s="164" t="s">
        <v>113</v>
      </c>
      <c r="BL422" s="185" t="s">
        <v>169</v>
      </c>
      <c r="BM422" s="185"/>
      <c r="BN422" s="185"/>
      <c r="BO422" s="185"/>
      <c r="BP422" s="185"/>
      <c r="BQ422" s="185"/>
      <c r="BR422" s="185"/>
      <c r="BS422" s="185"/>
      <c r="BT422" s="185"/>
      <c r="BU422" s="164" t="s">
        <v>2</v>
      </c>
      <c r="BV422" s="164" t="s">
        <v>113</v>
      </c>
      <c r="BW422" s="185" t="s">
        <v>394</v>
      </c>
      <c r="BX422" s="185"/>
      <c r="BY422" s="185"/>
      <c r="BZ422" s="185"/>
      <c r="CA422" s="185"/>
      <c r="CB422" s="185"/>
      <c r="CC422" s="185" t="s">
        <v>395</v>
      </c>
      <c r="CD422" s="185"/>
      <c r="CE422" s="185"/>
      <c r="CF422" s="185"/>
      <c r="CG422" s="185"/>
      <c r="CH422" s="185"/>
      <c r="CI422" s="185" t="s">
        <v>396</v>
      </c>
      <c r="CJ422" s="185"/>
      <c r="CK422" s="185"/>
      <c r="CL422" s="185"/>
      <c r="CM422" s="185"/>
      <c r="CN422" s="185"/>
      <c r="CO422" s="190" t="s">
        <v>2</v>
      </c>
      <c r="CP422" s="190" t="s">
        <v>113</v>
      </c>
      <c r="CQ422" s="163" t="s">
        <v>166</v>
      </c>
      <c r="CR422" s="163"/>
      <c r="CS422" s="163"/>
      <c r="CT422" s="163" t="s">
        <v>167</v>
      </c>
      <c r="CU422" s="163"/>
      <c r="CV422" s="204" t="s">
        <v>466</v>
      </c>
      <c r="CW422" s="204"/>
      <c r="CX422" s="164" t="s">
        <v>2</v>
      </c>
      <c r="CY422" s="164" t="s">
        <v>113</v>
      </c>
      <c r="CZ422" s="185" t="s">
        <v>371</v>
      </c>
      <c r="DA422" s="185"/>
      <c r="DB422" s="185"/>
      <c r="DC422" s="185"/>
      <c r="DD422" s="185"/>
      <c r="DE422" s="185"/>
      <c r="DF422" s="185"/>
      <c r="DG422" s="185"/>
      <c r="DH422" s="185"/>
      <c r="DI422" s="185"/>
      <c r="DJ422" s="185"/>
      <c r="DK422" s="185"/>
      <c r="DL422" s="185"/>
      <c r="DM422" s="185"/>
      <c r="DN422" s="185"/>
      <c r="DO422" s="135"/>
      <c r="DP422" s="138" t="s">
        <v>2</v>
      </c>
      <c r="DQ422" s="138" t="s">
        <v>4244</v>
      </c>
      <c r="DR422" s="138" t="e">
        <v>#VALUE!</v>
      </c>
      <c r="DS422" s="138">
        <v>0</v>
      </c>
      <c r="DT422" s="139" t="e">
        <v>#VALUE!</v>
      </c>
      <c r="DU422" s="139">
        <v>0</v>
      </c>
    </row>
    <row r="423" spans="1:125" ht="14.45" customHeight="1">
      <c r="A423" s="164"/>
      <c r="B423" s="164"/>
      <c r="C423" s="164" t="s">
        <v>170</v>
      </c>
      <c r="D423" s="164" t="s">
        <v>57</v>
      </c>
      <c r="E423" s="164" t="s">
        <v>170</v>
      </c>
      <c r="F423" s="164" t="s">
        <v>57</v>
      </c>
      <c r="G423" s="164" t="s">
        <v>170</v>
      </c>
      <c r="H423" s="164" t="s">
        <v>57</v>
      </c>
      <c r="I423" s="164" t="s">
        <v>170</v>
      </c>
      <c r="J423" s="164" t="s">
        <v>57</v>
      </c>
      <c r="K423" s="164" t="s">
        <v>170</v>
      </c>
      <c r="L423" s="164" t="s">
        <v>57</v>
      </c>
      <c r="M423" s="164" t="s">
        <v>170</v>
      </c>
      <c r="N423" s="164" t="s">
        <v>57</v>
      </c>
      <c r="O423" s="164" t="s">
        <v>170</v>
      </c>
      <c r="P423" s="164" t="s">
        <v>57</v>
      </c>
      <c r="Q423" s="164" t="s">
        <v>170</v>
      </c>
      <c r="R423" s="164" t="s">
        <v>57</v>
      </c>
      <c r="S423" s="164" t="s">
        <v>170</v>
      </c>
      <c r="T423" s="164" t="s">
        <v>57</v>
      </c>
      <c r="U423" s="164" t="s">
        <v>170</v>
      </c>
      <c r="V423" s="164" t="s">
        <v>57</v>
      </c>
      <c r="W423" s="164"/>
      <c r="X423" s="164"/>
      <c r="Y423" s="164" t="s">
        <v>170</v>
      </c>
      <c r="Z423" s="164" t="s">
        <v>57</v>
      </c>
      <c r="AA423" s="164" t="s">
        <v>170</v>
      </c>
      <c r="AB423" s="164" t="s">
        <v>57</v>
      </c>
      <c r="AC423" s="164" t="s">
        <v>170</v>
      </c>
      <c r="AD423" s="164" t="s">
        <v>57</v>
      </c>
      <c r="AE423" s="164" t="s">
        <v>170</v>
      </c>
      <c r="AF423" s="164" t="s">
        <v>57</v>
      </c>
      <c r="AG423" s="164" t="s">
        <v>170</v>
      </c>
      <c r="AH423" s="164" t="s">
        <v>57</v>
      </c>
      <c r="AI423" s="164" t="s">
        <v>170</v>
      </c>
      <c r="AJ423" s="164" t="s">
        <v>57</v>
      </c>
      <c r="AK423" s="164" t="s">
        <v>170</v>
      </c>
      <c r="AL423" s="164" t="s">
        <v>57</v>
      </c>
      <c r="AM423" s="164" t="s">
        <v>170</v>
      </c>
      <c r="AN423" s="164" t="s">
        <v>57</v>
      </c>
      <c r="AO423" s="164" t="s">
        <v>170</v>
      </c>
      <c r="AP423" s="164" t="s">
        <v>57</v>
      </c>
      <c r="AQ423" s="164" t="s">
        <v>170</v>
      </c>
      <c r="AR423" s="164" t="s">
        <v>57</v>
      </c>
      <c r="AS423" s="164"/>
      <c r="AT423" s="164"/>
      <c r="AU423" s="164" t="s">
        <v>41</v>
      </c>
      <c r="AV423" s="164" t="s">
        <v>101</v>
      </c>
      <c r="AW423" s="164" t="s">
        <v>42</v>
      </c>
      <c r="AX423" s="164" t="s">
        <v>43</v>
      </c>
      <c r="AY423" s="164" t="s">
        <v>44</v>
      </c>
      <c r="AZ423" s="164" t="s">
        <v>390</v>
      </c>
      <c r="BA423" s="164" t="s">
        <v>391</v>
      </c>
      <c r="BB423" s="164" t="s">
        <v>392</v>
      </c>
      <c r="BC423" s="164" t="s">
        <v>393</v>
      </c>
      <c r="BD423" s="164" t="s">
        <v>102</v>
      </c>
      <c r="BE423" s="204" t="s">
        <v>433</v>
      </c>
      <c r="BF423" s="204" t="s">
        <v>279</v>
      </c>
      <c r="BG423" s="204" t="s">
        <v>172</v>
      </c>
      <c r="BH423" s="204" t="s">
        <v>173</v>
      </c>
      <c r="BI423" s="164"/>
      <c r="BJ423" s="164"/>
      <c r="BK423" s="164"/>
      <c r="BL423" s="200" t="s">
        <v>434</v>
      </c>
      <c r="BM423" s="200" t="s">
        <v>344</v>
      </c>
      <c r="BN423" s="200" t="s">
        <v>435</v>
      </c>
      <c r="BO423" s="200" t="s">
        <v>436</v>
      </c>
      <c r="BP423" s="200" t="s">
        <v>437</v>
      </c>
      <c r="BQ423" s="200" t="s">
        <v>175</v>
      </c>
      <c r="BR423" s="200" t="s">
        <v>176</v>
      </c>
      <c r="BS423" s="200" t="s">
        <v>69</v>
      </c>
      <c r="BT423" s="200" t="s">
        <v>70</v>
      </c>
      <c r="BU423" s="164"/>
      <c r="BV423" s="164"/>
      <c r="BW423" s="185" t="s">
        <v>417</v>
      </c>
      <c r="BX423" s="185"/>
      <c r="BY423" s="185" t="s">
        <v>418</v>
      </c>
      <c r="BZ423" s="185"/>
      <c r="CA423" s="185" t="s">
        <v>419</v>
      </c>
      <c r="CB423" s="185"/>
      <c r="CC423" s="185" t="s">
        <v>417</v>
      </c>
      <c r="CD423" s="185"/>
      <c r="CE423" s="185" t="s">
        <v>418</v>
      </c>
      <c r="CF423" s="185"/>
      <c r="CG423" s="185" t="s">
        <v>419</v>
      </c>
      <c r="CH423" s="185"/>
      <c r="CI423" s="185" t="s">
        <v>417</v>
      </c>
      <c r="CJ423" s="185"/>
      <c r="CK423" s="185" t="s">
        <v>418</v>
      </c>
      <c r="CL423" s="185"/>
      <c r="CM423" s="185" t="s">
        <v>419</v>
      </c>
      <c r="CN423" s="185"/>
      <c r="CO423" s="190"/>
      <c r="CP423" s="190"/>
      <c r="CQ423" s="189" t="s">
        <v>66</v>
      </c>
      <c r="CR423" s="189" t="s">
        <v>174</v>
      </c>
      <c r="CS423" s="189" t="s">
        <v>280</v>
      </c>
      <c r="CT423" s="189" t="s">
        <v>66</v>
      </c>
      <c r="CU423" s="189" t="s">
        <v>174</v>
      </c>
      <c r="CV423" s="189" t="s">
        <v>66</v>
      </c>
      <c r="CW423" s="189" t="s">
        <v>174</v>
      </c>
      <c r="CX423" s="164"/>
      <c r="CY423" s="164"/>
      <c r="CZ423" s="189" t="s">
        <v>60</v>
      </c>
      <c r="DA423" s="189" t="s">
        <v>62</v>
      </c>
      <c r="DB423" s="189" t="s">
        <v>96</v>
      </c>
      <c r="DC423" s="189" t="s">
        <v>97</v>
      </c>
      <c r="DD423" s="189" t="s">
        <v>421</v>
      </c>
      <c r="DE423" s="189" t="s">
        <v>98</v>
      </c>
      <c r="DF423" s="189" t="s">
        <v>99</v>
      </c>
      <c r="DG423" s="189" t="s">
        <v>83</v>
      </c>
      <c r="DH423" s="189" t="s">
        <v>420</v>
      </c>
      <c r="DI423" s="189" t="s">
        <v>100</v>
      </c>
      <c r="DJ423" s="189" t="s">
        <v>422</v>
      </c>
      <c r="DK423" s="189" t="s">
        <v>86</v>
      </c>
      <c r="DL423" s="189" t="s">
        <v>68</v>
      </c>
      <c r="DM423" s="189" t="s">
        <v>67</v>
      </c>
      <c r="DN423" s="189" t="s">
        <v>0</v>
      </c>
      <c r="DO423" s="135"/>
      <c r="DP423" s="138" t="s">
        <v>2</v>
      </c>
      <c r="DQ423" s="138" t="s">
        <v>2</v>
      </c>
      <c r="DR423" s="138" t="e">
        <v>#VALUE!</v>
      </c>
      <c r="DS423" s="138" t="e">
        <v>#VALUE!</v>
      </c>
      <c r="DT423" s="139" t="e">
        <v>#VALUE!</v>
      </c>
      <c r="DU423" s="139">
        <v>0</v>
      </c>
    </row>
    <row r="424" spans="1:125" ht="24" customHeight="1">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c r="AA424" s="164"/>
      <c r="AB424" s="164"/>
      <c r="AC424" s="164"/>
      <c r="AD424" s="164"/>
      <c r="AE424" s="164"/>
      <c r="AF424" s="164"/>
      <c r="AG424" s="164"/>
      <c r="AH424" s="164"/>
      <c r="AI424" s="164"/>
      <c r="AJ424" s="164"/>
      <c r="AK424" s="164"/>
      <c r="AL424" s="164"/>
      <c r="AM424" s="164"/>
      <c r="AN424" s="164"/>
      <c r="AO424" s="164"/>
      <c r="AP424" s="164"/>
      <c r="AQ424" s="164"/>
      <c r="AR424" s="164"/>
      <c r="AS424" s="164"/>
      <c r="AT424" s="164"/>
      <c r="AU424" s="164"/>
      <c r="AV424" s="164"/>
      <c r="AW424" s="164"/>
      <c r="AX424" s="164"/>
      <c r="AY424" s="164"/>
      <c r="AZ424" s="164"/>
      <c r="BA424" s="164"/>
      <c r="BB424" s="164"/>
      <c r="BC424" s="164"/>
      <c r="BD424" s="164"/>
      <c r="BE424" s="204"/>
      <c r="BF424" s="204"/>
      <c r="BG424" s="204"/>
      <c r="BH424" s="204"/>
      <c r="BI424" s="164"/>
      <c r="BJ424" s="164"/>
      <c r="BK424" s="164"/>
      <c r="BL424" s="200"/>
      <c r="BM424" s="200"/>
      <c r="BN424" s="200"/>
      <c r="BO424" s="200"/>
      <c r="BP424" s="200"/>
      <c r="BQ424" s="200"/>
      <c r="BR424" s="200"/>
      <c r="BS424" s="200"/>
      <c r="BT424" s="200"/>
      <c r="BU424" s="164"/>
      <c r="BV424" s="164"/>
      <c r="BW424" s="67" t="s">
        <v>170</v>
      </c>
      <c r="BX424" s="67" t="s">
        <v>57</v>
      </c>
      <c r="BY424" s="67" t="s">
        <v>170</v>
      </c>
      <c r="BZ424" s="67" t="s">
        <v>57</v>
      </c>
      <c r="CA424" s="67" t="s">
        <v>170</v>
      </c>
      <c r="CB424" s="67" t="s">
        <v>57</v>
      </c>
      <c r="CC424" s="67" t="s">
        <v>170</v>
      </c>
      <c r="CD424" s="67" t="s">
        <v>57</v>
      </c>
      <c r="CE424" s="67" t="s">
        <v>170</v>
      </c>
      <c r="CF424" s="67" t="s">
        <v>57</v>
      </c>
      <c r="CG424" s="67" t="s">
        <v>170</v>
      </c>
      <c r="CH424" s="67" t="s">
        <v>57</v>
      </c>
      <c r="CI424" s="67" t="s">
        <v>170</v>
      </c>
      <c r="CJ424" s="67" t="s">
        <v>57</v>
      </c>
      <c r="CK424" s="67" t="s">
        <v>170</v>
      </c>
      <c r="CL424" s="67" t="s">
        <v>57</v>
      </c>
      <c r="CM424" s="67" t="s">
        <v>170</v>
      </c>
      <c r="CN424" s="67" t="s">
        <v>57</v>
      </c>
      <c r="CO424" s="190"/>
      <c r="CP424" s="190"/>
      <c r="CQ424" s="189"/>
      <c r="CR424" s="189"/>
      <c r="CS424" s="189"/>
      <c r="CT424" s="189"/>
      <c r="CU424" s="189"/>
      <c r="CV424" s="189"/>
      <c r="CW424" s="189"/>
      <c r="CX424" s="164"/>
      <c r="CY424" s="164"/>
      <c r="CZ424" s="189"/>
      <c r="DA424" s="189"/>
      <c r="DB424" s="189"/>
      <c r="DC424" s="189"/>
      <c r="DD424" s="189"/>
      <c r="DE424" s="189"/>
      <c r="DF424" s="189"/>
      <c r="DG424" s="189"/>
      <c r="DH424" s="189"/>
      <c r="DI424" s="189"/>
      <c r="DJ424" s="189"/>
      <c r="DK424" s="189"/>
      <c r="DL424" s="189"/>
      <c r="DM424" s="189"/>
      <c r="DN424" s="189"/>
      <c r="DO424" s="135"/>
      <c r="DP424" s="138" t="s">
        <v>2</v>
      </c>
      <c r="DQ424" s="138" t="s">
        <v>2</v>
      </c>
      <c r="DR424" s="138" t="e">
        <v>#VALUE!</v>
      </c>
      <c r="DS424" s="138" t="e">
        <v>#VALUE!</v>
      </c>
      <c r="DT424" s="139">
        <v>0</v>
      </c>
      <c r="DU424" s="139">
        <v>0</v>
      </c>
    </row>
    <row r="425" spans="1:125">
      <c r="A425" s="73" t="s">
        <v>143</v>
      </c>
      <c r="B425" s="83"/>
      <c r="C425" s="83"/>
      <c r="D425" s="83"/>
      <c r="E425" s="83"/>
      <c r="F425" s="83"/>
      <c r="G425" s="83"/>
      <c r="H425" s="83"/>
      <c r="I425" s="83"/>
      <c r="J425" s="83"/>
      <c r="K425" s="83"/>
      <c r="L425" s="83"/>
      <c r="M425" s="83"/>
      <c r="N425" s="83"/>
      <c r="O425" s="83"/>
      <c r="P425" s="83"/>
      <c r="Q425" s="83"/>
      <c r="R425" s="83"/>
      <c r="S425" s="83"/>
      <c r="T425" s="83"/>
      <c r="U425" s="83"/>
      <c r="V425" s="83"/>
      <c r="W425" s="73" t="s">
        <v>143</v>
      </c>
      <c r="X425" s="78"/>
      <c r="Y425" s="100"/>
      <c r="Z425" s="100"/>
      <c r="AA425" s="100"/>
      <c r="AB425" s="100"/>
      <c r="AC425" s="100"/>
      <c r="AD425" s="100"/>
      <c r="AE425" s="100"/>
      <c r="AF425" s="100"/>
      <c r="AG425" s="100"/>
      <c r="AH425" s="100"/>
      <c r="AI425" s="100"/>
      <c r="AJ425" s="100"/>
      <c r="AK425" s="100"/>
      <c r="AL425" s="100"/>
      <c r="AM425" s="100"/>
      <c r="AN425" s="100"/>
      <c r="AO425" s="100"/>
      <c r="AP425" s="100"/>
      <c r="AQ425" s="86"/>
      <c r="AR425" s="86"/>
      <c r="AS425" s="73" t="s">
        <v>143</v>
      </c>
      <c r="AT425" s="78"/>
      <c r="AU425" s="3"/>
      <c r="AV425" s="3"/>
      <c r="AW425" s="3"/>
      <c r="AX425" s="3"/>
      <c r="AY425" s="3"/>
      <c r="AZ425" s="3"/>
      <c r="BA425" s="3"/>
      <c r="BB425" s="3"/>
      <c r="BC425" s="3"/>
      <c r="BD425" s="86"/>
      <c r="BE425" s="3"/>
      <c r="BF425" s="3"/>
      <c r="BG425" s="3"/>
      <c r="BH425" s="3"/>
      <c r="BI425" s="3"/>
      <c r="BJ425" s="73" t="s">
        <v>143</v>
      </c>
      <c r="BK425" s="78"/>
      <c r="BL425" s="3"/>
      <c r="BM425" s="3"/>
      <c r="BN425" s="3"/>
      <c r="BO425" s="3"/>
      <c r="BP425" s="3"/>
      <c r="BQ425" s="3"/>
      <c r="BR425" s="3"/>
      <c r="BS425" s="3"/>
      <c r="BT425" s="3"/>
      <c r="BU425" s="73" t="s">
        <v>143</v>
      </c>
      <c r="BV425" s="78"/>
      <c r="BW425" s="3"/>
      <c r="BX425" s="3"/>
      <c r="BY425" s="3"/>
      <c r="BZ425" s="3"/>
      <c r="CA425" s="3"/>
      <c r="CB425" s="3"/>
      <c r="CC425" s="3"/>
      <c r="CD425" s="3"/>
      <c r="CE425" s="3"/>
      <c r="CF425" s="3"/>
      <c r="CG425" s="3"/>
      <c r="CH425" s="3"/>
      <c r="CI425" s="3"/>
      <c r="CJ425" s="3"/>
      <c r="CK425" s="3"/>
      <c r="CL425" s="3"/>
      <c r="CM425" s="3"/>
      <c r="CN425" s="3"/>
      <c r="CO425" s="73" t="s">
        <v>143</v>
      </c>
      <c r="CP425" s="85"/>
      <c r="CQ425" s="83"/>
      <c r="CR425" s="83"/>
      <c r="CS425" s="83"/>
      <c r="CT425" s="83"/>
      <c r="CU425" s="83"/>
      <c r="CV425" s="83"/>
      <c r="CW425" s="83"/>
      <c r="CX425" s="73" t="s">
        <v>143</v>
      </c>
      <c r="CY425" s="83"/>
      <c r="CZ425" s="99"/>
      <c r="DA425" s="99"/>
      <c r="DB425" s="99"/>
      <c r="DC425" s="99"/>
      <c r="DD425" s="99"/>
      <c r="DE425" s="99"/>
      <c r="DF425" s="99"/>
      <c r="DG425" s="99"/>
      <c r="DH425" s="99"/>
      <c r="DI425" s="99"/>
      <c r="DJ425" s="99"/>
      <c r="DK425" s="99"/>
      <c r="DL425" s="99"/>
      <c r="DM425" s="99"/>
      <c r="DN425" s="99"/>
      <c r="DO425" s="135"/>
      <c r="DP425" s="138" t="s">
        <v>143</v>
      </c>
      <c r="DQ425" s="138" t="s">
        <v>143</v>
      </c>
      <c r="DR425" s="138">
        <v>0</v>
      </c>
      <c r="DS425" s="138">
        <v>0</v>
      </c>
      <c r="DT425" s="139">
        <v>0</v>
      </c>
      <c r="DU425" s="139">
        <v>0</v>
      </c>
    </row>
    <row r="426" spans="1:125">
      <c r="A426" s="167" t="s">
        <v>259</v>
      </c>
      <c r="B426" s="13" t="s">
        <v>119</v>
      </c>
      <c r="C426" s="74">
        <v>229</v>
      </c>
      <c r="D426" s="74">
        <v>116</v>
      </c>
      <c r="E426" s="74">
        <v>107</v>
      </c>
      <c r="F426" s="74">
        <v>47</v>
      </c>
      <c r="G426" s="74">
        <v>0</v>
      </c>
      <c r="H426" s="74">
        <v>0</v>
      </c>
      <c r="I426" s="74">
        <v>15</v>
      </c>
      <c r="J426" s="74">
        <v>5</v>
      </c>
      <c r="K426" s="74">
        <v>0</v>
      </c>
      <c r="L426" s="74">
        <v>0</v>
      </c>
      <c r="M426" s="74">
        <v>127</v>
      </c>
      <c r="N426" s="74">
        <v>55</v>
      </c>
      <c r="O426" s="74">
        <v>0</v>
      </c>
      <c r="P426" s="74">
        <v>0</v>
      </c>
      <c r="Q426" s="74">
        <v>18</v>
      </c>
      <c r="R426" s="74">
        <v>5</v>
      </c>
      <c r="S426" s="74">
        <v>0</v>
      </c>
      <c r="T426" s="74">
        <v>0</v>
      </c>
      <c r="U426" s="67">
        <v>496</v>
      </c>
      <c r="V426" s="67">
        <v>228</v>
      </c>
      <c r="W426" s="167" t="s">
        <v>259</v>
      </c>
      <c r="X426" s="13" t="s">
        <v>119</v>
      </c>
      <c r="Y426" s="74">
        <v>3</v>
      </c>
      <c r="Z426" s="74">
        <v>2</v>
      </c>
      <c r="AA426" s="74">
        <v>5</v>
      </c>
      <c r="AB426" s="74">
        <v>3</v>
      </c>
      <c r="AC426" s="74">
        <v>0</v>
      </c>
      <c r="AD426" s="74">
        <v>0</v>
      </c>
      <c r="AE426" s="74">
        <v>0</v>
      </c>
      <c r="AF426" s="74">
        <v>0</v>
      </c>
      <c r="AG426" s="74">
        <v>0</v>
      </c>
      <c r="AH426" s="74">
        <v>0</v>
      </c>
      <c r="AI426" s="74">
        <v>0</v>
      </c>
      <c r="AJ426" s="74">
        <v>0</v>
      </c>
      <c r="AK426" s="74">
        <v>0</v>
      </c>
      <c r="AL426" s="74">
        <v>0</v>
      </c>
      <c r="AM426" s="74">
        <v>5</v>
      </c>
      <c r="AN426" s="74">
        <v>1</v>
      </c>
      <c r="AO426" s="74">
        <v>0</v>
      </c>
      <c r="AP426" s="74">
        <v>0</v>
      </c>
      <c r="AQ426" s="67">
        <v>13</v>
      </c>
      <c r="AR426" s="67">
        <v>6</v>
      </c>
      <c r="AS426" s="167" t="s">
        <v>259</v>
      </c>
      <c r="AT426" s="13" t="s">
        <v>119</v>
      </c>
      <c r="AU426" s="74">
        <v>6</v>
      </c>
      <c r="AV426" s="74">
        <v>5</v>
      </c>
      <c r="AW426" s="74">
        <v>0</v>
      </c>
      <c r="AX426" s="74">
        <v>1</v>
      </c>
      <c r="AY426" s="74">
        <v>0</v>
      </c>
      <c r="AZ426" s="74">
        <v>5</v>
      </c>
      <c r="BA426" s="74">
        <v>0</v>
      </c>
      <c r="BB426" s="74">
        <v>1</v>
      </c>
      <c r="BC426" s="74">
        <v>0</v>
      </c>
      <c r="BD426" s="67">
        <v>18</v>
      </c>
      <c r="BE426" s="76">
        <v>22</v>
      </c>
      <c r="BF426" s="74">
        <v>22</v>
      </c>
      <c r="BG426" s="74">
        <v>0</v>
      </c>
      <c r="BH426" s="74">
        <v>0</v>
      </c>
      <c r="BI426" s="74">
        <v>5</v>
      </c>
      <c r="BJ426" s="167" t="s">
        <v>259</v>
      </c>
      <c r="BK426" s="13" t="s">
        <v>119</v>
      </c>
      <c r="BL426" s="74">
        <v>0</v>
      </c>
      <c r="BM426" s="74">
        <v>265</v>
      </c>
      <c r="BN426" s="74">
        <v>80</v>
      </c>
      <c r="BO426" s="74">
        <v>25</v>
      </c>
      <c r="BP426" s="74">
        <v>0</v>
      </c>
      <c r="BQ426" s="74">
        <v>1</v>
      </c>
      <c r="BR426" s="74">
        <v>11</v>
      </c>
      <c r="BS426" s="74">
        <v>11</v>
      </c>
      <c r="BT426" s="74">
        <v>11</v>
      </c>
      <c r="BU426" s="167" t="s">
        <v>259</v>
      </c>
      <c r="BV426" s="13" t="s">
        <v>119</v>
      </c>
      <c r="BW426" s="74">
        <v>113</v>
      </c>
      <c r="BX426" s="74">
        <v>52</v>
      </c>
      <c r="BY426" s="74">
        <v>107</v>
      </c>
      <c r="BZ426" s="74">
        <v>50</v>
      </c>
      <c r="CA426" s="74">
        <v>67</v>
      </c>
      <c r="CB426" s="74">
        <v>25</v>
      </c>
      <c r="CC426" s="74">
        <v>0</v>
      </c>
      <c r="CD426" s="74">
        <v>0</v>
      </c>
      <c r="CE426" s="74">
        <v>0</v>
      </c>
      <c r="CF426" s="74">
        <v>0</v>
      </c>
      <c r="CG426" s="74">
        <v>0</v>
      </c>
      <c r="CH426" s="74">
        <v>0</v>
      </c>
      <c r="CI426" s="74">
        <v>17</v>
      </c>
      <c r="CJ426" s="74">
        <v>8</v>
      </c>
      <c r="CK426" s="74">
        <v>17</v>
      </c>
      <c r="CL426" s="74">
        <v>8</v>
      </c>
      <c r="CM426" s="74">
        <v>10</v>
      </c>
      <c r="CN426" s="74">
        <v>4</v>
      </c>
      <c r="CO426" s="167" t="s">
        <v>259</v>
      </c>
      <c r="CP426" s="13" t="s">
        <v>119</v>
      </c>
      <c r="CQ426" s="72">
        <v>23</v>
      </c>
      <c r="CR426" s="5">
        <v>5</v>
      </c>
      <c r="CS426" s="5">
        <v>1</v>
      </c>
      <c r="CT426" s="72">
        <v>2</v>
      </c>
      <c r="CU426" s="5">
        <v>1</v>
      </c>
      <c r="CV426" s="72">
        <v>25</v>
      </c>
      <c r="CW426" s="72">
        <v>6</v>
      </c>
      <c r="CX426" s="167" t="s">
        <v>259</v>
      </c>
      <c r="CY426" s="13" t="s">
        <v>119</v>
      </c>
      <c r="CZ426" s="74">
        <v>49</v>
      </c>
      <c r="DA426" s="74">
        <v>0</v>
      </c>
      <c r="DB426" s="74">
        <v>12</v>
      </c>
      <c r="DC426" s="74">
        <v>0</v>
      </c>
      <c r="DD426" s="74">
        <v>9</v>
      </c>
      <c r="DE426" s="74">
        <v>5</v>
      </c>
      <c r="DF426" s="74">
        <v>5</v>
      </c>
      <c r="DG426" s="74">
        <v>3</v>
      </c>
      <c r="DH426" s="74">
        <v>3</v>
      </c>
      <c r="DI426" s="74">
        <v>0</v>
      </c>
      <c r="DJ426" s="74">
        <v>3</v>
      </c>
      <c r="DK426" s="74">
        <v>0</v>
      </c>
      <c r="DL426" s="74">
        <v>3</v>
      </c>
      <c r="DM426" s="74">
        <v>3</v>
      </c>
      <c r="DN426" s="74">
        <v>5</v>
      </c>
      <c r="DO426" s="135"/>
      <c r="DP426" s="138" t="s">
        <v>259</v>
      </c>
      <c r="DQ426" s="138" t="s">
        <v>4527</v>
      </c>
      <c r="DR426" s="138">
        <v>130</v>
      </c>
      <c r="DS426" s="138">
        <v>77</v>
      </c>
      <c r="DT426" s="139">
        <v>870</v>
      </c>
      <c r="DU426" s="139">
        <v>89</v>
      </c>
    </row>
    <row r="427" spans="1:125">
      <c r="A427" s="167"/>
      <c r="B427" s="13" t="s">
        <v>120</v>
      </c>
      <c r="C427" s="74">
        <v>32</v>
      </c>
      <c r="D427" s="74">
        <v>18</v>
      </c>
      <c r="E427" s="74">
        <v>0</v>
      </c>
      <c r="F427" s="74">
        <v>0</v>
      </c>
      <c r="G427" s="74">
        <v>0</v>
      </c>
      <c r="H427" s="74">
        <v>0</v>
      </c>
      <c r="I427" s="74">
        <v>26</v>
      </c>
      <c r="J427" s="74">
        <v>13</v>
      </c>
      <c r="K427" s="74">
        <v>0</v>
      </c>
      <c r="L427" s="74">
        <v>0</v>
      </c>
      <c r="M427" s="74">
        <v>12</v>
      </c>
      <c r="N427" s="74">
        <v>6</v>
      </c>
      <c r="O427" s="74">
        <v>0</v>
      </c>
      <c r="P427" s="74">
        <v>0</v>
      </c>
      <c r="Q427" s="74">
        <v>3</v>
      </c>
      <c r="R427" s="74">
        <v>0</v>
      </c>
      <c r="S427" s="74">
        <v>0</v>
      </c>
      <c r="T427" s="74">
        <v>0</v>
      </c>
      <c r="U427" s="67">
        <v>73</v>
      </c>
      <c r="V427" s="67">
        <v>37</v>
      </c>
      <c r="W427" s="167"/>
      <c r="X427" s="13" t="s">
        <v>120</v>
      </c>
      <c r="Y427" s="74">
        <v>0</v>
      </c>
      <c r="Z427" s="74">
        <v>0</v>
      </c>
      <c r="AA427" s="74">
        <v>0</v>
      </c>
      <c r="AB427" s="74">
        <v>0</v>
      </c>
      <c r="AC427" s="74">
        <v>0</v>
      </c>
      <c r="AD427" s="74">
        <v>0</v>
      </c>
      <c r="AE427" s="74">
        <v>0</v>
      </c>
      <c r="AF427" s="74">
        <v>0</v>
      </c>
      <c r="AG427" s="74">
        <v>0</v>
      </c>
      <c r="AH427" s="74">
        <v>0</v>
      </c>
      <c r="AI427" s="74">
        <v>0</v>
      </c>
      <c r="AJ427" s="74">
        <v>0</v>
      </c>
      <c r="AK427" s="74">
        <v>0</v>
      </c>
      <c r="AL427" s="74">
        <v>0</v>
      </c>
      <c r="AM427" s="74">
        <v>0</v>
      </c>
      <c r="AN427" s="74">
        <v>0</v>
      </c>
      <c r="AO427" s="74">
        <v>0</v>
      </c>
      <c r="AP427" s="74">
        <v>0</v>
      </c>
      <c r="AQ427" s="67">
        <v>0</v>
      </c>
      <c r="AR427" s="67">
        <v>0</v>
      </c>
      <c r="AS427" s="167"/>
      <c r="AT427" s="13" t="s">
        <v>120</v>
      </c>
      <c r="AU427" s="74">
        <v>1</v>
      </c>
      <c r="AV427" s="74">
        <v>0</v>
      </c>
      <c r="AW427" s="74">
        <v>0</v>
      </c>
      <c r="AX427" s="74">
        <v>1</v>
      </c>
      <c r="AY427" s="74">
        <v>0</v>
      </c>
      <c r="AZ427" s="74">
        <v>1</v>
      </c>
      <c r="BA427" s="74">
        <v>0</v>
      </c>
      <c r="BB427" s="74">
        <v>1</v>
      </c>
      <c r="BC427" s="74">
        <v>0</v>
      </c>
      <c r="BD427" s="67">
        <v>4</v>
      </c>
      <c r="BE427" s="76">
        <v>6</v>
      </c>
      <c r="BF427" s="74">
        <v>6</v>
      </c>
      <c r="BG427" s="74">
        <v>6</v>
      </c>
      <c r="BH427" s="74">
        <v>0</v>
      </c>
      <c r="BI427" s="74">
        <v>1</v>
      </c>
      <c r="BJ427" s="167"/>
      <c r="BK427" s="13" t="s">
        <v>120</v>
      </c>
      <c r="BL427" s="74">
        <v>0</v>
      </c>
      <c r="BM427" s="74">
        <v>70</v>
      </c>
      <c r="BN427" s="74">
        <v>0</v>
      </c>
      <c r="BO427" s="74">
        <v>0</v>
      </c>
      <c r="BP427" s="74">
        <v>0</v>
      </c>
      <c r="BQ427" s="74">
        <v>6</v>
      </c>
      <c r="BR427" s="74">
        <v>9</v>
      </c>
      <c r="BS427" s="74">
        <v>6</v>
      </c>
      <c r="BT427" s="74">
        <v>6</v>
      </c>
      <c r="BU427" s="167"/>
      <c r="BV427" s="13" t="s">
        <v>120</v>
      </c>
      <c r="BW427" s="74">
        <v>15</v>
      </c>
      <c r="BX427" s="74">
        <v>6</v>
      </c>
      <c r="BY427" s="74">
        <v>15</v>
      </c>
      <c r="BZ427" s="74">
        <v>6</v>
      </c>
      <c r="CA427" s="74">
        <v>10</v>
      </c>
      <c r="CB427" s="74">
        <v>5</v>
      </c>
      <c r="CC427" s="74">
        <v>0</v>
      </c>
      <c r="CD427" s="74">
        <v>0</v>
      </c>
      <c r="CE427" s="74">
        <v>0</v>
      </c>
      <c r="CF427" s="74">
        <v>0</v>
      </c>
      <c r="CG427" s="74">
        <v>0</v>
      </c>
      <c r="CH427" s="74">
        <v>0</v>
      </c>
      <c r="CI427" s="74">
        <v>0</v>
      </c>
      <c r="CJ427" s="74">
        <v>0</v>
      </c>
      <c r="CK427" s="74">
        <v>0</v>
      </c>
      <c r="CL427" s="74">
        <v>0</v>
      </c>
      <c r="CM427" s="74">
        <v>0</v>
      </c>
      <c r="CN427" s="74">
        <v>0</v>
      </c>
      <c r="CO427" s="167"/>
      <c r="CP427" s="13" t="s">
        <v>120</v>
      </c>
      <c r="CQ427" s="72">
        <v>6</v>
      </c>
      <c r="CR427" s="5">
        <v>3</v>
      </c>
      <c r="CS427" s="5">
        <v>0</v>
      </c>
      <c r="CT427" s="72">
        <v>0</v>
      </c>
      <c r="CU427" s="5">
        <v>0</v>
      </c>
      <c r="CV427" s="72">
        <v>6</v>
      </c>
      <c r="CW427" s="72">
        <v>3</v>
      </c>
      <c r="CX427" s="167"/>
      <c r="CY427" s="13" t="s">
        <v>120</v>
      </c>
      <c r="CZ427" s="74">
        <v>0</v>
      </c>
      <c r="DA427" s="74">
        <v>0</v>
      </c>
      <c r="DB427" s="74">
        <v>0</v>
      </c>
      <c r="DC427" s="74">
        <v>0</v>
      </c>
      <c r="DD427" s="74">
        <v>0</v>
      </c>
      <c r="DE427" s="74">
        <v>0</v>
      </c>
      <c r="DF427" s="74">
        <v>0</v>
      </c>
      <c r="DG427" s="74">
        <v>0</v>
      </c>
      <c r="DH427" s="74">
        <v>0</v>
      </c>
      <c r="DI427" s="74">
        <v>0</v>
      </c>
      <c r="DJ427" s="74">
        <v>0</v>
      </c>
      <c r="DK427" s="74">
        <v>0</v>
      </c>
      <c r="DL427" s="74">
        <v>0</v>
      </c>
      <c r="DM427" s="74">
        <v>3</v>
      </c>
      <c r="DN427" s="74">
        <v>4</v>
      </c>
      <c r="DO427" s="135"/>
      <c r="DP427" s="138" t="s">
        <v>259</v>
      </c>
      <c r="DQ427" s="138" t="s">
        <v>4528</v>
      </c>
      <c r="DR427" s="138">
        <v>15</v>
      </c>
      <c r="DS427" s="138">
        <v>10</v>
      </c>
      <c r="DT427" s="139">
        <v>140</v>
      </c>
      <c r="DU427" s="139">
        <v>0</v>
      </c>
    </row>
    <row r="428" spans="1:125">
      <c r="A428" s="167"/>
      <c r="B428" s="103" t="s">
        <v>102</v>
      </c>
      <c r="C428" s="105">
        <v>261</v>
      </c>
      <c r="D428" s="105">
        <v>134</v>
      </c>
      <c r="E428" s="105">
        <v>107</v>
      </c>
      <c r="F428" s="105">
        <v>47</v>
      </c>
      <c r="G428" s="105">
        <v>0</v>
      </c>
      <c r="H428" s="105">
        <v>0</v>
      </c>
      <c r="I428" s="105">
        <v>41</v>
      </c>
      <c r="J428" s="105">
        <v>18</v>
      </c>
      <c r="K428" s="105">
        <v>0</v>
      </c>
      <c r="L428" s="105">
        <v>0</v>
      </c>
      <c r="M428" s="105">
        <v>139</v>
      </c>
      <c r="N428" s="105">
        <v>61</v>
      </c>
      <c r="O428" s="105">
        <v>0</v>
      </c>
      <c r="P428" s="105">
        <v>0</v>
      </c>
      <c r="Q428" s="105">
        <v>21</v>
      </c>
      <c r="R428" s="105">
        <v>5</v>
      </c>
      <c r="S428" s="105">
        <v>0</v>
      </c>
      <c r="T428" s="105">
        <v>0</v>
      </c>
      <c r="U428" s="105">
        <v>569</v>
      </c>
      <c r="V428" s="105">
        <v>265</v>
      </c>
      <c r="W428" s="167"/>
      <c r="X428" s="103" t="s">
        <v>102</v>
      </c>
      <c r="Y428" s="105">
        <v>3</v>
      </c>
      <c r="Z428" s="105">
        <v>2</v>
      </c>
      <c r="AA428" s="105">
        <v>5</v>
      </c>
      <c r="AB428" s="105">
        <v>3</v>
      </c>
      <c r="AC428" s="105">
        <v>0</v>
      </c>
      <c r="AD428" s="105">
        <v>0</v>
      </c>
      <c r="AE428" s="105">
        <v>0</v>
      </c>
      <c r="AF428" s="105">
        <v>0</v>
      </c>
      <c r="AG428" s="105">
        <v>0</v>
      </c>
      <c r="AH428" s="105">
        <v>0</v>
      </c>
      <c r="AI428" s="105">
        <v>0</v>
      </c>
      <c r="AJ428" s="105">
        <v>0</v>
      </c>
      <c r="AK428" s="105">
        <v>0</v>
      </c>
      <c r="AL428" s="105">
        <v>0</v>
      </c>
      <c r="AM428" s="105">
        <v>5</v>
      </c>
      <c r="AN428" s="105">
        <v>1</v>
      </c>
      <c r="AO428" s="105">
        <v>0</v>
      </c>
      <c r="AP428" s="105">
        <v>0</v>
      </c>
      <c r="AQ428" s="105">
        <v>13</v>
      </c>
      <c r="AR428" s="105">
        <v>6</v>
      </c>
      <c r="AS428" s="167"/>
      <c r="AT428" s="103" t="s">
        <v>102</v>
      </c>
      <c r="AU428" s="105">
        <v>7</v>
      </c>
      <c r="AV428" s="105">
        <v>5</v>
      </c>
      <c r="AW428" s="105">
        <v>0</v>
      </c>
      <c r="AX428" s="105">
        <v>2</v>
      </c>
      <c r="AY428" s="105">
        <v>0</v>
      </c>
      <c r="AZ428" s="105">
        <v>6</v>
      </c>
      <c r="BA428" s="105">
        <v>0</v>
      </c>
      <c r="BB428" s="105">
        <v>2</v>
      </c>
      <c r="BC428" s="105">
        <v>0</v>
      </c>
      <c r="BD428" s="105">
        <v>22</v>
      </c>
      <c r="BE428" s="105">
        <v>28</v>
      </c>
      <c r="BF428" s="105">
        <v>28</v>
      </c>
      <c r="BG428" s="105">
        <v>6</v>
      </c>
      <c r="BH428" s="105">
        <v>0</v>
      </c>
      <c r="BI428" s="105">
        <v>6</v>
      </c>
      <c r="BJ428" s="167"/>
      <c r="BK428" s="103" t="s">
        <v>102</v>
      </c>
      <c r="BL428" s="105">
        <v>0</v>
      </c>
      <c r="BM428" s="105">
        <v>335</v>
      </c>
      <c r="BN428" s="105">
        <v>80</v>
      </c>
      <c r="BO428" s="105">
        <v>25</v>
      </c>
      <c r="BP428" s="105">
        <v>0</v>
      </c>
      <c r="BQ428" s="105">
        <v>7</v>
      </c>
      <c r="BR428" s="105">
        <v>20</v>
      </c>
      <c r="BS428" s="105">
        <v>17</v>
      </c>
      <c r="BT428" s="105">
        <v>17</v>
      </c>
      <c r="BU428" s="167"/>
      <c r="BV428" s="103" t="s">
        <v>102</v>
      </c>
      <c r="BW428" s="105">
        <v>128</v>
      </c>
      <c r="BX428" s="105">
        <v>58</v>
      </c>
      <c r="BY428" s="105">
        <v>122</v>
      </c>
      <c r="BZ428" s="105">
        <v>56</v>
      </c>
      <c r="CA428" s="105">
        <v>77</v>
      </c>
      <c r="CB428" s="105">
        <v>30</v>
      </c>
      <c r="CC428" s="105">
        <v>0</v>
      </c>
      <c r="CD428" s="105">
        <v>0</v>
      </c>
      <c r="CE428" s="105">
        <v>0</v>
      </c>
      <c r="CF428" s="105">
        <v>0</v>
      </c>
      <c r="CG428" s="105">
        <v>0</v>
      </c>
      <c r="CH428" s="105">
        <v>0</v>
      </c>
      <c r="CI428" s="105">
        <v>17</v>
      </c>
      <c r="CJ428" s="105">
        <v>8</v>
      </c>
      <c r="CK428" s="105">
        <v>17</v>
      </c>
      <c r="CL428" s="105">
        <v>8</v>
      </c>
      <c r="CM428" s="105">
        <v>10</v>
      </c>
      <c r="CN428" s="105">
        <v>4</v>
      </c>
      <c r="CO428" s="167"/>
      <c r="CP428" s="105" t="s">
        <v>102</v>
      </c>
      <c r="CQ428" s="105">
        <v>29</v>
      </c>
      <c r="CR428" s="105">
        <v>8</v>
      </c>
      <c r="CS428" s="105">
        <v>1</v>
      </c>
      <c r="CT428" s="105">
        <v>2</v>
      </c>
      <c r="CU428" s="105">
        <v>1</v>
      </c>
      <c r="CV428" s="105">
        <v>31</v>
      </c>
      <c r="CW428" s="105">
        <v>9</v>
      </c>
      <c r="CX428" s="167"/>
      <c r="CY428" s="103" t="s">
        <v>102</v>
      </c>
      <c r="CZ428" s="105">
        <v>49</v>
      </c>
      <c r="DA428" s="105">
        <v>0</v>
      </c>
      <c r="DB428" s="105">
        <v>12</v>
      </c>
      <c r="DC428" s="105">
        <v>0</v>
      </c>
      <c r="DD428" s="105">
        <v>9</v>
      </c>
      <c r="DE428" s="105">
        <v>5</v>
      </c>
      <c r="DF428" s="105">
        <v>5</v>
      </c>
      <c r="DG428" s="105">
        <v>3</v>
      </c>
      <c r="DH428" s="105">
        <v>3</v>
      </c>
      <c r="DI428" s="105">
        <v>0</v>
      </c>
      <c r="DJ428" s="105">
        <v>3</v>
      </c>
      <c r="DK428" s="105">
        <v>0</v>
      </c>
      <c r="DL428" s="105">
        <v>3</v>
      </c>
      <c r="DM428" s="105">
        <v>6</v>
      </c>
      <c r="DN428" s="105">
        <v>9</v>
      </c>
      <c r="DO428" s="135"/>
      <c r="DP428" s="138" t="s">
        <v>259</v>
      </c>
      <c r="DQ428" s="138" t="s">
        <v>4529</v>
      </c>
      <c r="DR428" s="138">
        <v>145</v>
      </c>
      <c r="DS428" s="138">
        <v>87</v>
      </c>
      <c r="DT428" s="139">
        <v>1010</v>
      </c>
      <c r="DU428" s="139">
        <v>89</v>
      </c>
    </row>
    <row r="429" spans="1:125">
      <c r="A429" s="167" t="s">
        <v>260</v>
      </c>
      <c r="B429" s="13" t="s">
        <v>119</v>
      </c>
      <c r="C429" s="74">
        <v>0</v>
      </c>
      <c r="D429" s="74">
        <v>0</v>
      </c>
      <c r="E429" s="74">
        <v>0</v>
      </c>
      <c r="F429" s="74">
        <v>0</v>
      </c>
      <c r="G429" s="74">
        <v>0</v>
      </c>
      <c r="H429" s="74">
        <v>0</v>
      </c>
      <c r="I429" s="74">
        <v>0</v>
      </c>
      <c r="J429" s="74">
        <v>0</v>
      </c>
      <c r="K429" s="74">
        <v>0</v>
      </c>
      <c r="L429" s="74">
        <v>0</v>
      </c>
      <c r="M429" s="74">
        <v>0</v>
      </c>
      <c r="N429" s="74">
        <v>0</v>
      </c>
      <c r="O429" s="74">
        <v>0</v>
      </c>
      <c r="P429" s="74">
        <v>0</v>
      </c>
      <c r="Q429" s="74">
        <v>0</v>
      </c>
      <c r="R429" s="74">
        <v>0</v>
      </c>
      <c r="S429" s="74">
        <v>0</v>
      </c>
      <c r="T429" s="74">
        <v>0</v>
      </c>
      <c r="U429" s="67">
        <v>0</v>
      </c>
      <c r="V429" s="67">
        <v>0</v>
      </c>
      <c r="W429" s="167" t="s">
        <v>260</v>
      </c>
      <c r="X429" s="13" t="s">
        <v>119</v>
      </c>
      <c r="Y429" s="74">
        <v>0</v>
      </c>
      <c r="Z429" s="74">
        <v>0</v>
      </c>
      <c r="AA429" s="74">
        <v>0</v>
      </c>
      <c r="AB429" s="74">
        <v>0</v>
      </c>
      <c r="AC429" s="74">
        <v>0</v>
      </c>
      <c r="AD429" s="74">
        <v>0</v>
      </c>
      <c r="AE429" s="74">
        <v>0</v>
      </c>
      <c r="AF429" s="74">
        <v>0</v>
      </c>
      <c r="AG429" s="74">
        <v>0</v>
      </c>
      <c r="AH429" s="74">
        <v>0</v>
      </c>
      <c r="AI429" s="74">
        <v>0</v>
      </c>
      <c r="AJ429" s="74">
        <v>0</v>
      </c>
      <c r="AK429" s="74">
        <v>0</v>
      </c>
      <c r="AL429" s="74">
        <v>0</v>
      </c>
      <c r="AM429" s="74">
        <v>0</v>
      </c>
      <c r="AN429" s="74">
        <v>0</v>
      </c>
      <c r="AO429" s="74">
        <v>0</v>
      </c>
      <c r="AP429" s="74">
        <v>0</v>
      </c>
      <c r="AQ429" s="67">
        <v>0</v>
      </c>
      <c r="AR429" s="67">
        <v>0</v>
      </c>
      <c r="AS429" s="167" t="s">
        <v>260</v>
      </c>
      <c r="AT429" s="13" t="s">
        <v>119</v>
      </c>
      <c r="AU429" s="74">
        <v>0</v>
      </c>
      <c r="AV429" s="74">
        <v>0</v>
      </c>
      <c r="AW429" s="74">
        <v>0</v>
      </c>
      <c r="AX429" s="74">
        <v>0</v>
      </c>
      <c r="AY429" s="74">
        <v>0</v>
      </c>
      <c r="AZ429" s="74">
        <v>0</v>
      </c>
      <c r="BA429" s="74">
        <v>0</v>
      </c>
      <c r="BB429" s="74">
        <v>0</v>
      </c>
      <c r="BC429" s="74">
        <v>0</v>
      </c>
      <c r="BD429" s="67">
        <v>0</v>
      </c>
      <c r="BE429" s="76">
        <v>0</v>
      </c>
      <c r="BF429" s="74">
        <v>0</v>
      </c>
      <c r="BG429" s="74">
        <v>0</v>
      </c>
      <c r="BH429" s="74">
        <v>0</v>
      </c>
      <c r="BI429" s="74">
        <v>0</v>
      </c>
      <c r="BJ429" s="167" t="s">
        <v>260</v>
      </c>
      <c r="BK429" s="13" t="s">
        <v>119</v>
      </c>
      <c r="BL429" s="74">
        <v>0</v>
      </c>
      <c r="BM429" s="74">
        <v>0</v>
      </c>
      <c r="BN429" s="74">
        <v>0</v>
      </c>
      <c r="BO429" s="74">
        <v>0</v>
      </c>
      <c r="BP429" s="74">
        <v>0</v>
      </c>
      <c r="BQ429" s="74">
        <v>0</v>
      </c>
      <c r="BR429" s="74">
        <v>0</v>
      </c>
      <c r="BS429" s="74">
        <v>0</v>
      </c>
      <c r="BT429" s="74">
        <v>0</v>
      </c>
      <c r="BU429" s="167" t="s">
        <v>260</v>
      </c>
      <c r="BV429" s="13" t="s">
        <v>119</v>
      </c>
      <c r="BW429" s="74">
        <v>0</v>
      </c>
      <c r="BX429" s="74">
        <v>0</v>
      </c>
      <c r="BY429" s="74">
        <v>0</v>
      </c>
      <c r="BZ429" s="74">
        <v>0</v>
      </c>
      <c r="CA429" s="74">
        <v>0</v>
      </c>
      <c r="CB429" s="74">
        <v>0</v>
      </c>
      <c r="CC429" s="74">
        <v>0</v>
      </c>
      <c r="CD429" s="74">
        <v>0</v>
      </c>
      <c r="CE429" s="74">
        <v>0</v>
      </c>
      <c r="CF429" s="74">
        <v>0</v>
      </c>
      <c r="CG429" s="74">
        <v>0</v>
      </c>
      <c r="CH429" s="74">
        <v>0</v>
      </c>
      <c r="CI429" s="74">
        <v>0</v>
      </c>
      <c r="CJ429" s="74">
        <v>0</v>
      </c>
      <c r="CK429" s="74">
        <v>0</v>
      </c>
      <c r="CL429" s="74">
        <v>0</v>
      </c>
      <c r="CM429" s="74">
        <v>0</v>
      </c>
      <c r="CN429" s="74">
        <v>0</v>
      </c>
      <c r="CO429" s="167" t="s">
        <v>260</v>
      </c>
      <c r="CP429" s="13" t="s">
        <v>119</v>
      </c>
      <c r="CQ429" s="72">
        <v>0</v>
      </c>
      <c r="CR429" s="5">
        <v>0</v>
      </c>
      <c r="CS429" s="5">
        <v>0</v>
      </c>
      <c r="CT429" s="72">
        <v>0</v>
      </c>
      <c r="CU429" s="5">
        <v>0</v>
      </c>
      <c r="CV429" s="72">
        <v>0</v>
      </c>
      <c r="CW429" s="72">
        <v>0</v>
      </c>
      <c r="CX429" s="167" t="s">
        <v>260</v>
      </c>
      <c r="CY429" s="13" t="s">
        <v>119</v>
      </c>
      <c r="CZ429" s="74">
        <v>0</v>
      </c>
      <c r="DA429" s="74">
        <v>0</v>
      </c>
      <c r="DB429" s="74">
        <v>0</v>
      </c>
      <c r="DC429" s="74">
        <v>0</v>
      </c>
      <c r="DD429" s="74">
        <v>0</v>
      </c>
      <c r="DE429" s="74">
        <v>0</v>
      </c>
      <c r="DF429" s="74">
        <v>0</v>
      </c>
      <c r="DG429" s="74">
        <v>0</v>
      </c>
      <c r="DH429" s="74">
        <v>0</v>
      </c>
      <c r="DI429" s="74">
        <v>0</v>
      </c>
      <c r="DJ429" s="74">
        <v>0</v>
      </c>
      <c r="DK429" s="74">
        <v>0</v>
      </c>
      <c r="DL429" s="74">
        <v>0</v>
      </c>
      <c r="DM429" s="74">
        <v>0</v>
      </c>
      <c r="DN429" s="74">
        <v>0</v>
      </c>
      <c r="DO429" s="135"/>
      <c r="DP429" s="138" t="s">
        <v>260</v>
      </c>
      <c r="DQ429" s="138" t="s">
        <v>4530</v>
      </c>
      <c r="DR429" s="138">
        <v>0</v>
      </c>
      <c r="DS429" s="138">
        <v>0</v>
      </c>
      <c r="DT429" s="139">
        <v>0</v>
      </c>
      <c r="DU429" s="139">
        <v>0</v>
      </c>
    </row>
    <row r="430" spans="1:125">
      <c r="A430" s="167"/>
      <c r="B430" s="13" t="s">
        <v>120</v>
      </c>
      <c r="C430" s="74">
        <v>529</v>
      </c>
      <c r="D430" s="74">
        <v>276</v>
      </c>
      <c r="E430" s="74">
        <v>306</v>
      </c>
      <c r="F430" s="74">
        <v>184</v>
      </c>
      <c r="G430" s="74">
        <v>0</v>
      </c>
      <c r="H430" s="74">
        <v>0</v>
      </c>
      <c r="I430" s="74">
        <v>103</v>
      </c>
      <c r="J430" s="74">
        <v>50</v>
      </c>
      <c r="K430" s="74">
        <v>17</v>
      </c>
      <c r="L430" s="74">
        <v>3</v>
      </c>
      <c r="M430" s="74">
        <v>484</v>
      </c>
      <c r="N430" s="74">
        <v>274</v>
      </c>
      <c r="O430" s="74">
        <v>0</v>
      </c>
      <c r="P430" s="74">
        <v>0</v>
      </c>
      <c r="Q430" s="74">
        <v>88</v>
      </c>
      <c r="R430" s="74">
        <v>29</v>
      </c>
      <c r="S430" s="74">
        <v>0</v>
      </c>
      <c r="T430" s="74">
        <v>0</v>
      </c>
      <c r="U430" s="67">
        <v>1527</v>
      </c>
      <c r="V430" s="67">
        <v>816</v>
      </c>
      <c r="W430" s="167"/>
      <c r="X430" s="13" t="s">
        <v>120</v>
      </c>
      <c r="Y430" s="74">
        <v>25</v>
      </c>
      <c r="Z430" s="74">
        <v>13</v>
      </c>
      <c r="AA430" s="74">
        <v>9</v>
      </c>
      <c r="AB430" s="74">
        <v>6</v>
      </c>
      <c r="AC430" s="74">
        <v>0</v>
      </c>
      <c r="AD430" s="74">
        <v>0</v>
      </c>
      <c r="AE430" s="74">
        <v>2</v>
      </c>
      <c r="AF430" s="74">
        <v>2</v>
      </c>
      <c r="AG430" s="74">
        <v>0</v>
      </c>
      <c r="AH430" s="74">
        <v>0</v>
      </c>
      <c r="AI430" s="74">
        <v>56</v>
      </c>
      <c r="AJ430" s="74">
        <v>30</v>
      </c>
      <c r="AK430" s="74">
        <v>0</v>
      </c>
      <c r="AL430" s="74">
        <v>0</v>
      </c>
      <c r="AM430" s="74">
        <v>13</v>
      </c>
      <c r="AN430" s="74">
        <v>2</v>
      </c>
      <c r="AO430" s="74">
        <v>0</v>
      </c>
      <c r="AP430" s="74">
        <v>0</v>
      </c>
      <c r="AQ430" s="67">
        <v>105</v>
      </c>
      <c r="AR430" s="67">
        <v>53</v>
      </c>
      <c r="AS430" s="167"/>
      <c r="AT430" s="13" t="s">
        <v>120</v>
      </c>
      <c r="AU430" s="74">
        <v>14</v>
      </c>
      <c r="AV430" s="74">
        <v>9</v>
      </c>
      <c r="AW430" s="74">
        <v>0</v>
      </c>
      <c r="AX430" s="74">
        <v>5</v>
      </c>
      <c r="AY430" s="74">
        <v>1</v>
      </c>
      <c r="AZ430" s="74">
        <v>13</v>
      </c>
      <c r="BA430" s="74">
        <v>0</v>
      </c>
      <c r="BB430" s="74">
        <v>6</v>
      </c>
      <c r="BC430" s="74">
        <v>0</v>
      </c>
      <c r="BD430" s="67">
        <v>48</v>
      </c>
      <c r="BE430" s="76">
        <v>56</v>
      </c>
      <c r="BF430" s="74">
        <v>48</v>
      </c>
      <c r="BG430" s="74">
        <v>14</v>
      </c>
      <c r="BH430" s="74">
        <v>0</v>
      </c>
      <c r="BI430" s="74">
        <v>11</v>
      </c>
      <c r="BJ430" s="167"/>
      <c r="BK430" s="13" t="s">
        <v>120</v>
      </c>
      <c r="BL430" s="74">
        <v>0</v>
      </c>
      <c r="BM430" s="74">
        <v>580</v>
      </c>
      <c r="BN430" s="74">
        <v>353</v>
      </c>
      <c r="BO430" s="74">
        <v>42</v>
      </c>
      <c r="BP430" s="74">
        <v>1</v>
      </c>
      <c r="BQ430" s="74">
        <v>22</v>
      </c>
      <c r="BR430" s="74">
        <v>58</v>
      </c>
      <c r="BS430" s="74">
        <v>54</v>
      </c>
      <c r="BT430" s="74">
        <v>54</v>
      </c>
      <c r="BU430" s="167"/>
      <c r="BV430" s="13" t="s">
        <v>120</v>
      </c>
      <c r="BW430" s="74">
        <v>493</v>
      </c>
      <c r="BX430" s="74">
        <v>243</v>
      </c>
      <c r="BY430" s="74">
        <v>464</v>
      </c>
      <c r="BZ430" s="74">
        <v>227</v>
      </c>
      <c r="CA430" s="74">
        <v>193</v>
      </c>
      <c r="CB430" s="74">
        <v>96</v>
      </c>
      <c r="CC430" s="74">
        <v>0</v>
      </c>
      <c r="CD430" s="74">
        <v>0</v>
      </c>
      <c r="CE430" s="74">
        <v>0</v>
      </c>
      <c r="CF430" s="74">
        <v>0</v>
      </c>
      <c r="CG430" s="74">
        <v>0</v>
      </c>
      <c r="CH430" s="74">
        <v>0</v>
      </c>
      <c r="CI430" s="74">
        <v>63</v>
      </c>
      <c r="CJ430" s="74">
        <v>23</v>
      </c>
      <c r="CK430" s="74">
        <v>60</v>
      </c>
      <c r="CL430" s="74">
        <v>23</v>
      </c>
      <c r="CM430" s="74">
        <v>26</v>
      </c>
      <c r="CN430" s="74">
        <v>16</v>
      </c>
      <c r="CO430" s="167"/>
      <c r="CP430" s="13" t="s">
        <v>120</v>
      </c>
      <c r="CQ430" s="72">
        <v>72</v>
      </c>
      <c r="CR430" s="5">
        <v>12</v>
      </c>
      <c r="CS430" s="5">
        <v>16</v>
      </c>
      <c r="CT430" s="72">
        <v>6</v>
      </c>
      <c r="CU430" s="5">
        <v>2</v>
      </c>
      <c r="CV430" s="72">
        <v>78</v>
      </c>
      <c r="CW430" s="72">
        <v>14</v>
      </c>
      <c r="CX430" s="167"/>
      <c r="CY430" s="13" t="s">
        <v>120</v>
      </c>
      <c r="CZ430" s="74">
        <v>0</v>
      </c>
      <c r="DA430" s="74">
        <v>0</v>
      </c>
      <c r="DB430" s="74">
        <v>0</v>
      </c>
      <c r="DC430" s="74">
        <v>0</v>
      </c>
      <c r="DD430" s="74">
        <v>0</v>
      </c>
      <c r="DE430" s="74">
        <v>0</v>
      </c>
      <c r="DF430" s="74">
        <v>0</v>
      </c>
      <c r="DG430" s="74">
        <v>0</v>
      </c>
      <c r="DH430" s="74">
        <v>0</v>
      </c>
      <c r="DI430" s="74">
        <v>0</v>
      </c>
      <c r="DJ430" s="74">
        <v>0</v>
      </c>
      <c r="DK430" s="74">
        <v>0</v>
      </c>
      <c r="DL430" s="74">
        <v>0</v>
      </c>
      <c r="DM430" s="74">
        <v>9</v>
      </c>
      <c r="DN430" s="74">
        <v>1</v>
      </c>
      <c r="DO430" s="135"/>
      <c r="DP430" s="138" t="s">
        <v>260</v>
      </c>
      <c r="DQ430" s="138" t="s">
        <v>4531</v>
      </c>
      <c r="DR430" s="138">
        <v>556</v>
      </c>
      <c r="DS430" s="138">
        <v>219</v>
      </c>
      <c r="DT430" s="139">
        <v>2392</v>
      </c>
      <c r="DU430" s="139">
        <v>0</v>
      </c>
    </row>
    <row r="431" spans="1:125">
      <c r="A431" s="167"/>
      <c r="B431" s="103" t="s">
        <v>102</v>
      </c>
      <c r="C431" s="105">
        <v>529</v>
      </c>
      <c r="D431" s="105">
        <v>276</v>
      </c>
      <c r="E431" s="105">
        <v>306</v>
      </c>
      <c r="F431" s="105">
        <v>184</v>
      </c>
      <c r="G431" s="105">
        <v>0</v>
      </c>
      <c r="H431" s="105">
        <v>0</v>
      </c>
      <c r="I431" s="105">
        <v>103</v>
      </c>
      <c r="J431" s="105">
        <v>50</v>
      </c>
      <c r="K431" s="105">
        <v>17</v>
      </c>
      <c r="L431" s="105">
        <v>3</v>
      </c>
      <c r="M431" s="105">
        <v>484</v>
      </c>
      <c r="N431" s="105">
        <v>274</v>
      </c>
      <c r="O431" s="105">
        <v>0</v>
      </c>
      <c r="P431" s="105">
        <v>0</v>
      </c>
      <c r="Q431" s="105">
        <v>88</v>
      </c>
      <c r="R431" s="105">
        <v>29</v>
      </c>
      <c r="S431" s="105">
        <v>0</v>
      </c>
      <c r="T431" s="105">
        <v>0</v>
      </c>
      <c r="U431" s="105">
        <v>1527</v>
      </c>
      <c r="V431" s="105">
        <v>816</v>
      </c>
      <c r="W431" s="167"/>
      <c r="X431" s="103" t="s">
        <v>102</v>
      </c>
      <c r="Y431" s="105">
        <v>25</v>
      </c>
      <c r="Z431" s="105">
        <v>13</v>
      </c>
      <c r="AA431" s="105">
        <v>9</v>
      </c>
      <c r="AB431" s="105">
        <v>6</v>
      </c>
      <c r="AC431" s="105">
        <v>0</v>
      </c>
      <c r="AD431" s="105">
        <v>0</v>
      </c>
      <c r="AE431" s="105">
        <v>2</v>
      </c>
      <c r="AF431" s="105">
        <v>2</v>
      </c>
      <c r="AG431" s="105">
        <v>0</v>
      </c>
      <c r="AH431" s="105">
        <v>0</v>
      </c>
      <c r="AI431" s="105">
        <v>56</v>
      </c>
      <c r="AJ431" s="105">
        <v>30</v>
      </c>
      <c r="AK431" s="105">
        <v>0</v>
      </c>
      <c r="AL431" s="105">
        <v>0</v>
      </c>
      <c r="AM431" s="105">
        <v>13</v>
      </c>
      <c r="AN431" s="105">
        <v>2</v>
      </c>
      <c r="AO431" s="105">
        <v>0</v>
      </c>
      <c r="AP431" s="105">
        <v>0</v>
      </c>
      <c r="AQ431" s="105">
        <v>105</v>
      </c>
      <c r="AR431" s="105">
        <v>53</v>
      </c>
      <c r="AS431" s="167"/>
      <c r="AT431" s="103" t="s">
        <v>102</v>
      </c>
      <c r="AU431" s="105">
        <v>14</v>
      </c>
      <c r="AV431" s="105">
        <v>9</v>
      </c>
      <c r="AW431" s="105">
        <v>0</v>
      </c>
      <c r="AX431" s="105">
        <v>5</v>
      </c>
      <c r="AY431" s="105">
        <v>1</v>
      </c>
      <c r="AZ431" s="105">
        <v>13</v>
      </c>
      <c r="BA431" s="105">
        <v>0</v>
      </c>
      <c r="BB431" s="105">
        <v>6</v>
      </c>
      <c r="BC431" s="105">
        <v>0</v>
      </c>
      <c r="BD431" s="105">
        <v>48</v>
      </c>
      <c r="BE431" s="105">
        <v>56</v>
      </c>
      <c r="BF431" s="105">
        <v>48</v>
      </c>
      <c r="BG431" s="105">
        <v>14</v>
      </c>
      <c r="BH431" s="105">
        <v>0</v>
      </c>
      <c r="BI431" s="105">
        <v>11</v>
      </c>
      <c r="BJ431" s="167"/>
      <c r="BK431" s="103" t="s">
        <v>102</v>
      </c>
      <c r="BL431" s="105">
        <v>0</v>
      </c>
      <c r="BM431" s="105">
        <v>580</v>
      </c>
      <c r="BN431" s="105">
        <v>353</v>
      </c>
      <c r="BO431" s="105">
        <v>42</v>
      </c>
      <c r="BP431" s="105">
        <v>1</v>
      </c>
      <c r="BQ431" s="105">
        <v>22</v>
      </c>
      <c r="BR431" s="105">
        <v>58</v>
      </c>
      <c r="BS431" s="105">
        <v>54</v>
      </c>
      <c r="BT431" s="105">
        <v>54</v>
      </c>
      <c r="BU431" s="167"/>
      <c r="BV431" s="103" t="s">
        <v>102</v>
      </c>
      <c r="BW431" s="105">
        <v>493</v>
      </c>
      <c r="BX431" s="105">
        <v>243</v>
      </c>
      <c r="BY431" s="105">
        <v>464</v>
      </c>
      <c r="BZ431" s="105">
        <v>227</v>
      </c>
      <c r="CA431" s="105">
        <v>193</v>
      </c>
      <c r="CB431" s="105">
        <v>96</v>
      </c>
      <c r="CC431" s="105">
        <v>0</v>
      </c>
      <c r="CD431" s="105">
        <v>0</v>
      </c>
      <c r="CE431" s="105">
        <v>0</v>
      </c>
      <c r="CF431" s="105">
        <v>0</v>
      </c>
      <c r="CG431" s="105">
        <v>0</v>
      </c>
      <c r="CH431" s="105">
        <v>0</v>
      </c>
      <c r="CI431" s="105">
        <v>63</v>
      </c>
      <c r="CJ431" s="105">
        <v>23</v>
      </c>
      <c r="CK431" s="105">
        <v>60</v>
      </c>
      <c r="CL431" s="105">
        <v>23</v>
      </c>
      <c r="CM431" s="105">
        <v>26</v>
      </c>
      <c r="CN431" s="105">
        <v>16</v>
      </c>
      <c r="CO431" s="167"/>
      <c r="CP431" s="105" t="s">
        <v>102</v>
      </c>
      <c r="CQ431" s="105">
        <v>72</v>
      </c>
      <c r="CR431" s="105">
        <v>12</v>
      </c>
      <c r="CS431" s="105">
        <v>16</v>
      </c>
      <c r="CT431" s="105">
        <v>6</v>
      </c>
      <c r="CU431" s="105">
        <v>2</v>
      </c>
      <c r="CV431" s="105">
        <v>78</v>
      </c>
      <c r="CW431" s="105">
        <v>14</v>
      </c>
      <c r="CX431" s="167"/>
      <c r="CY431" s="103" t="s">
        <v>102</v>
      </c>
      <c r="CZ431" s="105">
        <v>0</v>
      </c>
      <c r="DA431" s="105">
        <v>0</v>
      </c>
      <c r="DB431" s="105">
        <v>0</v>
      </c>
      <c r="DC431" s="105">
        <v>0</v>
      </c>
      <c r="DD431" s="105">
        <v>0</v>
      </c>
      <c r="DE431" s="105">
        <v>0</v>
      </c>
      <c r="DF431" s="105">
        <v>0</v>
      </c>
      <c r="DG431" s="105">
        <v>0</v>
      </c>
      <c r="DH431" s="105">
        <v>0</v>
      </c>
      <c r="DI431" s="105">
        <v>0</v>
      </c>
      <c r="DJ431" s="105">
        <v>0</v>
      </c>
      <c r="DK431" s="105">
        <v>0</v>
      </c>
      <c r="DL431" s="105">
        <v>0</v>
      </c>
      <c r="DM431" s="105">
        <v>9</v>
      </c>
      <c r="DN431" s="105">
        <v>1</v>
      </c>
      <c r="DO431" s="135"/>
      <c r="DP431" s="138" t="s">
        <v>260</v>
      </c>
      <c r="DQ431" s="138" t="s">
        <v>4532</v>
      </c>
      <c r="DR431" s="138">
        <v>556</v>
      </c>
      <c r="DS431" s="138">
        <v>219</v>
      </c>
      <c r="DT431" s="139">
        <v>2392</v>
      </c>
      <c r="DU431" s="139">
        <v>0</v>
      </c>
    </row>
    <row r="432" spans="1:125">
      <c r="A432" s="167" t="s">
        <v>261</v>
      </c>
      <c r="B432" s="13" t="s">
        <v>119</v>
      </c>
      <c r="C432" s="74">
        <v>433</v>
      </c>
      <c r="D432" s="74">
        <v>227</v>
      </c>
      <c r="E432" s="74">
        <v>251</v>
      </c>
      <c r="F432" s="74">
        <v>125</v>
      </c>
      <c r="G432" s="74">
        <v>0</v>
      </c>
      <c r="H432" s="74">
        <v>0</v>
      </c>
      <c r="I432" s="74">
        <v>106</v>
      </c>
      <c r="J432" s="74">
        <v>42</v>
      </c>
      <c r="K432" s="74">
        <v>0</v>
      </c>
      <c r="L432" s="74">
        <v>0</v>
      </c>
      <c r="M432" s="74">
        <v>486</v>
      </c>
      <c r="N432" s="74">
        <v>198</v>
      </c>
      <c r="O432" s="74">
        <v>0</v>
      </c>
      <c r="P432" s="74">
        <v>0</v>
      </c>
      <c r="Q432" s="74">
        <v>110</v>
      </c>
      <c r="R432" s="74">
        <v>34</v>
      </c>
      <c r="S432" s="74">
        <v>0</v>
      </c>
      <c r="T432" s="74">
        <v>0</v>
      </c>
      <c r="U432" s="67">
        <v>1386</v>
      </c>
      <c r="V432" s="67">
        <v>626</v>
      </c>
      <c r="W432" s="167" t="s">
        <v>261</v>
      </c>
      <c r="X432" s="13" t="s">
        <v>119</v>
      </c>
      <c r="Y432" s="74">
        <v>17</v>
      </c>
      <c r="Z432" s="74">
        <v>5</v>
      </c>
      <c r="AA432" s="74">
        <v>18</v>
      </c>
      <c r="AB432" s="74">
        <v>9</v>
      </c>
      <c r="AC432" s="74">
        <v>0</v>
      </c>
      <c r="AD432" s="74">
        <v>0</v>
      </c>
      <c r="AE432" s="74">
        <v>0</v>
      </c>
      <c r="AF432" s="74">
        <v>0</v>
      </c>
      <c r="AG432" s="74">
        <v>0</v>
      </c>
      <c r="AH432" s="74">
        <v>0</v>
      </c>
      <c r="AI432" s="74">
        <v>116</v>
      </c>
      <c r="AJ432" s="74">
        <v>44</v>
      </c>
      <c r="AK432" s="74">
        <v>0</v>
      </c>
      <c r="AL432" s="74">
        <v>0</v>
      </c>
      <c r="AM432" s="74">
        <v>38</v>
      </c>
      <c r="AN432" s="74">
        <v>11</v>
      </c>
      <c r="AO432" s="74">
        <v>0</v>
      </c>
      <c r="AP432" s="74">
        <v>0</v>
      </c>
      <c r="AQ432" s="67">
        <v>189</v>
      </c>
      <c r="AR432" s="67">
        <v>69</v>
      </c>
      <c r="AS432" s="167" t="s">
        <v>261</v>
      </c>
      <c r="AT432" s="13" t="s">
        <v>119</v>
      </c>
      <c r="AU432" s="74">
        <v>12</v>
      </c>
      <c r="AV432" s="74">
        <v>8</v>
      </c>
      <c r="AW432" s="74">
        <v>0</v>
      </c>
      <c r="AX432" s="74">
        <v>4</v>
      </c>
      <c r="AY432" s="74">
        <v>0</v>
      </c>
      <c r="AZ432" s="74">
        <v>11</v>
      </c>
      <c r="BA432" s="74">
        <v>0</v>
      </c>
      <c r="BB432" s="74">
        <v>5</v>
      </c>
      <c r="BC432" s="74">
        <v>0</v>
      </c>
      <c r="BD432" s="67">
        <v>40</v>
      </c>
      <c r="BE432" s="76">
        <v>39</v>
      </c>
      <c r="BF432" s="74">
        <v>32</v>
      </c>
      <c r="BG432" s="74">
        <v>1</v>
      </c>
      <c r="BH432" s="74">
        <v>4</v>
      </c>
      <c r="BI432" s="74">
        <v>9</v>
      </c>
      <c r="BJ432" s="167" t="s">
        <v>261</v>
      </c>
      <c r="BK432" s="13" t="s">
        <v>119</v>
      </c>
      <c r="BL432" s="74">
        <v>0</v>
      </c>
      <c r="BM432" s="74">
        <v>334</v>
      </c>
      <c r="BN432" s="74">
        <v>242</v>
      </c>
      <c r="BO432" s="74">
        <v>39</v>
      </c>
      <c r="BP432" s="74">
        <v>0</v>
      </c>
      <c r="BQ432" s="74">
        <v>7</v>
      </c>
      <c r="BR432" s="74">
        <v>46</v>
      </c>
      <c r="BS432" s="74">
        <v>40</v>
      </c>
      <c r="BT432" s="74">
        <v>38</v>
      </c>
      <c r="BU432" s="167" t="s">
        <v>261</v>
      </c>
      <c r="BV432" s="13" t="s">
        <v>119</v>
      </c>
      <c r="BW432" s="74">
        <v>533</v>
      </c>
      <c r="BX432" s="74">
        <v>238</v>
      </c>
      <c r="BY432" s="74">
        <v>508</v>
      </c>
      <c r="BZ432" s="74">
        <v>232</v>
      </c>
      <c r="CA432" s="74">
        <v>325</v>
      </c>
      <c r="CB432" s="74">
        <v>150</v>
      </c>
      <c r="CC432" s="74">
        <v>0</v>
      </c>
      <c r="CD432" s="74">
        <v>0</v>
      </c>
      <c r="CE432" s="74">
        <v>0</v>
      </c>
      <c r="CF432" s="74">
        <v>0</v>
      </c>
      <c r="CG432" s="74">
        <v>0</v>
      </c>
      <c r="CH432" s="74">
        <v>0</v>
      </c>
      <c r="CI432" s="74">
        <v>92</v>
      </c>
      <c r="CJ432" s="74">
        <v>27</v>
      </c>
      <c r="CK432" s="74">
        <v>86</v>
      </c>
      <c r="CL432" s="74">
        <v>26</v>
      </c>
      <c r="CM432" s="74">
        <v>49</v>
      </c>
      <c r="CN432" s="74">
        <v>19</v>
      </c>
      <c r="CO432" s="167" t="s">
        <v>261</v>
      </c>
      <c r="CP432" s="13" t="s">
        <v>119</v>
      </c>
      <c r="CQ432" s="72">
        <v>54</v>
      </c>
      <c r="CR432" s="5">
        <v>6</v>
      </c>
      <c r="CS432" s="5">
        <v>6</v>
      </c>
      <c r="CT432" s="72">
        <v>2</v>
      </c>
      <c r="CU432" s="5">
        <v>0</v>
      </c>
      <c r="CV432" s="72">
        <v>56</v>
      </c>
      <c r="CW432" s="72">
        <v>6</v>
      </c>
      <c r="CX432" s="167" t="s">
        <v>261</v>
      </c>
      <c r="CY432" s="13" t="s">
        <v>119</v>
      </c>
      <c r="CZ432" s="74">
        <v>0</v>
      </c>
      <c r="DA432" s="74">
        <v>4</v>
      </c>
      <c r="DB432" s="74">
        <v>7</v>
      </c>
      <c r="DC432" s="74">
        <v>0</v>
      </c>
      <c r="DD432" s="74">
        <v>0</v>
      </c>
      <c r="DE432" s="74">
        <v>4</v>
      </c>
      <c r="DF432" s="74">
        <v>2</v>
      </c>
      <c r="DG432" s="74">
        <v>1</v>
      </c>
      <c r="DH432" s="74">
        <v>3</v>
      </c>
      <c r="DI432" s="74">
        <v>1</v>
      </c>
      <c r="DJ432" s="74">
        <v>0</v>
      </c>
      <c r="DK432" s="74">
        <v>0</v>
      </c>
      <c r="DL432" s="74">
        <v>0</v>
      </c>
      <c r="DM432" s="74">
        <v>5</v>
      </c>
      <c r="DN432" s="74">
        <v>0</v>
      </c>
      <c r="DO432" s="135"/>
      <c r="DP432" s="138" t="s">
        <v>261</v>
      </c>
      <c r="DQ432" s="138" t="s">
        <v>4533</v>
      </c>
      <c r="DR432" s="138">
        <v>625</v>
      </c>
      <c r="DS432" s="138">
        <v>374</v>
      </c>
      <c r="DT432" s="139">
        <v>1550</v>
      </c>
      <c r="DU432" s="139">
        <v>22</v>
      </c>
    </row>
    <row r="433" spans="1:125">
      <c r="A433" s="167"/>
      <c r="B433" s="13" t="s">
        <v>120</v>
      </c>
      <c r="C433" s="74">
        <v>0</v>
      </c>
      <c r="D433" s="74">
        <v>0</v>
      </c>
      <c r="E433" s="74">
        <v>0</v>
      </c>
      <c r="F433" s="74">
        <v>0</v>
      </c>
      <c r="G433" s="74">
        <v>0</v>
      </c>
      <c r="H433" s="74">
        <v>0</v>
      </c>
      <c r="I433" s="74">
        <v>0</v>
      </c>
      <c r="J433" s="74">
        <v>0</v>
      </c>
      <c r="K433" s="74">
        <v>0</v>
      </c>
      <c r="L433" s="74">
        <v>0</v>
      </c>
      <c r="M433" s="74">
        <v>0</v>
      </c>
      <c r="N433" s="74">
        <v>0</v>
      </c>
      <c r="O433" s="74">
        <v>0</v>
      </c>
      <c r="P433" s="74">
        <v>0</v>
      </c>
      <c r="Q433" s="74">
        <v>0</v>
      </c>
      <c r="R433" s="74">
        <v>0</v>
      </c>
      <c r="S433" s="74">
        <v>0</v>
      </c>
      <c r="T433" s="74">
        <v>0</v>
      </c>
      <c r="U433" s="67">
        <v>0</v>
      </c>
      <c r="V433" s="67">
        <v>0</v>
      </c>
      <c r="W433" s="167"/>
      <c r="X433" s="13" t="s">
        <v>120</v>
      </c>
      <c r="Y433" s="74">
        <v>0</v>
      </c>
      <c r="Z433" s="74">
        <v>0</v>
      </c>
      <c r="AA433" s="74">
        <v>0</v>
      </c>
      <c r="AB433" s="74">
        <v>0</v>
      </c>
      <c r="AC433" s="74">
        <v>0</v>
      </c>
      <c r="AD433" s="74">
        <v>0</v>
      </c>
      <c r="AE433" s="74">
        <v>0</v>
      </c>
      <c r="AF433" s="74">
        <v>0</v>
      </c>
      <c r="AG433" s="74">
        <v>0</v>
      </c>
      <c r="AH433" s="74">
        <v>0</v>
      </c>
      <c r="AI433" s="74">
        <v>0</v>
      </c>
      <c r="AJ433" s="74">
        <v>0</v>
      </c>
      <c r="AK433" s="74">
        <v>0</v>
      </c>
      <c r="AL433" s="74">
        <v>0</v>
      </c>
      <c r="AM433" s="74">
        <v>0</v>
      </c>
      <c r="AN433" s="74">
        <v>0</v>
      </c>
      <c r="AO433" s="74">
        <v>0</v>
      </c>
      <c r="AP433" s="74">
        <v>0</v>
      </c>
      <c r="AQ433" s="67">
        <v>0</v>
      </c>
      <c r="AR433" s="67">
        <v>0</v>
      </c>
      <c r="AS433" s="167"/>
      <c r="AT433" s="13" t="s">
        <v>120</v>
      </c>
      <c r="AU433" s="74">
        <v>0</v>
      </c>
      <c r="AV433" s="74">
        <v>0</v>
      </c>
      <c r="AW433" s="74">
        <v>0</v>
      </c>
      <c r="AX433" s="74">
        <v>0</v>
      </c>
      <c r="AY433" s="74">
        <v>0</v>
      </c>
      <c r="AZ433" s="74">
        <v>0</v>
      </c>
      <c r="BA433" s="74">
        <v>0</v>
      </c>
      <c r="BB433" s="74">
        <v>0</v>
      </c>
      <c r="BC433" s="74">
        <v>0</v>
      </c>
      <c r="BD433" s="67">
        <v>0</v>
      </c>
      <c r="BE433" s="76">
        <v>0</v>
      </c>
      <c r="BF433" s="74">
        <v>0</v>
      </c>
      <c r="BG433" s="74">
        <v>0</v>
      </c>
      <c r="BH433" s="74">
        <v>0</v>
      </c>
      <c r="BI433" s="74">
        <v>0</v>
      </c>
      <c r="BJ433" s="167"/>
      <c r="BK433" s="13" t="s">
        <v>120</v>
      </c>
      <c r="BL433" s="74">
        <v>0</v>
      </c>
      <c r="BM433" s="74">
        <v>0</v>
      </c>
      <c r="BN433" s="74">
        <v>0</v>
      </c>
      <c r="BO433" s="74">
        <v>0</v>
      </c>
      <c r="BP433" s="74">
        <v>0</v>
      </c>
      <c r="BQ433" s="74">
        <v>0</v>
      </c>
      <c r="BR433" s="74">
        <v>0</v>
      </c>
      <c r="BS433" s="74">
        <v>0</v>
      </c>
      <c r="BT433" s="74">
        <v>0</v>
      </c>
      <c r="BU433" s="167"/>
      <c r="BV433" s="13" t="s">
        <v>120</v>
      </c>
      <c r="BW433" s="74">
        <v>0</v>
      </c>
      <c r="BX433" s="74">
        <v>0</v>
      </c>
      <c r="BY433" s="74">
        <v>0</v>
      </c>
      <c r="BZ433" s="74">
        <v>0</v>
      </c>
      <c r="CA433" s="74">
        <v>0</v>
      </c>
      <c r="CB433" s="74">
        <v>0</v>
      </c>
      <c r="CC433" s="74">
        <v>0</v>
      </c>
      <c r="CD433" s="74">
        <v>0</v>
      </c>
      <c r="CE433" s="74">
        <v>0</v>
      </c>
      <c r="CF433" s="74">
        <v>0</v>
      </c>
      <c r="CG433" s="74">
        <v>0</v>
      </c>
      <c r="CH433" s="74">
        <v>0</v>
      </c>
      <c r="CI433" s="74">
        <v>0</v>
      </c>
      <c r="CJ433" s="74">
        <v>0</v>
      </c>
      <c r="CK433" s="74">
        <v>0</v>
      </c>
      <c r="CL433" s="74">
        <v>0</v>
      </c>
      <c r="CM433" s="74">
        <v>0</v>
      </c>
      <c r="CN433" s="74">
        <v>0</v>
      </c>
      <c r="CO433" s="167"/>
      <c r="CP433" s="13" t="s">
        <v>120</v>
      </c>
      <c r="CQ433" s="72">
        <v>0</v>
      </c>
      <c r="CR433" s="5">
        <v>0</v>
      </c>
      <c r="CS433" s="5">
        <v>0</v>
      </c>
      <c r="CT433" s="72">
        <v>0</v>
      </c>
      <c r="CU433" s="5">
        <v>0</v>
      </c>
      <c r="CV433" s="72">
        <v>0</v>
      </c>
      <c r="CW433" s="72">
        <v>0</v>
      </c>
      <c r="CX433" s="167"/>
      <c r="CY433" s="13" t="s">
        <v>120</v>
      </c>
      <c r="CZ433" s="74">
        <v>0</v>
      </c>
      <c r="DA433" s="74">
        <v>0</v>
      </c>
      <c r="DB433" s="74">
        <v>0</v>
      </c>
      <c r="DC433" s="74">
        <v>0</v>
      </c>
      <c r="DD433" s="74">
        <v>0</v>
      </c>
      <c r="DE433" s="74">
        <v>0</v>
      </c>
      <c r="DF433" s="74">
        <v>0</v>
      </c>
      <c r="DG433" s="74">
        <v>0</v>
      </c>
      <c r="DH433" s="74">
        <v>0</v>
      </c>
      <c r="DI433" s="74">
        <v>0</v>
      </c>
      <c r="DJ433" s="74">
        <v>0</v>
      </c>
      <c r="DK433" s="74">
        <v>0</v>
      </c>
      <c r="DL433" s="74">
        <v>0</v>
      </c>
      <c r="DM433" s="74">
        <v>0</v>
      </c>
      <c r="DN433" s="74">
        <v>0</v>
      </c>
      <c r="DO433" s="135"/>
      <c r="DP433" s="138" t="s">
        <v>261</v>
      </c>
      <c r="DQ433" s="138" t="s">
        <v>4534</v>
      </c>
      <c r="DR433" s="138">
        <v>0</v>
      </c>
      <c r="DS433" s="138">
        <v>0</v>
      </c>
      <c r="DT433" s="139">
        <v>0</v>
      </c>
      <c r="DU433" s="139">
        <v>0</v>
      </c>
    </row>
    <row r="434" spans="1:125">
      <c r="A434" s="167"/>
      <c r="B434" s="103" t="s">
        <v>102</v>
      </c>
      <c r="C434" s="105">
        <v>433</v>
      </c>
      <c r="D434" s="105">
        <v>227</v>
      </c>
      <c r="E434" s="105">
        <v>251</v>
      </c>
      <c r="F434" s="105">
        <v>125</v>
      </c>
      <c r="G434" s="105">
        <v>0</v>
      </c>
      <c r="H434" s="105">
        <v>0</v>
      </c>
      <c r="I434" s="105">
        <v>106</v>
      </c>
      <c r="J434" s="105">
        <v>42</v>
      </c>
      <c r="K434" s="105">
        <v>0</v>
      </c>
      <c r="L434" s="105">
        <v>0</v>
      </c>
      <c r="M434" s="105">
        <v>486</v>
      </c>
      <c r="N434" s="105">
        <v>198</v>
      </c>
      <c r="O434" s="105">
        <v>0</v>
      </c>
      <c r="P434" s="105">
        <v>0</v>
      </c>
      <c r="Q434" s="105">
        <v>110</v>
      </c>
      <c r="R434" s="105">
        <v>34</v>
      </c>
      <c r="S434" s="105">
        <v>0</v>
      </c>
      <c r="T434" s="105">
        <v>0</v>
      </c>
      <c r="U434" s="105">
        <v>1386</v>
      </c>
      <c r="V434" s="105">
        <v>626</v>
      </c>
      <c r="W434" s="167"/>
      <c r="X434" s="103" t="s">
        <v>102</v>
      </c>
      <c r="Y434" s="105">
        <v>17</v>
      </c>
      <c r="Z434" s="105">
        <v>5</v>
      </c>
      <c r="AA434" s="105">
        <v>18</v>
      </c>
      <c r="AB434" s="105">
        <v>9</v>
      </c>
      <c r="AC434" s="105">
        <v>0</v>
      </c>
      <c r="AD434" s="105">
        <v>0</v>
      </c>
      <c r="AE434" s="105">
        <v>0</v>
      </c>
      <c r="AF434" s="105">
        <v>0</v>
      </c>
      <c r="AG434" s="105">
        <v>0</v>
      </c>
      <c r="AH434" s="105">
        <v>0</v>
      </c>
      <c r="AI434" s="105">
        <v>116</v>
      </c>
      <c r="AJ434" s="105">
        <v>44</v>
      </c>
      <c r="AK434" s="105">
        <v>0</v>
      </c>
      <c r="AL434" s="105">
        <v>0</v>
      </c>
      <c r="AM434" s="105">
        <v>38</v>
      </c>
      <c r="AN434" s="105">
        <v>11</v>
      </c>
      <c r="AO434" s="105">
        <v>0</v>
      </c>
      <c r="AP434" s="105">
        <v>0</v>
      </c>
      <c r="AQ434" s="105">
        <v>189</v>
      </c>
      <c r="AR434" s="105">
        <v>69</v>
      </c>
      <c r="AS434" s="167"/>
      <c r="AT434" s="103" t="s">
        <v>102</v>
      </c>
      <c r="AU434" s="105">
        <v>12</v>
      </c>
      <c r="AV434" s="105">
        <v>8</v>
      </c>
      <c r="AW434" s="105">
        <v>0</v>
      </c>
      <c r="AX434" s="105">
        <v>4</v>
      </c>
      <c r="AY434" s="105">
        <v>0</v>
      </c>
      <c r="AZ434" s="105">
        <v>11</v>
      </c>
      <c r="BA434" s="105">
        <v>0</v>
      </c>
      <c r="BB434" s="105">
        <v>5</v>
      </c>
      <c r="BC434" s="105">
        <v>0</v>
      </c>
      <c r="BD434" s="105">
        <v>40</v>
      </c>
      <c r="BE434" s="105">
        <v>39</v>
      </c>
      <c r="BF434" s="105">
        <v>32</v>
      </c>
      <c r="BG434" s="105">
        <v>1</v>
      </c>
      <c r="BH434" s="105">
        <v>4</v>
      </c>
      <c r="BI434" s="105">
        <v>9</v>
      </c>
      <c r="BJ434" s="167"/>
      <c r="BK434" s="103" t="s">
        <v>102</v>
      </c>
      <c r="BL434" s="105">
        <v>0</v>
      </c>
      <c r="BM434" s="105">
        <v>334</v>
      </c>
      <c r="BN434" s="105">
        <v>242</v>
      </c>
      <c r="BO434" s="105">
        <v>39</v>
      </c>
      <c r="BP434" s="105">
        <v>0</v>
      </c>
      <c r="BQ434" s="105">
        <v>7</v>
      </c>
      <c r="BR434" s="105">
        <v>46</v>
      </c>
      <c r="BS434" s="105">
        <v>40</v>
      </c>
      <c r="BT434" s="105">
        <v>38</v>
      </c>
      <c r="BU434" s="167"/>
      <c r="BV434" s="103" t="s">
        <v>102</v>
      </c>
      <c r="BW434" s="105">
        <v>533</v>
      </c>
      <c r="BX434" s="105">
        <v>238</v>
      </c>
      <c r="BY434" s="105">
        <v>508</v>
      </c>
      <c r="BZ434" s="105">
        <v>232</v>
      </c>
      <c r="CA434" s="105">
        <v>325</v>
      </c>
      <c r="CB434" s="105">
        <v>150</v>
      </c>
      <c r="CC434" s="105">
        <v>0</v>
      </c>
      <c r="CD434" s="105">
        <v>0</v>
      </c>
      <c r="CE434" s="105">
        <v>0</v>
      </c>
      <c r="CF434" s="105">
        <v>0</v>
      </c>
      <c r="CG434" s="105">
        <v>0</v>
      </c>
      <c r="CH434" s="105">
        <v>0</v>
      </c>
      <c r="CI434" s="105">
        <v>92</v>
      </c>
      <c r="CJ434" s="105">
        <v>27</v>
      </c>
      <c r="CK434" s="105">
        <v>86</v>
      </c>
      <c r="CL434" s="105">
        <v>26</v>
      </c>
      <c r="CM434" s="105">
        <v>49</v>
      </c>
      <c r="CN434" s="105">
        <v>19</v>
      </c>
      <c r="CO434" s="167"/>
      <c r="CP434" s="105" t="s">
        <v>102</v>
      </c>
      <c r="CQ434" s="105">
        <v>54</v>
      </c>
      <c r="CR434" s="105">
        <v>6</v>
      </c>
      <c r="CS434" s="105">
        <v>6</v>
      </c>
      <c r="CT434" s="105">
        <v>2</v>
      </c>
      <c r="CU434" s="105">
        <v>0</v>
      </c>
      <c r="CV434" s="105">
        <v>56</v>
      </c>
      <c r="CW434" s="105">
        <v>6</v>
      </c>
      <c r="CX434" s="167"/>
      <c r="CY434" s="103" t="s">
        <v>102</v>
      </c>
      <c r="CZ434" s="105">
        <v>0</v>
      </c>
      <c r="DA434" s="105">
        <v>4</v>
      </c>
      <c r="DB434" s="105">
        <v>7</v>
      </c>
      <c r="DC434" s="105">
        <v>0</v>
      </c>
      <c r="DD434" s="105">
        <v>0</v>
      </c>
      <c r="DE434" s="105">
        <v>4</v>
      </c>
      <c r="DF434" s="105">
        <v>2</v>
      </c>
      <c r="DG434" s="105">
        <v>1</v>
      </c>
      <c r="DH434" s="105">
        <v>3</v>
      </c>
      <c r="DI434" s="105">
        <v>1</v>
      </c>
      <c r="DJ434" s="105">
        <v>0</v>
      </c>
      <c r="DK434" s="105">
        <v>0</v>
      </c>
      <c r="DL434" s="105">
        <v>0</v>
      </c>
      <c r="DM434" s="105">
        <v>5</v>
      </c>
      <c r="DN434" s="105">
        <v>0</v>
      </c>
      <c r="DO434" s="135"/>
      <c r="DP434" s="138" t="s">
        <v>261</v>
      </c>
      <c r="DQ434" s="138" t="s">
        <v>4535</v>
      </c>
      <c r="DR434" s="138">
        <v>625</v>
      </c>
      <c r="DS434" s="138">
        <v>374</v>
      </c>
      <c r="DT434" s="139">
        <v>1550</v>
      </c>
      <c r="DU434" s="139">
        <v>22</v>
      </c>
    </row>
    <row r="435" spans="1:125" ht="14.45" customHeight="1">
      <c r="A435" s="167" t="s">
        <v>262</v>
      </c>
      <c r="B435" s="13" t="s">
        <v>119</v>
      </c>
      <c r="C435" s="74">
        <v>224</v>
      </c>
      <c r="D435" s="74">
        <v>72</v>
      </c>
      <c r="E435" s="74">
        <v>113</v>
      </c>
      <c r="F435" s="74">
        <v>42</v>
      </c>
      <c r="G435" s="74">
        <v>0</v>
      </c>
      <c r="H435" s="74">
        <v>0</v>
      </c>
      <c r="I435" s="74">
        <v>26</v>
      </c>
      <c r="J435" s="74">
        <v>6</v>
      </c>
      <c r="K435" s="74">
        <v>0</v>
      </c>
      <c r="L435" s="74">
        <v>0</v>
      </c>
      <c r="M435" s="74">
        <v>308</v>
      </c>
      <c r="N435" s="74">
        <v>95</v>
      </c>
      <c r="O435" s="74">
        <v>0</v>
      </c>
      <c r="P435" s="74">
        <v>0</v>
      </c>
      <c r="Q435" s="74">
        <v>15</v>
      </c>
      <c r="R435" s="74">
        <v>0</v>
      </c>
      <c r="S435" s="74">
        <v>0</v>
      </c>
      <c r="T435" s="74">
        <v>0</v>
      </c>
      <c r="U435" s="67">
        <v>686</v>
      </c>
      <c r="V435" s="67">
        <v>215</v>
      </c>
      <c r="W435" s="167" t="s">
        <v>262</v>
      </c>
      <c r="X435" s="13" t="s">
        <v>119</v>
      </c>
      <c r="Y435" s="74">
        <v>0</v>
      </c>
      <c r="Z435" s="74">
        <v>0</v>
      </c>
      <c r="AA435" s="74">
        <v>0</v>
      </c>
      <c r="AB435" s="74">
        <v>0</v>
      </c>
      <c r="AC435" s="74">
        <v>0</v>
      </c>
      <c r="AD435" s="74">
        <v>0</v>
      </c>
      <c r="AE435" s="74">
        <v>0</v>
      </c>
      <c r="AF435" s="74">
        <v>0</v>
      </c>
      <c r="AG435" s="74">
        <v>0</v>
      </c>
      <c r="AH435" s="74">
        <v>0</v>
      </c>
      <c r="AI435" s="74">
        <v>17</v>
      </c>
      <c r="AJ435" s="74">
        <v>7</v>
      </c>
      <c r="AK435" s="74">
        <v>0</v>
      </c>
      <c r="AL435" s="74">
        <v>0</v>
      </c>
      <c r="AM435" s="74">
        <v>3</v>
      </c>
      <c r="AN435" s="74">
        <v>0</v>
      </c>
      <c r="AO435" s="74">
        <v>0</v>
      </c>
      <c r="AP435" s="74">
        <v>0</v>
      </c>
      <c r="AQ435" s="67">
        <v>20</v>
      </c>
      <c r="AR435" s="67">
        <v>7</v>
      </c>
      <c r="AS435" s="167" t="s">
        <v>262</v>
      </c>
      <c r="AT435" s="13" t="s">
        <v>119</v>
      </c>
      <c r="AU435" s="74">
        <v>7</v>
      </c>
      <c r="AV435" s="74">
        <v>5</v>
      </c>
      <c r="AW435" s="74">
        <v>0</v>
      </c>
      <c r="AX435" s="74">
        <v>3</v>
      </c>
      <c r="AY435" s="74">
        <v>0</v>
      </c>
      <c r="AZ435" s="74">
        <v>7</v>
      </c>
      <c r="BA435" s="74">
        <v>0</v>
      </c>
      <c r="BB435" s="74">
        <v>4</v>
      </c>
      <c r="BC435" s="74">
        <v>0</v>
      </c>
      <c r="BD435" s="67">
        <v>26</v>
      </c>
      <c r="BE435" s="76">
        <v>26</v>
      </c>
      <c r="BF435" s="74">
        <v>10</v>
      </c>
      <c r="BG435" s="74">
        <v>0</v>
      </c>
      <c r="BH435" s="74">
        <v>0</v>
      </c>
      <c r="BI435" s="74">
        <v>7</v>
      </c>
      <c r="BJ435" s="167" t="s">
        <v>262</v>
      </c>
      <c r="BK435" s="13" t="s">
        <v>119</v>
      </c>
      <c r="BL435" s="74">
        <v>0</v>
      </c>
      <c r="BM435" s="74">
        <v>89</v>
      </c>
      <c r="BN435" s="74">
        <v>261</v>
      </c>
      <c r="BO435" s="74">
        <v>12</v>
      </c>
      <c r="BP435" s="74">
        <v>0</v>
      </c>
      <c r="BQ435" s="74">
        <v>4</v>
      </c>
      <c r="BR435" s="74">
        <v>21</v>
      </c>
      <c r="BS435" s="74">
        <v>20</v>
      </c>
      <c r="BT435" s="74">
        <v>21</v>
      </c>
      <c r="BU435" s="167" t="s">
        <v>262</v>
      </c>
      <c r="BV435" s="13" t="s">
        <v>119</v>
      </c>
      <c r="BW435" s="74">
        <v>250</v>
      </c>
      <c r="BX435" s="74">
        <v>100</v>
      </c>
      <c r="BY435" s="74">
        <v>233</v>
      </c>
      <c r="BZ435" s="74">
        <v>95</v>
      </c>
      <c r="CA435" s="74">
        <v>95</v>
      </c>
      <c r="CB435" s="74">
        <v>36</v>
      </c>
      <c r="CC435" s="74">
        <v>0</v>
      </c>
      <c r="CD435" s="74">
        <v>0</v>
      </c>
      <c r="CE435" s="74">
        <v>0</v>
      </c>
      <c r="CF435" s="74">
        <v>0</v>
      </c>
      <c r="CG435" s="74">
        <v>0</v>
      </c>
      <c r="CH435" s="74">
        <v>0</v>
      </c>
      <c r="CI435" s="74">
        <v>7</v>
      </c>
      <c r="CJ435" s="74">
        <v>0</v>
      </c>
      <c r="CK435" s="74">
        <v>7</v>
      </c>
      <c r="CL435" s="74">
        <v>0</v>
      </c>
      <c r="CM435" s="74">
        <v>1</v>
      </c>
      <c r="CN435" s="74">
        <v>0</v>
      </c>
      <c r="CO435" s="167" t="s">
        <v>262</v>
      </c>
      <c r="CP435" s="13" t="s">
        <v>119</v>
      </c>
      <c r="CQ435" s="72">
        <v>40</v>
      </c>
      <c r="CR435" s="5">
        <v>7</v>
      </c>
      <c r="CS435" s="5">
        <v>2</v>
      </c>
      <c r="CT435" s="72">
        <v>2</v>
      </c>
      <c r="CU435" s="5">
        <v>0</v>
      </c>
      <c r="CV435" s="72">
        <v>42</v>
      </c>
      <c r="CW435" s="72">
        <v>7</v>
      </c>
      <c r="CX435" s="167" t="s">
        <v>262</v>
      </c>
      <c r="CY435" s="13" t="s">
        <v>119</v>
      </c>
      <c r="CZ435" s="74">
        <v>0</v>
      </c>
      <c r="DA435" s="74">
        <v>0</v>
      </c>
      <c r="DB435" s="74">
        <v>0</v>
      </c>
      <c r="DC435" s="74">
        <v>0</v>
      </c>
      <c r="DD435" s="74">
        <v>0</v>
      </c>
      <c r="DE435" s="74">
        <v>0</v>
      </c>
      <c r="DF435" s="74">
        <v>0</v>
      </c>
      <c r="DG435" s="74">
        <v>0</v>
      </c>
      <c r="DH435" s="74">
        <v>0</v>
      </c>
      <c r="DI435" s="74">
        <v>0</v>
      </c>
      <c r="DJ435" s="74">
        <v>0</v>
      </c>
      <c r="DK435" s="74">
        <v>0</v>
      </c>
      <c r="DL435" s="74">
        <v>0</v>
      </c>
      <c r="DM435" s="74">
        <v>0</v>
      </c>
      <c r="DN435" s="74">
        <v>0</v>
      </c>
      <c r="DO435" s="135"/>
      <c r="DP435" s="138" t="s">
        <v>262</v>
      </c>
      <c r="DQ435" s="138" t="s">
        <v>4536</v>
      </c>
      <c r="DR435" s="138">
        <v>257</v>
      </c>
      <c r="DS435" s="138">
        <v>96</v>
      </c>
      <c r="DT435" s="139">
        <v>1009</v>
      </c>
      <c r="DU435" s="139">
        <v>0</v>
      </c>
    </row>
    <row r="436" spans="1:125">
      <c r="A436" s="167"/>
      <c r="B436" s="13" t="s">
        <v>120</v>
      </c>
      <c r="C436" s="74">
        <v>327</v>
      </c>
      <c r="D436" s="74">
        <v>166</v>
      </c>
      <c r="E436" s="74">
        <v>132</v>
      </c>
      <c r="F436" s="74">
        <v>65</v>
      </c>
      <c r="G436" s="74">
        <v>0</v>
      </c>
      <c r="H436" s="74">
        <v>0</v>
      </c>
      <c r="I436" s="74">
        <v>97</v>
      </c>
      <c r="J436" s="74">
        <v>34</v>
      </c>
      <c r="K436" s="74">
        <v>0</v>
      </c>
      <c r="L436" s="74">
        <v>0</v>
      </c>
      <c r="M436" s="74">
        <v>479</v>
      </c>
      <c r="N436" s="74">
        <v>243</v>
      </c>
      <c r="O436" s="74">
        <v>0</v>
      </c>
      <c r="P436" s="74">
        <v>0</v>
      </c>
      <c r="Q436" s="74">
        <v>140</v>
      </c>
      <c r="R436" s="74">
        <v>42</v>
      </c>
      <c r="S436" s="74">
        <v>0</v>
      </c>
      <c r="T436" s="74">
        <v>0</v>
      </c>
      <c r="U436" s="67">
        <v>1175</v>
      </c>
      <c r="V436" s="67">
        <v>550</v>
      </c>
      <c r="W436" s="167"/>
      <c r="X436" s="13" t="s">
        <v>120</v>
      </c>
      <c r="Y436" s="74">
        <v>0</v>
      </c>
      <c r="Z436" s="74">
        <v>0</v>
      </c>
      <c r="AA436" s="74">
        <v>0</v>
      </c>
      <c r="AB436" s="74">
        <v>0</v>
      </c>
      <c r="AC436" s="74">
        <v>0</v>
      </c>
      <c r="AD436" s="74">
        <v>0</v>
      </c>
      <c r="AE436" s="74">
        <v>0</v>
      </c>
      <c r="AF436" s="74">
        <v>0</v>
      </c>
      <c r="AG436" s="74">
        <v>0</v>
      </c>
      <c r="AH436" s="74">
        <v>0</v>
      </c>
      <c r="AI436" s="74">
        <v>79</v>
      </c>
      <c r="AJ436" s="74">
        <v>40</v>
      </c>
      <c r="AK436" s="74">
        <v>0</v>
      </c>
      <c r="AL436" s="74">
        <v>0</v>
      </c>
      <c r="AM436" s="74">
        <v>14</v>
      </c>
      <c r="AN436" s="74">
        <v>4</v>
      </c>
      <c r="AO436" s="74">
        <v>0</v>
      </c>
      <c r="AP436" s="74">
        <v>0</v>
      </c>
      <c r="AQ436" s="67">
        <v>93</v>
      </c>
      <c r="AR436" s="67">
        <v>44</v>
      </c>
      <c r="AS436" s="167"/>
      <c r="AT436" s="13" t="s">
        <v>120</v>
      </c>
      <c r="AU436" s="74">
        <v>7</v>
      </c>
      <c r="AV436" s="74">
        <v>4</v>
      </c>
      <c r="AW436" s="74">
        <v>0</v>
      </c>
      <c r="AX436" s="74">
        <v>4</v>
      </c>
      <c r="AY436" s="74">
        <v>0</v>
      </c>
      <c r="AZ436" s="74">
        <v>7</v>
      </c>
      <c r="BA436" s="74">
        <v>0</v>
      </c>
      <c r="BB436" s="74">
        <v>5</v>
      </c>
      <c r="BC436" s="74">
        <v>0</v>
      </c>
      <c r="BD436" s="67">
        <v>27</v>
      </c>
      <c r="BE436" s="76">
        <v>34</v>
      </c>
      <c r="BF436" s="74">
        <v>32</v>
      </c>
      <c r="BG436" s="74">
        <v>14</v>
      </c>
      <c r="BH436" s="74">
        <v>0</v>
      </c>
      <c r="BI436" s="74">
        <v>6</v>
      </c>
      <c r="BJ436" s="167"/>
      <c r="BK436" s="13" t="s">
        <v>120</v>
      </c>
      <c r="BL436" s="74">
        <v>0</v>
      </c>
      <c r="BM436" s="74">
        <v>94</v>
      </c>
      <c r="BN436" s="74">
        <v>347</v>
      </c>
      <c r="BO436" s="74">
        <v>120</v>
      </c>
      <c r="BP436" s="74">
        <v>0</v>
      </c>
      <c r="BQ436" s="74">
        <v>0</v>
      </c>
      <c r="BR436" s="74">
        <v>33</v>
      </c>
      <c r="BS436" s="74">
        <v>32</v>
      </c>
      <c r="BT436" s="74">
        <v>32</v>
      </c>
      <c r="BU436" s="167"/>
      <c r="BV436" s="13" t="s">
        <v>120</v>
      </c>
      <c r="BW436" s="74">
        <v>519</v>
      </c>
      <c r="BX436" s="74">
        <v>205</v>
      </c>
      <c r="BY436" s="74">
        <v>453</v>
      </c>
      <c r="BZ436" s="74">
        <v>187</v>
      </c>
      <c r="CA436" s="74">
        <v>269</v>
      </c>
      <c r="CB436" s="74">
        <v>119</v>
      </c>
      <c r="CC436" s="74">
        <v>0</v>
      </c>
      <c r="CD436" s="74">
        <v>0</v>
      </c>
      <c r="CE436" s="74">
        <v>0</v>
      </c>
      <c r="CF436" s="74">
        <v>0</v>
      </c>
      <c r="CG436" s="74">
        <v>0</v>
      </c>
      <c r="CH436" s="74">
        <v>0</v>
      </c>
      <c r="CI436" s="74">
        <v>120</v>
      </c>
      <c r="CJ436" s="74">
        <v>34</v>
      </c>
      <c r="CK436" s="74">
        <v>114</v>
      </c>
      <c r="CL436" s="74">
        <v>32</v>
      </c>
      <c r="CM436" s="74">
        <v>49</v>
      </c>
      <c r="CN436" s="74">
        <v>17</v>
      </c>
      <c r="CO436" s="167"/>
      <c r="CP436" s="13" t="s">
        <v>120</v>
      </c>
      <c r="CQ436" s="72">
        <v>51</v>
      </c>
      <c r="CR436" s="5">
        <v>8</v>
      </c>
      <c r="CS436" s="5">
        <v>4</v>
      </c>
      <c r="CT436" s="72">
        <v>11</v>
      </c>
      <c r="CU436" s="5">
        <v>4</v>
      </c>
      <c r="CV436" s="72">
        <v>62</v>
      </c>
      <c r="CW436" s="72">
        <v>12</v>
      </c>
      <c r="CX436" s="167"/>
      <c r="CY436" s="13" t="s">
        <v>120</v>
      </c>
      <c r="CZ436" s="74">
        <v>0</v>
      </c>
      <c r="DA436" s="74">
        <v>0</v>
      </c>
      <c r="DB436" s="74">
        <v>0</v>
      </c>
      <c r="DC436" s="74">
        <v>0</v>
      </c>
      <c r="DD436" s="74">
        <v>0</v>
      </c>
      <c r="DE436" s="74">
        <v>0</v>
      </c>
      <c r="DF436" s="74">
        <v>0</v>
      </c>
      <c r="DG436" s="74">
        <v>0</v>
      </c>
      <c r="DH436" s="74">
        <v>0</v>
      </c>
      <c r="DI436" s="74">
        <v>0</v>
      </c>
      <c r="DJ436" s="74">
        <v>0</v>
      </c>
      <c r="DK436" s="74">
        <v>0</v>
      </c>
      <c r="DL436" s="74">
        <v>0</v>
      </c>
      <c r="DM436" s="74">
        <v>0</v>
      </c>
      <c r="DN436" s="74">
        <v>0</v>
      </c>
      <c r="DO436" s="135"/>
      <c r="DP436" s="138" t="s">
        <v>262</v>
      </c>
      <c r="DQ436" s="138" t="s">
        <v>4537</v>
      </c>
      <c r="DR436" s="138">
        <v>639</v>
      </c>
      <c r="DS436" s="138">
        <v>318</v>
      </c>
      <c r="DT436" s="139">
        <v>1709</v>
      </c>
      <c r="DU436" s="139">
        <v>0</v>
      </c>
    </row>
    <row r="437" spans="1:125">
      <c r="A437" s="167"/>
      <c r="B437" s="103" t="s">
        <v>102</v>
      </c>
      <c r="C437" s="105">
        <v>551</v>
      </c>
      <c r="D437" s="105">
        <v>238</v>
      </c>
      <c r="E437" s="105">
        <v>245</v>
      </c>
      <c r="F437" s="105">
        <v>107</v>
      </c>
      <c r="G437" s="105">
        <v>0</v>
      </c>
      <c r="H437" s="105">
        <v>0</v>
      </c>
      <c r="I437" s="105">
        <v>123</v>
      </c>
      <c r="J437" s="105">
        <v>40</v>
      </c>
      <c r="K437" s="105">
        <v>0</v>
      </c>
      <c r="L437" s="105">
        <v>0</v>
      </c>
      <c r="M437" s="105">
        <v>787</v>
      </c>
      <c r="N437" s="105">
        <v>338</v>
      </c>
      <c r="O437" s="105">
        <v>0</v>
      </c>
      <c r="P437" s="105">
        <v>0</v>
      </c>
      <c r="Q437" s="105">
        <v>155</v>
      </c>
      <c r="R437" s="105">
        <v>42</v>
      </c>
      <c r="S437" s="105">
        <v>0</v>
      </c>
      <c r="T437" s="105">
        <v>0</v>
      </c>
      <c r="U437" s="105">
        <v>1861</v>
      </c>
      <c r="V437" s="105">
        <v>765</v>
      </c>
      <c r="W437" s="167"/>
      <c r="X437" s="103" t="s">
        <v>102</v>
      </c>
      <c r="Y437" s="105">
        <v>0</v>
      </c>
      <c r="Z437" s="105">
        <v>0</v>
      </c>
      <c r="AA437" s="105">
        <v>0</v>
      </c>
      <c r="AB437" s="105">
        <v>0</v>
      </c>
      <c r="AC437" s="105">
        <v>0</v>
      </c>
      <c r="AD437" s="105">
        <v>0</v>
      </c>
      <c r="AE437" s="105">
        <v>0</v>
      </c>
      <c r="AF437" s="105">
        <v>0</v>
      </c>
      <c r="AG437" s="105">
        <v>0</v>
      </c>
      <c r="AH437" s="105">
        <v>0</v>
      </c>
      <c r="AI437" s="105">
        <v>96</v>
      </c>
      <c r="AJ437" s="105">
        <v>47</v>
      </c>
      <c r="AK437" s="105">
        <v>0</v>
      </c>
      <c r="AL437" s="105">
        <v>0</v>
      </c>
      <c r="AM437" s="105">
        <v>17</v>
      </c>
      <c r="AN437" s="105">
        <v>4</v>
      </c>
      <c r="AO437" s="105">
        <v>0</v>
      </c>
      <c r="AP437" s="105">
        <v>0</v>
      </c>
      <c r="AQ437" s="105">
        <v>113</v>
      </c>
      <c r="AR437" s="105">
        <v>51</v>
      </c>
      <c r="AS437" s="167"/>
      <c r="AT437" s="103" t="s">
        <v>102</v>
      </c>
      <c r="AU437" s="105">
        <v>14</v>
      </c>
      <c r="AV437" s="105">
        <v>9</v>
      </c>
      <c r="AW437" s="105">
        <v>0</v>
      </c>
      <c r="AX437" s="105">
        <v>7</v>
      </c>
      <c r="AY437" s="105">
        <v>0</v>
      </c>
      <c r="AZ437" s="105">
        <v>14</v>
      </c>
      <c r="BA437" s="105">
        <v>0</v>
      </c>
      <c r="BB437" s="105">
        <v>9</v>
      </c>
      <c r="BC437" s="105">
        <v>0</v>
      </c>
      <c r="BD437" s="105">
        <v>53</v>
      </c>
      <c r="BE437" s="105">
        <v>60</v>
      </c>
      <c r="BF437" s="105">
        <v>42</v>
      </c>
      <c r="BG437" s="105">
        <v>14</v>
      </c>
      <c r="BH437" s="105">
        <v>0</v>
      </c>
      <c r="BI437" s="105">
        <v>13</v>
      </c>
      <c r="BJ437" s="167"/>
      <c r="BK437" s="103" t="s">
        <v>102</v>
      </c>
      <c r="BL437" s="105">
        <v>0</v>
      </c>
      <c r="BM437" s="105">
        <v>183</v>
      </c>
      <c r="BN437" s="105">
        <v>608</v>
      </c>
      <c r="BO437" s="105">
        <v>132</v>
      </c>
      <c r="BP437" s="105">
        <v>0</v>
      </c>
      <c r="BQ437" s="105">
        <v>4</v>
      </c>
      <c r="BR437" s="105">
        <v>54</v>
      </c>
      <c r="BS437" s="105">
        <v>52</v>
      </c>
      <c r="BT437" s="105">
        <v>53</v>
      </c>
      <c r="BU437" s="167"/>
      <c r="BV437" s="103" t="s">
        <v>102</v>
      </c>
      <c r="BW437" s="105">
        <v>769</v>
      </c>
      <c r="BX437" s="105">
        <v>305</v>
      </c>
      <c r="BY437" s="105">
        <v>686</v>
      </c>
      <c r="BZ437" s="105">
        <v>282</v>
      </c>
      <c r="CA437" s="105">
        <v>364</v>
      </c>
      <c r="CB437" s="105">
        <v>155</v>
      </c>
      <c r="CC437" s="105">
        <v>0</v>
      </c>
      <c r="CD437" s="105">
        <v>0</v>
      </c>
      <c r="CE437" s="105">
        <v>0</v>
      </c>
      <c r="CF437" s="105">
        <v>0</v>
      </c>
      <c r="CG437" s="105">
        <v>0</v>
      </c>
      <c r="CH437" s="105">
        <v>0</v>
      </c>
      <c r="CI437" s="105">
        <v>127</v>
      </c>
      <c r="CJ437" s="105">
        <v>34</v>
      </c>
      <c r="CK437" s="105">
        <v>121</v>
      </c>
      <c r="CL437" s="105">
        <v>32</v>
      </c>
      <c r="CM437" s="105">
        <v>50</v>
      </c>
      <c r="CN437" s="105">
        <v>17</v>
      </c>
      <c r="CO437" s="167"/>
      <c r="CP437" s="105" t="s">
        <v>102</v>
      </c>
      <c r="CQ437" s="105">
        <v>91</v>
      </c>
      <c r="CR437" s="105">
        <v>15</v>
      </c>
      <c r="CS437" s="105">
        <v>6</v>
      </c>
      <c r="CT437" s="105">
        <v>13</v>
      </c>
      <c r="CU437" s="105">
        <v>4</v>
      </c>
      <c r="CV437" s="105">
        <v>104</v>
      </c>
      <c r="CW437" s="105">
        <v>19</v>
      </c>
      <c r="CX437" s="167"/>
      <c r="CY437" s="103" t="s">
        <v>102</v>
      </c>
      <c r="CZ437" s="105">
        <v>0</v>
      </c>
      <c r="DA437" s="105">
        <v>0</v>
      </c>
      <c r="DB437" s="105">
        <v>0</v>
      </c>
      <c r="DC437" s="105">
        <v>0</v>
      </c>
      <c r="DD437" s="105">
        <v>0</v>
      </c>
      <c r="DE437" s="105">
        <v>0</v>
      </c>
      <c r="DF437" s="105">
        <v>0</v>
      </c>
      <c r="DG437" s="105">
        <v>0</v>
      </c>
      <c r="DH437" s="105">
        <v>0</v>
      </c>
      <c r="DI437" s="105">
        <v>0</v>
      </c>
      <c r="DJ437" s="105">
        <v>0</v>
      </c>
      <c r="DK437" s="105">
        <v>0</v>
      </c>
      <c r="DL437" s="105">
        <v>0</v>
      </c>
      <c r="DM437" s="105">
        <v>0</v>
      </c>
      <c r="DN437" s="105">
        <v>0</v>
      </c>
      <c r="DO437" s="135"/>
      <c r="DP437" s="138" t="s">
        <v>262</v>
      </c>
      <c r="DQ437" s="138" t="s">
        <v>4538</v>
      </c>
      <c r="DR437" s="138">
        <v>896</v>
      </c>
      <c r="DS437" s="138">
        <v>414</v>
      </c>
      <c r="DT437" s="139">
        <v>2718</v>
      </c>
      <c r="DU437" s="139">
        <v>0</v>
      </c>
    </row>
    <row r="438" spans="1:125">
      <c r="A438" s="167" t="s">
        <v>263</v>
      </c>
      <c r="B438" s="13" t="s">
        <v>119</v>
      </c>
      <c r="C438" s="74">
        <v>0</v>
      </c>
      <c r="D438" s="74">
        <v>0</v>
      </c>
      <c r="E438" s="74">
        <v>0</v>
      </c>
      <c r="F438" s="74">
        <v>0</v>
      </c>
      <c r="G438" s="74">
        <v>0</v>
      </c>
      <c r="H438" s="74">
        <v>0</v>
      </c>
      <c r="I438" s="74">
        <v>0</v>
      </c>
      <c r="J438" s="74">
        <v>0</v>
      </c>
      <c r="K438" s="74">
        <v>0</v>
      </c>
      <c r="L438" s="74">
        <v>0</v>
      </c>
      <c r="M438" s="74">
        <v>0</v>
      </c>
      <c r="N438" s="74">
        <v>0</v>
      </c>
      <c r="O438" s="74">
        <v>0</v>
      </c>
      <c r="P438" s="74">
        <v>0</v>
      </c>
      <c r="Q438" s="74">
        <v>0</v>
      </c>
      <c r="R438" s="74">
        <v>0</v>
      </c>
      <c r="S438" s="74">
        <v>0</v>
      </c>
      <c r="T438" s="74">
        <v>0</v>
      </c>
      <c r="U438" s="67">
        <v>0</v>
      </c>
      <c r="V438" s="67">
        <v>0</v>
      </c>
      <c r="W438" s="167" t="s">
        <v>263</v>
      </c>
      <c r="X438" s="13" t="s">
        <v>119</v>
      </c>
      <c r="Y438" s="74">
        <v>0</v>
      </c>
      <c r="Z438" s="74">
        <v>0</v>
      </c>
      <c r="AA438" s="74">
        <v>0</v>
      </c>
      <c r="AB438" s="74">
        <v>0</v>
      </c>
      <c r="AC438" s="74">
        <v>0</v>
      </c>
      <c r="AD438" s="74">
        <v>0</v>
      </c>
      <c r="AE438" s="74">
        <v>0</v>
      </c>
      <c r="AF438" s="74">
        <v>0</v>
      </c>
      <c r="AG438" s="74">
        <v>0</v>
      </c>
      <c r="AH438" s="74">
        <v>0</v>
      </c>
      <c r="AI438" s="74">
        <v>0</v>
      </c>
      <c r="AJ438" s="74">
        <v>0</v>
      </c>
      <c r="AK438" s="74">
        <v>0</v>
      </c>
      <c r="AL438" s="74">
        <v>0</v>
      </c>
      <c r="AM438" s="74">
        <v>0</v>
      </c>
      <c r="AN438" s="74">
        <v>0</v>
      </c>
      <c r="AO438" s="74">
        <v>0</v>
      </c>
      <c r="AP438" s="74">
        <v>0</v>
      </c>
      <c r="AQ438" s="67">
        <v>0</v>
      </c>
      <c r="AR438" s="67">
        <v>0</v>
      </c>
      <c r="AS438" s="167" t="s">
        <v>263</v>
      </c>
      <c r="AT438" s="13" t="s">
        <v>119</v>
      </c>
      <c r="AU438" s="74">
        <v>0</v>
      </c>
      <c r="AV438" s="74">
        <v>0</v>
      </c>
      <c r="AW438" s="74">
        <v>0</v>
      </c>
      <c r="AX438" s="74">
        <v>0</v>
      </c>
      <c r="AY438" s="74">
        <v>0</v>
      </c>
      <c r="AZ438" s="74">
        <v>0</v>
      </c>
      <c r="BA438" s="74">
        <v>0</v>
      </c>
      <c r="BB438" s="74">
        <v>0</v>
      </c>
      <c r="BC438" s="74">
        <v>0</v>
      </c>
      <c r="BD438" s="67">
        <v>0</v>
      </c>
      <c r="BE438" s="76">
        <v>0</v>
      </c>
      <c r="BF438" s="74">
        <v>0</v>
      </c>
      <c r="BG438" s="74">
        <v>0</v>
      </c>
      <c r="BH438" s="74">
        <v>0</v>
      </c>
      <c r="BI438" s="74">
        <v>0</v>
      </c>
      <c r="BJ438" s="167" t="s">
        <v>263</v>
      </c>
      <c r="BK438" s="13" t="s">
        <v>119</v>
      </c>
      <c r="BL438" s="74">
        <v>0</v>
      </c>
      <c r="BM438" s="74">
        <v>0</v>
      </c>
      <c r="BN438" s="74">
        <v>0</v>
      </c>
      <c r="BO438" s="74">
        <v>0</v>
      </c>
      <c r="BP438" s="74">
        <v>0</v>
      </c>
      <c r="BQ438" s="74">
        <v>0</v>
      </c>
      <c r="BR438" s="74">
        <v>0</v>
      </c>
      <c r="BS438" s="74">
        <v>0</v>
      </c>
      <c r="BT438" s="74">
        <v>0</v>
      </c>
      <c r="BU438" s="167" t="s">
        <v>263</v>
      </c>
      <c r="BV438" s="13" t="s">
        <v>119</v>
      </c>
      <c r="BW438" s="74">
        <v>0</v>
      </c>
      <c r="BX438" s="74">
        <v>0</v>
      </c>
      <c r="BY438" s="74">
        <v>0</v>
      </c>
      <c r="BZ438" s="74">
        <v>0</v>
      </c>
      <c r="CA438" s="74">
        <v>0</v>
      </c>
      <c r="CB438" s="74">
        <v>0</v>
      </c>
      <c r="CC438" s="74">
        <v>0</v>
      </c>
      <c r="CD438" s="74">
        <v>0</v>
      </c>
      <c r="CE438" s="74">
        <v>0</v>
      </c>
      <c r="CF438" s="74">
        <v>0</v>
      </c>
      <c r="CG438" s="74">
        <v>0</v>
      </c>
      <c r="CH438" s="74">
        <v>0</v>
      </c>
      <c r="CI438" s="74">
        <v>0</v>
      </c>
      <c r="CJ438" s="74">
        <v>0</v>
      </c>
      <c r="CK438" s="74">
        <v>0</v>
      </c>
      <c r="CL438" s="74">
        <v>0</v>
      </c>
      <c r="CM438" s="74">
        <v>0</v>
      </c>
      <c r="CN438" s="74">
        <v>0</v>
      </c>
      <c r="CO438" s="167" t="s">
        <v>263</v>
      </c>
      <c r="CP438" s="13" t="s">
        <v>119</v>
      </c>
      <c r="CQ438" s="72">
        <v>0</v>
      </c>
      <c r="CR438" s="5">
        <v>0</v>
      </c>
      <c r="CS438" s="5">
        <v>0</v>
      </c>
      <c r="CT438" s="72">
        <v>0</v>
      </c>
      <c r="CU438" s="5">
        <v>0</v>
      </c>
      <c r="CV438" s="72">
        <v>0</v>
      </c>
      <c r="CW438" s="72">
        <v>0</v>
      </c>
      <c r="CX438" s="167" t="s">
        <v>263</v>
      </c>
      <c r="CY438" s="13" t="s">
        <v>119</v>
      </c>
      <c r="CZ438" s="74">
        <v>0</v>
      </c>
      <c r="DA438" s="74">
        <v>0</v>
      </c>
      <c r="DB438" s="74">
        <v>0</v>
      </c>
      <c r="DC438" s="74">
        <v>0</v>
      </c>
      <c r="DD438" s="74">
        <v>0</v>
      </c>
      <c r="DE438" s="74">
        <v>0</v>
      </c>
      <c r="DF438" s="74">
        <v>0</v>
      </c>
      <c r="DG438" s="74">
        <v>0</v>
      </c>
      <c r="DH438" s="74">
        <v>0</v>
      </c>
      <c r="DI438" s="74">
        <v>0</v>
      </c>
      <c r="DJ438" s="74">
        <v>0</v>
      </c>
      <c r="DK438" s="74">
        <v>0</v>
      </c>
      <c r="DL438" s="74">
        <v>0</v>
      </c>
      <c r="DM438" s="74">
        <v>0</v>
      </c>
      <c r="DN438" s="74">
        <v>0</v>
      </c>
      <c r="DO438" s="135"/>
      <c r="DP438" s="138" t="s">
        <v>263</v>
      </c>
      <c r="DQ438" s="138" t="s">
        <v>4539</v>
      </c>
      <c r="DR438" s="138">
        <v>0</v>
      </c>
      <c r="DS438" s="138">
        <v>0</v>
      </c>
      <c r="DT438" s="139">
        <v>0</v>
      </c>
      <c r="DU438" s="139">
        <v>0</v>
      </c>
    </row>
    <row r="439" spans="1:125">
      <c r="A439" s="167"/>
      <c r="B439" s="13" t="s">
        <v>120</v>
      </c>
      <c r="C439" s="74">
        <v>398</v>
      </c>
      <c r="D439" s="74">
        <v>190</v>
      </c>
      <c r="E439" s="74">
        <v>146</v>
      </c>
      <c r="F439" s="74">
        <v>76</v>
      </c>
      <c r="G439" s="74">
        <v>0</v>
      </c>
      <c r="H439" s="74">
        <v>0</v>
      </c>
      <c r="I439" s="74">
        <v>75</v>
      </c>
      <c r="J439" s="74">
        <v>30</v>
      </c>
      <c r="K439" s="74">
        <v>0</v>
      </c>
      <c r="L439" s="74">
        <v>0</v>
      </c>
      <c r="M439" s="74">
        <v>200</v>
      </c>
      <c r="N439" s="74">
        <v>109</v>
      </c>
      <c r="O439" s="74">
        <v>0</v>
      </c>
      <c r="P439" s="74">
        <v>0</v>
      </c>
      <c r="Q439" s="74">
        <v>68</v>
      </c>
      <c r="R439" s="74">
        <v>25</v>
      </c>
      <c r="S439" s="74">
        <v>0</v>
      </c>
      <c r="T439" s="74">
        <v>0</v>
      </c>
      <c r="U439" s="67">
        <v>887</v>
      </c>
      <c r="V439" s="67">
        <v>430</v>
      </c>
      <c r="W439" s="167"/>
      <c r="X439" s="13" t="s">
        <v>120</v>
      </c>
      <c r="Y439" s="74">
        <v>17</v>
      </c>
      <c r="Z439" s="74">
        <v>7</v>
      </c>
      <c r="AA439" s="74">
        <v>9</v>
      </c>
      <c r="AB439" s="74">
        <v>6</v>
      </c>
      <c r="AC439" s="74">
        <v>0</v>
      </c>
      <c r="AD439" s="74">
        <v>0</v>
      </c>
      <c r="AE439" s="74">
        <v>9</v>
      </c>
      <c r="AF439" s="74">
        <v>2</v>
      </c>
      <c r="AG439" s="74">
        <v>0</v>
      </c>
      <c r="AH439" s="74">
        <v>0</v>
      </c>
      <c r="AI439" s="74">
        <v>7</v>
      </c>
      <c r="AJ439" s="74">
        <v>2</v>
      </c>
      <c r="AK439" s="74">
        <v>0</v>
      </c>
      <c r="AL439" s="74">
        <v>0</v>
      </c>
      <c r="AM439" s="74">
        <v>3</v>
      </c>
      <c r="AN439" s="74">
        <v>1</v>
      </c>
      <c r="AO439" s="74">
        <v>0</v>
      </c>
      <c r="AP439" s="74">
        <v>0</v>
      </c>
      <c r="AQ439" s="67">
        <v>45</v>
      </c>
      <c r="AR439" s="67">
        <v>18</v>
      </c>
      <c r="AS439" s="167"/>
      <c r="AT439" s="13" t="s">
        <v>120</v>
      </c>
      <c r="AU439" s="74">
        <v>8</v>
      </c>
      <c r="AV439" s="74">
        <v>4</v>
      </c>
      <c r="AW439" s="74">
        <v>0</v>
      </c>
      <c r="AX439" s="74">
        <v>1</v>
      </c>
      <c r="AY439" s="74">
        <v>0</v>
      </c>
      <c r="AZ439" s="74">
        <v>4</v>
      </c>
      <c r="BA439" s="74">
        <v>0</v>
      </c>
      <c r="BB439" s="74">
        <v>1</v>
      </c>
      <c r="BC439" s="74">
        <v>0</v>
      </c>
      <c r="BD439" s="67">
        <v>18</v>
      </c>
      <c r="BE439" s="76">
        <v>18</v>
      </c>
      <c r="BF439" s="74">
        <v>18</v>
      </c>
      <c r="BG439" s="74">
        <v>8</v>
      </c>
      <c r="BH439" s="74">
        <v>0</v>
      </c>
      <c r="BI439" s="74">
        <v>3</v>
      </c>
      <c r="BJ439" s="167"/>
      <c r="BK439" s="13" t="s">
        <v>120</v>
      </c>
      <c r="BL439" s="74">
        <v>0</v>
      </c>
      <c r="BM439" s="74">
        <v>216</v>
      </c>
      <c r="BN439" s="74">
        <v>144</v>
      </c>
      <c r="BO439" s="74">
        <v>10</v>
      </c>
      <c r="BP439" s="74">
        <v>5</v>
      </c>
      <c r="BQ439" s="74">
        <v>11</v>
      </c>
      <c r="BR439" s="74">
        <v>13</v>
      </c>
      <c r="BS439" s="74">
        <v>17</v>
      </c>
      <c r="BT439" s="74">
        <v>17</v>
      </c>
      <c r="BU439" s="167"/>
      <c r="BV439" s="13" t="s">
        <v>120</v>
      </c>
      <c r="BW439" s="74">
        <v>219</v>
      </c>
      <c r="BX439" s="74">
        <v>104</v>
      </c>
      <c r="BY439" s="74">
        <v>214</v>
      </c>
      <c r="BZ439" s="74">
        <v>102</v>
      </c>
      <c r="CA439" s="74">
        <v>114</v>
      </c>
      <c r="CB439" s="74">
        <v>51</v>
      </c>
      <c r="CC439" s="74">
        <v>0</v>
      </c>
      <c r="CD439" s="74">
        <v>0</v>
      </c>
      <c r="CE439" s="74">
        <v>0</v>
      </c>
      <c r="CF439" s="74">
        <v>0</v>
      </c>
      <c r="CG439" s="74">
        <v>0</v>
      </c>
      <c r="CH439" s="74">
        <v>0</v>
      </c>
      <c r="CI439" s="74">
        <v>54</v>
      </c>
      <c r="CJ439" s="74">
        <v>24</v>
      </c>
      <c r="CK439" s="74">
        <v>54</v>
      </c>
      <c r="CL439" s="74">
        <v>24</v>
      </c>
      <c r="CM439" s="74">
        <v>29</v>
      </c>
      <c r="CN439" s="74">
        <v>12</v>
      </c>
      <c r="CO439" s="167"/>
      <c r="CP439" s="13" t="s">
        <v>120</v>
      </c>
      <c r="CQ439" s="72">
        <v>29</v>
      </c>
      <c r="CR439" s="5">
        <v>7</v>
      </c>
      <c r="CS439" s="5">
        <v>6</v>
      </c>
      <c r="CT439" s="72">
        <v>3</v>
      </c>
      <c r="CU439" s="5">
        <v>2</v>
      </c>
      <c r="CV439" s="72">
        <v>32</v>
      </c>
      <c r="CW439" s="72">
        <v>9</v>
      </c>
      <c r="CX439" s="167"/>
      <c r="CY439" s="13" t="s">
        <v>120</v>
      </c>
      <c r="CZ439" s="74">
        <v>0</v>
      </c>
      <c r="DA439" s="74">
        <v>0</v>
      </c>
      <c r="DB439" s="74">
        <v>0</v>
      </c>
      <c r="DC439" s="74">
        <v>0</v>
      </c>
      <c r="DD439" s="74">
        <v>0</v>
      </c>
      <c r="DE439" s="74">
        <v>0</v>
      </c>
      <c r="DF439" s="74">
        <v>0</v>
      </c>
      <c r="DG439" s="74">
        <v>0</v>
      </c>
      <c r="DH439" s="74">
        <v>0</v>
      </c>
      <c r="DI439" s="74">
        <v>0</v>
      </c>
      <c r="DJ439" s="74">
        <v>0</v>
      </c>
      <c r="DK439" s="74">
        <v>0</v>
      </c>
      <c r="DL439" s="74">
        <v>0</v>
      </c>
      <c r="DM439" s="74">
        <v>0</v>
      </c>
      <c r="DN439" s="74">
        <v>0</v>
      </c>
      <c r="DO439" s="135"/>
      <c r="DP439" s="138" t="s">
        <v>263</v>
      </c>
      <c r="DQ439" s="138" t="s">
        <v>4540</v>
      </c>
      <c r="DR439" s="138">
        <v>273</v>
      </c>
      <c r="DS439" s="138">
        <v>143</v>
      </c>
      <c r="DT439" s="139">
        <v>929</v>
      </c>
      <c r="DU439" s="139">
        <v>0</v>
      </c>
    </row>
    <row r="440" spans="1:125">
      <c r="A440" s="167"/>
      <c r="B440" s="103" t="s">
        <v>102</v>
      </c>
      <c r="C440" s="105">
        <v>398</v>
      </c>
      <c r="D440" s="105">
        <v>190</v>
      </c>
      <c r="E440" s="105">
        <v>146</v>
      </c>
      <c r="F440" s="105">
        <v>76</v>
      </c>
      <c r="G440" s="105">
        <v>0</v>
      </c>
      <c r="H440" s="105">
        <v>0</v>
      </c>
      <c r="I440" s="105">
        <v>75</v>
      </c>
      <c r="J440" s="105">
        <v>30</v>
      </c>
      <c r="K440" s="105">
        <v>0</v>
      </c>
      <c r="L440" s="105">
        <v>0</v>
      </c>
      <c r="M440" s="105">
        <v>200</v>
      </c>
      <c r="N440" s="105">
        <v>109</v>
      </c>
      <c r="O440" s="105">
        <v>0</v>
      </c>
      <c r="P440" s="105">
        <v>0</v>
      </c>
      <c r="Q440" s="105">
        <v>68</v>
      </c>
      <c r="R440" s="105">
        <v>25</v>
      </c>
      <c r="S440" s="105">
        <v>0</v>
      </c>
      <c r="T440" s="105">
        <v>0</v>
      </c>
      <c r="U440" s="105">
        <v>887</v>
      </c>
      <c r="V440" s="105">
        <v>430</v>
      </c>
      <c r="W440" s="167"/>
      <c r="X440" s="103" t="s">
        <v>102</v>
      </c>
      <c r="Y440" s="105">
        <v>17</v>
      </c>
      <c r="Z440" s="105">
        <v>7</v>
      </c>
      <c r="AA440" s="105">
        <v>9</v>
      </c>
      <c r="AB440" s="105">
        <v>6</v>
      </c>
      <c r="AC440" s="105">
        <v>0</v>
      </c>
      <c r="AD440" s="105">
        <v>0</v>
      </c>
      <c r="AE440" s="105">
        <v>9</v>
      </c>
      <c r="AF440" s="105">
        <v>2</v>
      </c>
      <c r="AG440" s="105">
        <v>0</v>
      </c>
      <c r="AH440" s="105">
        <v>0</v>
      </c>
      <c r="AI440" s="105">
        <v>7</v>
      </c>
      <c r="AJ440" s="105">
        <v>2</v>
      </c>
      <c r="AK440" s="105">
        <v>0</v>
      </c>
      <c r="AL440" s="105">
        <v>0</v>
      </c>
      <c r="AM440" s="105">
        <v>3</v>
      </c>
      <c r="AN440" s="105">
        <v>1</v>
      </c>
      <c r="AO440" s="105">
        <v>0</v>
      </c>
      <c r="AP440" s="105">
        <v>0</v>
      </c>
      <c r="AQ440" s="105">
        <v>45</v>
      </c>
      <c r="AR440" s="105">
        <v>18</v>
      </c>
      <c r="AS440" s="167"/>
      <c r="AT440" s="103" t="s">
        <v>102</v>
      </c>
      <c r="AU440" s="105">
        <v>8</v>
      </c>
      <c r="AV440" s="105">
        <v>4</v>
      </c>
      <c r="AW440" s="105">
        <v>0</v>
      </c>
      <c r="AX440" s="105">
        <v>1</v>
      </c>
      <c r="AY440" s="105">
        <v>0</v>
      </c>
      <c r="AZ440" s="105">
        <v>4</v>
      </c>
      <c r="BA440" s="105">
        <v>0</v>
      </c>
      <c r="BB440" s="105">
        <v>1</v>
      </c>
      <c r="BC440" s="105">
        <v>0</v>
      </c>
      <c r="BD440" s="105">
        <v>18</v>
      </c>
      <c r="BE440" s="105">
        <v>18</v>
      </c>
      <c r="BF440" s="105">
        <v>18</v>
      </c>
      <c r="BG440" s="105">
        <v>8</v>
      </c>
      <c r="BH440" s="105">
        <v>0</v>
      </c>
      <c r="BI440" s="105">
        <v>3</v>
      </c>
      <c r="BJ440" s="167"/>
      <c r="BK440" s="103" t="s">
        <v>102</v>
      </c>
      <c r="BL440" s="105">
        <v>0</v>
      </c>
      <c r="BM440" s="105">
        <v>216</v>
      </c>
      <c r="BN440" s="105">
        <v>144</v>
      </c>
      <c r="BO440" s="105">
        <v>10</v>
      </c>
      <c r="BP440" s="105">
        <v>5</v>
      </c>
      <c r="BQ440" s="105">
        <v>11</v>
      </c>
      <c r="BR440" s="105">
        <v>13</v>
      </c>
      <c r="BS440" s="105">
        <v>17</v>
      </c>
      <c r="BT440" s="105">
        <v>17</v>
      </c>
      <c r="BU440" s="167"/>
      <c r="BV440" s="103" t="s">
        <v>102</v>
      </c>
      <c r="BW440" s="105">
        <v>219</v>
      </c>
      <c r="BX440" s="105">
        <v>104</v>
      </c>
      <c r="BY440" s="105">
        <v>214</v>
      </c>
      <c r="BZ440" s="105">
        <v>102</v>
      </c>
      <c r="CA440" s="105">
        <v>114</v>
      </c>
      <c r="CB440" s="105">
        <v>51</v>
      </c>
      <c r="CC440" s="105">
        <v>0</v>
      </c>
      <c r="CD440" s="105">
        <v>0</v>
      </c>
      <c r="CE440" s="105">
        <v>0</v>
      </c>
      <c r="CF440" s="105">
        <v>0</v>
      </c>
      <c r="CG440" s="105">
        <v>0</v>
      </c>
      <c r="CH440" s="105">
        <v>0</v>
      </c>
      <c r="CI440" s="105">
        <v>54</v>
      </c>
      <c r="CJ440" s="105">
        <v>24</v>
      </c>
      <c r="CK440" s="105">
        <v>54</v>
      </c>
      <c r="CL440" s="105">
        <v>24</v>
      </c>
      <c r="CM440" s="105">
        <v>29</v>
      </c>
      <c r="CN440" s="105">
        <v>12</v>
      </c>
      <c r="CO440" s="167"/>
      <c r="CP440" s="105" t="s">
        <v>102</v>
      </c>
      <c r="CQ440" s="105">
        <v>29</v>
      </c>
      <c r="CR440" s="105">
        <v>7</v>
      </c>
      <c r="CS440" s="105">
        <v>6</v>
      </c>
      <c r="CT440" s="105">
        <v>3</v>
      </c>
      <c r="CU440" s="105">
        <v>2</v>
      </c>
      <c r="CV440" s="105">
        <v>32</v>
      </c>
      <c r="CW440" s="105">
        <v>9</v>
      </c>
      <c r="CX440" s="167"/>
      <c r="CY440" s="103" t="s">
        <v>102</v>
      </c>
      <c r="CZ440" s="105">
        <v>0</v>
      </c>
      <c r="DA440" s="105">
        <v>0</v>
      </c>
      <c r="DB440" s="105">
        <v>0</v>
      </c>
      <c r="DC440" s="105">
        <v>0</v>
      </c>
      <c r="DD440" s="105">
        <v>0</v>
      </c>
      <c r="DE440" s="105">
        <v>0</v>
      </c>
      <c r="DF440" s="105">
        <v>0</v>
      </c>
      <c r="DG440" s="105">
        <v>0</v>
      </c>
      <c r="DH440" s="105">
        <v>0</v>
      </c>
      <c r="DI440" s="105">
        <v>0</v>
      </c>
      <c r="DJ440" s="105">
        <v>0</v>
      </c>
      <c r="DK440" s="105">
        <v>0</v>
      </c>
      <c r="DL440" s="105">
        <v>0</v>
      </c>
      <c r="DM440" s="105">
        <v>0</v>
      </c>
      <c r="DN440" s="105">
        <v>0</v>
      </c>
      <c r="DO440" s="135"/>
      <c r="DP440" s="138" t="s">
        <v>263</v>
      </c>
      <c r="DQ440" s="138" t="s">
        <v>4541</v>
      </c>
      <c r="DR440" s="138">
        <v>273</v>
      </c>
      <c r="DS440" s="138">
        <v>143</v>
      </c>
      <c r="DT440" s="139">
        <v>929</v>
      </c>
      <c r="DU440" s="139">
        <v>0</v>
      </c>
    </row>
    <row r="441" spans="1:125" ht="14.45" customHeight="1">
      <c r="A441" s="167" t="s">
        <v>264</v>
      </c>
      <c r="B441" s="13" t="s">
        <v>119</v>
      </c>
      <c r="C441" s="74">
        <v>9</v>
      </c>
      <c r="D441" s="74">
        <v>4</v>
      </c>
      <c r="E441" s="74">
        <v>0</v>
      </c>
      <c r="F441" s="74">
        <v>0</v>
      </c>
      <c r="G441" s="74">
        <v>0</v>
      </c>
      <c r="H441" s="74">
        <v>0</v>
      </c>
      <c r="I441" s="74">
        <v>8</v>
      </c>
      <c r="J441" s="74">
        <v>2</v>
      </c>
      <c r="K441" s="74">
        <v>0</v>
      </c>
      <c r="L441" s="74">
        <v>0</v>
      </c>
      <c r="M441" s="74">
        <v>8</v>
      </c>
      <c r="N441" s="74">
        <v>1</v>
      </c>
      <c r="O441" s="74">
        <v>0</v>
      </c>
      <c r="P441" s="74">
        <v>0</v>
      </c>
      <c r="Q441" s="74">
        <v>0</v>
      </c>
      <c r="R441" s="74">
        <v>0</v>
      </c>
      <c r="S441" s="74">
        <v>0</v>
      </c>
      <c r="T441" s="74">
        <v>0</v>
      </c>
      <c r="U441" s="67">
        <v>25</v>
      </c>
      <c r="V441" s="67">
        <v>7</v>
      </c>
      <c r="W441" s="167" t="s">
        <v>264</v>
      </c>
      <c r="X441" s="13" t="s">
        <v>119</v>
      </c>
      <c r="Y441" s="74">
        <v>0</v>
      </c>
      <c r="Z441" s="74">
        <v>0</v>
      </c>
      <c r="AA441" s="74">
        <v>0</v>
      </c>
      <c r="AB441" s="74">
        <v>0</v>
      </c>
      <c r="AC441" s="74">
        <v>0</v>
      </c>
      <c r="AD441" s="74">
        <v>0</v>
      </c>
      <c r="AE441" s="74">
        <v>0</v>
      </c>
      <c r="AF441" s="74">
        <v>0</v>
      </c>
      <c r="AG441" s="74">
        <v>0</v>
      </c>
      <c r="AH441" s="74">
        <v>0</v>
      </c>
      <c r="AI441" s="74">
        <v>0</v>
      </c>
      <c r="AJ441" s="74">
        <v>0</v>
      </c>
      <c r="AK441" s="74">
        <v>0</v>
      </c>
      <c r="AL441" s="74">
        <v>0</v>
      </c>
      <c r="AM441" s="74">
        <v>0</v>
      </c>
      <c r="AN441" s="74">
        <v>0</v>
      </c>
      <c r="AO441" s="74">
        <v>0</v>
      </c>
      <c r="AP441" s="74">
        <v>0</v>
      </c>
      <c r="AQ441" s="67">
        <v>0</v>
      </c>
      <c r="AR441" s="67">
        <v>0</v>
      </c>
      <c r="AS441" s="167" t="s">
        <v>264</v>
      </c>
      <c r="AT441" s="13" t="s">
        <v>119</v>
      </c>
      <c r="AU441" s="74">
        <v>1</v>
      </c>
      <c r="AV441" s="74">
        <v>0</v>
      </c>
      <c r="AW441" s="74">
        <v>0</v>
      </c>
      <c r="AX441" s="74">
        <v>1</v>
      </c>
      <c r="AY441" s="74">
        <v>0</v>
      </c>
      <c r="AZ441" s="74">
        <v>1</v>
      </c>
      <c r="BA441" s="74">
        <v>0</v>
      </c>
      <c r="BB441" s="74">
        <v>0</v>
      </c>
      <c r="BC441" s="74">
        <v>0</v>
      </c>
      <c r="BD441" s="67">
        <v>3</v>
      </c>
      <c r="BE441" s="76">
        <v>1</v>
      </c>
      <c r="BF441" s="74">
        <v>1</v>
      </c>
      <c r="BG441" s="74">
        <v>0</v>
      </c>
      <c r="BH441" s="74">
        <v>0</v>
      </c>
      <c r="BI441" s="74">
        <v>1</v>
      </c>
      <c r="BJ441" s="167" t="s">
        <v>264</v>
      </c>
      <c r="BK441" s="13" t="s">
        <v>119</v>
      </c>
      <c r="BL441" s="74">
        <v>0</v>
      </c>
      <c r="BM441" s="74">
        <v>10</v>
      </c>
      <c r="BN441" s="74">
        <v>0</v>
      </c>
      <c r="BO441" s="74">
        <v>0</v>
      </c>
      <c r="BP441" s="74">
        <v>0</v>
      </c>
      <c r="BQ441" s="74">
        <v>0</v>
      </c>
      <c r="BR441" s="74">
        <v>0</v>
      </c>
      <c r="BS441" s="74">
        <v>0</v>
      </c>
      <c r="BT441" s="74">
        <v>1</v>
      </c>
      <c r="BU441" s="167" t="s">
        <v>264</v>
      </c>
      <c r="BV441" s="13" t="s">
        <v>119</v>
      </c>
      <c r="BW441" s="74">
        <v>0</v>
      </c>
      <c r="BX441" s="74">
        <v>0</v>
      </c>
      <c r="BY441" s="74">
        <v>0</v>
      </c>
      <c r="BZ441" s="74">
        <v>0</v>
      </c>
      <c r="CA441" s="74">
        <v>0</v>
      </c>
      <c r="CB441" s="74">
        <v>0</v>
      </c>
      <c r="CC441" s="74">
        <v>0</v>
      </c>
      <c r="CD441" s="74">
        <v>0</v>
      </c>
      <c r="CE441" s="74">
        <v>0</v>
      </c>
      <c r="CF441" s="74">
        <v>0</v>
      </c>
      <c r="CG441" s="74">
        <v>0</v>
      </c>
      <c r="CH441" s="74">
        <v>0</v>
      </c>
      <c r="CI441" s="74">
        <v>0</v>
      </c>
      <c r="CJ441" s="74">
        <v>0</v>
      </c>
      <c r="CK441" s="74">
        <v>0</v>
      </c>
      <c r="CL441" s="74">
        <v>0</v>
      </c>
      <c r="CM441" s="74">
        <v>0</v>
      </c>
      <c r="CN441" s="74">
        <v>0</v>
      </c>
      <c r="CO441" s="167" t="s">
        <v>264</v>
      </c>
      <c r="CP441" s="13" t="s">
        <v>119</v>
      </c>
      <c r="CQ441" s="72">
        <v>5</v>
      </c>
      <c r="CR441" s="5">
        <v>0</v>
      </c>
      <c r="CS441" s="5">
        <v>1</v>
      </c>
      <c r="CT441" s="72">
        <v>0</v>
      </c>
      <c r="CU441" s="5">
        <v>0</v>
      </c>
      <c r="CV441" s="72">
        <v>5</v>
      </c>
      <c r="CW441" s="72">
        <v>0</v>
      </c>
      <c r="CX441" s="167" t="s">
        <v>264</v>
      </c>
      <c r="CY441" s="13" t="s">
        <v>119</v>
      </c>
      <c r="CZ441" s="74">
        <v>0</v>
      </c>
      <c r="DA441" s="74">
        <v>0</v>
      </c>
      <c r="DB441" s="74">
        <v>0</v>
      </c>
      <c r="DC441" s="74">
        <v>0</v>
      </c>
      <c r="DD441" s="74">
        <v>0</v>
      </c>
      <c r="DE441" s="74">
        <v>0</v>
      </c>
      <c r="DF441" s="74">
        <v>0</v>
      </c>
      <c r="DG441" s="74">
        <v>0</v>
      </c>
      <c r="DH441" s="74">
        <v>0</v>
      </c>
      <c r="DI441" s="74">
        <v>0</v>
      </c>
      <c r="DJ441" s="74">
        <v>0</v>
      </c>
      <c r="DK441" s="74">
        <v>0</v>
      </c>
      <c r="DL441" s="74">
        <v>0</v>
      </c>
      <c r="DM441" s="74">
        <v>0</v>
      </c>
      <c r="DN441" s="74">
        <v>0</v>
      </c>
      <c r="DO441" s="135"/>
      <c r="DP441" s="138" t="s">
        <v>264</v>
      </c>
      <c r="DQ441" s="138" t="s">
        <v>4542</v>
      </c>
      <c r="DR441" s="138">
        <v>0</v>
      </c>
      <c r="DS441" s="138">
        <v>0</v>
      </c>
      <c r="DT441" s="139">
        <v>20</v>
      </c>
      <c r="DU441" s="139">
        <v>0</v>
      </c>
    </row>
    <row r="442" spans="1:125">
      <c r="A442" s="167"/>
      <c r="B442" s="13" t="s">
        <v>120</v>
      </c>
      <c r="C442" s="74">
        <v>458</v>
      </c>
      <c r="D442" s="74">
        <v>232</v>
      </c>
      <c r="E442" s="74">
        <v>224</v>
      </c>
      <c r="F442" s="74">
        <v>124</v>
      </c>
      <c r="G442" s="74">
        <v>10</v>
      </c>
      <c r="H442" s="74">
        <v>4</v>
      </c>
      <c r="I442" s="74">
        <v>48</v>
      </c>
      <c r="J442" s="74">
        <v>18</v>
      </c>
      <c r="K442" s="74">
        <v>115</v>
      </c>
      <c r="L442" s="74">
        <v>54</v>
      </c>
      <c r="M442" s="74">
        <v>404</v>
      </c>
      <c r="N442" s="74">
        <v>177</v>
      </c>
      <c r="O442" s="74">
        <v>6</v>
      </c>
      <c r="P442" s="74">
        <v>1</v>
      </c>
      <c r="Q442" s="74">
        <v>160</v>
      </c>
      <c r="R442" s="74">
        <v>58</v>
      </c>
      <c r="S442" s="74">
        <v>0</v>
      </c>
      <c r="T442" s="74">
        <v>0</v>
      </c>
      <c r="U442" s="67">
        <v>1425</v>
      </c>
      <c r="V442" s="67">
        <v>668</v>
      </c>
      <c r="W442" s="167"/>
      <c r="X442" s="13" t="s">
        <v>120</v>
      </c>
      <c r="Y442" s="74">
        <v>20</v>
      </c>
      <c r="Z442" s="74">
        <v>16</v>
      </c>
      <c r="AA442" s="74">
        <v>19</v>
      </c>
      <c r="AB442" s="74">
        <v>10</v>
      </c>
      <c r="AC442" s="74">
        <v>5</v>
      </c>
      <c r="AD442" s="74">
        <v>2</v>
      </c>
      <c r="AE442" s="74">
        <v>2</v>
      </c>
      <c r="AF442" s="74">
        <v>0</v>
      </c>
      <c r="AG442" s="74">
        <v>2</v>
      </c>
      <c r="AH442" s="74">
        <v>0</v>
      </c>
      <c r="AI442" s="74">
        <v>29</v>
      </c>
      <c r="AJ442" s="74">
        <v>14</v>
      </c>
      <c r="AK442" s="74">
        <v>0</v>
      </c>
      <c r="AL442" s="74">
        <v>0</v>
      </c>
      <c r="AM442" s="74">
        <v>19</v>
      </c>
      <c r="AN442" s="74">
        <v>3</v>
      </c>
      <c r="AO442" s="74">
        <v>0</v>
      </c>
      <c r="AP442" s="74">
        <v>0</v>
      </c>
      <c r="AQ442" s="67">
        <v>96</v>
      </c>
      <c r="AR442" s="67">
        <v>45</v>
      </c>
      <c r="AS442" s="167"/>
      <c r="AT442" s="13" t="s">
        <v>120</v>
      </c>
      <c r="AU442" s="74">
        <v>11</v>
      </c>
      <c r="AV442" s="74">
        <v>6</v>
      </c>
      <c r="AW442" s="74">
        <v>1</v>
      </c>
      <c r="AX442" s="74">
        <v>1</v>
      </c>
      <c r="AY442" s="74">
        <v>3</v>
      </c>
      <c r="AZ442" s="74">
        <v>10</v>
      </c>
      <c r="BA442" s="74">
        <v>1</v>
      </c>
      <c r="BB442" s="74">
        <v>5</v>
      </c>
      <c r="BC442" s="74">
        <v>0</v>
      </c>
      <c r="BD442" s="67">
        <v>38</v>
      </c>
      <c r="BE442" s="76">
        <v>41</v>
      </c>
      <c r="BF442" s="74">
        <v>40</v>
      </c>
      <c r="BG442" s="74">
        <v>24</v>
      </c>
      <c r="BH442" s="74">
        <v>0</v>
      </c>
      <c r="BI442" s="74">
        <v>8</v>
      </c>
      <c r="BJ442" s="167"/>
      <c r="BK442" s="13" t="s">
        <v>120</v>
      </c>
      <c r="BL442" s="74">
        <v>0</v>
      </c>
      <c r="BM442" s="74">
        <v>479</v>
      </c>
      <c r="BN442" s="74">
        <v>250</v>
      </c>
      <c r="BO442" s="74">
        <v>15</v>
      </c>
      <c r="BP442" s="74">
        <v>10</v>
      </c>
      <c r="BQ442" s="74">
        <v>12</v>
      </c>
      <c r="BR442" s="74">
        <v>28</v>
      </c>
      <c r="BS442" s="74">
        <v>30</v>
      </c>
      <c r="BT442" s="74">
        <v>30</v>
      </c>
      <c r="BU442" s="167"/>
      <c r="BV442" s="13" t="s">
        <v>120</v>
      </c>
      <c r="BW442" s="74">
        <v>488</v>
      </c>
      <c r="BX442" s="74">
        <v>230</v>
      </c>
      <c r="BY442" s="74">
        <v>464</v>
      </c>
      <c r="BZ442" s="74">
        <v>218</v>
      </c>
      <c r="CA442" s="74">
        <v>190</v>
      </c>
      <c r="CB442" s="74">
        <v>71</v>
      </c>
      <c r="CC442" s="74">
        <v>0</v>
      </c>
      <c r="CD442" s="74">
        <v>0</v>
      </c>
      <c r="CE442" s="74">
        <v>0</v>
      </c>
      <c r="CF442" s="74">
        <v>0</v>
      </c>
      <c r="CG442" s="74">
        <v>0</v>
      </c>
      <c r="CH442" s="74">
        <v>0</v>
      </c>
      <c r="CI442" s="74">
        <v>144</v>
      </c>
      <c r="CJ442" s="74">
        <v>46</v>
      </c>
      <c r="CK442" s="74">
        <v>114</v>
      </c>
      <c r="CL442" s="74">
        <v>36</v>
      </c>
      <c r="CM442" s="74">
        <v>57</v>
      </c>
      <c r="CN442" s="74">
        <v>19</v>
      </c>
      <c r="CO442" s="167"/>
      <c r="CP442" s="13" t="s">
        <v>120</v>
      </c>
      <c r="CQ442" s="72">
        <v>97</v>
      </c>
      <c r="CR442" s="5">
        <v>27</v>
      </c>
      <c r="CS442" s="5">
        <v>18</v>
      </c>
      <c r="CT442" s="72">
        <v>12</v>
      </c>
      <c r="CU442" s="5">
        <v>2</v>
      </c>
      <c r="CV442" s="72">
        <v>109</v>
      </c>
      <c r="CW442" s="72">
        <v>29</v>
      </c>
      <c r="CX442" s="167"/>
      <c r="CY442" s="13" t="s">
        <v>120</v>
      </c>
      <c r="CZ442" s="74">
        <v>28</v>
      </c>
      <c r="DA442" s="74">
        <v>59</v>
      </c>
      <c r="DB442" s="74">
        <v>29</v>
      </c>
      <c r="DC442" s="74">
        <v>0</v>
      </c>
      <c r="DD442" s="74">
        <v>33</v>
      </c>
      <c r="DE442" s="74">
        <v>7</v>
      </c>
      <c r="DF442" s="74">
        <v>58</v>
      </c>
      <c r="DG442" s="74">
        <v>12</v>
      </c>
      <c r="DH442" s="74">
        <v>40</v>
      </c>
      <c r="DI442" s="74">
        <v>0</v>
      </c>
      <c r="DJ442" s="74">
        <v>44</v>
      </c>
      <c r="DK442" s="74">
        <v>3</v>
      </c>
      <c r="DL442" s="74">
        <v>6</v>
      </c>
      <c r="DM442" s="74">
        <v>15</v>
      </c>
      <c r="DN442" s="74">
        <v>131</v>
      </c>
      <c r="DO442" s="135"/>
      <c r="DP442" s="138" t="s">
        <v>264</v>
      </c>
      <c r="DQ442" s="138" t="s">
        <v>4543</v>
      </c>
      <c r="DR442" s="138">
        <v>632</v>
      </c>
      <c r="DS442" s="138">
        <v>247</v>
      </c>
      <c r="DT442" s="139">
        <v>1818</v>
      </c>
      <c r="DU442" s="139">
        <v>313</v>
      </c>
    </row>
    <row r="443" spans="1:125">
      <c r="A443" s="167"/>
      <c r="B443" s="103" t="s">
        <v>102</v>
      </c>
      <c r="C443" s="105">
        <v>467</v>
      </c>
      <c r="D443" s="105">
        <v>236</v>
      </c>
      <c r="E443" s="105">
        <v>224</v>
      </c>
      <c r="F443" s="105">
        <v>124</v>
      </c>
      <c r="G443" s="105">
        <v>10</v>
      </c>
      <c r="H443" s="105">
        <v>4</v>
      </c>
      <c r="I443" s="105">
        <v>56</v>
      </c>
      <c r="J443" s="105">
        <v>20</v>
      </c>
      <c r="K443" s="105">
        <v>115</v>
      </c>
      <c r="L443" s="105">
        <v>54</v>
      </c>
      <c r="M443" s="105">
        <v>412</v>
      </c>
      <c r="N443" s="105">
        <v>178</v>
      </c>
      <c r="O443" s="105">
        <v>6</v>
      </c>
      <c r="P443" s="105">
        <v>1</v>
      </c>
      <c r="Q443" s="105">
        <v>160</v>
      </c>
      <c r="R443" s="105">
        <v>58</v>
      </c>
      <c r="S443" s="105">
        <v>0</v>
      </c>
      <c r="T443" s="105">
        <v>0</v>
      </c>
      <c r="U443" s="105">
        <v>1450</v>
      </c>
      <c r="V443" s="105">
        <v>675</v>
      </c>
      <c r="W443" s="167"/>
      <c r="X443" s="103" t="s">
        <v>102</v>
      </c>
      <c r="Y443" s="105">
        <v>20</v>
      </c>
      <c r="Z443" s="105">
        <v>16</v>
      </c>
      <c r="AA443" s="105">
        <v>19</v>
      </c>
      <c r="AB443" s="105">
        <v>10</v>
      </c>
      <c r="AC443" s="105">
        <v>5</v>
      </c>
      <c r="AD443" s="105">
        <v>2</v>
      </c>
      <c r="AE443" s="105">
        <v>2</v>
      </c>
      <c r="AF443" s="105">
        <v>0</v>
      </c>
      <c r="AG443" s="105">
        <v>2</v>
      </c>
      <c r="AH443" s="105">
        <v>0</v>
      </c>
      <c r="AI443" s="105">
        <v>29</v>
      </c>
      <c r="AJ443" s="105">
        <v>14</v>
      </c>
      <c r="AK443" s="105">
        <v>0</v>
      </c>
      <c r="AL443" s="105">
        <v>0</v>
      </c>
      <c r="AM443" s="105">
        <v>19</v>
      </c>
      <c r="AN443" s="105">
        <v>3</v>
      </c>
      <c r="AO443" s="105">
        <v>0</v>
      </c>
      <c r="AP443" s="105">
        <v>0</v>
      </c>
      <c r="AQ443" s="105">
        <v>96</v>
      </c>
      <c r="AR443" s="105">
        <v>45</v>
      </c>
      <c r="AS443" s="167"/>
      <c r="AT443" s="103" t="s">
        <v>102</v>
      </c>
      <c r="AU443" s="105">
        <v>12</v>
      </c>
      <c r="AV443" s="105">
        <v>6</v>
      </c>
      <c r="AW443" s="105">
        <v>1</v>
      </c>
      <c r="AX443" s="105">
        <v>2</v>
      </c>
      <c r="AY443" s="105">
        <v>3</v>
      </c>
      <c r="AZ443" s="105">
        <v>11</v>
      </c>
      <c r="BA443" s="105">
        <v>1</v>
      </c>
      <c r="BB443" s="105">
        <v>5</v>
      </c>
      <c r="BC443" s="105">
        <v>0</v>
      </c>
      <c r="BD443" s="105">
        <v>41</v>
      </c>
      <c r="BE443" s="105">
        <v>42</v>
      </c>
      <c r="BF443" s="105">
        <v>41</v>
      </c>
      <c r="BG443" s="105">
        <v>24</v>
      </c>
      <c r="BH443" s="105">
        <v>0</v>
      </c>
      <c r="BI443" s="105">
        <v>9</v>
      </c>
      <c r="BJ443" s="167"/>
      <c r="BK443" s="103" t="s">
        <v>102</v>
      </c>
      <c r="BL443" s="105">
        <v>0</v>
      </c>
      <c r="BM443" s="105">
        <v>489</v>
      </c>
      <c r="BN443" s="105">
        <v>250</v>
      </c>
      <c r="BO443" s="105">
        <v>15</v>
      </c>
      <c r="BP443" s="105">
        <v>10</v>
      </c>
      <c r="BQ443" s="105">
        <v>12</v>
      </c>
      <c r="BR443" s="105">
        <v>28</v>
      </c>
      <c r="BS443" s="105">
        <v>30</v>
      </c>
      <c r="BT443" s="105">
        <v>31</v>
      </c>
      <c r="BU443" s="167"/>
      <c r="BV443" s="103" t="s">
        <v>102</v>
      </c>
      <c r="BW443" s="105">
        <v>488</v>
      </c>
      <c r="BX443" s="105">
        <v>230</v>
      </c>
      <c r="BY443" s="105">
        <v>464</v>
      </c>
      <c r="BZ443" s="105">
        <v>218</v>
      </c>
      <c r="CA443" s="105">
        <v>190</v>
      </c>
      <c r="CB443" s="105">
        <v>71</v>
      </c>
      <c r="CC443" s="105">
        <v>0</v>
      </c>
      <c r="CD443" s="105">
        <v>0</v>
      </c>
      <c r="CE443" s="105">
        <v>0</v>
      </c>
      <c r="CF443" s="105">
        <v>0</v>
      </c>
      <c r="CG443" s="105">
        <v>0</v>
      </c>
      <c r="CH443" s="105">
        <v>0</v>
      </c>
      <c r="CI443" s="105">
        <v>144</v>
      </c>
      <c r="CJ443" s="105">
        <v>46</v>
      </c>
      <c r="CK443" s="105">
        <v>114</v>
      </c>
      <c r="CL443" s="105">
        <v>36</v>
      </c>
      <c r="CM443" s="105">
        <v>57</v>
      </c>
      <c r="CN443" s="105">
        <v>19</v>
      </c>
      <c r="CO443" s="167"/>
      <c r="CP443" s="105" t="s">
        <v>102</v>
      </c>
      <c r="CQ443" s="105">
        <v>102</v>
      </c>
      <c r="CR443" s="105">
        <v>27</v>
      </c>
      <c r="CS443" s="105">
        <v>19</v>
      </c>
      <c r="CT443" s="105">
        <v>12</v>
      </c>
      <c r="CU443" s="105">
        <v>2</v>
      </c>
      <c r="CV443" s="105">
        <v>114</v>
      </c>
      <c r="CW443" s="105">
        <v>29</v>
      </c>
      <c r="CX443" s="167"/>
      <c r="CY443" s="103" t="s">
        <v>102</v>
      </c>
      <c r="CZ443" s="105">
        <v>28</v>
      </c>
      <c r="DA443" s="105">
        <v>59</v>
      </c>
      <c r="DB443" s="105">
        <v>29</v>
      </c>
      <c r="DC443" s="105">
        <v>0</v>
      </c>
      <c r="DD443" s="105">
        <v>33</v>
      </c>
      <c r="DE443" s="105">
        <v>7</v>
      </c>
      <c r="DF443" s="105">
        <v>58</v>
      </c>
      <c r="DG443" s="105">
        <v>12</v>
      </c>
      <c r="DH443" s="105">
        <v>40</v>
      </c>
      <c r="DI443" s="105">
        <v>0</v>
      </c>
      <c r="DJ443" s="105">
        <v>44</v>
      </c>
      <c r="DK443" s="105">
        <v>3</v>
      </c>
      <c r="DL443" s="105">
        <v>6</v>
      </c>
      <c r="DM443" s="105">
        <v>15</v>
      </c>
      <c r="DN443" s="105">
        <v>131</v>
      </c>
      <c r="DO443" s="135"/>
      <c r="DP443" s="138" t="s">
        <v>264</v>
      </c>
      <c r="DQ443" s="138" t="s">
        <v>4544</v>
      </c>
      <c r="DR443" s="138">
        <v>632</v>
      </c>
      <c r="DS443" s="138">
        <v>247</v>
      </c>
      <c r="DT443" s="139">
        <v>1838</v>
      </c>
      <c r="DU443" s="139">
        <v>313</v>
      </c>
    </row>
    <row r="444" spans="1:125">
      <c r="A444" s="167" t="s">
        <v>265</v>
      </c>
      <c r="B444" s="13" t="s">
        <v>119</v>
      </c>
      <c r="C444" s="74">
        <v>50</v>
      </c>
      <c r="D444" s="74">
        <v>11</v>
      </c>
      <c r="E444" s="74">
        <v>33</v>
      </c>
      <c r="F444" s="74">
        <v>10</v>
      </c>
      <c r="G444" s="74">
        <v>0</v>
      </c>
      <c r="H444" s="74">
        <v>0</v>
      </c>
      <c r="I444" s="74">
        <v>0</v>
      </c>
      <c r="J444" s="74">
        <v>0</v>
      </c>
      <c r="K444" s="74">
        <v>0</v>
      </c>
      <c r="L444" s="74">
        <v>0</v>
      </c>
      <c r="M444" s="74">
        <v>91</v>
      </c>
      <c r="N444" s="74">
        <v>25</v>
      </c>
      <c r="O444" s="74">
        <v>0</v>
      </c>
      <c r="P444" s="74">
        <v>0</v>
      </c>
      <c r="Q444" s="74">
        <v>6</v>
      </c>
      <c r="R444" s="74">
        <v>3</v>
      </c>
      <c r="S444" s="74">
        <v>0</v>
      </c>
      <c r="T444" s="74">
        <v>0</v>
      </c>
      <c r="U444" s="67">
        <v>180</v>
      </c>
      <c r="V444" s="67">
        <v>49</v>
      </c>
      <c r="W444" s="167" t="s">
        <v>265</v>
      </c>
      <c r="X444" s="13" t="s">
        <v>119</v>
      </c>
      <c r="Y444" s="74">
        <v>0</v>
      </c>
      <c r="Z444" s="74">
        <v>0</v>
      </c>
      <c r="AA444" s="74">
        <v>0</v>
      </c>
      <c r="AB444" s="74">
        <v>0</v>
      </c>
      <c r="AC444" s="74">
        <v>0</v>
      </c>
      <c r="AD444" s="74">
        <v>0</v>
      </c>
      <c r="AE444" s="74">
        <v>0</v>
      </c>
      <c r="AF444" s="74">
        <v>0</v>
      </c>
      <c r="AG444" s="74">
        <v>0</v>
      </c>
      <c r="AH444" s="74">
        <v>0</v>
      </c>
      <c r="AI444" s="74">
        <v>22</v>
      </c>
      <c r="AJ444" s="74">
        <v>6</v>
      </c>
      <c r="AK444" s="74">
        <v>0</v>
      </c>
      <c r="AL444" s="74">
        <v>0</v>
      </c>
      <c r="AM444" s="74">
        <v>0</v>
      </c>
      <c r="AN444" s="74">
        <v>0</v>
      </c>
      <c r="AO444" s="74">
        <v>0</v>
      </c>
      <c r="AP444" s="74">
        <v>0</v>
      </c>
      <c r="AQ444" s="67">
        <v>22</v>
      </c>
      <c r="AR444" s="67">
        <v>6</v>
      </c>
      <c r="AS444" s="167" t="s">
        <v>265</v>
      </c>
      <c r="AT444" s="13" t="s">
        <v>119</v>
      </c>
      <c r="AU444" s="74">
        <v>3</v>
      </c>
      <c r="AV444" s="74">
        <v>2</v>
      </c>
      <c r="AW444" s="74">
        <v>0</v>
      </c>
      <c r="AX444" s="74">
        <v>0</v>
      </c>
      <c r="AY444" s="74">
        <v>0</v>
      </c>
      <c r="AZ444" s="74">
        <v>4</v>
      </c>
      <c r="BA444" s="74">
        <v>0</v>
      </c>
      <c r="BB444" s="74">
        <v>1</v>
      </c>
      <c r="BC444" s="74">
        <v>0</v>
      </c>
      <c r="BD444" s="67">
        <v>10</v>
      </c>
      <c r="BE444" s="76">
        <v>8</v>
      </c>
      <c r="BF444" s="74">
        <v>0</v>
      </c>
      <c r="BG444" s="74">
        <v>0</v>
      </c>
      <c r="BH444" s="74">
        <v>0</v>
      </c>
      <c r="BI444" s="74">
        <v>3</v>
      </c>
      <c r="BJ444" s="167" t="s">
        <v>265</v>
      </c>
      <c r="BK444" s="13" t="s">
        <v>119</v>
      </c>
      <c r="BL444" s="74">
        <v>0</v>
      </c>
      <c r="BM444" s="74">
        <v>31</v>
      </c>
      <c r="BN444" s="74">
        <v>33</v>
      </c>
      <c r="BO444" s="74">
        <v>20</v>
      </c>
      <c r="BP444" s="74">
        <v>0</v>
      </c>
      <c r="BQ444" s="74">
        <v>3</v>
      </c>
      <c r="BR444" s="74">
        <v>13</v>
      </c>
      <c r="BS444" s="74">
        <v>6</v>
      </c>
      <c r="BT444" s="74">
        <v>6</v>
      </c>
      <c r="BU444" s="167" t="s">
        <v>265</v>
      </c>
      <c r="BV444" s="13" t="s">
        <v>119</v>
      </c>
      <c r="BW444" s="74">
        <v>83</v>
      </c>
      <c r="BX444" s="74">
        <v>23</v>
      </c>
      <c r="BY444" s="74">
        <v>79</v>
      </c>
      <c r="BZ444" s="74">
        <v>23</v>
      </c>
      <c r="CA444" s="74">
        <v>47</v>
      </c>
      <c r="CB444" s="74">
        <v>11</v>
      </c>
      <c r="CC444" s="74">
        <v>1</v>
      </c>
      <c r="CD444" s="74">
        <v>0</v>
      </c>
      <c r="CE444" s="74">
        <v>1</v>
      </c>
      <c r="CF444" s="74">
        <v>0</v>
      </c>
      <c r="CG444" s="74">
        <v>0</v>
      </c>
      <c r="CH444" s="74">
        <v>0</v>
      </c>
      <c r="CI444" s="74">
        <v>1</v>
      </c>
      <c r="CJ444" s="74">
        <v>0</v>
      </c>
      <c r="CK444" s="74">
        <v>1</v>
      </c>
      <c r="CL444" s="74">
        <v>0</v>
      </c>
      <c r="CM444" s="74">
        <v>1</v>
      </c>
      <c r="CN444" s="74">
        <v>0</v>
      </c>
      <c r="CO444" s="167" t="s">
        <v>265</v>
      </c>
      <c r="CP444" s="13" t="s">
        <v>119</v>
      </c>
      <c r="CQ444" s="72">
        <v>23</v>
      </c>
      <c r="CR444" s="5">
        <v>3</v>
      </c>
      <c r="CS444" s="5">
        <v>1</v>
      </c>
      <c r="CT444" s="72">
        <v>1</v>
      </c>
      <c r="CU444" s="5">
        <v>0</v>
      </c>
      <c r="CV444" s="72">
        <v>24</v>
      </c>
      <c r="CW444" s="72">
        <v>3</v>
      </c>
      <c r="CX444" s="167" t="s">
        <v>265</v>
      </c>
      <c r="CY444" s="13" t="s">
        <v>119</v>
      </c>
      <c r="CZ444" s="74">
        <v>0</v>
      </c>
      <c r="DA444" s="74">
        <v>0</v>
      </c>
      <c r="DB444" s="74">
        <v>0</v>
      </c>
      <c r="DC444" s="74">
        <v>0</v>
      </c>
      <c r="DD444" s="74">
        <v>0</v>
      </c>
      <c r="DE444" s="74">
        <v>0</v>
      </c>
      <c r="DF444" s="74">
        <v>0</v>
      </c>
      <c r="DG444" s="74">
        <v>0</v>
      </c>
      <c r="DH444" s="74">
        <v>49</v>
      </c>
      <c r="DI444" s="74">
        <v>0</v>
      </c>
      <c r="DJ444" s="74">
        <v>0</v>
      </c>
      <c r="DK444" s="74">
        <v>0</v>
      </c>
      <c r="DL444" s="74">
        <v>0</v>
      </c>
      <c r="DM444" s="74">
        <v>0</v>
      </c>
      <c r="DN444" s="74">
        <v>0</v>
      </c>
      <c r="DO444" s="135"/>
      <c r="DP444" s="138" t="s">
        <v>265</v>
      </c>
      <c r="DQ444" s="138" t="s">
        <v>4545</v>
      </c>
      <c r="DR444" s="138">
        <v>85</v>
      </c>
      <c r="DS444" s="138">
        <v>48</v>
      </c>
      <c r="DT444" s="139">
        <v>241</v>
      </c>
      <c r="DU444" s="139">
        <v>49</v>
      </c>
    </row>
    <row r="445" spans="1:125">
      <c r="A445" s="167"/>
      <c r="B445" s="13" t="s">
        <v>120</v>
      </c>
      <c r="C445" s="74">
        <v>390</v>
      </c>
      <c r="D445" s="74">
        <v>197</v>
      </c>
      <c r="E445" s="74">
        <v>209</v>
      </c>
      <c r="F445" s="74">
        <v>120</v>
      </c>
      <c r="G445" s="74">
        <v>0</v>
      </c>
      <c r="H445" s="74">
        <v>0</v>
      </c>
      <c r="I445" s="74">
        <v>2</v>
      </c>
      <c r="J445" s="74">
        <v>2</v>
      </c>
      <c r="K445" s="74">
        <v>55</v>
      </c>
      <c r="L445" s="74">
        <v>10</v>
      </c>
      <c r="M445" s="74">
        <v>410</v>
      </c>
      <c r="N445" s="74">
        <v>164</v>
      </c>
      <c r="O445" s="74">
        <v>0</v>
      </c>
      <c r="P445" s="74">
        <v>0</v>
      </c>
      <c r="Q445" s="74">
        <v>72</v>
      </c>
      <c r="R445" s="74">
        <v>21</v>
      </c>
      <c r="S445" s="74">
        <v>19</v>
      </c>
      <c r="T445" s="74">
        <v>3</v>
      </c>
      <c r="U445" s="67">
        <v>1157</v>
      </c>
      <c r="V445" s="67">
        <v>517</v>
      </c>
      <c r="W445" s="167"/>
      <c r="X445" s="13" t="s">
        <v>120</v>
      </c>
      <c r="Y445" s="74">
        <v>36</v>
      </c>
      <c r="Z445" s="74">
        <v>14</v>
      </c>
      <c r="AA445" s="74">
        <v>27</v>
      </c>
      <c r="AB445" s="74">
        <v>16</v>
      </c>
      <c r="AC445" s="74">
        <v>0</v>
      </c>
      <c r="AD445" s="74">
        <v>0</v>
      </c>
      <c r="AE445" s="74">
        <v>0</v>
      </c>
      <c r="AF445" s="74">
        <v>0</v>
      </c>
      <c r="AG445" s="74">
        <v>1</v>
      </c>
      <c r="AH445" s="74">
        <v>0</v>
      </c>
      <c r="AI445" s="74">
        <v>111</v>
      </c>
      <c r="AJ445" s="74">
        <v>42</v>
      </c>
      <c r="AK445" s="74">
        <v>0</v>
      </c>
      <c r="AL445" s="74">
        <v>0</v>
      </c>
      <c r="AM445" s="74">
        <v>14</v>
      </c>
      <c r="AN445" s="74">
        <v>5</v>
      </c>
      <c r="AO445" s="74">
        <v>5</v>
      </c>
      <c r="AP445" s="74">
        <v>1</v>
      </c>
      <c r="AQ445" s="67">
        <v>194</v>
      </c>
      <c r="AR445" s="67">
        <v>78</v>
      </c>
      <c r="AS445" s="167"/>
      <c r="AT445" s="13" t="s">
        <v>120</v>
      </c>
      <c r="AU445" s="74">
        <v>9</v>
      </c>
      <c r="AV445" s="74">
        <v>6</v>
      </c>
      <c r="AW445" s="74">
        <v>0</v>
      </c>
      <c r="AX445" s="74">
        <v>1</v>
      </c>
      <c r="AY445" s="74">
        <v>3</v>
      </c>
      <c r="AZ445" s="74">
        <v>7</v>
      </c>
      <c r="BA445" s="74">
        <v>0</v>
      </c>
      <c r="BB445" s="74">
        <v>3</v>
      </c>
      <c r="BC445" s="74">
        <v>1</v>
      </c>
      <c r="BD445" s="67">
        <v>30</v>
      </c>
      <c r="BE445" s="76">
        <v>37</v>
      </c>
      <c r="BF445" s="74">
        <v>27</v>
      </c>
      <c r="BG445" s="74">
        <v>0</v>
      </c>
      <c r="BH445" s="74">
        <v>0</v>
      </c>
      <c r="BI445" s="74">
        <v>6</v>
      </c>
      <c r="BJ445" s="167"/>
      <c r="BK445" s="13" t="s">
        <v>120</v>
      </c>
      <c r="BL445" s="74">
        <v>10</v>
      </c>
      <c r="BM445" s="74">
        <v>339</v>
      </c>
      <c r="BN445" s="74">
        <v>207</v>
      </c>
      <c r="BO445" s="74">
        <v>22</v>
      </c>
      <c r="BP445" s="74">
        <v>2</v>
      </c>
      <c r="BQ445" s="74">
        <v>13</v>
      </c>
      <c r="BR445" s="74">
        <v>32</v>
      </c>
      <c r="BS445" s="74">
        <v>32</v>
      </c>
      <c r="BT445" s="74">
        <v>32</v>
      </c>
      <c r="BU445" s="167"/>
      <c r="BV445" s="13" t="s">
        <v>120</v>
      </c>
      <c r="BW445" s="74">
        <v>377</v>
      </c>
      <c r="BX445" s="74">
        <v>153</v>
      </c>
      <c r="BY445" s="74">
        <v>343</v>
      </c>
      <c r="BZ445" s="74">
        <v>145</v>
      </c>
      <c r="CA445" s="74">
        <v>226</v>
      </c>
      <c r="CB445" s="74">
        <v>101</v>
      </c>
      <c r="CC445" s="74">
        <v>0</v>
      </c>
      <c r="CD445" s="74">
        <v>0</v>
      </c>
      <c r="CE445" s="74">
        <v>0</v>
      </c>
      <c r="CF445" s="74">
        <v>0</v>
      </c>
      <c r="CG445" s="74">
        <v>0</v>
      </c>
      <c r="CH445" s="74">
        <v>0</v>
      </c>
      <c r="CI445" s="74">
        <v>65</v>
      </c>
      <c r="CJ445" s="74">
        <v>7</v>
      </c>
      <c r="CK445" s="74">
        <v>29</v>
      </c>
      <c r="CL445" s="74">
        <v>6</v>
      </c>
      <c r="CM445" s="74">
        <v>14</v>
      </c>
      <c r="CN445" s="74">
        <v>1</v>
      </c>
      <c r="CO445" s="167"/>
      <c r="CP445" s="13" t="s">
        <v>120</v>
      </c>
      <c r="CQ445" s="72">
        <v>59</v>
      </c>
      <c r="CR445" s="5">
        <v>12</v>
      </c>
      <c r="CS445" s="5">
        <v>9</v>
      </c>
      <c r="CT445" s="72">
        <v>9</v>
      </c>
      <c r="CU445" s="5">
        <v>1</v>
      </c>
      <c r="CV445" s="72">
        <v>68</v>
      </c>
      <c r="CW445" s="72">
        <v>13</v>
      </c>
      <c r="CX445" s="167"/>
      <c r="CY445" s="13" t="s">
        <v>120</v>
      </c>
      <c r="CZ445" s="74">
        <v>0</v>
      </c>
      <c r="DA445" s="74">
        <v>0</v>
      </c>
      <c r="DB445" s="74">
        <v>0</v>
      </c>
      <c r="DC445" s="74">
        <v>0</v>
      </c>
      <c r="DD445" s="74">
        <v>0</v>
      </c>
      <c r="DE445" s="74">
        <v>0</v>
      </c>
      <c r="DF445" s="74">
        <v>0</v>
      </c>
      <c r="DG445" s="74">
        <v>0</v>
      </c>
      <c r="DH445" s="74">
        <v>0</v>
      </c>
      <c r="DI445" s="74">
        <v>0</v>
      </c>
      <c r="DJ445" s="74">
        <v>0</v>
      </c>
      <c r="DK445" s="74">
        <v>0</v>
      </c>
      <c r="DL445" s="74">
        <v>0</v>
      </c>
      <c r="DM445" s="74">
        <v>9</v>
      </c>
      <c r="DN445" s="74">
        <v>0</v>
      </c>
      <c r="DO445" s="135"/>
      <c r="DP445" s="138" t="s">
        <v>265</v>
      </c>
      <c r="DQ445" s="138" t="s">
        <v>4546</v>
      </c>
      <c r="DR445" s="138">
        <v>442</v>
      </c>
      <c r="DS445" s="138">
        <v>240</v>
      </c>
      <c r="DT445" s="139">
        <v>1407</v>
      </c>
      <c r="DU445" s="139">
        <v>0</v>
      </c>
    </row>
    <row r="446" spans="1:125">
      <c r="A446" s="167"/>
      <c r="B446" s="103" t="s">
        <v>102</v>
      </c>
      <c r="C446" s="105">
        <v>440</v>
      </c>
      <c r="D446" s="105">
        <v>208</v>
      </c>
      <c r="E446" s="105">
        <v>242</v>
      </c>
      <c r="F446" s="105">
        <v>130</v>
      </c>
      <c r="G446" s="105">
        <v>0</v>
      </c>
      <c r="H446" s="105">
        <v>0</v>
      </c>
      <c r="I446" s="105">
        <v>2</v>
      </c>
      <c r="J446" s="105">
        <v>2</v>
      </c>
      <c r="K446" s="105">
        <v>55</v>
      </c>
      <c r="L446" s="105">
        <v>10</v>
      </c>
      <c r="M446" s="105">
        <v>501</v>
      </c>
      <c r="N446" s="105">
        <v>189</v>
      </c>
      <c r="O446" s="105">
        <v>0</v>
      </c>
      <c r="P446" s="105">
        <v>0</v>
      </c>
      <c r="Q446" s="105">
        <v>78</v>
      </c>
      <c r="R446" s="105">
        <v>24</v>
      </c>
      <c r="S446" s="105">
        <v>19</v>
      </c>
      <c r="T446" s="105">
        <v>3</v>
      </c>
      <c r="U446" s="105">
        <v>1337</v>
      </c>
      <c r="V446" s="105">
        <v>566</v>
      </c>
      <c r="W446" s="167"/>
      <c r="X446" s="103" t="s">
        <v>102</v>
      </c>
      <c r="Y446" s="105">
        <v>36</v>
      </c>
      <c r="Z446" s="105">
        <v>14</v>
      </c>
      <c r="AA446" s="105">
        <v>27</v>
      </c>
      <c r="AB446" s="105">
        <v>16</v>
      </c>
      <c r="AC446" s="105">
        <v>0</v>
      </c>
      <c r="AD446" s="105">
        <v>0</v>
      </c>
      <c r="AE446" s="105">
        <v>0</v>
      </c>
      <c r="AF446" s="105">
        <v>0</v>
      </c>
      <c r="AG446" s="105">
        <v>1</v>
      </c>
      <c r="AH446" s="105">
        <v>0</v>
      </c>
      <c r="AI446" s="105">
        <v>133</v>
      </c>
      <c r="AJ446" s="105">
        <v>48</v>
      </c>
      <c r="AK446" s="105">
        <v>0</v>
      </c>
      <c r="AL446" s="105">
        <v>0</v>
      </c>
      <c r="AM446" s="105">
        <v>14</v>
      </c>
      <c r="AN446" s="105">
        <v>5</v>
      </c>
      <c r="AO446" s="105">
        <v>5</v>
      </c>
      <c r="AP446" s="105">
        <v>1</v>
      </c>
      <c r="AQ446" s="105">
        <v>216</v>
      </c>
      <c r="AR446" s="105">
        <v>84</v>
      </c>
      <c r="AS446" s="167"/>
      <c r="AT446" s="103" t="s">
        <v>102</v>
      </c>
      <c r="AU446" s="105">
        <v>12</v>
      </c>
      <c r="AV446" s="105">
        <v>8</v>
      </c>
      <c r="AW446" s="105">
        <v>0</v>
      </c>
      <c r="AX446" s="105">
        <v>1</v>
      </c>
      <c r="AY446" s="105">
        <v>3</v>
      </c>
      <c r="AZ446" s="105">
        <v>11</v>
      </c>
      <c r="BA446" s="105">
        <v>0</v>
      </c>
      <c r="BB446" s="105">
        <v>4</v>
      </c>
      <c r="BC446" s="105">
        <v>1</v>
      </c>
      <c r="BD446" s="105">
        <v>40</v>
      </c>
      <c r="BE446" s="105">
        <v>45</v>
      </c>
      <c r="BF446" s="105">
        <v>27</v>
      </c>
      <c r="BG446" s="105">
        <v>0</v>
      </c>
      <c r="BH446" s="105">
        <v>0</v>
      </c>
      <c r="BI446" s="105">
        <v>9</v>
      </c>
      <c r="BJ446" s="167"/>
      <c r="BK446" s="103" t="s">
        <v>102</v>
      </c>
      <c r="BL446" s="105">
        <v>10</v>
      </c>
      <c r="BM446" s="105">
        <v>370</v>
      </c>
      <c r="BN446" s="105">
        <v>240</v>
      </c>
      <c r="BO446" s="105">
        <v>42</v>
      </c>
      <c r="BP446" s="105">
        <v>2</v>
      </c>
      <c r="BQ446" s="105">
        <v>16</v>
      </c>
      <c r="BR446" s="105">
        <v>45</v>
      </c>
      <c r="BS446" s="105">
        <v>38</v>
      </c>
      <c r="BT446" s="105">
        <v>38</v>
      </c>
      <c r="BU446" s="167"/>
      <c r="BV446" s="103" t="s">
        <v>102</v>
      </c>
      <c r="BW446" s="105">
        <v>460</v>
      </c>
      <c r="BX446" s="105">
        <v>176</v>
      </c>
      <c r="BY446" s="105">
        <v>422</v>
      </c>
      <c r="BZ446" s="105">
        <v>168</v>
      </c>
      <c r="CA446" s="105">
        <v>273</v>
      </c>
      <c r="CB446" s="105">
        <v>112</v>
      </c>
      <c r="CC446" s="105">
        <v>1</v>
      </c>
      <c r="CD446" s="105">
        <v>0</v>
      </c>
      <c r="CE446" s="105">
        <v>1</v>
      </c>
      <c r="CF446" s="105">
        <v>0</v>
      </c>
      <c r="CG446" s="105">
        <v>0</v>
      </c>
      <c r="CH446" s="105">
        <v>0</v>
      </c>
      <c r="CI446" s="105">
        <v>66</v>
      </c>
      <c r="CJ446" s="105">
        <v>7</v>
      </c>
      <c r="CK446" s="105">
        <v>30</v>
      </c>
      <c r="CL446" s="105">
        <v>6</v>
      </c>
      <c r="CM446" s="105">
        <v>15</v>
      </c>
      <c r="CN446" s="105">
        <v>1</v>
      </c>
      <c r="CO446" s="167"/>
      <c r="CP446" s="105" t="s">
        <v>102</v>
      </c>
      <c r="CQ446" s="105">
        <v>82</v>
      </c>
      <c r="CR446" s="105">
        <v>15</v>
      </c>
      <c r="CS446" s="105">
        <v>10</v>
      </c>
      <c r="CT446" s="105">
        <v>10</v>
      </c>
      <c r="CU446" s="105">
        <v>1</v>
      </c>
      <c r="CV446" s="105">
        <v>92</v>
      </c>
      <c r="CW446" s="105">
        <v>16</v>
      </c>
      <c r="CX446" s="167"/>
      <c r="CY446" s="103" t="s">
        <v>102</v>
      </c>
      <c r="CZ446" s="105">
        <v>0</v>
      </c>
      <c r="DA446" s="105">
        <v>0</v>
      </c>
      <c r="DB446" s="105">
        <v>0</v>
      </c>
      <c r="DC446" s="105">
        <v>0</v>
      </c>
      <c r="DD446" s="105">
        <v>0</v>
      </c>
      <c r="DE446" s="105">
        <v>0</v>
      </c>
      <c r="DF446" s="105">
        <v>0</v>
      </c>
      <c r="DG446" s="105">
        <v>0</v>
      </c>
      <c r="DH446" s="105">
        <v>49</v>
      </c>
      <c r="DI446" s="105">
        <v>0</v>
      </c>
      <c r="DJ446" s="105">
        <v>0</v>
      </c>
      <c r="DK446" s="105">
        <v>0</v>
      </c>
      <c r="DL446" s="105">
        <v>0</v>
      </c>
      <c r="DM446" s="105">
        <v>9</v>
      </c>
      <c r="DN446" s="105">
        <v>0</v>
      </c>
      <c r="DO446" s="135"/>
      <c r="DP446" s="138" t="s">
        <v>265</v>
      </c>
      <c r="DQ446" s="138" t="s">
        <v>4547</v>
      </c>
      <c r="DR446" s="138">
        <v>527</v>
      </c>
      <c r="DS446" s="138">
        <v>288</v>
      </c>
      <c r="DT446" s="139">
        <v>1648</v>
      </c>
      <c r="DU446" s="139">
        <v>49</v>
      </c>
    </row>
    <row r="447" spans="1:125">
      <c r="A447" s="6" t="s">
        <v>144</v>
      </c>
      <c r="B447" s="83"/>
      <c r="C447" s="83"/>
      <c r="D447" s="83"/>
      <c r="E447" s="83"/>
      <c r="F447" s="83"/>
      <c r="G447" s="83"/>
      <c r="H447" s="83"/>
      <c r="I447" s="83"/>
      <c r="J447" s="83"/>
      <c r="K447" s="83"/>
      <c r="L447" s="83"/>
      <c r="M447" s="83"/>
      <c r="N447" s="83"/>
      <c r="O447" s="83"/>
      <c r="P447" s="83"/>
      <c r="Q447" s="83"/>
      <c r="R447" s="83"/>
      <c r="S447" s="83"/>
      <c r="T447" s="83"/>
      <c r="U447" s="83"/>
      <c r="V447" s="83"/>
      <c r="W447" s="6" t="s">
        <v>144</v>
      </c>
      <c r="X447" s="78"/>
      <c r="Y447" s="100"/>
      <c r="Z447" s="100"/>
      <c r="AA447" s="100"/>
      <c r="AB447" s="100"/>
      <c r="AC447" s="100"/>
      <c r="AD447" s="100"/>
      <c r="AE447" s="100"/>
      <c r="AF447" s="100"/>
      <c r="AG447" s="100"/>
      <c r="AH447" s="100"/>
      <c r="AI447" s="100"/>
      <c r="AJ447" s="100"/>
      <c r="AK447" s="100"/>
      <c r="AL447" s="100"/>
      <c r="AM447" s="100"/>
      <c r="AN447" s="100"/>
      <c r="AO447" s="100"/>
      <c r="AP447" s="100"/>
      <c r="AQ447" s="86"/>
      <c r="AR447" s="86"/>
      <c r="AS447" s="6" t="s">
        <v>144</v>
      </c>
      <c r="AT447" s="78"/>
      <c r="AU447" s="100"/>
      <c r="AV447" s="100"/>
      <c r="AW447" s="100"/>
      <c r="AX447" s="100"/>
      <c r="AY447" s="100"/>
      <c r="AZ447" s="100"/>
      <c r="BA447" s="100"/>
      <c r="BB447" s="100"/>
      <c r="BC447" s="100"/>
      <c r="BD447" s="100"/>
      <c r="BE447" s="100"/>
      <c r="BF447" s="100"/>
      <c r="BG447" s="100"/>
      <c r="BH447" s="100"/>
      <c r="BI447" s="100"/>
      <c r="BJ447" s="6" t="s">
        <v>144</v>
      </c>
      <c r="BK447" s="78"/>
      <c r="BL447" s="99"/>
      <c r="BM447" s="99"/>
      <c r="BN447" s="99"/>
      <c r="BO447" s="99"/>
      <c r="BP447" s="99"/>
      <c r="BQ447" s="99"/>
      <c r="BR447" s="99"/>
      <c r="BS447" s="99"/>
      <c r="BT447" s="99"/>
      <c r="BU447" s="6" t="s">
        <v>144</v>
      </c>
      <c r="BV447" s="83"/>
      <c r="BW447" s="83"/>
      <c r="BX447" s="83"/>
      <c r="BY447" s="83"/>
      <c r="BZ447" s="83"/>
      <c r="CA447" s="83"/>
      <c r="CB447" s="83"/>
      <c r="CC447" s="83"/>
      <c r="CD447" s="83"/>
      <c r="CE447" s="83"/>
      <c r="CF447" s="83"/>
      <c r="CG447" s="83"/>
      <c r="CH447" s="83"/>
      <c r="CI447" s="83"/>
      <c r="CJ447" s="83"/>
      <c r="CK447" s="83"/>
      <c r="CL447" s="83"/>
      <c r="CM447" s="83"/>
      <c r="CN447" s="83"/>
      <c r="CO447" s="6" t="s">
        <v>144</v>
      </c>
      <c r="CP447" s="85"/>
      <c r="CQ447" s="83"/>
      <c r="CR447" s="83"/>
      <c r="CS447" s="83"/>
      <c r="CT447" s="83"/>
      <c r="CU447" s="83"/>
      <c r="CV447" s="83"/>
      <c r="CW447" s="83"/>
      <c r="CX447" s="6" t="s">
        <v>144</v>
      </c>
      <c r="CY447" s="83"/>
      <c r="CZ447" s="99"/>
      <c r="DA447" s="99"/>
      <c r="DB447" s="99"/>
      <c r="DC447" s="99"/>
      <c r="DD447" s="99"/>
      <c r="DE447" s="99"/>
      <c r="DF447" s="99"/>
      <c r="DG447" s="99"/>
      <c r="DH447" s="99"/>
      <c r="DI447" s="99"/>
      <c r="DJ447" s="99"/>
      <c r="DK447" s="99"/>
      <c r="DL447" s="99"/>
      <c r="DM447" s="99"/>
      <c r="DN447" s="99"/>
      <c r="DO447" s="135"/>
      <c r="DP447" s="138" t="s">
        <v>144</v>
      </c>
      <c r="DQ447" s="138" t="s">
        <v>144</v>
      </c>
      <c r="DR447" s="138">
        <v>0</v>
      </c>
      <c r="DS447" s="138">
        <v>0</v>
      </c>
      <c r="DT447" s="139">
        <v>0</v>
      </c>
      <c r="DU447" s="139">
        <v>0</v>
      </c>
    </row>
    <row r="448" spans="1:125" ht="14.45" customHeight="1">
      <c r="A448" s="162" t="s">
        <v>5</v>
      </c>
      <c r="B448" s="13" t="s">
        <v>119</v>
      </c>
      <c r="C448" s="74">
        <v>198</v>
      </c>
      <c r="D448" s="74">
        <v>129</v>
      </c>
      <c r="E448" s="74">
        <v>155</v>
      </c>
      <c r="F448" s="74">
        <v>94</v>
      </c>
      <c r="G448" s="74">
        <v>0</v>
      </c>
      <c r="H448" s="74">
        <v>0</v>
      </c>
      <c r="I448" s="74">
        <v>34</v>
      </c>
      <c r="J448" s="74">
        <v>21</v>
      </c>
      <c r="K448" s="74">
        <v>0</v>
      </c>
      <c r="L448" s="74">
        <v>0</v>
      </c>
      <c r="M448" s="74">
        <v>274</v>
      </c>
      <c r="N448" s="74">
        <v>158</v>
      </c>
      <c r="O448" s="74">
        <v>0</v>
      </c>
      <c r="P448" s="74">
        <v>0</v>
      </c>
      <c r="Q448" s="74">
        <v>9</v>
      </c>
      <c r="R448" s="74">
        <v>2</v>
      </c>
      <c r="S448" s="74">
        <v>0</v>
      </c>
      <c r="T448" s="74">
        <v>0</v>
      </c>
      <c r="U448" s="67">
        <v>670</v>
      </c>
      <c r="V448" s="67">
        <v>404</v>
      </c>
      <c r="W448" s="162" t="s">
        <v>5</v>
      </c>
      <c r="X448" s="13" t="s">
        <v>119</v>
      </c>
      <c r="Y448" s="74">
        <v>0</v>
      </c>
      <c r="Z448" s="74">
        <v>0</v>
      </c>
      <c r="AA448" s="74">
        <v>2</v>
      </c>
      <c r="AB448" s="74">
        <v>1</v>
      </c>
      <c r="AC448" s="74">
        <v>0</v>
      </c>
      <c r="AD448" s="74">
        <v>0</v>
      </c>
      <c r="AE448" s="74">
        <v>1</v>
      </c>
      <c r="AF448" s="74">
        <v>1</v>
      </c>
      <c r="AG448" s="74">
        <v>0</v>
      </c>
      <c r="AH448" s="74">
        <v>0</v>
      </c>
      <c r="AI448" s="74">
        <v>18</v>
      </c>
      <c r="AJ448" s="74">
        <v>9</v>
      </c>
      <c r="AK448" s="74">
        <v>0</v>
      </c>
      <c r="AL448" s="74">
        <v>0</v>
      </c>
      <c r="AM448" s="74">
        <v>1</v>
      </c>
      <c r="AN448" s="74">
        <v>0</v>
      </c>
      <c r="AO448" s="74">
        <v>0</v>
      </c>
      <c r="AP448" s="74">
        <v>0</v>
      </c>
      <c r="AQ448" s="67">
        <v>22</v>
      </c>
      <c r="AR448" s="67">
        <v>11</v>
      </c>
      <c r="AS448" s="162" t="s">
        <v>5</v>
      </c>
      <c r="AT448" s="13" t="s">
        <v>119</v>
      </c>
      <c r="AU448" s="74">
        <v>7</v>
      </c>
      <c r="AV448" s="74">
        <v>6</v>
      </c>
      <c r="AW448" s="74">
        <v>0</v>
      </c>
      <c r="AX448" s="74">
        <v>1</v>
      </c>
      <c r="AY448" s="74">
        <v>0</v>
      </c>
      <c r="AZ448" s="74">
        <v>7</v>
      </c>
      <c r="BA448" s="74">
        <v>0</v>
      </c>
      <c r="BB448" s="74">
        <v>1</v>
      </c>
      <c r="BC448" s="74">
        <v>0</v>
      </c>
      <c r="BD448" s="67">
        <v>22</v>
      </c>
      <c r="BE448" s="76">
        <v>27</v>
      </c>
      <c r="BF448" s="74">
        <v>27</v>
      </c>
      <c r="BG448" s="74">
        <v>7</v>
      </c>
      <c r="BH448" s="74">
        <v>0</v>
      </c>
      <c r="BI448" s="74">
        <v>7</v>
      </c>
      <c r="BJ448" s="162" t="s">
        <v>5</v>
      </c>
      <c r="BK448" s="13" t="s">
        <v>119</v>
      </c>
      <c r="BL448" s="74">
        <v>80</v>
      </c>
      <c r="BM448" s="74">
        <v>100</v>
      </c>
      <c r="BN448" s="74">
        <v>84</v>
      </c>
      <c r="BO448" s="74">
        <v>70</v>
      </c>
      <c r="BP448" s="74">
        <v>0</v>
      </c>
      <c r="BQ448" s="74">
        <v>4</v>
      </c>
      <c r="BR448" s="74">
        <v>21</v>
      </c>
      <c r="BS448" s="74">
        <v>20</v>
      </c>
      <c r="BT448" s="74">
        <v>17</v>
      </c>
      <c r="BU448" s="162" t="s">
        <v>5</v>
      </c>
      <c r="BV448" s="13" t="s">
        <v>119</v>
      </c>
      <c r="BW448" s="74">
        <v>227</v>
      </c>
      <c r="BX448" s="74">
        <v>126</v>
      </c>
      <c r="BY448" s="74">
        <v>222</v>
      </c>
      <c r="BZ448" s="74">
        <v>123</v>
      </c>
      <c r="CA448" s="74">
        <v>114</v>
      </c>
      <c r="CB448" s="74">
        <v>68</v>
      </c>
      <c r="CC448" s="74">
        <v>0</v>
      </c>
      <c r="CD448" s="74">
        <v>0</v>
      </c>
      <c r="CE448" s="74">
        <v>0</v>
      </c>
      <c r="CF448" s="74">
        <v>0</v>
      </c>
      <c r="CG448" s="74">
        <v>0</v>
      </c>
      <c r="CH448" s="74">
        <v>0</v>
      </c>
      <c r="CI448" s="74">
        <v>10</v>
      </c>
      <c r="CJ448" s="74">
        <v>2</v>
      </c>
      <c r="CK448" s="74">
        <v>10</v>
      </c>
      <c r="CL448" s="74">
        <v>2</v>
      </c>
      <c r="CM448" s="74">
        <v>4</v>
      </c>
      <c r="CN448" s="74">
        <v>2</v>
      </c>
      <c r="CO448" s="162" t="s">
        <v>5</v>
      </c>
      <c r="CP448" s="13" t="s">
        <v>119</v>
      </c>
      <c r="CQ448" s="72">
        <v>44</v>
      </c>
      <c r="CR448" s="5">
        <v>16</v>
      </c>
      <c r="CS448" s="5">
        <v>8</v>
      </c>
      <c r="CT448" s="72">
        <v>6</v>
      </c>
      <c r="CU448" s="5">
        <v>1</v>
      </c>
      <c r="CV448" s="72">
        <v>50</v>
      </c>
      <c r="CW448" s="72">
        <v>17</v>
      </c>
      <c r="CX448" s="162" t="s">
        <v>5</v>
      </c>
      <c r="CY448" s="13" t="s">
        <v>119</v>
      </c>
      <c r="CZ448" s="74">
        <v>6</v>
      </c>
      <c r="DA448" s="74">
        <v>4</v>
      </c>
      <c r="DB448" s="74">
        <v>3</v>
      </c>
      <c r="DC448" s="74">
        <v>0</v>
      </c>
      <c r="DD448" s="74">
        <v>4</v>
      </c>
      <c r="DE448" s="74">
        <v>1</v>
      </c>
      <c r="DF448" s="74">
        <v>30</v>
      </c>
      <c r="DG448" s="74">
        <v>0</v>
      </c>
      <c r="DH448" s="74">
        <v>4</v>
      </c>
      <c r="DI448" s="74">
        <v>0</v>
      </c>
      <c r="DJ448" s="74">
        <v>4</v>
      </c>
      <c r="DK448" s="74">
        <v>0</v>
      </c>
      <c r="DL448" s="74">
        <v>6</v>
      </c>
      <c r="DM448" s="74">
        <v>3</v>
      </c>
      <c r="DN448" s="74">
        <v>3</v>
      </c>
      <c r="DO448" s="135"/>
      <c r="DP448" s="138" t="s">
        <v>5</v>
      </c>
      <c r="DQ448" s="138" t="s">
        <v>4548</v>
      </c>
      <c r="DR448" s="138">
        <v>237</v>
      </c>
      <c r="DS448" s="138">
        <v>118</v>
      </c>
      <c r="DT448" s="139">
        <v>812</v>
      </c>
      <c r="DU448" s="139">
        <v>56</v>
      </c>
    </row>
    <row r="449" spans="1:125">
      <c r="A449" s="162"/>
      <c r="B449" s="13" t="s">
        <v>120</v>
      </c>
      <c r="C449" s="74">
        <v>232</v>
      </c>
      <c r="D449" s="74">
        <v>123</v>
      </c>
      <c r="E449" s="74">
        <v>89</v>
      </c>
      <c r="F449" s="74">
        <v>54</v>
      </c>
      <c r="G449" s="74">
        <v>0</v>
      </c>
      <c r="H449" s="74">
        <v>0</v>
      </c>
      <c r="I449" s="74">
        <v>0</v>
      </c>
      <c r="J449" s="74">
        <v>0</v>
      </c>
      <c r="K449" s="74">
        <v>97</v>
      </c>
      <c r="L449" s="74">
        <v>44</v>
      </c>
      <c r="M449" s="74">
        <v>204</v>
      </c>
      <c r="N449" s="74">
        <v>124</v>
      </c>
      <c r="O449" s="74">
        <v>0</v>
      </c>
      <c r="P449" s="74">
        <v>0</v>
      </c>
      <c r="Q449" s="74">
        <v>20</v>
      </c>
      <c r="R449" s="74">
        <v>7</v>
      </c>
      <c r="S449" s="74">
        <v>29</v>
      </c>
      <c r="T449" s="74">
        <v>11</v>
      </c>
      <c r="U449" s="67">
        <v>671</v>
      </c>
      <c r="V449" s="67">
        <v>363</v>
      </c>
      <c r="W449" s="162"/>
      <c r="X449" s="13" t="s">
        <v>120</v>
      </c>
      <c r="Y449" s="74">
        <v>0</v>
      </c>
      <c r="Z449" s="74">
        <v>0</v>
      </c>
      <c r="AA449" s="74">
        <v>3</v>
      </c>
      <c r="AB449" s="74">
        <v>3</v>
      </c>
      <c r="AC449" s="74">
        <v>0</v>
      </c>
      <c r="AD449" s="74">
        <v>0</v>
      </c>
      <c r="AE449" s="74">
        <v>0</v>
      </c>
      <c r="AF449" s="74">
        <v>0</v>
      </c>
      <c r="AG449" s="74">
        <v>2</v>
      </c>
      <c r="AH449" s="74">
        <v>1</v>
      </c>
      <c r="AI449" s="74">
        <v>8</v>
      </c>
      <c r="AJ449" s="74">
        <v>1</v>
      </c>
      <c r="AK449" s="74">
        <v>0</v>
      </c>
      <c r="AL449" s="74">
        <v>0</v>
      </c>
      <c r="AM449" s="74">
        <v>0</v>
      </c>
      <c r="AN449" s="74">
        <v>0</v>
      </c>
      <c r="AO449" s="74">
        <v>0</v>
      </c>
      <c r="AP449" s="74">
        <v>0</v>
      </c>
      <c r="AQ449" s="67">
        <v>13</v>
      </c>
      <c r="AR449" s="67">
        <v>5</v>
      </c>
      <c r="AS449" s="162"/>
      <c r="AT449" s="13" t="s">
        <v>120</v>
      </c>
      <c r="AU449" s="74">
        <v>8</v>
      </c>
      <c r="AV449" s="74">
        <v>3</v>
      </c>
      <c r="AW449" s="74">
        <v>0</v>
      </c>
      <c r="AX449" s="74">
        <v>0</v>
      </c>
      <c r="AY449" s="74">
        <v>3</v>
      </c>
      <c r="AZ449" s="74">
        <v>7</v>
      </c>
      <c r="BA449" s="74">
        <v>0</v>
      </c>
      <c r="BB449" s="74">
        <v>2</v>
      </c>
      <c r="BC449" s="74">
        <v>1</v>
      </c>
      <c r="BD449" s="67">
        <v>24</v>
      </c>
      <c r="BE449" s="76">
        <v>26</v>
      </c>
      <c r="BF449" s="74">
        <v>26</v>
      </c>
      <c r="BG449" s="74">
        <v>21</v>
      </c>
      <c r="BH449" s="74">
        <v>0</v>
      </c>
      <c r="BI449" s="74">
        <v>6</v>
      </c>
      <c r="BJ449" s="162"/>
      <c r="BK449" s="13" t="s">
        <v>120</v>
      </c>
      <c r="BL449" s="74">
        <v>0</v>
      </c>
      <c r="BM449" s="74">
        <v>156</v>
      </c>
      <c r="BN449" s="74">
        <v>190</v>
      </c>
      <c r="BO449" s="74">
        <v>0</v>
      </c>
      <c r="BP449" s="74">
        <v>0</v>
      </c>
      <c r="BQ449" s="74">
        <v>8</v>
      </c>
      <c r="BR449" s="74">
        <v>26</v>
      </c>
      <c r="BS449" s="74">
        <v>19</v>
      </c>
      <c r="BT449" s="74">
        <v>19</v>
      </c>
      <c r="BU449" s="162"/>
      <c r="BV449" s="13" t="s">
        <v>120</v>
      </c>
      <c r="BW449" s="74">
        <v>307</v>
      </c>
      <c r="BX449" s="74">
        <v>144</v>
      </c>
      <c r="BY449" s="74">
        <v>299</v>
      </c>
      <c r="BZ449" s="74">
        <v>141</v>
      </c>
      <c r="CA449" s="74">
        <v>105</v>
      </c>
      <c r="CB449" s="74">
        <v>52</v>
      </c>
      <c r="CC449" s="74">
        <v>10</v>
      </c>
      <c r="CD449" s="74">
        <v>2</v>
      </c>
      <c r="CE449" s="74">
        <v>10</v>
      </c>
      <c r="CF449" s="74">
        <v>2</v>
      </c>
      <c r="CG449" s="74">
        <v>0</v>
      </c>
      <c r="CH449" s="74">
        <v>0</v>
      </c>
      <c r="CI449" s="74">
        <v>25</v>
      </c>
      <c r="CJ449" s="74">
        <v>11</v>
      </c>
      <c r="CK449" s="74">
        <v>25</v>
      </c>
      <c r="CL449" s="74">
        <v>11</v>
      </c>
      <c r="CM449" s="74">
        <v>0</v>
      </c>
      <c r="CN449" s="74">
        <v>0</v>
      </c>
      <c r="CO449" s="162"/>
      <c r="CP449" s="13" t="s">
        <v>120</v>
      </c>
      <c r="CQ449" s="72">
        <v>55</v>
      </c>
      <c r="CR449" s="5">
        <v>17</v>
      </c>
      <c r="CS449" s="5">
        <v>19</v>
      </c>
      <c r="CT449" s="72">
        <v>6</v>
      </c>
      <c r="CU449" s="5">
        <v>3</v>
      </c>
      <c r="CV449" s="72">
        <v>61</v>
      </c>
      <c r="CW449" s="72">
        <v>20</v>
      </c>
      <c r="CX449" s="162"/>
      <c r="CY449" s="13" t="s">
        <v>120</v>
      </c>
      <c r="CZ449" s="74">
        <v>0</v>
      </c>
      <c r="DA449" s="74">
        <v>0</v>
      </c>
      <c r="DB449" s="74">
        <v>0</v>
      </c>
      <c r="DC449" s="74">
        <v>0</v>
      </c>
      <c r="DD449" s="74">
        <v>0</v>
      </c>
      <c r="DE449" s="74">
        <v>0</v>
      </c>
      <c r="DF449" s="74">
        <v>0</v>
      </c>
      <c r="DG449" s="74">
        <v>0</v>
      </c>
      <c r="DH449" s="74">
        <v>0</v>
      </c>
      <c r="DI449" s="74">
        <v>0</v>
      </c>
      <c r="DJ449" s="74">
        <v>0</v>
      </c>
      <c r="DK449" s="74">
        <v>0</v>
      </c>
      <c r="DL449" s="74">
        <v>0</v>
      </c>
      <c r="DM449" s="74">
        <v>0</v>
      </c>
      <c r="DN449" s="74">
        <v>0</v>
      </c>
      <c r="DO449" s="135"/>
      <c r="DP449" s="138" t="s">
        <v>5</v>
      </c>
      <c r="DQ449" s="138" t="s">
        <v>4549</v>
      </c>
      <c r="DR449" s="138">
        <v>342</v>
      </c>
      <c r="DS449" s="138">
        <v>105</v>
      </c>
      <c r="DT449" s="139">
        <v>882</v>
      </c>
      <c r="DU449" s="139">
        <v>0</v>
      </c>
    </row>
    <row r="450" spans="1:125">
      <c r="A450" s="162"/>
      <c r="B450" s="103" t="s">
        <v>102</v>
      </c>
      <c r="C450" s="105">
        <v>430</v>
      </c>
      <c r="D450" s="105">
        <v>252</v>
      </c>
      <c r="E450" s="105">
        <v>244</v>
      </c>
      <c r="F450" s="105">
        <v>148</v>
      </c>
      <c r="G450" s="105">
        <v>0</v>
      </c>
      <c r="H450" s="105">
        <v>0</v>
      </c>
      <c r="I450" s="105">
        <v>34</v>
      </c>
      <c r="J450" s="105">
        <v>21</v>
      </c>
      <c r="K450" s="105">
        <v>97</v>
      </c>
      <c r="L450" s="105">
        <v>44</v>
      </c>
      <c r="M450" s="105">
        <v>478</v>
      </c>
      <c r="N450" s="105">
        <v>282</v>
      </c>
      <c r="O450" s="105">
        <v>0</v>
      </c>
      <c r="P450" s="105">
        <v>0</v>
      </c>
      <c r="Q450" s="105">
        <v>29</v>
      </c>
      <c r="R450" s="105">
        <v>9</v>
      </c>
      <c r="S450" s="105">
        <v>29</v>
      </c>
      <c r="T450" s="105">
        <v>11</v>
      </c>
      <c r="U450" s="105">
        <v>1341</v>
      </c>
      <c r="V450" s="105">
        <v>767</v>
      </c>
      <c r="W450" s="162"/>
      <c r="X450" s="103" t="s">
        <v>102</v>
      </c>
      <c r="Y450" s="105">
        <v>0</v>
      </c>
      <c r="Z450" s="105">
        <v>0</v>
      </c>
      <c r="AA450" s="105">
        <v>5</v>
      </c>
      <c r="AB450" s="105">
        <v>4</v>
      </c>
      <c r="AC450" s="105">
        <v>0</v>
      </c>
      <c r="AD450" s="105">
        <v>0</v>
      </c>
      <c r="AE450" s="105">
        <v>1</v>
      </c>
      <c r="AF450" s="105">
        <v>1</v>
      </c>
      <c r="AG450" s="105">
        <v>2</v>
      </c>
      <c r="AH450" s="105">
        <v>1</v>
      </c>
      <c r="AI450" s="105">
        <v>26</v>
      </c>
      <c r="AJ450" s="105">
        <v>10</v>
      </c>
      <c r="AK450" s="105">
        <v>0</v>
      </c>
      <c r="AL450" s="105">
        <v>0</v>
      </c>
      <c r="AM450" s="105">
        <v>1</v>
      </c>
      <c r="AN450" s="105">
        <v>0</v>
      </c>
      <c r="AO450" s="105">
        <v>0</v>
      </c>
      <c r="AP450" s="105">
        <v>0</v>
      </c>
      <c r="AQ450" s="105">
        <v>35</v>
      </c>
      <c r="AR450" s="105">
        <v>16</v>
      </c>
      <c r="AS450" s="162"/>
      <c r="AT450" s="103" t="s">
        <v>102</v>
      </c>
      <c r="AU450" s="105">
        <v>15</v>
      </c>
      <c r="AV450" s="105">
        <v>9</v>
      </c>
      <c r="AW450" s="105">
        <v>0</v>
      </c>
      <c r="AX450" s="105">
        <v>1</v>
      </c>
      <c r="AY450" s="105">
        <v>3</v>
      </c>
      <c r="AZ450" s="105">
        <v>14</v>
      </c>
      <c r="BA450" s="105">
        <v>0</v>
      </c>
      <c r="BB450" s="105">
        <v>3</v>
      </c>
      <c r="BC450" s="105">
        <v>1</v>
      </c>
      <c r="BD450" s="105">
        <v>46</v>
      </c>
      <c r="BE450" s="105">
        <v>53</v>
      </c>
      <c r="BF450" s="105">
        <v>53</v>
      </c>
      <c r="BG450" s="105">
        <v>28</v>
      </c>
      <c r="BH450" s="105">
        <v>0</v>
      </c>
      <c r="BI450" s="105">
        <v>13</v>
      </c>
      <c r="BJ450" s="162"/>
      <c r="BK450" s="103" t="s">
        <v>102</v>
      </c>
      <c r="BL450" s="105">
        <v>80</v>
      </c>
      <c r="BM450" s="105">
        <v>256</v>
      </c>
      <c r="BN450" s="105">
        <v>274</v>
      </c>
      <c r="BO450" s="105">
        <v>70</v>
      </c>
      <c r="BP450" s="105">
        <v>0</v>
      </c>
      <c r="BQ450" s="105">
        <v>12</v>
      </c>
      <c r="BR450" s="105">
        <v>47</v>
      </c>
      <c r="BS450" s="105">
        <v>39</v>
      </c>
      <c r="BT450" s="105">
        <v>36</v>
      </c>
      <c r="BU450" s="162"/>
      <c r="BV450" s="103" t="s">
        <v>102</v>
      </c>
      <c r="BW450" s="105">
        <v>534</v>
      </c>
      <c r="BX450" s="105">
        <v>270</v>
      </c>
      <c r="BY450" s="105">
        <v>521</v>
      </c>
      <c r="BZ450" s="105">
        <v>264</v>
      </c>
      <c r="CA450" s="105">
        <v>219</v>
      </c>
      <c r="CB450" s="105">
        <v>120</v>
      </c>
      <c r="CC450" s="105">
        <v>10</v>
      </c>
      <c r="CD450" s="105">
        <v>2</v>
      </c>
      <c r="CE450" s="105">
        <v>10</v>
      </c>
      <c r="CF450" s="105">
        <v>2</v>
      </c>
      <c r="CG450" s="105">
        <v>0</v>
      </c>
      <c r="CH450" s="105">
        <v>0</v>
      </c>
      <c r="CI450" s="105">
        <v>35</v>
      </c>
      <c r="CJ450" s="105">
        <v>13</v>
      </c>
      <c r="CK450" s="105">
        <v>35</v>
      </c>
      <c r="CL450" s="105">
        <v>13</v>
      </c>
      <c r="CM450" s="105">
        <v>4</v>
      </c>
      <c r="CN450" s="105">
        <v>2</v>
      </c>
      <c r="CO450" s="162"/>
      <c r="CP450" s="105" t="s">
        <v>102</v>
      </c>
      <c r="CQ450" s="105">
        <v>99</v>
      </c>
      <c r="CR450" s="105">
        <v>33</v>
      </c>
      <c r="CS450" s="105">
        <v>27</v>
      </c>
      <c r="CT450" s="105">
        <v>12</v>
      </c>
      <c r="CU450" s="105">
        <v>4</v>
      </c>
      <c r="CV450" s="105">
        <v>111</v>
      </c>
      <c r="CW450" s="105">
        <v>37</v>
      </c>
      <c r="CX450" s="162"/>
      <c r="CY450" s="103" t="s">
        <v>102</v>
      </c>
      <c r="CZ450" s="105">
        <v>6</v>
      </c>
      <c r="DA450" s="105">
        <v>4</v>
      </c>
      <c r="DB450" s="105">
        <v>3</v>
      </c>
      <c r="DC450" s="105">
        <v>0</v>
      </c>
      <c r="DD450" s="105">
        <v>4</v>
      </c>
      <c r="DE450" s="105">
        <v>1</v>
      </c>
      <c r="DF450" s="105">
        <v>30</v>
      </c>
      <c r="DG450" s="105">
        <v>0</v>
      </c>
      <c r="DH450" s="105">
        <v>4</v>
      </c>
      <c r="DI450" s="105">
        <v>0</v>
      </c>
      <c r="DJ450" s="105">
        <v>4</v>
      </c>
      <c r="DK450" s="105">
        <v>0</v>
      </c>
      <c r="DL450" s="105">
        <v>6</v>
      </c>
      <c r="DM450" s="105">
        <v>3</v>
      </c>
      <c r="DN450" s="105">
        <v>3</v>
      </c>
      <c r="DO450" s="135"/>
      <c r="DP450" s="138" t="s">
        <v>5</v>
      </c>
      <c r="DQ450" s="138" t="s">
        <v>4550</v>
      </c>
      <c r="DR450" s="138">
        <v>579</v>
      </c>
      <c r="DS450" s="138">
        <v>223</v>
      </c>
      <c r="DT450" s="139">
        <v>1694</v>
      </c>
      <c r="DU450" s="139">
        <v>56</v>
      </c>
    </row>
    <row r="451" spans="1:125" ht="14.45" customHeight="1">
      <c r="A451" s="162" t="s">
        <v>267</v>
      </c>
      <c r="B451" s="13" t="s">
        <v>119</v>
      </c>
      <c r="C451" s="74">
        <v>766</v>
      </c>
      <c r="D451" s="74">
        <v>426</v>
      </c>
      <c r="E451" s="74">
        <v>300</v>
      </c>
      <c r="F451" s="74">
        <v>210</v>
      </c>
      <c r="G451" s="74">
        <v>0</v>
      </c>
      <c r="H451" s="74">
        <v>0</v>
      </c>
      <c r="I451" s="74">
        <v>123</v>
      </c>
      <c r="J451" s="74">
        <v>47</v>
      </c>
      <c r="K451" s="74">
        <v>131</v>
      </c>
      <c r="L451" s="74">
        <v>70</v>
      </c>
      <c r="M451" s="74">
        <v>466</v>
      </c>
      <c r="N451" s="74">
        <v>271</v>
      </c>
      <c r="O451" s="74">
        <v>4</v>
      </c>
      <c r="P451" s="74">
        <v>0</v>
      </c>
      <c r="Q451" s="74">
        <v>114</v>
      </c>
      <c r="R451" s="74">
        <v>49</v>
      </c>
      <c r="S451" s="74">
        <v>0</v>
      </c>
      <c r="T451" s="74">
        <v>0</v>
      </c>
      <c r="U451" s="67">
        <v>1904</v>
      </c>
      <c r="V451" s="67">
        <v>1073</v>
      </c>
      <c r="W451" s="162" t="s">
        <v>267</v>
      </c>
      <c r="X451" s="13" t="s">
        <v>119</v>
      </c>
      <c r="Y451" s="74">
        <v>9</v>
      </c>
      <c r="Z451" s="74">
        <v>5</v>
      </c>
      <c r="AA451" s="74">
        <v>6</v>
      </c>
      <c r="AB451" s="74">
        <v>4</v>
      </c>
      <c r="AC451" s="74">
        <v>0</v>
      </c>
      <c r="AD451" s="74">
        <v>0</v>
      </c>
      <c r="AE451" s="74">
        <v>1</v>
      </c>
      <c r="AF451" s="74">
        <v>0</v>
      </c>
      <c r="AG451" s="74">
        <v>0</v>
      </c>
      <c r="AH451" s="74">
        <v>0</v>
      </c>
      <c r="AI451" s="74">
        <v>39</v>
      </c>
      <c r="AJ451" s="74">
        <v>24</v>
      </c>
      <c r="AK451" s="74">
        <v>2</v>
      </c>
      <c r="AL451" s="74">
        <v>0</v>
      </c>
      <c r="AM451" s="74">
        <v>18</v>
      </c>
      <c r="AN451" s="74">
        <v>10</v>
      </c>
      <c r="AO451" s="74">
        <v>0</v>
      </c>
      <c r="AP451" s="74">
        <v>0</v>
      </c>
      <c r="AQ451" s="67">
        <v>75</v>
      </c>
      <c r="AR451" s="67">
        <v>43</v>
      </c>
      <c r="AS451" s="162" t="s">
        <v>267</v>
      </c>
      <c r="AT451" s="13" t="s">
        <v>119</v>
      </c>
      <c r="AU451" s="74">
        <v>20</v>
      </c>
      <c r="AV451" s="74">
        <v>11</v>
      </c>
      <c r="AW451" s="74">
        <v>0</v>
      </c>
      <c r="AX451" s="74">
        <v>5</v>
      </c>
      <c r="AY451" s="74">
        <v>5</v>
      </c>
      <c r="AZ451" s="74">
        <v>15</v>
      </c>
      <c r="BA451" s="74">
        <v>1</v>
      </c>
      <c r="BB451" s="74">
        <v>8</v>
      </c>
      <c r="BC451" s="74">
        <v>0</v>
      </c>
      <c r="BD451" s="67">
        <v>65</v>
      </c>
      <c r="BE451" s="76">
        <v>69</v>
      </c>
      <c r="BF451" s="74">
        <v>69</v>
      </c>
      <c r="BG451" s="74">
        <v>25</v>
      </c>
      <c r="BH451" s="74">
        <v>1</v>
      </c>
      <c r="BI451" s="74">
        <v>14</v>
      </c>
      <c r="BJ451" s="162" t="s">
        <v>267</v>
      </c>
      <c r="BK451" s="13" t="s">
        <v>119</v>
      </c>
      <c r="BL451" s="74">
        <v>0</v>
      </c>
      <c r="BM451" s="74">
        <v>629</v>
      </c>
      <c r="BN451" s="74">
        <v>260</v>
      </c>
      <c r="BO451" s="74">
        <v>71</v>
      </c>
      <c r="BP451" s="74">
        <v>2</v>
      </c>
      <c r="BQ451" s="74">
        <v>5</v>
      </c>
      <c r="BR451" s="74">
        <v>65</v>
      </c>
      <c r="BS451" s="74">
        <v>61</v>
      </c>
      <c r="BT451" s="74">
        <v>61</v>
      </c>
      <c r="BU451" s="162" t="s">
        <v>267</v>
      </c>
      <c r="BV451" s="13" t="s">
        <v>119</v>
      </c>
      <c r="BW451" s="74">
        <v>611</v>
      </c>
      <c r="BX451" s="74">
        <v>320</v>
      </c>
      <c r="BY451" s="74">
        <v>599</v>
      </c>
      <c r="BZ451" s="74">
        <v>315</v>
      </c>
      <c r="CA451" s="74">
        <v>293</v>
      </c>
      <c r="CB451" s="74">
        <v>161</v>
      </c>
      <c r="CC451" s="74">
        <v>10</v>
      </c>
      <c r="CD451" s="74">
        <v>1</v>
      </c>
      <c r="CE451" s="74">
        <v>9</v>
      </c>
      <c r="CF451" s="74">
        <v>1</v>
      </c>
      <c r="CG451" s="74">
        <v>3</v>
      </c>
      <c r="CH451" s="74">
        <v>1</v>
      </c>
      <c r="CI451" s="74">
        <v>164</v>
      </c>
      <c r="CJ451" s="74">
        <v>56</v>
      </c>
      <c r="CK451" s="74">
        <v>161</v>
      </c>
      <c r="CL451" s="74">
        <v>54</v>
      </c>
      <c r="CM451" s="74">
        <v>77</v>
      </c>
      <c r="CN451" s="74">
        <v>27</v>
      </c>
      <c r="CO451" s="162" t="s">
        <v>267</v>
      </c>
      <c r="CP451" s="13" t="s">
        <v>119</v>
      </c>
      <c r="CQ451" s="72">
        <v>140</v>
      </c>
      <c r="CR451" s="5">
        <v>36</v>
      </c>
      <c r="CS451" s="5">
        <v>17</v>
      </c>
      <c r="CT451" s="72">
        <v>17</v>
      </c>
      <c r="CU451" s="5">
        <v>8</v>
      </c>
      <c r="CV451" s="72">
        <v>157</v>
      </c>
      <c r="CW451" s="72">
        <v>44</v>
      </c>
      <c r="CX451" s="162" t="s">
        <v>267</v>
      </c>
      <c r="CY451" s="13" t="s">
        <v>119</v>
      </c>
      <c r="CZ451" s="74">
        <v>11</v>
      </c>
      <c r="DA451" s="74">
        <v>76</v>
      </c>
      <c r="DB451" s="74">
        <v>84</v>
      </c>
      <c r="DC451" s="74">
        <v>65</v>
      </c>
      <c r="DD451" s="74">
        <v>107</v>
      </c>
      <c r="DE451" s="74">
        <v>10</v>
      </c>
      <c r="DF451" s="74">
        <v>0</v>
      </c>
      <c r="DG451" s="74">
        <v>69</v>
      </c>
      <c r="DH451" s="74">
        <v>67</v>
      </c>
      <c r="DI451" s="74">
        <v>0</v>
      </c>
      <c r="DJ451" s="74">
        <v>0</v>
      </c>
      <c r="DK451" s="74">
        <v>0</v>
      </c>
      <c r="DL451" s="74">
        <v>0</v>
      </c>
      <c r="DM451" s="74">
        <v>14</v>
      </c>
      <c r="DN451" s="74">
        <v>2</v>
      </c>
      <c r="DO451" s="135"/>
      <c r="DP451" s="138" t="s">
        <v>267</v>
      </c>
      <c r="DQ451" s="138" t="s">
        <v>4551</v>
      </c>
      <c r="DR451" s="138">
        <v>785</v>
      </c>
      <c r="DS451" s="138">
        <v>373</v>
      </c>
      <c r="DT451" s="139">
        <v>2332</v>
      </c>
      <c r="DU451" s="139">
        <v>489</v>
      </c>
    </row>
    <row r="452" spans="1:125">
      <c r="A452" s="162"/>
      <c r="B452" s="13" t="s">
        <v>120</v>
      </c>
      <c r="C452" s="74">
        <v>0</v>
      </c>
      <c r="D452" s="74">
        <v>0</v>
      </c>
      <c r="E452" s="74">
        <v>0</v>
      </c>
      <c r="F452" s="74">
        <v>0</v>
      </c>
      <c r="G452" s="74">
        <v>0</v>
      </c>
      <c r="H452" s="74">
        <v>0</v>
      </c>
      <c r="I452" s="74">
        <v>0</v>
      </c>
      <c r="J452" s="74">
        <v>0</v>
      </c>
      <c r="K452" s="74">
        <v>0</v>
      </c>
      <c r="L452" s="74">
        <v>0</v>
      </c>
      <c r="M452" s="74">
        <v>0</v>
      </c>
      <c r="N452" s="74">
        <v>0</v>
      </c>
      <c r="O452" s="74">
        <v>0</v>
      </c>
      <c r="P452" s="74">
        <v>0</v>
      </c>
      <c r="Q452" s="74">
        <v>0</v>
      </c>
      <c r="R452" s="74">
        <v>0</v>
      </c>
      <c r="S452" s="74">
        <v>0</v>
      </c>
      <c r="T452" s="74">
        <v>0</v>
      </c>
      <c r="U452" s="67">
        <v>0</v>
      </c>
      <c r="V452" s="67">
        <v>0</v>
      </c>
      <c r="W452" s="162"/>
      <c r="X452" s="13" t="s">
        <v>120</v>
      </c>
      <c r="Y452" s="74">
        <v>0</v>
      </c>
      <c r="Z452" s="74">
        <v>0</v>
      </c>
      <c r="AA452" s="74">
        <v>0</v>
      </c>
      <c r="AB452" s="74">
        <v>0</v>
      </c>
      <c r="AC452" s="74">
        <v>0</v>
      </c>
      <c r="AD452" s="74">
        <v>0</v>
      </c>
      <c r="AE452" s="74">
        <v>0</v>
      </c>
      <c r="AF452" s="74">
        <v>0</v>
      </c>
      <c r="AG452" s="74">
        <v>0</v>
      </c>
      <c r="AH452" s="74">
        <v>0</v>
      </c>
      <c r="AI452" s="74">
        <v>0</v>
      </c>
      <c r="AJ452" s="74">
        <v>0</v>
      </c>
      <c r="AK452" s="74">
        <v>0</v>
      </c>
      <c r="AL452" s="74">
        <v>0</v>
      </c>
      <c r="AM452" s="74">
        <v>0</v>
      </c>
      <c r="AN452" s="74">
        <v>0</v>
      </c>
      <c r="AO452" s="74">
        <v>0</v>
      </c>
      <c r="AP452" s="74">
        <v>0</v>
      </c>
      <c r="AQ452" s="67">
        <v>0</v>
      </c>
      <c r="AR452" s="67">
        <v>0</v>
      </c>
      <c r="AS452" s="162"/>
      <c r="AT452" s="13" t="s">
        <v>120</v>
      </c>
      <c r="AU452" s="74">
        <v>0</v>
      </c>
      <c r="AV452" s="74">
        <v>0</v>
      </c>
      <c r="AW452" s="74">
        <v>0</v>
      </c>
      <c r="AX452" s="74">
        <v>0</v>
      </c>
      <c r="AY452" s="74">
        <v>0</v>
      </c>
      <c r="AZ452" s="74">
        <v>0</v>
      </c>
      <c r="BA452" s="74">
        <v>0</v>
      </c>
      <c r="BB452" s="74">
        <v>0</v>
      </c>
      <c r="BC452" s="74">
        <v>0</v>
      </c>
      <c r="BD452" s="67">
        <v>0</v>
      </c>
      <c r="BE452" s="76">
        <v>0</v>
      </c>
      <c r="BF452" s="74">
        <v>0</v>
      </c>
      <c r="BG452" s="74">
        <v>0</v>
      </c>
      <c r="BH452" s="74">
        <v>0</v>
      </c>
      <c r="BI452" s="74">
        <v>0</v>
      </c>
      <c r="BJ452" s="162"/>
      <c r="BK452" s="13" t="s">
        <v>120</v>
      </c>
      <c r="BL452" s="74">
        <v>0</v>
      </c>
      <c r="BM452" s="74">
        <v>0</v>
      </c>
      <c r="BN452" s="74">
        <v>0</v>
      </c>
      <c r="BO452" s="74">
        <v>0</v>
      </c>
      <c r="BP452" s="74">
        <v>0</v>
      </c>
      <c r="BQ452" s="74">
        <v>0</v>
      </c>
      <c r="BR452" s="74">
        <v>0</v>
      </c>
      <c r="BS452" s="74">
        <v>0</v>
      </c>
      <c r="BT452" s="74">
        <v>0</v>
      </c>
      <c r="BU452" s="162"/>
      <c r="BV452" s="13" t="s">
        <v>120</v>
      </c>
      <c r="BW452" s="74">
        <v>0</v>
      </c>
      <c r="BX452" s="74">
        <v>0</v>
      </c>
      <c r="BY452" s="74">
        <v>0</v>
      </c>
      <c r="BZ452" s="74">
        <v>0</v>
      </c>
      <c r="CA452" s="74">
        <v>0</v>
      </c>
      <c r="CB452" s="74">
        <v>0</v>
      </c>
      <c r="CC452" s="74">
        <v>0</v>
      </c>
      <c r="CD452" s="74">
        <v>0</v>
      </c>
      <c r="CE452" s="74">
        <v>0</v>
      </c>
      <c r="CF452" s="74">
        <v>0</v>
      </c>
      <c r="CG452" s="74">
        <v>0</v>
      </c>
      <c r="CH452" s="74">
        <v>0</v>
      </c>
      <c r="CI452" s="74">
        <v>0</v>
      </c>
      <c r="CJ452" s="74">
        <v>0</v>
      </c>
      <c r="CK452" s="74">
        <v>0</v>
      </c>
      <c r="CL452" s="74">
        <v>0</v>
      </c>
      <c r="CM452" s="74">
        <v>0</v>
      </c>
      <c r="CN452" s="74">
        <v>0</v>
      </c>
      <c r="CO452" s="162"/>
      <c r="CP452" s="13" t="s">
        <v>120</v>
      </c>
      <c r="CQ452" s="72">
        <v>0</v>
      </c>
      <c r="CR452" s="5">
        <v>0</v>
      </c>
      <c r="CS452" s="5">
        <v>0</v>
      </c>
      <c r="CT452" s="72">
        <v>0</v>
      </c>
      <c r="CU452" s="5">
        <v>0</v>
      </c>
      <c r="CV452" s="72">
        <v>0</v>
      </c>
      <c r="CW452" s="72">
        <v>0</v>
      </c>
      <c r="CX452" s="162"/>
      <c r="CY452" s="13" t="s">
        <v>120</v>
      </c>
      <c r="CZ452" s="74">
        <v>0</v>
      </c>
      <c r="DA452" s="74">
        <v>0</v>
      </c>
      <c r="DB452" s="74">
        <v>0</v>
      </c>
      <c r="DC452" s="74">
        <v>0</v>
      </c>
      <c r="DD452" s="74">
        <v>0</v>
      </c>
      <c r="DE452" s="74">
        <v>0</v>
      </c>
      <c r="DF452" s="74">
        <v>0</v>
      </c>
      <c r="DG452" s="74">
        <v>0</v>
      </c>
      <c r="DH452" s="74">
        <v>0</v>
      </c>
      <c r="DI452" s="74">
        <v>0</v>
      </c>
      <c r="DJ452" s="74">
        <v>0</v>
      </c>
      <c r="DK452" s="74">
        <v>0</v>
      </c>
      <c r="DL452" s="74">
        <v>0</v>
      </c>
      <c r="DM452" s="74">
        <v>0</v>
      </c>
      <c r="DN452" s="74">
        <v>0</v>
      </c>
      <c r="DO452" s="135"/>
      <c r="DP452" s="138" t="s">
        <v>267</v>
      </c>
      <c r="DQ452" s="138" t="s">
        <v>4552</v>
      </c>
      <c r="DR452" s="138">
        <v>0</v>
      </c>
      <c r="DS452" s="138">
        <v>0</v>
      </c>
      <c r="DT452" s="139">
        <v>0</v>
      </c>
      <c r="DU452" s="139">
        <v>0</v>
      </c>
    </row>
    <row r="453" spans="1:125">
      <c r="A453" s="162"/>
      <c r="B453" s="103" t="s">
        <v>102</v>
      </c>
      <c r="C453" s="105">
        <v>766</v>
      </c>
      <c r="D453" s="105">
        <v>426</v>
      </c>
      <c r="E453" s="105">
        <v>300</v>
      </c>
      <c r="F453" s="105">
        <v>210</v>
      </c>
      <c r="G453" s="105">
        <v>0</v>
      </c>
      <c r="H453" s="105">
        <v>0</v>
      </c>
      <c r="I453" s="105">
        <v>123</v>
      </c>
      <c r="J453" s="105">
        <v>47</v>
      </c>
      <c r="K453" s="105">
        <v>131</v>
      </c>
      <c r="L453" s="105">
        <v>70</v>
      </c>
      <c r="M453" s="105">
        <v>466</v>
      </c>
      <c r="N453" s="105">
        <v>271</v>
      </c>
      <c r="O453" s="105">
        <v>4</v>
      </c>
      <c r="P453" s="105">
        <v>0</v>
      </c>
      <c r="Q453" s="105">
        <v>114</v>
      </c>
      <c r="R453" s="105">
        <v>49</v>
      </c>
      <c r="S453" s="105">
        <v>0</v>
      </c>
      <c r="T453" s="105">
        <v>0</v>
      </c>
      <c r="U453" s="105">
        <v>1904</v>
      </c>
      <c r="V453" s="105">
        <v>1073</v>
      </c>
      <c r="W453" s="162"/>
      <c r="X453" s="103" t="s">
        <v>102</v>
      </c>
      <c r="Y453" s="105">
        <v>9</v>
      </c>
      <c r="Z453" s="105">
        <v>5</v>
      </c>
      <c r="AA453" s="105">
        <v>6</v>
      </c>
      <c r="AB453" s="105">
        <v>4</v>
      </c>
      <c r="AC453" s="105">
        <v>0</v>
      </c>
      <c r="AD453" s="105">
        <v>0</v>
      </c>
      <c r="AE453" s="105">
        <v>1</v>
      </c>
      <c r="AF453" s="105">
        <v>0</v>
      </c>
      <c r="AG453" s="105">
        <v>0</v>
      </c>
      <c r="AH453" s="105">
        <v>0</v>
      </c>
      <c r="AI453" s="105">
        <v>39</v>
      </c>
      <c r="AJ453" s="105">
        <v>24</v>
      </c>
      <c r="AK453" s="105">
        <v>2</v>
      </c>
      <c r="AL453" s="105">
        <v>0</v>
      </c>
      <c r="AM453" s="105">
        <v>18</v>
      </c>
      <c r="AN453" s="105">
        <v>10</v>
      </c>
      <c r="AO453" s="105">
        <v>0</v>
      </c>
      <c r="AP453" s="105">
        <v>0</v>
      </c>
      <c r="AQ453" s="105">
        <v>75</v>
      </c>
      <c r="AR453" s="105">
        <v>43</v>
      </c>
      <c r="AS453" s="162"/>
      <c r="AT453" s="103" t="s">
        <v>102</v>
      </c>
      <c r="AU453" s="105">
        <v>20</v>
      </c>
      <c r="AV453" s="105">
        <v>11</v>
      </c>
      <c r="AW453" s="105">
        <v>0</v>
      </c>
      <c r="AX453" s="105">
        <v>5</v>
      </c>
      <c r="AY453" s="105">
        <v>5</v>
      </c>
      <c r="AZ453" s="105">
        <v>15</v>
      </c>
      <c r="BA453" s="105">
        <v>1</v>
      </c>
      <c r="BB453" s="105">
        <v>8</v>
      </c>
      <c r="BC453" s="105">
        <v>0</v>
      </c>
      <c r="BD453" s="105">
        <v>65</v>
      </c>
      <c r="BE453" s="105">
        <v>69</v>
      </c>
      <c r="BF453" s="105">
        <v>69</v>
      </c>
      <c r="BG453" s="105">
        <v>25</v>
      </c>
      <c r="BH453" s="105">
        <v>1</v>
      </c>
      <c r="BI453" s="105">
        <v>14</v>
      </c>
      <c r="BJ453" s="162"/>
      <c r="BK453" s="103" t="s">
        <v>102</v>
      </c>
      <c r="BL453" s="105">
        <v>0</v>
      </c>
      <c r="BM453" s="105">
        <v>629</v>
      </c>
      <c r="BN453" s="105">
        <v>260</v>
      </c>
      <c r="BO453" s="105">
        <v>71</v>
      </c>
      <c r="BP453" s="105">
        <v>2</v>
      </c>
      <c r="BQ453" s="105">
        <v>5</v>
      </c>
      <c r="BR453" s="105">
        <v>65</v>
      </c>
      <c r="BS453" s="105">
        <v>61</v>
      </c>
      <c r="BT453" s="105">
        <v>61</v>
      </c>
      <c r="BU453" s="162"/>
      <c r="BV453" s="103" t="s">
        <v>102</v>
      </c>
      <c r="BW453" s="105">
        <v>611</v>
      </c>
      <c r="BX453" s="105">
        <v>320</v>
      </c>
      <c r="BY453" s="105">
        <v>599</v>
      </c>
      <c r="BZ453" s="105">
        <v>315</v>
      </c>
      <c r="CA453" s="105">
        <v>293</v>
      </c>
      <c r="CB453" s="105">
        <v>161</v>
      </c>
      <c r="CC453" s="105">
        <v>10</v>
      </c>
      <c r="CD453" s="105">
        <v>1</v>
      </c>
      <c r="CE453" s="105">
        <v>9</v>
      </c>
      <c r="CF453" s="105">
        <v>1</v>
      </c>
      <c r="CG453" s="105">
        <v>3</v>
      </c>
      <c r="CH453" s="105">
        <v>1</v>
      </c>
      <c r="CI453" s="105">
        <v>164</v>
      </c>
      <c r="CJ453" s="105">
        <v>56</v>
      </c>
      <c r="CK453" s="105">
        <v>161</v>
      </c>
      <c r="CL453" s="105">
        <v>54</v>
      </c>
      <c r="CM453" s="105">
        <v>77</v>
      </c>
      <c r="CN453" s="105">
        <v>27</v>
      </c>
      <c r="CO453" s="162"/>
      <c r="CP453" s="105" t="s">
        <v>102</v>
      </c>
      <c r="CQ453" s="105">
        <v>140</v>
      </c>
      <c r="CR453" s="105">
        <v>36</v>
      </c>
      <c r="CS453" s="105">
        <v>17</v>
      </c>
      <c r="CT453" s="105">
        <v>17</v>
      </c>
      <c r="CU453" s="105">
        <v>8</v>
      </c>
      <c r="CV453" s="105">
        <v>157</v>
      </c>
      <c r="CW453" s="105">
        <v>44</v>
      </c>
      <c r="CX453" s="162"/>
      <c r="CY453" s="103" t="s">
        <v>102</v>
      </c>
      <c r="CZ453" s="105">
        <v>11</v>
      </c>
      <c r="DA453" s="105">
        <v>76</v>
      </c>
      <c r="DB453" s="105">
        <v>84</v>
      </c>
      <c r="DC453" s="105">
        <v>65</v>
      </c>
      <c r="DD453" s="105">
        <v>107</v>
      </c>
      <c r="DE453" s="105">
        <v>10</v>
      </c>
      <c r="DF453" s="105">
        <v>0</v>
      </c>
      <c r="DG453" s="105">
        <v>69</v>
      </c>
      <c r="DH453" s="105">
        <v>67</v>
      </c>
      <c r="DI453" s="105">
        <v>0</v>
      </c>
      <c r="DJ453" s="105">
        <v>0</v>
      </c>
      <c r="DK453" s="105">
        <v>0</v>
      </c>
      <c r="DL453" s="105">
        <v>0</v>
      </c>
      <c r="DM453" s="105">
        <v>14</v>
      </c>
      <c r="DN453" s="105">
        <v>2</v>
      </c>
      <c r="DO453" s="135"/>
      <c r="DP453" s="138" t="s">
        <v>267</v>
      </c>
      <c r="DQ453" s="138" t="s">
        <v>4553</v>
      </c>
      <c r="DR453" s="138">
        <v>785</v>
      </c>
      <c r="DS453" s="138">
        <v>373</v>
      </c>
      <c r="DT453" s="139">
        <v>2332</v>
      </c>
      <c r="DU453" s="139">
        <v>489</v>
      </c>
    </row>
    <row r="454" spans="1:125">
      <c r="A454" s="162" t="s">
        <v>268</v>
      </c>
      <c r="B454" s="13" t="s">
        <v>119</v>
      </c>
      <c r="C454" s="74">
        <v>0</v>
      </c>
      <c r="D454" s="74">
        <v>0</v>
      </c>
      <c r="E454" s="74">
        <v>0</v>
      </c>
      <c r="F454" s="74">
        <v>0</v>
      </c>
      <c r="G454" s="74">
        <v>0</v>
      </c>
      <c r="H454" s="74">
        <v>0</v>
      </c>
      <c r="I454" s="74">
        <v>0</v>
      </c>
      <c r="J454" s="74">
        <v>0</v>
      </c>
      <c r="K454" s="74">
        <v>0</v>
      </c>
      <c r="L454" s="74">
        <v>0</v>
      </c>
      <c r="M454" s="74">
        <v>0</v>
      </c>
      <c r="N454" s="74">
        <v>0</v>
      </c>
      <c r="O454" s="74">
        <v>0</v>
      </c>
      <c r="P454" s="74">
        <v>0</v>
      </c>
      <c r="Q454" s="74">
        <v>0</v>
      </c>
      <c r="R454" s="74">
        <v>0</v>
      </c>
      <c r="S454" s="74">
        <v>0</v>
      </c>
      <c r="T454" s="74">
        <v>0</v>
      </c>
      <c r="U454" s="67">
        <v>0</v>
      </c>
      <c r="V454" s="67">
        <v>0</v>
      </c>
      <c r="W454" s="162" t="s">
        <v>268</v>
      </c>
      <c r="X454" s="13" t="s">
        <v>119</v>
      </c>
      <c r="Y454" s="74">
        <v>0</v>
      </c>
      <c r="Z454" s="74">
        <v>0</v>
      </c>
      <c r="AA454" s="74">
        <v>0</v>
      </c>
      <c r="AB454" s="74">
        <v>0</v>
      </c>
      <c r="AC454" s="74">
        <v>0</v>
      </c>
      <c r="AD454" s="74">
        <v>0</v>
      </c>
      <c r="AE454" s="74">
        <v>0</v>
      </c>
      <c r="AF454" s="74">
        <v>0</v>
      </c>
      <c r="AG454" s="74">
        <v>0</v>
      </c>
      <c r="AH454" s="74">
        <v>0</v>
      </c>
      <c r="AI454" s="74">
        <v>0</v>
      </c>
      <c r="AJ454" s="74">
        <v>0</v>
      </c>
      <c r="AK454" s="74">
        <v>0</v>
      </c>
      <c r="AL454" s="74">
        <v>0</v>
      </c>
      <c r="AM454" s="74">
        <v>0</v>
      </c>
      <c r="AN454" s="74">
        <v>0</v>
      </c>
      <c r="AO454" s="74">
        <v>0</v>
      </c>
      <c r="AP454" s="74">
        <v>0</v>
      </c>
      <c r="AQ454" s="67">
        <v>0</v>
      </c>
      <c r="AR454" s="67">
        <v>0</v>
      </c>
      <c r="AS454" s="162" t="s">
        <v>268</v>
      </c>
      <c r="AT454" s="13" t="s">
        <v>119</v>
      </c>
      <c r="AU454" s="74">
        <v>0</v>
      </c>
      <c r="AV454" s="74">
        <v>0</v>
      </c>
      <c r="AW454" s="74">
        <v>0</v>
      </c>
      <c r="AX454" s="74">
        <v>0</v>
      </c>
      <c r="AY454" s="74">
        <v>0</v>
      </c>
      <c r="AZ454" s="74">
        <v>0</v>
      </c>
      <c r="BA454" s="74">
        <v>0</v>
      </c>
      <c r="BB454" s="74">
        <v>0</v>
      </c>
      <c r="BC454" s="74">
        <v>0</v>
      </c>
      <c r="BD454" s="67">
        <v>0</v>
      </c>
      <c r="BE454" s="76">
        <v>0</v>
      </c>
      <c r="BF454" s="74">
        <v>0</v>
      </c>
      <c r="BG454" s="74">
        <v>0</v>
      </c>
      <c r="BH454" s="74">
        <v>0</v>
      </c>
      <c r="BI454" s="74">
        <v>0</v>
      </c>
      <c r="BJ454" s="162" t="s">
        <v>268</v>
      </c>
      <c r="BK454" s="13" t="s">
        <v>119</v>
      </c>
      <c r="BL454" s="74">
        <v>0</v>
      </c>
      <c r="BM454" s="74">
        <v>0</v>
      </c>
      <c r="BN454" s="74">
        <v>0</v>
      </c>
      <c r="BO454" s="74">
        <v>0</v>
      </c>
      <c r="BP454" s="74">
        <v>0</v>
      </c>
      <c r="BQ454" s="74">
        <v>0</v>
      </c>
      <c r="BR454" s="74">
        <v>0</v>
      </c>
      <c r="BS454" s="74">
        <v>0</v>
      </c>
      <c r="BT454" s="74">
        <v>0</v>
      </c>
      <c r="BU454" s="162" t="s">
        <v>268</v>
      </c>
      <c r="BV454" s="13" t="s">
        <v>119</v>
      </c>
      <c r="BW454" s="74">
        <v>0</v>
      </c>
      <c r="BX454" s="74">
        <v>0</v>
      </c>
      <c r="BY454" s="74">
        <v>0</v>
      </c>
      <c r="BZ454" s="74">
        <v>0</v>
      </c>
      <c r="CA454" s="74">
        <v>0</v>
      </c>
      <c r="CB454" s="74">
        <v>0</v>
      </c>
      <c r="CC454" s="74">
        <v>0</v>
      </c>
      <c r="CD454" s="74">
        <v>0</v>
      </c>
      <c r="CE454" s="74">
        <v>0</v>
      </c>
      <c r="CF454" s="74">
        <v>0</v>
      </c>
      <c r="CG454" s="74">
        <v>0</v>
      </c>
      <c r="CH454" s="74">
        <v>0</v>
      </c>
      <c r="CI454" s="74">
        <v>0</v>
      </c>
      <c r="CJ454" s="74">
        <v>0</v>
      </c>
      <c r="CK454" s="74">
        <v>0</v>
      </c>
      <c r="CL454" s="74">
        <v>0</v>
      </c>
      <c r="CM454" s="74">
        <v>0</v>
      </c>
      <c r="CN454" s="74">
        <v>0</v>
      </c>
      <c r="CO454" s="162" t="s">
        <v>268</v>
      </c>
      <c r="CP454" s="13" t="s">
        <v>119</v>
      </c>
      <c r="CQ454" s="72">
        <v>0</v>
      </c>
      <c r="CR454" s="5">
        <v>0</v>
      </c>
      <c r="CS454" s="5">
        <v>0</v>
      </c>
      <c r="CT454" s="72">
        <v>0</v>
      </c>
      <c r="CU454" s="5">
        <v>0</v>
      </c>
      <c r="CV454" s="72">
        <v>0</v>
      </c>
      <c r="CW454" s="72">
        <v>0</v>
      </c>
      <c r="CX454" s="162" t="s">
        <v>268</v>
      </c>
      <c r="CY454" s="13" t="s">
        <v>119</v>
      </c>
      <c r="CZ454" s="74">
        <v>0</v>
      </c>
      <c r="DA454" s="74">
        <v>0</v>
      </c>
      <c r="DB454" s="74">
        <v>0</v>
      </c>
      <c r="DC454" s="74">
        <v>0</v>
      </c>
      <c r="DD454" s="74">
        <v>0</v>
      </c>
      <c r="DE454" s="74">
        <v>0</v>
      </c>
      <c r="DF454" s="74">
        <v>0</v>
      </c>
      <c r="DG454" s="74">
        <v>0</v>
      </c>
      <c r="DH454" s="74">
        <v>0</v>
      </c>
      <c r="DI454" s="74">
        <v>0</v>
      </c>
      <c r="DJ454" s="74">
        <v>0</v>
      </c>
      <c r="DK454" s="74">
        <v>0</v>
      </c>
      <c r="DL454" s="74">
        <v>0</v>
      </c>
      <c r="DM454" s="74">
        <v>0</v>
      </c>
      <c r="DN454" s="74">
        <v>0</v>
      </c>
      <c r="DO454" s="135"/>
      <c r="DP454" s="138" t="s">
        <v>268</v>
      </c>
      <c r="DQ454" s="138" t="s">
        <v>4554</v>
      </c>
      <c r="DR454" s="138">
        <v>0</v>
      </c>
      <c r="DS454" s="138">
        <v>0</v>
      </c>
      <c r="DT454" s="139">
        <v>0</v>
      </c>
      <c r="DU454" s="139">
        <v>0</v>
      </c>
    </row>
    <row r="455" spans="1:125">
      <c r="A455" s="162"/>
      <c r="B455" s="13" t="s">
        <v>120</v>
      </c>
      <c r="C455" s="74">
        <v>2103</v>
      </c>
      <c r="D455" s="74">
        <v>1207</v>
      </c>
      <c r="E455" s="74">
        <v>949</v>
      </c>
      <c r="F455" s="74">
        <v>578</v>
      </c>
      <c r="G455" s="74">
        <v>83</v>
      </c>
      <c r="H455" s="74">
        <v>42</v>
      </c>
      <c r="I455" s="74">
        <v>262</v>
      </c>
      <c r="J455" s="74">
        <v>132</v>
      </c>
      <c r="K455" s="74">
        <v>449</v>
      </c>
      <c r="L455" s="74">
        <v>226</v>
      </c>
      <c r="M455" s="74">
        <v>1565</v>
      </c>
      <c r="N455" s="74">
        <v>869</v>
      </c>
      <c r="O455" s="74">
        <v>67</v>
      </c>
      <c r="P455" s="74">
        <v>30</v>
      </c>
      <c r="Q455" s="74">
        <v>445</v>
      </c>
      <c r="R455" s="74">
        <v>218</v>
      </c>
      <c r="S455" s="74">
        <v>154</v>
      </c>
      <c r="T455" s="74">
        <v>75</v>
      </c>
      <c r="U455" s="67">
        <v>6077</v>
      </c>
      <c r="V455" s="67">
        <v>3377</v>
      </c>
      <c r="W455" s="162"/>
      <c r="X455" s="13" t="s">
        <v>120</v>
      </c>
      <c r="Y455" s="74">
        <v>40</v>
      </c>
      <c r="Z455" s="74">
        <v>18</v>
      </c>
      <c r="AA455" s="74">
        <v>36</v>
      </c>
      <c r="AB455" s="74">
        <v>23</v>
      </c>
      <c r="AC455" s="74">
        <v>1</v>
      </c>
      <c r="AD455" s="74">
        <v>0</v>
      </c>
      <c r="AE455" s="74">
        <v>11</v>
      </c>
      <c r="AF455" s="74">
        <v>3</v>
      </c>
      <c r="AG455" s="74">
        <v>15</v>
      </c>
      <c r="AH455" s="74">
        <v>8</v>
      </c>
      <c r="AI455" s="74">
        <v>212</v>
      </c>
      <c r="AJ455" s="74">
        <v>104</v>
      </c>
      <c r="AK455" s="74">
        <v>10</v>
      </c>
      <c r="AL455" s="74">
        <v>3</v>
      </c>
      <c r="AM455" s="74">
        <v>49</v>
      </c>
      <c r="AN455" s="74">
        <v>18</v>
      </c>
      <c r="AO455" s="74">
        <v>7</v>
      </c>
      <c r="AP455" s="74">
        <v>5</v>
      </c>
      <c r="AQ455" s="67">
        <v>381</v>
      </c>
      <c r="AR455" s="67">
        <v>182</v>
      </c>
      <c r="AS455" s="162"/>
      <c r="AT455" s="13" t="s">
        <v>120</v>
      </c>
      <c r="AU455" s="74">
        <v>59</v>
      </c>
      <c r="AV455" s="74">
        <v>37</v>
      </c>
      <c r="AW455" s="74">
        <v>4</v>
      </c>
      <c r="AX455" s="74">
        <v>9</v>
      </c>
      <c r="AY455" s="74">
        <v>15</v>
      </c>
      <c r="AZ455" s="74">
        <v>48</v>
      </c>
      <c r="BA455" s="74">
        <v>5</v>
      </c>
      <c r="BB455" s="74">
        <v>20</v>
      </c>
      <c r="BC455" s="74">
        <v>6</v>
      </c>
      <c r="BD455" s="67">
        <v>203</v>
      </c>
      <c r="BE455" s="76">
        <v>211</v>
      </c>
      <c r="BF455" s="74">
        <v>209</v>
      </c>
      <c r="BG455" s="74">
        <v>196</v>
      </c>
      <c r="BH455" s="74">
        <v>2</v>
      </c>
      <c r="BI455" s="74">
        <v>43</v>
      </c>
      <c r="BJ455" s="162"/>
      <c r="BK455" s="13" t="s">
        <v>120</v>
      </c>
      <c r="BL455" s="74">
        <v>231</v>
      </c>
      <c r="BM455" s="74">
        <v>2329</v>
      </c>
      <c r="BN455" s="74">
        <v>635</v>
      </c>
      <c r="BO455" s="74">
        <v>96</v>
      </c>
      <c r="BP455" s="74">
        <v>12</v>
      </c>
      <c r="BQ455" s="74">
        <v>125</v>
      </c>
      <c r="BR455" s="74">
        <v>201</v>
      </c>
      <c r="BS455" s="74">
        <v>193</v>
      </c>
      <c r="BT455" s="74">
        <v>193</v>
      </c>
      <c r="BU455" s="162"/>
      <c r="BV455" s="13" t="s">
        <v>120</v>
      </c>
      <c r="BW455" s="74">
        <v>1747</v>
      </c>
      <c r="BX455" s="74">
        <v>987</v>
      </c>
      <c r="BY455" s="74">
        <v>1716</v>
      </c>
      <c r="BZ455" s="74">
        <v>971</v>
      </c>
      <c r="CA455" s="74">
        <v>1026</v>
      </c>
      <c r="CB455" s="74">
        <v>591</v>
      </c>
      <c r="CC455" s="74">
        <v>74</v>
      </c>
      <c r="CD455" s="74">
        <v>26</v>
      </c>
      <c r="CE455" s="74">
        <v>73</v>
      </c>
      <c r="CF455" s="74">
        <v>26</v>
      </c>
      <c r="CG455" s="74">
        <v>52</v>
      </c>
      <c r="CH455" s="74">
        <v>20</v>
      </c>
      <c r="CI455" s="74">
        <v>514</v>
      </c>
      <c r="CJ455" s="74">
        <v>230</v>
      </c>
      <c r="CK455" s="74">
        <v>500</v>
      </c>
      <c r="CL455" s="74">
        <v>222</v>
      </c>
      <c r="CM455" s="74">
        <v>266</v>
      </c>
      <c r="CN455" s="74">
        <v>112</v>
      </c>
      <c r="CO455" s="162"/>
      <c r="CP455" s="13" t="s">
        <v>120</v>
      </c>
      <c r="CQ455" s="72">
        <v>515</v>
      </c>
      <c r="CR455" s="5">
        <v>183</v>
      </c>
      <c r="CS455" s="5">
        <v>105</v>
      </c>
      <c r="CT455" s="72">
        <v>35</v>
      </c>
      <c r="CU455" s="5">
        <v>17</v>
      </c>
      <c r="CV455" s="72">
        <v>550</v>
      </c>
      <c r="CW455" s="72">
        <v>200</v>
      </c>
      <c r="CX455" s="162"/>
      <c r="CY455" s="13" t="s">
        <v>120</v>
      </c>
      <c r="CZ455" s="74">
        <v>140</v>
      </c>
      <c r="DA455" s="74">
        <v>334</v>
      </c>
      <c r="DB455" s="74">
        <v>251</v>
      </c>
      <c r="DC455" s="74">
        <v>169</v>
      </c>
      <c r="DD455" s="74">
        <v>358</v>
      </c>
      <c r="DE455" s="74">
        <v>103</v>
      </c>
      <c r="DF455" s="74">
        <v>278</v>
      </c>
      <c r="DG455" s="74">
        <v>337</v>
      </c>
      <c r="DH455" s="74">
        <v>257</v>
      </c>
      <c r="DI455" s="74">
        <v>20</v>
      </c>
      <c r="DJ455" s="74">
        <v>19</v>
      </c>
      <c r="DK455" s="74">
        <v>6</v>
      </c>
      <c r="DL455" s="74">
        <v>71</v>
      </c>
      <c r="DM455" s="74">
        <v>94</v>
      </c>
      <c r="DN455" s="74">
        <v>115</v>
      </c>
      <c r="DO455" s="135"/>
      <c r="DP455" s="138" t="s">
        <v>268</v>
      </c>
      <c r="DQ455" s="138" t="s">
        <v>4555</v>
      </c>
      <c r="DR455" s="138">
        <v>2335</v>
      </c>
      <c r="DS455" s="138">
        <v>1344</v>
      </c>
      <c r="DT455" s="139">
        <v>7238</v>
      </c>
      <c r="DU455" s="139">
        <v>2272</v>
      </c>
    </row>
    <row r="456" spans="1:125">
      <c r="A456" s="162"/>
      <c r="B456" s="103" t="s">
        <v>102</v>
      </c>
      <c r="C456" s="105">
        <v>2103</v>
      </c>
      <c r="D456" s="105">
        <v>1207</v>
      </c>
      <c r="E456" s="105">
        <v>949</v>
      </c>
      <c r="F456" s="105">
        <v>578</v>
      </c>
      <c r="G456" s="105">
        <v>83</v>
      </c>
      <c r="H456" s="105">
        <v>42</v>
      </c>
      <c r="I456" s="105">
        <v>262</v>
      </c>
      <c r="J456" s="105">
        <v>132</v>
      </c>
      <c r="K456" s="105">
        <v>449</v>
      </c>
      <c r="L456" s="105">
        <v>226</v>
      </c>
      <c r="M456" s="105">
        <v>1565</v>
      </c>
      <c r="N456" s="105">
        <v>869</v>
      </c>
      <c r="O456" s="105">
        <v>67</v>
      </c>
      <c r="P456" s="105">
        <v>30</v>
      </c>
      <c r="Q456" s="105">
        <v>445</v>
      </c>
      <c r="R456" s="105">
        <v>218</v>
      </c>
      <c r="S456" s="105">
        <v>154</v>
      </c>
      <c r="T456" s="105">
        <v>75</v>
      </c>
      <c r="U456" s="105">
        <v>6077</v>
      </c>
      <c r="V456" s="105">
        <v>3377</v>
      </c>
      <c r="W456" s="162"/>
      <c r="X456" s="103" t="s">
        <v>102</v>
      </c>
      <c r="Y456" s="105">
        <v>40</v>
      </c>
      <c r="Z456" s="105">
        <v>18</v>
      </c>
      <c r="AA456" s="105">
        <v>36</v>
      </c>
      <c r="AB456" s="105">
        <v>23</v>
      </c>
      <c r="AC456" s="105">
        <v>1</v>
      </c>
      <c r="AD456" s="105">
        <v>0</v>
      </c>
      <c r="AE456" s="105">
        <v>11</v>
      </c>
      <c r="AF456" s="105">
        <v>3</v>
      </c>
      <c r="AG456" s="105">
        <v>15</v>
      </c>
      <c r="AH456" s="105">
        <v>8</v>
      </c>
      <c r="AI456" s="105">
        <v>212</v>
      </c>
      <c r="AJ456" s="105">
        <v>104</v>
      </c>
      <c r="AK456" s="105">
        <v>10</v>
      </c>
      <c r="AL456" s="105">
        <v>3</v>
      </c>
      <c r="AM456" s="105">
        <v>49</v>
      </c>
      <c r="AN456" s="105">
        <v>18</v>
      </c>
      <c r="AO456" s="105">
        <v>7</v>
      </c>
      <c r="AP456" s="105">
        <v>5</v>
      </c>
      <c r="AQ456" s="105">
        <v>381</v>
      </c>
      <c r="AR456" s="105">
        <v>182</v>
      </c>
      <c r="AS456" s="162"/>
      <c r="AT456" s="103" t="s">
        <v>102</v>
      </c>
      <c r="AU456" s="105">
        <v>59</v>
      </c>
      <c r="AV456" s="105">
        <v>37</v>
      </c>
      <c r="AW456" s="105">
        <v>4</v>
      </c>
      <c r="AX456" s="105">
        <v>9</v>
      </c>
      <c r="AY456" s="105">
        <v>15</v>
      </c>
      <c r="AZ456" s="105">
        <v>48</v>
      </c>
      <c r="BA456" s="105">
        <v>5</v>
      </c>
      <c r="BB456" s="105">
        <v>20</v>
      </c>
      <c r="BC456" s="105">
        <v>6</v>
      </c>
      <c r="BD456" s="105">
        <v>203</v>
      </c>
      <c r="BE456" s="105">
        <v>211</v>
      </c>
      <c r="BF456" s="105">
        <v>209</v>
      </c>
      <c r="BG456" s="105">
        <v>196</v>
      </c>
      <c r="BH456" s="105">
        <v>2</v>
      </c>
      <c r="BI456" s="105">
        <v>43</v>
      </c>
      <c r="BJ456" s="162"/>
      <c r="BK456" s="103" t="s">
        <v>102</v>
      </c>
      <c r="BL456" s="105">
        <v>231</v>
      </c>
      <c r="BM456" s="105">
        <v>2329</v>
      </c>
      <c r="BN456" s="105">
        <v>635</v>
      </c>
      <c r="BO456" s="105">
        <v>96</v>
      </c>
      <c r="BP456" s="105">
        <v>12</v>
      </c>
      <c r="BQ456" s="105">
        <v>125</v>
      </c>
      <c r="BR456" s="105">
        <v>201</v>
      </c>
      <c r="BS456" s="105">
        <v>193</v>
      </c>
      <c r="BT456" s="105">
        <v>193</v>
      </c>
      <c r="BU456" s="162"/>
      <c r="BV456" s="103" t="s">
        <v>102</v>
      </c>
      <c r="BW456" s="105">
        <v>1747</v>
      </c>
      <c r="BX456" s="105">
        <v>987</v>
      </c>
      <c r="BY456" s="105">
        <v>1716</v>
      </c>
      <c r="BZ456" s="105">
        <v>971</v>
      </c>
      <c r="CA456" s="105">
        <v>1026</v>
      </c>
      <c r="CB456" s="105">
        <v>591</v>
      </c>
      <c r="CC456" s="105">
        <v>74</v>
      </c>
      <c r="CD456" s="105">
        <v>26</v>
      </c>
      <c r="CE456" s="105">
        <v>73</v>
      </c>
      <c r="CF456" s="105">
        <v>26</v>
      </c>
      <c r="CG456" s="105">
        <v>52</v>
      </c>
      <c r="CH456" s="105">
        <v>20</v>
      </c>
      <c r="CI456" s="105">
        <v>514</v>
      </c>
      <c r="CJ456" s="105">
        <v>230</v>
      </c>
      <c r="CK456" s="105">
        <v>500</v>
      </c>
      <c r="CL456" s="105">
        <v>222</v>
      </c>
      <c r="CM456" s="105">
        <v>266</v>
      </c>
      <c r="CN456" s="105">
        <v>112</v>
      </c>
      <c r="CO456" s="162"/>
      <c r="CP456" s="105" t="s">
        <v>102</v>
      </c>
      <c r="CQ456" s="105">
        <v>515</v>
      </c>
      <c r="CR456" s="105">
        <v>183</v>
      </c>
      <c r="CS456" s="105">
        <v>105</v>
      </c>
      <c r="CT456" s="105">
        <v>35</v>
      </c>
      <c r="CU456" s="105">
        <v>17</v>
      </c>
      <c r="CV456" s="105">
        <v>550</v>
      </c>
      <c r="CW456" s="105">
        <v>200</v>
      </c>
      <c r="CX456" s="162"/>
      <c r="CY456" s="103" t="s">
        <v>102</v>
      </c>
      <c r="CZ456" s="105">
        <v>140</v>
      </c>
      <c r="DA456" s="105">
        <v>334</v>
      </c>
      <c r="DB456" s="105">
        <v>251</v>
      </c>
      <c r="DC456" s="105">
        <v>169</v>
      </c>
      <c r="DD456" s="105">
        <v>358</v>
      </c>
      <c r="DE456" s="105">
        <v>103</v>
      </c>
      <c r="DF456" s="105">
        <v>278</v>
      </c>
      <c r="DG456" s="105">
        <v>337</v>
      </c>
      <c r="DH456" s="105">
        <v>257</v>
      </c>
      <c r="DI456" s="105">
        <v>20</v>
      </c>
      <c r="DJ456" s="105">
        <v>19</v>
      </c>
      <c r="DK456" s="105">
        <v>6</v>
      </c>
      <c r="DL456" s="105">
        <v>71</v>
      </c>
      <c r="DM456" s="105">
        <v>94</v>
      </c>
      <c r="DN456" s="105">
        <v>115</v>
      </c>
      <c r="DO456" s="135"/>
      <c r="DP456" s="138" t="s">
        <v>268</v>
      </c>
      <c r="DQ456" s="138" t="s">
        <v>4556</v>
      </c>
      <c r="DR456" s="138">
        <v>2335</v>
      </c>
      <c r="DS456" s="138">
        <v>1344</v>
      </c>
      <c r="DT456" s="139">
        <v>7238</v>
      </c>
      <c r="DU456" s="139">
        <v>2272</v>
      </c>
    </row>
    <row r="457" spans="1:125">
      <c r="A457" s="162" t="s">
        <v>269</v>
      </c>
      <c r="B457" s="13" t="s">
        <v>119</v>
      </c>
      <c r="C457" s="74">
        <v>893</v>
      </c>
      <c r="D457" s="74">
        <v>480</v>
      </c>
      <c r="E457" s="74">
        <v>367</v>
      </c>
      <c r="F457" s="74">
        <v>204</v>
      </c>
      <c r="G457" s="74">
        <v>0</v>
      </c>
      <c r="H457" s="74">
        <v>0</v>
      </c>
      <c r="I457" s="74">
        <v>89</v>
      </c>
      <c r="J457" s="74">
        <v>48</v>
      </c>
      <c r="K457" s="74">
        <v>267</v>
      </c>
      <c r="L457" s="74">
        <v>137</v>
      </c>
      <c r="M457" s="74">
        <v>733</v>
      </c>
      <c r="N457" s="74">
        <v>427</v>
      </c>
      <c r="O457" s="74">
        <v>0</v>
      </c>
      <c r="P457" s="74">
        <v>0</v>
      </c>
      <c r="Q457" s="74">
        <v>144</v>
      </c>
      <c r="R457" s="74">
        <v>65</v>
      </c>
      <c r="S457" s="74">
        <v>0</v>
      </c>
      <c r="T457" s="74">
        <v>0</v>
      </c>
      <c r="U457" s="67">
        <v>2493</v>
      </c>
      <c r="V457" s="67">
        <v>1361</v>
      </c>
      <c r="W457" s="162" t="s">
        <v>269</v>
      </c>
      <c r="X457" s="13" t="s">
        <v>119</v>
      </c>
      <c r="Y457" s="74">
        <v>9</v>
      </c>
      <c r="Z457" s="74">
        <v>5</v>
      </c>
      <c r="AA457" s="74">
        <v>4</v>
      </c>
      <c r="AB457" s="74">
        <v>1</v>
      </c>
      <c r="AC457" s="74">
        <v>0</v>
      </c>
      <c r="AD457" s="74">
        <v>0</v>
      </c>
      <c r="AE457" s="74">
        <v>0</v>
      </c>
      <c r="AF457" s="74">
        <v>0</v>
      </c>
      <c r="AG457" s="74">
        <v>8</v>
      </c>
      <c r="AH457" s="74">
        <v>1</v>
      </c>
      <c r="AI457" s="74">
        <v>56</v>
      </c>
      <c r="AJ457" s="74">
        <v>33</v>
      </c>
      <c r="AK457" s="74">
        <v>0</v>
      </c>
      <c r="AL457" s="74">
        <v>0</v>
      </c>
      <c r="AM457" s="74">
        <v>25</v>
      </c>
      <c r="AN457" s="74">
        <v>12</v>
      </c>
      <c r="AO457" s="74">
        <v>0</v>
      </c>
      <c r="AP457" s="74">
        <v>0</v>
      </c>
      <c r="AQ457" s="67">
        <v>102</v>
      </c>
      <c r="AR457" s="67">
        <v>52</v>
      </c>
      <c r="AS457" s="162" t="s">
        <v>269</v>
      </c>
      <c r="AT457" s="13" t="s">
        <v>119</v>
      </c>
      <c r="AU457" s="74">
        <v>29</v>
      </c>
      <c r="AV457" s="74">
        <v>16</v>
      </c>
      <c r="AW457" s="74">
        <v>0</v>
      </c>
      <c r="AX457" s="74">
        <v>3</v>
      </c>
      <c r="AY457" s="74">
        <v>9</v>
      </c>
      <c r="AZ457" s="74">
        <v>24</v>
      </c>
      <c r="BA457" s="74">
        <v>0</v>
      </c>
      <c r="BB457" s="74">
        <v>10</v>
      </c>
      <c r="BC457" s="74">
        <v>0</v>
      </c>
      <c r="BD457" s="67">
        <v>91</v>
      </c>
      <c r="BE457" s="76">
        <v>103</v>
      </c>
      <c r="BF457" s="74">
        <v>103</v>
      </c>
      <c r="BG457" s="74">
        <v>0</v>
      </c>
      <c r="BH457" s="74">
        <v>0</v>
      </c>
      <c r="BI457" s="74">
        <v>25</v>
      </c>
      <c r="BJ457" s="162" t="s">
        <v>269</v>
      </c>
      <c r="BK457" s="13" t="s">
        <v>119</v>
      </c>
      <c r="BL457" s="74">
        <v>297</v>
      </c>
      <c r="BM457" s="74">
        <v>583</v>
      </c>
      <c r="BN457" s="74">
        <v>289</v>
      </c>
      <c r="BO457" s="74">
        <v>296</v>
      </c>
      <c r="BP457" s="74">
        <v>0</v>
      </c>
      <c r="BQ457" s="74">
        <v>30</v>
      </c>
      <c r="BR457" s="74">
        <v>105</v>
      </c>
      <c r="BS457" s="74">
        <v>82</v>
      </c>
      <c r="BT457" s="74">
        <v>81</v>
      </c>
      <c r="BU457" s="162" t="s">
        <v>269</v>
      </c>
      <c r="BV457" s="13" t="s">
        <v>119</v>
      </c>
      <c r="BW457" s="74">
        <v>802</v>
      </c>
      <c r="BX457" s="74">
        <v>462</v>
      </c>
      <c r="BY457" s="74">
        <v>785</v>
      </c>
      <c r="BZ457" s="74">
        <v>455</v>
      </c>
      <c r="CA457" s="74">
        <v>453</v>
      </c>
      <c r="CB457" s="74">
        <v>254</v>
      </c>
      <c r="CC457" s="74">
        <v>0</v>
      </c>
      <c r="CD457" s="74">
        <v>0</v>
      </c>
      <c r="CE457" s="74">
        <v>0</v>
      </c>
      <c r="CF457" s="74">
        <v>0</v>
      </c>
      <c r="CG457" s="74">
        <v>0</v>
      </c>
      <c r="CH457" s="74">
        <v>0</v>
      </c>
      <c r="CI457" s="74">
        <v>166</v>
      </c>
      <c r="CJ457" s="74">
        <v>62</v>
      </c>
      <c r="CK457" s="74">
        <v>164</v>
      </c>
      <c r="CL457" s="74">
        <v>62</v>
      </c>
      <c r="CM457" s="74">
        <v>85</v>
      </c>
      <c r="CN457" s="74">
        <v>34</v>
      </c>
      <c r="CO457" s="162" t="s">
        <v>269</v>
      </c>
      <c r="CP457" s="13" t="s">
        <v>119</v>
      </c>
      <c r="CQ457" s="72">
        <v>207</v>
      </c>
      <c r="CR457" s="5">
        <v>71</v>
      </c>
      <c r="CS457" s="5">
        <v>21</v>
      </c>
      <c r="CT457" s="72">
        <v>14</v>
      </c>
      <c r="CU457" s="5">
        <v>9</v>
      </c>
      <c r="CV457" s="72">
        <v>221</v>
      </c>
      <c r="CW457" s="72">
        <v>80</v>
      </c>
      <c r="CX457" s="162" t="s">
        <v>269</v>
      </c>
      <c r="CY457" s="13" t="s">
        <v>119</v>
      </c>
      <c r="CZ457" s="74">
        <v>40</v>
      </c>
      <c r="DA457" s="74">
        <v>48</v>
      </c>
      <c r="DB457" s="74">
        <v>33</v>
      </c>
      <c r="DC457" s="74">
        <v>3</v>
      </c>
      <c r="DD457" s="74">
        <v>50</v>
      </c>
      <c r="DE457" s="74">
        <v>19</v>
      </c>
      <c r="DF457" s="74">
        <v>60</v>
      </c>
      <c r="DG457" s="74">
        <v>89</v>
      </c>
      <c r="DH457" s="74">
        <v>93</v>
      </c>
      <c r="DI457" s="74">
        <v>0</v>
      </c>
      <c r="DJ457" s="74">
        <v>6</v>
      </c>
      <c r="DK457" s="74">
        <v>15</v>
      </c>
      <c r="DL457" s="74">
        <v>17</v>
      </c>
      <c r="DM457" s="74">
        <v>22</v>
      </c>
      <c r="DN457" s="74">
        <v>11</v>
      </c>
      <c r="DO457" s="135"/>
      <c r="DP457" s="138" t="s">
        <v>269</v>
      </c>
      <c r="DQ457" s="138" t="s">
        <v>4557</v>
      </c>
      <c r="DR457" s="138">
        <v>968</v>
      </c>
      <c r="DS457" s="138">
        <v>538</v>
      </c>
      <c r="DT457" s="139">
        <v>3514</v>
      </c>
      <c r="DU457" s="139">
        <v>456</v>
      </c>
    </row>
    <row r="458" spans="1:125">
      <c r="A458" s="162"/>
      <c r="B458" s="13" t="s">
        <v>120</v>
      </c>
      <c r="C458" s="74">
        <v>0</v>
      </c>
      <c r="D458" s="74">
        <v>0</v>
      </c>
      <c r="E458" s="74">
        <v>0</v>
      </c>
      <c r="F458" s="74">
        <v>0</v>
      </c>
      <c r="G458" s="74">
        <v>0</v>
      </c>
      <c r="H458" s="74">
        <v>0</v>
      </c>
      <c r="I458" s="74">
        <v>0</v>
      </c>
      <c r="J458" s="74">
        <v>0</v>
      </c>
      <c r="K458" s="74">
        <v>0</v>
      </c>
      <c r="L458" s="74">
        <v>0</v>
      </c>
      <c r="M458" s="74">
        <v>0</v>
      </c>
      <c r="N458" s="74">
        <v>0</v>
      </c>
      <c r="O458" s="74">
        <v>0</v>
      </c>
      <c r="P458" s="74">
        <v>0</v>
      </c>
      <c r="Q458" s="74">
        <v>0</v>
      </c>
      <c r="R458" s="74">
        <v>0</v>
      </c>
      <c r="S458" s="74">
        <v>0</v>
      </c>
      <c r="T458" s="74">
        <v>0</v>
      </c>
      <c r="U458" s="67">
        <v>0</v>
      </c>
      <c r="V458" s="67">
        <v>0</v>
      </c>
      <c r="W458" s="162"/>
      <c r="X458" s="13" t="s">
        <v>120</v>
      </c>
      <c r="Y458" s="74">
        <v>0</v>
      </c>
      <c r="Z458" s="74">
        <v>0</v>
      </c>
      <c r="AA458" s="74">
        <v>0</v>
      </c>
      <c r="AB458" s="74">
        <v>0</v>
      </c>
      <c r="AC458" s="74">
        <v>0</v>
      </c>
      <c r="AD458" s="74">
        <v>0</v>
      </c>
      <c r="AE458" s="74">
        <v>0</v>
      </c>
      <c r="AF458" s="74">
        <v>0</v>
      </c>
      <c r="AG458" s="74">
        <v>0</v>
      </c>
      <c r="AH458" s="74">
        <v>0</v>
      </c>
      <c r="AI458" s="74">
        <v>0</v>
      </c>
      <c r="AJ458" s="74">
        <v>0</v>
      </c>
      <c r="AK458" s="74">
        <v>0</v>
      </c>
      <c r="AL458" s="74">
        <v>0</v>
      </c>
      <c r="AM458" s="74">
        <v>0</v>
      </c>
      <c r="AN458" s="74">
        <v>0</v>
      </c>
      <c r="AO458" s="74">
        <v>0</v>
      </c>
      <c r="AP458" s="74">
        <v>0</v>
      </c>
      <c r="AQ458" s="67">
        <v>0</v>
      </c>
      <c r="AR458" s="67">
        <v>0</v>
      </c>
      <c r="AS458" s="162"/>
      <c r="AT458" s="13" t="s">
        <v>120</v>
      </c>
      <c r="AU458" s="74">
        <v>0</v>
      </c>
      <c r="AV458" s="74">
        <v>0</v>
      </c>
      <c r="AW458" s="74">
        <v>0</v>
      </c>
      <c r="AX458" s="74">
        <v>0</v>
      </c>
      <c r="AY458" s="74">
        <v>0</v>
      </c>
      <c r="AZ458" s="74">
        <v>0</v>
      </c>
      <c r="BA458" s="74">
        <v>0</v>
      </c>
      <c r="BB458" s="74">
        <v>0</v>
      </c>
      <c r="BC458" s="74">
        <v>0</v>
      </c>
      <c r="BD458" s="67">
        <v>0</v>
      </c>
      <c r="BE458" s="76">
        <v>0</v>
      </c>
      <c r="BF458" s="74">
        <v>0</v>
      </c>
      <c r="BG458" s="74">
        <v>0</v>
      </c>
      <c r="BH458" s="74">
        <v>0</v>
      </c>
      <c r="BI458" s="74">
        <v>0</v>
      </c>
      <c r="BJ458" s="162"/>
      <c r="BK458" s="13" t="s">
        <v>120</v>
      </c>
      <c r="BL458" s="74">
        <v>0</v>
      </c>
      <c r="BM458" s="74">
        <v>0</v>
      </c>
      <c r="BN458" s="74">
        <v>0</v>
      </c>
      <c r="BO458" s="74">
        <v>0</v>
      </c>
      <c r="BP458" s="74">
        <v>0</v>
      </c>
      <c r="BQ458" s="74">
        <v>0</v>
      </c>
      <c r="BR458" s="74">
        <v>0</v>
      </c>
      <c r="BS458" s="74">
        <v>0</v>
      </c>
      <c r="BT458" s="74">
        <v>0</v>
      </c>
      <c r="BU458" s="162"/>
      <c r="BV458" s="13" t="s">
        <v>120</v>
      </c>
      <c r="BW458" s="74">
        <v>0</v>
      </c>
      <c r="BX458" s="74">
        <v>0</v>
      </c>
      <c r="BY458" s="74">
        <v>0</v>
      </c>
      <c r="BZ458" s="74">
        <v>0</v>
      </c>
      <c r="CA458" s="74">
        <v>0</v>
      </c>
      <c r="CB458" s="74">
        <v>0</v>
      </c>
      <c r="CC458" s="74">
        <v>0</v>
      </c>
      <c r="CD458" s="74">
        <v>0</v>
      </c>
      <c r="CE458" s="74">
        <v>0</v>
      </c>
      <c r="CF458" s="74">
        <v>0</v>
      </c>
      <c r="CG458" s="74">
        <v>0</v>
      </c>
      <c r="CH458" s="74">
        <v>0</v>
      </c>
      <c r="CI458" s="74">
        <v>0</v>
      </c>
      <c r="CJ458" s="74">
        <v>0</v>
      </c>
      <c r="CK458" s="74">
        <v>0</v>
      </c>
      <c r="CL458" s="74">
        <v>0</v>
      </c>
      <c r="CM458" s="74">
        <v>0</v>
      </c>
      <c r="CN458" s="74">
        <v>0</v>
      </c>
      <c r="CO458" s="162"/>
      <c r="CP458" s="13" t="s">
        <v>120</v>
      </c>
      <c r="CQ458" s="72">
        <v>0</v>
      </c>
      <c r="CR458" s="5">
        <v>0</v>
      </c>
      <c r="CS458" s="5">
        <v>0</v>
      </c>
      <c r="CT458" s="72">
        <v>0</v>
      </c>
      <c r="CU458" s="5">
        <v>0</v>
      </c>
      <c r="CV458" s="72">
        <v>0</v>
      </c>
      <c r="CW458" s="72">
        <v>0</v>
      </c>
      <c r="CX458" s="162"/>
      <c r="CY458" s="13" t="s">
        <v>120</v>
      </c>
      <c r="CZ458" s="74">
        <v>0</v>
      </c>
      <c r="DA458" s="74">
        <v>0</v>
      </c>
      <c r="DB458" s="74">
        <v>0</v>
      </c>
      <c r="DC458" s="74">
        <v>0</v>
      </c>
      <c r="DD458" s="74">
        <v>0</v>
      </c>
      <c r="DE458" s="74">
        <v>0</v>
      </c>
      <c r="DF458" s="74">
        <v>0</v>
      </c>
      <c r="DG458" s="74">
        <v>0</v>
      </c>
      <c r="DH458" s="74">
        <v>0</v>
      </c>
      <c r="DI458" s="74">
        <v>0</v>
      </c>
      <c r="DJ458" s="74">
        <v>0</v>
      </c>
      <c r="DK458" s="74">
        <v>0</v>
      </c>
      <c r="DL458" s="74">
        <v>0</v>
      </c>
      <c r="DM458" s="74">
        <v>0</v>
      </c>
      <c r="DN458" s="74">
        <v>0</v>
      </c>
      <c r="DO458" s="135"/>
      <c r="DP458" s="138" t="s">
        <v>269</v>
      </c>
      <c r="DQ458" s="138" t="s">
        <v>4558</v>
      </c>
      <c r="DR458" s="138">
        <v>0</v>
      </c>
      <c r="DS458" s="138">
        <v>0</v>
      </c>
      <c r="DT458" s="139">
        <v>0</v>
      </c>
      <c r="DU458" s="139">
        <v>0</v>
      </c>
    </row>
    <row r="459" spans="1:125">
      <c r="A459" s="162"/>
      <c r="B459" s="103" t="s">
        <v>102</v>
      </c>
      <c r="C459" s="105">
        <v>893</v>
      </c>
      <c r="D459" s="105">
        <v>480</v>
      </c>
      <c r="E459" s="105">
        <v>367</v>
      </c>
      <c r="F459" s="105">
        <v>204</v>
      </c>
      <c r="G459" s="105">
        <v>0</v>
      </c>
      <c r="H459" s="105">
        <v>0</v>
      </c>
      <c r="I459" s="105">
        <v>89</v>
      </c>
      <c r="J459" s="105">
        <v>48</v>
      </c>
      <c r="K459" s="105">
        <v>267</v>
      </c>
      <c r="L459" s="105">
        <v>137</v>
      </c>
      <c r="M459" s="105">
        <v>733</v>
      </c>
      <c r="N459" s="105">
        <v>427</v>
      </c>
      <c r="O459" s="105">
        <v>0</v>
      </c>
      <c r="P459" s="105">
        <v>0</v>
      </c>
      <c r="Q459" s="105">
        <v>144</v>
      </c>
      <c r="R459" s="105">
        <v>65</v>
      </c>
      <c r="S459" s="105">
        <v>0</v>
      </c>
      <c r="T459" s="105">
        <v>0</v>
      </c>
      <c r="U459" s="105">
        <v>2493</v>
      </c>
      <c r="V459" s="105">
        <v>1361</v>
      </c>
      <c r="W459" s="162"/>
      <c r="X459" s="103" t="s">
        <v>102</v>
      </c>
      <c r="Y459" s="105">
        <v>9</v>
      </c>
      <c r="Z459" s="105">
        <v>5</v>
      </c>
      <c r="AA459" s="105">
        <v>4</v>
      </c>
      <c r="AB459" s="105">
        <v>1</v>
      </c>
      <c r="AC459" s="105">
        <v>0</v>
      </c>
      <c r="AD459" s="105">
        <v>0</v>
      </c>
      <c r="AE459" s="105">
        <v>0</v>
      </c>
      <c r="AF459" s="105">
        <v>0</v>
      </c>
      <c r="AG459" s="105">
        <v>8</v>
      </c>
      <c r="AH459" s="105">
        <v>1</v>
      </c>
      <c r="AI459" s="105">
        <v>56</v>
      </c>
      <c r="AJ459" s="105">
        <v>33</v>
      </c>
      <c r="AK459" s="105">
        <v>0</v>
      </c>
      <c r="AL459" s="105">
        <v>0</v>
      </c>
      <c r="AM459" s="105">
        <v>25</v>
      </c>
      <c r="AN459" s="105">
        <v>12</v>
      </c>
      <c r="AO459" s="105">
        <v>0</v>
      </c>
      <c r="AP459" s="105">
        <v>0</v>
      </c>
      <c r="AQ459" s="105">
        <v>102</v>
      </c>
      <c r="AR459" s="105">
        <v>52</v>
      </c>
      <c r="AS459" s="162"/>
      <c r="AT459" s="103" t="s">
        <v>102</v>
      </c>
      <c r="AU459" s="105">
        <v>29</v>
      </c>
      <c r="AV459" s="105">
        <v>16</v>
      </c>
      <c r="AW459" s="105">
        <v>0</v>
      </c>
      <c r="AX459" s="105">
        <v>3</v>
      </c>
      <c r="AY459" s="105">
        <v>9</v>
      </c>
      <c r="AZ459" s="105">
        <v>24</v>
      </c>
      <c r="BA459" s="105">
        <v>0</v>
      </c>
      <c r="BB459" s="105">
        <v>10</v>
      </c>
      <c r="BC459" s="105">
        <v>0</v>
      </c>
      <c r="BD459" s="105">
        <v>91</v>
      </c>
      <c r="BE459" s="105">
        <v>103</v>
      </c>
      <c r="BF459" s="105">
        <v>103</v>
      </c>
      <c r="BG459" s="105">
        <v>0</v>
      </c>
      <c r="BH459" s="105">
        <v>0</v>
      </c>
      <c r="BI459" s="105">
        <v>25</v>
      </c>
      <c r="BJ459" s="162"/>
      <c r="BK459" s="103" t="s">
        <v>102</v>
      </c>
      <c r="BL459" s="105">
        <v>297</v>
      </c>
      <c r="BM459" s="105">
        <v>583</v>
      </c>
      <c r="BN459" s="105">
        <v>289</v>
      </c>
      <c r="BO459" s="105">
        <v>296</v>
      </c>
      <c r="BP459" s="105">
        <v>0</v>
      </c>
      <c r="BQ459" s="105">
        <v>30</v>
      </c>
      <c r="BR459" s="105">
        <v>105</v>
      </c>
      <c r="BS459" s="105">
        <v>82</v>
      </c>
      <c r="BT459" s="105">
        <v>81</v>
      </c>
      <c r="BU459" s="162"/>
      <c r="BV459" s="103" t="s">
        <v>102</v>
      </c>
      <c r="BW459" s="105">
        <v>802</v>
      </c>
      <c r="BX459" s="105">
        <v>462</v>
      </c>
      <c r="BY459" s="105">
        <v>785</v>
      </c>
      <c r="BZ459" s="105">
        <v>455</v>
      </c>
      <c r="CA459" s="105">
        <v>453</v>
      </c>
      <c r="CB459" s="105">
        <v>254</v>
      </c>
      <c r="CC459" s="105">
        <v>0</v>
      </c>
      <c r="CD459" s="105">
        <v>0</v>
      </c>
      <c r="CE459" s="105">
        <v>0</v>
      </c>
      <c r="CF459" s="105">
        <v>0</v>
      </c>
      <c r="CG459" s="105">
        <v>0</v>
      </c>
      <c r="CH459" s="105">
        <v>0</v>
      </c>
      <c r="CI459" s="105">
        <v>166</v>
      </c>
      <c r="CJ459" s="105">
        <v>62</v>
      </c>
      <c r="CK459" s="105">
        <v>164</v>
      </c>
      <c r="CL459" s="105">
        <v>62</v>
      </c>
      <c r="CM459" s="105">
        <v>85</v>
      </c>
      <c r="CN459" s="105">
        <v>34</v>
      </c>
      <c r="CO459" s="162"/>
      <c r="CP459" s="105" t="s">
        <v>102</v>
      </c>
      <c r="CQ459" s="105">
        <v>207</v>
      </c>
      <c r="CR459" s="105">
        <v>71</v>
      </c>
      <c r="CS459" s="105">
        <v>21</v>
      </c>
      <c r="CT459" s="105">
        <v>14</v>
      </c>
      <c r="CU459" s="105">
        <v>9</v>
      </c>
      <c r="CV459" s="105">
        <v>221</v>
      </c>
      <c r="CW459" s="105">
        <v>80</v>
      </c>
      <c r="CX459" s="162"/>
      <c r="CY459" s="103" t="s">
        <v>102</v>
      </c>
      <c r="CZ459" s="105">
        <v>40</v>
      </c>
      <c r="DA459" s="105">
        <v>48</v>
      </c>
      <c r="DB459" s="105">
        <v>33</v>
      </c>
      <c r="DC459" s="105">
        <v>3</v>
      </c>
      <c r="DD459" s="105">
        <v>50</v>
      </c>
      <c r="DE459" s="105">
        <v>19</v>
      </c>
      <c r="DF459" s="105">
        <v>60</v>
      </c>
      <c r="DG459" s="105">
        <v>89</v>
      </c>
      <c r="DH459" s="105">
        <v>93</v>
      </c>
      <c r="DI459" s="105">
        <v>0</v>
      </c>
      <c r="DJ459" s="105">
        <v>6</v>
      </c>
      <c r="DK459" s="105">
        <v>15</v>
      </c>
      <c r="DL459" s="105">
        <v>17</v>
      </c>
      <c r="DM459" s="105">
        <v>22</v>
      </c>
      <c r="DN459" s="105">
        <v>11</v>
      </c>
      <c r="DO459" s="135"/>
      <c r="DP459" s="138" t="s">
        <v>269</v>
      </c>
      <c r="DQ459" s="138" t="s">
        <v>4559</v>
      </c>
      <c r="DR459" s="138">
        <v>968</v>
      </c>
      <c r="DS459" s="138">
        <v>538</v>
      </c>
      <c r="DT459" s="139">
        <v>3514</v>
      </c>
      <c r="DU459" s="139">
        <v>456</v>
      </c>
    </row>
    <row r="460" spans="1:125">
      <c r="A460" s="162" t="s">
        <v>270</v>
      </c>
      <c r="B460" s="13" t="s">
        <v>119</v>
      </c>
      <c r="C460" s="74">
        <v>711</v>
      </c>
      <c r="D460" s="74">
        <v>382</v>
      </c>
      <c r="E460" s="74">
        <v>357</v>
      </c>
      <c r="F460" s="74">
        <v>196</v>
      </c>
      <c r="G460" s="74">
        <v>0</v>
      </c>
      <c r="H460" s="74">
        <v>0</v>
      </c>
      <c r="I460" s="74">
        <v>110</v>
      </c>
      <c r="J460" s="74">
        <v>44</v>
      </c>
      <c r="K460" s="74">
        <v>87</v>
      </c>
      <c r="L460" s="74">
        <v>37</v>
      </c>
      <c r="M460" s="74">
        <v>696</v>
      </c>
      <c r="N460" s="74">
        <v>367</v>
      </c>
      <c r="O460" s="74">
        <v>20</v>
      </c>
      <c r="P460" s="74">
        <v>7</v>
      </c>
      <c r="Q460" s="74">
        <v>192</v>
      </c>
      <c r="R460" s="74">
        <v>95</v>
      </c>
      <c r="S460" s="74">
        <v>0</v>
      </c>
      <c r="T460" s="74">
        <v>0</v>
      </c>
      <c r="U460" s="67">
        <v>2173</v>
      </c>
      <c r="V460" s="67">
        <v>1128</v>
      </c>
      <c r="W460" s="162" t="s">
        <v>270</v>
      </c>
      <c r="X460" s="13" t="s">
        <v>119</v>
      </c>
      <c r="Y460" s="74">
        <v>1</v>
      </c>
      <c r="Z460" s="74">
        <v>1</v>
      </c>
      <c r="AA460" s="74">
        <v>1</v>
      </c>
      <c r="AB460" s="74">
        <v>1</v>
      </c>
      <c r="AC460" s="74">
        <v>0</v>
      </c>
      <c r="AD460" s="74">
        <v>0</v>
      </c>
      <c r="AE460" s="74">
        <v>0</v>
      </c>
      <c r="AF460" s="74">
        <v>0</v>
      </c>
      <c r="AG460" s="74">
        <v>0</v>
      </c>
      <c r="AH460" s="74">
        <v>0</v>
      </c>
      <c r="AI460" s="74">
        <v>92</v>
      </c>
      <c r="AJ460" s="74">
        <v>46</v>
      </c>
      <c r="AK460" s="74">
        <v>3</v>
      </c>
      <c r="AL460" s="74">
        <v>0</v>
      </c>
      <c r="AM460" s="74">
        <v>36</v>
      </c>
      <c r="AN460" s="74">
        <v>16</v>
      </c>
      <c r="AO460" s="74">
        <v>0</v>
      </c>
      <c r="AP460" s="74">
        <v>0</v>
      </c>
      <c r="AQ460" s="67">
        <v>133</v>
      </c>
      <c r="AR460" s="67">
        <v>64</v>
      </c>
      <c r="AS460" s="162" t="s">
        <v>270</v>
      </c>
      <c r="AT460" s="13" t="s">
        <v>119</v>
      </c>
      <c r="AU460" s="74">
        <v>15</v>
      </c>
      <c r="AV460" s="74">
        <v>11</v>
      </c>
      <c r="AW460" s="74">
        <v>0</v>
      </c>
      <c r="AX460" s="74">
        <v>4</v>
      </c>
      <c r="AY460" s="74">
        <v>3</v>
      </c>
      <c r="AZ460" s="74">
        <v>15</v>
      </c>
      <c r="BA460" s="74">
        <v>1</v>
      </c>
      <c r="BB460" s="74">
        <v>6</v>
      </c>
      <c r="BC460" s="74">
        <v>0</v>
      </c>
      <c r="BD460" s="67">
        <v>55</v>
      </c>
      <c r="BE460" s="76">
        <v>64</v>
      </c>
      <c r="BF460" s="74">
        <v>59</v>
      </c>
      <c r="BG460" s="74">
        <v>22</v>
      </c>
      <c r="BH460" s="74">
        <v>1</v>
      </c>
      <c r="BI460" s="74">
        <v>11</v>
      </c>
      <c r="BJ460" s="162" t="s">
        <v>270</v>
      </c>
      <c r="BK460" s="13" t="s">
        <v>119</v>
      </c>
      <c r="BL460" s="74">
        <v>0</v>
      </c>
      <c r="BM460" s="74">
        <v>370</v>
      </c>
      <c r="BN460" s="74">
        <v>356</v>
      </c>
      <c r="BO460" s="74">
        <v>199</v>
      </c>
      <c r="BP460" s="74">
        <v>0</v>
      </c>
      <c r="BQ460" s="74">
        <v>21</v>
      </c>
      <c r="BR460" s="74">
        <v>53</v>
      </c>
      <c r="BS460" s="74">
        <v>48</v>
      </c>
      <c r="BT460" s="74">
        <v>48</v>
      </c>
      <c r="BU460" s="162" t="s">
        <v>270</v>
      </c>
      <c r="BV460" s="13" t="s">
        <v>119</v>
      </c>
      <c r="BW460" s="74">
        <v>519</v>
      </c>
      <c r="BX460" s="74">
        <v>284</v>
      </c>
      <c r="BY460" s="74">
        <v>514</v>
      </c>
      <c r="BZ460" s="74">
        <v>281</v>
      </c>
      <c r="CA460" s="74">
        <v>295</v>
      </c>
      <c r="CB460" s="74">
        <v>162</v>
      </c>
      <c r="CC460" s="74">
        <v>11</v>
      </c>
      <c r="CD460" s="74">
        <v>3</v>
      </c>
      <c r="CE460" s="74">
        <v>11</v>
      </c>
      <c r="CF460" s="74">
        <v>3</v>
      </c>
      <c r="CG460" s="74">
        <v>8</v>
      </c>
      <c r="CH460" s="74">
        <v>3</v>
      </c>
      <c r="CI460" s="74">
        <v>106</v>
      </c>
      <c r="CJ460" s="74">
        <v>58</v>
      </c>
      <c r="CK460" s="74">
        <v>103</v>
      </c>
      <c r="CL460" s="74">
        <v>57</v>
      </c>
      <c r="CM460" s="74">
        <v>49</v>
      </c>
      <c r="CN460" s="74">
        <v>32</v>
      </c>
      <c r="CO460" s="162" t="s">
        <v>270</v>
      </c>
      <c r="CP460" s="13" t="s">
        <v>119</v>
      </c>
      <c r="CQ460" s="72">
        <v>129</v>
      </c>
      <c r="CR460" s="5">
        <v>39</v>
      </c>
      <c r="CS460" s="5">
        <v>14</v>
      </c>
      <c r="CT460" s="72">
        <v>11</v>
      </c>
      <c r="CU460" s="5">
        <v>7</v>
      </c>
      <c r="CV460" s="72">
        <v>140</v>
      </c>
      <c r="CW460" s="72">
        <v>46</v>
      </c>
      <c r="CX460" s="162" t="s">
        <v>270</v>
      </c>
      <c r="CY460" s="13" t="s">
        <v>119</v>
      </c>
      <c r="CZ460" s="74">
        <v>88</v>
      </c>
      <c r="DA460" s="74">
        <v>264</v>
      </c>
      <c r="DB460" s="74">
        <v>84</v>
      </c>
      <c r="DC460" s="74">
        <v>76</v>
      </c>
      <c r="DD460" s="74">
        <v>186</v>
      </c>
      <c r="DE460" s="74">
        <v>24</v>
      </c>
      <c r="DF460" s="74">
        <v>100</v>
      </c>
      <c r="DG460" s="74">
        <v>224</v>
      </c>
      <c r="DH460" s="74">
        <v>158</v>
      </c>
      <c r="DI460" s="74">
        <v>16</v>
      </c>
      <c r="DJ460" s="74">
        <v>0</v>
      </c>
      <c r="DK460" s="74">
        <v>66</v>
      </c>
      <c r="DL460" s="74">
        <v>0</v>
      </c>
      <c r="DM460" s="74">
        <v>0</v>
      </c>
      <c r="DN460" s="74">
        <v>6</v>
      </c>
      <c r="DO460" s="135"/>
      <c r="DP460" s="138" t="s">
        <v>270</v>
      </c>
      <c r="DQ460" s="138" t="s">
        <v>4560</v>
      </c>
      <c r="DR460" s="138">
        <v>636</v>
      </c>
      <c r="DS460" s="138">
        <v>352</v>
      </c>
      <c r="DT460" s="139">
        <v>2604</v>
      </c>
      <c r="DU460" s="139">
        <v>1286</v>
      </c>
    </row>
    <row r="461" spans="1:125">
      <c r="A461" s="162"/>
      <c r="B461" s="13" t="s">
        <v>120</v>
      </c>
      <c r="C461" s="74">
        <v>0</v>
      </c>
      <c r="D461" s="74">
        <v>0</v>
      </c>
      <c r="E461" s="74">
        <v>0</v>
      </c>
      <c r="F461" s="74">
        <v>0</v>
      </c>
      <c r="G461" s="74">
        <v>0</v>
      </c>
      <c r="H461" s="74">
        <v>0</v>
      </c>
      <c r="I461" s="74">
        <v>0</v>
      </c>
      <c r="J461" s="74">
        <v>0</v>
      </c>
      <c r="K461" s="74">
        <v>0</v>
      </c>
      <c r="L461" s="74">
        <v>0</v>
      </c>
      <c r="M461" s="74">
        <v>0</v>
      </c>
      <c r="N461" s="74">
        <v>0</v>
      </c>
      <c r="O461" s="74">
        <v>0</v>
      </c>
      <c r="P461" s="74">
        <v>0</v>
      </c>
      <c r="Q461" s="74">
        <v>0</v>
      </c>
      <c r="R461" s="74">
        <v>0</v>
      </c>
      <c r="S461" s="74">
        <v>0</v>
      </c>
      <c r="T461" s="74">
        <v>0</v>
      </c>
      <c r="U461" s="67">
        <v>0</v>
      </c>
      <c r="V461" s="67">
        <v>0</v>
      </c>
      <c r="W461" s="162"/>
      <c r="X461" s="13" t="s">
        <v>120</v>
      </c>
      <c r="Y461" s="74">
        <v>0</v>
      </c>
      <c r="Z461" s="74">
        <v>0</v>
      </c>
      <c r="AA461" s="74">
        <v>0</v>
      </c>
      <c r="AB461" s="74">
        <v>0</v>
      </c>
      <c r="AC461" s="74">
        <v>0</v>
      </c>
      <c r="AD461" s="74">
        <v>0</v>
      </c>
      <c r="AE461" s="74">
        <v>0</v>
      </c>
      <c r="AF461" s="74">
        <v>0</v>
      </c>
      <c r="AG461" s="74">
        <v>0</v>
      </c>
      <c r="AH461" s="74">
        <v>0</v>
      </c>
      <c r="AI461" s="74">
        <v>0</v>
      </c>
      <c r="AJ461" s="74">
        <v>0</v>
      </c>
      <c r="AK461" s="74">
        <v>0</v>
      </c>
      <c r="AL461" s="74">
        <v>0</v>
      </c>
      <c r="AM461" s="74">
        <v>0</v>
      </c>
      <c r="AN461" s="74">
        <v>0</v>
      </c>
      <c r="AO461" s="74">
        <v>0</v>
      </c>
      <c r="AP461" s="74">
        <v>0</v>
      </c>
      <c r="AQ461" s="67">
        <v>0</v>
      </c>
      <c r="AR461" s="67">
        <v>0</v>
      </c>
      <c r="AS461" s="162"/>
      <c r="AT461" s="13" t="s">
        <v>120</v>
      </c>
      <c r="AU461" s="74">
        <v>0</v>
      </c>
      <c r="AV461" s="74">
        <v>0</v>
      </c>
      <c r="AW461" s="74">
        <v>0</v>
      </c>
      <c r="AX461" s="74">
        <v>0</v>
      </c>
      <c r="AY461" s="74">
        <v>0</v>
      </c>
      <c r="AZ461" s="74">
        <v>0</v>
      </c>
      <c r="BA461" s="74">
        <v>0</v>
      </c>
      <c r="BB461" s="74">
        <v>0</v>
      </c>
      <c r="BC461" s="74">
        <v>0</v>
      </c>
      <c r="BD461" s="67">
        <v>0</v>
      </c>
      <c r="BE461" s="76">
        <v>0</v>
      </c>
      <c r="BF461" s="74">
        <v>0</v>
      </c>
      <c r="BG461" s="74">
        <v>0</v>
      </c>
      <c r="BH461" s="74">
        <v>0</v>
      </c>
      <c r="BI461" s="74">
        <v>0</v>
      </c>
      <c r="BJ461" s="162"/>
      <c r="BK461" s="13" t="s">
        <v>120</v>
      </c>
      <c r="BL461" s="74">
        <v>0</v>
      </c>
      <c r="BM461" s="74">
        <v>0</v>
      </c>
      <c r="BN461" s="74">
        <v>0</v>
      </c>
      <c r="BO461" s="74">
        <v>0</v>
      </c>
      <c r="BP461" s="74">
        <v>0</v>
      </c>
      <c r="BQ461" s="74">
        <v>0</v>
      </c>
      <c r="BR461" s="74">
        <v>0</v>
      </c>
      <c r="BS461" s="74">
        <v>0</v>
      </c>
      <c r="BT461" s="74">
        <v>0</v>
      </c>
      <c r="BU461" s="162"/>
      <c r="BV461" s="13" t="s">
        <v>120</v>
      </c>
      <c r="BW461" s="74">
        <v>0</v>
      </c>
      <c r="BX461" s="74">
        <v>0</v>
      </c>
      <c r="BY461" s="74">
        <v>0</v>
      </c>
      <c r="BZ461" s="74">
        <v>0</v>
      </c>
      <c r="CA461" s="74">
        <v>0</v>
      </c>
      <c r="CB461" s="74">
        <v>0</v>
      </c>
      <c r="CC461" s="74">
        <v>0</v>
      </c>
      <c r="CD461" s="74">
        <v>0</v>
      </c>
      <c r="CE461" s="74">
        <v>0</v>
      </c>
      <c r="CF461" s="74">
        <v>0</v>
      </c>
      <c r="CG461" s="74">
        <v>0</v>
      </c>
      <c r="CH461" s="74">
        <v>0</v>
      </c>
      <c r="CI461" s="74">
        <v>0</v>
      </c>
      <c r="CJ461" s="74">
        <v>0</v>
      </c>
      <c r="CK461" s="74">
        <v>0</v>
      </c>
      <c r="CL461" s="74">
        <v>0</v>
      </c>
      <c r="CM461" s="74">
        <v>0</v>
      </c>
      <c r="CN461" s="74">
        <v>0</v>
      </c>
      <c r="CO461" s="162"/>
      <c r="CP461" s="13" t="s">
        <v>120</v>
      </c>
      <c r="CQ461" s="72">
        <v>0</v>
      </c>
      <c r="CR461" s="5">
        <v>0</v>
      </c>
      <c r="CS461" s="5">
        <v>0</v>
      </c>
      <c r="CT461" s="72">
        <v>0</v>
      </c>
      <c r="CU461" s="5">
        <v>0</v>
      </c>
      <c r="CV461" s="72">
        <v>0</v>
      </c>
      <c r="CW461" s="72">
        <v>0</v>
      </c>
      <c r="CX461" s="162"/>
      <c r="CY461" s="13" t="s">
        <v>120</v>
      </c>
      <c r="CZ461" s="74">
        <v>0</v>
      </c>
      <c r="DA461" s="74">
        <v>0</v>
      </c>
      <c r="DB461" s="74">
        <v>0</v>
      </c>
      <c r="DC461" s="74">
        <v>0</v>
      </c>
      <c r="DD461" s="74">
        <v>0</v>
      </c>
      <c r="DE461" s="74">
        <v>0</v>
      </c>
      <c r="DF461" s="74">
        <v>0</v>
      </c>
      <c r="DG461" s="74">
        <v>0</v>
      </c>
      <c r="DH461" s="74">
        <v>0</v>
      </c>
      <c r="DI461" s="74">
        <v>0</v>
      </c>
      <c r="DJ461" s="74">
        <v>0</v>
      </c>
      <c r="DK461" s="74">
        <v>0</v>
      </c>
      <c r="DL461" s="74">
        <v>0</v>
      </c>
      <c r="DM461" s="74">
        <v>0</v>
      </c>
      <c r="DN461" s="74">
        <v>0</v>
      </c>
      <c r="DO461" s="135"/>
      <c r="DP461" s="138" t="s">
        <v>270</v>
      </c>
      <c r="DQ461" s="138" t="s">
        <v>4561</v>
      </c>
      <c r="DR461" s="138">
        <v>0</v>
      </c>
      <c r="DS461" s="138">
        <v>0</v>
      </c>
      <c r="DT461" s="139">
        <v>0</v>
      </c>
      <c r="DU461" s="139">
        <v>0</v>
      </c>
    </row>
    <row r="462" spans="1:125">
      <c r="A462" s="162"/>
      <c r="B462" s="103" t="s">
        <v>102</v>
      </c>
      <c r="C462" s="105">
        <v>711</v>
      </c>
      <c r="D462" s="105">
        <v>382</v>
      </c>
      <c r="E462" s="105">
        <v>357</v>
      </c>
      <c r="F462" s="105">
        <v>196</v>
      </c>
      <c r="G462" s="105">
        <v>0</v>
      </c>
      <c r="H462" s="105">
        <v>0</v>
      </c>
      <c r="I462" s="105">
        <v>110</v>
      </c>
      <c r="J462" s="105">
        <v>44</v>
      </c>
      <c r="K462" s="105">
        <v>87</v>
      </c>
      <c r="L462" s="105">
        <v>37</v>
      </c>
      <c r="M462" s="105">
        <v>696</v>
      </c>
      <c r="N462" s="105">
        <v>367</v>
      </c>
      <c r="O462" s="105">
        <v>20</v>
      </c>
      <c r="P462" s="105">
        <v>7</v>
      </c>
      <c r="Q462" s="105">
        <v>192</v>
      </c>
      <c r="R462" s="105">
        <v>95</v>
      </c>
      <c r="S462" s="105">
        <v>0</v>
      </c>
      <c r="T462" s="105">
        <v>0</v>
      </c>
      <c r="U462" s="105">
        <v>2173</v>
      </c>
      <c r="V462" s="105">
        <v>1128</v>
      </c>
      <c r="W462" s="162"/>
      <c r="X462" s="103" t="s">
        <v>102</v>
      </c>
      <c r="Y462" s="105">
        <v>1</v>
      </c>
      <c r="Z462" s="105">
        <v>1</v>
      </c>
      <c r="AA462" s="105">
        <v>1</v>
      </c>
      <c r="AB462" s="105">
        <v>1</v>
      </c>
      <c r="AC462" s="105">
        <v>0</v>
      </c>
      <c r="AD462" s="105">
        <v>0</v>
      </c>
      <c r="AE462" s="105">
        <v>0</v>
      </c>
      <c r="AF462" s="105">
        <v>0</v>
      </c>
      <c r="AG462" s="105">
        <v>0</v>
      </c>
      <c r="AH462" s="105">
        <v>0</v>
      </c>
      <c r="AI462" s="105">
        <v>92</v>
      </c>
      <c r="AJ462" s="105">
        <v>46</v>
      </c>
      <c r="AK462" s="105">
        <v>3</v>
      </c>
      <c r="AL462" s="105">
        <v>0</v>
      </c>
      <c r="AM462" s="105">
        <v>36</v>
      </c>
      <c r="AN462" s="105">
        <v>16</v>
      </c>
      <c r="AO462" s="105">
        <v>0</v>
      </c>
      <c r="AP462" s="105">
        <v>0</v>
      </c>
      <c r="AQ462" s="105">
        <v>133</v>
      </c>
      <c r="AR462" s="105">
        <v>64</v>
      </c>
      <c r="AS462" s="162"/>
      <c r="AT462" s="103" t="s">
        <v>102</v>
      </c>
      <c r="AU462" s="105">
        <v>15</v>
      </c>
      <c r="AV462" s="105">
        <v>11</v>
      </c>
      <c r="AW462" s="105">
        <v>0</v>
      </c>
      <c r="AX462" s="105">
        <v>4</v>
      </c>
      <c r="AY462" s="105">
        <v>3</v>
      </c>
      <c r="AZ462" s="105">
        <v>15</v>
      </c>
      <c r="BA462" s="105">
        <v>1</v>
      </c>
      <c r="BB462" s="105">
        <v>6</v>
      </c>
      <c r="BC462" s="105">
        <v>0</v>
      </c>
      <c r="BD462" s="105">
        <v>55</v>
      </c>
      <c r="BE462" s="105">
        <v>64</v>
      </c>
      <c r="BF462" s="105">
        <v>59</v>
      </c>
      <c r="BG462" s="105">
        <v>22</v>
      </c>
      <c r="BH462" s="105">
        <v>1</v>
      </c>
      <c r="BI462" s="105">
        <v>11</v>
      </c>
      <c r="BJ462" s="162"/>
      <c r="BK462" s="103" t="s">
        <v>102</v>
      </c>
      <c r="BL462" s="105">
        <v>0</v>
      </c>
      <c r="BM462" s="105">
        <v>370</v>
      </c>
      <c r="BN462" s="105">
        <v>356</v>
      </c>
      <c r="BO462" s="105">
        <v>199</v>
      </c>
      <c r="BP462" s="105">
        <v>0</v>
      </c>
      <c r="BQ462" s="105">
        <v>21</v>
      </c>
      <c r="BR462" s="105">
        <v>53</v>
      </c>
      <c r="BS462" s="105">
        <v>48</v>
      </c>
      <c r="BT462" s="105">
        <v>48</v>
      </c>
      <c r="BU462" s="162"/>
      <c r="BV462" s="103" t="s">
        <v>102</v>
      </c>
      <c r="BW462" s="105">
        <v>519</v>
      </c>
      <c r="BX462" s="105">
        <v>284</v>
      </c>
      <c r="BY462" s="105">
        <v>514</v>
      </c>
      <c r="BZ462" s="105">
        <v>281</v>
      </c>
      <c r="CA462" s="105">
        <v>295</v>
      </c>
      <c r="CB462" s="105">
        <v>162</v>
      </c>
      <c r="CC462" s="105">
        <v>11</v>
      </c>
      <c r="CD462" s="105">
        <v>3</v>
      </c>
      <c r="CE462" s="105">
        <v>11</v>
      </c>
      <c r="CF462" s="105">
        <v>3</v>
      </c>
      <c r="CG462" s="105">
        <v>8</v>
      </c>
      <c r="CH462" s="105">
        <v>3</v>
      </c>
      <c r="CI462" s="105">
        <v>106</v>
      </c>
      <c r="CJ462" s="105">
        <v>58</v>
      </c>
      <c r="CK462" s="105">
        <v>103</v>
      </c>
      <c r="CL462" s="105">
        <v>57</v>
      </c>
      <c r="CM462" s="105">
        <v>49</v>
      </c>
      <c r="CN462" s="105">
        <v>32</v>
      </c>
      <c r="CO462" s="162"/>
      <c r="CP462" s="105" t="s">
        <v>102</v>
      </c>
      <c r="CQ462" s="105">
        <v>129</v>
      </c>
      <c r="CR462" s="105">
        <v>39</v>
      </c>
      <c r="CS462" s="105">
        <v>14</v>
      </c>
      <c r="CT462" s="105">
        <v>11</v>
      </c>
      <c r="CU462" s="105">
        <v>7</v>
      </c>
      <c r="CV462" s="105">
        <v>140</v>
      </c>
      <c r="CW462" s="105">
        <v>46</v>
      </c>
      <c r="CX462" s="162"/>
      <c r="CY462" s="103" t="s">
        <v>102</v>
      </c>
      <c r="CZ462" s="105">
        <v>88</v>
      </c>
      <c r="DA462" s="105">
        <v>264</v>
      </c>
      <c r="DB462" s="105">
        <v>84</v>
      </c>
      <c r="DC462" s="105">
        <v>76</v>
      </c>
      <c r="DD462" s="105">
        <v>186</v>
      </c>
      <c r="DE462" s="105">
        <v>24</v>
      </c>
      <c r="DF462" s="105">
        <v>100</v>
      </c>
      <c r="DG462" s="105">
        <v>224</v>
      </c>
      <c r="DH462" s="105">
        <v>158</v>
      </c>
      <c r="DI462" s="105">
        <v>16</v>
      </c>
      <c r="DJ462" s="105">
        <v>0</v>
      </c>
      <c r="DK462" s="105">
        <v>66</v>
      </c>
      <c r="DL462" s="105">
        <v>0</v>
      </c>
      <c r="DM462" s="105">
        <v>0</v>
      </c>
      <c r="DN462" s="105">
        <v>6</v>
      </c>
      <c r="DO462" s="135"/>
      <c r="DP462" s="138" t="s">
        <v>270</v>
      </c>
      <c r="DQ462" s="138" t="s">
        <v>4562</v>
      </c>
      <c r="DR462" s="138">
        <v>636</v>
      </c>
      <c r="DS462" s="138">
        <v>352</v>
      </c>
      <c r="DT462" s="139">
        <v>2604</v>
      </c>
      <c r="DU462" s="139">
        <v>1286</v>
      </c>
    </row>
    <row r="463" spans="1:125">
      <c r="A463" s="162" t="s">
        <v>271</v>
      </c>
      <c r="B463" s="13" t="s">
        <v>119</v>
      </c>
      <c r="C463" s="74">
        <v>469</v>
      </c>
      <c r="D463" s="74">
        <v>293</v>
      </c>
      <c r="E463" s="74">
        <v>261</v>
      </c>
      <c r="F463" s="74">
        <v>168</v>
      </c>
      <c r="G463" s="74">
        <v>0</v>
      </c>
      <c r="H463" s="74">
        <v>0</v>
      </c>
      <c r="I463" s="74">
        <v>57</v>
      </c>
      <c r="J463" s="74">
        <v>35</v>
      </c>
      <c r="K463" s="74">
        <v>137</v>
      </c>
      <c r="L463" s="74">
        <v>57</v>
      </c>
      <c r="M463" s="74">
        <v>363</v>
      </c>
      <c r="N463" s="74">
        <v>215</v>
      </c>
      <c r="O463" s="74">
        <v>0</v>
      </c>
      <c r="P463" s="74">
        <v>0</v>
      </c>
      <c r="Q463" s="74">
        <v>136</v>
      </c>
      <c r="R463" s="74">
        <v>57</v>
      </c>
      <c r="S463" s="74">
        <v>0</v>
      </c>
      <c r="T463" s="74">
        <v>0</v>
      </c>
      <c r="U463" s="67">
        <v>1423</v>
      </c>
      <c r="V463" s="67">
        <v>825</v>
      </c>
      <c r="W463" s="162" t="s">
        <v>271</v>
      </c>
      <c r="X463" s="13" t="s">
        <v>119</v>
      </c>
      <c r="Y463" s="74">
        <v>8</v>
      </c>
      <c r="Z463" s="74">
        <v>5</v>
      </c>
      <c r="AA463" s="74">
        <v>9</v>
      </c>
      <c r="AB463" s="74">
        <v>9</v>
      </c>
      <c r="AC463" s="74">
        <v>0</v>
      </c>
      <c r="AD463" s="74">
        <v>0</v>
      </c>
      <c r="AE463" s="74">
        <v>0</v>
      </c>
      <c r="AF463" s="74">
        <v>0</v>
      </c>
      <c r="AG463" s="74">
        <v>0</v>
      </c>
      <c r="AH463" s="74">
        <v>0</v>
      </c>
      <c r="AI463" s="74">
        <v>39</v>
      </c>
      <c r="AJ463" s="74">
        <v>24</v>
      </c>
      <c r="AK463" s="74">
        <v>0</v>
      </c>
      <c r="AL463" s="74">
        <v>0</v>
      </c>
      <c r="AM463" s="74">
        <v>33</v>
      </c>
      <c r="AN463" s="74">
        <v>13</v>
      </c>
      <c r="AO463" s="74">
        <v>0</v>
      </c>
      <c r="AP463" s="74">
        <v>0</v>
      </c>
      <c r="AQ463" s="67">
        <v>89</v>
      </c>
      <c r="AR463" s="67">
        <v>51</v>
      </c>
      <c r="AS463" s="162" t="s">
        <v>271</v>
      </c>
      <c r="AT463" s="13" t="s">
        <v>119</v>
      </c>
      <c r="AU463" s="74">
        <v>17</v>
      </c>
      <c r="AV463" s="74">
        <v>9</v>
      </c>
      <c r="AW463" s="74">
        <v>0</v>
      </c>
      <c r="AX463" s="74">
        <v>4</v>
      </c>
      <c r="AY463" s="74">
        <v>4</v>
      </c>
      <c r="AZ463" s="74">
        <v>13</v>
      </c>
      <c r="BA463" s="74">
        <v>0</v>
      </c>
      <c r="BB463" s="74">
        <v>7</v>
      </c>
      <c r="BC463" s="74">
        <v>0</v>
      </c>
      <c r="BD463" s="67">
        <v>54</v>
      </c>
      <c r="BE463" s="76">
        <v>55</v>
      </c>
      <c r="BF463" s="74">
        <v>50</v>
      </c>
      <c r="BG463" s="74">
        <v>20</v>
      </c>
      <c r="BH463" s="74">
        <v>0</v>
      </c>
      <c r="BI463" s="74">
        <v>15</v>
      </c>
      <c r="BJ463" s="162" t="s">
        <v>271</v>
      </c>
      <c r="BK463" s="13" t="s">
        <v>119</v>
      </c>
      <c r="BL463" s="74">
        <v>0</v>
      </c>
      <c r="BM463" s="74">
        <v>470</v>
      </c>
      <c r="BN463" s="74">
        <v>379</v>
      </c>
      <c r="BO463" s="74">
        <v>11</v>
      </c>
      <c r="BP463" s="74">
        <v>0</v>
      </c>
      <c r="BQ463" s="74">
        <v>12</v>
      </c>
      <c r="BR463" s="74">
        <v>51</v>
      </c>
      <c r="BS463" s="74">
        <v>51</v>
      </c>
      <c r="BT463" s="74">
        <v>51</v>
      </c>
      <c r="BU463" s="162" t="s">
        <v>271</v>
      </c>
      <c r="BV463" s="13" t="s">
        <v>119</v>
      </c>
      <c r="BW463" s="74">
        <v>498</v>
      </c>
      <c r="BX463" s="74">
        <v>274</v>
      </c>
      <c r="BY463" s="74">
        <v>483</v>
      </c>
      <c r="BZ463" s="74">
        <v>265</v>
      </c>
      <c r="CA463" s="74">
        <v>261</v>
      </c>
      <c r="CB463" s="74">
        <v>158</v>
      </c>
      <c r="CC463" s="74">
        <v>0</v>
      </c>
      <c r="CD463" s="74">
        <v>0</v>
      </c>
      <c r="CE463" s="74">
        <v>0</v>
      </c>
      <c r="CF463" s="74">
        <v>0</v>
      </c>
      <c r="CG463" s="74">
        <v>0</v>
      </c>
      <c r="CH463" s="74">
        <v>0</v>
      </c>
      <c r="CI463" s="74">
        <v>151</v>
      </c>
      <c r="CJ463" s="74">
        <v>57</v>
      </c>
      <c r="CK463" s="74">
        <v>150</v>
      </c>
      <c r="CL463" s="74">
        <v>57</v>
      </c>
      <c r="CM463" s="74">
        <v>65</v>
      </c>
      <c r="CN463" s="74">
        <v>31</v>
      </c>
      <c r="CO463" s="162" t="s">
        <v>271</v>
      </c>
      <c r="CP463" s="13" t="s">
        <v>119</v>
      </c>
      <c r="CQ463" s="72">
        <v>82</v>
      </c>
      <c r="CR463" s="5">
        <v>27</v>
      </c>
      <c r="CS463" s="5">
        <v>4</v>
      </c>
      <c r="CT463" s="72">
        <v>6</v>
      </c>
      <c r="CU463" s="5">
        <v>3</v>
      </c>
      <c r="CV463" s="72">
        <v>88</v>
      </c>
      <c r="CW463" s="72">
        <v>30</v>
      </c>
      <c r="CX463" s="162" t="s">
        <v>271</v>
      </c>
      <c r="CY463" s="13" t="s">
        <v>119</v>
      </c>
      <c r="CZ463" s="74">
        <v>14</v>
      </c>
      <c r="DA463" s="74">
        <v>14</v>
      </c>
      <c r="DB463" s="74">
        <v>11</v>
      </c>
      <c r="DC463" s="74">
        <v>0</v>
      </c>
      <c r="DD463" s="74">
        <v>7</v>
      </c>
      <c r="DE463" s="74">
        <v>5</v>
      </c>
      <c r="DF463" s="74">
        <v>12</v>
      </c>
      <c r="DG463" s="74">
        <v>12</v>
      </c>
      <c r="DH463" s="74">
        <v>11</v>
      </c>
      <c r="DI463" s="74">
        <v>1</v>
      </c>
      <c r="DJ463" s="74">
        <v>0</v>
      </c>
      <c r="DK463" s="74">
        <v>0</v>
      </c>
      <c r="DL463" s="74">
        <v>0</v>
      </c>
      <c r="DM463" s="74">
        <v>23</v>
      </c>
      <c r="DN463" s="74">
        <v>5</v>
      </c>
      <c r="DO463" s="135"/>
      <c r="DP463" s="138" t="s">
        <v>271</v>
      </c>
      <c r="DQ463" s="138" t="s">
        <v>4563</v>
      </c>
      <c r="DR463" s="138">
        <v>649</v>
      </c>
      <c r="DS463" s="138">
        <v>326</v>
      </c>
      <c r="DT463" s="139">
        <v>2121</v>
      </c>
      <c r="DU463" s="139">
        <v>87</v>
      </c>
    </row>
    <row r="464" spans="1:125">
      <c r="A464" s="162"/>
      <c r="B464" s="13" t="s">
        <v>120</v>
      </c>
      <c r="C464" s="74">
        <v>0</v>
      </c>
      <c r="D464" s="74">
        <v>0</v>
      </c>
      <c r="E464" s="74">
        <v>0</v>
      </c>
      <c r="F464" s="74">
        <v>0</v>
      </c>
      <c r="G464" s="74">
        <v>0</v>
      </c>
      <c r="H464" s="74">
        <v>0</v>
      </c>
      <c r="I464" s="74">
        <v>0</v>
      </c>
      <c r="J464" s="74">
        <v>0</v>
      </c>
      <c r="K464" s="74">
        <v>0</v>
      </c>
      <c r="L464" s="74">
        <v>0</v>
      </c>
      <c r="M464" s="74">
        <v>0</v>
      </c>
      <c r="N464" s="74">
        <v>0</v>
      </c>
      <c r="O464" s="74">
        <v>0</v>
      </c>
      <c r="P464" s="74">
        <v>0</v>
      </c>
      <c r="Q464" s="74">
        <v>0</v>
      </c>
      <c r="R464" s="74">
        <v>0</v>
      </c>
      <c r="S464" s="74">
        <v>0</v>
      </c>
      <c r="T464" s="74">
        <v>0</v>
      </c>
      <c r="U464" s="67">
        <v>0</v>
      </c>
      <c r="V464" s="67">
        <v>0</v>
      </c>
      <c r="W464" s="162"/>
      <c r="X464" s="13" t="s">
        <v>120</v>
      </c>
      <c r="Y464" s="74">
        <v>0</v>
      </c>
      <c r="Z464" s="74">
        <v>0</v>
      </c>
      <c r="AA464" s="74">
        <v>0</v>
      </c>
      <c r="AB464" s="74">
        <v>0</v>
      </c>
      <c r="AC464" s="74">
        <v>0</v>
      </c>
      <c r="AD464" s="74">
        <v>0</v>
      </c>
      <c r="AE464" s="74">
        <v>0</v>
      </c>
      <c r="AF464" s="74">
        <v>0</v>
      </c>
      <c r="AG464" s="74">
        <v>0</v>
      </c>
      <c r="AH464" s="74">
        <v>0</v>
      </c>
      <c r="AI464" s="74">
        <v>0</v>
      </c>
      <c r="AJ464" s="74">
        <v>0</v>
      </c>
      <c r="AK464" s="74">
        <v>0</v>
      </c>
      <c r="AL464" s="74">
        <v>0</v>
      </c>
      <c r="AM464" s="74">
        <v>0</v>
      </c>
      <c r="AN464" s="74">
        <v>0</v>
      </c>
      <c r="AO464" s="74">
        <v>0</v>
      </c>
      <c r="AP464" s="74">
        <v>0</v>
      </c>
      <c r="AQ464" s="67">
        <v>0</v>
      </c>
      <c r="AR464" s="67">
        <v>0</v>
      </c>
      <c r="AS464" s="162"/>
      <c r="AT464" s="13" t="s">
        <v>120</v>
      </c>
      <c r="AU464" s="74">
        <v>0</v>
      </c>
      <c r="AV464" s="74">
        <v>0</v>
      </c>
      <c r="AW464" s="74">
        <v>0</v>
      </c>
      <c r="AX464" s="74">
        <v>0</v>
      </c>
      <c r="AY464" s="74">
        <v>0</v>
      </c>
      <c r="AZ464" s="74">
        <v>0</v>
      </c>
      <c r="BA464" s="74">
        <v>0</v>
      </c>
      <c r="BB464" s="74">
        <v>0</v>
      </c>
      <c r="BC464" s="74">
        <v>0</v>
      </c>
      <c r="BD464" s="67">
        <v>0</v>
      </c>
      <c r="BE464" s="76">
        <v>0</v>
      </c>
      <c r="BF464" s="74">
        <v>0</v>
      </c>
      <c r="BG464" s="74">
        <v>0</v>
      </c>
      <c r="BH464" s="74">
        <v>0</v>
      </c>
      <c r="BI464" s="74">
        <v>0</v>
      </c>
      <c r="BJ464" s="162"/>
      <c r="BK464" s="13" t="s">
        <v>120</v>
      </c>
      <c r="BL464" s="74">
        <v>0</v>
      </c>
      <c r="BM464" s="74">
        <v>0</v>
      </c>
      <c r="BN464" s="74">
        <v>0</v>
      </c>
      <c r="BO464" s="74">
        <v>0</v>
      </c>
      <c r="BP464" s="74">
        <v>0</v>
      </c>
      <c r="BQ464" s="74">
        <v>0</v>
      </c>
      <c r="BR464" s="74">
        <v>0</v>
      </c>
      <c r="BS464" s="74">
        <v>0</v>
      </c>
      <c r="BT464" s="74">
        <v>0</v>
      </c>
      <c r="BU464" s="162"/>
      <c r="BV464" s="13" t="s">
        <v>120</v>
      </c>
      <c r="BW464" s="74">
        <v>0</v>
      </c>
      <c r="BX464" s="74">
        <v>0</v>
      </c>
      <c r="BY464" s="74">
        <v>0</v>
      </c>
      <c r="BZ464" s="74">
        <v>0</v>
      </c>
      <c r="CA464" s="74">
        <v>0</v>
      </c>
      <c r="CB464" s="74">
        <v>0</v>
      </c>
      <c r="CC464" s="74">
        <v>0</v>
      </c>
      <c r="CD464" s="74">
        <v>0</v>
      </c>
      <c r="CE464" s="74">
        <v>0</v>
      </c>
      <c r="CF464" s="74">
        <v>0</v>
      </c>
      <c r="CG464" s="74">
        <v>0</v>
      </c>
      <c r="CH464" s="74">
        <v>0</v>
      </c>
      <c r="CI464" s="74">
        <v>0</v>
      </c>
      <c r="CJ464" s="74">
        <v>0</v>
      </c>
      <c r="CK464" s="74">
        <v>0</v>
      </c>
      <c r="CL464" s="74">
        <v>0</v>
      </c>
      <c r="CM464" s="74">
        <v>0</v>
      </c>
      <c r="CN464" s="74">
        <v>0</v>
      </c>
      <c r="CO464" s="162"/>
      <c r="CP464" s="13" t="s">
        <v>120</v>
      </c>
      <c r="CQ464" s="72">
        <v>0</v>
      </c>
      <c r="CR464" s="5">
        <v>0</v>
      </c>
      <c r="CS464" s="5">
        <v>0</v>
      </c>
      <c r="CT464" s="72">
        <v>0</v>
      </c>
      <c r="CU464" s="5">
        <v>0</v>
      </c>
      <c r="CV464" s="72">
        <v>0</v>
      </c>
      <c r="CW464" s="72">
        <v>0</v>
      </c>
      <c r="CX464" s="162"/>
      <c r="CY464" s="13" t="s">
        <v>120</v>
      </c>
      <c r="CZ464" s="74">
        <v>0</v>
      </c>
      <c r="DA464" s="74">
        <v>0</v>
      </c>
      <c r="DB464" s="74">
        <v>0</v>
      </c>
      <c r="DC464" s="74">
        <v>0</v>
      </c>
      <c r="DD464" s="74">
        <v>0</v>
      </c>
      <c r="DE464" s="74">
        <v>0</v>
      </c>
      <c r="DF464" s="74">
        <v>0</v>
      </c>
      <c r="DG464" s="74">
        <v>0</v>
      </c>
      <c r="DH464" s="74">
        <v>0</v>
      </c>
      <c r="DI464" s="74">
        <v>0</v>
      </c>
      <c r="DJ464" s="74">
        <v>0</v>
      </c>
      <c r="DK464" s="74">
        <v>0</v>
      </c>
      <c r="DL464" s="74">
        <v>0</v>
      </c>
      <c r="DM464" s="74">
        <v>0</v>
      </c>
      <c r="DN464" s="74">
        <v>0</v>
      </c>
      <c r="DO464" s="135"/>
      <c r="DP464" s="138" t="s">
        <v>271</v>
      </c>
      <c r="DQ464" s="138" t="s">
        <v>4564</v>
      </c>
      <c r="DR464" s="138">
        <v>0</v>
      </c>
      <c r="DS464" s="138">
        <v>0</v>
      </c>
      <c r="DT464" s="139">
        <v>0</v>
      </c>
      <c r="DU464" s="139">
        <v>0</v>
      </c>
    </row>
    <row r="465" spans="1:125">
      <c r="A465" s="162"/>
      <c r="B465" s="103" t="s">
        <v>102</v>
      </c>
      <c r="C465" s="105">
        <v>469</v>
      </c>
      <c r="D465" s="105">
        <v>293</v>
      </c>
      <c r="E465" s="105">
        <v>261</v>
      </c>
      <c r="F465" s="105">
        <v>168</v>
      </c>
      <c r="G465" s="105">
        <v>0</v>
      </c>
      <c r="H465" s="105">
        <v>0</v>
      </c>
      <c r="I465" s="105">
        <v>57</v>
      </c>
      <c r="J465" s="105">
        <v>35</v>
      </c>
      <c r="K465" s="105">
        <v>137</v>
      </c>
      <c r="L465" s="105">
        <v>57</v>
      </c>
      <c r="M465" s="105">
        <v>363</v>
      </c>
      <c r="N465" s="105">
        <v>215</v>
      </c>
      <c r="O465" s="105">
        <v>0</v>
      </c>
      <c r="P465" s="105">
        <v>0</v>
      </c>
      <c r="Q465" s="105">
        <v>136</v>
      </c>
      <c r="R465" s="105">
        <v>57</v>
      </c>
      <c r="S465" s="105">
        <v>0</v>
      </c>
      <c r="T465" s="105">
        <v>0</v>
      </c>
      <c r="U465" s="105">
        <v>1423</v>
      </c>
      <c r="V465" s="105">
        <v>825</v>
      </c>
      <c r="W465" s="162"/>
      <c r="X465" s="103" t="s">
        <v>102</v>
      </c>
      <c r="Y465" s="105">
        <v>8</v>
      </c>
      <c r="Z465" s="105">
        <v>5</v>
      </c>
      <c r="AA465" s="105">
        <v>9</v>
      </c>
      <c r="AB465" s="105">
        <v>9</v>
      </c>
      <c r="AC465" s="105">
        <v>0</v>
      </c>
      <c r="AD465" s="105">
        <v>0</v>
      </c>
      <c r="AE465" s="105">
        <v>0</v>
      </c>
      <c r="AF465" s="105">
        <v>0</v>
      </c>
      <c r="AG465" s="105">
        <v>0</v>
      </c>
      <c r="AH465" s="105">
        <v>0</v>
      </c>
      <c r="AI465" s="105">
        <v>39</v>
      </c>
      <c r="AJ465" s="105">
        <v>24</v>
      </c>
      <c r="AK465" s="105">
        <v>0</v>
      </c>
      <c r="AL465" s="105">
        <v>0</v>
      </c>
      <c r="AM465" s="105">
        <v>33</v>
      </c>
      <c r="AN465" s="105">
        <v>13</v>
      </c>
      <c r="AO465" s="105">
        <v>0</v>
      </c>
      <c r="AP465" s="105">
        <v>0</v>
      </c>
      <c r="AQ465" s="105">
        <v>89</v>
      </c>
      <c r="AR465" s="105">
        <v>51</v>
      </c>
      <c r="AS465" s="162"/>
      <c r="AT465" s="103" t="s">
        <v>102</v>
      </c>
      <c r="AU465" s="105">
        <v>17</v>
      </c>
      <c r="AV465" s="105">
        <v>9</v>
      </c>
      <c r="AW465" s="105">
        <v>0</v>
      </c>
      <c r="AX465" s="105">
        <v>4</v>
      </c>
      <c r="AY465" s="105">
        <v>4</v>
      </c>
      <c r="AZ465" s="105">
        <v>13</v>
      </c>
      <c r="BA465" s="105">
        <v>0</v>
      </c>
      <c r="BB465" s="105">
        <v>7</v>
      </c>
      <c r="BC465" s="105">
        <v>0</v>
      </c>
      <c r="BD465" s="105">
        <v>54</v>
      </c>
      <c r="BE465" s="105">
        <v>55</v>
      </c>
      <c r="BF465" s="105">
        <v>50</v>
      </c>
      <c r="BG465" s="105">
        <v>20</v>
      </c>
      <c r="BH465" s="105">
        <v>0</v>
      </c>
      <c r="BI465" s="105">
        <v>15</v>
      </c>
      <c r="BJ465" s="162"/>
      <c r="BK465" s="103" t="s">
        <v>102</v>
      </c>
      <c r="BL465" s="105">
        <v>0</v>
      </c>
      <c r="BM465" s="105">
        <v>470</v>
      </c>
      <c r="BN465" s="105">
        <v>379</v>
      </c>
      <c r="BO465" s="105">
        <v>11</v>
      </c>
      <c r="BP465" s="105">
        <v>0</v>
      </c>
      <c r="BQ465" s="105">
        <v>12</v>
      </c>
      <c r="BR465" s="105">
        <v>51</v>
      </c>
      <c r="BS465" s="105">
        <v>51</v>
      </c>
      <c r="BT465" s="105">
        <v>51</v>
      </c>
      <c r="BU465" s="162"/>
      <c r="BV465" s="103" t="s">
        <v>102</v>
      </c>
      <c r="BW465" s="105">
        <v>498</v>
      </c>
      <c r="BX465" s="105">
        <v>274</v>
      </c>
      <c r="BY465" s="105">
        <v>483</v>
      </c>
      <c r="BZ465" s="105">
        <v>265</v>
      </c>
      <c r="CA465" s="105">
        <v>261</v>
      </c>
      <c r="CB465" s="105">
        <v>158</v>
      </c>
      <c r="CC465" s="105">
        <v>0</v>
      </c>
      <c r="CD465" s="105">
        <v>0</v>
      </c>
      <c r="CE465" s="105">
        <v>0</v>
      </c>
      <c r="CF465" s="105">
        <v>0</v>
      </c>
      <c r="CG465" s="105">
        <v>0</v>
      </c>
      <c r="CH465" s="105">
        <v>0</v>
      </c>
      <c r="CI465" s="105">
        <v>151</v>
      </c>
      <c r="CJ465" s="105">
        <v>57</v>
      </c>
      <c r="CK465" s="105">
        <v>150</v>
      </c>
      <c r="CL465" s="105">
        <v>57</v>
      </c>
      <c r="CM465" s="105">
        <v>65</v>
      </c>
      <c r="CN465" s="105">
        <v>31</v>
      </c>
      <c r="CO465" s="162"/>
      <c r="CP465" s="105" t="s">
        <v>102</v>
      </c>
      <c r="CQ465" s="105">
        <v>82</v>
      </c>
      <c r="CR465" s="105">
        <v>27</v>
      </c>
      <c r="CS465" s="105">
        <v>4</v>
      </c>
      <c r="CT465" s="105">
        <v>6</v>
      </c>
      <c r="CU465" s="105">
        <v>3</v>
      </c>
      <c r="CV465" s="105">
        <v>88</v>
      </c>
      <c r="CW465" s="105">
        <v>30</v>
      </c>
      <c r="CX465" s="162"/>
      <c r="CY465" s="103" t="s">
        <v>102</v>
      </c>
      <c r="CZ465" s="105">
        <v>14</v>
      </c>
      <c r="DA465" s="105">
        <v>14</v>
      </c>
      <c r="DB465" s="105">
        <v>11</v>
      </c>
      <c r="DC465" s="105">
        <v>0</v>
      </c>
      <c r="DD465" s="105">
        <v>7</v>
      </c>
      <c r="DE465" s="105">
        <v>5</v>
      </c>
      <c r="DF465" s="105">
        <v>12</v>
      </c>
      <c r="DG465" s="105">
        <v>12</v>
      </c>
      <c r="DH465" s="105">
        <v>11</v>
      </c>
      <c r="DI465" s="105">
        <v>1</v>
      </c>
      <c r="DJ465" s="105">
        <v>0</v>
      </c>
      <c r="DK465" s="105">
        <v>0</v>
      </c>
      <c r="DL465" s="105">
        <v>0</v>
      </c>
      <c r="DM465" s="105">
        <v>23</v>
      </c>
      <c r="DN465" s="105">
        <v>5</v>
      </c>
      <c r="DO465" s="135"/>
      <c r="DP465" s="138" t="s">
        <v>271</v>
      </c>
      <c r="DQ465" s="138" t="s">
        <v>4565</v>
      </c>
      <c r="DR465" s="138">
        <v>649</v>
      </c>
      <c r="DS465" s="138">
        <v>326</v>
      </c>
      <c r="DT465" s="139">
        <v>2121</v>
      </c>
      <c r="DU465" s="139">
        <v>87</v>
      </c>
    </row>
    <row r="466" spans="1:125">
      <c r="A466" s="162" t="s">
        <v>272</v>
      </c>
      <c r="B466" s="13" t="s">
        <v>119</v>
      </c>
      <c r="C466" s="74">
        <v>281</v>
      </c>
      <c r="D466" s="74">
        <v>146</v>
      </c>
      <c r="E466" s="74">
        <v>107</v>
      </c>
      <c r="F466" s="74">
        <v>60</v>
      </c>
      <c r="G466" s="74">
        <v>0</v>
      </c>
      <c r="H466" s="74">
        <v>0</v>
      </c>
      <c r="I466" s="74">
        <v>85</v>
      </c>
      <c r="J466" s="74">
        <v>35</v>
      </c>
      <c r="K466" s="74">
        <v>0</v>
      </c>
      <c r="L466" s="74">
        <v>0</v>
      </c>
      <c r="M466" s="74">
        <v>186</v>
      </c>
      <c r="N466" s="74">
        <v>105</v>
      </c>
      <c r="O466" s="74">
        <v>0</v>
      </c>
      <c r="P466" s="74">
        <v>0</v>
      </c>
      <c r="Q466" s="74">
        <v>74</v>
      </c>
      <c r="R466" s="74">
        <v>38</v>
      </c>
      <c r="S466" s="74">
        <v>0</v>
      </c>
      <c r="T466" s="74">
        <v>0</v>
      </c>
      <c r="U466" s="67">
        <v>733</v>
      </c>
      <c r="V466" s="67">
        <v>384</v>
      </c>
      <c r="W466" s="162" t="s">
        <v>272</v>
      </c>
      <c r="X466" s="13" t="s">
        <v>119</v>
      </c>
      <c r="Y466" s="74">
        <v>5</v>
      </c>
      <c r="Z466" s="74">
        <v>3</v>
      </c>
      <c r="AA466" s="74">
        <v>3</v>
      </c>
      <c r="AB466" s="74">
        <v>1</v>
      </c>
      <c r="AC466" s="74">
        <v>0</v>
      </c>
      <c r="AD466" s="74">
        <v>0</v>
      </c>
      <c r="AE466" s="74">
        <v>0</v>
      </c>
      <c r="AF466" s="74">
        <v>0</v>
      </c>
      <c r="AG466" s="74">
        <v>0</v>
      </c>
      <c r="AH466" s="74">
        <v>0</v>
      </c>
      <c r="AI466" s="74">
        <v>10</v>
      </c>
      <c r="AJ466" s="74">
        <v>6</v>
      </c>
      <c r="AK466" s="74">
        <v>0</v>
      </c>
      <c r="AL466" s="74">
        <v>0</v>
      </c>
      <c r="AM466" s="74">
        <v>5</v>
      </c>
      <c r="AN466" s="74">
        <v>3</v>
      </c>
      <c r="AO466" s="74">
        <v>0</v>
      </c>
      <c r="AP466" s="74">
        <v>0</v>
      </c>
      <c r="AQ466" s="67">
        <v>23</v>
      </c>
      <c r="AR466" s="67">
        <v>13</v>
      </c>
      <c r="AS466" s="162" t="s">
        <v>272</v>
      </c>
      <c r="AT466" s="13" t="s">
        <v>119</v>
      </c>
      <c r="AU466" s="74">
        <v>7</v>
      </c>
      <c r="AV466" s="74">
        <v>4</v>
      </c>
      <c r="AW466" s="74">
        <v>0</v>
      </c>
      <c r="AX466" s="74">
        <v>3</v>
      </c>
      <c r="AY466" s="74">
        <v>0</v>
      </c>
      <c r="AZ466" s="74">
        <v>6</v>
      </c>
      <c r="BA466" s="74">
        <v>0</v>
      </c>
      <c r="BB466" s="74">
        <v>4</v>
      </c>
      <c r="BC466" s="74">
        <v>0</v>
      </c>
      <c r="BD466" s="67">
        <v>24</v>
      </c>
      <c r="BE466" s="76">
        <v>24</v>
      </c>
      <c r="BF466" s="74">
        <v>20</v>
      </c>
      <c r="BG466" s="74">
        <v>4</v>
      </c>
      <c r="BH466" s="74">
        <v>1</v>
      </c>
      <c r="BI466" s="74">
        <v>6</v>
      </c>
      <c r="BJ466" s="162" t="s">
        <v>272</v>
      </c>
      <c r="BK466" s="13" t="s">
        <v>119</v>
      </c>
      <c r="BL466" s="74">
        <v>0</v>
      </c>
      <c r="BM466" s="74">
        <v>244</v>
      </c>
      <c r="BN466" s="74">
        <v>53</v>
      </c>
      <c r="BO466" s="74">
        <v>27</v>
      </c>
      <c r="BP466" s="74">
        <v>8</v>
      </c>
      <c r="BQ466" s="74">
        <v>2</v>
      </c>
      <c r="BR466" s="74">
        <v>23</v>
      </c>
      <c r="BS466" s="74">
        <v>23</v>
      </c>
      <c r="BT466" s="74">
        <v>23</v>
      </c>
      <c r="BU466" s="162" t="s">
        <v>272</v>
      </c>
      <c r="BV466" s="13" t="s">
        <v>119</v>
      </c>
      <c r="BW466" s="74">
        <v>180</v>
      </c>
      <c r="BX466" s="74">
        <v>81</v>
      </c>
      <c r="BY466" s="74">
        <v>177</v>
      </c>
      <c r="BZ466" s="74">
        <v>79</v>
      </c>
      <c r="CA466" s="74">
        <v>100</v>
      </c>
      <c r="CB466" s="74">
        <v>45</v>
      </c>
      <c r="CC466" s="74">
        <v>0</v>
      </c>
      <c r="CD466" s="74">
        <v>0</v>
      </c>
      <c r="CE466" s="74">
        <v>0</v>
      </c>
      <c r="CF466" s="74">
        <v>0</v>
      </c>
      <c r="CG466" s="74">
        <v>0</v>
      </c>
      <c r="CH466" s="74">
        <v>0</v>
      </c>
      <c r="CI466" s="74">
        <v>39</v>
      </c>
      <c r="CJ466" s="74">
        <v>8</v>
      </c>
      <c r="CK466" s="74">
        <v>39</v>
      </c>
      <c r="CL466" s="74">
        <v>8</v>
      </c>
      <c r="CM466" s="74">
        <v>26</v>
      </c>
      <c r="CN466" s="74">
        <v>7</v>
      </c>
      <c r="CO466" s="162" t="s">
        <v>272</v>
      </c>
      <c r="CP466" s="13" t="s">
        <v>119</v>
      </c>
      <c r="CQ466" s="72">
        <v>34</v>
      </c>
      <c r="CR466" s="5">
        <v>13</v>
      </c>
      <c r="CS466" s="5">
        <v>4</v>
      </c>
      <c r="CT466" s="72">
        <v>7</v>
      </c>
      <c r="CU466" s="5">
        <v>1</v>
      </c>
      <c r="CV466" s="72">
        <v>41</v>
      </c>
      <c r="CW466" s="72">
        <v>14</v>
      </c>
      <c r="CX466" s="162" t="s">
        <v>272</v>
      </c>
      <c r="CY466" s="13" t="s">
        <v>119</v>
      </c>
      <c r="CZ466" s="74">
        <v>0</v>
      </c>
      <c r="DA466" s="74">
        <v>5</v>
      </c>
      <c r="DB466" s="74">
        <v>0</v>
      </c>
      <c r="DC466" s="74">
        <v>0</v>
      </c>
      <c r="DD466" s="74">
        <v>5</v>
      </c>
      <c r="DE466" s="74">
        <v>4</v>
      </c>
      <c r="DF466" s="74">
        <v>5</v>
      </c>
      <c r="DG466" s="74">
        <v>6</v>
      </c>
      <c r="DH466" s="74">
        <v>7</v>
      </c>
      <c r="DI466" s="74">
        <v>0</v>
      </c>
      <c r="DJ466" s="74">
        <v>3</v>
      </c>
      <c r="DK466" s="74">
        <v>0</v>
      </c>
      <c r="DL466" s="74">
        <v>0</v>
      </c>
      <c r="DM466" s="74">
        <v>8</v>
      </c>
      <c r="DN466" s="74">
        <v>0</v>
      </c>
      <c r="DO466" s="135"/>
      <c r="DP466" s="138" t="s">
        <v>272</v>
      </c>
      <c r="DQ466" s="138" t="s">
        <v>4566</v>
      </c>
      <c r="DR466" s="138">
        <v>219</v>
      </c>
      <c r="DS466" s="138">
        <v>126</v>
      </c>
      <c r="DT466" s="139">
        <v>795</v>
      </c>
      <c r="DU466" s="139">
        <v>35</v>
      </c>
    </row>
    <row r="467" spans="1:125">
      <c r="A467" s="162"/>
      <c r="B467" s="13" t="s">
        <v>120</v>
      </c>
      <c r="C467" s="74">
        <v>0</v>
      </c>
      <c r="D467" s="74">
        <v>0</v>
      </c>
      <c r="E467" s="74">
        <v>0</v>
      </c>
      <c r="F467" s="74">
        <v>0</v>
      </c>
      <c r="G467" s="74">
        <v>0</v>
      </c>
      <c r="H467" s="74">
        <v>0</v>
      </c>
      <c r="I467" s="74">
        <v>0</v>
      </c>
      <c r="J467" s="74">
        <v>0</v>
      </c>
      <c r="K467" s="74">
        <v>0</v>
      </c>
      <c r="L467" s="74">
        <v>0</v>
      </c>
      <c r="M467" s="74">
        <v>0</v>
      </c>
      <c r="N467" s="74">
        <v>0</v>
      </c>
      <c r="O467" s="74">
        <v>0</v>
      </c>
      <c r="P467" s="74">
        <v>0</v>
      </c>
      <c r="Q467" s="74">
        <v>0</v>
      </c>
      <c r="R467" s="74">
        <v>0</v>
      </c>
      <c r="S467" s="74">
        <v>0</v>
      </c>
      <c r="T467" s="74">
        <v>0</v>
      </c>
      <c r="U467" s="67">
        <v>0</v>
      </c>
      <c r="V467" s="67">
        <v>0</v>
      </c>
      <c r="W467" s="162"/>
      <c r="X467" s="13" t="s">
        <v>120</v>
      </c>
      <c r="Y467" s="74">
        <v>0</v>
      </c>
      <c r="Z467" s="74">
        <v>0</v>
      </c>
      <c r="AA467" s="74">
        <v>0</v>
      </c>
      <c r="AB467" s="74">
        <v>0</v>
      </c>
      <c r="AC467" s="74">
        <v>0</v>
      </c>
      <c r="AD467" s="74">
        <v>0</v>
      </c>
      <c r="AE467" s="74">
        <v>0</v>
      </c>
      <c r="AF467" s="74">
        <v>0</v>
      </c>
      <c r="AG467" s="74">
        <v>0</v>
      </c>
      <c r="AH467" s="74">
        <v>0</v>
      </c>
      <c r="AI467" s="74">
        <v>0</v>
      </c>
      <c r="AJ467" s="74">
        <v>0</v>
      </c>
      <c r="AK467" s="74">
        <v>0</v>
      </c>
      <c r="AL467" s="74">
        <v>0</v>
      </c>
      <c r="AM467" s="74">
        <v>0</v>
      </c>
      <c r="AN467" s="74">
        <v>0</v>
      </c>
      <c r="AO467" s="74">
        <v>0</v>
      </c>
      <c r="AP467" s="74">
        <v>0</v>
      </c>
      <c r="AQ467" s="67">
        <v>0</v>
      </c>
      <c r="AR467" s="67">
        <v>0</v>
      </c>
      <c r="AS467" s="162"/>
      <c r="AT467" s="13" t="s">
        <v>120</v>
      </c>
      <c r="AU467" s="74">
        <v>0</v>
      </c>
      <c r="AV467" s="74">
        <v>0</v>
      </c>
      <c r="AW467" s="74">
        <v>0</v>
      </c>
      <c r="AX467" s="74">
        <v>0</v>
      </c>
      <c r="AY467" s="74">
        <v>0</v>
      </c>
      <c r="AZ467" s="74">
        <v>0</v>
      </c>
      <c r="BA467" s="74">
        <v>0</v>
      </c>
      <c r="BB467" s="74">
        <v>0</v>
      </c>
      <c r="BC467" s="74">
        <v>0</v>
      </c>
      <c r="BD467" s="67">
        <v>0</v>
      </c>
      <c r="BE467" s="76">
        <v>0</v>
      </c>
      <c r="BF467" s="74">
        <v>0</v>
      </c>
      <c r="BG467" s="74">
        <v>0</v>
      </c>
      <c r="BH467" s="74">
        <v>0</v>
      </c>
      <c r="BI467" s="74">
        <v>0</v>
      </c>
      <c r="BJ467" s="162"/>
      <c r="BK467" s="13" t="s">
        <v>120</v>
      </c>
      <c r="BL467" s="74">
        <v>0</v>
      </c>
      <c r="BM467" s="74">
        <v>0</v>
      </c>
      <c r="BN467" s="74">
        <v>0</v>
      </c>
      <c r="BO467" s="74">
        <v>0</v>
      </c>
      <c r="BP467" s="74">
        <v>0</v>
      </c>
      <c r="BQ467" s="74">
        <v>0</v>
      </c>
      <c r="BR467" s="74">
        <v>0</v>
      </c>
      <c r="BS467" s="74">
        <v>0</v>
      </c>
      <c r="BT467" s="74">
        <v>0</v>
      </c>
      <c r="BU467" s="162"/>
      <c r="BV467" s="13" t="s">
        <v>120</v>
      </c>
      <c r="BW467" s="74">
        <v>0</v>
      </c>
      <c r="BX467" s="74">
        <v>0</v>
      </c>
      <c r="BY467" s="74">
        <v>0</v>
      </c>
      <c r="BZ467" s="74">
        <v>0</v>
      </c>
      <c r="CA467" s="74">
        <v>0</v>
      </c>
      <c r="CB467" s="74">
        <v>0</v>
      </c>
      <c r="CC467" s="74">
        <v>0</v>
      </c>
      <c r="CD467" s="74">
        <v>0</v>
      </c>
      <c r="CE467" s="74">
        <v>0</v>
      </c>
      <c r="CF467" s="74">
        <v>0</v>
      </c>
      <c r="CG467" s="74">
        <v>0</v>
      </c>
      <c r="CH467" s="74">
        <v>0</v>
      </c>
      <c r="CI467" s="74">
        <v>0</v>
      </c>
      <c r="CJ467" s="74">
        <v>0</v>
      </c>
      <c r="CK467" s="74">
        <v>0</v>
      </c>
      <c r="CL467" s="74">
        <v>0</v>
      </c>
      <c r="CM467" s="74">
        <v>0</v>
      </c>
      <c r="CN467" s="74">
        <v>0</v>
      </c>
      <c r="CO467" s="162"/>
      <c r="CP467" s="13" t="s">
        <v>120</v>
      </c>
      <c r="CQ467" s="72">
        <v>0</v>
      </c>
      <c r="CR467" s="5">
        <v>0</v>
      </c>
      <c r="CS467" s="5">
        <v>0</v>
      </c>
      <c r="CT467" s="72">
        <v>0</v>
      </c>
      <c r="CU467" s="5">
        <v>0</v>
      </c>
      <c r="CV467" s="72">
        <v>0</v>
      </c>
      <c r="CW467" s="72">
        <v>0</v>
      </c>
      <c r="CX467" s="162"/>
      <c r="CY467" s="13" t="s">
        <v>120</v>
      </c>
      <c r="CZ467" s="74">
        <v>0</v>
      </c>
      <c r="DA467" s="74">
        <v>0</v>
      </c>
      <c r="DB467" s="74">
        <v>0</v>
      </c>
      <c r="DC467" s="74">
        <v>0</v>
      </c>
      <c r="DD467" s="74">
        <v>0</v>
      </c>
      <c r="DE467" s="74">
        <v>0</v>
      </c>
      <c r="DF467" s="74">
        <v>0</v>
      </c>
      <c r="DG467" s="74">
        <v>0</v>
      </c>
      <c r="DH467" s="74">
        <v>0</v>
      </c>
      <c r="DI467" s="74">
        <v>0</v>
      </c>
      <c r="DJ467" s="74">
        <v>0</v>
      </c>
      <c r="DK467" s="74">
        <v>0</v>
      </c>
      <c r="DL467" s="74">
        <v>0</v>
      </c>
      <c r="DM467" s="74">
        <v>0</v>
      </c>
      <c r="DN467" s="74">
        <v>0</v>
      </c>
      <c r="DO467" s="135"/>
      <c r="DP467" s="138" t="s">
        <v>272</v>
      </c>
      <c r="DQ467" s="138" t="s">
        <v>4567</v>
      </c>
      <c r="DR467" s="138">
        <v>0</v>
      </c>
      <c r="DS467" s="138">
        <v>0</v>
      </c>
      <c r="DT467" s="139">
        <v>0</v>
      </c>
      <c r="DU467" s="139">
        <v>0</v>
      </c>
    </row>
    <row r="468" spans="1:125">
      <c r="A468" s="162"/>
      <c r="B468" s="103" t="s">
        <v>102</v>
      </c>
      <c r="C468" s="105">
        <v>281</v>
      </c>
      <c r="D468" s="105">
        <v>146</v>
      </c>
      <c r="E468" s="105">
        <v>107</v>
      </c>
      <c r="F468" s="105">
        <v>60</v>
      </c>
      <c r="G468" s="105">
        <v>0</v>
      </c>
      <c r="H468" s="105">
        <v>0</v>
      </c>
      <c r="I468" s="105">
        <v>85</v>
      </c>
      <c r="J468" s="105">
        <v>35</v>
      </c>
      <c r="K468" s="105">
        <v>0</v>
      </c>
      <c r="L468" s="105">
        <v>0</v>
      </c>
      <c r="M468" s="105">
        <v>186</v>
      </c>
      <c r="N468" s="105">
        <v>105</v>
      </c>
      <c r="O468" s="105">
        <v>0</v>
      </c>
      <c r="P468" s="105">
        <v>0</v>
      </c>
      <c r="Q468" s="105">
        <v>74</v>
      </c>
      <c r="R468" s="105">
        <v>38</v>
      </c>
      <c r="S468" s="105">
        <v>0</v>
      </c>
      <c r="T468" s="105">
        <v>0</v>
      </c>
      <c r="U468" s="105">
        <v>733</v>
      </c>
      <c r="V468" s="105">
        <v>384</v>
      </c>
      <c r="W468" s="162"/>
      <c r="X468" s="103" t="s">
        <v>102</v>
      </c>
      <c r="Y468" s="105">
        <v>5</v>
      </c>
      <c r="Z468" s="105">
        <v>3</v>
      </c>
      <c r="AA468" s="105">
        <v>3</v>
      </c>
      <c r="AB468" s="105">
        <v>1</v>
      </c>
      <c r="AC468" s="105">
        <v>0</v>
      </c>
      <c r="AD468" s="105">
        <v>0</v>
      </c>
      <c r="AE468" s="105">
        <v>0</v>
      </c>
      <c r="AF468" s="105">
        <v>0</v>
      </c>
      <c r="AG468" s="105">
        <v>0</v>
      </c>
      <c r="AH468" s="105">
        <v>0</v>
      </c>
      <c r="AI468" s="105">
        <v>10</v>
      </c>
      <c r="AJ468" s="105">
        <v>6</v>
      </c>
      <c r="AK468" s="105">
        <v>0</v>
      </c>
      <c r="AL468" s="105">
        <v>0</v>
      </c>
      <c r="AM468" s="105">
        <v>5</v>
      </c>
      <c r="AN468" s="105">
        <v>3</v>
      </c>
      <c r="AO468" s="105">
        <v>0</v>
      </c>
      <c r="AP468" s="105">
        <v>0</v>
      </c>
      <c r="AQ468" s="105">
        <v>23</v>
      </c>
      <c r="AR468" s="105">
        <v>13</v>
      </c>
      <c r="AS468" s="162"/>
      <c r="AT468" s="103" t="s">
        <v>102</v>
      </c>
      <c r="AU468" s="105">
        <v>7</v>
      </c>
      <c r="AV468" s="105">
        <v>4</v>
      </c>
      <c r="AW468" s="105">
        <v>0</v>
      </c>
      <c r="AX468" s="105">
        <v>3</v>
      </c>
      <c r="AY468" s="105">
        <v>0</v>
      </c>
      <c r="AZ468" s="105">
        <v>6</v>
      </c>
      <c r="BA468" s="105">
        <v>0</v>
      </c>
      <c r="BB468" s="105">
        <v>4</v>
      </c>
      <c r="BC468" s="105">
        <v>0</v>
      </c>
      <c r="BD468" s="105">
        <v>24</v>
      </c>
      <c r="BE468" s="105">
        <v>24</v>
      </c>
      <c r="BF468" s="105">
        <v>20</v>
      </c>
      <c r="BG468" s="105">
        <v>4</v>
      </c>
      <c r="BH468" s="105">
        <v>1</v>
      </c>
      <c r="BI468" s="105">
        <v>6</v>
      </c>
      <c r="BJ468" s="162"/>
      <c r="BK468" s="103" t="s">
        <v>102</v>
      </c>
      <c r="BL468" s="105">
        <v>0</v>
      </c>
      <c r="BM468" s="105">
        <v>244</v>
      </c>
      <c r="BN468" s="105">
        <v>53</v>
      </c>
      <c r="BO468" s="105">
        <v>27</v>
      </c>
      <c r="BP468" s="105">
        <v>8</v>
      </c>
      <c r="BQ468" s="105">
        <v>2</v>
      </c>
      <c r="BR468" s="105">
        <v>23</v>
      </c>
      <c r="BS468" s="105">
        <v>23</v>
      </c>
      <c r="BT468" s="105">
        <v>23</v>
      </c>
      <c r="BU468" s="162"/>
      <c r="BV468" s="103" t="s">
        <v>102</v>
      </c>
      <c r="BW468" s="105">
        <v>180</v>
      </c>
      <c r="BX468" s="105">
        <v>81</v>
      </c>
      <c r="BY468" s="105">
        <v>177</v>
      </c>
      <c r="BZ468" s="105">
        <v>79</v>
      </c>
      <c r="CA468" s="105">
        <v>100</v>
      </c>
      <c r="CB468" s="105">
        <v>45</v>
      </c>
      <c r="CC468" s="105">
        <v>0</v>
      </c>
      <c r="CD468" s="105">
        <v>0</v>
      </c>
      <c r="CE468" s="105">
        <v>0</v>
      </c>
      <c r="CF468" s="105">
        <v>0</v>
      </c>
      <c r="CG468" s="105">
        <v>0</v>
      </c>
      <c r="CH468" s="105">
        <v>0</v>
      </c>
      <c r="CI468" s="105">
        <v>39</v>
      </c>
      <c r="CJ468" s="105">
        <v>8</v>
      </c>
      <c r="CK468" s="105">
        <v>39</v>
      </c>
      <c r="CL468" s="105">
        <v>8</v>
      </c>
      <c r="CM468" s="105">
        <v>26</v>
      </c>
      <c r="CN468" s="105">
        <v>7</v>
      </c>
      <c r="CO468" s="162"/>
      <c r="CP468" s="105" t="s">
        <v>102</v>
      </c>
      <c r="CQ468" s="105">
        <v>34</v>
      </c>
      <c r="CR468" s="105">
        <v>13</v>
      </c>
      <c r="CS468" s="105">
        <v>4</v>
      </c>
      <c r="CT468" s="105">
        <v>7</v>
      </c>
      <c r="CU468" s="105">
        <v>1</v>
      </c>
      <c r="CV468" s="105">
        <v>41</v>
      </c>
      <c r="CW468" s="105">
        <v>14</v>
      </c>
      <c r="CX468" s="162"/>
      <c r="CY468" s="103" t="s">
        <v>102</v>
      </c>
      <c r="CZ468" s="105">
        <v>0</v>
      </c>
      <c r="DA468" s="105">
        <v>5</v>
      </c>
      <c r="DB468" s="105">
        <v>0</v>
      </c>
      <c r="DC468" s="105">
        <v>0</v>
      </c>
      <c r="DD468" s="105">
        <v>5</v>
      </c>
      <c r="DE468" s="105">
        <v>4</v>
      </c>
      <c r="DF468" s="105">
        <v>5</v>
      </c>
      <c r="DG468" s="105">
        <v>6</v>
      </c>
      <c r="DH468" s="105">
        <v>7</v>
      </c>
      <c r="DI468" s="105">
        <v>0</v>
      </c>
      <c r="DJ468" s="105">
        <v>3</v>
      </c>
      <c r="DK468" s="105">
        <v>0</v>
      </c>
      <c r="DL468" s="105">
        <v>0</v>
      </c>
      <c r="DM468" s="105">
        <v>8</v>
      </c>
      <c r="DN468" s="105">
        <v>0</v>
      </c>
      <c r="DO468" s="135"/>
      <c r="DP468" s="138" t="s">
        <v>272</v>
      </c>
      <c r="DQ468" s="138" t="s">
        <v>4568</v>
      </c>
      <c r="DR468" s="138">
        <v>219</v>
      </c>
      <c r="DS468" s="138">
        <v>126</v>
      </c>
      <c r="DT468" s="139">
        <v>795</v>
      </c>
      <c r="DU468" s="139">
        <v>35</v>
      </c>
    </row>
    <row r="469" spans="1:125">
      <c r="A469" s="163" t="s">
        <v>494</v>
      </c>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t="s">
        <v>495</v>
      </c>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t="s">
        <v>496</v>
      </c>
      <c r="AT469" s="163"/>
      <c r="AU469" s="163"/>
      <c r="AV469" s="163"/>
      <c r="AW469" s="163"/>
      <c r="AX469" s="163"/>
      <c r="AY469" s="163"/>
      <c r="AZ469" s="163"/>
      <c r="BA469" s="163"/>
      <c r="BB469" s="163"/>
      <c r="BC469" s="163"/>
      <c r="BD469" s="163"/>
      <c r="BE469" s="163"/>
      <c r="BF469" s="163"/>
      <c r="BG469" s="163"/>
      <c r="BH469" s="163"/>
      <c r="BI469" s="163"/>
      <c r="BJ469" s="163" t="s">
        <v>497</v>
      </c>
      <c r="BK469" s="163"/>
      <c r="BL469" s="163"/>
      <c r="BM469" s="163"/>
      <c r="BN469" s="163"/>
      <c r="BO469" s="163"/>
      <c r="BP469" s="163"/>
      <c r="BQ469" s="163"/>
      <c r="BR469" s="163"/>
      <c r="BS469" s="163"/>
      <c r="BT469" s="163"/>
      <c r="BU469" s="163" t="s">
        <v>4243</v>
      </c>
      <c r="BV469" s="163"/>
      <c r="BW469" s="163"/>
      <c r="BX469" s="163"/>
      <c r="BY469" s="163"/>
      <c r="BZ469" s="163"/>
      <c r="CA469" s="163"/>
      <c r="CB469" s="163"/>
      <c r="CC469" s="163"/>
      <c r="CD469" s="163"/>
      <c r="CE469" s="163"/>
      <c r="CF469" s="163"/>
      <c r="CG469" s="163"/>
      <c r="CH469" s="163"/>
      <c r="CI469" s="163"/>
      <c r="CJ469" s="163"/>
      <c r="CK469" s="163"/>
      <c r="CL469" s="163"/>
      <c r="CM469" s="163"/>
      <c r="CN469" s="163"/>
      <c r="CO469" s="163" t="s">
        <v>498</v>
      </c>
      <c r="CP469" s="163"/>
      <c r="CQ469" s="163"/>
      <c r="CR469" s="163"/>
      <c r="CS469" s="163"/>
      <c r="CT469" s="163"/>
      <c r="CU469" s="163"/>
      <c r="CV469" s="163"/>
      <c r="CW469" s="163"/>
      <c r="CX469" s="163" t="s">
        <v>499</v>
      </c>
      <c r="CY469" s="163"/>
      <c r="CZ469" s="163"/>
      <c r="DA469" s="163"/>
      <c r="DB469" s="163"/>
      <c r="DC469" s="163"/>
      <c r="DD469" s="163"/>
      <c r="DE469" s="163"/>
      <c r="DF469" s="163"/>
      <c r="DG469" s="163"/>
      <c r="DH469" s="163"/>
      <c r="DI469" s="163"/>
      <c r="DJ469" s="163"/>
      <c r="DK469" s="163"/>
      <c r="DL469" s="163"/>
      <c r="DM469" s="163"/>
      <c r="DN469" s="163"/>
      <c r="DO469" s="135"/>
      <c r="DP469" s="138" t="s">
        <v>494</v>
      </c>
      <c r="DQ469" s="138" t="s">
        <v>494</v>
      </c>
      <c r="DR469" s="138">
        <v>0</v>
      </c>
      <c r="DS469" s="138">
        <v>0</v>
      </c>
      <c r="DT469" s="139">
        <v>0</v>
      </c>
      <c r="DU469" s="139">
        <v>0</v>
      </c>
    </row>
    <row r="470" spans="1:125">
      <c r="A470" s="163" t="s">
        <v>4174</v>
      </c>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t="s">
        <v>4174</v>
      </c>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t="s">
        <v>4174</v>
      </c>
      <c r="AT470" s="163"/>
      <c r="AU470" s="163"/>
      <c r="AV470" s="163"/>
      <c r="AW470" s="163"/>
      <c r="AX470" s="163"/>
      <c r="AY470" s="163"/>
      <c r="AZ470" s="163"/>
      <c r="BA470" s="163"/>
      <c r="BB470" s="163"/>
      <c r="BC470" s="163"/>
      <c r="BD470" s="163"/>
      <c r="BE470" s="163"/>
      <c r="BF470" s="163"/>
      <c r="BG470" s="163"/>
      <c r="BH470" s="163"/>
      <c r="BI470" s="163"/>
      <c r="BJ470" s="185" t="s">
        <v>4174</v>
      </c>
      <c r="BK470" s="185"/>
      <c r="BL470" s="185"/>
      <c r="BM470" s="185"/>
      <c r="BN470" s="185"/>
      <c r="BO470" s="185"/>
      <c r="BP470" s="185"/>
      <c r="BQ470" s="185"/>
      <c r="BR470" s="185"/>
      <c r="BS470" s="185"/>
      <c r="BT470" s="185"/>
      <c r="BU470" s="210" t="s">
        <v>4175</v>
      </c>
      <c r="BV470" s="210"/>
      <c r="BW470" s="210"/>
      <c r="BX470" s="210"/>
      <c r="BY470" s="210"/>
      <c r="BZ470" s="210"/>
      <c r="CA470" s="210"/>
      <c r="CB470" s="210"/>
      <c r="CC470" s="210"/>
      <c r="CD470" s="210"/>
      <c r="CE470" s="210"/>
      <c r="CF470" s="210"/>
      <c r="CG470" s="210"/>
      <c r="CH470" s="210"/>
      <c r="CI470" s="210"/>
      <c r="CJ470" s="210"/>
      <c r="CK470" s="210"/>
      <c r="CL470" s="210"/>
      <c r="CM470" s="210"/>
      <c r="CN470" s="210"/>
      <c r="CO470" s="210" t="s">
        <v>4174</v>
      </c>
      <c r="CP470" s="210"/>
      <c r="CQ470" s="210"/>
      <c r="CR470" s="210"/>
      <c r="CS470" s="210"/>
      <c r="CT470" s="210"/>
      <c r="CU470" s="210"/>
      <c r="CV470" s="210"/>
      <c r="CW470" s="210"/>
      <c r="CX470" s="185" t="s">
        <v>4174</v>
      </c>
      <c r="CY470" s="185"/>
      <c r="CZ470" s="185"/>
      <c r="DA470" s="185"/>
      <c r="DB470" s="185"/>
      <c r="DC470" s="185"/>
      <c r="DD470" s="185"/>
      <c r="DE470" s="185"/>
      <c r="DF470" s="185"/>
      <c r="DG470" s="185"/>
      <c r="DH470" s="185"/>
      <c r="DI470" s="185"/>
      <c r="DJ470" s="185"/>
      <c r="DK470" s="185"/>
      <c r="DL470" s="185"/>
      <c r="DM470" s="185"/>
      <c r="DN470" s="185"/>
      <c r="DO470" s="135"/>
      <c r="DP470" s="138" t="s">
        <v>4174</v>
      </c>
      <c r="DQ470" s="138" t="s">
        <v>4174</v>
      </c>
      <c r="DR470" s="138">
        <v>0</v>
      </c>
      <c r="DS470" s="138">
        <v>0</v>
      </c>
      <c r="DT470" s="139">
        <v>0</v>
      </c>
      <c r="DU470" s="139">
        <v>0</v>
      </c>
    </row>
    <row r="471" spans="1:125" ht="14.45" customHeight="1">
      <c r="A471" s="164" t="s">
        <v>2</v>
      </c>
      <c r="B471" s="164" t="s">
        <v>113</v>
      </c>
      <c r="C471" s="163" t="s">
        <v>41</v>
      </c>
      <c r="D471" s="163"/>
      <c r="E471" s="163" t="s">
        <v>101</v>
      </c>
      <c r="F471" s="163"/>
      <c r="G471" s="163" t="s">
        <v>42</v>
      </c>
      <c r="H471" s="163"/>
      <c r="I471" s="163" t="s">
        <v>43</v>
      </c>
      <c r="J471" s="163"/>
      <c r="K471" s="209" t="s">
        <v>44</v>
      </c>
      <c r="L471" s="209"/>
      <c r="M471" s="163" t="s">
        <v>390</v>
      </c>
      <c r="N471" s="163"/>
      <c r="O471" s="163" t="s">
        <v>391</v>
      </c>
      <c r="P471" s="163"/>
      <c r="Q471" s="163" t="s">
        <v>392</v>
      </c>
      <c r="R471" s="163"/>
      <c r="S471" s="163" t="s">
        <v>393</v>
      </c>
      <c r="T471" s="163"/>
      <c r="U471" s="163" t="s">
        <v>102</v>
      </c>
      <c r="V471" s="163"/>
      <c r="W471" s="164" t="s">
        <v>2</v>
      </c>
      <c r="X471" s="164" t="s">
        <v>113</v>
      </c>
      <c r="Y471" s="163" t="s">
        <v>41</v>
      </c>
      <c r="Z471" s="163"/>
      <c r="AA471" s="163" t="s">
        <v>101</v>
      </c>
      <c r="AB471" s="163"/>
      <c r="AC471" s="163" t="s">
        <v>42</v>
      </c>
      <c r="AD471" s="163"/>
      <c r="AE471" s="163" t="s">
        <v>43</v>
      </c>
      <c r="AF471" s="163"/>
      <c r="AG471" s="209" t="s">
        <v>44</v>
      </c>
      <c r="AH471" s="209"/>
      <c r="AI471" s="163" t="s">
        <v>390</v>
      </c>
      <c r="AJ471" s="163"/>
      <c r="AK471" s="163" t="s">
        <v>391</v>
      </c>
      <c r="AL471" s="163"/>
      <c r="AM471" s="163" t="s">
        <v>392</v>
      </c>
      <c r="AN471" s="163"/>
      <c r="AO471" s="163" t="s">
        <v>393</v>
      </c>
      <c r="AP471" s="163"/>
      <c r="AQ471" s="163" t="s">
        <v>102</v>
      </c>
      <c r="AR471" s="163"/>
      <c r="AS471" s="164" t="s">
        <v>2</v>
      </c>
      <c r="AT471" s="164" t="s">
        <v>113</v>
      </c>
      <c r="AU471" s="164" t="s">
        <v>363</v>
      </c>
      <c r="AV471" s="164"/>
      <c r="AW471" s="164"/>
      <c r="AX471" s="164"/>
      <c r="AY471" s="164"/>
      <c r="AZ471" s="164"/>
      <c r="BA471" s="164"/>
      <c r="BB471" s="164"/>
      <c r="BC471" s="164"/>
      <c r="BD471" s="164"/>
      <c r="BE471" s="164" t="s">
        <v>165</v>
      </c>
      <c r="BF471" s="164"/>
      <c r="BG471" s="164"/>
      <c r="BH471" s="164"/>
      <c r="BI471" s="164" t="s">
        <v>168</v>
      </c>
      <c r="BJ471" s="164" t="s">
        <v>2</v>
      </c>
      <c r="BK471" s="164" t="s">
        <v>113</v>
      </c>
      <c r="BL471" s="185" t="s">
        <v>169</v>
      </c>
      <c r="BM471" s="185"/>
      <c r="BN471" s="185"/>
      <c r="BO471" s="185"/>
      <c r="BP471" s="185"/>
      <c r="BQ471" s="185"/>
      <c r="BR471" s="185"/>
      <c r="BS471" s="185"/>
      <c r="BT471" s="185"/>
      <c r="BU471" s="164" t="s">
        <v>2</v>
      </c>
      <c r="BV471" s="164" t="s">
        <v>113</v>
      </c>
      <c r="BW471" s="185" t="s">
        <v>394</v>
      </c>
      <c r="BX471" s="185"/>
      <c r="BY471" s="185"/>
      <c r="BZ471" s="185"/>
      <c r="CA471" s="185"/>
      <c r="CB471" s="185"/>
      <c r="CC471" s="185" t="s">
        <v>395</v>
      </c>
      <c r="CD471" s="185"/>
      <c r="CE471" s="185"/>
      <c r="CF471" s="185"/>
      <c r="CG471" s="185"/>
      <c r="CH471" s="185"/>
      <c r="CI471" s="185" t="s">
        <v>396</v>
      </c>
      <c r="CJ471" s="185"/>
      <c r="CK471" s="185"/>
      <c r="CL471" s="185"/>
      <c r="CM471" s="185"/>
      <c r="CN471" s="185"/>
      <c r="CO471" s="190" t="s">
        <v>2</v>
      </c>
      <c r="CP471" s="190" t="s">
        <v>113</v>
      </c>
      <c r="CQ471" s="163" t="s">
        <v>166</v>
      </c>
      <c r="CR471" s="163"/>
      <c r="CS471" s="163"/>
      <c r="CT471" s="163" t="s">
        <v>167</v>
      </c>
      <c r="CU471" s="163"/>
      <c r="CV471" s="204" t="s">
        <v>466</v>
      </c>
      <c r="CW471" s="204"/>
      <c r="CX471" s="164" t="s">
        <v>2</v>
      </c>
      <c r="CY471" s="164" t="s">
        <v>113</v>
      </c>
      <c r="CZ471" s="185" t="s">
        <v>371</v>
      </c>
      <c r="DA471" s="185"/>
      <c r="DB471" s="185"/>
      <c r="DC471" s="185"/>
      <c r="DD471" s="185"/>
      <c r="DE471" s="185"/>
      <c r="DF471" s="185"/>
      <c r="DG471" s="185"/>
      <c r="DH471" s="185"/>
      <c r="DI471" s="185"/>
      <c r="DJ471" s="185"/>
      <c r="DK471" s="185"/>
      <c r="DL471" s="185"/>
      <c r="DM471" s="185"/>
      <c r="DN471" s="185"/>
      <c r="DO471" s="135"/>
      <c r="DP471" s="138" t="s">
        <v>2</v>
      </c>
      <c r="DQ471" s="138" t="s">
        <v>4244</v>
      </c>
      <c r="DR471" s="138" t="e">
        <v>#VALUE!</v>
      </c>
      <c r="DS471" s="138">
        <v>0</v>
      </c>
      <c r="DT471" s="139" t="e">
        <v>#VALUE!</v>
      </c>
      <c r="DU471" s="139">
        <v>0</v>
      </c>
    </row>
    <row r="472" spans="1:125" ht="14.45" customHeight="1">
      <c r="A472" s="164"/>
      <c r="B472" s="164"/>
      <c r="C472" s="164" t="s">
        <v>170</v>
      </c>
      <c r="D472" s="164" t="s">
        <v>57</v>
      </c>
      <c r="E472" s="164" t="s">
        <v>170</v>
      </c>
      <c r="F472" s="164" t="s">
        <v>57</v>
      </c>
      <c r="G472" s="164" t="s">
        <v>170</v>
      </c>
      <c r="H472" s="164" t="s">
        <v>57</v>
      </c>
      <c r="I472" s="164" t="s">
        <v>170</v>
      </c>
      <c r="J472" s="164" t="s">
        <v>57</v>
      </c>
      <c r="K472" s="164" t="s">
        <v>170</v>
      </c>
      <c r="L472" s="164" t="s">
        <v>57</v>
      </c>
      <c r="M472" s="164" t="s">
        <v>170</v>
      </c>
      <c r="N472" s="164" t="s">
        <v>57</v>
      </c>
      <c r="O472" s="164" t="s">
        <v>170</v>
      </c>
      <c r="P472" s="164" t="s">
        <v>57</v>
      </c>
      <c r="Q472" s="164" t="s">
        <v>170</v>
      </c>
      <c r="R472" s="164" t="s">
        <v>57</v>
      </c>
      <c r="S472" s="164" t="s">
        <v>170</v>
      </c>
      <c r="T472" s="164" t="s">
        <v>57</v>
      </c>
      <c r="U472" s="164" t="s">
        <v>170</v>
      </c>
      <c r="V472" s="164" t="s">
        <v>57</v>
      </c>
      <c r="W472" s="164"/>
      <c r="X472" s="164"/>
      <c r="Y472" s="164" t="s">
        <v>170</v>
      </c>
      <c r="Z472" s="164" t="s">
        <v>57</v>
      </c>
      <c r="AA472" s="164" t="s">
        <v>170</v>
      </c>
      <c r="AB472" s="164" t="s">
        <v>57</v>
      </c>
      <c r="AC472" s="164" t="s">
        <v>170</v>
      </c>
      <c r="AD472" s="164" t="s">
        <v>57</v>
      </c>
      <c r="AE472" s="164" t="s">
        <v>170</v>
      </c>
      <c r="AF472" s="164" t="s">
        <v>57</v>
      </c>
      <c r="AG472" s="164" t="s">
        <v>170</v>
      </c>
      <c r="AH472" s="164" t="s">
        <v>57</v>
      </c>
      <c r="AI472" s="164" t="s">
        <v>170</v>
      </c>
      <c r="AJ472" s="164" t="s">
        <v>57</v>
      </c>
      <c r="AK472" s="164" t="s">
        <v>170</v>
      </c>
      <c r="AL472" s="164" t="s">
        <v>57</v>
      </c>
      <c r="AM472" s="164" t="s">
        <v>170</v>
      </c>
      <c r="AN472" s="164" t="s">
        <v>57</v>
      </c>
      <c r="AO472" s="164" t="s">
        <v>170</v>
      </c>
      <c r="AP472" s="164" t="s">
        <v>57</v>
      </c>
      <c r="AQ472" s="164" t="s">
        <v>170</v>
      </c>
      <c r="AR472" s="164" t="s">
        <v>57</v>
      </c>
      <c r="AS472" s="164"/>
      <c r="AT472" s="164"/>
      <c r="AU472" s="164" t="s">
        <v>41</v>
      </c>
      <c r="AV472" s="164" t="s">
        <v>101</v>
      </c>
      <c r="AW472" s="164" t="s">
        <v>42</v>
      </c>
      <c r="AX472" s="164" t="s">
        <v>43</v>
      </c>
      <c r="AY472" s="164" t="s">
        <v>44</v>
      </c>
      <c r="AZ472" s="164" t="s">
        <v>390</v>
      </c>
      <c r="BA472" s="164" t="s">
        <v>391</v>
      </c>
      <c r="BB472" s="164" t="s">
        <v>392</v>
      </c>
      <c r="BC472" s="164" t="s">
        <v>393</v>
      </c>
      <c r="BD472" s="164" t="s">
        <v>102</v>
      </c>
      <c r="BE472" s="204" t="s">
        <v>433</v>
      </c>
      <c r="BF472" s="204" t="s">
        <v>279</v>
      </c>
      <c r="BG472" s="204" t="s">
        <v>172</v>
      </c>
      <c r="BH472" s="204" t="s">
        <v>173</v>
      </c>
      <c r="BI472" s="164"/>
      <c r="BJ472" s="164"/>
      <c r="BK472" s="164"/>
      <c r="BL472" s="200" t="s">
        <v>434</v>
      </c>
      <c r="BM472" s="200" t="s">
        <v>344</v>
      </c>
      <c r="BN472" s="200" t="s">
        <v>435</v>
      </c>
      <c r="BO472" s="200" t="s">
        <v>436</v>
      </c>
      <c r="BP472" s="200" t="s">
        <v>437</v>
      </c>
      <c r="BQ472" s="200" t="s">
        <v>175</v>
      </c>
      <c r="BR472" s="200" t="s">
        <v>176</v>
      </c>
      <c r="BS472" s="200" t="s">
        <v>69</v>
      </c>
      <c r="BT472" s="200" t="s">
        <v>70</v>
      </c>
      <c r="BU472" s="164"/>
      <c r="BV472" s="164"/>
      <c r="BW472" s="185" t="s">
        <v>417</v>
      </c>
      <c r="BX472" s="185"/>
      <c r="BY472" s="185" t="s">
        <v>418</v>
      </c>
      <c r="BZ472" s="185"/>
      <c r="CA472" s="185" t="s">
        <v>419</v>
      </c>
      <c r="CB472" s="185"/>
      <c r="CC472" s="185" t="s">
        <v>417</v>
      </c>
      <c r="CD472" s="185"/>
      <c r="CE472" s="185" t="s">
        <v>418</v>
      </c>
      <c r="CF472" s="185"/>
      <c r="CG472" s="185" t="s">
        <v>419</v>
      </c>
      <c r="CH472" s="185"/>
      <c r="CI472" s="185" t="s">
        <v>417</v>
      </c>
      <c r="CJ472" s="185"/>
      <c r="CK472" s="185" t="s">
        <v>418</v>
      </c>
      <c r="CL472" s="185"/>
      <c r="CM472" s="185" t="s">
        <v>419</v>
      </c>
      <c r="CN472" s="185"/>
      <c r="CO472" s="190"/>
      <c r="CP472" s="190"/>
      <c r="CQ472" s="189" t="s">
        <v>66</v>
      </c>
      <c r="CR472" s="189" t="s">
        <v>174</v>
      </c>
      <c r="CS472" s="189" t="s">
        <v>280</v>
      </c>
      <c r="CT472" s="189" t="s">
        <v>66</v>
      </c>
      <c r="CU472" s="189" t="s">
        <v>174</v>
      </c>
      <c r="CV472" s="189" t="s">
        <v>66</v>
      </c>
      <c r="CW472" s="189" t="s">
        <v>174</v>
      </c>
      <c r="CX472" s="164"/>
      <c r="CY472" s="164"/>
      <c r="CZ472" s="189" t="s">
        <v>60</v>
      </c>
      <c r="DA472" s="189" t="s">
        <v>62</v>
      </c>
      <c r="DB472" s="189" t="s">
        <v>96</v>
      </c>
      <c r="DC472" s="189" t="s">
        <v>97</v>
      </c>
      <c r="DD472" s="189" t="s">
        <v>421</v>
      </c>
      <c r="DE472" s="189" t="s">
        <v>98</v>
      </c>
      <c r="DF472" s="189" t="s">
        <v>99</v>
      </c>
      <c r="DG472" s="189" t="s">
        <v>83</v>
      </c>
      <c r="DH472" s="189" t="s">
        <v>420</v>
      </c>
      <c r="DI472" s="189" t="s">
        <v>100</v>
      </c>
      <c r="DJ472" s="189" t="s">
        <v>422</v>
      </c>
      <c r="DK472" s="189" t="s">
        <v>86</v>
      </c>
      <c r="DL472" s="189" t="s">
        <v>68</v>
      </c>
      <c r="DM472" s="189" t="s">
        <v>67</v>
      </c>
      <c r="DN472" s="189" t="s">
        <v>0</v>
      </c>
      <c r="DO472" s="135"/>
      <c r="DP472" s="138" t="s">
        <v>2</v>
      </c>
      <c r="DQ472" s="138" t="s">
        <v>2</v>
      </c>
      <c r="DR472" s="138" t="e">
        <v>#VALUE!</v>
      </c>
      <c r="DS472" s="138" t="e">
        <v>#VALUE!</v>
      </c>
      <c r="DT472" s="139" t="e">
        <v>#VALUE!</v>
      </c>
      <c r="DU472" s="139">
        <v>0</v>
      </c>
    </row>
    <row r="473" spans="1:125" ht="24" customHeight="1">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c r="AA473" s="164"/>
      <c r="AB473" s="164"/>
      <c r="AC473" s="164"/>
      <c r="AD473" s="164"/>
      <c r="AE473" s="164"/>
      <c r="AF473" s="164"/>
      <c r="AG473" s="164"/>
      <c r="AH473" s="164"/>
      <c r="AI473" s="164"/>
      <c r="AJ473" s="164"/>
      <c r="AK473" s="164"/>
      <c r="AL473" s="164"/>
      <c r="AM473" s="164"/>
      <c r="AN473" s="164"/>
      <c r="AO473" s="164"/>
      <c r="AP473" s="164"/>
      <c r="AQ473" s="164"/>
      <c r="AR473" s="164"/>
      <c r="AS473" s="164"/>
      <c r="AT473" s="164"/>
      <c r="AU473" s="164"/>
      <c r="AV473" s="164"/>
      <c r="AW473" s="164"/>
      <c r="AX473" s="164"/>
      <c r="AY473" s="164"/>
      <c r="AZ473" s="164"/>
      <c r="BA473" s="164"/>
      <c r="BB473" s="164"/>
      <c r="BC473" s="164"/>
      <c r="BD473" s="164"/>
      <c r="BE473" s="204"/>
      <c r="BF473" s="204"/>
      <c r="BG473" s="204"/>
      <c r="BH473" s="204"/>
      <c r="BI473" s="164"/>
      <c r="BJ473" s="164"/>
      <c r="BK473" s="164"/>
      <c r="BL473" s="200"/>
      <c r="BM473" s="200"/>
      <c r="BN473" s="200"/>
      <c r="BO473" s="200"/>
      <c r="BP473" s="200"/>
      <c r="BQ473" s="200"/>
      <c r="BR473" s="200"/>
      <c r="BS473" s="200"/>
      <c r="BT473" s="200"/>
      <c r="BU473" s="164"/>
      <c r="BV473" s="164"/>
      <c r="BW473" s="67" t="s">
        <v>170</v>
      </c>
      <c r="BX473" s="67" t="s">
        <v>57</v>
      </c>
      <c r="BY473" s="67" t="s">
        <v>170</v>
      </c>
      <c r="BZ473" s="67" t="s">
        <v>57</v>
      </c>
      <c r="CA473" s="67" t="s">
        <v>170</v>
      </c>
      <c r="CB473" s="67" t="s">
        <v>57</v>
      </c>
      <c r="CC473" s="67" t="s">
        <v>170</v>
      </c>
      <c r="CD473" s="67" t="s">
        <v>57</v>
      </c>
      <c r="CE473" s="67" t="s">
        <v>170</v>
      </c>
      <c r="CF473" s="67" t="s">
        <v>57</v>
      </c>
      <c r="CG473" s="67" t="s">
        <v>170</v>
      </c>
      <c r="CH473" s="67" t="s">
        <v>57</v>
      </c>
      <c r="CI473" s="67" t="s">
        <v>170</v>
      </c>
      <c r="CJ473" s="67" t="s">
        <v>57</v>
      </c>
      <c r="CK473" s="67" t="s">
        <v>170</v>
      </c>
      <c r="CL473" s="67" t="s">
        <v>57</v>
      </c>
      <c r="CM473" s="67" t="s">
        <v>170</v>
      </c>
      <c r="CN473" s="67" t="s">
        <v>57</v>
      </c>
      <c r="CO473" s="190"/>
      <c r="CP473" s="190"/>
      <c r="CQ473" s="189"/>
      <c r="CR473" s="189"/>
      <c r="CS473" s="189"/>
      <c r="CT473" s="189"/>
      <c r="CU473" s="189"/>
      <c r="CV473" s="189"/>
      <c r="CW473" s="189"/>
      <c r="CX473" s="164"/>
      <c r="CY473" s="164"/>
      <c r="CZ473" s="189"/>
      <c r="DA473" s="189"/>
      <c r="DB473" s="189"/>
      <c r="DC473" s="189"/>
      <c r="DD473" s="189"/>
      <c r="DE473" s="189"/>
      <c r="DF473" s="189"/>
      <c r="DG473" s="189"/>
      <c r="DH473" s="189"/>
      <c r="DI473" s="189"/>
      <c r="DJ473" s="189"/>
      <c r="DK473" s="189"/>
      <c r="DL473" s="189"/>
      <c r="DM473" s="189"/>
      <c r="DN473" s="189"/>
      <c r="DO473" s="135"/>
      <c r="DP473" s="138" t="s">
        <v>2</v>
      </c>
      <c r="DQ473" s="138" t="s">
        <v>2</v>
      </c>
      <c r="DR473" s="138" t="e">
        <v>#VALUE!</v>
      </c>
      <c r="DS473" s="138" t="e">
        <v>#VALUE!</v>
      </c>
      <c r="DT473" s="139">
        <v>0</v>
      </c>
      <c r="DU473" s="139">
        <v>0</v>
      </c>
    </row>
    <row r="474" spans="1:125">
      <c r="A474" s="6" t="s">
        <v>145</v>
      </c>
      <c r="B474" s="78"/>
      <c r="C474" s="213"/>
      <c r="D474" s="213"/>
      <c r="E474" s="213"/>
      <c r="F474" s="213"/>
      <c r="G474" s="213"/>
      <c r="H474" s="213"/>
      <c r="I474" s="213"/>
      <c r="J474" s="213"/>
      <c r="K474" s="213"/>
      <c r="L474" s="213"/>
      <c r="M474" s="213"/>
      <c r="N474" s="213"/>
      <c r="O474" s="213"/>
      <c r="P474" s="213"/>
      <c r="Q474" s="213"/>
      <c r="R474" s="213"/>
      <c r="S474" s="213"/>
      <c r="T474" s="213"/>
      <c r="U474" s="67"/>
      <c r="V474" s="67"/>
      <c r="W474" s="6" t="s">
        <v>145</v>
      </c>
      <c r="X474" s="78"/>
      <c r="Y474" s="211"/>
      <c r="Z474" s="211"/>
      <c r="AA474" s="211"/>
      <c r="AB474" s="211"/>
      <c r="AC474" s="211"/>
      <c r="AD474" s="211"/>
      <c r="AE474" s="211"/>
      <c r="AF474" s="211"/>
      <c r="AG474" s="211"/>
      <c r="AH474" s="211"/>
      <c r="AI474" s="211"/>
      <c r="AJ474" s="211"/>
      <c r="AK474" s="211"/>
      <c r="AL474" s="211"/>
      <c r="AM474" s="211"/>
      <c r="AN474" s="211"/>
      <c r="AO474" s="211"/>
      <c r="AP474" s="211"/>
      <c r="AQ474" s="67"/>
      <c r="AR474" s="67"/>
      <c r="AS474" s="6" t="s">
        <v>145</v>
      </c>
      <c r="AT474" s="78"/>
      <c r="AU474" s="214"/>
      <c r="AV474" s="214"/>
      <c r="AW474" s="214"/>
      <c r="AX474" s="214"/>
      <c r="AY474" s="214"/>
      <c r="AZ474" s="214"/>
      <c r="BA474" s="214"/>
      <c r="BB474" s="214"/>
      <c r="BC474" s="214"/>
      <c r="BD474" s="214"/>
      <c r="BE474" s="214"/>
      <c r="BF474" s="214"/>
      <c r="BG474" s="214"/>
      <c r="BH474" s="214"/>
      <c r="BI474" s="214"/>
      <c r="BJ474" s="6" t="s">
        <v>145</v>
      </c>
      <c r="BK474" s="78"/>
      <c r="BL474" s="211"/>
      <c r="BM474" s="211"/>
      <c r="BN474" s="211"/>
      <c r="BO474" s="211"/>
      <c r="BP474" s="211"/>
      <c r="BQ474" s="211"/>
      <c r="BR474" s="211"/>
      <c r="BS474" s="211"/>
      <c r="BT474" s="211"/>
      <c r="BU474" s="6" t="s">
        <v>145</v>
      </c>
      <c r="BV474" s="78"/>
      <c r="BW474" s="211"/>
      <c r="BX474" s="211"/>
      <c r="BY474" s="211"/>
      <c r="BZ474" s="211"/>
      <c r="CA474" s="211"/>
      <c r="CB474" s="211"/>
      <c r="CC474" s="211"/>
      <c r="CD474" s="211"/>
      <c r="CE474" s="211"/>
      <c r="CF474" s="211"/>
      <c r="CG474" s="211"/>
      <c r="CH474" s="211"/>
      <c r="CI474" s="211"/>
      <c r="CJ474" s="211"/>
      <c r="CK474" s="211"/>
      <c r="CL474" s="211"/>
      <c r="CM474" s="211"/>
      <c r="CN474" s="211"/>
      <c r="CO474" s="6" t="s">
        <v>145</v>
      </c>
      <c r="CP474" s="78"/>
      <c r="CQ474" s="215"/>
      <c r="CR474" s="215"/>
      <c r="CS474" s="215"/>
      <c r="CT474" s="215"/>
      <c r="CU474" s="215"/>
      <c r="CV474" s="12"/>
      <c r="CW474" s="12"/>
      <c r="CX474" s="6" t="s">
        <v>145</v>
      </c>
      <c r="CY474" s="90"/>
      <c r="CZ474" s="162"/>
      <c r="DA474" s="162"/>
      <c r="DB474" s="162"/>
      <c r="DC474" s="162"/>
      <c r="DD474" s="162"/>
      <c r="DE474" s="162"/>
      <c r="DF474" s="162"/>
      <c r="DG474" s="162"/>
      <c r="DH474" s="162"/>
      <c r="DI474" s="162"/>
      <c r="DJ474" s="162"/>
      <c r="DK474" s="162"/>
      <c r="DL474" s="162"/>
      <c r="DM474" s="162"/>
      <c r="DN474" s="162"/>
      <c r="DO474" s="135"/>
      <c r="DP474" s="138" t="s">
        <v>145</v>
      </c>
      <c r="DQ474" s="138" t="s">
        <v>145</v>
      </c>
      <c r="DR474" s="138">
        <v>0</v>
      </c>
      <c r="DS474" s="138">
        <v>0</v>
      </c>
      <c r="DT474" s="139">
        <v>0</v>
      </c>
      <c r="DU474" s="139">
        <v>0</v>
      </c>
    </row>
    <row r="475" spans="1:125">
      <c r="A475" s="162" t="s">
        <v>273</v>
      </c>
      <c r="B475" s="13" t="s">
        <v>119</v>
      </c>
      <c r="C475" s="74">
        <v>28</v>
      </c>
      <c r="D475" s="74">
        <v>16</v>
      </c>
      <c r="E475" s="74">
        <v>11</v>
      </c>
      <c r="F475" s="74">
        <v>6</v>
      </c>
      <c r="G475" s="74">
        <v>0</v>
      </c>
      <c r="H475" s="74">
        <v>0</v>
      </c>
      <c r="I475" s="74">
        <v>0</v>
      </c>
      <c r="J475" s="74">
        <v>0</v>
      </c>
      <c r="K475" s="74">
        <v>0</v>
      </c>
      <c r="L475" s="74">
        <v>0</v>
      </c>
      <c r="M475" s="74">
        <v>18</v>
      </c>
      <c r="N475" s="74">
        <v>13</v>
      </c>
      <c r="O475" s="74">
        <v>1</v>
      </c>
      <c r="P475" s="74">
        <v>1</v>
      </c>
      <c r="Q475" s="74">
        <v>17</v>
      </c>
      <c r="R475" s="74">
        <v>4</v>
      </c>
      <c r="S475" s="74">
        <v>0</v>
      </c>
      <c r="T475" s="74">
        <v>0</v>
      </c>
      <c r="U475" s="67">
        <v>75</v>
      </c>
      <c r="V475" s="67">
        <v>40</v>
      </c>
      <c r="W475" s="162" t="s">
        <v>273</v>
      </c>
      <c r="X475" s="13" t="s">
        <v>119</v>
      </c>
      <c r="Y475" s="74">
        <v>0</v>
      </c>
      <c r="Z475" s="74">
        <v>0</v>
      </c>
      <c r="AA475" s="74">
        <v>0</v>
      </c>
      <c r="AB475" s="74">
        <v>0</v>
      </c>
      <c r="AC475" s="74">
        <v>0</v>
      </c>
      <c r="AD475" s="74">
        <v>0</v>
      </c>
      <c r="AE475" s="74">
        <v>0</v>
      </c>
      <c r="AF475" s="74">
        <v>0</v>
      </c>
      <c r="AG475" s="74">
        <v>0</v>
      </c>
      <c r="AH475" s="74">
        <v>0</v>
      </c>
      <c r="AI475" s="74">
        <v>0</v>
      </c>
      <c r="AJ475" s="74">
        <v>0</v>
      </c>
      <c r="AK475" s="74">
        <v>0</v>
      </c>
      <c r="AL475" s="74">
        <v>0</v>
      </c>
      <c r="AM475" s="74">
        <v>0</v>
      </c>
      <c r="AN475" s="74">
        <v>0</v>
      </c>
      <c r="AO475" s="74">
        <v>0</v>
      </c>
      <c r="AP475" s="74">
        <v>0</v>
      </c>
      <c r="AQ475" s="67">
        <v>0</v>
      </c>
      <c r="AR475" s="67">
        <v>0</v>
      </c>
      <c r="AS475" s="162" t="s">
        <v>273</v>
      </c>
      <c r="AT475" s="13" t="s">
        <v>119</v>
      </c>
      <c r="AU475" s="74">
        <v>1</v>
      </c>
      <c r="AV475" s="74">
        <v>1</v>
      </c>
      <c r="AW475" s="74">
        <v>0</v>
      </c>
      <c r="AX475" s="74">
        <v>0</v>
      </c>
      <c r="AY475" s="74">
        <v>0</v>
      </c>
      <c r="AZ475" s="74">
        <v>1</v>
      </c>
      <c r="BA475" s="74">
        <v>1</v>
      </c>
      <c r="BB475" s="74">
        <v>1</v>
      </c>
      <c r="BC475" s="74">
        <v>0</v>
      </c>
      <c r="BD475" s="67">
        <v>5</v>
      </c>
      <c r="BE475" s="76">
        <v>4</v>
      </c>
      <c r="BF475" s="74">
        <v>4</v>
      </c>
      <c r="BG475" s="74">
        <v>4</v>
      </c>
      <c r="BH475" s="74">
        <v>0</v>
      </c>
      <c r="BI475" s="74">
        <v>1</v>
      </c>
      <c r="BJ475" s="162" t="s">
        <v>273</v>
      </c>
      <c r="BK475" s="13" t="s">
        <v>119</v>
      </c>
      <c r="BL475" s="74">
        <v>0</v>
      </c>
      <c r="BM475" s="74">
        <v>0</v>
      </c>
      <c r="BN475" s="74">
        <v>35</v>
      </c>
      <c r="BO475" s="74">
        <v>0</v>
      </c>
      <c r="BP475" s="74">
        <v>0</v>
      </c>
      <c r="BQ475" s="74">
        <v>0</v>
      </c>
      <c r="BR475" s="74">
        <v>4</v>
      </c>
      <c r="BS475" s="74">
        <v>4</v>
      </c>
      <c r="BT475" s="74">
        <v>4</v>
      </c>
      <c r="BU475" s="162" t="s">
        <v>273</v>
      </c>
      <c r="BV475" s="13" t="s">
        <v>119</v>
      </c>
      <c r="BW475" s="74">
        <v>15</v>
      </c>
      <c r="BX475" s="74">
        <v>10</v>
      </c>
      <c r="BY475" s="74">
        <v>15</v>
      </c>
      <c r="BZ475" s="74">
        <v>10</v>
      </c>
      <c r="CA475" s="74">
        <v>13</v>
      </c>
      <c r="CB475" s="74">
        <v>8</v>
      </c>
      <c r="CC475" s="74">
        <v>0</v>
      </c>
      <c r="CD475" s="74">
        <v>0</v>
      </c>
      <c r="CE475" s="74">
        <v>0</v>
      </c>
      <c r="CF475" s="74">
        <v>0</v>
      </c>
      <c r="CG475" s="74">
        <v>0</v>
      </c>
      <c r="CH475" s="74">
        <v>0</v>
      </c>
      <c r="CI475" s="74">
        <v>12</v>
      </c>
      <c r="CJ475" s="74">
        <v>5</v>
      </c>
      <c r="CK475" s="74">
        <v>12</v>
      </c>
      <c r="CL475" s="74">
        <v>5</v>
      </c>
      <c r="CM475" s="74">
        <v>9</v>
      </c>
      <c r="CN475" s="74">
        <v>5</v>
      </c>
      <c r="CO475" s="162" t="s">
        <v>273</v>
      </c>
      <c r="CP475" s="13" t="s">
        <v>119</v>
      </c>
      <c r="CQ475" s="72">
        <v>4</v>
      </c>
      <c r="CR475" s="5">
        <v>0</v>
      </c>
      <c r="CS475" s="5">
        <v>0</v>
      </c>
      <c r="CT475" s="72">
        <v>1</v>
      </c>
      <c r="CU475" s="5">
        <v>1</v>
      </c>
      <c r="CV475" s="72">
        <v>5</v>
      </c>
      <c r="CW475" s="72">
        <v>1</v>
      </c>
      <c r="CX475" s="162" t="s">
        <v>273</v>
      </c>
      <c r="CY475" s="13" t="s">
        <v>119</v>
      </c>
      <c r="CZ475" s="74">
        <v>0</v>
      </c>
      <c r="DA475" s="74">
        <v>0</v>
      </c>
      <c r="DB475" s="74">
        <v>0</v>
      </c>
      <c r="DC475" s="74">
        <v>0</v>
      </c>
      <c r="DD475" s="74">
        <v>0</v>
      </c>
      <c r="DE475" s="74">
        <v>0</v>
      </c>
      <c r="DF475" s="74">
        <v>0</v>
      </c>
      <c r="DG475" s="74">
        <v>0</v>
      </c>
      <c r="DH475" s="74">
        <v>0</v>
      </c>
      <c r="DI475" s="74">
        <v>0</v>
      </c>
      <c r="DJ475" s="74">
        <v>0</v>
      </c>
      <c r="DK475" s="74">
        <v>0</v>
      </c>
      <c r="DL475" s="74">
        <v>0</v>
      </c>
      <c r="DM475" s="74">
        <v>0</v>
      </c>
      <c r="DN475" s="74">
        <v>0</v>
      </c>
      <c r="DO475" s="135"/>
      <c r="DP475" s="138" t="s">
        <v>273</v>
      </c>
      <c r="DQ475" s="138" t="s">
        <v>4569</v>
      </c>
      <c r="DR475" s="138">
        <v>27</v>
      </c>
      <c r="DS475" s="138">
        <v>22</v>
      </c>
      <c r="DT475" s="139">
        <v>105</v>
      </c>
      <c r="DU475" s="139">
        <v>0</v>
      </c>
    </row>
    <row r="476" spans="1:125">
      <c r="A476" s="162"/>
      <c r="B476" s="13" t="s">
        <v>120</v>
      </c>
      <c r="C476" s="74">
        <v>53</v>
      </c>
      <c r="D476" s="74">
        <v>29</v>
      </c>
      <c r="E476" s="74">
        <v>22</v>
      </c>
      <c r="F476" s="74">
        <v>12</v>
      </c>
      <c r="G476" s="74">
        <v>0</v>
      </c>
      <c r="H476" s="74">
        <v>0</v>
      </c>
      <c r="I476" s="74">
        <v>0</v>
      </c>
      <c r="J476" s="74">
        <v>0</v>
      </c>
      <c r="K476" s="74">
        <v>21</v>
      </c>
      <c r="L476" s="74">
        <v>7</v>
      </c>
      <c r="M476" s="74">
        <v>26</v>
      </c>
      <c r="N476" s="74">
        <v>16</v>
      </c>
      <c r="O476" s="74">
        <v>0</v>
      </c>
      <c r="P476" s="74">
        <v>0</v>
      </c>
      <c r="Q476" s="74">
        <v>19</v>
      </c>
      <c r="R476" s="74">
        <v>11</v>
      </c>
      <c r="S476" s="74">
        <v>0</v>
      </c>
      <c r="T476" s="74">
        <v>0</v>
      </c>
      <c r="U476" s="67">
        <v>141</v>
      </c>
      <c r="V476" s="67">
        <v>75</v>
      </c>
      <c r="W476" s="162"/>
      <c r="X476" s="13" t="s">
        <v>120</v>
      </c>
      <c r="Y476" s="74">
        <v>0</v>
      </c>
      <c r="Z476" s="74">
        <v>0</v>
      </c>
      <c r="AA476" s="74">
        <v>0</v>
      </c>
      <c r="AB476" s="74">
        <v>0</v>
      </c>
      <c r="AC476" s="74">
        <v>0</v>
      </c>
      <c r="AD476" s="74">
        <v>0</v>
      </c>
      <c r="AE476" s="74">
        <v>0</v>
      </c>
      <c r="AF476" s="74">
        <v>0</v>
      </c>
      <c r="AG476" s="74">
        <v>0</v>
      </c>
      <c r="AH476" s="74">
        <v>0</v>
      </c>
      <c r="AI476" s="74">
        <v>0</v>
      </c>
      <c r="AJ476" s="74">
        <v>0</v>
      </c>
      <c r="AK476" s="74">
        <v>0</v>
      </c>
      <c r="AL476" s="74">
        <v>0</v>
      </c>
      <c r="AM476" s="74">
        <v>0</v>
      </c>
      <c r="AN476" s="74">
        <v>0</v>
      </c>
      <c r="AO476" s="74">
        <v>0</v>
      </c>
      <c r="AP476" s="74">
        <v>0</v>
      </c>
      <c r="AQ476" s="67">
        <v>0</v>
      </c>
      <c r="AR476" s="67">
        <v>0</v>
      </c>
      <c r="AS476" s="162"/>
      <c r="AT476" s="13" t="s">
        <v>120</v>
      </c>
      <c r="AU476" s="74">
        <v>2</v>
      </c>
      <c r="AV476" s="74">
        <v>2</v>
      </c>
      <c r="AW476" s="74">
        <v>0</v>
      </c>
      <c r="AX476" s="74">
        <v>0</v>
      </c>
      <c r="AY476" s="74">
        <v>1</v>
      </c>
      <c r="AZ476" s="74">
        <v>2</v>
      </c>
      <c r="BA476" s="74">
        <v>0</v>
      </c>
      <c r="BB476" s="74">
        <v>1</v>
      </c>
      <c r="BC476" s="74">
        <v>0</v>
      </c>
      <c r="BD476" s="67">
        <v>8</v>
      </c>
      <c r="BE476" s="76">
        <v>7</v>
      </c>
      <c r="BF476" s="74">
        <v>7</v>
      </c>
      <c r="BG476" s="74">
        <v>4</v>
      </c>
      <c r="BH476" s="74">
        <v>0</v>
      </c>
      <c r="BI476" s="74">
        <v>2</v>
      </c>
      <c r="BJ476" s="162"/>
      <c r="BK476" s="13" t="s">
        <v>120</v>
      </c>
      <c r="BL476" s="74">
        <v>0</v>
      </c>
      <c r="BM476" s="74">
        <v>80</v>
      </c>
      <c r="BN476" s="74">
        <v>2</v>
      </c>
      <c r="BO476" s="74">
        <v>0</v>
      </c>
      <c r="BP476" s="74">
        <v>0</v>
      </c>
      <c r="BQ476" s="74">
        <v>0</v>
      </c>
      <c r="BR476" s="74">
        <v>7</v>
      </c>
      <c r="BS476" s="74">
        <v>7</v>
      </c>
      <c r="BT476" s="74">
        <v>7</v>
      </c>
      <c r="BU476" s="162"/>
      <c r="BV476" s="13" t="s">
        <v>120</v>
      </c>
      <c r="BW476" s="74">
        <v>0</v>
      </c>
      <c r="BX476" s="74">
        <v>0</v>
      </c>
      <c r="BY476" s="74">
        <v>0</v>
      </c>
      <c r="BZ476" s="74">
        <v>0</v>
      </c>
      <c r="CA476" s="74">
        <v>0</v>
      </c>
      <c r="CB476" s="74">
        <v>0</v>
      </c>
      <c r="CC476" s="74">
        <v>0</v>
      </c>
      <c r="CD476" s="74">
        <v>0</v>
      </c>
      <c r="CE476" s="74">
        <v>0</v>
      </c>
      <c r="CF476" s="74">
        <v>0</v>
      </c>
      <c r="CG476" s="74">
        <v>0</v>
      </c>
      <c r="CH476" s="74">
        <v>0</v>
      </c>
      <c r="CI476" s="74">
        <v>0</v>
      </c>
      <c r="CJ476" s="74">
        <v>0</v>
      </c>
      <c r="CK476" s="74">
        <v>0</v>
      </c>
      <c r="CL476" s="74">
        <v>0</v>
      </c>
      <c r="CM476" s="74">
        <v>0</v>
      </c>
      <c r="CN476" s="74">
        <v>0</v>
      </c>
      <c r="CO476" s="162"/>
      <c r="CP476" s="13" t="s">
        <v>120</v>
      </c>
      <c r="CQ476" s="72">
        <v>23</v>
      </c>
      <c r="CR476" s="5">
        <v>9</v>
      </c>
      <c r="CS476" s="5">
        <v>11</v>
      </c>
      <c r="CT476" s="72">
        <v>1</v>
      </c>
      <c r="CU476" s="5">
        <v>1</v>
      </c>
      <c r="CV476" s="72">
        <v>24</v>
      </c>
      <c r="CW476" s="72">
        <v>10</v>
      </c>
      <c r="CX476" s="162"/>
      <c r="CY476" s="13" t="s">
        <v>120</v>
      </c>
      <c r="CZ476" s="74">
        <v>0</v>
      </c>
      <c r="DA476" s="74">
        <v>18</v>
      </c>
      <c r="DB476" s="74">
        <v>0</v>
      </c>
      <c r="DC476" s="74">
        <v>0</v>
      </c>
      <c r="DD476" s="74">
        <v>0</v>
      </c>
      <c r="DE476" s="74">
        <v>0</v>
      </c>
      <c r="DF476" s="74">
        <v>0</v>
      </c>
      <c r="DG476" s="74">
        <v>0</v>
      </c>
      <c r="DH476" s="74">
        <v>0</v>
      </c>
      <c r="DI476" s="74">
        <v>0</v>
      </c>
      <c r="DJ476" s="74">
        <v>0</v>
      </c>
      <c r="DK476" s="74">
        <v>0</v>
      </c>
      <c r="DL476" s="74">
        <v>0</v>
      </c>
      <c r="DM476" s="74">
        <v>0</v>
      </c>
      <c r="DN476" s="74">
        <v>0</v>
      </c>
      <c r="DO476" s="135"/>
      <c r="DP476" s="138" t="s">
        <v>273</v>
      </c>
      <c r="DQ476" s="138" t="s">
        <v>4570</v>
      </c>
      <c r="DR476" s="138">
        <v>0</v>
      </c>
      <c r="DS476" s="138">
        <v>0</v>
      </c>
      <c r="DT476" s="139">
        <v>166</v>
      </c>
      <c r="DU476" s="139">
        <v>18</v>
      </c>
    </row>
    <row r="477" spans="1:125">
      <c r="A477" s="162"/>
      <c r="B477" s="103" t="s">
        <v>102</v>
      </c>
      <c r="C477" s="105">
        <v>81</v>
      </c>
      <c r="D477" s="105">
        <v>45</v>
      </c>
      <c r="E477" s="105">
        <v>33</v>
      </c>
      <c r="F477" s="105">
        <v>18</v>
      </c>
      <c r="G477" s="105">
        <v>0</v>
      </c>
      <c r="H477" s="105">
        <v>0</v>
      </c>
      <c r="I477" s="105">
        <v>0</v>
      </c>
      <c r="J477" s="105">
        <v>0</v>
      </c>
      <c r="K477" s="105">
        <v>21</v>
      </c>
      <c r="L477" s="105">
        <v>7</v>
      </c>
      <c r="M477" s="105">
        <v>44</v>
      </c>
      <c r="N477" s="105">
        <v>29</v>
      </c>
      <c r="O477" s="105">
        <v>1</v>
      </c>
      <c r="P477" s="105">
        <v>1</v>
      </c>
      <c r="Q477" s="105">
        <v>36</v>
      </c>
      <c r="R477" s="105">
        <v>15</v>
      </c>
      <c r="S477" s="105">
        <v>0</v>
      </c>
      <c r="T477" s="105">
        <v>0</v>
      </c>
      <c r="U477" s="105">
        <v>216</v>
      </c>
      <c r="V477" s="105">
        <v>115</v>
      </c>
      <c r="W477" s="162"/>
      <c r="X477" s="103" t="s">
        <v>102</v>
      </c>
      <c r="Y477" s="105">
        <v>0</v>
      </c>
      <c r="Z477" s="105">
        <v>0</v>
      </c>
      <c r="AA477" s="105">
        <v>0</v>
      </c>
      <c r="AB477" s="105">
        <v>0</v>
      </c>
      <c r="AC477" s="105">
        <v>0</v>
      </c>
      <c r="AD477" s="105">
        <v>0</v>
      </c>
      <c r="AE477" s="105">
        <v>0</v>
      </c>
      <c r="AF477" s="105">
        <v>0</v>
      </c>
      <c r="AG477" s="105">
        <v>0</v>
      </c>
      <c r="AH477" s="105">
        <v>0</v>
      </c>
      <c r="AI477" s="105">
        <v>0</v>
      </c>
      <c r="AJ477" s="105">
        <v>0</v>
      </c>
      <c r="AK477" s="105">
        <v>0</v>
      </c>
      <c r="AL477" s="105">
        <v>0</v>
      </c>
      <c r="AM477" s="105">
        <v>0</v>
      </c>
      <c r="AN477" s="105">
        <v>0</v>
      </c>
      <c r="AO477" s="105">
        <v>0</v>
      </c>
      <c r="AP477" s="105">
        <v>0</v>
      </c>
      <c r="AQ477" s="105">
        <v>0</v>
      </c>
      <c r="AR477" s="105">
        <v>0</v>
      </c>
      <c r="AS477" s="162"/>
      <c r="AT477" s="103" t="s">
        <v>102</v>
      </c>
      <c r="AU477" s="105">
        <v>3</v>
      </c>
      <c r="AV477" s="105">
        <v>3</v>
      </c>
      <c r="AW477" s="105">
        <v>0</v>
      </c>
      <c r="AX477" s="105">
        <v>0</v>
      </c>
      <c r="AY477" s="105">
        <v>1</v>
      </c>
      <c r="AZ477" s="105">
        <v>3</v>
      </c>
      <c r="BA477" s="105">
        <v>1</v>
      </c>
      <c r="BB477" s="105">
        <v>2</v>
      </c>
      <c r="BC477" s="105">
        <v>0</v>
      </c>
      <c r="BD477" s="105">
        <v>13</v>
      </c>
      <c r="BE477" s="105">
        <v>11</v>
      </c>
      <c r="BF477" s="105">
        <v>11</v>
      </c>
      <c r="BG477" s="105">
        <v>8</v>
      </c>
      <c r="BH477" s="105">
        <v>0</v>
      </c>
      <c r="BI477" s="105">
        <v>3</v>
      </c>
      <c r="BJ477" s="162"/>
      <c r="BK477" s="103" t="s">
        <v>102</v>
      </c>
      <c r="BL477" s="105">
        <v>0</v>
      </c>
      <c r="BM477" s="105">
        <v>80</v>
      </c>
      <c r="BN477" s="105">
        <v>37</v>
      </c>
      <c r="BO477" s="105">
        <v>0</v>
      </c>
      <c r="BP477" s="105">
        <v>0</v>
      </c>
      <c r="BQ477" s="105">
        <v>0</v>
      </c>
      <c r="BR477" s="105">
        <v>11</v>
      </c>
      <c r="BS477" s="105">
        <v>11</v>
      </c>
      <c r="BT477" s="105">
        <v>11</v>
      </c>
      <c r="BU477" s="162"/>
      <c r="BV477" s="103" t="s">
        <v>102</v>
      </c>
      <c r="BW477" s="105">
        <v>15</v>
      </c>
      <c r="BX477" s="105">
        <v>10</v>
      </c>
      <c r="BY477" s="105">
        <v>15</v>
      </c>
      <c r="BZ477" s="105">
        <v>10</v>
      </c>
      <c r="CA477" s="105">
        <v>13</v>
      </c>
      <c r="CB477" s="105">
        <v>8</v>
      </c>
      <c r="CC477" s="105">
        <v>0</v>
      </c>
      <c r="CD477" s="105">
        <v>0</v>
      </c>
      <c r="CE477" s="105">
        <v>0</v>
      </c>
      <c r="CF477" s="105">
        <v>0</v>
      </c>
      <c r="CG477" s="105">
        <v>0</v>
      </c>
      <c r="CH477" s="105">
        <v>0</v>
      </c>
      <c r="CI477" s="105">
        <v>12</v>
      </c>
      <c r="CJ477" s="105">
        <v>5</v>
      </c>
      <c r="CK477" s="105">
        <v>12</v>
      </c>
      <c r="CL477" s="105">
        <v>5</v>
      </c>
      <c r="CM477" s="105">
        <v>9</v>
      </c>
      <c r="CN477" s="105">
        <v>5</v>
      </c>
      <c r="CO477" s="162"/>
      <c r="CP477" s="105" t="s">
        <v>102</v>
      </c>
      <c r="CQ477" s="105">
        <v>27</v>
      </c>
      <c r="CR477" s="105">
        <v>9</v>
      </c>
      <c r="CS477" s="105">
        <v>11</v>
      </c>
      <c r="CT477" s="105">
        <v>2</v>
      </c>
      <c r="CU477" s="105">
        <v>2</v>
      </c>
      <c r="CV477" s="105">
        <v>29</v>
      </c>
      <c r="CW477" s="105">
        <v>11</v>
      </c>
      <c r="CX477" s="162"/>
      <c r="CY477" s="103" t="s">
        <v>102</v>
      </c>
      <c r="CZ477" s="105">
        <v>0</v>
      </c>
      <c r="DA477" s="105">
        <v>18</v>
      </c>
      <c r="DB477" s="105">
        <v>0</v>
      </c>
      <c r="DC477" s="105">
        <v>0</v>
      </c>
      <c r="DD477" s="105">
        <v>0</v>
      </c>
      <c r="DE477" s="105">
        <v>0</v>
      </c>
      <c r="DF477" s="105">
        <v>0</v>
      </c>
      <c r="DG477" s="105">
        <v>0</v>
      </c>
      <c r="DH477" s="105">
        <v>0</v>
      </c>
      <c r="DI477" s="105">
        <v>0</v>
      </c>
      <c r="DJ477" s="105">
        <v>0</v>
      </c>
      <c r="DK477" s="105">
        <v>0</v>
      </c>
      <c r="DL477" s="105">
        <v>0</v>
      </c>
      <c r="DM477" s="105">
        <v>0</v>
      </c>
      <c r="DN477" s="105">
        <v>0</v>
      </c>
      <c r="DO477" s="135"/>
      <c r="DP477" s="138" t="s">
        <v>273</v>
      </c>
      <c r="DQ477" s="138" t="s">
        <v>4571</v>
      </c>
      <c r="DR477" s="138">
        <v>27</v>
      </c>
      <c r="DS477" s="138">
        <v>22</v>
      </c>
      <c r="DT477" s="139">
        <v>271</v>
      </c>
      <c r="DU477" s="139">
        <v>18</v>
      </c>
    </row>
    <row r="478" spans="1:125">
      <c r="A478" s="162" t="s">
        <v>274</v>
      </c>
      <c r="B478" s="13" t="s">
        <v>119</v>
      </c>
      <c r="C478" s="74">
        <v>38</v>
      </c>
      <c r="D478" s="74">
        <v>21</v>
      </c>
      <c r="E478" s="74">
        <v>15</v>
      </c>
      <c r="F478" s="74">
        <v>7</v>
      </c>
      <c r="G478" s="74">
        <v>0</v>
      </c>
      <c r="H478" s="74">
        <v>0</v>
      </c>
      <c r="I478" s="74">
        <v>0</v>
      </c>
      <c r="J478" s="74">
        <v>0</v>
      </c>
      <c r="K478" s="74">
        <v>0</v>
      </c>
      <c r="L478" s="74">
        <v>0</v>
      </c>
      <c r="M478" s="74">
        <v>30</v>
      </c>
      <c r="N478" s="74">
        <v>11</v>
      </c>
      <c r="O478" s="74">
        <v>0</v>
      </c>
      <c r="P478" s="74">
        <v>0</v>
      </c>
      <c r="Q478" s="74">
        <v>0</v>
      </c>
      <c r="R478" s="74">
        <v>0</v>
      </c>
      <c r="S478" s="74">
        <v>0</v>
      </c>
      <c r="T478" s="74">
        <v>0</v>
      </c>
      <c r="U478" s="67">
        <v>83</v>
      </c>
      <c r="V478" s="67">
        <v>39</v>
      </c>
      <c r="W478" s="162" t="s">
        <v>274</v>
      </c>
      <c r="X478" s="13" t="s">
        <v>119</v>
      </c>
      <c r="Y478" s="74">
        <v>0</v>
      </c>
      <c r="Z478" s="74">
        <v>0</v>
      </c>
      <c r="AA478" s="74">
        <v>2</v>
      </c>
      <c r="AB478" s="74">
        <v>0</v>
      </c>
      <c r="AC478" s="74">
        <v>0</v>
      </c>
      <c r="AD478" s="74">
        <v>0</v>
      </c>
      <c r="AE478" s="74">
        <v>0</v>
      </c>
      <c r="AF478" s="74">
        <v>0</v>
      </c>
      <c r="AG478" s="74">
        <v>0</v>
      </c>
      <c r="AH478" s="74">
        <v>0</v>
      </c>
      <c r="AI478" s="74">
        <v>1</v>
      </c>
      <c r="AJ478" s="74">
        <v>0</v>
      </c>
      <c r="AK478" s="74">
        <v>0</v>
      </c>
      <c r="AL478" s="74">
        <v>0</v>
      </c>
      <c r="AM478" s="74">
        <v>0</v>
      </c>
      <c r="AN478" s="74">
        <v>0</v>
      </c>
      <c r="AO478" s="74">
        <v>0</v>
      </c>
      <c r="AP478" s="74">
        <v>0</v>
      </c>
      <c r="AQ478" s="67">
        <v>3</v>
      </c>
      <c r="AR478" s="67">
        <v>0</v>
      </c>
      <c r="AS478" s="162" t="s">
        <v>274</v>
      </c>
      <c r="AT478" s="13" t="s">
        <v>119</v>
      </c>
      <c r="AU478" s="74">
        <v>1</v>
      </c>
      <c r="AV478" s="74">
        <v>1</v>
      </c>
      <c r="AW478" s="74">
        <v>0</v>
      </c>
      <c r="AX478" s="74">
        <v>0</v>
      </c>
      <c r="AY478" s="74">
        <v>0</v>
      </c>
      <c r="AZ478" s="74">
        <v>1</v>
      </c>
      <c r="BA478" s="74">
        <v>0</v>
      </c>
      <c r="BB478" s="74">
        <v>0</v>
      </c>
      <c r="BC478" s="74">
        <v>0</v>
      </c>
      <c r="BD478" s="67">
        <v>3</v>
      </c>
      <c r="BE478" s="76">
        <v>3</v>
      </c>
      <c r="BF478" s="74">
        <v>3</v>
      </c>
      <c r="BG478" s="74">
        <v>0</v>
      </c>
      <c r="BH478" s="74">
        <v>0</v>
      </c>
      <c r="BI478" s="74">
        <v>1</v>
      </c>
      <c r="BJ478" s="162" t="s">
        <v>274</v>
      </c>
      <c r="BK478" s="13" t="s">
        <v>119</v>
      </c>
      <c r="BL478" s="74">
        <v>0</v>
      </c>
      <c r="BM478" s="74">
        <v>51</v>
      </c>
      <c r="BN478" s="74">
        <v>0</v>
      </c>
      <c r="BO478" s="74">
        <v>0</v>
      </c>
      <c r="BP478" s="74">
        <v>0</v>
      </c>
      <c r="BQ478" s="74">
        <v>1</v>
      </c>
      <c r="BR478" s="74">
        <v>3</v>
      </c>
      <c r="BS478" s="74">
        <v>3</v>
      </c>
      <c r="BT478" s="74">
        <v>3</v>
      </c>
      <c r="BU478" s="162" t="s">
        <v>274</v>
      </c>
      <c r="BV478" s="13" t="s">
        <v>119</v>
      </c>
      <c r="BW478" s="74">
        <v>25</v>
      </c>
      <c r="BX478" s="74">
        <v>11</v>
      </c>
      <c r="BY478" s="74">
        <v>25</v>
      </c>
      <c r="BZ478" s="74">
        <v>11</v>
      </c>
      <c r="CA478" s="74">
        <v>22</v>
      </c>
      <c r="CB478" s="74">
        <v>10</v>
      </c>
      <c r="CC478" s="74">
        <v>0</v>
      </c>
      <c r="CD478" s="74">
        <v>0</v>
      </c>
      <c r="CE478" s="74">
        <v>0</v>
      </c>
      <c r="CF478" s="74">
        <v>0</v>
      </c>
      <c r="CG478" s="74">
        <v>0</v>
      </c>
      <c r="CH478" s="74">
        <v>0</v>
      </c>
      <c r="CI478" s="74">
        <v>0</v>
      </c>
      <c r="CJ478" s="74">
        <v>0</v>
      </c>
      <c r="CK478" s="74">
        <v>0</v>
      </c>
      <c r="CL478" s="74">
        <v>0</v>
      </c>
      <c r="CM478" s="74">
        <v>0</v>
      </c>
      <c r="CN478" s="74">
        <v>0</v>
      </c>
      <c r="CO478" s="162" t="s">
        <v>274</v>
      </c>
      <c r="CP478" s="13" t="s">
        <v>119</v>
      </c>
      <c r="CQ478" s="72">
        <v>4</v>
      </c>
      <c r="CR478" s="5">
        <v>3</v>
      </c>
      <c r="CS478" s="5">
        <v>0</v>
      </c>
      <c r="CT478" s="72">
        <v>0</v>
      </c>
      <c r="CU478" s="5">
        <v>0</v>
      </c>
      <c r="CV478" s="72">
        <v>4</v>
      </c>
      <c r="CW478" s="72">
        <v>3</v>
      </c>
      <c r="CX478" s="162" t="s">
        <v>274</v>
      </c>
      <c r="CY478" s="13" t="s">
        <v>119</v>
      </c>
      <c r="CZ478" s="74">
        <v>0</v>
      </c>
      <c r="DA478" s="74">
        <v>0</v>
      </c>
      <c r="DB478" s="74">
        <v>0</v>
      </c>
      <c r="DC478" s="74">
        <v>0</v>
      </c>
      <c r="DD478" s="74">
        <v>0</v>
      </c>
      <c r="DE478" s="74">
        <v>0</v>
      </c>
      <c r="DF478" s="74">
        <v>0</v>
      </c>
      <c r="DG478" s="74">
        <v>0</v>
      </c>
      <c r="DH478" s="74">
        <v>0</v>
      </c>
      <c r="DI478" s="74">
        <v>0</v>
      </c>
      <c r="DJ478" s="74">
        <v>0</v>
      </c>
      <c r="DK478" s="74">
        <v>0</v>
      </c>
      <c r="DL478" s="74">
        <v>0</v>
      </c>
      <c r="DM478" s="74">
        <v>0</v>
      </c>
      <c r="DN478" s="74">
        <v>0</v>
      </c>
      <c r="DO478" s="135"/>
      <c r="DP478" s="138" t="s">
        <v>274</v>
      </c>
      <c r="DQ478" s="138" t="s">
        <v>4572</v>
      </c>
      <c r="DR478" s="138">
        <v>25</v>
      </c>
      <c r="DS478" s="138">
        <v>22</v>
      </c>
      <c r="DT478" s="139">
        <v>102</v>
      </c>
      <c r="DU478" s="139">
        <v>0</v>
      </c>
    </row>
    <row r="479" spans="1:125">
      <c r="A479" s="162"/>
      <c r="B479" s="13" t="s">
        <v>120</v>
      </c>
      <c r="C479" s="74">
        <v>0</v>
      </c>
      <c r="D479" s="74">
        <v>0</v>
      </c>
      <c r="E479" s="74">
        <v>0</v>
      </c>
      <c r="F479" s="74">
        <v>0</v>
      </c>
      <c r="G479" s="74">
        <v>0</v>
      </c>
      <c r="H479" s="74">
        <v>0</v>
      </c>
      <c r="I479" s="74">
        <v>0</v>
      </c>
      <c r="J479" s="74">
        <v>0</v>
      </c>
      <c r="K479" s="74">
        <v>0</v>
      </c>
      <c r="L479" s="74">
        <v>0</v>
      </c>
      <c r="M479" s="74">
        <v>0</v>
      </c>
      <c r="N479" s="74">
        <v>0</v>
      </c>
      <c r="O479" s="74">
        <v>0</v>
      </c>
      <c r="P479" s="74">
        <v>0</v>
      </c>
      <c r="Q479" s="74">
        <v>0</v>
      </c>
      <c r="R479" s="74">
        <v>0</v>
      </c>
      <c r="S479" s="74">
        <v>0</v>
      </c>
      <c r="T479" s="74">
        <v>0</v>
      </c>
      <c r="U479" s="67">
        <v>0</v>
      </c>
      <c r="V479" s="67">
        <v>0</v>
      </c>
      <c r="W479" s="162"/>
      <c r="X479" s="13" t="s">
        <v>120</v>
      </c>
      <c r="Y479" s="74">
        <v>0</v>
      </c>
      <c r="Z479" s="74">
        <v>0</v>
      </c>
      <c r="AA479" s="74">
        <v>0</v>
      </c>
      <c r="AB479" s="74">
        <v>0</v>
      </c>
      <c r="AC479" s="74">
        <v>0</v>
      </c>
      <c r="AD479" s="74">
        <v>0</v>
      </c>
      <c r="AE479" s="74">
        <v>0</v>
      </c>
      <c r="AF479" s="74">
        <v>0</v>
      </c>
      <c r="AG479" s="74">
        <v>0</v>
      </c>
      <c r="AH479" s="74">
        <v>0</v>
      </c>
      <c r="AI479" s="74">
        <v>0</v>
      </c>
      <c r="AJ479" s="74">
        <v>0</v>
      </c>
      <c r="AK479" s="74">
        <v>0</v>
      </c>
      <c r="AL479" s="74">
        <v>0</v>
      </c>
      <c r="AM479" s="74">
        <v>0</v>
      </c>
      <c r="AN479" s="74">
        <v>0</v>
      </c>
      <c r="AO479" s="74">
        <v>0</v>
      </c>
      <c r="AP479" s="74">
        <v>0</v>
      </c>
      <c r="AQ479" s="67">
        <v>0</v>
      </c>
      <c r="AR479" s="67">
        <v>0</v>
      </c>
      <c r="AS479" s="162"/>
      <c r="AT479" s="13" t="s">
        <v>120</v>
      </c>
      <c r="AU479" s="74">
        <v>0</v>
      </c>
      <c r="AV479" s="74">
        <v>0</v>
      </c>
      <c r="AW479" s="74">
        <v>0</v>
      </c>
      <c r="AX479" s="74">
        <v>0</v>
      </c>
      <c r="AY479" s="74">
        <v>0</v>
      </c>
      <c r="AZ479" s="74">
        <v>0</v>
      </c>
      <c r="BA479" s="74">
        <v>0</v>
      </c>
      <c r="BB479" s="74">
        <v>0</v>
      </c>
      <c r="BC479" s="74">
        <v>0</v>
      </c>
      <c r="BD479" s="67">
        <v>0</v>
      </c>
      <c r="BE479" s="76">
        <v>0</v>
      </c>
      <c r="BF479" s="74">
        <v>0</v>
      </c>
      <c r="BG479" s="74">
        <v>0</v>
      </c>
      <c r="BH479" s="74">
        <v>0</v>
      </c>
      <c r="BI479" s="74">
        <v>0</v>
      </c>
      <c r="BJ479" s="162"/>
      <c r="BK479" s="13" t="s">
        <v>120</v>
      </c>
      <c r="BL479" s="74">
        <v>0</v>
      </c>
      <c r="BM479" s="74">
        <v>0</v>
      </c>
      <c r="BN479" s="74">
        <v>0</v>
      </c>
      <c r="BO479" s="74">
        <v>0</v>
      </c>
      <c r="BP479" s="74">
        <v>0</v>
      </c>
      <c r="BQ479" s="74">
        <v>0</v>
      </c>
      <c r="BR479" s="74">
        <v>0</v>
      </c>
      <c r="BS479" s="74">
        <v>0</v>
      </c>
      <c r="BT479" s="74">
        <v>0</v>
      </c>
      <c r="BU479" s="162"/>
      <c r="BV479" s="13" t="s">
        <v>120</v>
      </c>
      <c r="BW479" s="74">
        <v>0</v>
      </c>
      <c r="BX479" s="74">
        <v>0</v>
      </c>
      <c r="BY479" s="74">
        <v>0</v>
      </c>
      <c r="BZ479" s="74">
        <v>0</v>
      </c>
      <c r="CA479" s="74">
        <v>0</v>
      </c>
      <c r="CB479" s="74">
        <v>0</v>
      </c>
      <c r="CC479" s="74">
        <v>0</v>
      </c>
      <c r="CD479" s="74">
        <v>0</v>
      </c>
      <c r="CE479" s="74">
        <v>0</v>
      </c>
      <c r="CF479" s="74">
        <v>0</v>
      </c>
      <c r="CG479" s="74">
        <v>0</v>
      </c>
      <c r="CH479" s="74">
        <v>0</v>
      </c>
      <c r="CI479" s="74">
        <v>0</v>
      </c>
      <c r="CJ479" s="74">
        <v>0</v>
      </c>
      <c r="CK479" s="74">
        <v>0</v>
      </c>
      <c r="CL479" s="74">
        <v>0</v>
      </c>
      <c r="CM479" s="74">
        <v>0</v>
      </c>
      <c r="CN479" s="74">
        <v>0</v>
      </c>
      <c r="CO479" s="162"/>
      <c r="CP479" s="13" t="s">
        <v>120</v>
      </c>
      <c r="CQ479" s="72">
        <v>0</v>
      </c>
      <c r="CR479" s="5">
        <v>0</v>
      </c>
      <c r="CS479" s="5">
        <v>0</v>
      </c>
      <c r="CT479" s="72">
        <v>0</v>
      </c>
      <c r="CU479" s="5">
        <v>0</v>
      </c>
      <c r="CV479" s="72">
        <v>0</v>
      </c>
      <c r="CW479" s="72">
        <v>0</v>
      </c>
      <c r="CX479" s="162"/>
      <c r="CY479" s="13" t="s">
        <v>120</v>
      </c>
      <c r="CZ479" s="74">
        <v>0</v>
      </c>
      <c r="DA479" s="74">
        <v>0</v>
      </c>
      <c r="DB479" s="74">
        <v>0</v>
      </c>
      <c r="DC479" s="74">
        <v>0</v>
      </c>
      <c r="DD479" s="74">
        <v>0</v>
      </c>
      <c r="DE479" s="74">
        <v>0</v>
      </c>
      <c r="DF479" s="74">
        <v>0</v>
      </c>
      <c r="DG479" s="74">
        <v>0</v>
      </c>
      <c r="DH479" s="74">
        <v>0</v>
      </c>
      <c r="DI479" s="74">
        <v>0</v>
      </c>
      <c r="DJ479" s="74">
        <v>0</v>
      </c>
      <c r="DK479" s="74">
        <v>0</v>
      </c>
      <c r="DL479" s="74">
        <v>0</v>
      </c>
      <c r="DM479" s="74">
        <v>0</v>
      </c>
      <c r="DN479" s="74">
        <v>0</v>
      </c>
      <c r="DO479" s="135"/>
      <c r="DP479" s="138" t="s">
        <v>274</v>
      </c>
      <c r="DQ479" s="138" t="s">
        <v>4573</v>
      </c>
      <c r="DR479" s="138">
        <v>0</v>
      </c>
      <c r="DS479" s="138">
        <v>0</v>
      </c>
      <c r="DT479" s="139">
        <v>0</v>
      </c>
      <c r="DU479" s="139">
        <v>0</v>
      </c>
    </row>
    <row r="480" spans="1:125">
      <c r="A480" s="162"/>
      <c r="B480" s="103" t="s">
        <v>102</v>
      </c>
      <c r="C480" s="105">
        <v>38</v>
      </c>
      <c r="D480" s="105">
        <v>21</v>
      </c>
      <c r="E480" s="105">
        <v>15</v>
      </c>
      <c r="F480" s="105">
        <v>7</v>
      </c>
      <c r="G480" s="105">
        <v>0</v>
      </c>
      <c r="H480" s="105">
        <v>0</v>
      </c>
      <c r="I480" s="105">
        <v>0</v>
      </c>
      <c r="J480" s="105">
        <v>0</v>
      </c>
      <c r="K480" s="105">
        <v>0</v>
      </c>
      <c r="L480" s="105">
        <v>0</v>
      </c>
      <c r="M480" s="105">
        <v>30</v>
      </c>
      <c r="N480" s="105">
        <v>11</v>
      </c>
      <c r="O480" s="105">
        <v>0</v>
      </c>
      <c r="P480" s="105">
        <v>0</v>
      </c>
      <c r="Q480" s="105">
        <v>0</v>
      </c>
      <c r="R480" s="105">
        <v>0</v>
      </c>
      <c r="S480" s="105">
        <v>0</v>
      </c>
      <c r="T480" s="105">
        <v>0</v>
      </c>
      <c r="U480" s="105">
        <v>83</v>
      </c>
      <c r="V480" s="105">
        <v>39</v>
      </c>
      <c r="W480" s="162"/>
      <c r="X480" s="103" t="s">
        <v>102</v>
      </c>
      <c r="Y480" s="105">
        <v>0</v>
      </c>
      <c r="Z480" s="105">
        <v>0</v>
      </c>
      <c r="AA480" s="105">
        <v>2</v>
      </c>
      <c r="AB480" s="105">
        <v>0</v>
      </c>
      <c r="AC480" s="105">
        <v>0</v>
      </c>
      <c r="AD480" s="105">
        <v>0</v>
      </c>
      <c r="AE480" s="105">
        <v>0</v>
      </c>
      <c r="AF480" s="105">
        <v>0</v>
      </c>
      <c r="AG480" s="105">
        <v>0</v>
      </c>
      <c r="AH480" s="105">
        <v>0</v>
      </c>
      <c r="AI480" s="105">
        <v>1</v>
      </c>
      <c r="AJ480" s="105">
        <v>0</v>
      </c>
      <c r="AK480" s="105">
        <v>0</v>
      </c>
      <c r="AL480" s="105">
        <v>0</v>
      </c>
      <c r="AM480" s="105">
        <v>0</v>
      </c>
      <c r="AN480" s="105">
        <v>0</v>
      </c>
      <c r="AO480" s="105">
        <v>0</v>
      </c>
      <c r="AP480" s="105">
        <v>0</v>
      </c>
      <c r="AQ480" s="105">
        <v>3</v>
      </c>
      <c r="AR480" s="105">
        <v>0</v>
      </c>
      <c r="AS480" s="162"/>
      <c r="AT480" s="103" t="s">
        <v>102</v>
      </c>
      <c r="AU480" s="105">
        <v>1</v>
      </c>
      <c r="AV480" s="105">
        <v>1</v>
      </c>
      <c r="AW480" s="105">
        <v>0</v>
      </c>
      <c r="AX480" s="105">
        <v>0</v>
      </c>
      <c r="AY480" s="105">
        <v>0</v>
      </c>
      <c r="AZ480" s="105">
        <v>1</v>
      </c>
      <c r="BA480" s="105">
        <v>0</v>
      </c>
      <c r="BB480" s="105">
        <v>0</v>
      </c>
      <c r="BC480" s="105">
        <v>0</v>
      </c>
      <c r="BD480" s="105">
        <v>3</v>
      </c>
      <c r="BE480" s="105">
        <v>3</v>
      </c>
      <c r="BF480" s="105">
        <v>3</v>
      </c>
      <c r="BG480" s="105">
        <v>0</v>
      </c>
      <c r="BH480" s="105">
        <v>0</v>
      </c>
      <c r="BI480" s="105">
        <v>1</v>
      </c>
      <c r="BJ480" s="162"/>
      <c r="BK480" s="103" t="s">
        <v>102</v>
      </c>
      <c r="BL480" s="105">
        <v>0</v>
      </c>
      <c r="BM480" s="105">
        <v>51</v>
      </c>
      <c r="BN480" s="105">
        <v>0</v>
      </c>
      <c r="BO480" s="105">
        <v>0</v>
      </c>
      <c r="BP480" s="105">
        <v>0</v>
      </c>
      <c r="BQ480" s="105">
        <v>1</v>
      </c>
      <c r="BR480" s="105">
        <v>3</v>
      </c>
      <c r="BS480" s="105">
        <v>3</v>
      </c>
      <c r="BT480" s="105">
        <v>3</v>
      </c>
      <c r="BU480" s="162"/>
      <c r="BV480" s="103" t="s">
        <v>102</v>
      </c>
      <c r="BW480" s="105">
        <v>25</v>
      </c>
      <c r="BX480" s="105">
        <v>11</v>
      </c>
      <c r="BY480" s="105">
        <v>25</v>
      </c>
      <c r="BZ480" s="105">
        <v>11</v>
      </c>
      <c r="CA480" s="105">
        <v>22</v>
      </c>
      <c r="CB480" s="105">
        <v>10</v>
      </c>
      <c r="CC480" s="105">
        <v>0</v>
      </c>
      <c r="CD480" s="105">
        <v>0</v>
      </c>
      <c r="CE480" s="105">
        <v>0</v>
      </c>
      <c r="CF480" s="105">
        <v>0</v>
      </c>
      <c r="CG480" s="105">
        <v>0</v>
      </c>
      <c r="CH480" s="105">
        <v>0</v>
      </c>
      <c r="CI480" s="105">
        <v>0</v>
      </c>
      <c r="CJ480" s="105">
        <v>0</v>
      </c>
      <c r="CK480" s="105">
        <v>0</v>
      </c>
      <c r="CL480" s="105">
        <v>0</v>
      </c>
      <c r="CM480" s="105">
        <v>0</v>
      </c>
      <c r="CN480" s="105">
        <v>0</v>
      </c>
      <c r="CO480" s="162"/>
      <c r="CP480" s="105" t="s">
        <v>102</v>
      </c>
      <c r="CQ480" s="105">
        <v>4</v>
      </c>
      <c r="CR480" s="105">
        <v>3</v>
      </c>
      <c r="CS480" s="105">
        <v>0</v>
      </c>
      <c r="CT480" s="105">
        <v>0</v>
      </c>
      <c r="CU480" s="105">
        <v>0</v>
      </c>
      <c r="CV480" s="105">
        <v>4</v>
      </c>
      <c r="CW480" s="105">
        <v>3</v>
      </c>
      <c r="CX480" s="162"/>
      <c r="CY480" s="103" t="s">
        <v>102</v>
      </c>
      <c r="CZ480" s="105">
        <v>0</v>
      </c>
      <c r="DA480" s="105">
        <v>0</v>
      </c>
      <c r="DB480" s="105">
        <v>0</v>
      </c>
      <c r="DC480" s="105">
        <v>0</v>
      </c>
      <c r="DD480" s="105">
        <v>0</v>
      </c>
      <c r="DE480" s="105">
        <v>0</v>
      </c>
      <c r="DF480" s="105">
        <v>0</v>
      </c>
      <c r="DG480" s="105">
        <v>0</v>
      </c>
      <c r="DH480" s="105">
        <v>0</v>
      </c>
      <c r="DI480" s="105">
        <v>0</v>
      </c>
      <c r="DJ480" s="105">
        <v>0</v>
      </c>
      <c r="DK480" s="105">
        <v>0</v>
      </c>
      <c r="DL480" s="105">
        <v>0</v>
      </c>
      <c r="DM480" s="105">
        <v>0</v>
      </c>
      <c r="DN480" s="105">
        <v>0</v>
      </c>
      <c r="DO480" s="135"/>
      <c r="DP480" s="138" t="s">
        <v>274</v>
      </c>
      <c r="DQ480" s="138" t="s">
        <v>4574</v>
      </c>
      <c r="DR480" s="138">
        <v>25</v>
      </c>
      <c r="DS480" s="138">
        <v>22</v>
      </c>
      <c r="DT480" s="139">
        <v>102</v>
      </c>
      <c r="DU480" s="139">
        <v>0</v>
      </c>
    </row>
    <row r="481" spans="1:125">
      <c r="A481" s="162" t="s">
        <v>275</v>
      </c>
      <c r="B481" s="13" t="s">
        <v>119</v>
      </c>
      <c r="C481" s="74">
        <v>64</v>
      </c>
      <c r="D481" s="74">
        <v>31</v>
      </c>
      <c r="E481" s="74">
        <v>35</v>
      </c>
      <c r="F481" s="74">
        <v>15</v>
      </c>
      <c r="G481" s="74">
        <v>0</v>
      </c>
      <c r="H481" s="74">
        <v>0</v>
      </c>
      <c r="I481" s="74">
        <v>33</v>
      </c>
      <c r="J481" s="74">
        <v>14</v>
      </c>
      <c r="K481" s="74">
        <v>0</v>
      </c>
      <c r="L481" s="74">
        <v>0</v>
      </c>
      <c r="M481" s="74">
        <v>92</v>
      </c>
      <c r="N481" s="74">
        <v>32</v>
      </c>
      <c r="O481" s="74">
        <v>0</v>
      </c>
      <c r="P481" s="74">
        <v>0</v>
      </c>
      <c r="Q481" s="74">
        <v>0</v>
      </c>
      <c r="R481" s="74">
        <v>0</v>
      </c>
      <c r="S481" s="74">
        <v>0</v>
      </c>
      <c r="T481" s="74">
        <v>0</v>
      </c>
      <c r="U481" s="67">
        <v>224</v>
      </c>
      <c r="V481" s="67">
        <v>92</v>
      </c>
      <c r="W481" s="162" t="s">
        <v>275</v>
      </c>
      <c r="X481" s="13" t="s">
        <v>119</v>
      </c>
      <c r="Y481" s="74">
        <v>0</v>
      </c>
      <c r="Z481" s="74">
        <v>0</v>
      </c>
      <c r="AA481" s="74">
        <v>0</v>
      </c>
      <c r="AB481" s="74">
        <v>0</v>
      </c>
      <c r="AC481" s="74">
        <v>0</v>
      </c>
      <c r="AD481" s="74">
        <v>0</v>
      </c>
      <c r="AE481" s="74">
        <v>1</v>
      </c>
      <c r="AF481" s="74">
        <v>1</v>
      </c>
      <c r="AG481" s="74">
        <v>0</v>
      </c>
      <c r="AH481" s="74">
        <v>0</v>
      </c>
      <c r="AI481" s="74">
        <v>4</v>
      </c>
      <c r="AJ481" s="74">
        <v>0</v>
      </c>
      <c r="AK481" s="74">
        <v>0</v>
      </c>
      <c r="AL481" s="74">
        <v>0</v>
      </c>
      <c r="AM481" s="74">
        <v>0</v>
      </c>
      <c r="AN481" s="74">
        <v>0</v>
      </c>
      <c r="AO481" s="74">
        <v>0</v>
      </c>
      <c r="AP481" s="74">
        <v>0</v>
      </c>
      <c r="AQ481" s="67">
        <v>5</v>
      </c>
      <c r="AR481" s="67">
        <v>1</v>
      </c>
      <c r="AS481" s="162" t="s">
        <v>275</v>
      </c>
      <c r="AT481" s="13" t="s">
        <v>119</v>
      </c>
      <c r="AU481" s="74">
        <v>2</v>
      </c>
      <c r="AV481" s="74">
        <v>1</v>
      </c>
      <c r="AW481" s="74">
        <v>0</v>
      </c>
      <c r="AX481" s="74">
        <v>1</v>
      </c>
      <c r="AY481" s="74">
        <v>0</v>
      </c>
      <c r="AZ481" s="74">
        <v>2</v>
      </c>
      <c r="BA481" s="74">
        <v>0</v>
      </c>
      <c r="BB481" s="74">
        <v>0</v>
      </c>
      <c r="BC481" s="74">
        <v>0</v>
      </c>
      <c r="BD481" s="67">
        <v>6</v>
      </c>
      <c r="BE481" s="76">
        <v>4</v>
      </c>
      <c r="BF481" s="74">
        <v>4</v>
      </c>
      <c r="BG481" s="74">
        <v>0</v>
      </c>
      <c r="BH481" s="74">
        <v>0</v>
      </c>
      <c r="BI481" s="74">
        <v>2</v>
      </c>
      <c r="BJ481" s="162" t="s">
        <v>275</v>
      </c>
      <c r="BK481" s="13" t="s">
        <v>119</v>
      </c>
      <c r="BL481" s="74">
        <v>0</v>
      </c>
      <c r="BM481" s="74">
        <v>5</v>
      </c>
      <c r="BN481" s="74">
        <v>82</v>
      </c>
      <c r="BO481" s="74">
        <v>1</v>
      </c>
      <c r="BP481" s="74">
        <v>0</v>
      </c>
      <c r="BQ481" s="74">
        <v>1</v>
      </c>
      <c r="BR481" s="74">
        <v>7</v>
      </c>
      <c r="BS481" s="74">
        <v>10</v>
      </c>
      <c r="BT481" s="74">
        <v>8</v>
      </c>
      <c r="BU481" s="162" t="s">
        <v>275</v>
      </c>
      <c r="BV481" s="13" t="s">
        <v>119</v>
      </c>
      <c r="BW481" s="74">
        <v>33</v>
      </c>
      <c r="BX481" s="74">
        <v>6</v>
      </c>
      <c r="BY481" s="74">
        <v>28</v>
      </c>
      <c r="BZ481" s="74">
        <v>6</v>
      </c>
      <c r="CA481" s="74">
        <v>15</v>
      </c>
      <c r="CB481" s="74">
        <v>3</v>
      </c>
      <c r="CC481" s="74">
        <v>0</v>
      </c>
      <c r="CD481" s="74">
        <v>0</v>
      </c>
      <c r="CE481" s="74">
        <v>0</v>
      </c>
      <c r="CF481" s="74">
        <v>0</v>
      </c>
      <c r="CG481" s="74">
        <v>0</v>
      </c>
      <c r="CH481" s="74">
        <v>0</v>
      </c>
      <c r="CI481" s="74">
        <v>0</v>
      </c>
      <c r="CJ481" s="74">
        <v>0</v>
      </c>
      <c r="CK481" s="74">
        <v>0</v>
      </c>
      <c r="CL481" s="74">
        <v>0</v>
      </c>
      <c r="CM481" s="74">
        <v>0</v>
      </c>
      <c r="CN481" s="74">
        <v>0</v>
      </c>
      <c r="CO481" s="162" t="s">
        <v>275</v>
      </c>
      <c r="CP481" s="13" t="s">
        <v>119</v>
      </c>
      <c r="CQ481" s="72">
        <v>18</v>
      </c>
      <c r="CR481" s="5">
        <v>2</v>
      </c>
      <c r="CS481" s="5">
        <v>1</v>
      </c>
      <c r="CT481" s="72">
        <v>2</v>
      </c>
      <c r="CU481" s="5">
        <v>0</v>
      </c>
      <c r="CV481" s="72">
        <v>20</v>
      </c>
      <c r="CW481" s="72">
        <v>2</v>
      </c>
      <c r="CX481" s="162" t="s">
        <v>275</v>
      </c>
      <c r="CY481" s="13" t="s">
        <v>119</v>
      </c>
      <c r="CZ481" s="74">
        <v>93</v>
      </c>
      <c r="DA481" s="74">
        <v>3</v>
      </c>
      <c r="DB481" s="74">
        <v>3</v>
      </c>
      <c r="DC481" s="74">
        <v>0</v>
      </c>
      <c r="DD481" s="74">
        <v>3</v>
      </c>
      <c r="DE481" s="74">
        <v>3</v>
      </c>
      <c r="DF481" s="74">
        <v>3</v>
      </c>
      <c r="DG481" s="74">
        <v>3</v>
      </c>
      <c r="DH481" s="74">
        <v>3</v>
      </c>
      <c r="DI481" s="74">
        <v>0</v>
      </c>
      <c r="DJ481" s="74">
        <v>0</v>
      </c>
      <c r="DK481" s="74">
        <v>0</v>
      </c>
      <c r="DL481" s="74">
        <v>3</v>
      </c>
      <c r="DM481" s="74">
        <v>12</v>
      </c>
      <c r="DN481" s="74">
        <v>0</v>
      </c>
      <c r="DO481" s="135"/>
      <c r="DP481" s="138" t="s">
        <v>275</v>
      </c>
      <c r="DQ481" s="138" t="s">
        <v>4575</v>
      </c>
      <c r="DR481" s="138">
        <v>33</v>
      </c>
      <c r="DS481" s="138">
        <v>15</v>
      </c>
      <c r="DT481" s="139">
        <v>260</v>
      </c>
      <c r="DU481" s="139">
        <v>114</v>
      </c>
    </row>
    <row r="482" spans="1:125">
      <c r="A482" s="162"/>
      <c r="B482" s="13" t="s">
        <v>120</v>
      </c>
      <c r="C482" s="74">
        <v>420</v>
      </c>
      <c r="D482" s="74">
        <v>219</v>
      </c>
      <c r="E482" s="74">
        <v>197</v>
      </c>
      <c r="F482" s="74">
        <v>115</v>
      </c>
      <c r="G482" s="74">
        <v>0</v>
      </c>
      <c r="H482" s="74">
        <v>0</v>
      </c>
      <c r="I482" s="74">
        <v>0</v>
      </c>
      <c r="J482" s="74">
        <v>0</v>
      </c>
      <c r="K482" s="74">
        <v>152</v>
      </c>
      <c r="L482" s="74">
        <v>71</v>
      </c>
      <c r="M482" s="74">
        <v>286</v>
      </c>
      <c r="N482" s="74">
        <v>169</v>
      </c>
      <c r="O482" s="74">
        <v>6</v>
      </c>
      <c r="P482" s="74">
        <v>1</v>
      </c>
      <c r="Q482" s="74">
        <v>76</v>
      </c>
      <c r="R482" s="74">
        <v>31</v>
      </c>
      <c r="S482" s="74">
        <v>72</v>
      </c>
      <c r="T482" s="74">
        <v>43</v>
      </c>
      <c r="U482" s="67">
        <v>1209</v>
      </c>
      <c r="V482" s="67">
        <v>649</v>
      </c>
      <c r="W482" s="162"/>
      <c r="X482" s="13" t="s">
        <v>120</v>
      </c>
      <c r="Y482" s="74">
        <v>0</v>
      </c>
      <c r="Z482" s="74">
        <v>0</v>
      </c>
      <c r="AA482" s="74">
        <v>5</v>
      </c>
      <c r="AB482" s="74">
        <v>2</v>
      </c>
      <c r="AC482" s="74">
        <v>0</v>
      </c>
      <c r="AD482" s="74">
        <v>0</v>
      </c>
      <c r="AE482" s="74">
        <v>0</v>
      </c>
      <c r="AF482" s="74">
        <v>0</v>
      </c>
      <c r="AG482" s="74">
        <v>0</v>
      </c>
      <c r="AH482" s="74">
        <v>0</v>
      </c>
      <c r="AI482" s="74">
        <v>25</v>
      </c>
      <c r="AJ482" s="74">
        <v>13</v>
      </c>
      <c r="AK482" s="74">
        <v>2</v>
      </c>
      <c r="AL482" s="74">
        <v>0</v>
      </c>
      <c r="AM482" s="74">
        <v>10</v>
      </c>
      <c r="AN482" s="74">
        <v>4</v>
      </c>
      <c r="AO482" s="74">
        <v>3</v>
      </c>
      <c r="AP482" s="74">
        <v>0</v>
      </c>
      <c r="AQ482" s="67">
        <v>45</v>
      </c>
      <c r="AR482" s="67">
        <v>19</v>
      </c>
      <c r="AS482" s="162"/>
      <c r="AT482" s="13" t="s">
        <v>120</v>
      </c>
      <c r="AU482" s="74">
        <v>13</v>
      </c>
      <c r="AV482" s="74">
        <v>9</v>
      </c>
      <c r="AW482" s="74">
        <v>0</v>
      </c>
      <c r="AX482" s="74">
        <v>0</v>
      </c>
      <c r="AY482" s="74">
        <v>6</v>
      </c>
      <c r="AZ482" s="74">
        <v>12</v>
      </c>
      <c r="BA482" s="74">
        <v>2</v>
      </c>
      <c r="BB482" s="74">
        <v>5</v>
      </c>
      <c r="BC482" s="74">
        <v>2</v>
      </c>
      <c r="BD482" s="67">
        <v>49</v>
      </c>
      <c r="BE482" s="76">
        <v>57</v>
      </c>
      <c r="BF482" s="74">
        <v>43</v>
      </c>
      <c r="BG482" s="74">
        <v>36</v>
      </c>
      <c r="BH482" s="74">
        <v>0</v>
      </c>
      <c r="BI482" s="74">
        <v>12</v>
      </c>
      <c r="BJ482" s="162"/>
      <c r="BK482" s="13" t="s">
        <v>120</v>
      </c>
      <c r="BL482" s="74">
        <v>4</v>
      </c>
      <c r="BM482" s="74">
        <v>487</v>
      </c>
      <c r="BN482" s="74">
        <v>103</v>
      </c>
      <c r="BO482" s="74">
        <v>0</v>
      </c>
      <c r="BP482" s="74">
        <v>0</v>
      </c>
      <c r="BQ482" s="74">
        <v>13</v>
      </c>
      <c r="BR482" s="74">
        <v>46</v>
      </c>
      <c r="BS482" s="74">
        <v>40</v>
      </c>
      <c r="BT482" s="74">
        <v>38</v>
      </c>
      <c r="BU482" s="162"/>
      <c r="BV482" s="13" t="s">
        <v>120</v>
      </c>
      <c r="BW482" s="74">
        <v>257</v>
      </c>
      <c r="BX482" s="74">
        <v>145</v>
      </c>
      <c r="BY482" s="74">
        <v>254</v>
      </c>
      <c r="BZ482" s="74">
        <v>143</v>
      </c>
      <c r="CA482" s="74">
        <v>156</v>
      </c>
      <c r="CB482" s="74">
        <v>93</v>
      </c>
      <c r="CC482" s="74">
        <v>10</v>
      </c>
      <c r="CD482" s="74">
        <v>2</v>
      </c>
      <c r="CE482" s="74">
        <v>10</v>
      </c>
      <c r="CF482" s="74">
        <v>2</v>
      </c>
      <c r="CG482" s="74">
        <v>7</v>
      </c>
      <c r="CH482" s="74">
        <v>2</v>
      </c>
      <c r="CI482" s="74">
        <v>87</v>
      </c>
      <c r="CJ482" s="74">
        <v>39</v>
      </c>
      <c r="CK482" s="74">
        <v>86</v>
      </c>
      <c r="CL482" s="74">
        <v>39</v>
      </c>
      <c r="CM482" s="74">
        <v>47</v>
      </c>
      <c r="CN482" s="74">
        <v>25</v>
      </c>
      <c r="CO482" s="162"/>
      <c r="CP482" s="13" t="s">
        <v>120</v>
      </c>
      <c r="CQ482" s="72">
        <v>110</v>
      </c>
      <c r="CR482" s="5">
        <v>34</v>
      </c>
      <c r="CS482" s="5">
        <v>18</v>
      </c>
      <c r="CT482" s="72">
        <v>16</v>
      </c>
      <c r="CU482" s="5">
        <v>4</v>
      </c>
      <c r="CV482" s="72">
        <v>126</v>
      </c>
      <c r="CW482" s="72">
        <v>38</v>
      </c>
      <c r="CX482" s="162"/>
      <c r="CY482" s="13" t="s">
        <v>120</v>
      </c>
      <c r="CZ482" s="74">
        <v>45</v>
      </c>
      <c r="DA482" s="74">
        <v>48</v>
      </c>
      <c r="DB482" s="74">
        <v>29</v>
      </c>
      <c r="DC482" s="74">
        <v>2</v>
      </c>
      <c r="DD482" s="74">
        <v>49</v>
      </c>
      <c r="DE482" s="74">
        <v>7</v>
      </c>
      <c r="DF482" s="74">
        <v>38</v>
      </c>
      <c r="DG482" s="74">
        <v>29</v>
      </c>
      <c r="DH482" s="74">
        <v>20</v>
      </c>
      <c r="DI482" s="74">
        <v>0</v>
      </c>
      <c r="DJ482" s="74">
        <v>5</v>
      </c>
      <c r="DK482" s="74">
        <v>2</v>
      </c>
      <c r="DL482" s="74">
        <v>17</v>
      </c>
      <c r="DM482" s="74">
        <v>13</v>
      </c>
      <c r="DN482" s="74">
        <v>6</v>
      </c>
      <c r="DO482" s="135"/>
      <c r="DP482" s="138" t="s">
        <v>275</v>
      </c>
      <c r="DQ482" s="138" t="s">
        <v>4576</v>
      </c>
      <c r="DR482" s="138">
        <v>354</v>
      </c>
      <c r="DS482" s="138">
        <v>210</v>
      </c>
      <c r="DT482" s="139">
        <v>1287</v>
      </c>
      <c r="DU482" s="139">
        <v>274</v>
      </c>
    </row>
    <row r="483" spans="1:125">
      <c r="A483" s="162"/>
      <c r="B483" s="103" t="s">
        <v>102</v>
      </c>
      <c r="C483" s="105">
        <v>484</v>
      </c>
      <c r="D483" s="105">
        <v>250</v>
      </c>
      <c r="E483" s="105">
        <v>232</v>
      </c>
      <c r="F483" s="105">
        <v>130</v>
      </c>
      <c r="G483" s="105">
        <v>0</v>
      </c>
      <c r="H483" s="105">
        <v>0</v>
      </c>
      <c r="I483" s="105">
        <v>33</v>
      </c>
      <c r="J483" s="105">
        <v>14</v>
      </c>
      <c r="K483" s="105">
        <v>152</v>
      </c>
      <c r="L483" s="105">
        <v>71</v>
      </c>
      <c r="M483" s="105">
        <v>378</v>
      </c>
      <c r="N483" s="105">
        <v>201</v>
      </c>
      <c r="O483" s="105">
        <v>6</v>
      </c>
      <c r="P483" s="105">
        <v>1</v>
      </c>
      <c r="Q483" s="105">
        <v>76</v>
      </c>
      <c r="R483" s="105">
        <v>31</v>
      </c>
      <c r="S483" s="105">
        <v>72</v>
      </c>
      <c r="T483" s="105">
        <v>43</v>
      </c>
      <c r="U483" s="105">
        <v>1433</v>
      </c>
      <c r="V483" s="105">
        <v>741</v>
      </c>
      <c r="W483" s="162"/>
      <c r="X483" s="103" t="s">
        <v>102</v>
      </c>
      <c r="Y483" s="105">
        <v>0</v>
      </c>
      <c r="Z483" s="105">
        <v>0</v>
      </c>
      <c r="AA483" s="105">
        <v>5</v>
      </c>
      <c r="AB483" s="105">
        <v>2</v>
      </c>
      <c r="AC483" s="105">
        <v>0</v>
      </c>
      <c r="AD483" s="105">
        <v>0</v>
      </c>
      <c r="AE483" s="105">
        <v>1</v>
      </c>
      <c r="AF483" s="105">
        <v>1</v>
      </c>
      <c r="AG483" s="105">
        <v>0</v>
      </c>
      <c r="AH483" s="105">
        <v>0</v>
      </c>
      <c r="AI483" s="105">
        <v>29</v>
      </c>
      <c r="AJ483" s="105">
        <v>13</v>
      </c>
      <c r="AK483" s="105">
        <v>2</v>
      </c>
      <c r="AL483" s="105">
        <v>0</v>
      </c>
      <c r="AM483" s="105">
        <v>10</v>
      </c>
      <c r="AN483" s="105">
        <v>4</v>
      </c>
      <c r="AO483" s="105">
        <v>3</v>
      </c>
      <c r="AP483" s="105">
        <v>0</v>
      </c>
      <c r="AQ483" s="105">
        <v>50</v>
      </c>
      <c r="AR483" s="105">
        <v>20</v>
      </c>
      <c r="AS483" s="162"/>
      <c r="AT483" s="103" t="s">
        <v>102</v>
      </c>
      <c r="AU483" s="105">
        <v>15</v>
      </c>
      <c r="AV483" s="105">
        <v>10</v>
      </c>
      <c r="AW483" s="105">
        <v>0</v>
      </c>
      <c r="AX483" s="105">
        <v>1</v>
      </c>
      <c r="AY483" s="105">
        <v>6</v>
      </c>
      <c r="AZ483" s="105">
        <v>14</v>
      </c>
      <c r="BA483" s="105">
        <v>2</v>
      </c>
      <c r="BB483" s="105">
        <v>5</v>
      </c>
      <c r="BC483" s="105">
        <v>2</v>
      </c>
      <c r="BD483" s="105">
        <v>55</v>
      </c>
      <c r="BE483" s="105">
        <v>61</v>
      </c>
      <c r="BF483" s="105">
        <v>47</v>
      </c>
      <c r="BG483" s="105">
        <v>36</v>
      </c>
      <c r="BH483" s="105">
        <v>0</v>
      </c>
      <c r="BI483" s="105">
        <v>14</v>
      </c>
      <c r="BJ483" s="162"/>
      <c r="BK483" s="103" t="s">
        <v>102</v>
      </c>
      <c r="BL483" s="105">
        <v>4</v>
      </c>
      <c r="BM483" s="105">
        <v>492</v>
      </c>
      <c r="BN483" s="105">
        <v>185</v>
      </c>
      <c r="BO483" s="105">
        <v>1</v>
      </c>
      <c r="BP483" s="105">
        <v>0</v>
      </c>
      <c r="BQ483" s="105">
        <v>14</v>
      </c>
      <c r="BR483" s="105">
        <v>53</v>
      </c>
      <c r="BS483" s="105">
        <v>50</v>
      </c>
      <c r="BT483" s="105">
        <v>46</v>
      </c>
      <c r="BU483" s="162"/>
      <c r="BV483" s="103" t="s">
        <v>102</v>
      </c>
      <c r="BW483" s="105">
        <v>290</v>
      </c>
      <c r="BX483" s="105">
        <v>151</v>
      </c>
      <c r="BY483" s="105">
        <v>282</v>
      </c>
      <c r="BZ483" s="105">
        <v>149</v>
      </c>
      <c r="CA483" s="105">
        <v>171</v>
      </c>
      <c r="CB483" s="105">
        <v>96</v>
      </c>
      <c r="CC483" s="105">
        <v>10</v>
      </c>
      <c r="CD483" s="105">
        <v>2</v>
      </c>
      <c r="CE483" s="105">
        <v>10</v>
      </c>
      <c r="CF483" s="105">
        <v>2</v>
      </c>
      <c r="CG483" s="105">
        <v>7</v>
      </c>
      <c r="CH483" s="105">
        <v>2</v>
      </c>
      <c r="CI483" s="105">
        <v>87</v>
      </c>
      <c r="CJ483" s="105">
        <v>39</v>
      </c>
      <c r="CK483" s="105">
        <v>86</v>
      </c>
      <c r="CL483" s="105">
        <v>39</v>
      </c>
      <c r="CM483" s="105">
        <v>47</v>
      </c>
      <c r="CN483" s="105">
        <v>25</v>
      </c>
      <c r="CO483" s="162"/>
      <c r="CP483" s="105" t="s">
        <v>102</v>
      </c>
      <c r="CQ483" s="105">
        <v>128</v>
      </c>
      <c r="CR483" s="105">
        <v>36</v>
      </c>
      <c r="CS483" s="105">
        <v>19</v>
      </c>
      <c r="CT483" s="105">
        <v>18</v>
      </c>
      <c r="CU483" s="105">
        <v>4</v>
      </c>
      <c r="CV483" s="105">
        <v>146</v>
      </c>
      <c r="CW483" s="105">
        <v>40</v>
      </c>
      <c r="CX483" s="162"/>
      <c r="CY483" s="103" t="s">
        <v>102</v>
      </c>
      <c r="CZ483" s="105">
        <v>138</v>
      </c>
      <c r="DA483" s="105">
        <v>51</v>
      </c>
      <c r="DB483" s="105">
        <v>32</v>
      </c>
      <c r="DC483" s="105">
        <v>2</v>
      </c>
      <c r="DD483" s="105">
        <v>52</v>
      </c>
      <c r="DE483" s="105">
        <v>10</v>
      </c>
      <c r="DF483" s="105">
        <v>41</v>
      </c>
      <c r="DG483" s="105">
        <v>32</v>
      </c>
      <c r="DH483" s="105">
        <v>23</v>
      </c>
      <c r="DI483" s="105">
        <v>0</v>
      </c>
      <c r="DJ483" s="105">
        <v>5</v>
      </c>
      <c r="DK483" s="105">
        <v>2</v>
      </c>
      <c r="DL483" s="105">
        <v>20</v>
      </c>
      <c r="DM483" s="105">
        <v>25</v>
      </c>
      <c r="DN483" s="105">
        <v>6</v>
      </c>
      <c r="DO483" s="135"/>
      <c r="DP483" s="138" t="s">
        <v>275</v>
      </c>
      <c r="DQ483" s="138" t="s">
        <v>4577</v>
      </c>
      <c r="DR483" s="138">
        <v>387</v>
      </c>
      <c r="DS483" s="138">
        <v>225</v>
      </c>
      <c r="DT483" s="139">
        <v>1547</v>
      </c>
      <c r="DU483" s="139">
        <v>388</v>
      </c>
    </row>
    <row r="484" spans="1:125">
      <c r="A484" s="162" t="s">
        <v>276</v>
      </c>
      <c r="B484" s="13" t="s">
        <v>119</v>
      </c>
      <c r="C484" s="74">
        <v>0</v>
      </c>
      <c r="D484" s="74">
        <v>0</v>
      </c>
      <c r="E484" s="74">
        <v>0</v>
      </c>
      <c r="F484" s="74">
        <v>0</v>
      </c>
      <c r="G484" s="74">
        <v>0</v>
      </c>
      <c r="H484" s="74">
        <v>0</v>
      </c>
      <c r="I484" s="74">
        <v>0</v>
      </c>
      <c r="J484" s="74">
        <v>0</v>
      </c>
      <c r="K484" s="74">
        <v>0</v>
      </c>
      <c r="L484" s="74">
        <v>0</v>
      </c>
      <c r="M484" s="74">
        <v>0</v>
      </c>
      <c r="N484" s="74">
        <v>0</v>
      </c>
      <c r="O484" s="74">
        <v>0</v>
      </c>
      <c r="P484" s="74">
        <v>0</v>
      </c>
      <c r="Q484" s="74">
        <v>0</v>
      </c>
      <c r="R484" s="74">
        <v>0</v>
      </c>
      <c r="S484" s="74">
        <v>0</v>
      </c>
      <c r="T484" s="74">
        <v>0</v>
      </c>
      <c r="U484" s="67">
        <v>0</v>
      </c>
      <c r="V484" s="67">
        <v>0</v>
      </c>
      <c r="W484" s="162" t="s">
        <v>276</v>
      </c>
      <c r="X484" s="13" t="s">
        <v>119</v>
      </c>
      <c r="Y484" s="74">
        <v>0</v>
      </c>
      <c r="Z484" s="74">
        <v>0</v>
      </c>
      <c r="AA484" s="74">
        <v>0</v>
      </c>
      <c r="AB484" s="74">
        <v>0</v>
      </c>
      <c r="AC484" s="74">
        <v>0</v>
      </c>
      <c r="AD484" s="74">
        <v>0</v>
      </c>
      <c r="AE484" s="74">
        <v>0</v>
      </c>
      <c r="AF484" s="74">
        <v>0</v>
      </c>
      <c r="AG484" s="74">
        <v>0</v>
      </c>
      <c r="AH484" s="74">
        <v>0</v>
      </c>
      <c r="AI484" s="74">
        <v>0</v>
      </c>
      <c r="AJ484" s="74">
        <v>0</v>
      </c>
      <c r="AK484" s="74">
        <v>0</v>
      </c>
      <c r="AL484" s="74">
        <v>0</v>
      </c>
      <c r="AM484" s="74">
        <v>0</v>
      </c>
      <c r="AN484" s="74">
        <v>0</v>
      </c>
      <c r="AO484" s="74">
        <v>0</v>
      </c>
      <c r="AP484" s="74">
        <v>0</v>
      </c>
      <c r="AQ484" s="67">
        <v>0</v>
      </c>
      <c r="AR484" s="67">
        <v>0</v>
      </c>
      <c r="AS484" s="162" t="s">
        <v>276</v>
      </c>
      <c r="AT484" s="13" t="s">
        <v>119</v>
      </c>
      <c r="AU484" s="74">
        <v>0</v>
      </c>
      <c r="AV484" s="74">
        <v>0</v>
      </c>
      <c r="AW484" s="74">
        <v>0</v>
      </c>
      <c r="AX484" s="74">
        <v>0</v>
      </c>
      <c r="AY484" s="74">
        <v>0</v>
      </c>
      <c r="AZ484" s="74">
        <v>0</v>
      </c>
      <c r="BA484" s="74">
        <v>0</v>
      </c>
      <c r="BB484" s="74">
        <v>0</v>
      </c>
      <c r="BC484" s="74">
        <v>0</v>
      </c>
      <c r="BD484" s="67">
        <v>0</v>
      </c>
      <c r="BE484" s="76">
        <v>0</v>
      </c>
      <c r="BF484" s="74">
        <v>0</v>
      </c>
      <c r="BG484" s="74">
        <v>0</v>
      </c>
      <c r="BH484" s="74">
        <v>0</v>
      </c>
      <c r="BI484" s="74">
        <v>0</v>
      </c>
      <c r="BJ484" s="162" t="s">
        <v>276</v>
      </c>
      <c r="BK484" s="13" t="s">
        <v>119</v>
      </c>
      <c r="BL484" s="74">
        <v>0</v>
      </c>
      <c r="BM484" s="74">
        <v>0</v>
      </c>
      <c r="BN484" s="74">
        <v>0</v>
      </c>
      <c r="BO484" s="74">
        <v>0</v>
      </c>
      <c r="BP484" s="74">
        <v>0</v>
      </c>
      <c r="BQ484" s="74">
        <v>0</v>
      </c>
      <c r="BR484" s="74">
        <v>0</v>
      </c>
      <c r="BS484" s="74">
        <v>0</v>
      </c>
      <c r="BT484" s="74">
        <v>0</v>
      </c>
      <c r="BU484" s="162" t="s">
        <v>276</v>
      </c>
      <c r="BV484" s="13" t="s">
        <v>119</v>
      </c>
      <c r="BW484" s="74">
        <v>0</v>
      </c>
      <c r="BX484" s="74">
        <v>0</v>
      </c>
      <c r="BY484" s="74">
        <v>0</v>
      </c>
      <c r="BZ484" s="74">
        <v>0</v>
      </c>
      <c r="CA484" s="74">
        <v>0</v>
      </c>
      <c r="CB484" s="74">
        <v>0</v>
      </c>
      <c r="CC484" s="74">
        <v>0</v>
      </c>
      <c r="CD484" s="74">
        <v>0</v>
      </c>
      <c r="CE484" s="74">
        <v>0</v>
      </c>
      <c r="CF484" s="74">
        <v>0</v>
      </c>
      <c r="CG484" s="74">
        <v>0</v>
      </c>
      <c r="CH484" s="74">
        <v>0</v>
      </c>
      <c r="CI484" s="74">
        <v>0</v>
      </c>
      <c r="CJ484" s="74">
        <v>0</v>
      </c>
      <c r="CK484" s="74">
        <v>0</v>
      </c>
      <c r="CL484" s="74">
        <v>0</v>
      </c>
      <c r="CM484" s="74">
        <v>0</v>
      </c>
      <c r="CN484" s="74">
        <v>0</v>
      </c>
      <c r="CO484" s="162" t="s">
        <v>276</v>
      </c>
      <c r="CP484" s="13" t="s">
        <v>119</v>
      </c>
      <c r="CQ484" s="72">
        <v>0</v>
      </c>
      <c r="CR484" s="5">
        <v>0</v>
      </c>
      <c r="CS484" s="5">
        <v>0</v>
      </c>
      <c r="CT484" s="72">
        <v>0</v>
      </c>
      <c r="CU484" s="5">
        <v>0</v>
      </c>
      <c r="CV484" s="72">
        <v>0</v>
      </c>
      <c r="CW484" s="72">
        <v>0</v>
      </c>
      <c r="CX484" s="162" t="s">
        <v>276</v>
      </c>
      <c r="CY484" s="13" t="s">
        <v>119</v>
      </c>
      <c r="CZ484" s="74">
        <v>0</v>
      </c>
      <c r="DA484" s="74">
        <v>0</v>
      </c>
      <c r="DB484" s="74">
        <v>0</v>
      </c>
      <c r="DC484" s="74">
        <v>0</v>
      </c>
      <c r="DD484" s="74">
        <v>0</v>
      </c>
      <c r="DE484" s="74">
        <v>0</v>
      </c>
      <c r="DF484" s="74">
        <v>0</v>
      </c>
      <c r="DG484" s="74">
        <v>0</v>
      </c>
      <c r="DH484" s="74">
        <v>0</v>
      </c>
      <c r="DI484" s="74">
        <v>0</v>
      </c>
      <c r="DJ484" s="74">
        <v>0</v>
      </c>
      <c r="DK484" s="74">
        <v>0</v>
      </c>
      <c r="DL484" s="74">
        <v>0</v>
      </c>
      <c r="DM484" s="74">
        <v>0</v>
      </c>
      <c r="DN484" s="74">
        <v>0</v>
      </c>
      <c r="DO484" s="135"/>
      <c r="DP484" s="138" t="s">
        <v>276</v>
      </c>
      <c r="DQ484" s="138" t="s">
        <v>4578</v>
      </c>
      <c r="DR484" s="138">
        <v>0</v>
      </c>
      <c r="DS484" s="138">
        <v>0</v>
      </c>
      <c r="DT484" s="139">
        <v>0</v>
      </c>
      <c r="DU484" s="139">
        <v>0</v>
      </c>
    </row>
    <row r="485" spans="1:125">
      <c r="A485" s="162"/>
      <c r="B485" s="13" t="s">
        <v>120</v>
      </c>
      <c r="C485" s="74">
        <v>299</v>
      </c>
      <c r="D485" s="74">
        <v>159</v>
      </c>
      <c r="E485" s="74">
        <v>144</v>
      </c>
      <c r="F485" s="74">
        <v>88</v>
      </c>
      <c r="G485" s="74">
        <v>0</v>
      </c>
      <c r="H485" s="74">
        <v>0</v>
      </c>
      <c r="I485" s="74">
        <v>0</v>
      </c>
      <c r="J485" s="74">
        <v>0</v>
      </c>
      <c r="K485" s="74">
        <v>80</v>
      </c>
      <c r="L485" s="74">
        <v>47</v>
      </c>
      <c r="M485" s="74">
        <v>130</v>
      </c>
      <c r="N485" s="74">
        <v>82</v>
      </c>
      <c r="O485" s="74">
        <v>0</v>
      </c>
      <c r="P485" s="74">
        <v>0</v>
      </c>
      <c r="Q485" s="74">
        <v>0</v>
      </c>
      <c r="R485" s="74">
        <v>0</v>
      </c>
      <c r="S485" s="74">
        <v>99</v>
      </c>
      <c r="T485" s="74">
        <v>49</v>
      </c>
      <c r="U485" s="67">
        <v>752</v>
      </c>
      <c r="V485" s="67">
        <v>425</v>
      </c>
      <c r="W485" s="162"/>
      <c r="X485" s="13" t="s">
        <v>120</v>
      </c>
      <c r="Y485" s="74">
        <v>0</v>
      </c>
      <c r="Z485" s="74">
        <v>0</v>
      </c>
      <c r="AA485" s="74">
        <v>0</v>
      </c>
      <c r="AB485" s="74">
        <v>0</v>
      </c>
      <c r="AC485" s="74">
        <v>0</v>
      </c>
      <c r="AD485" s="74">
        <v>0</v>
      </c>
      <c r="AE485" s="74">
        <v>0</v>
      </c>
      <c r="AF485" s="74">
        <v>0</v>
      </c>
      <c r="AG485" s="74">
        <v>0</v>
      </c>
      <c r="AH485" s="74">
        <v>0</v>
      </c>
      <c r="AI485" s="74">
        <v>5</v>
      </c>
      <c r="AJ485" s="74">
        <v>3</v>
      </c>
      <c r="AK485" s="74">
        <v>0</v>
      </c>
      <c r="AL485" s="74">
        <v>0</v>
      </c>
      <c r="AM485" s="74">
        <v>0</v>
      </c>
      <c r="AN485" s="74">
        <v>0</v>
      </c>
      <c r="AO485" s="74">
        <v>0</v>
      </c>
      <c r="AP485" s="74">
        <v>0</v>
      </c>
      <c r="AQ485" s="67">
        <v>5</v>
      </c>
      <c r="AR485" s="67">
        <v>3</v>
      </c>
      <c r="AS485" s="162"/>
      <c r="AT485" s="13" t="s">
        <v>120</v>
      </c>
      <c r="AU485" s="74">
        <v>6</v>
      </c>
      <c r="AV485" s="74">
        <v>3</v>
      </c>
      <c r="AW485" s="74">
        <v>0</v>
      </c>
      <c r="AX485" s="74">
        <v>0</v>
      </c>
      <c r="AY485" s="74">
        <v>2</v>
      </c>
      <c r="AZ485" s="74">
        <v>2</v>
      </c>
      <c r="BA485" s="74">
        <v>0</v>
      </c>
      <c r="BB485" s="74">
        <v>0</v>
      </c>
      <c r="BC485" s="74">
        <v>2</v>
      </c>
      <c r="BD485" s="67">
        <v>15</v>
      </c>
      <c r="BE485" s="76">
        <v>15</v>
      </c>
      <c r="BF485" s="74">
        <v>15</v>
      </c>
      <c r="BG485" s="74">
        <v>15</v>
      </c>
      <c r="BH485" s="74">
        <v>0</v>
      </c>
      <c r="BI485" s="74">
        <v>2</v>
      </c>
      <c r="BJ485" s="162"/>
      <c r="BK485" s="13" t="s">
        <v>120</v>
      </c>
      <c r="BL485" s="74">
        <v>0</v>
      </c>
      <c r="BM485" s="74">
        <v>263</v>
      </c>
      <c r="BN485" s="74">
        <v>15</v>
      </c>
      <c r="BO485" s="74">
        <v>75</v>
      </c>
      <c r="BP485" s="74">
        <v>0</v>
      </c>
      <c r="BQ485" s="74">
        <v>0</v>
      </c>
      <c r="BR485" s="74">
        <v>23</v>
      </c>
      <c r="BS485" s="74">
        <v>25</v>
      </c>
      <c r="BT485" s="74">
        <v>25</v>
      </c>
      <c r="BU485" s="162"/>
      <c r="BV485" s="13" t="s">
        <v>120</v>
      </c>
      <c r="BW485" s="74">
        <v>115</v>
      </c>
      <c r="BX485" s="74">
        <v>61</v>
      </c>
      <c r="BY485" s="74">
        <v>115</v>
      </c>
      <c r="BZ485" s="74">
        <v>61</v>
      </c>
      <c r="CA485" s="74">
        <v>51</v>
      </c>
      <c r="CB485" s="74">
        <v>28</v>
      </c>
      <c r="CC485" s="74">
        <v>3</v>
      </c>
      <c r="CD485" s="74">
        <v>0</v>
      </c>
      <c r="CE485" s="74">
        <v>3</v>
      </c>
      <c r="CF485" s="74">
        <v>0</v>
      </c>
      <c r="CG485" s="74">
        <v>2</v>
      </c>
      <c r="CH485" s="74">
        <v>0</v>
      </c>
      <c r="CI485" s="74">
        <v>49</v>
      </c>
      <c r="CJ485" s="74">
        <v>24</v>
      </c>
      <c r="CK485" s="74">
        <v>49</v>
      </c>
      <c r="CL485" s="74">
        <v>24</v>
      </c>
      <c r="CM485" s="74">
        <v>30</v>
      </c>
      <c r="CN485" s="74">
        <v>12</v>
      </c>
      <c r="CO485" s="162"/>
      <c r="CP485" s="13" t="s">
        <v>120</v>
      </c>
      <c r="CQ485" s="72">
        <v>37</v>
      </c>
      <c r="CR485" s="5">
        <v>16</v>
      </c>
      <c r="CS485" s="5">
        <v>4</v>
      </c>
      <c r="CT485" s="72">
        <v>4</v>
      </c>
      <c r="CU485" s="5">
        <v>0</v>
      </c>
      <c r="CV485" s="72">
        <v>41</v>
      </c>
      <c r="CW485" s="72">
        <v>16</v>
      </c>
      <c r="CX485" s="162"/>
      <c r="CY485" s="13" t="s">
        <v>120</v>
      </c>
      <c r="CZ485" s="74">
        <v>143</v>
      </c>
      <c r="DA485" s="74">
        <v>202</v>
      </c>
      <c r="DB485" s="74">
        <v>76</v>
      </c>
      <c r="DC485" s="74">
        <v>0</v>
      </c>
      <c r="DD485" s="74">
        <v>48</v>
      </c>
      <c r="DE485" s="74">
        <v>59</v>
      </c>
      <c r="DF485" s="74">
        <v>98</v>
      </c>
      <c r="DG485" s="74">
        <v>71</v>
      </c>
      <c r="DH485" s="74">
        <v>73</v>
      </c>
      <c r="DI485" s="74">
        <v>0</v>
      </c>
      <c r="DJ485" s="74">
        <v>0</v>
      </c>
      <c r="DK485" s="74">
        <v>33</v>
      </c>
      <c r="DL485" s="74">
        <v>0</v>
      </c>
      <c r="DM485" s="74">
        <v>0</v>
      </c>
      <c r="DN485" s="74">
        <v>0</v>
      </c>
      <c r="DO485" s="135"/>
      <c r="DP485" s="138" t="s">
        <v>276</v>
      </c>
      <c r="DQ485" s="138" t="s">
        <v>4579</v>
      </c>
      <c r="DR485" s="138">
        <v>167</v>
      </c>
      <c r="DS485" s="138">
        <v>83</v>
      </c>
      <c r="DT485" s="139">
        <v>871</v>
      </c>
      <c r="DU485" s="139">
        <v>803</v>
      </c>
    </row>
    <row r="486" spans="1:125">
      <c r="A486" s="162"/>
      <c r="B486" s="103" t="s">
        <v>102</v>
      </c>
      <c r="C486" s="105">
        <v>299</v>
      </c>
      <c r="D486" s="105">
        <v>159</v>
      </c>
      <c r="E486" s="105">
        <v>144</v>
      </c>
      <c r="F486" s="105">
        <v>88</v>
      </c>
      <c r="G486" s="105">
        <v>0</v>
      </c>
      <c r="H486" s="105">
        <v>0</v>
      </c>
      <c r="I486" s="105">
        <v>0</v>
      </c>
      <c r="J486" s="105">
        <v>0</v>
      </c>
      <c r="K486" s="105">
        <v>80</v>
      </c>
      <c r="L486" s="105">
        <v>47</v>
      </c>
      <c r="M486" s="105">
        <v>130</v>
      </c>
      <c r="N486" s="105">
        <v>82</v>
      </c>
      <c r="O486" s="105">
        <v>0</v>
      </c>
      <c r="P486" s="105">
        <v>0</v>
      </c>
      <c r="Q486" s="105">
        <v>0</v>
      </c>
      <c r="R486" s="105">
        <v>0</v>
      </c>
      <c r="S486" s="105">
        <v>99</v>
      </c>
      <c r="T486" s="105">
        <v>49</v>
      </c>
      <c r="U486" s="105">
        <v>752</v>
      </c>
      <c r="V486" s="105">
        <v>425</v>
      </c>
      <c r="W486" s="162"/>
      <c r="X486" s="103" t="s">
        <v>102</v>
      </c>
      <c r="Y486" s="105">
        <v>0</v>
      </c>
      <c r="Z486" s="105">
        <v>0</v>
      </c>
      <c r="AA486" s="105">
        <v>0</v>
      </c>
      <c r="AB486" s="105">
        <v>0</v>
      </c>
      <c r="AC486" s="105">
        <v>0</v>
      </c>
      <c r="AD486" s="105">
        <v>0</v>
      </c>
      <c r="AE486" s="105">
        <v>0</v>
      </c>
      <c r="AF486" s="105">
        <v>0</v>
      </c>
      <c r="AG486" s="105">
        <v>0</v>
      </c>
      <c r="AH486" s="105">
        <v>0</v>
      </c>
      <c r="AI486" s="105">
        <v>5</v>
      </c>
      <c r="AJ486" s="105">
        <v>3</v>
      </c>
      <c r="AK486" s="105">
        <v>0</v>
      </c>
      <c r="AL486" s="105">
        <v>0</v>
      </c>
      <c r="AM486" s="105">
        <v>0</v>
      </c>
      <c r="AN486" s="105">
        <v>0</v>
      </c>
      <c r="AO486" s="105">
        <v>0</v>
      </c>
      <c r="AP486" s="105">
        <v>0</v>
      </c>
      <c r="AQ486" s="105">
        <v>5</v>
      </c>
      <c r="AR486" s="105">
        <v>3</v>
      </c>
      <c r="AS486" s="162"/>
      <c r="AT486" s="103" t="s">
        <v>102</v>
      </c>
      <c r="AU486" s="105">
        <v>6</v>
      </c>
      <c r="AV486" s="105">
        <v>3</v>
      </c>
      <c r="AW486" s="105">
        <v>0</v>
      </c>
      <c r="AX486" s="105">
        <v>0</v>
      </c>
      <c r="AY486" s="105">
        <v>2</v>
      </c>
      <c r="AZ486" s="105">
        <v>2</v>
      </c>
      <c r="BA486" s="105">
        <v>0</v>
      </c>
      <c r="BB486" s="105">
        <v>0</v>
      </c>
      <c r="BC486" s="105">
        <v>2</v>
      </c>
      <c r="BD486" s="105">
        <v>15</v>
      </c>
      <c r="BE486" s="105">
        <v>15</v>
      </c>
      <c r="BF486" s="105">
        <v>15</v>
      </c>
      <c r="BG486" s="105">
        <v>15</v>
      </c>
      <c r="BH486" s="105">
        <v>0</v>
      </c>
      <c r="BI486" s="105">
        <v>2</v>
      </c>
      <c r="BJ486" s="162"/>
      <c r="BK486" s="103" t="s">
        <v>102</v>
      </c>
      <c r="BL486" s="105">
        <v>0</v>
      </c>
      <c r="BM486" s="105">
        <v>263</v>
      </c>
      <c r="BN486" s="105">
        <v>15</v>
      </c>
      <c r="BO486" s="105">
        <v>75</v>
      </c>
      <c r="BP486" s="105">
        <v>0</v>
      </c>
      <c r="BQ486" s="105">
        <v>0</v>
      </c>
      <c r="BR486" s="105">
        <v>23</v>
      </c>
      <c r="BS486" s="105">
        <v>25</v>
      </c>
      <c r="BT486" s="105">
        <v>25</v>
      </c>
      <c r="BU486" s="162"/>
      <c r="BV486" s="103" t="s">
        <v>102</v>
      </c>
      <c r="BW486" s="105">
        <v>115</v>
      </c>
      <c r="BX486" s="105">
        <v>61</v>
      </c>
      <c r="BY486" s="105">
        <v>115</v>
      </c>
      <c r="BZ486" s="105">
        <v>61</v>
      </c>
      <c r="CA486" s="105">
        <v>51</v>
      </c>
      <c r="CB486" s="105">
        <v>28</v>
      </c>
      <c r="CC486" s="105">
        <v>3</v>
      </c>
      <c r="CD486" s="105">
        <v>0</v>
      </c>
      <c r="CE486" s="105">
        <v>3</v>
      </c>
      <c r="CF486" s="105">
        <v>0</v>
      </c>
      <c r="CG486" s="105">
        <v>2</v>
      </c>
      <c r="CH486" s="105">
        <v>0</v>
      </c>
      <c r="CI486" s="105">
        <v>49</v>
      </c>
      <c r="CJ486" s="105">
        <v>24</v>
      </c>
      <c r="CK486" s="105">
        <v>49</v>
      </c>
      <c r="CL486" s="105">
        <v>24</v>
      </c>
      <c r="CM486" s="105">
        <v>30</v>
      </c>
      <c r="CN486" s="105">
        <v>12</v>
      </c>
      <c r="CO486" s="162"/>
      <c r="CP486" s="105" t="s">
        <v>102</v>
      </c>
      <c r="CQ486" s="105">
        <v>37</v>
      </c>
      <c r="CR486" s="105">
        <v>16</v>
      </c>
      <c r="CS486" s="105">
        <v>4</v>
      </c>
      <c r="CT486" s="105">
        <v>4</v>
      </c>
      <c r="CU486" s="105">
        <v>0</v>
      </c>
      <c r="CV486" s="105">
        <v>41</v>
      </c>
      <c r="CW486" s="105">
        <v>16</v>
      </c>
      <c r="CX486" s="162"/>
      <c r="CY486" s="103" t="s">
        <v>102</v>
      </c>
      <c r="CZ486" s="105">
        <v>143</v>
      </c>
      <c r="DA486" s="105">
        <v>202</v>
      </c>
      <c r="DB486" s="105">
        <v>76</v>
      </c>
      <c r="DC486" s="105">
        <v>0</v>
      </c>
      <c r="DD486" s="105">
        <v>48</v>
      </c>
      <c r="DE486" s="105">
        <v>59</v>
      </c>
      <c r="DF486" s="105">
        <v>98</v>
      </c>
      <c r="DG486" s="105">
        <v>71</v>
      </c>
      <c r="DH486" s="105">
        <v>73</v>
      </c>
      <c r="DI486" s="105">
        <v>0</v>
      </c>
      <c r="DJ486" s="105">
        <v>0</v>
      </c>
      <c r="DK486" s="105">
        <v>33</v>
      </c>
      <c r="DL486" s="105">
        <v>0</v>
      </c>
      <c r="DM486" s="105">
        <v>0</v>
      </c>
      <c r="DN486" s="105">
        <v>0</v>
      </c>
      <c r="DO486" s="135"/>
      <c r="DP486" s="138" t="s">
        <v>276</v>
      </c>
      <c r="DQ486" s="138" t="s">
        <v>4580</v>
      </c>
      <c r="DR486" s="138">
        <v>167</v>
      </c>
      <c r="DS486" s="138">
        <v>83</v>
      </c>
      <c r="DT486" s="139">
        <v>871</v>
      </c>
      <c r="DU486" s="139">
        <v>803</v>
      </c>
    </row>
    <row r="487" spans="1:125" ht="14.45" customHeight="1">
      <c r="A487" s="162" t="s">
        <v>277</v>
      </c>
      <c r="B487" s="13" t="s">
        <v>119</v>
      </c>
      <c r="C487" s="74">
        <v>156</v>
      </c>
      <c r="D487" s="74">
        <v>81</v>
      </c>
      <c r="E487" s="74">
        <v>75</v>
      </c>
      <c r="F487" s="74">
        <v>36</v>
      </c>
      <c r="G487" s="74">
        <v>0</v>
      </c>
      <c r="H487" s="74">
        <v>0</v>
      </c>
      <c r="I487" s="74">
        <v>0</v>
      </c>
      <c r="J487" s="74">
        <v>0</v>
      </c>
      <c r="K487" s="74">
        <v>88</v>
      </c>
      <c r="L487" s="74">
        <v>38</v>
      </c>
      <c r="M487" s="74">
        <v>215</v>
      </c>
      <c r="N487" s="74">
        <v>109</v>
      </c>
      <c r="O487" s="74">
        <v>0</v>
      </c>
      <c r="P487" s="74">
        <v>0</v>
      </c>
      <c r="Q487" s="74">
        <v>15</v>
      </c>
      <c r="R487" s="74">
        <v>5</v>
      </c>
      <c r="S487" s="74">
        <v>0</v>
      </c>
      <c r="T487" s="74">
        <v>0</v>
      </c>
      <c r="U487" s="67">
        <v>549</v>
      </c>
      <c r="V487" s="67">
        <v>269</v>
      </c>
      <c r="W487" s="162" t="s">
        <v>277</v>
      </c>
      <c r="X487" s="13" t="s">
        <v>119</v>
      </c>
      <c r="Y487" s="74">
        <v>1</v>
      </c>
      <c r="Z487" s="74">
        <v>1</v>
      </c>
      <c r="AA487" s="74">
        <v>1</v>
      </c>
      <c r="AB487" s="74">
        <v>0</v>
      </c>
      <c r="AC487" s="74">
        <v>0</v>
      </c>
      <c r="AD487" s="74">
        <v>0</v>
      </c>
      <c r="AE487" s="74">
        <v>0</v>
      </c>
      <c r="AF487" s="74">
        <v>0</v>
      </c>
      <c r="AG487" s="74">
        <v>0</v>
      </c>
      <c r="AH487" s="74">
        <v>0</v>
      </c>
      <c r="AI487" s="74">
        <v>6</v>
      </c>
      <c r="AJ487" s="74">
        <v>4</v>
      </c>
      <c r="AK487" s="74">
        <v>0</v>
      </c>
      <c r="AL487" s="74">
        <v>0</v>
      </c>
      <c r="AM487" s="74">
        <v>0</v>
      </c>
      <c r="AN487" s="74">
        <v>0</v>
      </c>
      <c r="AO487" s="74">
        <v>0</v>
      </c>
      <c r="AP487" s="74">
        <v>0</v>
      </c>
      <c r="AQ487" s="67">
        <v>8</v>
      </c>
      <c r="AR487" s="67">
        <v>5</v>
      </c>
      <c r="AS487" s="162" t="s">
        <v>277</v>
      </c>
      <c r="AT487" s="13" t="s">
        <v>119</v>
      </c>
      <c r="AU487" s="74">
        <v>3</v>
      </c>
      <c r="AV487" s="74">
        <v>2</v>
      </c>
      <c r="AW487" s="74">
        <v>0</v>
      </c>
      <c r="AX487" s="74">
        <v>0</v>
      </c>
      <c r="AY487" s="74">
        <v>3</v>
      </c>
      <c r="AZ487" s="74">
        <v>4</v>
      </c>
      <c r="BA487" s="74">
        <v>0</v>
      </c>
      <c r="BB487" s="74">
        <v>1</v>
      </c>
      <c r="BC487" s="74">
        <v>0</v>
      </c>
      <c r="BD487" s="67">
        <v>13</v>
      </c>
      <c r="BE487" s="76">
        <v>12</v>
      </c>
      <c r="BF487" s="74">
        <v>8</v>
      </c>
      <c r="BG487" s="74">
        <v>4</v>
      </c>
      <c r="BH487" s="74">
        <v>0</v>
      </c>
      <c r="BI487" s="74">
        <v>3</v>
      </c>
      <c r="BJ487" s="162" t="s">
        <v>277</v>
      </c>
      <c r="BK487" s="13" t="s">
        <v>119</v>
      </c>
      <c r="BL487" s="74">
        <v>0</v>
      </c>
      <c r="BM487" s="74">
        <v>134</v>
      </c>
      <c r="BN487" s="74">
        <v>47</v>
      </c>
      <c r="BO487" s="74">
        <v>50</v>
      </c>
      <c r="BP487" s="74">
        <v>0</v>
      </c>
      <c r="BQ487" s="74">
        <v>1</v>
      </c>
      <c r="BR487" s="74">
        <v>12</v>
      </c>
      <c r="BS487" s="74">
        <v>8</v>
      </c>
      <c r="BT487" s="74">
        <v>8</v>
      </c>
      <c r="BU487" s="162" t="s">
        <v>277</v>
      </c>
      <c r="BV487" s="13" t="s">
        <v>119</v>
      </c>
      <c r="BW487" s="74">
        <v>214</v>
      </c>
      <c r="BX487" s="74">
        <v>85</v>
      </c>
      <c r="BY487" s="74">
        <v>214</v>
      </c>
      <c r="BZ487" s="74">
        <v>85</v>
      </c>
      <c r="CA487" s="74">
        <v>74</v>
      </c>
      <c r="CB487" s="74">
        <v>25</v>
      </c>
      <c r="CC487" s="74">
        <v>1</v>
      </c>
      <c r="CD487" s="74">
        <v>0</v>
      </c>
      <c r="CE487" s="74">
        <v>1</v>
      </c>
      <c r="CF487" s="74">
        <v>0</v>
      </c>
      <c r="CG487" s="74">
        <v>0</v>
      </c>
      <c r="CH487" s="74">
        <v>0</v>
      </c>
      <c r="CI487" s="74">
        <v>10</v>
      </c>
      <c r="CJ487" s="74">
        <v>3</v>
      </c>
      <c r="CK487" s="74">
        <v>10</v>
      </c>
      <c r="CL487" s="74">
        <v>3</v>
      </c>
      <c r="CM487" s="74">
        <v>1</v>
      </c>
      <c r="CN487" s="74">
        <v>0</v>
      </c>
      <c r="CO487" s="162" t="s">
        <v>277</v>
      </c>
      <c r="CP487" s="13" t="s">
        <v>119</v>
      </c>
      <c r="CQ487" s="72">
        <v>18</v>
      </c>
      <c r="CR487" s="5">
        <v>3</v>
      </c>
      <c r="CS487" s="5">
        <v>2</v>
      </c>
      <c r="CT487" s="72">
        <v>2</v>
      </c>
      <c r="CU487" s="5">
        <v>1</v>
      </c>
      <c r="CV487" s="72">
        <v>20</v>
      </c>
      <c r="CW487" s="72">
        <v>4</v>
      </c>
      <c r="CX487" s="162" t="s">
        <v>277</v>
      </c>
      <c r="CY487" s="13" t="s">
        <v>119</v>
      </c>
      <c r="CZ487" s="74">
        <v>15</v>
      </c>
      <c r="DA487" s="74">
        <v>15</v>
      </c>
      <c r="DB487" s="74">
        <v>0</v>
      </c>
      <c r="DC487" s="74">
        <v>0</v>
      </c>
      <c r="DD487" s="74">
        <v>0</v>
      </c>
      <c r="DE487" s="74">
        <v>0</v>
      </c>
      <c r="DF487" s="74">
        <v>25</v>
      </c>
      <c r="DG487" s="74">
        <v>0</v>
      </c>
      <c r="DH487" s="74">
        <v>0</v>
      </c>
      <c r="DI487" s="74">
        <v>0</v>
      </c>
      <c r="DJ487" s="74">
        <v>0</v>
      </c>
      <c r="DK487" s="74">
        <v>0</v>
      </c>
      <c r="DL487" s="74">
        <v>0</v>
      </c>
      <c r="DM487" s="74">
        <v>0</v>
      </c>
      <c r="DN487" s="74">
        <v>23</v>
      </c>
      <c r="DO487" s="135"/>
      <c r="DP487" s="138" t="s">
        <v>277</v>
      </c>
      <c r="DQ487" s="138" t="s">
        <v>4581</v>
      </c>
      <c r="DR487" s="138">
        <v>225</v>
      </c>
      <c r="DS487" s="138">
        <v>75</v>
      </c>
      <c r="DT487" s="139">
        <v>609</v>
      </c>
      <c r="DU487" s="139">
        <v>55</v>
      </c>
    </row>
    <row r="488" spans="1:125">
      <c r="A488" s="162"/>
      <c r="B488" s="13" t="s">
        <v>120</v>
      </c>
      <c r="C488" s="74">
        <v>0</v>
      </c>
      <c r="D488" s="74">
        <v>0</v>
      </c>
      <c r="E488" s="74">
        <v>0</v>
      </c>
      <c r="F488" s="74">
        <v>0</v>
      </c>
      <c r="G488" s="74">
        <v>0</v>
      </c>
      <c r="H488" s="74">
        <v>0</v>
      </c>
      <c r="I488" s="74">
        <v>0</v>
      </c>
      <c r="J488" s="74">
        <v>0</v>
      </c>
      <c r="K488" s="74">
        <v>0</v>
      </c>
      <c r="L488" s="74">
        <v>0</v>
      </c>
      <c r="M488" s="74">
        <v>0</v>
      </c>
      <c r="N488" s="74">
        <v>0</v>
      </c>
      <c r="O488" s="74">
        <v>0</v>
      </c>
      <c r="P488" s="74">
        <v>0</v>
      </c>
      <c r="Q488" s="74">
        <v>0</v>
      </c>
      <c r="R488" s="74">
        <v>0</v>
      </c>
      <c r="S488" s="74">
        <v>0</v>
      </c>
      <c r="T488" s="74">
        <v>0</v>
      </c>
      <c r="U488" s="67">
        <v>0</v>
      </c>
      <c r="V488" s="67">
        <v>0</v>
      </c>
      <c r="W488" s="162"/>
      <c r="X488" s="13" t="s">
        <v>120</v>
      </c>
      <c r="Y488" s="74">
        <v>0</v>
      </c>
      <c r="Z488" s="74">
        <v>0</v>
      </c>
      <c r="AA488" s="74">
        <v>0</v>
      </c>
      <c r="AB488" s="74">
        <v>0</v>
      </c>
      <c r="AC488" s="74">
        <v>0</v>
      </c>
      <c r="AD488" s="74">
        <v>0</v>
      </c>
      <c r="AE488" s="74">
        <v>0</v>
      </c>
      <c r="AF488" s="74">
        <v>0</v>
      </c>
      <c r="AG488" s="74">
        <v>0</v>
      </c>
      <c r="AH488" s="74">
        <v>0</v>
      </c>
      <c r="AI488" s="74">
        <v>0</v>
      </c>
      <c r="AJ488" s="74">
        <v>0</v>
      </c>
      <c r="AK488" s="74">
        <v>0</v>
      </c>
      <c r="AL488" s="74">
        <v>0</v>
      </c>
      <c r="AM488" s="74">
        <v>0</v>
      </c>
      <c r="AN488" s="74">
        <v>0</v>
      </c>
      <c r="AO488" s="74">
        <v>0</v>
      </c>
      <c r="AP488" s="74">
        <v>0</v>
      </c>
      <c r="AQ488" s="67">
        <v>0</v>
      </c>
      <c r="AR488" s="67">
        <v>0</v>
      </c>
      <c r="AS488" s="162"/>
      <c r="AT488" s="13" t="s">
        <v>120</v>
      </c>
      <c r="AU488" s="74">
        <v>0</v>
      </c>
      <c r="AV488" s="74">
        <v>0</v>
      </c>
      <c r="AW488" s="74">
        <v>0</v>
      </c>
      <c r="AX488" s="74">
        <v>0</v>
      </c>
      <c r="AY488" s="74">
        <v>0</v>
      </c>
      <c r="AZ488" s="74">
        <v>0</v>
      </c>
      <c r="BA488" s="74">
        <v>0</v>
      </c>
      <c r="BB488" s="74">
        <v>0</v>
      </c>
      <c r="BC488" s="74">
        <v>0</v>
      </c>
      <c r="BD488" s="67">
        <v>0</v>
      </c>
      <c r="BE488" s="76">
        <v>0</v>
      </c>
      <c r="BF488" s="74">
        <v>0</v>
      </c>
      <c r="BG488" s="74">
        <v>0</v>
      </c>
      <c r="BH488" s="74">
        <v>0</v>
      </c>
      <c r="BI488" s="74">
        <v>0</v>
      </c>
      <c r="BJ488" s="162"/>
      <c r="BK488" s="13" t="s">
        <v>120</v>
      </c>
      <c r="BL488" s="74">
        <v>0</v>
      </c>
      <c r="BM488" s="74">
        <v>0</v>
      </c>
      <c r="BN488" s="74">
        <v>0</v>
      </c>
      <c r="BO488" s="74">
        <v>0</v>
      </c>
      <c r="BP488" s="74">
        <v>0</v>
      </c>
      <c r="BQ488" s="74">
        <v>0</v>
      </c>
      <c r="BR488" s="74">
        <v>0</v>
      </c>
      <c r="BS488" s="74">
        <v>0</v>
      </c>
      <c r="BT488" s="74">
        <v>0</v>
      </c>
      <c r="BU488" s="162"/>
      <c r="BV488" s="13" t="s">
        <v>120</v>
      </c>
      <c r="BW488" s="74">
        <v>0</v>
      </c>
      <c r="BX488" s="74">
        <v>0</v>
      </c>
      <c r="BY488" s="74">
        <v>0</v>
      </c>
      <c r="BZ488" s="74">
        <v>0</v>
      </c>
      <c r="CA488" s="74">
        <v>0</v>
      </c>
      <c r="CB488" s="74">
        <v>0</v>
      </c>
      <c r="CC488" s="74">
        <v>0</v>
      </c>
      <c r="CD488" s="74">
        <v>0</v>
      </c>
      <c r="CE488" s="74">
        <v>0</v>
      </c>
      <c r="CF488" s="74">
        <v>0</v>
      </c>
      <c r="CG488" s="74">
        <v>0</v>
      </c>
      <c r="CH488" s="74">
        <v>0</v>
      </c>
      <c r="CI488" s="74">
        <v>0</v>
      </c>
      <c r="CJ488" s="74">
        <v>0</v>
      </c>
      <c r="CK488" s="74">
        <v>0</v>
      </c>
      <c r="CL488" s="74">
        <v>0</v>
      </c>
      <c r="CM488" s="74">
        <v>0</v>
      </c>
      <c r="CN488" s="74">
        <v>0</v>
      </c>
      <c r="CO488" s="162"/>
      <c r="CP488" s="13" t="s">
        <v>120</v>
      </c>
      <c r="CQ488" s="72">
        <v>0</v>
      </c>
      <c r="CR488" s="5">
        <v>0</v>
      </c>
      <c r="CS488" s="5">
        <v>0</v>
      </c>
      <c r="CT488" s="72">
        <v>0</v>
      </c>
      <c r="CU488" s="5">
        <v>0</v>
      </c>
      <c r="CV488" s="72">
        <v>0</v>
      </c>
      <c r="CW488" s="72">
        <v>0</v>
      </c>
      <c r="CX488" s="162"/>
      <c r="CY488" s="13" t="s">
        <v>120</v>
      </c>
      <c r="CZ488" s="74">
        <v>0</v>
      </c>
      <c r="DA488" s="74">
        <v>0</v>
      </c>
      <c r="DB488" s="74">
        <v>0</v>
      </c>
      <c r="DC488" s="74">
        <v>0</v>
      </c>
      <c r="DD488" s="74">
        <v>0</v>
      </c>
      <c r="DE488" s="74">
        <v>0</v>
      </c>
      <c r="DF488" s="74">
        <v>0</v>
      </c>
      <c r="DG488" s="74">
        <v>0</v>
      </c>
      <c r="DH488" s="74">
        <v>0</v>
      </c>
      <c r="DI488" s="74">
        <v>0</v>
      </c>
      <c r="DJ488" s="74">
        <v>0</v>
      </c>
      <c r="DK488" s="74">
        <v>0</v>
      </c>
      <c r="DL488" s="74">
        <v>0</v>
      </c>
      <c r="DM488" s="74">
        <v>0</v>
      </c>
      <c r="DN488" s="74">
        <v>0</v>
      </c>
      <c r="DO488" s="135"/>
      <c r="DP488" s="138" t="s">
        <v>277</v>
      </c>
      <c r="DQ488" s="138" t="s">
        <v>4582</v>
      </c>
      <c r="DR488" s="138">
        <v>0</v>
      </c>
      <c r="DS488" s="138">
        <v>0</v>
      </c>
      <c r="DT488" s="139">
        <v>0</v>
      </c>
      <c r="DU488" s="139">
        <v>0</v>
      </c>
    </row>
    <row r="489" spans="1:125">
      <c r="A489" s="162"/>
      <c r="B489" s="103" t="s">
        <v>102</v>
      </c>
      <c r="C489" s="105">
        <v>156</v>
      </c>
      <c r="D489" s="105">
        <v>81</v>
      </c>
      <c r="E489" s="105">
        <v>75</v>
      </c>
      <c r="F489" s="105">
        <v>36</v>
      </c>
      <c r="G489" s="105">
        <v>0</v>
      </c>
      <c r="H489" s="105">
        <v>0</v>
      </c>
      <c r="I489" s="105">
        <v>0</v>
      </c>
      <c r="J489" s="105">
        <v>0</v>
      </c>
      <c r="K489" s="105">
        <v>88</v>
      </c>
      <c r="L489" s="105">
        <v>38</v>
      </c>
      <c r="M489" s="105">
        <v>215</v>
      </c>
      <c r="N489" s="105">
        <v>109</v>
      </c>
      <c r="O489" s="105">
        <v>0</v>
      </c>
      <c r="P489" s="105">
        <v>0</v>
      </c>
      <c r="Q489" s="105">
        <v>15</v>
      </c>
      <c r="R489" s="105">
        <v>5</v>
      </c>
      <c r="S489" s="105">
        <v>0</v>
      </c>
      <c r="T489" s="105">
        <v>0</v>
      </c>
      <c r="U489" s="105">
        <v>549</v>
      </c>
      <c r="V489" s="105">
        <v>269</v>
      </c>
      <c r="W489" s="162"/>
      <c r="X489" s="103" t="s">
        <v>102</v>
      </c>
      <c r="Y489" s="105">
        <v>1</v>
      </c>
      <c r="Z489" s="105">
        <v>1</v>
      </c>
      <c r="AA489" s="105">
        <v>1</v>
      </c>
      <c r="AB489" s="105">
        <v>0</v>
      </c>
      <c r="AC489" s="105">
        <v>0</v>
      </c>
      <c r="AD489" s="105">
        <v>0</v>
      </c>
      <c r="AE489" s="105">
        <v>0</v>
      </c>
      <c r="AF489" s="105">
        <v>0</v>
      </c>
      <c r="AG489" s="105">
        <v>0</v>
      </c>
      <c r="AH489" s="105">
        <v>0</v>
      </c>
      <c r="AI489" s="105">
        <v>6</v>
      </c>
      <c r="AJ489" s="105">
        <v>4</v>
      </c>
      <c r="AK489" s="105">
        <v>0</v>
      </c>
      <c r="AL489" s="105">
        <v>0</v>
      </c>
      <c r="AM489" s="105">
        <v>0</v>
      </c>
      <c r="AN489" s="105">
        <v>0</v>
      </c>
      <c r="AO489" s="105">
        <v>0</v>
      </c>
      <c r="AP489" s="105">
        <v>0</v>
      </c>
      <c r="AQ489" s="105">
        <v>8</v>
      </c>
      <c r="AR489" s="105">
        <v>5</v>
      </c>
      <c r="AS489" s="162"/>
      <c r="AT489" s="103" t="s">
        <v>102</v>
      </c>
      <c r="AU489" s="105">
        <v>3</v>
      </c>
      <c r="AV489" s="105">
        <v>2</v>
      </c>
      <c r="AW489" s="105">
        <v>0</v>
      </c>
      <c r="AX489" s="105">
        <v>0</v>
      </c>
      <c r="AY489" s="105">
        <v>3</v>
      </c>
      <c r="AZ489" s="105">
        <v>4</v>
      </c>
      <c r="BA489" s="105">
        <v>0</v>
      </c>
      <c r="BB489" s="105">
        <v>1</v>
      </c>
      <c r="BC489" s="105">
        <v>0</v>
      </c>
      <c r="BD489" s="105">
        <v>13</v>
      </c>
      <c r="BE489" s="105">
        <v>12</v>
      </c>
      <c r="BF489" s="105">
        <v>8</v>
      </c>
      <c r="BG489" s="105">
        <v>4</v>
      </c>
      <c r="BH489" s="105">
        <v>0</v>
      </c>
      <c r="BI489" s="105">
        <v>3</v>
      </c>
      <c r="BJ489" s="162"/>
      <c r="BK489" s="103" t="s">
        <v>102</v>
      </c>
      <c r="BL489" s="105">
        <v>0</v>
      </c>
      <c r="BM489" s="105">
        <v>134</v>
      </c>
      <c r="BN489" s="105">
        <v>47</v>
      </c>
      <c r="BO489" s="105">
        <v>50</v>
      </c>
      <c r="BP489" s="105">
        <v>0</v>
      </c>
      <c r="BQ489" s="105">
        <v>1</v>
      </c>
      <c r="BR489" s="105">
        <v>12</v>
      </c>
      <c r="BS489" s="105">
        <v>8</v>
      </c>
      <c r="BT489" s="105">
        <v>8</v>
      </c>
      <c r="BU489" s="162"/>
      <c r="BV489" s="103" t="s">
        <v>102</v>
      </c>
      <c r="BW489" s="105">
        <v>214</v>
      </c>
      <c r="BX489" s="105">
        <v>85</v>
      </c>
      <c r="BY489" s="105">
        <v>214</v>
      </c>
      <c r="BZ489" s="105">
        <v>85</v>
      </c>
      <c r="CA489" s="105">
        <v>74</v>
      </c>
      <c r="CB489" s="105">
        <v>25</v>
      </c>
      <c r="CC489" s="105">
        <v>1</v>
      </c>
      <c r="CD489" s="105">
        <v>0</v>
      </c>
      <c r="CE489" s="105">
        <v>1</v>
      </c>
      <c r="CF489" s="105">
        <v>0</v>
      </c>
      <c r="CG489" s="105">
        <v>0</v>
      </c>
      <c r="CH489" s="105">
        <v>0</v>
      </c>
      <c r="CI489" s="105">
        <v>10</v>
      </c>
      <c r="CJ489" s="105">
        <v>3</v>
      </c>
      <c r="CK489" s="105">
        <v>10</v>
      </c>
      <c r="CL489" s="105">
        <v>3</v>
      </c>
      <c r="CM489" s="105">
        <v>1</v>
      </c>
      <c r="CN489" s="105">
        <v>0</v>
      </c>
      <c r="CO489" s="162"/>
      <c r="CP489" s="105" t="s">
        <v>102</v>
      </c>
      <c r="CQ489" s="105">
        <v>18</v>
      </c>
      <c r="CR489" s="105">
        <v>3</v>
      </c>
      <c r="CS489" s="105">
        <v>2</v>
      </c>
      <c r="CT489" s="105">
        <v>2</v>
      </c>
      <c r="CU489" s="105">
        <v>1</v>
      </c>
      <c r="CV489" s="105">
        <v>20</v>
      </c>
      <c r="CW489" s="105">
        <v>4</v>
      </c>
      <c r="CX489" s="162"/>
      <c r="CY489" s="103" t="s">
        <v>102</v>
      </c>
      <c r="CZ489" s="105">
        <v>15</v>
      </c>
      <c r="DA489" s="105">
        <v>15</v>
      </c>
      <c r="DB489" s="105">
        <v>0</v>
      </c>
      <c r="DC489" s="105">
        <v>0</v>
      </c>
      <c r="DD489" s="105">
        <v>0</v>
      </c>
      <c r="DE489" s="105">
        <v>0</v>
      </c>
      <c r="DF489" s="105">
        <v>25</v>
      </c>
      <c r="DG489" s="105">
        <v>0</v>
      </c>
      <c r="DH489" s="105">
        <v>0</v>
      </c>
      <c r="DI489" s="105">
        <v>0</v>
      </c>
      <c r="DJ489" s="105">
        <v>0</v>
      </c>
      <c r="DK489" s="105">
        <v>0</v>
      </c>
      <c r="DL489" s="105">
        <v>0</v>
      </c>
      <c r="DM489" s="105">
        <v>0</v>
      </c>
      <c r="DN489" s="105">
        <v>23</v>
      </c>
      <c r="DO489" s="135"/>
      <c r="DP489" s="138" t="s">
        <v>277</v>
      </c>
      <c r="DQ489" s="138" t="s">
        <v>4583</v>
      </c>
      <c r="DR489" s="138">
        <v>225</v>
      </c>
      <c r="DS489" s="138">
        <v>75</v>
      </c>
      <c r="DT489" s="139">
        <v>609</v>
      </c>
      <c r="DU489" s="139">
        <v>55</v>
      </c>
    </row>
    <row r="490" spans="1:125">
      <c r="A490" s="162" t="s">
        <v>278</v>
      </c>
      <c r="B490" s="13" t="s">
        <v>119</v>
      </c>
      <c r="C490" s="74">
        <v>58</v>
      </c>
      <c r="D490" s="74">
        <v>19</v>
      </c>
      <c r="E490" s="74">
        <v>26</v>
      </c>
      <c r="F490" s="74">
        <v>3</v>
      </c>
      <c r="G490" s="74">
        <v>0</v>
      </c>
      <c r="H490" s="74">
        <v>0</v>
      </c>
      <c r="I490" s="74">
        <v>0</v>
      </c>
      <c r="J490" s="74">
        <v>0</v>
      </c>
      <c r="K490" s="74">
        <v>11</v>
      </c>
      <c r="L490" s="74">
        <v>3</v>
      </c>
      <c r="M490" s="74">
        <v>72</v>
      </c>
      <c r="N490" s="74">
        <v>23</v>
      </c>
      <c r="O490" s="74">
        <v>0</v>
      </c>
      <c r="P490" s="74">
        <v>0</v>
      </c>
      <c r="Q490" s="74">
        <v>12</v>
      </c>
      <c r="R490" s="74">
        <v>5</v>
      </c>
      <c r="S490" s="74">
        <v>0</v>
      </c>
      <c r="T490" s="74">
        <v>0</v>
      </c>
      <c r="U490" s="67">
        <v>179</v>
      </c>
      <c r="V490" s="67">
        <v>53</v>
      </c>
      <c r="W490" s="162" t="s">
        <v>278</v>
      </c>
      <c r="X490" s="13" t="s">
        <v>119</v>
      </c>
      <c r="Y490" s="74">
        <v>0</v>
      </c>
      <c r="Z490" s="74">
        <v>0</v>
      </c>
      <c r="AA490" s="74">
        <v>0</v>
      </c>
      <c r="AB490" s="74">
        <v>0</v>
      </c>
      <c r="AC490" s="74">
        <v>0</v>
      </c>
      <c r="AD490" s="74">
        <v>0</v>
      </c>
      <c r="AE490" s="74">
        <v>0</v>
      </c>
      <c r="AF490" s="74">
        <v>0</v>
      </c>
      <c r="AG490" s="74">
        <v>0</v>
      </c>
      <c r="AH490" s="74">
        <v>0</v>
      </c>
      <c r="AI490" s="74">
        <v>11</v>
      </c>
      <c r="AJ490" s="74">
        <v>6</v>
      </c>
      <c r="AK490" s="74">
        <v>0</v>
      </c>
      <c r="AL490" s="74">
        <v>0</v>
      </c>
      <c r="AM490" s="74">
        <v>5</v>
      </c>
      <c r="AN490" s="74">
        <v>1</v>
      </c>
      <c r="AO490" s="74">
        <v>0</v>
      </c>
      <c r="AP490" s="74">
        <v>0</v>
      </c>
      <c r="AQ490" s="67">
        <v>16</v>
      </c>
      <c r="AR490" s="67">
        <v>7</v>
      </c>
      <c r="AS490" s="162" t="s">
        <v>278</v>
      </c>
      <c r="AT490" s="13" t="s">
        <v>119</v>
      </c>
      <c r="AU490" s="74">
        <v>1</v>
      </c>
      <c r="AV490" s="74">
        <v>1</v>
      </c>
      <c r="AW490" s="74">
        <v>0</v>
      </c>
      <c r="AX490" s="74">
        <v>0</v>
      </c>
      <c r="AY490" s="74">
        <v>1</v>
      </c>
      <c r="AZ490" s="74">
        <v>1</v>
      </c>
      <c r="BA490" s="74">
        <v>0</v>
      </c>
      <c r="BB490" s="74">
        <v>1</v>
      </c>
      <c r="BC490" s="74">
        <v>0</v>
      </c>
      <c r="BD490" s="67">
        <v>5</v>
      </c>
      <c r="BE490" s="76">
        <v>12</v>
      </c>
      <c r="BF490" s="74">
        <v>10</v>
      </c>
      <c r="BG490" s="74">
        <v>0</v>
      </c>
      <c r="BH490" s="74">
        <v>0</v>
      </c>
      <c r="BI490" s="74">
        <v>1</v>
      </c>
      <c r="BJ490" s="162" t="s">
        <v>278</v>
      </c>
      <c r="BK490" s="13" t="s">
        <v>119</v>
      </c>
      <c r="BL490" s="74">
        <v>0</v>
      </c>
      <c r="BM490" s="74">
        <v>0</v>
      </c>
      <c r="BN490" s="74">
        <v>60</v>
      </c>
      <c r="BO490" s="74">
        <v>0</v>
      </c>
      <c r="BP490" s="74">
        <v>0</v>
      </c>
      <c r="BQ490" s="74">
        <v>0</v>
      </c>
      <c r="BR490" s="74">
        <v>5</v>
      </c>
      <c r="BS490" s="74">
        <v>5</v>
      </c>
      <c r="BT490" s="74">
        <v>5</v>
      </c>
      <c r="BU490" s="162" t="s">
        <v>278</v>
      </c>
      <c r="BV490" s="13" t="s">
        <v>119</v>
      </c>
      <c r="BW490" s="74">
        <v>55</v>
      </c>
      <c r="BX490" s="74">
        <v>20</v>
      </c>
      <c r="BY490" s="74">
        <v>55</v>
      </c>
      <c r="BZ490" s="74">
        <v>20</v>
      </c>
      <c r="CA490" s="74">
        <v>20</v>
      </c>
      <c r="CB490" s="74">
        <v>5</v>
      </c>
      <c r="CC490" s="74">
        <v>0</v>
      </c>
      <c r="CD490" s="74">
        <v>0</v>
      </c>
      <c r="CE490" s="74">
        <v>0</v>
      </c>
      <c r="CF490" s="74">
        <v>0</v>
      </c>
      <c r="CG490" s="74">
        <v>0</v>
      </c>
      <c r="CH490" s="74">
        <v>0</v>
      </c>
      <c r="CI490" s="74">
        <v>7</v>
      </c>
      <c r="CJ490" s="74">
        <v>2</v>
      </c>
      <c r="CK490" s="74">
        <v>7</v>
      </c>
      <c r="CL490" s="74">
        <v>2</v>
      </c>
      <c r="CM490" s="74">
        <v>1</v>
      </c>
      <c r="CN490" s="74">
        <v>1</v>
      </c>
      <c r="CO490" s="162" t="s">
        <v>278</v>
      </c>
      <c r="CP490" s="13" t="s">
        <v>119</v>
      </c>
      <c r="CQ490" s="72">
        <v>15</v>
      </c>
      <c r="CR490" s="5">
        <v>2</v>
      </c>
      <c r="CS490" s="5">
        <v>2</v>
      </c>
      <c r="CT490" s="72">
        <v>0</v>
      </c>
      <c r="CU490" s="5">
        <v>0</v>
      </c>
      <c r="CV490" s="72">
        <v>15</v>
      </c>
      <c r="CW490" s="72">
        <v>2</v>
      </c>
      <c r="CX490" s="162" t="s">
        <v>278</v>
      </c>
      <c r="CY490" s="13" t="s">
        <v>119</v>
      </c>
      <c r="CZ490" s="74">
        <v>0</v>
      </c>
      <c r="DA490" s="74">
        <v>0</v>
      </c>
      <c r="DB490" s="74">
        <v>0</v>
      </c>
      <c r="DC490" s="74">
        <v>0</v>
      </c>
      <c r="DD490" s="74">
        <v>0</v>
      </c>
      <c r="DE490" s="74">
        <v>0</v>
      </c>
      <c r="DF490" s="74">
        <v>0</v>
      </c>
      <c r="DG490" s="74">
        <v>0</v>
      </c>
      <c r="DH490" s="74">
        <v>0</v>
      </c>
      <c r="DI490" s="74">
        <v>0</v>
      </c>
      <c r="DJ490" s="74">
        <v>0</v>
      </c>
      <c r="DK490" s="74">
        <v>0</v>
      </c>
      <c r="DL490" s="74">
        <v>0</v>
      </c>
      <c r="DM490" s="74">
        <v>0</v>
      </c>
      <c r="DN490" s="74">
        <v>0</v>
      </c>
      <c r="DO490" s="135"/>
      <c r="DP490" s="138" t="s">
        <v>278</v>
      </c>
      <c r="DQ490" s="138" t="s">
        <v>4584</v>
      </c>
      <c r="DR490" s="138">
        <v>62</v>
      </c>
      <c r="DS490" s="138">
        <v>21</v>
      </c>
      <c r="DT490" s="139">
        <v>180</v>
      </c>
      <c r="DU490" s="139">
        <v>0</v>
      </c>
    </row>
    <row r="491" spans="1:125">
      <c r="A491" s="162"/>
      <c r="B491" s="13" t="s">
        <v>120</v>
      </c>
      <c r="C491" s="74">
        <v>114</v>
      </c>
      <c r="D491" s="74">
        <v>60</v>
      </c>
      <c r="E491" s="74">
        <v>55</v>
      </c>
      <c r="F491" s="74">
        <v>28</v>
      </c>
      <c r="G491" s="74">
        <v>0</v>
      </c>
      <c r="H491" s="74">
        <v>0</v>
      </c>
      <c r="I491" s="74">
        <v>0</v>
      </c>
      <c r="J491" s="74">
        <v>0</v>
      </c>
      <c r="K491" s="74">
        <v>39</v>
      </c>
      <c r="L491" s="74">
        <v>16</v>
      </c>
      <c r="M491" s="74">
        <v>71</v>
      </c>
      <c r="N491" s="74">
        <v>39</v>
      </c>
      <c r="O491" s="74">
        <v>0</v>
      </c>
      <c r="P491" s="74">
        <v>0</v>
      </c>
      <c r="Q491" s="74">
        <v>0</v>
      </c>
      <c r="R491" s="74">
        <v>0</v>
      </c>
      <c r="S491" s="74">
        <v>23</v>
      </c>
      <c r="T491" s="74">
        <v>8</v>
      </c>
      <c r="U491" s="67">
        <v>302</v>
      </c>
      <c r="V491" s="67">
        <v>151</v>
      </c>
      <c r="W491" s="162"/>
      <c r="X491" s="13" t="s">
        <v>120</v>
      </c>
      <c r="Y491" s="74">
        <v>8</v>
      </c>
      <c r="Z491" s="74">
        <v>6</v>
      </c>
      <c r="AA491" s="74">
        <v>0</v>
      </c>
      <c r="AB491" s="74">
        <v>0</v>
      </c>
      <c r="AC491" s="74">
        <v>0</v>
      </c>
      <c r="AD491" s="74">
        <v>0</v>
      </c>
      <c r="AE491" s="74">
        <v>0</v>
      </c>
      <c r="AF491" s="74">
        <v>0</v>
      </c>
      <c r="AG491" s="74">
        <v>0</v>
      </c>
      <c r="AH491" s="74">
        <v>0</v>
      </c>
      <c r="AI491" s="74">
        <v>0</v>
      </c>
      <c r="AJ491" s="74">
        <v>0</v>
      </c>
      <c r="AK491" s="74">
        <v>0</v>
      </c>
      <c r="AL491" s="74">
        <v>0</v>
      </c>
      <c r="AM491" s="74">
        <v>0</v>
      </c>
      <c r="AN491" s="74">
        <v>0</v>
      </c>
      <c r="AO491" s="74">
        <v>0</v>
      </c>
      <c r="AP491" s="74">
        <v>0</v>
      </c>
      <c r="AQ491" s="67">
        <v>8</v>
      </c>
      <c r="AR491" s="67">
        <v>6</v>
      </c>
      <c r="AS491" s="162"/>
      <c r="AT491" s="13" t="s">
        <v>120</v>
      </c>
      <c r="AU491" s="74">
        <v>2</v>
      </c>
      <c r="AV491" s="74">
        <v>1</v>
      </c>
      <c r="AW491" s="74">
        <v>0</v>
      </c>
      <c r="AX491" s="74">
        <v>0</v>
      </c>
      <c r="AY491" s="74">
        <v>1</v>
      </c>
      <c r="AZ491" s="74">
        <v>1</v>
      </c>
      <c r="BA491" s="74">
        <v>0</v>
      </c>
      <c r="BB491" s="74">
        <v>0</v>
      </c>
      <c r="BC491" s="74">
        <v>1</v>
      </c>
      <c r="BD491" s="67">
        <v>6</v>
      </c>
      <c r="BE491" s="76">
        <v>6</v>
      </c>
      <c r="BF491" s="74">
        <v>6</v>
      </c>
      <c r="BG491" s="74">
        <v>6</v>
      </c>
      <c r="BH491" s="74">
        <v>0</v>
      </c>
      <c r="BI491" s="74">
        <v>1</v>
      </c>
      <c r="BJ491" s="162"/>
      <c r="BK491" s="13" t="s">
        <v>120</v>
      </c>
      <c r="BL491" s="74">
        <v>0</v>
      </c>
      <c r="BM491" s="74">
        <v>140</v>
      </c>
      <c r="BN491" s="74">
        <v>0</v>
      </c>
      <c r="BO491" s="74">
        <v>0</v>
      </c>
      <c r="BP491" s="74">
        <v>0</v>
      </c>
      <c r="BQ491" s="74">
        <v>6</v>
      </c>
      <c r="BR491" s="74">
        <v>6</v>
      </c>
      <c r="BS491" s="74">
        <v>6</v>
      </c>
      <c r="BT491" s="74">
        <v>6</v>
      </c>
      <c r="BU491" s="162"/>
      <c r="BV491" s="13" t="s">
        <v>120</v>
      </c>
      <c r="BW491" s="74">
        <v>56</v>
      </c>
      <c r="BX491" s="74">
        <v>31</v>
      </c>
      <c r="BY491" s="74">
        <v>56</v>
      </c>
      <c r="BZ491" s="74">
        <v>31</v>
      </c>
      <c r="CA491" s="74">
        <v>51</v>
      </c>
      <c r="CB491" s="74">
        <v>29</v>
      </c>
      <c r="CC491" s="74">
        <v>3</v>
      </c>
      <c r="CD491" s="74">
        <v>1</v>
      </c>
      <c r="CE491" s="74">
        <v>3</v>
      </c>
      <c r="CF491" s="74">
        <v>1</v>
      </c>
      <c r="CG491" s="74">
        <v>3</v>
      </c>
      <c r="CH491" s="74">
        <v>1</v>
      </c>
      <c r="CI491" s="74">
        <v>196</v>
      </c>
      <c r="CJ491" s="74">
        <v>6</v>
      </c>
      <c r="CK491" s="74">
        <v>25</v>
      </c>
      <c r="CL491" s="74">
        <v>6</v>
      </c>
      <c r="CM491" s="74">
        <v>22</v>
      </c>
      <c r="CN491" s="74">
        <v>4</v>
      </c>
      <c r="CO491" s="162"/>
      <c r="CP491" s="13" t="s">
        <v>120</v>
      </c>
      <c r="CQ491" s="72">
        <v>5</v>
      </c>
      <c r="CR491" s="5">
        <v>2</v>
      </c>
      <c r="CS491" s="5">
        <v>1</v>
      </c>
      <c r="CT491" s="72">
        <v>1</v>
      </c>
      <c r="CU491" s="5">
        <v>1</v>
      </c>
      <c r="CV491" s="72">
        <v>6</v>
      </c>
      <c r="CW491" s="72">
        <v>3</v>
      </c>
      <c r="CX491" s="162"/>
      <c r="CY491" s="13" t="s">
        <v>120</v>
      </c>
      <c r="CZ491" s="74">
        <v>0</v>
      </c>
      <c r="DA491" s="74">
        <v>0</v>
      </c>
      <c r="DB491" s="74">
        <v>0</v>
      </c>
      <c r="DC491" s="74">
        <v>0</v>
      </c>
      <c r="DD491" s="74">
        <v>0</v>
      </c>
      <c r="DE491" s="74">
        <v>0</v>
      </c>
      <c r="DF491" s="74">
        <v>0</v>
      </c>
      <c r="DG491" s="74">
        <v>0</v>
      </c>
      <c r="DH491" s="74">
        <v>0</v>
      </c>
      <c r="DI491" s="74">
        <v>0</v>
      </c>
      <c r="DJ491" s="74">
        <v>0</v>
      </c>
      <c r="DK491" s="74">
        <v>0</v>
      </c>
      <c r="DL491" s="74">
        <v>0</v>
      </c>
      <c r="DM491" s="74">
        <v>0</v>
      </c>
      <c r="DN491" s="74">
        <v>0</v>
      </c>
      <c r="DO491" s="135"/>
      <c r="DP491" s="138" t="s">
        <v>278</v>
      </c>
      <c r="DQ491" s="138" t="s">
        <v>4585</v>
      </c>
      <c r="DR491" s="138">
        <v>255</v>
      </c>
      <c r="DS491" s="138">
        <v>76</v>
      </c>
      <c r="DT491" s="139">
        <v>280</v>
      </c>
      <c r="DU491" s="139">
        <v>0</v>
      </c>
    </row>
    <row r="492" spans="1:125">
      <c r="A492" s="162"/>
      <c r="B492" s="103" t="s">
        <v>102</v>
      </c>
      <c r="C492" s="105">
        <v>172</v>
      </c>
      <c r="D492" s="105">
        <v>79</v>
      </c>
      <c r="E492" s="105">
        <v>81</v>
      </c>
      <c r="F492" s="105">
        <v>31</v>
      </c>
      <c r="G492" s="105">
        <v>0</v>
      </c>
      <c r="H492" s="105">
        <v>0</v>
      </c>
      <c r="I492" s="105">
        <v>0</v>
      </c>
      <c r="J492" s="105">
        <v>0</v>
      </c>
      <c r="K492" s="105">
        <v>50</v>
      </c>
      <c r="L492" s="105">
        <v>19</v>
      </c>
      <c r="M492" s="105">
        <v>143</v>
      </c>
      <c r="N492" s="105">
        <v>62</v>
      </c>
      <c r="O492" s="105">
        <v>0</v>
      </c>
      <c r="P492" s="105">
        <v>0</v>
      </c>
      <c r="Q492" s="105">
        <v>12</v>
      </c>
      <c r="R492" s="105">
        <v>5</v>
      </c>
      <c r="S492" s="105">
        <v>23</v>
      </c>
      <c r="T492" s="105">
        <v>8</v>
      </c>
      <c r="U492" s="105">
        <v>481</v>
      </c>
      <c r="V492" s="105">
        <v>204</v>
      </c>
      <c r="W492" s="162"/>
      <c r="X492" s="103" t="s">
        <v>102</v>
      </c>
      <c r="Y492" s="105">
        <v>8</v>
      </c>
      <c r="Z492" s="105">
        <v>6</v>
      </c>
      <c r="AA492" s="105">
        <v>0</v>
      </c>
      <c r="AB492" s="105">
        <v>0</v>
      </c>
      <c r="AC492" s="105">
        <v>0</v>
      </c>
      <c r="AD492" s="105">
        <v>0</v>
      </c>
      <c r="AE492" s="105">
        <v>0</v>
      </c>
      <c r="AF492" s="105">
        <v>0</v>
      </c>
      <c r="AG492" s="105">
        <v>0</v>
      </c>
      <c r="AH492" s="105">
        <v>0</v>
      </c>
      <c r="AI492" s="105">
        <v>11</v>
      </c>
      <c r="AJ492" s="105">
        <v>6</v>
      </c>
      <c r="AK492" s="105">
        <v>0</v>
      </c>
      <c r="AL492" s="105">
        <v>0</v>
      </c>
      <c r="AM492" s="105">
        <v>5</v>
      </c>
      <c r="AN492" s="105">
        <v>1</v>
      </c>
      <c r="AO492" s="105">
        <v>0</v>
      </c>
      <c r="AP492" s="105">
        <v>0</v>
      </c>
      <c r="AQ492" s="105">
        <v>24</v>
      </c>
      <c r="AR492" s="105">
        <v>13</v>
      </c>
      <c r="AS492" s="162"/>
      <c r="AT492" s="103" t="s">
        <v>102</v>
      </c>
      <c r="AU492" s="105">
        <v>3</v>
      </c>
      <c r="AV492" s="105">
        <v>2</v>
      </c>
      <c r="AW492" s="105">
        <v>0</v>
      </c>
      <c r="AX492" s="105">
        <v>0</v>
      </c>
      <c r="AY492" s="105">
        <v>2</v>
      </c>
      <c r="AZ492" s="105">
        <v>2</v>
      </c>
      <c r="BA492" s="105">
        <v>0</v>
      </c>
      <c r="BB492" s="105">
        <v>1</v>
      </c>
      <c r="BC492" s="105">
        <v>1</v>
      </c>
      <c r="BD492" s="105">
        <v>11</v>
      </c>
      <c r="BE492" s="105">
        <v>18</v>
      </c>
      <c r="BF492" s="105">
        <v>16</v>
      </c>
      <c r="BG492" s="105">
        <v>6</v>
      </c>
      <c r="BH492" s="105">
        <v>0</v>
      </c>
      <c r="BI492" s="105">
        <v>2</v>
      </c>
      <c r="BJ492" s="162"/>
      <c r="BK492" s="103" t="s">
        <v>102</v>
      </c>
      <c r="BL492" s="105">
        <v>0</v>
      </c>
      <c r="BM492" s="105">
        <v>140</v>
      </c>
      <c r="BN492" s="105">
        <v>60</v>
      </c>
      <c r="BO492" s="105">
        <v>0</v>
      </c>
      <c r="BP492" s="105">
        <v>0</v>
      </c>
      <c r="BQ492" s="105">
        <v>6</v>
      </c>
      <c r="BR492" s="105">
        <v>11</v>
      </c>
      <c r="BS492" s="105">
        <v>11</v>
      </c>
      <c r="BT492" s="105">
        <v>11</v>
      </c>
      <c r="BU492" s="162"/>
      <c r="BV492" s="103" t="s">
        <v>102</v>
      </c>
      <c r="BW492" s="105">
        <v>111</v>
      </c>
      <c r="BX492" s="105">
        <v>51</v>
      </c>
      <c r="BY492" s="105">
        <v>111</v>
      </c>
      <c r="BZ492" s="105">
        <v>51</v>
      </c>
      <c r="CA492" s="105">
        <v>71</v>
      </c>
      <c r="CB492" s="105">
        <v>34</v>
      </c>
      <c r="CC492" s="105">
        <v>3</v>
      </c>
      <c r="CD492" s="105">
        <v>1</v>
      </c>
      <c r="CE492" s="105">
        <v>3</v>
      </c>
      <c r="CF492" s="105">
        <v>1</v>
      </c>
      <c r="CG492" s="105">
        <v>3</v>
      </c>
      <c r="CH492" s="105">
        <v>1</v>
      </c>
      <c r="CI492" s="105">
        <v>203</v>
      </c>
      <c r="CJ492" s="105">
        <v>8</v>
      </c>
      <c r="CK492" s="105">
        <v>32</v>
      </c>
      <c r="CL492" s="105">
        <v>8</v>
      </c>
      <c r="CM492" s="105">
        <v>23</v>
      </c>
      <c r="CN492" s="105">
        <v>5</v>
      </c>
      <c r="CO492" s="162"/>
      <c r="CP492" s="105" t="s">
        <v>102</v>
      </c>
      <c r="CQ492" s="105">
        <v>20</v>
      </c>
      <c r="CR492" s="105">
        <v>4</v>
      </c>
      <c r="CS492" s="105">
        <v>3</v>
      </c>
      <c r="CT492" s="105">
        <v>1</v>
      </c>
      <c r="CU492" s="105">
        <v>1</v>
      </c>
      <c r="CV492" s="105">
        <v>21</v>
      </c>
      <c r="CW492" s="105">
        <v>5</v>
      </c>
      <c r="CX492" s="162"/>
      <c r="CY492" s="103" t="s">
        <v>102</v>
      </c>
      <c r="CZ492" s="105">
        <v>0</v>
      </c>
      <c r="DA492" s="105">
        <v>0</v>
      </c>
      <c r="DB492" s="105">
        <v>0</v>
      </c>
      <c r="DC492" s="105">
        <v>0</v>
      </c>
      <c r="DD492" s="105">
        <v>0</v>
      </c>
      <c r="DE492" s="105">
        <v>0</v>
      </c>
      <c r="DF492" s="105">
        <v>0</v>
      </c>
      <c r="DG492" s="105">
        <v>0</v>
      </c>
      <c r="DH492" s="105">
        <v>0</v>
      </c>
      <c r="DI492" s="105">
        <v>0</v>
      </c>
      <c r="DJ492" s="105">
        <v>0</v>
      </c>
      <c r="DK492" s="105">
        <v>0</v>
      </c>
      <c r="DL492" s="105">
        <v>0</v>
      </c>
      <c r="DM492" s="105">
        <v>0</v>
      </c>
      <c r="DN492" s="105">
        <v>0</v>
      </c>
      <c r="DO492" s="135"/>
      <c r="DP492" s="138" t="s">
        <v>278</v>
      </c>
      <c r="DQ492" s="138" t="s">
        <v>4586</v>
      </c>
      <c r="DR492" s="138">
        <v>317</v>
      </c>
      <c r="DS492" s="138">
        <v>97</v>
      </c>
      <c r="DT492" s="139">
        <v>460</v>
      </c>
      <c r="DU492" s="139">
        <v>0</v>
      </c>
    </row>
  </sheetData>
  <mergeCells count="2859">
    <mergeCell ref="CV422:CW422"/>
    <mergeCell ref="CW423:CW424"/>
    <mergeCell ref="CO469:CW469"/>
    <mergeCell ref="CO470:CW470"/>
    <mergeCell ref="CV471:CW471"/>
    <mergeCell ref="CW472:CW473"/>
    <mergeCell ref="CV325:CW325"/>
    <mergeCell ref="CW326:CW327"/>
    <mergeCell ref="CO370:CW370"/>
    <mergeCell ref="CO371:CW371"/>
    <mergeCell ref="CV372:CW372"/>
    <mergeCell ref="CW373:CW374"/>
    <mergeCell ref="CV241:CW241"/>
    <mergeCell ref="CW242:CW243"/>
    <mergeCell ref="CO276:CW276"/>
    <mergeCell ref="CO277:CW277"/>
    <mergeCell ref="CV278:CW278"/>
    <mergeCell ref="CW279:CW280"/>
    <mergeCell ref="CR326:CR327"/>
    <mergeCell ref="CS326:CS327"/>
    <mergeCell ref="CO308:CO310"/>
    <mergeCell ref="CU279:CU280"/>
    <mergeCell ref="CQ241:CS241"/>
    <mergeCell ref="CT241:CU241"/>
    <mergeCell ref="CT471:CU471"/>
    <mergeCell ref="CQ423:CQ424"/>
    <mergeCell ref="CO294:CO296"/>
    <mergeCell ref="CQ472:CQ473"/>
    <mergeCell ref="CQ278:CS278"/>
    <mergeCell ref="CT278:CU278"/>
    <mergeCell ref="CV164:CW164"/>
    <mergeCell ref="CW165:CW166"/>
    <mergeCell ref="CO190:CW190"/>
    <mergeCell ref="CO191:CW191"/>
    <mergeCell ref="CV192:CW192"/>
    <mergeCell ref="CW193:CW194"/>
    <mergeCell ref="CV81:CW81"/>
    <mergeCell ref="CW82:CW83"/>
    <mergeCell ref="CO113:CW113"/>
    <mergeCell ref="CO114:CW114"/>
    <mergeCell ref="CV115:CW115"/>
    <mergeCell ref="CW116:CW117"/>
    <mergeCell ref="CX490:CX492"/>
    <mergeCell ref="CO1:CW1"/>
    <mergeCell ref="CO2:CW2"/>
    <mergeCell ref="CO3:CW3"/>
    <mergeCell ref="CV4:CW4"/>
    <mergeCell ref="CW5:CW6"/>
    <mergeCell ref="CO40:CW40"/>
    <mergeCell ref="CO41:CW41"/>
    <mergeCell ref="CV42:CW42"/>
    <mergeCell ref="CW43:CW44"/>
    <mergeCell ref="CX478:CX480"/>
    <mergeCell ref="CX470:DN470"/>
    <mergeCell ref="CX460:CX462"/>
    <mergeCell ref="CX448:CX450"/>
    <mergeCell ref="CX435:CX437"/>
    <mergeCell ref="DN423:DN424"/>
    <mergeCell ref="CX414:CX416"/>
    <mergeCell ref="CX395:CX397"/>
    <mergeCell ref="CX382:CX384"/>
    <mergeCell ref="DK373:DK374"/>
    <mergeCell ref="A490:A492"/>
    <mergeCell ref="W490:W492"/>
    <mergeCell ref="AS490:AS492"/>
    <mergeCell ref="BJ490:BJ492"/>
    <mergeCell ref="BU490:BU492"/>
    <mergeCell ref="CO490:CO492"/>
    <mergeCell ref="CX484:CX486"/>
    <mergeCell ref="A487:A489"/>
    <mergeCell ref="W487:W489"/>
    <mergeCell ref="AS487:AS489"/>
    <mergeCell ref="BJ487:BJ489"/>
    <mergeCell ref="BU487:BU489"/>
    <mergeCell ref="CO487:CO489"/>
    <mergeCell ref="CX487:CX489"/>
    <mergeCell ref="A484:A486"/>
    <mergeCell ref="W484:W486"/>
    <mergeCell ref="AS484:AS486"/>
    <mergeCell ref="BJ484:BJ486"/>
    <mergeCell ref="BU484:BU486"/>
    <mergeCell ref="CO484:CO486"/>
    <mergeCell ref="BJ481:BJ483"/>
    <mergeCell ref="BU481:BU483"/>
    <mergeCell ref="CO481:CO483"/>
    <mergeCell ref="CX481:CX483"/>
    <mergeCell ref="A478:A480"/>
    <mergeCell ref="W478:W480"/>
    <mergeCell ref="AS478:AS480"/>
    <mergeCell ref="BJ478:BJ480"/>
    <mergeCell ref="BU478:BU480"/>
    <mergeCell ref="CO478:CO480"/>
    <mergeCell ref="CZ474:DN474"/>
    <mergeCell ref="A475:A477"/>
    <mergeCell ref="W475:W477"/>
    <mergeCell ref="AS475:AS477"/>
    <mergeCell ref="BJ475:BJ477"/>
    <mergeCell ref="BU475:BU477"/>
    <mergeCell ref="CO475:CO477"/>
    <mergeCell ref="CX475:CX477"/>
    <mergeCell ref="C474:T474"/>
    <mergeCell ref="Y474:AP474"/>
    <mergeCell ref="AU474:BI474"/>
    <mergeCell ref="BL474:BT474"/>
    <mergeCell ref="BW474:CN474"/>
    <mergeCell ref="A481:A483"/>
    <mergeCell ref="W481:W483"/>
    <mergeCell ref="AS481:AS483"/>
    <mergeCell ref="CQ474:CU474"/>
    <mergeCell ref="DE472:DE473"/>
    <mergeCell ref="DF472:DF473"/>
    <mergeCell ref="DG472:DG473"/>
    <mergeCell ref="DH472:DH473"/>
    <mergeCell ref="DI472:DI473"/>
    <mergeCell ref="DJ472:DJ473"/>
    <mergeCell ref="CU472:CU473"/>
    <mergeCell ref="CZ472:CZ473"/>
    <mergeCell ref="DA472:DA473"/>
    <mergeCell ref="DB472:DB473"/>
    <mergeCell ref="DC472:DC473"/>
    <mergeCell ref="DD472:DD473"/>
    <mergeCell ref="CT472:CT473"/>
    <mergeCell ref="CV472:CV473"/>
    <mergeCell ref="CR472:CR473"/>
    <mergeCell ref="CS472:CS473"/>
    <mergeCell ref="CX471:CX473"/>
    <mergeCell ref="CY471:CY473"/>
    <mergeCell ref="CZ471:DN471"/>
    <mergeCell ref="DK472:DK473"/>
    <mergeCell ref="DL472:DL473"/>
    <mergeCell ref="DM472:DM473"/>
    <mergeCell ref="DN472:DN473"/>
    <mergeCell ref="CQ471:CS471"/>
    <mergeCell ref="C472:C473"/>
    <mergeCell ref="D472:D473"/>
    <mergeCell ref="E472:E473"/>
    <mergeCell ref="F472:F473"/>
    <mergeCell ref="G472:G473"/>
    <mergeCell ref="BV471:BV473"/>
    <mergeCell ref="BW471:CB471"/>
    <mergeCell ref="CC471:CH471"/>
    <mergeCell ref="CI471:CN471"/>
    <mergeCell ref="CO471:CO473"/>
    <mergeCell ref="CP471:CP473"/>
    <mergeCell ref="CA472:CB472"/>
    <mergeCell ref="CC472:CD472"/>
    <mergeCell ref="CE472:CF472"/>
    <mergeCell ref="CG472:CH472"/>
    <mergeCell ref="BE471:BH471"/>
    <mergeCell ref="CI472:CJ472"/>
    <mergeCell ref="CK472:CL472"/>
    <mergeCell ref="CM472:CN472"/>
    <mergeCell ref="BQ472:BQ473"/>
    <mergeCell ref="AE472:AE473"/>
    <mergeCell ref="N472:N473"/>
    <mergeCell ref="O472:O473"/>
    <mergeCell ref="P472:P473"/>
    <mergeCell ref="Q472:Q473"/>
    <mergeCell ref="R472:R473"/>
    <mergeCell ref="S472:S473"/>
    <mergeCell ref="AG472:AG473"/>
    <mergeCell ref="AH472:AH473"/>
    <mergeCell ref="AI472:AI473"/>
    <mergeCell ref="AJ472:AJ473"/>
    <mergeCell ref="AK472:AK473"/>
    <mergeCell ref="BS472:BS473"/>
    <mergeCell ref="BT472:BT473"/>
    <mergeCell ref="BW472:BX472"/>
    <mergeCell ref="BY472:BZ472"/>
    <mergeCell ref="BD472:BD473"/>
    <mergeCell ref="BE472:BE473"/>
    <mergeCell ref="BF472:BF473"/>
    <mergeCell ref="BG472:BG473"/>
    <mergeCell ref="BH472:BH473"/>
    <mergeCell ref="BL472:BL473"/>
    <mergeCell ref="AX472:AX473"/>
    <mergeCell ref="AY472:AY473"/>
    <mergeCell ref="AZ472:AZ473"/>
    <mergeCell ref="BA472:BA473"/>
    <mergeCell ref="BB472:BB473"/>
    <mergeCell ref="M471:N471"/>
    <mergeCell ref="O471:P471"/>
    <mergeCell ref="BC472:BC473"/>
    <mergeCell ref="AL472:AL473"/>
    <mergeCell ref="AM472:AM473"/>
    <mergeCell ref="AN472:AN473"/>
    <mergeCell ref="AO472:AO473"/>
    <mergeCell ref="BR472:BR473"/>
    <mergeCell ref="BP472:BP473"/>
    <mergeCell ref="AP472:AP473"/>
    <mergeCell ref="AQ472:AQ473"/>
    <mergeCell ref="BM472:BM473"/>
    <mergeCell ref="BN472:BN473"/>
    <mergeCell ref="Q471:R471"/>
    <mergeCell ref="S471:T471"/>
    <mergeCell ref="U471:V471"/>
    <mergeCell ref="W471:W473"/>
    <mergeCell ref="X471:X473"/>
    <mergeCell ref="Y471:Z471"/>
    <mergeCell ref="T472:T473"/>
    <mergeCell ref="U472:U473"/>
    <mergeCell ref="V472:V473"/>
    <mergeCell ref="Y472:Y473"/>
    <mergeCell ref="AF472:AF473"/>
    <mergeCell ref="BJ470:BT470"/>
    <mergeCell ref="BU470:CN470"/>
    <mergeCell ref="BO472:BO473"/>
    <mergeCell ref="H472:H473"/>
    <mergeCell ref="I472:I473"/>
    <mergeCell ref="J472:J473"/>
    <mergeCell ref="K472:K473"/>
    <mergeCell ref="L472:L473"/>
    <mergeCell ref="M472:M473"/>
    <mergeCell ref="AS470:BI470"/>
    <mergeCell ref="BI471:BI473"/>
    <mergeCell ref="BJ471:BJ473"/>
    <mergeCell ref="BK471:BK473"/>
    <mergeCell ref="BL471:BT471"/>
    <mergeCell ref="BU471:BU473"/>
    <mergeCell ref="AU471:BD471"/>
    <mergeCell ref="AR472:AR473"/>
    <mergeCell ref="AU472:AU473"/>
    <mergeCell ref="AV472:AV473"/>
    <mergeCell ref="AW472:AW473"/>
    <mergeCell ref="AA471:AB471"/>
    <mergeCell ref="AC471:AD471"/>
    <mergeCell ref="AE471:AF471"/>
    <mergeCell ref="AG471:AH471"/>
    <mergeCell ref="AI471:AJ471"/>
    <mergeCell ref="AK471:AL471"/>
    <mergeCell ref="CX466:CX468"/>
    <mergeCell ref="A469:V469"/>
    <mergeCell ref="W469:AR469"/>
    <mergeCell ref="AS469:BI469"/>
    <mergeCell ref="BJ469:BT469"/>
    <mergeCell ref="BU469:CN469"/>
    <mergeCell ref="CX469:DN469"/>
    <mergeCell ref="A466:A468"/>
    <mergeCell ref="W466:W468"/>
    <mergeCell ref="AS466:AS468"/>
    <mergeCell ref="BJ466:BJ468"/>
    <mergeCell ref="BU466:BU468"/>
    <mergeCell ref="CO466:CO468"/>
    <mergeCell ref="AM471:AN471"/>
    <mergeCell ref="AO471:AP471"/>
    <mergeCell ref="AQ471:AR471"/>
    <mergeCell ref="AS471:AS473"/>
    <mergeCell ref="AT471:AT473"/>
    <mergeCell ref="Z472:Z473"/>
    <mergeCell ref="AA472:AA473"/>
    <mergeCell ref="AB472:AB473"/>
    <mergeCell ref="AC472:AC473"/>
    <mergeCell ref="AD472:AD473"/>
    <mergeCell ref="A471:A473"/>
    <mergeCell ref="B471:B473"/>
    <mergeCell ref="C471:D471"/>
    <mergeCell ref="E471:F471"/>
    <mergeCell ref="G471:H471"/>
    <mergeCell ref="I471:J471"/>
    <mergeCell ref="K471:L471"/>
    <mergeCell ref="A470:V470"/>
    <mergeCell ref="W470:AR470"/>
    <mergeCell ref="A463:A465"/>
    <mergeCell ref="W463:W465"/>
    <mergeCell ref="AS463:AS465"/>
    <mergeCell ref="BJ463:BJ465"/>
    <mergeCell ref="BU463:BU465"/>
    <mergeCell ref="CO463:CO465"/>
    <mergeCell ref="CX463:CX465"/>
    <mergeCell ref="A460:A462"/>
    <mergeCell ref="W460:W462"/>
    <mergeCell ref="AS460:AS462"/>
    <mergeCell ref="BJ460:BJ462"/>
    <mergeCell ref="BU460:BU462"/>
    <mergeCell ref="CO460:CO462"/>
    <mergeCell ref="CX454:CX456"/>
    <mergeCell ref="A457:A459"/>
    <mergeCell ref="W457:W459"/>
    <mergeCell ref="AS457:AS459"/>
    <mergeCell ref="BJ457:BJ459"/>
    <mergeCell ref="BU457:BU459"/>
    <mergeCell ref="CO457:CO459"/>
    <mergeCell ref="CX457:CX459"/>
    <mergeCell ref="A454:A456"/>
    <mergeCell ref="W454:W456"/>
    <mergeCell ref="AS454:AS456"/>
    <mergeCell ref="BJ454:BJ456"/>
    <mergeCell ref="BU454:BU456"/>
    <mergeCell ref="CO454:CO456"/>
    <mergeCell ref="CX426:CX428"/>
    <mergeCell ref="AV423:AV424"/>
    <mergeCell ref="BS423:BS424"/>
    <mergeCell ref="A451:A453"/>
    <mergeCell ref="W451:W453"/>
    <mergeCell ref="AS451:AS453"/>
    <mergeCell ref="BJ451:BJ453"/>
    <mergeCell ref="BU451:BU453"/>
    <mergeCell ref="CO451:CO453"/>
    <mergeCell ref="CX451:CX453"/>
    <mergeCell ref="A448:A450"/>
    <mergeCell ref="W448:W450"/>
    <mergeCell ref="AS448:AS450"/>
    <mergeCell ref="BJ448:BJ450"/>
    <mergeCell ref="BU448:BU450"/>
    <mergeCell ref="CO448:CO450"/>
    <mergeCell ref="CX441:CX443"/>
    <mergeCell ref="A444:A446"/>
    <mergeCell ref="W444:W446"/>
    <mergeCell ref="AS444:AS446"/>
    <mergeCell ref="BJ444:BJ446"/>
    <mergeCell ref="BU444:BU446"/>
    <mergeCell ref="CO444:CO446"/>
    <mergeCell ref="CX444:CX446"/>
    <mergeCell ref="A441:A443"/>
    <mergeCell ref="W441:W443"/>
    <mergeCell ref="AS441:AS443"/>
    <mergeCell ref="BJ441:BJ443"/>
    <mergeCell ref="BU441:BU443"/>
    <mergeCell ref="CO441:CO443"/>
    <mergeCell ref="A438:A440"/>
    <mergeCell ref="W438:W440"/>
    <mergeCell ref="AS438:AS440"/>
    <mergeCell ref="BJ438:BJ440"/>
    <mergeCell ref="BU438:BU440"/>
    <mergeCell ref="CO438:CO440"/>
    <mergeCell ref="CX438:CX440"/>
    <mergeCell ref="A435:A437"/>
    <mergeCell ref="W435:W437"/>
    <mergeCell ref="AS435:AS437"/>
    <mergeCell ref="BJ435:BJ437"/>
    <mergeCell ref="BU435:BU437"/>
    <mergeCell ref="CO435:CO437"/>
    <mergeCell ref="CX429:CX431"/>
    <mergeCell ref="A432:A434"/>
    <mergeCell ref="W432:W434"/>
    <mergeCell ref="AS432:AS434"/>
    <mergeCell ref="BJ432:BJ434"/>
    <mergeCell ref="BU432:BU434"/>
    <mergeCell ref="CO432:CO434"/>
    <mergeCell ref="CX432:CX434"/>
    <mergeCell ref="A429:A431"/>
    <mergeCell ref="W429:W431"/>
    <mergeCell ref="AS429:AS431"/>
    <mergeCell ref="BJ429:BJ431"/>
    <mergeCell ref="BU429:BU431"/>
    <mergeCell ref="CO429:CO431"/>
    <mergeCell ref="DH423:DH424"/>
    <mergeCell ref="DI423:DI424"/>
    <mergeCell ref="DJ423:DJ424"/>
    <mergeCell ref="DK423:DK424"/>
    <mergeCell ref="DL423:DL424"/>
    <mergeCell ref="DM423:DM424"/>
    <mergeCell ref="DB423:DB424"/>
    <mergeCell ref="DC423:DC424"/>
    <mergeCell ref="DD423:DD424"/>
    <mergeCell ref="DE423:DE424"/>
    <mergeCell ref="DF423:DF424"/>
    <mergeCell ref="DG423:DG424"/>
    <mergeCell ref="CR423:CR424"/>
    <mergeCell ref="CS423:CS424"/>
    <mergeCell ref="CT423:CT424"/>
    <mergeCell ref="CU423:CU424"/>
    <mergeCell ref="CZ423:CZ424"/>
    <mergeCell ref="DA423:DA424"/>
    <mergeCell ref="A426:A428"/>
    <mergeCell ref="W426:W428"/>
    <mergeCell ref="AS426:AS428"/>
    <mergeCell ref="BJ426:BJ428"/>
    <mergeCell ref="BU426:BU428"/>
    <mergeCell ref="CO426:CO428"/>
    <mergeCell ref="CG423:CH423"/>
    <mergeCell ref="CI423:CJ423"/>
    <mergeCell ref="CK423:CL423"/>
    <mergeCell ref="CM423:CN423"/>
    <mergeCell ref="BW422:CB422"/>
    <mergeCell ref="CC422:CH422"/>
    <mergeCell ref="BP423:BP424"/>
    <mergeCell ref="BQ423:BQ424"/>
    <mergeCell ref="BR423:BR424"/>
    <mergeCell ref="AI423:AI424"/>
    <mergeCell ref="AJ423:AJ424"/>
    <mergeCell ref="AK423:AK424"/>
    <mergeCell ref="AL423:AL424"/>
    <mergeCell ref="AM423:AM424"/>
    <mergeCell ref="AN423:AN424"/>
    <mergeCell ref="BY423:BZ423"/>
    <mergeCell ref="CA423:CB423"/>
    <mergeCell ref="BT423:BT424"/>
    <mergeCell ref="BW423:BX423"/>
    <mergeCell ref="CC423:CD423"/>
    <mergeCell ref="CE423:CF423"/>
    <mergeCell ref="BG423:BG424"/>
    <mergeCell ref="BH423:BH424"/>
    <mergeCell ref="BL423:BL424"/>
    <mergeCell ref="BM423:BM424"/>
    <mergeCell ref="BN423:BN424"/>
    <mergeCell ref="BO423:BO424"/>
    <mergeCell ref="BA423:BA424"/>
    <mergeCell ref="BB423:BB424"/>
    <mergeCell ref="BC423:BC424"/>
    <mergeCell ref="BD423:BD424"/>
    <mergeCell ref="BE423:BE424"/>
    <mergeCell ref="BF423:BF424"/>
    <mergeCell ref="AO423:AO424"/>
    <mergeCell ref="AP423:AP424"/>
    <mergeCell ref="AQ423:AQ424"/>
    <mergeCell ref="AR423:AR424"/>
    <mergeCell ref="AU423:AU424"/>
    <mergeCell ref="AS422:AS424"/>
    <mergeCell ref="AT422:AT424"/>
    <mergeCell ref="AU422:BD422"/>
    <mergeCell ref="BE422:BH422"/>
    <mergeCell ref="BI422:BI424"/>
    <mergeCell ref="BJ422:BJ424"/>
    <mergeCell ref="AW423:AW424"/>
    <mergeCell ref="AX423:AX424"/>
    <mergeCell ref="AY423:AY424"/>
    <mergeCell ref="AG423:AG424"/>
    <mergeCell ref="AH423:AH424"/>
    <mergeCell ref="Q423:Q424"/>
    <mergeCell ref="R423:R424"/>
    <mergeCell ref="S423:S424"/>
    <mergeCell ref="T423:T424"/>
    <mergeCell ref="U423:U424"/>
    <mergeCell ref="V423:V424"/>
    <mergeCell ref="K422:L422"/>
    <mergeCell ref="M422:N422"/>
    <mergeCell ref="O422:P422"/>
    <mergeCell ref="CY422:CY424"/>
    <mergeCell ref="CZ422:DN422"/>
    <mergeCell ref="C423:C424"/>
    <mergeCell ref="D423:D424"/>
    <mergeCell ref="E423:E424"/>
    <mergeCell ref="F423:F424"/>
    <mergeCell ref="G423:G424"/>
    <mergeCell ref="H423:H424"/>
    <mergeCell ref="I423:I424"/>
    <mergeCell ref="J423:J424"/>
    <mergeCell ref="CI422:CN422"/>
    <mergeCell ref="CO422:CO424"/>
    <mergeCell ref="CP422:CP424"/>
    <mergeCell ref="CQ422:CS422"/>
    <mergeCell ref="CT422:CU422"/>
    <mergeCell ref="CX422:CX424"/>
    <mergeCell ref="CV423:CV424"/>
    <mergeCell ref="BK422:BK424"/>
    <mergeCell ref="BL422:BT422"/>
    <mergeCell ref="BU422:BU424"/>
    <mergeCell ref="BV422:BV424"/>
    <mergeCell ref="AE422:AF422"/>
    <mergeCell ref="Y423:Y424"/>
    <mergeCell ref="Z423:Z424"/>
    <mergeCell ref="AA423:AA424"/>
    <mergeCell ref="AB423:AB424"/>
    <mergeCell ref="K423:K424"/>
    <mergeCell ref="L423:L424"/>
    <mergeCell ref="M423:M424"/>
    <mergeCell ref="N423:N424"/>
    <mergeCell ref="O423:O424"/>
    <mergeCell ref="P423:P424"/>
    <mergeCell ref="AC423:AC424"/>
    <mergeCell ref="AD423:AD424"/>
    <mergeCell ref="AE423:AE424"/>
    <mergeCell ref="AF423:AF424"/>
    <mergeCell ref="Q422:R422"/>
    <mergeCell ref="S422:T422"/>
    <mergeCell ref="U422:V422"/>
    <mergeCell ref="A422:A424"/>
    <mergeCell ref="B422:B424"/>
    <mergeCell ref="C422:D422"/>
    <mergeCell ref="E422:F422"/>
    <mergeCell ref="G422:H422"/>
    <mergeCell ref="I422:J422"/>
    <mergeCell ref="CX420:DN420"/>
    <mergeCell ref="A421:V421"/>
    <mergeCell ref="W421:AR421"/>
    <mergeCell ref="AS421:BI421"/>
    <mergeCell ref="BJ421:BT421"/>
    <mergeCell ref="BU421:CN421"/>
    <mergeCell ref="CX421:DN421"/>
    <mergeCell ref="CO420:CW420"/>
    <mergeCell ref="CO421:CW421"/>
    <mergeCell ref="A420:V420"/>
    <mergeCell ref="W420:AR420"/>
    <mergeCell ref="AS420:BI420"/>
    <mergeCell ref="BJ420:BT420"/>
    <mergeCell ref="BU420:CN420"/>
    <mergeCell ref="AZ423:AZ424"/>
    <mergeCell ref="AG422:AH422"/>
    <mergeCell ref="AI422:AJ422"/>
    <mergeCell ref="AK422:AL422"/>
    <mergeCell ref="AM422:AN422"/>
    <mergeCell ref="AO422:AP422"/>
    <mergeCell ref="AQ422:AR422"/>
    <mergeCell ref="W422:W424"/>
    <mergeCell ref="X422:X424"/>
    <mergeCell ref="Y422:Z422"/>
    <mergeCell ref="AA422:AB422"/>
    <mergeCell ref="AC422:AD422"/>
    <mergeCell ref="A417:A419"/>
    <mergeCell ref="W417:W419"/>
    <mergeCell ref="AS417:AS419"/>
    <mergeCell ref="BJ417:BJ419"/>
    <mergeCell ref="BU417:BU419"/>
    <mergeCell ref="CO417:CO419"/>
    <mergeCell ref="CX417:CX419"/>
    <mergeCell ref="A414:A416"/>
    <mergeCell ref="W414:W416"/>
    <mergeCell ref="AS414:AS416"/>
    <mergeCell ref="BJ414:BJ416"/>
    <mergeCell ref="BU414:BU416"/>
    <mergeCell ref="CO414:CO416"/>
    <mergeCell ref="CO408:CO410"/>
    <mergeCell ref="CX408:CX410"/>
    <mergeCell ref="A411:A413"/>
    <mergeCell ref="W411:W413"/>
    <mergeCell ref="AS411:AS413"/>
    <mergeCell ref="BJ411:BJ413"/>
    <mergeCell ref="BU411:BU413"/>
    <mergeCell ref="CO411:CO413"/>
    <mergeCell ref="CX411:CX413"/>
    <mergeCell ref="C407:T407"/>
    <mergeCell ref="Y407:AP407"/>
    <mergeCell ref="AU407:BH407"/>
    <mergeCell ref="CQ407:CU407"/>
    <mergeCell ref="CZ407:DN407"/>
    <mergeCell ref="A408:A410"/>
    <mergeCell ref="W408:W410"/>
    <mergeCell ref="AS408:AS410"/>
    <mergeCell ref="BJ408:BJ410"/>
    <mergeCell ref="BU408:BU410"/>
    <mergeCell ref="CX401:CX403"/>
    <mergeCell ref="A404:A406"/>
    <mergeCell ref="W404:W406"/>
    <mergeCell ref="AS404:AS406"/>
    <mergeCell ref="BJ404:BJ406"/>
    <mergeCell ref="BU404:BU406"/>
    <mergeCell ref="CO404:CO406"/>
    <mergeCell ref="CX404:CX406"/>
    <mergeCell ref="A401:A403"/>
    <mergeCell ref="W401:W403"/>
    <mergeCell ref="AS401:AS403"/>
    <mergeCell ref="BJ401:BJ403"/>
    <mergeCell ref="BU401:BU403"/>
    <mergeCell ref="CO401:CO403"/>
    <mergeCell ref="A398:A400"/>
    <mergeCell ref="W398:W400"/>
    <mergeCell ref="AS398:AS400"/>
    <mergeCell ref="BJ398:BJ400"/>
    <mergeCell ref="BU398:BU400"/>
    <mergeCell ref="CO398:CO400"/>
    <mergeCell ref="CX398:CX400"/>
    <mergeCell ref="A395:A397"/>
    <mergeCell ref="W395:W397"/>
    <mergeCell ref="AS395:AS397"/>
    <mergeCell ref="BJ395:BJ397"/>
    <mergeCell ref="BU395:BU397"/>
    <mergeCell ref="CO395:CO397"/>
    <mergeCell ref="CX388:CX390"/>
    <mergeCell ref="A392:A394"/>
    <mergeCell ref="W392:W394"/>
    <mergeCell ref="AS392:AS394"/>
    <mergeCell ref="BJ392:BJ394"/>
    <mergeCell ref="BU392:BU394"/>
    <mergeCell ref="CO392:CO394"/>
    <mergeCell ref="CX392:CX394"/>
    <mergeCell ref="A388:A390"/>
    <mergeCell ref="W388:W390"/>
    <mergeCell ref="AS388:AS390"/>
    <mergeCell ref="BJ388:BJ390"/>
    <mergeCell ref="BU388:BU390"/>
    <mergeCell ref="CO388:CO390"/>
    <mergeCell ref="A385:A387"/>
    <mergeCell ref="W385:W387"/>
    <mergeCell ref="AS385:AS387"/>
    <mergeCell ref="BJ385:BJ387"/>
    <mergeCell ref="BU385:BU387"/>
    <mergeCell ref="CO385:CO387"/>
    <mergeCell ref="CX385:CX387"/>
    <mergeCell ref="A382:A384"/>
    <mergeCell ref="W382:W384"/>
    <mergeCell ref="AS382:AS384"/>
    <mergeCell ref="BJ382:BJ384"/>
    <mergeCell ref="BU382:BU384"/>
    <mergeCell ref="CO382:CO384"/>
    <mergeCell ref="CX376:CX378"/>
    <mergeCell ref="A379:A381"/>
    <mergeCell ref="W379:W381"/>
    <mergeCell ref="AS379:AS381"/>
    <mergeCell ref="BJ379:BJ381"/>
    <mergeCell ref="BU379:BU381"/>
    <mergeCell ref="CO379:CO381"/>
    <mergeCell ref="CX379:CX381"/>
    <mergeCell ref="A376:A378"/>
    <mergeCell ref="W376:W378"/>
    <mergeCell ref="AS376:AS378"/>
    <mergeCell ref="BJ376:BJ378"/>
    <mergeCell ref="BU376:BU378"/>
    <mergeCell ref="CO376:CO378"/>
    <mergeCell ref="DL373:DL374"/>
    <mergeCell ref="DM373:DM374"/>
    <mergeCell ref="DN373:DN374"/>
    <mergeCell ref="C375:T375"/>
    <mergeCell ref="Y375:AP375"/>
    <mergeCell ref="AU375:BH375"/>
    <mergeCell ref="CQ375:CU375"/>
    <mergeCell ref="CZ375:DN375"/>
    <mergeCell ref="DE373:DE374"/>
    <mergeCell ref="DF373:DF374"/>
    <mergeCell ref="DG373:DG374"/>
    <mergeCell ref="DH373:DH374"/>
    <mergeCell ref="DI373:DI374"/>
    <mergeCell ref="DJ373:DJ374"/>
    <mergeCell ref="CU373:CU374"/>
    <mergeCell ref="CZ373:CZ374"/>
    <mergeCell ref="DA373:DA374"/>
    <mergeCell ref="DB373:DB374"/>
    <mergeCell ref="DC373:DC374"/>
    <mergeCell ref="DD373:DD374"/>
    <mergeCell ref="CT373:CT374"/>
    <mergeCell ref="CV373:CV374"/>
    <mergeCell ref="CR373:CR374"/>
    <mergeCell ref="CS373:CS374"/>
    <mergeCell ref="CI373:CJ373"/>
    <mergeCell ref="CK373:CL373"/>
    <mergeCell ref="CM373:CN373"/>
    <mergeCell ref="CQ373:CQ374"/>
    <mergeCell ref="BQ373:BQ374"/>
    <mergeCell ref="BR373:BR374"/>
    <mergeCell ref="BS373:BS374"/>
    <mergeCell ref="BT373:BT374"/>
    <mergeCell ref="AD373:AD374"/>
    <mergeCell ref="AE373:AE374"/>
    <mergeCell ref="N373:N374"/>
    <mergeCell ref="O373:O374"/>
    <mergeCell ref="P373:P374"/>
    <mergeCell ref="Q373:Q374"/>
    <mergeCell ref="R373:R374"/>
    <mergeCell ref="S373:S374"/>
    <mergeCell ref="BW373:BX373"/>
    <mergeCell ref="BY373:BZ373"/>
    <mergeCell ref="BD373:BD374"/>
    <mergeCell ref="BE373:BE374"/>
    <mergeCell ref="BF373:BF374"/>
    <mergeCell ref="BG373:BG374"/>
    <mergeCell ref="BH373:BH374"/>
    <mergeCell ref="BL373:BL374"/>
    <mergeCell ref="AX373:AX374"/>
    <mergeCell ref="AY373:AY374"/>
    <mergeCell ref="AZ373:AZ374"/>
    <mergeCell ref="BA373:BA374"/>
    <mergeCell ref="BB373:BB374"/>
    <mergeCell ref="BC373:BC374"/>
    <mergeCell ref="AL373:AL374"/>
    <mergeCell ref="AM373:AM374"/>
    <mergeCell ref="AN373:AN374"/>
    <mergeCell ref="AO373:AO374"/>
    <mergeCell ref="AP373:AP374"/>
    <mergeCell ref="AQ373:AQ374"/>
    <mergeCell ref="BM373:BM374"/>
    <mergeCell ref="BN373:BN374"/>
    <mergeCell ref="BO373:BO374"/>
    <mergeCell ref="BP373:BP374"/>
    <mergeCell ref="H373:H374"/>
    <mergeCell ref="I373:I374"/>
    <mergeCell ref="J373:J374"/>
    <mergeCell ref="K373:K374"/>
    <mergeCell ref="L373:L374"/>
    <mergeCell ref="M373:M374"/>
    <mergeCell ref="CQ372:CS372"/>
    <mergeCell ref="CT372:CU372"/>
    <mergeCell ref="CX372:CX374"/>
    <mergeCell ref="CY372:CY374"/>
    <mergeCell ref="CZ372:DN372"/>
    <mergeCell ref="C373:C374"/>
    <mergeCell ref="D373:D374"/>
    <mergeCell ref="E373:E374"/>
    <mergeCell ref="F373:F374"/>
    <mergeCell ref="G373:G374"/>
    <mergeCell ref="BV372:BV374"/>
    <mergeCell ref="BW372:CB372"/>
    <mergeCell ref="CC372:CH372"/>
    <mergeCell ref="CI372:CN372"/>
    <mergeCell ref="CO372:CO374"/>
    <mergeCell ref="CP372:CP374"/>
    <mergeCell ref="CA373:CB373"/>
    <mergeCell ref="CC373:CD373"/>
    <mergeCell ref="CE373:CF373"/>
    <mergeCell ref="CG373:CH373"/>
    <mergeCell ref="BE372:BH372"/>
    <mergeCell ref="BI372:BI374"/>
    <mergeCell ref="BJ372:BJ374"/>
    <mergeCell ref="BK372:BK374"/>
    <mergeCell ref="BL372:BT372"/>
    <mergeCell ref="BU372:BU374"/>
    <mergeCell ref="AT372:AT374"/>
    <mergeCell ref="AU372:BD372"/>
    <mergeCell ref="AR373:AR374"/>
    <mergeCell ref="AU373:AU374"/>
    <mergeCell ref="AV373:AV374"/>
    <mergeCell ref="AW373:AW374"/>
    <mergeCell ref="AA372:AB372"/>
    <mergeCell ref="AC372:AD372"/>
    <mergeCell ref="AE372:AF372"/>
    <mergeCell ref="AG372:AH372"/>
    <mergeCell ref="AI372:AJ372"/>
    <mergeCell ref="AK372:AL372"/>
    <mergeCell ref="Q372:R372"/>
    <mergeCell ref="S372:T372"/>
    <mergeCell ref="U372:V372"/>
    <mergeCell ref="W372:W374"/>
    <mergeCell ref="X372:X374"/>
    <mergeCell ref="Y372:Z372"/>
    <mergeCell ref="T373:T374"/>
    <mergeCell ref="U373:U374"/>
    <mergeCell ref="V373:V374"/>
    <mergeCell ref="Y373:Y374"/>
    <mergeCell ref="AF373:AF374"/>
    <mergeCell ref="AG373:AG374"/>
    <mergeCell ref="AH373:AH374"/>
    <mergeCell ref="AI373:AI374"/>
    <mergeCell ref="AJ373:AJ374"/>
    <mergeCell ref="AK373:AK374"/>
    <mergeCell ref="Z373:Z374"/>
    <mergeCell ref="AA373:AA374"/>
    <mergeCell ref="AB373:AB374"/>
    <mergeCell ref="AC373:AC374"/>
    <mergeCell ref="CX371:DN371"/>
    <mergeCell ref="A372:A374"/>
    <mergeCell ref="B372:B374"/>
    <mergeCell ref="C372:D372"/>
    <mergeCell ref="E372:F372"/>
    <mergeCell ref="G372:H372"/>
    <mergeCell ref="I372:J372"/>
    <mergeCell ref="K372:L372"/>
    <mergeCell ref="M372:N372"/>
    <mergeCell ref="O372:P372"/>
    <mergeCell ref="A371:V371"/>
    <mergeCell ref="W371:AR371"/>
    <mergeCell ref="AS371:BI371"/>
    <mergeCell ref="BJ371:BT371"/>
    <mergeCell ref="BU371:CN371"/>
    <mergeCell ref="CX367:CX369"/>
    <mergeCell ref="A370:V370"/>
    <mergeCell ref="W370:AR370"/>
    <mergeCell ref="AS370:BI370"/>
    <mergeCell ref="BJ370:BT370"/>
    <mergeCell ref="BU370:CN370"/>
    <mergeCell ref="CX370:DN370"/>
    <mergeCell ref="A367:A369"/>
    <mergeCell ref="W367:W369"/>
    <mergeCell ref="AS367:AS369"/>
    <mergeCell ref="BJ367:BJ369"/>
    <mergeCell ref="BU367:BU369"/>
    <mergeCell ref="CO367:CO369"/>
    <mergeCell ref="AM372:AN372"/>
    <mergeCell ref="AO372:AP372"/>
    <mergeCell ref="AQ372:AR372"/>
    <mergeCell ref="AS372:AS374"/>
    <mergeCell ref="CX361:CX363"/>
    <mergeCell ref="A364:A366"/>
    <mergeCell ref="W364:W366"/>
    <mergeCell ref="AS364:AS366"/>
    <mergeCell ref="BJ364:BJ366"/>
    <mergeCell ref="BU364:BU366"/>
    <mergeCell ref="CO364:CO366"/>
    <mergeCell ref="CX364:CX366"/>
    <mergeCell ref="A361:A363"/>
    <mergeCell ref="W361:W363"/>
    <mergeCell ref="AS361:AS363"/>
    <mergeCell ref="BJ361:BJ363"/>
    <mergeCell ref="BU361:BU363"/>
    <mergeCell ref="CO361:CO363"/>
    <mergeCell ref="CX354:CX356"/>
    <mergeCell ref="A357:A359"/>
    <mergeCell ref="W357:W359"/>
    <mergeCell ref="AS357:AS359"/>
    <mergeCell ref="BJ357:BJ359"/>
    <mergeCell ref="BU357:BU359"/>
    <mergeCell ref="CO357:CO359"/>
    <mergeCell ref="CX357:CX359"/>
    <mergeCell ref="A354:A356"/>
    <mergeCell ref="W354:W356"/>
    <mergeCell ref="AS354:AS356"/>
    <mergeCell ref="BJ354:BJ356"/>
    <mergeCell ref="BU354:BU356"/>
    <mergeCell ref="CO354:CO356"/>
    <mergeCell ref="CY350:DN350"/>
    <mergeCell ref="A351:A353"/>
    <mergeCell ref="W351:W353"/>
    <mergeCell ref="AS351:AS353"/>
    <mergeCell ref="BJ351:BJ353"/>
    <mergeCell ref="BU351:BU353"/>
    <mergeCell ref="CO351:CO353"/>
    <mergeCell ref="CX351:CX353"/>
    <mergeCell ref="CX347:CX349"/>
    <mergeCell ref="C350:T350"/>
    <mergeCell ref="Y350:AP350"/>
    <mergeCell ref="AU350:BI350"/>
    <mergeCell ref="BL350:BT350"/>
    <mergeCell ref="BW350:CN350"/>
    <mergeCell ref="CP350:CU350"/>
    <mergeCell ref="A347:A349"/>
    <mergeCell ref="W347:W349"/>
    <mergeCell ref="AS347:AS349"/>
    <mergeCell ref="BJ347:BJ349"/>
    <mergeCell ref="BU347:BU349"/>
    <mergeCell ref="CO347:CO349"/>
    <mergeCell ref="CX341:CX343"/>
    <mergeCell ref="A344:A346"/>
    <mergeCell ref="W344:W346"/>
    <mergeCell ref="AS344:AS346"/>
    <mergeCell ref="BJ344:BJ346"/>
    <mergeCell ref="BU344:BU346"/>
    <mergeCell ref="CO344:CO346"/>
    <mergeCell ref="CX344:CX346"/>
    <mergeCell ref="A341:A343"/>
    <mergeCell ref="W341:W343"/>
    <mergeCell ref="AS341:AS343"/>
    <mergeCell ref="BJ341:BJ343"/>
    <mergeCell ref="BU341:BU343"/>
    <mergeCell ref="CO341:CO343"/>
    <mergeCell ref="CX335:CX337"/>
    <mergeCell ref="A338:A340"/>
    <mergeCell ref="W338:W340"/>
    <mergeCell ref="AS338:AS340"/>
    <mergeCell ref="BJ338:BJ340"/>
    <mergeCell ref="BU338:BU340"/>
    <mergeCell ref="CO338:CO340"/>
    <mergeCell ref="CX338:CX340"/>
    <mergeCell ref="A335:A337"/>
    <mergeCell ref="W335:W337"/>
    <mergeCell ref="AS335:AS337"/>
    <mergeCell ref="BJ335:BJ337"/>
    <mergeCell ref="BU335:BU337"/>
    <mergeCell ref="CO335:CO337"/>
    <mergeCell ref="CX329:CX331"/>
    <mergeCell ref="A332:A334"/>
    <mergeCell ref="W332:W334"/>
    <mergeCell ref="AS332:AS334"/>
    <mergeCell ref="BJ332:BJ334"/>
    <mergeCell ref="BU332:BU334"/>
    <mergeCell ref="CO332:CO334"/>
    <mergeCell ref="CX332:CX334"/>
    <mergeCell ref="DK326:DK327"/>
    <mergeCell ref="DL326:DL327"/>
    <mergeCell ref="DM326:DM327"/>
    <mergeCell ref="DN326:DN327"/>
    <mergeCell ref="A329:A331"/>
    <mergeCell ref="W329:W331"/>
    <mergeCell ref="AS329:AS331"/>
    <mergeCell ref="BJ329:BJ331"/>
    <mergeCell ref="BU329:BU331"/>
    <mergeCell ref="CO329:CO331"/>
    <mergeCell ref="DE326:DE327"/>
    <mergeCell ref="DF326:DF327"/>
    <mergeCell ref="DG326:DG327"/>
    <mergeCell ref="DH326:DH327"/>
    <mergeCell ref="DI326:DI327"/>
    <mergeCell ref="DJ326:DJ327"/>
    <mergeCell ref="CU326:CU327"/>
    <mergeCell ref="CZ326:CZ327"/>
    <mergeCell ref="DA326:DA327"/>
    <mergeCell ref="DB326:DB327"/>
    <mergeCell ref="DC326:DC327"/>
    <mergeCell ref="DD326:DD327"/>
    <mergeCell ref="CT326:CT327"/>
    <mergeCell ref="CV326:CV327"/>
    <mergeCell ref="CI326:CJ326"/>
    <mergeCell ref="CK326:CL326"/>
    <mergeCell ref="CM326:CN326"/>
    <mergeCell ref="CQ326:CQ327"/>
    <mergeCell ref="BQ326:BQ327"/>
    <mergeCell ref="BR326:BR327"/>
    <mergeCell ref="BS326:BS327"/>
    <mergeCell ref="BT326:BT327"/>
    <mergeCell ref="BW326:BX326"/>
    <mergeCell ref="BY326:BZ326"/>
    <mergeCell ref="BD326:BD327"/>
    <mergeCell ref="BE326:BE327"/>
    <mergeCell ref="BF326:BF327"/>
    <mergeCell ref="BG326:BG327"/>
    <mergeCell ref="BH326:BH327"/>
    <mergeCell ref="BL326:BL327"/>
    <mergeCell ref="AX326:AX327"/>
    <mergeCell ref="AY326:AY327"/>
    <mergeCell ref="AZ326:AZ327"/>
    <mergeCell ref="BA326:BA327"/>
    <mergeCell ref="BB326:BB327"/>
    <mergeCell ref="BC326:BC327"/>
    <mergeCell ref="CC326:CD326"/>
    <mergeCell ref="CE326:CF326"/>
    <mergeCell ref="CG326:CH326"/>
    <mergeCell ref="AL326:AL327"/>
    <mergeCell ref="AM326:AM327"/>
    <mergeCell ref="AN326:AN327"/>
    <mergeCell ref="AO326:AO327"/>
    <mergeCell ref="AP326:AP327"/>
    <mergeCell ref="AQ326:AQ327"/>
    <mergeCell ref="AF326:AF327"/>
    <mergeCell ref="AG326:AG327"/>
    <mergeCell ref="AH326:AH327"/>
    <mergeCell ref="AI326:AI327"/>
    <mergeCell ref="AJ326:AJ327"/>
    <mergeCell ref="AK326:AK327"/>
    <mergeCell ref="Z326:Z327"/>
    <mergeCell ref="AA326:AA327"/>
    <mergeCell ref="AB326:AB327"/>
    <mergeCell ref="AC326:AC327"/>
    <mergeCell ref="AD326:AD327"/>
    <mergeCell ref="AE326:AE327"/>
    <mergeCell ref="N326:N327"/>
    <mergeCell ref="O326:O327"/>
    <mergeCell ref="P326:P327"/>
    <mergeCell ref="Q326:Q327"/>
    <mergeCell ref="R326:R327"/>
    <mergeCell ref="S326:S327"/>
    <mergeCell ref="H326:H327"/>
    <mergeCell ref="I326:I327"/>
    <mergeCell ref="J326:J327"/>
    <mergeCell ref="K326:K327"/>
    <mergeCell ref="L326:L327"/>
    <mergeCell ref="M326:M327"/>
    <mergeCell ref="CQ325:CS325"/>
    <mergeCell ref="CT325:CU325"/>
    <mergeCell ref="CX325:CX327"/>
    <mergeCell ref="CY325:CY327"/>
    <mergeCell ref="CZ325:DN325"/>
    <mergeCell ref="AU326:AU327"/>
    <mergeCell ref="AV326:AV327"/>
    <mergeCell ref="AW326:AW327"/>
    <mergeCell ref="AA325:AB325"/>
    <mergeCell ref="AC325:AD325"/>
    <mergeCell ref="AE325:AF325"/>
    <mergeCell ref="AG325:AH325"/>
    <mergeCell ref="AI325:AJ325"/>
    <mergeCell ref="AK325:AL325"/>
    <mergeCell ref="Q325:R325"/>
    <mergeCell ref="S325:T325"/>
    <mergeCell ref="U325:V325"/>
    <mergeCell ref="W325:W327"/>
    <mergeCell ref="X325:X327"/>
    <mergeCell ref="Y325:Z325"/>
    <mergeCell ref="BE325:BH325"/>
    <mergeCell ref="BI325:BI327"/>
    <mergeCell ref="BJ325:BJ327"/>
    <mergeCell ref="BK325:BK327"/>
    <mergeCell ref="BL325:BT325"/>
    <mergeCell ref="BU325:BU327"/>
    <mergeCell ref="BM326:BM327"/>
    <mergeCell ref="BN326:BN327"/>
    <mergeCell ref="BO326:BO327"/>
    <mergeCell ref="BP326:BP327"/>
    <mergeCell ref="AM325:AN325"/>
    <mergeCell ref="AO325:AP325"/>
    <mergeCell ref="AQ325:AR325"/>
    <mergeCell ref="AS325:AS327"/>
    <mergeCell ref="AT325:AT327"/>
    <mergeCell ref="AU325:BD325"/>
    <mergeCell ref="AR326:AR327"/>
    <mergeCell ref="T326:T327"/>
    <mergeCell ref="U326:U327"/>
    <mergeCell ref="V326:V327"/>
    <mergeCell ref="Y326:Y327"/>
    <mergeCell ref="CX324:DN324"/>
    <mergeCell ref="A325:A327"/>
    <mergeCell ref="B325:B327"/>
    <mergeCell ref="C325:D325"/>
    <mergeCell ref="E325:F325"/>
    <mergeCell ref="G325:H325"/>
    <mergeCell ref="I325:J325"/>
    <mergeCell ref="K325:L325"/>
    <mergeCell ref="M325:N325"/>
    <mergeCell ref="O325:P325"/>
    <mergeCell ref="A324:V324"/>
    <mergeCell ref="W324:AR324"/>
    <mergeCell ref="AS324:BI324"/>
    <mergeCell ref="BJ324:BT324"/>
    <mergeCell ref="BU324:CN324"/>
    <mergeCell ref="CO324:CW324"/>
    <mergeCell ref="C326:C327"/>
    <mergeCell ref="D326:D327"/>
    <mergeCell ref="E326:E327"/>
    <mergeCell ref="F326:F327"/>
    <mergeCell ref="G326:G327"/>
    <mergeCell ref="BV325:BV327"/>
    <mergeCell ref="BW325:CB325"/>
    <mergeCell ref="CC325:CH325"/>
    <mergeCell ref="CI325:CN325"/>
    <mergeCell ref="CO325:CO327"/>
    <mergeCell ref="CP325:CP327"/>
    <mergeCell ref="CA326:CB326"/>
    <mergeCell ref="CX320:CX322"/>
    <mergeCell ref="A323:V323"/>
    <mergeCell ref="W323:AR323"/>
    <mergeCell ref="AS323:BI323"/>
    <mergeCell ref="BJ323:BT323"/>
    <mergeCell ref="BU323:CN323"/>
    <mergeCell ref="CX323:DN323"/>
    <mergeCell ref="CO323:CW323"/>
    <mergeCell ref="A320:A322"/>
    <mergeCell ref="W320:W322"/>
    <mergeCell ref="AS320:AS322"/>
    <mergeCell ref="BJ320:BJ322"/>
    <mergeCell ref="BU320:BU322"/>
    <mergeCell ref="CO320:CO322"/>
    <mergeCell ref="CX314:CX316"/>
    <mergeCell ref="A317:A319"/>
    <mergeCell ref="W317:W319"/>
    <mergeCell ref="AS317:AS319"/>
    <mergeCell ref="BJ317:BJ319"/>
    <mergeCell ref="BU317:BU319"/>
    <mergeCell ref="CO317:CO319"/>
    <mergeCell ref="CX317:CX319"/>
    <mergeCell ref="A314:A316"/>
    <mergeCell ref="W314:W316"/>
    <mergeCell ref="AS314:AS316"/>
    <mergeCell ref="BJ314:BJ316"/>
    <mergeCell ref="BU314:BU316"/>
    <mergeCell ref="CO314:CO316"/>
    <mergeCell ref="CX308:CX310"/>
    <mergeCell ref="A311:A313"/>
    <mergeCell ref="W311:W313"/>
    <mergeCell ref="AS311:AS313"/>
    <mergeCell ref="BJ311:BJ313"/>
    <mergeCell ref="BU311:BU313"/>
    <mergeCell ref="CO311:CO313"/>
    <mergeCell ref="CX311:CX313"/>
    <mergeCell ref="C307:T307"/>
    <mergeCell ref="Y307:AP307"/>
    <mergeCell ref="AU307:BI307"/>
    <mergeCell ref="CQ307:CU307"/>
    <mergeCell ref="CZ307:DN307"/>
    <mergeCell ref="A308:A310"/>
    <mergeCell ref="W308:W310"/>
    <mergeCell ref="AS308:AS310"/>
    <mergeCell ref="BJ308:BJ310"/>
    <mergeCell ref="BU308:BU310"/>
    <mergeCell ref="CX301:CX303"/>
    <mergeCell ref="A304:A306"/>
    <mergeCell ref="W304:W306"/>
    <mergeCell ref="AS304:AS306"/>
    <mergeCell ref="BJ304:BJ306"/>
    <mergeCell ref="BU304:BU306"/>
    <mergeCell ref="CO304:CO306"/>
    <mergeCell ref="CX304:CX306"/>
    <mergeCell ref="A301:A303"/>
    <mergeCell ref="W301:W303"/>
    <mergeCell ref="AS301:AS303"/>
    <mergeCell ref="BJ301:BJ303"/>
    <mergeCell ref="BU301:BU303"/>
    <mergeCell ref="CO301:CO303"/>
    <mergeCell ref="CX294:CX296"/>
    <mergeCell ref="A297:A299"/>
    <mergeCell ref="W297:W299"/>
    <mergeCell ref="AS297:AS299"/>
    <mergeCell ref="BJ297:BJ299"/>
    <mergeCell ref="BU297:BU299"/>
    <mergeCell ref="CO297:CO299"/>
    <mergeCell ref="CX297:CX299"/>
    <mergeCell ref="A294:A296"/>
    <mergeCell ref="W294:W296"/>
    <mergeCell ref="AS294:AS296"/>
    <mergeCell ref="BJ294:BJ296"/>
    <mergeCell ref="BU294:BU296"/>
    <mergeCell ref="CX288:CX290"/>
    <mergeCell ref="A291:A293"/>
    <mergeCell ref="W291:W293"/>
    <mergeCell ref="AS291:AS293"/>
    <mergeCell ref="BJ291:BJ293"/>
    <mergeCell ref="BU291:BU293"/>
    <mergeCell ref="CO291:CO293"/>
    <mergeCell ref="CX291:CX293"/>
    <mergeCell ref="A288:A290"/>
    <mergeCell ref="W288:W290"/>
    <mergeCell ref="AS288:AS290"/>
    <mergeCell ref="BJ288:BJ290"/>
    <mergeCell ref="BU288:BU290"/>
    <mergeCell ref="CO288:CO290"/>
    <mergeCell ref="CX282:CX284"/>
    <mergeCell ref="A285:A287"/>
    <mergeCell ref="W285:W287"/>
    <mergeCell ref="AS285:AS287"/>
    <mergeCell ref="BJ285:BJ287"/>
    <mergeCell ref="BU285:BU287"/>
    <mergeCell ref="CO285:CO287"/>
    <mergeCell ref="CX285:CX287"/>
    <mergeCell ref="A282:A284"/>
    <mergeCell ref="W282:W284"/>
    <mergeCell ref="AS282:AS284"/>
    <mergeCell ref="BJ282:BJ284"/>
    <mergeCell ref="BU282:BU284"/>
    <mergeCell ref="CO282:CO284"/>
    <mergeCell ref="DN279:DN280"/>
    <mergeCell ref="C281:T281"/>
    <mergeCell ref="Y281:AP281"/>
    <mergeCell ref="AU281:BI281"/>
    <mergeCell ref="BW281:CN281"/>
    <mergeCell ref="CQ281:CU281"/>
    <mergeCell ref="CZ281:DN281"/>
    <mergeCell ref="DH279:DH280"/>
    <mergeCell ref="DI279:DI280"/>
    <mergeCell ref="DJ279:DJ280"/>
    <mergeCell ref="DK279:DK280"/>
    <mergeCell ref="DL279:DL280"/>
    <mergeCell ref="DM279:DM280"/>
    <mergeCell ref="DB279:DB280"/>
    <mergeCell ref="DC279:DC280"/>
    <mergeCell ref="DD279:DD280"/>
    <mergeCell ref="DE279:DE280"/>
    <mergeCell ref="DF279:DF280"/>
    <mergeCell ref="DG279:DG280"/>
    <mergeCell ref="CR279:CR280"/>
    <mergeCell ref="CS279:CS280"/>
    <mergeCell ref="CT279:CT280"/>
    <mergeCell ref="BH279:BH280"/>
    <mergeCell ref="CZ279:CZ280"/>
    <mergeCell ref="DA279:DA280"/>
    <mergeCell ref="CG279:CH279"/>
    <mergeCell ref="CI279:CJ279"/>
    <mergeCell ref="CK279:CL279"/>
    <mergeCell ref="CM279:CN279"/>
    <mergeCell ref="CQ279:CQ280"/>
    <mergeCell ref="BT279:BT280"/>
    <mergeCell ref="BW279:BX279"/>
    <mergeCell ref="C279:C280"/>
    <mergeCell ref="D279:D280"/>
    <mergeCell ref="E279:E280"/>
    <mergeCell ref="F279:F280"/>
    <mergeCell ref="G279:G280"/>
    <mergeCell ref="H279:H280"/>
    <mergeCell ref="I279:I280"/>
    <mergeCell ref="J279:J280"/>
    <mergeCell ref="AC279:AC280"/>
    <mergeCell ref="AD279:AD280"/>
    <mergeCell ref="X278:X280"/>
    <mergeCell ref="Y278:Z278"/>
    <mergeCell ref="AA278:AB278"/>
    <mergeCell ref="AC278:AD278"/>
    <mergeCell ref="AE278:AF278"/>
    <mergeCell ref="Y279:Y280"/>
    <mergeCell ref="AS278:AS280"/>
    <mergeCell ref="K278:L278"/>
    <mergeCell ref="M278:N278"/>
    <mergeCell ref="O278:P278"/>
    <mergeCell ref="Q278:R278"/>
    <mergeCell ref="S278:T278"/>
    <mergeCell ref="U278:V278"/>
    <mergeCell ref="N279:N280"/>
    <mergeCell ref="O279:O280"/>
    <mergeCell ref="P279:P280"/>
    <mergeCell ref="CX278:CX280"/>
    <mergeCell ref="CV279:CV280"/>
    <mergeCell ref="BK278:BK280"/>
    <mergeCell ref="BL278:BT278"/>
    <mergeCell ref="BU278:BU280"/>
    <mergeCell ref="BV278:BV280"/>
    <mergeCell ref="BW278:CB278"/>
    <mergeCell ref="CC278:CH278"/>
    <mergeCell ref="BP279:BP280"/>
    <mergeCell ref="BQ279:BQ280"/>
    <mergeCell ref="BR279:BR280"/>
    <mergeCell ref="AI279:AI280"/>
    <mergeCell ref="AJ279:AJ280"/>
    <mergeCell ref="AK279:AK280"/>
    <mergeCell ref="AL279:AL280"/>
    <mergeCell ref="AM279:AM280"/>
    <mergeCell ref="AN279:AN280"/>
    <mergeCell ref="BL279:BL280"/>
    <mergeCell ref="BM279:BM280"/>
    <mergeCell ref="BN279:BN280"/>
    <mergeCell ref="BO279:BO280"/>
    <mergeCell ref="AT278:AT280"/>
    <mergeCell ref="AU278:BD278"/>
    <mergeCell ref="BE278:BH278"/>
    <mergeCell ref="BI278:BI280"/>
    <mergeCell ref="BJ278:BJ280"/>
    <mergeCell ref="AW279:AW280"/>
    <mergeCell ref="AX279:AX280"/>
    <mergeCell ref="AY279:AY280"/>
    <mergeCell ref="BS279:BS280"/>
    <mergeCell ref="CY278:CY280"/>
    <mergeCell ref="CZ278:DN278"/>
    <mergeCell ref="AE279:AE280"/>
    <mergeCell ref="AF279:AF280"/>
    <mergeCell ref="AG279:AG280"/>
    <mergeCell ref="AH279:AH280"/>
    <mergeCell ref="Q279:Q280"/>
    <mergeCell ref="R279:R280"/>
    <mergeCell ref="S279:S280"/>
    <mergeCell ref="T279:T280"/>
    <mergeCell ref="U279:U280"/>
    <mergeCell ref="V279:V280"/>
    <mergeCell ref="BY279:BZ279"/>
    <mergeCell ref="CA279:CB279"/>
    <mergeCell ref="CC279:CD279"/>
    <mergeCell ref="CE279:CF279"/>
    <mergeCell ref="BG279:BG280"/>
    <mergeCell ref="BA279:BA280"/>
    <mergeCell ref="BB279:BB280"/>
    <mergeCell ref="BC279:BC280"/>
    <mergeCell ref="BD279:BD280"/>
    <mergeCell ref="BE279:BE280"/>
    <mergeCell ref="BF279:BF280"/>
    <mergeCell ref="AO279:AO280"/>
    <mergeCell ref="AP279:AP280"/>
    <mergeCell ref="AQ279:AQ280"/>
    <mergeCell ref="AR279:AR280"/>
    <mergeCell ref="AU279:AU280"/>
    <mergeCell ref="AV279:AV280"/>
    <mergeCell ref="CI278:CN278"/>
    <mergeCell ref="CO278:CO280"/>
    <mergeCell ref="CP278:CP280"/>
    <mergeCell ref="A278:A280"/>
    <mergeCell ref="B278:B280"/>
    <mergeCell ref="C278:D278"/>
    <mergeCell ref="E278:F278"/>
    <mergeCell ref="G278:H278"/>
    <mergeCell ref="I278:J278"/>
    <mergeCell ref="CX276:DN276"/>
    <mergeCell ref="A277:V277"/>
    <mergeCell ref="W277:AR277"/>
    <mergeCell ref="AS277:BI277"/>
    <mergeCell ref="BJ277:BT277"/>
    <mergeCell ref="BU277:CN277"/>
    <mergeCell ref="CX277:DN277"/>
    <mergeCell ref="A276:V276"/>
    <mergeCell ref="W276:AR276"/>
    <mergeCell ref="AS276:BI276"/>
    <mergeCell ref="BJ276:BT276"/>
    <mergeCell ref="BU276:CN276"/>
    <mergeCell ref="AZ279:AZ280"/>
    <mergeCell ref="AG278:AH278"/>
    <mergeCell ref="AI278:AJ278"/>
    <mergeCell ref="AK278:AL278"/>
    <mergeCell ref="AM278:AN278"/>
    <mergeCell ref="AO278:AP278"/>
    <mergeCell ref="AQ278:AR278"/>
    <mergeCell ref="W278:W280"/>
    <mergeCell ref="Z279:Z280"/>
    <mergeCell ref="AA279:AA280"/>
    <mergeCell ref="AB279:AB280"/>
    <mergeCell ref="K279:K280"/>
    <mergeCell ref="L279:L280"/>
    <mergeCell ref="M279:M280"/>
    <mergeCell ref="CX270:CX272"/>
    <mergeCell ref="A273:A275"/>
    <mergeCell ref="W273:W275"/>
    <mergeCell ref="AS273:AS275"/>
    <mergeCell ref="BJ273:BJ275"/>
    <mergeCell ref="BU273:BU275"/>
    <mergeCell ref="CO273:CO275"/>
    <mergeCell ref="CX273:CX275"/>
    <mergeCell ref="A270:A272"/>
    <mergeCell ref="W270:W272"/>
    <mergeCell ref="AS270:AS272"/>
    <mergeCell ref="BJ270:BJ272"/>
    <mergeCell ref="BU270:BU272"/>
    <mergeCell ref="CO270:CO272"/>
    <mergeCell ref="CX263:CX265"/>
    <mergeCell ref="A267:A269"/>
    <mergeCell ref="W267:W269"/>
    <mergeCell ref="AS267:AS269"/>
    <mergeCell ref="BJ267:BJ269"/>
    <mergeCell ref="BU267:BU269"/>
    <mergeCell ref="CO267:CO269"/>
    <mergeCell ref="CX267:CX269"/>
    <mergeCell ref="A263:A265"/>
    <mergeCell ref="W263:W265"/>
    <mergeCell ref="AS263:AS265"/>
    <mergeCell ref="BJ263:BJ265"/>
    <mergeCell ref="BU263:BU265"/>
    <mergeCell ref="CO263:CO265"/>
    <mergeCell ref="CX257:CX259"/>
    <mergeCell ref="A260:A262"/>
    <mergeCell ref="W260:W262"/>
    <mergeCell ref="AS260:AS262"/>
    <mergeCell ref="BJ260:BJ262"/>
    <mergeCell ref="BU260:BU262"/>
    <mergeCell ref="CO260:CO262"/>
    <mergeCell ref="CX260:CX262"/>
    <mergeCell ref="A257:A259"/>
    <mergeCell ref="W257:W259"/>
    <mergeCell ref="AS257:AS259"/>
    <mergeCell ref="BJ257:BJ259"/>
    <mergeCell ref="BU257:BU259"/>
    <mergeCell ref="CO257:CO259"/>
    <mergeCell ref="CX251:CX253"/>
    <mergeCell ref="A254:A256"/>
    <mergeCell ref="W254:W256"/>
    <mergeCell ref="AS254:AS256"/>
    <mergeCell ref="BJ254:BJ256"/>
    <mergeCell ref="BU254:BU256"/>
    <mergeCell ref="CO254:CO256"/>
    <mergeCell ref="CX254:CX256"/>
    <mergeCell ref="A251:A253"/>
    <mergeCell ref="W251:W253"/>
    <mergeCell ref="AS251:AS253"/>
    <mergeCell ref="BJ251:BJ253"/>
    <mergeCell ref="BU251:BU253"/>
    <mergeCell ref="CO251:CO253"/>
    <mergeCell ref="DK242:DK243"/>
    <mergeCell ref="DL242:DL243"/>
    <mergeCell ref="DM242:DM243"/>
    <mergeCell ref="BD242:BD243"/>
    <mergeCell ref="BE242:BE243"/>
    <mergeCell ref="BF242:BF243"/>
    <mergeCell ref="BG242:BG243"/>
    <mergeCell ref="BH242:BH243"/>
    <mergeCell ref="BL242:BL243"/>
    <mergeCell ref="AX242:AX243"/>
    <mergeCell ref="AY242:AY243"/>
    <mergeCell ref="AZ242:AZ243"/>
    <mergeCell ref="BA242:BA243"/>
    <mergeCell ref="BB242:BB243"/>
    <mergeCell ref="BC242:BC243"/>
    <mergeCell ref="AL242:AL243"/>
    <mergeCell ref="AM242:AM243"/>
    <mergeCell ref="AN242:AN243"/>
    <mergeCell ref="BT242:BT243"/>
    <mergeCell ref="BW242:BX242"/>
    <mergeCell ref="BY242:BZ242"/>
    <mergeCell ref="CX245:CX247"/>
    <mergeCell ref="A248:A250"/>
    <mergeCell ref="W248:W250"/>
    <mergeCell ref="AS248:AS250"/>
    <mergeCell ref="BJ248:BJ250"/>
    <mergeCell ref="BU248:BU250"/>
    <mergeCell ref="CO248:CO250"/>
    <mergeCell ref="CX248:CX250"/>
    <mergeCell ref="A245:A247"/>
    <mergeCell ref="W245:W247"/>
    <mergeCell ref="AS245:AS247"/>
    <mergeCell ref="BJ245:BJ247"/>
    <mergeCell ref="BU245:BU247"/>
    <mergeCell ref="CO245:CO247"/>
    <mergeCell ref="Q242:Q243"/>
    <mergeCell ref="R242:R243"/>
    <mergeCell ref="S242:S243"/>
    <mergeCell ref="C242:C243"/>
    <mergeCell ref="D242:D243"/>
    <mergeCell ref="E242:E243"/>
    <mergeCell ref="F242:F243"/>
    <mergeCell ref="G242:G243"/>
    <mergeCell ref="BV241:BV243"/>
    <mergeCell ref="BW241:CB241"/>
    <mergeCell ref="CC241:CH241"/>
    <mergeCell ref="CI241:CN241"/>
    <mergeCell ref="CO241:CO243"/>
    <mergeCell ref="CP241:CP243"/>
    <mergeCell ref="CA242:CB242"/>
    <mergeCell ref="CC242:CD242"/>
    <mergeCell ref="CE242:CF242"/>
    <mergeCell ref="CG242:CH242"/>
    <mergeCell ref="DN242:DN243"/>
    <mergeCell ref="C244:T244"/>
    <mergeCell ref="Y244:AP244"/>
    <mergeCell ref="AU244:BI244"/>
    <mergeCell ref="CQ244:CU244"/>
    <mergeCell ref="CZ244:DN244"/>
    <mergeCell ref="DE242:DE243"/>
    <mergeCell ref="DF242:DF243"/>
    <mergeCell ref="DG242:DG243"/>
    <mergeCell ref="DH242:DH243"/>
    <mergeCell ref="DI242:DI243"/>
    <mergeCell ref="DJ242:DJ243"/>
    <mergeCell ref="CU242:CU243"/>
    <mergeCell ref="CZ242:CZ243"/>
    <mergeCell ref="DA242:DA243"/>
    <mergeCell ref="DB242:DB243"/>
    <mergeCell ref="DC242:DC243"/>
    <mergeCell ref="DD242:DD243"/>
    <mergeCell ref="CT242:CT243"/>
    <mergeCell ref="CV242:CV243"/>
    <mergeCell ref="CR242:CR243"/>
    <mergeCell ref="CS242:CS243"/>
    <mergeCell ref="CI242:CJ242"/>
    <mergeCell ref="CK242:CL242"/>
    <mergeCell ref="CM242:CN242"/>
    <mergeCell ref="CQ242:CQ243"/>
    <mergeCell ref="BQ242:BQ243"/>
    <mergeCell ref="BR242:BR243"/>
    <mergeCell ref="BS242:BS243"/>
    <mergeCell ref="CX241:CX243"/>
    <mergeCell ref="CY241:CY243"/>
    <mergeCell ref="CZ241:DN241"/>
    <mergeCell ref="BE241:BH241"/>
    <mergeCell ref="BI241:BI243"/>
    <mergeCell ref="BJ241:BJ243"/>
    <mergeCell ref="BK241:BK243"/>
    <mergeCell ref="BL241:BT241"/>
    <mergeCell ref="BU241:BU243"/>
    <mergeCell ref="AO242:AO243"/>
    <mergeCell ref="AP242:AP243"/>
    <mergeCell ref="AQ242:AQ243"/>
    <mergeCell ref="AF242:AF243"/>
    <mergeCell ref="AG242:AG243"/>
    <mergeCell ref="AH242:AH243"/>
    <mergeCell ref="AQ241:AR241"/>
    <mergeCell ref="AS241:AS243"/>
    <mergeCell ref="AT241:AT243"/>
    <mergeCell ref="AU241:BD241"/>
    <mergeCell ref="AR242:AR243"/>
    <mergeCell ref="AU242:AU243"/>
    <mergeCell ref="AV242:AV243"/>
    <mergeCell ref="AW242:AW243"/>
    <mergeCell ref="L242:L243"/>
    <mergeCell ref="M242:M243"/>
    <mergeCell ref="AI242:AI243"/>
    <mergeCell ref="AJ242:AJ243"/>
    <mergeCell ref="AK242:AK243"/>
    <mergeCell ref="Z242:Z243"/>
    <mergeCell ref="AA242:AA243"/>
    <mergeCell ref="AB242:AB243"/>
    <mergeCell ref="AC242:AC243"/>
    <mergeCell ref="AD242:AD243"/>
    <mergeCell ref="AE242:AE243"/>
    <mergeCell ref="N242:N243"/>
    <mergeCell ref="O242:O243"/>
    <mergeCell ref="P242:P243"/>
    <mergeCell ref="Q241:R241"/>
    <mergeCell ref="S241:T241"/>
    <mergeCell ref="U241:V241"/>
    <mergeCell ref="W241:W243"/>
    <mergeCell ref="X241:X243"/>
    <mergeCell ref="Y241:Z241"/>
    <mergeCell ref="T242:T243"/>
    <mergeCell ref="U242:U243"/>
    <mergeCell ref="V242:V243"/>
    <mergeCell ref="Y242:Y243"/>
    <mergeCell ref="CX240:DN240"/>
    <mergeCell ref="A241:A243"/>
    <mergeCell ref="B241:B243"/>
    <mergeCell ref="C241:D241"/>
    <mergeCell ref="E241:F241"/>
    <mergeCell ref="G241:H241"/>
    <mergeCell ref="I241:J241"/>
    <mergeCell ref="K241:L241"/>
    <mergeCell ref="M241:N241"/>
    <mergeCell ref="O241:P241"/>
    <mergeCell ref="A240:V240"/>
    <mergeCell ref="W240:AR240"/>
    <mergeCell ref="AS240:BI240"/>
    <mergeCell ref="BJ240:BT240"/>
    <mergeCell ref="BU240:CN240"/>
    <mergeCell ref="CO240:CW240"/>
    <mergeCell ref="BM242:BM243"/>
    <mergeCell ref="BN242:BN243"/>
    <mergeCell ref="BO242:BO243"/>
    <mergeCell ref="BP242:BP243"/>
    <mergeCell ref="AM241:AN241"/>
    <mergeCell ref="AO241:AP241"/>
    <mergeCell ref="AA241:AB241"/>
    <mergeCell ref="AC241:AD241"/>
    <mergeCell ref="AE241:AF241"/>
    <mergeCell ref="AG241:AH241"/>
    <mergeCell ref="AI241:AJ241"/>
    <mergeCell ref="AK241:AL241"/>
    <mergeCell ref="H242:H243"/>
    <mergeCell ref="I242:I243"/>
    <mergeCell ref="J242:J243"/>
    <mergeCell ref="K242:K243"/>
    <mergeCell ref="CX236:CX238"/>
    <mergeCell ref="A239:V239"/>
    <mergeCell ref="W239:AR239"/>
    <mergeCell ref="AS239:BI239"/>
    <mergeCell ref="BJ239:BT239"/>
    <mergeCell ref="BU239:CN239"/>
    <mergeCell ref="CX239:DN239"/>
    <mergeCell ref="CO239:CW239"/>
    <mergeCell ref="A236:A238"/>
    <mergeCell ref="W236:W238"/>
    <mergeCell ref="AS236:AS238"/>
    <mergeCell ref="BJ236:BJ238"/>
    <mergeCell ref="BU236:BU238"/>
    <mergeCell ref="CO236:CO238"/>
    <mergeCell ref="CX230:CX232"/>
    <mergeCell ref="A233:A235"/>
    <mergeCell ref="W233:W235"/>
    <mergeCell ref="AS233:AS235"/>
    <mergeCell ref="BJ233:BJ235"/>
    <mergeCell ref="BU233:BU235"/>
    <mergeCell ref="CO233:CO235"/>
    <mergeCell ref="CX233:CX235"/>
    <mergeCell ref="A230:A232"/>
    <mergeCell ref="W230:W232"/>
    <mergeCell ref="AS230:AS232"/>
    <mergeCell ref="BJ230:BJ232"/>
    <mergeCell ref="BU230:BU232"/>
    <mergeCell ref="CO230:CO232"/>
    <mergeCell ref="CX224:CX226"/>
    <mergeCell ref="A227:A229"/>
    <mergeCell ref="W227:W229"/>
    <mergeCell ref="AS227:AS229"/>
    <mergeCell ref="BJ227:BJ229"/>
    <mergeCell ref="BU227:BU229"/>
    <mergeCell ref="CO227:CO229"/>
    <mergeCell ref="CX227:CX229"/>
    <mergeCell ref="A224:A226"/>
    <mergeCell ref="W224:W226"/>
    <mergeCell ref="AS224:AS226"/>
    <mergeCell ref="BJ224:BJ226"/>
    <mergeCell ref="BU224:BU226"/>
    <mergeCell ref="CO224:CO226"/>
    <mergeCell ref="CX217:CX219"/>
    <mergeCell ref="A220:A222"/>
    <mergeCell ref="W220:W222"/>
    <mergeCell ref="AS220:AS222"/>
    <mergeCell ref="BJ220:BJ222"/>
    <mergeCell ref="BU220:BU222"/>
    <mergeCell ref="CO220:CO222"/>
    <mergeCell ref="CX220:CX222"/>
    <mergeCell ref="A217:A219"/>
    <mergeCell ref="W217:W219"/>
    <mergeCell ref="AS217:AS219"/>
    <mergeCell ref="BJ217:BJ219"/>
    <mergeCell ref="BU217:BU219"/>
    <mergeCell ref="CO217:CO219"/>
    <mergeCell ref="CX211:CX213"/>
    <mergeCell ref="A214:A216"/>
    <mergeCell ref="W214:W216"/>
    <mergeCell ref="AS214:AS216"/>
    <mergeCell ref="BJ214:BJ216"/>
    <mergeCell ref="BU214:BU216"/>
    <mergeCell ref="CO214:CO216"/>
    <mergeCell ref="CX214:CX216"/>
    <mergeCell ref="A211:A213"/>
    <mergeCell ref="W211:W213"/>
    <mergeCell ref="AS211:AS213"/>
    <mergeCell ref="BJ211:BJ213"/>
    <mergeCell ref="BU211:BU213"/>
    <mergeCell ref="CO211:CO213"/>
    <mergeCell ref="CX205:CX207"/>
    <mergeCell ref="A208:A210"/>
    <mergeCell ref="W208:W210"/>
    <mergeCell ref="AS208:AS210"/>
    <mergeCell ref="BJ208:BJ210"/>
    <mergeCell ref="BU208:BU210"/>
    <mergeCell ref="CO208:CO210"/>
    <mergeCell ref="CX208:CX210"/>
    <mergeCell ref="A205:A207"/>
    <mergeCell ref="W205:W207"/>
    <mergeCell ref="AS205:AS207"/>
    <mergeCell ref="BJ205:BJ207"/>
    <mergeCell ref="BU205:BU207"/>
    <mergeCell ref="CO205:CO207"/>
    <mergeCell ref="DN193:DN194"/>
    <mergeCell ref="A196:A198"/>
    <mergeCell ref="W196:W198"/>
    <mergeCell ref="AS196:AS198"/>
    <mergeCell ref="BJ196:BJ198"/>
    <mergeCell ref="BU196:BU198"/>
    <mergeCell ref="CO196:CO198"/>
    <mergeCell ref="CX196:CX198"/>
    <mergeCell ref="DH193:DH194"/>
    <mergeCell ref="DI193:DI194"/>
    <mergeCell ref="DJ193:DJ194"/>
    <mergeCell ref="DK193:DK194"/>
    <mergeCell ref="DL193:DL194"/>
    <mergeCell ref="DM193:DM194"/>
    <mergeCell ref="DB193:DB194"/>
    <mergeCell ref="DC193:DC194"/>
    <mergeCell ref="DD193:DD194"/>
    <mergeCell ref="DE193:DE194"/>
    <mergeCell ref="BO193:BO194"/>
    <mergeCell ref="BA193:BA194"/>
    <mergeCell ref="BB193:BB194"/>
    <mergeCell ref="BC193:BC194"/>
    <mergeCell ref="BD193:BD194"/>
    <mergeCell ref="BE193:BE194"/>
    <mergeCell ref="CE193:CF193"/>
    <mergeCell ref="CY192:CY194"/>
    <mergeCell ref="CZ192:DN192"/>
    <mergeCell ref="CQ192:CS192"/>
    <mergeCell ref="CT192:CU192"/>
    <mergeCell ref="CX192:CX194"/>
    <mergeCell ref="CV193:CV194"/>
    <mergeCell ref="AC193:AC194"/>
    <mergeCell ref="C193:C194"/>
    <mergeCell ref="D193:D194"/>
    <mergeCell ref="DF193:DF194"/>
    <mergeCell ref="DG193:DG194"/>
    <mergeCell ref="CR193:CR194"/>
    <mergeCell ref="CS193:CS194"/>
    <mergeCell ref="CT193:CT194"/>
    <mergeCell ref="CU193:CU194"/>
    <mergeCell ref="CZ193:CZ194"/>
    <mergeCell ref="DA193:DA194"/>
    <mergeCell ref="CG193:CH193"/>
    <mergeCell ref="CI193:CJ193"/>
    <mergeCell ref="CK193:CL193"/>
    <mergeCell ref="CM193:CN193"/>
    <mergeCell ref="CQ193:CQ194"/>
    <mergeCell ref="BT193:BT194"/>
    <mergeCell ref="BW193:BX193"/>
    <mergeCell ref="BY193:BZ193"/>
    <mergeCell ref="CA193:CB193"/>
    <mergeCell ref="CC193:CD193"/>
    <mergeCell ref="U193:U194"/>
    <mergeCell ref="V193:V194"/>
    <mergeCell ref="AI193:AI194"/>
    <mergeCell ref="AJ193:AJ194"/>
    <mergeCell ref="AK193:AK194"/>
    <mergeCell ref="AL193:AL194"/>
    <mergeCell ref="W192:W194"/>
    <mergeCell ref="X192:X194"/>
    <mergeCell ref="AQ192:AR192"/>
    <mergeCell ref="G192:H192"/>
    <mergeCell ref="I192:J192"/>
    <mergeCell ref="M193:M194"/>
    <mergeCell ref="CX199:CX201"/>
    <mergeCell ref="A202:A204"/>
    <mergeCell ref="W202:W204"/>
    <mergeCell ref="AS202:AS204"/>
    <mergeCell ref="BJ202:BJ204"/>
    <mergeCell ref="BU202:BU204"/>
    <mergeCell ref="CO202:CO204"/>
    <mergeCell ref="CX202:CX204"/>
    <mergeCell ref="A199:A201"/>
    <mergeCell ref="W199:W201"/>
    <mergeCell ref="AS199:AS201"/>
    <mergeCell ref="BJ199:BJ201"/>
    <mergeCell ref="BU199:BU201"/>
    <mergeCell ref="CO199:CO201"/>
    <mergeCell ref="BN193:BN194"/>
    <mergeCell ref="BL193:BL194"/>
    <mergeCell ref="BM193:BM194"/>
    <mergeCell ref="BJ192:BJ194"/>
    <mergeCell ref="AW193:AW194"/>
    <mergeCell ref="K192:L192"/>
    <mergeCell ref="M192:N192"/>
    <mergeCell ref="AR193:AR194"/>
    <mergeCell ref="AU193:AU194"/>
    <mergeCell ref="AV193:AV194"/>
    <mergeCell ref="AX193:AX194"/>
    <mergeCell ref="AY193:AY194"/>
    <mergeCell ref="AZ193:AZ194"/>
    <mergeCell ref="AM192:AN192"/>
    <mergeCell ref="AO192:AP192"/>
    <mergeCell ref="O192:P192"/>
    <mergeCell ref="Q192:R192"/>
    <mergeCell ref="S192:T192"/>
    <mergeCell ref="N193:N194"/>
    <mergeCell ref="O193:O194"/>
    <mergeCell ref="P193:P194"/>
    <mergeCell ref="E193:E194"/>
    <mergeCell ref="F193:F194"/>
    <mergeCell ref="G193:G194"/>
    <mergeCell ref="H193:H194"/>
    <mergeCell ref="I193:I194"/>
    <mergeCell ref="J193:J194"/>
    <mergeCell ref="AG192:AH192"/>
    <mergeCell ref="AI192:AJ192"/>
    <mergeCell ref="AK192:AL192"/>
    <mergeCell ref="AE193:AE194"/>
    <mergeCell ref="AF193:AF194"/>
    <mergeCell ref="AG193:AG194"/>
    <mergeCell ref="AH193:AH194"/>
    <mergeCell ref="Q193:Q194"/>
    <mergeCell ref="R193:R194"/>
    <mergeCell ref="S193:S194"/>
    <mergeCell ref="T193:T194"/>
    <mergeCell ref="Y192:Z192"/>
    <mergeCell ref="AA192:AB192"/>
    <mergeCell ref="AC192:AD192"/>
    <mergeCell ref="U192:V192"/>
    <mergeCell ref="CX191:DN191"/>
    <mergeCell ref="A190:V190"/>
    <mergeCell ref="W190:AR190"/>
    <mergeCell ref="AS190:BI190"/>
    <mergeCell ref="BJ190:BT190"/>
    <mergeCell ref="BU190:CN190"/>
    <mergeCell ref="BS193:BS194"/>
    <mergeCell ref="AS192:AS194"/>
    <mergeCell ref="AT192:AT194"/>
    <mergeCell ref="AU192:BD192"/>
    <mergeCell ref="CI192:CN192"/>
    <mergeCell ref="CO192:CO194"/>
    <mergeCell ref="CP192:CP194"/>
    <mergeCell ref="BK192:BK194"/>
    <mergeCell ref="BL192:BT192"/>
    <mergeCell ref="BU192:BU194"/>
    <mergeCell ref="BV192:BV194"/>
    <mergeCell ref="BW192:CB192"/>
    <mergeCell ref="BE192:BH192"/>
    <mergeCell ref="BI192:BI194"/>
    <mergeCell ref="CC192:CH192"/>
    <mergeCell ref="BP193:BP194"/>
    <mergeCell ref="BQ193:BQ194"/>
    <mergeCell ref="BR193:BR194"/>
    <mergeCell ref="K193:K194"/>
    <mergeCell ref="L193:L194"/>
    <mergeCell ref="AM193:AM194"/>
    <mergeCell ref="AN193:AN194"/>
    <mergeCell ref="BF193:BF194"/>
    <mergeCell ref="AO193:AO194"/>
    <mergeCell ref="AP193:AP194"/>
    <mergeCell ref="AQ193:AQ194"/>
    <mergeCell ref="CX184:CX186"/>
    <mergeCell ref="A187:A189"/>
    <mergeCell ref="W187:W189"/>
    <mergeCell ref="AS187:AS189"/>
    <mergeCell ref="BJ187:BJ189"/>
    <mergeCell ref="BU187:BU189"/>
    <mergeCell ref="CO187:CO189"/>
    <mergeCell ref="CX187:CX189"/>
    <mergeCell ref="A184:A186"/>
    <mergeCell ref="W184:W186"/>
    <mergeCell ref="AS184:AS186"/>
    <mergeCell ref="BJ184:BJ186"/>
    <mergeCell ref="BU184:BU186"/>
    <mergeCell ref="CO184:CO186"/>
    <mergeCell ref="AD193:AD194"/>
    <mergeCell ref="AE192:AF192"/>
    <mergeCell ref="Y193:Y194"/>
    <mergeCell ref="Z193:Z194"/>
    <mergeCell ref="AA193:AA194"/>
    <mergeCell ref="AB193:AB194"/>
    <mergeCell ref="BG193:BG194"/>
    <mergeCell ref="BH193:BH194"/>
    <mergeCell ref="A192:A194"/>
    <mergeCell ref="B192:B194"/>
    <mergeCell ref="C192:D192"/>
    <mergeCell ref="E192:F192"/>
    <mergeCell ref="CX190:DN190"/>
    <mergeCell ref="A191:V191"/>
    <mergeCell ref="W191:AR191"/>
    <mergeCell ref="AS191:BI191"/>
    <mergeCell ref="BJ191:BT191"/>
    <mergeCell ref="BU191:CN191"/>
    <mergeCell ref="CZ180:DN180"/>
    <mergeCell ref="A181:A183"/>
    <mergeCell ref="W181:W183"/>
    <mergeCell ref="AS181:AS183"/>
    <mergeCell ref="BJ181:BJ183"/>
    <mergeCell ref="BU181:BU183"/>
    <mergeCell ref="CO181:CO183"/>
    <mergeCell ref="CX181:CX183"/>
    <mergeCell ref="CX177:CX179"/>
    <mergeCell ref="C180:V180"/>
    <mergeCell ref="Y180:AR180"/>
    <mergeCell ref="AU180:BI180"/>
    <mergeCell ref="BW180:CN180"/>
    <mergeCell ref="CQ180:CU180"/>
    <mergeCell ref="A177:A179"/>
    <mergeCell ref="W177:W179"/>
    <mergeCell ref="AS177:AS179"/>
    <mergeCell ref="BJ177:BJ179"/>
    <mergeCell ref="BU177:BU179"/>
    <mergeCell ref="CO177:CO179"/>
    <mergeCell ref="CX171:CX173"/>
    <mergeCell ref="A174:A176"/>
    <mergeCell ref="W174:W176"/>
    <mergeCell ref="AS174:AS176"/>
    <mergeCell ref="BJ174:BJ176"/>
    <mergeCell ref="BU174:BU176"/>
    <mergeCell ref="CO174:CO176"/>
    <mergeCell ref="CX174:CX176"/>
    <mergeCell ref="A171:A173"/>
    <mergeCell ref="W171:W173"/>
    <mergeCell ref="AS171:AS173"/>
    <mergeCell ref="BJ171:BJ173"/>
    <mergeCell ref="BU171:BU173"/>
    <mergeCell ref="CO171:CO173"/>
    <mergeCell ref="DN165:DN166"/>
    <mergeCell ref="A168:A170"/>
    <mergeCell ref="W168:W170"/>
    <mergeCell ref="AS168:AS170"/>
    <mergeCell ref="BJ168:BJ170"/>
    <mergeCell ref="BU168:BU170"/>
    <mergeCell ref="CO168:CO170"/>
    <mergeCell ref="CX168:CX170"/>
    <mergeCell ref="DH165:DH166"/>
    <mergeCell ref="DI165:DI166"/>
    <mergeCell ref="DJ165:DJ166"/>
    <mergeCell ref="DK165:DK166"/>
    <mergeCell ref="DL165:DL166"/>
    <mergeCell ref="DM165:DM166"/>
    <mergeCell ref="DB165:DB166"/>
    <mergeCell ref="DC165:DC166"/>
    <mergeCell ref="DD165:DD166"/>
    <mergeCell ref="DE165:DE166"/>
    <mergeCell ref="DF165:DF166"/>
    <mergeCell ref="DG165:DG166"/>
    <mergeCell ref="CR165:CR166"/>
    <mergeCell ref="CS165:CS166"/>
    <mergeCell ref="CT165:CT166"/>
    <mergeCell ref="CU165:CU166"/>
    <mergeCell ref="CZ165:CZ166"/>
    <mergeCell ref="DA165:DA166"/>
    <mergeCell ref="CG165:CH165"/>
    <mergeCell ref="CI165:CJ165"/>
    <mergeCell ref="CK165:CL165"/>
    <mergeCell ref="CM165:CN165"/>
    <mergeCell ref="CQ165:CQ166"/>
    <mergeCell ref="BT165:BT166"/>
    <mergeCell ref="BW165:BX165"/>
    <mergeCell ref="BY165:BZ165"/>
    <mergeCell ref="CA165:CB165"/>
    <mergeCell ref="CC165:CD165"/>
    <mergeCell ref="CE165:CF165"/>
    <mergeCell ref="BG165:BG166"/>
    <mergeCell ref="BH165:BH166"/>
    <mergeCell ref="BL165:BL166"/>
    <mergeCell ref="BM165:BM166"/>
    <mergeCell ref="BN165:BN166"/>
    <mergeCell ref="BO165:BO166"/>
    <mergeCell ref="BA165:BA166"/>
    <mergeCell ref="BB165:BB166"/>
    <mergeCell ref="BC165:BC166"/>
    <mergeCell ref="BD165:BD166"/>
    <mergeCell ref="BE165:BE166"/>
    <mergeCell ref="BF165:BF166"/>
    <mergeCell ref="BV164:BV166"/>
    <mergeCell ref="BW164:CB164"/>
    <mergeCell ref="CC164:CH164"/>
    <mergeCell ref="BP165:BP166"/>
    <mergeCell ref="BQ165:BQ166"/>
    <mergeCell ref="BR165:BR166"/>
    <mergeCell ref="BS165:BS166"/>
    <mergeCell ref="BE164:BH164"/>
    <mergeCell ref="BI164:BI166"/>
    <mergeCell ref="BJ164:BJ166"/>
    <mergeCell ref="AM165:AM166"/>
    <mergeCell ref="AN165:AN166"/>
    <mergeCell ref="AC165:AC166"/>
    <mergeCell ref="AD165:AD166"/>
    <mergeCell ref="AE165:AE166"/>
    <mergeCell ref="AF165:AF166"/>
    <mergeCell ref="AG165:AG166"/>
    <mergeCell ref="AH165:AH166"/>
    <mergeCell ref="AS164:AS166"/>
    <mergeCell ref="AT164:AT166"/>
    <mergeCell ref="AU164:BD164"/>
    <mergeCell ref="AW165:AW166"/>
    <mergeCell ref="AX165:AX166"/>
    <mergeCell ref="AY165:AY166"/>
    <mergeCell ref="AZ165:AZ166"/>
    <mergeCell ref="AG164:AH164"/>
    <mergeCell ref="AI164:AJ164"/>
    <mergeCell ref="AK164:AL164"/>
    <mergeCell ref="AM164:AN164"/>
    <mergeCell ref="AO164:AP164"/>
    <mergeCell ref="AQ164:AR164"/>
    <mergeCell ref="O165:O166"/>
    <mergeCell ref="P165:P166"/>
    <mergeCell ref="CY164:CY166"/>
    <mergeCell ref="CZ164:DN164"/>
    <mergeCell ref="C165:C166"/>
    <mergeCell ref="D165:D166"/>
    <mergeCell ref="E165:E166"/>
    <mergeCell ref="F165:F166"/>
    <mergeCell ref="G165:G166"/>
    <mergeCell ref="H165:H166"/>
    <mergeCell ref="I165:I166"/>
    <mergeCell ref="J165:J166"/>
    <mergeCell ref="CI164:CN164"/>
    <mergeCell ref="CO164:CO166"/>
    <mergeCell ref="CP164:CP166"/>
    <mergeCell ref="CQ164:CS164"/>
    <mergeCell ref="CT164:CU164"/>
    <mergeCell ref="CX164:CX166"/>
    <mergeCell ref="CV165:CV166"/>
    <mergeCell ref="BK164:BK166"/>
    <mergeCell ref="BL164:BT164"/>
    <mergeCell ref="BU164:BU166"/>
    <mergeCell ref="AO165:AO166"/>
    <mergeCell ref="AP165:AP166"/>
    <mergeCell ref="AQ165:AQ166"/>
    <mergeCell ref="AR165:AR166"/>
    <mergeCell ref="AU165:AU166"/>
    <mergeCell ref="AV165:AV166"/>
    <mergeCell ref="AI165:AI166"/>
    <mergeCell ref="AJ165:AJ166"/>
    <mergeCell ref="AK165:AK166"/>
    <mergeCell ref="AL165:AL166"/>
    <mergeCell ref="W164:W166"/>
    <mergeCell ref="X164:X166"/>
    <mergeCell ref="Y164:Z164"/>
    <mergeCell ref="AA164:AB164"/>
    <mergeCell ref="AC164:AD164"/>
    <mergeCell ref="AE164:AF164"/>
    <mergeCell ref="Y165:Y166"/>
    <mergeCell ref="Z165:Z166"/>
    <mergeCell ref="AA165:AA166"/>
    <mergeCell ref="AB165:AB166"/>
    <mergeCell ref="K164:L164"/>
    <mergeCell ref="M164:N164"/>
    <mergeCell ref="O164:P164"/>
    <mergeCell ref="Q164:R164"/>
    <mergeCell ref="S164:T164"/>
    <mergeCell ref="U164:V164"/>
    <mergeCell ref="A164:A166"/>
    <mergeCell ref="B164:B166"/>
    <mergeCell ref="C164:D164"/>
    <mergeCell ref="E164:F164"/>
    <mergeCell ref="G164:H164"/>
    <mergeCell ref="I164:J164"/>
    <mergeCell ref="Q165:Q166"/>
    <mergeCell ref="R165:R166"/>
    <mergeCell ref="S165:S166"/>
    <mergeCell ref="T165:T166"/>
    <mergeCell ref="U165:U166"/>
    <mergeCell ref="V165:V166"/>
    <mergeCell ref="K165:K166"/>
    <mergeCell ref="L165:L166"/>
    <mergeCell ref="M165:M166"/>
    <mergeCell ref="N165:N166"/>
    <mergeCell ref="CX162:DN162"/>
    <mergeCell ref="A163:V163"/>
    <mergeCell ref="W163:AR163"/>
    <mergeCell ref="AS163:BI163"/>
    <mergeCell ref="BJ163:BT163"/>
    <mergeCell ref="BU163:CN163"/>
    <mergeCell ref="CX163:DN163"/>
    <mergeCell ref="CO162:CW162"/>
    <mergeCell ref="CO163:CW163"/>
    <mergeCell ref="A162:V162"/>
    <mergeCell ref="W162:AR162"/>
    <mergeCell ref="AS162:BI162"/>
    <mergeCell ref="BJ162:BT162"/>
    <mergeCell ref="BU162:CN162"/>
    <mergeCell ref="CX156:CX158"/>
    <mergeCell ref="A159:A161"/>
    <mergeCell ref="W159:W161"/>
    <mergeCell ref="AS159:AS161"/>
    <mergeCell ref="BJ159:BJ161"/>
    <mergeCell ref="BU159:BU161"/>
    <mergeCell ref="CO159:CO161"/>
    <mergeCell ref="CX159:CX161"/>
    <mergeCell ref="A156:A158"/>
    <mergeCell ref="W156:W158"/>
    <mergeCell ref="AS156:AS158"/>
    <mergeCell ref="BJ156:BJ158"/>
    <mergeCell ref="BU156:BU158"/>
    <mergeCell ref="CO156:CO158"/>
    <mergeCell ref="CX150:CX152"/>
    <mergeCell ref="A153:A155"/>
    <mergeCell ref="W153:W155"/>
    <mergeCell ref="AS153:AS155"/>
    <mergeCell ref="BJ153:BJ155"/>
    <mergeCell ref="BU153:BU155"/>
    <mergeCell ref="CO153:CO155"/>
    <mergeCell ref="CX153:CX155"/>
    <mergeCell ref="A150:A152"/>
    <mergeCell ref="W150:W152"/>
    <mergeCell ref="AS150:AS152"/>
    <mergeCell ref="BJ150:BJ152"/>
    <mergeCell ref="BU150:BU152"/>
    <mergeCell ref="CO150:CO152"/>
    <mergeCell ref="CX144:CX146"/>
    <mergeCell ref="A147:A149"/>
    <mergeCell ref="W147:W149"/>
    <mergeCell ref="AS147:AS149"/>
    <mergeCell ref="BJ147:BJ149"/>
    <mergeCell ref="BU147:BU149"/>
    <mergeCell ref="CO147:CO149"/>
    <mergeCell ref="CX147:CX149"/>
    <mergeCell ref="A144:A146"/>
    <mergeCell ref="W144:W146"/>
    <mergeCell ref="AS144:AS146"/>
    <mergeCell ref="BJ144:BJ146"/>
    <mergeCell ref="BU144:BU146"/>
    <mergeCell ref="CO144:CO146"/>
    <mergeCell ref="CX140:CX142"/>
    <mergeCell ref="C143:T143"/>
    <mergeCell ref="Y143:AP143"/>
    <mergeCell ref="AU143:BI143"/>
    <mergeCell ref="CQ143:CU143"/>
    <mergeCell ref="CZ143:DN143"/>
    <mergeCell ref="A140:A142"/>
    <mergeCell ref="W140:W142"/>
    <mergeCell ref="AS140:AS142"/>
    <mergeCell ref="BJ140:BJ142"/>
    <mergeCell ref="BU140:BU142"/>
    <mergeCell ref="CO140:CO142"/>
    <mergeCell ref="CX134:CX136"/>
    <mergeCell ref="A137:A139"/>
    <mergeCell ref="W137:W139"/>
    <mergeCell ref="AS137:AS139"/>
    <mergeCell ref="BJ137:BJ139"/>
    <mergeCell ref="BU137:BU139"/>
    <mergeCell ref="CO137:CO139"/>
    <mergeCell ref="CX137:CX139"/>
    <mergeCell ref="A134:A136"/>
    <mergeCell ref="W134:W136"/>
    <mergeCell ref="AS134:AS136"/>
    <mergeCell ref="BJ134:BJ136"/>
    <mergeCell ref="BU134:BU136"/>
    <mergeCell ref="CO134:CO136"/>
    <mergeCell ref="CX128:CX130"/>
    <mergeCell ref="A131:A133"/>
    <mergeCell ref="W131:W133"/>
    <mergeCell ref="AS131:AS133"/>
    <mergeCell ref="BJ131:BJ133"/>
    <mergeCell ref="BU131:BU133"/>
    <mergeCell ref="CO131:CO133"/>
    <mergeCell ref="CX131:CX133"/>
    <mergeCell ref="A128:A130"/>
    <mergeCell ref="W128:W130"/>
    <mergeCell ref="AS128:AS130"/>
    <mergeCell ref="BJ128:BJ130"/>
    <mergeCell ref="BU128:BU130"/>
    <mergeCell ref="CO128:CO130"/>
    <mergeCell ref="CX122:CX124"/>
    <mergeCell ref="A125:A127"/>
    <mergeCell ref="W125:W127"/>
    <mergeCell ref="AS125:AS127"/>
    <mergeCell ref="BJ125:BJ127"/>
    <mergeCell ref="BU125:BU127"/>
    <mergeCell ref="CO125:CO127"/>
    <mergeCell ref="CX125:CX127"/>
    <mergeCell ref="A122:A124"/>
    <mergeCell ref="W122:W124"/>
    <mergeCell ref="AS122:AS124"/>
    <mergeCell ref="BJ122:BJ124"/>
    <mergeCell ref="BU122:BU124"/>
    <mergeCell ref="CO122:CO124"/>
    <mergeCell ref="DN116:DN117"/>
    <mergeCell ref="A119:A121"/>
    <mergeCell ref="W119:W121"/>
    <mergeCell ref="AS119:AS121"/>
    <mergeCell ref="BJ119:BJ121"/>
    <mergeCell ref="BU119:BU121"/>
    <mergeCell ref="CO119:CO121"/>
    <mergeCell ref="CX119:CX121"/>
    <mergeCell ref="DH116:DH117"/>
    <mergeCell ref="DI116:DI117"/>
    <mergeCell ref="DJ116:DJ117"/>
    <mergeCell ref="DK116:DK117"/>
    <mergeCell ref="DL116:DL117"/>
    <mergeCell ref="DM116:DM117"/>
    <mergeCell ref="DB116:DB117"/>
    <mergeCell ref="DC116:DC117"/>
    <mergeCell ref="DD116:DD117"/>
    <mergeCell ref="DE116:DE117"/>
    <mergeCell ref="DF116:DF117"/>
    <mergeCell ref="DG116:DG117"/>
    <mergeCell ref="CR116:CR117"/>
    <mergeCell ref="CS116:CS117"/>
    <mergeCell ref="CT116:CT117"/>
    <mergeCell ref="CU116:CU117"/>
    <mergeCell ref="CZ116:CZ117"/>
    <mergeCell ref="DA116:DA117"/>
    <mergeCell ref="CG116:CH116"/>
    <mergeCell ref="CI116:CJ116"/>
    <mergeCell ref="CK116:CL116"/>
    <mergeCell ref="CM116:CN116"/>
    <mergeCell ref="CQ116:CQ117"/>
    <mergeCell ref="BT116:BT117"/>
    <mergeCell ref="BW116:BX116"/>
    <mergeCell ref="BY116:BZ116"/>
    <mergeCell ref="CA116:CB116"/>
    <mergeCell ref="CC116:CD116"/>
    <mergeCell ref="CE116:CF116"/>
    <mergeCell ref="BG116:BG117"/>
    <mergeCell ref="BH116:BH117"/>
    <mergeCell ref="BL116:BL117"/>
    <mergeCell ref="BM116:BM117"/>
    <mergeCell ref="BN116:BN117"/>
    <mergeCell ref="BO116:BO117"/>
    <mergeCell ref="BA116:BA117"/>
    <mergeCell ref="BB116:BB117"/>
    <mergeCell ref="BC116:BC117"/>
    <mergeCell ref="BD116:BD117"/>
    <mergeCell ref="BE116:BE117"/>
    <mergeCell ref="BF116:BF117"/>
    <mergeCell ref="BV115:BV117"/>
    <mergeCell ref="BW115:CB115"/>
    <mergeCell ref="CC115:CH115"/>
    <mergeCell ref="BP116:BP117"/>
    <mergeCell ref="BQ116:BQ117"/>
    <mergeCell ref="BR116:BR117"/>
    <mergeCell ref="BS116:BS117"/>
    <mergeCell ref="BE115:BH115"/>
    <mergeCell ref="BI115:BI117"/>
    <mergeCell ref="BJ115:BJ117"/>
    <mergeCell ref="AM116:AM117"/>
    <mergeCell ref="AN116:AN117"/>
    <mergeCell ref="AC116:AC117"/>
    <mergeCell ref="AD116:AD117"/>
    <mergeCell ref="AE116:AE117"/>
    <mergeCell ref="AF116:AF117"/>
    <mergeCell ref="AG116:AG117"/>
    <mergeCell ref="AH116:AH117"/>
    <mergeCell ref="AS115:AS117"/>
    <mergeCell ref="AT115:AT117"/>
    <mergeCell ref="AU115:BD115"/>
    <mergeCell ref="AW116:AW117"/>
    <mergeCell ref="AX116:AX117"/>
    <mergeCell ref="AY116:AY117"/>
    <mergeCell ref="AZ116:AZ117"/>
    <mergeCell ref="AG115:AH115"/>
    <mergeCell ref="AI115:AJ115"/>
    <mergeCell ref="AK115:AL115"/>
    <mergeCell ref="AM115:AN115"/>
    <mergeCell ref="AO115:AP115"/>
    <mergeCell ref="AQ115:AR115"/>
    <mergeCell ref="O116:O117"/>
    <mergeCell ref="P116:P117"/>
    <mergeCell ref="CY115:CY117"/>
    <mergeCell ref="CZ115:DN115"/>
    <mergeCell ref="C116:C117"/>
    <mergeCell ref="D116:D117"/>
    <mergeCell ref="E116:E117"/>
    <mergeCell ref="F116:F117"/>
    <mergeCell ref="G116:G117"/>
    <mergeCell ref="H116:H117"/>
    <mergeCell ref="I116:I117"/>
    <mergeCell ref="J116:J117"/>
    <mergeCell ref="CI115:CN115"/>
    <mergeCell ref="CO115:CO117"/>
    <mergeCell ref="CP115:CP117"/>
    <mergeCell ref="CQ115:CS115"/>
    <mergeCell ref="CT115:CU115"/>
    <mergeCell ref="CX115:CX117"/>
    <mergeCell ref="CV116:CV117"/>
    <mergeCell ref="BK115:BK117"/>
    <mergeCell ref="BL115:BT115"/>
    <mergeCell ref="BU115:BU117"/>
    <mergeCell ref="AO116:AO117"/>
    <mergeCell ref="AP116:AP117"/>
    <mergeCell ref="AQ116:AQ117"/>
    <mergeCell ref="AR116:AR117"/>
    <mergeCell ref="AU116:AU117"/>
    <mergeCell ref="AV116:AV117"/>
    <mergeCell ref="AI116:AI117"/>
    <mergeCell ref="AJ116:AJ117"/>
    <mergeCell ref="AK116:AK117"/>
    <mergeCell ref="AL116:AL117"/>
    <mergeCell ref="W115:W117"/>
    <mergeCell ref="X115:X117"/>
    <mergeCell ref="Y115:Z115"/>
    <mergeCell ref="AA115:AB115"/>
    <mergeCell ref="AC115:AD115"/>
    <mergeCell ref="AE115:AF115"/>
    <mergeCell ref="Y116:Y117"/>
    <mergeCell ref="Z116:Z117"/>
    <mergeCell ref="AA116:AA117"/>
    <mergeCell ref="AB116:AB117"/>
    <mergeCell ref="K115:L115"/>
    <mergeCell ref="M115:N115"/>
    <mergeCell ref="O115:P115"/>
    <mergeCell ref="Q115:R115"/>
    <mergeCell ref="S115:T115"/>
    <mergeCell ref="U115:V115"/>
    <mergeCell ref="A115:A117"/>
    <mergeCell ref="B115:B117"/>
    <mergeCell ref="C115:D115"/>
    <mergeCell ref="E115:F115"/>
    <mergeCell ref="G115:H115"/>
    <mergeCell ref="I115:J115"/>
    <mergeCell ref="Q116:Q117"/>
    <mergeCell ref="R116:R117"/>
    <mergeCell ref="S116:S117"/>
    <mergeCell ref="T116:T117"/>
    <mergeCell ref="U116:U117"/>
    <mergeCell ref="V116:V117"/>
    <mergeCell ref="K116:K117"/>
    <mergeCell ref="L116:L117"/>
    <mergeCell ref="M116:M117"/>
    <mergeCell ref="N116:N117"/>
    <mergeCell ref="CX113:DN113"/>
    <mergeCell ref="A114:V114"/>
    <mergeCell ref="W114:AR114"/>
    <mergeCell ref="AS114:BI114"/>
    <mergeCell ref="BJ114:BT114"/>
    <mergeCell ref="BU114:CN114"/>
    <mergeCell ref="CX114:DN114"/>
    <mergeCell ref="A113:V113"/>
    <mergeCell ref="W113:AR113"/>
    <mergeCell ref="AS113:BI113"/>
    <mergeCell ref="BJ113:BT113"/>
    <mergeCell ref="BU113:CN113"/>
    <mergeCell ref="CX107:CX109"/>
    <mergeCell ref="A110:A112"/>
    <mergeCell ref="W110:W112"/>
    <mergeCell ref="AS110:AS112"/>
    <mergeCell ref="BJ110:BJ112"/>
    <mergeCell ref="BU110:BU112"/>
    <mergeCell ref="CO110:CO112"/>
    <mergeCell ref="CX110:CX112"/>
    <mergeCell ref="A107:A109"/>
    <mergeCell ref="W107:W109"/>
    <mergeCell ref="AS107:AS109"/>
    <mergeCell ref="BJ107:BJ109"/>
    <mergeCell ref="BU107:BU109"/>
    <mergeCell ref="CO107:CO109"/>
    <mergeCell ref="CO101:CO103"/>
    <mergeCell ref="CX101:CX103"/>
    <mergeCell ref="A104:A106"/>
    <mergeCell ref="W104:W106"/>
    <mergeCell ref="AS104:AS106"/>
    <mergeCell ref="BJ104:BJ106"/>
    <mergeCell ref="BU104:BU106"/>
    <mergeCell ref="CO104:CO106"/>
    <mergeCell ref="CX104:CX106"/>
    <mergeCell ref="C100:T100"/>
    <mergeCell ref="Y100:AP100"/>
    <mergeCell ref="AU100:BI100"/>
    <mergeCell ref="CQ100:CU100"/>
    <mergeCell ref="CZ100:DN100"/>
    <mergeCell ref="A101:A103"/>
    <mergeCell ref="W101:W103"/>
    <mergeCell ref="AS101:AS103"/>
    <mergeCell ref="BJ101:BJ103"/>
    <mergeCell ref="BU101:BU103"/>
    <mergeCell ref="CX94:CX96"/>
    <mergeCell ref="A97:A99"/>
    <mergeCell ref="W97:W99"/>
    <mergeCell ref="AS97:AS99"/>
    <mergeCell ref="BJ97:BJ99"/>
    <mergeCell ref="BU97:BU99"/>
    <mergeCell ref="CO97:CO99"/>
    <mergeCell ref="CX97:CX99"/>
    <mergeCell ref="A94:A96"/>
    <mergeCell ref="W94:W96"/>
    <mergeCell ref="AS94:AS96"/>
    <mergeCell ref="BJ94:BJ96"/>
    <mergeCell ref="BU94:BU96"/>
    <mergeCell ref="CO94:CO96"/>
    <mergeCell ref="CX88:CX90"/>
    <mergeCell ref="A91:A93"/>
    <mergeCell ref="W91:W93"/>
    <mergeCell ref="AS91:AS93"/>
    <mergeCell ref="BJ91:BJ93"/>
    <mergeCell ref="BU91:BU93"/>
    <mergeCell ref="CO91:CO93"/>
    <mergeCell ref="CX91:CX93"/>
    <mergeCell ref="A88:A90"/>
    <mergeCell ref="W88:W90"/>
    <mergeCell ref="AS88:AS90"/>
    <mergeCell ref="BJ88:BJ90"/>
    <mergeCell ref="BU88:BU90"/>
    <mergeCell ref="CO88:CO90"/>
    <mergeCell ref="DN82:DN83"/>
    <mergeCell ref="Y84:AP84"/>
    <mergeCell ref="A85:A87"/>
    <mergeCell ref="W85:W87"/>
    <mergeCell ref="AS85:AS87"/>
    <mergeCell ref="BJ85:BJ87"/>
    <mergeCell ref="BU85:BU87"/>
    <mergeCell ref="CO85:CO87"/>
    <mergeCell ref="CX85:CX87"/>
    <mergeCell ref="DH82:DH83"/>
    <mergeCell ref="DI82:DI83"/>
    <mergeCell ref="DJ82:DJ83"/>
    <mergeCell ref="DK82:DK83"/>
    <mergeCell ref="DL82:DL83"/>
    <mergeCell ref="DM82:DM83"/>
    <mergeCell ref="DB82:DB83"/>
    <mergeCell ref="DC82:DC83"/>
    <mergeCell ref="DD82:DD83"/>
    <mergeCell ref="DE82:DE83"/>
    <mergeCell ref="DF82:DF83"/>
    <mergeCell ref="DG82:DG83"/>
    <mergeCell ref="CR82:CR83"/>
    <mergeCell ref="CS82:CS83"/>
    <mergeCell ref="CT82:CT83"/>
    <mergeCell ref="CU82:CU83"/>
    <mergeCell ref="CZ82:CZ83"/>
    <mergeCell ref="DA82:DA83"/>
    <mergeCell ref="CG82:CH82"/>
    <mergeCell ref="CI82:CJ82"/>
    <mergeCell ref="CK82:CL82"/>
    <mergeCell ref="CM82:CN82"/>
    <mergeCell ref="CQ82:CQ83"/>
    <mergeCell ref="BT82:BT83"/>
    <mergeCell ref="BW82:BX82"/>
    <mergeCell ref="BY82:BZ82"/>
    <mergeCell ref="CA82:CB82"/>
    <mergeCell ref="CC82:CD82"/>
    <mergeCell ref="CE82:CF82"/>
    <mergeCell ref="BG82:BG83"/>
    <mergeCell ref="BH82:BH83"/>
    <mergeCell ref="BL82:BL83"/>
    <mergeCell ref="BM82:BM83"/>
    <mergeCell ref="BN82:BN83"/>
    <mergeCell ref="BO82:BO83"/>
    <mergeCell ref="BA82:BA83"/>
    <mergeCell ref="BB82:BB83"/>
    <mergeCell ref="BC82:BC83"/>
    <mergeCell ref="BD82:BD83"/>
    <mergeCell ref="BE82:BE83"/>
    <mergeCell ref="BF82:BF83"/>
    <mergeCell ref="BV81:BV83"/>
    <mergeCell ref="BW81:CB81"/>
    <mergeCell ref="CC81:CH81"/>
    <mergeCell ref="BP82:BP83"/>
    <mergeCell ref="BQ82:BQ83"/>
    <mergeCell ref="BR82:BR83"/>
    <mergeCell ref="BS82:BS83"/>
    <mergeCell ref="BE81:BH81"/>
    <mergeCell ref="BI81:BI83"/>
    <mergeCell ref="BJ81:BJ83"/>
    <mergeCell ref="AM82:AM83"/>
    <mergeCell ref="AN82:AN83"/>
    <mergeCell ref="AC82:AC83"/>
    <mergeCell ref="AD82:AD83"/>
    <mergeCell ref="AE82:AE83"/>
    <mergeCell ref="AF82:AF83"/>
    <mergeCell ref="AG82:AG83"/>
    <mergeCell ref="AH82:AH83"/>
    <mergeCell ref="AS81:AS83"/>
    <mergeCell ref="AT81:AT83"/>
    <mergeCell ref="AU81:BD81"/>
    <mergeCell ref="AW82:AW83"/>
    <mergeCell ref="AX82:AX83"/>
    <mergeCell ref="AY82:AY83"/>
    <mergeCell ref="AZ82:AZ83"/>
    <mergeCell ref="AG81:AH81"/>
    <mergeCell ref="AI81:AJ81"/>
    <mergeCell ref="AK81:AL81"/>
    <mergeCell ref="AM81:AN81"/>
    <mergeCell ref="AO81:AP81"/>
    <mergeCell ref="AQ81:AR81"/>
    <mergeCell ref="O82:O83"/>
    <mergeCell ref="P82:P83"/>
    <mergeCell ref="CY81:CY83"/>
    <mergeCell ref="CZ81:DN81"/>
    <mergeCell ref="C82:C83"/>
    <mergeCell ref="D82:D83"/>
    <mergeCell ref="E82:E83"/>
    <mergeCell ref="F82:F83"/>
    <mergeCell ref="G82:G83"/>
    <mergeCell ref="H82:H83"/>
    <mergeCell ref="I82:I83"/>
    <mergeCell ref="J82:J83"/>
    <mergeCell ref="CI81:CN81"/>
    <mergeCell ref="CO81:CO83"/>
    <mergeCell ref="CP81:CP83"/>
    <mergeCell ref="CQ81:CS81"/>
    <mergeCell ref="CT81:CU81"/>
    <mergeCell ref="CX81:CX83"/>
    <mergeCell ref="CV82:CV83"/>
    <mergeCell ref="BK81:BK83"/>
    <mergeCell ref="BL81:BT81"/>
    <mergeCell ref="BU81:BU83"/>
    <mergeCell ref="AO82:AO83"/>
    <mergeCell ref="AP82:AP83"/>
    <mergeCell ref="AQ82:AQ83"/>
    <mergeCell ref="AR82:AR83"/>
    <mergeCell ref="AU82:AU83"/>
    <mergeCell ref="AV82:AV83"/>
    <mergeCell ref="AI82:AI83"/>
    <mergeCell ref="AJ82:AJ83"/>
    <mergeCell ref="AK82:AK83"/>
    <mergeCell ref="AL82:AL83"/>
    <mergeCell ref="W81:W83"/>
    <mergeCell ref="X81:X83"/>
    <mergeCell ref="Y81:Z81"/>
    <mergeCell ref="AA81:AB81"/>
    <mergeCell ref="AC81:AD81"/>
    <mergeCell ref="AE81:AF81"/>
    <mergeCell ref="Y82:Y83"/>
    <mergeCell ref="Z82:Z83"/>
    <mergeCell ref="AA82:AA83"/>
    <mergeCell ref="AB82:AB83"/>
    <mergeCell ref="K81:L81"/>
    <mergeCell ref="M81:N81"/>
    <mergeCell ref="O81:P81"/>
    <mergeCell ref="Q81:R81"/>
    <mergeCell ref="S81:T81"/>
    <mergeCell ref="U81:V81"/>
    <mergeCell ref="A81:A83"/>
    <mergeCell ref="B81:B83"/>
    <mergeCell ref="C81:D81"/>
    <mergeCell ref="E81:F81"/>
    <mergeCell ref="G81:H81"/>
    <mergeCell ref="I81:J81"/>
    <mergeCell ref="Q82:Q83"/>
    <mergeCell ref="R82:R83"/>
    <mergeCell ref="S82:S83"/>
    <mergeCell ref="T82:T83"/>
    <mergeCell ref="U82:U83"/>
    <mergeCell ref="V82:V83"/>
    <mergeCell ref="K82:K83"/>
    <mergeCell ref="L82:L83"/>
    <mergeCell ref="M82:M83"/>
    <mergeCell ref="N82:N83"/>
    <mergeCell ref="CX79:DN79"/>
    <mergeCell ref="A80:V80"/>
    <mergeCell ref="W80:AR80"/>
    <mergeCell ref="AS80:BI80"/>
    <mergeCell ref="BJ80:BT80"/>
    <mergeCell ref="BU80:CN80"/>
    <mergeCell ref="CX80:DN80"/>
    <mergeCell ref="CO79:CW79"/>
    <mergeCell ref="CO80:CW80"/>
    <mergeCell ref="A79:V79"/>
    <mergeCell ref="W79:AR79"/>
    <mergeCell ref="AS79:BI79"/>
    <mergeCell ref="BJ79:BT79"/>
    <mergeCell ref="BU79:CN79"/>
    <mergeCell ref="CX75:CX77"/>
    <mergeCell ref="A78:B78"/>
    <mergeCell ref="W78:X78"/>
    <mergeCell ref="AS78:AT78"/>
    <mergeCell ref="BJ78:BK78"/>
    <mergeCell ref="BU78:BV78"/>
    <mergeCell ref="CO78:CP78"/>
    <mergeCell ref="CX78:CY78"/>
    <mergeCell ref="A75:A77"/>
    <mergeCell ref="W75:W77"/>
    <mergeCell ref="AS75:AS77"/>
    <mergeCell ref="BJ75:BJ77"/>
    <mergeCell ref="BU75:BU77"/>
    <mergeCell ref="CO75:CO77"/>
    <mergeCell ref="CX69:CX71"/>
    <mergeCell ref="A72:A74"/>
    <mergeCell ref="W72:W74"/>
    <mergeCell ref="AS72:AS74"/>
    <mergeCell ref="BJ72:BJ74"/>
    <mergeCell ref="BU72:BU74"/>
    <mergeCell ref="CO72:CO74"/>
    <mergeCell ref="CX72:CX74"/>
    <mergeCell ref="A69:A71"/>
    <mergeCell ref="W69:W71"/>
    <mergeCell ref="AS69:AS71"/>
    <mergeCell ref="BJ69:BJ71"/>
    <mergeCell ref="BU69:BU71"/>
    <mergeCell ref="CO69:CO71"/>
    <mergeCell ref="CX63:CX65"/>
    <mergeCell ref="A66:A68"/>
    <mergeCell ref="W66:W68"/>
    <mergeCell ref="AS66:AS68"/>
    <mergeCell ref="BJ66:BJ68"/>
    <mergeCell ref="BU66:BU68"/>
    <mergeCell ref="CO66:CO68"/>
    <mergeCell ref="CX66:CX68"/>
    <mergeCell ref="A63:A65"/>
    <mergeCell ref="W63:W65"/>
    <mergeCell ref="AS63:AS65"/>
    <mergeCell ref="BJ63:BJ65"/>
    <mergeCell ref="BU63:BU65"/>
    <mergeCell ref="CO63:CO65"/>
    <mergeCell ref="CX57:CX59"/>
    <mergeCell ref="A60:A62"/>
    <mergeCell ref="W60:W62"/>
    <mergeCell ref="AS60:AS62"/>
    <mergeCell ref="BJ60:BJ62"/>
    <mergeCell ref="BU60:BU62"/>
    <mergeCell ref="CO60:CO62"/>
    <mergeCell ref="CX60:CX62"/>
    <mergeCell ref="A57:A59"/>
    <mergeCell ref="W57:W59"/>
    <mergeCell ref="AS57:AS59"/>
    <mergeCell ref="BJ57:BJ59"/>
    <mergeCell ref="BU57:BU59"/>
    <mergeCell ref="CO57:CO59"/>
    <mergeCell ref="CX51:CX53"/>
    <mergeCell ref="A54:A56"/>
    <mergeCell ref="W54:W56"/>
    <mergeCell ref="AS54:AS56"/>
    <mergeCell ref="BJ54:BJ56"/>
    <mergeCell ref="BU54:BU56"/>
    <mergeCell ref="CO54:CO56"/>
    <mergeCell ref="CX54:CX56"/>
    <mergeCell ref="A51:A53"/>
    <mergeCell ref="W51:W53"/>
    <mergeCell ref="AS51:AS53"/>
    <mergeCell ref="BJ51:BJ53"/>
    <mergeCell ref="BU51:BU53"/>
    <mergeCell ref="CO51:CO53"/>
    <mergeCell ref="CX45:CX47"/>
    <mergeCell ref="A48:A50"/>
    <mergeCell ref="W48:W50"/>
    <mergeCell ref="AS48:AS50"/>
    <mergeCell ref="BJ48:BJ50"/>
    <mergeCell ref="BU48:BU50"/>
    <mergeCell ref="CO48:CO50"/>
    <mergeCell ref="CX48:CX50"/>
    <mergeCell ref="DK43:DK44"/>
    <mergeCell ref="DL43:DL44"/>
    <mergeCell ref="DM43:DM44"/>
    <mergeCell ref="DN43:DN44"/>
    <mergeCell ref="A45:A47"/>
    <mergeCell ref="W45:W47"/>
    <mergeCell ref="AS45:AS47"/>
    <mergeCell ref="BJ45:BJ47"/>
    <mergeCell ref="BU45:BU47"/>
    <mergeCell ref="CO45:CO47"/>
    <mergeCell ref="DE43:DE44"/>
    <mergeCell ref="DF43:DF44"/>
    <mergeCell ref="DG43:DG44"/>
    <mergeCell ref="DH43:DH44"/>
    <mergeCell ref="DI43:DI44"/>
    <mergeCell ref="DJ43:DJ44"/>
    <mergeCell ref="CU43:CU44"/>
    <mergeCell ref="CZ43:CZ44"/>
    <mergeCell ref="DA43:DA44"/>
    <mergeCell ref="DB43:DB44"/>
    <mergeCell ref="DC43:DC44"/>
    <mergeCell ref="DD43:DD44"/>
    <mergeCell ref="CT43:CT44"/>
    <mergeCell ref="CV43:CV44"/>
    <mergeCell ref="BC43:BC44"/>
    <mergeCell ref="AL43:AL44"/>
    <mergeCell ref="AM43:AM44"/>
    <mergeCell ref="AN43:AN44"/>
    <mergeCell ref="AO43:AO44"/>
    <mergeCell ref="AP43:AP44"/>
    <mergeCell ref="AQ43:AQ44"/>
    <mergeCell ref="AF43:AF44"/>
    <mergeCell ref="AG43:AG44"/>
    <mergeCell ref="AH43:AH44"/>
    <mergeCell ref="AI43:AI44"/>
    <mergeCell ref="AJ43:AJ44"/>
    <mergeCell ref="AK43:AK44"/>
    <mergeCell ref="CR43:CR44"/>
    <mergeCell ref="CS43:CS44"/>
    <mergeCell ref="CI43:CJ43"/>
    <mergeCell ref="CK43:CL43"/>
    <mergeCell ref="CM43:CN43"/>
    <mergeCell ref="CQ43:CQ44"/>
    <mergeCell ref="BQ43:BQ44"/>
    <mergeCell ref="BR43:BR44"/>
    <mergeCell ref="BS43:BS44"/>
    <mergeCell ref="BT43:BT44"/>
    <mergeCell ref="BW43:BX43"/>
    <mergeCell ref="BY43:BZ43"/>
    <mergeCell ref="BD43:BD44"/>
    <mergeCell ref="BE43:BE44"/>
    <mergeCell ref="BF43:BF44"/>
    <mergeCell ref="BG43:BG44"/>
    <mergeCell ref="BH43:BH44"/>
    <mergeCell ref="BL43:BL44"/>
    <mergeCell ref="N43:N44"/>
    <mergeCell ref="O43:O44"/>
    <mergeCell ref="P43:P44"/>
    <mergeCell ref="Q43:Q44"/>
    <mergeCell ref="R43:R44"/>
    <mergeCell ref="S43:S44"/>
    <mergeCell ref="H43:H44"/>
    <mergeCell ref="I43:I44"/>
    <mergeCell ref="J43:J44"/>
    <mergeCell ref="K43:K44"/>
    <mergeCell ref="L43:L44"/>
    <mergeCell ref="M43:M44"/>
    <mergeCell ref="AX43:AX44"/>
    <mergeCell ref="AY43:AY44"/>
    <mergeCell ref="AZ43:AZ44"/>
    <mergeCell ref="BA43:BA44"/>
    <mergeCell ref="BB43:BB44"/>
    <mergeCell ref="AR43:AR44"/>
    <mergeCell ref="AU43:AU44"/>
    <mergeCell ref="AV43:AV44"/>
    <mergeCell ref="AW43:AW44"/>
    <mergeCell ref="CQ42:CS42"/>
    <mergeCell ref="CT42:CU42"/>
    <mergeCell ref="CX42:CX44"/>
    <mergeCell ref="CY42:CY44"/>
    <mergeCell ref="CZ42:DN42"/>
    <mergeCell ref="C43:C44"/>
    <mergeCell ref="D43:D44"/>
    <mergeCell ref="E43:E44"/>
    <mergeCell ref="F43:F44"/>
    <mergeCell ref="G43:G44"/>
    <mergeCell ref="BV42:BV44"/>
    <mergeCell ref="BW42:CB42"/>
    <mergeCell ref="CC42:CH42"/>
    <mergeCell ref="CI42:CN42"/>
    <mergeCell ref="CO42:CO44"/>
    <mergeCell ref="CP42:CP44"/>
    <mergeCell ref="CA43:CB43"/>
    <mergeCell ref="CC43:CD43"/>
    <mergeCell ref="CE43:CF43"/>
    <mergeCell ref="CG43:CH43"/>
    <mergeCell ref="BE42:BH42"/>
    <mergeCell ref="BI42:BI44"/>
    <mergeCell ref="BJ42:BJ44"/>
    <mergeCell ref="BK42:BK44"/>
    <mergeCell ref="BL42:BT42"/>
    <mergeCell ref="BU42:BU44"/>
    <mergeCell ref="BM43:BM44"/>
    <mergeCell ref="BN43:BN44"/>
    <mergeCell ref="BO43:BO44"/>
    <mergeCell ref="BP43:BP44"/>
    <mergeCell ref="AM42:AN42"/>
    <mergeCell ref="AO42:AP42"/>
    <mergeCell ref="AA42:AB42"/>
    <mergeCell ref="AC42:AD42"/>
    <mergeCell ref="AE42:AF42"/>
    <mergeCell ref="AG42:AH42"/>
    <mergeCell ref="AI42:AJ42"/>
    <mergeCell ref="AK42:AL42"/>
    <mergeCell ref="Q42:R42"/>
    <mergeCell ref="S42:T42"/>
    <mergeCell ref="U42:V42"/>
    <mergeCell ref="W42:W44"/>
    <mergeCell ref="X42:X44"/>
    <mergeCell ref="Y42:Z42"/>
    <mergeCell ref="T43:T44"/>
    <mergeCell ref="U43:U44"/>
    <mergeCell ref="V43:V44"/>
    <mergeCell ref="Y43:Y44"/>
    <mergeCell ref="Z43:Z44"/>
    <mergeCell ref="AA43:AA44"/>
    <mergeCell ref="AB43:AB44"/>
    <mergeCell ref="AC43:AC44"/>
    <mergeCell ref="AD43:AD44"/>
    <mergeCell ref="AE43:AE44"/>
    <mergeCell ref="CX41:DN41"/>
    <mergeCell ref="A42:A44"/>
    <mergeCell ref="B42:B44"/>
    <mergeCell ref="C42:D42"/>
    <mergeCell ref="E42:F42"/>
    <mergeCell ref="G42:H42"/>
    <mergeCell ref="I42:J42"/>
    <mergeCell ref="K42:L42"/>
    <mergeCell ref="M42:N42"/>
    <mergeCell ref="O42:P42"/>
    <mergeCell ref="A41:V41"/>
    <mergeCell ref="W41:AR41"/>
    <mergeCell ref="AS41:BI41"/>
    <mergeCell ref="BJ41:BT41"/>
    <mergeCell ref="BU41:CN41"/>
    <mergeCell ref="CX37:CX39"/>
    <mergeCell ref="A40:V40"/>
    <mergeCell ref="W40:AR40"/>
    <mergeCell ref="AS40:BI40"/>
    <mergeCell ref="BJ40:BT40"/>
    <mergeCell ref="BU40:CN40"/>
    <mergeCell ref="CX40:DN40"/>
    <mergeCell ref="A37:A39"/>
    <mergeCell ref="W37:W39"/>
    <mergeCell ref="AS37:AS39"/>
    <mergeCell ref="BJ37:BJ39"/>
    <mergeCell ref="BU37:BU39"/>
    <mergeCell ref="CO37:CO39"/>
    <mergeCell ref="AQ42:AR42"/>
    <mergeCell ref="AS42:AS44"/>
    <mergeCell ref="AT42:AT44"/>
    <mergeCell ref="AU42:BD42"/>
    <mergeCell ref="CX31:CX33"/>
    <mergeCell ref="A34:A36"/>
    <mergeCell ref="W34:W36"/>
    <mergeCell ref="AS34:AS36"/>
    <mergeCell ref="BJ34:BJ36"/>
    <mergeCell ref="BU34:BU36"/>
    <mergeCell ref="CO34:CO36"/>
    <mergeCell ref="CX34:CX36"/>
    <mergeCell ref="A31:A33"/>
    <mergeCell ref="W31:W33"/>
    <mergeCell ref="AS31:AS33"/>
    <mergeCell ref="BJ31:BJ33"/>
    <mergeCell ref="BU31:BU33"/>
    <mergeCell ref="CO31:CO33"/>
    <mergeCell ref="CX25:CX27"/>
    <mergeCell ref="A28:A30"/>
    <mergeCell ref="W28:W30"/>
    <mergeCell ref="AS28:AS30"/>
    <mergeCell ref="BJ28:BJ30"/>
    <mergeCell ref="BU28:BU30"/>
    <mergeCell ref="CO28:CO30"/>
    <mergeCell ref="CX28:CX30"/>
    <mergeCell ref="A25:A27"/>
    <mergeCell ref="W25:W27"/>
    <mergeCell ref="AS25:AS27"/>
    <mergeCell ref="BJ25:BJ27"/>
    <mergeCell ref="BU25:BU27"/>
    <mergeCell ref="CO25:CO27"/>
    <mergeCell ref="CX19:CX21"/>
    <mergeCell ref="A22:A24"/>
    <mergeCell ref="W22:W24"/>
    <mergeCell ref="AS22:AS24"/>
    <mergeCell ref="BJ22:BJ24"/>
    <mergeCell ref="BU22:BU24"/>
    <mergeCell ref="CO22:CO24"/>
    <mergeCell ref="CX22:CX24"/>
    <mergeCell ref="A19:A21"/>
    <mergeCell ref="W19:W21"/>
    <mergeCell ref="AS19:AS21"/>
    <mergeCell ref="BJ19:BJ21"/>
    <mergeCell ref="BU19:BU21"/>
    <mergeCell ref="CO19:CO21"/>
    <mergeCell ref="CX13:CX15"/>
    <mergeCell ref="A16:A18"/>
    <mergeCell ref="W16:W18"/>
    <mergeCell ref="AS16:AS18"/>
    <mergeCell ref="BJ16:BJ18"/>
    <mergeCell ref="BU16:BU18"/>
    <mergeCell ref="CO16:CO18"/>
    <mergeCell ref="CX16:CX18"/>
    <mergeCell ref="A13:A15"/>
    <mergeCell ref="W13:W15"/>
    <mergeCell ref="AS13:AS15"/>
    <mergeCell ref="BJ13:BJ15"/>
    <mergeCell ref="BU13:BU15"/>
    <mergeCell ref="CO13:CO15"/>
    <mergeCell ref="CX7:CX9"/>
    <mergeCell ref="A10:A12"/>
    <mergeCell ref="W10:W12"/>
    <mergeCell ref="AS10:AS12"/>
    <mergeCell ref="BJ10:BJ12"/>
    <mergeCell ref="BU10:BU12"/>
    <mergeCell ref="CO10:CO12"/>
    <mergeCell ref="CX10:CX12"/>
    <mergeCell ref="DK5:DK6"/>
    <mergeCell ref="DL5:DL6"/>
    <mergeCell ref="DM5:DM6"/>
    <mergeCell ref="DN5:DN6"/>
    <mergeCell ref="A7:A9"/>
    <mergeCell ref="W7:W9"/>
    <mergeCell ref="AS7:AS9"/>
    <mergeCell ref="BJ7:BJ9"/>
    <mergeCell ref="BU7:BU9"/>
    <mergeCell ref="CO7:CO9"/>
    <mergeCell ref="DE5:DE6"/>
    <mergeCell ref="DF5:DF6"/>
    <mergeCell ref="DG5:DG6"/>
    <mergeCell ref="DH5:DH6"/>
    <mergeCell ref="DI5:DI6"/>
    <mergeCell ref="DJ5:DJ6"/>
    <mergeCell ref="CU5:CU6"/>
    <mergeCell ref="CZ5:CZ6"/>
    <mergeCell ref="DA5:DA6"/>
    <mergeCell ref="DB5:DB6"/>
    <mergeCell ref="DC5:DC6"/>
    <mergeCell ref="DD5:DD6"/>
    <mergeCell ref="CV5:CV6"/>
    <mergeCell ref="CR5:CR6"/>
    <mergeCell ref="BC5:BC6"/>
    <mergeCell ref="AL5:AL6"/>
    <mergeCell ref="AM5:AM6"/>
    <mergeCell ref="AN5:AN6"/>
    <mergeCell ref="AO5:AO6"/>
    <mergeCell ref="AP5:AP6"/>
    <mergeCell ref="AQ5:AQ6"/>
    <mergeCell ref="AF5:AF6"/>
    <mergeCell ref="AG5:AG6"/>
    <mergeCell ref="AH5:AH6"/>
    <mergeCell ref="AI5:AI6"/>
    <mergeCell ref="AJ5:AJ6"/>
    <mergeCell ref="AK5:AK6"/>
    <mergeCell ref="CS5:CS6"/>
    <mergeCell ref="CT5:CT6"/>
    <mergeCell ref="CI5:CJ5"/>
    <mergeCell ref="CK5:CL5"/>
    <mergeCell ref="CM5:CN5"/>
    <mergeCell ref="CQ5:CQ6"/>
    <mergeCell ref="BQ5:BQ6"/>
    <mergeCell ref="BR5:BR6"/>
    <mergeCell ref="BS5:BS6"/>
    <mergeCell ref="BT5:BT6"/>
    <mergeCell ref="BW5:BX5"/>
    <mergeCell ref="BY5:BZ5"/>
    <mergeCell ref="BD5:BD6"/>
    <mergeCell ref="BE5:BE6"/>
    <mergeCell ref="BF5:BF6"/>
    <mergeCell ref="BG5:BG6"/>
    <mergeCell ref="BH5:BH6"/>
    <mergeCell ref="BL5:BL6"/>
    <mergeCell ref="N5:N6"/>
    <mergeCell ref="O5:O6"/>
    <mergeCell ref="P5:P6"/>
    <mergeCell ref="Q5:Q6"/>
    <mergeCell ref="R5:R6"/>
    <mergeCell ref="S5:S6"/>
    <mergeCell ref="H5:H6"/>
    <mergeCell ref="I5:I6"/>
    <mergeCell ref="J5:J6"/>
    <mergeCell ref="K5:K6"/>
    <mergeCell ref="L5:L6"/>
    <mergeCell ref="M5:M6"/>
    <mergeCell ref="AX5:AX6"/>
    <mergeCell ref="AY5:AY6"/>
    <mergeCell ref="AZ5:AZ6"/>
    <mergeCell ref="BA5:BA6"/>
    <mergeCell ref="BB5:BB6"/>
    <mergeCell ref="AU5:AU6"/>
    <mergeCell ref="AV5:AV6"/>
    <mergeCell ref="AW5:AW6"/>
    <mergeCell ref="CQ4:CS4"/>
    <mergeCell ref="CT4:CU4"/>
    <mergeCell ref="CX4:CX6"/>
    <mergeCell ref="CY4:CY6"/>
    <mergeCell ref="CZ4:DN4"/>
    <mergeCell ref="C5:C6"/>
    <mergeCell ref="D5:D6"/>
    <mergeCell ref="E5:E6"/>
    <mergeCell ref="F5:F6"/>
    <mergeCell ref="G5:G6"/>
    <mergeCell ref="BV4:BV6"/>
    <mergeCell ref="BW4:CB4"/>
    <mergeCell ref="CC4:CH4"/>
    <mergeCell ref="CI4:CN4"/>
    <mergeCell ref="CO4:CO6"/>
    <mergeCell ref="CP4:CP6"/>
    <mergeCell ref="CA5:CB5"/>
    <mergeCell ref="CC5:CD5"/>
    <mergeCell ref="CE5:CF5"/>
    <mergeCell ref="CG5:CH5"/>
    <mergeCell ref="BE4:BH4"/>
    <mergeCell ref="BI4:BI6"/>
    <mergeCell ref="BJ4:BJ6"/>
    <mergeCell ref="BK4:BK6"/>
    <mergeCell ref="BL4:BT4"/>
    <mergeCell ref="BU4:BU6"/>
    <mergeCell ref="BM5:BM6"/>
    <mergeCell ref="BN5:BN6"/>
    <mergeCell ref="BO5:BO6"/>
    <mergeCell ref="BP5:BP6"/>
    <mergeCell ref="AM4:AN4"/>
    <mergeCell ref="AO4:AP4"/>
    <mergeCell ref="AA4:AB4"/>
    <mergeCell ref="AC4:AD4"/>
    <mergeCell ref="AE4:AF4"/>
    <mergeCell ref="AG4:AH4"/>
    <mergeCell ref="AI4:AJ4"/>
    <mergeCell ref="AK4:AL4"/>
    <mergeCell ref="Q4:R4"/>
    <mergeCell ref="S4:T4"/>
    <mergeCell ref="U4:V4"/>
    <mergeCell ref="W4:W6"/>
    <mergeCell ref="X4:X6"/>
    <mergeCell ref="Y4:Z4"/>
    <mergeCell ref="T5:T6"/>
    <mergeCell ref="U5:U6"/>
    <mergeCell ref="V5:V6"/>
    <mergeCell ref="Y5:Y6"/>
    <mergeCell ref="Z5:Z6"/>
    <mergeCell ref="AA5:AA6"/>
    <mergeCell ref="AB5:AB6"/>
    <mergeCell ref="AC5:AC6"/>
    <mergeCell ref="AD5:AD6"/>
    <mergeCell ref="AE5:AE6"/>
    <mergeCell ref="CX3:DN3"/>
    <mergeCell ref="A4:A6"/>
    <mergeCell ref="B4:B6"/>
    <mergeCell ref="C4:D4"/>
    <mergeCell ref="E4:F4"/>
    <mergeCell ref="G4:H4"/>
    <mergeCell ref="I4:J4"/>
    <mergeCell ref="K4:L4"/>
    <mergeCell ref="M4:N4"/>
    <mergeCell ref="O4:P4"/>
    <mergeCell ref="A3:V3"/>
    <mergeCell ref="W3:AR3"/>
    <mergeCell ref="AS3:BI3"/>
    <mergeCell ref="BJ3:BT3"/>
    <mergeCell ref="BU3:CN3"/>
    <mergeCell ref="CX1:DN1"/>
    <mergeCell ref="A2:V2"/>
    <mergeCell ref="W2:AR2"/>
    <mergeCell ref="AS2:BI2"/>
    <mergeCell ref="BJ2:BT2"/>
    <mergeCell ref="BU2:CN2"/>
    <mergeCell ref="CX2:DN2"/>
    <mergeCell ref="A1:V1"/>
    <mergeCell ref="W1:AR1"/>
    <mergeCell ref="AS1:BI1"/>
    <mergeCell ref="BJ1:BT1"/>
    <mergeCell ref="BU1:CN1"/>
    <mergeCell ref="AQ4:AR4"/>
    <mergeCell ref="AS4:AS6"/>
    <mergeCell ref="AT4:AT6"/>
    <mergeCell ref="AU4:BD4"/>
    <mergeCell ref="AR5:AR6"/>
  </mergeCells>
  <printOptions horizontalCentered="1"/>
  <pageMargins left="0.23622047244094491" right="0.23622047244094491" top="0.35433070866141736" bottom="0.35433070866141736" header="0.11811023622047245" footer="0.11811023622047245"/>
  <pageSetup paperSize="9" scale="67" orientation="landscape" horizontalDpi="300" verticalDpi="300" r:id="rId1"/>
  <rowBreaks count="11" manualBreakCount="11">
    <brk id="39" max="120" man="1"/>
    <brk id="78" max="120" man="1"/>
    <brk id="112" max="120" man="1"/>
    <brk id="161" max="120" man="1"/>
    <brk id="189" max="120" man="1"/>
    <brk id="238" max="120" man="1"/>
    <brk id="275" max="120" man="1"/>
    <brk id="322" max="120" man="1"/>
    <brk id="369" max="120" man="1"/>
    <brk id="419" max="120" man="1"/>
    <brk id="468" max="120" man="1"/>
  </rowBreaks>
  <colBreaks count="4" manualBreakCount="4">
    <brk id="22" max="1048575" man="1"/>
    <brk id="61" max="501" man="1"/>
    <brk id="72" max="1048575" man="1"/>
    <brk id="101" max="49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K30"/>
  <sheetViews>
    <sheetView view="pageBreakPreview" zoomScale="90" zoomScaleNormal="100" zoomScaleSheetLayoutView="90" workbookViewId="0">
      <selection sqref="A1:K1"/>
    </sheetView>
  </sheetViews>
  <sheetFormatPr baseColWidth="10" defaultColWidth="11.5703125" defaultRowHeight="15"/>
  <cols>
    <col min="1" max="1" width="11.5703125" style="41"/>
    <col min="2" max="11" width="12.42578125" style="41" customWidth="1"/>
    <col min="12" max="16384" width="11.5703125" style="41"/>
  </cols>
  <sheetData>
    <row r="1" spans="1:11" ht="21">
      <c r="A1" s="216" t="s">
        <v>289</v>
      </c>
      <c r="B1" s="216"/>
      <c r="C1" s="216"/>
      <c r="D1" s="216"/>
      <c r="E1" s="216"/>
      <c r="F1" s="216"/>
      <c r="G1" s="216"/>
      <c r="H1" s="216"/>
      <c r="I1" s="216"/>
      <c r="J1" s="216"/>
      <c r="K1" s="216"/>
    </row>
    <row r="2" spans="1:11">
      <c r="A2" s="218" t="str">
        <f>"ANNEE SCOLAIRE "&amp;annee_scolaire</f>
        <v>ANNEE SCOLAIRE 2020-2021</v>
      </c>
      <c r="B2" s="218"/>
      <c r="C2" s="218"/>
      <c r="D2" s="218"/>
      <c r="E2" s="218"/>
      <c r="F2" s="218"/>
      <c r="G2" s="218"/>
      <c r="H2" s="218"/>
      <c r="I2" s="218"/>
      <c r="J2" s="218"/>
      <c r="K2" s="218"/>
    </row>
    <row r="3" spans="1:11" ht="24" customHeight="1">
      <c r="A3" s="219" t="s">
        <v>285</v>
      </c>
      <c r="B3" s="219" t="s">
        <v>55</v>
      </c>
      <c r="C3" s="219"/>
      <c r="D3" s="219" t="s">
        <v>52</v>
      </c>
      <c r="E3" s="219"/>
      <c r="F3" s="219" t="s">
        <v>53</v>
      </c>
      <c r="G3" s="219"/>
      <c r="H3" s="219" t="s">
        <v>54</v>
      </c>
      <c r="I3" s="219"/>
      <c r="J3" s="219" t="s">
        <v>102</v>
      </c>
      <c r="K3" s="219"/>
    </row>
    <row r="4" spans="1:11" ht="24" customHeight="1">
      <c r="A4" s="219"/>
      <c r="B4" s="36" t="s">
        <v>170</v>
      </c>
      <c r="C4" s="36" t="s">
        <v>57</v>
      </c>
      <c r="D4" s="36" t="s">
        <v>170</v>
      </c>
      <c r="E4" s="36" t="s">
        <v>57</v>
      </c>
      <c r="F4" s="36" t="s">
        <v>170</v>
      </c>
      <c r="G4" s="36" t="s">
        <v>57</v>
      </c>
      <c r="H4" s="36" t="s">
        <v>170</v>
      </c>
      <c r="I4" s="36" t="s">
        <v>57</v>
      </c>
      <c r="J4" s="36" t="s">
        <v>170</v>
      </c>
      <c r="K4" s="36" t="s">
        <v>57</v>
      </c>
    </row>
    <row r="5" spans="1:11" ht="24">
      <c r="A5" s="37" t="s">
        <v>47</v>
      </c>
      <c r="B5" s="38">
        <v>918</v>
      </c>
      <c r="C5" s="38">
        <v>466</v>
      </c>
      <c r="D5" s="38">
        <v>11196</v>
      </c>
      <c r="E5" s="38">
        <v>5914</v>
      </c>
      <c r="F5" s="38">
        <v>3185</v>
      </c>
      <c r="G5" s="38">
        <v>1679</v>
      </c>
      <c r="H5" s="38">
        <v>2119</v>
      </c>
      <c r="I5" s="38">
        <v>1110</v>
      </c>
      <c r="J5" s="36">
        <v>17418</v>
      </c>
      <c r="K5" s="36">
        <v>9169</v>
      </c>
    </row>
    <row r="6" spans="1:11">
      <c r="A6" s="37" t="s">
        <v>46</v>
      </c>
      <c r="B6" s="38">
        <v>555</v>
      </c>
      <c r="C6" s="38">
        <v>265</v>
      </c>
      <c r="D6" s="38">
        <v>88940</v>
      </c>
      <c r="E6" s="38">
        <v>47194</v>
      </c>
      <c r="F6" s="38">
        <v>47791</v>
      </c>
      <c r="G6" s="38">
        <v>25264</v>
      </c>
      <c r="H6" s="38">
        <v>16466</v>
      </c>
      <c r="I6" s="38">
        <v>8657</v>
      </c>
      <c r="J6" s="36">
        <v>153752</v>
      </c>
      <c r="K6" s="36">
        <v>81380</v>
      </c>
    </row>
    <row r="7" spans="1:11">
      <c r="A7" s="37" t="s">
        <v>45</v>
      </c>
      <c r="B7" s="38">
        <v>35</v>
      </c>
      <c r="C7" s="38">
        <v>15</v>
      </c>
      <c r="D7" s="38">
        <v>16844</v>
      </c>
      <c r="E7" s="38">
        <v>8927</v>
      </c>
      <c r="F7" s="38">
        <v>193608</v>
      </c>
      <c r="G7" s="38">
        <v>102282</v>
      </c>
      <c r="H7" s="38">
        <v>78662</v>
      </c>
      <c r="I7" s="38">
        <v>41195</v>
      </c>
      <c r="J7" s="36">
        <v>289149</v>
      </c>
      <c r="K7" s="36">
        <v>152419</v>
      </c>
    </row>
    <row r="8" spans="1:11">
      <c r="A8" s="37" t="s">
        <v>40</v>
      </c>
      <c r="B8" s="38">
        <v>0</v>
      </c>
      <c r="C8" s="38">
        <v>0</v>
      </c>
      <c r="D8" s="38">
        <v>3147</v>
      </c>
      <c r="E8" s="38">
        <v>1646</v>
      </c>
      <c r="F8" s="38">
        <v>26499</v>
      </c>
      <c r="G8" s="38">
        <v>14195</v>
      </c>
      <c r="H8" s="38">
        <v>236507</v>
      </c>
      <c r="I8" s="38">
        <v>123405</v>
      </c>
      <c r="J8" s="36">
        <v>266153</v>
      </c>
      <c r="K8" s="36">
        <v>139246</v>
      </c>
    </row>
    <row r="9" spans="1:11">
      <c r="A9" s="37" t="s">
        <v>48</v>
      </c>
      <c r="B9" s="38">
        <v>0</v>
      </c>
      <c r="C9" s="38">
        <v>0</v>
      </c>
      <c r="D9" s="38">
        <v>412</v>
      </c>
      <c r="E9" s="38">
        <v>226</v>
      </c>
      <c r="F9" s="38">
        <v>2463</v>
      </c>
      <c r="G9" s="38">
        <v>1379</v>
      </c>
      <c r="H9" s="38">
        <v>22612</v>
      </c>
      <c r="I9" s="38">
        <v>11788</v>
      </c>
      <c r="J9" s="36">
        <v>25487</v>
      </c>
      <c r="K9" s="36">
        <v>13393</v>
      </c>
    </row>
    <row r="10" spans="1:11">
      <c r="A10" s="39" t="s">
        <v>286</v>
      </c>
      <c r="B10" s="40">
        <v>1508</v>
      </c>
      <c r="C10" s="40">
        <v>746</v>
      </c>
      <c r="D10" s="40">
        <v>120539</v>
      </c>
      <c r="E10" s="40">
        <v>63907</v>
      </c>
      <c r="F10" s="40">
        <v>273546</v>
      </c>
      <c r="G10" s="40">
        <v>144799</v>
      </c>
      <c r="H10" s="40">
        <v>356366</v>
      </c>
      <c r="I10" s="40">
        <v>186155</v>
      </c>
      <c r="J10" s="40">
        <v>751959</v>
      </c>
      <c r="K10" s="40">
        <v>395607</v>
      </c>
    </row>
    <row r="11" spans="1:11" ht="21">
      <c r="A11" s="217" t="s">
        <v>287</v>
      </c>
      <c r="B11" s="217"/>
      <c r="C11" s="217"/>
      <c r="D11" s="217"/>
      <c r="E11" s="217"/>
      <c r="F11" s="217"/>
      <c r="G11" s="217"/>
      <c r="H11" s="217"/>
      <c r="I11" s="217"/>
      <c r="J11" s="217"/>
      <c r="K11" s="217"/>
    </row>
    <row r="12" spans="1:11">
      <c r="A12" s="218" t="str">
        <f>"ANNEE SCOLAIRE "&amp;annee_scolaire</f>
        <v>ANNEE SCOLAIRE 2020-2021</v>
      </c>
      <c r="B12" s="218"/>
      <c r="C12" s="218"/>
      <c r="D12" s="218"/>
      <c r="E12" s="218"/>
      <c r="F12" s="218"/>
      <c r="G12" s="218"/>
      <c r="H12" s="218"/>
      <c r="I12" s="218"/>
      <c r="J12" s="218"/>
      <c r="K12" s="218"/>
    </row>
    <row r="13" spans="1:11" ht="24" customHeight="1">
      <c r="A13" s="219" t="s">
        <v>285</v>
      </c>
      <c r="B13" s="219" t="s">
        <v>55</v>
      </c>
      <c r="C13" s="219"/>
      <c r="D13" s="219" t="s">
        <v>52</v>
      </c>
      <c r="E13" s="219"/>
      <c r="F13" s="219" t="s">
        <v>53</v>
      </c>
      <c r="G13" s="219"/>
      <c r="H13" s="219" t="s">
        <v>54</v>
      </c>
      <c r="I13" s="219"/>
      <c r="J13" s="219" t="s">
        <v>102</v>
      </c>
      <c r="K13" s="219"/>
    </row>
    <row r="14" spans="1:11">
      <c r="A14" s="219"/>
      <c r="B14" s="36" t="s">
        <v>170</v>
      </c>
      <c r="C14" s="36" t="s">
        <v>57</v>
      </c>
      <c r="D14" s="36" t="s">
        <v>170</v>
      </c>
      <c r="E14" s="36" t="s">
        <v>57</v>
      </c>
      <c r="F14" s="36" t="s">
        <v>170</v>
      </c>
      <c r="G14" s="36" t="s">
        <v>57</v>
      </c>
      <c r="H14" s="36" t="s">
        <v>170</v>
      </c>
      <c r="I14" s="36" t="s">
        <v>57</v>
      </c>
      <c r="J14" s="36" t="s">
        <v>170</v>
      </c>
      <c r="K14" s="36" t="s">
        <v>57</v>
      </c>
    </row>
    <row r="15" spans="1:11" ht="24">
      <c r="A15" s="37" t="s">
        <v>47</v>
      </c>
      <c r="B15" s="38">
        <v>5774</v>
      </c>
      <c r="C15" s="38">
        <v>2957</v>
      </c>
      <c r="D15" s="38">
        <v>0</v>
      </c>
      <c r="E15" s="38">
        <v>0</v>
      </c>
      <c r="F15" s="38">
        <v>0</v>
      </c>
      <c r="G15" s="38">
        <v>0</v>
      </c>
      <c r="H15" s="38">
        <v>0</v>
      </c>
      <c r="I15" s="38">
        <v>0</v>
      </c>
      <c r="J15" s="36">
        <v>5774</v>
      </c>
      <c r="K15" s="36">
        <v>2957</v>
      </c>
    </row>
    <row r="16" spans="1:11">
      <c r="A16" s="37" t="s">
        <v>46</v>
      </c>
      <c r="B16" s="38">
        <v>1937</v>
      </c>
      <c r="C16" s="38">
        <v>980</v>
      </c>
      <c r="D16" s="38">
        <v>46918</v>
      </c>
      <c r="E16" s="38">
        <v>24066</v>
      </c>
      <c r="F16" s="38">
        <v>16686</v>
      </c>
      <c r="G16" s="38">
        <v>8656</v>
      </c>
      <c r="H16" s="38">
        <v>4551</v>
      </c>
      <c r="I16" s="38">
        <v>2494</v>
      </c>
      <c r="J16" s="36">
        <v>70092</v>
      </c>
      <c r="K16" s="36">
        <v>36196</v>
      </c>
    </row>
    <row r="17" spans="1:11">
      <c r="A17" s="37" t="s">
        <v>45</v>
      </c>
      <c r="B17" s="38">
        <v>0</v>
      </c>
      <c r="C17" s="38">
        <v>0</v>
      </c>
      <c r="D17" s="38">
        <v>10785</v>
      </c>
      <c r="E17" s="38">
        <v>5468</v>
      </c>
      <c r="F17" s="38">
        <v>57842</v>
      </c>
      <c r="G17" s="38">
        <v>29217</v>
      </c>
      <c r="H17" s="38">
        <v>29773</v>
      </c>
      <c r="I17" s="38">
        <v>15277</v>
      </c>
      <c r="J17" s="36">
        <v>98400</v>
      </c>
      <c r="K17" s="36">
        <v>49962</v>
      </c>
    </row>
    <row r="18" spans="1:11">
      <c r="A18" s="37" t="s">
        <v>40</v>
      </c>
      <c r="B18" s="38">
        <v>0</v>
      </c>
      <c r="C18" s="38">
        <v>0</v>
      </c>
      <c r="D18" s="38">
        <v>1497</v>
      </c>
      <c r="E18" s="38">
        <v>738</v>
      </c>
      <c r="F18" s="38">
        <v>10583</v>
      </c>
      <c r="G18" s="38">
        <v>5140</v>
      </c>
      <c r="H18" s="38">
        <v>66381</v>
      </c>
      <c r="I18" s="38">
        <v>32937</v>
      </c>
      <c r="J18" s="36">
        <v>78461</v>
      </c>
      <c r="K18" s="36">
        <v>38815</v>
      </c>
    </row>
    <row r="19" spans="1:11">
      <c r="A19" s="37" t="s">
        <v>48</v>
      </c>
      <c r="B19" s="38">
        <v>0</v>
      </c>
      <c r="C19" s="38">
        <v>0</v>
      </c>
      <c r="D19" s="38">
        <v>232</v>
      </c>
      <c r="E19" s="38">
        <v>131</v>
      </c>
      <c r="F19" s="38">
        <v>1512</v>
      </c>
      <c r="G19" s="38">
        <v>767</v>
      </c>
      <c r="H19" s="38">
        <v>16084</v>
      </c>
      <c r="I19" s="38">
        <v>7700</v>
      </c>
      <c r="J19" s="36">
        <v>17828</v>
      </c>
      <c r="K19" s="36">
        <v>8598</v>
      </c>
    </row>
    <row r="20" spans="1:11">
      <c r="A20" s="39" t="s">
        <v>286</v>
      </c>
      <c r="B20" s="40">
        <v>7711</v>
      </c>
      <c r="C20" s="40">
        <v>3937</v>
      </c>
      <c r="D20" s="40">
        <v>59432</v>
      </c>
      <c r="E20" s="40">
        <v>30403</v>
      </c>
      <c r="F20" s="40">
        <v>86623</v>
      </c>
      <c r="G20" s="40">
        <v>43780</v>
      </c>
      <c r="H20" s="40">
        <v>116789</v>
      </c>
      <c r="I20" s="40">
        <v>58408</v>
      </c>
      <c r="J20" s="40">
        <v>270555</v>
      </c>
      <c r="K20" s="40">
        <v>136528</v>
      </c>
    </row>
    <row r="21" spans="1:11" ht="21">
      <c r="A21" s="217" t="s">
        <v>288</v>
      </c>
      <c r="B21" s="217"/>
      <c r="C21" s="217"/>
      <c r="D21" s="217"/>
      <c r="E21" s="217"/>
      <c r="F21" s="217"/>
      <c r="G21" s="217"/>
      <c r="H21" s="217"/>
      <c r="I21" s="217"/>
      <c r="J21" s="217"/>
      <c r="K21" s="217"/>
    </row>
    <row r="22" spans="1:11">
      <c r="A22" s="218" t="str">
        <f>"ANNEE SCOLAIRE "&amp;annee_scolaire</f>
        <v>ANNEE SCOLAIRE 2020-2021</v>
      </c>
      <c r="B22" s="218"/>
      <c r="C22" s="218"/>
      <c r="D22" s="218"/>
      <c r="E22" s="218"/>
      <c r="F22" s="218"/>
      <c r="G22" s="218"/>
      <c r="H22" s="218"/>
      <c r="I22" s="218"/>
      <c r="J22" s="218"/>
      <c r="K22" s="218"/>
    </row>
    <row r="23" spans="1:11" ht="24" customHeight="1">
      <c r="A23" s="219" t="s">
        <v>285</v>
      </c>
      <c r="B23" s="219" t="s">
        <v>55</v>
      </c>
      <c r="C23" s="219"/>
      <c r="D23" s="219" t="s">
        <v>52</v>
      </c>
      <c r="E23" s="219"/>
      <c r="F23" s="219" t="s">
        <v>53</v>
      </c>
      <c r="G23" s="219"/>
      <c r="H23" s="219" t="s">
        <v>54</v>
      </c>
      <c r="I23" s="219"/>
      <c r="J23" s="219" t="s">
        <v>102</v>
      </c>
      <c r="K23" s="219"/>
    </row>
    <row r="24" spans="1:11">
      <c r="A24" s="219"/>
      <c r="B24" s="36" t="s">
        <v>170</v>
      </c>
      <c r="C24" s="36" t="s">
        <v>57</v>
      </c>
      <c r="D24" s="36" t="s">
        <v>170</v>
      </c>
      <c r="E24" s="36" t="s">
        <v>57</v>
      </c>
      <c r="F24" s="36" t="s">
        <v>170</v>
      </c>
      <c r="G24" s="36" t="s">
        <v>57</v>
      </c>
      <c r="H24" s="36" t="s">
        <v>170</v>
      </c>
      <c r="I24" s="36" t="s">
        <v>57</v>
      </c>
      <c r="J24" s="36" t="s">
        <v>170</v>
      </c>
      <c r="K24" s="36" t="s">
        <v>57</v>
      </c>
    </row>
    <row r="25" spans="1:11" ht="24">
      <c r="A25" s="37" t="s">
        <v>47</v>
      </c>
      <c r="B25" s="38">
        <f>B5+B15</f>
        <v>6692</v>
      </c>
      <c r="C25" s="38">
        <f t="shared" ref="C25:I25" si="0">C5+C15</f>
        <v>3423</v>
      </c>
      <c r="D25" s="38">
        <f t="shared" si="0"/>
        <v>11196</v>
      </c>
      <c r="E25" s="38">
        <f t="shared" si="0"/>
        <v>5914</v>
      </c>
      <c r="F25" s="38">
        <f t="shared" si="0"/>
        <v>3185</v>
      </c>
      <c r="G25" s="38">
        <f t="shared" si="0"/>
        <v>1679</v>
      </c>
      <c r="H25" s="38">
        <f t="shared" si="0"/>
        <v>2119</v>
      </c>
      <c r="I25" s="38">
        <f t="shared" si="0"/>
        <v>1110</v>
      </c>
      <c r="J25" s="42">
        <f t="shared" ref="J25:K25" si="1">J5+J15</f>
        <v>23192</v>
      </c>
      <c r="K25" s="42">
        <f t="shared" si="1"/>
        <v>12126</v>
      </c>
    </row>
    <row r="26" spans="1:11">
      <c r="A26" s="37" t="s">
        <v>46</v>
      </c>
      <c r="B26" s="38">
        <f t="shared" ref="B26:I26" si="2">B6+B16</f>
        <v>2492</v>
      </c>
      <c r="C26" s="38">
        <f t="shared" si="2"/>
        <v>1245</v>
      </c>
      <c r="D26" s="38">
        <f t="shared" si="2"/>
        <v>135858</v>
      </c>
      <c r="E26" s="38">
        <f t="shared" si="2"/>
        <v>71260</v>
      </c>
      <c r="F26" s="38">
        <f t="shared" si="2"/>
        <v>64477</v>
      </c>
      <c r="G26" s="38">
        <f t="shared" si="2"/>
        <v>33920</v>
      </c>
      <c r="H26" s="38">
        <f t="shared" si="2"/>
        <v>21017</v>
      </c>
      <c r="I26" s="38">
        <f t="shared" si="2"/>
        <v>11151</v>
      </c>
      <c r="J26" s="42">
        <f t="shared" ref="J26:K26" si="3">J6+J16</f>
        <v>223844</v>
      </c>
      <c r="K26" s="42">
        <f t="shared" si="3"/>
        <v>117576</v>
      </c>
    </row>
    <row r="27" spans="1:11">
      <c r="A27" s="37" t="s">
        <v>45</v>
      </c>
      <c r="B27" s="38">
        <f t="shared" ref="B27:I27" si="4">B7+B17</f>
        <v>35</v>
      </c>
      <c r="C27" s="38">
        <f t="shared" si="4"/>
        <v>15</v>
      </c>
      <c r="D27" s="38">
        <f t="shared" si="4"/>
        <v>27629</v>
      </c>
      <c r="E27" s="38">
        <f t="shared" si="4"/>
        <v>14395</v>
      </c>
      <c r="F27" s="38">
        <f t="shared" si="4"/>
        <v>251450</v>
      </c>
      <c r="G27" s="38">
        <f t="shared" si="4"/>
        <v>131499</v>
      </c>
      <c r="H27" s="38">
        <f t="shared" si="4"/>
        <v>108435</v>
      </c>
      <c r="I27" s="38">
        <f t="shared" si="4"/>
        <v>56472</v>
      </c>
      <c r="J27" s="42">
        <f t="shared" ref="J27:K27" si="5">J7+J17</f>
        <v>387549</v>
      </c>
      <c r="K27" s="42">
        <f t="shared" si="5"/>
        <v>202381</v>
      </c>
    </row>
    <row r="28" spans="1:11">
      <c r="A28" s="37" t="s">
        <v>40</v>
      </c>
      <c r="B28" s="38">
        <f t="shared" ref="B28:I28" si="6">B8+B18</f>
        <v>0</v>
      </c>
      <c r="C28" s="38">
        <f t="shared" si="6"/>
        <v>0</v>
      </c>
      <c r="D28" s="38">
        <f t="shared" si="6"/>
        <v>4644</v>
      </c>
      <c r="E28" s="38">
        <f t="shared" si="6"/>
        <v>2384</v>
      </c>
      <c r="F28" s="38">
        <f t="shared" si="6"/>
        <v>37082</v>
      </c>
      <c r="G28" s="38">
        <f t="shared" si="6"/>
        <v>19335</v>
      </c>
      <c r="H28" s="38">
        <f t="shared" si="6"/>
        <v>302888</v>
      </c>
      <c r="I28" s="38">
        <f t="shared" si="6"/>
        <v>156342</v>
      </c>
      <c r="J28" s="42">
        <f t="shared" ref="J28:K28" si="7">J8+J18</f>
        <v>344614</v>
      </c>
      <c r="K28" s="42">
        <f t="shared" si="7"/>
        <v>178061</v>
      </c>
    </row>
    <row r="29" spans="1:11">
      <c r="A29" s="37" t="s">
        <v>48</v>
      </c>
      <c r="B29" s="38">
        <f t="shared" ref="B29:I29" si="8">B9+B19</f>
        <v>0</v>
      </c>
      <c r="C29" s="38">
        <f t="shared" si="8"/>
        <v>0</v>
      </c>
      <c r="D29" s="38">
        <f t="shared" si="8"/>
        <v>644</v>
      </c>
      <c r="E29" s="38">
        <f t="shared" si="8"/>
        <v>357</v>
      </c>
      <c r="F29" s="38">
        <f t="shared" si="8"/>
        <v>3975</v>
      </c>
      <c r="G29" s="38">
        <f t="shared" si="8"/>
        <v>2146</v>
      </c>
      <c r="H29" s="38">
        <f t="shared" si="8"/>
        <v>38696</v>
      </c>
      <c r="I29" s="38">
        <f t="shared" si="8"/>
        <v>19488</v>
      </c>
      <c r="J29" s="42">
        <f t="shared" ref="J29:K29" si="9">J9+J19</f>
        <v>43315</v>
      </c>
      <c r="K29" s="42">
        <f t="shared" si="9"/>
        <v>21991</v>
      </c>
    </row>
    <row r="30" spans="1:11">
      <c r="A30" s="39" t="s">
        <v>286</v>
      </c>
      <c r="B30" s="40">
        <f>SUM(B25:B29)</f>
        <v>9219</v>
      </c>
      <c r="C30" s="40">
        <f t="shared" ref="C30:K30" si="10">SUM(C25:C29)</f>
        <v>4683</v>
      </c>
      <c r="D30" s="40">
        <f t="shared" si="10"/>
        <v>179971</v>
      </c>
      <c r="E30" s="40">
        <f t="shared" si="10"/>
        <v>94310</v>
      </c>
      <c r="F30" s="40">
        <f t="shared" si="10"/>
        <v>360169</v>
      </c>
      <c r="G30" s="40">
        <f t="shared" si="10"/>
        <v>188579</v>
      </c>
      <c r="H30" s="40">
        <f t="shared" si="10"/>
        <v>473155</v>
      </c>
      <c r="I30" s="40">
        <f t="shared" si="10"/>
        <v>244563</v>
      </c>
      <c r="J30" s="40">
        <f t="shared" si="10"/>
        <v>1022514</v>
      </c>
      <c r="K30" s="40">
        <f t="shared" si="10"/>
        <v>532135</v>
      </c>
    </row>
  </sheetData>
  <mergeCells count="24">
    <mergeCell ref="J13:K13"/>
    <mergeCell ref="A2:K2"/>
    <mergeCell ref="A3:A4"/>
    <mergeCell ref="B3:C3"/>
    <mergeCell ref="D3:E3"/>
    <mergeCell ref="F3:G3"/>
    <mergeCell ref="H3:I3"/>
    <mergeCell ref="J3:K3"/>
    <mergeCell ref="A1:K1"/>
    <mergeCell ref="A21:K21"/>
    <mergeCell ref="A22:K22"/>
    <mergeCell ref="A23:A24"/>
    <mergeCell ref="B23:C23"/>
    <mergeCell ref="D23:E23"/>
    <mergeCell ref="F23:G23"/>
    <mergeCell ref="H23:I23"/>
    <mergeCell ref="J23:K23"/>
    <mergeCell ref="A11:K11"/>
    <mergeCell ref="A12:K12"/>
    <mergeCell ref="A13:A14"/>
    <mergeCell ref="B13:C13"/>
    <mergeCell ref="D13:E13"/>
    <mergeCell ref="F13:G13"/>
    <mergeCell ref="H13:I13"/>
  </mergeCells>
  <printOptions horizontalCentered="1"/>
  <pageMargins left="0.23622047244094491" right="0.23622047244094491" top="0.35433070866141736" bottom="0.35433070866141736" header="0.11811023622047245" footer="0.11811023622047245"/>
  <pageSetup paperSize="9" scale="106"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M51"/>
  <sheetViews>
    <sheetView view="pageBreakPreview" zoomScaleNormal="100" zoomScaleSheetLayoutView="100" workbookViewId="0">
      <selection sqref="A1:M1"/>
    </sheetView>
  </sheetViews>
  <sheetFormatPr baseColWidth="10" defaultColWidth="11.5703125" defaultRowHeight="15"/>
  <sheetData>
    <row r="1" spans="1:13" ht="21">
      <c r="A1" s="227" t="s">
        <v>326</v>
      </c>
      <c r="B1" s="228"/>
      <c r="C1" s="228"/>
      <c r="D1" s="228"/>
      <c r="E1" s="228"/>
      <c r="F1" s="228"/>
      <c r="G1" s="228"/>
      <c r="H1" s="228"/>
      <c r="I1" s="228"/>
      <c r="J1" s="228"/>
      <c r="K1" s="228"/>
      <c r="L1" s="228"/>
      <c r="M1" s="228"/>
    </row>
    <row r="2" spans="1:13">
      <c r="A2" s="221" t="s">
        <v>4174</v>
      </c>
      <c r="B2" s="222"/>
      <c r="C2" s="222"/>
      <c r="D2" s="222"/>
      <c r="E2" s="222"/>
      <c r="F2" s="222"/>
      <c r="G2" s="222"/>
      <c r="H2" s="222"/>
      <c r="I2" s="222"/>
      <c r="J2" s="222"/>
      <c r="K2" s="222"/>
      <c r="L2" s="222"/>
      <c r="M2" s="222"/>
    </row>
    <row r="3" spans="1:13">
      <c r="A3" s="229" t="s">
        <v>285</v>
      </c>
      <c r="B3" s="225" t="s">
        <v>31</v>
      </c>
      <c r="C3" s="226"/>
      <c r="D3" s="225" t="s">
        <v>32</v>
      </c>
      <c r="E3" s="226"/>
      <c r="F3" s="225" t="s">
        <v>33</v>
      </c>
      <c r="G3" s="226"/>
      <c r="H3" s="225" t="s">
        <v>34</v>
      </c>
      <c r="I3" s="226"/>
      <c r="J3" s="225" t="s">
        <v>35</v>
      </c>
      <c r="K3" s="226"/>
      <c r="L3" s="225" t="s">
        <v>327</v>
      </c>
      <c r="M3" s="226"/>
    </row>
    <row r="4" spans="1:13" ht="24">
      <c r="A4" s="230"/>
      <c r="B4" s="54" t="s">
        <v>170</v>
      </c>
      <c r="C4" s="54" t="s">
        <v>57</v>
      </c>
      <c r="D4" s="54" t="s">
        <v>170</v>
      </c>
      <c r="E4" s="54" t="s">
        <v>57</v>
      </c>
      <c r="F4" s="54" t="s">
        <v>170</v>
      </c>
      <c r="G4" s="54" t="s">
        <v>57</v>
      </c>
      <c r="H4" s="54" t="s">
        <v>170</v>
      </c>
      <c r="I4" s="54" t="s">
        <v>57</v>
      </c>
      <c r="J4" s="54" t="s">
        <v>170</v>
      </c>
      <c r="K4" s="54" t="s">
        <v>57</v>
      </c>
      <c r="L4" s="54" t="s">
        <v>170</v>
      </c>
      <c r="M4" s="54" t="s">
        <v>57</v>
      </c>
    </row>
    <row r="5" spans="1:13" ht="24">
      <c r="A5" s="55" t="s">
        <v>328</v>
      </c>
      <c r="B5" s="56">
        <v>5329</v>
      </c>
      <c r="C5" s="56">
        <v>2735</v>
      </c>
      <c r="D5" s="56">
        <v>54</v>
      </c>
      <c r="E5" s="56">
        <v>27</v>
      </c>
      <c r="F5" s="56">
        <v>3</v>
      </c>
      <c r="G5" s="56">
        <v>1</v>
      </c>
      <c r="H5" s="56">
        <v>0</v>
      </c>
      <c r="I5" s="56">
        <v>0</v>
      </c>
      <c r="J5" s="56">
        <v>0</v>
      </c>
      <c r="K5" s="56">
        <v>0</v>
      </c>
      <c r="L5" s="57">
        <v>5386</v>
      </c>
      <c r="M5" s="57">
        <v>2763</v>
      </c>
    </row>
    <row r="6" spans="1:13">
      <c r="A6" s="55" t="s">
        <v>40</v>
      </c>
      <c r="B6" s="56">
        <v>77923</v>
      </c>
      <c r="C6" s="56">
        <v>39613</v>
      </c>
      <c r="D6" s="56">
        <v>2045</v>
      </c>
      <c r="E6" s="56">
        <v>1113</v>
      </c>
      <c r="F6" s="56">
        <v>85</v>
      </c>
      <c r="G6" s="56">
        <v>44</v>
      </c>
      <c r="H6" s="56">
        <v>9</v>
      </c>
      <c r="I6" s="56">
        <v>2</v>
      </c>
      <c r="J6" s="56">
        <v>0</v>
      </c>
      <c r="K6" s="56">
        <v>0</v>
      </c>
      <c r="L6" s="57">
        <v>80062</v>
      </c>
      <c r="M6" s="57">
        <v>40772</v>
      </c>
    </row>
    <row r="7" spans="1:13">
      <c r="A7" s="55" t="s">
        <v>64</v>
      </c>
      <c r="B7" s="56">
        <v>676749</v>
      </c>
      <c r="C7" s="56">
        <v>342025</v>
      </c>
      <c r="D7" s="56">
        <v>42929</v>
      </c>
      <c r="E7" s="56">
        <v>22793</v>
      </c>
      <c r="F7" s="56">
        <v>1991</v>
      </c>
      <c r="G7" s="56">
        <v>1079</v>
      </c>
      <c r="H7" s="56">
        <v>121</v>
      </c>
      <c r="I7" s="56">
        <v>48</v>
      </c>
      <c r="J7" s="56">
        <v>41</v>
      </c>
      <c r="K7" s="56">
        <v>21</v>
      </c>
      <c r="L7" s="57">
        <v>721831</v>
      </c>
      <c r="M7" s="57">
        <v>365966</v>
      </c>
    </row>
    <row r="8" spans="1:13">
      <c r="A8" s="55" t="s">
        <v>329</v>
      </c>
      <c r="B8" s="56">
        <v>417847</v>
      </c>
      <c r="C8" s="56">
        <v>208521</v>
      </c>
      <c r="D8" s="56">
        <v>276988</v>
      </c>
      <c r="E8" s="56">
        <v>142094</v>
      </c>
      <c r="F8" s="56">
        <v>29427</v>
      </c>
      <c r="G8" s="56">
        <v>16225</v>
      </c>
      <c r="H8" s="56">
        <v>1786</v>
      </c>
      <c r="I8" s="56">
        <v>1014</v>
      </c>
      <c r="J8" s="56">
        <v>183</v>
      </c>
      <c r="K8" s="56">
        <v>107</v>
      </c>
      <c r="L8" s="57">
        <v>726231</v>
      </c>
      <c r="M8" s="57">
        <v>367961</v>
      </c>
    </row>
    <row r="9" spans="1:13">
      <c r="A9" s="55" t="s">
        <v>330</v>
      </c>
      <c r="B9" s="56">
        <v>227601</v>
      </c>
      <c r="C9" s="56">
        <v>111637</v>
      </c>
      <c r="D9" s="56">
        <v>266649</v>
      </c>
      <c r="E9" s="56">
        <v>133669</v>
      </c>
      <c r="F9" s="56">
        <v>161334</v>
      </c>
      <c r="G9" s="56">
        <v>84742</v>
      </c>
      <c r="H9" s="56">
        <v>21878</v>
      </c>
      <c r="I9" s="56">
        <v>12377</v>
      </c>
      <c r="J9" s="56">
        <v>1836</v>
      </c>
      <c r="K9" s="56">
        <v>1110</v>
      </c>
      <c r="L9" s="57">
        <v>679298</v>
      </c>
      <c r="M9" s="57">
        <v>343535</v>
      </c>
    </row>
    <row r="10" spans="1:13">
      <c r="A10" s="55" t="s">
        <v>331</v>
      </c>
      <c r="B10" s="56">
        <v>104309</v>
      </c>
      <c r="C10" s="56">
        <v>50697</v>
      </c>
      <c r="D10" s="56">
        <v>175067</v>
      </c>
      <c r="E10" s="56">
        <v>86842</v>
      </c>
      <c r="F10" s="56">
        <v>186662</v>
      </c>
      <c r="G10" s="56">
        <v>95559</v>
      </c>
      <c r="H10" s="56">
        <v>92472</v>
      </c>
      <c r="I10" s="56">
        <v>49733</v>
      </c>
      <c r="J10" s="56">
        <v>15092</v>
      </c>
      <c r="K10" s="56">
        <v>8889</v>
      </c>
      <c r="L10" s="57">
        <v>573602</v>
      </c>
      <c r="M10" s="57">
        <v>291720</v>
      </c>
    </row>
    <row r="11" spans="1:13">
      <c r="A11" s="55" t="s">
        <v>65</v>
      </c>
      <c r="B11" s="56">
        <v>60832</v>
      </c>
      <c r="C11" s="56">
        <v>29648</v>
      </c>
      <c r="D11" s="56">
        <v>116689</v>
      </c>
      <c r="E11" s="56">
        <v>56420</v>
      </c>
      <c r="F11" s="56">
        <v>170242</v>
      </c>
      <c r="G11" s="56">
        <v>84571</v>
      </c>
      <c r="H11" s="56">
        <v>126543</v>
      </c>
      <c r="I11" s="56">
        <v>65747</v>
      </c>
      <c r="J11" s="56">
        <v>58827</v>
      </c>
      <c r="K11" s="56">
        <v>32869</v>
      </c>
      <c r="L11" s="57">
        <v>533133</v>
      </c>
      <c r="M11" s="57">
        <v>269255</v>
      </c>
    </row>
    <row r="12" spans="1:13">
      <c r="A12" s="55" t="s">
        <v>72</v>
      </c>
      <c r="B12" s="56">
        <v>26291</v>
      </c>
      <c r="C12" s="56">
        <v>12904</v>
      </c>
      <c r="D12" s="56">
        <v>56863</v>
      </c>
      <c r="E12" s="56">
        <v>27523</v>
      </c>
      <c r="F12" s="56">
        <v>110190</v>
      </c>
      <c r="G12" s="56">
        <v>53949</v>
      </c>
      <c r="H12" s="56">
        <v>117443</v>
      </c>
      <c r="I12" s="56">
        <v>59316</v>
      </c>
      <c r="J12" s="56">
        <v>82056</v>
      </c>
      <c r="K12" s="56">
        <v>44388</v>
      </c>
      <c r="L12" s="57">
        <v>392843</v>
      </c>
      <c r="M12" s="57">
        <v>198080</v>
      </c>
    </row>
    <row r="13" spans="1:13">
      <c r="A13" s="55" t="s">
        <v>73</v>
      </c>
      <c r="B13" s="56">
        <v>13214</v>
      </c>
      <c r="C13" s="56">
        <v>6428</v>
      </c>
      <c r="D13" s="56">
        <v>31661</v>
      </c>
      <c r="E13" s="56">
        <v>15084</v>
      </c>
      <c r="F13" s="56">
        <v>70951</v>
      </c>
      <c r="G13" s="56">
        <v>33872</v>
      </c>
      <c r="H13" s="56">
        <v>99817</v>
      </c>
      <c r="I13" s="56">
        <v>48782</v>
      </c>
      <c r="J13" s="56">
        <v>97256</v>
      </c>
      <c r="K13" s="56">
        <v>50492</v>
      </c>
      <c r="L13" s="57">
        <v>312899</v>
      </c>
      <c r="M13" s="57">
        <v>154658</v>
      </c>
    </row>
    <row r="14" spans="1:13">
      <c r="A14" s="55" t="s">
        <v>74</v>
      </c>
      <c r="B14" s="56">
        <v>4656</v>
      </c>
      <c r="C14" s="56">
        <v>2195</v>
      </c>
      <c r="D14" s="56">
        <v>12663</v>
      </c>
      <c r="E14" s="56">
        <v>5771</v>
      </c>
      <c r="F14" s="56">
        <v>35156</v>
      </c>
      <c r="G14" s="56">
        <v>16214</v>
      </c>
      <c r="H14" s="56">
        <v>61976</v>
      </c>
      <c r="I14" s="56">
        <v>29300</v>
      </c>
      <c r="J14" s="56">
        <v>83421</v>
      </c>
      <c r="K14" s="56">
        <v>41309</v>
      </c>
      <c r="L14" s="57">
        <v>197872</v>
      </c>
      <c r="M14" s="57">
        <v>94789</v>
      </c>
    </row>
    <row r="15" spans="1:13">
      <c r="A15" s="55" t="s">
        <v>75</v>
      </c>
      <c r="B15" s="56">
        <v>1618</v>
      </c>
      <c r="C15" s="56">
        <v>731</v>
      </c>
      <c r="D15" s="56">
        <v>4261</v>
      </c>
      <c r="E15" s="56">
        <v>1880</v>
      </c>
      <c r="F15" s="56">
        <v>13701</v>
      </c>
      <c r="G15" s="56">
        <v>5960</v>
      </c>
      <c r="H15" s="56">
        <v>29624</v>
      </c>
      <c r="I15" s="56">
        <v>13091</v>
      </c>
      <c r="J15" s="56">
        <v>54997</v>
      </c>
      <c r="K15" s="56">
        <v>25434</v>
      </c>
      <c r="L15" s="57">
        <v>104201</v>
      </c>
      <c r="M15" s="57">
        <v>47096</v>
      </c>
    </row>
    <row r="16" spans="1:13" ht="24">
      <c r="A16" s="55" t="s">
        <v>332</v>
      </c>
      <c r="B16" s="56">
        <v>488</v>
      </c>
      <c r="C16" s="56">
        <v>187</v>
      </c>
      <c r="D16" s="56">
        <v>1186</v>
      </c>
      <c r="E16" s="56">
        <v>476</v>
      </c>
      <c r="F16" s="56">
        <v>4188</v>
      </c>
      <c r="G16" s="56">
        <v>1619</v>
      </c>
      <c r="H16" s="56">
        <v>10200</v>
      </c>
      <c r="I16" s="56">
        <v>4094</v>
      </c>
      <c r="J16" s="56">
        <v>27789</v>
      </c>
      <c r="K16" s="56">
        <v>11023</v>
      </c>
      <c r="L16" s="57">
        <v>43851</v>
      </c>
      <c r="M16" s="57">
        <v>17399</v>
      </c>
    </row>
    <row r="17" spans="1:13">
      <c r="A17" s="58" t="s">
        <v>286</v>
      </c>
      <c r="B17" s="58">
        <v>1616857</v>
      </c>
      <c r="C17" s="58">
        <v>807321</v>
      </c>
      <c r="D17" s="58">
        <v>987055</v>
      </c>
      <c r="E17" s="58">
        <v>493692</v>
      </c>
      <c r="F17" s="58">
        <v>783930</v>
      </c>
      <c r="G17" s="58">
        <v>393835</v>
      </c>
      <c r="H17" s="58">
        <v>561869</v>
      </c>
      <c r="I17" s="58">
        <v>283504</v>
      </c>
      <c r="J17" s="58">
        <v>421498</v>
      </c>
      <c r="K17" s="58">
        <v>215642</v>
      </c>
      <c r="L17" s="58">
        <v>4371209</v>
      </c>
      <c r="M17" s="58">
        <v>2193994</v>
      </c>
    </row>
    <row r="18" spans="1:13" ht="21">
      <c r="A18" s="220" t="s">
        <v>333</v>
      </c>
      <c r="B18" s="220"/>
      <c r="C18" s="220"/>
      <c r="D18" s="220"/>
      <c r="E18" s="220"/>
      <c r="F18" s="220"/>
      <c r="G18" s="220"/>
      <c r="H18" s="220"/>
      <c r="I18" s="220"/>
      <c r="J18" s="220"/>
      <c r="K18" s="220"/>
      <c r="L18" s="220"/>
      <c r="M18" s="220"/>
    </row>
    <row r="19" spans="1:13">
      <c r="A19" s="221" t="s">
        <v>4174</v>
      </c>
      <c r="B19" s="222"/>
      <c r="C19" s="222"/>
      <c r="D19" s="222"/>
      <c r="E19" s="222"/>
      <c r="F19" s="222"/>
      <c r="G19" s="222"/>
      <c r="H19" s="222"/>
      <c r="I19" s="222"/>
      <c r="J19" s="222"/>
      <c r="K19" s="222"/>
      <c r="L19" s="222"/>
      <c r="M19" s="222"/>
    </row>
    <row r="20" spans="1:13">
      <c r="A20" s="223" t="s">
        <v>285</v>
      </c>
      <c r="B20" s="225" t="s">
        <v>31</v>
      </c>
      <c r="C20" s="226"/>
      <c r="D20" s="225" t="s">
        <v>32</v>
      </c>
      <c r="E20" s="226"/>
      <c r="F20" s="225" t="s">
        <v>33</v>
      </c>
      <c r="G20" s="226"/>
      <c r="H20" s="225" t="s">
        <v>34</v>
      </c>
      <c r="I20" s="226"/>
      <c r="J20" s="225" t="s">
        <v>35</v>
      </c>
      <c r="K20" s="226"/>
      <c r="L20" s="225" t="s">
        <v>327</v>
      </c>
      <c r="M20" s="226"/>
    </row>
    <row r="21" spans="1:13" ht="24">
      <c r="A21" s="224"/>
      <c r="B21" s="59" t="s">
        <v>170</v>
      </c>
      <c r="C21" s="59" t="s">
        <v>57</v>
      </c>
      <c r="D21" s="59" t="s">
        <v>170</v>
      </c>
      <c r="E21" s="59" t="s">
        <v>57</v>
      </c>
      <c r="F21" s="59" t="s">
        <v>170</v>
      </c>
      <c r="G21" s="59" t="s">
        <v>57</v>
      </c>
      <c r="H21" s="59" t="s">
        <v>170</v>
      </c>
      <c r="I21" s="59" t="s">
        <v>57</v>
      </c>
      <c r="J21" s="59" t="s">
        <v>170</v>
      </c>
      <c r="K21" s="59" t="s">
        <v>57</v>
      </c>
      <c r="L21" s="59" t="s">
        <v>170</v>
      </c>
      <c r="M21" s="59" t="s">
        <v>57</v>
      </c>
    </row>
    <row r="22" spans="1:13" ht="24">
      <c r="A22" s="60" t="s">
        <v>328</v>
      </c>
      <c r="B22" s="61">
        <v>11190</v>
      </c>
      <c r="C22" s="61">
        <v>5951</v>
      </c>
      <c r="D22" s="61">
        <v>204</v>
      </c>
      <c r="E22" s="61">
        <v>106</v>
      </c>
      <c r="F22" s="61">
        <v>26</v>
      </c>
      <c r="G22" s="61">
        <v>15</v>
      </c>
      <c r="H22" s="61">
        <v>0</v>
      </c>
      <c r="I22" s="61">
        <v>0</v>
      </c>
      <c r="J22" s="61">
        <v>0</v>
      </c>
      <c r="K22" s="61">
        <v>0</v>
      </c>
      <c r="L22" s="57">
        <v>11420</v>
      </c>
      <c r="M22" s="57">
        <v>6072</v>
      </c>
    </row>
    <row r="23" spans="1:13">
      <c r="A23" s="60" t="s">
        <v>40</v>
      </c>
      <c r="B23" s="61">
        <v>59673</v>
      </c>
      <c r="C23" s="61">
        <v>30506</v>
      </c>
      <c r="D23" s="61">
        <v>5173</v>
      </c>
      <c r="E23" s="61">
        <v>2881</v>
      </c>
      <c r="F23" s="61">
        <v>223</v>
      </c>
      <c r="G23" s="61">
        <v>109</v>
      </c>
      <c r="H23" s="61">
        <v>27</v>
      </c>
      <c r="I23" s="61">
        <v>10</v>
      </c>
      <c r="J23" s="61">
        <v>0</v>
      </c>
      <c r="K23" s="61">
        <v>0</v>
      </c>
      <c r="L23" s="57">
        <v>65096</v>
      </c>
      <c r="M23" s="57">
        <v>33506</v>
      </c>
    </row>
    <row r="24" spans="1:13">
      <c r="A24" s="60" t="s">
        <v>64</v>
      </c>
      <c r="B24" s="61">
        <v>105005</v>
      </c>
      <c r="C24" s="61">
        <v>51960</v>
      </c>
      <c r="D24" s="61">
        <v>40870</v>
      </c>
      <c r="E24" s="61">
        <v>21594</v>
      </c>
      <c r="F24" s="61">
        <v>4348</v>
      </c>
      <c r="G24" s="61">
        <v>2403</v>
      </c>
      <c r="H24" s="61">
        <v>203</v>
      </c>
      <c r="I24" s="61">
        <v>91</v>
      </c>
      <c r="J24" s="61">
        <v>42</v>
      </c>
      <c r="K24" s="61">
        <v>19</v>
      </c>
      <c r="L24" s="57">
        <v>150468</v>
      </c>
      <c r="M24" s="57">
        <v>76067</v>
      </c>
    </row>
    <row r="25" spans="1:13">
      <c r="A25" s="60" t="s">
        <v>329</v>
      </c>
      <c r="B25" s="61">
        <v>44028</v>
      </c>
      <c r="C25" s="61">
        <v>20947</v>
      </c>
      <c r="D25" s="61">
        <v>80944</v>
      </c>
      <c r="E25" s="61">
        <v>40409</v>
      </c>
      <c r="F25" s="61">
        <v>34132</v>
      </c>
      <c r="G25" s="61">
        <v>18271</v>
      </c>
      <c r="H25" s="61">
        <v>4259</v>
      </c>
      <c r="I25" s="61">
        <v>2427</v>
      </c>
      <c r="J25" s="61">
        <v>350</v>
      </c>
      <c r="K25" s="61">
        <v>195</v>
      </c>
      <c r="L25" s="57">
        <v>163713</v>
      </c>
      <c r="M25" s="57">
        <v>82249</v>
      </c>
    </row>
    <row r="26" spans="1:13">
      <c r="A26" s="60" t="s">
        <v>330</v>
      </c>
      <c r="B26" s="61">
        <v>15095</v>
      </c>
      <c r="C26" s="61">
        <v>7099</v>
      </c>
      <c r="D26" s="61">
        <v>44693</v>
      </c>
      <c r="E26" s="61">
        <v>21180</v>
      </c>
      <c r="F26" s="61">
        <v>68087</v>
      </c>
      <c r="G26" s="61">
        <v>34464</v>
      </c>
      <c r="H26" s="61">
        <v>28090</v>
      </c>
      <c r="I26" s="61">
        <v>15220</v>
      </c>
      <c r="J26" s="61">
        <v>4598</v>
      </c>
      <c r="K26" s="61">
        <v>2641</v>
      </c>
      <c r="L26" s="57">
        <v>160563</v>
      </c>
      <c r="M26" s="57">
        <v>80604</v>
      </c>
    </row>
    <row r="27" spans="1:13">
      <c r="A27" s="60" t="s">
        <v>331</v>
      </c>
      <c r="B27" s="61">
        <v>5276</v>
      </c>
      <c r="C27" s="61">
        <v>2475</v>
      </c>
      <c r="D27" s="61">
        <v>19443</v>
      </c>
      <c r="E27" s="61">
        <v>9099</v>
      </c>
      <c r="F27" s="61">
        <v>43826</v>
      </c>
      <c r="G27" s="61">
        <v>21084</v>
      </c>
      <c r="H27" s="61">
        <v>53035</v>
      </c>
      <c r="I27" s="61">
        <v>27153</v>
      </c>
      <c r="J27" s="61">
        <v>24715</v>
      </c>
      <c r="K27" s="61">
        <v>13690</v>
      </c>
      <c r="L27" s="57">
        <v>146295</v>
      </c>
      <c r="M27" s="57">
        <v>73501</v>
      </c>
    </row>
    <row r="28" spans="1:13">
      <c r="A28" s="60" t="s">
        <v>65</v>
      </c>
      <c r="B28" s="61">
        <v>2398</v>
      </c>
      <c r="C28" s="61">
        <v>1111</v>
      </c>
      <c r="D28" s="61">
        <v>8996</v>
      </c>
      <c r="E28" s="61">
        <v>4087</v>
      </c>
      <c r="F28" s="61">
        <v>25491</v>
      </c>
      <c r="G28" s="61">
        <v>12031</v>
      </c>
      <c r="H28" s="61">
        <v>38902</v>
      </c>
      <c r="I28" s="61">
        <v>19069</v>
      </c>
      <c r="J28" s="61">
        <v>47234</v>
      </c>
      <c r="K28" s="61">
        <v>24654</v>
      </c>
      <c r="L28" s="57">
        <v>123021</v>
      </c>
      <c r="M28" s="57">
        <v>60952</v>
      </c>
    </row>
    <row r="29" spans="1:13">
      <c r="A29" s="60" t="s">
        <v>72</v>
      </c>
      <c r="B29" s="61">
        <v>793</v>
      </c>
      <c r="C29" s="61">
        <v>362</v>
      </c>
      <c r="D29" s="61">
        <v>3466</v>
      </c>
      <c r="E29" s="61">
        <v>1522</v>
      </c>
      <c r="F29" s="61">
        <v>12351</v>
      </c>
      <c r="G29" s="61">
        <v>5515</v>
      </c>
      <c r="H29" s="61">
        <v>24027</v>
      </c>
      <c r="I29" s="61">
        <v>11554</v>
      </c>
      <c r="J29" s="61">
        <v>34603</v>
      </c>
      <c r="K29" s="61">
        <v>17223</v>
      </c>
      <c r="L29" s="57">
        <v>75240</v>
      </c>
      <c r="M29" s="57">
        <v>36176</v>
      </c>
    </row>
    <row r="30" spans="1:13">
      <c r="A30" s="60" t="s">
        <v>73</v>
      </c>
      <c r="B30" s="61">
        <v>339</v>
      </c>
      <c r="C30" s="61">
        <v>145</v>
      </c>
      <c r="D30" s="61">
        <v>1395</v>
      </c>
      <c r="E30" s="61">
        <v>619</v>
      </c>
      <c r="F30" s="61">
        <v>5794</v>
      </c>
      <c r="G30" s="61">
        <v>2552</v>
      </c>
      <c r="H30" s="61">
        <v>13239</v>
      </c>
      <c r="I30" s="61">
        <v>6152</v>
      </c>
      <c r="J30" s="61">
        <v>23592</v>
      </c>
      <c r="K30" s="61">
        <v>11478</v>
      </c>
      <c r="L30" s="57">
        <v>44359</v>
      </c>
      <c r="M30" s="57">
        <v>20946</v>
      </c>
    </row>
    <row r="31" spans="1:13">
      <c r="A31" s="60" t="s">
        <v>74</v>
      </c>
      <c r="B31" s="61">
        <v>115</v>
      </c>
      <c r="C31" s="61">
        <v>54</v>
      </c>
      <c r="D31" s="61">
        <v>527</v>
      </c>
      <c r="E31" s="61">
        <v>232</v>
      </c>
      <c r="F31" s="61">
        <v>2313</v>
      </c>
      <c r="G31" s="61">
        <v>978</v>
      </c>
      <c r="H31" s="61">
        <v>5990</v>
      </c>
      <c r="I31" s="61">
        <v>2647</v>
      </c>
      <c r="J31" s="61">
        <v>14233</v>
      </c>
      <c r="K31" s="61">
        <v>6630</v>
      </c>
      <c r="L31" s="57">
        <v>23178</v>
      </c>
      <c r="M31" s="57">
        <v>10541</v>
      </c>
    </row>
    <row r="32" spans="1:13">
      <c r="A32" s="60" t="s">
        <v>75</v>
      </c>
      <c r="B32" s="61">
        <v>53</v>
      </c>
      <c r="C32" s="61">
        <v>22</v>
      </c>
      <c r="D32" s="61">
        <v>179</v>
      </c>
      <c r="E32" s="61">
        <v>72</v>
      </c>
      <c r="F32" s="61">
        <v>617</v>
      </c>
      <c r="G32" s="61">
        <v>245</v>
      </c>
      <c r="H32" s="61">
        <v>2319</v>
      </c>
      <c r="I32" s="61">
        <v>987</v>
      </c>
      <c r="J32" s="61">
        <v>7177</v>
      </c>
      <c r="K32" s="61">
        <v>3156</v>
      </c>
      <c r="L32" s="57">
        <v>10345</v>
      </c>
      <c r="M32" s="57">
        <v>4482</v>
      </c>
    </row>
    <row r="33" spans="1:13" ht="24">
      <c r="A33" s="60" t="s">
        <v>332</v>
      </c>
      <c r="B33" s="61">
        <v>53</v>
      </c>
      <c r="C33" s="61">
        <v>24</v>
      </c>
      <c r="D33" s="61">
        <v>97</v>
      </c>
      <c r="E33" s="61">
        <v>27</v>
      </c>
      <c r="F33" s="61">
        <v>251</v>
      </c>
      <c r="G33" s="61">
        <v>98</v>
      </c>
      <c r="H33" s="61">
        <v>739</v>
      </c>
      <c r="I33" s="61">
        <v>279</v>
      </c>
      <c r="J33" s="61">
        <v>2963</v>
      </c>
      <c r="K33" s="61">
        <v>1208</v>
      </c>
      <c r="L33" s="57">
        <v>4103</v>
      </c>
      <c r="M33" s="57">
        <v>1636</v>
      </c>
    </row>
    <row r="34" spans="1:13">
      <c r="A34" s="62" t="s">
        <v>286</v>
      </c>
      <c r="B34" s="58">
        <v>244018</v>
      </c>
      <c r="C34" s="58">
        <v>120656</v>
      </c>
      <c r="D34" s="58">
        <v>205987</v>
      </c>
      <c r="E34" s="58">
        <v>101828</v>
      </c>
      <c r="F34" s="58">
        <v>197459</v>
      </c>
      <c r="G34" s="58">
        <v>97765</v>
      </c>
      <c r="H34" s="58">
        <v>170830</v>
      </c>
      <c r="I34" s="58">
        <v>85589</v>
      </c>
      <c r="J34" s="58">
        <v>159507</v>
      </c>
      <c r="K34" s="58">
        <v>80894</v>
      </c>
      <c r="L34" s="58">
        <v>977801</v>
      </c>
      <c r="M34" s="58">
        <v>486732</v>
      </c>
    </row>
    <row r="35" spans="1:13" ht="21">
      <c r="A35" s="220" t="s">
        <v>334</v>
      </c>
      <c r="B35" s="220"/>
      <c r="C35" s="220"/>
      <c r="D35" s="220"/>
      <c r="E35" s="220"/>
      <c r="F35" s="220"/>
      <c r="G35" s="220"/>
      <c r="H35" s="220"/>
      <c r="I35" s="220"/>
      <c r="J35" s="220"/>
      <c r="K35" s="220"/>
      <c r="L35" s="220"/>
      <c r="M35" s="220"/>
    </row>
    <row r="36" spans="1:13">
      <c r="A36" s="221" t="s">
        <v>4174</v>
      </c>
      <c r="B36" s="222"/>
      <c r="C36" s="222"/>
      <c r="D36" s="222"/>
      <c r="E36" s="222"/>
      <c r="F36" s="222"/>
      <c r="G36" s="222"/>
      <c r="H36" s="222"/>
      <c r="I36" s="222"/>
      <c r="J36" s="222"/>
      <c r="K36" s="222"/>
      <c r="L36" s="222"/>
      <c r="M36" s="222"/>
    </row>
    <row r="37" spans="1:13">
      <c r="A37" s="223" t="s">
        <v>285</v>
      </c>
      <c r="B37" s="225" t="s">
        <v>31</v>
      </c>
      <c r="C37" s="226"/>
      <c r="D37" s="225" t="s">
        <v>32</v>
      </c>
      <c r="E37" s="226"/>
      <c r="F37" s="225" t="s">
        <v>33</v>
      </c>
      <c r="G37" s="226"/>
      <c r="H37" s="225" t="s">
        <v>34</v>
      </c>
      <c r="I37" s="226"/>
      <c r="J37" s="225" t="s">
        <v>35</v>
      </c>
      <c r="K37" s="226"/>
      <c r="L37" s="225" t="s">
        <v>327</v>
      </c>
      <c r="M37" s="226"/>
    </row>
    <row r="38" spans="1:13" ht="24">
      <c r="A38" s="224"/>
      <c r="B38" s="59" t="s">
        <v>170</v>
      </c>
      <c r="C38" s="59" t="s">
        <v>57</v>
      </c>
      <c r="D38" s="59" t="s">
        <v>170</v>
      </c>
      <c r="E38" s="59" t="s">
        <v>57</v>
      </c>
      <c r="F38" s="59" t="s">
        <v>170</v>
      </c>
      <c r="G38" s="59" t="s">
        <v>57</v>
      </c>
      <c r="H38" s="59" t="s">
        <v>170</v>
      </c>
      <c r="I38" s="59" t="s">
        <v>57</v>
      </c>
      <c r="J38" s="59" t="s">
        <v>170</v>
      </c>
      <c r="K38" s="59" t="s">
        <v>57</v>
      </c>
      <c r="L38" s="59" t="s">
        <v>170</v>
      </c>
      <c r="M38" s="59" t="s">
        <v>57</v>
      </c>
    </row>
    <row r="39" spans="1:13" ht="24">
      <c r="A39" s="60" t="s">
        <v>328</v>
      </c>
      <c r="B39" s="61">
        <v>16519</v>
      </c>
      <c r="C39" s="61">
        <v>8686</v>
      </c>
      <c r="D39" s="61">
        <v>258</v>
      </c>
      <c r="E39" s="61">
        <v>133</v>
      </c>
      <c r="F39" s="61">
        <v>29</v>
      </c>
      <c r="G39" s="61">
        <v>16</v>
      </c>
      <c r="H39" s="61">
        <v>0</v>
      </c>
      <c r="I39" s="61">
        <v>0</v>
      </c>
      <c r="J39" s="61">
        <v>0</v>
      </c>
      <c r="K39" s="61">
        <v>0</v>
      </c>
      <c r="L39" s="59">
        <v>16806</v>
      </c>
      <c r="M39" s="59">
        <v>8835</v>
      </c>
    </row>
    <row r="40" spans="1:13">
      <c r="A40" s="60" t="s">
        <v>40</v>
      </c>
      <c r="B40" s="61">
        <v>137596</v>
      </c>
      <c r="C40" s="61">
        <v>70119</v>
      </c>
      <c r="D40" s="61">
        <v>7218</v>
      </c>
      <c r="E40" s="61">
        <v>3994</v>
      </c>
      <c r="F40" s="61">
        <v>308</v>
      </c>
      <c r="G40" s="61">
        <v>153</v>
      </c>
      <c r="H40" s="61">
        <v>36</v>
      </c>
      <c r="I40" s="61">
        <v>12</v>
      </c>
      <c r="J40" s="61">
        <v>0</v>
      </c>
      <c r="K40" s="61">
        <v>0</v>
      </c>
      <c r="L40" s="59">
        <v>145158</v>
      </c>
      <c r="M40" s="59">
        <v>74278</v>
      </c>
    </row>
    <row r="41" spans="1:13">
      <c r="A41" s="60" t="s">
        <v>64</v>
      </c>
      <c r="B41" s="61">
        <v>781754</v>
      </c>
      <c r="C41" s="61">
        <v>393985</v>
      </c>
      <c r="D41" s="61">
        <v>83799</v>
      </c>
      <c r="E41" s="61">
        <v>44387</v>
      </c>
      <c r="F41" s="61">
        <v>6339</v>
      </c>
      <c r="G41" s="61">
        <v>3482</v>
      </c>
      <c r="H41" s="61">
        <v>324</v>
      </c>
      <c r="I41" s="61">
        <v>139</v>
      </c>
      <c r="J41" s="61">
        <v>83</v>
      </c>
      <c r="K41" s="61">
        <v>40</v>
      </c>
      <c r="L41" s="59">
        <v>872299</v>
      </c>
      <c r="M41" s="59">
        <v>442033</v>
      </c>
    </row>
    <row r="42" spans="1:13">
      <c r="A42" s="60" t="s">
        <v>329</v>
      </c>
      <c r="B42" s="61">
        <v>461875</v>
      </c>
      <c r="C42" s="61">
        <v>229468</v>
      </c>
      <c r="D42" s="61">
        <v>357932</v>
      </c>
      <c r="E42" s="61">
        <v>182503</v>
      </c>
      <c r="F42" s="61">
        <v>63559</v>
      </c>
      <c r="G42" s="61">
        <v>34496</v>
      </c>
      <c r="H42" s="61">
        <v>6045</v>
      </c>
      <c r="I42" s="61">
        <v>3441</v>
      </c>
      <c r="J42" s="61">
        <v>533</v>
      </c>
      <c r="K42" s="61">
        <v>302</v>
      </c>
      <c r="L42" s="59">
        <v>889944</v>
      </c>
      <c r="M42" s="59">
        <v>450210</v>
      </c>
    </row>
    <row r="43" spans="1:13">
      <c r="A43" s="60" t="s">
        <v>330</v>
      </c>
      <c r="B43" s="61">
        <v>242696</v>
      </c>
      <c r="C43" s="61">
        <v>118736</v>
      </c>
      <c r="D43" s="61">
        <v>311342</v>
      </c>
      <c r="E43" s="61">
        <v>154849</v>
      </c>
      <c r="F43" s="61">
        <v>229421</v>
      </c>
      <c r="G43" s="61">
        <v>119206</v>
      </c>
      <c r="H43" s="61">
        <v>49968</v>
      </c>
      <c r="I43" s="61">
        <v>27597</v>
      </c>
      <c r="J43" s="61">
        <v>6434</v>
      </c>
      <c r="K43" s="61">
        <v>3751</v>
      </c>
      <c r="L43" s="59">
        <v>839861</v>
      </c>
      <c r="M43" s="59">
        <v>424139</v>
      </c>
    </row>
    <row r="44" spans="1:13">
      <c r="A44" s="60" t="s">
        <v>331</v>
      </c>
      <c r="B44" s="61">
        <v>109585</v>
      </c>
      <c r="C44" s="61">
        <v>53172</v>
      </c>
      <c r="D44" s="61">
        <v>194510</v>
      </c>
      <c r="E44" s="61">
        <v>95941</v>
      </c>
      <c r="F44" s="61">
        <v>230488</v>
      </c>
      <c r="G44" s="61">
        <v>116643</v>
      </c>
      <c r="H44" s="61">
        <v>145507</v>
      </c>
      <c r="I44" s="61">
        <v>76886</v>
      </c>
      <c r="J44" s="61">
        <v>39807</v>
      </c>
      <c r="K44" s="61">
        <v>22579</v>
      </c>
      <c r="L44" s="59">
        <v>719897</v>
      </c>
      <c r="M44" s="59">
        <v>365221</v>
      </c>
    </row>
    <row r="45" spans="1:13">
      <c r="A45" s="60" t="s">
        <v>65</v>
      </c>
      <c r="B45" s="61">
        <v>63230</v>
      </c>
      <c r="C45" s="61">
        <v>30759</v>
      </c>
      <c r="D45" s="61">
        <v>125685</v>
      </c>
      <c r="E45" s="61">
        <v>60507</v>
      </c>
      <c r="F45" s="61">
        <v>195733</v>
      </c>
      <c r="G45" s="61">
        <v>96602</v>
      </c>
      <c r="H45" s="61">
        <v>165445</v>
      </c>
      <c r="I45" s="61">
        <v>84816</v>
      </c>
      <c r="J45" s="61">
        <v>106061</v>
      </c>
      <c r="K45" s="61">
        <v>57523</v>
      </c>
      <c r="L45" s="59">
        <v>656154</v>
      </c>
      <c r="M45" s="59">
        <v>330207</v>
      </c>
    </row>
    <row r="46" spans="1:13">
      <c r="A46" s="60" t="s">
        <v>72</v>
      </c>
      <c r="B46" s="61">
        <v>27084</v>
      </c>
      <c r="C46" s="61">
        <v>13266</v>
      </c>
      <c r="D46" s="61">
        <v>60329</v>
      </c>
      <c r="E46" s="61">
        <v>29045</v>
      </c>
      <c r="F46" s="61">
        <v>122541</v>
      </c>
      <c r="G46" s="61">
        <v>59464</v>
      </c>
      <c r="H46" s="61">
        <v>141470</v>
      </c>
      <c r="I46" s="61">
        <v>70870</v>
      </c>
      <c r="J46" s="61">
        <v>116659</v>
      </c>
      <c r="K46" s="61">
        <v>61611</v>
      </c>
      <c r="L46" s="59">
        <v>468083</v>
      </c>
      <c r="M46" s="59">
        <v>234256</v>
      </c>
    </row>
    <row r="47" spans="1:13">
      <c r="A47" s="60" t="s">
        <v>73</v>
      </c>
      <c r="B47" s="61">
        <v>13553</v>
      </c>
      <c r="C47" s="61">
        <v>6573</v>
      </c>
      <c r="D47" s="61">
        <v>33056</v>
      </c>
      <c r="E47" s="61">
        <v>15703</v>
      </c>
      <c r="F47" s="61">
        <v>76745</v>
      </c>
      <c r="G47" s="61">
        <v>36424</v>
      </c>
      <c r="H47" s="61">
        <v>113056</v>
      </c>
      <c r="I47" s="61">
        <v>54934</v>
      </c>
      <c r="J47" s="61">
        <v>120848</v>
      </c>
      <c r="K47" s="61">
        <v>61970</v>
      </c>
      <c r="L47" s="59">
        <v>357258</v>
      </c>
      <c r="M47" s="59">
        <v>175604</v>
      </c>
    </row>
    <row r="48" spans="1:13">
      <c r="A48" s="60" t="s">
        <v>74</v>
      </c>
      <c r="B48" s="61">
        <v>4771</v>
      </c>
      <c r="C48" s="61">
        <v>2249</v>
      </c>
      <c r="D48" s="61">
        <v>13190</v>
      </c>
      <c r="E48" s="61">
        <v>6003</v>
      </c>
      <c r="F48" s="61">
        <v>37469</v>
      </c>
      <c r="G48" s="61">
        <v>17192</v>
      </c>
      <c r="H48" s="61">
        <v>67966</v>
      </c>
      <c r="I48" s="61">
        <v>31947</v>
      </c>
      <c r="J48" s="61">
        <v>97654</v>
      </c>
      <c r="K48" s="61">
        <v>47939</v>
      </c>
      <c r="L48" s="59">
        <v>221050</v>
      </c>
      <c r="M48" s="59">
        <v>105330</v>
      </c>
    </row>
    <row r="49" spans="1:13">
      <c r="A49" s="60" t="s">
        <v>75</v>
      </c>
      <c r="B49" s="61">
        <v>1671</v>
      </c>
      <c r="C49" s="61">
        <v>753</v>
      </c>
      <c r="D49" s="61">
        <v>4440</v>
      </c>
      <c r="E49" s="61">
        <v>1952</v>
      </c>
      <c r="F49" s="61">
        <v>14318</v>
      </c>
      <c r="G49" s="61">
        <v>6205</v>
      </c>
      <c r="H49" s="61">
        <v>31943</v>
      </c>
      <c r="I49" s="61">
        <v>14078</v>
      </c>
      <c r="J49" s="61">
        <v>62174</v>
      </c>
      <c r="K49" s="61">
        <v>28590</v>
      </c>
      <c r="L49" s="59">
        <v>114546</v>
      </c>
      <c r="M49" s="59">
        <v>51578</v>
      </c>
    </row>
    <row r="50" spans="1:13" ht="24">
      <c r="A50" s="60" t="s">
        <v>332</v>
      </c>
      <c r="B50" s="61">
        <v>541</v>
      </c>
      <c r="C50" s="61">
        <v>211</v>
      </c>
      <c r="D50" s="61">
        <v>1283</v>
      </c>
      <c r="E50" s="61">
        <v>503</v>
      </c>
      <c r="F50" s="61">
        <v>4439</v>
      </c>
      <c r="G50" s="61">
        <v>1717</v>
      </c>
      <c r="H50" s="61">
        <v>10939</v>
      </c>
      <c r="I50" s="61">
        <v>4373</v>
      </c>
      <c r="J50" s="61">
        <v>30752</v>
      </c>
      <c r="K50" s="61">
        <v>12231</v>
      </c>
      <c r="L50" s="59">
        <v>47954</v>
      </c>
      <c r="M50" s="59">
        <v>19035</v>
      </c>
    </row>
    <row r="51" spans="1:13">
      <c r="A51" s="62" t="s">
        <v>286</v>
      </c>
      <c r="B51" s="58">
        <v>1860875</v>
      </c>
      <c r="C51" s="58">
        <v>927977</v>
      </c>
      <c r="D51" s="58">
        <v>1193042</v>
      </c>
      <c r="E51" s="58">
        <v>595520</v>
      </c>
      <c r="F51" s="58">
        <v>981389</v>
      </c>
      <c r="G51" s="58">
        <v>491600</v>
      </c>
      <c r="H51" s="58">
        <v>732699</v>
      </c>
      <c r="I51" s="58">
        <v>369093</v>
      </c>
      <c r="J51" s="58">
        <v>581005</v>
      </c>
      <c r="K51" s="58">
        <v>296536</v>
      </c>
      <c r="L51" s="58">
        <v>5349010</v>
      </c>
      <c r="M51" s="58">
        <v>2680726</v>
      </c>
    </row>
  </sheetData>
  <mergeCells count="27">
    <mergeCell ref="A1:M1"/>
    <mergeCell ref="A2:M2"/>
    <mergeCell ref="A3:A4"/>
    <mergeCell ref="B3:C3"/>
    <mergeCell ref="D3:E3"/>
    <mergeCell ref="F3:G3"/>
    <mergeCell ref="H3:I3"/>
    <mergeCell ref="J3:K3"/>
    <mergeCell ref="L3:M3"/>
    <mergeCell ref="A18:M18"/>
    <mergeCell ref="A19:M19"/>
    <mergeCell ref="A20:A21"/>
    <mergeCell ref="B20:C20"/>
    <mergeCell ref="D20:E20"/>
    <mergeCell ref="F20:G20"/>
    <mergeCell ref="H20:I20"/>
    <mergeCell ref="J20:K20"/>
    <mergeCell ref="L20:M20"/>
    <mergeCell ref="A35:M35"/>
    <mergeCell ref="A36:M36"/>
    <mergeCell ref="A37:A38"/>
    <mergeCell ref="B37:C37"/>
    <mergeCell ref="D37:E37"/>
    <mergeCell ref="F37:G37"/>
    <mergeCell ref="H37:I37"/>
    <mergeCell ref="J37:K37"/>
    <mergeCell ref="L37:M37"/>
  </mergeCells>
  <printOptions horizontalCentered="1"/>
  <pageMargins left="0.23622047244094488" right="0.23622047244094488" top="0.3543307086614173" bottom="0.3543307086614173" header="0.11811023622047244" footer="0.11811023622047244"/>
  <pageSetup paperSize="9" scale="88" orientation="landscape" horizontalDpi="300" verticalDpi="300" r:id="rId1"/>
  <rowBreaks count="1" manualBreakCount="1">
    <brk id="3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K48"/>
  <sheetViews>
    <sheetView view="pageBreakPreview" zoomScale="90" zoomScaleNormal="100" zoomScaleSheetLayoutView="90" workbookViewId="0">
      <selection activeCell="A33" sqref="A33:K33"/>
    </sheetView>
  </sheetViews>
  <sheetFormatPr baseColWidth="10" defaultRowHeight="15"/>
  <cols>
    <col min="1" max="1" width="12.42578125" customWidth="1"/>
  </cols>
  <sheetData>
    <row r="1" spans="1:11" ht="21">
      <c r="A1" s="237" t="s">
        <v>405</v>
      </c>
      <c r="B1" s="237"/>
      <c r="C1" s="237"/>
      <c r="D1" s="237"/>
      <c r="E1" s="237"/>
      <c r="F1" s="237"/>
      <c r="G1" s="237"/>
      <c r="H1" s="237"/>
      <c r="I1" s="237"/>
      <c r="J1" s="237"/>
      <c r="K1" s="237"/>
    </row>
    <row r="2" spans="1:11">
      <c r="A2" s="232" t="s">
        <v>4174</v>
      </c>
      <c r="B2" s="232"/>
      <c r="C2" s="232"/>
      <c r="D2" s="232"/>
      <c r="E2" s="232"/>
      <c r="F2" s="232"/>
      <c r="G2" s="232"/>
      <c r="H2" s="232"/>
      <c r="I2" s="232"/>
      <c r="J2" s="232"/>
      <c r="K2" s="232"/>
    </row>
    <row r="3" spans="1:11">
      <c r="A3" s="233" t="s">
        <v>285</v>
      </c>
      <c r="B3" s="235" t="s">
        <v>36</v>
      </c>
      <c r="C3" s="236"/>
      <c r="D3" s="235" t="s">
        <v>37</v>
      </c>
      <c r="E3" s="236"/>
      <c r="F3" s="235" t="s">
        <v>38</v>
      </c>
      <c r="G3" s="236"/>
      <c r="H3" s="235" t="s">
        <v>39</v>
      </c>
      <c r="I3" s="236"/>
      <c r="J3" s="235" t="s">
        <v>102</v>
      </c>
      <c r="K3" s="236"/>
    </row>
    <row r="4" spans="1:11" ht="24">
      <c r="A4" s="234"/>
      <c r="B4" s="91" t="s">
        <v>170</v>
      </c>
      <c r="C4" s="91" t="s">
        <v>57</v>
      </c>
      <c r="D4" s="91" t="s">
        <v>170</v>
      </c>
      <c r="E4" s="91" t="s">
        <v>57</v>
      </c>
      <c r="F4" s="91" t="s">
        <v>170</v>
      </c>
      <c r="G4" s="91" t="s">
        <v>57</v>
      </c>
      <c r="H4" s="91" t="s">
        <v>170</v>
      </c>
      <c r="I4" s="91" t="s">
        <v>57</v>
      </c>
      <c r="J4" s="91" t="s">
        <v>170</v>
      </c>
      <c r="K4" s="92" t="s">
        <v>57</v>
      </c>
    </row>
    <row r="5" spans="1:11" ht="24">
      <c r="A5" s="93" t="s">
        <v>71</v>
      </c>
      <c r="B5" s="94">
        <v>2663</v>
      </c>
      <c r="C5" s="94">
        <v>1711</v>
      </c>
      <c r="D5" s="94">
        <v>214</v>
      </c>
      <c r="E5" s="94">
        <v>133</v>
      </c>
      <c r="F5" s="94">
        <v>16</v>
      </c>
      <c r="G5" s="94">
        <v>10</v>
      </c>
      <c r="H5" s="94">
        <v>5</v>
      </c>
      <c r="I5" s="94">
        <v>4</v>
      </c>
      <c r="J5" s="91">
        <v>2898</v>
      </c>
      <c r="K5" s="91">
        <v>1858</v>
      </c>
    </row>
    <row r="6" spans="1:11">
      <c r="A6" s="93" t="s">
        <v>65</v>
      </c>
      <c r="B6" s="94">
        <v>14690</v>
      </c>
      <c r="C6" s="94">
        <v>8901</v>
      </c>
      <c r="D6" s="94">
        <v>2576</v>
      </c>
      <c r="E6" s="94">
        <v>1537</v>
      </c>
      <c r="F6" s="94">
        <v>261</v>
      </c>
      <c r="G6" s="94">
        <v>109</v>
      </c>
      <c r="H6" s="94">
        <v>33</v>
      </c>
      <c r="I6" s="94">
        <v>25</v>
      </c>
      <c r="J6" s="91">
        <v>17560</v>
      </c>
      <c r="K6" s="91">
        <v>10572</v>
      </c>
    </row>
    <row r="7" spans="1:11">
      <c r="A7" s="93" t="s">
        <v>72</v>
      </c>
      <c r="B7" s="94">
        <v>32610</v>
      </c>
      <c r="C7" s="94">
        <v>18749</v>
      </c>
      <c r="D7" s="94">
        <v>13318</v>
      </c>
      <c r="E7" s="94">
        <v>7884</v>
      </c>
      <c r="F7" s="94">
        <v>1975</v>
      </c>
      <c r="G7" s="94">
        <v>1194</v>
      </c>
      <c r="H7" s="94">
        <v>321</v>
      </c>
      <c r="I7" s="94">
        <v>170</v>
      </c>
      <c r="J7" s="91">
        <v>48224</v>
      </c>
      <c r="K7" s="91">
        <v>27997</v>
      </c>
    </row>
    <row r="8" spans="1:11">
      <c r="A8" s="93" t="s">
        <v>73</v>
      </c>
      <c r="B8" s="94">
        <v>45443</v>
      </c>
      <c r="C8" s="94">
        <v>24731</v>
      </c>
      <c r="D8" s="94">
        <v>30916</v>
      </c>
      <c r="E8" s="94">
        <v>17642</v>
      </c>
      <c r="F8" s="94">
        <v>10732</v>
      </c>
      <c r="G8" s="94">
        <v>6538</v>
      </c>
      <c r="H8" s="94">
        <v>2098</v>
      </c>
      <c r="I8" s="94">
        <v>1254</v>
      </c>
      <c r="J8" s="91">
        <v>89189</v>
      </c>
      <c r="K8" s="91">
        <v>50165</v>
      </c>
    </row>
    <row r="9" spans="1:11">
      <c r="A9" s="93" t="s">
        <v>74</v>
      </c>
      <c r="B9" s="94">
        <v>45898</v>
      </c>
      <c r="C9" s="94">
        <v>23618</v>
      </c>
      <c r="D9" s="94">
        <v>41813</v>
      </c>
      <c r="E9" s="94">
        <v>22573</v>
      </c>
      <c r="F9" s="94">
        <v>25009</v>
      </c>
      <c r="G9" s="94">
        <v>14659</v>
      </c>
      <c r="H9" s="94">
        <v>9445</v>
      </c>
      <c r="I9" s="94">
        <v>5586</v>
      </c>
      <c r="J9" s="91">
        <v>122165</v>
      </c>
      <c r="K9" s="91">
        <v>66436</v>
      </c>
    </row>
    <row r="10" spans="1:11">
      <c r="A10" s="93" t="s">
        <v>75</v>
      </c>
      <c r="B10" s="94">
        <v>36904</v>
      </c>
      <c r="C10" s="94">
        <v>17741</v>
      </c>
      <c r="D10" s="94">
        <v>42869</v>
      </c>
      <c r="E10" s="94">
        <v>21797</v>
      </c>
      <c r="F10" s="94">
        <v>35515</v>
      </c>
      <c r="G10" s="94">
        <v>19304</v>
      </c>
      <c r="H10" s="94">
        <v>24068</v>
      </c>
      <c r="I10" s="94">
        <v>13842</v>
      </c>
      <c r="J10" s="91">
        <v>139356</v>
      </c>
      <c r="K10" s="91">
        <v>72684</v>
      </c>
    </row>
    <row r="11" spans="1:11">
      <c r="A11" s="93" t="s">
        <v>76</v>
      </c>
      <c r="B11" s="94">
        <v>22080</v>
      </c>
      <c r="C11" s="94">
        <v>10071</v>
      </c>
      <c r="D11" s="94">
        <v>31657</v>
      </c>
      <c r="E11" s="94">
        <v>14751</v>
      </c>
      <c r="F11" s="94">
        <v>34351</v>
      </c>
      <c r="G11" s="94">
        <v>17345</v>
      </c>
      <c r="H11" s="94">
        <v>35154</v>
      </c>
      <c r="I11" s="94">
        <v>18986</v>
      </c>
      <c r="J11" s="91">
        <v>123242</v>
      </c>
      <c r="K11" s="91">
        <v>61153</v>
      </c>
    </row>
    <row r="12" spans="1:11">
      <c r="A12" s="93" t="s">
        <v>77</v>
      </c>
      <c r="B12" s="94">
        <v>10665</v>
      </c>
      <c r="C12" s="94">
        <v>4358</v>
      </c>
      <c r="D12" s="94">
        <v>19328</v>
      </c>
      <c r="E12" s="94">
        <v>8262</v>
      </c>
      <c r="F12" s="94">
        <v>26141</v>
      </c>
      <c r="G12" s="94">
        <v>12143</v>
      </c>
      <c r="H12" s="94">
        <v>38358</v>
      </c>
      <c r="I12" s="94">
        <v>19278</v>
      </c>
      <c r="J12" s="91">
        <v>94492</v>
      </c>
      <c r="K12" s="91">
        <v>44041</v>
      </c>
    </row>
    <row r="13" spans="1:11">
      <c r="A13" s="93" t="s">
        <v>78</v>
      </c>
      <c r="B13" s="94">
        <v>3580</v>
      </c>
      <c r="C13" s="94">
        <v>1417</v>
      </c>
      <c r="D13" s="94">
        <v>8258</v>
      </c>
      <c r="E13" s="94">
        <v>3175</v>
      </c>
      <c r="F13" s="94">
        <v>14350</v>
      </c>
      <c r="G13" s="94">
        <v>6110</v>
      </c>
      <c r="H13" s="94">
        <v>29937</v>
      </c>
      <c r="I13" s="94">
        <v>14013</v>
      </c>
      <c r="J13" s="91">
        <v>56125</v>
      </c>
      <c r="K13" s="91">
        <v>24715</v>
      </c>
    </row>
    <row r="14" spans="1:11">
      <c r="A14" s="93" t="s">
        <v>79</v>
      </c>
      <c r="B14" s="94">
        <v>1321</v>
      </c>
      <c r="C14" s="94">
        <v>499</v>
      </c>
      <c r="D14" s="94">
        <v>2878</v>
      </c>
      <c r="E14" s="94">
        <v>1045</v>
      </c>
      <c r="F14" s="94">
        <v>6218</v>
      </c>
      <c r="G14" s="94">
        <v>2404</v>
      </c>
      <c r="H14" s="94">
        <v>19294</v>
      </c>
      <c r="I14" s="94">
        <v>8367</v>
      </c>
      <c r="J14" s="91">
        <v>29711</v>
      </c>
      <c r="K14" s="91">
        <v>12315</v>
      </c>
    </row>
    <row r="15" spans="1:11">
      <c r="A15" s="93" t="s">
        <v>406</v>
      </c>
      <c r="B15" s="94">
        <v>520</v>
      </c>
      <c r="C15" s="94">
        <v>193</v>
      </c>
      <c r="D15" s="94">
        <v>1244</v>
      </c>
      <c r="E15" s="94">
        <v>452</v>
      </c>
      <c r="F15" s="94">
        <v>2899</v>
      </c>
      <c r="G15" s="94">
        <v>1046</v>
      </c>
      <c r="H15" s="94">
        <v>15172</v>
      </c>
      <c r="I15" s="94">
        <v>5702</v>
      </c>
      <c r="J15" s="91">
        <v>19835</v>
      </c>
      <c r="K15" s="91">
        <v>7393</v>
      </c>
    </row>
    <row r="16" spans="1:11">
      <c r="A16" s="95" t="s">
        <v>286</v>
      </c>
      <c r="B16" s="95">
        <v>216374</v>
      </c>
      <c r="C16" s="95">
        <v>111989</v>
      </c>
      <c r="D16" s="95">
        <v>195071</v>
      </c>
      <c r="E16" s="95">
        <v>99251</v>
      </c>
      <c r="F16" s="95">
        <v>157467</v>
      </c>
      <c r="G16" s="95">
        <v>80862</v>
      </c>
      <c r="H16" s="95">
        <v>173885</v>
      </c>
      <c r="I16" s="95">
        <v>87227</v>
      </c>
      <c r="J16" s="95">
        <v>742797</v>
      </c>
      <c r="K16" s="95">
        <v>379329</v>
      </c>
    </row>
    <row r="17" spans="1:11" ht="21">
      <c r="A17" s="231" t="s">
        <v>407</v>
      </c>
      <c r="B17" s="231"/>
      <c r="C17" s="231"/>
      <c r="D17" s="231"/>
      <c r="E17" s="231"/>
      <c r="F17" s="231"/>
      <c r="G17" s="231"/>
      <c r="H17" s="231"/>
      <c r="I17" s="231"/>
      <c r="J17" s="231"/>
      <c r="K17" s="231"/>
    </row>
    <row r="18" spans="1:11">
      <c r="A18" s="232" t="s">
        <v>4174</v>
      </c>
      <c r="B18" s="232"/>
      <c r="C18" s="232"/>
      <c r="D18" s="232"/>
      <c r="E18" s="232"/>
      <c r="F18" s="232"/>
      <c r="G18" s="232"/>
      <c r="H18" s="232"/>
      <c r="I18" s="232"/>
      <c r="J18" s="232"/>
      <c r="K18" s="232"/>
    </row>
    <row r="19" spans="1:11">
      <c r="A19" s="233" t="s">
        <v>285</v>
      </c>
      <c r="B19" s="235" t="s">
        <v>36</v>
      </c>
      <c r="C19" s="236"/>
      <c r="D19" s="235" t="s">
        <v>37</v>
      </c>
      <c r="E19" s="236"/>
      <c r="F19" s="235" t="s">
        <v>38</v>
      </c>
      <c r="G19" s="236"/>
      <c r="H19" s="235" t="s">
        <v>39</v>
      </c>
      <c r="I19" s="236"/>
      <c r="J19" s="235" t="s">
        <v>102</v>
      </c>
      <c r="K19" s="236"/>
    </row>
    <row r="20" spans="1:11" ht="24">
      <c r="A20" s="234"/>
      <c r="B20" s="91" t="s">
        <v>170</v>
      </c>
      <c r="C20" s="91" t="s">
        <v>57</v>
      </c>
      <c r="D20" s="91" t="s">
        <v>170</v>
      </c>
      <c r="E20" s="91" t="s">
        <v>57</v>
      </c>
      <c r="F20" s="91" t="s">
        <v>170</v>
      </c>
      <c r="G20" s="91" t="s">
        <v>57</v>
      </c>
      <c r="H20" s="91" t="s">
        <v>170</v>
      </c>
      <c r="I20" s="91" t="s">
        <v>57</v>
      </c>
      <c r="J20" s="91" t="s">
        <v>170</v>
      </c>
      <c r="K20" s="92" t="s">
        <v>57</v>
      </c>
    </row>
    <row r="21" spans="1:11" ht="24">
      <c r="A21" s="93" t="s">
        <v>71</v>
      </c>
      <c r="B21" s="94">
        <v>3288</v>
      </c>
      <c r="C21" s="94">
        <v>2001</v>
      </c>
      <c r="D21" s="94">
        <v>292</v>
      </c>
      <c r="E21" s="94">
        <v>178</v>
      </c>
      <c r="F21" s="94">
        <v>7</v>
      </c>
      <c r="G21" s="94">
        <v>4</v>
      </c>
      <c r="H21" s="94">
        <v>8</v>
      </c>
      <c r="I21" s="94">
        <v>3</v>
      </c>
      <c r="J21" s="91">
        <v>3595</v>
      </c>
      <c r="K21" s="91">
        <v>2186</v>
      </c>
    </row>
    <row r="22" spans="1:11">
      <c r="A22" s="93" t="s">
        <v>65</v>
      </c>
      <c r="B22" s="94">
        <v>19857</v>
      </c>
      <c r="C22" s="94">
        <v>11229</v>
      </c>
      <c r="D22" s="94">
        <v>3603</v>
      </c>
      <c r="E22" s="94">
        <v>2160</v>
      </c>
      <c r="F22" s="94">
        <v>303</v>
      </c>
      <c r="G22" s="94">
        <v>148</v>
      </c>
      <c r="H22" s="94">
        <v>25</v>
      </c>
      <c r="I22" s="94">
        <v>10</v>
      </c>
      <c r="J22" s="91">
        <v>23788</v>
      </c>
      <c r="K22" s="91">
        <v>13547</v>
      </c>
    </row>
    <row r="23" spans="1:11">
      <c r="A23" s="93" t="s">
        <v>72</v>
      </c>
      <c r="B23" s="94">
        <v>32504</v>
      </c>
      <c r="C23" s="94">
        <v>17508</v>
      </c>
      <c r="D23" s="94">
        <v>18627</v>
      </c>
      <c r="E23" s="94">
        <v>10368</v>
      </c>
      <c r="F23" s="94">
        <v>3270</v>
      </c>
      <c r="G23" s="94">
        <v>1955</v>
      </c>
      <c r="H23" s="94">
        <v>400</v>
      </c>
      <c r="I23" s="94">
        <v>227</v>
      </c>
      <c r="J23" s="91">
        <v>54801</v>
      </c>
      <c r="K23" s="91">
        <v>30058</v>
      </c>
    </row>
    <row r="24" spans="1:11">
      <c r="A24" s="93" t="s">
        <v>73</v>
      </c>
      <c r="B24" s="94">
        <v>26324</v>
      </c>
      <c r="C24" s="94">
        <v>13449</v>
      </c>
      <c r="D24" s="94">
        <v>32695</v>
      </c>
      <c r="E24" s="94">
        <v>17462</v>
      </c>
      <c r="F24" s="94">
        <v>16850</v>
      </c>
      <c r="G24" s="94">
        <v>9358</v>
      </c>
      <c r="H24" s="94">
        <v>3315</v>
      </c>
      <c r="I24" s="94">
        <v>1917</v>
      </c>
      <c r="J24" s="91">
        <v>79184</v>
      </c>
      <c r="K24" s="91">
        <v>42186</v>
      </c>
    </row>
    <row r="25" spans="1:11">
      <c r="A25" s="93" t="s">
        <v>74</v>
      </c>
      <c r="B25" s="94">
        <v>16697</v>
      </c>
      <c r="C25" s="94">
        <v>8111</v>
      </c>
      <c r="D25" s="94">
        <v>26708</v>
      </c>
      <c r="E25" s="94">
        <v>13488</v>
      </c>
      <c r="F25" s="94">
        <v>30103</v>
      </c>
      <c r="G25" s="94">
        <v>16433</v>
      </c>
      <c r="H25" s="94">
        <v>15488</v>
      </c>
      <c r="I25" s="94">
        <v>8848</v>
      </c>
      <c r="J25" s="91">
        <v>88996</v>
      </c>
      <c r="K25" s="91">
        <v>46880</v>
      </c>
    </row>
    <row r="26" spans="1:11">
      <c r="A26" s="93" t="s">
        <v>75</v>
      </c>
      <c r="B26" s="94">
        <v>9250</v>
      </c>
      <c r="C26" s="94">
        <v>4258</v>
      </c>
      <c r="D26" s="94">
        <v>17174</v>
      </c>
      <c r="E26" s="94">
        <v>8503</v>
      </c>
      <c r="F26" s="94">
        <v>26793</v>
      </c>
      <c r="G26" s="94">
        <v>14148</v>
      </c>
      <c r="H26" s="94">
        <v>29659</v>
      </c>
      <c r="I26" s="94">
        <v>16250</v>
      </c>
      <c r="J26" s="91">
        <v>82876</v>
      </c>
      <c r="K26" s="91">
        <v>43159</v>
      </c>
    </row>
    <row r="27" spans="1:11">
      <c r="A27" s="93" t="s">
        <v>76</v>
      </c>
      <c r="B27" s="94">
        <v>3832</v>
      </c>
      <c r="C27" s="94">
        <v>1633</v>
      </c>
      <c r="D27" s="94">
        <v>8732</v>
      </c>
      <c r="E27" s="94">
        <v>4039</v>
      </c>
      <c r="F27" s="94">
        <v>16486</v>
      </c>
      <c r="G27" s="94">
        <v>8052</v>
      </c>
      <c r="H27" s="94">
        <v>29053</v>
      </c>
      <c r="I27" s="94">
        <v>15253</v>
      </c>
      <c r="J27" s="91">
        <v>58103</v>
      </c>
      <c r="K27" s="91">
        <v>28977</v>
      </c>
    </row>
    <row r="28" spans="1:11">
      <c r="A28" s="93" t="s">
        <v>77</v>
      </c>
      <c r="B28" s="94">
        <v>1304</v>
      </c>
      <c r="C28" s="94">
        <v>530</v>
      </c>
      <c r="D28" s="94">
        <v>3496</v>
      </c>
      <c r="E28" s="94">
        <v>1493</v>
      </c>
      <c r="F28" s="94">
        <v>8467</v>
      </c>
      <c r="G28" s="94">
        <v>3827</v>
      </c>
      <c r="H28" s="94">
        <v>19970</v>
      </c>
      <c r="I28" s="94">
        <v>10080</v>
      </c>
      <c r="J28" s="91">
        <v>33237</v>
      </c>
      <c r="K28" s="91">
        <v>15930</v>
      </c>
    </row>
    <row r="29" spans="1:11">
      <c r="A29" s="93" t="s">
        <v>78</v>
      </c>
      <c r="B29" s="94">
        <v>368</v>
      </c>
      <c r="C29" s="94">
        <v>164</v>
      </c>
      <c r="D29" s="94">
        <v>1000</v>
      </c>
      <c r="E29" s="94">
        <v>443</v>
      </c>
      <c r="F29" s="94">
        <v>3201</v>
      </c>
      <c r="G29" s="94">
        <v>1396</v>
      </c>
      <c r="H29" s="94">
        <v>11090</v>
      </c>
      <c r="I29" s="94">
        <v>5267</v>
      </c>
      <c r="J29" s="91">
        <v>15659</v>
      </c>
      <c r="K29" s="91">
        <v>7270</v>
      </c>
    </row>
    <row r="30" spans="1:11">
      <c r="A30" s="93" t="s">
        <v>79</v>
      </c>
      <c r="B30" s="94">
        <v>92</v>
      </c>
      <c r="C30" s="94">
        <v>40</v>
      </c>
      <c r="D30" s="94">
        <v>225</v>
      </c>
      <c r="E30" s="94">
        <v>83</v>
      </c>
      <c r="F30" s="94">
        <v>846</v>
      </c>
      <c r="G30" s="94">
        <v>366</v>
      </c>
      <c r="H30" s="94">
        <v>5241</v>
      </c>
      <c r="I30" s="94">
        <v>2428</v>
      </c>
      <c r="J30" s="91">
        <v>6404</v>
      </c>
      <c r="K30" s="91">
        <v>2917</v>
      </c>
    </row>
    <row r="31" spans="1:11">
      <c r="A31" s="93" t="s">
        <v>406</v>
      </c>
      <c r="B31" s="94">
        <v>23</v>
      </c>
      <c r="C31" s="94">
        <v>10</v>
      </c>
      <c r="D31" s="94">
        <v>74</v>
      </c>
      <c r="E31" s="94">
        <v>23</v>
      </c>
      <c r="F31" s="94">
        <v>221</v>
      </c>
      <c r="G31" s="94">
        <v>80</v>
      </c>
      <c r="H31" s="94">
        <v>2531</v>
      </c>
      <c r="I31" s="94">
        <v>1082</v>
      </c>
      <c r="J31" s="91">
        <v>2849</v>
      </c>
      <c r="K31" s="91">
        <v>1195</v>
      </c>
    </row>
    <row r="32" spans="1:11">
      <c r="A32" s="95" t="s">
        <v>286</v>
      </c>
      <c r="B32" s="95">
        <v>113539</v>
      </c>
      <c r="C32" s="95">
        <v>58933</v>
      </c>
      <c r="D32" s="95">
        <v>112626</v>
      </c>
      <c r="E32" s="95">
        <v>58240</v>
      </c>
      <c r="F32" s="95">
        <v>106547</v>
      </c>
      <c r="G32" s="95">
        <v>55767</v>
      </c>
      <c r="H32" s="95">
        <v>116780</v>
      </c>
      <c r="I32" s="95">
        <v>61365</v>
      </c>
      <c r="J32" s="95">
        <v>449492</v>
      </c>
      <c r="K32" s="95">
        <v>234305</v>
      </c>
    </row>
    <row r="33" spans="1:11" ht="21">
      <c r="A33" s="231" t="s">
        <v>408</v>
      </c>
      <c r="B33" s="231"/>
      <c r="C33" s="231"/>
      <c r="D33" s="231"/>
      <c r="E33" s="231"/>
      <c r="F33" s="231"/>
      <c r="G33" s="231"/>
      <c r="H33" s="231"/>
      <c r="I33" s="231"/>
      <c r="J33" s="231"/>
      <c r="K33" s="231"/>
    </row>
    <row r="34" spans="1:11">
      <c r="A34" s="232" t="s">
        <v>4174</v>
      </c>
      <c r="B34" s="232"/>
      <c r="C34" s="232"/>
      <c r="D34" s="232"/>
      <c r="E34" s="232"/>
      <c r="F34" s="232"/>
      <c r="G34" s="232"/>
      <c r="H34" s="232"/>
      <c r="I34" s="232"/>
      <c r="J34" s="232"/>
      <c r="K34" s="232"/>
    </row>
    <row r="35" spans="1:11">
      <c r="A35" s="233" t="s">
        <v>285</v>
      </c>
      <c r="B35" s="235" t="s">
        <v>36</v>
      </c>
      <c r="C35" s="236"/>
      <c r="D35" s="235" t="s">
        <v>37</v>
      </c>
      <c r="E35" s="236"/>
      <c r="F35" s="235" t="s">
        <v>38</v>
      </c>
      <c r="G35" s="236"/>
      <c r="H35" s="235" t="s">
        <v>39</v>
      </c>
      <c r="I35" s="236"/>
      <c r="J35" s="235" t="s">
        <v>102</v>
      </c>
      <c r="K35" s="236"/>
    </row>
    <row r="36" spans="1:11" ht="24">
      <c r="A36" s="234"/>
      <c r="B36" s="91" t="s">
        <v>170</v>
      </c>
      <c r="C36" s="91" t="s">
        <v>57</v>
      </c>
      <c r="D36" s="91" t="s">
        <v>170</v>
      </c>
      <c r="E36" s="91" t="s">
        <v>57</v>
      </c>
      <c r="F36" s="91" t="s">
        <v>170</v>
      </c>
      <c r="G36" s="91" t="s">
        <v>57</v>
      </c>
      <c r="H36" s="91" t="s">
        <v>170</v>
      </c>
      <c r="I36" s="91" t="s">
        <v>57</v>
      </c>
      <c r="J36" s="91" t="s">
        <v>170</v>
      </c>
      <c r="K36" s="92" t="s">
        <v>57</v>
      </c>
    </row>
    <row r="37" spans="1:11" ht="24">
      <c r="A37" s="93" t="s">
        <v>71</v>
      </c>
      <c r="B37" s="94">
        <v>5951</v>
      </c>
      <c r="C37" s="94">
        <v>3712</v>
      </c>
      <c r="D37" s="94">
        <v>506</v>
      </c>
      <c r="E37" s="94">
        <v>311</v>
      </c>
      <c r="F37" s="94">
        <v>23</v>
      </c>
      <c r="G37" s="94">
        <v>14</v>
      </c>
      <c r="H37" s="94">
        <v>13</v>
      </c>
      <c r="I37" s="94">
        <v>7</v>
      </c>
      <c r="J37" s="91">
        <v>6493</v>
      </c>
      <c r="K37" s="91">
        <v>4044</v>
      </c>
    </row>
    <row r="38" spans="1:11">
      <c r="A38" s="93" t="s">
        <v>65</v>
      </c>
      <c r="B38" s="94">
        <v>34547</v>
      </c>
      <c r="C38" s="94">
        <v>20130</v>
      </c>
      <c r="D38" s="94">
        <v>6179</v>
      </c>
      <c r="E38" s="94">
        <v>3697</v>
      </c>
      <c r="F38" s="94">
        <v>564</v>
      </c>
      <c r="G38" s="94">
        <v>257</v>
      </c>
      <c r="H38" s="94">
        <v>58</v>
      </c>
      <c r="I38" s="94">
        <v>35</v>
      </c>
      <c r="J38" s="91">
        <v>41348</v>
      </c>
      <c r="K38" s="91">
        <v>24119</v>
      </c>
    </row>
    <row r="39" spans="1:11">
      <c r="A39" s="93" t="s">
        <v>72</v>
      </c>
      <c r="B39" s="94">
        <v>65114</v>
      </c>
      <c r="C39" s="94">
        <v>36257</v>
      </c>
      <c r="D39" s="94">
        <v>31945</v>
      </c>
      <c r="E39" s="94">
        <v>18252</v>
      </c>
      <c r="F39" s="94">
        <v>5245</v>
      </c>
      <c r="G39" s="94">
        <v>3149</v>
      </c>
      <c r="H39" s="94">
        <v>721</v>
      </c>
      <c r="I39" s="94">
        <v>397</v>
      </c>
      <c r="J39" s="91">
        <v>103025</v>
      </c>
      <c r="K39" s="91">
        <v>58055</v>
      </c>
    </row>
    <row r="40" spans="1:11">
      <c r="A40" s="93" t="s">
        <v>73</v>
      </c>
      <c r="B40" s="94">
        <v>71767</v>
      </c>
      <c r="C40" s="94">
        <v>38180</v>
      </c>
      <c r="D40" s="94">
        <v>63611</v>
      </c>
      <c r="E40" s="94">
        <v>35104</v>
      </c>
      <c r="F40" s="94">
        <v>27582</v>
      </c>
      <c r="G40" s="94">
        <v>15896</v>
      </c>
      <c r="H40" s="94">
        <v>5413</v>
      </c>
      <c r="I40" s="94">
        <v>3171</v>
      </c>
      <c r="J40" s="91">
        <v>168373</v>
      </c>
      <c r="K40" s="91">
        <v>92351</v>
      </c>
    </row>
    <row r="41" spans="1:11">
      <c r="A41" s="93" t="s">
        <v>74</v>
      </c>
      <c r="B41" s="94">
        <v>62595</v>
      </c>
      <c r="C41" s="94">
        <v>31729</v>
      </c>
      <c r="D41" s="94">
        <v>68521</v>
      </c>
      <c r="E41" s="94">
        <v>36061</v>
      </c>
      <c r="F41" s="94">
        <v>55112</v>
      </c>
      <c r="G41" s="94">
        <v>31092</v>
      </c>
      <c r="H41" s="94">
        <v>24933</v>
      </c>
      <c r="I41" s="94">
        <v>14434</v>
      </c>
      <c r="J41" s="91">
        <v>211161</v>
      </c>
      <c r="K41" s="91">
        <v>113316</v>
      </c>
    </row>
    <row r="42" spans="1:11">
      <c r="A42" s="93" t="s">
        <v>75</v>
      </c>
      <c r="B42" s="94">
        <v>46154</v>
      </c>
      <c r="C42" s="94">
        <v>21999</v>
      </c>
      <c r="D42" s="94">
        <v>60043</v>
      </c>
      <c r="E42" s="94">
        <v>30300</v>
      </c>
      <c r="F42" s="94">
        <v>62308</v>
      </c>
      <c r="G42" s="94">
        <v>33452</v>
      </c>
      <c r="H42" s="94">
        <v>53727</v>
      </c>
      <c r="I42" s="94">
        <v>30092</v>
      </c>
      <c r="J42" s="91">
        <v>222232</v>
      </c>
      <c r="K42" s="91">
        <v>115843</v>
      </c>
    </row>
    <row r="43" spans="1:11">
      <c r="A43" s="93" t="s">
        <v>76</v>
      </c>
      <c r="B43" s="94">
        <v>25912</v>
      </c>
      <c r="C43" s="94">
        <v>11704</v>
      </c>
      <c r="D43" s="94">
        <v>40389</v>
      </c>
      <c r="E43" s="94">
        <v>18790</v>
      </c>
      <c r="F43" s="94">
        <v>50837</v>
      </c>
      <c r="G43" s="94">
        <v>25397</v>
      </c>
      <c r="H43" s="94">
        <v>64207</v>
      </c>
      <c r="I43" s="94">
        <v>34239</v>
      </c>
      <c r="J43" s="91">
        <v>181345</v>
      </c>
      <c r="K43" s="91">
        <v>90130</v>
      </c>
    </row>
    <row r="44" spans="1:11">
      <c r="A44" s="93" t="s">
        <v>77</v>
      </c>
      <c r="B44" s="94">
        <v>11969</v>
      </c>
      <c r="C44" s="94">
        <v>4888</v>
      </c>
      <c r="D44" s="94">
        <v>22824</v>
      </c>
      <c r="E44" s="94">
        <v>9755</v>
      </c>
      <c r="F44" s="94">
        <v>34608</v>
      </c>
      <c r="G44" s="94">
        <v>15970</v>
      </c>
      <c r="H44" s="94">
        <v>58328</v>
      </c>
      <c r="I44" s="94">
        <v>29358</v>
      </c>
      <c r="J44" s="91">
        <v>127729</v>
      </c>
      <c r="K44" s="91">
        <v>59971</v>
      </c>
    </row>
    <row r="45" spans="1:11">
      <c r="A45" s="93" t="s">
        <v>78</v>
      </c>
      <c r="B45" s="94">
        <v>3948</v>
      </c>
      <c r="C45" s="94">
        <v>1581</v>
      </c>
      <c r="D45" s="94">
        <v>9258</v>
      </c>
      <c r="E45" s="94">
        <v>3618</v>
      </c>
      <c r="F45" s="94">
        <v>17551</v>
      </c>
      <c r="G45" s="94">
        <v>7506</v>
      </c>
      <c r="H45" s="94">
        <v>41027</v>
      </c>
      <c r="I45" s="94">
        <v>19280</v>
      </c>
      <c r="J45" s="91">
        <v>71784</v>
      </c>
      <c r="K45" s="91">
        <v>31985</v>
      </c>
    </row>
    <row r="46" spans="1:11">
      <c r="A46" s="93" t="s">
        <v>79</v>
      </c>
      <c r="B46" s="94">
        <v>1413</v>
      </c>
      <c r="C46" s="94">
        <v>539</v>
      </c>
      <c r="D46" s="94">
        <v>3103</v>
      </c>
      <c r="E46" s="94">
        <v>1128</v>
      </c>
      <c r="F46" s="94">
        <v>7064</v>
      </c>
      <c r="G46" s="94">
        <v>2770</v>
      </c>
      <c r="H46" s="94">
        <v>24535</v>
      </c>
      <c r="I46" s="94">
        <v>10795</v>
      </c>
      <c r="J46" s="91">
        <v>36115</v>
      </c>
      <c r="K46" s="91">
        <v>15232</v>
      </c>
    </row>
    <row r="47" spans="1:11">
      <c r="A47" s="93" t="s">
        <v>406</v>
      </c>
      <c r="B47" s="94">
        <v>543</v>
      </c>
      <c r="C47" s="94">
        <v>203</v>
      </c>
      <c r="D47" s="94">
        <v>1318</v>
      </c>
      <c r="E47" s="94">
        <v>475</v>
      </c>
      <c r="F47" s="94">
        <v>3120</v>
      </c>
      <c r="G47" s="94">
        <v>1126</v>
      </c>
      <c r="H47" s="94">
        <v>17703</v>
      </c>
      <c r="I47" s="94">
        <v>6784</v>
      </c>
      <c r="J47" s="91">
        <v>22684</v>
      </c>
      <c r="K47" s="91">
        <v>8588</v>
      </c>
    </row>
    <row r="48" spans="1:11">
      <c r="A48" s="95" t="s">
        <v>286</v>
      </c>
      <c r="B48" s="95">
        <v>329913</v>
      </c>
      <c r="C48" s="95">
        <v>170922</v>
      </c>
      <c r="D48" s="95">
        <v>307697</v>
      </c>
      <c r="E48" s="95">
        <v>157491</v>
      </c>
      <c r="F48" s="95">
        <v>264014</v>
      </c>
      <c r="G48" s="95">
        <v>136629</v>
      </c>
      <c r="H48" s="95">
        <v>290665</v>
      </c>
      <c r="I48" s="95">
        <v>148592</v>
      </c>
      <c r="J48" s="95">
        <v>1192289</v>
      </c>
      <c r="K48" s="95">
        <v>613634</v>
      </c>
    </row>
  </sheetData>
  <mergeCells count="24">
    <mergeCell ref="A1:K1"/>
    <mergeCell ref="A2:K2"/>
    <mergeCell ref="A3:A4"/>
    <mergeCell ref="B3:C3"/>
    <mergeCell ref="D3:E3"/>
    <mergeCell ref="F3:G3"/>
    <mergeCell ref="H3:I3"/>
    <mergeCell ref="J3:K3"/>
    <mergeCell ref="A17:K17"/>
    <mergeCell ref="A18:K18"/>
    <mergeCell ref="A19:A20"/>
    <mergeCell ref="B19:C19"/>
    <mergeCell ref="D19:E19"/>
    <mergeCell ref="F19:G19"/>
    <mergeCell ref="H19:I19"/>
    <mergeCell ref="J19:K19"/>
    <mergeCell ref="A33:K33"/>
    <mergeCell ref="A34:K34"/>
    <mergeCell ref="A35:A36"/>
    <mergeCell ref="B35:C35"/>
    <mergeCell ref="D35:E35"/>
    <mergeCell ref="F35:G35"/>
    <mergeCell ref="H35:I35"/>
    <mergeCell ref="J35:K35"/>
  </mergeCells>
  <pageMargins left="0.23622047244094491" right="0.23622047244094491" top="0.35433070866141736" bottom="0.35433070866141736" header="0.11811023622047245" footer="0.11811023622047245"/>
  <pageSetup paperSize="9" orientation="landscape" horizontalDpi="300" verticalDpi="300" r:id="rId1"/>
  <rowBreaks count="1" manualBreakCount="1">
    <brk id="3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U51"/>
  <sheetViews>
    <sheetView view="pageBreakPreview" zoomScale="90" zoomScaleNormal="100" zoomScaleSheetLayoutView="90" workbookViewId="0">
      <selection sqref="A1:U1"/>
    </sheetView>
  </sheetViews>
  <sheetFormatPr baseColWidth="10" defaultColWidth="11.5703125" defaultRowHeight="15"/>
  <cols>
    <col min="1" max="1" width="12.28515625" style="41" customWidth="1"/>
    <col min="2" max="19" width="6.42578125" style="41" customWidth="1"/>
    <col min="20" max="21" width="7.140625" style="41" bestFit="1" customWidth="1"/>
    <col min="22" max="16384" width="11.5703125" style="41"/>
  </cols>
  <sheetData>
    <row r="1" spans="1:21" ht="21">
      <c r="A1" s="239" t="s">
        <v>409</v>
      </c>
      <c r="B1" s="240"/>
      <c r="C1" s="240"/>
      <c r="D1" s="240"/>
      <c r="E1" s="240"/>
      <c r="F1" s="240"/>
      <c r="G1" s="240"/>
      <c r="H1" s="240"/>
      <c r="I1" s="240"/>
      <c r="J1" s="240"/>
      <c r="K1" s="240"/>
      <c r="L1" s="240"/>
      <c r="M1" s="240"/>
      <c r="N1" s="240"/>
      <c r="O1" s="240"/>
      <c r="P1" s="240"/>
      <c r="Q1" s="240"/>
      <c r="R1" s="240"/>
      <c r="S1" s="240"/>
      <c r="T1" s="240"/>
      <c r="U1" s="241"/>
    </row>
    <row r="2" spans="1:21">
      <c r="A2" s="242" t="s">
        <v>4174</v>
      </c>
      <c r="B2" s="243"/>
      <c r="C2" s="243"/>
      <c r="D2" s="243"/>
      <c r="E2" s="243"/>
      <c r="F2" s="243"/>
      <c r="G2" s="243"/>
      <c r="H2" s="243"/>
      <c r="I2" s="243"/>
      <c r="J2" s="243"/>
      <c r="K2" s="243"/>
      <c r="L2" s="243"/>
      <c r="M2" s="243"/>
      <c r="N2" s="243"/>
      <c r="O2" s="243"/>
      <c r="P2" s="243"/>
      <c r="Q2" s="243"/>
      <c r="R2" s="243"/>
      <c r="S2" s="243"/>
      <c r="T2" s="243"/>
      <c r="U2" s="244"/>
    </row>
    <row r="3" spans="1:21">
      <c r="A3" s="238" t="s">
        <v>285</v>
      </c>
      <c r="B3" s="238" t="s">
        <v>41</v>
      </c>
      <c r="C3" s="238"/>
      <c r="D3" s="238" t="s">
        <v>410</v>
      </c>
      <c r="E3" s="238"/>
      <c r="F3" s="238" t="s">
        <v>411</v>
      </c>
      <c r="G3" s="238"/>
      <c r="H3" s="238" t="s">
        <v>412</v>
      </c>
      <c r="I3" s="238"/>
      <c r="J3" s="238" t="s">
        <v>413</v>
      </c>
      <c r="K3" s="238"/>
      <c r="L3" s="238" t="s">
        <v>390</v>
      </c>
      <c r="M3" s="238"/>
      <c r="N3" s="238" t="s">
        <v>391</v>
      </c>
      <c r="O3" s="238"/>
      <c r="P3" s="238" t="s">
        <v>392</v>
      </c>
      <c r="Q3" s="238"/>
      <c r="R3" s="238" t="s">
        <v>393</v>
      </c>
      <c r="S3" s="238"/>
      <c r="T3" s="238" t="s">
        <v>102</v>
      </c>
      <c r="U3" s="238"/>
    </row>
    <row r="4" spans="1:21" ht="36">
      <c r="A4" s="214"/>
      <c r="B4" s="102" t="s">
        <v>170</v>
      </c>
      <c r="C4" s="102" t="s">
        <v>57</v>
      </c>
      <c r="D4" s="102" t="s">
        <v>170</v>
      </c>
      <c r="E4" s="102" t="s">
        <v>57</v>
      </c>
      <c r="F4" s="102" t="s">
        <v>170</v>
      </c>
      <c r="G4" s="102" t="s">
        <v>57</v>
      </c>
      <c r="H4" s="102" t="s">
        <v>170</v>
      </c>
      <c r="I4" s="102" t="s">
        <v>57</v>
      </c>
      <c r="J4" s="102" t="s">
        <v>170</v>
      </c>
      <c r="K4" s="102" t="s">
        <v>57</v>
      </c>
      <c r="L4" s="102" t="s">
        <v>170</v>
      </c>
      <c r="M4" s="102" t="s">
        <v>57</v>
      </c>
      <c r="N4" s="102" t="s">
        <v>170</v>
      </c>
      <c r="O4" s="102" t="s">
        <v>57</v>
      </c>
      <c r="P4" s="102" t="s">
        <v>170</v>
      </c>
      <c r="Q4" s="102" t="s">
        <v>57</v>
      </c>
      <c r="R4" s="102" t="s">
        <v>170</v>
      </c>
      <c r="S4" s="102" t="s">
        <v>57</v>
      </c>
      <c r="T4" s="102" t="s">
        <v>170</v>
      </c>
      <c r="U4" s="102" t="s">
        <v>57</v>
      </c>
    </row>
    <row r="5" spans="1:21" ht="24">
      <c r="A5" s="96" t="s">
        <v>90</v>
      </c>
      <c r="B5" s="75">
        <v>2315</v>
      </c>
      <c r="C5" s="75">
        <v>1480</v>
      </c>
      <c r="D5" s="75">
        <v>116</v>
      </c>
      <c r="E5" s="75">
        <v>83</v>
      </c>
      <c r="F5" s="75">
        <v>29</v>
      </c>
      <c r="G5" s="75">
        <v>23</v>
      </c>
      <c r="H5" s="75">
        <v>31</v>
      </c>
      <c r="I5" s="75">
        <v>18</v>
      </c>
      <c r="J5" s="75">
        <v>132</v>
      </c>
      <c r="K5" s="75">
        <v>85</v>
      </c>
      <c r="L5" s="75">
        <v>111</v>
      </c>
      <c r="M5" s="75">
        <v>62</v>
      </c>
      <c r="N5" s="75">
        <v>13</v>
      </c>
      <c r="O5" s="75">
        <v>6</v>
      </c>
      <c r="P5" s="75">
        <v>27</v>
      </c>
      <c r="Q5" s="75">
        <v>13</v>
      </c>
      <c r="R5" s="75">
        <v>9</v>
      </c>
      <c r="S5" s="75">
        <v>4</v>
      </c>
      <c r="T5" s="77">
        <v>2783</v>
      </c>
      <c r="U5" s="77">
        <v>1774</v>
      </c>
    </row>
    <row r="6" spans="1:21">
      <c r="A6" s="96" t="s">
        <v>75</v>
      </c>
      <c r="B6" s="75">
        <v>7480</v>
      </c>
      <c r="C6" s="75">
        <v>4588</v>
      </c>
      <c r="D6" s="75">
        <v>721</v>
      </c>
      <c r="E6" s="75">
        <v>449</v>
      </c>
      <c r="F6" s="75">
        <v>260</v>
      </c>
      <c r="G6" s="75">
        <v>141</v>
      </c>
      <c r="H6" s="75">
        <v>217</v>
      </c>
      <c r="I6" s="75">
        <v>131</v>
      </c>
      <c r="J6" s="75">
        <v>662</v>
      </c>
      <c r="K6" s="75">
        <v>365</v>
      </c>
      <c r="L6" s="75">
        <v>215</v>
      </c>
      <c r="M6" s="75">
        <v>133</v>
      </c>
      <c r="N6" s="75">
        <v>90</v>
      </c>
      <c r="O6" s="75">
        <v>35</v>
      </c>
      <c r="P6" s="75">
        <v>85</v>
      </c>
      <c r="Q6" s="75">
        <v>52</v>
      </c>
      <c r="R6" s="75">
        <v>57</v>
      </c>
      <c r="S6" s="75">
        <v>28</v>
      </c>
      <c r="T6" s="77">
        <v>9787</v>
      </c>
      <c r="U6" s="77">
        <v>5922</v>
      </c>
    </row>
    <row r="7" spans="1:21">
      <c r="A7" s="96" t="s">
        <v>76</v>
      </c>
      <c r="B7" s="75">
        <v>14759</v>
      </c>
      <c r="C7" s="75">
        <v>8523</v>
      </c>
      <c r="D7" s="75">
        <v>2603</v>
      </c>
      <c r="E7" s="75">
        <v>1788</v>
      </c>
      <c r="F7" s="75">
        <v>545</v>
      </c>
      <c r="G7" s="75">
        <v>313</v>
      </c>
      <c r="H7" s="75">
        <v>1122</v>
      </c>
      <c r="I7" s="75">
        <v>627</v>
      </c>
      <c r="J7" s="75">
        <v>2264</v>
      </c>
      <c r="K7" s="75">
        <v>1229</v>
      </c>
      <c r="L7" s="75">
        <v>842</v>
      </c>
      <c r="M7" s="75">
        <v>551</v>
      </c>
      <c r="N7" s="75">
        <v>149</v>
      </c>
      <c r="O7" s="75">
        <v>75</v>
      </c>
      <c r="P7" s="75">
        <v>582</v>
      </c>
      <c r="Q7" s="75">
        <v>312</v>
      </c>
      <c r="R7" s="75">
        <v>289</v>
      </c>
      <c r="S7" s="75">
        <v>167</v>
      </c>
      <c r="T7" s="77">
        <v>23155</v>
      </c>
      <c r="U7" s="77">
        <v>13585</v>
      </c>
    </row>
    <row r="8" spans="1:21">
      <c r="A8" s="96" t="s">
        <v>77</v>
      </c>
      <c r="B8" s="75">
        <v>18333</v>
      </c>
      <c r="C8" s="75">
        <v>10034</v>
      </c>
      <c r="D8" s="75">
        <v>5153</v>
      </c>
      <c r="E8" s="75">
        <v>3239</v>
      </c>
      <c r="F8" s="75">
        <v>874</v>
      </c>
      <c r="G8" s="75">
        <v>483</v>
      </c>
      <c r="H8" s="75">
        <v>1747</v>
      </c>
      <c r="I8" s="75">
        <v>952</v>
      </c>
      <c r="J8" s="75">
        <v>3681</v>
      </c>
      <c r="K8" s="75">
        <v>1767</v>
      </c>
      <c r="L8" s="75">
        <v>3281</v>
      </c>
      <c r="M8" s="75">
        <v>2182</v>
      </c>
      <c r="N8" s="75">
        <v>528</v>
      </c>
      <c r="O8" s="75">
        <v>272</v>
      </c>
      <c r="P8" s="75">
        <v>1857</v>
      </c>
      <c r="Q8" s="75">
        <v>995</v>
      </c>
      <c r="R8" s="75">
        <v>896</v>
      </c>
      <c r="S8" s="75">
        <v>452</v>
      </c>
      <c r="T8" s="77">
        <v>36350</v>
      </c>
      <c r="U8" s="77">
        <v>20376</v>
      </c>
    </row>
    <row r="9" spans="1:21">
      <c r="A9" s="96" t="s">
        <v>78</v>
      </c>
      <c r="B9" s="75">
        <v>16496</v>
      </c>
      <c r="C9" s="75">
        <v>8218</v>
      </c>
      <c r="D9" s="75">
        <v>6162</v>
      </c>
      <c r="E9" s="75">
        <v>3557</v>
      </c>
      <c r="F9" s="75">
        <v>773</v>
      </c>
      <c r="G9" s="75">
        <v>352</v>
      </c>
      <c r="H9" s="75">
        <v>1873</v>
      </c>
      <c r="I9" s="75">
        <v>895</v>
      </c>
      <c r="J9" s="75">
        <v>3454</v>
      </c>
      <c r="K9" s="75">
        <v>1496</v>
      </c>
      <c r="L9" s="75">
        <v>6765</v>
      </c>
      <c r="M9" s="75">
        <v>4151</v>
      </c>
      <c r="N9" s="75">
        <v>774</v>
      </c>
      <c r="O9" s="75">
        <v>402</v>
      </c>
      <c r="P9" s="75">
        <v>3195</v>
      </c>
      <c r="Q9" s="75">
        <v>1620</v>
      </c>
      <c r="R9" s="75">
        <v>1412</v>
      </c>
      <c r="S9" s="75">
        <v>667</v>
      </c>
      <c r="T9" s="77">
        <v>40904</v>
      </c>
      <c r="U9" s="77">
        <v>21358</v>
      </c>
    </row>
    <row r="10" spans="1:21">
      <c r="A10" s="96" t="s">
        <v>79</v>
      </c>
      <c r="B10" s="75">
        <v>11942</v>
      </c>
      <c r="C10" s="75">
        <v>5531</v>
      </c>
      <c r="D10" s="75">
        <v>5528</v>
      </c>
      <c r="E10" s="75">
        <v>3022</v>
      </c>
      <c r="F10" s="75">
        <v>647</v>
      </c>
      <c r="G10" s="75">
        <v>291</v>
      </c>
      <c r="H10" s="75">
        <v>1581</v>
      </c>
      <c r="I10" s="75">
        <v>680</v>
      </c>
      <c r="J10" s="75">
        <v>2831</v>
      </c>
      <c r="K10" s="75">
        <v>1008</v>
      </c>
      <c r="L10" s="75">
        <v>9079</v>
      </c>
      <c r="M10" s="75">
        <v>5252</v>
      </c>
      <c r="N10" s="75">
        <v>902</v>
      </c>
      <c r="O10" s="75">
        <v>422</v>
      </c>
      <c r="P10" s="75">
        <v>3612</v>
      </c>
      <c r="Q10" s="75">
        <v>1673</v>
      </c>
      <c r="R10" s="75">
        <v>1430</v>
      </c>
      <c r="S10" s="75">
        <v>615</v>
      </c>
      <c r="T10" s="77">
        <v>37552</v>
      </c>
      <c r="U10" s="77">
        <v>18494</v>
      </c>
    </row>
    <row r="11" spans="1:21">
      <c r="A11" s="96" t="s">
        <v>95</v>
      </c>
      <c r="B11" s="75">
        <v>6976</v>
      </c>
      <c r="C11" s="75">
        <v>2867</v>
      </c>
      <c r="D11" s="75">
        <v>3879</v>
      </c>
      <c r="E11" s="75">
        <v>1864</v>
      </c>
      <c r="F11" s="75">
        <v>452</v>
      </c>
      <c r="G11" s="75">
        <v>204</v>
      </c>
      <c r="H11" s="75">
        <v>992</v>
      </c>
      <c r="I11" s="75">
        <v>421</v>
      </c>
      <c r="J11" s="75">
        <v>1804</v>
      </c>
      <c r="K11" s="75">
        <v>575</v>
      </c>
      <c r="L11" s="75">
        <v>8468</v>
      </c>
      <c r="M11" s="75">
        <v>4606</v>
      </c>
      <c r="N11" s="75">
        <v>574</v>
      </c>
      <c r="O11" s="75">
        <v>253</v>
      </c>
      <c r="P11" s="75">
        <v>2793</v>
      </c>
      <c r="Q11" s="75">
        <v>1067</v>
      </c>
      <c r="R11" s="75">
        <v>1149</v>
      </c>
      <c r="S11" s="75">
        <v>386</v>
      </c>
      <c r="T11" s="77">
        <v>27087</v>
      </c>
      <c r="U11" s="77">
        <v>12243</v>
      </c>
    </row>
    <row r="12" spans="1:21">
      <c r="A12" s="96" t="s">
        <v>91</v>
      </c>
      <c r="B12" s="75">
        <v>4148</v>
      </c>
      <c r="C12" s="75">
        <v>1627</v>
      </c>
      <c r="D12" s="75">
        <v>2649</v>
      </c>
      <c r="E12" s="75">
        <v>1206</v>
      </c>
      <c r="F12" s="75">
        <v>278</v>
      </c>
      <c r="G12" s="75">
        <v>103</v>
      </c>
      <c r="H12" s="75">
        <v>646</v>
      </c>
      <c r="I12" s="75">
        <v>214</v>
      </c>
      <c r="J12" s="75">
        <v>1160</v>
      </c>
      <c r="K12" s="75">
        <v>317</v>
      </c>
      <c r="L12" s="75">
        <v>7233</v>
      </c>
      <c r="M12" s="75">
        <v>3475</v>
      </c>
      <c r="N12" s="75">
        <v>518</v>
      </c>
      <c r="O12" s="75">
        <v>207</v>
      </c>
      <c r="P12" s="75">
        <v>2100</v>
      </c>
      <c r="Q12" s="75">
        <v>725</v>
      </c>
      <c r="R12" s="75">
        <v>884</v>
      </c>
      <c r="S12" s="75">
        <v>280</v>
      </c>
      <c r="T12" s="77">
        <v>19616</v>
      </c>
      <c r="U12" s="77">
        <v>8154</v>
      </c>
    </row>
    <row r="13" spans="1:21">
      <c r="A13" s="96" t="s">
        <v>92</v>
      </c>
      <c r="B13" s="75">
        <v>1928</v>
      </c>
      <c r="C13" s="75">
        <v>629</v>
      </c>
      <c r="D13" s="75">
        <v>1685</v>
      </c>
      <c r="E13" s="75">
        <v>696</v>
      </c>
      <c r="F13" s="75">
        <v>189</v>
      </c>
      <c r="G13" s="75">
        <v>66</v>
      </c>
      <c r="H13" s="75">
        <v>300</v>
      </c>
      <c r="I13" s="75">
        <v>96</v>
      </c>
      <c r="J13" s="75">
        <v>577</v>
      </c>
      <c r="K13" s="75">
        <v>145</v>
      </c>
      <c r="L13" s="75">
        <v>5144</v>
      </c>
      <c r="M13" s="75">
        <v>2365</v>
      </c>
      <c r="N13" s="75">
        <v>345</v>
      </c>
      <c r="O13" s="75">
        <v>124</v>
      </c>
      <c r="P13" s="75">
        <v>1191</v>
      </c>
      <c r="Q13" s="75">
        <v>331</v>
      </c>
      <c r="R13" s="75">
        <v>549</v>
      </c>
      <c r="S13" s="75">
        <v>155</v>
      </c>
      <c r="T13" s="77">
        <v>11908</v>
      </c>
      <c r="U13" s="77">
        <v>4607</v>
      </c>
    </row>
    <row r="14" spans="1:21">
      <c r="A14" s="96" t="s">
        <v>93</v>
      </c>
      <c r="B14" s="75">
        <v>940</v>
      </c>
      <c r="C14" s="75">
        <v>341</v>
      </c>
      <c r="D14" s="75">
        <v>731</v>
      </c>
      <c r="E14" s="75">
        <v>281</v>
      </c>
      <c r="F14" s="75">
        <v>64</v>
      </c>
      <c r="G14" s="75">
        <v>15</v>
      </c>
      <c r="H14" s="75">
        <v>153</v>
      </c>
      <c r="I14" s="75">
        <v>52</v>
      </c>
      <c r="J14" s="75">
        <v>284</v>
      </c>
      <c r="K14" s="75">
        <v>66</v>
      </c>
      <c r="L14" s="75">
        <v>3130</v>
      </c>
      <c r="M14" s="75">
        <v>1293</v>
      </c>
      <c r="N14" s="75">
        <v>190</v>
      </c>
      <c r="O14" s="75">
        <v>76</v>
      </c>
      <c r="P14" s="75">
        <v>647</v>
      </c>
      <c r="Q14" s="75">
        <v>168</v>
      </c>
      <c r="R14" s="75">
        <v>328</v>
      </c>
      <c r="S14" s="75">
        <v>97</v>
      </c>
      <c r="T14" s="77">
        <v>6467</v>
      </c>
      <c r="U14" s="77">
        <v>2389</v>
      </c>
    </row>
    <row r="15" spans="1:21">
      <c r="A15" s="96" t="s">
        <v>94</v>
      </c>
      <c r="B15" s="75">
        <v>321</v>
      </c>
      <c r="C15" s="75">
        <v>110</v>
      </c>
      <c r="D15" s="75">
        <v>361</v>
      </c>
      <c r="E15" s="75">
        <v>161</v>
      </c>
      <c r="F15" s="75">
        <v>20</v>
      </c>
      <c r="G15" s="75">
        <v>2</v>
      </c>
      <c r="H15" s="75">
        <v>57</v>
      </c>
      <c r="I15" s="75">
        <v>17</v>
      </c>
      <c r="J15" s="75">
        <v>111</v>
      </c>
      <c r="K15" s="75">
        <v>24</v>
      </c>
      <c r="L15" s="75">
        <v>1792</v>
      </c>
      <c r="M15" s="75">
        <v>744</v>
      </c>
      <c r="N15" s="75">
        <v>78</v>
      </c>
      <c r="O15" s="75">
        <v>47</v>
      </c>
      <c r="P15" s="75">
        <v>315</v>
      </c>
      <c r="Q15" s="75">
        <v>63</v>
      </c>
      <c r="R15" s="75">
        <v>189</v>
      </c>
      <c r="S15" s="75">
        <v>50</v>
      </c>
      <c r="T15" s="77">
        <v>3244</v>
      </c>
      <c r="U15" s="77">
        <v>1218</v>
      </c>
    </row>
    <row r="16" spans="1:21">
      <c r="A16" s="96" t="s">
        <v>414</v>
      </c>
      <c r="B16" s="75">
        <v>170</v>
      </c>
      <c r="C16" s="75">
        <v>56</v>
      </c>
      <c r="D16" s="75">
        <v>195</v>
      </c>
      <c r="E16" s="75">
        <v>66</v>
      </c>
      <c r="F16" s="75">
        <v>21</v>
      </c>
      <c r="G16" s="75">
        <v>6</v>
      </c>
      <c r="H16" s="75">
        <v>28</v>
      </c>
      <c r="I16" s="75">
        <v>3</v>
      </c>
      <c r="J16" s="75">
        <v>31</v>
      </c>
      <c r="K16" s="75">
        <v>5</v>
      </c>
      <c r="L16" s="75">
        <v>1502</v>
      </c>
      <c r="M16" s="75">
        <v>532</v>
      </c>
      <c r="N16" s="75">
        <v>57</v>
      </c>
      <c r="O16" s="75">
        <v>24</v>
      </c>
      <c r="P16" s="75">
        <v>183</v>
      </c>
      <c r="Q16" s="75">
        <v>37</v>
      </c>
      <c r="R16" s="75">
        <v>114</v>
      </c>
      <c r="S16" s="75">
        <v>25</v>
      </c>
      <c r="T16" s="77">
        <v>2301</v>
      </c>
      <c r="U16" s="77">
        <v>754</v>
      </c>
    </row>
    <row r="17" spans="1:21">
      <c r="A17" s="10" t="s">
        <v>102</v>
      </c>
      <c r="B17" s="10">
        <v>85808</v>
      </c>
      <c r="C17" s="10">
        <v>44004</v>
      </c>
      <c r="D17" s="10">
        <v>29783</v>
      </c>
      <c r="E17" s="10">
        <v>16412</v>
      </c>
      <c r="F17" s="10">
        <v>4152</v>
      </c>
      <c r="G17" s="10">
        <v>1999</v>
      </c>
      <c r="H17" s="10">
        <v>8747</v>
      </c>
      <c r="I17" s="10">
        <v>4106</v>
      </c>
      <c r="J17" s="10">
        <v>16991</v>
      </c>
      <c r="K17" s="10">
        <v>7082</v>
      </c>
      <c r="L17" s="10">
        <v>47562</v>
      </c>
      <c r="M17" s="10">
        <v>25346</v>
      </c>
      <c r="N17" s="10">
        <v>4218</v>
      </c>
      <c r="O17" s="10">
        <v>1943</v>
      </c>
      <c r="P17" s="10">
        <v>16587</v>
      </c>
      <c r="Q17" s="10">
        <v>7056</v>
      </c>
      <c r="R17" s="10">
        <v>7306</v>
      </c>
      <c r="S17" s="10">
        <v>2926</v>
      </c>
      <c r="T17" s="10">
        <v>221154</v>
      </c>
      <c r="U17" s="10">
        <v>110874</v>
      </c>
    </row>
    <row r="18" spans="1:21" ht="21">
      <c r="A18" s="239" t="s">
        <v>415</v>
      </c>
      <c r="B18" s="240"/>
      <c r="C18" s="240"/>
      <c r="D18" s="240"/>
      <c r="E18" s="240"/>
      <c r="F18" s="240"/>
      <c r="G18" s="240"/>
      <c r="H18" s="240"/>
      <c r="I18" s="240"/>
      <c r="J18" s="240"/>
      <c r="K18" s="240"/>
      <c r="L18" s="240"/>
      <c r="M18" s="240"/>
      <c r="N18" s="240"/>
      <c r="O18" s="240"/>
      <c r="P18" s="240"/>
      <c r="Q18" s="240"/>
      <c r="R18" s="240"/>
      <c r="S18" s="240"/>
      <c r="T18" s="240"/>
      <c r="U18" s="241"/>
    </row>
    <row r="19" spans="1:21">
      <c r="A19" s="242" t="s">
        <v>4174</v>
      </c>
      <c r="B19" s="243"/>
      <c r="C19" s="243"/>
      <c r="D19" s="243"/>
      <c r="E19" s="243"/>
      <c r="F19" s="243"/>
      <c r="G19" s="243"/>
      <c r="H19" s="243"/>
      <c r="I19" s="243"/>
      <c r="J19" s="243"/>
      <c r="K19" s="243"/>
      <c r="L19" s="243"/>
      <c r="M19" s="243"/>
      <c r="N19" s="243"/>
      <c r="O19" s="243"/>
      <c r="P19" s="243"/>
      <c r="Q19" s="243"/>
      <c r="R19" s="243"/>
      <c r="S19" s="243"/>
      <c r="T19" s="243"/>
      <c r="U19" s="244"/>
    </row>
    <row r="20" spans="1:21">
      <c r="A20" s="238" t="s">
        <v>285</v>
      </c>
      <c r="B20" s="238" t="s">
        <v>41</v>
      </c>
      <c r="C20" s="238"/>
      <c r="D20" s="238" t="s">
        <v>410</v>
      </c>
      <c r="E20" s="238"/>
      <c r="F20" s="238" t="s">
        <v>411</v>
      </c>
      <c r="G20" s="238"/>
      <c r="H20" s="238" t="s">
        <v>412</v>
      </c>
      <c r="I20" s="238"/>
      <c r="J20" s="238" t="s">
        <v>413</v>
      </c>
      <c r="K20" s="238"/>
      <c r="L20" s="238" t="s">
        <v>390</v>
      </c>
      <c r="M20" s="238"/>
      <c r="N20" s="238" t="s">
        <v>391</v>
      </c>
      <c r="O20" s="238"/>
      <c r="P20" s="238" t="s">
        <v>392</v>
      </c>
      <c r="Q20" s="238"/>
      <c r="R20" s="238" t="s">
        <v>393</v>
      </c>
      <c r="S20" s="238"/>
      <c r="T20" s="238" t="s">
        <v>102</v>
      </c>
      <c r="U20" s="238"/>
    </row>
    <row r="21" spans="1:21" ht="36">
      <c r="A21" s="214"/>
      <c r="B21" s="102" t="s">
        <v>170</v>
      </c>
      <c r="C21" s="102" t="s">
        <v>57</v>
      </c>
      <c r="D21" s="102" t="s">
        <v>170</v>
      </c>
      <c r="E21" s="102" t="s">
        <v>57</v>
      </c>
      <c r="F21" s="102" t="s">
        <v>170</v>
      </c>
      <c r="G21" s="102" t="s">
        <v>57</v>
      </c>
      <c r="H21" s="102" t="s">
        <v>170</v>
      </c>
      <c r="I21" s="102" t="s">
        <v>57</v>
      </c>
      <c r="J21" s="102" t="s">
        <v>170</v>
      </c>
      <c r="K21" s="102" t="s">
        <v>57</v>
      </c>
      <c r="L21" s="102" t="s">
        <v>170</v>
      </c>
      <c r="M21" s="102" t="s">
        <v>57</v>
      </c>
      <c r="N21" s="102" t="s">
        <v>170</v>
      </c>
      <c r="O21" s="102" t="s">
        <v>57</v>
      </c>
      <c r="P21" s="102" t="s">
        <v>170</v>
      </c>
      <c r="Q21" s="102" t="s">
        <v>57</v>
      </c>
      <c r="R21" s="102" t="s">
        <v>170</v>
      </c>
      <c r="S21" s="102" t="s">
        <v>57</v>
      </c>
      <c r="T21" s="102" t="s">
        <v>170</v>
      </c>
      <c r="U21" s="102" t="s">
        <v>57</v>
      </c>
    </row>
    <row r="22" spans="1:21" ht="24">
      <c r="A22" s="96" t="s">
        <v>90</v>
      </c>
      <c r="B22" s="75">
        <v>1672</v>
      </c>
      <c r="C22" s="75">
        <v>1050</v>
      </c>
      <c r="D22" s="75">
        <v>125</v>
      </c>
      <c r="E22" s="75">
        <v>85</v>
      </c>
      <c r="F22" s="75">
        <v>7</v>
      </c>
      <c r="G22" s="75">
        <v>3</v>
      </c>
      <c r="H22" s="75">
        <v>24</v>
      </c>
      <c r="I22" s="75">
        <v>16</v>
      </c>
      <c r="J22" s="75">
        <v>59</v>
      </c>
      <c r="K22" s="75">
        <v>35</v>
      </c>
      <c r="L22" s="75">
        <v>42</v>
      </c>
      <c r="M22" s="75">
        <v>24</v>
      </c>
      <c r="N22" s="75">
        <v>1</v>
      </c>
      <c r="O22" s="75">
        <v>0</v>
      </c>
      <c r="P22" s="75">
        <v>2</v>
      </c>
      <c r="Q22" s="75">
        <v>2</v>
      </c>
      <c r="R22" s="75">
        <v>5</v>
      </c>
      <c r="S22" s="75">
        <v>1</v>
      </c>
      <c r="T22" s="77">
        <v>1937</v>
      </c>
      <c r="U22" s="77">
        <v>1216</v>
      </c>
    </row>
    <row r="23" spans="1:21">
      <c r="A23" s="96" t="s">
        <v>75</v>
      </c>
      <c r="B23" s="75">
        <v>7983</v>
      </c>
      <c r="C23" s="75">
        <v>4792</v>
      </c>
      <c r="D23" s="75">
        <v>929</v>
      </c>
      <c r="E23" s="75">
        <v>600</v>
      </c>
      <c r="F23" s="75">
        <v>35</v>
      </c>
      <c r="G23" s="75">
        <v>18</v>
      </c>
      <c r="H23" s="75">
        <v>264</v>
      </c>
      <c r="I23" s="75">
        <v>156</v>
      </c>
      <c r="J23" s="75">
        <v>590</v>
      </c>
      <c r="K23" s="75">
        <v>360</v>
      </c>
      <c r="L23" s="75">
        <v>308</v>
      </c>
      <c r="M23" s="75">
        <v>194</v>
      </c>
      <c r="N23" s="75">
        <v>9</v>
      </c>
      <c r="O23" s="75">
        <v>4</v>
      </c>
      <c r="P23" s="75">
        <v>70</v>
      </c>
      <c r="Q23" s="75">
        <v>37</v>
      </c>
      <c r="R23" s="75">
        <v>71</v>
      </c>
      <c r="S23" s="75">
        <v>41</v>
      </c>
      <c r="T23" s="77">
        <v>10259</v>
      </c>
      <c r="U23" s="77">
        <v>6202</v>
      </c>
    </row>
    <row r="24" spans="1:21">
      <c r="A24" s="96" t="s">
        <v>76</v>
      </c>
      <c r="B24" s="75">
        <v>15915</v>
      </c>
      <c r="C24" s="75">
        <v>9219</v>
      </c>
      <c r="D24" s="75">
        <v>3863</v>
      </c>
      <c r="E24" s="75">
        <v>2357</v>
      </c>
      <c r="F24" s="75">
        <v>126</v>
      </c>
      <c r="G24" s="75">
        <v>60</v>
      </c>
      <c r="H24" s="75">
        <v>973</v>
      </c>
      <c r="I24" s="75">
        <v>503</v>
      </c>
      <c r="J24" s="75">
        <v>2566</v>
      </c>
      <c r="K24" s="75">
        <v>1428</v>
      </c>
      <c r="L24" s="75">
        <v>1936</v>
      </c>
      <c r="M24" s="75">
        <v>1187</v>
      </c>
      <c r="N24" s="75">
        <v>81</v>
      </c>
      <c r="O24" s="75">
        <v>35</v>
      </c>
      <c r="P24" s="75">
        <v>420</v>
      </c>
      <c r="Q24" s="75">
        <v>246</v>
      </c>
      <c r="R24" s="75">
        <v>282</v>
      </c>
      <c r="S24" s="75">
        <v>143</v>
      </c>
      <c r="T24" s="77">
        <v>26162</v>
      </c>
      <c r="U24" s="77">
        <v>15178</v>
      </c>
    </row>
    <row r="25" spans="1:21">
      <c r="A25" s="96" t="s">
        <v>77</v>
      </c>
      <c r="B25" s="75">
        <v>15963</v>
      </c>
      <c r="C25" s="75">
        <v>8712</v>
      </c>
      <c r="D25" s="75">
        <v>7084</v>
      </c>
      <c r="E25" s="75">
        <v>4211</v>
      </c>
      <c r="F25" s="75">
        <v>143</v>
      </c>
      <c r="G25" s="75">
        <v>66</v>
      </c>
      <c r="H25" s="75">
        <v>1664</v>
      </c>
      <c r="I25" s="75">
        <v>891</v>
      </c>
      <c r="J25" s="75">
        <v>4539</v>
      </c>
      <c r="K25" s="75">
        <v>2423</v>
      </c>
      <c r="L25" s="75">
        <v>6059</v>
      </c>
      <c r="M25" s="75">
        <v>3724</v>
      </c>
      <c r="N25" s="75">
        <v>271</v>
      </c>
      <c r="O25" s="75">
        <v>137</v>
      </c>
      <c r="P25" s="75">
        <v>1676</v>
      </c>
      <c r="Q25" s="75">
        <v>889</v>
      </c>
      <c r="R25" s="75">
        <v>838</v>
      </c>
      <c r="S25" s="75">
        <v>455</v>
      </c>
      <c r="T25" s="77">
        <v>38237</v>
      </c>
      <c r="U25" s="77">
        <v>21508</v>
      </c>
    </row>
    <row r="26" spans="1:21">
      <c r="A26" s="96" t="s">
        <v>78</v>
      </c>
      <c r="B26" s="75">
        <v>9882</v>
      </c>
      <c r="C26" s="75">
        <v>5237</v>
      </c>
      <c r="D26" s="75">
        <v>6466</v>
      </c>
      <c r="E26" s="75">
        <v>3674</v>
      </c>
      <c r="F26" s="75">
        <v>144</v>
      </c>
      <c r="G26" s="75">
        <v>69</v>
      </c>
      <c r="H26" s="75">
        <v>1546</v>
      </c>
      <c r="I26" s="75">
        <v>793</v>
      </c>
      <c r="J26" s="75">
        <v>3542</v>
      </c>
      <c r="K26" s="75">
        <v>1769</v>
      </c>
      <c r="L26" s="75">
        <v>10564</v>
      </c>
      <c r="M26" s="75">
        <v>6152</v>
      </c>
      <c r="N26" s="75">
        <v>367</v>
      </c>
      <c r="O26" s="75">
        <v>156</v>
      </c>
      <c r="P26" s="75">
        <v>2911</v>
      </c>
      <c r="Q26" s="75">
        <v>1393</v>
      </c>
      <c r="R26" s="75">
        <v>1522</v>
      </c>
      <c r="S26" s="75">
        <v>786</v>
      </c>
      <c r="T26" s="77">
        <v>36944</v>
      </c>
      <c r="U26" s="77">
        <v>20029</v>
      </c>
    </row>
    <row r="27" spans="1:21">
      <c r="A27" s="96" t="s">
        <v>79</v>
      </c>
      <c r="B27" s="75">
        <v>5522</v>
      </c>
      <c r="C27" s="75">
        <v>2762</v>
      </c>
      <c r="D27" s="75">
        <v>4211</v>
      </c>
      <c r="E27" s="75">
        <v>2417</v>
      </c>
      <c r="F27" s="75">
        <v>86</v>
      </c>
      <c r="G27" s="75">
        <v>41</v>
      </c>
      <c r="H27" s="75">
        <v>978</v>
      </c>
      <c r="I27" s="75">
        <v>432</v>
      </c>
      <c r="J27" s="75">
        <v>1791</v>
      </c>
      <c r="K27" s="75">
        <v>781</v>
      </c>
      <c r="L27" s="75">
        <v>11130</v>
      </c>
      <c r="M27" s="75">
        <v>6339</v>
      </c>
      <c r="N27" s="75">
        <v>243</v>
      </c>
      <c r="O27" s="75">
        <v>60</v>
      </c>
      <c r="P27" s="75">
        <v>2921</v>
      </c>
      <c r="Q27" s="75">
        <v>1300</v>
      </c>
      <c r="R27" s="75">
        <v>1285</v>
      </c>
      <c r="S27" s="75">
        <v>578</v>
      </c>
      <c r="T27" s="77">
        <v>28167</v>
      </c>
      <c r="U27" s="77">
        <v>14710</v>
      </c>
    </row>
    <row r="28" spans="1:21">
      <c r="A28" s="96" t="s">
        <v>95</v>
      </c>
      <c r="B28" s="75">
        <v>2470</v>
      </c>
      <c r="C28" s="75">
        <v>1196</v>
      </c>
      <c r="D28" s="75">
        <v>2109</v>
      </c>
      <c r="E28" s="75">
        <v>1077</v>
      </c>
      <c r="F28" s="75">
        <v>27</v>
      </c>
      <c r="G28" s="75">
        <v>7</v>
      </c>
      <c r="H28" s="75">
        <v>546</v>
      </c>
      <c r="I28" s="75">
        <v>232</v>
      </c>
      <c r="J28" s="75">
        <v>706</v>
      </c>
      <c r="K28" s="75">
        <v>281</v>
      </c>
      <c r="L28" s="75">
        <v>7457</v>
      </c>
      <c r="M28" s="75">
        <v>3998</v>
      </c>
      <c r="N28" s="75">
        <v>87</v>
      </c>
      <c r="O28" s="75">
        <v>32</v>
      </c>
      <c r="P28" s="75">
        <v>1668</v>
      </c>
      <c r="Q28" s="75">
        <v>654</v>
      </c>
      <c r="R28" s="75">
        <v>579</v>
      </c>
      <c r="S28" s="75">
        <v>271</v>
      </c>
      <c r="T28" s="77">
        <v>15649</v>
      </c>
      <c r="U28" s="77">
        <v>7748</v>
      </c>
    </row>
    <row r="29" spans="1:21">
      <c r="A29" s="96" t="s">
        <v>91</v>
      </c>
      <c r="B29" s="75">
        <v>1030</v>
      </c>
      <c r="C29" s="75">
        <v>451</v>
      </c>
      <c r="D29" s="75">
        <v>1023</v>
      </c>
      <c r="E29" s="75">
        <v>519</v>
      </c>
      <c r="F29" s="75">
        <v>4</v>
      </c>
      <c r="G29" s="75">
        <v>1</v>
      </c>
      <c r="H29" s="75">
        <v>298</v>
      </c>
      <c r="I29" s="75">
        <v>114</v>
      </c>
      <c r="J29" s="75">
        <v>324</v>
      </c>
      <c r="K29" s="75">
        <v>127</v>
      </c>
      <c r="L29" s="75">
        <v>4657</v>
      </c>
      <c r="M29" s="75">
        <v>2421</v>
      </c>
      <c r="N29" s="75">
        <v>34</v>
      </c>
      <c r="O29" s="75">
        <v>9</v>
      </c>
      <c r="P29" s="75">
        <v>934</v>
      </c>
      <c r="Q29" s="75">
        <v>338</v>
      </c>
      <c r="R29" s="75">
        <v>300</v>
      </c>
      <c r="S29" s="75">
        <v>133</v>
      </c>
      <c r="T29" s="77">
        <v>8604</v>
      </c>
      <c r="U29" s="77">
        <v>4113</v>
      </c>
    </row>
    <row r="30" spans="1:21">
      <c r="A30" s="96" t="s">
        <v>92</v>
      </c>
      <c r="B30" s="75">
        <v>468</v>
      </c>
      <c r="C30" s="75">
        <v>223</v>
      </c>
      <c r="D30" s="75">
        <v>528</v>
      </c>
      <c r="E30" s="75">
        <v>220</v>
      </c>
      <c r="F30" s="75">
        <v>3</v>
      </c>
      <c r="G30" s="75">
        <v>0</v>
      </c>
      <c r="H30" s="75">
        <v>122</v>
      </c>
      <c r="I30" s="75">
        <v>46</v>
      </c>
      <c r="J30" s="75">
        <v>107</v>
      </c>
      <c r="K30" s="75">
        <v>41</v>
      </c>
      <c r="L30" s="75">
        <v>2518</v>
      </c>
      <c r="M30" s="75">
        <v>1221</v>
      </c>
      <c r="N30" s="75">
        <v>23</v>
      </c>
      <c r="O30" s="75">
        <v>9</v>
      </c>
      <c r="P30" s="75">
        <v>442</v>
      </c>
      <c r="Q30" s="75">
        <v>120</v>
      </c>
      <c r="R30" s="75">
        <v>131</v>
      </c>
      <c r="S30" s="75">
        <v>56</v>
      </c>
      <c r="T30" s="77">
        <v>4342</v>
      </c>
      <c r="U30" s="77">
        <v>1936</v>
      </c>
    </row>
    <row r="31" spans="1:21">
      <c r="A31" s="96" t="s">
        <v>93</v>
      </c>
      <c r="B31" s="75">
        <v>247</v>
      </c>
      <c r="C31" s="75">
        <v>102</v>
      </c>
      <c r="D31" s="75">
        <v>244</v>
      </c>
      <c r="E31" s="75">
        <v>101</v>
      </c>
      <c r="F31" s="75">
        <v>0</v>
      </c>
      <c r="G31" s="75">
        <v>0</v>
      </c>
      <c r="H31" s="75">
        <v>57</v>
      </c>
      <c r="I31" s="75">
        <v>24</v>
      </c>
      <c r="J31" s="75">
        <v>58</v>
      </c>
      <c r="K31" s="75">
        <v>22</v>
      </c>
      <c r="L31" s="75">
        <v>1290</v>
      </c>
      <c r="M31" s="75">
        <v>575</v>
      </c>
      <c r="N31" s="75">
        <v>9</v>
      </c>
      <c r="O31" s="75">
        <v>2</v>
      </c>
      <c r="P31" s="75">
        <v>209</v>
      </c>
      <c r="Q31" s="75">
        <v>49</v>
      </c>
      <c r="R31" s="75">
        <v>87</v>
      </c>
      <c r="S31" s="75">
        <v>38</v>
      </c>
      <c r="T31" s="77">
        <v>2201</v>
      </c>
      <c r="U31" s="77">
        <v>913</v>
      </c>
    </row>
    <row r="32" spans="1:21">
      <c r="A32" s="96" t="s">
        <v>94</v>
      </c>
      <c r="B32" s="75">
        <v>72</v>
      </c>
      <c r="C32" s="75">
        <v>26</v>
      </c>
      <c r="D32" s="75">
        <v>86</v>
      </c>
      <c r="E32" s="75">
        <v>32</v>
      </c>
      <c r="F32" s="75">
        <v>0</v>
      </c>
      <c r="G32" s="75">
        <v>0</v>
      </c>
      <c r="H32" s="75">
        <v>11</v>
      </c>
      <c r="I32" s="75">
        <v>3</v>
      </c>
      <c r="J32" s="75">
        <v>17</v>
      </c>
      <c r="K32" s="75">
        <v>6</v>
      </c>
      <c r="L32" s="75">
        <v>540</v>
      </c>
      <c r="M32" s="75">
        <v>261</v>
      </c>
      <c r="N32" s="75">
        <v>3</v>
      </c>
      <c r="O32" s="75">
        <v>0</v>
      </c>
      <c r="P32" s="75">
        <v>95</v>
      </c>
      <c r="Q32" s="75">
        <v>22</v>
      </c>
      <c r="R32" s="75">
        <v>32</v>
      </c>
      <c r="S32" s="75">
        <v>14</v>
      </c>
      <c r="T32" s="77">
        <v>856</v>
      </c>
      <c r="U32" s="77">
        <v>364</v>
      </c>
    </row>
    <row r="33" spans="1:21">
      <c r="A33" s="96" t="s">
        <v>414</v>
      </c>
      <c r="B33" s="75">
        <v>21</v>
      </c>
      <c r="C33" s="75">
        <v>7</v>
      </c>
      <c r="D33" s="75">
        <v>48</v>
      </c>
      <c r="E33" s="75">
        <v>24</v>
      </c>
      <c r="F33" s="75">
        <v>0</v>
      </c>
      <c r="G33" s="75">
        <v>0</v>
      </c>
      <c r="H33" s="75">
        <v>11</v>
      </c>
      <c r="I33" s="75">
        <v>3</v>
      </c>
      <c r="J33" s="75">
        <v>28</v>
      </c>
      <c r="K33" s="75">
        <v>6</v>
      </c>
      <c r="L33" s="75">
        <v>400</v>
      </c>
      <c r="M33" s="75">
        <v>179</v>
      </c>
      <c r="N33" s="75">
        <v>0</v>
      </c>
      <c r="O33" s="75">
        <v>0</v>
      </c>
      <c r="P33" s="75">
        <v>38</v>
      </c>
      <c r="Q33" s="75">
        <v>11</v>
      </c>
      <c r="R33" s="75">
        <v>16</v>
      </c>
      <c r="S33" s="75">
        <v>7</v>
      </c>
      <c r="T33" s="77">
        <v>562</v>
      </c>
      <c r="U33" s="77">
        <v>237</v>
      </c>
    </row>
    <row r="34" spans="1:21">
      <c r="A34" s="10" t="s">
        <v>286</v>
      </c>
      <c r="B34" s="10">
        <v>61245</v>
      </c>
      <c r="C34" s="10">
        <v>33777</v>
      </c>
      <c r="D34" s="10">
        <v>26716</v>
      </c>
      <c r="E34" s="10">
        <v>15317</v>
      </c>
      <c r="F34" s="10">
        <v>575</v>
      </c>
      <c r="G34" s="10">
        <v>265</v>
      </c>
      <c r="H34" s="10">
        <v>6494</v>
      </c>
      <c r="I34" s="10">
        <v>3213</v>
      </c>
      <c r="J34" s="10">
        <v>14327</v>
      </c>
      <c r="K34" s="10">
        <v>7279</v>
      </c>
      <c r="L34" s="10">
        <v>46901</v>
      </c>
      <c r="M34" s="10">
        <v>26275</v>
      </c>
      <c r="N34" s="10">
        <v>1128</v>
      </c>
      <c r="O34" s="10">
        <v>444</v>
      </c>
      <c r="P34" s="10">
        <v>11386</v>
      </c>
      <c r="Q34" s="10">
        <v>5061</v>
      </c>
      <c r="R34" s="10">
        <v>5148</v>
      </c>
      <c r="S34" s="10">
        <v>2523</v>
      </c>
      <c r="T34" s="10">
        <v>173920</v>
      </c>
      <c r="U34" s="10">
        <v>94154</v>
      </c>
    </row>
    <row r="35" spans="1:21" ht="21">
      <c r="A35" s="239" t="s">
        <v>416</v>
      </c>
      <c r="B35" s="240"/>
      <c r="C35" s="240"/>
      <c r="D35" s="240"/>
      <c r="E35" s="240"/>
      <c r="F35" s="240"/>
      <c r="G35" s="240"/>
      <c r="H35" s="240"/>
      <c r="I35" s="240"/>
      <c r="J35" s="240"/>
      <c r="K35" s="240"/>
      <c r="L35" s="240"/>
      <c r="M35" s="240"/>
      <c r="N35" s="240"/>
      <c r="O35" s="240"/>
      <c r="P35" s="240"/>
      <c r="Q35" s="240"/>
      <c r="R35" s="240"/>
      <c r="S35" s="240"/>
      <c r="T35" s="240"/>
      <c r="U35" s="241"/>
    </row>
    <row r="36" spans="1:21">
      <c r="A36" s="242" t="s">
        <v>4174</v>
      </c>
      <c r="B36" s="243"/>
      <c r="C36" s="243"/>
      <c r="D36" s="243"/>
      <c r="E36" s="243"/>
      <c r="F36" s="243"/>
      <c r="G36" s="243"/>
      <c r="H36" s="243"/>
      <c r="I36" s="243"/>
      <c r="J36" s="243"/>
      <c r="K36" s="243"/>
      <c r="L36" s="243"/>
      <c r="M36" s="243"/>
      <c r="N36" s="243"/>
      <c r="O36" s="243"/>
      <c r="P36" s="243"/>
      <c r="Q36" s="243"/>
      <c r="R36" s="243"/>
      <c r="S36" s="243"/>
      <c r="T36" s="243"/>
      <c r="U36" s="244"/>
    </row>
    <row r="37" spans="1:21">
      <c r="A37" s="238" t="s">
        <v>285</v>
      </c>
      <c r="B37" s="238" t="s">
        <v>41</v>
      </c>
      <c r="C37" s="238"/>
      <c r="D37" s="238" t="s">
        <v>410</v>
      </c>
      <c r="E37" s="238"/>
      <c r="F37" s="238" t="s">
        <v>411</v>
      </c>
      <c r="G37" s="238"/>
      <c r="H37" s="238" t="s">
        <v>412</v>
      </c>
      <c r="I37" s="238"/>
      <c r="J37" s="238" t="s">
        <v>413</v>
      </c>
      <c r="K37" s="238"/>
      <c r="L37" s="238" t="s">
        <v>390</v>
      </c>
      <c r="M37" s="238"/>
      <c r="N37" s="238" t="s">
        <v>391</v>
      </c>
      <c r="O37" s="238"/>
      <c r="P37" s="238" t="s">
        <v>392</v>
      </c>
      <c r="Q37" s="238"/>
      <c r="R37" s="238" t="s">
        <v>393</v>
      </c>
      <c r="S37" s="238"/>
      <c r="T37" s="238" t="s">
        <v>102</v>
      </c>
      <c r="U37" s="238"/>
    </row>
    <row r="38" spans="1:21" ht="36">
      <c r="A38" s="214"/>
      <c r="B38" s="102" t="s">
        <v>170</v>
      </c>
      <c r="C38" s="102" t="s">
        <v>57</v>
      </c>
      <c r="D38" s="102" t="s">
        <v>170</v>
      </c>
      <c r="E38" s="102" t="s">
        <v>57</v>
      </c>
      <c r="F38" s="102" t="s">
        <v>170</v>
      </c>
      <c r="G38" s="102" t="s">
        <v>57</v>
      </c>
      <c r="H38" s="102" t="s">
        <v>170</v>
      </c>
      <c r="I38" s="102" t="s">
        <v>57</v>
      </c>
      <c r="J38" s="102" t="s">
        <v>170</v>
      </c>
      <c r="K38" s="102" t="s">
        <v>57</v>
      </c>
      <c r="L38" s="102" t="s">
        <v>170</v>
      </c>
      <c r="M38" s="102" t="s">
        <v>57</v>
      </c>
      <c r="N38" s="102" t="s">
        <v>170</v>
      </c>
      <c r="O38" s="102" t="s">
        <v>57</v>
      </c>
      <c r="P38" s="102" t="s">
        <v>170</v>
      </c>
      <c r="Q38" s="102" t="s">
        <v>57</v>
      </c>
      <c r="R38" s="102" t="s">
        <v>170</v>
      </c>
      <c r="S38" s="102" t="s">
        <v>57</v>
      </c>
      <c r="T38" s="102" t="s">
        <v>170</v>
      </c>
      <c r="U38" s="102" t="s">
        <v>57</v>
      </c>
    </row>
    <row r="39" spans="1:21" ht="24">
      <c r="A39" s="96" t="s">
        <v>90</v>
      </c>
      <c r="B39" s="75">
        <v>3987</v>
      </c>
      <c r="C39" s="75">
        <v>2530</v>
      </c>
      <c r="D39" s="75">
        <v>241</v>
      </c>
      <c r="E39" s="75">
        <v>168</v>
      </c>
      <c r="F39" s="75">
        <v>36</v>
      </c>
      <c r="G39" s="75">
        <v>26</v>
      </c>
      <c r="H39" s="75">
        <v>55</v>
      </c>
      <c r="I39" s="75">
        <v>34</v>
      </c>
      <c r="J39" s="75">
        <v>191</v>
      </c>
      <c r="K39" s="75">
        <v>120</v>
      </c>
      <c r="L39" s="75">
        <v>153</v>
      </c>
      <c r="M39" s="75">
        <v>86</v>
      </c>
      <c r="N39" s="75">
        <v>14</v>
      </c>
      <c r="O39" s="75">
        <v>6</v>
      </c>
      <c r="P39" s="75">
        <v>29</v>
      </c>
      <c r="Q39" s="75">
        <v>15</v>
      </c>
      <c r="R39" s="75">
        <v>14</v>
      </c>
      <c r="S39" s="75">
        <v>5</v>
      </c>
      <c r="T39" s="77">
        <v>4720</v>
      </c>
      <c r="U39" s="77">
        <v>2990</v>
      </c>
    </row>
    <row r="40" spans="1:21">
      <c r="A40" s="96" t="s">
        <v>75</v>
      </c>
      <c r="B40" s="97">
        <v>15463</v>
      </c>
      <c r="C40" s="97">
        <v>9380</v>
      </c>
      <c r="D40" s="97">
        <v>1650</v>
      </c>
      <c r="E40" s="97">
        <v>1049</v>
      </c>
      <c r="F40" s="97">
        <v>295</v>
      </c>
      <c r="G40" s="97">
        <v>159</v>
      </c>
      <c r="H40" s="97">
        <v>481</v>
      </c>
      <c r="I40" s="97">
        <v>287</v>
      </c>
      <c r="J40" s="97">
        <v>1252</v>
      </c>
      <c r="K40" s="97">
        <v>725</v>
      </c>
      <c r="L40" s="97">
        <v>523</v>
      </c>
      <c r="M40" s="97">
        <v>327</v>
      </c>
      <c r="N40" s="97">
        <v>99</v>
      </c>
      <c r="O40" s="97">
        <v>39</v>
      </c>
      <c r="P40" s="97">
        <v>155</v>
      </c>
      <c r="Q40" s="97">
        <v>89</v>
      </c>
      <c r="R40" s="97">
        <v>128</v>
      </c>
      <c r="S40" s="97">
        <v>69</v>
      </c>
      <c r="T40" s="77">
        <v>20046</v>
      </c>
      <c r="U40" s="77">
        <v>12124</v>
      </c>
    </row>
    <row r="41" spans="1:21">
      <c r="A41" s="96" t="s">
        <v>76</v>
      </c>
      <c r="B41" s="75">
        <v>30674</v>
      </c>
      <c r="C41" s="75">
        <v>17742</v>
      </c>
      <c r="D41" s="75">
        <v>6466</v>
      </c>
      <c r="E41" s="75">
        <v>4145</v>
      </c>
      <c r="F41" s="75">
        <v>671</v>
      </c>
      <c r="G41" s="75">
        <v>373</v>
      </c>
      <c r="H41" s="75">
        <v>2095</v>
      </c>
      <c r="I41" s="75">
        <v>1130</v>
      </c>
      <c r="J41" s="75">
        <v>4830</v>
      </c>
      <c r="K41" s="75">
        <v>2657</v>
      </c>
      <c r="L41" s="75">
        <v>2778</v>
      </c>
      <c r="M41" s="75">
        <v>1738</v>
      </c>
      <c r="N41" s="75">
        <v>230</v>
      </c>
      <c r="O41" s="75">
        <v>110</v>
      </c>
      <c r="P41" s="75">
        <v>1002</v>
      </c>
      <c r="Q41" s="75">
        <v>558</v>
      </c>
      <c r="R41" s="75">
        <v>571</v>
      </c>
      <c r="S41" s="75">
        <v>310</v>
      </c>
      <c r="T41" s="77">
        <v>49317</v>
      </c>
      <c r="U41" s="77">
        <v>28763</v>
      </c>
    </row>
    <row r="42" spans="1:21">
      <c r="A42" s="96" t="s">
        <v>77</v>
      </c>
      <c r="B42" s="75">
        <v>34296</v>
      </c>
      <c r="C42" s="75">
        <v>18746</v>
      </c>
      <c r="D42" s="75">
        <v>12237</v>
      </c>
      <c r="E42" s="75">
        <v>7450</v>
      </c>
      <c r="F42" s="75">
        <v>1017</v>
      </c>
      <c r="G42" s="75">
        <v>549</v>
      </c>
      <c r="H42" s="75">
        <v>3411</v>
      </c>
      <c r="I42" s="75">
        <v>1843</v>
      </c>
      <c r="J42" s="75">
        <v>8220</v>
      </c>
      <c r="K42" s="75">
        <v>4190</v>
      </c>
      <c r="L42" s="75">
        <v>9340</v>
      </c>
      <c r="M42" s="75">
        <v>5906</v>
      </c>
      <c r="N42" s="75">
        <v>799</v>
      </c>
      <c r="O42" s="75">
        <v>409</v>
      </c>
      <c r="P42" s="75">
        <v>3533</v>
      </c>
      <c r="Q42" s="75">
        <v>1884</v>
      </c>
      <c r="R42" s="75">
        <v>1734</v>
      </c>
      <c r="S42" s="75">
        <v>907</v>
      </c>
      <c r="T42" s="77">
        <v>74587</v>
      </c>
      <c r="U42" s="77">
        <v>41884</v>
      </c>
    </row>
    <row r="43" spans="1:21">
      <c r="A43" s="96" t="s">
        <v>78</v>
      </c>
      <c r="B43" s="75">
        <v>26378</v>
      </c>
      <c r="C43" s="75">
        <v>13455</v>
      </c>
      <c r="D43" s="75">
        <v>12628</v>
      </c>
      <c r="E43" s="75">
        <v>7231</v>
      </c>
      <c r="F43" s="75">
        <v>917</v>
      </c>
      <c r="G43" s="75">
        <v>421</v>
      </c>
      <c r="H43" s="75">
        <v>3419</v>
      </c>
      <c r="I43" s="75">
        <v>1688</v>
      </c>
      <c r="J43" s="75">
        <v>6996</v>
      </c>
      <c r="K43" s="75">
        <v>3265</v>
      </c>
      <c r="L43" s="75">
        <v>17329</v>
      </c>
      <c r="M43" s="75">
        <v>10303</v>
      </c>
      <c r="N43" s="75">
        <v>1141</v>
      </c>
      <c r="O43" s="75">
        <v>558</v>
      </c>
      <c r="P43" s="75">
        <v>6106</v>
      </c>
      <c r="Q43" s="75">
        <v>3013</v>
      </c>
      <c r="R43" s="75">
        <v>2934</v>
      </c>
      <c r="S43" s="75">
        <v>1453</v>
      </c>
      <c r="T43" s="77">
        <v>77848</v>
      </c>
      <c r="U43" s="77">
        <v>41387</v>
      </c>
    </row>
    <row r="44" spans="1:21">
      <c r="A44" s="96" t="s">
        <v>79</v>
      </c>
      <c r="B44" s="97">
        <v>17464</v>
      </c>
      <c r="C44" s="97">
        <v>8293</v>
      </c>
      <c r="D44" s="97">
        <v>9739</v>
      </c>
      <c r="E44" s="97">
        <v>5439</v>
      </c>
      <c r="F44" s="97">
        <v>733</v>
      </c>
      <c r="G44" s="97">
        <v>332</v>
      </c>
      <c r="H44" s="97">
        <v>2559</v>
      </c>
      <c r="I44" s="97">
        <v>1112</v>
      </c>
      <c r="J44" s="97">
        <v>4622</v>
      </c>
      <c r="K44" s="97">
        <v>1789</v>
      </c>
      <c r="L44" s="97">
        <v>20209</v>
      </c>
      <c r="M44" s="97">
        <v>11591</v>
      </c>
      <c r="N44" s="97">
        <v>1145</v>
      </c>
      <c r="O44" s="97">
        <v>482</v>
      </c>
      <c r="P44" s="97">
        <v>6533</v>
      </c>
      <c r="Q44" s="97">
        <v>2973</v>
      </c>
      <c r="R44" s="97">
        <v>2715</v>
      </c>
      <c r="S44" s="97">
        <v>1193</v>
      </c>
      <c r="T44" s="77">
        <v>65719</v>
      </c>
      <c r="U44" s="77">
        <v>33204</v>
      </c>
    </row>
    <row r="45" spans="1:21">
      <c r="A45" s="96" t="s">
        <v>95</v>
      </c>
      <c r="B45" s="75">
        <v>9446</v>
      </c>
      <c r="C45" s="75">
        <v>4063</v>
      </c>
      <c r="D45" s="75">
        <v>5988</v>
      </c>
      <c r="E45" s="75">
        <v>2941</v>
      </c>
      <c r="F45" s="75">
        <v>479</v>
      </c>
      <c r="G45" s="75">
        <v>211</v>
      </c>
      <c r="H45" s="75">
        <v>1538</v>
      </c>
      <c r="I45" s="75">
        <v>653</v>
      </c>
      <c r="J45" s="75">
        <v>2510</v>
      </c>
      <c r="K45" s="75">
        <v>856</v>
      </c>
      <c r="L45" s="75">
        <v>15925</v>
      </c>
      <c r="M45" s="75">
        <v>8604</v>
      </c>
      <c r="N45" s="75">
        <v>661</v>
      </c>
      <c r="O45" s="75">
        <v>285</v>
      </c>
      <c r="P45" s="75">
        <v>4461</v>
      </c>
      <c r="Q45" s="75">
        <v>1721</v>
      </c>
      <c r="R45" s="75">
        <v>1728</v>
      </c>
      <c r="S45" s="75">
        <v>657</v>
      </c>
      <c r="T45" s="77">
        <v>42736</v>
      </c>
      <c r="U45" s="77">
        <v>19991</v>
      </c>
    </row>
    <row r="46" spans="1:21">
      <c r="A46" s="96" t="s">
        <v>91</v>
      </c>
      <c r="B46" s="75">
        <v>5178</v>
      </c>
      <c r="C46" s="75">
        <v>2078</v>
      </c>
      <c r="D46" s="75">
        <v>3672</v>
      </c>
      <c r="E46" s="75">
        <v>1725</v>
      </c>
      <c r="F46" s="75">
        <v>282</v>
      </c>
      <c r="G46" s="75">
        <v>104</v>
      </c>
      <c r="H46" s="75">
        <v>944</v>
      </c>
      <c r="I46" s="75">
        <v>328</v>
      </c>
      <c r="J46" s="75">
        <v>1484</v>
      </c>
      <c r="K46" s="75">
        <v>444</v>
      </c>
      <c r="L46" s="75">
        <v>11890</v>
      </c>
      <c r="M46" s="75">
        <v>5896</v>
      </c>
      <c r="N46" s="75">
        <v>552</v>
      </c>
      <c r="O46" s="75">
        <v>216</v>
      </c>
      <c r="P46" s="75">
        <v>3034</v>
      </c>
      <c r="Q46" s="75">
        <v>1063</v>
      </c>
      <c r="R46" s="75">
        <v>1184</v>
      </c>
      <c r="S46" s="75">
        <v>413</v>
      </c>
      <c r="T46" s="77">
        <v>28220</v>
      </c>
      <c r="U46" s="77">
        <v>12267</v>
      </c>
    </row>
    <row r="47" spans="1:21">
      <c r="A47" s="96" t="s">
        <v>92</v>
      </c>
      <c r="B47" s="75">
        <v>2396</v>
      </c>
      <c r="C47" s="75">
        <v>852</v>
      </c>
      <c r="D47" s="75">
        <v>2213</v>
      </c>
      <c r="E47" s="75">
        <v>916</v>
      </c>
      <c r="F47" s="75">
        <v>192</v>
      </c>
      <c r="G47" s="75">
        <v>66</v>
      </c>
      <c r="H47" s="75">
        <v>422</v>
      </c>
      <c r="I47" s="75">
        <v>142</v>
      </c>
      <c r="J47" s="75">
        <v>684</v>
      </c>
      <c r="K47" s="75">
        <v>186</v>
      </c>
      <c r="L47" s="75">
        <v>7662</v>
      </c>
      <c r="M47" s="75">
        <v>3586</v>
      </c>
      <c r="N47" s="75">
        <v>368</v>
      </c>
      <c r="O47" s="75">
        <v>133</v>
      </c>
      <c r="P47" s="75">
        <v>1633</v>
      </c>
      <c r="Q47" s="75">
        <v>451</v>
      </c>
      <c r="R47" s="75">
        <v>680</v>
      </c>
      <c r="S47" s="75">
        <v>211</v>
      </c>
      <c r="T47" s="77">
        <v>16250</v>
      </c>
      <c r="U47" s="77">
        <v>6543</v>
      </c>
    </row>
    <row r="48" spans="1:21">
      <c r="A48" s="96" t="s">
        <v>93</v>
      </c>
      <c r="B48" s="75">
        <v>1187</v>
      </c>
      <c r="C48" s="75">
        <v>443</v>
      </c>
      <c r="D48" s="75">
        <v>975</v>
      </c>
      <c r="E48" s="75">
        <v>382</v>
      </c>
      <c r="F48" s="75">
        <v>64</v>
      </c>
      <c r="G48" s="75">
        <v>15</v>
      </c>
      <c r="H48" s="75">
        <v>210</v>
      </c>
      <c r="I48" s="75">
        <v>76</v>
      </c>
      <c r="J48" s="75">
        <v>342</v>
      </c>
      <c r="K48" s="75">
        <v>88</v>
      </c>
      <c r="L48" s="75">
        <v>4420</v>
      </c>
      <c r="M48" s="75">
        <v>1868</v>
      </c>
      <c r="N48" s="75">
        <v>199</v>
      </c>
      <c r="O48" s="75">
        <v>78</v>
      </c>
      <c r="P48" s="75">
        <v>856</v>
      </c>
      <c r="Q48" s="75">
        <v>217</v>
      </c>
      <c r="R48" s="75">
        <v>415</v>
      </c>
      <c r="S48" s="75">
        <v>135</v>
      </c>
      <c r="T48" s="77">
        <v>8668</v>
      </c>
      <c r="U48" s="77">
        <v>3302</v>
      </c>
    </row>
    <row r="49" spans="1:21">
      <c r="A49" s="96" t="s">
        <v>94</v>
      </c>
      <c r="B49" s="75">
        <v>393</v>
      </c>
      <c r="C49" s="75">
        <v>136</v>
      </c>
      <c r="D49" s="75">
        <v>447</v>
      </c>
      <c r="E49" s="75">
        <v>193</v>
      </c>
      <c r="F49" s="75">
        <v>20</v>
      </c>
      <c r="G49" s="75">
        <v>2</v>
      </c>
      <c r="H49" s="75">
        <v>68</v>
      </c>
      <c r="I49" s="75">
        <v>20</v>
      </c>
      <c r="J49" s="75">
        <v>128</v>
      </c>
      <c r="K49" s="75">
        <v>30</v>
      </c>
      <c r="L49" s="75">
        <v>2332</v>
      </c>
      <c r="M49" s="75">
        <v>1005</v>
      </c>
      <c r="N49" s="75">
        <v>81</v>
      </c>
      <c r="O49" s="75">
        <v>47</v>
      </c>
      <c r="P49" s="75">
        <v>410</v>
      </c>
      <c r="Q49" s="75">
        <v>85</v>
      </c>
      <c r="R49" s="75">
        <v>221</v>
      </c>
      <c r="S49" s="75">
        <v>64</v>
      </c>
      <c r="T49" s="77">
        <v>4100</v>
      </c>
      <c r="U49" s="77">
        <v>1582</v>
      </c>
    </row>
    <row r="50" spans="1:21">
      <c r="A50" s="96" t="s">
        <v>414</v>
      </c>
      <c r="B50" s="75">
        <v>191</v>
      </c>
      <c r="C50" s="75">
        <v>63</v>
      </c>
      <c r="D50" s="75">
        <v>243</v>
      </c>
      <c r="E50" s="75">
        <v>90</v>
      </c>
      <c r="F50" s="75">
        <v>21</v>
      </c>
      <c r="G50" s="75">
        <v>6</v>
      </c>
      <c r="H50" s="75">
        <v>39</v>
      </c>
      <c r="I50" s="75">
        <v>6</v>
      </c>
      <c r="J50" s="75">
        <v>59</v>
      </c>
      <c r="K50" s="75">
        <v>11</v>
      </c>
      <c r="L50" s="75">
        <v>1902</v>
      </c>
      <c r="M50" s="75">
        <v>711</v>
      </c>
      <c r="N50" s="75">
        <v>57</v>
      </c>
      <c r="O50" s="75">
        <v>24</v>
      </c>
      <c r="P50" s="75">
        <v>221</v>
      </c>
      <c r="Q50" s="75">
        <v>48</v>
      </c>
      <c r="R50" s="75">
        <v>130</v>
      </c>
      <c r="S50" s="75">
        <v>32</v>
      </c>
      <c r="T50" s="77">
        <v>2863</v>
      </c>
      <c r="U50" s="77">
        <v>991</v>
      </c>
    </row>
    <row r="51" spans="1:21">
      <c r="A51" s="10" t="s">
        <v>286</v>
      </c>
      <c r="B51" s="10">
        <v>147053</v>
      </c>
      <c r="C51" s="10">
        <v>77781</v>
      </c>
      <c r="D51" s="10">
        <v>56499</v>
      </c>
      <c r="E51" s="10">
        <v>31729</v>
      </c>
      <c r="F51" s="10">
        <v>4727</v>
      </c>
      <c r="G51" s="10">
        <v>2264</v>
      </c>
      <c r="H51" s="10">
        <v>15241</v>
      </c>
      <c r="I51" s="10">
        <v>7319</v>
      </c>
      <c r="J51" s="10">
        <v>31318</v>
      </c>
      <c r="K51" s="10">
        <v>14361</v>
      </c>
      <c r="L51" s="10">
        <v>94463</v>
      </c>
      <c r="M51" s="10">
        <v>51621</v>
      </c>
      <c r="N51" s="10">
        <v>5346</v>
      </c>
      <c r="O51" s="10">
        <v>2387</v>
      </c>
      <c r="P51" s="10">
        <v>27973</v>
      </c>
      <c r="Q51" s="10">
        <v>12117</v>
      </c>
      <c r="R51" s="10">
        <v>12454</v>
      </c>
      <c r="S51" s="10">
        <v>5449</v>
      </c>
      <c r="T51" s="10">
        <v>395074</v>
      </c>
      <c r="U51" s="10">
        <v>205028</v>
      </c>
    </row>
  </sheetData>
  <mergeCells count="39">
    <mergeCell ref="A1:U1"/>
    <mergeCell ref="A2:U2"/>
    <mergeCell ref="A3:A4"/>
    <mergeCell ref="B3:C3"/>
    <mergeCell ref="D3:E3"/>
    <mergeCell ref="F3:G3"/>
    <mergeCell ref="H3:I3"/>
    <mergeCell ref="J3:K3"/>
    <mergeCell ref="L3:M3"/>
    <mergeCell ref="N3:O3"/>
    <mergeCell ref="T20:U20"/>
    <mergeCell ref="P3:Q3"/>
    <mergeCell ref="R3:S3"/>
    <mergeCell ref="T3:U3"/>
    <mergeCell ref="A18:U18"/>
    <mergeCell ref="A19:U19"/>
    <mergeCell ref="A20:A21"/>
    <mergeCell ref="B20:C20"/>
    <mergeCell ref="D20:E20"/>
    <mergeCell ref="F20:G20"/>
    <mergeCell ref="H20:I20"/>
    <mergeCell ref="J20:K20"/>
    <mergeCell ref="L20:M20"/>
    <mergeCell ref="N20:O20"/>
    <mergeCell ref="P20:Q20"/>
    <mergeCell ref="R20:S20"/>
    <mergeCell ref="P37:Q37"/>
    <mergeCell ref="R37:S37"/>
    <mergeCell ref="T37:U37"/>
    <mergeCell ref="A35:U35"/>
    <mergeCell ref="A36:U36"/>
    <mergeCell ref="A37:A38"/>
    <mergeCell ref="B37:C37"/>
    <mergeCell ref="D37:E37"/>
    <mergeCell ref="F37:G37"/>
    <mergeCell ref="H37:I37"/>
    <mergeCell ref="J37:K37"/>
    <mergeCell ref="L37:M37"/>
    <mergeCell ref="N37:O37"/>
  </mergeCells>
  <printOptions horizontalCentered="1"/>
  <pageMargins left="0.23622047244094488" right="0.23622047244094488" top="0.3543307086614173" bottom="0.3543307086614173" header="0.11811023622047244" footer="0.11811023622047244"/>
  <pageSetup paperSize="9" scale="97" orientation="landscape" horizontalDpi="300" verticalDpi="300" r:id="rId1"/>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CB90-CF55-4C46-9E23-C05E4326C997}">
  <sheetPr>
    <tabColor rgb="FFFFFF00"/>
  </sheetPr>
  <dimension ref="A1"/>
  <sheetViews>
    <sheetView view="pageBreakPreview" zoomScale="60" zoomScaleNormal="100" workbookViewId="0">
      <selection activeCell="AX34" sqref="AX34"/>
    </sheetView>
  </sheetViews>
  <sheetFormatPr baseColWidth="10" defaultColWidth="3.28515625" defaultRowHeight="15"/>
  <sheetData/>
  <printOptions horizontalCentered="1"/>
  <pageMargins left="0.23622047244094491" right="0.23622047244094491" top="0.35433070866141736" bottom="0.35433070866141736" header="0.11811023622047245" footer="0.11811023622047245"/>
  <pageSetup paperSize="9"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4DEA8-66CD-4CFF-827A-29CAE5E85050}">
  <sheetPr>
    <tabColor rgb="FFFFFF00"/>
  </sheetPr>
  <dimension ref="A1:B173"/>
  <sheetViews>
    <sheetView view="pageBreakPreview" zoomScale="90" zoomScaleNormal="100" zoomScaleSheetLayoutView="90" workbookViewId="0">
      <selection sqref="A1:B1"/>
    </sheetView>
  </sheetViews>
  <sheetFormatPr baseColWidth="10" defaultRowHeight="12"/>
  <cols>
    <col min="1" max="1" width="148" style="1" bestFit="1" customWidth="1"/>
    <col min="2" max="2" width="6.140625" style="145" bestFit="1" customWidth="1"/>
    <col min="3" max="16384" width="11.42578125" style="1"/>
  </cols>
  <sheetData>
    <row r="1" spans="1:2" ht="23.25">
      <c r="A1" s="159" t="s">
        <v>4602</v>
      </c>
      <c r="B1" s="159"/>
    </row>
    <row r="4" spans="1:2" ht="21">
      <c r="A4" s="146" t="s">
        <v>4603</v>
      </c>
      <c r="B4" s="154">
        <v>2</v>
      </c>
    </row>
    <row r="5" spans="1:2" ht="21">
      <c r="A5" s="146" t="s">
        <v>4762</v>
      </c>
      <c r="B5" s="154">
        <v>7</v>
      </c>
    </row>
    <row r="6" spans="1:2" ht="21">
      <c r="A6" s="146" t="s">
        <v>4604</v>
      </c>
      <c r="B6" s="154">
        <v>8</v>
      </c>
    </row>
    <row r="7" spans="1:2" ht="14.25" customHeight="1">
      <c r="A7" s="147" t="s">
        <v>4605</v>
      </c>
      <c r="B7" s="151">
        <v>8</v>
      </c>
    </row>
    <row r="8" spans="1:2" ht="21">
      <c r="A8" s="146" t="s">
        <v>4606</v>
      </c>
      <c r="B8" s="154">
        <v>10</v>
      </c>
    </row>
    <row r="9" spans="1:2" ht="14.25" customHeight="1">
      <c r="A9" s="147" t="s">
        <v>4605</v>
      </c>
      <c r="B9" s="151">
        <v>10</v>
      </c>
    </row>
    <row r="10" spans="1:2" ht="21">
      <c r="A10" s="146" t="s">
        <v>4607</v>
      </c>
      <c r="B10" s="154">
        <v>12</v>
      </c>
    </row>
    <row r="11" spans="1:2" ht="14.25" customHeight="1">
      <c r="A11" s="147" t="s">
        <v>4608</v>
      </c>
      <c r="B11" s="151">
        <v>12</v>
      </c>
    </row>
    <row r="12" spans="1:2" ht="21">
      <c r="A12" s="146" t="s">
        <v>4609</v>
      </c>
      <c r="B12" s="154">
        <v>14</v>
      </c>
    </row>
    <row r="13" spans="1:2" ht="14.25" customHeight="1">
      <c r="A13" s="147" t="s">
        <v>4608</v>
      </c>
      <c r="B13" s="151">
        <v>14</v>
      </c>
    </row>
    <row r="14" spans="1:2" ht="21">
      <c r="A14" s="146" t="s">
        <v>4610</v>
      </c>
      <c r="B14" s="154">
        <v>16</v>
      </c>
    </row>
    <row r="15" spans="1:2" ht="14.25" customHeight="1">
      <c r="A15" s="147" t="s">
        <v>4611</v>
      </c>
      <c r="B15" s="151">
        <v>16</v>
      </c>
    </row>
    <row r="16" spans="1:2" ht="21">
      <c r="A16" s="146" t="s">
        <v>4612</v>
      </c>
      <c r="B16" s="154">
        <v>18</v>
      </c>
    </row>
    <row r="17" spans="1:2" ht="14.25" customHeight="1">
      <c r="A17" s="147" t="s">
        <v>4611</v>
      </c>
      <c r="B17" s="151">
        <v>18</v>
      </c>
    </row>
    <row r="18" spans="1:2" ht="21">
      <c r="A18" s="146" t="s">
        <v>4613</v>
      </c>
      <c r="B18" s="154">
        <v>20</v>
      </c>
    </row>
    <row r="19" spans="1:2" ht="14.25" customHeight="1">
      <c r="A19" s="144" t="s">
        <v>4614</v>
      </c>
      <c r="B19" s="152">
        <v>20</v>
      </c>
    </row>
    <row r="20" spans="1:2" ht="14.25" customHeight="1">
      <c r="A20" s="144" t="s">
        <v>4714</v>
      </c>
      <c r="B20" s="152">
        <v>22</v>
      </c>
    </row>
    <row r="21" spans="1:2" ht="21">
      <c r="A21" s="146" t="s">
        <v>4615</v>
      </c>
      <c r="B21" s="154">
        <v>33</v>
      </c>
    </row>
    <row r="22" spans="1:2" ht="14.25" customHeight="1">
      <c r="A22" s="144" t="s">
        <v>4616</v>
      </c>
      <c r="B22" s="152">
        <v>33</v>
      </c>
    </row>
    <row r="23" spans="1:2" ht="14.25" customHeight="1">
      <c r="A23" s="144" t="s">
        <v>4715</v>
      </c>
      <c r="B23" s="152">
        <v>35</v>
      </c>
    </row>
    <row r="24" spans="1:2" ht="21">
      <c r="A24" s="146" t="s">
        <v>4617</v>
      </c>
      <c r="B24" s="154">
        <v>46</v>
      </c>
    </row>
    <row r="25" spans="1:2" ht="14.25" customHeight="1">
      <c r="A25" s="144" t="s">
        <v>4618</v>
      </c>
      <c r="B25" s="152">
        <v>46</v>
      </c>
    </row>
    <row r="26" spans="1:2" ht="14.25" customHeight="1">
      <c r="A26" s="144" t="s">
        <v>4716</v>
      </c>
      <c r="B26" s="152">
        <v>48</v>
      </c>
    </row>
    <row r="27" spans="1:2" ht="21">
      <c r="A27" s="146" t="s">
        <v>4619</v>
      </c>
      <c r="B27" s="154">
        <v>59</v>
      </c>
    </row>
    <row r="28" spans="1:2" ht="14.25" customHeight="1">
      <c r="A28" s="148" t="s">
        <v>4620</v>
      </c>
      <c r="B28" s="153">
        <v>59</v>
      </c>
    </row>
    <row r="29" spans="1:2" ht="14.25" customHeight="1">
      <c r="A29" s="148" t="s">
        <v>4717</v>
      </c>
      <c r="B29" s="153">
        <v>61</v>
      </c>
    </row>
    <row r="30" spans="1:2" ht="21">
      <c r="A30" s="146" t="s">
        <v>4621</v>
      </c>
      <c r="B30" s="154">
        <v>74</v>
      </c>
    </row>
    <row r="31" spans="1:2" ht="14.25" customHeight="1">
      <c r="A31" s="148" t="s">
        <v>4622</v>
      </c>
      <c r="B31" s="153">
        <v>74</v>
      </c>
    </row>
    <row r="32" spans="1:2" ht="14.25" customHeight="1">
      <c r="A32" s="148" t="s">
        <v>4718</v>
      </c>
      <c r="B32" s="153">
        <v>76</v>
      </c>
    </row>
    <row r="33" spans="1:2" ht="21">
      <c r="A33" s="146" t="s">
        <v>4623</v>
      </c>
      <c r="B33" s="154">
        <v>89</v>
      </c>
    </row>
    <row r="34" spans="1:2" ht="14.25" customHeight="1">
      <c r="A34" s="148" t="s">
        <v>4624</v>
      </c>
      <c r="B34" s="153">
        <v>89</v>
      </c>
    </row>
    <row r="35" spans="1:2" ht="14.25" customHeight="1">
      <c r="A35" s="148" t="s">
        <v>4719</v>
      </c>
      <c r="B35" s="153">
        <v>91</v>
      </c>
    </row>
    <row r="36" spans="1:2" ht="21">
      <c r="A36" s="146" t="s">
        <v>4625</v>
      </c>
      <c r="B36" s="154">
        <v>104</v>
      </c>
    </row>
    <row r="37" spans="1:2" ht="14.25" customHeight="1">
      <c r="A37" s="149" t="s">
        <v>4626</v>
      </c>
      <c r="B37" s="153">
        <v>104</v>
      </c>
    </row>
    <row r="38" spans="1:2" ht="14.25" customHeight="1">
      <c r="A38" s="149" t="s">
        <v>4720</v>
      </c>
      <c r="B38" s="153">
        <v>106</v>
      </c>
    </row>
    <row r="39" spans="1:2" ht="21">
      <c r="A39" s="146" t="s">
        <v>4627</v>
      </c>
      <c r="B39" s="154">
        <v>119</v>
      </c>
    </row>
    <row r="40" spans="1:2" ht="14.25" customHeight="1">
      <c r="A40" s="149" t="s">
        <v>4628</v>
      </c>
      <c r="B40" s="153">
        <v>119</v>
      </c>
    </row>
    <row r="41" spans="1:2" ht="14.25" customHeight="1">
      <c r="A41" s="149" t="s">
        <v>4721</v>
      </c>
      <c r="B41" s="153">
        <v>121</v>
      </c>
    </row>
    <row r="42" spans="1:2" ht="21">
      <c r="A42" s="146" t="s">
        <v>4629</v>
      </c>
      <c r="B42" s="154">
        <v>134</v>
      </c>
    </row>
    <row r="43" spans="1:2" ht="14.25" customHeight="1">
      <c r="A43" s="144" t="s">
        <v>4630</v>
      </c>
      <c r="B43" s="153">
        <v>134</v>
      </c>
    </row>
    <row r="44" spans="1:2" ht="14.25" customHeight="1">
      <c r="A44" s="144" t="s">
        <v>4722</v>
      </c>
      <c r="B44" s="153">
        <v>136</v>
      </c>
    </row>
    <row r="45" spans="1:2" ht="21">
      <c r="A45" s="146" t="s">
        <v>4631</v>
      </c>
      <c r="B45" s="154">
        <v>149</v>
      </c>
    </row>
    <row r="46" spans="1:2" ht="14.25" customHeight="1">
      <c r="A46" s="149" t="s">
        <v>4632</v>
      </c>
      <c r="B46" s="153">
        <v>149</v>
      </c>
    </row>
    <row r="47" spans="1:2" ht="14.25" customHeight="1">
      <c r="A47" s="149" t="s">
        <v>4723</v>
      </c>
      <c r="B47" s="153">
        <v>151</v>
      </c>
    </row>
    <row r="48" spans="1:2" ht="21">
      <c r="A48" s="146" t="s">
        <v>4633</v>
      </c>
      <c r="B48" s="154">
        <v>164</v>
      </c>
    </row>
    <row r="49" spans="1:2" ht="14.25" customHeight="1">
      <c r="A49" s="150" t="s">
        <v>4634</v>
      </c>
      <c r="B49" s="153">
        <v>164</v>
      </c>
    </row>
    <row r="50" spans="1:2" ht="14.25" customHeight="1">
      <c r="A50" s="150" t="s">
        <v>4724</v>
      </c>
      <c r="B50" s="153">
        <v>166</v>
      </c>
    </row>
    <row r="51" spans="1:2" ht="21">
      <c r="A51" s="146" t="s">
        <v>4635</v>
      </c>
      <c r="B51" s="154">
        <v>178</v>
      </c>
    </row>
    <row r="52" spans="1:2" ht="14.25" customHeight="1">
      <c r="A52" s="150" t="s">
        <v>4636</v>
      </c>
      <c r="B52" s="153">
        <v>178</v>
      </c>
    </row>
    <row r="53" spans="1:2" ht="14.25" customHeight="1">
      <c r="A53" s="150" t="s">
        <v>4725</v>
      </c>
      <c r="B53" s="153">
        <v>180</v>
      </c>
    </row>
    <row r="54" spans="1:2" ht="21">
      <c r="A54" s="146" t="s">
        <v>4637</v>
      </c>
      <c r="B54" s="154">
        <v>192</v>
      </c>
    </row>
    <row r="55" spans="1:2" ht="14.25" customHeight="1">
      <c r="A55" s="150" t="s">
        <v>4638</v>
      </c>
      <c r="B55" s="153">
        <v>192</v>
      </c>
    </row>
    <row r="56" spans="1:2" ht="14.25" customHeight="1">
      <c r="A56" s="150" t="s">
        <v>4726</v>
      </c>
      <c r="B56" s="153">
        <v>194</v>
      </c>
    </row>
    <row r="57" spans="1:2" ht="21">
      <c r="A57" s="146" t="s">
        <v>4639</v>
      </c>
      <c r="B57" s="154">
        <v>206</v>
      </c>
    </row>
    <row r="58" spans="1:2" ht="14.25" customHeight="1">
      <c r="A58" s="150" t="s">
        <v>4640</v>
      </c>
      <c r="B58" s="153">
        <v>206</v>
      </c>
    </row>
    <row r="59" spans="1:2" ht="14.25" customHeight="1">
      <c r="A59" s="150" t="s">
        <v>4727</v>
      </c>
      <c r="B59" s="153">
        <v>208</v>
      </c>
    </row>
    <row r="60" spans="1:2" ht="21">
      <c r="A60" s="146" t="s">
        <v>4641</v>
      </c>
      <c r="B60" s="154">
        <v>220</v>
      </c>
    </row>
    <row r="61" spans="1:2" ht="14.25" customHeight="1">
      <c r="A61" s="150" t="s">
        <v>4642</v>
      </c>
      <c r="B61" s="153">
        <v>220</v>
      </c>
    </row>
    <row r="62" spans="1:2" ht="14.25" customHeight="1">
      <c r="A62" s="150" t="s">
        <v>4728</v>
      </c>
      <c r="B62" s="153">
        <v>222</v>
      </c>
    </row>
    <row r="63" spans="1:2" ht="21">
      <c r="A63" s="146" t="s">
        <v>4643</v>
      </c>
      <c r="B63" s="154">
        <v>234</v>
      </c>
    </row>
    <row r="64" spans="1:2" ht="14.25" customHeight="1">
      <c r="A64" s="150" t="s">
        <v>4644</v>
      </c>
      <c r="B64" s="153">
        <v>234</v>
      </c>
    </row>
    <row r="65" spans="1:2" ht="14.25" customHeight="1">
      <c r="A65" s="150" t="s">
        <v>4729</v>
      </c>
      <c r="B65" s="153">
        <v>236</v>
      </c>
    </row>
    <row r="66" spans="1:2" ht="21">
      <c r="A66" s="146" t="s">
        <v>4631</v>
      </c>
      <c r="B66" s="154">
        <v>248</v>
      </c>
    </row>
    <row r="67" spans="1:2" ht="14.25" customHeight="1">
      <c r="A67" s="150" t="s">
        <v>4645</v>
      </c>
      <c r="B67" s="153">
        <v>248</v>
      </c>
    </row>
    <row r="68" spans="1:2" ht="14.25" customHeight="1">
      <c r="A68" s="150" t="s">
        <v>4730</v>
      </c>
      <c r="B68" s="153">
        <v>250</v>
      </c>
    </row>
    <row r="69" spans="1:2" ht="21">
      <c r="A69" s="146" t="s">
        <v>4646</v>
      </c>
      <c r="B69" s="154">
        <v>262</v>
      </c>
    </row>
    <row r="70" spans="1:2" ht="14.25" customHeight="1">
      <c r="A70" s="144" t="s">
        <v>4647</v>
      </c>
      <c r="B70" s="153">
        <v>262</v>
      </c>
    </row>
    <row r="71" spans="1:2" ht="14.25" customHeight="1">
      <c r="A71" s="144" t="s">
        <v>4731</v>
      </c>
      <c r="B71" s="153">
        <v>264</v>
      </c>
    </row>
    <row r="72" spans="1:2" ht="21">
      <c r="A72" s="146" t="s">
        <v>4648</v>
      </c>
      <c r="B72" s="154">
        <v>274</v>
      </c>
    </row>
    <row r="73" spans="1:2" ht="14.25" customHeight="1">
      <c r="A73" s="144" t="s">
        <v>4649</v>
      </c>
      <c r="B73" s="153">
        <v>274</v>
      </c>
    </row>
    <row r="74" spans="1:2" ht="14.25" customHeight="1">
      <c r="A74" s="144" t="s">
        <v>4732</v>
      </c>
      <c r="B74" s="153">
        <v>276</v>
      </c>
    </row>
    <row r="75" spans="1:2" ht="21">
      <c r="A75" s="146" t="s">
        <v>4650</v>
      </c>
      <c r="B75" s="154">
        <v>286</v>
      </c>
    </row>
    <row r="76" spans="1:2" ht="14.25" customHeight="1">
      <c r="A76" s="144" t="s">
        <v>4651</v>
      </c>
      <c r="B76" s="153">
        <v>286</v>
      </c>
    </row>
    <row r="77" spans="1:2" ht="14.25" customHeight="1">
      <c r="A77" s="144" t="s">
        <v>4733</v>
      </c>
      <c r="B77" s="153">
        <v>288</v>
      </c>
    </row>
    <row r="78" spans="1:2" ht="21">
      <c r="A78" s="146" t="s">
        <v>4652</v>
      </c>
      <c r="B78" s="154">
        <v>298</v>
      </c>
    </row>
    <row r="79" spans="1:2" ht="14.25" customHeight="1">
      <c r="A79" s="144" t="s">
        <v>4653</v>
      </c>
      <c r="B79" s="153">
        <v>298</v>
      </c>
    </row>
    <row r="80" spans="1:2" ht="14.25" customHeight="1">
      <c r="A80" s="144" t="s">
        <v>4734</v>
      </c>
      <c r="B80" s="153">
        <v>300</v>
      </c>
    </row>
    <row r="81" spans="1:2" ht="21">
      <c r="A81" s="146" t="s">
        <v>4654</v>
      </c>
      <c r="B81" s="154">
        <v>310</v>
      </c>
    </row>
    <row r="82" spans="1:2" ht="14.25" customHeight="1">
      <c r="A82" s="144" t="s">
        <v>4655</v>
      </c>
      <c r="B82" s="153">
        <v>310</v>
      </c>
    </row>
    <row r="83" spans="1:2" ht="14.25" customHeight="1">
      <c r="A83" s="144" t="s">
        <v>4735</v>
      </c>
      <c r="B83" s="153">
        <v>312</v>
      </c>
    </row>
    <row r="84" spans="1:2" ht="21">
      <c r="A84" s="146" t="s">
        <v>4656</v>
      </c>
      <c r="B84" s="154">
        <v>322</v>
      </c>
    </row>
    <row r="85" spans="1:2" ht="14.25" customHeight="1">
      <c r="A85" s="144" t="s">
        <v>4657</v>
      </c>
      <c r="B85" s="153">
        <v>322</v>
      </c>
    </row>
    <row r="86" spans="1:2" ht="14.25" customHeight="1">
      <c r="A86" s="144" t="s">
        <v>4736</v>
      </c>
      <c r="B86" s="153">
        <v>324</v>
      </c>
    </row>
    <row r="87" spans="1:2" ht="21">
      <c r="A87" s="146" t="s">
        <v>4631</v>
      </c>
      <c r="B87" s="154">
        <v>334</v>
      </c>
    </row>
    <row r="88" spans="1:2" ht="14.25" customHeight="1">
      <c r="A88" s="144" t="s">
        <v>4658</v>
      </c>
      <c r="B88" s="153">
        <v>334</v>
      </c>
    </row>
    <row r="89" spans="1:2" ht="14.25" customHeight="1">
      <c r="A89" s="144" t="s">
        <v>4737</v>
      </c>
      <c r="B89" s="153">
        <v>336</v>
      </c>
    </row>
    <row r="90" spans="1:2" ht="21">
      <c r="A90" s="146" t="s">
        <v>4659</v>
      </c>
      <c r="B90" s="154">
        <v>346</v>
      </c>
    </row>
    <row r="91" spans="1:2" ht="14.25" customHeight="1">
      <c r="A91" s="144" t="s">
        <v>4660</v>
      </c>
      <c r="B91" s="153">
        <v>346</v>
      </c>
    </row>
    <row r="92" spans="1:2" ht="14.25" customHeight="1">
      <c r="A92" s="144" t="s">
        <v>4738</v>
      </c>
      <c r="B92" s="153">
        <v>348</v>
      </c>
    </row>
    <row r="93" spans="1:2" ht="21">
      <c r="A93" s="146" t="s">
        <v>4661</v>
      </c>
      <c r="B93" s="154">
        <v>359</v>
      </c>
    </row>
    <row r="94" spans="1:2" ht="14.25" customHeight="1">
      <c r="A94" s="144" t="s">
        <v>4662</v>
      </c>
      <c r="B94" s="153">
        <v>359</v>
      </c>
    </row>
    <row r="95" spans="1:2" ht="14.25" customHeight="1">
      <c r="A95" s="144" t="s">
        <v>4739</v>
      </c>
      <c r="B95" s="153">
        <v>361</v>
      </c>
    </row>
    <row r="96" spans="1:2" ht="21">
      <c r="A96" s="146" t="s">
        <v>4663</v>
      </c>
      <c r="B96" s="154">
        <v>372</v>
      </c>
    </row>
    <row r="97" spans="1:2" ht="14.25" customHeight="1">
      <c r="A97" s="144" t="s">
        <v>4664</v>
      </c>
      <c r="B97" s="153">
        <v>372</v>
      </c>
    </row>
    <row r="98" spans="1:2" ht="14.25" customHeight="1">
      <c r="A98" s="144" t="s">
        <v>4740</v>
      </c>
      <c r="B98" s="153">
        <v>374</v>
      </c>
    </row>
    <row r="99" spans="1:2" ht="21">
      <c r="A99" s="146" t="s">
        <v>4665</v>
      </c>
      <c r="B99" s="154">
        <v>385</v>
      </c>
    </row>
    <row r="100" spans="1:2" ht="14.25" customHeight="1">
      <c r="A100" s="148" t="s">
        <v>4666</v>
      </c>
      <c r="B100" s="153">
        <v>385</v>
      </c>
    </row>
    <row r="101" spans="1:2" ht="14.25" customHeight="1">
      <c r="A101" s="148" t="s">
        <v>4741</v>
      </c>
      <c r="B101" s="153">
        <v>387</v>
      </c>
    </row>
    <row r="102" spans="1:2" ht="21">
      <c r="A102" s="146" t="s">
        <v>4667</v>
      </c>
      <c r="B102" s="154">
        <v>400</v>
      </c>
    </row>
    <row r="103" spans="1:2" ht="14.25" customHeight="1">
      <c r="A103" s="148" t="s">
        <v>4668</v>
      </c>
      <c r="B103" s="153">
        <v>400</v>
      </c>
    </row>
    <row r="104" spans="1:2" ht="14.25" customHeight="1">
      <c r="A104" s="148" t="s">
        <v>4742</v>
      </c>
      <c r="B104" s="153">
        <v>402</v>
      </c>
    </row>
    <row r="105" spans="1:2" ht="21">
      <c r="A105" s="146" t="s">
        <v>4669</v>
      </c>
      <c r="B105" s="154">
        <v>415</v>
      </c>
    </row>
    <row r="106" spans="1:2" ht="14.25" customHeight="1">
      <c r="A106" s="148" t="s">
        <v>4670</v>
      </c>
      <c r="B106" s="153">
        <v>415</v>
      </c>
    </row>
    <row r="107" spans="1:2" ht="14.25" customHeight="1">
      <c r="A107" s="148" t="s">
        <v>4743</v>
      </c>
      <c r="B107" s="153">
        <v>417</v>
      </c>
    </row>
    <row r="108" spans="1:2" ht="21">
      <c r="A108" s="146" t="s">
        <v>4671</v>
      </c>
      <c r="B108" s="154">
        <v>430</v>
      </c>
    </row>
    <row r="109" spans="1:2" ht="14.25" customHeight="1">
      <c r="A109" s="149" t="s">
        <v>4672</v>
      </c>
      <c r="B109" s="153">
        <v>430</v>
      </c>
    </row>
    <row r="110" spans="1:2" ht="14.25" customHeight="1">
      <c r="A110" s="149" t="s">
        <v>4744</v>
      </c>
      <c r="B110" s="153">
        <v>432</v>
      </c>
    </row>
    <row r="111" spans="1:2" ht="21">
      <c r="A111" s="146" t="s">
        <v>4627</v>
      </c>
      <c r="B111" s="154">
        <v>445</v>
      </c>
    </row>
    <row r="112" spans="1:2" ht="14.25" customHeight="1">
      <c r="A112" s="149" t="s">
        <v>4673</v>
      </c>
      <c r="B112" s="153">
        <v>445</v>
      </c>
    </row>
    <row r="113" spans="1:2" ht="14.25" customHeight="1">
      <c r="A113" s="149" t="s">
        <v>4745</v>
      </c>
      <c r="B113" s="153">
        <v>447</v>
      </c>
    </row>
    <row r="114" spans="1:2" ht="21">
      <c r="A114" s="146" t="s">
        <v>4674</v>
      </c>
      <c r="B114" s="154">
        <v>460</v>
      </c>
    </row>
    <row r="115" spans="1:2" ht="14.25" customHeight="1">
      <c r="A115" s="144" t="s">
        <v>4675</v>
      </c>
      <c r="B115" s="153">
        <v>460</v>
      </c>
    </row>
    <row r="116" spans="1:2" ht="14.25" customHeight="1">
      <c r="A116" s="144" t="s">
        <v>4746</v>
      </c>
      <c r="B116" s="153">
        <v>462</v>
      </c>
    </row>
    <row r="117" spans="1:2" ht="21">
      <c r="A117" s="146" t="s">
        <v>4631</v>
      </c>
      <c r="B117" s="154">
        <v>475</v>
      </c>
    </row>
    <row r="118" spans="1:2" ht="14.25" customHeight="1">
      <c r="A118" s="149" t="s">
        <v>4676</v>
      </c>
      <c r="B118" s="153">
        <v>475</v>
      </c>
    </row>
    <row r="119" spans="1:2" ht="14.25" customHeight="1">
      <c r="A119" s="149" t="s">
        <v>4747</v>
      </c>
      <c r="B119" s="153">
        <v>477</v>
      </c>
    </row>
    <row r="120" spans="1:2" ht="21">
      <c r="A120" s="146" t="s">
        <v>4677</v>
      </c>
      <c r="B120" s="154">
        <v>490</v>
      </c>
    </row>
    <row r="121" spans="1:2" ht="14.25" customHeight="1">
      <c r="A121" s="150" t="s">
        <v>4678</v>
      </c>
      <c r="B121" s="153">
        <v>490</v>
      </c>
    </row>
    <row r="122" spans="1:2" ht="14.25" customHeight="1">
      <c r="A122" s="150" t="s">
        <v>4748</v>
      </c>
      <c r="B122" s="153">
        <v>492</v>
      </c>
    </row>
    <row r="123" spans="1:2" ht="21">
      <c r="A123" s="146" t="s">
        <v>4679</v>
      </c>
      <c r="B123" s="154">
        <v>504</v>
      </c>
    </row>
    <row r="124" spans="1:2" ht="14.25" customHeight="1">
      <c r="A124" s="150" t="s">
        <v>4680</v>
      </c>
      <c r="B124" s="153">
        <v>504</v>
      </c>
    </row>
    <row r="125" spans="1:2" ht="14.25" customHeight="1">
      <c r="A125" s="150" t="s">
        <v>4749</v>
      </c>
      <c r="B125" s="153">
        <v>506</v>
      </c>
    </row>
    <row r="126" spans="1:2" ht="21">
      <c r="A126" s="146" t="s">
        <v>4681</v>
      </c>
      <c r="B126" s="154">
        <v>518</v>
      </c>
    </row>
    <row r="127" spans="1:2" ht="14.25" customHeight="1">
      <c r="A127" s="150" t="s">
        <v>4682</v>
      </c>
      <c r="B127" s="153">
        <v>518</v>
      </c>
    </row>
    <row r="128" spans="1:2" ht="14.25" customHeight="1">
      <c r="A128" s="150" t="s">
        <v>4750</v>
      </c>
      <c r="B128" s="153">
        <v>520</v>
      </c>
    </row>
    <row r="129" spans="1:2" ht="21">
      <c r="A129" s="146" t="s">
        <v>4683</v>
      </c>
      <c r="B129" s="154">
        <v>532</v>
      </c>
    </row>
    <row r="130" spans="1:2" ht="14.25" customHeight="1">
      <c r="A130" s="150" t="s">
        <v>4684</v>
      </c>
      <c r="B130" s="153">
        <v>532</v>
      </c>
    </row>
    <row r="131" spans="1:2" ht="14.25" customHeight="1">
      <c r="A131" s="150" t="s">
        <v>4751</v>
      </c>
      <c r="B131" s="153">
        <v>534</v>
      </c>
    </row>
    <row r="132" spans="1:2" ht="21">
      <c r="A132" s="146" t="s">
        <v>4641</v>
      </c>
      <c r="B132" s="154">
        <v>546</v>
      </c>
    </row>
    <row r="133" spans="1:2" ht="14.25" customHeight="1">
      <c r="A133" s="150" t="s">
        <v>4685</v>
      </c>
      <c r="B133" s="153">
        <v>546</v>
      </c>
    </row>
    <row r="134" spans="1:2" ht="14.25" customHeight="1">
      <c r="A134" s="150" t="s">
        <v>4752</v>
      </c>
      <c r="B134" s="153">
        <v>548</v>
      </c>
    </row>
    <row r="135" spans="1:2" ht="21">
      <c r="A135" s="146" t="s">
        <v>4686</v>
      </c>
      <c r="B135" s="154">
        <v>560</v>
      </c>
    </row>
    <row r="136" spans="1:2" ht="14.25" customHeight="1">
      <c r="A136" s="150" t="s">
        <v>4687</v>
      </c>
      <c r="B136" s="153">
        <v>560</v>
      </c>
    </row>
    <row r="137" spans="1:2" ht="14.25" customHeight="1">
      <c r="A137" s="150" t="s">
        <v>4753</v>
      </c>
      <c r="B137" s="153">
        <v>562</v>
      </c>
    </row>
    <row r="138" spans="1:2" ht="21">
      <c r="A138" s="146" t="s">
        <v>4631</v>
      </c>
      <c r="B138" s="154">
        <v>574</v>
      </c>
    </row>
    <row r="139" spans="1:2" ht="14.25" customHeight="1">
      <c r="A139" s="150" t="s">
        <v>4688</v>
      </c>
      <c r="B139" s="153">
        <v>574</v>
      </c>
    </row>
    <row r="140" spans="1:2" ht="14.25" customHeight="1">
      <c r="A140" s="150" t="s">
        <v>4754</v>
      </c>
      <c r="B140" s="153">
        <v>576</v>
      </c>
    </row>
    <row r="141" spans="1:2" ht="21">
      <c r="A141" s="146" t="s">
        <v>4689</v>
      </c>
      <c r="B141" s="154">
        <v>588</v>
      </c>
    </row>
    <row r="142" spans="1:2" ht="14.25" customHeight="1">
      <c r="A142" s="144" t="s">
        <v>4690</v>
      </c>
      <c r="B142" s="153">
        <v>588</v>
      </c>
    </row>
    <row r="143" spans="1:2" ht="14.25" customHeight="1">
      <c r="A143" s="144" t="s">
        <v>4755</v>
      </c>
      <c r="B143" s="153">
        <v>590</v>
      </c>
    </row>
    <row r="144" spans="1:2" ht="21">
      <c r="A144" s="146" t="s">
        <v>4691</v>
      </c>
      <c r="B144" s="154">
        <v>600</v>
      </c>
    </row>
    <row r="145" spans="1:2" ht="14.25" customHeight="1">
      <c r="A145" s="144" t="s">
        <v>4692</v>
      </c>
      <c r="B145" s="153">
        <v>600</v>
      </c>
    </row>
    <row r="146" spans="1:2" ht="14.25" customHeight="1">
      <c r="A146" s="144" t="s">
        <v>4756</v>
      </c>
      <c r="B146" s="153">
        <v>602</v>
      </c>
    </row>
    <row r="147" spans="1:2" ht="21">
      <c r="A147" s="146" t="s">
        <v>4693</v>
      </c>
      <c r="B147" s="154">
        <v>612</v>
      </c>
    </row>
    <row r="148" spans="1:2" ht="14.25" customHeight="1">
      <c r="A148" s="144" t="s">
        <v>4694</v>
      </c>
      <c r="B148" s="153">
        <v>612</v>
      </c>
    </row>
    <row r="149" spans="1:2" ht="14.25" customHeight="1">
      <c r="A149" s="144" t="s">
        <v>4757</v>
      </c>
      <c r="B149" s="153">
        <v>614</v>
      </c>
    </row>
    <row r="150" spans="1:2" ht="21">
      <c r="A150" s="146" t="s">
        <v>4695</v>
      </c>
      <c r="B150" s="154">
        <v>624</v>
      </c>
    </row>
    <row r="151" spans="1:2" ht="14.25" customHeight="1">
      <c r="A151" s="144" t="s">
        <v>4696</v>
      </c>
      <c r="B151" s="153">
        <v>624</v>
      </c>
    </row>
    <row r="152" spans="1:2" ht="14.25" customHeight="1">
      <c r="A152" s="144" t="s">
        <v>4758</v>
      </c>
      <c r="B152" s="153">
        <v>626</v>
      </c>
    </row>
    <row r="153" spans="1:2" ht="21">
      <c r="A153" s="146" t="s">
        <v>4697</v>
      </c>
      <c r="B153" s="154">
        <v>636</v>
      </c>
    </row>
    <row r="154" spans="1:2" ht="14.25" customHeight="1">
      <c r="A154" s="144" t="s">
        <v>4698</v>
      </c>
      <c r="B154" s="153">
        <v>636</v>
      </c>
    </row>
    <row r="155" spans="1:2" ht="14.25" customHeight="1">
      <c r="A155" s="144" t="s">
        <v>4759</v>
      </c>
      <c r="B155" s="153">
        <v>638</v>
      </c>
    </row>
    <row r="156" spans="1:2" ht="21">
      <c r="A156" s="146" t="s">
        <v>4699</v>
      </c>
      <c r="B156" s="154">
        <v>648</v>
      </c>
    </row>
    <row r="157" spans="1:2" ht="14.25" customHeight="1">
      <c r="A157" s="144" t="s">
        <v>4700</v>
      </c>
      <c r="B157" s="153">
        <v>648</v>
      </c>
    </row>
    <row r="158" spans="1:2" ht="14.25" customHeight="1">
      <c r="A158" s="144" t="s">
        <v>4760</v>
      </c>
      <c r="B158" s="153">
        <v>650</v>
      </c>
    </row>
    <row r="159" spans="1:2" ht="21">
      <c r="A159" s="146" t="s">
        <v>4631</v>
      </c>
      <c r="B159" s="154">
        <v>660</v>
      </c>
    </row>
    <row r="160" spans="1:2" ht="14.25" customHeight="1">
      <c r="A160" s="144" t="s">
        <v>4701</v>
      </c>
      <c r="B160" s="153">
        <v>660</v>
      </c>
    </row>
    <row r="161" spans="1:2" ht="14.25" customHeight="1">
      <c r="A161" s="144" t="s">
        <v>4761</v>
      </c>
      <c r="B161" s="153">
        <v>662</v>
      </c>
    </row>
    <row r="162" spans="1:2" ht="21">
      <c r="A162" s="146" t="s">
        <v>4702</v>
      </c>
      <c r="B162" s="154">
        <v>672</v>
      </c>
    </row>
    <row r="163" spans="1:2" ht="21">
      <c r="A163" s="146" t="s">
        <v>4703</v>
      </c>
      <c r="B163" s="154">
        <v>672</v>
      </c>
    </row>
    <row r="164" spans="1:2" ht="21">
      <c r="A164" s="146" t="s">
        <v>4704</v>
      </c>
      <c r="B164" s="154">
        <v>672</v>
      </c>
    </row>
    <row r="165" spans="1:2" ht="21">
      <c r="A165" s="146" t="s">
        <v>4705</v>
      </c>
      <c r="B165" s="154">
        <v>673</v>
      </c>
    </row>
    <row r="166" spans="1:2" ht="21">
      <c r="A166" s="146" t="s">
        <v>4706</v>
      </c>
      <c r="B166" s="154">
        <v>673</v>
      </c>
    </row>
    <row r="167" spans="1:2" ht="21">
      <c r="A167" s="146" t="s">
        <v>4707</v>
      </c>
      <c r="B167" s="154">
        <v>674</v>
      </c>
    </row>
    <row r="168" spans="1:2" ht="21">
      <c r="A168" s="146" t="s">
        <v>4708</v>
      </c>
      <c r="B168" s="154">
        <v>675</v>
      </c>
    </row>
    <row r="169" spans="1:2" ht="21">
      <c r="A169" s="146" t="s">
        <v>4709</v>
      </c>
      <c r="B169" s="154">
        <v>675</v>
      </c>
    </row>
    <row r="170" spans="1:2" ht="21">
      <c r="A170" s="146" t="s">
        <v>4710</v>
      </c>
      <c r="B170" s="154">
        <v>676</v>
      </c>
    </row>
    <row r="171" spans="1:2" ht="21">
      <c r="A171" s="146" t="s">
        <v>4711</v>
      </c>
      <c r="B171" s="154">
        <v>677</v>
      </c>
    </row>
    <row r="172" spans="1:2" ht="21">
      <c r="A172" s="146" t="s">
        <v>4712</v>
      </c>
      <c r="B172" s="154">
        <v>677</v>
      </c>
    </row>
    <row r="173" spans="1:2" ht="21">
      <c r="A173" s="146" t="s">
        <v>4713</v>
      </c>
      <c r="B173" s="154">
        <v>678</v>
      </c>
    </row>
  </sheetData>
  <mergeCells count="1">
    <mergeCell ref="A1:B1"/>
  </mergeCells>
  <printOptions horizontalCentered="1"/>
  <pageMargins left="0.23622047244094491" right="0.23622047244094491" top="0.35433070866141736" bottom="0.35433070866141736" header="0.11811023622047245" footer="0.11811023622047245"/>
  <pageSetup paperSize="9" scale="94"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F0FE5-3097-487A-9EB2-A6B111105A52}">
  <sheetPr>
    <tabColor rgb="FFFFFF00"/>
  </sheetPr>
  <dimension ref="A1:B35"/>
  <sheetViews>
    <sheetView view="pageBreakPreview" zoomScale="90" zoomScaleNormal="100" zoomScaleSheetLayoutView="90" workbookViewId="0">
      <selection sqref="A1:B1"/>
    </sheetView>
  </sheetViews>
  <sheetFormatPr baseColWidth="10" defaultRowHeight="12"/>
  <cols>
    <col min="1" max="1" width="148" style="1" bestFit="1" customWidth="1"/>
    <col min="2" max="2" width="6.140625" style="145" bestFit="1" customWidth="1"/>
    <col min="3" max="16384" width="11.42578125" style="1"/>
  </cols>
  <sheetData>
    <row r="1" spans="1:2" ht="23.25">
      <c r="A1" s="159" t="s">
        <v>4763</v>
      </c>
      <c r="B1" s="159"/>
    </row>
    <row r="4" spans="1:2" ht="21">
      <c r="A4" s="146"/>
      <c r="B4" s="154"/>
    </row>
    <row r="5" spans="1:2" ht="21">
      <c r="A5" s="146"/>
      <c r="B5" s="154"/>
    </row>
    <row r="6" spans="1:2" ht="21">
      <c r="A6" s="146"/>
      <c r="B6" s="154"/>
    </row>
    <row r="7" spans="1:2" ht="14.25" customHeight="1">
      <c r="A7" s="147"/>
      <c r="B7" s="151"/>
    </row>
    <row r="8" spans="1:2" ht="21">
      <c r="A8" s="146"/>
      <c r="B8" s="154"/>
    </row>
    <row r="9" spans="1:2" ht="14.25" customHeight="1">
      <c r="A9" s="147"/>
      <c r="B9" s="151"/>
    </row>
    <row r="10" spans="1:2" ht="21">
      <c r="A10" s="146"/>
      <c r="B10" s="154"/>
    </row>
    <row r="11" spans="1:2" ht="14.25" customHeight="1">
      <c r="A11" s="147"/>
      <c r="B11" s="151"/>
    </row>
    <row r="12" spans="1:2" ht="21">
      <c r="A12" s="146"/>
      <c r="B12" s="154"/>
    </row>
    <row r="13" spans="1:2" ht="14.25" customHeight="1">
      <c r="A13" s="147"/>
      <c r="B13" s="151"/>
    </row>
    <row r="14" spans="1:2" ht="21">
      <c r="A14" s="146"/>
      <c r="B14" s="154"/>
    </row>
    <row r="15" spans="1:2" ht="14.25" customHeight="1">
      <c r="A15" s="147"/>
      <c r="B15" s="151"/>
    </row>
    <row r="16" spans="1:2" ht="21">
      <c r="A16" s="146"/>
      <c r="B16" s="154"/>
    </row>
    <row r="17" spans="1:2" ht="14.25" customHeight="1">
      <c r="A17" s="147"/>
      <c r="B17" s="151"/>
    </row>
    <row r="18" spans="1:2" ht="21">
      <c r="A18" s="146"/>
      <c r="B18" s="154"/>
    </row>
    <row r="19" spans="1:2" ht="14.25" customHeight="1">
      <c r="A19" s="144"/>
      <c r="B19" s="152"/>
    </row>
    <row r="20" spans="1:2" ht="14.25" customHeight="1">
      <c r="A20" s="144"/>
      <c r="B20" s="152"/>
    </row>
    <row r="21" spans="1:2" ht="21">
      <c r="A21" s="146"/>
      <c r="B21" s="154"/>
    </row>
    <row r="22" spans="1:2" ht="14.25" customHeight="1">
      <c r="A22" s="144"/>
      <c r="B22" s="152"/>
    </row>
    <row r="23" spans="1:2" ht="14.25" customHeight="1">
      <c r="A23" s="144"/>
      <c r="B23" s="152"/>
    </row>
    <row r="24" spans="1:2" ht="21">
      <c r="A24" s="146"/>
      <c r="B24" s="154"/>
    </row>
    <row r="25" spans="1:2" ht="14.25" customHeight="1">
      <c r="A25" s="144"/>
      <c r="B25" s="152"/>
    </row>
    <row r="26" spans="1:2" ht="14.25" customHeight="1">
      <c r="A26" s="144"/>
      <c r="B26" s="152"/>
    </row>
    <row r="27" spans="1:2" ht="21">
      <c r="A27" s="146"/>
      <c r="B27" s="154"/>
    </row>
    <row r="28" spans="1:2" ht="14.25" customHeight="1">
      <c r="A28" s="148"/>
      <c r="B28" s="153"/>
    </row>
    <row r="29" spans="1:2" ht="14.25" customHeight="1">
      <c r="A29" s="148"/>
      <c r="B29" s="153"/>
    </row>
    <row r="30" spans="1:2" ht="21">
      <c r="A30" s="146"/>
      <c r="B30" s="154"/>
    </row>
    <row r="31" spans="1:2" ht="14.25" customHeight="1">
      <c r="A31" s="148"/>
      <c r="B31" s="153"/>
    </row>
    <row r="32" spans="1:2" ht="14.25" customHeight="1">
      <c r="A32" s="148"/>
      <c r="B32" s="153"/>
    </row>
    <row r="33" spans="1:2" ht="21">
      <c r="A33" s="146"/>
      <c r="B33" s="154"/>
    </row>
    <row r="34" spans="1:2" ht="14.25" customHeight="1">
      <c r="A34" s="148"/>
      <c r="B34" s="153"/>
    </row>
    <row r="35" spans="1:2" ht="14.25" customHeight="1">
      <c r="A35" s="148"/>
      <c r="B35" s="153"/>
    </row>
  </sheetData>
  <mergeCells count="1">
    <mergeCell ref="A1:B1"/>
  </mergeCells>
  <printOptions horizontalCentered="1"/>
  <pageMargins left="0.23622047244094491" right="0.23622047244094491" top="0.35433070866141736" bottom="0.35433070866141736" header="0.11811023622047245" footer="0.11811023622047245"/>
  <pageSetup paperSize="9" scale="94"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J120"/>
  <sheetViews>
    <sheetView view="pageBreakPreview" zoomScaleNormal="100" zoomScaleSheetLayoutView="100" workbookViewId="0">
      <selection sqref="A1:O1"/>
    </sheetView>
  </sheetViews>
  <sheetFormatPr baseColWidth="10" defaultColWidth="11.5703125" defaultRowHeight="15"/>
  <cols>
    <col min="1" max="1" width="14.5703125" style="9" customWidth="1"/>
    <col min="2" max="2" width="8.28515625" customWidth="1"/>
    <col min="8" max="15" width="11.5703125" customWidth="1"/>
    <col min="16" max="16" width="14.5703125" style="9" customWidth="1"/>
    <col min="17" max="17" width="8.28515625" customWidth="1"/>
    <col min="18" max="24" width="9.7109375" customWidth="1"/>
    <col min="25" max="25" width="10.140625" customWidth="1"/>
    <col min="26" max="32" width="9.7109375" customWidth="1"/>
    <col min="33" max="33" width="10.140625" customWidth="1"/>
    <col min="35" max="36" width="11.5703125" style="112"/>
  </cols>
  <sheetData>
    <row r="1" spans="1:36" ht="21">
      <c r="A1" s="160" t="s">
        <v>122</v>
      </c>
      <c r="B1" s="160"/>
      <c r="C1" s="160"/>
      <c r="D1" s="160"/>
      <c r="E1" s="160"/>
      <c r="F1" s="160"/>
      <c r="G1" s="160"/>
      <c r="H1" s="160"/>
      <c r="I1" s="160"/>
      <c r="J1" s="160"/>
      <c r="K1" s="160"/>
      <c r="L1" s="160"/>
      <c r="M1" s="160"/>
      <c r="N1" s="160"/>
      <c r="O1" s="160"/>
      <c r="P1" s="160" t="s">
        <v>123</v>
      </c>
      <c r="Q1" s="160"/>
      <c r="R1" s="160"/>
      <c r="S1" s="160"/>
      <c r="T1" s="160"/>
      <c r="U1" s="160"/>
      <c r="V1" s="160"/>
      <c r="W1" s="160"/>
      <c r="X1" s="160"/>
      <c r="Y1" s="160"/>
      <c r="Z1" s="160"/>
      <c r="AA1" s="160"/>
      <c r="AB1" s="160"/>
      <c r="AC1" s="160"/>
      <c r="AD1" s="160"/>
      <c r="AE1" s="160"/>
      <c r="AF1" s="160"/>
      <c r="AG1" s="160"/>
    </row>
    <row r="2" spans="1:36">
      <c r="A2" s="161" t="s">
        <v>509</v>
      </c>
      <c r="B2" s="161"/>
      <c r="C2" s="161"/>
      <c r="D2" s="161"/>
      <c r="E2" s="161"/>
      <c r="F2" s="161"/>
      <c r="G2" s="161"/>
      <c r="H2" s="161"/>
      <c r="I2" s="161"/>
      <c r="J2" s="161"/>
      <c r="K2" s="161"/>
      <c r="L2" s="161"/>
      <c r="M2" s="161"/>
      <c r="N2" s="161"/>
      <c r="O2" s="161"/>
      <c r="P2" s="161" t="s">
        <v>509</v>
      </c>
      <c r="Q2" s="161"/>
      <c r="R2" s="161"/>
      <c r="S2" s="161"/>
      <c r="T2" s="161"/>
      <c r="U2" s="161"/>
      <c r="V2" s="161"/>
      <c r="W2" s="161"/>
      <c r="X2" s="161"/>
      <c r="Y2" s="161"/>
      <c r="Z2" s="161"/>
      <c r="AA2" s="161"/>
      <c r="AB2" s="161"/>
      <c r="AC2" s="161"/>
      <c r="AD2" s="161"/>
      <c r="AE2" s="161"/>
      <c r="AF2" s="161"/>
      <c r="AG2" s="161"/>
    </row>
    <row r="3" spans="1:36">
      <c r="A3" s="161" t="str">
        <f>"ANNEE SCOLAIRE "&amp;annee_scolaire</f>
        <v>ANNEE SCOLAIRE 2020-2021</v>
      </c>
      <c r="B3" s="161"/>
      <c r="C3" s="161"/>
      <c r="D3" s="161"/>
      <c r="E3" s="161"/>
      <c r="F3" s="161"/>
      <c r="G3" s="161"/>
      <c r="H3" s="161"/>
      <c r="I3" s="161"/>
      <c r="J3" s="161"/>
      <c r="K3" s="161"/>
      <c r="L3" s="161"/>
      <c r="M3" s="161"/>
      <c r="N3" s="161"/>
      <c r="O3" s="161"/>
      <c r="P3" s="161" t="str">
        <f>"ANNEE SCOLAIRE "&amp;annee_scolaire</f>
        <v>ANNEE SCOLAIRE 2020-2021</v>
      </c>
      <c r="Q3" s="161"/>
      <c r="R3" s="161"/>
      <c r="S3" s="161"/>
      <c r="T3" s="161"/>
      <c r="U3" s="161"/>
      <c r="V3" s="161"/>
      <c r="W3" s="161"/>
      <c r="X3" s="161"/>
      <c r="Y3" s="161"/>
      <c r="Z3" s="161"/>
      <c r="AA3" s="161"/>
      <c r="AB3" s="161"/>
      <c r="AC3" s="161"/>
      <c r="AD3" s="161"/>
      <c r="AE3" s="161"/>
      <c r="AF3" s="161"/>
      <c r="AG3" s="161"/>
    </row>
    <row r="4" spans="1:36" ht="14.45" customHeight="1">
      <c r="A4" s="164" t="s">
        <v>1</v>
      </c>
      <c r="B4" s="164" t="s">
        <v>113</v>
      </c>
      <c r="C4" s="163" t="s">
        <v>501</v>
      </c>
      <c r="D4" s="163"/>
      <c r="E4" s="163"/>
      <c r="F4" s="163"/>
      <c r="G4" s="163"/>
      <c r="H4" s="163" t="s">
        <v>502</v>
      </c>
      <c r="I4" s="163"/>
      <c r="J4" s="163"/>
      <c r="K4" s="163"/>
      <c r="L4" s="163"/>
      <c r="M4" s="163"/>
      <c r="N4" s="163"/>
      <c r="O4" s="163"/>
      <c r="P4" s="164" t="s">
        <v>1</v>
      </c>
      <c r="Q4" s="164" t="s">
        <v>113</v>
      </c>
      <c r="R4" s="163" t="s">
        <v>503</v>
      </c>
      <c r="S4" s="163"/>
      <c r="T4" s="163"/>
      <c r="U4" s="163"/>
      <c r="V4" s="163"/>
      <c r="W4" s="163"/>
      <c r="X4" s="163"/>
      <c r="Y4" s="163"/>
      <c r="Z4" s="163" t="s">
        <v>504</v>
      </c>
      <c r="AA4" s="163"/>
      <c r="AB4" s="163"/>
      <c r="AC4" s="163"/>
      <c r="AD4" s="163"/>
      <c r="AE4" s="163"/>
      <c r="AF4" s="163"/>
      <c r="AG4" s="163"/>
    </row>
    <row r="5" spans="1:36" ht="48">
      <c r="A5" s="164"/>
      <c r="B5" s="164"/>
      <c r="C5" s="14" t="s">
        <v>114</v>
      </c>
      <c r="D5" s="14" t="s">
        <v>115</v>
      </c>
      <c r="E5" s="14" t="s">
        <v>508</v>
      </c>
      <c r="F5" s="14" t="s">
        <v>116</v>
      </c>
      <c r="G5" s="14" t="s">
        <v>117</v>
      </c>
      <c r="H5" s="14" t="s">
        <v>114</v>
      </c>
      <c r="I5" s="14" t="s">
        <v>118</v>
      </c>
      <c r="J5" s="14" t="str">
        <f>"Inscrits au CEPE Session "&amp; LEFT(annee_scolaire_avant,4)</f>
        <v>Inscrits au CEPE Session 2019</v>
      </c>
      <c r="K5" s="14" t="str">
        <f>"Admis au CEPE Session "&amp; LEFT(annee_scolaire_avant,4)</f>
        <v>Admis au CEPE Session 2019</v>
      </c>
      <c r="L5" s="14" t="s">
        <v>116</v>
      </c>
      <c r="M5" s="14" t="s">
        <v>115</v>
      </c>
      <c r="N5" s="14" t="s">
        <v>508</v>
      </c>
      <c r="O5" s="14" t="s">
        <v>117</v>
      </c>
      <c r="P5" s="164"/>
      <c r="Q5" s="164"/>
      <c r="R5" s="14" t="s">
        <v>114</v>
      </c>
      <c r="S5" s="14" t="s">
        <v>118</v>
      </c>
      <c r="T5" s="14" t="str">
        <f>"Inscrits au BEPC Session "&amp; LEFT(annee_scolaire_avant,4)</f>
        <v>Inscrits au BEPC Session 2019</v>
      </c>
      <c r="U5" s="14" t="str">
        <f>"Admis au BEPC Session "&amp; LEFT(annee_scolaire_avant,4)</f>
        <v>Admis au BEPC Session 2019</v>
      </c>
      <c r="V5" s="14" t="s">
        <v>116</v>
      </c>
      <c r="W5" s="14" t="s">
        <v>115</v>
      </c>
      <c r="X5" s="14" t="s">
        <v>508</v>
      </c>
      <c r="Y5" s="14" t="s">
        <v>117</v>
      </c>
      <c r="Z5" s="67" t="s">
        <v>114</v>
      </c>
      <c r="AA5" s="67" t="s">
        <v>118</v>
      </c>
      <c r="AB5" s="14" t="str">
        <f>"Inscrits au BACC Session "&amp; LEFT(annee_scolaire_avant,4)</f>
        <v>Inscrits au BACC Session 2019</v>
      </c>
      <c r="AC5" s="14" t="str">
        <f>"Admis au BACC Session "&amp; LEFT(annee_scolaire_avant,4)</f>
        <v>Admis au BACC Session 2019</v>
      </c>
      <c r="AD5" s="67" t="s">
        <v>116</v>
      </c>
      <c r="AE5" s="67" t="s">
        <v>115</v>
      </c>
      <c r="AF5" s="14" t="s">
        <v>508</v>
      </c>
      <c r="AG5" s="67" t="s">
        <v>117</v>
      </c>
    </row>
    <row r="6" spans="1:36" ht="14.45" customHeight="1">
      <c r="A6" s="162" t="s">
        <v>124</v>
      </c>
      <c r="B6" s="13" t="s">
        <v>119</v>
      </c>
      <c r="C6" s="12">
        <f>SUMIF('3 PRESCOLAIRE PUBLIC'!$AU:$AU,$AJ6,'3 PRESCOLAIRE PUBLIC'!$K:$K)+SUMIF('7 PRESCOLAIRE PRIVE'!$AP:$AP,$AJ6,'7 PRESCOLAIRE PRIVE'!$K:$K)</f>
        <v>27524</v>
      </c>
      <c r="D6" s="12">
        <f>SUMIF('3 PRESCOLAIRE PUBLIC'!$AU:$AU,$AJ6,'3 PRESCOLAIRE PUBLIC'!$T:$T)+SUMIF('7 PRESCOLAIRE PRIVE'!$AP:$AP,$AJ6,'7 PRESCOLAIRE PRIVE'!$T:$T)</f>
        <v>782</v>
      </c>
      <c r="E6" s="12">
        <f>SUMIF('3 PRESCOLAIRE PUBLIC'!$AU:$AU,$AJ6,'3 PRESCOLAIRE PUBLIC'!$AV:$AV)+SUMIF('7 PRESCOLAIRE PRIVE'!$AP:$AP,$AJ6,'7 PRESCOLAIRE PRIVE'!$AQ:$AQ)</f>
        <v>15720</v>
      </c>
      <c r="F6" s="12">
        <f>SUMIF('3 PRESCOLAIRE PUBLIC'!$AU:$AU,$AJ6,'3 PRESCOLAIRE PUBLIC'!$AC:$AC)+SUMIF('7 PRESCOLAIRE PRIVE'!$AP:$AP,$AJ6,'7 PRESCOLAIRE PRIVE'!$X:$X)</f>
        <v>1087</v>
      </c>
      <c r="G6" s="12">
        <f>SUMIF('3 PRESCOLAIRE PUBLIC'!$AU:$AU,$AJ6,'3 PRESCOLAIRE PUBLIC'!$AH:$AH)+SUMIF('7 PRESCOLAIRE PRIVE'!$AP:$AP,$AJ6,'7 PRESCOLAIRE PRIVE'!$AC:$AC)</f>
        <v>821</v>
      </c>
      <c r="H6" s="12">
        <f>SUMIF('4 PRIMAIRE PUBLIC'!$CR:$CR,$AJ6,'4 PRIMAIRE PUBLIC'!$M:$M)+SUMIF('8 PRIMAIRE PRIVE'!$CN:$CN,$AJ6,'8 PRIMAIRE PRIVE'!$M:$M)</f>
        <v>211029</v>
      </c>
      <c r="I6" s="12">
        <f>SUMIF('4 PRIMAIRE PUBLIC'!$CR:$CR,$AJ6,'4 PRIMAIRE PUBLIC'!$AA:$AA)+SUMIF('8 PRIMAIRE PRIVE'!$CN:$CN,$AJ6,'8 PRIMAIRE PRIVE'!$AA:$AA)</f>
        <v>33124</v>
      </c>
      <c r="J6" s="12">
        <f>SUMIF('4 PRIMAIRE PUBLIC'!$CR:$CR,$AJ6,'4 PRIMAIRE PUBLIC'!$BC:$BC)+SUMIF('8 PRIMAIRE PRIVE'!$CN:$CN,$AJ6,'8 PRIMAIRE PRIVE'!$BC:$BC)</f>
        <v>21380</v>
      </c>
      <c r="K6" s="12">
        <f>SUMIF('4 PRIMAIRE PUBLIC'!$CR:$CR,$AJ6,'4 PRIMAIRE PUBLIC'!$BG:$BG)+SUMIF('8 PRIMAIRE PRIVE'!$CN:$CN,$AJ6,'8 PRIMAIRE PRIVE'!$BG:$BG)</f>
        <v>11725</v>
      </c>
      <c r="L6" s="12">
        <f>SUMIF('4 PRIMAIRE PUBLIC'!$CR:$CR,$AJ6,'4 PRIMAIRE PUBLIC'!$BV:$BV)+SUMIF('8 PRIMAIRE PRIVE'!$CN:$CN,$AJ6,'8 PRIMAIRE PRIVE'!$BQ:$BQ)</f>
        <v>5764</v>
      </c>
      <c r="M6" s="12">
        <f>SUMIF('4 PRIMAIRE PUBLIC'!$CR:$CR,$AJ6,'4 PRIMAIRE PUBLIC'!$AK:$AK)+SUMIF('8 PRIMAIRE PRIVE'!$CN:$CN,$AJ6,'8 PRIMAIRE PRIVE'!$AK:$AK)</f>
        <v>5462</v>
      </c>
      <c r="N6" s="12">
        <f>SUMIF('4 PRIMAIRE PUBLIC'!$CR:$CR,$AJ6,'4 PRIMAIRE PUBLIC'!$CS:$CS)+SUMIF('8 PRIMAIRE PRIVE'!$CN:$CN,$AJ6,'8 PRIMAIRE PRIVE'!$CO:$CO)</f>
        <v>155275</v>
      </c>
      <c r="O6" s="12">
        <f>SUMIF('4 PRIMAIRE PUBLIC'!$CR:$CR,$AJ6,'4 PRIMAIRE PUBLIC'!$AO:$AO)+SUMIF('8 PRIMAIRE PRIVE'!$CN:$CN,$AJ6,'8 PRIMAIRE PRIVE'!$AO:$AO)</f>
        <v>1416</v>
      </c>
      <c r="P6" s="162" t="s">
        <v>124</v>
      </c>
      <c r="Q6" s="13" t="s">
        <v>119</v>
      </c>
      <c r="R6" s="12">
        <f>SUMIF('5 COLLEGE PUBLIC'!$CM:$CM,$AJ6,'5 COLLEGE PUBLIC'!$K:$K)+SUMIF('9 COLLEGE PRIVE'!$CJ:$CJ,$AJ6,'9 COLLEGE PRIVE'!$K:$K)</f>
        <v>49536</v>
      </c>
      <c r="S6" s="12">
        <f>SUMIF('5 COLLEGE PUBLIC'!$CM:$CM,$AJ6,'5 COLLEGE PUBLIC'!$W:$W)+SUMIF('9 COLLEGE PRIVE'!$CJ:$CJ,$AJ6,'9 COLLEGE PRIVE'!$W:$W)</f>
        <v>4547</v>
      </c>
      <c r="T6" s="12">
        <f>SUMIF('5 COLLEGE PUBLIC'!$CM:$CM,$AJ6,'5 COLLEGE PUBLIC'!$AX:$AX)+SUMIF('9 COLLEGE PRIVE'!$CJ:$CJ,$AJ6,'9 COLLEGE PRIVE'!$AX:$AX)</f>
        <v>12007</v>
      </c>
      <c r="U6" s="12">
        <f>SUMIF('5 COLLEGE PUBLIC'!$CM:$CM,$AJ6,'5 COLLEGE PUBLIC'!$BB:$BB)+SUMIF('9 COLLEGE PRIVE'!$CJ:$CJ,$AJ6,'9 COLLEGE PRIVE'!$BB:$BB)</f>
        <v>4776</v>
      </c>
      <c r="V6" s="12">
        <f>SUMIF('5 COLLEGE PUBLIC'!$CM:$CM,$AJ6,'5 COLLEGE PUBLIC'!$BQ:$BQ)+SUMIF('9 COLLEGE PRIVE'!$CJ:$CJ,$AJ6,'9 COLLEGE PRIVE'!$BL:$BL)</f>
        <v>2421</v>
      </c>
      <c r="W6" s="12">
        <f>SUMIF('5 COLLEGE PUBLIC'!$CM:$CM,$AJ6,'5 COLLEGE PUBLIC'!$AF:$AF)+SUMIF('9 COLLEGE PRIVE'!$CJ:$CJ,$AJ6,'9 COLLEGE PRIVE'!$AF:$AF)</f>
        <v>1360</v>
      </c>
      <c r="X6" s="12">
        <f>SUMIF('5 COLLEGE PUBLIC'!$CM:$CM,$AJ6,'5 COLLEGE PUBLIC'!$CN:$CN)+SUMIF('9 COLLEGE PRIVE'!$CJ:$CJ,$AJ6,'9 COLLEGE PRIVE'!$CK:$CK)</f>
        <v>45008</v>
      </c>
      <c r="Y6" s="12">
        <f>SUMIF('5 COLLEGE PUBLIC'!$CM:$CM,$AJ6,'5 COLLEGE PUBLIC'!$AJ:$AJ)+SUMIF('9 COLLEGE PRIVE'!$CJ:$CJ,$AJ6,'9 COLLEGE PRIVE'!$AJ:$AJ)</f>
        <v>275</v>
      </c>
      <c r="Z6" s="8">
        <f>SUMIF('6 LYCEE PUBLIC'!$DT:$DT,$AJ6,'6 LYCEE PUBLIC'!$U:$U)+SUMIF('10 LYCEE PRIVE'!$DQ:$DQ,$AJ6,'10 LYCEE PRIVE'!$U:$U)</f>
        <v>11896</v>
      </c>
      <c r="AA6" s="8">
        <f>SUMIF('6 LYCEE PUBLIC'!$DT:$DT,$AJ6,'6 LYCEE PUBLIC'!$AQ:$AQ)+SUMIF('10 LYCEE PRIVE'!$DQ:$DQ,$AJ6,'10 LYCEE PRIVE'!$AQ:$AQ)</f>
        <v>1164</v>
      </c>
      <c r="AB6" s="8">
        <f>SUMIF('6 LYCEE PUBLIC'!$DT:$DT,$AJ6,'6 LYCEE PUBLIC'!$DU:$DU)+SUMIF('10 LYCEE PRIVE'!$DQ:$DQ,$AJ6,'10 LYCEE PRIVE'!$DR:$DR)</f>
        <v>3489</v>
      </c>
      <c r="AC6" s="8">
        <f>SUMIF('6 LYCEE PUBLIC'!$DT:$DT,$AJ6,'6 LYCEE PUBLIC'!$DV:$DV)+SUMIF('10 LYCEE PRIVE'!$DQ:$DQ,$AJ6,'10 LYCEE PRIVE'!$DS:$DS)</f>
        <v>1909</v>
      </c>
      <c r="AD6" s="8">
        <f>SUMIF('6 LYCEE PUBLIC'!$DT:$DT,$AJ6,'6 LYCEE PUBLIC'!$CV:$CV)+SUMIF('10 LYCEE PRIVE'!$DQ:$DQ,$AJ6,'10 LYCEE PRIVE'!$CQ:$CQ)</f>
        <v>611</v>
      </c>
      <c r="AE6" s="8">
        <f>SUMIF('6 LYCEE PUBLIC'!$DT:$DT,$AJ6,'6 LYCEE PUBLIC'!$BE:$BE)+SUMIF('10 LYCEE PRIVE'!$DQ:$DQ,$AJ6,'10 LYCEE PRIVE'!$BE:$BE)</f>
        <v>294</v>
      </c>
      <c r="AF6" s="8">
        <f>SUMIF('6 LYCEE PUBLIC'!$DT:$DT,$AJ6,'6 LYCEE PUBLIC'!$DW:$DW)+SUMIF('10 LYCEE PRIVE'!$DQ:$DQ,$AJ6,'10 LYCEE PRIVE'!$DT:$DT)</f>
        <v>12117</v>
      </c>
      <c r="AG6" s="8">
        <f>SUMIF('6 LYCEE PUBLIC'!$DT:$DT,$AJ6,'6 LYCEE PUBLIC'!$BI:$BI)+SUMIF('10 LYCEE PRIVE'!$DQ:$DQ,$AJ6,'10 LYCEE PRIVE'!$BI:$BI)</f>
        <v>56</v>
      </c>
      <c r="AI6" s="113" t="str">
        <f t="shared" ref="AI6" si="0">IF(A6="",AI5,A6)</f>
        <v>ALAOTRA-MANGORO</v>
      </c>
      <c r="AJ6" s="113" t="str">
        <f t="shared" ref="AJ6" si="1">AI6&amp;B6</f>
        <v>ALAOTRA-MANGORORURAL</v>
      </c>
    </row>
    <row r="7" spans="1:36">
      <c r="A7" s="162"/>
      <c r="B7" s="13" t="s">
        <v>120</v>
      </c>
      <c r="C7" s="12">
        <f>SUMIF('3 PRESCOLAIRE PUBLIC'!$AU:$AU,$AJ7,'3 PRESCOLAIRE PUBLIC'!$K:$K)+SUMIF('7 PRESCOLAIRE PRIVE'!$AP:$AP,$AJ7,'7 PRESCOLAIRE PRIVE'!$K:$K)</f>
        <v>7733</v>
      </c>
      <c r="D7" s="12">
        <f>SUMIF('3 PRESCOLAIRE PUBLIC'!$AU:$AU,$AJ7,'3 PRESCOLAIRE PUBLIC'!$T:$T)+SUMIF('7 PRESCOLAIRE PRIVE'!$AP:$AP,$AJ7,'7 PRESCOLAIRE PRIVE'!$T:$T)</f>
        <v>216</v>
      </c>
      <c r="E7" s="12">
        <f>SUMIF('3 PRESCOLAIRE PUBLIC'!$AU:$AU,$AJ7,'3 PRESCOLAIRE PUBLIC'!$AV:$AV)+SUMIF('7 PRESCOLAIRE PRIVE'!$AP:$AP,$AJ7,'7 PRESCOLAIRE PRIVE'!$AQ:$AQ)</f>
        <v>5698</v>
      </c>
      <c r="F7" s="12">
        <f>SUMIF('3 PRESCOLAIRE PUBLIC'!$AU:$AU,$AJ7,'3 PRESCOLAIRE PUBLIC'!$AC:$AC)+SUMIF('7 PRESCOLAIRE PRIVE'!$AP:$AP,$AJ7,'7 PRESCOLAIRE PRIVE'!$X:$X)</f>
        <v>288</v>
      </c>
      <c r="G7" s="12">
        <f>SUMIF('3 PRESCOLAIRE PUBLIC'!$AU:$AU,$AJ7,'3 PRESCOLAIRE PUBLIC'!$AH:$AH)+SUMIF('7 PRESCOLAIRE PRIVE'!$AP:$AP,$AJ7,'7 PRESCOLAIRE PRIVE'!$AC:$AC)</f>
        <v>123</v>
      </c>
      <c r="H7" s="12">
        <f>SUMIF('4 PRIMAIRE PUBLIC'!$CR:$CR,$AJ7,'4 PRIMAIRE PUBLIC'!$M:$M)+SUMIF('8 PRIMAIRE PRIVE'!$CN:$CN,$AJ7,'8 PRIMAIRE PRIVE'!$M:$M)</f>
        <v>30336</v>
      </c>
      <c r="I7" s="12">
        <f>SUMIF('4 PRIMAIRE PUBLIC'!$CR:$CR,$AJ7,'4 PRIMAIRE PUBLIC'!$AA:$AA)+SUMIF('8 PRIMAIRE PRIVE'!$CN:$CN,$AJ7,'8 PRIMAIRE PRIVE'!$AA:$AA)</f>
        <v>3510</v>
      </c>
      <c r="J7" s="12">
        <f>SUMIF('4 PRIMAIRE PUBLIC'!$CR:$CR,$AJ7,'4 PRIMAIRE PUBLIC'!$BC:$BC)+SUMIF('8 PRIMAIRE PRIVE'!$CN:$CN,$AJ7,'8 PRIMAIRE PRIVE'!$BC:$BC)</f>
        <v>4158</v>
      </c>
      <c r="K7" s="12">
        <f>SUMIF('4 PRIMAIRE PUBLIC'!$CR:$CR,$AJ7,'4 PRIMAIRE PUBLIC'!$BG:$BG)+SUMIF('8 PRIMAIRE PRIVE'!$CN:$CN,$AJ7,'8 PRIMAIRE PRIVE'!$BG:$BG)</f>
        <v>2941</v>
      </c>
      <c r="L7" s="12">
        <f>SUMIF('4 PRIMAIRE PUBLIC'!$CR:$CR,$AJ7,'4 PRIMAIRE PUBLIC'!$BV:$BV)+SUMIF('8 PRIMAIRE PRIVE'!$CN:$CN,$AJ7,'8 PRIMAIRE PRIVE'!$BQ:$BQ)</f>
        <v>821</v>
      </c>
      <c r="M7" s="12">
        <f>SUMIF('4 PRIMAIRE PUBLIC'!$CR:$CR,$AJ7,'4 PRIMAIRE PUBLIC'!$AK:$AK)+SUMIF('8 PRIMAIRE PRIVE'!$CN:$CN,$AJ7,'8 PRIMAIRE PRIVE'!$AK:$AK)</f>
        <v>740</v>
      </c>
      <c r="N7" s="12">
        <f>SUMIF('4 PRIMAIRE PUBLIC'!$CR:$CR,$AJ7,'4 PRIMAIRE PUBLIC'!$CS:$CS)+SUMIF('8 PRIMAIRE PRIVE'!$CN:$CN,$AJ7,'8 PRIMAIRE PRIVE'!$CO:$CO)</f>
        <v>23893</v>
      </c>
      <c r="O7" s="12">
        <f>SUMIF('4 PRIMAIRE PUBLIC'!$CR:$CR,$AJ7,'4 PRIMAIRE PUBLIC'!$AO:$AO)+SUMIF('8 PRIMAIRE PRIVE'!$CN:$CN,$AJ7,'8 PRIMAIRE PRIVE'!$AO:$AO)</f>
        <v>152</v>
      </c>
      <c r="P7" s="162"/>
      <c r="Q7" s="13" t="s">
        <v>120</v>
      </c>
      <c r="R7" s="12">
        <f>SUMIF('5 COLLEGE PUBLIC'!$CM:$CM,$AJ7,'5 COLLEGE PUBLIC'!$K:$K)+SUMIF('9 COLLEGE PRIVE'!$CJ:$CJ,$AJ7,'9 COLLEGE PRIVE'!$K:$K)</f>
        <v>16279</v>
      </c>
      <c r="S7" s="12">
        <f>SUMIF('5 COLLEGE PUBLIC'!$CM:$CM,$AJ7,'5 COLLEGE PUBLIC'!$W:$W)+SUMIF('9 COLLEGE PRIVE'!$CJ:$CJ,$AJ7,'9 COLLEGE PRIVE'!$W:$W)</f>
        <v>1542</v>
      </c>
      <c r="T7" s="12">
        <f>SUMIF('5 COLLEGE PUBLIC'!$CM:$CM,$AJ7,'5 COLLEGE PUBLIC'!$AX:$AX)+SUMIF('9 COLLEGE PRIVE'!$CJ:$CJ,$AJ7,'9 COLLEGE PRIVE'!$AX:$AX)</f>
        <v>4758</v>
      </c>
      <c r="U7" s="12">
        <f>SUMIF('5 COLLEGE PUBLIC'!$CM:$CM,$AJ7,'5 COLLEGE PUBLIC'!$BB:$BB)+SUMIF('9 COLLEGE PRIVE'!$CJ:$CJ,$AJ7,'9 COLLEGE PRIVE'!$BB:$BB)</f>
        <v>1942</v>
      </c>
      <c r="V7" s="12">
        <f>SUMIF('5 COLLEGE PUBLIC'!$CM:$CM,$AJ7,'5 COLLEGE PUBLIC'!$BQ:$BQ)+SUMIF('9 COLLEGE PRIVE'!$CJ:$CJ,$AJ7,'9 COLLEGE PRIVE'!$BL:$BL)</f>
        <v>711</v>
      </c>
      <c r="W7" s="12">
        <f>SUMIF('5 COLLEGE PUBLIC'!$CM:$CM,$AJ7,'5 COLLEGE PUBLIC'!$AF:$AF)+SUMIF('9 COLLEGE PRIVE'!$CJ:$CJ,$AJ7,'9 COLLEGE PRIVE'!$AF:$AF)</f>
        <v>348</v>
      </c>
      <c r="X7" s="12">
        <f>SUMIF('5 COLLEGE PUBLIC'!$CM:$CM,$AJ7,'5 COLLEGE PUBLIC'!$CN:$CN)+SUMIF('9 COLLEGE PRIVE'!$CJ:$CJ,$AJ7,'9 COLLEGE PRIVE'!$CK:$CK)</f>
        <v>16230</v>
      </c>
      <c r="Y7" s="12">
        <f>SUMIF('5 COLLEGE PUBLIC'!$CM:$CM,$AJ7,'5 COLLEGE PUBLIC'!$AJ:$AJ)+SUMIF('9 COLLEGE PRIVE'!$CJ:$CJ,$AJ7,'9 COLLEGE PRIVE'!$AJ:$AJ)</f>
        <v>53</v>
      </c>
      <c r="Z7" s="8">
        <f>SUMIF('6 LYCEE PUBLIC'!$DT:$DT,$AJ7,'6 LYCEE PUBLIC'!$U:$U)+SUMIF('10 LYCEE PRIVE'!$DQ:$DQ,$AJ7,'10 LYCEE PRIVE'!$U:$U)</f>
        <v>8939</v>
      </c>
      <c r="AA7" s="8">
        <f>SUMIF('6 LYCEE PUBLIC'!$DT:$DT,$AJ7,'6 LYCEE PUBLIC'!$AQ:$AQ)+SUMIF('10 LYCEE PRIVE'!$DQ:$DQ,$AJ7,'10 LYCEE PRIVE'!$AQ:$AQ)</f>
        <v>645</v>
      </c>
      <c r="AB7" s="8">
        <f>SUMIF('6 LYCEE PUBLIC'!$DT:$DT,$AJ7,'6 LYCEE PUBLIC'!$DU:$DU)+SUMIF('10 LYCEE PRIVE'!$DQ:$DQ,$AJ7,'10 LYCEE PRIVE'!$DR:$DR)</f>
        <v>2835</v>
      </c>
      <c r="AC7" s="8">
        <f>SUMIF('6 LYCEE PUBLIC'!$DT:$DT,$AJ7,'6 LYCEE PUBLIC'!$DV:$DV)+SUMIF('10 LYCEE PRIVE'!$DQ:$DQ,$AJ7,'10 LYCEE PRIVE'!$DS:$DS)</f>
        <v>1439</v>
      </c>
      <c r="AD7" s="8">
        <f>SUMIF('6 LYCEE PUBLIC'!$DT:$DT,$AJ7,'6 LYCEE PUBLIC'!$CV:$CV)+SUMIF('10 LYCEE PRIVE'!$DQ:$DQ,$AJ7,'10 LYCEE PRIVE'!$CQ:$CQ)</f>
        <v>494</v>
      </c>
      <c r="AE7" s="8">
        <f>SUMIF('6 LYCEE PUBLIC'!$DT:$DT,$AJ7,'6 LYCEE PUBLIC'!$BE:$BE)+SUMIF('10 LYCEE PRIVE'!$DQ:$DQ,$AJ7,'10 LYCEE PRIVE'!$BE:$BE)</f>
        <v>208</v>
      </c>
      <c r="AF7" s="8">
        <f>SUMIF('6 LYCEE PUBLIC'!$DT:$DT,$AJ7,'6 LYCEE PUBLIC'!$DW:$DW)+SUMIF('10 LYCEE PRIVE'!$DQ:$DQ,$AJ7,'10 LYCEE PRIVE'!$DT:$DT)</f>
        <v>9189</v>
      </c>
      <c r="AG7" s="8">
        <f>SUMIF('6 LYCEE PUBLIC'!$DT:$DT,$AJ7,'6 LYCEE PUBLIC'!$BI:$BI)+SUMIF('10 LYCEE PRIVE'!$DQ:$DQ,$AJ7,'10 LYCEE PRIVE'!$BI:$BI)</f>
        <v>25</v>
      </c>
      <c r="AI7" s="113" t="str">
        <f t="shared" ref="AI7:AI70" si="2">IF(A7="",AI6,A7)</f>
        <v>ALAOTRA-MANGORO</v>
      </c>
      <c r="AJ7" s="113" t="str">
        <f t="shared" ref="AJ7:AJ70" si="3">AI7&amp;B7</f>
        <v>ALAOTRA-MANGOROURBAIN</v>
      </c>
    </row>
    <row r="8" spans="1:36">
      <c r="A8" s="162"/>
      <c r="B8" s="34" t="s">
        <v>102</v>
      </c>
      <c r="C8" s="35">
        <f>SUMIF('3 PRESCOLAIRE PUBLIC'!$AU:$AU,$AJ8,'3 PRESCOLAIRE PUBLIC'!$K:$K)+SUMIF('7 PRESCOLAIRE PRIVE'!$AP:$AP,$AJ8,'7 PRESCOLAIRE PRIVE'!$K:$K)</f>
        <v>35257</v>
      </c>
      <c r="D8" s="35">
        <f>SUMIF('3 PRESCOLAIRE PUBLIC'!$AU:$AU,$AJ8,'3 PRESCOLAIRE PUBLIC'!$T:$T)+SUMIF('7 PRESCOLAIRE PRIVE'!$AP:$AP,$AJ8,'7 PRESCOLAIRE PRIVE'!$T:$T)</f>
        <v>998</v>
      </c>
      <c r="E8" s="35">
        <f>SUMIF('3 PRESCOLAIRE PUBLIC'!$AU:$AU,$AJ8,'3 PRESCOLAIRE PUBLIC'!$AV:$AV)+SUMIF('7 PRESCOLAIRE PRIVE'!$AP:$AP,$AJ8,'7 PRESCOLAIRE PRIVE'!$AQ:$AQ)</f>
        <v>21418</v>
      </c>
      <c r="F8" s="35">
        <f>SUMIF('3 PRESCOLAIRE PUBLIC'!$AU:$AU,$AJ8,'3 PRESCOLAIRE PUBLIC'!$AC:$AC)+SUMIF('7 PRESCOLAIRE PRIVE'!$AP:$AP,$AJ8,'7 PRESCOLAIRE PRIVE'!$X:$X)</f>
        <v>1375</v>
      </c>
      <c r="G8" s="35">
        <f>SUMIF('3 PRESCOLAIRE PUBLIC'!$AU:$AU,$AJ8,'3 PRESCOLAIRE PUBLIC'!$AH:$AH)+SUMIF('7 PRESCOLAIRE PRIVE'!$AP:$AP,$AJ8,'7 PRESCOLAIRE PRIVE'!$AC:$AC)</f>
        <v>944</v>
      </c>
      <c r="H8" s="35">
        <f>SUMIF('4 PRIMAIRE PUBLIC'!$CR:$CR,$AJ8,'4 PRIMAIRE PUBLIC'!$M:$M)+SUMIF('8 PRIMAIRE PRIVE'!$CN:$CN,$AJ8,'8 PRIMAIRE PRIVE'!$M:$M)</f>
        <v>241365</v>
      </c>
      <c r="I8" s="35">
        <f>SUMIF('4 PRIMAIRE PUBLIC'!$CR:$CR,$AJ8,'4 PRIMAIRE PUBLIC'!$AA:$AA)+SUMIF('8 PRIMAIRE PRIVE'!$CN:$CN,$AJ8,'8 PRIMAIRE PRIVE'!$AA:$AA)</f>
        <v>36634</v>
      </c>
      <c r="J8" s="35">
        <f>SUMIF('4 PRIMAIRE PUBLIC'!$CR:$CR,$AJ8,'4 PRIMAIRE PUBLIC'!$BC:$BC)+SUMIF('8 PRIMAIRE PRIVE'!$CN:$CN,$AJ8,'8 PRIMAIRE PRIVE'!$BC:$BC)</f>
        <v>25538</v>
      </c>
      <c r="K8" s="35">
        <f>SUMIF('4 PRIMAIRE PUBLIC'!$CR:$CR,$AJ8,'4 PRIMAIRE PUBLIC'!$BG:$BG)+SUMIF('8 PRIMAIRE PRIVE'!$CN:$CN,$AJ8,'8 PRIMAIRE PRIVE'!$BG:$BG)</f>
        <v>14666</v>
      </c>
      <c r="L8" s="35">
        <f>SUMIF('4 PRIMAIRE PUBLIC'!$CR:$CR,$AJ8,'4 PRIMAIRE PUBLIC'!$BV:$BV)+SUMIF('8 PRIMAIRE PRIVE'!$CN:$CN,$AJ8,'8 PRIMAIRE PRIVE'!$BQ:$BQ)</f>
        <v>6585</v>
      </c>
      <c r="M8" s="35">
        <f>SUMIF('4 PRIMAIRE PUBLIC'!$CR:$CR,$AJ8,'4 PRIMAIRE PUBLIC'!$AK:$AK)+SUMIF('8 PRIMAIRE PRIVE'!$CN:$CN,$AJ8,'8 PRIMAIRE PRIVE'!$AK:$AK)</f>
        <v>6202</v>
      </c>
      <c r="N8" s="35">
        <f>SUMIF('4 PRIMAIRE PUBLIC'!$CR:$CR,$AJ8,'4 PRIMAIRE PUBLIC'!$CS:$CS)+SUMIF('8 PRIMAIRE PRIVE'!$CN:$CN,$AJ8,'8 PRIMAIRE PRIVE'!$CO:$CO)</f>
        <v>179168</v>
      </c>
      <c r="O8" s="35">
        <f>SUMIF('4 PRIMAIRE PUBLIC'!$CR:$CR,$AJ8,'4 PRIMAIRE PUBLIC'!$AO:$AO)+SUMIF('8 PRIMAIRE PRIVE'!$CN:$CN,$AJ8,'8 PRIMAIRE PRIVE'!$AO:$AO)</f>
        <v>1568</v>
      </c>
      <c r="P8" s="162"/>
      <c r="Q8" s="34" t="s">
        <v>102</v>
      </c>
      <c r="R8" s="35">
        <f>SUMIF('5 COLLEGE PUBLIC'!$CM:$CM,$AJ8,'5 COLLEGE PUBLIC'!$K:$K)+SUMIF('9 COLLEGE PRIVE'!$CJ:$CJ,$AJ8,'9 COLLEGE PRIVE'!$K:$K)</f>
        <v>65815</v>
      </c>
      <c r="S8" s="35">
        <f>SUMIF('5 COLLEGE PUBLIC'!$CM:$CM,$AJ8,'5 COLLEGE PUBLIC'!$W:$W)+SUMIF('9 COLLEGE PRIVE'!$CJ:$CJ,$AJ8,'9 COLLEGE PRIVE'!$W:$W)</f>
        <v>6089</v>
      </c>
      <c r="T8" s="35">
        <f>SUMIF('5 COLLEGE PUBLIC'!$CM:$CM,$AJ8,'5 COLLEGE PUBLIC'!$AX:$AX)+SUMIF('9 COLLEGE PRIVE'!$CJ:$CJ,$AJ8,'9 COLLEGE PRIVE'!$AX:$AX)</f>
        <v>16765</v>
      </c>
      <c r="U8" s="35">
        <f>SUMIF('5 COLLEGE PUBLIC'!$CM:$CM,$AJ8,'5 COLLEGE PUBLIC'!$BB:$BB)+SUMIF('9 COLLEGE PRIVE'!$CJ:$CJ,$AJ8,'9 COLLEGE PRIVE'!$BB:$BB)</f>
        <v>6718</v>
      </c>
      <c r="V8" s="35">
        <f>SUMIF('5 COLLEGE PUBLIC'!$CM:$CM,$AJ8,'5 COLLEGE PUBLIC'!$BQ:$BQ)+SUMIF('9 COLLEGE PRIVE'!$CJ:$CJ,$AJ8,'9 COLLEGE PRIVE'!$BL:$BL)</f>
        <v>3132</v>
      </c>
      <c r="W8" s="35">
        <f>SUMIF('5 COLLEGE PUBLIC'!$CM:$CM,$AJ8,'5 COLLEGE PUBLIC'!$AF:$AF)+SUMIF('9 COLLEGE PRIVE'!$CJ:$CJ,$AJ8,'9 COLLEGE PRIVE'!$AF:$AF)</f>
        <v>1708</v>
      </c>
      <c r="X8" s="35">
        <f>SUMIF('5 COLLEGE PUBLIC'!$CM:$CM,$AJ8,'5 COLLEGE PUBLIC'!$CN:$CN)+SUMIF('9 COLLEGE PRIVE'!$CJ:$CJ,$AJ8,'9 COLLEGE PRIVE'!$CK:$CK)</f>
        <v>61238</v>
      </c>
      <c r="Y8" s="35">
        <f>SUMIF('5 COLLEGE PUBLIC'!$CM:$CM,$AJ8,'5 COLLEGE PUBLIC'!$AJ:$AJ)+SUMIF('9 COLLEGE PRIVE'!$CJ:$CJ,$AJ8,'9 COLLEGE PRIVE'!$AJ:$AJ)</f>
        <v>328</v>
      </c>
      <c r="Z8" s="35">
        <f>SUMIF('6 LYCEE PUBLIC'!$DT:$DT,$AJ8,'6 LYCEE PUBLIC'!$U:$U)+SUMIF('10 LYCEE PRIVE'!$DQ:$DQ,$AJ8,'10 LYCEE PRIVE'!$U:$U)</f>
        <v>20835</v>
      </c>
      <c r="AA8" s="35">
        <f>SUMIF('6 LYCEE PUBLIC'!$DT:$DT,$AJ8,'6 LYCEE PUBLIC'!$AQ:$AQ)+SUMIF('10 LYCEE PRIVE'!$DQ:$DQ,$AJ8,'10 LYCEE PRIVE'!$AQ:$AQ)</f>
        <v>1809</v>
      </c>
      <c r="AB8" s="35">
        <f>SUMIF('6 LYCEE PUBLIC'!$DT:$DT,$AJ8,'6 LYCEE PUBLIC'!$DU:$DU)+SUMIF('10 LYCEE PRIVE'!$DQ:$DQ,$AJ8,'10 LYCEE PRIVE'!$DR:$DR)</f>
        <v>6324</v>
      </c>
      <c r="AC8" s="35">
        <f>SUMIF('6 LYCEE PUBLIC'!$DT:$DT,$AJ8,'6 LYCEE PUBLIC'!$DV:$DV)+SUMIF('10 LYCEE PRIVE'!$DQ:$DQ,$AJ8,'10 LYCEE PRIVE'!$DS:$DS)</f>
        <v>3348</v>
      </c>
      <c r="AD8" s="35">
        <f>SUMIF('6 LYCEE PUBLIC'!$DT:$DT,$AJ8,'6 LYCEE PUBLIC'!$CV:$CV)+SUMIF('10 LYCEE PRIVE'!$DQ:$DQ,$AJ8,'10 LYCEE PRIVE'!$CQ:$CQ)</f>
        <v>1105</v>
      </c>
      <c r="AE8" s="35">
        <f>SUMIF('6 LYCEE PUBLIC'!$DT:$DT,$AJ8,'6 LYCEE PUBLIC'!$BE:$BE)+SUMIF('10 LYCEE PRIVE'!$DQ:$DQ,$AJ8,'10 LYCEE PRIVE'!$BE:$BE)</f>
        <v>502</v>
      </c>
      <c r="AF8" s="35">
        <f>SUMIF('6 LYCEE PUBLIC'!$DT:$DT,$AJ8,'6 LYCEE PUBLIC'!$DW:$DW)+SUMIF('10 LYCEE PRIVE'!$DQ:$DQ,$AJ8,'10 LYCEE PRIVE'!$DT:$DT)</f>
        <v>21306</v>
      </c>
      <c r="AG8" s="35">
        <f>SUMIF('6 LYCEE PUBLIC'!$DT:$DT,$AJ8,'6 LYCEE PUBLIC'!$BI:$BI)+SUMIF('10 LYCEE PRIVE'!$DQ:$DQ,$AJ8,'10 LYCEE PRIVE'!$BI:$BI)</f>
        <v>81</v>
      </c>
      <c r="AI8" s="113" t="str">
        <f t="shared" si="2"/>
        <v>ALAOTRA-MANGORO</v>
      </c>
      <c r="AJ8" s="113" t="str">
        <f t="shared" si="3"/>
        <v>ALAOTRA-MANGOROTOTAL</v>
      </c>
    </row>
    <row r="9" spans="1:36">
      <c r="A9" s="162" t="s">
        <v>125</v>
      </c>
      <c r="B9" s="13" t="s">
        <v>119</v>
      </c>
      <c r="C9" s="12">
        <f>SUMIF('3 PRESCOLAIRE PUBLIC'!$AU:$AU,$AJ9,'3 PRESCOLAIRE PUBLIC'!$K:$K)+SUMIF('7 PRESCOLAIRE PRIVE'!$AP:$AP,$AJ9,'7 PRESCOLAIRE PRIVE'!$K:$K)</f>
        <v>20440</v>
      </c>
      <c r="D9" s="12">
        <f>SUMIF('3 PRESCOLAIRE PUBLIC'!$AU:$AU,$AJ9,'3 PRESCOLAIRE PUBLIC'!$T:$T)+SUMIF('7 PRESCOLAIRE PRIVE'!$AP:$AP,$AJ9,'7 PRESCOLAIRE PRIVE'!$T:$T)</f>
        <v>557</v>
      </c>
      <c r="E9" s="12">
        <f>SUMIF('3 PRESCOLAIRE PUBLIC'!$AU:$AU,$AJ9,'3 PRESCOLAIRE PUBLIC'!$AV:$AV)+SUMIF('7 PRESCOLAIRE PRIVE'!$AP:$AP,$AJ9,'7 PRESCOLAIRE PRIVE'!$AQ:$AQ)</f>
        <v>8423</v>
      </c>
      <c r="F9" s="12">
        <f>SUMIF('3 PRESCOLAIRE PUBLIC'!$AU:$AU,$AJ9,'3 PRESCOLAIRE PUBLIC'!$AC:$AC)+SUMIF('7 PRESCOLAIRE PRIVE'!$AP:$AP,$AJ9,'7 PRESCOLAIRE PRIVE'!$X:$X)</f>
        <v>943</v>
      </c>
      <c r="G9" s="12">
        <f>SUMIF('3 PRESCOLAIRE PUBLIC'!$AU:$AU,$AJ9,'3 PRESCOLAIRE PUBLIC'!$AH:$AH)+SUMIF('7 PRESCOLAIRE PRIVE'!$AP:$AP,$AJ9,'7 PRESCOLAIRE PRIVE'!$AC:$AC)</f>
        <v>705</v>
      </c>
      <c r="H9" s="12">
        <f>SUMIF('4 PRIMAIRE PUBLIC'!$CR:$CR,$AJ9,'4 PRIMAIRE PUBLIC'!$M:$M)+SUMIF('8 PRIMAIRE PRIVE'!$CN:$CN,$AJ9,'8 PRIMAIRE PRIVE'!$M:$M)</f>
        <v>161239</v>
      </c>
      <c r="I9" s="12">
        <f>SUMIF('4 PRIMAIRE PUBLIC'!$CR:$CR,$AJ9,'4 PRIMAIRE PUBLIC'!$AA:$AA)+SUMIF('8 PRIMAIRE PRIVE'!$CN:$CN,$AJ9,'8 PRIMAIRE PRIVE'!$AA:$AA)</f>
        <v>39864</v>
      </c>
      <c r="J9" s="12">
        <f>SUMIF('4 PRIMAIRE PUBLIC'!$CR:$CR,$AJ9,'4 PRIMAIRE PUBLIC'!$BC:$BC)+SUMIF('8 PRIMAIRE PRIVE'!$CN:$CN,$AJ9,'8 PRIMAIRE PRIVE'!$BC:$BC)</f>
        <v>16252</v>
      </c>
      <c r="K9" s="12">
        <f>SUMIF('4 PRIMAIRE PUBLIC'!$CR:$CR,$AJ9,'4 PRIMAIRE PUBLIC'!$BG:$BG)+SUMIF('8 PRIMAIRE PRIVE'!$CN:$CN,$AJ9,'8 PRIMAIRE PRIVE'!$BG:$BG)</f>
        <v>7580</v>
      </c>
      <c r="L9" s="12">
        <f>SUMIF('4 PRIMAIRE PUBLIC'!$CR:$CR,$AJ9,'4 PRIMAIRE PUBLIC'!$BV:$BV)+SUMIF('8 PRIMAIRE PRIVE'!$CN:$CN,$AJ9,'8 PRIMAIRE PRIVE'!$BQ:$BQ)</f>
        <v>4325</v>
      </c>
      <c r="M9" s="12">
        <f>SUMIF('4 PRIMAIRE PUBLIC'!$CR:$CR,$AJ9,'4 PRIMAIRE PUBLIC'!$AK:$AK)+SUMIF('8 PRIMAIRE PRIVE'!$CN:$CN,$AJ9,'8 PRIMAIRE PRIVE'!$AK:$AK)</f>
        <v>4306</v>
      </c>
      <c r="N9" s="12">
        <f>SUMIF('4 PRIMAIRE PUBLIC'!$CR:$CR,$AJ9,'4 PRIMAIRE PUBLIC'!$CS:$CS)+SUMIF('8 PRIMAIRE PRIVE'!$CN:$CN,$AJ9,'8 PRIMAIRE PRIVE'!$CO:$CO)</f>
        <v>116954</v>
      </c>
      <c r="O9" s="12">
        <f>SUMIF('4 PRIMAIRE PUBLIC'!$CR:$CR,$AJ9,'4 PRIMAIRE PUBLIC'!$AO:$AO)+SUMIF('8 PRIMAIRE PRIVE'!$CN:$CN,$AJ9,'8 PRIMAIRE PRIVE'!$AO:$AO)</f>
        <v>1127</v>
      </c>
      <c r="P9" s="162" t="s">
        <v>125</v>
      </c>
      <c r="Q9" s="13" t="s">
        <v>119</v>
      </c>
      <c r="R9" s="12">
        <f>SUMIF('5 COLLEGE PUBLIC'!$CM:$CM,$AJ9,'5 COLLEGE PUBLIC'!$K:$K)+SUMIF('9 COLLEGE PRIVE'!$CJ:$CJ,$AJ9,'9 COLLEGE PRIVE'!$K:$K)</f>
        <v>30446</v>
      </c>
      <c r="S9" s="12">
        <f>SUMIF('5 COLLEGE PUBLIC'!$CM:$CM,$AJ9,'5 COLLEGE PUBLIC'!$W:$W)+SUMIF('9 COLLEGE PRIVE'!$CJ:$CJ,$AJ9,'9 COLLEGE PRIVE'!$W:$W)</f>
        <v>3878</v>
      </c>
      <c r="T9" s="12">
        <f>SUMIF('5 COLLEGE PUBLIC'!$CM:$CM,$AJ9,'5 COLLEGE PUBLIC'!$AX:$AX)+SUMIF('9 COLLEGE PRIVE'!$CJ:$CJ,$AJ9,'9 COLLEGE PRIVE'!$AX:$AX)</f>
        <v>6875</v>
      </c>
      <c r="U9" s="12">
        <f>SUMIF('5 COLLEGE PUBLIC'!$CM:$CM,$AJ9,'5 COLLEGE PUBLIC'!$BB:$BB)+SUMIF('9 COLLEGE PRIVE'!$CJ:$CJ,$AJ9,'9 COLLEGE PRIVE'!$BB:$BB)</f>
        <v>2638</v>
      </c>
      <c r="V9" s="12">
        <f>SUMIF('5 COLLEGE PUBLIC'!$CM:$CM,$AJ9,'5 COLLEGE PUBLIC'!$BQ:$BQ)+SUMIF('9 COLLEGE PRIVE'!$CJ:$CJ,$AJ9,'9 COLLEGE PRIVE'!$BL:$BL)</f>
        <v>1763</v>
      </c>
      <c r="W9" s="12">
        <f>SUMIF('5 COLLEGE PUBLIC'!$CM:$CM,$AJ9,'5 COLLEGE PUBLIC'!$AF:$AF)+SUMIF('9 COLLEGE PRIVE'!$CJ:$CJ,$AJ9,'9 COLLEGE PRIVE'!$AF:$AF)</f>
        <v>997</v>
      </c>
      <c r="X9" s="12">
        <f>SUMIF('5 COLLEGE PUBLIC'!$CM:$CM,$AJ9,'5 COLLEGE PUBLIC'!$CN:$CN)+SUMIF('9 COLLEGE PRIVE'!$CJ:$CJ,$AJ9,'9 COLLEGE PRIVE'!$CK:$CK)</f>
        <v>28250</v>
      </c>
      <c r="Y9" s="12">
        <f>SUMIF('5 COLLEGE PUBLIC'!$CM:$CM,$AJ9,'5 COLLEGE PUBLIC'!$AJ:$AJ)+SUMIF('9 COLLEGE PRIVE'!$CJ:$CJ,$AJ9,'9 COLLEGE PRIVE'!$AJ:$AJ)</f>
        <v>205</v>
      </c>
      <c r="Z9" s="8">
        <f>SUMIF('6 LYCEE PUBLIC'!$DT:$DT,$AJ9,'6 LYCEE PUBLIC'!$U:$U)+SUMIF('10 LYCEE PRIVE'!$DQ:$DQ,$AJ9,'10 LYCEE PRIVE'!$U:$U)</f>
        <v>7095</v>
      </c>
      <c r="AA9" s="8">
        <f>SUMIF('6 LYCEE PUBLIC'!$DT:$DT,$AJ9,'6 LYCEE PUBLIC'!$AQ:$AQ)+SUMIF('10 LYCEE PRIVE'!$DQ:$DQ,$AJ9,'10 LYCEE PRIVE'!$AQ:$AQ)</f>
        <v>535</v>
      </c>
      <c r="AB9" s="8">
        <f>SUMIF('6 LYCEE PUBLIC'!$DT:$DT,$AJ9,'6 LYCEE PUBLIC'!$DU:$DU)+SUMIF('10 LYCEE PRIVE'!$DQ:$DQ,$AJ9,'10 LYCEE PRIVE'!$DR:$DR)</f>
        <v>2252</v>
      </c>
      <c r="AC9" s="8">
        <f>SUMIF('6 LYCEE PUBLIC'!$DT:$DT,$AJ9,'6 LYCEE PUBLIC'!$DV:$DV)+SUMIF('10 LYCEE PRIVE'!$DQ:$DQ,$AJ9,'10 LYCEE PRIVE'!$DS:$DS)</f>
        <v>1014</v>
      </c>
      <c r="AD9" s="8">
        <f>SUMIF('6 LYCEE PUBLIC'!$DT:$DT,$AJ9,'6 LYCEE PUBLIC'!$CV:$CV)+SUMIF('10 LYCEE PRIVE'!$DQ:$DQ,$AJ9,'10 LYCEE PRIVE'!$CQ:$CQ)</f>
        <v>406</v>
      </c>
      <c r="AE9" s="8">
        <f>SUMIF('6 LYCEE PUBLIC'!$DT:$DT,$AJ9,'6 LYCEE PUBLIC'!$BE:$BE)+SUMIF('10 LYCEE PRIVE'!$DQ:$DQ,$AJ9,'10 LYCEE PRIVE'!$BE:$BE)</f>
        <v>222</v>
      </c>
      <c r="AF9" s="8">
        <f>SUMIF('6 LYCEE PUBLIC'!$DT:$DT,$AJ9,'6 LYCEE PUBLIC'!$DW:$DW)+SUMIF('10 LYCEE PRIVE'!$DQ:$DQ,$AJ9,'10 LYCEE PRIVE'!$DT:$DT)</f>
        <v>7472</v>
      </c>
      <c r="AG9" s="8">
        <f>SUMIF('6 LYCEE PUBLIC'!$DT:$DT,$AJ9,'6 LYCEE PUBLIC'!$BI:$BI)+SUMIF('10 LYCEE PRIVE'!$DQ:$DQ,$AJ9,'10 LYCEE PRIVE'!$BI:$BI)</f>
        <v>47</v>
      </c>
      <c r="AI9" s="113" t="str">
        <f t="shared" si="2"/>
        <v>AMORON'I MANIA</v>
      </c>
      <c r="AJ9" s="113" t="str">
        <f t="shared" si="3"/>
        <v>AMORON'I MANIARURAL</v>
      </c>
    </row>
    <row r="10" spans="1:36">
      <c r="A10" s="162"/>
      <c r="B10" s="13" t="s">
        <v>120</v>
      </c>
      <c r="C10" s="12">
        <f>SUMIF('3 PRESCOLAIRE PUBLIC'!$AU:$AU,$AJ10,'3 PRESCOLAIRE PUBLIC'!$K:$K)+SUMIF('7 PRESCOLAIRE PRIVE'!$AP:$AP,$AJ10,'7 PRESCOLAIRE PRIVE'!$K:$K)</f>
        <v>5218</v>
      </c>
      <c r="D10" s="12">
        <f>SUMIF('3 PRESCOLAIRE PUBLIC'!$AU:$AU,$AJ10,'3 PRESCOLAIRE PUBLIC'!$T:$T)+SUMIF('7 PRESCOLAIRE PRIVE'!$AP:$AP,$AJ10,'7 PRESCOLAIRE PRIVE'!$T:$T)</f>
        <v>162</v>
      </c>
      <c r="E10" s="12">
        <f>SUMIF('3 PRESCOLAIRE PUBLIC'!$AU:$AU,$AJ10,'3 PRESCOLAIRE PUBLIC'!$AV:$AV)+SUMIF('7 PRESCOLAIRE PRIVE'!$AP:$AP,$AJ10,'7 PRESCOLAIRE PRIVE'!$AQ:$AQ)</f>
        <v>3301</v>
      </c>
      <c r="F10" s="12">
        <f>SUMIF('3 PRESCOLAIRE PUBLIC'!$AU:$AU,$AJ10,'3 PRESCOLAIRE PUBLIC'!$AC:$AC)+SUMIF('7 PRESCOLAIRE PRIVE'!$AP:$AP,$AJ10,'7 PRESCOLAIRE PRIVE'!$X:$X)</f>
        <v>232</v>
      </c>
      <c r="G10" s="12">
        <f>SUMIF('3 PRESCOLAIRE PUBLIC'!$AU:$AU,$AJ10,'3 PRESCOLAIRE PUBLIC'!$AH:$AH)+SUMIF('7 PRESCOLAIRE PRIVE'!$AP:$AP,$AJ10,'7 PRESCOLAIRE PRIVE'!$AC:$AC)</f>
        <v>107</v>
      </c>
      <c r="H10" s="12">
        <f>SUMIF('4 PRIMAIRE PUBLIC'!$CR:$CR,$AJ10,'4 PRIMAIRE PUBLIC'!$M:$M)+SUMIF('8 PRIMAIRE PRIVE'!$CN:$CN,$AJ10,'8 PRIMAIRE PRIVE'!$M:$M)</f>
        <v>21434</v>
      </c>
      <c r="I10" s="12">
        <f>SUMIF('4 PRIMAIRE PUBLIC'!$CR:$CR,$AJ10,'4 PRIMAIRE PUBLIC'!$AA:$AA)+SUMIF('8 PRIMAIRE PRIVE'!$CN:$CN,$AJ10,'8 PRIMAIRE PRIVE'!$AA:$AA)</f>
        <v>4657</v>
      </c>
      <c r="J10" s="12">
        <f>SUMIF('4 PRIMAIRE PUBLIC'!$CR:$CR,$AJ10,'4 PRIMAIRE PUBLIC'!$BC:$BC)+SUMIF('8 PRIMAIRE PRIVE'!$CN:$CN,$AJ10,'8 PRIMAIRE PRIVE'!$BC:$BC)</f>
        <v>2989</v>
      </c>
      <c r="K10" s="12">
        <f>SUMIF('4 PRIMAIRE PUBLIC'!$CR:$CR,$AJ10,'4 PRIMAIRE PUBLIC'!$BG:$BG)+SUMIF('8 PRIMAIRE PRIVE'!$CN:$CN,$AJ10,'8 PRIMAIRE PRIVE'!$BG:$BG)</f>
        <v>1804</v>
      </c>
      <c r="L10" s="12">
        <f>SUMIF('4 PRIMAIRE PUBLIC'!$CR:$CR,$AJ10,'4 PRIMAIRE PUBLIC'!$BV:$BV)+SUMIF('8 PRIMAIRE PRIVE'!$CN:$CN,$AJ10,'8 PRIMAIRE PRIVE'!$BQ:$BQ)</f>
        <v>631</v>
      </c>
      <c r="M10" s="12">
        <f>SUMIF('4 PRIMAIRE PUBLIC'!$CR:$CR,$AJ10,'4 PRIMAIRE PUBLIC'!$AK:$AK)+SUMIF('8 PRIMAIRE PRIVE'!$CN:$CN,$AJ10,'8 PRIMAIRE PRIVE'!$AK:$AK)</f>
        <v>600</v>
      </c>
      <c r="N10" s="12">
        <f>SUMIF('4 PRIMAIRE PUBLIC'!$CR:$CR,$AJ10,'4 PRIMAIRE PUBLIC'!$CS:$CS)+SUMIF('8 PRIMAIRE PRIVE'!$CN:$CN,$AJ10,'8 PRIMAIRE PRIVE'!$CO:$CO)</f>
        <v>17381</v>
      </c>
      <c r="O10" s="12">
        <f>SUMIF('4 PRIMAIRE PUBLIC'!$CR:$CR,$AJ10,'4 PRIMAIRE PUBLIC'!$AO:$AO)+SUMIF('8 PRIMAIRE PRIVE'!$CN:$CN,$AJ10,'8 PRIMAIRE PRIVE'!$AO:$AO)</f>
        <v>128</v>
      </c>
      <c r="P10" s="162"/>
      <c r="Q10" s="13" t="s">
        <v>120</v>
      </c>
      <c r="R10" s="12">
        <f>SUMIF('5 COLLEGE PUBLIC'!$CM:$CM,$AJ10,'5 COLLEGE PUBLIC'!$K:$K)+SUMIF('9 COLLEGE PRIVE'!$CJ:$CJ,$AJ10,'9 COLLEGE PRIVE'!$K:$K)</f>
        <v>8665</v>
      </c>
      <c r="S10" s="12">
        <f>SUMIF('5 COLLEGE PUBLIC'!$CM:$CM,$AJ10,'5 COLLEGE PUBLIC'!$W:$W)+SUMIF('9 COLLEGE PRIVE'!$CJ:$CJ,$AJ10,'9 COLLEGE PRIVE'!$W:$W)</f>
        <v>846</v>
      </c>
      <c r="T10" s="12">
        <f>SUMIF('5 COLLEGE PUBLIC'!$CM:$CM,$AJ10,'5 COLLEGE PUBLIC'!$AX:$AX)+SUMIF('9 COLLEGE PRIVE'!$CJ:$CJ,$AJ10,'9 COLLEGE PRIVE'!$AX:$AX)</f>
        <v>2614</v>
      </c>
      <c r="U10" s="12">
        <f>SUMIF('5 COLLEGE PUBLIC'!$CM:$CM,$AJ10,'5 COLLEGE PUBLIC'!$BB:$BB)+SUMIF('9 COLLEGE PRIVE'!$CJ:$CJ,$AJ10,'9 COLLEGE PRIVE'!$BB:$BB)</f>
        <v>1301</v>
      </c>
      <c r="V10" s="12">
        <f>SUMIF('5 COLLEGE PUBLIC'!$CM:$CM,$AJ10,'5 COLLEGE PUBLIC'!$BQ:$BQ)+SUMIF('9 COLLEGE PRIVE'!$CJ:$CJ,$AJ10,'9 COLLEGE PRIVE'!$BL:$BL)</f>
        <v>440</v>
      </c>
      <c r="W10" s="12">
        <f>SUMIF('5 COLLEGE PUBLIC'!$CM:$CM,$AJ10,'5 COLLEGE PUBLIC'!$AF:$AF)+SUMIF('9 COLLEGE PRIVE'!$CJ:$CJ,$AJ10,'9 COLLEGE PRIVE'!$AF:$AF)</f>
        <v>253</v>
      </c>
      <c r="X10" s="12">
        <f>SUMIF('5 COLLEGE PUBLIC'!$CM:$CM,$AJ10,'5 COLLEGE PUBLIC'!$CN:$CN)+SUMIF('9 COLLEGE PRIVE'!$CJ:$CJ,$AJ10,'9 COLLEGE PRIVE'!$CK:$CK)</f>
        <v>7836</v>
      </c>
      <c r="Y10" s="12">
        <f>SUMIF('5 COLLEGE PUBLIC'!$CM:$CM,$AJ10,'5 COLLEGE PUBLIC'!$AJ:$AJ)+SUMIF('9 COLLEGE PRIVE'!$CJ:$CJ,$AJ10,'9 COLLEGE PRIVE'!$AJ:$AJ)</f>
        <v>36</v>
      </c>
      <c r="Z10" s="8">
        <f>SUMIF('6 LYCEE PUBLIC'!$DT:$DT,$AJ10,'6 LYCEE PUBLIC'!$U:$U)+SUMIF('10 LYCEE PRIVE'!$DQ:$DQ,$AJ10,'10 LYCEE PRIVE'!$U:$U)</f>
        <v>5328</v>
      </c>
      <c r="AA10" s="8">
        <f>SUMIF('6 LYCEE PUBLIC'!$DT:$DT,$AJ10,'6 LYCEE PUBLIC'!$AQ:$AQ)+SUMIF('10 LYCEE PRIVE'!$DQ:$DQ,$AJ10,'10 LYCEE PRIVE'!$AQ:$AQ)</f>
        <v>351</v>
      </c>
      <c r="AB10" s="8">
        <f>SUMIF('6 LYCEE PUBLIC'!$DT:$DT,$AJ10,'6 LYCEE PUBLIC'!$DU:$DU)+SUMIF('10 LYCEE PRIVE'!$DQ:$DQ,$AJ10,'10 LYCEE PRIVE'!$DR:$DR)</f>
        <v>1665</v>
      </c>
      <c r="AC10" s="8">
        <f>SUMIF('6 LYCEE PUBLIC'!$DT:$DT,$AJ10,'6 LYCEE PUBLIC'!$DV:$DV)+SUMIF('10 LYCEE PRIVE'!$DQ:$DQ,$AJ10,'10 LYCEE PRIVE'!$DS:$DS)</f>
        <v>978</v>
      </c>
      <c r="AD10" s="8">
        <f>SUMIF('6 LYCEE PUBLIC'!$DT:$DT,$AJ10,'6 LYCEE PUBLIC'!$CV:$CV)+SUMIF('10 LYCEE PRIVE'!$DQ:$DQ,$AJ10,'10 LYCEE PRIVE'!$CQ:$CQ)</f>
        <v>271</v>
      </c>
      <c r="AE10" s="8">
        <f>SUMIF('6 LYCEE PUBLIC'!$DT:$DT,$AJ10,'6 LYCEE PUBLIC'!$BE:$BE)+SUMIF('10 LYCEE PRIVE'!$DQ:$DQ,$AJ10,'10 LYCEE PRIVE'!$BE:$BE)</f>
        <v>139</v>
      </c>
      <c r="AF10" s="8">
        <f>SUMIF('6 LYCEE PUBLIC'!$DT:$DT,$AJ10,'6 LYCEE PUBLIC'!$DW:$DW)+SUMIF('10 LYCEE PRIVE'!$DQ:$DQ,$AJ10,'10 LYCEE PRIVE'!$DT:$DT)</f>
        <v>6319</v>
      </c>
      <c r="AG10" s="8">
        <f>SUMIF('6 LYCEE PUBLIC'!$DT:$DT,$AJ10,'6 LYCEE PUBLIC'!$BI:$BI)+SUMIF('10 LYCEE PRIVE'!$DQ:$DQ,$AJ10,'10 LYCEE PRIVE'!$BI:$BI)</f>
        <v>19</v>
      </c>
      <c r="AI10" s="113" t="str">
        <f t="shared" si="2"/>
        <v>AMORON'I MANIA</v>
      </c>
      <c r="AJ10" s="113" t="str">
        <f t="shared" si="3"/>
        <v>AMORON'I MANIAURBAIN</v>
      </c>
    </row>
    <row r="11" spans="1:36">
      <c r="A11" s="162"/>
      <c r="B11" s="34" t="s">
        <v>102</v>
      </c>
      <c r="C11" s="35">
        <f>SUMIF('3 PRESCOLAIRE PUBLIC'!$AU:$AU,$AJ11,'3 PRESCOLAIRE PUBLIC'!$K:$K)+SUMIF('7 PRESCOLAIRE PRIVE'!$AP:$AP,$AJ11,'7 PRESCOLAIRE PRIVE'!$K:$K)</f>
        <v>25658</v>
      </c>
      <c r="D11" s="35">
        <f>SUMIF('3 PRESCOLAIRE PUBLIC'!$AU:$AU,$AJ11,'3 PRESCOLAIRE PUBLIC'!$T:$T)+SUMIF('7 PRESCOLAIRE PRIVE'!$AP:$AP,$AJ11,'7 PRESCOLAIRE PRIVE'!$T:$T)</f>
        <v>719</v>
      </c>
      <c r="E11" s="35">
        <f>SUMIF('3 PRESCOLAIRE PUBLIC'!$AU:$AU,$AJ11,'3 PRESCOLAIRE PUBLIC'!$AV:$AV)+SUMIF('7 PRESCOLAIRE PRIVE'!$AP:$AP,$AJ11,'7 PRESCOLAIRE PRIVE'!$AQ:$AQ)</f>
        <v>11724</v>
      </c>
      <c r="F11" s="35">
        <f>SUMIF('3 PRESCOLAIRE PUBLIC'!$AU:$AU,$AJ11,'3 PRESCOLAIRE PUBLIC'!$AC:$AC)+SUMIF('7 PRESCOLAIRE PRIVE'!$AP:$AP,$AJ11,'7 PRESCOLAIRE PRIVE'!$X:$X)</f>
        <v>1175</v>
      </c>
      <c r="G11" s="35">
        <f>SUMIF('3 PRESCOLAIRE PUBLIC'!$AU:$AU,$AJ11,'3 PRESCOLAIRE PUBLIC'!$AH:$AH)+SUMIF('7 PRESCOLAIRE PRIVE'!$AP:$AP,$AJ11,'7 PRESCOLAIRE PRIVE'!$AC:$AC)</f>
        <v>812</v>
      </c>
      <c r="H11" s="35">
        <f>SUMIF('4 PRIMAIRE PUBLIC'!$CR:$CR,$AJ11,'4 PRIMAIRE PUBLIC'!$M:$M)+SUMIF('8 PRIMAIRE PRIVE'!$CN:$CN,$AJ11,'8 PRIMAIRE PRIVE'!$M:$M)</f>
        <v>182673</v>
      </c>
      <c r="I11" s="35">
        <f>SUMIF('4 PRIMAIRE PUBLIC'!$CR:$CR,$AJ11,'4 PRIMAIRE PUBLIC'!$AA:$AA)+SUMIF('8 PRIMAIRE PRIVE'!$CN:$CN,$AJ11,'8 PRIMAIRE PRIVE'!$AA:$AA)</f>
        <v>44521</v>
      </c>
      <c r="J11" s="35">
        <f>SUMIF('4 PRIMAIRE PUBLIC'!$CR:$CR,$AJ11,'4 PRIMAIRE PUBLIC'!$BC:$BC)+SUMIF('8 PRIMAIRE PRIVE'!$CN:$CN,$AJ11,'8 PRIMAIRE PRIVE'!$BC:$BC)</f>
        <v>19241</v>
      </c>
      <c r="K11" s="35">
        <f>SUMIF('4 PRIMAIRE PUBLIC'!$CR:$CR,$AJ11,'4 PRIMAIRE PUBLIC'!$BG:$BG)+SUMIF('8 PRIMAIRE PRIVE'!$CN:$CN,$AJ11,'8 PRIMAIRE PRIVE'!$BG:$BG)</f>
        <v>9384</v>
      </c>
      <c r="L11" s="35">
        <f>SUMIF('4 PRIMAIRE PUBLIC'!$CR:$CR,$AJ11,'4 PRIMAIRE PUBLIC'!$BV:$BV)+SUMIF('8 PRIMAIRE PRIVE'!$CN:$CN,$AJ11,'8 PRIMAIRE PRIVE'!$BQ:$BQ)</f>
        <v>4956</v>
      </c>
      <c r="M11" s="35">
        <f>SUMIF('4 PRIMAIRE PUBLIC'!$CR:$CR,$AJ11,'4 PRIMAIRE PUBLIC'!$AK:$AK)+SUMIF('8 PRIMAIRE PRIVE'!$CN:$CN,$AJ11,'8 PRIMAIRE PRIVE'!$AK:$AK)</f>
        <v>4906</v>
      </c>
      <c r="N11" s="35">
        <f>SUMIF('4 PRIMAIRE PUBLIC'!$CR:$CR,$AJ11,'4 PRIMAIRE PUBLIC'!$CS:$CS)+SUMIF('8 PRIMAIRE PRIVE'!$CN:$CN,$AJ11,'8 PRIMAIRE PRIVE'!$CO:$CO)</f>
        <v>134335</v>
      </c>
      <c r="O11" s="35">
        <f>SUMIF('4 PRIMAIRE PUBLIC'!$CR:$CR,$AJ11,'4 PRIMAIRE PUBLIC'!$AO:$AO)+SUMIF('8 PRIMAIRE PRIVE'!$CN:$CN,$AJ11,'8 PRIMAIRE PRIVE'!$AO:$AO)</f>
        <v>1255</v>
      </c>
      <c r="P11" s="162"/>
      <c r="Q11" s="34" t="s">
        <v>102</v>
      </c>
      <c r="R11" s="35">
        <f>SUMIF('5 COLLEGE PUBLIC'!$CM:$CM,$AJ11,'5 COLLEGE PUBLIC'!$K:$K)+SUMIF('9 COLLEGE PRIVE'!$CJ:$CJ,$AJ11,'9 COLLEGE PRIVE'!$K:$K)</f>
        <v>39111</v>
      </c>
      <c r="S11" s="35">
        <f>SUMIF('5 COLLEGE PUBLIC'!$CM:$CM,$AJ11,'5 COLLEGE PUBLIC'!$W:$W)+SUMIF('9 COLLEGE PRIVE'!$CJ:$CJ,$AJ11,'9 COLLEGE PRIVE'!$W:$W)</f>
        <v>4724</v>
      </c>
      <c r="T11" s="35">
        <f>SUMIF('5 COLLEGE PUBLIC'!$CM:$CM,$AJ11,'5 COLLEGE PUBLIC'!$AX:$AX)+SUMIF('9 COLLEGE PRIVE'!$CJ:$CJ,$AJ11,'9 COLLEGE PRIVE'!$AX:$AX)</f>
        <v>9489</v>
      </c>
      <c r="U11" s="35">
        <f>SUMIF('5 COLLEGE PUBLIC'!$CM:$CM,$AJ11,'5 COLLEGE PUBLIC'!$BB:$BB)+SUMIF('9 COLLEGE PRIVE'!$CJ:$CJ,$AJ11,'9 COLLEGE PRIVE'!$BB:$BB)</f>
        <v>3939</v>
      </c>
      <c r="V11" s="35">
        <f>SUMIF('5 COLLEGE PUBLIC'!$CM:$CM,$AJ11,'5 COLLEGE PUBLIC'!$BQ:$BQ)+SUMIF('9 COLLEGE PRIVE'!$CJ:$CJ,$AJ11,'9 COLLEGE PRIVE'!$BL:$BL)</f>
        <v>2203</v>
      </c>
      <c r="W11" s="35">
        <f>SUMIF('5 COLLEGE PUBLIC'!$CM:$CM,$AJ11,'5 COLLEGE PUBLIC'!$AF:$AF)+SUMIF('9 COLLEGE PRIVE'!$CJ:$CJ,$AJ11,'9 COLLEGE PRIVE'!$AF:$AF)</f>
        <v>1250</v>
      </c>
      <c r="X11" s="35">
        <f>SUMIF('5 COLLEGE PUBLIC'!$CM:$CM,$AJ11,'5 COLLEGE PUBLIC'!$CN:$CN)+SUMIF('9 COLLEGE PRIVE'!$CJ:$CJ,$AJ11,'9 COLLEGE PRIVE'!$CK:$CK)</f>
        <v>36086</v>
      </c>
      <c r="Y11" s="35">
        <f>SUMIF('5 COLLEGE PUBLIC'!$CM:$CM,$AJ11,'5 COLLEGE PUBLIC'!$AJ:$AJ)+SUMIF('9 COLLEGE PRIVE'!$CJ:$CJ,$AJ11,'9 COLLEGE PRIVE'!$AJ:$AJ)</f>
        <v>241</v>
      </c>
      <c r="Z11" s="35">
        <f>SUMIF('6 LYCEE PUBLIC'!$DT:$DT,$AJ11,'6 LYCEE PUBLIC'!$U:$U)+SUMIF('10 LYCEE PRIVE'!$DQ:$DQ,$AJ11,'10 LYCEE PRIVE'!$U:$U)</f>
        <v>12423</v>
      </c>
      <c r="AA11" s="35">
        <f>SUMIF('6 LYCEE PUBLIC'!$DT:$DT,$AJ11,'6 LYCEE PUBLIC'!$AQ:$AQ)+SUMIF('10 LYCEE PRIVE'!$DQ:$DQ,$AJ11,'10 LYCEE PRIVE'!$AQ:$AQ)</f>
        <v>886</v>
      </c>
      <c r="AB11" s="35">
        <f>SUMIF('6 LYCEE PUBLIC'!$DT:$DT,$AJ11,'6 LYCEE PUBLIC'!$DU:$DU)+SUMIF('10 LYCEE PRIVE'!$DQ:$DQ,$AJ11,'10 LYCEE PRIVE'!$DR:$DR)</f>
        <v>3917</v>
      </c>
      <c r="AC11" s="35">
        <f>SUMIF('6 LYCEE PUBLIC'!$DT:$DT,$AJ11,'6 LYCEE PUBLIC'!$DV:$DV)+SUMIF('10 LYCEE PRIVE'!$DQ:$DQ,$AJ11,'10 LYCEE PRIVE'!$DS:$DS)</f>
        <v>1992</v>
      </c>
      <c r="AD11" s="35">
        <f>SUMIF('6 LYCEE PUBLIC'!$DT:$DT,$AJ11,'6 LYCEE PUBLIC'!$CV:$CV)+SUMIF('10 LYCEE PRIVE'!$DQ:$DQ,$AJ11,'10 LYCEE PRIVE'!$CQ:$CQ)</f>
        <v>677</v>
      </c>
      <c r="AE11" s="35">
        <f>SUMIF('6 LYCEE PUBLIC'!$DT:$DT,$AJ11,'6 LYCEE PUBLIC'!$BE:$BE)+SUMIF('10 LYCEE PRIVE'!$DQ:$DQ,$AJ11,'10 LYCEE PRIVE'!$BE:$BE)</f>
        <v>361</v>
      </c>
      <c r="AF11" s="35">
        <f>SUMIF('6 LYCEE PUBLIC'!$DT:$DT,$AJ11,'6 LYCEE PUBLIC'!$DW:$DW)+SUMIF('10 LYCEE PRIVE'!$DQ:$DQ,$AJ11,'10 LYCEE PRIVE'!$DT:$DT)</f>
        <v>13791</v>
      </c>
      <c r="AG11" s="35">
        <f>SUMIF('6 LYCEE PUBLIC'!$DT:$DT,$AJ11,'6 LYCEE PUBLIC'!$BI:$BI)+SUMIF('10 LYCEE PRIVE'!$DQ:$DQ,$AJ11,'10 LYCEE PRIVE'!$BI:$BI)</f>
        <v>66</v>
      </c>
      <c r="AI11" s="113" t="str">
        <f t="shared" si="2"/>
        <v>AMORON'I MANIA</v>
      </c>
      <c r="AJ11" s="113" t="str">
        <f t="shared" si="3"/>
        <v>AMORON'I MANIATOTAL</v>
      </c>
    </row>
    <row r="12" spans="1:36">
      <c r="A12" s="162" t="s">
        <v>126</v>
      </c>
      <c r="B12" s="13" t="s">
        <v>119</v>
      </c>
      <c r="C12" s="12">
        <f>SUMIF('3 PRESCOLAIRE PUBLIC'!$AU:$AU,$AJ12,'3 PRESCOLAIRE PUBLIC'!$K:$K)+SUMIF('7 PRESCOLAIRE PRIVE'!$AP:$AP,$AJ12,'7 PRESCOLAIRE PRIVE'!$K:$K)</f>
        <v>84789</v>
      </c>
      <c r="D12" s="12">
        <f>SUMIF('3 PRESCOLAIRE PUBLIC'!$AU:$AU,$AJ12,'3 PRESCOLAIRE PUBLIC'!$T:$T)+SUMIF('7 PRESCOLAIRE PRIVE'!$AP:$AP,$AJ12,'7 PRESCOLAIRE PRIVE'!$T:$T)</f>
        <v>3427</v>
      </c>
      <c r="E12" s="12">
        <f>SUMIF('3 PRESCOLAIRE PUBLIC'!$AU:$AU,$AJ12,'3 PRESCOLAIRE PUBLIC'!$AV:$AV)+SUMIF('7 PRESCOLAIRE PRIVE'!$AP:$AP,$AJ12,'7 PRESCOLAIRE PRIVE'!$AQ:$AQ)</f>
        <v>75701</v>
      </c>
      <c r="F12" s="12">
        <f>SUMIF('3 PRESCOLAIRE PUBLIC'!$AU:$AU,$AJ12,'3 PRESCOLAIRE PUBLIC'!$AC:$AC)+SUMIF('7 PRESCOLAIRE PRIVE'!$AP:$AP,$AJ12,'7 PRESCOLAIRE PRIVE'!$X:$X)</f>
        <v>3940</v>
      </c>
      <c r="G12" s="12">
        <f>SUMIF('3 PRESCOLAIRE PUBLIC'!$AU:$AU,$AJ12,'3 PRESCOLAIRE PUBLIC'!$AH:$AH)+SUMIF('7 PRESCOLAIRE PRIVE'!$AP:$AP,$AJ12,'7 PRESCOLAIRE PRIVE'!$AC:$AC)</f>
        <v>1992</v>
      </c>
      <c r="H12" s="12">
        <f>SUMIF('4 PRIMAIRE PUBLIC'!$CR:$CR,$AJ12,'4 PRIMAIRE PUBLIC'!$M:$M)+SUMIF('8 PRIMAIRE PRIVE'!$CN:$CN,$AJ12,'8 PRIMAIRE PRIVE'!$M:$M)</f>
        <v>358585</v>
      </c>
      <c r="I12" s="12">
        <f>SUMIF('4 PRIMAIRE PUBLIC'!$CR:$CR,$AJ12,'4 PRIMAIRE PUBLIC'!$AA:$AA)+SUMIF('8 PRIMAIRE PRIVE'!$CN:$CN,$AJ12,'8 PRIMAIRE PRIVE'!$AA:$AA)</f>
        <v>42460</v>
      </c>
      <c r="J12" s="12">
        <f>SUMIF('4 PRIMAIRE PUBLIC'!$CR:$CR,$AJ12,'4 PRIMAIRE PUBLIC'!$BC:$BC)+SUMIF('8 PRIMAIRE PRIVE'!$CN:$CN,$AJ12,'8 PRIMAIRE PRIVE'!$BC:$BC)</f>
        <v>55716</v>
      </c>
      <c r="K12" s="12">
        <f>SUMIF('4 PRIMAIRE PUBLIC'!$CR:$CR,$AJ12,'4 PRIMAIRE PUBLIC'!$BG:$BG)+SUMIF('8 PRIMAIRE PRIVE'!$CN:$CN,$AJ12,'8 PRIMAIRE PRIVE'!$BG:$BG)</f>
        <v>39169</v>
      </c>
      <c r="L12" s="12">
        <f>SUMIF('4 PRIMAIRE PUBLIC'!$CR:$CR,$AJ12,'4 PRIMAIRE PUBLIC'!$BV:$BV)+SUMIF('8 PRIMAIRE PRIVE'!$CN:$CN,$AJ12,'8 PRIMAIRE PRIVE'!$BQ:$BQ)</f>
        <v>12221</v>
      </c>
      <c r="M12" s="12">
        <f>SUMIF('4 PRIMAIRE PUBLIC'!$CR:$CR,$AJ12,'4 PRIMAIRE PUBLIC'!$AK:$AK)+SUMIF('8 PRIMAIRE PRIVE'!$CN:$CN,$AJ12,'8 PRIMAIRE PRIVE'!$AK:$AK)</f>
        <v>12238</v>
      </c>
      <c r="N12" s="12">
        <f>SUMIF('4 PRIMAIRE PUBLIC'!$CR:$CR,$AJ12,'4 PRIMAIRE PUBLIC'!$CS:$CS)+SUMIF('8 PRIMAIRE PRIVE'!$CN:$CN,$AJ12,'8 PRIMAIRE PRIVE'!$CO:$CO)</f>
        <v>348049</v>
      </c>
      <c r="O12" s="12">
        <f>SUMIF('4 PRIMAIRE PUBLIC'!$CR:$CR,$AJ12,'4 PRIMAIRE PUBLIC'!$AO:$AO)+SUMIF('8 PRIMAIRE PRIVE'!$CN:$CN,$AJ12,'8 PRIMAIRE PRIVE'!$AO:$AO)</f>
        <v>2973</v>
      </c>
      <c r="P12" s="162" t="s">
        <v>126</v>
      </c>
      <c r="Q12" s="13" t="s">
        <v>119</v>
      </c>
      <c r="R12" s="12">
        <f>SUMIF('5 COLLEGE PUBLIC'!$CM:$CM,$AJ12,'5 COLLEGE PUBLIC'!$K:$K)+SUMIF('9 COLLEGE PRIVE'!$CJ:$CJ,$AJ12,'9 COLLEGE PRIVE'!$K:$K)</f>
        <v>151686</v>
      </c>
      <c r="S12" s="12">
        <f>SUMIF('5 COLLEGE PUBLIC'!$CM:$CM,$AJ12,'5 COLLEGE PUBLIC'!$W:$W)+SUMIF('9 COLLEGE PRIVE'!$CJ:$CJ,$AJ12,'9 COLLEGE PRIVE'!$W:$W)</f>
        <v>7831</v>
      </c>
      <c r="T12" s="12">
        <f>SUMIF('5 COLLEGE PUBLIC'!$CM:$CM,$AJ12,'5 COLLEGE PUBLIC'!$AX:$AX)+SUMIF('9 COLLEGE PRIVE'!$CJ:$CJ,$AJ12,'9 COLLEGE PRIVE'!$AX:$AX)</f>
        <v>37157</v>
      </c>
      <c r="U12" s="12">
        <f>SUMIF('5 COLLEGE PUBLIC'!$CM:$CM,$AJ12,'5 COLLEGE PUBLIC'!$BB:$BB)+SUMIF('9 COLLEGE PRIVE'!$CJ:$CJ,$AJ12,'9 COLLEGE PRIVE'!$BB:$BB)</f>
        <v>20912</v>
      </c>
      <c r="V12" s="12">
        <f>SUMIF('5 COLLEGE PUBLIC'!$CM:$CM,$AJ12,'5 COLLEGE PUBLIC'!$BQ:$BQ)+SUMIF('9 COLLEGE PRIVE'!$CJ:$CJ,$AJ12,'9 COLLEGE PRIVE'!$BL:$BL)</f>
        <v>9123</v>
      </c>
      <c r="W12" s="12">
        <f>SUMIF('5 COLLEGE PUBLIC'!$CM:$CM,$AJ12,'5 COLLEGE PUBLIC'!$AF:$AF)+SUMIF('9 COLLEGE PRIVE'!$CJ:$CJ,$AJ12,'9 COLLEGE PRIVE'!$AF:$AF)</f>
        <v>4892</v>
      </c>
      <c r="X12" s="12">
        <f>SUMIF('5 COLLEGE PUBLIC'!$CM:$CM,$AJ12,'5 COLLEGE PUBLIC'!$CN:$CN)+SUMIF('9 COLLEGE PRIVE'!$CJ:$CJ,$AJ12,'9 COLLEGE PRIVE'!$CK:$CK)</f>
        <v>155069</v>
      </c>
      <c r="Y12" s="12">
        <f>SUMIF('5 COLLEGE PUBLIC'!$CM:$CM,$AJ12,'5 COLLEGE PUBLIC'!$AJ:$AJ)+SUMIF('9 COLLEGE PRIVE'!$CJ:$CJ,$AJ12,'9 COLLEGE PRIVE'!$AJ:$AJ)</f>
        <v>987</v>
      </c>
      <c r="Z12" s="8">
        <f>SUMIF('6 LYCEE PUBLIC'!$DT:$DT,$AJ12,'6 LYCEE PUBLIC'!$U:$U)+SUMIF('10 LYCEE PRIVE'!$DQ:$DQ,$AJ12,'10 LYCEE PRIVE'!$U:$U)</f>
        <v>52932</v>
      </c>
      <c r="AA12" s="8">
        <f>SUMIF('6 LYCEE PUBLIC'!$DT:$DT,$AJ12,'6 LYCEE PUBLIC'!$AQ:$AQ)+SUMIF('10 LYCEE PRIVE'!$DQ:$DQ,$AJ12,'10 LYCEE PRIVE'!$AQ:$AQ)</f>
        <v>2998</v>
      </c>
      <c r="AB12" s="8">
        <f>SUMIF('6 LYCEE PUBLIC'!$DT:$DT,$AJ12,'6 LYCEE PUBLIC'!$DU:$DU)+SUMIF('10 LYCEE PRIVE'!$DQ:$DQ,$AJ12,'10 LYCEE PRIVE'!$DR:$DR)</f>
        <v>18241</v>
      </c>
      <c r="AC12" s="8">
        <f>SUMIF('6 LYCEE PUBLIC'!$DT:$DT,$AJ12,'6 LYCEE PUBLIC'!$DV:$DV)+SUMIF('10 LYCEE PRIVE'!$DQ:$DQ,$AJ12,'10 LYCEE PRIVE'!$DS:$DS)</f>
        <v>10226</v>
      </c>
      <c r="AD12" s="8">
        <f>SUMIF('6 LYCEE PUBLIC'!$DT:$DT,$AJ12,'6 LYCEE PUBLIC'!$CV:$CV)+SUMIF('10 LYCEE PRIVE'!$DQ:$DQ,$AJ12,'10 LYCEE PRIVE'!$CQ:$CQ)</f>
        <v>4049</v>
      </c>
      <c r="AE12" s="8">
        <f>SUMIF('6 LYCEE PUBLIC'!$DT:$DT,$AJ12,'6 LYCEE PUBLIC'!$BE:$BE)+SUMIF('10 LYCEE PRIVE'!$DQ:$DQ,$AJ12,'10 LYCEE PRIVE'!$BE:$BE)</f>
        <v>1751</v>
      </c>
      <c r="AF12" s="8">
        <f>SUMIF('6 LYCEE PUBLIC'!$DT:$DT,$AJ12,'6 LYCEE PUBLIC'!$DW:$DW)+SUMIF('10 LYCEE PRIVE'!$DQ:$DQ,$AJ12,'10 LYCEE PRIVE'!$DT:$DT)</f>
        <v>58830</v>
      </c>
      <c r="AG12" s="8">
        <f>SUMIF('6 LYCEE PUBLIC'!$DT:$DT,$AJ12,'6 LYCEE PUBLIC'!$BI:$BI)+SUMIF('10 LYCEE PRIVE'!$DQ:$DQ,$AJ12,'10 LYCEE PRIVE'!$BI:$BI)</f>
        <v>377</v>
      </c>
      <c r="AI12" s="113" t="str">
        <f t="shared" si="2"/>
        <v>ANALAMANGA</v>
      </c>
      <c r="AJ12" s="113" t="str">
        <f t="shared" si="3"/>
        <v>ANALAMANGARURAL</v>
      </c>
    </row>
    <row r="13" spans="1:36">
      <c r="A13" s="162"/>
      <c r="B13" s="13" t="s">
        <v>120</v>
      </c>
      <c r="C13" s="12">
        <f>SUMIF('3 PRESCOLAIRE PUBLIC'!$AU:$AU,$AJ13,'3 PRESCOLAIRE PUBLIC'!$K:$K)+SUMIF('7 PRESCOLAIRE PRIVE'!$AP:$AP,$AJ13,'7 PRESCOLAIRE PRIVE'!$K:$K)</f>
        <v>50236</v>
      </c>
      <c r="D13" s="12">
        <f>SUMIF('3 PRESCOLAIRE PUBLIC'!$AU:$AU,$AJ13,'3 PRESCOLAIRE PUBLIC'!$T:$T)+SUMIF('7 PRESCOLAIRE PRIVE'!$AP:$AP,$AJ13,'7 PRESCOLAIRE PRIVE'!$T:$T)</f>
        <v>1971</v>
      </c>
      <c r="E13" s="12">
        <f>SUMIF('3 PRESCOLAIRE PUBLIC'!$AU:$AU,$AJ13,'3 PRESCOLAIRE PUBLIC'!$AV:$AV)+SUMIF('7 PRESCOLAIRE PRIVE'!$AP:$AP,$AJ13,'7 PRESCOLAIRE PRIVE'!$AQ:$AQ)</f>
        <v>47869</v>
      </c>
      <c r="F13" s="12">
        <f>SUMIF('3 PRESCOLAIRE PUBLIC'!$AU:$AU,$AJ13,'3 PRESCOLAIRE PUBLIC'!$AC:$AC)+SUMIF('7 PRESCOLAIRE PRIVE'!$AP:$AP,$AJ13,'7 PRESCOLAIRE PRIVE'!$X:$X)</f>
        <v>2172</v>
      </c>
      <c r="G13" s="12">
        <f>SUMIF('3 PRESCOLAIRE PUBLIC'!$AU:$AU,$AJ13,'3 PRESCOLAIRE PUBLIC'!$AH:$AH)+SUMIF('7 PRESCOLAIRE PRIVE'!$AP:$AP,$AJ13,'7 PRESCOLAIRE PRIVE'!$AC:$AC)</f>
        <v>693</v>
      </c>
      <c r="H13" s="12">
        <f>SUMIF('4 PRIMAIRE PUBLIC'!$CR:$CR,$AJ13,'4 PRIMAIRE PUBLIC'!$M:$M)+SUMIF('8 PRIMAIRE PRIVE'!$CN:$CN,$AJ13,'8 PRIMAIRE PRIVE'!$M:$M)</f>
        <v>167433</v>
      </c>
      <c r="I13" s="12">
        <f>SUMIF('4 PRIMAIRE PUBLIC'!$CR:$CR,$AJ13,'4 PRIMAIRE PUBLIC'!$AA:$AA)+SUMIF('8 PRIMAIRE PRIVE'!$CN:$CN,$AJ13,'8 PRIMAIRE PRIVE'!$AA:$AA)</f>
        <v>12957</v>
      </c>
      <c r="J13" s="12">
        <f>SUMIF('4 PRIMAIRE PUBLIC'!$CR:$CR,$AJ13,'4 PRIMAIRE PUBLIC'!$BC:$BC)+SUMIF('8 PRIMAIRE PRIVE'!$CN:$CN,$AJ13,'8 PRIMAIRE PRIVE'!$BC:$BC)</f>
        <v>28338</v>
      </c>
      <c r="K13" s="12">
        <f>SUMIF('4 PRIMAIRE PUBLIC'!$CR:$CR,$AJ13,'4 PRIMAIRE PUBLIC'!$BG:$BG)+SUMIF('8 PRIMAIRE PRIVE'!$CN:$CN,$AJ13,'8 PRIMAIRE PRIVE'!$BG:$BG)</f>
        <v>20473</v>
      </c>
      <c r="L13" s="12">
        <f>SUMIF('4 PRIMAIRE PUBLIC'!$CR:$CR,$AJ13,'4 PRIMAIRE PUBLIC'!$BV:$BV)+SUMIF('8 PRIMAIRE PRIVE'!$CN:$CN,$AJ13,'8 PRIMAIRE PRIVE'!$BQ:$BQ)</f>
        <v>4730</v>
      </c>
      <c r="M13" s="12">
        <f>SUMIF('4 PRIMAIRE PUBLIC'!$CR:$CR,$AJ13,'4 PRIMAIRE PUBLIC'!$AK:$AK)+SUMIF('8 PRIMAIRE PRIVE'!$CN:$CN,$AJ13,'8 PRIMAIRE PRIVE'!$AK:$AK)</f>
        <v>4738</v>
      </c>
      <c r="N13" s="12">
        <f>SUMIF('4 PRIMAIRE PUBLIC'!$CR:$CR,$AJ13,'4 PRIMAIRE PUBLIC'!$CS:$CS)+SUMIF('8 PRIMAIRE PRIVE'!$CN:$CN,$AJ13,'8 PRIMAIRE PRIVE'!$CO:$CO)</f>
        <v>161618</v>
      </c>
      <c r="O13" s="12">
        <f>SUMIF('4 PRIMAIRE PUBLIC'!$CR:$CR,$AJ13,'4 PRIMAIRE PUBLIC'!$AO:$AO)+SUMIF('8 PRIMAIRE PRIVE'!$CN:$CN,$AJ13,'8 PRIMAIRE PRIVE'!$AO:$AO)</f>
        <v>848</v>
      </c>
      <c r="P13" s="162"/>
      <c r="Q13" s="13" t="s">
        <v>120</v>
      </c>
      <c r="R13" s="12">
        <f>SUMIF('5 COLLEGE PUBLIC'!$CM:$CM,$AJ13,'5 COLLEGE PUBLIC'!$K:$K)+SUMIF('9 COLLEGE PRIVE'!$CJ:$CJ,$AJ13,'9 COLLEGE PRIVE'!$K:$K)</f>
        <v>94662</v>
      </c>
      <c r="S13" s="12">
        <f>SUMIF('5 COLLEGE PUBLIC'!$CM:$CM,$AJ13,'5 COLLEGE PUBLIC'!$W:$W)+SUMIF('9 COLLEGE PRIVE'!$CJ:$CJ,$AJ13,'9 COLLEGE PRIVE'!$W:$W)</f>
        <v>4218</v>
      </c>
      <c r="T13" s="12">
        <f>SUMIF('5 COLLEGE PUBLIC'!$CM:$CM,$AJ13,'5 COLLEGE PUBLIC'!$AX:$AX)+SUMIF('9 COLLEGE PRIVE'!$CJ:$CJ,$AJ13,'9 COLLEGE PRIVE'!$AX:$AX)</f>
        <v>25213</v>
      </c>
      <c r="U13" s="12">
        <f>SUMIF('5 COLLEGE PUBLIC'!$CM:$CM,$AJ13,'5 COLLEGE PUBLIC'!$BB:$BB)+SUMIF('9 COLLEGE PRIVE'!$CJ:$CJ,$AJ13,'9 COLLEGE PRIVE'!$BB:$BB)</f>
        <v>14127</v>
      </c>
      <c r="V13" s="12">
        <f>SUMIF('5 COLLEGE PUBLIC'!$CM:$CM,$AJ13,'5 COLLEGE PUBLIC'!$BQ:$BQ)+SUMIF('9 COLLEGE PRIVE'!$CJ:$CJ,$AJ13,'9 COLLEGE PRIVE'!$BL:$BL)</f>
        <v>4587</v>
      </c>
      <c r="W13" s="12">
        <f>SUMIF('5 COLLEGE PUBLIC'!$CM:$CM,$AJ13,'5 COLLEGE PUBLIC'!$AF:$AF)+SUMIF('9 COLLEGE PRIVE'!$CJ:$CJ,$AJ13,'9 COLLEGE PRIVE'!$AF:$AF)</f>
        <v>2727</v>
      </c>
      <c r="X13" s="12">
        <f>SUMIF('5 COLLEGE PUBLIC'!$CM:$CM,$AJ13,'5 COLLEGE PUBLIC'!$CN:$CN)+SUMIF('9 COLLEGE PRIVE'!$CJ:$CJ,$AJ13,'9 COLLEGE PRIVE'!$CK:$CK)</f>
        <v>97781</v>
      </c>
      <c r="Y13" s="12">
        <f>SUMIF('5 COLLEGE PUBLIC'!$CM:$CM,$AJ13,'5 COLLEGE PUBLIC'!$AJ:$AJ)+SUMIF('9 COLLEGE PRIVE'!$CJ:$CJ,$AJ13,'9 COLLEGE PRIVE'!$AJ:$AJ)</f>
        <v>488</v>
      </c>
      <c r="Z13" s="8">
        <f>SUMIF('6 LYCEE PUBLIC'!$DT:$DT,$AJ13,'6 LYCEE PUBLIC'!$U:$U)+SUMIF('10 LYCEE PRIVE'!$DQ:$DQ,$AJ13,'10 LYCEE PRIVE'!$U:$U)</f>
        <v>46347</v>
      </c>
      <c r="AA13" s="8">
        <f>SUMIF('6 LYCEE PUBLIC'!$DT:$DT,$AJ13,'6 LYCEE PUBLIC'!$AQ:$AQ)+SUMIF('10 LYCEE PRIVE'!$DQ:$DQ,$AJ13,'10 LYCEE PRIVE'!$AQ:$AQ)</f>
        <v>3156</v>
      </c>
      <c r="AB13" s="8">
        <f>SUMIF('6 LYCEE PUBLIC'!$DT:$DT,$AJ13,'6 LYCEE PUBLIC'!$DU:$DU)+SUMIF('10 LYCEE PRIVE'!$DQ:$DQ,$AJ13,'10 LYCEE PRIVE'!$DR:$DR)</f>
        <v>17401</v>
      </c>
      <c r="AC13" s="8">
        <f>SUMIF('6 LYCEE PUBLIC'!$DT:$DT,$AJ13,'6 LYCEE PUBLIC'!$DV:$DV)+SUMIF('10 LYCEE PRIVE'!$DQ:$DQ,$AJ13,'10 LYCEE PRIVE'!$DS:$DS)</f>
        <v>9268</v>
      </c>
      <c r="AD13" s="8">
        <f>SUMIF('6 LYCEE PUBLIC'!$DT:$DT,$AJ13,'6 LYCEE PUBLIC'!$CV:$CV)+SUMIF('10 LYCEE PRIVE'!$DQ:$DQ,$AJ13,'10 LYCEE PRIVE'!$CQ:$CQ)</f>
        <v>2806</v>
      </c>
      <c r="AE13" s="8">
        <f>SUMIF('6 LYCEE PUBLIC'!$DT:$DT,$AJ13,'6 LYCEE PUBLIC'!$BE:$BE)+SUMIF('10 LYCEE PRIVE'!$DQ:$DQ,$AJ13,'10 LYCEE PRIVE'!$BE:$BE)</f>
        <v>1485</v>
      </c>
      <c r="AF13" s="8">
        <f>SUMIF('6 LYCEE PUBLIC'!$DT:$DT,$AJ13,'6 LYCEE PUBLIC'!$DW:$DW)+SUMIF('10 LYCEE PRIVE'!$DQ:$DQ,$AJ13,'10 LYCEE PRIVE'!$DT:$DT)</f>
        <v>54775</v>
      </c>
      <c r="AG13" s="8">
        <f>SUMIF('6 LYCEE PUBLIC'!$DT:$DT,$AJ13,'6 LYCEE PUBLIC'!$BI:$BI)+SUMIF('10 LYCEE PRIVE'!$DQ:$DQ,$AJ13,'10 LYCEE PRIVE'!$BI:$BI)</f>
        <v>243</v>
      </c>
      <c r="AI13" s="113" t="str">
        <f t="shared" si="2"/>
        <v>ANALAMANGA</v>
      </c>
      <c r="AJ13" s="113" t="str">
        <f t="shared" si="3"/>
        <v>ANALAMANGAURBAIN</v>
      </c>
    </row>
    <row r="14" spans="1:36">
      <c r="A14" s="162"/>
      <c r="B14" s="34" t="s">
        <v>102</v>
      </c>
      <c r="C14" s="35">
        <f>SUMIF('3 PRESCOLAIRE PUBLIC'!$AU:$AU,$AJ14,'3 PRESCOLAIRE PUBLIC'!$K:$K)+SUMIF('7 PRESCOLAIRE PRIVE'!$AP:$AP,$AJ14,'7 PRESCOLAIRE PRIVE'!$K:$K)</f>
        <v>135025</v>
      </c>
      <c r="D14" s="35">
        <f>SUMIF('3 PRESCOLAIRE PUBLIC'!$AU:$AU,$AJ14,'3 PRESCOLAIRE PUBLIC'!$T:$T)+SUMIF('7 PRESCOLAIRE PRIVE'!$AP:$AP,$AJ14,'7 PRESCOLAIRE PRIVE'!$T:$T)</f>
        <v>5398</v>
      </c>
      <c r="E14" s="35">
        <f>SUMIF('3 PRESCOLAIRE PUBLIC'!$AU:$AU,$AJ14,'3 PRESCOLAIRE PUBLIC'!$AV:$AV)+SUMIF('7 PRESCOLAIRE PRIVE'!$AP:$AP,$AJ14,'7 PRESCOLAIRE PRIVE'!$AQ:$AQ)</f>
        <v>123570</v>
      </c>
      <c r="F14" s="35">
        <f>SUMIF('3 PRESCOLAIRE PUBLIC'!$AU:$AU,$AJ14,'3 PRESCOLAIRE PUBLIC'!$AC:$AC)+SUMIF('7 PRESCOLAIRE PRIVE'!$AP:$AP,$AJ14,'7 PRESCOLAIRE PRIVE'!$X:$X)</f>
        <v>6112</v>
      </c>
      <c r="G14" s="35">
        <f>SUMIF('3 PRESCOLAIRE PUBLIC'!$AU:$AU,$AJ14,'3 PRESCOLAIRE PUBLIC'!$AH:$AH)+SUMIF('7 PRESCOLAIRE PRIVE'!$AP:$AP,$AJ14,'7 PRESCOLAIRE PRIVE'!$AC:$AC)</f>
        <v>2685</v>
      </c>
      <c r="H14" s="35">
        <f>SUMIF('4 PRIMAIRE PUBLIC'!$CR:$CR,$AJ14,'4 PRIMAIRE PUBLIC'!$M:$M)+SUMIF('8 PRIMAIRE PRIVE'!$CN:$CN,$AJ14,'8 PRIMAIRE PRIVE'!$M:$M)</f>
        <v>526018</v>
      </c>
      <c r="I14" s="35">
        <f>SUMIF('4 PRIMAIRE PUBLIC'!$CR:$CR,$AJ14,'4 PRIMAIRE PUBLIC'!$AA:$AA)+SUMIF('8 PRIMAIRE PRIVE'!$CN:$CN,$AJ14,'8 PRIMAIRE PRIVE'!$AA:$AA)</f>
        <v>55417</v>
      </c>
      <c r="J14" s="35">
        <f>SUMIF('4 PRIMAIRE PUBLIC'!$CR:$CR,$AJ14,'4 PRIMAIRE PUBLIC'!$BC:$BC)+SUMIF('8 PRIMAIRE PRIVE'!$CN:$CN,$AJ14,'8 PRIMAIRE PRIVE'!$BC:$BC)</f>
        <v>84054</v>
      </c>
      <c r="K14" s="35">
        <f>SUMIF('4 PRIMAIRE PUBLIC'!$CR:$CR,$AJ14,'4 PRIMAIRE PUBLIC'!$BG:$BG)+SUMIF('8 PRIMAIRE PRIVE'!$CN:$CN,$AJ14,'8 PRIMAIRE PRIVE'!$BG:$BG)</f>
        <v>59642</v>
      </c>
      <c r="L14" s="35">
        <f>SUMIF('4 PRIMAIRE PUBLIC'!$CR:$CR,$AJ14,'4 PRIMAIRE PUBLIC'!$BV:$BV)+SUMIF('8 PRIMAIRE PRIVE'!$CN:$CN,$AJ14,'8 PRIMAIRE PRIVE'!$BQ:$BQ)</f>
        <v>16951</v>
      </c>
      <c r="M14" s="35">
        <f>SUMIF('4 PRIMAIRE PUBLIC'!$CR:$CR,$AJ14,'4 PRIMAIRE PUBLIC'!$AK:$AK)+SUMIF('8 PRIMAIRE PRIVE'!$CN:$CN,$AJ14,'8 PRIMAIRE PRIVE'!$AK:$AK)</f>
        <v>16976</v>
      </c>
      <c r="N14" s="35">
        <f>SUMIF('4 PRIMAIRE PUBLIC'!$CR:$CR,$AJ14,'4 PRIMAIRE PUBLIC'!$CS:$CS)+SUMIF('8 PRIMAIRE PRIVE'!$CN:$CN,$AJ14,'8 PRIMAIRE PRIVE'!$CO:$CO)</f>
        <v>509667</v>
      </c>
      <c r="O14" s="35">
        <f>SUMIF('4 PRIMAIRE PUBLIC'!$CR:$CR,$AJ14,'4 PRIMAIRE PUBLIC'!$AO:$AO)+SUMIF('8 PRIMAIRE PRIVE'!$CN:$CN,$AJ14,'8 PRIMAIRE PRIVE'!$AO:$AO)</f>
        <v>3821</v>
      </c>
      <c r="P14" s="162"/>
      <c r="Q14" s="34" t="s">
        <v>102</v>
      </c>
      <c r="R14" s="35">
        <f>SUMIF('5 COLLEGE PUBLIC'!$CM:$CM,$AJ14,'5 COLLEGE PUBLIC'!$K:$K)+SUMIF('9 COLLEGE PRIVE'!$CJ:$CJ,$AJ14,'9 COLLEGE PRIVE'!$K:$K)</f>
        <v>246348</v>
      </c>
      <c r="S14" s="35">
        <f>SUMIF('5 COLLEGE PUBLIC'!$CM:$CM,$AJ14,'5 COLLEGE PUBLIC'!$W:$W)+SUMIF('9 COLLEGE PRIVE'!$CJ:$CJ,$AJ14,'9 COLLEGE PRIVE'!$W:$W)</f>
        <v>12049</v>
      </c>
      <c r="T14" s="35">
        <f>SUMIF('5 COLLEGE PUBLIC'!$CM:$CM,$AJ14,'5 COLLEGE PUBLIC'!$AX:$AX)+SUMIF('9 COLLEGE PRIVE'!$CJ:$CJ,$AJ14,'9 COLLEGE PRIVE'!$AX:$AX)</f>
        <v>62370</v>
      </c>
      <c r="U14" s="35">
        <f>SUMIF('5 COLLEGE PUBLIC'!$CM:$CM,$AJ14,'5 COLLEGE PUBLIC'!$BB:$BB)+SUMIF('9 COLLEGE PRIVE'!$CJ:$CJ,$AJ14,'9 COLLEGE PRIVE'!$BB:$BB)</f>
        <v>35039</v>
      </c>
      <c r="V14" s="35">
        <f>SUMIF('5 COLLEGE PUBLIC'!$CM:$CM,$AJ14,'5 COLLEGE PUBLIC'!$BQ:$BQ)+SUMIF('9 COLLEGE PRIVE'!$CJ:$CJ,$AJ14,'9 COLLEGE PRIVE'!$BL:$BL)</f>
        <v>13710</v>
      </c>
      <c r="W14" s="35">
        <f>SUMIF('5 COLLEGE PUBLIC'!$CM:$CM,$AJ14,'5 COLLEGE PUBLIC'!$AF:$AF)+SUMIF('9 COLLEGE PRIVE'!$CJ:$CJ,$AJ14,'9 COLLEGE PRIVE'!$AF:$AF)</f>
        <v>7619</v>
      </c>
      <c r="X14" s="35">
        <f>SUMIF('5 COLLEGE PUBLIC'!$CM:$CM,$AJ14,'5 COLLEGE PUBLIC'!$CN:$CN)+SUMIF('9 COLLEGE PRIVE'!$CJ:$CJ,$AJ14,'9 COLLEGE PRIVE'!$CK:$CK)</f>
        <v>252850</v>
      </c>
      <c r="Y14" s="35">
        <f>SUMIF('5 COLLEGE PUBLIC'!$CM:$CM,$AJ14,'5 COLLEGE PUBLIC'!$AJ:$AJ)+SUMIF('9 COLLEGE PRIVE'!$CJ:$CJ,$AJ14,'9 COLLEGE PRIVE'!$AJ:$AJ)</f>
        <v>1475</v>
      </c>
      <c r="Z14" s="35">
        <f>SUMIF('6 LYCEE PUBLIC'!$DT:$DT,$AJ14,'6 LYCEE PUBLIC'!$U:$U)+SUMIF('10 LYCEE PRIVE'!$DQ:$DQ,$AJ14,'10 LYCEE PRIVE'!$U:$U)</f>
        <v>99279</v>
      </c>
      <c r="AA14" s="35">
        <f>SUMIF('6 LYCEE PUBLIC'!$DT:$DT,$AJ14,'6 LYCEE PUBLIC'!$AQ:$AQ)+SUMIF('10 LYCEE PRIVE'!$DQ:$DQ,$AJ14,'10 LYCEE PRIVE'!$AQ:$AQ)</f>
        <v>6154</v>
      </c>
      <c r="AB14" s="35">
        <f>SUMIF('6 LYCEE PUBLIC'!$DT:$DT,$AJ14,'6 LYCEE PUBLIC'!$DU:$DU)+SUMIF('10 LYCEE PRIVE'!$DQ:$DQ,$AJ14,'10 LYCEE PRIVE'!$DR:$DR)</f>
        <v>35642</v>
      </c>
      <c r="AC14" s="35">
        <f>SUMIF('6 LYCEE PUBLIC'!$DT:$DT,$AJ14,'6 LYCEE PUBLIC'!$DV:$DV)+SUMIF('10 LYCEE PRIVE'!$DQ:$DQ,$AJ14,'10 LYCEE PRIVE'!$DS:$DS)</f>
        <v>19494</v>
      </c>
      <c r="AD14" s="35">
        <f>SUMIF('6 LYCEE PUBLIC'!$DT:$DT,$AJ14,'6 LYCEE PUBLIC'!$CV:$CV)+SUMIF('10 LYCEE PRIVE'!$DQ:$DQ,$AJ14,'10 LYCEE PRIVE'!$CQ:$CQ)</f>
        <v>6855</v>
      </c>
      <c r="AE14" s="35">
        <f>SUMIF('6 LYCEE PUBLIC'!$DT:$DT,$AJ14,'6 LYCEE PUBLIC'!$BE:$BE)+SUMIF('10 LYCEE PRIVE'!$DQ:$DQ,$AJ14,'10 LYCEE PRIVE'!$BE:$BE)</f>
        <v>3236</v>
      </c>
      <c r="AF14" s="35">
        <f>SUMIF('6 LYCEE PUBLIC'!$DT:$DT,$AJ14,'6 LYCEE PUBLIC'!$DW:$DW)+SUMIF('10 LYCEE PRIVE'!$DQ:$DQ,$AJ14,'10 LYCEE PRIVE'!$DT:$DT)</f>
        <v>113605</v>
      </c>
      <c r="AG14" s="35">
        <f>SUMIF('6 LYCEE PUBLIC'!$DT:$DT,$AJ14,'6 LYCEE PUBLIC'!$BI:$BI)+SUMIF('10 LYCEE PRIVE'!$DQ:$DQ,$AJ14,'10 LYCEE PRIVE'!$BI:$BI)</f>
        <v>620</v>
      </c>
      <c r="AI14" s="113" t="str">
        <f t="shared" si="2"/>
        <v>ANALAMANGA</v>
      </c>
      <c r="AJ14" s="113" t="str">
        <f t="shared" si="3"/>
        <v>ANALAMANGATOTAL</v>
      </c>
    </row>
    <row r="15" spans="1:36">
      <c r="A15" s="162" t="s">
        <v>127</v>
      </c>
      <c r="B15" s="13" t="s">
        <v>119</v>
      </c>
      <c r="C15" s="12">
        <f>SUMIF('3 PRESCOLAIRE PUBLIC'!$AU:$AU,$AJ15,'3 PRESCOLAIRE PUBLIC'!$K:$K)+SUMIF('7 PRESCOLAIRE PRIVE'!$AP:$AP,$AJ15,'7 PRESCOLAIRE PRIVE'!$K:$K)</f>
        <v>42398</v>
      </c>
      <c r="D15" s="12">
        <f>SUMIF('3 PRESCOLAIRE PUBLIC'!$AU:$AU,$AJ15,'3 PRESCOLAIRE PUBLIC'!$T:$T)+SUMIF('7 PRESCOLAIRE PRIVE'!$AP:$AP,$AJ15,'7 PRESCOLAIRE PRIVE'!$T:$T)</f>
        <v>972</v>
      </c>
      <c r="E15" s="12">
        <f>SUMIF('3 PRESCOLAIRE PUBLIC'!$AU:$AU,$AJ15,'3 PRESCOLAIRE PUBLIC'!$AV:$AV)+SUMIF('7 PRESCOLAIRE PRIVE'!$AP:$AP,$AJ15,'7 PRESCOLAIRE PRIVE'!$AQ:$AQ)</f>
        <v>14592</v>
      </c>
      <c r="F15" s="12">
        <f>SUMIF('3 PRESCOLAIRE PUBLIC'!$AU:$AU,$AJ15,'3 PRESCOLAIRE PUBLIC'!$AC:$AC)+SUMIF('7 PRESCOLAIRE PRIVE'!$AP:$AP,$AJ15,'7 PRESCOLAIRE PRIVE'!$X:$X)</f>
        <v>1558</v>
      </c>
      <c r="G15" s="12">
        <f>SUMIF('3 PRESCOLAIRE PUBLIC'!$AU:$AU,$AJ15,'3 PRESCOLAIRE PUBLIC'!$AH:$AH)+SUMIF('7 PRESCOLAIRE PRIVE'!$AP:$AP,$AJ15,'7 PRESCOLAIRE PRIVE'!$AC:$AC)</f>
        <v>991</v>
      </c>
      <c r="H15" s="12">
        <f>SUMIF('4 PRIMAIRE PUBLIC'!$CR:$CR,$AJ15,'4 PRIMAIRE PUBLIC'!$M:$M)+SUMIF('8 PRIMAIRE PRIVE'!$CN:$CN,$AJ15,'8 PRIMAIRE PRIVE'!$M:$M)</f>
        <v>195763</v>
      </c>
      <c r="I15" s="12">
        <f>SUMIF('4 PRIMAIRE PUBLIC'!$CR:$CR,$AJ15,'4 PRIMAIRE PUBLIC'!$AA:$AA)+SUMIF('8 PRIMAIRE PRIVE'!$CN:$CN,$AJ15,'8 PRIMAIRE PRIVE'!$AA:$AA)</f>
        <v>43083</v>
      </c>
      <c r="J15" s="12">
        <f>SUMIF('4 PRIMAIRE PUBLIC'!$CR:$CR,$AJ15,'4 PRIMAIRE PUBLIC'!$BC:$BC)+SUMIF('8 PRIMAIRE PRIVE'!$CN:$CN,$AJ15,'8 PRIMAIRE PRIVE'!$BC:$BC)</f>
        <v>24351</v>
      </c>
      <c r="K15" s="12">
        <f>SUMIF('4 PRIMAIRE PUBLIC'!$CR:$CR,$AJ15,'4 PRIMAIRE PUBLIC'!$BG:$BG)+SUMIF('8 PRIMAIRE PRIVE'!$CN:$CN,$AJ15,'8 PRIMAIRE PRIVE'!$BG:$BG)</f>
        <v>12783</v>
      </c>
      <c r="L15" s="12">
        <f>SUMIF('4 PRIMAIRE PUBLIC'!$CR:$CR,$AJ15,'4 PRIMAIRE PUBLIC'!$BV:$BV)+SUMIF('8 PRIMAIRE PRIVE'!$CN:$CN,$AJ15,'8 PRIMAIRE PRIVE'!$BQ:$BQ)</f>
        <v>5737</v>
      </c>
      <c r="M15" s="12">
        <f>SUMIF('4 PRIMAIRE PUBLIC'!$CR:$CR,$AJ15,'4 PRIMAIRE PUBLIC'!$AK:$AK)+SUMIF('8 PRIMAIRE PRIVE'!$CN:$CN,$AJ15,'8 PRIMAIRE PRIVE'!$AK:$AK)</f>
        <v>5472</v>
      </c>
      <c r="N15" s="12">
        <f>SUMIF('4 PRIMAIRE PUBLIC'!$CR:$CR,$AJ15,'4 PRIMAIRE PUBLIC'!$CS:$CS)+SUMIF('8 PRIMAIRE PRIVE'!$CN:$CN,$AJ15,'8 PRIMAIRE PRIVE'!$CO:$CO)</f>
        <v>141438</v>
      </c>
      <c r="O15" s="12">
        <f>SUMIF('4 PRIMAIRE PUBLIC'!$CR:$CR,$AJ15,'4 PRIMAIRE PUBLIC'!$AO:$AO)+SUMIF('8 PRIMAIRE PRIVE'!$CN:$CN,$AJ15,'8 PRIMAIRE PRIVE'!$AO:$AO)</f>
        <v>1417</v>
      </c>
      <c r="P15" s="162" t="s">
        <v>127</v>
      </c>
      <c r="Q15" s="13" t="s">
        <v>119</v>
      </c>
      <c r="R15" s="12">
        <f>SUMIF('5 COLLEGE PUBLIC'!$CM:$CM,$AJ15,'5 COLLEGE PUBLIC'!$K:$K)+SUMIF('9 COLLEGE PRIVE'!$CJ:$CJ,$AJ15,'9 COLLEGE PRIVE'!$K:$K)</f>
        <v>46154</v>
      </c>
      <c r="S15" s="12">
        <f>SUMIF('5 COLLEGE PUBLIC'!$CM:$CM,$AJ15,'5 COLLEGE PUBLIC'!$W:$W)+SUMIF('9 COLLEGE PRIVE'!$CJ:$CJ,$AJ15,'9 COLLEGE PRIVE'!$W:$W)</f>
        <v>4528</v>
      </c>
      <c r="T15" s="12">
        <f>SUMIF('5 COLLEGE PUBLIC'!$CM:$CM,$AJ15,'5 COLLEGE PUBLIC'!$AX:$AX)+SUMIF('9 COLLEGE PRIVE'!$CJ:$CJ,$AJ15,'9 COLLEGE PRIVE'!$AX:$AX)</f>
        <v>11005</v>
      </c>
      <c r="U15" s="12">
        <f>SUMIF('5 COLLEGE PUBLIC'!$CM:$CM,$AJ15,'5 COLLEGE PUBLIC'!$BB:$BB)+SUMIF('9 COLLEGE PRIVE'!$CJ:$CJ,$AJ15,'9 COLLEGE PRIVE'!$BB:$BB)</f>
        <v>4681</v>
      </c>
      <c r="V15" s="12">
        <f>SUMIF('5 COLLEGE PUBLIC'!$CM:$CM,$AJ15,'5 COLLEGE PUBLIC'!$BQ:$BQ)+SUMIF('9 COLLEGE PRIVE'!$CJ:$CJ,$AJ15,'9 COLLEGE PRIVE'!$BL:$BL)</f>
        <v>2260</v>
      </c>
      <c r="W15" s="12">
        <f>SUMIF('5 COLLEGE PUBLIC'!$CM:$CM,$AJ15,'5 COLLEGE PUBLIC'!$AF:$AF)+SUMIF('9 COLLEGE PRIVE'!$CJ:$CJ,$AJ15,'9 COLLEGE PRIVE'!$AF:$AF)</f>
        <v>1151</v>
      </c>
      <c r="X15" s="12">
        <f>SUMIF('5 COLLEGE PUBLIC'!$CM:$CM,$AJ15,'5 COLLEGE PUBLIC'!$CN:$CN)+SUMIF('9 COLLEGE PRIVE'!$CJ:$CJ,$AJ15,'9 COLLEGE PRIVE'!$CK:$CK)</f>
        <v>41679</v>
      </c>
      <c r="Y15" s="12">
        <f>SUMIF('5 COLLEGE PUBLIC'!$CM:$CM,$AJ15,'5 COLLEGE PUBLIC'!$AJ:$AJ)+SUMIF('9 COLLEGE PRIVE'!$CJ:$CJ,$AJ15,'9 COLLEGE PRIVE'!$AJ:$AJ)</f>
        <v>227</v>
      </c>
      <c r="Z15" s="8">
        <f>SUMIF('6 LYCEE PUBLIC'!$DT:$DT,$AJ15,'6 LYCEE PUBLIC'!$U:$U)+SUMIF('10 LYCEE PRIVE'!$DQ:$DQ,$AJ15,'10 LYCEE PRIVE'!$U:$U)</f>
        <v>7269</v>
      </c>
      <c r="AA15" s="8">
        <f>SUMIF('6 LYCEE PUBLIC'!$DT:$DT,$AJ15,'6 LYCEE PUBLIC'!$AQ:$AQ)+SUMIF('10 LYCEE PRIVE'!$DQ:$DQ,$AJ15,'10 LYCEE PRIVE'!$AQ:$AQ)</f>
        <v>634</v>
      </c>
      <c r="AB15" s="8">
        <f>SUMIF('6 LYCEE PUBLIC'!$DT:$DT,$AJ15,'6 LYCEE PUBLIC'!$DU:$DU)+SUMIF('10 LYCEE PRIVE'!$DQ:$DQ,$AJ15,'10 LYCEE PRIVE'!$DR:$DR)</f>
        <v>1926</v>
      </c>
      <c r="AC15" s="8">
        <f>SUMIF('6 LYCEE PUBLIC'!$DT:$DT,$AJ15,'6 LYCEE PUBLIC'!$DV:$DV)+SUMIF('10 LYCEE PRIVE'!$DQ:$DQ,$AJ15,'10 LYCEE PRIVE'!$DS:$DS)</f>
        <v>959</v>
      </c>
      <c r="AD15" s="8">
        <f>SUMIF('6 LYCEE PUBLIC'!$DT:$DT,$AJ15,'6 LYCEE PUBLIC'!$CV:$CV)+SUMIF('10 LYCEE PRIVE'!$DQ:$DQ,$AJ15,'10 LYCEE PRIVE'!$CQ:$CQ)</f>
        <v>340</v>
      </c>
      <c r="AE15" s="8">
        <f>SUMIF('6 LYCEE PUBLIC'!$DT:$DT,$AJ15,'6 LYCEE PUBLIC'!$BE:$BE)+SUMIF('10 LYCEE PRIVE'!$DQ:$DQ,$AJ15,'10 LYCEE PRIVE'!$BE:$BE)</f>
        <v>155</v>
      </c>
      <c r="AF15" s="8">
        <f>SUMIF('6 LYCEE PUBLIC'!$DT:$DT,$AJ15,'6 LYCEE PUBLIC'!$DW:$DW)+SUMIF('10 LYCEE PRIVE'!$DQ:$DQ,$AJ15,'10 LYCEE PRIVE'!$DT:$DT)</f>
        <v>6720</v>
      </c>
      <c r="AG15" s="8">
        <f>SUMIF('6 LYCEE PUBLIC'!$DT:$DT,$AJ15,'6 LYCEE PUBLIC'!$BI:$BI)+SUMIF('10 LYCEE PRIVE'!$DQ:$DQ,$AJ15,'10 LYCEE PRIVE'!$BI:$BI)</f>
        <v>34</v>
      </c>
      <c r="AI15" s="113" t="str">
        <f t="shared" si="2"/>
        <v>ANALANJIROFO</v>
      </c>
      <c r="AJ15" s="113" t="str">
        <f t="shared" si="3"/>
        <v>ANALANJIROFORURAL</v>
      </c>
    </row>
    <row r="16" spans="1:36">
      <c r="A16" s="162"/>
      <c r="B16" s="13" t="s">
        <v>120</v>
      </c>
      <c r="C16" s="12">
        <f>SUMIF('3 PRESCOLAIRE PUBLIC'!$AU:$AU,$AJ16,'3 PRESCOLAIRE PUBLIC'!$K:$K)+SUMIF('7 PRESCOLAIRE PRIVE'!$AP:$AP,$AJ16,'7 PRESCOLAIRE PRIVE'!$K:$K)</f>
        <v>11710</v>
      </c>
      <c r="D16" s="12">
        <f>SUMIF('3 PRESCOLAIRE PUBLIC'!$AU:$AU,$AJ16,'3 PRESCOLAIRE PUBLIC'!$T:$T)+SUMIF('7 PRESCOLAIRE PRIVE'!$AP:$AP,$AJ16,'7 PRESCOLAIRE PRIVE'!$T:$T)</f>
        <v>320</v>
      </c>
      <c r="E16" s="12">
        <f>SUMIF('3 PRESCOLAIRE PUBLIC'!$AU:$AU,$AJ16,'3 PRESCOLAIRE PUBLIC'!$AV:$AV)+SUMIF('7 PRESCOLAIRE PRIVE'!$AP:$AP,$AJ16,'7 PRESCOLAIRE PRIVE'!$AQ:$AQ)</f>
        <v>7737</v>
      </c>
      <c r="F16" s="12">
        <f>SUMIF('3 PRESCOLAIRE PUBLIC'!$AU:$AU,$AJ16,'3 PRESCOLAIRE PUBLIC'!$AC:$AC)+SUMIF('7 PRESCOLAIRE PRIVE'!$AP:$AP,$AJ16,'7 PRESCOLAIRE PRIVE'!$X:$X)</f>
        <v>410</v>
      </c>
      <c r="G16" s="12">
        <f>SUMIF('3 PRESCOLAIRE PUBLIC'!$AU:$AU,$AJ16,'3 PRESCOLAIRE PUBLIC'!$AH:$AH)+SUMIF('7 PRESCOLAIRE PRIVE'!$AP:$AP,$AJ16,'7 PRESCOLAIRE PRIVE'!$AC:$AC)</f>
        <v>154</v>
      </c>
      <c r="H16" s="12">
        <f>SUMIF('4 PRIMAIRE PUBLIC'!$CR:$CR,$AJ16,'4 PRIMAIRE PUBLIC'!$M:$M)+SUMIF('8 PRIMAIRE PRIVE'!$CN:$CN,$AJ16,'8 PRIMAIRE PRIVE'!$M:$M)</f>
        <v>33657</v>
      </c>
      <c r="I16" s="12">
        <f>SUMIF('4 PRIMAIRE PUBLIC'!$CR:$CR,$AJ16,'4 PRIMAIRE PUBLIC'!$AA:$AA)+SUMIF('8 PRIMAIRE PRIVE'!$CN:$CN,$AJ16,'8 PRIMAIRE PRIVE'!$AA:$AA)</f>
        <v>5177</v>
      </c>
      <c r="J16" s="12">
        <f>SUMIF('4 PRIMAIRE PUBLIC'!$CR:$CR,$AJ16,'4 PRIMAIRE PUBLIC'!$BC:$BC)+SUMIF('8 PRIMAIRE PRIVE'!$CN:$CN,$AJ16,'8 PRIMAIRE PRIVE'!$BC:$BC)</f>
        <v>5796</v>
      </c>
      <c r="K16" s="12">
        <f>SUMIF('4 PRIMAIRE PUBLIC'!$CR:$CR,$AJ16,'4 PRIMAIRE PUBLIC'!$BG:$BG)+SUMIF('8 PRIMAIRE PRIVE'!$CN:$CN,$AJ16,'8 PRIMAIRE PRIVE'!$BG:$BG)</f>
        <v>3822</v>
      </c>
      <c r="L16" s="12">
        <f>SUMIF('4 PRIMAIRE PUBLIC'!$CR:$CR,$AJ16,'4 PRIMAIRE PUBLIC'!$BV:$BV)+SUMIF('8 PRIMAIRE PRIVE'!$CN:$CN,$AJ16,'8 PRIMAIRE PRIVE'!$BQ:$BQ)</f>
        <v>987</v>
      </c>
      <c r="M16" s="12">
        <f>SUMIF('4 PRIMAIRE PUBLIC'!$CR:$CR,$AJ16,'4 PRIMAIRE PUBLIC'!$AK:$AK)+SUMIF('8 PRIMAIRE PRIVE'!$CN:$CN,$AJ16,'8 PRIMAIRE PRIVE'!$AK:$AK)</f>
        <v>821</v>
      </c>
      <c r="N16" s="12">
        <f>SUMIF('4 PRIMAIRE PUBLIC'!$CR:$CR,$AJ16,'4 PRIMAIRE PUBLIC'!$CS:$CS)+SUMIF('8 PRIMAIRE PRIVE'!$CN:$CN,$AJ16,'8 PRIMAIRE PRIVE'!$CO:$CO)</f>
        <v>28774</v>
      </c>
      <c r="O16" s="12">
        <f>SUMIF('4 PRIMAIRE PUBLIC'!$CR:$CR,$AJ16,'4 PRIMAIRE PUBLIC'!$AO:$AO)+SUMIF('8 PRIMAIRE PRIVE'!$CN:$CN,$AJ16,'8 PRIMAIRE PRIVE'!$AO:$AO)</f>
        <v>153</v>
      </c>
      <c r="P16" s="162"/>
      <c r="Q16" s="13" t="s">
        <v>120</v>
      </c>
      <c r="R16" s="12">
        <f>SUMIF('5 COLLEGE PUBLIC'!$CM:$CM,$AJ16,'5 COLLEGE PUBLIC'!$K:$K)+SUMIF('9 COLLEGE PRIVE'!$CJ:$CJ,$AJ16,'9 COLLEGE PRIVE'!$K:$K)</f>
        <v>20979</v>
      </c>
      <c r="S16" s="12">
        <f>SUMIF('5 COLLEGE PUBLIC'!$CM:$CM,$AJ16,'5 COLLEGE PUBLIC'!$W:$W)+SUMIF('9 COLLEGE PRIVE'!$CJ:$CJ,$AJ16,'9 COLLEGE PRIVE'!$W:$W)</f>
        <v>3357</v>
      </c>
      <c r="T16" s="12">
        <f>SUMIF('5 COLLEGE PUBLIC'!$CM:$CM,$AJ16,'5 COLLEGE PUBLIC'!$AX:$AX)+SUMIF('9 COLLEGE PRIVE'!$CJ:$CJ,$AJ16,'9 COLLEGE PRIVE'!$AX:$AX)</f>
        <v>8183</v>
      </c>
      <c r="U16" s="12">
        <f>SUMIF('5 COLLEGE PUBLIC'!$CM:$CM,$AJ16,'5 COLLEGE PUBLIC'!$BB:$BB)+SUMIF('9 COLLEGE PRIVE'!$CJ:$CJ,$AJ16,'9 COLLEGE PRIVE'!$BB:$BB)</f>
        <v>3467</v>
      </c>
      <c r="V16" s="12">
        <f>SUMIF('5 COLLEGE PUBLIC'!$CM:$CM,$AJ16,'5 COLLEGE PUBLIC'!$BQ:$BQ)+SUMIF('9 COLLEGE PRIVE'!$CJ:$CJ,$AJ16,'9 COLLEGE PRIVE'!$BL:$BL)</f>
        <v>1004</v>
      </c>
      <c r="W16" s="12">
        <f>SUMIF('5 COLLEGE PUBLIC'!$CM:$CM,$AJ16,'5 COLLEGE PUBLIC'!$AF:$AF)+SUMIF('9 COLLEGE PRIVE'!$CJ:$CJ,$AJ16,'9 COLLEGE PRIVE'!$AF:$AF)</f>
        <v>505</v>
      </c>
      <c r="X16" s="12">
        <f>SUMIF('5 COLLEGE PUBLIC'!$CM:$CM,$AJ16,'5 COLLEGE PUBLIC'!$CN:$CN)+SUMIF('9 COLLEGE PRIVE'!$CJ:$CJ,$AJ16,'9 COLLEGE PRIVE'!$CK:$CK)</f>
        <v>20749</v>
      </c>
      <c r="Y16" s="12">
        <f>SUMIF('5 COLLEGE PUBLIC'!$CM:$CM,$AJ16,'5 COLLEGE PUBLIC'!$AJ:$AJ)+SUMIF('9 COLLEGE PRIVE'!$CJ:$CJ,$AJ16,'9 COLLEGE PRIVE'!$AJ:$AJ)</f>
        <v>68</v>
      </c>
      <c r="Z16" s="8">
        <f>SUMIF('6 LYCEE PUBLIC'!$DT:$DT,$AJ16,'6 LYCEE PUBLIC'!$U:$U)+SUMIF('10 LYCEE PRIVE'!$DQ:$DQ,$AJ16,'10 LYCEE PRIVE'!$U:$U)</f>
        <v>12905</v>
      </c>
      <c r="AA16" s="8">
        <f>SUMIF('6 LYCEE PUBLIC'!$DT:$DT,$AJ16,'6 LYCEE PUBLIC'!$AQ:$AQ)+SUMIF('10 LYCEE PRIVE'!$DQ:$DQ,$AJ16,'10 LYCEE PRIVE'!$AQ:$AQ)</f>
        <v>1449</v>
      </c>
      <c r="AB16" s="8">
        <f>SUMIF('6 LYCEE PUBLIC'!$DT:$DT,$AJ16,'6 LYCEE PUBLIC'!$DU:$DU)+SUMIF('10 LYCEE PRIVE'!$DQ:$DQ,$AJ16,'10 LYCEE PRIVE'!$DR:$DR)</f>
        <v>3949</v>
      </c>
      <c r="AC16" s="8">
        <f>SUMIF('6 LYCEE PUBLIC'!$DT:$DT,$AJ16,'6 LYCEE PUBLIC'!$DV:$DV)+SUMIF('10 LYCEE PRIVE'!$DQ:$DQ,$AJ16,'10 LYCEE PRIVE'!$DS:$DS)</f>
        <v>1967</v>
      </c>
      <c r="AD16" s="8">
        <f>SUMIF('6 LYCEE PUBLIC'!$DT:$DT,$AJ16,'6 LYCEE PUBLIC'!$CV:$CV)+SUMIF('10 LYCEE PRIVE'!$DQ:$DQ,$AJ16,'10 LYCEE PRIVE'!$CQ:$CQ)</f>
        <v>597</v>
      </c>
      <c r="AE16" s="8">
        <f>SUMIF('6 LYCEE PUBLIC'!$DT:$DT,$AJ16,'6 LYCEE PUBLIC'!$BE:$BE)+SUMIF('10 LYCEE PRIVE'!$DQ:$DQ,$AJ16,'10 LYCEE PRIVE'!$BE:$BE)</f>
        <v>255</v>
      </c>
      <c r="AF16" s="8">
        <f>SUMIF('6 LYCEE PUBLIC'!$DT:$DT,$AJ16,'6 LYCEE PUBLIC'!$DW:$DW)+SUMIF('10 LYCEE PRIVE'!$DQ:$DQ,$AJ16,'10 LYCEE PRIVE'!$DT:$DT)</f>
        <v>12812</v>
      </c>
      <c r="AG16" s="8">
        <f>SUMIF('6 LYCEE PUBLIC'!$DT:$DT,$AJ16,'6 LYCEE PUBLIC'!$BI:$BI)+SUMIF('10 LYCEE PRIVE'!$DQ:$DQ,$AJ16,'10 LYCEE PRIVE'!$BI:$BI)</f>
        <v>34</v>
      </c>
      <c r="AI16" s="113" t="str">
        <f t="shared" si="2"/>
        <v>ANALANJIROFO</v>
      </c>
      <c r="AJ16" s="113" t="str">
        <f t="shared" si="3"/>
        <v>ANALANJIROFOURBAIN</v>
      </c>
    </row>
    <row r="17" spans="1:36">
      <c r="A17" s="162"/>
      <c r="B17" s="34" t="s">
        <v>102</v>
      </c>
      <c r="C17" s="35">
        <f>SUMIF('3 PRESCOLAIRE PUBLIC'!$AU:$AU,$AJ17,'3 PRESCOLAIRE PUBLIC'!$K:$K)+SUMIF('7 PRESCOLAIRE PRIVE'!$AP:$AP,$AJ17,'7 PRESCOLAIRE PRIVE'!$K:$K)</f>
        <v>54108</v>
      </c>
      <c r="D17" s="35">
        <f>SUMIF('3 PRESCOLAIRE PUBLIC'!$AU:$AU,$AJ17,'3 PRESCOLAIRE PUBLIC'!$T:$T)+SUMIF('7 PRESCOLAIRE PRIVE'!$AP:$AP,$AJ17,'7 PRESCOLAIRE PRIVE'!$T:$T)</f>
        <v>1292</v>
      </c>
      <c r="E17" s="35">
        <f>SUMIF('3 PRESCOLAIRE PUBLIC'!$AU:$AU,$AJ17,'3 PRESCOLAIRE PUBLIC'!$AV:$AV)+SUMIF('7 PRESCOLAIRE PRIVE'!$AP:$AP,$AJ17,'7 PRESCOLAIRE PRIVE'!$AQ:$AQ)</f>
        <v>22329</v>
      </c>
      <c r="F17" s="35">
        <f>SUMIF('3 PRESCOLAIRE PUBLIC'!$AU:$AU,$AJ17,'3 PRESCOLAIRE PUBLIC'!$AC:$AC)+SUMIF('7 PRESCOLAIRE PRIVE'!$AP:$AP,$AJ17,'7 PRESCOLAIRE PRIVE'!$X:$X)</f>
        <v>1968</v>
      </c>
      <c r="G17" s="35">
        <f>SUMIF('3 PRESCOLAIRE PUBLIC'!$AU:$AU,$AJ17,'3 PRESCOLAIRE PUBLIC'!$AH:$AH)+SUMIF('7 PRESCOLAIRE PRIVE'!$AP:$AP,$AJ17,'7 PRESCOLAIRE PRIVE'!$AC:$AC)</f>
        <v>1145</v>
      </c>
      <c r="H17" s="35">
        <f>SUMIF('4 PRIMAIRE PUBLIC'!$CR:$CR,$AJ17,'4 PRIMAIRE PUBLIC'!$M:$M)+SUMIF('8 PRIMAIRE PRIVE'!$CN:$CN,$AJ17,'8 PRIMAIRE PRIVE'!$M:$M)</f>
        <v>229420</v>
      </c>
      <c r="I17" s="35">
        <f>SUMIF('4 PRIMAIRE PUBLIC'!$CR:$CR,$AJ17,'4 PRIMAIRE PUBLIC'!$AA:$AA)+SUMIF('8 PRIMAIRE PRIVE'!$CN:$CN,$AJ17,'8 PRIMAIRE PRIVE'!$AA:$AA)</f>
        <v>48260</v>
      </c>
      <c r="J17" s="35">
        <f>SUMIF('4 PRIMAIRE PUBLIC'!$CR:$CR,$AJ17,'4 PRIMAIRE PUBLIC'!$BC:$BC)+SUMIF('8 PRIMAIRE PRIVE'!$CN:$CN,$AJ17,'8 PRIMAIRE PRIVE'!$BC:$BC)</f>
        <v>30147</v>
      </c>
      <c r="K17" s="35">
        <f>SUMIF('4 PRIMAIRE PUBLIC'!$CR:$CR,$AJ17,'4 PRIMAIRE PUBLIC'!$BG:$BG)+SUMIF('8 PRIMAIRE PRIVE'!$CN:$CN,$AJ17,'8 PRIMAIRE PRIVE'!$BG:$BG)</f>
        <v>16605</v>
      </c>
      <c r="L17" s="35">
        <f>SUMIF('4 PRIMAIRE PUBLIC'!$CR:$CR,$AJ17,'4 PRIMAIRE PUBLIC'!$BV:$BV)+SUMIF('8 PRIMAIRE PRIVE'!$CN:$CN,$AJ17,'8 PRIMAIRE PRIVE'!$BQ:$BQ)</f>
        <v>6724</v>
      </c>
      <c r="M17" s="35">
        <f>SUMIF('4 PRIMAIRE PUBLIC'!$CR:$CR,$AJ17,'4 PRIMAIRE PUBLIC'!$AK:$AK)+SUMIF('8 PRIMAIRE PRIVE'!$CN:$CN,$AJ17,'8 PRIMAIRE PRIVE'!$AK:$AK)</f>
        <v>6293</v>
      </c>
      <c r="N17" s="35">
        <f>SUMIF('4 PRIMAIRE PUBLIC'!$CR:$CR,$AJ17,'4 PRIMAIRE PUBLIC'!$CS:$CS)+SUMIF('8 PRIMAIRE PRIVE'!$CN:$CN,$AJ17,'8 PRIMAIRE PRIVE'!$CO:$CO)</f>
        <v>170212</v>
      </c>
      <c r="O17" s="35">
        <f>SUMIF('4 PRIMAIRE PUBLIC'!$CR:$CR,$AJ17,'4 PRIMAIRE PUBLIC'!$AO:$AO)+SUMIF('8 PRIMAIRE PRIVE'!$CN:$CN,$AJ17,'8 PRIMAIRE PRIVE'!$AO:$AO)</f>
        <v>1570</v>
      </c>
      <c r="P17" s="162"/>
      <c r="Q17" s="34" t="s">
        <v>102</v>
      </c>
      <c r="R17" s="35">
        <f>SUMIF('5 COLLEGE PUBLIC'!$CM:$CM,$AJ17,'5 COLLEGE PUBLIC'!$K:$K)+SUMIF('9 COLLEGE PRIVE'!$CJ:$CJ,$AJ17,'9 COLLEGE PRIVE'!$K:$K)</f>
        <v>67133</v>
      </c>
      <c r="S17" s="35">
        <f>SUMIF('5 COLLEGE PUBLIC'!$CM:$CM,$AJ17,'5 COLLEGE PUBLIC'!$W:$W)+SUMIF('9 COLLEGE PRIVE'!$CJ:$CJ,$AJ17,'9 COLLEGE PRIVE'!$W:$W)</f>
        <v>7885</v>
      </c>
      <c r="T17" s="35">
        <f>SUMIF('5 COLLEGE PUBLIC'!$CM:$CM,$AJ17,'5 COLLEGE PUBLIC'!$AX:$AX)+SUMIF('9 COLLEGE PRIVE'!$CJ:$CJ,$AJ17,'9 COLLEGE PRIVE'!$AX:$AX)</f>
        <v>19188</v>
      </c>
      <c r="U17" s="35">
        <f>SUMIF('5 COLLEGE PUBLIC'!$CM:$CM,$AJ17,'5 COLLEGE PUBLIC'!$BB:$BB)+SUMIF('9 COLLEGE PRIVE'!$CJ:$CJ,$AJ17,'9 COLLEGE PRIVE'!$BB:$BB)</f>
        <v>8148</v>
      </c>
      <c r="V17" s="35">
        <f>SUMIF('5 COLLEGE PUBLIC'!$CM:$CM,$AJ17,'5 COLLEGE PUBLIC'!$BQ:$BQ)+SUMIF('9 COLLEGE PRIVE'!$CJ:$CJ,$AJ17,'9 COLLEGE PRIVE'!$BL:$BL)</f>
        <v>3264</v>
      </c>
      <c r="W17" s="35">
        <f>SUMIF('5 COLLEGE PUBLIC'!$CM:$CM,$AJ17,'5 COLLEGE PUBLIC'!$AF:$AF)+SUMIF('9 COLLEGE PRIVE'!$CJ:$CJ,$AJ17,'9 COLLEGE PRIVE'!$AF:$AF)</f>
        <v>1656</v>
      </c>
      <c r="X17" s="35">
        <f>SUMIF('5 COLLEGE PUBLIC'!$CM:$CM,$AJ17,'5 COLLEGE PUBLIC'!$CN:$CN)+SUMIF('9 COLLEGE PRIVE'!$CJ:$CJ,$AJ17,'9 COLLEGE PRIVE'!$CK:$CK)</f>
        <v>62428</v>
      </c>
      <c r="Y17" s="35">
        <f>SUMIF('5 COLLEGE PUBLIC'!$CM:$CM,$AJ17,'5 COLLEGE PUBLIC'!$AJ:$AJ)+SUMIF('9 COLLEGE PRIVE'!$CJ:$CJ,$AJ17,'9 COLLEGE PRIVE'!$AJ:$AJ)</f>
        <v>295</v>
      </c>
      <c r="Z17" s="35">
        <f>SUMIF('6 LYCEE PUBLIC'!$DT:$DT,$AJ17,'6 LYCEE PUBLIC'!$U:$U)+SUMIF('10 LYCEE PRIVE'!$DQ:$DQ,$AJ17,'10 LYCEE PRIVE'!$U:$U)</f>
        <v>20174</v>
      </c>
      <c r="AA17" s="35">
        <f>SUMIF('6 LYCEE PUBLIC'!$DT:$DT,$AJ17,'6 LYCEE PUBLIC'!$AQ:$AQ)+SUMIF('10 LYCEE PRIVE'!$DQ:$DQ,$AJ17,'10 LYCEE PRIVE'!$AQ:$AQ)</f>
        <v>2083</v>
      </c>
      <c r="AB17" s="35">
        <f>SUMIF('6 LYCEE PUBLIC'!$DT:$DT,$AJ17,'6 LYCEE PUBLIC'!$DU:$DU)+SUMIF('10 LYCEE PRIVE'!$DQ:$DQ,$AJ17,'10 LYCEE PRIVE'!$DR:$DR)</f>
        <v>5875</v>
      </c>
      <c r="AC17" s="35">
        <f>SUMIF('6 LYCEE PUBLIC'!$DT:$DT,$AJ17,'6 LYCEE PUBLIC'!$DV:$DV)+SUMIF('10 LYCEE PRIVE'!$DQ:$DQ,$AJ17,'10 LYCEE PRIVE'!$DS:$DS)</f>
        <v>2926</v>
      </c>
      <c r="AD17" s="35">
        <f>SUMIF('6 LYCEE PUBLIC'!$DT:$DT,$AJ17,'6 LYCEE PUBLIC'!$CV:$CV)+SUMIF('10 LYCEE PRIVE'!$DQ:$DQ,$AJ17,'10 LYCEE PRIVE'!$CQ:$CQ)</f>
        <v>937</v>
      </c>
      <c r="AE17" s="35">
        <f>SUMIF('6 LYCEE PUBLIC'!$DT:$DT,$AJ17,'6 LYCEE PUBLIC'!$BE:$BE)+SUMIF('10 LYCEE PRIVE'!$DQ:$DQ,$AJ17,'10 LYCEE PRIVE'!$BE:$BE)</f>
        <v>410</v>
      </c>
      <c r="AF17" s="35">
        <f>SUMIF('6 LYCEE PUBLIC'!$DT:$DT,$AJ17,'6 LYCEE PUBLIC'!$DW:$DW)+SUMIF('10 LYCEE PRIVE'!$DQ:$DQ,$AJ17,'10 LYCEE PRIVE'!$DT:$DT)</f>
        <v>19532</v>
      </c>
      <c r="AG17" s="35">
        <f>SUMIF('6 LYCEE PUBLIC'!$DT:$DT,$AJ17,'6 LYCEE PUBLIC'!$BI:$BI)+SUMIF('10 LYCEE PRIVE'!$DQ:$DQ,$AJ17,'10 LYCEE PRIVE'!$BI:$BI)</f>
        <v>68</v>
      </c>
      <c r="AI17" s="113" t="str">
        <f t="shared" si="2"/>
        <v>ANALANJIROFO</v>
      </c>
      <c r="AJ17" s="113" t="str">
        <f t="shared" si="3"/>
        <v>ANALANJIROFOTOTAL</v>
      </c>
    </row>
    <row r="18" spans="1:36">
      <c r="A18" s="162" t="s">
        <v>128</v>
      </c>
      <c r="B18" s="13" t="s">
        <v>119</v>
      </c>
      <c r="C18" s="12">
        <f>SUMIF('3 PRESCOLAIRE PUBLIC'!$AU:$AU,$AJ18,'3 PRESCOLAIRE PUBLIC'!$K:$K)+SUMIF('7 PRESCOLAIRE PRIVE'!$AP:$AP,$AJ18,'7 PRESCOLAIRE PRIVE'!$K:$K)</f>
        <v>64122</v>
      </c>
      <c r="D18" s="12">
        <f>SUMIF('3 PRESCOLAIRE PUBLIC'!$AU:$AU,$AJ18,'3 PRESCOLAIRE PUBLIC'!$T:$T)+SUMIF('7 PRESCOLAIRE PRIVE'!$AP:$AP,$AJ18,'7 PRESCOLAIRE PRIVE'!$T:$T)</f>
        <v>927</v>
      </c>
      <c r="E18" s="12">
        <f>SUMIF('3 PRESCOLAIRE PUBLIC'!$AU:$AU,$AJ18,'3 PRESCOLAIRE PUBLIC'!$AV:$AV)+SUMIF('7 PRESCOLAIRE PRIVE'!$AP:$AP,$AJ18,'7 PRESCOLAIRE PRIVE'!$AQ:$AQ)</f>
        <v>2260</v>
      </c>
      <c r="F18" s="12">
        <f>SUMIF('3 PRESCOLAIRE PUBLIC'!$AU:$AU,$AJ18,'3 PRESCOLAIRE PUBLIC'!$AC:$AC)+SUMIF('7 PRESCOLAIRE PRIVE'!$AP:$AP,$AJ18,'7 PRESCOLAIRE PRIVE'!$X:$X)</f>
        <v>3015</v>
      </c>
      <c r="G18" s="12">
        <f>SUMIF('3 PRESCOLAIRE PUBLIC'!$AU:$AU,$AJ18,'3 PRESCOLAIRE PUBLIC'!$AH:$AH)+SUMIF('7 PRESCOLAIRE PRIVE'!$AP:$AP,$AJ18,'7 PRESCOLAIRE PRIVE'!$AC:$AC)</f>
        <v>1037</v>
      </c>
      <c r="H18" s="12">
        <f>SUMIF('4 PRIMAIRE PUBLIC'!$CR:$CR,$AJ18,'4 PRIMAIRE PUBLIC'!$M:$M)+SUMIF('8 PRIMAIRE PRIVE'!$CN:$CN,$AJ18,'8 PRIMAIRE PRIVE'!$M:$M)</f>
        <v>230738</v>
      </c>
      <c r="I18" s="12">
        <f>SUMIF('4 PRIMAIRE PUBLIC'!$CR:$CR,$AJ18,'4 PRIMAIRE PUBLIC'!$AA:$AA)+SUMIF('8 PRIMAIRE PRIVE'!$CN:$CN,$AJ18,'8 PRIMAIRE PRIVE'!$AA:$AA)</f>
        <v>41639</v>
      </c>
      <c r="J18" s="12">
        <f>SUMIF('4 PRIMAIRE PUBLIC'!$CR:$CR,$AJ18,'4 PRIMAIRE PUBLIC'!$BC:$BC)+SUMIF('8 PRIMAIRE PRIVE'!$CN:$CN,$AJ18,'8 PRIMAIRE PRIVE'!$BC:$BC)</f>
        <v>6779</v>
      </c>
      <c r="K18" s="12">
        <f>SUMIF('4 PRIMAIRE PUBLIC'!$CR:$CR,$AJ18,'4 PRIMAIRE PUBLIC'!$BG:$BG)+SUMIF('8 PRIMAIRE PRIVE'!$CN:$CN,$AJ18,'8 PRIMAIRE PRIVE'!$BG:$BG)</f>
        <v>4793</v>
      </c>
      <c r="L18" s="12">
        <f>SUMIF('4 PRIMAIRE PUBLIC'!$CR:$CR,$AJ18,'4 PRIMAIRE PUBLIC'!$BV:$BV)+SUMIF('8 PRIMAIRE PRIVE'!$CN:$CN,$AJ18,'8 PRIMAIRE PRIVE'!$BQ:$BQ)</f>
        <v>3828</v>
      </c>
      <c r="M18" s="12">
        <f>SUMIF('4 PRIMAIRE PUBLIC'!$CR:$CR,$AJ18,'4 PRIMAIRE PUBLIC'!$AK:$AK)+SUMIF('8 PRIMAIRE PRIVE'!$CN:$CN,$AJ18,'8 PRIMAIRE PRIVE'!$AK:$AK)</f>
        <v>2799</v>
      </c>
      <c r="N18" s="12">
        <f>SUMIF('4 PRIMAIRE PUBLIC'!$CR:$CR,$AJ18,'4 PRIMAIRE PUBLIC'!$CS:$CS)+SUMIF('8 PRIMAIRE PRIVE'!$CN:$CN,$AJ18,'8 PRIMAIRE PRIVE'!$CO:$CO)</f>
        <v>47745</v>
      </c>
      <c r="O18" s="12">
        <f>SUMIF('4 PRIMAIRE PUBLIC'!$CR:$CR,$AJ18,'4 PRIMAIRE PUBLIC'!$AO:$AO)+SUMIF('8 PRIMAIRE PRIVE'!$CN:$CN,$AJ18,'8 PRIMAIRE PRIVE'!$AO:$AO)</f>
        <v>1442</v>
      </c>
      <c r="P18" s="162" t="s">
        <v>128</v>
      </c>
      <c r="Q18" s="13" t="s">
        <v>119</v>
      </c>
      <c r="R18" s="12">
        <f>SUMIF('5 COLLEGE PUBLIC'!$CM:$CM,$AJ18,'5 COLLEGE PUBLIC'!$K:$K)+SUMIF('9 COLLEGE PRIVE'!$CJ:$CJ,$AJ18,'9 COLLEGE PRIVE'!$K:$K)</f>
        <v>16972</v>
      </c>
      <c r="S18" s="12">
        <f>SUMIF('5 COLLEGE PUBLIC'!$CM:$CM,$AJ18,'5 COLLEGE PUBLIC'!$W:$W)+SUMIF('9 COLLEGE PRIVE'!$CJ:$CJ,$AJ18,'9 COLLEGE PRIVE'!$W:$W)</f>
        <v>1813</v>
      </c>
      <c r="T18" s="12">
        <f>SUMIF('5 COLLEGE PUBLIC'!$CM:$CM,$AJ18,'5 COLLEGE PUBLIC'!$AX:$AX)+SUMIF('9 COLLEGE PRIVE'!$CJ:$CJ,$AJ18,'9 COLLEGE PRIVE'!$AX:$AX)</f>
        <v>3216</v>
      </c>
      <c r="U18" s="12">
        <f>SUMIF('5 COLLEGE PUBLIC'!$CM:$CM,$AJ18,'5 COLLEGE PUBLIC'!$BB:$BB)+SUMIF('9 COLLEGE PRIVE'!$CJ:$CJ,$AJ18,'9 COLLEGE PRIVE'!$BB:$BB)</f>
        <v>1877</v>
      </c>
      <c r="V18" s="12">
        <f>SUMIF('5 COLLEGE PUBLIC'!$CM:$CM,$AJ18,'5 COLLEGE PUBLIC'!$BQ:$BQ)+SUMIF('9 COLLEGE PRIVE'!$CJ:$CJ,$AJ18,'9 COLLEGE PRIVE'!$BL:$BL)</f>
        <v>969</v>
      </c>
      <c r="W18" s="12">
        <f>SUMIF('5 COLLEGE PUBLIC'!$CM:$CM,$AJ18,'5 COLLEGE PUBLIC'!$AF:$AF)+SUMIF('9 COLLEGE PRIVE'!$CJ:$CJ,$AJ18,'9 COLLEGE PRIVE'!$AF:$AF)</f>
        <v>245</v>
      </c>
      <c r="X18" s="12">
        <f>SUMIF('5 COLLEGE PUBLIC'!$CM:$CM,$AJ18,'5 COLLEGE PUBLIC'!$CN:$CN)+SUMIF('9 COLLEGE PRIVE'!$CJ:$CJ,$AJ18,'9 COLLEGE PRIVE'!$CK:$CK)</f>
        <v>7395</v>
      </c>
      <c r="Y18" s="12">
        <f>SUMIF('5 COLLEGE PUBLIC'!$CM:$CM,$AJ18,'5 COLLEGE PUBLIC'!$AJ:$AJ)+SUMIF('9 COLLEGE PRIVE'!$CJ:$CJ,$AJ18,'9 COLLEGE PRIVE'!$AJ:$AJ)</f>
        <v>72</v>
      </c>
      <c r="Z18" s="8">
        <f>SUMIF('6 LYCEE PUBLIC'!$DT:$DT,$AJ18,'6 LYCEE PUBLIC'!$U:$U)+SUMIF('10 LYCEE PRIVE'!$DQ:$DQ,$AJ18,'10 LYCEE PRIVE'!$U:$U)</f>
        <v>2855</v>
      </c>
      <c r="AA18" s="8">
        <f>SUMIF('6 LYCEE PUBLIC'!$DT:$DT,$AJ18,'6 LYCEE PUBLIC'!$AQ:$AQ)+SUMIF('10 LYCEE PRIVE'!$DQ:$DQ,$AJ18,'10 LYCEE PRIVE'!$AQ:$AQ)</f>
        <v>426</v>
      </c>
      <c r="AB18" s="8">
        <f>SUMIF('6 LYCEE PUBLIC'!$DT:$DT,$AJ18,'6 LYCEE PUBLIC'!$DU:$DU)+SUMIF('10 LYCEE PRIVE'!$DQ:$DQ,$AJ18,'10 LYCEE PRIVE'!$DR:$DR)</f>
        <v>376</v>
      </c>
      <c r="AC18" s="8">
        <f>SUMIF('6 LYCEE PUBLIC'!$DT:$DT,$AJ18,'6 LYCEE PUBLIC'!$DV:$DV)+SUMIF('10 LYCEE PRIVE'!$DQ:$DQ,$AJ18,'10 LYCEE PRIVE'!$DS:$DS)</f>
        <v>166</v>
      </c>
      <c r="AD18" s="8">
        <f>SUMIF('6 LYCEE PUBLIC'!$DT:$DT,$AJ18,'6 LYCEE PUBLIC'!$CV:$CV)+SUMIF('10 LYCEE PRIVE'!$DQ:$DQ,$AJ18,'10 LYCEE PRIVE'!$CQ:$CQ)</f>
        <v>129</v>
      </c>
      <c r="AE18" s="8">
        <f>SUMIF('6 LYCEE PUBLIC'!$DT:$DT,$AJ18,'6 LYCEE PUBLIC'!$BE:$BE)+SUMIF('10 LYCEE PRIVE'!$DQ:$DQ,$AJ18,'10 LYCEE PRIVE'!$BE:$BE)</f>
        <v>39</v>
      </c>
      <c r="AF18" s="8">
        <f>SUMIF('6 LYCEE PUBLIC'!$DT:$DT,$AJ18,'6 LYCEE PUBLIC'!$DW:$DW)+SUMIF('10 LYCEE PRIVE'!$DQ:$DQ,$AJ18,'10 LYCEE PRIVE'!$DT:$DT)</f>
        <v>1486</v>
      </c>
      <c r="AG18" s="8">
        <f>SUMIF('6 LYCEE PUBLIC'!$DT:$DT,$AJ18,'6 LYCEE PUBLIC'!$BI:$BI)+SUMIF('10 LYCEE PRIVE'!$DQ:$DQ,$AJ18,'10 LYCEE PRIVE'!$BI:$BI)</f>
        <v>12</v>
      </c>
      <c r="AI18" s="113" t="str">
        <f t="shared" si="2"/>
        <v>ANDROY</v>
      </c>
      <c r="AJ18" s="113" t="str">
        <f t="shared" si="3"/>
        <v>ANDROYRURAL</v>
      </c>
    </row>
    <row r="19" spans="1:36">
      <c r="A19" s="162"/>
      <c r="B19" s="13" t="s">
        <v>120</v>
      </c>
      <c r="C19" s="12">
        <f>SUMIF('3 PRESCOLAIRE PUBLIC'!$AU:$AU,$AJ19,'3 PRESCOLAIRE PUBLIC'!$K:$K)+SUMIF('7 PRESCOLAIRE PRIVE'!$AP:$AP,$AJ19,'7 PRESCOLAIRE PRIVE'!$K:$K)</f>
        <v>5421</v>
      </c>
      <c r="D19" s="12">
        <f>SUMIF('3 PRESCOLAIRE PUBLIC'!$AU:$AU,$AJ19,'3 PRESCOLAIRE PUBLIC'!$T:$T)+SUMIF('7 PRESCOLAIRE PRIVE'!$AP:$AP,$AJ19,'7 PRESCOLAIRE PRIVE'!$T:$T)</f>
        <v>50</v>
      </c>
      <c r="E19" s="12">
        <f>SUMIF('3 PRESCOLAIRE PUBLIC'!$AU:$AU,$AJ19,'3 PRESCOLAIRE PUBLIC'!$AV:$AV)+SUMIF('7 PRESCOLAIRE PRIVE'!$AP:$AP,$AJ19,'7 PRESCOLAIRE PRIVE'!$AQ:$AQ)</f>
        <v>697</v>
      </c>
      <c r="F19" s="12">
        <f>SUMIF('3 PRESCOLAIRE PUBLIC'!$AU:$AU,$AJ19,'3 PRESCOLAIRE PUBLIC'!$AC:$AC)+SUMIF('7 PRESCOLAIRE PRIVE'!$AP:$AP,$AJ19,'7 PRESCOLAIRE PRIVE'!$X:$X)</f>
        <v>264</v>
      </c>
      <c r="G19" s="12">
        <f>SUMIF('3 PRESCOLAIRE PUBLIC'!$AU:$AU,$AJ19,'3 PRESCOLAIRE PUBLIC'!$AH:$AH)+SUMIF('7 PRESCOLAIRE PRIVE'!$AP:$AP,$AJ19,'7 PRESCOLAIRE PRIVE'!$AC:$AC)</f>
        <v>51</v>
      </c>
      <c r="H19" s="12">
        <f>SUMIF('4 PRIMAIRE PUBLIC'!$CR:$CR,$AJ19,'4 PRIMAIRE PUBLIC'!$M:$M)+SUMIF('8 PRIMAIRE PRIVE'!$CN:$CN,$AJ19,'8 PRIMAIRE PRIVE'!$M:$M)</f>
        <v>22367</v>
      </c>
      <c r="I19" s="12">
        <f>SUMIF('4 PRIMAIRE PUBLIC'!$CR:$CR,$AJ19,'4 PRIMAIRE PUBLIC'!$AA:$AA)+SUMIF('8 PRIMAIRE PRIVE'!$CN:$CN,$AJ19,'8 PRIMAIRE PRIVE'!$AA:$AA)</f>
        <v>3526</v>
      </c>
      <c r="J19" s="12">
        <f>SUMIF('4 PRIMAIRE PUBLIC'!$CR:$CR,$AJ19,'4 PRIMAIRE PUBLIC'!$BC:$BC)+SUMIF('8 PRIMAIRE PRIVE'!$CN:$CN,$AJ19,'8 PRIMAIRE PRIVE'!$BC:$BC)</f>
        <v>1420</v>
      </c>
      <c r="K19" s="12">
        <f>SUMIF('4 PRIMAIRE PUBLIC'!$CR:$CR,$AJ19,'4 PRIMAIRE PUBLIC'!$BG:$BG)+SUMIF('8 PRIMAIRE PRIVE'!$CN:$CN,$AJ19,'8 PRIMAIRE PRIVE'!$BG:$BG)</f>
        <v>980</v>
      </c>
      <c r="L19" s="12">
        <f>SUMIF('4 PRIMAIRE PUBLIC'!$CR:$CR,$AJ19,'4 PRIMAIRE PUBLIC'!$BV:$BV)+SUMIF('8 PRIMAIRE PRIVE'!$CN:$CN,$AJ19,'8 PRIMAIRE PRIVE'!$BQ:$BQ)</f>
        <v>357</v>
      </c>
      <c r="M19" s="12">
        <f>SUMIF('4 PRIMAIRE PUBLIC'!$CR:$CR,$AJ19,'4 PRIMAIRE PUBLIC'!$AK:$AK)+SUMIF('8 PRIMAIRE PRIVE'!$CN:$CN,$AJ19,'8 PRIMAIRE PRIVE'!$AK:$AK)</f>
        <v>209</v>
      </c>
      <c r="N19" s="12">
        <f>SUMIF('4 PRIMAIRE PUBLIC'!$CR:$CR,$AJ19,'4 PRIMAIRE PUBLIC'!$CS:$CS)+SUMIF('8 PRIMAIRE PRIVE'!$CN:$CN,$AJ19,'8 PRIMAIRE PRIVE'!$CO:$CO)</f>
        <v>7737</v>
      </c>
      <c r="O19" s="12">
        <f>SUMIF('4 PRIMAIRE PUBLIC'!$CR:$CR,$AJ19,'4 PRIMAIRE PUBLIC'!$AO:$AO)+SUMIF('8 PRIMAIRE PRIVE'!$CN:$CN,$AJ19,'8 PRIMAIRE PRIVE'!$AO:$AO)</f>
        <v>68</v>
      </c>
      <c r="P19" s="162"/>
      <c r="Q19" s="13" t="s">
        <v>120</v>
      </c>
      <c r="R19" s="12">
        <f>SUMIF('5 COLLEGE PUBLIC'!$CM:$CM,$AJ19,'5 COLLEGE PUBLIC'!$K:$K)+SUMIF('9 COLLEGE PRIVE'!$CJ:$CJ,$AJ19,'9 COLLEGE PRIVE'!$K:$K)</f>
        <v>6505</v>
      </c>
      <c r="S19" s="12">
        <f>SUMIF('5 COLLEGE PUBLIC'!$CM:$CM,$AJ19,'5 COLLEGE PUBLIC'!$W:$W)+SUMIF('9 COLLEGE PRIVE'!$CJ:$CJ,$AJ19,'9 COLLEGE PRIVE'!$W:$W)</f>
        <v>724</v>
      </c>
      <c r="T19" s="12">
        <f>SUMIF('5 COLLEGE PUBLIC'!$CM:$CM,$AJ19,'5 COLLEGE PUBLIC'!$AX:$AX)+SUMIF('9 COLLEGE PRIVE'!$CJ:$CJ,$AJ19,'9 COLLEGE PRIVE'!$AX:$AX)</f>
        <v>1291</v>
      </c>
      <c r="U19" s="12">
        <f>SUMIF('5 COLLEGE PUBLIC'!$CM:$CM,$AJ19,'5 COLLEGE PUBLIC'!$BB:$BB)+SUMIF('9 COLLEGE PRIVE'!$CJ:$CJ,$AJ19,'9 COLLEGE PRIVE'!$BB:$BB)</f>
        <v>603</v>
      </c>
      <c r="V19" s="12">
        <f>SUMIF('5 COLLEGE PUBLIC'!$CM:$CM,$AJ19,'5 COLLEGE PUBLIC'!$BQ:$BQ)+SUMIF('9 COLLEGE PRIVE'!$CJ:$CJ,$AJ19,'9 COLLEGE PRIVE'!$BL:$BL)</f>
        <v>191</v>
      </c>
      <c r="W19" s="12">
        <f>SUMIF('5 COLLEGE PUBLIC'!$CM:$CM,$AJ19,'5 COLLEGE PUBLIC'!$AF:$AF)+SUMIF('9 COLLEGE PRIVE'!$CJ:$CJ,$AJ19,'9 COLLEGE PRIVE'!$AF:$AF)</f>
        <v>80</v>
      </c>
      <c r="X19" s="12">
        <f>SUMIF('5 COLLEGE PUBLIC'!$CM:$CM,$AJ19,'5 COLLEGE PUBLIC'!$CN:$CN)+SUMIF('9 COLLEGE PRIVE'!$CJ:$CJ,$AJ19,'9 COLLEGE PRIVE'!$CK:$CK)</f>
        <v>3478</v>
      </c>
      <c r="Y19" s="12">
        <f>SUMIF('5 COLLEGE PUBLIC'!$CM:$CM,$AJ19,'5 COLLEGE PUBLIC'!$AJ:$AJ)+SUMIF('9 COLLEGE PRIVE'!$CJ:$CJ,$AJ19,'9 COLLEGE PRIVE'!$AJ:$AJ)</f>
        <v>11</v>
      </c>
      <c r="Z19" s="8">
        <f>SUMIF('6 LYCEE PUBLIC'!$DT:$DT,$AJ19,'6 LYCEE PUBLIC'!$U:$U)+SUMIF('10 LYCEE PRIVE'!$DQ:$DQ,$AJ19,'10 LYCEE PRIVE'!$U:$U)</f>
        <v>2841</v>
      </c>
      <c r="AA19" s="8">
        <f>SUMIF('6 LYCEE PUBLIC'!$DT:$DT,$AJ19,'6 LYCEE PUBLIC'!$AQ:$AQ)+SUMIF('10 LYCEE PRIVE'!$DQ:$DQ,$AJ19,'10 LYCEE PRIVE'!$AQ:$AQ)</f>
        <v>391</v>
      </c>
      <c r="AB19" s="8">
        <f>SUMIF('6 LYCEE PUBLIC'!$DT:$DT,$AJ19,'6 LYCEE PUBLIC'!$DU:$DU)+SUMIF('10 LYCEE PRIVE'!$DQ:$DQ,$AJ19,'10 LYCEE PRIVE'!$DR:$DR)</f>
        <v>647</v>
      </c>
      <c r="AC19" s="8">
        <f>SUMIF('6 LYCEE PUBLIC'!$DT:$DT,$AJ19,'6 LYCEE PUBLIC'!$DV:$DV)+SUMIF('10 LYCEE PRIVE'!$DQ:$DQ,$AJ19,'10 LYCEE PRIVE'!$DS:$DS)</f>
        <v>310</v>
      </c>
      <c r="AD19" s="8">
        <f>SUMIF('6 LYCEE PUBLIC'!$DT:$DT,$AJ19,'6 LYCEE PUBLIC'!$CV:$CV)+SUMIF('10 LYCEE PRIVE'!$DQ:$DQ,$AJ19,'10 LYCEE PRIVE'!$CQ:$CQ)</f>
        <v>97</v>
      </c>
      <c r="AE19" s="8">
        <f>SUMIF('6 LYCEE PUBLIC'!$DT:$DT,$AJ19,'6 LYCEE PUBLIC'!$BE:$BE)+SUMIF('10 LYCEE PRIVE'!$DQ:$DQ,$AJ19,'10 LYCEE PRIVE'!$BE:$BE)</f>
        <v>47</v>
      </c>
      <c r="AF19" s="8">
        <f>SUMIF('6 LYCEE PUBLIC'!$DT:$DT,$AJ19,'6 LYCEE PUBLIC'!$DW:$DW)+SUMIF('10 LYCEE PRIVE'!$DQ:$DQ,$AJ19,'10 LYCEE PRIVE'!$DT:$DT)</f>
        <v>1992</v>
      </c>
      <c r="AG19" s="8">
        <f>SUMIF('6 LYCEE PUBLIC'!$DT:$DT,$AJ19,'6 LYCEE PUBLIC'!$BI:$BI)+SUMIF('10 LYCEE PRIVE'!$DQ:$DQ,$AJ19,'10 LYCEE PRIVE'!$BI:$BI)</f>
        <v>8</v>
      </c>
      <c r="AI19" s="113" t="str">
        <f t="shared" si="2"/>
        <v>ANDROY</v>
      </c>
      <c r="AJ19" s="113" t="str">
        <f t="shared" si="3"/>
        <v>ANDROYURBAIN</v>
      </c>
    </row>
    <row r="20" spans="1:36">
      <c r="A20" s="162"/>
      <c r="B20" s="34" t="s">
        <v>102</v>
      </c>
      <c r="C20" s="35">
        <f>SUMIF('3 PRESCOLAIRE PUBLIC'!$AU:$AU,$AJ20,'3 PRESCOLAIRE PUBLIC'!$K:$K)+SUMIF('7 PRESCOLAIRE PRIVE'!$AP:$AP,$AJ20,'7 PRESCOLAIRE PRIVE'!$K:$K)</f>
        <v>69543</v>
      </c>
      <c r="D20" s="35">
        <f>SUMIF('3 PRESCOLAIRE PUBLIC'!$AU:$AU,$AJ20,'3 PRESCOLAIRE PUBLIC'!$T:$T)+SUMIF('7 PRESCOLAIRE PRIVE'!$AP:$AP,$AJ20,'7 PRESCOLAIRE PRIVE'!$T:$T)</f>
        <v>977</v>
      </c>
      <c r="E20" s="35">
        <f>SUMIF('3 PRESCOLAIRE PUBLIC'!$AU:$AU,$AJ20,'3 PRESCOLAIRE PUBLIC'!$AV:$AV)+SUMIF('7 PRESCOLAIRE PRIVE'!$AP:$AP,$AJ20,'7 PRESCOLAIRE PRIVE'!$AQ:$AQ)</f>
        <v>2957</v>
      </c>
      <c r="F20" s="35">
        <f>SUMIF('3 PRESCOLAIRE PUBLIC'!$AU:$AU,$AJ20,'3 PRESCOLAIRE PUBLIC'!$AC:$AC)+SUMIF('7 PRESCOLAIRE PRIVE'!$AP:$AP,$AJ20,'7 PRESCOLAIRE PRIVE'!$X:$X)</f>
        <v>3279</v>
      </c>
      <c r="G20" s="35">
        <f>SUMIF('3 PRESCOLAIRE PUBLIC'!$AU:$AU,$AJ20,'3 PRESCOLAIRE PUBLIC'!$AH:$AH)+SUMIF('7 PRESCOLAIRE PRIVE'!$AP:$AP,$AJ20,'7 PRESCOLAIRE PRIVE'!$AC:$AC)</f>
        <v>1088</v>
      </c>
      <c r="H20" s="35">
        <f>SUMIF('4 PRIMAIRE PUBLIC'!$CR:$CR,$AJ20,'4 PRIMAIRE PUBLIC'!$M:$M)+SUMIF('8 PRIMAIRE PRIVE'!$CN:$CN,$AJ20,'8 PRIMAIRE PRIVE'!$M:$M)</f>
        <v>253105</v>
      </c>
      <c r="I20" s="35">
        <f>SUMIF('4 PRIMAIRE PUBLIC'!$CR:$CR,$AJ20,'4 PRIMAIRE PUBLIC'!$AA:$AA)+SUMIF('8 PRIMAIRE PRIVE'!$CN:$CN,$AJ20,'8 PRIMAIRE PRIVE'!$AA:$AA)</f>
        <v>45165</v>
      </c>
      <c r="J20" s="35">
        <f>SUMIF('4 PRIMAIRE PUBLIC'!$CR:$CR,$AJ20,'4 PRIMAIRE PUBLIC'!$BC:$BC)+SUMIF('8 PRIMAIRE PRIVE'!$CN:$CN,$AJ20,'8 PRIMAIRE PRIVE'!$BC:$BC)</f>
        <v>8199</v>
      </c>
      <c r="K20" s="35">
        <f>SUMIF('4 PRIMAIRE PUBLIC'!$CR:$CR,$AJ20,'4 PRIMAIRE PUBLIC'!$BG:$BG)+SUMIF('8 PRIMAIRE PRIVE'!$CN:$CN,$AJ20,'8 PRIMAIRE PRIVE'!$BG:$BG)</f>
        <v>5773</v>
      </c>
      <c r="L20" s="35">
        <f>SUMIF('4 PRIMAIRE PUBLIC'!$CR:$CR,$AJ20,'4 PRIMAIRE PUBLIC'!$BV:$BV)+SUMIF('8 PRIMAIRE PRIVE'!$CN:$CN,$AJ20,'8 PRIMAIRE PRIVE'!$BQ:$BQ)</f>
        <v>4185</v>
      </c>
      <c r="M20" s="35">
        <f>SUMIF('4 PRIMAIRE PUBLIC'!$CR:$CR,$AJ20,'4 PRIMAIRE PUBLIC'!$AK:$AK)+SUMIF('8 PRIMAIRE PRIVE'!$CN:$CN,$AJ20,'8 PRIMAIRE PRIVE'!$AK:$AK)</f>
        <v>3008</v>
      </c>
      <c r="N20" s="35">
        <f>SUMIF('4 PRIMAIRE PUBLIC'!$CR:$CR,$AJ20,'4 PRIMAIRE PUBLIC'!$CS:$CS)+SUMIF('8 PRIMAIRE PRIVE'!$CN:$CN,$AJ20,'8 PRIMAIRE PRIVE'!$CO:$CO)</f>
        <v>55482</v>
      </c>
      <c r="O20" s="35">
        <f>SUMIF('4 PRIMAIRE PUBLIC'!$CR:$CR,$AJ20,'4 PRIMAIRE PUBLIC'!$AO:$AO)+SUMIF('8 PRIMAIRE PRIVE'!$CN:$CN,$AJ20,'8 PRIMAIRE PRIVE'!$AO:$AO)</f>
        <v>1510</v>
      </c>
      <c r="P20" s="162"/>
      <c r="Q20" s="34" t="s">
        <v>102</v>
      </c>
      <c r="R20" s="35">
        <f>SUMIF('5 COLLEGE PUBLIC'!$CM:$CM,$AJ20,'5 COLLEGE PUBLIC'!$K:$K)+SUMIF('9 COLLEGE PRIVE'!$CJ:$CJ,$AJ20,'9 COLLEGE PRIVE'!$K:$K)</f>
        <v>23477</v>
      </c>
      <c r="S20" s="35">
        <f>SUMIF('5 COLLEGE PUBLIC'!$CM:$CM,$AJ20,'5 COLLEGE PUBLIC'!$W:$W)+SUMIF('9 COLLEGE PRIVE'!$CJ:$CJ,$AJ20,'9 COLLEGE PRIVE'!$W:$W)</f>
        <v>2537</v>
      </c>
      <c r="T20" s="35">
        <f>SUMIF('5 COLLEGE PUBLIC'!$CM:$CM,$AJ20,'5 COLLEGE PUBLIC'!$AX:$AX)+SUMIF('9 COLLEGE PRIVE'!$CJ:$CJ,$AJ20,'9 COLLEGE PRIVE'!$AX:$AX)</f>
        <v>4507</v>
      </c>
      <c r="U20" s="35">
        <f>SUMIF('5 COLLEGE PUBLIC'!$CM:$CM,$AJ20,'5 COLLEGE PUBLIC'!$BB:$BB)+SUMIF('9 COLLEGE PRIVE'!$CJ:$CJ,$AJ20,'9 COLLEGE PRIVE'!$BB:$BB)</f>
        <v>2480</v>
      </c>
      <c r="V20" s="35">
        <f>SUMIF('5 COLLEGE PUBLIC'!$CM:$CM,$AJ20,'5 COLLEGE PUBLIC'!$BQ:$BQ)+SUMIF('9 COLLEGE PRIVE'!$CJ:$CJ,$AJ20,'9 COLLEGE PRIVE'!$BL:$BL)</f>
        <v>1160</v>
      </c>
      <c r="W20" s="35">
        <f>SUMIF('5 COLLEGE PUBLIC'!$CM:$CM,$AJ20,'5 COLLEGE PUBLIC'!$AF:$AF)+SUMIF('9 COLLEGE PRIVE'!$CJ:$CJ,$AJ20,'9 COLLEGE PRIVE'!$AF:$AF)</f>
        <v>325</v>
      </c>
      <c r="X20" s="35">
        <f>SUMIF('5 COLLEGE PUBLIC'!$CM:$CM,$AJ20,'5 COLLEGE PUBLIC'!$CN:$CN)+SUMIF('9 COLLEGE PRIVE'!$CJ:$CJ,$AJ20,'9 COLLEGE PRIVE'!$CK:$CK)</f>
        <v>10873</v>
      </c>
      <c r="Y20" s="35">
        <f>SUMIF('5 COLLEGE PUBLIC'!$CM:$CM,$AJ20,'5 COLLEGE PUBLIC'!$AJ:$AJ)+SUMIF('9 COLLEGE PRIVE'!$CJ:$CJ,$AJ20,'9 COLLEGE PRIVE'!$AJ:$AJ)</f>
        <v>83</v>
      </c>
      <c r="Z20" s="35">
        <f>SUMIF('6 LYCEE PUBLIC'!$DT:$DT,$AJ20,'6 LYCEE PUBLIC'!$U:$U)+SUMIF('10 LYCEE PRIVE'!$DQ:$DQ,$AJ20,'10 LYCEE PRIVE'!$U:$U)</f>
        <v>5696</v>
      </c>
      <c r="AA20" s="35">
        <f>SUMIF('6 LYCEE PUBLIC'!$DT:$DT,$AJ20,'6 LYCEE PUBLIC'!$AQ:$AQ)+SUMIF('10 LYCEE PRIVE'!$DQ:$DQ,$AJ20,'10 LYCEE PRIVE'!$AQ:$AQ)</f>
        <v>817</v>
      </c>
      <c r="AB20" s="35">
        <f>SUMIF('6 LYCEE PUBLIC'!$DT:$DT,$AJ20,'6 LYCEE PUBLIC'!$DU:$DU)+SUMIF('10 LYCEE PRIVE'!$DQ:$DQ,$AJ20,'10 LYCEE PRIVE'!$DR:$DR)</f>
        <v>1023</v>
      </c>
      <c r="AC20" s="35">
        <f>SUMIF('6 LYCEE PUBLIC'!$DT:$DT,$AJ20,'6 LYCEE PUBLIC'!$DV:$DV)+SUMIF('10 LYCEE PRIVE'!$DQ:$DQ,$AJ20,'10 LYCEE PRIVE'!$DS:$DS)</f>
        <v>476</v>
      </c>
      <c r="AD20" s="35">
        <f>SUMIF('6 LYCEE PUBLIC'!$DT:$DT,$AJ20,'6 LYCEE PUBLIC'!$CV:$CV)+SUMIF('10 LYCEE PRIVE'!$DQ:$DQ,$AJ20,'10 LYCEE PRIVE'!$CQ:$CQ)</f>
        <v>226</v>
      </c>
      <c r="AE20" s="35">
        <f>SUMIF('6 LYCEE PUBLIC'!$DT:$DT,$AJ20,'6 LYCEE PUBLIC'!$BE:$BE)+SUMIF('10 LYCEE PRIVE'!$DQ:$DQ,$AJ20,'10 LYCEE PRIVE'!$BE:$BE)</f>
        <v>86</v>
      </c>
      <c r="AF20" s="35">
        <f>SUMIF('6 LYCEE PUBLIC'!$DT:$DT,$AJ20,'6 LYCEE PUBLIC'!$DW:$DW)+SUMIF('10 LYCEE PRIVE'!$DQ:$DQ,$AJ20,'10 LYCEE PRIVE'!$DT:$DT)</f>
        <v>3478</v>
      </c>
      <c r="AG20" s="35">
        <f>SUMIF('6 LYCEE PUBLIC'!$DT:$DT,$AJ20,'6 LYCEE PUBLIC'!$BI:$BI)+SUMIF('10 LYCEE PRIVE'!$DQ:$DQ,$AJ20,'10 LYCEE PRIVE'!$BI:$BI)</f>
        <v>20</v>
      </c>
      <c r="AI20" s="113" t="str">
        <f t="shared" si="2"/>
        <v>ANDROY</v>
      </c>
      <c r="AJ20" s="113" t="str">
        <f t="shared" si="3"/>
        <v>ANDROYTOTAL</v>
      </c>
    </row>
    <row r="21" spans="1:36">
      <c r="A21" s="162" t="s">
        <v>6</v>
      </c>
      <c r="B21" s="13" t="s">
        <v>119</v>
      </c>
      <c r="C21" s="12">
        <f>SUMIF('3 PRESCOLAIRE PUBLIC'!$AU:$AU,$AJ21,'3 PRESCOLAIRE PUBLIC'!$K:$K)+SUMIF('7 PRESCOLAIRE PRIVE'!$AP:$AP,$AJ21,'7 PRESCOLAIRE PRIVE'!$K:$K)</f>
        <v>28294</v>
      </c>
      <c r="D21" s="12">
        <f>SUMIF('3 PRESCOLAIRE PUBLIC'!$AU:$AU,$AJ21,'3 PRESCOLAIRE PUBLIC'!$T:$T)+SUMIF('7 PRESCOLAIRE PRIVE'!$AP:$AP,$AJ21,'7 PRESCOLAIRE PRIVE'!$T:$T)</f>
        <v>484</v>
      </c>
      <c r="E21" s="12">
        <f>SUMIF('3 PRESCOLAIRE PUBLIC'!$AU:$AU,$AJ21,'3 PRESCOLAIRE PUBLIC'!$AV:$AV)+SUMIF('7 PRESCOLAIRE PRIVE'!$AP:$AP,$AJ21,'7 PRESCOLAIRE PRIVE'!$AQ:$AQ)</f>
        <v>3409</v>
      </c>
      <c r="F21" s="12">
        <f>SUMIF('3 PRESCOLAIRE PUBLIC'!$AU:$AU,$AJ21,'3 PRESCOLAIRE PUBLIC'!$AC:$AC)+SUMIF('7 PRESCOLAIRE PRIVE'!$AP:$AP,$AJ21,'7 PRESCOLAIRE PRIVE'!$X:$X)</f>
        <v>1387</v>
      </c>
      <c r="G21" s="12">
        <f>SUMIF('3 PRESCOLAIRE PUBLIC'!$AU:$AU,$AJ21,'3 PRESCOLAIRE PUBLIC'!$AH:$AH)+SUMIF('7 PRESCOLAIRE PRIVE'!$AP:$AP,$AJ21,'7 PRESCOLAIRE PRIVE'!$AC:$AC)</f>
        <v>579</v>
      </c>
      <c r="H21" s="12">
        <f>SUMIF('4 PRIMAIRE PUBLIC'!$CR:$CR,$AJ21,'4 PRIMAIRE PUBLIC'!$M:$M)+SUMIF('8 PRIMAIRE PRIVE'!$CN:$CN,$AJ21,'8 PRIMAIRE PRIVE'!$M:$M)</f>
        <v>137244</v>
      </c>
      <c r="I21" s="12">
        <f>SUMIF('4 PRIMAIRE PUBLIC'!$CR:$CR,$AJ21,'4 PRIMAIRE PUBLIC'!$AA:$AA)+SUMIF('8 PRIMAIRE PRIVE'!$CN:$CN,$AJ21,'8 PRIMAIRE PRIVE'!$AA:$AA)</f>
        <v>20121</v>
      </c>
      <c r="J21" s="12">
        <f>SUMIF('4 PRIMAIRE PUBLIC'!$CR:$CR,$AJ21,'4 PRIMAIRE PUBLIC'!$BC:$BC)+SUMIF('8 PRIMAIRE PRIVE'!$CN:$CN,$AJ21,'8 PRIMAIRE PRIVE'!$BC:$BC)</f>
        <v>4761</v>
      </c>
      <c r="K21" s="12">
        <f>SUMIF('4 PRIMAIRE PUBLIC'!$CR:$CR,$AJ21,'4 PRIMAIRE PUBLIC'!$BG:$BG)+SUMIF('8 PRIMAIRE PRIVE'!$CN:$CN,$AJ21,'8 PRIMAIRE PRIVE'!$BG:$BG)</f>
        <v>2709</v>
      </c>
      <c r="L21" s="12">
        <f>SUMIF('4 PRIMAIRE PUBLIC'!$CR:$CR,$AJ21,'4 PRIMAIRE PUBLIC'!$BV:$BV)+SUMIF('8 PRIMAIRE PRIVE'!$CN:$CN,$AJ21,'8 PRIMAIRE PRIVE'!$BQ:$BQ)</f>
        <v>2572</v>
      </c>
      <c r="M21" s="12">
        <f>SUMIF('4 PRIMAIRE PUBLIC'!$CR:$CR,$AJ21,'4 PRIMAIRE PUBLIC'!$AK:$AK)+SUMIF('8 PRIMAIRE PRIVE'!$CN:$CN,$AJ21,'8 PRIMAIRE PRIVE'!$AK:$AK)</f>
        <v>1716</v>
      </c>
      <c r="N21" s="12">
        <f>SUMIF('4 PRIMAIRE PUBLIC'!$CR:$CR,$AJ21,'4 PRIMAIRE PUBLIC'!$CS:$CS)+SUMIF('8 PRIMAIRE PRIVE'!$CN:$CN,$AJ21,'8 PRIMAIRE PRIVE'!$CO:$CO)</f>
        <v>46935</v>
      </c>
      <c r="O21" s="12">
        <f>SUMIF('4 PRIMAIRE PUBLIC'!$CR:$CR,$AJ21,'4 PRIMAIRE PUBLIC'!$AO:$AO)+SUMIF('8 PRIMAIRE PRIVE'!$CN:$CN,$AJ21,'8 PRIMAIRE PRIVE'!$AO:$AO)</f>
        <v>797</v>
      </c>
      <c r="P21" s="162" t="s">
        <v>6</v>
      </c>
      <c r="Q21" s="13" t="s">
        <v>119</v>
      </c>
      <c r="R21" s="12">
        <f>SUMIF('5 COLLEGE PUBLIC'!$CM:$CM,$AJ21,'5 COLLEGE PUBLIC'!$K:$K)+SUMIF('9 COLLEGE PRIVE'!$CJ:$CJ,$AJ21,'9 COLLEGE PRIVE'!$K:$K)</f>
        <v>13953</v>
      </c>
      <c r="S21" s="12">
        <f>SUMIF('5 COLLEGE PUBLIC'!$CM:$CM,$AJ21,'5 COLLEGE PUBLIC'!$W:$W)+SUMIF('9 COLLEGE PRIVE'!$CJ:$CJ,$AJ21,'9 COLLEGE PRIVE'!$W:$W)</f>
        <v>1337</v>
      </c>
      <c r="T21" s="12">
        <f>SUMIF('5 COLLEGE PUBLIC'!$CM:$CM,$AJ21,'5 COLLEGE PUBLIC'!$AX:$AX)+SUMIF('9 COLLEGE PRIVE'!$CJ:$CJ,$AJ21,'9 COLLEGE PRIVE'!$AX:$AX)</f>
        <v>2638</v>
      </c>
      <c r="U21" s="12">
        <f>SUMIF('5 COLLEGE PUBLIC'!$CM:$CM,$AJ21,'5 COLLEGE PUBLIC'!$BB:$BB)+SUMIF('9 COLLEGE PRIVE'!$CJ:$CJ,$AJ21,'9 COLLEGE PRIVE'!$BB:$BB)</f>
        <v>767</v>
      </c>
      <c r="V21" s="12">
        <f>SUMIF('5 COLLEGE PUBLIC'!$CM:$CM,$AJ21,'5 COLLEGE PUBLIC'!$BQ:$BQ)+SUMIF('9 COLLEGE PRIVE'!$CJ:$CJ,$AJ21,'9 COLLEGE PRIVE'!$BL:$BL)</f>
        <v>899</v>
      </c>
      <c r="W21" s="12">
        <f>SUMIF('5 COLLEGE PUBLIC'!$CM:$CM,$AJ21,'5 COLLEGE PUBLIC'!$AF:$AF)+SUMIF('9 COLLEGE PRIVE'!$CJ:$CJ,$AJ21,'9 COLLEGE PRIVE'!$AF:$AF)</f>
        <v>271</v>
      </c>
      <c r="X21" s="12">
        <f>SUMIF('5 COLLEGE PUBLIC'!$CM:$CM,$AJ21,'5 COLLEGE PUBLIC'!$CN:$CN)+SUMIF('9 COLLEGE PRIVE'!$CJ:$CJ,$AJ21,'9 COLLEGE PRIVE'!$CK:$CK)</f>
        <v>8872</v>
      </c>
      <c r="Y21" s="12">
        <f>SUMIF('5 COLLEGE PUBLIC'!$CM:$CM,$AJ21,'5 COLLEGE PUBLIC'!$AJ:$AJ)+SUMIF('9 COLLEGE PRIVE'!$CJ:$CJ,$AJ21,'9 COLLEGE PRIVE'!$AJ:$AJ)</f>
        <v>72</v>
      </c>
      <c r="Z21" s="8">
        <f>SUMIF('6 LYCEE PUBLIC'!$DT:$DT,$AJ21,'6 LYCEE PUBLIC'!$U:$U)+SUMIF('10 LYCEE PRIVE'!$DQ:$DQ,$AJ21,'10 LYCEE PRIVE'!$U:$U)</f>
        <v>2607</v>
      </c>
      <c r="AA21" s="8">
        <f>SUMIF('6 LYCEE PUBLIC'!$DT:$DT,$AJ21,'6 LYCEE PUBLIC'!$AQ:$AQ)+SUMIF('10 LYCEE PRIVE'!$DQ:$DQ,$AJ21,'10 LYCEE PRIVE'!$AQ:$AQ)</f>
        <v>219</v>
      </c>
      <c r="AB21" s="8">
        <f>SUMIF('6 LYCEE PUBLIC'!$DT:$DT,$AJ21,'6 LYCEE PUBLIC'!$DU:$DU)+SUMIF('10 LYCEE PRIVE'!$DQ:$DQ,$AJ21,'10 LYCEE PRIVE'!$DR:$DR)</f>
        <v>535</v>
      </c>
      <c r="AC21" s="8">
        <f>SUMIF('6 LYCEE PUBLIC'!$DT:$DT,$AJ21,'6 LYCEE PUBLIC'!$DV:$DV)+SUMIF('10 LYCEE PRIVE'!$DQ:$DQ,$AJ21,'10 LYCEE PRIVE'!$DS:$DS)</f>
        <v>211</v>
      </c>
      <c r="AD21" s="8">
        <f>SUMIF('6 LYCEE PUBLIC'!$DT:$DT,$AJ21,'6 LYCEE PUBLIC'!$CV:$CV)+SUMIF('10 LYCEE PRIVE'!$DQ:$DQ,$AJ21,'10 LYCEE PRIVE'!$CQ:$CQ)</f>
        <v>168</v>
      </c>
      <c r="AE21" s="8">
        <f>SUMIF('6 LYCEE PUBLIC'!$DT:$DT,$AJ21,'6 LYCEE PUBLIC'!$BE:$BE)+SUMIF('10 LYCEE PRIVE'!$DQ:$DQ,$AJ21,'10 LYCEE PRIVE'!$BE:$BE)</f>
        <v>71</v>
      </c>
      <c r="AF21" s="8">
        <f>SUMIF('6 LYCEE PUBLIC'!$DT:$DT,$AJ21,'6 LYCEE PUBLIC'!$DW:$DW)+SUMIF('10 LYCEE PRIVE'!$DQ:$DQ,$AJ21,'10 LYCEE PRIVE'!$DT:$DT)</f>
        <v>2673</v>
      </c>
      <c r="AG21" s="8">
        <f>SUMIF('6 LYCEE PUBLIC'!$DT:$DT,$AJ21,'6 LYCEE PUBLIC'!$BI:$BI)+SUMIF('10 LYCEE PRIVE'!$DQ:$DQ,$AJ21,'10 LYCEE PRIVE'!$BI:$BI)</f>
        <v>19</v>
      </c>
      <c r="AI21" s="113" t="str">
        <f t="shared" si="2"/>
        <v>ANOSY</v>
      </c>
      <c r="AJ21" s="113" t="str">
        <f t="shared" si="3"/>
        <v>ANOSYRURAL</v>
      </c>
    </row>
    <row r="22" spans="1:36">
      <c r="A22" s="162"/>
      <c r="B22" s="13" t="s">
        <v>120</v>
      </c>
      <c r="C22" s="12">
        <f>SUMIF('3 PRESCOLAIRE PUBLIC'!$AU:$AU,$AJ22,'3 PRESCOLAIRE PUBLIC'!$K:$K)+SUMIF('7 PRESCOLAIRE PRIVE'!$AP:$AP,$AJ22,'7 PRESCOLAIRE PRIVE'!$K:$K)</f>
        <v>6855</v>
      </c>
      <c r="D22" s="12">
        <f>SUMIF('3 PRESCOLAIRE PUBLIC'!$AU:$AU,$AJ22,'3 PRESCOLAIRE PUBLIC'!$T:$T)+SUMIF('7 PRESCOLAIRE PRIVE'!$AP:$AP,$AJ22,'7 PRESCOLAIRE PRIVE'!$T:$T)</f>
        <v>127</v>
      </c>
      <c r="E22" s="12">
        <f>SUMIF('3 PRESCOLAIRE PUBLIC'!$AU:$AU,$AJ22,'3 PRESCOLAIRE PUBLIC'!$AV:$AV)+SUMIF('7 PRESCOLAIRE PRIVE'!$AP:$AP,$AJ22,'7 PRESCOLAIRE PRIVE'!$AQ:$AQ)</f>
        <v>3793</v>
      </c>
      <c r="F22" s="12">
        <f>SUMIF('3 PRESCOLAIRE PUBLIC'!$AU:$AU,$AJ22,'3 PRESCOLAIRE PUBLIC'!$AC:$AC)+SUMIF('7 PRESCOLAIRE PRIVE'!$AP:$AP,$AJ22,'7 PRESCOLAIRE PRIVE'!$X:$X)</f>
        <v>366</v>
      </c>
      <c r="G22" s="12">
        <f>SUMIF('3 PRESCOLAIRE PUBLIC'!$AU:$AU,$AJ22,'3 PRESCOLAIRE PUBLIC'!$AH:$AH)+SUMIF('7 PRESCOLAIRE PRIVE'!$AP:$AP,$AJ22,'7 PRESCOLAIRE PRIVE'!$AC:$AC)</f>
        <v>76</v>
      </c>
      <c r="H22" s="12">
        <f>SUMIF('4 PRIMAIRE PUBLIC'!$CR:$CR,$AJ22,'4 PRIMAIRE PUBLIC'!$M:$M)+SUMIF('8 PRIMAIRE PRIVE'!$CN:$CN,$AJ22,'8 PRIMAIRE PRIVE'!$M:$M)</f>
        <v>29973</v>
      </c>
      <c r="I22" s="12">
        <f>SUMIF('4 PRIMAIRE PUBLIC'!$CR:$CR,$AJ22,'4 PRIMAIRE PUBLIC'!$AA:$AA)+SUMIF('8 PRIMAIRE PRIVE'!$CN:$CN,$AJ22,'8 PRIMAIRE PRIVE'!$AA:$AA)</f>
        <v>3913</v>
      </c>
      <c r="J22" s="12">
        <f>SUMIF('4 PRIMAIRE PUBLIC'!$CR:$CR,$AJ22,'4 PRIMAIRE PUBLIC'!$BC:$BC)+SUMIF('8 PRIMAIRE PRIVE'!$CN:$CN,$AJ22,'8 PRIMAIRE PRIVE'!$BC:$BC)</f>
        <v>2623</v>
      </c>
      <c r="K22" s="12">
        <f>SUMIF('4 PRIMAIRE PUBLIC'!$CR:$CR,$AJ22,'4 PRIMAIRE PUBLIC'!$BG:$BG)+SUMIF('8 PRIMAIRE PRIVE'!$CN:$CN,$AJ22,'8 PRIMAIRE PRIVE'!$BG:$BG)</f>
        <v>1700</v>
      </c>
      <c r="L22" s="12">
        <f>SUMIF('4 PRIMAIRE PUBLIC'!$CR:$CR,$AJ22,'4 PRIMAIRE PUBLIC'!$BV:$BV)+SUMIF('8 PRIMAIRE PRIVE'!$CN:$CN,$AJ22,'8 PRIMAIRE PRIVE'!$BQ:$BQ)</f>
        <v>745</v>
      </c>
      <c r="M22" s="12">
        <f>SUMIF('4 PRIMAIRE PUBLIC'!$CR:$CR,$AJ22,'4 PRIMAIRE PUBLIC'!$AK:$AK)+SUMIF('8 PRIMAIRE PRIVE'!$CN:$CN,$AJ22,'8 PRIMAIRE PRIVE'!$AK:$AK)</f>
        <v>481</v>
      </c>
      <c r="N22" s="12">
        <f>SUMIF('4 PRIMAIRE PUBLIC'!$CR:$CR,$AJ22,'4 PRIMAIRE PUBLIC'!$CS:$CS)+SUMIF('8 PRIMAIRE PRIVE'!$CN:$CN,$AJ22,'8 PRIMAIRE PRIVE'!$CO:$CO)</f>
        <v>17594</v>
      </c>
      <c r="O22" s="12">
        <f>SUMIF('4 PRIMAIRE PUBLIC'!$CR:$CR,$AJ22,'4 PRIMAIRE PUBLIC'!$AO:$AO)+SUMIF('8 PRIMAIRE PRIVE'!$CN:$CN,$AJ22,'8 PRIMAIRE PRIVE'!$AO:$AO)</f>
        <v>77</v>
      </c>
      <c r="P22" s="162"/>
      <c r="Q22" s="13" t="s">
        <v>120</v>
      </c>
      <c r="R22" s="12">
        <f>SUMIF('5 COLLEGE PUBLIC'!$CM:$CM,$AJ22,'5 COLLEGE PUBLIC'!$K:$K)+SUMIF('9 COLLEGE PRIVE'!$CJ:$CJ,$AJ22,'9 COLLEGE PRIVE'!$K:$K)</f>
        <v>10715</v>
      </c>
      <c r="S22" s="12">
        <f>SUMIF('5 COLLEGE PUBLIC'!$CM:$CM,$AJ22,'5 COLLEGE PUBLIC'!$W:$W)+SUMIF('9 COLLEGE PRIVE'!$CJ:$CJ,$AJ22,'9 COLLEGE PRIVE'!$W:$W)</f>
        <v>634</v>
      </c>
      <c r="T22" s="12">
        <f>SUMIF('5 COLLEGE PUBLIC'!$CM:$CM,$AJ22,'5 COLLEGE PUBLIC'!$AX:$AX)+SUMIF('9 COLLEGE PRIVE'!$CJ:$CJ,$AJ22,'9 COLLEGE PRIVE'!$AX:$AX)</f>
        <v>2395</v>
      </c>
      <c r="U22" s="12">
        <f>SUMIF('5 COLLEGE PUBLIC'!$CM:$CM,$AJ22,'5 COLLEGE PUBLIC'!$BB:$BB)+SUMIF('9 COLLEGE PRIVE'!$CJ:$CJ,$AJ22,'9 COLLEGE PRIVE'!$BB:$BB)</f>
        <v>1143</v>
      </c>
      <c r="V22" s="12">
        <f>SUMIF('5 COLLEGE PUBLIC'!$CM:$CM,$AJ22,'5 COLLEGE PUBLIC'!$BQ:$BQ)+SUMIF('9 COLLEGE PRIVE'!$CJ:$CJ,$AJ22,'9 COLLEGE PRIVE'!$BL:$BL)</f>
        <v>478</v>
      </c>
      <c r="W22" s="12">
        <f>SUMIF('5 COLLEGE PUBLIC'!$CM:$CM,$AJ22,'5 COLLEGE PUBLIC'!$AF:$AF)+SUMIF('9 COLLEGE PRIVE'!$CJ:$CJ,$AJ22,'9 COLLEGE PRIVE'!$AF:$AF)</f>
        <v>211</v>
      </c>
      <c r="X22" s="12">
        <f>SUMIF('5 COLLEGE PUBLIC'!$CM:$CM,$AJ22,'5 COLLEGE PUBLIC'!$CN:$CN)+SUMIF('9 COLLEGE PRIVE'!$CJ:$CJ,$AJ22,'9 COLLEGE PRIVE'!$CK:$CK)</f>
        <v>9484</v>
      </c>
      <c r="Y22" s="12">
        <f>SUMIF('5 COLLEGE PUBLIC'!$CM:$CM,$AJ22,'5 COLLEGE PUBLIC'!$AJ:$AJ)+SUMIF('9 COLLEGE PRIVE'!$CJ:$CJ,$AJ22,'9 COLLEGE PRIVE'!$AJ:$AJ)</f>
        <v>32</v>
      </c>
      <c r="Z22" s="8">
        <f>SUMIF('6 LYCEE PUBLIC'!$DT:$DT,$AJ22,'6 LYCEE PUBLIC'!$U:$U)+SUMIF('10 LYCEE PRIVE'!$DQ:$DQ,$AJ22,'10 LYCEE PRIVE'!$U:$U)</f>
        <v>4937</v>
      </c>
      <c r="AA22" s="8">
        <f>SUMIF('6 LYCEE PUBLIC'!$DT:$DT,$AJ22,'6 LYCEE PUBLIC'!$AQ:$AQ)+SUMIF('10 LYCEE PRIVE'!$DQ:$DQ,$AJ22,'10 LYCEE PRIVE'!$AQ:$AQ)</f>
        <v>263</v>
      </c>
      <c r="AB22" s="8">
        <f>SUMIF('6 LYCEE PUBLIC'!$DT:$DT,$AJ22,'6 LYCEE PUBLIC'!$DU:$DU)+SUMIF('10 LYCEE PRIVE'!$DQ:$DQ,$AJ22,'10 LYCEE PRIVE'!$DR:$DR)</f>
        <v>1466</v>
      </c>
      <c r="AC22" s="8">
        <f>SUMIF('6 LYCEE PUBLIC'!$DT:$DT,$AJ22,'6 LYCEE PUBLIC'!$DV:$DV)+SUMIF('10 LYCEE PRIVE'!$DQ:$DQ,$AJ22,'10 LYCEE PRIVE'!$DS:$DS)</f>
        <v>852</v>
      </c>
      <c r="AD22" s="8">
        <f>SUMIF('6 LYCEE PUBLIC'!$DT:$DT,$AJ22,'6 LYCEE PUBLIC'!$CV:$CV)+SUMIF('10 LYCEE PRIVE'!$DQ:$DQ,$AJ22,'10 LYCEE PRIVE'!$CQ:$CQ)</f>
        <v>212</v>
      </c>
      <c r="AE22" s="8">
        <f>SUMIF('6 LYCEE PUBLIC'!$DT:$DT,$AJ22,'6 LYCEE PUBLIC'!$BE:$BE)+SUMIF('10 LYCEE PRIVE'!$DQ:$DQ,$AJ22,'10 LYCEE PRIVE'!$BE:$BE)</f>
        <v>108</v>
      </c>
      <c r="AF22" s="8">
        <f>SUMIF('6 LYCEE PUBLIC'!$DT:$DT,$AJ22,'6 LYCEE PUBLIC'!$DW:$DW)+SUMIF('10 LYCEE PRIVE'!$DQ:$DQ,$AJ22,'10 LYCEE PRIVE'!$DT:$DT)</f>
        <v>5052</v>
      </c>
      <c r="AG22" s="8">
        <f>SUMIF('6 LYCEE PUBLIC'!$DT:$DT,$AJ22,'6 LYCEE PUBLIC'!$BI:$BI)+SUMIF('10 LYCEE PRIVE'!$DQ:$DQ,$AJ22,'10 LYCEE PRIVE'!$BI:$BI)</f>
        <v>13</v>
      </c>
      <c r="AI22" s="113" t="str">
        <f t="shared" si="2"/>
        <v>ANOSY</v>
      </c>
      <c r="AJ22" s="113" t="str">
        <f t="shared" si="3"/>
        <v>ANOSYURBAIN</v>
      </c>
    </row>
    <row r="23" spans="1:36">
      <c r="A23" s="162"/>
      <c r="B23" s="34" t="s">
        <v>102</v>
      </c>
      <c r="C23" s="35">
        <f>SUMIF('3 PRESCOLAIRE PUBLIC'!$AU:$AU,$AJ23,'3 PRESCOLAIRE PUBLIC'!$K:$K)+SUMIF('7 PRESCOLAIRE PRIVE'!$AP:$AP,$AJ23,'7 PRESCOLAIRE PRIVE'!$K:$K)</f>
        <v>35149</v>
      </c>
      <c r="D23" s="35">
        <f>SUMIF('3 PRESCOLAIRE PUBLIC'!$AU:$AU,$AJ23,'3 PRESCOLAIRE PUBLIC'!$T:$T)+SUMIF('7 PRESCOLAIRE PRIVE'!$AP:$AP,$AJ23,'7 PRESCOLAIRE PRIVE'!$T:$T)</f>
        <v>611</v>
      </c>
      <c r="E23" s="35">
        <f>SUMIF('3 PRESCOLAIRE PUBLIC'!$AU:$AU,$AJ23,'3 PRESCOLAIRE PUBLIC'!$AV:$AV)+SUMIF('7 PRESCOLAIRE PRIVE'!$AP:$AP,$AJ23,'7 PRESCOLAIRE PRIVE'!$AQ:$AQ)</f>
        <v>7202</v>
      </c>
      <c r="F23" s="35">
        <f>SUMIF('3 PRESCOLAIRE PUBLIC'!$AU:$AU,$AJ23,'3 PRESCOLAIRE PUBLIC'!$AC:$AC)+SUMIF('7 PRESCOLAIRE PRIVE'!$AP:$AP,$AJ23,'7 PRESCOLAIRE PRIVE'!$X:$X)</f>
        <v>1753</v>
      </c>
      <c r="G23" s="35">
        <f>SUMIF('3 PRESCOLAIRE PUBLIC'!$AU:$AU,$AJ23,'3 PRESCOLAIRE PUBLIC'!$AH:$AH)+SUMIF('7 PRESCOLAIRE PRIVE'!$AP:$AP,$AJ23,'7 PRESCOLAIRE PRIVE'!$AC:$AC)</f>
        <v>655</v>
      </c>
      <c r="H23" s="35">
        <f>SUMIF('4 PRIMAIRE PUBLIC'!$CR:$CR,$AJ23,'4 PRIMAIRE PUBLIC'!$M:$M)+SUMIF('8 PRIMAIRE PRIVE'!$CN:$CN,$AJ23,'8 PRIMAIRE PRIVE'!$M:$M)</f>
        <v>167217</v>
      </c>
      <c r="I23" s="35">
        <f>SUMIF('4 PRIMAIRE PUBLIC'!$CR:$CR,$AJ23,'4 PRIMAIRE PUBLIC'!$AA:$AA)+SUMIF('8 PRIMAIRE PRIVE'!$CN:$CN,$AJ23,'8 PRIMAIRE PRIVE'!$AA:$AA)</f>
        <v>24034</v>
      </c>
      <c r="J23" s="35">
        <f>SUMIF('4 PRIMAIRE PUBLIC'!$CR:$CR,$AJ23,'4 PRIMAIRE PUBLIC'!$BC:$BC)+SUMIF('8 PRIMAIRE PRIVE'!$CN:$CN,$AJ23,'8 PRIMAIRE PRIVE'!$BC:$BC)</f>
        <v>7384</v>
      </c>
      <c r="K23" s="35">
        <f>SUMIF('4 PRIMAIRE PUBLIC'!$CR:$CR,$AJ23,'4 PRIMAIRE PUBLIC'!$BG:$BG)+SUMIF('8 PRIMAIRE PRIVE'!$CN:$CN,$AJ23,'8 PRIMAIRE PRIVE'!$BG:$BG)</f>
        <v>4409</v>
      </c>
      <c r="L23" s="35">
        <f>SUMIF('4 PRIMAIRE PUBLIC'!$CR:$CR,$AJ23,'4 PRIMAIRE PUBLIC'!$BV:$BV)+SUMIF('8 PRIMAIRE PRIVE'!$CN:$CN,$AJ23,'8 PRIMAIRE PRIVE'!$BQ:$BQ)</f>
        <v>3317</v>
      </c>
      <c r="M23" s="35">
        <f>SUMIF('4 PRIMAIRE PUBLIC'!$CR:$CR,$AJ23,'4 PRIMAIRE PUBLIC'!$AK:$AK)+SUMIF('8 PRIMAIRE PRIVE'!$CN:$CN,$AJ23,'8 PRIMAIRE PRIVE'!$AK:$AK)</f>
        <v>2197</v>
      </c>
      <c r="N23" s="35">
        <f>SUMIF('4 PRIMAIRE PUBLIC'!$CR:$CR,$AJ23,'4 PRIMAIRE PUBLIC'!$CS:$CS)+SUMIF('8 PRIMAIRE PRIVE'!$CN:$CN,$AJ23,'8 PRIMAIRE PRIVE'!$CO:$CO)</f>
        <v>64529</v>
      </c>
      <c r="O23" s="35">
        <f>SUMIF('4 PRIMAIRE PUBLIC'!$CR:$CR,$AJ23,'4 PRIMAIRE PUBLIC'!$AO:$AO)+SUMIF('8 PRIMAIRE PRIVE'!$CN:$CN,$AJ23,'8 PRIMAIRE PRIVE'!$AO:$AO)</f>
        <v>874</v>
      </c>
      <c r="P23" s="162"/>
      <c r="Q23" s="34" t="s">
        <v>102</v>
      </c>
      <c r="R23" s="35">
        <f>SUMIF('5 COLLEGE PUBLIC'!$CM:$CM,$AJ23,'5 COLLEGE PUBLIC'!$K:$K)+SUMIF('9 COLLEGE PRIVE'!$CJ:$CJ,$AJ23,'9 COLLEGE PRIVE'!$K:$K)</f>
        <v>24668</v>
      </c>
      <c r="S23" s="35">
        <f>SUMIF('5 COLLEGE PUBLIC'!$CM:$CM,$AJ23,'5 COLLEGE PUBLIC'!$W:$W)+SUMIF('9 COLLEGE PRIVE'!$CJ:$CJ,$AJ23,'9 COLLEGE PRIVE'!$W:$W)</f>
        <v>1971</v>
      </c>
      <c r="T23" s="35">
        <f>SUMIF('5 COLLEGE PUBLIC'!$CM:$CM,$AJ23,'5 COLLEGE PUBLIC'!$AX:$AX)+SUMIF('9 COLLEGE PRIVE'!$CJ:$CJ,$AJ23,'9 COLLEGE PRIVE'!$AX:$AX)</f>
        <v>5033</v>
      </c>
      <c r="U23" s="35">
        <f>SUMIF('5 COLLEGE PUBLIC'!$CM:$CM,$AJ23,'5 COLLEGE PUBLIC'!$BB:$BB)+SUMIF('9 COLLEGE PRIVE'!$CJ:$CJ,$AJ23,'9 COLLEGE PRIVE'!$BB:$BB)</f>
        <v>1910</v>
      </c>
      <c r="V23" s="35">
        <f>SUMIF('5 COLLEGE PUBLIC'!$CM:$CM,$AJ23,'5 COLLEGE PUBLIC'!$BQ:$BQ)+SUMIF('9 COLLEGE PRIVE'!$CJ:$CJ,$AJ23,'9 COLLEGE PRIVE'!$BL:$BL)</f>
        <v>1377</v>
      </c>
      <c r="W23" s="35">
        <f>SUMIF('5 COLLEGE PUBLIC'!$CM:$CM,$AJ23,'5 COLLEGE PUBLIC'!$AF:$AF)+SUMIF('9 COLLEGE PRIVE'!$CJ:$CJ,$AJ23,'9 COLLEGE PRIVE'!$AF:$AF)</f>
        <v>482</v>
      </c>
      <c r="X23" s="35">
        <f>SUMIF('5 COLLEGE PUBLIC'!$CM:$CM,$AJ23,'5 COLLEGE PUBLIC'!$CN:$CN)+SUMIF('9 COLLEGE PRIVE'!$CJ:$CJ,$AJ23,'9 COLLEGE PRIVE'!$CK:$CK)</f>
        <v>18356</v>
      </c>
      <c r="Y23" s="35">
        <f>SUMIF('5 COLLEGE PUBLIC'!$CM:$CM,$AJ23,'5 COLLEGE PUBLIC'!$AJ:$AJ)+SUMIF('9 COLLEGE PRIVE'!$CJ:$CJ,$AJ23,'9 COLLEGE PRIVE'!$AJ:$AJ)</f>
        <v>104</v>
      </c>
      <c r="Z23" s="35">
        <f>SUMIF('6 LYCEE PUBLIC'!$DT:$DT,$AJ23,'6 LYCEE PUBLIC'!$U:$U)+SUMIF('10 LYCEE PRIVE'!$DQ:$DQ,$AJ23,'10 LYCEE PRIVE'!$U:$U)</f>
        <v>7544</v>
      </c>
      <c r="AA23" s="35">
        <f>SUMIF('6 LYCEE PUBLIC'!$DT:$DT,$AJ23,'6 LYCEE PUBLIC'!$AQ:$AQ)+SUMIF('10 LYCEE PRIVE'!$DQ:$DQ,$AJ23,'10 LYCEE PRIVE'!$AQ:$AQ)</f>
        <v>482</v>
      </c>
      <c r="AB23" s="35">
        <f>SUMIF('6 LYCEE PUBLIC'!$DT:$DT,$AJ23,'6 LYCEE PUBLIC'!$DU:$DU)+SUMIF('10 LYCEE PRIVE'!$DQ:$DQ,$AJ23,'10 LYCEE PRIVE'!$DR:$DR)</f>
        <v>2001</v>
      </c>
      <c r="AC23" s="35">
        <f>SUMIF('6 LYCEE PUBLIC'!$DT:$DT,$AJ23,'6 LYCEE PUBLIC'!$DV:$DV)+SUMIF('10 LYCEE PRIVE'!$DQ:$DQ,$AJ23,'10 LYCEE PRIVE'!$DS:$DS)</f>
        <v>1063</v>
      </c>
      <c r="AD23" s="35">
        <f>SUMIF('6 LYCEE PUBLIC'!$DT:$DT,$AJ23,'6 LYCEE PUBLIC'!$CV:$CV)+SUMIF('10 LYCEE PRIVE'!$DQ:$DQ,$AJ23,'10 LYCEE PRIVE'!$CQ:$CQ)</f>
        <v>380</v>
      </c>
      <c r="AE23" s="35">
        <f>SUMIF('6 LYCEE PUBLIC'!$DT:$DT,$AJ23,'6 LYCEE PUBLIC'!$BE:$BE)+SUMIF('10 LYCEE PRIVE'!$DQ:$DQ,$AJ23,'10 LYCEE PRIVE'!$BE:$BE)</f>
        <v>179</v>
      </c>
      <c r="AF23" s="35">
        <f>SUMIF('6 LYCEE PUBLIC'!$DT:$DT,$AJ23,'6 LYCEE PUBLIC'!$DW:$DW)+SUMIF('10 LYCEE PRIVE'!$DQ:$DQ,$AJ23,'10 LYCEE PRIVE'!$DT:$DT)</f>
        <v>7725</v>
      </c>
      <c r="AG23" s="35">
        <f>SUMIF('6 LYCEE PUBLIC'!$DT:$DT,$AJ23,'6 LYCEE PUBLIC'!$BI:$BI)+SUMIF('10 LYCEE PRIVE'!$DQ:$DQ,$AJ23,'10 LYCEE PRIVE'!$BI:$BI)</f>
        <v>32</v>
      </c>
      <c r="AI23" s="113" t="str">
        <f t="shared" si="2"/>
        <v>ANOSY</v>
      </c>
      <c r="AJ23" s="113" t="str">
        <f t="shared" si="3"/>
        <v>ANOSYTOTAL</v>
      </c>
    </row>
    <row r="24" spans="1:36" ht="14.45" customHeight="1">
      <c r="A24" s="162" t="s">
        <v>3</v>
      </c>
      <c r="B24" s="13" t="s">
        <v>119</v>
      </c>
      <c r="C24" s="12">
        <f>SUMIF('3 PRESCOLAIRE PUBLIC'!$AU:$AU,$AJ24,'3 PRESCOLAIRE PUBLIC'!$K:$K)+SUMIF('7 PRESCOLAIRE PRIVE'!$AP:$AP,$AJ24,'7 PRESCOLAIRE PRIVE'!$K:$K)</f>
        <v>137033</v>
      </c>
      <c r="D24" s="12">
        <f>SUMIF('3 PRESCOLAIRE PUBLIC'!$AU:$AU,$AJ24,'3 PRESCOLAIRE PUBLIC'!$T:$T)+SUMIF('7 PRESCOLAIRE PRIVE'!$AP:$AP,$AJ24,'7 PRESCOLAIRE PRIVE'!$T:$T)</f>
        <v>1350</v>
      </c>
      <c r="E24" s="12">
        <f>SUMIF('3 PRESCOLAIRE PUBLIC'!$AU:$AU,$AJ24,'3 PRESCOLAIRE PUBLIC'!$AV:$AV)+SUMIF('7 PRESCOLAIRE PRIVE'!$AP:$AP,$AJ24,'7 PRESCOLAIRE PRIVE'!$AQ:$AQ)</f>
        <v>11342</v>
      </c>
      <c r="F24" s="12">
        <f>SUMIF('3 PRESCOLAIRE PUBLIC'!$AU:$AU,$AJ24,'3 PRESCOLAIRE PUBLIC'!$AC:$AC)+SUMIF('7 PRESCOLAIRE PRIVE'!$AP:$AP,$AJ24,'7 PRESCOLAIRE PRIVE'!$X:$X)</f>
        <v>4684</v>
      </c>
      <c r="G24" s="12">
        <f>SUMIF('3 PRESCOLAIRE PUBLIC'!$AU:$AU,$AJ24,'3 PRESCOLAIRE PUBLIC'!$AH:$AH)+SUMIF('7 PRESCOLAIRE PRIVE'!$AP:$AP,$AJ24,'7 PRESCOLAIRE PRIVE'!$AC:$AC)</f>
        <v>1719</v>
      </c>
      <c r="H24" s="12">
        <f>SUMIF('4 PRIMAIRE PUBLIC'!$CR:$CR,$AJ24,'4 PRIMAIRE PUBLIC'!$M:$M)+SUMIF('8 PRIMAIRE PRIVE'!$CN:$CN,$AJ24,'8 PRIMAIRE PRIVE'!$M:$M)</f>
        <v>312462</v>
      </c>
      <c r="I24" s="12">
        <f>SUMIF('4 PRIMAIRE PUBLIC'!$CR:$CR,$AJ24,'4 PRIMAIRE PUBLIC'!$AA:$AA)+SUMIF('8 PRIMAIRE PRIVE'!$CN:$CN,$AJ24,'8 PRIMAIRE PRIVE'!$AA:$AA)</f>
        <v>35642</v>
      </c>
      <c r="J24" s="12">
        <f>SUMIF('4 PRIMAIRE PUBLIC'!$CR:$CR,$AJ24,'4 PRIMAIRE PUBLIC'!$BC:$BC)+SUMIF('8 PRIMAIRE PRIVE'!$CN:$CN,$AJ24,'8 PRIMAIRE PRIVE'!$BC:$BC)</f>
        <v>13712</v>
      </c>
      <c r="K24" s="12">
        <f>SUMIF('4 PRIMAIRE PUBLIC'!$CR:$CR,$AJ24,'4 PRIMAIRE PUBLIC'!$BG:$BG)+SUMIF('8 PRIMAIRE PRIVE'!$CN:$CN,$AJ24,'8 PRIMAIRE PRIVE'!$BG:$BG)</f>
        <v>9943</v>
      </c>
      <c r="L24" s="12">
        <f>SUMIF('4 PRIMAIRE PUBLIC'!$CR:$CR,$AJ24,'4 PRIMAIRE PUBLIC'!$BV:$BV)+SUMIF('8 PRIMAIRE PRIVE'!$CN:$CN,$AJ24,'8 PRIMAIRE PRIVE'!$BQ:$BQ)</f>
        <v>6593</v>
      </c>
      <c r="M24" s="12">
        <f>SUMIF('4 PRIMAIRE PUBLIC'!$CR:$CR,$AJ24,'4 PRIMAIRE PUBLIC'!$AK:$AK)+SUMIF('8 PRIMAIRE PRIVE'!$CN:$CN,$AJ24,'8 PRIMAIRE PRIVE'!$AK:$AK)</f>
        <v>3990</v>
      </c>
      <c r="N24" s="12">
        <f>SUMIF('4 PRIMAIRE PUBLIC'!$CR:$CR,$AJ24,'4 PRIMAIRE PUBLIC'!$CS:$CS)+SUMIF('8 PRIMAIRE PRIVE'!$CN:$CN,$AJ24,'8 PRIMAIRE PRIVE'!$CO:$CO)</f>
        <v>82763</v>
      </c>
      <c r="O24" s="12">
        <f>SUMIF('4 PRIMAIRE PUBLIC'!$CR:$CR,$AJ24,'4 PRIMAIRE PUBLIC'!$AO:$AO)+SUMIF('8 PRIMAIRE PRIVE'!$CN:$CN,$AJ24,'8 PRIMAIRE PRIVE'!$AO:$AO)</f>
        <v>2001</v>
      </c>
      <c r="P24" s="162" t="s">
        <v>3</v>
      </c>
      <c r="Q24" s="13" t="s">
        <v>119</v>
      </c>
      <c r="R24" s="12">
        <f>SUMIF('5 COLLEGE PUBLIC'!$CM:$CM,$AJ24,'5 COLLEGE PUBLIC'!$K:$K)+SUMIF('9 COLLEGE PRIVE'!$CJ:$CJ,$AJ24,'9 COLLEGE PRIVE'!$K:$K)</f>
        <v>37299</v>
      </c>
      <c r="S24" s="12">
        <f>SUMIF('5 COLLEGE PUBLIC'!$CM:$CM,$AJ24,'5 COLLEGE PUBLIC'!$W:$W)+SUMIF('9 COLLEGE PRIVE'!$CJ:$CJ,$AJ24,'9 COLLEGE PRIVE'!$W:$W)</f>
        <v>2927</v>
      </c>
      <c r="T24" s="12">
        <f>SUMIF('5 COLLEGE PUBLIC'!$CM:$CM,$AJ24,'5 COLLEGE PUBLIC'!$AX:$AX)+SUMIF('9 COLLEGE PRIVE'!$CJ:$CJ,$AJ24,'9 COLLEGE PRIVE'!$AX:$AX)</f>
        <v>8429</v>
      </c>
      <c r="U24" s="12">
        <f>SUMIF('5 COLLEGE PUBLIC'!$CM:$CM,$AJ24,'5 COLLEGE PUBLIC'!$BB:$BB)+SUMIF('9 COLLEGE PRIVE'!$CJ:$CJ,$AJ24,'9 COLLEGE PRIVE'!$BB:$BB)</f>
        <v>4885</v>
      </c>
      <c r="V24" s="12">
        <f>SUMIF('5 COLLEGE PUBLIC'!$CM:$CM,$AJ24,'5 COLLEGE PUBLIC'!$BQ:$BQ)+SUMIF('9 COLLEGE PRIVE'!$CJ:$CJ,$AJ24,'9 COLLEGE PRIVE'!$BL:$BL)</f>
        <v>1849</v>
      </c>
      <c r="W24" s="12">
        <f>SUMIF('5 COLLEGE PUBLIC'!$CM:$CM,$AJ24,'5 COLLEGE PUBLIC'!$AF:$AF)+SUMIF('9 COLLEGE PRIVE'!$CJ:$CJ,$AJ24,'9 COLLEGE PRIVE'!$AF:$AF)</f>
        <v>662</v>
      </c>
      <c r="X24" s="12">
        <f>SUMIF('5 COLLEGE PUBLIC'!$CM:$CM,$AJ24,'5 COLLEGE PUBLIC'!$CN:$CN)+SUMIF('9 COLLEGE PRIVE'!$CJ:$CJ,$AJ24,'9 COLLEGE PRIVE'!$CK:$CK)</f>
        <v>23037</v>
      </c>
      <c r="Y24" s="12">
        <f>SUMIF('5 COLLEGE PUBLIC'!$CM:$CM,$AJ24,'5 COLLEGE PUBLIC'!$AJ:$AJ)+SUMIF('9 COLLEGE PRIVE'!$CJ:$CJ,$AJ24,'9 COLLEGE PRIVE'!$AJ:$AJ)</f>
        <v>160</v>
      </c>
      <c r="Z24" s="8">
        <f>SUMIF('6 LYCEE PUBLIC'!$DT:$DT,$AJ24,'6 LYCEE PUBLIC'!$U:$U)+SUMIF('10 LYCEE PRIVE'!$DQ:$DQ,$AJ24,'10 LYCEE PRIVE'!$U:$U)</f>
        <v>8629</v>
      </c>
      <c r="AA24" s="8">
        <f>SUMIF('6 LYCEE PUBLIC'!$DT:$DT,$AJ24,'6 LYCEE PUBLIC'!$AQ:$AQ)+SUMIF('10 LYCEE PRIVE'!$DQ:$DQ,$AJ24,'10 LYCEE PRIVE'!$AQ:$AQ)</f>
        <v>618</v>
      </c>
      <c r="AB24" s="8">
        <f>SUMIF('6 LYCEE PUBLIC'!$DT:$DT,$AJ24,'6 LYCEE PUBLIC'!$DU:$DU)+SUMIF('10 LYCEE PRIVE'!$DQ:$DQ,$AJ24,'10 LYCEE PRIVE'!$DR:$DR)</f>
        <v>2340</v>
      </c>
      <c r="AC24" s="8">
        <f>SUMIF('6 LYCEE PUBLIC'!$DT:$DT,$AJ24,'6 LYCEE PUBLIC'!$DV:$DV)+SUMIF('10 LYCEE PRIVE'!$DQ:$DQ,$AJ24,'10 LYCEE PRIVE'!$DS:$DS)</f>
        <v>1118</v>
      </c>
      <c r="AD24" s="8">
        <f>SUMIF('6 LYCEE PUBLIC'!$DT:$DT,$AJ24,'6 LYCEE PUBLIC'!$CV:$CV)+SUMIF('10 LYCEE PRIVE'!$DQ:$DQ,$AJ24,'10 LYCEE PRIVE'!$CQ:$CQ)</f>
        <v>478</v>
      </c>
      <c r="AE24" s="8">
        <f>SUMIF('6 LYCEE PUBLIC'!$DT:$DT,$AJ24,'6 LYCEE PUBLIC'!$BE:$BE)+SUMIF('10 LYCEE PRIVE'!$DQ:$DQ,$AJ24,'10 LYCEE PRIVE'!$BE:$BE)</f>
        <v>183</v>
      </c>
      <c r="AF24" s="8">
        <f>SUMIF('6 LYCEE PUBLIC'!$DT:$DT,$AJ24,'6 LYCEE PUBLIC'!$DW:$DW)+SUMIF('10 LYCEE PRIVE'!$DQ:$DQ,$AJ24,'10 LYCEE PRIVE'!$DT:$DT)</f>
        <v>7509</v>
      </c>
      <c r="AG24" s="8">
        <f>SUMIF('6 LYCEE PUBLIC'!$DT:$DT,$AJ24,'6 LYCEE PUBLIC'!$BI:$BI)+SUMIF('10 LYCEE PRIVE'!$DQ:$DQ,$AJ24,'10 LYCEE PRIVE'!$BI:$BI)</f>
        <v>44</v>
      </c>
      <c r="AI24" s="113" t="str">
        <f t="shared" si="2"/>
        <v>ATSIMO-ANDREFANA</v>
      </c>
      <c r="AJ24" s="113" t="str">
        <f t="shared" si="3"/>
        <v>ATSIMO-ANDREFANARURAL</v>
      </c>
    </row>
    <row r="25" spans="1:36">
      <c r="A25" s="162"/>
      <c r="B25" s="13" t="s">
        <v>120</v>
      </c>
      <c r="C25" s="12">
        <f>SUMIF('3 PRESCOLAIRE PUBLIC'!$AU:$AU,$AJ25,'3 PRESCOLAIRE PUBLIC'!$K:$K)+SUMIF('7 PRESCOLAIRE PRIVE'!$AP:$AP,$AJ25,'7 PRESCOLAIRE PRIVE'!$K:$K)</f>
        <v>16645</v>
      </c>
      <c r="D25" s="12">
        <f>SUMIF('3 PRESCOLAIRE PUBLIC'!$AU:$AU,$AJ25,'3 PRESCOLAIRE PUBLIC'!$T:$T)+SUMIF('7 PRESCOLAIRE PRIVE'!$AP:$AP,$AJ25,'7 PRESCOLAIRE PRIVE'!$T:$T)</f>
        <v>329</v>
      </c>
      <c r="E25" s="12">
        <f>SUMIF('3 PRESCOLAIRE PUBLIC'!$AU:$AU,$AJ25,'3 PRESCOLAIRE PUBLIC'!$AV:$AV)+SUMIF('7 PRESCOLAIRE PRIVE'!$AP:$AP,$AJ25,'7 PRESCOLAIRE PRIVE'!$AQ:$AQ)</f>
        <v>7702</v>
      </c>
      <c r="F25" s="12">
        <f>SUMIF('3 PRESCOLAIRE PUBLIC'!$AU:$AU,$AJ25,'3 PRESCOLAIRE PUBLIC'!$AC:$AC)+SUMIF('7 PRESCOLAIRE PRIVE'!$AP:$AP,$AJ25,'7 PRESCOLAIRE PRIVE'!$X:$X)</f>
        <v>544</v>
      </c>
      <c r="G25" s="12">
        <f>SUMIF('3 PRESCOLAIRE PUBLIC'!$AU:$AU,$AJ25,'3 PRESCOLAIRE PUBLIC'!$AH:$AH)+SUMIF('7 PRESCOLAIRE PRIVE'!$AP:$AP,$AJ25,'7 PRESCOLAIRE PRIVE'!$AC:$AC)</f>
        <v>168</v>
      </c>
      <c r="H25" s="12">
        <f>SUMIF('4 PRIMAIRE PUBLIC'!$CR:$CR,$AJ25,'4 PRIMAIRE PUBLIC'!$M:$M)+SUMIF('8 PRIMAIRE PRIVE'!$CN:$CN,$AJ25,'8 PRIMAIRE PRIVE'!$M:$M)</f>
        <v>47491</v>
      </c>
      <c r="I25" s="12">
        <f>SUMIF('4 PRIMAIRE PUBLIC'!$CR:$CR,$AJ25,'4 PRIMAIRE PUBLIC'!$AA:$AA)+SUMIF('8 PRIMAIRE PRIVE'!$CN:$CN,$AJ25,'8 PRIMAIRE PRIVE'!$AA:$AA)</f>
        <v>6301</v>
      </c>
      <c r="J25" s="12">
        <f>SUMIF('4 PRIMAIRE PUBLIC'!$CR:$CR,$AJ25,'4 PRIMAIRE PUBLIC'!$BC:$BC)+SUMIF('8 PRIMAIRE PRIVE'!$CN:$CN,$AJ25,'8 PRIMAIRE PRIVE'!$BC:$BC)</f>
        <v>4700</v>
      </c>
      <c r="K25" s="12">
        <f>SUMIF('4 PRIMAIRE PUBLIC'!$CR:$CR,$AJ25,'4 PRIMAIRE PUBLIC'!$BG:$BG)+SUMIF('8 PRIMAIRE PRIVE'!$CN:$CN,$AJ25,'8 PRIMAIRE PRIVE'!$BG:$BG)</f>
        <v>3360</v>
      </c>
      <c r="L25" s="12">
        <f>SUMIF('4 PRIMAIRE PUBLIC'!$CR:$CR,$AJ25,'4 PRIMAIRE PUBLIC'!$BV:$BV)+SUMIF('8 PRIMAIRE PRIVE'!$CN:$CN,$AJ25,'8 PRIMAIRE PRIVE'!$BQ:$BQ)</f>
        <v>1118</v>
      </c>
      <c r="M25" s="12">
        <f>SUMIF('4 PRIMAIRE PUBLIC'!$CR:$CR,$AJ25,'4 PRIMAIRE PUBLIC'!$AK:$AK)+SUMIF('8 PRIMAIRE PRIVE'!$CN:$CN,$AJ25,'8 PRIMAIRE PRIVE'!$AK:$AK)</f>
        <v>868</v>
      </c>
      <c r="N25" s="12">
        <f>SUMIF('4 PRIMAIRE PUBLIC'!$CR:$CR,$AJ25,'4 PRIMAIRE PUBLIC'!$CS:$CS)+SUMIF('8 PRIMAIRE PRIVE'!$CN:$CN,$AJ25,'8 PRIMAIRE PRIVE'!$CO:$CO)</f>
        <v>28959</v>
      </c>
      <c r="O25" s="12">
        <f>SUMIF('4 PRIMAIRE PUBLIC'!$CR:$CR,$AJ25,'4 PRIMAIRE PUBLIC'!$AO:$AO)+SUMIF('8 PRIMAIRE PRIVE'!$CN:$CN,$AJ25,'8 PRIMAIRE PRIVE'!$AO:$AO)</f>
        <v>191</v>
      </c>
      <c r="P25" s="162"/>
      <c r="Q25" s="13" t="s">
        <v>120</v>
      </c>
      <c r="R25" s="12">
        <f>SUMIF('5 COLLEGE PUBLIC'!$CM:$CM,$AJ25,'5 COLLEGE PUBLIC'!$K:$K)+SUMIF('9 COLLEGE PRIVE'!$CJ:$CJ,$AJ25,'9 COLLEGE PRIVE'!$K:$K)</f>
        <v>17374</v>
      </c>
      <c r="S25" s="12">
        <f>SUMIF('5 COLLEGE PUBLIC'!$CM:$CM,$AJ25,'5 COLLEGE PUBLIC'!$W:$W)+SUMIF('9 COLLEGE PRIVE'!$CJ:$CJ,$AJ25,'9 COLLEGE PRIVE'!$W:$W)</f>
        <v>1304</v>
      </c>
      <c r="T25" s="12">
        <f>SUMIF('5 COLLEGE PUBLIC'!$CM:$CM,$AJ25,'5 COLLEGE PUBLIC'!$AX:$AX)+SUMIF('9 COLLEGE PRIVE'!$CJ:$CJ,$AJ25,'9 COLLEGE PRIVE'!$AX:$AX)</f>
        <v>4376</v>
      </c>
      <c r="U25" s="12">
        <f>SUMIF('5 COLLEGE PUBLIC'!$CM:$CM,$AJ25,'5 COLLEGE PUBLIC'!$BB:$BB)+SUMIF('9 COLLEGE PRIVE'!$CJ:$CJ,$AJ25,'9 COLLEGE PRIVE'!$BB:$BB)</f>
        <v>2227</v>
      </c>
      <c r="V25" s="12">
        <f>SUMIF('5 COLLEGE PUBLIC'!$CM:$CM,$AJ25,'5 COLLEGE PUBLIC'!$BQ:$BQ)+SUMIF('9 COLLEGE PRIVE'!$CJ:$CJ,$AJ25,'9 COLLEGE PRIVE'!$BL:$BL)</f>
        <v>894</v>
      </c>
      <c r="W25" s="12">
        <f>SUMIF('5 COLLEGE PUBLIC'!$CM:$CM,$AJ25,'5 COLLEGE PUBLIC'!$AF:$AF)+SUMIF('9 COLLEGE PRIVE'!$CJ:$CJ,$AJ25,'9 COLLEGE PRIVE'!$AF:$AF)</f>
        <v>380</v>
      </c>
      <c r="X25" s="12">
        <f>SUMIF('5 COLLEGE PUBLIC'!$CM:$CM,$AJ25,'5 COLLEGE PUBLIC'!$CN:$CN)+SUMIF('9 COLLEGE PRIVE'!$CJ:$CJ,$AJ25,'9 COLLEGE PRIVE'!$CK:$CK)</f>
        <v>14356</v>
      </c>
      <c r="Y25" s="12">
        <f>SUMIF('5 COLLEGE PUBLIC'!$CM:$CM,$AJ25,'5 COLLEGE PUBLIC'!$AJ:$AJ)+SUMIF('9 COLLEGE PRIVE'!$CJ:$CJ,$AJ25,'9 COLLEGE PRIVE'!$AJ:$AJ)</f>
        <v>66</v>
      </c>
      <c r="Z25" s="8">
        <f>SUMIF('6 LYCEE PUBLIC'!$DT:$DT,$AJ25,'6 LYCEE PUBLIC'!$U:$U)+SUMIF('10 LYCEE PRIVE'!$DQ:$DQ,$AJ25,'10 LYCEE PRIVE'!$U:$U)</f>
        <v>9332</v>
      </c>
      <c r="AA25" s="8">
        <f>SUMIF('6 LYCEE PUBLIC'!$DT:$DT,$AJ25,'6 LYCEE PUBLIC'!$AQ:$AQ)+SUMIF('10 LYCEE PRIVE'!$DQ:$DQ,$AJ25,'10 LYCEE PRIVE'!$AQ:$AQ)</f>
        <v>508</v>
      </c>
      <c r="AB25" s="8">
        <f>SUMIF('6 LYCEE PUBLIC'!$DT:$DT,$AJ25,'6 LYCEE PUBLIC'!$DU:$DU)+SUMIF('10 LYCEE PRIVE'!$DQ:$DQ,$AJ25,'10 LYCEE PRIVE'!$DR:$DR)</f>
        <v>3867</v>
      </c>
      <c r="AC25" s="8">
        <f>SUMIF('6 LYCEE PUBLIC'!$DT:$DT,$AJ25,'6 LYCEE PUBLIC'!$DV:$DV)+SUMIF('10 LYCEE PRIVE'!$DQ:$DQ,$AJ25,'10 LYCEE PRIVE'!$DS:$DS)</f>
        <v>1896</v>
      </c>
      <c r="AD25" s="8">
        <f>SUMIF('6 LYCEE PUBLIC'!$DT:$DT,$AJ25,'6 LYCEE PUBLIC'!$CV:$CV)+SUMIF('10 LYCEE PRIVE'!$DQ:$DQ,$AJ25,'10 LYCEE PRIVE'!$CQ:$CQ)</f>
        <v>554</v>
      </c>
      <c r="AE25" s="8">
        <f>SUMIF('6 LYCEE PUBLIC'!$DT:$DT,$AJ25,'6 LYCEE PUBLIC'!$BE:$BE)+SUMIF('10 LYCEE PRIVE'!$DQ:$DQ,$AJ25,'10 LYCEE PRIVE'!$BE:$BE)</f>
        <v>207</v>
      </c>
      <c r="AF25" s="8">
        <f>SUMIF('6 LYCEE PUBLIC'!$DT:$DT,$AJ25,'6 LYCEE PUBLIC'!$DW:$DW)+SUMIF('10 LYCEE PRIVE'!$DQ:$DQ,$AJ25,'10 LYCEE PRIVE'!$DT:$DT)</f>
        <v>7769</v>
      </c>
      <c r="AG25" s="8">
        <f>SUMIF('6 LYCEE PUBLIC'!$DT:$DT,$AJ25,'6 LYCEE PUBLIC'!$BI:$BI)+SUMIF('10 LYCEE PRIVE'!$DQ:$DQ,$AJ25,'10 LYCEE PRIVE'!$BI:$BI)</f>
        <v>32</v>
      </c>
      <c r="AI25" s="113" t="str">
        <f t="shared" si="2"/>
        <v>ATSIMO-ANDREFANA</v>
      </c>
      <c r="AJ25" s="113" t="str">
        <f t="shared" si="3"/>
        <v>ATSIMO-ANDREFANAURBAIN</v>
      </c>
    </row>
    <row r="26" spans="1:36">
      <c r="A26" s="162"/>
      <c r="B26" s="34" t="s">
        <v>102</v>
      </c>
      <c r="C26" s="35">
        <f>SUMIF('3 PRESCOLAIRE PUBLIC'!$AU:$AU,$AJ26,'3 PRESCOLAIRE PUBLIC'!$K:$K)+SUMIF('7 PRESCOLAIRE PRIVE'!$AP:$AP,$AJ26,'7 PRESCOLAIRE PRIVE'!$K:$K)</f>
        <v>153678</v>
      </c>
      <c r="D26" s="35">
        <f>SUMIF('3 PRESCOLAIRE PUBLIC'!$AU:$AU,$AJ26,'3 PRESCOLAIRE PUBLIC'!$T:$T)+SUMIF('7 PRESCOLAIRE PRIVE'!$AP:$AP,$AJ26,'7 PRESCOLAIRE PRIVE'!$T:$T)</f>
        <v>1679</v>
      </c>
      <c r="E26" s="35">
        <f>SUMIF('3 PRESCOLAIRE PUBLIC'!$AU:$AU,$AJ26,'3 PRESCOLAIRE PUBLIC'!$AV:$AV)+SUMIF('7 PRESCOLAIRE PRIVE'!$AP:$AP,$AJ26,'7 PRESCOLAIRE PRIVE'!$AQ:$AQ)</f>
        <v>19044</v>
      </c>
      <c r="F26" s="35">
        <f>SUMIF('3 PRESCOLAIRE PUBLIC'!$AU:$AU,$AJ26,'3 PRESCOLAIRE PUBLIC'!$AC:$AC)+SUMIF('7 PRESCOLAIRE PRIVE'!$AP:$AP,$AJ26,'7 PRESCOLAIRE PRIVE'!$X:$X)</f>
        <v>5228</v>
      </c>
      <c r="G26" s="35">
        <f>SUMIF('3 PRESCOLAIRE PUBLIC'!$AU:$AU,$AJ26,'3 PRESCOLAIRE PUBLIC'!$AH:$AH)+SUMIF('7 PRESCOLAIRE PRIVE'!$AP:$AP,$AJ26,'7 PRESCOLAIRE PRIVE'!$AC:$AC)</f>
        <v>1887</v>
      </c>
      <c r="H26" s="35">
        <f>SUMIF('4 PRIMAIRE PUBLIC'!$CR:$CR,$AJ26,'4 PRIMAIRE PUBLIC'!$M:$M)+SUMIF('8 PRIMAIRE PRIVE'!$CN:$CN,$AJ26,'8 PRIMAIRE PRIVE'!$M:$M)</f>
        <v>359953</v>
      </c>
      <c r="I26" s="35">
        <f>SUMIF('4 PRIMAIRE PUBLIC'!$CR:$CR,$AJ26,'4 PRIMAIRE PUBLIC'!$AA:$AA)+SUMIF('8 PRIMAIRE PRIVE'!$CN:$CN,$AJ26,'8 PRIMAIRE PRIVE'!$AA:$AA)</f>
        <v>41943</v>
      </c>
      <c r="J26" s="35">
        <f>SUMIF('4 PRIMAIRE PUBLIC'!$CR:$CR,$AJ26,'4 PRIMAIRE PUBLIC'!$BC:$BC)+SUMIF('8 PRIMAIRE PRIVE'!$CN:$CN,$AJ26,'8 PRIMAIRE PRIVE'!$BC:$BC)</f>
        <v>18412</v>
      </c>
      <c r="K26" s="35">
        <f>SUMIF('4 PRIMAIRE PUBLIC'!$CR:$CR,$AJ26,'4 PRIMAIRE PUBLIC'!$BG:$BG)+SUMIF('8 PRIMAIRE PRIVE'!$CN:$CN,$AJ26,'8 PRIMAIRE PRIVE'!$BG:$BG)</f>
        <v>13303</v>
      </c>
      <c r="L26" s="35">
        <f>SUMIF('4 PRIMAIRE PUBLIC'!$CR:$CR,$AJ26,'4 PRIMAIRE PUBLIC'!$BV:$BV)+SUMIF('8 PRIMAIRE PRIVE'!$CN:$CN,$AJ26,'8 PRIMAIRE PRIVE'!$BQ:$BQ)</f>
        <v>7711</v>
      </c>
      <c r="M26" s="35">
        <f>SUMIF('4 PRIMAIRE PUBLIC'!$CR:$CR,$AJ26,'4 PRIMAIRE PUBLIC'!$AK:$AK)+SUMIF('8 PRIMAIRE PRIVE'!$CN:$CN,$AJ26,'8 PRIMAIRE PRIVE'!$AK:$AK)</f>
        <v>4858</v>
      </c>
      <c r="N26" s="35">
        <f>SUMIF('4 PRIMAIRE PUBLIC'!$CR:$CR,$AJ26,'4 PRIMAIRE PUBLIC'!$CS:$CS)+SUMIF('8 PRIMAIRE PRIVE'!$CN:$CN,$AJ26,'8 PRIMAIRE PRIVE'!$CO:$CO)</f>
        <v>111722</v>
      </c>
      <c r="O26" s="35">
        <f>SUMIF('4 PRIMAIRE PUBLIC'!$CR:$CR,$AJ26,'4 PRIMAIRE PUBLIC'!$AO:$AO)+SUMIF('8 PRIMAIRE PRIVE'!$CN:$CN,$AJ26,'8 PRIMAIRE PRIVE'!$AO:$AO)</f>
        <v>2192</v>
      </c>
      <c r="P26" s="162"/>
      <c r="Q26" s="34" t="s">
        <v>102</v>
      </c>
      <c r="R26" s="35">
        <f>SUMIF('5 COLLEGE PUBLIC'!$CM:$CM,$AJ26,'5 COLLEGE PUBLIC'!$K:$K)+SUMIF('9 COLLEGE PRIVE'!$CJ:$CJ,$AJ26,'9 COLLEGE PRIVE'!$K:$K)</f>
        <v>54673</v>
      </c>
      <c r="S26" s="35">
        <f>SUMIF('5 COLLEGE PUBLIC'!$CM:$CM,$AJ26,'5 COLLEGE PUBLIC'!$W:$W)+SUMIF('9 COLLEGE PRIVE'!$CJ:$CJ,$AJ26,'9 COLLEGE PRIVE'!$W:$W)</f>
        <v>4231</v>
      </c>
      <c r="T26" s="35">
        <f>SUMIF('5 COLLEGE PUBLIC'!$CM:$CM,$AJ26,'5 COLLEGE PUBLIC'!$AX:$AX)+SUMIF('9 COLLEGE PRIVE'!$CJ:$CJ,$AJ26,'9 COLLEGE PRIVE'!$AX:$AX)</f>
        <v>12805</v>
      </c>
      <c r="U26" s="35">
        <f>SUMIF('5 COLLEGE PUBLIC'!$CM:$CM,$AJ26,'5 COLLEGE PUBLIC'!$BB:$BB)+SUMIF('9 COLLEGE PRIVE'!$CJ:$CJ,$AJ26,'9 COLLEGE PRIVE'!$BB:$BB)</f>
        <v>7112</v>
      </c>
      <c r="V26" s="35">
        <f>SUMIF('5 COLLEGE PUBLIC'!$CM:$CM,$AJ26,'5 COLLEGE PUBLIC'!$BQ:$BQ)+SUMIF('9 COLLEGE PRIVE'!$CJ:$CJ,$AJ26,'9 COLLEGE PRIVE'!$BL:$BL)</f>
        <v>2743</v>
      </c>
      <c r="W26" s="35">
        <f>SUMIF('5 COLLEGE PUBLIC'!$CM:$CM,$AJ26,'5 COLLEGE PUBLIC'!$AF:$AF)+SUMIF('9 COLLEGE PRIVE'!$CJ:$CJ,$AJ26,'9 COLLEGE PRIVE'!$AF:$AF)</f>
        <v>1042</v>
      </c>
      <c r="X26" s="35">
        <f>SUMIF('5 COLLEGE PUBLIC'!$CM:$CM,$AJ26,'5 COLLEGE PUBLIC'!$CN:$CN)+SUMIF('9 COLLEGE PRIVE'!$CJ:$CJ,$AJ26,'9 COLLEGE PRIVE'!$CK:$CK)</f>
        <v>37393</v>
      </c>
      <c r="Y26" s="35">
        <f>SUMIF('5 COLLEGE PUBLIC'!$CM:$CM,$AJ26,'5 COLLEGE PUBLIC'!$AJ:$AJ)+SUMIF('9 COLLEGE PRIVE'!$CJ:$CJ,$AJ26,'9 COLLEGE PRIVE'!$AJ:$AJ)</f>
        <v>226</v>
      </c>
      <c r="Z26" s="35">
        <f>SUMIF('6 LYCEE PUBLIC'!$DT:$DT,$AJ26,'6 LYCEE PUBLIC'!$U:$U)+SUMIF('10 LYCEE PRIVE'!$DQ:$DQ,$AJ26,'10 LYCEE PRIVE'!$U:$U)</f>
        <v>17961</v>
      </c>
      <c r="AA26" s="35">
        <f>SUMIF('6 LYCEE PUBLIC'!$DT:$DT,$AJ26,'6 LYCEE PUBLIC'!$AQ:$AQ)+SUMIF('10 LYCEE PRIVE'!$DQ:$DQ,$AJ26,'10 LYCEE PRIVE'!$AQ:$AQ)</f>
        <v>1126</v>
      </c>
      <c r="AB26" s="35">
        <f>SUMIF('6 LYCEE PUBLIC'!$DT:$DT,$AJ26,'6 LYCEE PUBLIC'!$DU:$DU)+SUMIF('10 LYCEE PRIVE'!$DQ:$DQ,$AJ26,'10 LYCEE PRIVE'!$DR:$DR)</f>
        <v>6207</v>
      </c>
      <c r="AC26" s="35">
        <f>SUMIF('6 LYCEE PUBLIC'!$DT:$DT,$AJ26,'6 LYCEE PUBLIC'!$DV:$DV)+SUMIF('10 LYCEE PRIVE'!$DQ:$DQ,$AJ26,'10 LYCEE PRIVE'!$DS:$DS)</f>
        <v>3014</v>
      </c>
      <c r="AD26" s="35">
        <f>SUMIF('6 LYCEE PUBLIC'!$DT:$DT,$AJ26,'6 LYCEE PUBLIC'!$CV:$CV)+SUMIF('10 LYCEE PRIVE'!$DQ:$DQ,$AJ26,'10 LYCEE PRIVE'!$CQ:$CQ)</f>
        <v>1032</v>
      </c>
      <c r="AE26" s="35">
        <f>SUMIF('6 LYCEE PUBLIC'!$DT:$DT,$AJ26,'6 LYCEE PUBLIC'!$BE:$BE)+SUMIF('10 LYCEE PRIVE'!$DQ:$DQ,$AJ26,'10 LYCEE PRIVE'!$BE:$BE)</f>
        <v>390</v>
      </c>
      <c r="AF26" s="35">
        <f>SUMIF('6 LYCEE PUBLIC'!$DT:$DT,$AJ26,'6 LYCEE PUBLIC'!$DW:$DW)+SUMIF('10 LYCEE PRIVE'!$DQ:$DQ,$AJ26,'10 LYCEE PRIVE'!$DT:$DT)</f>
        <v>15278</v>
      </c>
      <c r="AG26" s="35">
        <f>SUMIF('6 LYCEE PUBLIC'!$DT:$DT,$AJ26,'6 LYCEE PUBLIC'!$BI:$BI)+SUMIF('10 LYCEE PRIVE'!$DQ:$DQ,$AJ26,'10 LYCEE PRIVE'!$BI:$BI)</f>
        <v>76</v>
      </c>
      <c r="AI26" s="113" t="str">
        <f t="shared" si="2"/>
        <v>ATSIMO-ANDREFANA</v>
      </c>
      <c r="AJ26" s="113" t="str">
        <f t="shared" si="3"/>
        <v>ATSIMO-ANDREFANATOTAL</v>
      </c>
    </row>
    <row r="27" spans="1:36" ht="14.45" customHeight="1">
      <c r="A27" s="162" t="s">
        <v>129</v>
      </c>
      <c r="B27" s="13" t="s">
        <v>119</v>
      </c>
      <c r="C27" s="12">
        <f>SUMIF('3 PRESCOLAIRE PUBLIC'!$AU:$AU,$AJ27,'3 PRESCOLAIRE PUBLIC'!$K:$K)+SUMIF('7 PRESCOLAIRE PRIVE'!$AP:$AP,$AJ27,'7 PRESCOLAIRE PRIVE'!$K:$K)</f>
        <v>42534</v>
      </c>
      <c r="D27" s="12">
        <f>SUMIF('3 PRESCOLAIRE PUBLIC'!$AU:$AU,$AJ27,'3 PRESCOLAIRE PUBLIC'!$T:$T)+SUMIF('7 PRESCOLAIRE PRIVE'!$AP:$AP,$AJ27,'7 PRESCOLAIRE PRIVE'!$T:$T)</f>
        <v>893</v>
      </c>
      <c r="E27" s="12">
        <f>SUMIF('3 PRESCOLAIRE PUBLIC'!$AU:$AU,$AJ27,'3 PRESCOLAIRE PUBLIC'!$AV:$AV)+SUMIF('7 PRESCOLAIRE PRIVE'!$AP:$AP,$AJ27,'7 PRESCOLAIRE PRIVE'!$AQ:$AQ)</f>
        <v>7900</v>
      </c>
      <c r="F27" s="12">
        <f>SUMIF('3 PRESCOLAIRE PUBLIC'!$AU:$AU,$AJ27,'3 PRESCOLAIRE PUBLIC'!$AC:$AC)+SUMIF('7 PRESCOLAIRE PRIVE'!$AP:$AP,$AJ27,'7 PRESCOLAIRE PRIVE'!$X:$X)</f>
        <v>2055</v>
      </c>
      <c r="G27" s="12">
        <f>SUMIF('3 PRESCOLAIRE PUBLIC'!$AU:$AU,$AJ27,'3 PRESCOLAIRE PUBLIC'!$AH:$AH)+SUMIF('7 PRESCOLAIRE PRIVE'!$AP:$AP,$AJ27,'7 PRESCOLAIRE PRIVE'!$AC:$AC)</f>
        <v>842</v>
      </c>
      <c r="H27" s="12">
        <f>SUMIF('4 PRIMAIRE PUBLIC'!$CR:$CR,$AJ27,'4 PRIMAIRE PUBLIC'!$M:$M)+SUMIF('8 PRIMAIRE PRIVE'!$CN:$CN,$AJ27,'8 PRIMAIRE PRIVE'!$M:$M)</f>
        <v>258630</v>
      </c>
      <c r="I27" s="12">
        <f>SUMIF('4 PRIMAIRE PUBLIC'!$CR:$CR,$AJ27,'4 PRIMAIRE PUBLIC'!$AA:$AA)+SUMIF('8 PRIMAIRE PRIVE'!$CN:$CN,$AJ27,'8 PRIMAIRE PRIVE'!$AA:$AA)</f>
        <v>59840</v>
      </c>
      <c r="J27" s="12">
        <f>SUMIF('4 PRIMAIRE PUBLIC'!$CR:$CR,$AJ27,'4 PRIMAIRE PUBLIC'!$BC:$BC)+SUMIF('8 PRIMAIRE PRIVE'!$CN:$CN,$AJ27,'8 PRIMAIRE PRIVE'!$BC:$BC)</f>
        <v>15700</v>
      </c>
      <c r="K27" s="12">
        <f>SUMIF('4 PRIMAIRE PUBLIC'!$CR:$CR,$AJ27,'4 PRIMAIRE PUBLIC'!$BG:$BG)+SUMIF('8 PRIMAIRE PRIVE'!$CN:$CN,$AJ27,'8 PRIMAIRE PRIVE'!$BG:$BG)</f>
        <v>8176</v>
      </c>
      <c r="L27" s="12">
        <f>SUMIF('4 PRIMAIRE PUBLIC'!$CR:$CR,$AJ27,'4 PRIMAIRE PUBLIC'!$BV:$BV)+SUMIF('8 PRIMAIRE PRIVE'!$CN:$CN,$AJ27,'8 PRIMAIRE PRIVE'!$BQ:$BQ)</f>
        <v>6084</v>
      </c>
      <c r="M27" s="12">
        <f>SUMIF('4 PRIMAIRE PUBLIC'!$CR:$CR,$AJ27,'4 PRIMAIRE PUBLIC'!$AK:$AK)+SUMIF('8 PRIMAIRE PRIVE'!$CN:$CN,$AJ27,'8 PRIMAIRE PRIVE'!$AK:$AK)</f>
        <v>4745</v>
      </c>
      <c r="N27" s="12">
        <f>SUMIF('4 PRIMAIRE PUBLIC'!$CR:$CR,$AJ27,'4 PRIMAIRE PUBLIC'!$CS:$CS)+SUMIF('8 PRIMAIRE PRIVE'!$CN:$CN,$AJ27,'8 PRIMAIRE PRIVE'!$CO:$CO)</f>
        <v>97811</v>
      </c>
      <c r="O27" s="12">
        <f>SUMIF('4 PRIMAIRE PUBLIC'!$CR:$CR,$AJ27,'4 PRIMAIRE PUBLIC'!$AO:$AO)+SUMIF('8 PRIMAIRE PRIVE'!$CN:$CN,$AJ27,'8 PRIMAIRE PRIVE'!$AO:$AO)</f>
        <v>1435</v>
      </c>
      <c r="P27" s="162" t="s">
        <v>129</v>
      </c>
      <c r="Q27" s="13" t="s">
        <v>119</v>
      </c>
      <c r="R27" s="12">
        <f>SUMIF('5 COLLEGE PUBLIC'!$CM:$CM,$AJ27,'5 COLLEGE PUBLIC'!$K:$K)+SUMIF('9 COLLEGE PRIVE'!$CJ:$CJ,$AJ27,'9 COLLEGE PRIVE'!$K:$K)</f>
        <v>31605</v>
      </c>
      <c r="S27" s="12">
        <f>SUMIF('5 COLLEGE PUBLIC'!$CM:$CM,$AJ27,'5 COLLEGE PUBLIC'!$W:$W)+SUMIF('9 COLLEGE PRIVE'!$CJ:$CJ,$AJ27,'9 COLLEGE PRIVE'!$W:$W)</f>
        <v>4722</v>
      </c>
      <c r="T27" s="12">
        <f>SUMIF('5 COLLEGE PUBLIC'!$CM:$CM,$AJ27,'5 COLLEGE PUBLIC'!$AX:$AX)+SUMIF('9 COLLEGE PRIVE'!$CJ:$CJ,$AJ27,'9 COLLEGE PRIVE'!$AX:$AX)</f>
        <v>7686</v>
      </c>
      <c r="U27" s="12">
        <f>SUMIF('5 COLLEGE PUBLIC'!$CM:$CM,$AJ27,'5 COLLEGE PUBLIC'!$BB:$BB)+SUMIF('9 COLLEGE PRIVE'!$CJ:$CJ,$AJ27,'9 COLLEGE PRIVE'!$BB:$BB)</f>
        <v>2534</v>
      </c>
      <c r="V27" s="12">
        <f>SUMIF('5 COLLEGE PUBLIC'!$CM:$CM,$AJ27,'5 COLLEGE PUBLIC'!$BQ:$BQ)+SUMIF('9 COLLEGE PRIVE'!$CJ:$CJ,$AJ27,'9 COLLEGE PRIVE'!$BL:$BL)</f>
        <v>1595</v>
      </c>
      <c r="W27" s="12">
        <f>SUMIF('5 COLLEGE PUBLIC'!$CM:$CM,$AJ27,'5 COLLEGE PUBLIC'!$AF:$AF)+SUMIF('9 COLLEGE PRIVE'!$CJ:$CJ,$AJ27,'9 COLLEGE PRIVE'!$AF:$AF)</f>
        <v>715</v>
      </c>
      <c r="X27" s="12">
        <f>SUMIF('5 COLLEGE PUBLIC'!$CM:$CM,$AJ27,'5 COLLEGE PUBLIC'!$CN:$CN)+SUMIF('9 COLLEGE PRIVE'!$CJ:$CJ,$AJ27,'9 COLLEGE PRIVE'!$CK:$CK)</f>
        <v>19872</v>
      </c>
      <c r="Y27" s="12">
        <f>SUMIF('5 COLLEGE PUBLIC'!$CM:$CM,$AJ27,'5 COLLEGE PUBLIC'!$AJ:$AJ)+SUMIF('9 COLLEGE PRIVE'!$CJ:$CJ,$AJ27,'9 COLLEGE PRIVE'!$AJ:$AJ)</f>
        <v>155</v>
      </c>
      <c r="Z27" s="8">
        <f>SUMIF('6 LYCEE PUBLIC'!$DT:$DT,$AJ27,'6 LYCEE PUBLIC'!$U:$U)+SUMIF('10 LYCEE PRIVE'!$DQ:$DQ,$AJ27,'10 LYCEE PRIVE'!$U:$U)</f>
        <v>5361</v>
      </c>
      <c r="AA27" s="8">
        <f>SUMIF('6 LYCEE PUBLIC'!$DT:$DT,$AJ27,'6 LYCEE PUBLIC'!$AQ:$AQ)+SUMIF('10 LYCEE PRIVE'!$DQ:$DQ,$AJ27,'10 LYCEE PRIVE'!$AQ:$AQ)</f>
        <v>655</v>
      </c>
      <c r="AB27" s="8">
        <f>SUMIF('6 LYCEE PUBLIC'!$DT:$DT,$AJ27,'6 LYCEE PUBLIC'!$DU:$DU)+SUMIF('10 LYCEE PRIVE'!$DQ:$DQ,$AJ27,'10 LYCEE PRIVE'!$DR:$DR)</f>
        <v>1046</v>
      </c>
      <c r="AC27" s="8">
        <f>SUMIF('6 LYCEE PUBLIC'!$DT:$DT,$AJ27,'6 LYCEE PUBLIC'!$DV:$DV)+SUMIF('10 LYCEE PRIVE'!$DQ:$DQ,$AJ27,'10 LYCEE PRIVE'!$DS:$DS)</f>
        <v>372</v>
      </c>
      <c r="AD27" s="8">
        <f>SUMIF('6 LYCEE PUBLIC'!$DT:$DT,$AJ27,'6 LYCEE PUBLIC'!$CV:$CV)+SUMIF('10 LYCEE PRIVE'!$DQ:$DQ,$AJ27,'10 LYCEE PRIVE'!$CQ:$CQ)</f>
        <v>193</v>
      </c>
      <c r="AE27" s="8">
        <f>SUMIF('6 LYCEE PUBLIC'!$DT:$DT,$AJ27,'6 LYCEE PUBLIC'!$BE:$BE)+SUMIF('10 LYCEE PRIVE'!$DQ:$DQ,$AJ27,'10 LYCEE PRIVE'!$BE:$BE)</f>
        <v>86</v>
      </c>
      <c r="AF27" s="8">
        <f>SUMIF('6 LYCEE PUBLIC'!$DT:$DT,$AJ27,'6 LYCEE PUBLIC'!$DW:$DW)+SUMIF('10 LYCEE PRIVE'!$DQ:$DQ,$AJ27,'10 LYCEE PRIVE'!$DT:$DT)</f>
        <v>4209</v>
      </c>
      <c r="AG27" s="8">
        <f>SUMIF('6 LYCEE PUBLIC'!$DT:$DT,$AJ27,'6 LYCEE PUBLIC'!$BI:$BI)+SUMIF('10 LYCEE PRIVE'!$DQ:$DQ,$AJ27,'10 LYCEE PRIVE'!$BI:$BI)</f>
        <v>25</v>
      </c>
      <c r="AI27" s="113" t="str">
        <f t="shared" si="2"/>
        <v>ATSIMO-ATSINANANA</v>
      </c>
      <c r="AJ27" s="113" t="str">
        <f t="shared" si="3"/>
        <v>ATSIMO-ATSINANANARURAL</v>
      </c>
    </row>
    <row r="28" spans="1:36">
      <c r="A28" s="162"/>
      <c r="B28" s="13" t="s">
        <v>120</v>
      </c>
      <c r="C28" s="12">
        <f>SUMIF('3 PRESCOLAIRE PUBLIC'!$AU:$AU,$AJ28,'3 PRESCOLAIRE PUBLIC'!$K:$K)+SUMIF('7 PRESCOLAIRE PRIVE'!$AP:$AP,$AJ28,'7 PRESCOLAIRE PRIVE'!$K:$K)</f>
        <v>3884</v>
      </c>
      <c r="D28" s="12">
        <f>SUMIF('3 PRESCOLAIRE PUBLIC'!$AU:$AU,$AJ28,'3 PRESCOLAIRE PUBLIC'!$T:$T)+SUMIF('7 PRESCOLAIRE PRIVE'!$AP:$AP,$AJ28,'7 PRESCOLAIRE PRIVE'!$T:$T)</f>
        <v>74</v>
      </c>
      <c r="E28" s="12">
        <f>SUMIF('3 PRESCOLAIRE PUBLIC'!$AU:$AU,$AJ28,'3 PRESCOLAIRE PUBLIC'!$AV:$AV)+SUMIF('7 PRESCOLAIRE PRIVE'!$AP:$AP,$AJ28,'7 PRESCOLAIRE PRIVE'!$AQ:$AQ)</f>
        <v>1985</v>
      </c>
      <c r="F28" s="12">
        <f>SUMIF('3 PRESCOLAIRE PUBLIC'!$AU:$AU,$AJ28,'3 PRESCOLAIRE PUBLIC'!$AC:$AC)+SUMIF('7 PRESCOLAIRE PRIVE'!$AP:$AP,$AJ28,'7 PRESCOLAIRE PRIVE'!$X:$X)</f>
        <v>171</v>
      </c>
      <c r="G28" s="12">
        <f>SUMIF('3 PRESCOLAIRE PUBLIC'!$AU:$AU,$AJ28,'3 PRESCOLAIRE PUBLIC'!$AH:$AH)+SUMIF('7 PRESCOLAIRE PRIVE'!$AP:$AP,$AJ28,'7 PRESCOLAIRE PRIVE'!$AC:$AC)</f>
        <v>34</v>
      </c>
      <c r="H28" s="12">
        <f>SUMIF('4 PRIMAIRE PUBLIC'!$CR:$CR,$AJ28,'4 PRIMAIRE PUBLIC'!$M:$M)+SUMIF('8 PRIMAIRE PRIVE'!$CN:$CN,$AJ28,'8 PRIMAIRE PRIVE'!$M:$M)</f>
        <v>16807</v>
      </c>
      <c r="I28" s="12">
        <f>SUMIF('4 PRIMAIRE PUBLIC'!$CR:$CR,$AJ28,'4 PRIMAIRE PUBLIC'!$AA:$AA)+SUMIF('8 PRIMAIRE PRIVE'!$CN:$CN,$AJ28,'8 PRIMAIRE PRIVE'!$AA:$AA)</f>
        <v>3929</v>
      </c>
      <c r="J28" s="12">
        <f>SUMIF('4 PRIMAIRE PUBLIC'!$CR:$CR,$AJ28,'4 PRIMAIRE PUBLIC'!$BC:$BC)+SUMIF('8 PRIMAIRE PRIVE'!$CN:$CN,$AJ28,'8 PRIMAIRE PRIVE'!$BC:$BC)</f>
        <v>2237</v>
      </c>
      <c r="K28" s="12">
        <f>SUMIF('4 PRIMAIRE PUBLIC'!$CR:$CR,$AJ28,'4 PRIMAIRE PUBLIC'!$BG:$BG)+SUMIF('8 PRIMAIRE PRIVE'!$CN:$CN,$AJ28,'8 PRIMAIRE PRIVE'!$BG:$BG)</f>
        <v>1075</v>
      </c>
      <c r="L28" s="12">
        <f>SUMIF('4 PRIMAIRE PUBLIC'!$CR:$CR,$AJ28,'4 PRIMAIRE PUBLIC'!$BV:$BV)+SUMIF('8 PRIMAIRE PRIVE'!$CN:$CN,$AJ28,'8 PRIMAIRE PRIVE'!$BQ:$BQ)</f>
        <v>444</v>
      </c>
      <c r="M28" s="12">
        <f>SUMIF('4 PRIMAIRE PUBLIC'!$CR:$CR,$AJ28,'4 PRIMAIRE PUBLIC'!$AK:$AK)+SUMIF('8 PRIMAIRE PRIVE'!$CN:$CN,$AJ28,'8 PRIMAIRE PRIVE'!$AK:$AK)</f>
        <v>298</v>
      </c>
      <c r="N28" s="12">
        <f>SUMIF('4 PRIMAIRE PUBLIC'!$CR:$CR,$AJ28,'4 PRIMAIRE PUBLIC'!$CS:$CS)+SUMIF('8 PRIMAIRE PRIVE'!$CN:$CN,$AJ28,'8 PRIMAIRE PRIVE'!$CO:$CO)</f>
        <v>9901</v>
      </c>
      <c r="O28" s="12">
        <f>SUMIF('4 PRIMAIRE PUBLIC'!$CR:$CR,$AJ28,'4 PRIMAIRE PUBLIC'!$AO:$AO)+SUMIF('8 PRIMAIRE PRIVE'!$CN:$CN,$AJ28,'8 PRIMAIRE PRIVE'!$AO:$AO)</f>
        <v>36</v>
      </c>
      <c r="P28" s="162"/>
      <c r="Q28" s="13" t="s">
        <v>120</v>
      </c>
      <c r="R28" s="12">
        <f>SUMIF('5 COLLEGE PUBLIC'!$CM:$CM,$AJ28,'5 COLLEGE PUBLIC'!$K:$K)+SUMIF('9 COLLEGE PRIVE'!$CJ:$CJ,$AJ28,'9 COLLEGE PRIVE'!$K:$K)</f>
        <v>6731</v>
      </c>
      <c r="S28" s="12">
        <f>SUMIF('5 COLLEGE PUBLIC'!$CM:$CM,$AJ28,'5 COLLEGE PUBLIC'!$W:$W)+SUMIF('9 COLLEGE PRIVE'!$CJ:$CJ,$AJ28,'9 COLLEGE PRIVE'!$W:$W)</f>
        <v>1066</v>
      </c>
      <c r="T28" s="12">
        <f>SUMIF('5 COLLEGE PUBLIC'!$CM:$CM,$AJ28,'5 COLLEGE PUBLIC'!$AX:$AX)+SUMIF('9 COLLEGE PRIVE'!$CJ:$CJ,$AJ28,'9 COLLEGE PRIVE'!$AX:$AX)</f>
        <v>1996</v>
      </c>
      <c r="U28" s="12">
        <f>SUMIF('5 COLLEGE PUBLIC'!$CM:$CM,$AJ28,'5 COLLEGE PUBLIC'!$BB:$BB)+SUMIF('9 COLLEGE PRIVE'!$CJ:$CJ,$AJ28,'9 COLLEGE PRIVE'!$BB:$BB)</f>
        <v>870</v>
      </c>
      <c r="V28" s="12">
        <f>SUMIF('5 COLLEGE PUBLIC'!$CM:$CM,$AJ28,'5 COLLEGE PUBLIC'!$BQ:$BQ)+SUMIF('9 COLLEGE PRIVE'!$CJ:$CJ,$AJ28,'9 COLLEGE PRIVE'!$BL:$BL)</f>
        <v>313</v>
      </c>
      <c r="W28" s="12">
        <f>SUMIF('5 COLLEGE PUBLIC'!$CM:$CM,$AJ28,'5 COLLEGE PUBLIC'!$AF:$AF)+SUMIF('9 COLLEGE PRIVE'!$CJ:$CJ,$AJ28,'9 COLLEGE PRIVE'!$AF:$AF)</f>
        <v>149</v>
      </c>
      <c r="X28" s="12">
        <f>SUMIF('5 COLLEGE PUBLIC'!$CM:$CM,$AJ28,'5 COLLEGE PUBLIC'!$CN:$CN)+SUMIF('9 COLLEGE PRIVE'!$CJ:$CJ,$AJ28,'9 COLLEGE PRIVE'!$CK:$CK)</f>
        <v>5967</v>
      </c>
      <c r="Y28" s="12">
        <f>SUMIF('5 COLLEGE PUBLIC'!$CM:$CM,$AJ28,'5 COLLEGE PUBLIC'!$AJ:$AJ)+SUMIF('9 COLLEGE PRIVE'!$CJ:$CJ,$AJ28,'9 COLLEGE PRIVE'!$AJ:$AJ)</f>
        <v>18</v>
      </c>
      <c r="Z28" s="8">
        <f>SUMIF('6 LYCEE PUBLIC'!$DT:$DT,$AJ28,'6 LYCEE PUBLIC'!$U:$U)+SUMIF('10 LYCEE PRIVE'!$DQ:$DQ,$AJ28,'10 LYCEE PRIVE'!$U:$U)</f>
        <v>3664</v>
      </c>
      <c r="AA28" s="8">
        <f>SUMIF('6 LYCEE PUBLIC'!$DT:$DT,$AJ28,'6 LYCEE PUBLIC'!$AQ:$AQ)+SUMIF('10 LYCEE PRIVE'!$DQ:$DQ,$AJ28,'10 LYCEE PRIVE'!$AQ:$AQ)</f>
        <v>162</v>
      </c>
      <c r="AB28" s="8">
        <f>SUMIF('6 LYCEE PUBLIC'!$DT:$DT,$AJ28,'6 LYCEE PUBLIC'!$DU:$DU)+SUMIF('10 LYCEE PRIVE'!$DQ:$DQ,$AJ28,'10 LYCEE PRIVE'!$DR:$DR)</f>
        <v>919</v>
      </c>
      <c r="AC28" s="8">
        <f>SUMIF('6 LYCEE PUBLIC'!$DT:$DT,$AJ28,'6 LYCEE PUBLIC'!$DV:$DV)+SUMIF('10 LYCEE PRIVE'!$DQ:$DQ,$AJ28,'10 LYCEE PRIVE'!$DS:$DS)</f>
        <v>565</v>
      </c>
      <c r="AD28" s="8">
        <f>SUMIF('6 LYCEE PUBLIC'!$DT:$DT,$AJ28,'6 LYCEE PUBLIC'!$CV:$CV)+SUMIF('10 LYCEE PRIVE'!$DQ:$DQ,$AJ28,'10 LYCEE PRIVE'!$CQ:$CQ)</f>
        <v>186</v>
      </c>
      <c r="AE28" s="8">
        <f>SUMIF('6 LYCEE PUBLIC'!$DT:$DT,$AJ28,'6 LYCEE PUBLIC'!$BE:$BE)+SUMIF('10 LYCEE PRIVE'!$DQ:$DQ,$AJ28,'10 LYCEE PRIVE'!$BE:$BE)</f>
        <v>129</v>
      </c>
      <c r="AF28" s="8">
        <f>SUMIF('6 LYCEE PUBLIC'!$DT:$DT,$AJ28,'6 LYCEE PUBLIC'!$DW:$DW)+SUMIF('10 LYCEE PRIVE'!$DQ:$DQ,$AJ28,'10 LYCEE PRIVE'!$DT:$DT)</f>
        <v>4087</v>
      </c>
      <c r="AG28" s="8">
        <f>SUMIF('6 LYCEE PUBLIC'!$DT:$DT,$AJ28,'6 LYCEE PUBLIC'!$BI:$BI)+SUMIF('10 LYCEE PRIVE'!$DQ:$DQ,$AJ28,'10 LYCEE PRIVE'!$BI:$BI)</f>
        <v>10</v>
      </c>
      <c r="AI28" s="113" t="str">
        <f t="shared" si="2"/>
        <v>ATSIMO-ATSINANANA</v>
      </c>
      <c r="AJ28" s="113" t="str">
        <f t="shared" si="3"/>
        <v>ATSIMO-ATSINANANAURBAIN</v>
      </c>
    </row>
    <row r="29" spans="1:36">
      <c r="A29" s="162"/>
      <c r="B29" s="34" t="s">
        <v>102</v>
      </c>
      <c r="C29" s="35">
        <f>SUMIF('3 PRESCOLAIRE PUBLIC'!$AU:$AU,$AJ29,'3 PRESCOLAIRE PUBLIC'!$K:$K)+SUMIF('7 PRESCOLAIRE PRIVE'!$AP:$AP,$AJ29,'7 PRESCOLAIRE PRIVE'!$K:$K)</f>
        <v>46418</v>
      </c>
      <c r="D29" s="35">
        <f>SUMIF('3 PRESCOLAIRE PUBLIC'!$AU:$AU,$AJ29,'3 PRESCOLAIRE PUBLIC'!$T:$T)+SUMIF('7 PRESCOLAIRE PRIVE'!$AP:$AP,$AJ29,'7 PRESCOLAIRE PRIVE'!$T:$T)</f>
        <v>967</v>
      </c>
      <c r="E29" s="35">
        <f>SUMIF('3 PRESCOLAIRE PUBLIC'!$AU:$AU,$AJ29,'3 PRESCOLAIRE PUBLIC'!$AV:$AV)+SUMIF('7 PRESCOLAIRE PRIVE'!$AP:$AP,$AJ29,'7 PRESCOLAIRE PRIVE'!$AQ:$AQ)</f>
        <v>9885</v>
      </c>
      <c r="F29" s="35">
        <f>SUMIF('3 PRESCOLAIRE PUBLIC'!$AU:$AU,$AJ29,'3 PRESCOLAIRE PUBLIC'!$AC:$AC)+SUMIF('7 PRESCOLAIRE PRIVE'!$AP:$AP,$AJ29,'7 PRESCOLAIRE PRIVE'!$X:$X)</f>
        <v>2226</v>
      </c>
      <c r="G29" s="35">
        <f>SUMIF('3 PRESCOLAIRE PUBLIC'!$AU:$AU,$AJ29,'3 PRESCOLAIRE PUBLIC'!$AH:$AH)+SUMIF('7 PRESCOLAIRE PRIVE'!$AP:$AP,$AJ29,'7 PRESCOLAIRE PRIVE'!$AC:$AC)</f>
        <v>876</v>
      </c>
      <c r="H29" s="35">
        <f>SUMIF('4 PRIMAIRE PUBLIC'!$CR:$CR,$AJ29,'4 PRIMAIRE PUBLIC'!$M:$M)+SUMIF('8 PRIMAIRE PRIVE'!$CN:$CN,$AJ29,'8 PRIMAIRE PRIVE'!$M:$M)</f>
        <v>275437</v>
      </c>
      <c r="I29" s="35">
        <f>SUMIF('4 PRIMAIRE PUBLIC'!$CR:$CR,$AJ29,'4 PRIMAIRE PUBLIC'!$AA:$AA)+SUMIF('8 PRIMAIRE PRIVE'!$CN:$CN,$AJ29,'8 PRIMAIRE PRIVE'!$AA:$AA)</f>
        <v>63769</v>
      </c>
      <c r="J29" s="35">
        <f>SUMIF('4 PRIMAIRE PUBLIC'!$CR:$CR,$AJ29,'4 PRIMAIRE PUBLIC'!$BC:$BC)+SUMIF('8 PRIMAIRE PRIVE'!$CN:$CN,$AJ29,'8 PRIMAIRE PRIVE'!$BC:$BC)</f>
        <v>17937</v>
      </c>
      <c r="K29" s="35">
        <f>SUMIF('4 PRIMAIRE PUBLIC'!$CR:$CR,$AJ29,'4 PRIMAIRE PUBLIC'!$BG:$BG)+SUMIF('8 PRIMAIRE PRIVE'!$CN:$CN,$AJ29,'8 PRIMAIRE PRIVE'!$BG:$BG)</f>
        <v>9251</v>
      </c>
      <c r="L29" s="35">
        <f>SUMIF('4 PRIMAIRE PUBLIC'!$CR:$CR,$AJ29,'4 PRIMAIRE PUBLIC'!$BV:$BV)+SUMIF('8 PRIMAIRE PRIVE'!$CN:$CN,$AJ29,'8 PRIMAIRE PRIVE'!$BQ:$BQ)</f>
        <v>6528</v>
      </c>
      <c r="M29" s="35">
        <f>SUMIF('4 PRIMAIRE PUBLIC'!$CR:$CR,$AJ29,'4 PRIMAIRE PUBLIC'!$AK:$AK)+SUMIF('8 PRIMAIRE PRIVE'!$CN:$CN,$AJ29,'8 PRIMAIRE PRIVE'!$AK:$AK)</f>
        <v>5043</v>
      </c>
      <c r="N29" s="35">
        <f>SUMIF('4 PRIMAIRE PUBLIC'!$CR:$CR,$AJ29,'4 PRIMAIRE PUBLIC'!$CS:$CS)+SUMIF('8 PRIMAIRE PRIVE'!$CN:$CN,$AJ29,'8 PRIMAIRE PRIVE'!$CO:$CO)</f>
        <v>107712</v>
      </c>
      <c r="O29" s="35">
        <f>SUMIF('4 PRIMAIRE PUBLIC'!$CR:$CR,$AJ29,'4 PRIMAIRE PUBLIC'!$AO:$AO)+SUMIF('8 PRIMAIRE PRIVE'!$CN:$CN,$AJ29,'8 PRIMAIRE PRIVE'!$AO:$AO)</f>
        <v>1471</v>
      </c>
      <c r="P29" s="162"/>
      <c r="Q29" s="34" t="s">
        <v>102</v>
      </c>
      <c r="R29" s="35">
        <f>SUMIF('5 COLLEGE PUBLIC'!$CM:$CM,$AJ29,'5 COLLEGE PUBLIC'!$K:$K)+SUMIF('9 COLLEGE PRIVE'!$CJ:$CJ,$AJ29,'9 COLLEGE PRIVE'!$K:$K)</f>
        <v>38336</v>
      </c>
      <c r="S29" s="35">
        <f>SUMIF('5 COLLEGE PUBLIC'!$CM:$CM,$AJ29,'5 COLLEGE PUBLIC'!$W:$W)+SUMIF('9 COLLEGE PRIVE'!$CJ:$CJ,$AJ29,'9 COLLEGE PRIVE'!$W:$W)</f>
        <v>5788</v>
      </c>
      <c r="T29" s="35">
        <f>SUMIF('5 COLLEGE PUBLIC'!$CM:$CM,$AJ29,'5 COLLEGE PUBLIC'!$AX:$AX)+SUMIF('9 COLLEGE PRIVE'!$CJ:$CJ,$AJ29,'9 COLLEGE PRIVE'!$AX:$AX)</f>
        <v>9682</v>
      </c>
      <c r="U29" s="35">
        <f>SUMIF('5 COLLEGE PUBLIC'!$CM:$CM,$AJ29,'5 COLLEGE PUBLIC'!$BB:$BB)+SUMIF('9 COLLEGE PRIVE'!$CJ:$CJ,$AJ29,'9 COLLEGE PRIVE'!$BB:$BB)</f>
        <v>3404</v>
      </c>
      <c r="V29" s="35">
        <f>SUMIF('5 COLLEGE PUBLIC'!$CM:$CM,$AJ29,'5 COLLEGE PUBLIC'!$BQ:$BQ)+SUMIF('9 COLLEGE PRIVE'!$CJ:$CJ,$AJ29,'9 COLLEGE PRIVE'!$BL:$BL)</f>
        <v>1908</v>
      </c>
      <c r="W29" s="35">
        <f>SUMIF('5 COLLEGE PUBLIC'!$CM:$CM,$AJ29,'5 COLLEGE PUBLIC'!$AF:$AF)+SUMIF('9 COLLEGE PRIVE'!$CJ:$CJ,$AJ29,'9 COLLEGE PRIVE'!$AF:$AF)</f>
        <v>864</v>
      </c>
      <c r="X29" s="35">
        <f>SUMIF('5 COLLEGE PUBLIC'!$CM:$CM,$AJ29,'5 COLLEGE PUBLIC'!$CN:$CN)+SUMIF('9 COLLEGE PRIVE'!$CJ:$CJ,$AJ29,'9 COLLEGE PRIVE'!$CK:$CK)</f>
        <v>25839</v>
      </c>
      <c r="Y29" s="35">
        <f>SUMIF('5 COLLEGE PUBLIC'!$CM:$CM,$AJ29,'5 COLLEGE PUBLIC'!$AJ:$AJ)+SUMIF('9 COLLEGE PRIVE'!$CJ:$CJ,$AJ29,'9 COLLEGE PRIVE'!$AJ:$AJ)</f>
        <v>173</v>
      </c>
      <c r="Z29" s="35">
        <f>SUMIF('6 LYCEE PUBLIC'!$DT:$DT,$AJ29,'6 LYCEE PUBLIC'!$U:$U)+SUMIF('10 LYCEE PRIVE'!$DQ:$DQ,$AJ29,'10 LYCEE PRIVE'!$U:$U)</f>
        <v>9025</v>
      </c>
      <c r="AA29" s="35">
        <f>SUMIF('6 LYCEE PUBLIC'!$DT:$DT,$AJ29,'6 LYCEE PUBLIC'!$AQ:$AQ)+SUMIF('10 LYCEE PRIVE'!$DQ:$DQ,$AJ29,'10 LYCEE PRIVE'!$AQ:$AQ)</f>
        <v>817</v>
      </c>
      <c r="AB29" s="35">
        <f>SUMIF('6 LYCEE PUBLIC'!$DT:$DT,$AJ29,'6 LYCEE PUBLIC'!$DU:$DU)+SUMIF('10 LYCEE PRIVE'!$DQ:$DQ,$AJ29,'10 LYCEE PRIVE'!$DR:$DR)</f>
        <v>1965</v>
      </c>
      <c r="AC29" s="35">
        <f>SUMIF('6 LYCEE PUBLIC'!$DT:$DT,$AJ29,'6 LYCEE PUBLIC'!$DV:$DV)+SUMIF('10 LYCEE PRIVE'!$DQ:$DQ,$AJ29,'10 LYCEE PRIVE'!$DS:$DS)</f>
        <v>937</v>
      </c>
      <c r="AD29" s="35">
        <f>SUMIF('6 LYCEE PUBLIC'!$DT:$DT,$AJ29,'6 LYCEE PUBLIC'!$CV:$CV)+SUMIF('10 LYCEE PRIVE'!$DQ:$DQ,$AJ29,'10 LYCEE PRIVE'!$CQ:$CQ)</f>
        <v>379</v>
      </c>
      <c r="AE29" s="35">
        <f>SUMIF('6 LYCEE PUBLIC'!$DT:$DT,$AJ29,'6 LYCEE PUBLIC'!$BE:$BE)+SUMIF('10 LYCEE PRIVE'!$DQ:$DQ,$AJ29,'10 LYCEE PRIVE'!$BE:$BE)</f>
        <v>215</v>
      </c>
      <c r="AF29" s="35">
        <f>SUMIF('6 LYCEE PUBLIC'!$DT:$DT,$AJ29,'6 LYCEE PUBLIC'!$DW:$DW)+SUMIF('10 LYCEE PRIVE'!$DQ:$DQ,$AJ29,'10 LYCEE PRIVE'!$DT:$DT)</f>
        <v>8296</v>
      </c>
      <c r="AG29" s="35">
        <f>SUMIF('6 LYCEE PUBLIC'!$DT:$DT,$AJ29,'6 LYCEE PUBLIC'!$BI:$BI)+SUMIF('10 LYCEE PRIVE'!$DQ:$DQ,$AJ29,'10 LYCEE PRIVE'!$BI:$BI)</f>
        <v>35</v>
      </c>
      <c r="AI29" s="113" t="str">
        <f t="shared" si="2"/>
        <v>ATSIMO-ATSINANANA</v>
      </c>
      <c r="AJ29" s="113" t="str">
        <f t="shared" si="3"/>
        <v>ATSIMO-ATSINANANATOTAL</v>
      </c>
    </row>
    <row r="30" spans="1:36">
      <c r="A30" s="162" t="s">
        <v>130</v>
      </c>
      <c r="B30" s="13" t="s">
        <v>119</v>
      </c>
      <c r="C30" s="12">
        <f>SUMIF('3 PRESCOLAIRE PUBLIC'!$AU:$AU,$AJ30,'3 PRESCOLAIRE PUBLIC'!$K:$K)+SUMIF('7 PRESCOLAIRE PRIVE'!$AP:$AP,$AJ30,'7 PRESCOLAIRE PRIVE'!$K:$K)</f>
        <v>43975</v>
      </c>
      <c r="D30" s="12">
        <f>SUMIF('3 PRESCOLAIRE PUBLIC'!$AU:$AU,$AJ30,'3 PRESCOLAIRE PUBLIC'!$T:$T)+SUMIF('7 PRESCOLAIRE PRIVE'!$AP:$AP,$AJ30,'7 PRESCOLAIRE PRIVE'!$T:$T)</f>
        <v>1265</v>
      </c>
      <c r="E30" s="12">
        <f>SUMIF('3 PRESCOLAIRE PUBLIC'!$AU:$AU,$AJ30,'3 PRESCOLAIRE PUBLIC'!$AV:$AV)+SUMIF('7 PRESCOLAIRE PRIVE'!$AP:$AP,$AJ30,'7 PRESCOLAIRE PRIVE'!$AQ:$AQ)</f>
        <v>11523</v>
      </c>
      <c r="F30" s="12">
        <f>SUMIF('3 PRESCOLAIRE PUBLIC'!$AU:$AU,$AJ30,'3 PRESCOLAIRE PUBLIC'!$AC:$AC)+SUMIF('7 PRESCOLAIRE PRIVE'!$AP:$AP,$AJ30,'7 PRESCOLAIRE PRIVE'!$X:$X)</f>
        <v>2199</v>
      </c>
      <c r="G30" s="12">
        <f>SUMIF('3 PRESCOLAIRE PUBLIC'!$AU:$AU,$AJ30,'3 PRESCOLAIRE PUBLIC'!$AH:$AH)+SUMIF('7 PRESCOLAIRE PRIVE'!$AP:$AP,$AJ30,'7 PRESCOLAIRE PRIVE'!$AC:$AC)</f>
        <v>1093</v>
      </c>
      <c r="H30" s="12">
        <f>SUMIF('4 PRIMAIRE PUBLIC'!$CR:$CR,$AJ30,'4 PRIMAIRE PUBLIC'!$M:$M)+SUMIF('8 PRIMAIRE PRIVE'!$CN:$CN,$AJ30,'8 PRIMAIRE PRIVE'!$M:$M)</f>
        <v>266309</v>
      </c>
      <c r="I30" s="12">
        <f>SUMIF('4 PRIMAIRE PUBLIC'!$CR:$CR,$AJ30,'4 PRIMAIRE PUBLIC'!$AA:$AA)+SUMIF('8 PRIMAIRE PRIVE'!$CN:$CN,$AJ30,'8 PRIMAIRE PRIVE'!$AA:$AA)</f>
        <v>69812</v>
      </c>
      <c r="J30" s="12">
        <f>SUMIF('4 PRIMAIRE PUBLIC'!$CR:$CR,$AJ30,'4 PRIMAIRE PUBLIC'!$BC:$BC)+SUMIF('8 PRIMAIRE PRIVE'!$CN:$CN,$AJ30,'8 PRIMAIRE PRIVE'!$BC:$BC)</f>
        <v>18740</v>
      </c>
      <c r="K30" s="12">
        <f>SUMIF('4 PRIMAIRE PUBLIC'!$CR:$CR,$AJ30,'4 PRIMAIRE PUBLIC'!$BG:$BG)+SUMIF('8 PRIMAIRE PRIVE'!$CN:$CN,$AJ30,'8 PRIMAIRE PRIVE'!$BG:$BG)</f>
        <v>7606</v>
      </c>
      <c r="L30" s="12">
        <f>SUMIF('4 PRIMAIRE PUBLIC'!$CR:$CR,$AJ30,'4 PRIMAIRE PUBLIC'!$BV:$BV)+SUMIF('8 PRIMAIRE PRIVE'!$CN:$CN,$AJ30,'8 PRIMAIRE PRIVE'!$BQ:$BQ)</f>
        <v>6097</v>
      </c>
      <c r="M30" s="12">
        <f>SUMIF('4 PRIMAIRE PUBLIC'!$CR:$CR,$AJ30,'4 PRIMAIRE PUBLIC'!$AK:$AK)+SUMIF('8 PRIMAIRE PRIVE'!$CN:$CN,$AJ30,'8 PRIMAIRE PRIVE'!$AK:$AK)</f>
        <v>6182</v>
      </c>
      <c r="N30" s="12">
        <f>SUMIF('4 PRIMAIRE PUBLIC'!$CR:$CR,$AJ30,'4 PRIMAIRE PUBLIC'!$CS:$CS)+SUMIF('8 PRIMAIRE PRIVE'!$CN:$CN,$AJ30,'8 PRIMAIRE PRIVE'!$CO:$CO)</f>
        <v>149386</v>
      </c>
      <c r="O30" s="12">
        <f>SUMIF('4 PRIMAIRE PUBLIC'!$CR:$CR,$AJ30,'4 PRIMAIRE PUBLIC'!$AO:$AO)+SUMIF('8 PRIMAIRE PRIVE'!$CN:$CN,$AJ30,'8 PRIMAIRE PRIVE'!$AO:$AO)</f>
        <v>1783</v>
      </c>
      <c r="P30" s="162" t="s">
        <v>130</v>
      </c>
      <c r="Q30" s="13" t="s">
        <v>119</v>
      </c>
      <c r="R30" s="12">
        <f>SUMIF('5 COLLEGE PUBLIC'!$CM:$CM,$AJ30,'5 COLLEGE PUBLIC'!$K:$K)+SUMIF('9 COLLEGE PRIVE'!$CJ:$CJ,$AJ30,'9 COLLEGE PRIVE'!$K:$K)</f>
        <v>29118</v>
      </c>
      <c r="S30" s="12">
        <f>SUMIF('5 COLLEGE PUBLIC'!$CM:$CM,$AJ30,'5 COLLEGE PUBLIC'!$W:$W)+SUMIF('9 COLLEGE PRIVE'!$CJ:$CJ,$AJ30,'9 COLLEGE PRIVE'!$W:$W)</f>
        <v>3958</v>
      </c>
      <c r="T30" s="12">
        <f>SUMIF('5 COLLEGE PUBLIC'!$CM:$CM,$AJ30,'5 COLLEGE PUBLIC'!$AX:$AX)+SUMIF('9 COLLEGE PRIVE'!$CJ:$CJ,$AJ30,'9 COLLEGE PRIVE'!$AX:$AX)</f>
        <v>6399</v>
      </c>
      <c r="U30" s="12">
        <f>SUMIF('5 COLLEGE PUBLIC'!$CM:$CM,$AJ30,'5 COLLEGE PUBLIC'!$BB:$BB)+SUMIF('9 COLLEGE PRIVE'!$CJ:$CJ,$AJ30,'9 COLLEGE PRIVE'!$BB:$BB)</f>
        <v>2041</v>
      </c>
      <c r="V30" s="12">
        <f>SUMIF('5 COLLEGE PUBLIC'!$CM:$CM,$AJ30,'5 COLLEGE PUBLIC'!$BQ:$BQ)+SUMIF('9 COLLEGE PRIVE'!$CJ:$CJ,$AJ30,'9 COLLEGE PRIVE'!$BL:$BL)</f>
        <v>1581</v>
      </c>
      <c r="W30" s="12">
        <f>SUMIF('5 COLLEGE PUBLIC'!$CM:$CM,$AJ30,'5 COLLEGE PUBLIC'!$AF:$AF)+SUMIF('9 COLLEGE PRIVE'!$CJ:$CJ,$AJ30,'9 COLLEGE PRIVE'!$AF:$AF)</f>
        <v>773</v>
      </c>
      <c r="X30" s="12">
        <f>SUMIF('5 COLLEGE PUBLIC'!$CM:$CM,$AJ30,'5 COLLEGE PUBLIC'!$CN:$CN)+SUMIF('9 COLLEGE PRIVE'!$CJ:$CJ,$AJ30,'9 COLLEGE PRIVE'!$CK:$CK)</f>
        <v>25672</v>
      </c>
      <c r="Y30" s="12">
        <f>SUMIF('5 COLLEGE PUBLIC'!$CM:$CM,$AJ30,'5 COLLEGE PUBLIC'!$AJ:$AJ)+SUMIF('9 COLLEGE PRIVE'!$CJ:$CJ,$AJ30,'9 COLLEGE PRIVE'!$AJ:$AJ)</f>
        <v>174</v>
      </c>
      <c r="Z30" s="8">
        <f>SUMIF('6 LYCEE PUBLIC'!$DT:$DT,$AJ30,'6 LYCEE PUBLIC'!$U:$U)+SUMIF('10 LYCEE PRIVE'!$DQ:$DQ,$AJ30,'10 LYCEE PRIVE'!$U:$U)</f>
        <v>4626</v>
      </c>
      <c r="AA30" s="8">
        <f>SUMIF('6 LYCEE PUBLIC'!$DT:$DT,$AJ30,'6 LYCEE PUBLIC'!$AQ:$AQ)+SUMIF('10 LYCEE PRIVE'!$DQ:$DQ,$AJ30,'10 LYCEE PRIVE'!$AQ:$AQ)</f>
        <v>339</v>
      </c>
      <c r="AB30" s="8">
        <f>SUMIF('6 LYCEE PUBLIC'!$DT:$DT,$AJ30,'6 LYCEE PUBLIC'!$DU:$DU)+SUMIF('10 LYCEE PRIVE'!$DQ:$DQ,$AJ30,'10 LYCEE PRIVE'!$DR:$DR)</f>
        <v>1196</v>
      </c>
      <c r="AC30" s="8">
        <f>SUMIF('6 LYCEE PUBLIC'!$DT:$DT,$AJ30,'6 LYCEE PUBLIC'!$DV:$DV)+SUMIF('10 LYCEE PRIVE'!$DQ:$DQ,$AJ30,'10 LYCEE PRIVE'!$DS:$DS)</f>
        <v>561</v>
      </c>
      <c r="AD30" s="8">
        <f>SUMIF('6 LYCEE PUBLIC'!$DT:$DT,$AJ30,'6 LYCEE PUBLIC'!$CV:$CV)+SUMIF('10 LYCEE PRIVE'!$DQ:$DQ,$AJ30,'10 LYCEE PRIVE'!$CQ:$CQ)</f>
        <v>263</v>
      </c>
      <c r="AE30" s="8">
        <f>SUMIF('6 LYCEE PUBLIC'!$DT:$DT,$AJ30,'6 LYCEE PUBLIC'!$BE:$BE)+SUMIF('10 LYCEE PRIVE'!$DQ:$DQ,$AJ30,'10 LYCEE PRIVE'!$BE:$BE)</f>
        <v>118</v>
      </c>
      <c r="AF30" s="8">
        <f>SUMIF('6 LYCEE PUBLIC'!$DT:$DT,$AJ30,'6 LYCEE PUBLIC'!$DW:$DW)+SUMIF('10 LYCEE PRIVE'!$DQ:$DQ,$AJ30,'10 LYCEE PRIVE'!$DT:$DT)</f>
        <v>4514</v>
      </c>
      <c r="AG30" s="8">
        <f>SUMIF('6 LYCEE PUBLIC'!$DT:$DT,$AJ30,'6 LYCEE PUBLIC'!$BI:$BI)+SUMIF('10 LYCEE PRIVE'!$DQ:$DQ,$AJ30,'10 LYCEE PRIVE'!$BI:$BI)</f>
        <v>25</v>
      </c>
      <c r="AI30" s="113" t="str">
        <f t="shared" si="2"/>
        <v>ATSINANANA</v>
      </c>
      <c r="AJ30" s="113" t="str">
        <f t="shared" si="3"/>
        <v>ATSINANANARURAL</v>
      </c>
    </row>
    <row r="31" spans="1:36">
      <c r="A31" s="162"/>
      <c r="B31" s="13" t="s">
        <v>120</v>
      </c>
      <c r="C31" s="12">
        <f>SUMIF('3 PRESCOLAIRE PUBLIC'!$AU:$AU,$AJ31,'3 PRESCOLAIRE PUBLIC'!$K:$K)+SUMIF('7 PRESCOLAIRE PRIVE'!$AP:$AP,$AJ31,'7 PRESCOLAIRE PRIVE'!$K:$K)</f>
        <v>22131</v>
      </c>
      <c r="D31" s="12">
        <f>SUMIF('3 PRESCOLAIRE PUBLIC'!$AU:$AU,$AJ31,'3 PRESCOLAIRE PUBLIC'!$T:$T)+SUMIF('7 PRESCOLAIRE PRIVE'!$AP:$AP,$AJ31,'7 PRESCOLAIRE PRIVE'!$T:$T)</f>
        <v>706</v>
      </c>
      <c r="E31" s="12">
        <f>SUMIF('3 PRESCOLAIRE PUBLIC'!$AU:$AU,$AJ31,'3 PRESCOLAIRE PUBLIC'!$AV:$AV)+SUMIF('7 PRESCOLAIRE PRIVE'!$AP:$AP,$AJ31,'7 PRESCOLAIRE PRIVE'!$AQ:$AQ)</f>
        <v>16836</v>
      </c>
      <c r="F31" s="12">
        <f>SUMIF('3 PRESCOLAIRE PUBLIC'!$AU:$AU,$AJ31,'3 PRESCOLAIRE PUBLIC'!$AC:$AC)+SUMIF('7 PRESCOLAIRE PRIVE'!$AP:$AP,$AJ31,'7 PRESCOLAIRE PRIVE'!$X:$X)</f>
        <v>1079</v>
      </c>
      <c r="G31" s="12">
        <f>SUMIF('3 PRESCOLAIRE PUBLIC'!$AU:$AU,$AJ31,'3 PRESCOLAIRE PUBLIC'!$AH:$AH)+SUMIF('7 PRESCOLAIRE PRIVE'!$AP:$AP,$AJ31,'7 PRESCOLAIRE PRIVE'!$AC:$AC)</f>
        <v>255</v>
      </c>
      <c r="H31" s="12">
        <f>SUMIF('4 PRIMAIRE PUBLIC'!$CR:$CR,$AJ31,'4 PRIMAIRE PUBLIC'!$M:$M)+SUMIF('8 PRIMAIRE PRIVE'!$CN:$CN,$AJ31,'8 PRIMAIRE PRIVE'!$M:$M)</f>
        <v>59502</v>
      </c>
      <c r="I31" s="12">
        <f>SUMIF('4 PRIMAIRE PUBLIC'!$CR:$CR,$AJ31,'4 PRIMAIRE PUBLIC'!$AA:$AA)+SUMIF('8 PRIMAIRE PRIVE'!$CN:$CN,$AJ31,'8 PRIMAIRE PRIVE'!$AA:$AA)</f>
        <v>4765</v>
      </c>
      <c r="J31" s="12">
        <f>SUMIF('4 PRIMAIRE PUBLIC'!$CR:$CR,$AJ31,'4 PRIMAIRE PUBLIC'!$BC:$BC)+SUMIF('8 PRIMAIRE PRIVE'!$CN:$CN,$AJ31,'8 PRIMAIRE PRIVE'!$BC:$BC)</f>
        <v>9141</v>
      </c>
      <c r="K31" s="12">
        <f>SUMIF('4 PRIMAIRE PUBLIC'!$CR:$CR,$AJ31,'4 PRIMAIRE PUBLIC'!$BG:$BG)+SUMIF('8 PRIMAIRE PRIVE'!$CN:$CN,$AJ31,'8 PRIMAIRE PRIVE'!$BG:$BG)</f>
        <v>7259</v>
      </c>
      <c r="L31" s="12">
        <f>SUMIF('4 PRIMAIRE PUBLIC'!$CR:$CR,$AJ31,'4 PRIMAIRE PUBLIC'!$BV:$BV)+SUMIF('8 PRIMAIRE PRIVE'!$CN:$CN,$AJ31,'8 PRIMAIRE PRIVE'!$BQ:$BQ)</f>
        <v>1600</v>
      </c>
      <c r="M31" s="12">
        <f>SUMIF('4 PRIMAIRE PUBLIC'!$CR:$CR,$AJ31,'4 PRIMAIRE PUBLIC'!$AK:$AK)+SUMIF('8 PRIMAIRE PRIVE'!$CN:$CN,$AJ31,'8 PRIMAIRE PRIVE'!$AK:$AK)</f>
        <v>1452</v>
      </c>
      <c r="N31" s="12">
        <f>SUMIF('4 PRIMAIRE PUBLIC'!$CR:$CR,$AJ31,'4 PRIMAIRE PUBLIC'!$CS:$CS)+SUMIF('8 PRIMAIRE PRIVE'!$CN:$CN,$AJ31,'8 PRIMAIRE PRIVE'!$CO:$CO)</f>
        <v>48205</v>
      </c>
      <c r="O31" s="12">
        <f>SUMIF('4 PRIMAIRE PUBLIC'!$CR:$CR,$AJ31,'4 PRIMAIRE PUBLIC'!$AO:$AO)+SUMIF('8 PRIMAIRE PRIVE'!$CN:$CN,$AJ31,'8 PRIMAIRE PRIVE'!$AO:$AO)</f>
        <v>255</v>
      </c>
      <c r="P31" s="162"/>
      <c r="Q31" s="13" t="s">
        <v>120</v>
      </c>
      <c r="R31" s="12">
        <f>SUMIF('5 COLLEGE PUBLIC'!$CM:$CM,$AJ31,'5 COLLEGE PUBLIC'!$K:$K)+SUMIF('9 COLLEGE PRIVE'!$CJ:$CJ,$AJ31,'9 COLLEGE PRIVE'!$K:$K)</f>
        <v>33446</v>
      </c>
      <c r="S31" s="12">
        <f>SUMIF('5 COLLEGE PUBLIC'!$CM:$CM,$AJ31,'5 COLLEGE PUBLIC'!$W:$W)+SUMIF('9 COLLEGE PRIVE'!$CJ:$CJ,$AJ31,'9 COLLEGE PRIVE'!$W:$W)</f>
        <v>3067</v>
      </c>
      <c r="T31" s="12">
        <f>SUMIF('5 COLLEGE PUBLIC'!$CM:$CM,$AJ31,'5 COLLEGE PUBLIC'!$AX:$AX)+SUMIF('9 COLLEGE PRIVE'!$CJ:$CJ,$AJ31,'9 COLLEGE PRIVE'!$AX:$AX)</f>
        <v>9242</v>
      </c>
      <c r="U31" s="12">
        <f>SUMIF('5 COLLEGE PUBLIC'!$CM:$CM,$AJ31,'5 COLLEGE PUBLIC'!$BB:$BB)+SUMIF('9 COLLEGE PRIVE'!$CJ:$CJ,$AJ31,'9 COLLEGE PRIVE'!$BB:$BB)</f>
        <v>4316</v>
      </c>
      <c r="V31" s="12">
        <f>SUMIF('5 COLLEGE PUBLIC'!$CM:$CM,$AJ31,'5 COLLEGE PUBLIC'!$BQ:$BQ)+SUMIF('9 COLLEGE PRIVE'!$CJ:$CJ,$AJ31,'9 COLLEGE PRIVE'!$BL:$BL)</f>
        <v>1716</v>
      </c>
      <c r="W31" s="12">
        <f>SUMIF('5 COLLEGE PUBLIC'!$CM:$CM,$AJ31,'5 COLLEGE PUBLIC'!$AF:$AF)+SUMIF('9 COLLEGE PRIVE'!$CJ:$CJ,$AJ31,'9 COLLEGE PRIVE'!$AF:$AF)</f>
        <v>689</v>
      </c>
      <c r="X31" s="12">
        <f>SUMIF('5 COLLEGE PUBLIC'!$CM:$CM,$AJ31,'5 COLLEGE PUBLIC'!$CN:$CN)+SUMIF('9 COLLEGE PRIVE'!$CJ:$CJ,$AJ31,'9 COLLEGE PRIVE'!$CK:$CK)</f>
        <v>31073</v>
      </c>
      <c r="Y31" s="12">
        <f>SUMIF('5 COLLEGE PUBLIC'!$CM:$CM,$AJ31,'5 COLLEGE PUBLIC'!$AJ:$AJ)+SUMIF('9 COLLEGE PRIVE'!$CJ:$CJ,$AJ31,'9 COLLEGE PRIVE'!$AJ:$AJ)</f>
        <v>106</v>
      </c>
      <c r="Z31" s="8">
        <f>SUMIF('6 LYCEE PUBLIC'!$DT:$DT,$AJ31,'6 LYCEE PUBLIC'!$U:$U)+SUMIF('10 LYCEE PRIVE'!$DQ:$DQ,$AJ31,'10 LYCEE PRIVE'!$U:$U)</f>
        <v>13289</v>
      </c>
      <c r="AA31" s="8">
        <f>SUMIF('6 LYCEE PUBLIC'!$DT:$DT,$AJ31,'6 LYCEE PUBLIC'!$AQ:$AQ)+SUMIF('10 LYCEE PRIVE'!$DQ:$DQ,$AJ31,'10 LYCEE PRIVE'!$AQ:$AQ)</f>
        <v>432</v>
      </c>
      <c r="AB31" s="8">
        <f>SUMIF('6 LYCEE PUBLIC'!$DT:$DT,$AJ31,'6 LYCEE PUBLIC'!$DU:$DU)+SUMIF('10 LYCEE PRIVE'!$DQ:$DQ,$AJ31,'10 LYCEE PRIVE'!$DR:$DR)</f>
        <v>4569</v>
      </c>
      <c r="AC31" s="8">
        <f>SUMIF('6 LYCEE PUBLIC'!$DT:$DT,$AJ31,'6 LYCEE PUBLIC'!$DV:$DV)+SUMIF('10 LYCEE PRIVE'!$DQ:$DQ,$AJ31,'10 LYCEE PRIVE'!$DS:$DS)</f>
        <v>2449</v>
      </c>
      <c r="AD31" s="8">
        <f>SUMIF('6 LYCEE PUBLIC'!$DT:$DT,$AJ31,'6 LYCEE PUBLIC'!$CV:$CV)+SUMIF('10 LYCEE PRIVE'!$DQ:$DQ,$AJ31,'10 LYCEE PRIVE'!$CQ:$CQ)</f>
        <v>811</v>
      </c>
      <c r="AE31" s="8">
        <f>SUMIF('6 LYCEE PUBLIC'!$DT:$DT,$AJ31,'6 LYCEE PUBLIC'!$BE:$BE)+SUMIF('10 LYCEE PRIVE'!$DQ:$DQ,$AJ31,'10 LYCEE PRIVE'!$BE:$BE)</f>
        <v>304</v>
      </c>
      <c r="AF31" s="8">
        <f>SUMIF('6 LYCEE PUBLIC'!$DT:$DT,$AJ31,'6 LYCEE PUBLIC'!$DW:$DW)+SUMIF('10 LYCEE PRIVE'!$DQ:$DQ,$AJ31,'10 LYCEE PRIVE'!$DT:$DT)</f>
        <v>14727</v>
      </c>
      <c r="AG31" s="8">
        <f>SUMIF('6 LYCEE PUBLIC'!$DT:$DT,$AJ31,'6 LYCEE PUBLIC'!$BI:$BI)+SUMIF('10 LYCEE PRIVE'!$DQ:$DQ,$AJ31,'10 LYCEE PRIVE'!$BI:$BI)</f>
        <v>41</v>
      </c>
      <c r="AI31" s="113" t="str">
        <f t="shared" si="2"/>
        <v>ATSINANANA</v>
      </c>
      <c r="AJ31" s="113" t="str">
        <f t="shared" si="3"/>
        <v>ATSINANANAURBAIN</v>
      </c>
    </row>
    <row r="32" spans="1:36">
      <c r="A32" s="162"/>
      <c r="B32" s="34" t="s">
        <v>102</v>
      </c>
      <c r="C32" s="35">
        <f>SUMIF('3 PRESCOLAIRE PUBLIC'!$AU:$AU,$AJ32,'3 PRESCOLAIRE PUBLIC'!$K:$K)+SUMIF('7 PRESCOLAIRE PRIVE'!$AP:$AP,$AJ32,'7 PRESCOLAIRE PRIVE'!$K:$K)</f>
        <v>66106</v>
      </c>
      <c r="D32" s="35">
        <f>SUMIF('3 PRESCOLAIRE PUBLIC'!$AU:$AU,$AJ32,'3 PRESCOLAIRE PUBLIC'!$T:$T)+SUMIF('7 PRESCOLAIRE PRIVE'!$AP:$AP,$AJ32,'7 PRESCOLAIRE PRIVE'!$T:$T)</f>
        <v>1971</v>
      </c>
      <c r="E32" s="35">
        <f>SUMIF('3 PRESCOLAIRE PUBLIC'!$AU:$AU,$AJ32,'3 PRESCOLAIRE PUBLIC'!$AV:$AV)+SUMIF('7 PRESCOLAIRE PRIVE'!$AP:$AP,$AJ32,'7 PRESCOLAIRE PRIVE'!$AQ:$AQ)</f>
        <v>28359</v>
      </c>
      <c r="F32" s="35">
        <f>SUMIF('3 PRESCOLAIRE PUBLIC'!$AU:$AU,$AJ32,'3 PRESCOLAIRE PUBLIC'!$AC:$AC)+SUMIF('7 PRESCOLAIRE PRIVE'!$AP:$AP,$AJ32,'7 PRESCOLAIRE PRIVE'!$X:$X)</f>
        <v>3278</v>
      </c>
      <c r="G32" s="35">
        <f>SUMIF('3 PRESCOLAIRE PUBLIC'!$AU:$AU,$AJ32,'3 PRESCOLAIRE PUBLIC'!$AH:$AH)+SUMIF('7 PRESCOLAIRE PRIVE'!$AP:$AP,$AJ32,'7 PRESCOLAIRE PRIVE'!$AC:$AC)</f>
        <v>1348</v>
      </c>
      <c r="H32" s="35">
        <f>SUMIF('4 PRIMAIRE PUBLIC'!$CR:$CR,$AJ32,'4 PRIMAIRE PUBLIC'!$M:$M)+SUMIF('8 PRIMAIRE PRIVE'!$CN:$CN,$AJ32,'8 PRIMAIRE PRIVE'!$M:$M)</f>
        <v>325811</v>
      </c>
      <c r="I32" s="35">
        <f>SUMIF('4 PRIMAIRE PUBLIC'!$CR:$CR,$AJ32,'4 PRIMAIRE PUBLIC'!$AA:$AA)+SUMIF('8 PRIMAIRE PRIVE'!$CN:$CN,$AJ32,'8 PRIMAIRE PRIVE'!$AA:$AA)</f>
        <v>74577</v>
      </c>
      <c r="J32" s="35">
        <f>SUMIF('4 PRIMAIRE PUBLIC'!$CR:$CR,$AJ32,'4 PRIMAIRE PUBLIC'!$BC:$BC)+SUMIF('8 PRIMAIRE PRIVE'!$CN:$CN,$AJ32,'8 PRIMAIRE PRIVE'!$BC:$BC)</f>
        <v>27881</v>
      </c>
      <c r="K32" s="35">
        <f>SUMIF('4 PRIMAIRE PUBLIC'!$CR:$CR,$AJ32,'4 PRIMAIRE PUBLIC'!$BG:$BG)+SUMIF('8 PRIMAIRE PRIVE'!$CN:$CN,$AJ32,'8 PRIMAIRE PRIVE'!$BG:$BG)</f>
        <v>14865</v>
      </c>
      <c r="L32" s="35">
        <f>SUMIF('4 PRIMAIRE PUBLIC'!$CR:$CR,$AJ32,'4 PRIMAIRE PUBLIC'!$BV:$BV)+SUMIF('8 PRIMAIRE PRIVE'!$CN:$CN,$AJ32,'8 PRIMAIRE PRIVE'!$BQ:$BQ)</f>
        <v>7697</v>
      </c>
      <c r="M32" s="35">
        <f>SUMIF('4 PRIMAIRE PUBLIC'!$CR:$CR,$AJ32,'4 PRIMAIRE PUBLIC'!$AK:$AK)+SUMIF('8 PRIMAIRE PRIVE'!$CN:$CN,$AJ32,'8 PRIMAIRE PRIVE'!$AK:$AK)</f>
        <v>7634</v>
      </c>
      <c r="N32" s="35">
        <f>SUMIF('4 PRIMAIRE PUBLIC'!$CR:$CR,$AJ32,'4 PRIMAIRE PUBLIC'!$CS:$CS)+SUMIF('8 PRIMAIRE PRIVE'!$CN:$CN,$AJ32,'8 PRIMAIRE PRIVE'!$CO:$CO)</f>
        <v>197591</v>
      </c>
      <c r="O32" s="35">
        <f>SUMIF('4 PRIMAIRE PUBLIC'!$CR:$CR,$AJ32,'4 PRIMAIRE PUBLIC'!$AO:$AO)+SUMIF('8 PRIMAIRE PRIVE'!$CN:$CN,$AJ32,'8 PRIMAIRE PRIVE'!$AO:$AO)</f>
        <v>2038</v>
      </c>
      <c r="P32" s="162"/>
      <c r="Q32" s="34" t="s">
        <v>102</v>
      </c>
      <c r="R32" s="35">
        <f>SUMIF('5 COLLEGE PUBLIC'!$CM:$CM,$AJ32,'5 COLLEGE PUBLIC'!$K:$K)+SUMIF('9 COLLEGE PRIVE'!$CJ:$CJ,$AJ32,'9 COLLEGE PRIVE'!$K:$K)</f>
        <v>62564</v>
      </c>
      <c r="S32" s="35">
        <f>SUMIF('5 COLLEGE PUBLIC'!$CM:$CM,$AJ32,'5 COLLEGE PUBLIC'!$W:$W)+SUMIF('9 COLLEGE PRIVE'!$CJ:$CJ,$AJ32,'9 COLLEGE PRIVE'!$W:$W)</f>
        <v>7025</v>
      </c>
      <c r="T32" s="35">
        <f>SUMIF('5 COLLEGE PUBLIC'!$CM:$CM,$AJ32,'5 COLLEGE PUBLIC'!$AX:$AX)+SUMIF('9 COLLEGE PRIVE'!$CJ:$CJ,$AJ32,'9 COLLEGE PRIVE'!$AX:$AX)</f>
        <v>15641</v>
      </c>
      <c r="U32" s="35">
        <f>SUMIF('5 COLLEGE PUBLIC'!$CM:$CM,$AJ32,'5 COLLEGE PUBLIC'!$BB:$BB)+SUMIF('9 COLLEGE PRIVE'!$CJ:$CJ,$AJ32,'9 COLLEGE PRIVE'!$BB:$BB)</f>
        <v>6357</v>
      </c>
      <c r="V32" s="35">
        <f>SUMIF('5 COLLEGE PUBLIC'!$CM:$CM,$AJ32,'5 COLLEGE PUBLIC'!$BQ:$BQ)+SUMIF('9 COLLEGE PRIVE'!$CJ:$CJ,$AJ32,'9 COLLEGE PRIVE'!$BL:$BL)</f>
        <v>3297</v>
      </c>
      <c r="W32" s="35">
        <f>SUMIF('5 COLLEGE PUBLIC'!$CM:$CM,$AJ32,'5 COLLEGE PUBLIC'!$AF:$AF)+SUMIF('9 COLLEGE PRIVE'!$CJ:$CJ,$AJ32,'9 COLLEGE PRIVE'!$AF:$AF)</f>
        <v>1462</v>
      </c>
      <c r="X32" s="35">
        <f>SUMIF('5 COLLEGE PUBLIC'!$CM:$CM,$AJ32,'5 COLLEGE PUBLIC'!$CN:$CN)+SUMIF('9 COLLEGE PRIVE'!$CJ:$CJ,$AJ32,'9 COLLEGE PRIVE'!$CK:$CK)</f>
        <v>56745</v>
      </c>
      <c r="Y32" s="35">
        <f>SUMIF('5 COLLEGE PUBLIC'!$CM:$CM,$AJ32,'5 COLLEGE PUBLIC'!$AJ:$AJ)+SUMIF('9 COLLEGE PRIVE'!$CJ:$CJ,$AJ32,'9 COLLEGE PRIVE'!$AJ:$AJ)</f>
        <v>280</v>
      </c>
      <c r="Z32" s="35">
        <f>SUMIF('6 LYCEE PUBLIC'!$DT:$DT,$AJ32,'6 LYCEE PUBLIC'!$U:$U)+SUMIF('10 LYCEE PRIVE'!$DQ:$DQ,$AJ32,'10 LYCEE PRIVE'!$U:$U)</f>
        <v>17915</v>
      </c>
      <c r="AA32" s="35">
        <f>SUMIF('6 LYCEE PUBLIC'!$DT:$DT,$AJ32,'6 LYCEE PUBLIC'!$AQ:$AQ)+SUMIF('10 LYCEE PRIVE'!$DQ:$DQ,$AJ32,'10 LYCEE PRIVE'!$AQ:$AQ)</f>
        <v>771</v>
      </c>
      <c r="AB32" s="35">
        <f>SUMIF('6 LYCEE PUBLIC'!$DT:$DT,$AJ32,'6 LYCEE PUBLIC'!$DU:$DU)+SUMIF('10 LYCEE PRIVE'!$DQ:$DQ,$AJ32,'10 LYCEE PRIVE'!$DR:$DR)</f>
        <v>5765</v>
      </c>
      <c r="AC32" s="35">
        <f>SUMIF('6 LYCEE PUBLIC'!$DT:$DT,$AJ32,'6 LYCEE PUBLIC'!$DV:$DV)+SUMIF('10 LYCEE PRIVE'!$DQ:$DQ,$AJ32,'10 LYCEE PRIVE'!$DS:$DS)</f>
        <v>3010</v>
      </c>
      <c r="AD32" s="35">
        <f>SUMIF('6 LYCEE PUBLIC'!$DT:$DT,$AJ32,'6 LYCEE PUBLIC'!$CV:$CV)+SUMIF('10 LYCEE PRIVE'!$DQ:$DQ,$AJ32,'10 LYCEE PRIVE'!$CQ:$CQ)</f>
        <v>1074</v>
      </c>
      <c r="AE32" s="35">
        <f>SUMIF('6 LYCEE PUBLIC'!$DT:$DT,$AJ32,'6 LYCEE PUBLIC'!$BE:$BE)+SUMIF('10 LYCEE PRIVE'!$DQ:$DQ,$AJ32,'10 LYCEE PRIVE'!$BE:$BE)</f>
        <v>422</v>
      </c>
      <c r="AF32" s="35">
        <f>SUMIF('6 LYCEE PUBLIC'!$DT:$DT,$AJ32,'6 LYCEE PUBLIC'!$DW:$DW)+SUMIF('10 LYCEE PRIVE'!$DQ:$DQ,$AJ32,'10 LYCEE PRIVE'!$DT:$DT)</f>
        <v>19241</v>
      </c>
      <c r="AG32" s="35">
        <f>SUMIF('6 LYCEE PUBLIC'!$DT:$DT,$AJ32,'6 LYCEE PUBLIC'!$BI:$BI)+SUMIF('10 LYCEE PRIVE'!$DQ:$DQ,$AJ32,'10 LYCEE PRIVE'!$BI:$BI)</f>
        <v>66</v>
      </c>
      <c r="AI32" s="113" t="str">
        <f t="shared" si="2"/>
        <v>ATSINANANA</v>
      </c>
      <c r="AJ32" s="113" t="str">
        <f t="shared" si="3"/>
        <v>ATSINANANATOTAL</v>
      </c>
    </row>
    <row r="33" spans="1:36">
      <c r="A33" s="162" t="s">
        <v>131</v>
      </c>
      <c r="B33" s="13" t="s">
        <v>119</v>
      </c>
      <c r="C33" s="12">
        <f>SUMIF('3 PRESCOLAIRE PUBLIC'!$AU:$AU,$AJ33,'3 PRESCOLAIRE PUBLIC'!$K:$K)+SUMIF('7 PRESCOLAIRE PRIVE'!$AP:$AP,$AJ33,'7 PRESCOLAIRE PRIVE'!$K:$K)</f>
        <v>9021</v>
      </c>
      <c r="D33" s="12">
        <f>SUMIF('3 PRESCOLAIRE PUBLIC'!$AU:$AU,$AJ33,'3 PRESCOLAIRE PUBLIC'!$T:$T)+SUMIF('7 PRESCOLAIRE PRIVE'!$AP:$AP,$AJ33,'7 PRESCOLAIRE PRIVE'!$T:$T)</f>
        <v>232</v>
      </c>
      <c r="E33" s="12">
        <f>SUMIF('3 PRESCOLAIRE PUBLIC'!$AU:$AU,$AJ33,'3 PRESCOLAIRE PUBLIC'!$AV:$AV)+SUMIF('7 PRESCOLAIRE PRIVE'!$AP:$AP,$AJ33,'7 PRESCOLAIRE PRIVE'!$AQ:$AQ)</f>
        <v>1641</v>
      </c>
      <c r="F33" s="12">
        <f>SUMIF('3 PRESCOLAIRE PUBLIC'!$AU:$AU,$AJ33,'3 PRESCOLAIRE PUBLIC'!$AC:$AC)+SUMIF('7 PRESCOLAIRE PRIVE'!$AP:$AP,$AJ33,'7 PRESCOLAIRE PRIVE'!$X:$X)</f>
        <v>415</v>
      </c>
      <c r="G33" s="12">
        <f>SUMIF('3 PRESCOLAIRE PUBLIC'!$AU:$AU,$AJ33,'3 PRESCOLAIRE PUBLIC'!$AH:$AH)+SUMIF('7 PRESCOLAIRE PRIVE'!$AP:$AP,$AJ33,'7 PRESCOLAIRE PRIVE'!$AC:$AC)</f>
        <v>256</v>
      </c>
      <c r="H33" s="12">
        <f>SUMIF('4 PRIMAIRE PUBLIC'!$CR:$CR,$AJ33,'4 PRIMAIRE PUBLIC'!$M:$M)+SUMIF('8 PRIMAIRE PRIVE'!$CN:$CN,$AJ33,'8 PRIMAIRE PRIVE'!$M:$M)</f>
        <v>67883</v>
      </c>
      <c r="I33" s="12">
        <f>SUMIF('4 PRIMAIRE PUBLIC'!$CR:$CR,$AJ33,'4 PRIMAIRE PUBLIC'!$AA:$AA)+SUMIF('8 PRIMAIRE PRIVE'!$CN:$CN,$AJ33,'8 PRIMAIRE PRIVE'!$AA:$AA)</f>
        <v>10813</v>
      </c>
      <c r="J33" s="12">
        <f>SUMIF('4 PRIMAIRE PUBLIC'!$CR:$CR,$AJ33,'4 PRIMAIRE PUBLIC'!$BC:$BC)+SUMIF('8 PRIMAIRE PRIVE'!$CN:$CN,$AJ33,'8 PRIMAIRE PRIVE'!$BC:$BC)</f>
        <v>4036</v>
      </c>
      <c r="K33" s="12">
        <f>SUMIF('4 PRIMAIRE PUBLIC'!$CR:$CR,$AJ33,'4 PRIMAIRE PUBLIC'!$BG:$BG)+SUMIF('8 PRIMAIRE PRIVE'!$CN:$CN,$AJ33,'8 PRIMAIRE PRIVE'!$BG:$BG)</f>
        <v>2625</v>
      </c>
      <c r="L33" s="12">
        <f>SUMIF('4 PRIMAIRE PUBLIC'!$CR:$CR,$AJ33,'4 PRIMAIRE PUBLIC'!$BV:$BV)+SUMIF('8 PRIMAIRE PRIVE'!$CN:$CN,$AJ33,'8 PRIMAIRE PRIVE'!$BQ:$BQ)</f>
        <v>1720</v>
      </c>
      <c r="M33" s="12">
        <f>SUMIF('4 PRIMAIRE PUBLIC'!$CR:$CR,$AJ33,'4 PRIMAIRE PUBLIC'!$AK:$AK)+SUMIF('8 PRIMAIRE PRIVE'!$CN:$CN,$AJ33,'8 PRIMAIRE PRIVE'!$AK:$AK)</f>
        <v>1279</v>
      </c>
      <c r="N33" s="12">
        <f>SUMIF('4 PRIMAIRE PUBLIC'!$CR:$CR,$AJ33,'4 PRIMAIRE PUBLIC'!$CS:$CS)+SUMIF('8 PRIMAIRE PRIVE'!$CN:$CN,$AJ33,'8 PRIMAIRE PRIVE'!$CO:$CO)</f>
        <v>30909</v>
      </c>
      <c r="O33" s="12">
        <f>SUMIF('4 PRIMAIRE PUBLIC'!$CR:$CR,$AJ33,'4 PRIMAIRE PUBLIC'!$AO:$AO)+SUMIF('8 PRIMAIRE PRIVE'!$CN:$CN,$AJ33,'8 PRIMAIRE PRIVE'!$AO:$AO)</f>
        <v>525</v>
      </c>
      <c r="P33" s="162" t="s">
        <v>131</v>
      </c>
      <c r="Q33" s="13" t="s">
        <v>119</v>
      </c>
      <c r="R33" s="12">
        <f>SUMIF('5 COLLEGE PUBLIC'!$CM:$CM,$AJ33,'5 COLLEGE PUBLIC'!$K:$K)+SUMIF('9 COLLEGE PRIVE'!$CJ:$CJ,$AJ33,'9 COLLEGE PRIVE'!$K:$K)</f>
        <v>8889</v>
      </c>
      <c r="S33" s="12">
        <f>SUMIF('5 COLLEGE PUBLIC'!$CM:$CM,$AJ33,'5 COLLEGE PUBLIC'!$W:$W)+SUMIF('9 COLLEGE PRIVE'!$CJ:$CJ,$AJ33,'9 COLLEGE PRIVE'!$W:$W)</f>
        <v>492</v>
      </c>
      <c r="T33" s="12">
        <f>SUMIF('5 COLLEGE PUBLIC'!$CM:$CM,$AJ33,'5 COLLEGE PUBLIC'!$AX:$AX)+SUMIF('9 COLLEGE PRIVE'!$CJ:$CJ,$AJ33,'9 COLLEGE PRIVE'!$AX:$AX)</f>
        <v>1249</v>
      </c>
      <c r="U33" s="12">
        <f>SUMIF('5 COLLEGE PUBLIC'!$CM:$CM,$AJ33,'5 COLLEGE PUBLIC'!$BB:$BB)+SUMIF('9 COLLEGE PRIVE'!$CJ:$CJ,$AJ33,'9 COLLEGE PRIVE'!$BB:$BB)</f>
        <v>826</v>
      </c>
      <c r="V33" s="12">
        <f>SUMIF('5 COLLEGE PUBLIC'!$CM:$CM,$AJ33,'5 COLLEGE PUBLIC'!$BQ:$BQ)+SUMIF('9 COLLEGE PRIVE'!$CJ:$CJ,$AJ33,'9 COLLEGE PRIVE'!$BL:$BL)</f>
        <v>480</v>
      </c>
      <c r="W33" s="12">
        <f>SUMIF('5 COLLEGE PUBLIC'!$CM:$CM,$AJ33,'5 COLLEGE PUBLIC'!$AF:$AF)+SUMIF('9 COLLEGE PRIVE'!$CJ:$CJ,$AJ33,'9 COLLEGE PRIVE'!$AF:$AF)</f>
        <v>258</v>
      </c>
      <c r="X33" s="12">
        <f>SUMIF('5 COLLEGE PUBLIC'!$CM:$CM,$AJ33,'5 COLLEGE PUBLIC'!$CN:$CN)+SUMIF('9 COLLEGE PRIVE'!$CJ:$CJ,$AJ33,'9 COLLEGE PRIVE'!$CK:$CK)</f>
        <v>7408</v>
      </c>
      <c r="Y33" s="12">
        <f>SUMIF('5 COLLEGE PUBLIC'!$CM:$CM,$AJ33,'5 COLLEGE PUBLIC'!$AJ:$AJ)+SUMIF('9 COLLEGE PRIVE'!$CJ:$CJ,$AJ33,'9 COLLEGE PRIVE'!$AJ:$AJ)</f>
        <v>61</v>
      </c>
      <c r="Z33" s="8">
        <f>SUMIF('6 LYCEE PUBLIC'!$DT:$DT,$AJ33,'6 LYCEE PUBLIC'!$U:$U)+SUMIF('10 LYCEE PRIVE'!$DQ:$DQ,$AJ33,'10 LYCEE PRIVE'!$U:$U)</f>
        <v>1384</v>
      </c>
      <c r="AA33" s="8">
        <f>SUMIF('6 LYCEE PUBLIC'!$DT:$DT,$AJ33,'6 LYCEE PUBLIC'!$AQ:$AQ)+SUMIF('10 LYCEE PRIVE'!$DQ:$DQ,$AJ33,'10 LYCEE PRIVE'!$AQ:$AQ)</f>
        <v>73</v>
      </c>
      <c r="AB33" s="8">
        <f>SUMIF('6 LYCEE PUBLIC'!$DT:$DT,$AJ33,'6 LYCEE PUBLIC'!$DU:$DU)+SUMIF('10 LYCEE PRIVE'!$DQ:$DQ,$AJ33,'10 LYCEE PRIVE'!$DR:$DR)</f>
        <v>252</v>
      </c>
      <c r="AC33" s="8">
        <f>SUMIF('6 LYCEE PUBLIC'!$DT:$DT,$AJ33,'6 LYCEE PUBLIC'!$DV:$DV)+SUMIF('10 LYCEE PRIVE'!$DQ:$DQ,$AJ33,'10 LYCEE PRIVE'!$DS:$DS)</f>
        <v>134</v>
      </c>
      <c r="AD33" s="8">
        <f>SUMIF('6 LYCEE PUBLIC'!$DT:$DT,$AJ33,'6 LYCEE PUBLIC'!$CV:$CV)+SUMIF('10 LYCEE PRIVE'!$DQ:$DQ,$AJ33,'10 LYCEE PRIVE'!$CQ:$CQ)</f>
        <v>83</v>
      </c>
      <c r="AE33" s="8">
        <f>SUMIF('6 LYCEE PUBLIC'!$DT:$DT,$AJ33,'6 LYCEE PUBLIC'!$BE:$BE)+SUMIF('10 LYCEE PRIVE'!$DQ:$DQ,$AJ33,'10 LYCEE PRIVE'!$BE:$BE)</f>
        <v>36</v>
      </c>
      <c r="AF33" s="8">
        <f>SUMIF('6 LYCEE PUBLIC'!$DT:$DT,$AJ33,'6 LYCEE PUBLIC'!$DW:$DW)+SUMIF('10 LYCEE PRIVE'!$DQ:$DQ,$AJ33,'10 LYCEE PRIVE'!$DT:$DT)</f>
        <v>1250</v>
      </c>
      <c r="AG33" s="8">
        <f>SUMIF('6 LYCEE PUBLIC'!$DT:$DT,$AJ33,'6 LYCEE PUBLIC'!$BI:$BI)+SUMIF('10 LYCEE PRIVE'!$DQ:$DQ,$AJ33,'10 LYCEE PRIVE'!$BI:$BI)</f>
        <v>11</v>
      </c>
      <c r="AI33" s="113" t="str">
        <f t="shared" si="2"/>
        <v>BETSIBOKA</v>
      </c>
      <c r="AJ33" s="113" t="str">
        <f t="shared" si="3"/>
        <v>BETSIBOKARURAL</v>
      </c>
    </row>
    <row r="34" spans="1:36">
      <c r="A34" s="162"/>
      <c r="B34" s="13" t="s">
        <v>120</v>
      </c>
      <c r="C34" s="12">
        <f>SUMIF('3 PRESCOLAIRE PUBLIC'!$AU:$AU,$AJ34,'3 PRESCOLAIRE PUBLIC'!$K:$K)+SUMIF('7 PRESCOLAIRE PRIVE'!$AP:$AP,$AJ34,'7 PRESCOLAIRE PRIVE'!$K:$K)</f>
        <v>1842</v>
      </c>
      <c r="D34" s="12">
        <f>SUMIF('3 PRESCOLAIRE PUBLIC'!$AU:$AU,$AJ34,'3 PRESCOLAIRE PUBLIC'!$T:$T)+SUMIF('7 PRESCOLAIRE PRIVE'!$AP:$AP,$AJ34,'7 PRESCOLAIRE PRIVE'!$T:$T)</f>
        <v>36</v>
      </c>
      <c r="E34" s="12">
        <f>SUMIF('3 PRESCOLAIRE PUBLIC'!$AU:$AU,$AJ34,'3 PRESCOLAIRE PUBLIC'!$AV:$AV)+SUMIF('7 PRESCOLAIRE PRIVE'!$AP:$AP,$AJ34,'7 PRESCOLAIRE PRIVE'!$AQ:$AQ)</f>
        <v>750</v>
      </c>
      <c r="F34" s="12">
        <f>SUMIF('3 PRESCOLAIRE PUBLIC'!$AU:$AU,$AJ34,'3 PRESCOLAIRE PUBLIC'!$AC:$AC)+SUMIF('7 PRESCOLAIRE PRIVE'!$AP:$AP,$AJ34,'7 PRESCOLAIRE PRIVE'!$X:$X)</f>
        <v>91</v>
      </c>
      <c r="G34" s="12">
        <f>SUMIF('3 PRESCOLAIRE PUBLIC'!$AU:$AU,$AJ34,'3 PRESCOLAIRE PUBLIC'!$AH:$AH)+SUMIF('7 PRESCOLAIRE PRIVE'!$AP:$AP,$AJ34,'7 PRESCOLAIRE PRIVE'!$AC:$AC)</f>
        <v>28</v>
      </c>
      <c r="H34" s="12">
        <f>SUMIF('4 PRIMAIRE PUBLIC'!$CR:$CR,$AJ34,'4 PRIMAIRE PUBLIC'!$M:$M)+SUMIF('8 PRIMAIRE PRIVE'!$CN:$CN,$AJ34,'8 PRIMAIRE PRIVE'!$M:$M)</f>
        <v>9057</v>
      </c>
      <c r="I34" s="12">
        <f>SUMIF('4 PRIMAIRE PUBLIC'!$CR:$CR,$AJ34,'4 PRIMAIRE PUBLIC'!$AA:$AA)+SUMIF('8 PRIMAIRE PRIVE'!$CN:$CN,$AJ34,'8 PRIMAIRE PRIVE'!$AA:$AA)</f>
        <v>1574</v>
      </c>
      <c r="J34" s="12">
        <f>SUMIF('4 PRIMAIRE PUBLIC'!$CR:$CR,$AJ34,'4 PRIMAIRE PUBLIC'!$BC:$BC)+SUMIF('8 PRIMAIRE PRIVE'!$CN:$CN,$AJ34,'8 PRIMAIRE PRIVE'!$BC:$BC)</f>
        <v>924</v>
      </c>
      <c r="K34" s="12">
        <f>SUMIF('4 PRIMAIRE PUBLIC'!$CR:$CR,$AJ34,'4 PRIMAIRE PUBLIC'!$BG:$BG)+SUMIF('8 PRIMAIRE PRIVE'!$CN:$CN,$AJ34,'8 PRIMAIRE PRIVE'!$BG:$BG)</f>
        <v>607</v>
      </c>
      <c r="L34" s="12">
        <f>SUMIF('4 PRIMAIRE PUBLIC'!$CR:$CR,$AJ34,'4 PRIMAIRE PUBLIC'!$BV:$BV)+SUMIF('8 PRIMAIRE PRIVE'!$CN:$CN,$AJ34,'8 PRIMAIRE PRIVE'!$BQ:$BQ)</f>
        <v>213</v>
      </c>
      <c r="M34" s="12">
        <f>SUMIF('4 PRIMAIRE PUBLIC'!$CR:$CR,$AJ34,'4 PRIMAIRE PUBLIC'!$AK:$AK)+SUMIF('8 PRIMAIRE PRIVE'!$CN:$CN,$AJ34,'8 PRIMAIRE PRIVE'!$AK:$AK)</f>
        <v>182</v>
      </c>
      <c r="N34" s="12">
        <f>SUMIF('4 PRIMAIRE PUBLIC'!$CR:$CR,$AJ34,'4 PRIMAIRE PUBLIC'!$CS:$CS)+SUMIF('8 PRIMAIRE PRIVE'!$CN:$CN,$AJ34,'8 PRIMAIRE PRIVE'!$CO:$CO)</f>
        <v>7318</v>
      </c>
      <c r="O34" s="12">
        <f>SUMIF('4 PRIMAIRE PUBLIC'!$CR:$CR,$AJ34,'4 PRIMAIRE PUBLIC'!$AO:$AO)+SUMIF('8 PRIMAIRE PRIVE'!$CN:$CN,$AJ34,'8 PRIMAIRE PRIVE'!$AO:$AO)</f>
        <v>42</v>
      </c>
      <c r="P34" s="162"/>
      <c r="Q34" s="13" t="s">
        <v>120</v>
      </c>
      <c r="R34" s="12">
        <f>SUMIF('5 COLLEGE PUBLIC'!$CM:$CM,$AJ34,'5 COLLEGE PUBLIC'!$K:$K)+SUMIF('9 COLLEGE PRIVE'!$CJ:$CJ,$AJ34,'9 COLLEGE PRIVE'!$K:$K)</f>
        <v>3648</v>
      </c>
      <c r="S34" s="12">
        <f>SUMIF('5 COLLEGE PUBLIC'!$CM:$CM,$AJ34,'5 COLLEGE PUBLIC'!$W:$W)+SUMIF('9 COLLEGE PRIVE'!$CJ:$CJ,$AJ34,'9 COLLEGE PRIVE'!$W:$W)</f>
        <v>454</v>
      </c>
      <c r="T34" s="12">
        <f>SUMIF('5 COLLEGE PUBLIC'!$CM:$CM,$AJ34,'5 COLLEGE PUBLIC'!$AX:$AX)+SUMIF('9 COLLEGE PRIVE'!$CJ:$CJ,$AJ34,'9 COLLEGE PRIVE'!$AX:$AX)</f>
        <v>726</v>
      </c>
      <c r="U34" s="12">
        <f>SUMIF('5 COLLEGE PUBLIC'!$CM:$CM,$AJ34,'5 COLLEGE PUBLIC'!$BB:$BB)+SUMIF('9 COLLEGE PRIVE'!$CJ:$CJ,$AJ34,'9 COLLEGE PRIVE'!$BB:$BB)</f>
        <v>412</v>
      </c>
      <c r="V34" s="12">
        <f>SUMIF('5 COLLEGE PUBLIC'!$CM:$CM,$AJ34,'5 COLLEGE PUBLIC'!$BQ:$BQ)+SUMIF('9 COLLEGE PRIVE'!$CJ:$CJ,$AJ34,'9 COLLEGE PRIVE'!$BL:$BL)</f>
        <v>152</v>
      </c>
      <c r="W34" s="12">
        <f>SUMIF('5 COLLEGE PUBLIC'!$CM:$CM,$AJ34,'5 COLLEGE PUBLIC'!$AF:$AF)+SUMIF('9 COLLEGE PRIVE'!$CJ:$CJ,$AJ34,'9 COLLEGE PRIVE'!$AF:$AF)</f>
        <v>83</v>
      </c>
      <c r="X34" s="12">
        <f>SUMIF('5 COLLEGE PUBLIC'!$CM:$CM,$AJ34,'5 COLLEGE PUBLIC'!$CN:$CN)+SUMIF('9 COLLEGE PRIVE'!$CJ:$CJ,$AJ34,'9 COLLEGE PRIVE'!$CK:$CK)</f>
        <v>2941</v>
      </c>
      <c r="Y34" s="12">
        <f>SUMIF('5 COLLEGE PUBLIC'!$CM:$CM,$AJ34,'5 COLLEGE PUBLIC'!$AJ:$AJ)+SUMIF('9 COLLEGE PRIVE'!$CJ:$CJ,$AJ34,'9 COLLEGE PRIVE'!$AJ:$AJ)</f>
        <v>11</v>
      </c>
      <c r="Z34" s="8">
        <f>SUMIF('6 LYCEE PUBLIC'!$DT:$DT,$AJ34,'6 LYCEE PUBLIC'!$U:$U)+SUMIF('10 LYCEE PRIVE'!$DQ:$DQ,$AJ34,'10 LYCEE PRIVE'!$U:$U)</f>
        <v>2039</v>
      </c>
      <c r="AA34" s="8">
        <f>SUMIF('6 LYCEE PUBLIC'!$DT:$DT,$AJ34,'6 LYCEE PUBLIC'!$AQ:$AQ)+SUMIF('10 LYCEE PRIVE'!$DQ:$DQ,$AJ34,'10 LYCEE PRIVE'!$AQ:$AQ)</f>
        <v>125</v>
      </c>
      <c r="AB34" s="8">
        <f>SUMIF('6 LYCEE PUBLIC'!$DT:$DT,$AJ34,'6 LYCEE PUBLIC'!$DU:$DU)+SUMIF('10 LYCEE PRIVE'!$DQ:$DQ,$AJ34,'10 LYCEE PRIVE'!$DR:$DR)</f>
        <v>516</v>
      </c>
      <c r="AC34" s="8">
        <f>SUMIF('6 LYCEE PUBLIC'!$DT:$DT,$AJ34,'6 LYCEE PUBLIC'!$DV:$DV)+SUMIF('10 LYCEE PRIVE'!$DQ:$DQ,$AJ34,'10 LYCEE PRIVE'!$DS:$DS)</f>
        <v>292</v>
      </c>
      <c r="AD34" s="8">
        <f>SUMIF('6 LYCEE PUBLIC'!$DT:$DT,$AJ34,'6 LYCEE PUBLIC'!$CV:$CV)+SUMIF('10 LYCEE PRIVE'!$DQ:$DQ,$AJ34,'10 LYCEE PRIVE'!$CQ:$CQ)</f>
        <v>87</v>
      </c>
      <c r="AE34" s="8">
        <f>SUMIF('6 LYCEE PUBLIC'!$DT:$DT,$AJ34,'6 LYCEE PUBLIC'!$BE:$BE)+SUMIF('10 LYCEE PRIVE'!$DQ:$DQ,$AJ34,'10 LYCEE PRIVE'!$BE:$BE)</f>
        <v>43</v>
      </c>
      <c r="AF34" s="8">
        <f>SUMIF('6 LYCEE PUBLIC'!$DT:$DT,$AJ34,'6 LYCEE PUBLIC'!$DW:$DW)+SUMIF('10 LYCEE PRIVE'!$DQ:$DQ,$AJ34,'10 LYCEE PRIVE'!$DT:$DT)</f>
        <v>1796</v>
      </c>
      <c r="AG34" s="8">
        <f>SUMIF('6 LYCEE PUBLIC'!$DT:$DT,$AJ34,'6 LYCEE PUBLIC'!$BI:$BI)+SUMIF('10 LYCEE PRIVE'!$DQ:$DQ,$AJ34,'10 LYCEE PRIVE'!$BI:$BI)</f>
        <v>7</v>
      </c>
      <c r="AI34" s="113" t="str">
        <f t="shared" si="2"/>
        <v>BETSIBOKA</v>
      </c>
      <c r="AJ34" s="113" t="str">
        <f t="shared" si="3"/>
        <v>BETSIBOKAURBAIN</v>
      </c>
    </row>
    <row r="35" spans="1:36">
      <c r="A35" s="162"/>
      <c r="B35" s="34" t="s">
        <v>102</v>
      </c>
      <c r="C35" s="35">
        <f>SUMIF('3 PRESCOLAIRE PUBLIC'!$AU:$AU,$AJ35,'3 PRESCOLAIRE PUBLIC'!$K:$K)+SUMIF('7 PRESCOLAIRE PRIVE'!$AP:$AP,$AJ35,'7 PRESCOLAIRE PRIVE'!$K:$K)</f>
        <v>10863</v>
      </c>
      <c r="D35" s="35">
        <f>SUMIF('3 PRESCOLAIRE PUBLIC'!$AU:$AU,$AJ35,'3 PRESCOLAIRE PUBLIC'!$T:$T)+SUMIF('7 PRESCOLAIRE PRIVE'!$AP:$AP,$AJ35,'7 PRESCOLAIRE PRIVE'!$T:$T)</f>
        <v>268</v>
      </c>
      <c r="E35" s="35">
        <f>SUMIF('3 PRESCOLAIRE PUBLIC'!$AU:$AU,$AJ35,'3 PRESCOLAIRE PUBLIC'!$AV:$AV)+SUMIF('7 PRESCOLAIRE PRIVE'!$AP:$AP,$AJ35,'7 PRESCOLAIRE PRIVE'!$AQ:$AQ)</f>
        <v>2391</v>
      </c>
      <c r="F35" s="35">
        <f>SUMIF('3 PRESCOLAIRE PUBLIC'!$AU:$AU,$AJ35,'3 PRESCOLAIRE PUBLIC'!$AC:$AC)+SUMIF('7 PRESCOLAIRE PRIVE'!$AP:$AP,$AJ35,'7 PRESCOLAIRE PRIVE'!$X:$X)</f>
        <v>506</v>
      </c>
      <c r="G35" s="35">
        <f>SUMIF('3 PRESCOLAIRE PUBLIC'!$AU:$AU,$AJ35,'3 PRESCOLAIRE PUBLIC'!$AH:$AH)+SUMIF('7 PRESCOLAIRE PRIVE'!$AP:$AP,$AJ35,'7 PRESCOLAIRE PRIVE'!$AC:$AC)</f>
        <v>284</v>
      </c>
      <c r="H35" s="35">
        <f>SUMIF('4 PRIMAIRE PUBLIC'!$CR:$CR,$AJ35,'4 PRIMAIRE PUBLIC'!$M:$M)+SUMIF('8 PRIMAIRE PRIVE'!$CN:$CN,$AJ35,'8 PRIMAIRE PRIVE'!$M:$M)</f>
        <v>76940</v>
      </c>
      <c r="I35" s="35">
        <f>SUMIF('4 PRIMAIRE PUBLIC'!$CR:$CR,$AJ35,'4 PRIMAIRE PUBLIC'!$AA:$AA)+SUMIF('8 PRIMAIRE PRIVE'!$CN:$CN,$AJ35,'8 PRIMAIRE PRIVE'!$AA:$AA)</f>
        <v>12387</v>
      </c>
      <c r="J35" s="35">
        <f>SUMIF('4 PRIMAIRE PUBLIC'!$CR:$CR,$AJ35,'4 PRIMAIRE PUBLIC'!$BC:$BC)+SUMIF('8 PRIMAIRE PRIVE'!$CN:$CN,$AJ35,'8 PRIMAIRE PRIVE'!$BC:$BC)</f>
        <v>4960</v>
      </c>
      <c r="K35" s="35">
        <f>SUMIF('4 PRIMAIRE PUBLIC'!$CR:$CR,$AJ35,'4 PRIMAIRE PUBLIC'!$BG:$BG)+SUMIF('8 PRIMAIRE PRIVE'!$CN:$CN,$AJ35,'8 PRIMAIRE PRIVE'!$BG:$BG)</f>
        <v>3232</v>
      </c>
      <c r="L35" s="35">
        <f>SUMIF('4 PRIMAIRE PUBLIC'!$CR:$CR,$AJ35,'4 PRIMAIRE PUBLIC'!$BV:$BV)+SUMIF('8 PRIMAIRE PRIVE'!$CN:$CN,$AJ35,'8 PRIMAIRE PRIVE'!$BQ:$BQ)</f>
        <v>1933</v>
      </c>
      <c r="M35" s="35">
        <f>SUMIF('4 PRIMAIRE PUBLIC'!$CR:$CR,$AJ35,'4 PRIMAIRE PUBLIC'!$AK:$AK)+SUMIF('8 PRIMAIRE PRIVE'!$CN:$CN,$AJ35,'8 PRIMAIRE PRIVE'!$AK:$AK)</f>
        <v>1461</v>
      </c>
      <c r="N35" s="35">
        <f>SUMIF('4 PRIMAIRE PUBLIC'!$CR:$CR,$AJ35,'4 PRIMAIRE PUBLIC'!$CS:$CS)+SUMIF('8 PRIMAIRE PRIVE'!$CN:$CN,$AJ35,'8 PRIMAIRE PRIVE'!$CO:$CO)</f>
        <v>38227</v>
      </c>
      <c r="O35" s="35">
        <f>SUMIF('4 PRIMAIRE PUBLIC'!$CR:$CR,$AJ35,'4 PRIMAIRE PUBLIC'!$AO:$AO)+SUMIF('8 PRIMAIRE PRIVE'!$CN:$CN,$AJ35,'8 PRIMAIRE PRIVE'!$AO:$AO)</f>
        <v>567</v>
      </c>
      <c r="P35" s="162"/>
      <c r="Q35" s="34" t="s">
        <v>102</v>
      </c>
      <c r="R35" s="35">
        <f>SUMIF('5 COLLEGE PUBLIC'!$CM:$CM,$AJ35,'5 COLLEGE PUBLIC'!$K:$K)+SUMIF('9 COLLEGE PRIVE'!$CJ:$CJ,$AJ35,'9 COLLEGE PRIVE'!$K:$K)</f>
        <v>12537</v>
      </c>
      <c r="S35" s="35">
        <f>SUMIF('5 COLLEGE PUBLIC'!$CM:$CM,$AJ35,'5 COLLEGE PUBLIC'!$W:$W)+SUMIF('9 COLLEGE PRIVE'!$CJ:$CJ,$AJ35,'9 COLLEGE PRIVE'!$W:$W)</f>
        <v>946</v>
      </c>
      <c r="T35" s="35">
        <f>SUMIF('5 COLLEGE PUBLIC'!$CM:$CM,$AJ35,'5 COLLEGE PUBLIC'!$AX:$AX)+SUMIF('9 COLLEGE PRIVE'!$CJ:$CJ,$AJ35,'9 COLLEGE PRIVE'!$AX:$AX)</f>
        <v>1975</v>
      </c>
      <c r="U35" s="35">
        <f>SUMIF('5 COLLEGE PUBLIC'!$CM:$CM,$AJ35,'5 COLLEGE PUBLIC'!$BB:$BB)+SUMIF('9 COLLEGE PRIVE'!$CJ:$CJ,$AJ35,'9 COLLEGE PRIVE'!$BB:$BB)</f>
        <v>1238</v>
      </c>
      <c r="V35" s="35">
        <f>SUMIF('5 COLLEGE PUBLIC'!$CM:$CM,$AJ35,'5 COLLEGE PUBLIC'!$BQ:$BQ)+SUMIF('9 COLLEGE PRIVE'!$CJ:$CJ,$AJ35,'9 COLLEGE PRIVE'!$BL:$BL)</f>
        <v>632</v>
      </c>
      <c r="W35" s="35">
        <f>SUMIF('5 COLLEGE PUBLIC'!$CM:$CM,$AJ35,'5 COLLEGE PUBLIC'!$AF:$AF)+SUMIF('9 COLLEGE PRIVE'!$CJ:$CJ,$AJ35,'9 COLLEGE PRIVE'!$AF:$AF)</f>
        <v>341</v>
      </c>
      <c r="X35" s="35">
        <f>SUMIF('5 COLLEGE PUBLIC'!$CM:$CM,$AJ35,'5 COLLEGE PUBLIC'!$CN:$CN)+SUMIF('9 COLLEGE PRIVE'!$CJ:$CJ,$AJ35,'9 COLLEGE PRIVE'!$CK:$CK)</f>
        <v>10349</v>
      </c>
      <c r="Y35" s="35">
        <f>SUMIF('5 COLLEGE PUBLIC'!$CM:$CM,$AJ35,'5 COLLEGE PUBLIC'!$AJ:$AJ)+SUMIF('9 COLLEGE PRIVE'!$CJ:$CJ,$AJ35,'9 COLLEGE PRIVE'!$AJ:$AJ)</f>
        <v>72</v>
      </c>
      <c r="Z35" s="35">
        <f>SUMIF('6 LYCEE PUBLIC'!$DT:$DT,$AJ35,'6 LYCEE PUBLIC'!$U:$U)+SUMIF('10 LYCEE PRIVE'!$DQ:$DQ,$AJ35,'10 LYCEE PRIVE'!$U:$U)</f>
        <v>3423</v>
      </c>
      <c r="AA35" s="35">
        <f>SUMIF('6 LYCEE PUBLIC'!$DT:$DT,$AJ35,'6 LYCEE PUBLIC'!$AQ:$AQ)+SUMIF('10 LYCEE PRIVE'!$DQ:$DQ,$AJ35,'10 LYCEE PRIVE'!$AQ:$AQ)</f>
        <v>198</v>
      </c>
      <c r="AB35" s="35">
        <f>SUMIF('6 LYCEE PUBLIC'!$DT:$DT,$AJ35,'6 LYCEE PUBLIC'!$DU:$DU)+SUMIF('10 LYCEE PRIVE'!$DQ:$DQ,$AJ35,'10 LYCEE PRIVE'!$DR:$DR)</f>
        <v>768</v>
      </c>
      <c r="AC35" s="35">
        <f>SUMIF('6 LYCEE PUBLIC'!$DT:$DT,$AJ35,'6 LYCEE PUBLIC'!$DV:$DV)+SUMIF('10 LYCEE PRIVE'!$DQ:$DQ,$AJ35,'10 LYCEE PRIVE'!$DS:$DS)</f>
        <v>426</v>
      </c>
      <c r="AD35" s="35">
        <f>SUMIF('6 LYCEE PUBLIC'!$DT:$DT,$AJ35,'6 LYCEE PUBLIC'!$CV:$CV)+SUMIF('10 LYCEE PRIVE'!$DQ:$DQ,$AJ35,'10 LYCEE PRIVE'!$CQ:$CQ)</f>
        <v>170</v>
      </c>
      <c r="AE35" s="35">
        <f>SUMIF('6 LYCEE PUBLIC'!$DT:$DT,$AJ35,'6 LYCEE PUBLIC'!$BE:$BE)+SUMIF('10 LYCEE PRIVE'!$DQ:$DQ,$AJ35,'10 LYCEE PRIVE'!$BE:$BE)</f>
        <v>79</v>
      </c>
      <c r="AF35" s="35">
        <f>SUMIF('6 LYCEE PUBLIC'!$DT:$DT,$AJ35,'6 LYCEE PUBLIC'!$DW:$DW)+SUMIF('10 LYCEE PRIVE'!$DQ:$DQ,$AJ35,'10 LYCEE PRIVE'!$DT:$DT)</f>
        <v>3046</v>
      </c>
      <c r="AG35" s="35">
        <f>SUMIF('6 LYCEE PUBLIC'!$DT:$DT,$AJ35,'6 LYCEE PUBLIC'!$BI:$BI)+SUMIF('10 LYCEE PRIVE'!$DQ:$DQ,$AJ35,'10 LYCEE PRIVE'!$BI:$BI)</f>
        <v>18</v>
      </c>
      <c r="AI35" s="113" t="str">
        <f t="shared" si="2"/>
        <v>BETSIBOKA</v>
      </c>
      <c r="AJ35" s="113" t="str">
        <f t="shared" si="3"/>
        <v>BETSIBOKATOTAL</v>
      </c>
    </row>
    <row r="36" spans="1:36">
      <c r="A36" s="162" t="s">
        <v>132</v>
      </c>
      <c r="B36" s="13" t="s">
        <v>119</v>
      </c>
      <c r="C36" s="12">
        <f>SUMIF('3 PRESCOLAIRE PUBLIC'!$AU:$AU,$AJ36,'3 PRESCOLAIRE PUBLIC'!$K:$K)+SUMIF('7 PRESCOLAIRE PRIVE'!$AP:$AP,$AJ36,'7 PRESCOLAIRE PRIVE'!$K:$K)</f>
        <v>14358</v>
      </c>
      <c r="D36" s="12">
        <f>SUMIF('3 PRESCOLAIRE PUBLIC'!$AU:$AU,$AJ36,'3 PRESCOLAIRE PUBLIC'!$T:$T)+SUMIF('7 PRESCOLAIRE PRIVE'!$AP:$AP,$AJ36,'7 PRESCOLAIRE PRIVE'!$T:$T)</f>
        <v>327</v>
      </c>
      <c r="E36" s="12">
        <f>SUMIF('3 PRESCOLAIRE PUBLIC'!$AU:$AU,$AJ36,'3 PRESCOLAIRE PUBLIC'!$AV:$AV)+SUMIF('7 PRESCOLAIRE PRIVE'!$AP:$AP,$AJ36,'7 PRESCOLAIRE PRIVE'!$AQ:$AQ)</f>
        <v>4573</v>
      </c>
      <c r="F36" s="12">
        <f>SUMIF('3 PRESCOLAIRE PUBLIC'!$AU:$AU,$AJ36,'3 PRESCOLAIRE PUBLIC'!$AC:$AC)+SUMIF('7 PRESCOLAIRE PRIVE'!$AP:$AP,$AJ36,'7 PRESCOLAIRE PRIVE'!$X:$X)</f>
        <v>517</v>
      </c>
      <c r="G36" s="12">
        <f>SUMIF('3 PRESCOLAIRE PUBLIC'!$AU:$AU,$AJ36,'3 PRESCOLAIRE PUBLIC'!$AH:$AH)+SUMIF('7 PRESCOLAIRE PRIVE'!$AP:$AP,$AJ36,'7 PRESCOLAIRE PRIVE'!$AC:$AC)</f>
        <v>339</v>
      </c>
      <c r="H36" s="12">
        <f>SUMIF('4 PRIMAIRE PUBLIC'!$CR:$CR,$AJ36,'4 PRIMAIRE PUBLIC'!$M:$M)+SUMIF('8 PRIMAIRE PRIVE'!$CN:$CN,$AJ36,'8 PRIMAIRE PRIVE'!$M:$M)</f>
        <v>118910</v>
      </c>
      <c r="I36" s="12">
        <f>SUMIF('4 PRIMAIRE PUBLIC'!$CR:$CR,$AJ36,'4 PRIMAIRE PUBLIC'!$AA:$AA)+SUMIF('8 PRIMAIRE PRIVE'!$CN:$CN,$AJ36,'8 PRIMAIRE PRIVE'!$AA:$AA)</f>
        <v>18290</v>
      </c>
      <c r="J36" s="12">
        <f>SUMIF('4 PRIMAIRE PUBLIC'!$CR:$CR,$AJ36,'4 PRIMAIRE PUBLIC'!$BC:$BC)+SUMIF('8 PRIMAIRE PRIVE'!$CN:$CN,$AJ36,'8 PRIMAIRE PRIVE'!$BC:$BC)</f>
        <v>6758</v>
      </c>
      <c r="K36" s="12">
        <f>SUMIF('4 PRIMAIRE PUBLIC'!$CR:$CR,$AJ36,'4 PRIMAIRE PUBLIC'!$BG:$BG)+SUMIF('8 PRIMAIRE PRIVE'!$CN:$CN,$AJ36,'8 PRIMAIRE PRIVE'!$BG:$BG)</f>
        <v>3629</v>
      </c>
      <c r="L36" s="12">
        <f>SUMIF('4 PRIMAIRE PUBLIC'!$CR:$CR,$AJ36,'4 PRIMAIRE PUBLIC'!$BV:$BV)+SUMIF('8 PRIMAIRE PRIVE'!$CN:$CN,$AJ36,'8 PRIMAIRE PRIVE'!$BQ:$BQ)</f>
        <v>2549</v>
      </c>
      <c r="M36" s="12">
        <f>SUMIF('4 PRIMAIRE PUBLIC'!$CR:$CR,$AJ36,'4 PRIMAIRE PUBLIC'!$AK:$AK)+SUMIF('8 PRIMAIRE PRIVE'!$CN:$CN,$AJ36,'8 PRIMAIRE PRIVE'!$AK:$AK)</f>
        <v>1870</v>
      </c>
      <c r="N36" s="12">
        <f>SUMIF('4 PRIMAIRE PUBLIC'!$CR:$CR,$AJ36,'4 PRIMAIRE PUBLIC'!$CS:$CS)+SUMIF('8 PRIMAIRE PRIVE'!$CN:$CN,$AJ36,'8 PRIMAIRE PRIVE'!$CO:$CO)</f>
        <v>50005</v>
      </c>
      <c r="O36" s="12">
        <f>SUMIF('4 PRIMAIRE PUBLIC'!$CR:$CR,$AJ36,'4 PRIMAIRE PUBLIC'!$AO:$AO)+SUMIF('8 PRIMAIRE PRIVE'!$CN:$CN,$AJ36,'8 PRIMAIRE PRIVE'!$AO:$AO)</f>
        <v>750</v>
      </c>
      <c r="P36" s="162" t="s">
        <v>132</v>
      </c>
      <c r="Q36" s="13" t="s">
        <v>119</v>
      </c>
      <c r="R36" s="12">
        <f>SUMIF('5 COLLEGE PUBLIC'!$CM:$CM,$AJ36,'5 COLLEGE PUBLIC'!$K:$K)+SUMIF('9 COLLEGE PRIVE'!$CJ:$CJ,$AJ36,'9 COLLEGE PRIVE'!$K:$K)</f>
        <v>15438</v>
      </c>
      <c r="S36" s="12">
        <f>SUMIF('5 COLLEGE PUBLIC'!$CM:$CM,$AJ36,'5 COLLEGE PUBLIC'!$W:$W)+SUMIF('9 COLLEGE PRIVE'!$CJ:$CJ,$AJ36,'9 COLLEGE PRIVE'!$W:$W)</f>
        <v>1308</v>
      </c>
      <c r="T36" s="12">
        <f>SUMIF('5 COLLEGE PUBLIC'!$CM:$CM,$AJ36,'5 COLLEGE PUBLIC'!$AX:$AX)+SUMIF('9 COLLEGE PRIVE'!$CJ:$CJ,$AJ36,'9 COLLEGE PRIVE'!$AX:$AX)</f>
        <v>2878</v>
      </c>
      <c r="U36" s="12">
        <f>SUMIF('5 COLLEGE PUBLIC'!$CM:$CM,$AJ36,'5 COLLEGE PUBLIC'!$BB:$BB)+SUMIF('9 COLLEGE PRIVE'!$CJ:$CJ,$AJ36,'9 COLLEGE PRIVE'!$BB:$BB)</f>
        <v>1455</v>
      </c>
      <c r="V36" s="12">
        <f>SUMIF('5 COLLEGE PUBLIC'!$CM:$CM,$AJ36,'5 COLLEGE PUBLIC'!$BQ:$BQ)+SUMIF('9 COLLEGE PRIVE'!$CJ:$CJ,$AJ36,'9 COLLEGE PRIVE'!$BL:$BL)</f>
        <v>748</v>
      </c>
      <c r="W36" s="12">
        <f>SUMIF('5 COLLEGE PUBLIC'!$CM:$CM,$AJ36,'5 COLLEGE PUBLIC'!$AF:$AF)+SUMIF('9 COLLEGE PRIVE'!$CJ:$CJ,$AJ36,'9 COLLEGE PRIVE'!$AF:$AF)</f>
        <v>369</v>
      </c>
      <c r="X36" s="12">
        <f>SUMIF('5 COLLEGE PUBLIC'!$CM:$CM,$AJ36,'5 COLLEGE PUBLIC'!$CN:$CN)+SUMIF('9 COLLEGE PRIVE'!$CJ:$CJ,$AJ36,'9 COLLEGE PRIVE'!$CK:$CK)</f>
        <v>11724</v>
      </c>
      <c r="Y36" s="12">
        <f>SUMIF('5 COLLEGE PUBLIC'!$CM:$CM,$AJ36,'5 COLLEGE PUBLIC'!$AJ:$AJ)+SUMIF('9 COLLEGE PRIVE'!$CJ:$CJ,$AJ36,'9 COLLEGE PRIVE'!$AJ:$AJ)</f>
        <v>84</v>
      </c>
      <c r="Z36" s="8">
        <f>SUMIF('6 LYCEE PUBLIC'!$DT:$DT,$AJ36,'6 LYCEE PUBLIC'!$U:$U)+SUMIF('10 LYCEE PRIVE'!$DQ:$DQ,$AJ36,'10 LYCEE PRIVE'!$U:$U)</f>
        <v>3676</v>
      </c>
      <c r="AA36" s="8">
        <f>SUMIF('6 LYCEE PUBLIC'!$DT:$DT,$AJ36,'6 LYCEE PUBLIC'!$AQ:$AQ)+SUMIF('10 LYCEE PRIVE'!$DQ:$DQ,$AJ36,'10 LYCEE PRIVE'!$AQ:$AQ)</f>
        <v>330</v>
      </c>
      <c r="AB36" s="8">
        <f>SUMIF('6 LYCEE PUBLIC'!$DT:$DT,$AJ36,'6 LYCEE PUBLIC'!$DU:$DU)+SUMIF('10 LYCEE PRIVE'!$DQ:$DQ,$AJ36,'10 LYCEE PRIVE'!$DR:$DR)</f>
        <v>1200</v>
      </c>
      <c r="AC36" s="8">
        <f>SUMIF('6 LYCEE PUBLIC'!$DT:$DT,$AJ36,'6 LYCEE PUBLIC'!$DV:$DV)+SUMIF('10 LYCEE PRIVE'!$DQ:$DQ,$AJ36,'10 LYCEE PRIVE'!$DS:$DS)</f>
        <v>610</v>
      </c>
      <c r="AD36" s="8">
        <f>SUMIF('6 LYCEE PUBLIC'!$DT:$DT,$AJ36,'6 LYCEE PUBLIC'!$CV:$CV)+SUMIF('10 LYCEE PRIVE'!$DQ:$DQ,$AJ36,'10 LYCEE PRIVE'!$CQ:$CQ)</f>
        <v>242</v>
      </c>
      <c r="AE36" s="8">
        <f>SUMIF('6 LYCEE PUBLIC'!$DT:$DT,$AJ36,'6 LYCEE PUBLIC'!$BE:$BE)+SUMIF('10 LYCEE PRIVE'!$DQ:$DQ,$AJ36,'10 LYCEE PRIVE'!$BE:$BE)</f>
        <v>110</v>
      </c>
      <c r="AF36" s="8">
        <f>SUMIF('6 LYCEE PUBLIC'!$DT:$DT,$AJ36,'6 LYCEE PUBLIC'!$DW:$DW)+SUMIF('10 LYCEE PRIVE'!$DQ:$DQ,$AJ36,'10 LYCEE PRIVE'!$DT:$DT)</f>
        <v>3497</v>
      </c>
      <c r="AG36" s="8">
        <f>SUMIF('6 LYCEE PUBLIC'!$DT:$DT,$AJ36,'6 LYCEE PUBLIC'!$BI:$BI)+SUMIF('10 LYCEE PRIVE'!$DQ:$DQ,$AJ36,'10 LYCEE PRIVE'!$BI:$BI)</f>
        <v>23</v>
      </c>
      <c r="AI36" s="113" t="str">
        <f t="shared" si="2"/>
        <v>BOENY</v>
      </c>
      <c r="AJ36" s="113" t="str">
        <f t="shared" si="3"/>
        <v>BOENYRURAL</v>
      </c>
    </row>
    <row r="37" spans="1:36">
      <c r="A37" s="162"/>
      <c r="B37" s="13" t="s">
        <v>120</v>
      </c>
      <c r="C37" s="12">
        <f>SUMIF('3 PRESCOLAIRE PUBLIC'!$AU:$AU,$AJ37,'3 PRESCOLAIRE PUBLIC'!$K:$K)+SUMIF('7 PRESCOLAIRE PRIVE'!$AP:$AP,$AJ37,'7 PRESCOLAIRE PRIVE'!$K:$K)</f>
        <v>12711</v>
      </c>
      <c r="D37" s="12">
        <f>SUMIF('3 PRESCOLAIRE PUBLIC'!$AU:$AU,$AJ37,'3 PRESCOLAIRE PUBLIC'!$T:$T)+SUMIF('7 PRESCOLAIRE PRIVE'!$AP:$AP,$AJ37,'7 PRESCOLAIRE PRIVE'!$T:$T)</f>
        <v>366</v>
      </c>
      <c r="E37" s="12">
        <f>SUMIF('3 PRESCOLAIRE PUBLIC'!$AU:$AU,$AJ37,'3 PRESCOLAIRE PUBLIC'!$AV:$AV)+SUMIF('7 PRESCOLAIRE PRIVE'!$AP:$AP,$AJ37,'7 PRESCOLAIRE PRIVE'!$AQ:$AQ)</f>
        <v>10518</v>
      </c>
      <c r="F37" s="12">
        <f>SUMIF('3 PRESCOLAIRE PUBLIC'!$AU:$AU,$AJ37,'3 PRESCOLAIRE PUBLIC'!$AC:$AC)+SUMIF('7 PRESCOLAIRE PRIVE'!$AP:$AP,$AJ37,'7 PRESCOLAIRE PRIVE'!$X:$X)</f>
        <v>490</v>
      </c>
      <c r="G37" s="12">
        <f>SUMIF('3 PRESCOLAIRE PUBLIC'!$AU:$AU,$AJ37,'3 PRESCOLAIRE PUBLIC'!$AH:$AH)+SUMIF('7 PRESCOLAIRE PRIVE'!$AP:$AP,$AJ37,'7 PRESCOLAIRE PRIVE'!$AC:$AC)</f>
        <v>166</v>
      </c>
      <c r="H37" s="12">
        <f>SUMIF('4 PRIMAIRE PUBLIC'!$CR:$CR,$AJ37,'4 PRIMAIRE PUBLIC'!$M:$M)+SUMIF('8 PRIMAIRE PRIVE'!$CN:$CN,$AJ37,'8 PRIMAIRE PRIVE'!$M:$M)</f>
        <v>53508</v>
      </c>
      <c r="I37" s="12">
        <f>SUMIF('4 PRIMAIRE PUBLIC'!$CR:$CR,$AJ37,'4 PRIMAIRE PUBLIC'!$AA:$AA)+SUMIF('8 PRIMAIRE PRIVE'!$CN:$CN,$AJ37,'8 PRIMAIRE PRIVE'!$AA:$AA)</f>
        <v>5804</v>
      </c>
      <c r="J37" s="12">
        <f>SUMIF('4 PRIMAIRE PUBLIC'!$CR:$CR,$AJ37,'4 PRIMAIRE PUBLIC'!$BC:$BC)+SUMIF('8 PRIMAIRE PRIVE'!$CN:$CN,$AJ37,'8 PRIMAIRE PRIVE'!$BC:$BC)</f>
        <v>7034</v>
      </c>
      <c r="K37" s="12">
        <f>SUMIF('4 PRIMAIRE PUBLIC'!$CR:$CR,$AJ37,'4 PRIMAIRE PUBLIC'!$BG:$BG)+SUMIF('8 PRIMAIRE PRIVE'!$CN:$CN,$AJ37,'8 PRIMAIRE PRIVE'!$BG:$BG)</f>
        <v>4651</v>
      </c>
      <c r="L37" s="12">
        <f>SUMIF('4 PRIMAIRE PUBLIC'!$CR:$CR,$AJ37,'4 PRIMAIRE PUBLIC'!$BV:$BV)+SUMIF('8 PRIMAIRE PRIVE'!$CN:$CN,$AJ37,'8 PRIMAIRE PRIVE'!$BQ:$BQ)</f>
        <v>1235</v>
      </c>
      <c r="M37" s="12">
        <f>SUMIF('4 PRIMAIRE PUBLIC'!$CR:$CR,$AJ37,'4 PRIMAIRE PUBLIC'!$AK:$AK)+SUMIF('8 PRIMAIRE PRIVE'!$CN:$CN,$AJ37,'8 PRIMAIRE PRIVE'!$AK:$AK)</f>
        <v>1171</v>
      </c>
      <c r="N37" s="12">
        <f>SUMIF('4 PRIMAIRE PUBLIC'!$CR:$CR,$AJ37,'4 PRIMAIRE PUBLIC'!$CS:$CS)+SUMIF('8 PRIMAIRE PRIVE'!$CN:$CN,$AJ37,'8 PRIMAIRE PRIVE'!$CO:$CO)</f>
        <v>42181</v>
      </c>
      <c r="O37" s="12">
        <f>SUMIF('4 PRIMAIRE PUBLIC'!$CR:$CR,$AJ37,'4 PRIMAIRE PUBLIC'!$AO:$AO)+SUMIF('8 PRIMAIRE PRIVE'!$CN:$CN,$AJ37,'8 PRIMAIRE PRIVE'!$AO:$AO)</f>
        <v>208</v>
      </c>
      <c r="P37" s="162"/>
      <c r="Q37" s="13" t="s">
        <v>120</v>
      </c>
      <c r="R37" s="12">
        <f>SUMIF('5 COLLEGE PUBLIC'!$CM:$CM,$AJ37,'5 COLLEGE PUBLIC'!$K:$K)+SUMIF('9 COLLEGE PRIVE'!$CJ:$CJ,$AJ37,'9 COLLEGE PRIVE'!$K:$K)</f>
        <v>25423</v>
      </c>
      <c r="S37" s="12">
        <f>SUMIF('5 COLLEGE PUBLIC'!$CM:$CM,$AJ37,'5 COLLEGE PUBLIC'!$W:$W)+SUMIF('9 COLLEGE PRIVE'!$CJ:$CJ,$AJ37,'9 COLLEGE PRIVE'!$W:$W)</f>
        <v>2411</v>
      </c>
      <c r="T37" s="12">
        <f>SUMIF('5 COLLEGE PUBLIC'!$CM:$CM,$AJ37,'5 COLLEGE PUBLIC'!$AX:$AX)+SUMIF('9 COLLEGE PRIVE'!$CJ:$CJ,$AJ37,'9 COLLEGE PRIVE'!$AX:$AX)</f>
        <v>6450</v>
      </c>
      <c r="U37" s="12">
        <f>SUMIF('5 COLLEGE PUBLIC'!$CM:$CM,$AJ37,'5 COLLEGE PUBLIC'!$BB:$BB)+SUMIF('9 COLLEGE PRIVE'!$CJ:$CJ,$AJ37,'9 COLLEGE PRIVE'!$BB:$BB)</f>
        <v>2694</v>
      </c>
      <c r="V37" s="12">
        <f>SUMIF('5 COLLEGE PUBLIC'!$CM:$CM,$AJ37,'5 COLLEGE PUBLIC'!$BQ:$BQ)+SUMIF('9 COLLEGE PRIVE'!$CJ:$CJ,$AJ37,'9 COLLEGE PRIVE'!$BL:$BL)</f>
        <v>1095</v>
      </c>
      <c r="W37" s="12">
        <f>SUMIF('5 COLLEGE PUBLIC'!$CM:$CM,$AJ37,'5 COLLEGE PUBLIC'!$AF:$AF)+SUMIF('9 COLLEGE PRIVE'!$CJ:$CJ,$AJ37,'9 COLLEGE PRIVE'!$AF:$AF)</f>
        <v>544</v>
      </c>
      <c r="X37" s="12">
        <f>SUMIF('5 COLLEGE PUBLIC'!$CM:$CM,$AJ37,'5 COLLEGE PUBLIC'!$CN:$CN)+SUMIF('9 COLLEGE PRIVE'!$CJ:$CJ,$AJ37,'9 COLLEGE PRIVE'!$CK:$CK)</f>
        <v>22224</v>
      </c>
      <c r="Y37" s="12">
        <f>SUMIF('5 COLLEGE PUBLIC'!$CM:$CM,$AJ37,'5 COLLEGE PUBLIC'!$AJ:$AJ)+SUMIF('9 COLLEGE PRIVE'!$CJ:$CJ,$AJ37,'9 COLLEGE PRIVE'!$AJ:$AJ)</f>
        <v>92</v>
      </c>
      <c r="Z37" s="8">
        <f>SUMIF('6 LYCEE PUBLIC'!$DT:$DT,$AJ37,'6 LYCEE PUBLIC'!$U:$U)+SUMIF('10 LYCEE PRIVE'!$DQ:$DQ,$AJ37,'10 LYCEE PRIVE'!$U:$U)</f>
        <v>9795</v>
      </c>
      <c r="AA37" s="8">
        <f>SUMIF('6 LYCEE PUBLIC'!$DT:$DT,$AJ37,'6 LYCEE PUBLIC'!$AQ:$AQ)+SUMIF('10 LYCEE PRIVE'!$DQ:$DQ,$AJ37,'10 LYCEE PRIVE'!$AQ:$AQ)</f>
        <v>672</v>
      </c>
      <c r="AB37" s="8">
        <f>SUMIF('6 LYCEE PUBLIC'!$DT:$DT,$AJ37,'6 LYCEE PUBLIC'!$DU:$DU)+SUMIF('10 LYCEE PRIVE'!$DQ:$DQ,$AJ37,'10 LYCEE PRIVE'!$DR:$DR)</f>
        <v>2722</v>
      </c>
      <c r="AC37" s="8">
        <f>SUMIF('6 LYCEE PUBLIC'!$DT:$DT,$AJ37,'6 LYCEE PUBLIC'!$DV:$DV)+SUMIF('10 LYCEE PRIVE'!$DQ:$DQ,$AJ37,'10 LYCEE PRIVE'!$DS:$DS)</f>
        <v>1404</v>
      </c>
      <c r="AD37" s="8">
        <f>SUMIF('6 LYCEE PUBLIC'!$DT:$DT,$AJ37,'6 LYCEE PUBLIC'!$CV:$CV)+SUMIF('10 LYCEE PRIVE'!$DQ:$DQ,$AJ37,'10 LYCEE PRIVE'!$CQ:$CQ)</f>
        <v>525</v>
      </c>
      <c r="AE37" s="8">
        <f>SUMIF('6 LYCEE PUBLIC'!$DT:$DT,$AJ37,'6 LYCEE PUBLIC'!$BE:$BE)+SUMIF('10 LYCEE PRIVE'!$DQ:$DQ,$AJ37,'10 LYCEE PRIVE'!$BE:$BE)</f>
        <v>245</v>
      </c>
      <c r="AF37" s="8">
        <f>SUMIF('6 LYCEE PUBLIC'!$DT:$DT,$AJ37,'6 LYCEE PUBLIC'!$DW:$DW)+SUMIF('10 LYCEE PRIVE'!$DQ:$DQ,$AJ37,'10 LYCEE PRIVE'!$DT:$DT)</f>
        <v>10658</v>
      </c>
      <c r="AG37" s="8">
        <f>SUMIF('6 LYCEE PUBLIC'!$DT:$DT,$AJ37,'6 LYCEE PUBLIC'!$BI:$BI)+SUMIF('10 LYCEE PRIVE'!$DQ:$DQ,$AJ37,'10 LYCEE PRIVE'!$BI:$BI)</f>
        <v>43</v>
      </c>
      <c r="AI37" s="113" t="str">
        <f t="shared" si="2"/>
        <v>BOENY</v>
      </c>
      <c r="AJ37" s="113" t="str">
        <f t="shared" si="3"/>
        <v>BOENYURBAIN</v>
      </c>
    </row>
    <row r="38" spans="1:36">
      <c r="A38" s="162"/>
      <c r="B38" s="34" t="s">
        <v>102</v>
      </c>
      <c r="C38" s="35">
        <f>SUMIF('3 PRESCOLAIRE PUBLIC'!$AU:$AU,$AJ38,'3 PRESCOLAIRE PUBLIC'!$K:$K)+SUMIF('7 PRESCOLAIRE PRIVE'!$AP:$AP,$AJ38,'7 PRESCOLAIRE PRIVE'!$K:$K)</f>
        <v>27069</v>
      </c>
      <c r="D38" s="35">
        <f>SUMIF('3 PRESCOLAIRE PUBLIC'!$AU:$AU,$AJ38,'3 PRESCOLAIRE PUBLIC'!$T:$T)+SUMIF('7 PRESCOLAIRE PRIVE'!$AP:$AP,$AJ38,'7 PRESCOLAIRE PRIVE'!$T:$T)</f>
        <v>693</v>
      </c>
      <c r="E38" s="35">
        <f>SUMIF('3 PRESCOLAIRE PUBLIC'!$AU:$AU,$AJ38,'3 PRESCOLAIRE PUBLIC'!$AV:$AV)+SUMIF('7 PRESCOLAIRE PRIVE'!$AP:$AP,$AJ38,'7 PRESCOLAIRE PRIVE'!$AQ:$AQ)</f>
        <v>15091</v>
      </c>
      <c r="F38" s="35">
        <f>SUMIF('3 PRESCOLAIRE PUBLIC'!$AU:$AU,$AJ38,'3 PRESCOLAIRE PUBLIC'!$AC:$AC)+SUMIF('7 PRESCOLAIRE PRIVE'!$AP:$AP,$AJ38,'7 PRESCOLAIRE PRIVE'!$X:$X)</f>
        <v>1007</v>
      </c>
      <c r="G38" s="35">
        <f>SUMIF('3 PRESCOLAIRE PUBLIC'!$AU:$AU,$AJ38,'3 PRESCOLAIRE PUBLIC'!$AH:$AH)+SUMIF('7 PRESCOLAIRE PRIVE'!$AP:$AP,$AJ38,'7 PRESCOLAIRE PRIVE'!$AC:$AC)</f>
        <v>505</v>
      </c>
      <c r="H38" s="35">
        <f>SUMIF('4 PRIMAIRE PUBLIC'!$CR:$CR,$AJ38,'4 PRIMAIRE PUBLIC'!$M:$M)+SUMIF('8 PRIMAIRE PRIVE'!$CN:$CN,$AJ38,'8 PRIMAIRE PRIVE'!$M:$M)</f>
        <v>172418</v>
      </c>
      <c r="I38" s="35">
        <f>SUMIF('4 PRIMAIRE PUBLIC'!$CR:$CR,$AJ38,'4 PRIMAIRE PUBLIC'!$AA:$AA)+SUMIF('8 PRIMAIRE PRIVE'!$CN:$CN,$AJ38,'8 PRIMAIRE PRIVE'!$AA:$AA)</f>
        <v>24094</v>
      </c>
      <c r="J38" s="35">
        <f>SUMIF('4 PRIMAIRE PUBLIC'!$CR:$CR,$AJ38,'4 PRIMAIRE PUBLIC'!$BC:$BC)+SUMIF('8 PRIMAIRE PRIVE'!$CN:$CN,$AJ38,'8 PRIMAIRE PRIVE'!$BC:$BC)</f>
        <v>13792</v>
      </c>
      <c r="K38" s="35">
        <f>SUMIF('4 PRIMAIRE PUBLIC'!$CR:$CR,$AJ38,'4 PRIMAIRE PUBLIC'!$BG:$BG)+SUMIF('8 PRIMAIRE PRIVE'!$CN:$CN,$AJ38,'8 PRIMAIRE PRIVE'!$BG:$BG)</f>
        <v>8280</v>
      </c>
      <c r="L38" s="35">
        <f>SUMIF('4 PRIMAIRE PUBLIC'!$CR:$CR,$AJ38,'4 PRIMAIRE PUBLIC'!$BV:$BV)+SUMIF('8 PRIMAIRE PRIVE'!$CN:$CN,$AJ38,'8 PRIMAIRE PRIVE'!$BQ:$BQ)</f>
        <v>3784</v>
      </c>
      <c r="M38" s="35">
        <f>SUMIF('4 PRIMAIRE PUBLIC'!$CR:$CR,$AJ38,'4 PRIMAIRE PUBLIC'!$AK:$AK)+SUMIF('8 PRIMAIRE PRIVE'!$CN:$CN,$AJ38,'8 PRIMAIRE PRIVE'!$AK:$AK)</f>
        <v>3041</v>
      </c>
      <c r="N38" s="35">
        <f>SUMIF('4 PRIMAIRE PUBLIC'!$CR:$CR,$AJ38,'4 PRIMAIRE PUBLIC'!$CS:$CS)+SUMIF('8 PRIMAIRE PRIVE'!$CN:$CN,$AJ38,'8 PRIMAIRE PRIVE'!$CO:$CO)</f>
        <v>92186</v>
      </c>
      <c r="O38" s="35">
        <f>SUMIF('4 PRIMAIRE PUBLIC'!$CR:$CR,$AJ38,'4 PRIMAIRE PUBLIC'!$AO:$AO)+SUMIF('8 PRIMAIRE PRIVE'!$CN:$CN,$AJ38,'8 PRIMAIRE PRIVE'!$AO:$AO)</f>
        <v>958</v>
      </c>
      <c r="P38" s="162"/>
      <c r="Q38" s="34" t="s">
        <v>102</v>
      </c>
      <c r="R38" s="35">
        <f>SUMIF('5 COLLEGE PUBLIC'!$CM:$CM,$AJ38,'5 COLLEGE PUBLIC'!$K:$K)+SUMIF('9 COLLEGE PRIVE'!$CJ:$CJ,$AJ38,'9 COLLEGE PRIVE'!$K:$K)</f>
        <v>40861</v>
      </c>
      <c r="S38" s="35">
        <f>SUMIF('5 COLLEGE PUBLIC'!$CM:$CM,$AJ38,'5 COLLEGE PUBLIC'!$W:$W)+SUMIF('9 COLLEGE PRIVE'!$CJ:$CJ,$AJ38,'9 COLLEGE PRIVE'!$W:$W)</f>
        <v>3719</v>
      </c>
      <c r="T38" s="35">
        <f>SUMIF('5 COLLEGE PUBLIC'!$CM:$CM,$AJ38,'5 COLLEGE PUBLIC'!$AX:$AX)+SUMIF('9 COLLEGE PRIVE'!$CJ:$CJ,$AJ38,'9 COLLEGE PRIVE'!$AX:$AX)</f>
        <v>9328</v>
      </c>
      <c r="U38" s="35">
        <f>SUMIF('5 COLLEGE PUBLIC'!$CM:$CM,$AJ38,'5 COLLEGE PUBLIC'!$BB:$BB)+SUMIF('9 COLLEGE PRIVE'!$CJ:$CJ,$AJ38,'9 COLLEGE PRIVE'!$BB:$BB)</f>
        <v>4149</v>
      </c>
      <c r="V38" s="35">
        <f>SUMIF('5 COLLEGE PUBLIC'!$CM:$CM,$AJ38,'5 COLLEGE PUBLIC'!$BQ:$BQ)+SUMIF('9 COLLEGE PRIVE'!$CJ:$CJ,$AJ38,'9 COLLEGE PRIVE'!$BL:$BL)</f>
        <v>1843</v>
      </c>
      <c r="W38" s="35">
        <f>SUMIF('5 COLLEGE PUBLIC'!$CM:$CM,$AJ38,'5 COLLEGE PUBLIC'!$AF:$AF)+SUMIF('9 COLLEGE PRIVE'!$CJ:$CJ,$AJ38,'9 COLLEGE PRIVE'!$AF:$AF)</f>
        <v>913</v>
      </c>
      <c r="X38" s="35">
        <f>SUMIF('5 COLLEGE PUBLIC'!$CM:$CM,$AJ38,'5 COLLEGE PUBLIC'!$CN:$CN)+SUMIF('9 COLLEGE PRIVE'!$CJ:$CJ,$AJ38,'9 COLLEGE PRIVE'!$CK:$CK)</f>
        <v>33948</v>
      </c>
      <c r="Y38" s="35">
        <f>SUMIF('5 COLLEGE PUBLIC'!$CM:$CM,$AJ38,'5 COLLEGE PUBLIC'!$AJ:$AJ)+SUMIF('9 COLLEGE PRIVE'!$CJ:$CJ,$AJ38,'9 COLLEGE PRIVE'!$AJ:$AJ)</f>
        <v>176</v>
      </c>
      <c r="Z38" s="35">
        <f>SUMIF('6 LYCEE PUBLIC'!$DT:$DT,$AJ38,'6 LYCEE PUBLIC'!$U:$U)+SUMIF('10 LYCEE PRIVE'!$DQ:$DQ,$AJ38,'10 LYCEE PRIVE'!$U:$U)</f>
        <v>13471</v>
      </c>
      <c r="AA38" s="35">
        <f>SUMIF('6 LYCEE PUBLIC'!$DT:$DT,$AJ38,'6 LYCEE PUBLIC'!$AQ:$AQ)+SUMIF('10 LYCEE PRIVE'!$DQ:$DQ,$AJ38,'10 LYCEE PRIVE'!$AQ:$AQ)</f>
        <v>1002</v>
      </c>
      <c r="AB38" s="35">
        <f>SUMIF('6 LYCEE PUBLIC'!$DT:$DT,$AJ38,'6 LYCEE PUBLIC'!$DU:$DU)+SUMIF('10 LYCEE PRIVE'!$DQ:$DQ,$AJ38,'10 LYCEE PRIVE'!$DR:$DR)</f>
        <v>3922</v>
      </c>
      <c r="AC38" s="35">
        <f>SUMIF('6 LYCEE PUBLIC'!$DT:$DT,$AJ38,'6 LYCEE PUBLIC'!$DV:$DV)+SUMIF('10 LYCEE PRIVE'!$DQ:$DQ,$AJ38,'10 LYCEE PRIVE'!$DS:$DS)</f>
        <v>2014</v>
      </c>
      <c r="AD38" s="35">
        <f>SUMIF('6 LYCEE PUBLIC'!$DT:$DT,$AJ38,'6 LYCEE PUBLIC'!$CV:$CV)+SUMIF('10 LYCEE PRIVE'!$DQ:$DQ,$AJ38,'10 LYCEE PRIVE'!$CQ:$CQ)</f>
        <v>767</v>
      </c>
      <c r="AE38" s="35">
        <f>SUMIF('6 LYCEE PUBLIC'!$DT:$DT,$AJ38,'6 LYCEE PUBLIC'!$BE:$BE)+SUMIF('10 LYCEE PRIVE'!$DQ:$DQ,$AJ38,'10 LYCEE PRIVE'!$BE:$BE)</f>
        <v>355</v>
      </c>
      <c r="AF38" s="35">
        <f>SUMIF('6 LYCEE PUBLIC'!$DT:$DT,$AJ38,'6 LYCEE PUBLIC'!$DW:$DW)+SUMIF('10 LYCEE PRIVE'!$DQ:$DQ,$AJ38,'10 LYCEE PRIVE'!$DT:$DT)</f>
        <v>14155</v>
      </c>
      <c r="AG38" s="35">
        <f>SUMIF('6 LYCEE PUBLIC'!$DT:$DT,$AJ38,'6 LYCEE PUBLIC'!$BI:$BI)+SUMIF('10 LYCEE PRIVE'!$DQ:$DQ,$AJ38,'10 LYCEE PRIVE'!$BI:$BI)</f>
        <v>66</v>
      </c>
      <c r="AI38" s="113" t="str">
        <f t="shared" si="2"/>
        <v>BOENY</v>
      </c>
      <c r="AJ38" s="113" t="str">
        <f t="shared" si="3"/>
        <v>BOENYTOTAL</v>
      </c>
    </row>
    <row r="39" spans="1:36">
      <c r="A39" s="161" t="s">
        <v>148</v>
      </c>
      <c r="B39" s="161"/>
      <c r="C39" s="161"/>
      <c r="D39" s="161"/>
      <c r="E39" s="161"/>
      <c r="F39" s="161"/>
      <c r="G39" s="161"/>
      <c r="H39" s="161"/>
      <c r="I39" s="161"/>
      <c r="J39" s="161"/>
      <c r="K39" s="161"/>
      <c r="L39" s="161"/>
      <c r="M39" s="161"/>
      <c r="N39" s="161"/>
      <c r="O39" s="161"/>
      <c r="P39" s="161" t="s">
        <v>148</v>
      </c>
      <c r="Q39" s="161"/>
      <c r="R39" s="161"/>
      <c r="S39" s="161"/>
      <c r="T39" s="161"/>
      <c r="U39" s="161"/>
      <c r="V39" s="161"/>
      <c r="W39" s="161"/>
      <c r="X39" s="161"/>
      <c r="Y39" s="161"/>
      <c r="Z39" s="161"/>
      <c r="AA39" s="161"/>
      <c r="AB39" s="161"/>
      <c r="AC39" s="161"/>
      <c r="AD39" s="161"/>
      <c r="AE39" s="161"/>
      <c r="AF39" s="161"/>
      <c r="AG39" s="161"/>
      <c r="AI39" s="113" t="str">
        <f t="shared" si="2"/>
        <v xml:space="preserve"> DONNEES DES ETABLISSEMENTS SCOLAIRES PUBLICS PAR DREN ET PAR MILIEU DE RESIDENCE </v>
      </c>
      <c r="AJ39" s="113" t="str">
        <f t="shared" si="3"/>
        <v xml:space="preserve"> DONNEES DES ETABLISSEMENTS SCOLAIRES PUBLICS PAR DREN ET PAR MILIEU DE RESIDENCE </v>
      </c>
    </row>
    <row r="40" spans="1:36">
      <c r="A40" s="161" t="str">
        <f>"ANNEE SCOLAIRE "&amp;annee_scolaire</f>
        <v>ANNEE SCOLAIRE 2020-2021</v>
      </c>
      <c r="B40" s="161"/>
      <c r="C40" s="161"/>
      <c r="D40" s="161"/>
      <c r="E40" s="161"/>
      <c r="F40" s="161"/>
      <c r="G40" s="161"/>
      <c r="H40" s="161"/>
      <c r="I40" s="161"/>
      <c r="J40" s="161"/>
      <c r="K40" s="161"/>
      <c r="L40" s="161"/>
      <c r="M40" s="161"/>
      <c r="N40" s="161"/>
      <c r="O40" s="161"/>
      <c r="P40" s="161" t="str">
        <f>"ANNEE SCOLAIRE "&amp;annee_scolaire</f>
        <v>ANNEE SCOLAIRE 2020-2021</v>
      </c>
      <c r="Q40" s="161"/>
      <c r="R40" s="161"/>
      <c r="S40" s="161"/>
      <c r="T40" s="161"/>
      <c r="U40" s="161"/>
      <c r="V40" s="161"/>
      <c r="W40" s="161"/>
      <c r="X40" s="161"/>
      <c r="Y40" s="161"/>
      <c r="Z40" s="161"/>
      <c r="AA40" s="161"/>
      <c r="AB40" s="161"/>
      <c r="AC40" s="161"/>
      <c r="AD40" s="161"/>
      <c r="AE40" s="161"/>
      <c r="AF40" s="161"/>
      <c r="AG40" s="161"/>
      <c r="AI40" s="113" t="str">
        <f t="shared" si="2"/>
        <v>ANNEE SCOLAIRE 2020-2021</v>
      </c>
      <c r="AJ40" s="113" t="str">
        <f t="shared" si="3"/>
        <v>ANNEE SCOLAIRE 2020-2021</v>
      </c>
    </row>
    <row r="41" spans="1:36" ht="14.45" customHeight="1">
      <c r="A41" s="164" t="s">
        <v>1</v>
      </c>
      <c r="B41" s="164" t="s">
        <v>113</v>
      </c>
      <c r="C41" s="163" t="s">
        <v>501</v>
      </c>
      <c r="D41" s="163"/>
      <c r="E41" s="163"/>
      <c r="F41" s="163"/>
      <c r="G41" s="163"/>
      <c r="H41" s="163" t="s">
        <v>502</v>
      </c>
      <c r="I41" s="163"/>
      <c r="J41" s="163"/>
      <c r="K41" s="163"/>
      <c r="L41" s="163"/>
      <c r="M41" s="163"/>
      <c r="N41" s="163"/>
      <c r="O41" s="163"/>
      <c r="P41" s="164" t="s">
        <v>1</v>
      </c>
      <c r="Q41" s="164" t="s">
        <v>113</v>
      </c>
      <c r="R41" s="163" t="s">
        <v>503</v>
      </c>
      <c r="S41" s="163"/>
      <c r="T41" s="163"/>
      <c r="U41" s="163"/>
      <c r="V41" s="163"/>
      <c r="W41" s="163"/>
      <c r="X41" s="163"/>
      <c r="Y41" s="163"/>
      <c r="Z41" s="163" t="s">
        <v>504</v>
      </c>
      <c r="AA41" s="163"/>
      <c r="AB41" s="163"/>
      <c r="AC41" s="163"/>
      <c r="AD41" s="163"/>
      <c r="AE41" s="163"/>
      <c r="AF41" s="163"/>
      <c r="AG41" s="163"/>
      <c r="AI41" s="113" t="str">
        <f t="shared" si="2"/>
        <v>DREN</v>
      </c>
      <c r="AJ41" s="113" t="str">
        <f t="shared" si="3"/>
        <v>DRENMILIEU DE RESIDENCE</v>
      </c>
    </row>
    <row r="42" spans="1:36" ht="48">
      <c r="A42" s="164"/>
      <c r="B42" s="164"/>
      <c r="C42" s="14" t="s">
        <v>114</v>
      </c>
      <c r="D42" s="14" t="s">
        <v>115</v>
      </c>
      <c r="E42" s="14" t="s">
        <v>508</v>
      </c>
      <c r="F42" s="14" t="s">
        <v>116</v>
      </c>
      <c r="G42" s="14" t="s">
        <v>117</v>
      </c>
      <c r="H42" s="14" t="s">
        <v>114</v>
      </c>
      <c r="I42" s="14" t="s">
        <v>118</v>
      </c>
      <c r="J42" s="14" t="str">
        <f>"Inscrits au CEPE Session "&amp; LEFT(annee_scolaire_avant,4)</f>
        <v>Inscrits au CEPE Session 2019</v>
      </c>
      <c r="K42" s="14" t="str">
        <f>"Admis au CEPE Session "&amp; LEFT(annee_scolaire_avant,4)</f>
        <v>Admis au CEPE Session 2019</v>
      </c>
      <c r="L42" s="14" t="s">
        <v>116</v>
      </c>
      <c r="M42" s="14" t="s">
        <v>115</v>
      </c>
      <c r="N42" s="14" t="s">
        <v>508</v>
      </c>
      <c r="O42" s="14" t="s">
        <v>117</v>
      </c>
      <c r="P42" s="164"/>
      <c r="Q42" s="164"/>
      <c r="R42" s="14" t="s">
        <v>114</v>
      </c>
      <c r="S42" s="14" t="s">
        <v>118</v>
      </c>
      <c r="T42" s="14" t="str">
        <f>"Inscrits au BEPC Session "&amp; LEFT(annee_scolaire_avant,4)</f>
        <v>Inscrits au BEPC Session 2019</v>
      </c>
      <c r="U42" s="14" t="str">
        <f>"Admis au BEPC Session "&amp; LEFT(annee_scolaire_avant,4)</f>
        <v>Admis au BEPC Session 2019</v>
      </c>
      <c r="V42" s="14" t="s">
        <v>116</v>
      </c>
      <c r="W42" s="14" t="s">
        <v>115</v>
      </c>
      <c r="X42" s="14" t="s">
        <v>508</v>
      </c>
      <c r="Y42" s="14" t="s">
        <v>117</v>
      </c>
      <c r="Z42" s="67" t="s">
        <v>114</v>
      </c>
      <c r="AA42" s="67" t="s">
        <v>118</v>
      </c>
      <c r="AB42" s="14" t="str">
        <f>"Inscrits au BACC Session "&amp; LEFT(annee_scolaire_avant,4)</f>
        <v>Inscrits au BACC Session 2019</v>
      </c>
      <c r="AC42" s="14" t="str">
        <f>"Admis au BACC Session "&amp; LEFT(annee_scolaire_avant,4)</f>
        <v>Admis au BACC Session 2019</v>
      </c>
      <c r="AD42" s="67" t="s">
        <v>116</v>
      </c>
      <c r="AE42" s="67" t="s">
        <v>115</v>
      </c>
      <c r="AF42" s="14" t="s">
        <v>508</v>
      </c>
      <c r="AG42" s="67" t="s">
        <v>117</v>
      </c>
      <c r="AI42" s="113" t="str">
        <f t="shared" si="2"/>
        <v>DREN</v>
      </c>
      <c r="AJ42" s="113" t="str">
        <f t="shared" si="3"/>
        <v>DREN</v>
      </c>
    </row>
    <row r="43" spans="1:36" ht="14.45" customHeight="1">
      <c r="A43" s="162" t="s">
        <v>135</v>
      </c>
      <c r="B43" s="13" t="s">
        <v>119</v>
      </c>
      <c r="C43" s="12">
        <f>SUMIF('3 PRESCOLAIRE PUBLIC'!$AU:$AU,$AJ43,'3 PRESCOLAIRE PUBLIC'!$K:$K)+SUMIF('7 PRESCOLAIRE PRIVE'!$AP:$AP,$AJ43,'7 PRESCOLAIRE PRIVE'!$K:$K)</f>
        <v>8818</v>
      </c>
      <c r="D43" s="12">
        <f>SUMIF('3 PRESCOLAIRE PUBLIC'!$AU:$AU,$AJ43,'3 PRESCOLAIRE PUBLIC'!$T:$T)+SUMIF('7 PRESCOLAIRE PRIVE'!$AP:$AP,$AJ43,'7 PRESCOLAIRE PRIVE'!$T:$T)</f>
        <v>272</v>
      </c>
      <c r="E43" s="12">
        <f>SUMIF('3 PRESCOLAIRE PUBLIC'!$AU:$AU,$AJ43,'3 PRESCOLAIRE PUBLIC'!$AV:$AV)+SUMIF('7 PRESCOLAIRE PRIVE'!$AP:$AP,$AJ43,'7 PRESCOLAIRE PRIVE'!$AQ:$AQ)</f>
        <v>3622</v>
      </c>
      <c r="F43" s="12">
        <f>SUMIF('3 PRESCOLAIRE PUBLIC'!$AU:$AU,$AJ43,'3 PRESCOLAIRE PUBLIC'!$AC:$AC)+SUMIF('7 PRESCOLAIRE PRIVE'!$AP:$AP,$AJ43,'7 PRESCOLAIRE PRIVE'!$X:$X)</f>
        <v>289</v>
      </c>
      <c r="G43" s="12">
        <f>SUMIF('3 PRESCOLAIRE PUBLIC'!$AU:$AU,$AJ43,'3 PRESCOLAIRE PUBLIC'!$AH:$AH)+SUMIF('7 PRESCOLAIRE PRIVE'!$AP:$AP,$AJ43,'7 PRESCOLAIRE PRIVE'!$AC:$AC)</f>
        <v>227</v>
      </c>
      <c r="H43" s="12">
        <f>SUMIF('4 PRIMAIRE PUBLIC'!$CR:$CR,$AJ43,'4 PRIMAIRE PUBLIC'!$M:$M)+SUMIF('8 PRIMAIRE PRIVE'!$CN:$CN,$AJ43,'8 PRIMAIRE PRIVE'!$M:$M)</f>
        <v>125951</v>
      </c>
      <c r="I43" s="12">
        <f>SUMIF('4 PRIMAIRE PUBLIC'!$CR:$CR,$AJ43,'4 PRIMAIRE PUBLIC'!$AA:$AA)+SUMIF('8 PRIMAIRE PRIVE'!$CN:$CN,$AJ43,'8 PRIMAIRE PRIVE'!$AA:$AA)</f>
        <v>18549</v>
      </c>
      <c r="J43" s="12">
        <f>SUMIF('4 PRIMAIRE PUBLIC'!$CR:$CR,$AJ43,'4 PRIMAIRE PUBLIC'!$BC:$BC)+SUMIF('8 PRIMAIRE PRIVE'!$CN:$CN,$AJ43,'8 PRIMAIRE PRIVE'!$BC:$BC)</f>
        <v>11949</v>
      </c>
      <c r="K43" s="12">
        <f>SUMIF('4 PRIMAIRE PUBLIC'!$CR:$CR,$AJ43,'4 PRIMAIRE PUBLIC'!$BG:$BG)+SUMIF('8 PRIMAIRE PRIVE'!$CN:$CN,$AJ43,'8 PRIMAIRE PRIVE'!$BG:$BG)</f>
        <v>7349</v>
      </c>
      <c r="L43" s="12">
        <f>SUMIF('4 PRIMAIRE PUBLIC'!$CR:$CR,$AJ43,'4 PRIMAIRE PUBLIC'!$BV:$BV)+SUMIF('8 PRIMAIRE PRIVE'!$CN:$CN,$AJ43,'8 PRIMAIRE PRIVE'!$BQ:$BQ)</f>
        <v>3188</v>
      </c>
      <c r="M43" s="12">
        <f>SUMIF('4 PRIMAIRE PUBLIC'!$CR:$CR,$AJ43,'4 PRIMAIRE PUBLIC'!$AK:$AK)+SUMIF('8 PRIMAIRE PRIVE'!$CN:$CN,$AJ43,'8 PRIMAIRE PRIVE'!$AK:$AK)</f>
        <v>2798</v>
      </c>
      <c r="N43" s="12">
        <f>SUMIF('4 PRIMAIRE PUBLIC'!$CR:$CR,$AJ43,'4 PRIMAIRE PUBLIC'!$CS:$CS)+SUMIF('8 PRIMAIRE PRIVE'!$CN:$CN,$AJ43,'8 PRIMAIRE PRIVE'!$CO:$CO)</f>
        <v>74129</v>
      </c>
      <c r="O43" s="12">
        <f>SUMIF('4 PRIMAIRE PUBLIC'!$CR:$CR,$AJ43,'4 PRIMAIRE PUBLIC'!$AO:$AO)+SUMIF('8 PRIMAIRE PRIVE'!$CN:$CN,$AJ43,'8 PRIMAIRE PRIVE'!$AO:$AO)</f>
        <v>876</v>
      </c>
      <c r="P43" s="162" t="s">
        <v>135</v>
      </c>
      <c r="Q43" s="13" t="s">
        <v>119</v>
      </c>
      <c r="R43" s="12">
        <f>SUMIF('5 COLLEGE PUBLIC'!$CM:$CM,$AJ43,'5 COLLEGE PUBLIC'!$K:$K)+SUMIF('9 COLLEGE PRIVE'!$CJ:$CJ,$AJ43,'9 COLLEGE PRIVE'!$K:$K)</f>
        <v>20151</v>
      </c>
      <c r="S43" s="12">
        <f>SUMIF('5 COLLEGE PUBLIC'!$CM:$CM,$AJ43,'5 COLLEGE PUBLIC'!$W:$W)+SUMIF('9 COLLEGE PRIVE'!$CJ:$CJ,$AJ43,'9 COLLEGE PRIVE'!$W:$W)</f>
        <v>798</v>
      </c>
      <c r="T43" s="12">
        <f>SUMIF('5 COLLEGE PUBLIC'!$CM:$CM,$AJ43,'5 COLLEGE PUBLIC'!$AX:$AX)+SUMIF('9 COLLEGE PRIVE'!$CJ:$CJ,$AJ43,'9 COLLEGE PRIVE'!$AX:$AX)</f>
        <v>3380</v>
      </c>
      <c r="U43" s="12">
        <f>SUMIF('5 COLLEGE PUBLIC'!$CM:$CM,$AJ43,'5 COLLEGE PUBLIC'!$BB:$BB)+SUMIF('9 COLLEGE PRIVE'!$CJ:$CJ,$AJ43,'9 COLLEGE PRIVE'!$BB:$BB)</f>
        <v>1907</v>
      </c>
      <c r="V43" s="12">
        <f>SUMIF('5 COLLEGE PUBLIC'!$CM:$CM,$AJ43,'5 COLLEGE PUBLIC'!$BQ:$BQ)+SUMIF('9 COLLEGE PRIVE'!$CJ:$CJ,$AJ43,'9 COLLEGE PRIVE'!$BL:$BL)</f>
        <v>1045</v>
      </c>
      <c r="W43" s="12">
        <f>SUMIF('5 COLLEGE PUBLIC'!$CM:$CM,$AJ43,'5 COLLEGE PUBLIC'!$AF:$AF)+SUMIF('9 COLLEGE PRIVE'!$CJ:$CJ,$AJ43,'9 COLLEGE PRIVE'!$AF:$AF)</f>
        <v>711</v>
      </c>
      <c r="X43" s="12">
        <f>SUMIF('5 COLLEGE PUBLIC'!$CM:$CM,$AJ43,'5 COLLEGE PUBLIC'!$CN:$CN)+SUMIF('9 COLLEGE PRIVE'!$CJ:$CJ,$AJ43,'9 COLLEGE PRIVE'!$CK:$CK)</f>
        <v>18359</v>
      </c>
      <c r="Y43" s="12">
        <f>SUMIF('5 COLLEGE PUBLIC'!$CM:$CM,$AJ43,'5 COLLEGE PUBLIC'!$AJ:$AJ)+SUMIF('9 COLLEGE PRIVE'!$CJ:$CJ,$AJ43,'9 COLLEGE PRIVE'!$AJ:$AJ)</f>
        <v>146</v>
      </c>
      <c r="Z43" s="8">
        <f>SUMIF('6 LYCEE PUBLIC'!$DT:$DT,$AJ43,'6 LYCEE PUBLIC'!$U:$U)+SUMIF('10 LYCEE PRIVE'!$DQ:$DQ,$AJ43,'10 LYCEE PRIVE'!$U:$U)</f>
        <v>4386</v>
      </c>
      <c r="AA43" s="8">
        <f>SUMIF('6 LYCEE PUBLIC'!$DT:$DT,$AJ43,'6 LYCEE PUBLIC'!$AQ:$AQ)+SUMIF('10 LYCEE PRIVE'!$DQ:$DQ,$AJ43,'10 LYCEE PRIVE'!$AQ:$AQ)</f>
        <v>208</v>
      </c>
      <c r="AB43" s="8">
        <f>SUMIF('6 LYCEE PUBLIC'!$DT:$DT,$AJ43,'6 LYCEE PUBLIC'!$DU:$DU)+SUMIF('10 LYCEE PRIVE'!$DQ:$DQ,$AJ43,'10 LYCEE PRIVE'!$DR:$DR)</f>
        <v>1534</v>
      </c>
      <c r="AC43" s="8">
        <f>SUMIF('6 LYCEE PUBLIC'!$DT:$DT,$AJ43,'6 LYCEE PUBLIC'!$DV:$DV)+SUMIF('10 LYCEE PRIVE'!$DQ:$DQ,$AJ43,'10 LYCEE PRIVE'!$DS:$DS)</f>
        <v>715</v>
      </c>
      <c r="AD43" s="8">
        <f>SUMIF('6 LYCEE PUBLIC'!$DT:$DT,$AJ43,'6 LYCEE PUBLIC'!$CV:$CV)+SUMIF('10 LYCEE PRIVE'!$DQ:$DQ,$AJ43,'10 LYCEE PRIVE'!$CQ:$CQ)</f>
        <v>271</v>
      </c>
      <c r="AE43" s="8">
        <f>SUMIF('6 LYCEE PUBLIC'!$DT:$DT,$AJ43,'6 LYCEE PUBLIC'!$BE:$BE)+SUMIF('10 LYCEE PRIVE'!$DQ:$DQ,$AJ43,'10 LYCEE PRIVE'!$BE:$BE)</f>
        <v>163</v>
      </c>
      <c r="AF43" s="8">
        <f>SUMIF('6 LYCEE PUBLIC'!$DT:$DT,$AJ43,'6 LYCEE PUBLIC'!$DW:$DW)+SUMIF('10 LYCEE PRIVE'!$DQ:$DQ,$AJ43,'10 LYCEE PRIVE'!$DT:$DT)</f>
        <v>4674</v>
      </c>
      <c r="AG43" s="8">
        <f>SUMIF('6 LYCEE PUBLIC'!$DT:$DT,$AJ43,'6 LYCEE PUBLIC'!$BI:$BI)+SUMIF('10 LYCEE PRIVE'!$DQ:$DQ,$AJ43,'10 LYCEE PRIVE'!$BI:$BI)</f>
        <v>26</v>
      </c>
      <c r="AI43" s="113" t="str">
        <f t="shared" si="2"/>
        <v>BONGOLAVA</v>
      </c>
      <c r="AJ43" s="113" t="str">
        <f t="shared" si="3"/>
        <v>BONGOLAVARURAL</v>
      </c>
    </row>
    <row r="44" spans="1:36">
      <c r="A44" s="162"/>
      <c r="B44" s="13" t="s">
        <v>120</v>
      </c>
      <c r="C44" s="12">
        <f>SUMIF('3 PRESCOLAIRE PUBLIC'!$AU:$AU,$AJ44,'3 PRESCOLAIRE PUBLIC'!$K:$K)+SUMIF('7 PRESCOLAIRE PRIVE'!$AP:$AP,$AJ44,'7 PRESCOLAIRE PRIVE'!$K:$K)</f>
        <v>1579</v>
      </c>
      <c r="D44" s="12">
        <f>SUMIF('3 PRESCOLAIRE PUBLIC'!$AU:$AU,$AJ44,'3 PRESCOLAIRE PUBLIC'!$T:$T)+SUMIF('7 PRESCOLAIRE PRIVE'!$AP:$AP,$AJ44,'7 PRESCOLAIRE PRIVE'!$T:$T)</f>
        <v>51</v>
      </c>
      <c r="E44" s="12">
        <f>SUMIF('3 PRESCOLAIRE PUBLIC'!$AU:$AU,$AJ44,'3 PRESCOLAIRE PUBLIC'!$AV:$AV)+SUMIF('7 PRESCOLAIRE PRIVE'!$AP:$AP,$AJ44,'7 PRESCOLAIRE PRIVE'!$AQ:$AQ)</f>
        <v>1353</v>
      </c>
      <c r="F44" s="12">
        <f>SUMIF('3 PRESCOLAIRE PUBLIC'!$AU:$AU,$AJ44,'3 PRESCOLAIRE PUBLIC'!$AC:$AC)+SUMIF('7 PRESCOLAIRE PRIVE'!$AP:$AP,$AJ44,'7 PRESCOLAIRE PRIVE'!$X:$X)</f>
        <v>58</v>
      </c>
      <c r="G44" s="12">
        <f>SUMIF('3 PRESCOLAIRE PUBLIC'!$AU:$AU,$AJ44,'3 PRESCOLAIRE PUBLIC'!$AH:$AH)+SUMIF('7 PRESCOLAIRE PRIVE'!$AP:$AP,$AJ44,'7 PRESCOLAIRE PRIVE'!$AC:$AC)</f>
        <v>20</v>
      </c>
      <c r="H44" s="12">
        <f>SUMIF('4 PRIMAIRE PUBLIC'!$CR:$CR,$AJ44,'4 PRIMAIRE PUBLIC'!$M:$M)+SUMIF('8 PRIMAIRE PRIVE'!$CN:$CN,$AJ44,'8 PRIMAIRE PRIVE'!$M:$M)</f>
        <v>7677</v>
      </c>
      <c r="I44" s="12">
        <f>SUMIF('4 PRIMAIRE PUBLIC'!$CR:$CR,$AJ44,'4 PRIMAIRE PUBLIC'!$AA:$AA)+SUMIF('8 PRIMAIRE PRIVE'!$CN:$CN,$AJ44,'8 PRIMAIRE PRIVE'!$AA:$AA)</f>
        <v>753</v>
      </c>
      <c r="J44" s="12">
        <f>SUMIF('4 PRIMAIRE PUBLIC'!$CR:$CR,$AJ44,'4 PRIMAIRE PUBLIC'!$BC:$BC)+SUMIF('8 PRIMAIRE PRIVE'!$CN:$CN,$AJ44,'8 PRIMAIRE PRIVE'!$BC:$BC)</f>
        <v>1216</v>
      </c>
      <c r="K44" s="12">
        <f>SUMIF('4 PRIMAIRE PUBLIC'!$CR:$CR,$AJ44,'4 PRIMAIRE PUBLIC'!$BG:$BG)+SUMIF('8 PRIMAIRE PRIVE'!$CN:$CN,$AJ44,'8 PRIMAIRE PRIVE'!$BG:$BG)</f>
        <v>889</v>
      </c>
      <c r="L44" s="12">
        <f>SUMIF('4 PRIMAIRE PUBLIC'!$CR:$CR,$AJ44,'4 PRIMAIRE PUBLIC'!$BV:$BV)+SUMIF('8 PRIMAIRE PRIVE'!$CN:$CN,$AJ44,'8 PRIMAIRE PRIVE'!$BQ:$BQ)</f>
        <v>164</v>
      </c>
      <c r="M44" s="12">
        <f>SUMIF('4 PRIMAIRE PUBLIC'!$CR:$CR,$AJ44,'4 PRIMAIRE PUBLIC'!$AK:$AK)+SUMIF('8 PRIMAIRE PRIVE'!$CN:$CN,$AJ44,'8 PRIMAIRE PRIVE'!$AK:$AK)</f>
        <v>160</v>
      </c>
      <c r="N44" s="12">
        <f>SUMIF('4 PRIMAIRE PUBLIC'!$CR:$CR,$AJ44,'4 PRIMAIRE PUBLIC'!$CS:$CS)+SUMIF('8 PRIMAIRE PRIVE'!$CN:$CN,$AJ44,'8 PRIMAIRE PRIVE'!$CO:$CO)</f>
        <v>5897</v>
      </c>
      <c r="O44" s="12">
        <f>SUMIF('4 PRIMAIRE PUBLIC'!$CR:$CR,$AJ44,'4 PRIMAIRE PUBLIC'!$AO:$AO)+SUMIF('8 PRIMAIRE PRIVE'!$CN:$CN,$AJ44,'8 PRIMAIRE PRIVE'!$AO:$AO)</f>
        <v>26</v>
      </c>
      <c r="P44" s="162"/>
      <c r="Q44" s="13" t="s">
        <v>120</v>
      </c>
      <c r="R44" s="12">
        <f>SUMIF('5 COLLEGE PUBLIC'!$CM:$CM,$AJ44,'5 COLLEGE PUBLIC'!$K:$K)+SUMIF('9 COLLEGE PRIVE'!$CJ:$CJ,$AJ44,'9 COLLEGE PRIVE'!$K:$K)</f>
        <v>4591</v>
      </c>
      <c r="S44" s="12">
        <f>SUMIF('5 COLLEGE PUBLIC'!$CM:$CM,$AJ44,'5 COLLEGE PUBLIC'!$W:$W)+SUMIF('9 COLLEGE PRIVE'!$CJ:$CJ,$AJ44,'9 COLLEGE PRIVE'!$W:$W)</f>
        <v>336</v>
      </c>
      <c r="T44" s="12">
        <f>SUMIF('5 COLLEGE PUBLIC'!$CM:$CM,$AJ44,'5 COLLEGE PUBLIC'!$AX:$AX)+SUMIF('9 COLLEGE PRIVE'!$CJ:$CJ,$AJ44,'9 COLLEGE PRIVE'!$AX:$AX)</f>
        <v>1096</v>
      </c>
      <c r="U44" s="12">
        <f>SUMIF('5 COLLEGE PUBLIC'!$CM:$CM,$AJ44,'5 COLLEGE PUBLIC'!$BB:$BB)+SUMIF('9 COLLEGE PRIVE'!$CJ:$CJ,$AJ44,'9 COLLEGE PRIVE'!$BB:$BB)</f>
        <v>632</v>
      </c>
      <c r="V44" s="12">
        <f>SUMIF('5 COLLEGE PUBLIC'!$CM:$CM,$AJ44,'5 COLLEGE PUBLIC'!$BQ:$BQ)+SUMIF('9 COLLEGE PRIVE'!$CJ:$CJ,$AJ44,'9 COLLEGE PRIVE'!$BL:$BL)</f>
        <v>183</v>
      </c>
      <c r="W44" s="12">
        <f>SUMIF('5 COLLEGE PUBLIC'!$CM:$CM,$AJ44,'5 COLLEGE PUBLIC'!$AF:$AF)+SUMIF('9 COLLEGE PRIVE'!$CJ:$CJ,$AJ44,'9 COLLEGE PRIVE'!$AF:$AF)</f>
        <v>121</v>
      </c>
      <c r="X44" s="12">
        <f>SUMIF('5 COLLEGE PUBLIC'!$CM:$CM,$AJ44,'5 COLLEGE PUBLIC'!$CN:$CN)+SUMIF('9 COLLEGE PRIVE'!$CJ:$CJ,$AJ44,'9 COLLEGE PRIVE'!$CK:$CK)</f>
        <v>3731</v>
      </c>
      <c r="Y44" s="12">
        <f>SUMIF('5 COLLEGE PUBLIC'!$CM:$CM,$AJ44,'5 COLLEGE PUBLIC'!$AJ:$AJ)+SUMIF('9 COLLEGE PRIVE'!$CJ:$CJ,$AJ44,'9 COLLEGE PRIVE'!$AJ:$AJ)</f>
        <v>16</v>
      </c>
      <c r="Z44" s="8">
        <f>SUMIF('6 LYCEE PUBLIC'!$DT:$DT,$AJ44,'6 LYCEE PUBLIC'!$U:$U)+SUMIF('10 LYCEE PRIVE'!$DQ:$DQ,$AJ44,'10 LYCEE PRIVE'!$U:$U)</f>
        <v>2989</v>
      </c>
      <c r="AA44" s="8">
        <f>SUMIF('6 LYCEE PUBLIC'!$DT:$DT,$AJ44,'6 LYCEE PUBLIC'!$AQ:$AQ)+SUMIF('10 LYCEE PRIVE'!$DQ:$DQ,$AJ44,'10 LYCEE PRIVE'!$AQ:$AQ)</f>
        <v>245</v>
      </c>
      <c r="AB44" s="8">
        <f>SUMIF('6 LYCEE PUBLIC'!$DT:$DT,$AJ44,'6 LYCEE PUBLIC'!$DU:$DU)+SUMIF('10 LYCEE PRIVE'!$DQ:$DQ,$AJ44,'10 LYCEE PRIVE'!$DR:$DR)</f>
        <v>996</v>
      </c>
      <c r="AC44" s="8">
        <f>SUMIF('6 LYCEE PUBLIC'!$DT:$DT,$AJ44,'6 LYCEE PUBLIC'!$DV:$DV)+SUMIF('10 LYCEE PRIVE'!$DQ:$DQ,$AJ44,'10 LYCEE PRIVE'!$DS:$DS)</f>
        <v>543</v>
      </c>
      <c r="AD44" s="8">
        <f>SUMIF('6 LYCEE PUBLIC'!$DT:$DT,$AJ44,'6 LYCEE PUBLIC'!$CV:$CV)+SUMIF('10 LYCEE PRIVE'!$DQ:$DQ,$AJ44,'10 LYCEE PRIVE'!$CQ:$CQ)</f>
        <v>152</v>
      </c>
      <c r="AE44" s="8">
        <f>SUMIF('6 LYCEE PUBLIC'!$DT:$DT,$AJ44,'6 LYCEE PUBLIC'!$BE:$BE)+SUMIF('10 LYCEE PRIVE'!$DQ:$DQ,$AJ44,'10 LYCEE PRIVE'!$BE:$BE)</f>
        <v>66</v>
      </c>
      <c r="AF44" s="8">
        <f>SUMIF('6 LYCEE PUBLIC'!$DT:$DT,$AJ44,'6 LYCEE PUBLIC'!$DW:$DW)+SUMIF('10 LYCEE PRIVE'!$DQ:$DQ,$AJ44,'10 LYCEE PRIVE'!$DT:$DT)</f>
        <v>2973</v>
      </c>
      <c r="AG44" s="8">
        <f>SUMIF('6 LYCEE PUBLIC'!$DT:$DT,$AJ44,'6 LYCEE PUBLIC'!$BI:$BI)+SUMIF('10 LYCEE PRIVE'!$DQ:$DQ,$AJ44,'10 LYCEE PRIVE'!$BI:$BI)</f>
        <v>9</v>
      </c>
      <c r="AI44" s="113" t="str">
        <f t="shared" si="2"/>
        <v>BONGOLAVA</v>
      </c>
      <c r="AJ44" s="113" t="str">
        <f t="shared" si="3"/>
        <v>BONGOLAVAURBAIN</v>
      </c>
    </row>
    <row r="45" spans="1:36">
      <c r="A45" s="162"/>
      <c r="B45" s="34" t="s">
        <v>102</v>
      </c>
      <c r="C45" s="35">
        <f>SUMIF('3 PRESCOLAIRE PUBLIC'!$AU:$AU,$AJ45,'3 PRESCOLAIRE PUBLIC'!$K:$K)+SUMIF('7 PRESCOLAIRE PRIVE'!$AP:$AP,$AJ45,'7 PRESCOLAIRE PRIVE'!$K:$K)</f>
        <v>10397</v>
      </c>
      <c r="D45" s="35">
        <f>SUMIF('3 PRESCOLAIRE PUBLIC'!$AU:$AU,$AJ45,'3 PRESCOLAIRE PUBLIC'!$T:$T)+SUMIF('7 PRESCOLAIRE PRIVE'!$AP:$AP,$AJ45,'7 PRESCOLAIRE PRIVE'!$T:$T)</f>
        <v>323</v>
      </c>
      <c r="E45" s="35">
        <f>SUMIF('3 PRESCOLAIRE PUBLIC'!$AU:$AU,$AJ45,'3 PRESCOLAIRE PUBLIC'!$AV:$AV)+SUMIF('7 PRESCOLAIRE PRIVE'!$AP:$AP,$AJ45,'7 PRESCOLAIRE PRIVE'!$AQ:$AQ)</f>
        <v>4975</v>
      </c>
      <c r="F45" s="35">
        <f>SUMIF('3 PRESCOLAIRE PUBLIC'!$AU:$AU,$AJ45,'3 PRESCOLAIRE PUBLIC'!$AC:$AC)+SUMIF('7 PRESCOLAIRE PRIVE'!$AP:$AP,$AJ45,'7 PRESCOLAIRE PRIVE'!$X:$X)</f>
        <v>347</v>
      </c>
      <c r="G45" s="35">
        <f>SUMIF('3 PRESCOLAIRE PUBLIC'!$AU:$AU,$AJ45,'3 PRESCOLAIRE PUBLIC'!$AH:$AH)+SUMIF('7 PRESCOLAIRE PRIVE'!$AP:$AP,$AJ45,'7 PRESCOLAIRE PRIVE'!$AC:$AC)</f>
        <v>247</v>
      </c>
      <c r="H45" s="35">
        <f>SUMIF('4 PRIMAIRE PUBLIC'!$CR:$CR,$AJ45,'4 PRIMAIRE PUBLIC'!$M:$M)+SUMIF('8 PRIMAIRE PRIVE'!$CN:$CN,$AJ45,'8 PRIMAIRE PRIVE'!$M:$M)</f>
        <v>133628</v>
      </c>
      <c r="I45" s="35">
        <f>SUMIF('4 PRIMAIRE PUBLIC'!$CR:$CR,$AJ45,'4 PRIMAIRE PUBLIC'!$AA:$AA)+SUMIF('8 PRIMAIRE PRIVE'!$CN:$CN,$AJ45,'8 PRIMAIRE PRIVE'!$AA:$AA)</f>
        <v>19302</v>
      </c>
      <c r="J45" s="35">
        <f>SUMIF('4 PRIMAIRE PUBLIC'!$CR:$CR,$AJ45,'4 PRIMAIRE PUBLIC'!$BC:$BC)+SUMIF('8 PRIMAIRE PRIVE'!$CN:$CN,$AJ45,'8 PRIMAIRE PRIVE'!$BC:$BC)</f>
        <v>13165</v>
      </c>
      <c r="K45" s="35">
        <f>SUMIF('4 PRIMAIRE PUBLIC'!$CR:$CR,$AJ45,'4 PRIMAIRE PUBLIC'!$BG:$BG)+SUMIF('8 PRIMAIRE PRIVE'!$CN:$CN,$AJ45,'8 PRIMAIRE PRIVE'!$BG:$BG)</f>
        <v>8238</v>
      </c>
      <c r="L45" s="35">
        <f>SUMIF('4 PRIMAIRE PUBLIC'!$CR:$CR,$AJ45,'4 PRIMAIRE PUBLIC'!$BV:$BV)+SUMIF('8 PRIMAIRE PRIVE'!$CN:$CN,$AJ45,'8 PRIMAIRE PRIVE'!$BQ:$BQ)</f>
        <v>3352</v>
      </c>
      <c r="M45" s="35">
        <f>SUMIF('4 PRIMAIRE PUBLIC'!$CR:$CR,$AJ45,'4 PRIMAIRE PUBLIC'!$AK:$AK)+SUMIF('8 PRIMAIRE PRIVE'!$CN:$CN,$AJ45,'8 PRIMAIRE PRIVE'!$AK:$AK)</f>
        <v>2958</v>
      </c>
      <c r="N45" s="35">
        <f>SUMIF('4 PRIMAIRE PUBLIC'!$CR:$CR,$AJ45,'4 PRIMAIRE PUBLIC'!$CS:$CS)+SUMIF('8 PRIMAIRE PRIVE'!$CN:$CN,$AJ45,'8 PRIMAIRE PRIVE'!$CO:$CO)</f>
        <v>80026</v>
      </c>
      <c r="O45" s="35">
        <f>SUMIF('4 PRIMAIRE PUBLIC'!$CR:$CR,$AJ45,'4 PRIMAIRE PUBLIC'!$AO:$AO)+SUMIF('8 PRIMAIRE PRIVE'!$CN:$CN,$AJ45,'8 PRIMAIRE PRIVE'!$AO:$AO)</f>
        <v>902</v>
      </c>
      <c r="P45" s="162"/>
      <c r="Q45" s="34" t="s">
        <v>102</v>
      </c>
      <c r="R45" s="35">
        <f>SUMIF('5 COLLEGE PUBLIC'!$CM:$CM,$AJ45,'5 COLLEGE PUBLIC'!$K:$K)+SUMIF('9 COLLEGE PRIVE'!$CJ:$CJ,$AJ45,'9 COLLEGE PRIVE'!$K:$K)</f>
        <v>24742</v>
      </c>
      <c r="S45" s="35">
        <f>SUMIF('5 COLLEGE PUBLIC'!$CM:$CM,$AJ45,'5 COLLEGE PUBLIC'!$W:$W)+SUMIF('9 COLLEGE PRIVE'!$CJ:$CJ,$AJ45,'9 COLLEGE PRIVE'!$W:$W)</f>
        <v>1134</v>
      </c>
      <c r="T45" s="35">
        <f>SUMIF('5 COLLEGE PUBLIC'!$CM:$CM,$AJ45,'5 COLLEGE PUBLIC'!$AX:$AX)+SUMIF('9 COLLEGE PRIVE'!$CJ:$CJ,$AJ45,'9 COLLEGE PRIVE'!$AX:$AX)</f>
        <v>4476</v>
      </c>
      <c r="U45" s="35">
        <f>SUMIF('5 COLLEGE PUBLIC'!$CM:$CM,$AJ45,'5 COLLEGE PUBLIC'!$BB:$BB)+SUMIF('9 COLLEGE PRIVE'!$CJ:$CJ,$AJ45,'9 COLLEGE PRIVE'!$BB:$BB)</f>
        <v>2539</v>
      </c>
      <c r="V45" s="35">
        <f>SUMIF('5 COLLEGE PUBLIC'!$CM:$CM,$AJ45,'5 COLLEGE PUBLIC'!$BQ:$BQ)+SUMIF('9 COLLEGE PRIVE'!$CJ:$CJ,$AJ45,'9 COLLEGE PRIVE'!$BL:$BL)</f>
        <v>1228</v>
      </c>
      <c r="W45" s="35">
        <f>SUMIF('5 COLLEGE PUBLIC'!$CM:$CM,$AJ45,'5 COLLEGE PUBLIC'!$AF:$AF)+SUMIF('9 COLLEGE PRIVE'!$CJ:$CJ,$AJ45,'9 COLLEGE PRIVE'!$AF:$AF)</f>
        <v>832</v>
      </c>
      <c r="X45" s="35">
        <f>SUMIF('5 COLLEGE PUBLIC'!$CM:$CM,$AJ45,'5 COLLEGE PUBLIC'!$CN:$CN)+SUMIF('9 COLLEGE PRIVE'!$CJ:$CJ,$AJ45,'9 COLLEGE PRIVE'!$CK:$CK)</f>
        <v>22090</v>
      </c>
      <c r="Y45" s="35">
        <f>SUMIF('5 COLLEGE PUBLIC'!$CM:$CM,$AJ45,'5 COLLEGE PUBLIC'!$AJ:$AJ)+SUMIF('9 COLLEGE PRIVE'!$CJ:$CJ,$AJ45,'9 COLLEGE PRIVE'!$AJ:$AJ)</f>
        <v>162</v>
      </c>
      <c r="Z45" s="35">
        <f>SUMIF('6 LYCEE PUBLIC'!$DT:$DT,$AJ45,'6 LYCEE PUBLIC'!$U:$U)+SUMIF('10 LYCEE PRIVE'!$DQ:$DQ,$AJ45,'10 LYCEE PRIVE'!$U:$U)</f>
        <v>7375</v>
      </c>
      <c r="AA45" s="35">
        <f>SUMIF('6 LYCEE PUBLIC'!$DT:$DT,$AJ45,'6 LYCEE PUBLIC'!$AQ:$AQ)+SUMIF('10 LYCEE PRIVE'!$DQ:$DQ,$AJ45,'10 LYCEE PRIVE'!$AQ:$AQ)</f>
        <v>453</v>
      </c>
      <c r="AB45" s="35">
        <f>SUMIF('6 LYCEE PUBLIC'!$DT:$DT,$AJ45,'6 LYCEE PUBLIC'!$DU:$DU)+SUMIF('10 LYCEE PRIVE'!$DQ:$DQ,$AJ45,'10 LYCEE PRIVE'!$DR:$DR)</f>
        <v>2530</v>
      </c>
      <c r="AC45" s="35">
        <f>SUMIF('6 LYCEE PUBLIC'!$DT:$DT,$AJ45,'6 LYCEE PUBLIC'!$DV:$DV)+SUMIF('10 LYCEE PRIVE'!$DQ:$DQ,$AJ45,'10 LYCEE PRIVE'!$DS:$DS)</f>
        <v>1258</v>
      </c>
      <c r="AD45" s="35">
        <f>SUMIF('6 LYCEE PUBLIC'!$DT:$DT,$AJ45,'6 LYCEE PUBLIC'!$CV:$CV)+SUMIF('10 LYCEE PRIVE'!$DQ:$DQ,$AJ45,'10 LYCEE PRIVE'!$CQ:$CQ)</f>
        <v>423</v>
      </c>
      <c r="AE45" s="35">
        <f>SUMIF('6 LYCEE PUBLIC'!$DT:$DT,$AJ45,'6 LYCEE PUBLIC'!$BE:$BE)+SUMIF('10 LYCEE PRIVE'!$DQ:$DQ,$AJ45,'10 LYCEE PRIVE'!$BE:$BE)</f>
        <v>229</v>
      </c>
      <c r="AF45" s="35">
        <f>SUMIF('6 LYCEE PUBLIC'!$DT:$DT,$AJ45,'6 LYCEE PUBLIC'!$DW:$DW)+SUMIF('10 LYCEE PRIVE'!$DQ:$DQ,$AJ45,'10 LYCEE PRIVE'!$DT:$DT)</f>
        <v>7647</v>
      </c>
      <c r="AG45" s="35">
        <f>SUMIF('6 LYCEE PUBLIC'!$DT:$DT,$AJ45,'6 LYCEE PUBLIC'!$BI:$BI)+SUMIF('10 LYCEE PRIVE'!$DQ:$DQ,$AJ45,'10 LYCEE PRIVE'!$BI:$BI)</f>
        <v>35</v>
      </c>
      <c r="AI45" s="113" t="str">
        <f t="shared" si="2"/>
        <v>BONGOLAVA</v>
      </c>
      <c r="AJ45" s="113" t="str">
        <f t="shared" si="3"/>
        <v>BONGOLAVATOTAL</v>
      </c>
    </row>
    <row r="46" spans="1:36" ht="14.45" customHeight="1">
      <c r="A46" s="162" t="s">
        <v>136</v>
      </c>
      <c r="B46" s="13" t="s">
        <v>119</v>
      </c>
      <c r="C46" s="12">
        <f>SUMIF('3 PRESCOLAIRE PUBLIC'!$AU:$AU,$AJ46,'3 PRESCOLAIRE PUBLIC'!$K:$K)+SUMIF('7 PRESCOLAIRE PRIVE'!$AP:$AP,$AJ46,'7 PRESCOLAIRE PRIVE'!$K:$K)</f>
        <v>17066</v>
      </c>
      <c r="D46" s="12">
        <f>SUMIF('3 PRESCOLAIRE PUBLIC'!$AU:$AU,$AJ46,'3 PRESCOLAIRE PUBLIC'!$T:$T)+SUMIF('7 PRESCOLAIRE PRIVE'!$AP:$AP,$AJ46,'7 PRESCOLAIRE PRIVE'!$T:$T)</f>
        <v>514</v>
      </c>
      <c r="E46" s="12">
        <f>SUMIF('3 PRESCOLAIRE PUBLIC'!$AU:$AU,$AJ46,'3 PRESCOLAIRE PUBLIC'!$AV:$AV)+SUMIF('7 PRESCOLAIRE PRIVE'!$AP:$AP,$AJ46,'7 PRESCOLAIRE PRIVE'!$AQ:$AQ)</f>
        <v>4366</v>
      </c>
      <c r="F46" s="12">
        <f>SUMIF('3 PRESCOLAIRE PUBLIC'!$AU:$AU,$AJ46,'3 PRESCOLAIRE PUBLIC'!$AC:$AC)+SUMIF('7 PRESCOLAIRE PRIVE'!$AP:$AP,$AJ46,'7 PRESCOLAIRE PRIVE'!$X:$X)</f>
        <v>637</v>
      </c>
      <c r="G46" s="12">
        <f>SUMIF('3 PRESCOLAIRE PUBLIC'!$AU:$AU,$AJ46,'3 PRESCOLAIRE PUBLIC'!$AH:$AH)+SUMIF('7 PRESCOLAIRE PRIVE'!$AP:$AP,$AJ46,'7 PRESCOLAIRE PRIVE'!$AC:$AC)</f>
        <v>470</v>
      </c>
      <c r="H46" s="12">
        <f>SUMIF('4 PRIMAIRE PUBLIC'!$CR:$CR,$AJ46,'4 PRIMAIRE PUBLIC'!$M:$M)+SUMIF('8 PRIMAIRE PRIVE'!$CN:$CN,$AJ46,'8 PRIMAIRE PRIVE'!$M:$M)</f>
        <v>118573</v>
      </c>
      <c r="I46" s="12">
        <f>SUMIF('4 PRIMAIRE PUBLIC'!$CR:$CR,$AJ46,'4 PRIMAIRE PUBLIC'!$AA:$AA)+SUMIF('8 PRIMAIRE PRIVE'!$CN:$CN,$AJ46,'8 PRIMAIRE PRIVE'!$AA:$AA)</f>
        <v>21115</v>
      </c>
      <c r="J46" s="12">
        <f>SUMIF('4 PRIMAIRE PUBLIC'!$CR:$CR,$AJ46,'4 PRIMAIRE PUBLIC'!$BC:$BC)+SUMIF('8 PRIMAIRE PRIVE'!$CN:$CN,$AJ46,'8 PRIMAIRE PRIVE'!$BC:$BC)</f>
        <v>10229</v>
      </c>
      <c r="K46" s="12">
        <f>SUMIF('4 PRIMAIRE PUBLIC'!$CR:$CR,$AJ46,'4 PRIMAIRE PUBLIC'!$BG:$BG)+SUMIF('8 PRIMAIRE PRIVE'!$CN:$CN,$AJ46,'8 PRIMAIRE PRIVE'!$BG:$BG)</f>
        <v>4880</v>
      </c>
      <c r="L46" s="12">
        <f>SUMIF('4 PRIMAIRE PUBLIC'!$CR:$CR,$AJ46,'4 PRIMAIRE PUBLIC'!$BV:$BV)+SUMIF('8 PRIMAIRE PRIVE'!$CN:$CN,$AJ46,'8 PRIMAIRE PRIVE'!$BQ:$BQ)</f>
        <v>2761</v>
      </c>
      <c r="M46" s="12">
        <f>SUMIF('4 PRIMAIRE PUBLIC'!$CR:$CR,$AJ46,'4 PRIMAIRE PUBLIC'!$AK:$AK)+SUMIF('8 PRIMAIRE PRIVE'!$CN:$CN,$AJ46,'8 PRIMAIRE PRIVE'!$AK:$AK)</f>
        <v>2681</v>
      </c>
      <c r="N46" s="12">
        <f>SUMIF('4 PRIMAIRE PUBLIC'!$CR:$CR,$AJ46,'4 PRIMAIRE PUBLIC'!$CS:$CS)+SUMIF('8 PRIMAIRE PRIVE'!$CN:$CN,$AJ46,'8 PRIMAIRE PRIVE'!$CO:$CO)</f>
        <v>71139</v>
      </c>
      <c r="O46" s="12">
        <f>SUMIF('4 PRIMAIRE PUBLIC'!$CR:$CR,$AJ46,'4 PRIMAIRE PUBLIC'!$AO:$AO)+SUMIF('8 PRIMAIRE PRIVE'!$CN:$CN,$AJ46,'8 PRIMAIRE PRIVE'!$AO:$AO)</f>
        <v>923</v>
      </c>
      <c r="P46" s="162" t="s">
        <v>136</v>
      </c>
      <c r="Q46" s="13" t="s">
        <v>119</v>
      </c>
      <c r="R46" s="12">
        <f>SUMIF('5 COLLEGE PUBLIC'!$CM:$CM,$AJ46,'5 COLLEGE PUBLIC'!$K:$K)+SUMIF('9 COLLEGE PRIVE'!$CJ:$CJ,$AJ46,'9 COLLEGE PRIVE'!$K:$K)</f>
        <v>18360</v>
      </c>
      <c r="S46" s="12">
        <f>SUMIF('5 COLLEGE PUBLIC'!$CM:$CM,$AJ46,'5 COLLEGE PUBLIC'!$W:$W)+SUMIF('9 COLLEGE PRIVE'!$CJ:$CJ,$AJ46,'9 COLLEGE PRIVE'!$W:$W)</f>
        <v>1348</v>
      </c>
      <c r="T46" s="12">
        <f>SUMIF('5 COLLEGE PUBLIC'!$CM:$CM,$AJ46,'5 COLLEGE PUBLIC'!$AX:$AX)+SUMIF('9 COLLEGE PRIVE'!$CJ:$CJ,$AJ46,'9 COLLEGE PRIVE'!$AX:$AX)</f>
        <v>3864</v>
      </c>
      <c r="U46" s="12">
        <f>SUMIF('5 COLLEGE PUBLIC'!$CM:$CM,$AJ46,'5 COLLEGE PUBLIC'!$BB:$BB)+SUMIF('9 COLLEGE PRIVE'!$CJ:$CJ,$AJ46,'9 COLLEGE PRIVE'!$BB:$BB)</f>
        <v>1932</v>
      </c>
      <c r="V46" s="12">
        <f>SUMIF('5 COLLEGE PUBLIC'!$CM:$CM,$AJ46,'5 COLLEGE PUBLIC'!$BQ:$BQ)+SUMIF('9 COLLEGE PRIVE'!$CJ:$CJ,$AJ46,'9 COLLEGE PRIVE'!$BL:$BL)</f>
        <v>975</v>
      </c>
      <c r="W46" s="12">
        <f>SUMIF('5 COLLEGE PUBLIC'!$CM:$CM,$AJ46,'5 COLLEGE PUBLIC'!$AF:$AF)+SUMIF('9 COLLEGE PRIVE'!$CJ:$CJ,$AJ46,'9 COLLEGE PRIVE'!$AF:$AF)</f>
        <v>553</v>
      </c>
      <c r="X46" s="12">
        <f>SUMIF('5 COLLEGE PUBLIC'!$CM:$CM,$AJ46,'5 COLLEGE PUBLIC'!$CN:$CN)+SUMIF('9 COLLEGE PRIVE'!$CJ:$CJ,$AJ46,'9 COLLEGE PRIVE'!$CK:$CK)</f>
        <v>16384</v>
      </c>
      <c r="Y46" s="12">
        <f>SUMIF('5 COLLEGE PUBLIC'!$CM:$CM,$AJ46,'5 COLLEGE PUBLIC'!$AJ:$AJ)+SUMIF('9 COLLEGE PRIVE'!$CJ:$CJ,$AJ46,'9 COLLEGE PRIVE'!$AJ:$AJ)</f>
        <v>133</v>
      </c>
      <c r="Z46" s="8">
        <f>SUMIF('6 LYCEE PUBLIC'!$DT:$DT,$AJ46,'6 LYCEE PUBLIC'!$U:$U)+SUMIF('10 LYCEE PRIVE'!$DQ:$DQ,$AJ46,'10 LYCEE PRIVE'!$U:$U)</f>
        <v>2909</v>
      </c>
      <c r="AA46" s="8">
        <f>SUMIF('6 LYCEE PUBLIC'!$DT:$DT,$AJ46,'6 LYCEE PUBLIC'!$AQ:$AQ)+SUMIF('10 LYCEE PRIVE'!$DQ:$DQ,$AJ46,'10 LYCEE PRIVE'!$AQ:$AQ)</f>
        <v>264</v>
      </c>
      <c r="AB46" s="8">
        <f>SUMIF('6 LYCEE PUBLIC'!$DT:$DT,$AJ46,'6 LYCEE PUBLIC'!$DU:$DU)+SUMIF('10 LYCEE PRIVE'!$DQ:$DQ,$AJ46,'10 LYCEE PRIVE'!$DR:$DR)</f>
        <v>856</v>
      </c>
      <c r="AC46" s="8">
        <f>SUMIF('6 LYCEE PUBLIC'!$DT:$DT,$AJ46,'6 LYCEE PUBLIC'!$DV:$DV)+SUMIF('10 LYCEE PRIVE'!$DQ:$DQ,$AJ46,'10 LYCEE PRIVE'!$DS:$DS)</f>
        <v>255</v>
      </c>
      <c r="AD46" s="8">
        <f>SUMIF('6 LYCEE PUBLIC'!$DT:$DT,$AJ46,'6 LYCEE PUBLIC'!$CV:$CV)+SUMIF('10 LYCEE PRIVE'!$DQ:$DQ,$AJ46,'10 LYCEE PRIVE'!$CQ:$CQ)</f>
        <v>206</v>
      </c>
      <c r="AE46" s="8">
        <f>SUMIF('6 LYCEE PUBLIC'!$DT:$DT,$AJ46,'6 LYCEE PUBLIC'!$BE:$BE)+SUMIF('10 LYCEE PRIVE'!$DQ:$DQ,$AJ46,'10 LYCEE PRIVE'!$BE:$BE)</f>
        <v>80</v>
      </c>
      <c r="AF46" s="8">
        <f>SUMIF('6 LYCEE PUBLIC'!$DT:$DT,$AJ46,'6 LYCEE PUBLIC'!$DW:$DW)+SUMIF('10 LYCEE PRIVE'!$DQ:$DQ,$AJ46,'10 LYCEE PRIVE'!$DT:$DT)</f>
        <v>2960</v>
      </c>
      <c r="AG46" s="8">
        <f>SUMIF('6 LYCEE PUBLIC'!$DT:$DT,$AJ46,'6 LYCEE PUBLIC'!$BI:$BI)+SUMIF('10 LYCEE PRIVE'!$DQ:$DQ,$AJ46,'10 LYCEE PRIVE'!$BI:$BI)</f>
        <v>19</v>
      </c>
      <c r="AI46" s="113" t="str">
        <f t="shared" si="2"/>
        <v>DIANA</v>
      </c>
      <c r="AJ46" s="113" t="str">
        <f t="shared" si="3"/>
        <v>DIANARURAL</v>
      </c>
    </row>
    <row r="47" spans="1:36">
      <c r="A47" s="162"/>
      <c r="B47" s="13" t="s">
        <v>120</v>
      </c>
      <c r="C47" s="12">
        <f>SUMIF('3 PRESCOLAIRE PUBLIC'!$AU:$AU,$AJ47,'3 PRESCOLAIRE PUBLIC'!$K:$K)+SUMIF('7 PRESCOLAIRE PRIVE'!$AP:$AP,$AJ47,'7 PRESCOLAIRE PRIVE'!$K:$K)</f>
        <v>18827</v>
      </c>
      <c r="D47" s="12">
        <f>SUMIF('3 PRESCOLAIRE PUBLIC'!$AU:$AU,$AJ47,'3 PRESCOLAIRE PUBLIC'!$T:$T)+SUMIF('7 PRESCOLAIRE PRIVE'!$AP:$AP,$AJ47,'7 PRESCOLAIRE PRIVE'!$T:$T)</f>
        <v>608</v>
      </c>
      <c r="E47" s="12">
        <f>SUMIF('3 PRESCOLAIRE PUBLIC'!$AU:$AU,$AJ47,'3 PRESCOLAIRE PUBLIC'!$AV:$AV)+SUMIF('7 PRESCOLAIRE PRIVE'!$AP:$AP,$AJ47,'7 PRESCOLAIRE PRIVE'!$AQ:$AQ)</f>
        <v>12328</v>
      </c>
      <c r="F47" s="12">
        <f>SUMIF('3 PRESCOLAIRE PUBLIC'!$AU:$AU,$AJ47,'3 PRESCOLAIRE PUBLIC'!$AC:$AC)+SUMIF('7 PRESCOLAIRE PRIVE'!$AP:$AP,$AJ47,'7 PRESCOLAIRE PRIVE'!$X:$X)</f>
        <v>729</v>
      </c>
      <c r="G47" s="12">
        <f>SUMIF('3 PRESCOLAIRE PUBLIC'!$AU:$AU,$AJ47,'3 PRESCOLAIRE PUBLIC'!$AH:$AH)+SUMIF('7 PRESCOLAIRE PRIVE'!$AP:$AP,$AJ47,'7 PRESCOLAIRE PRIVE'!$AC:$AC)</f>
        <v>287</v>
      </c>
      <c r="H47" s="12">
        <f>SUMIF('4 PRIMAIRE PUBLIC'!$CR:$CR,$AJ47,'4 PRIMAIRE PUBLIC'!$M:$M)+SUMIF('8 PRIMAIRE PRIVE'!$CN:$CN,$AJ47,'8 PRIMAIRE PRIVE'!$M:$M)</f>
        <v>60755</v>
      </c>
      <c r="I47" s="12">
        <f>SUMIF('4 PRIMAIRE PUBLIC'!$CR:$CR,$AJ47,'4 PRIMAIRE PUBLIC'!$AA:$AA)+SUMIF('8 PRIMAIRE PRIVE'!$CN:$CN,$AJ47,'8 PRIMAIRE PRIVE'!$AA:$AA)</f>
        <v>6431</v>
      </c>
      <c r="J47" s="12">
        <f>SUMIF('4 PRIMAIRE PUBLIC'!$CR:$CR,$AJ47,'4 PRIMAIRE PUBLIC'!$BC:$BC)+SUMIF('8 PRIMAIRE PRIVE'!$CN:$CN,$AJ47,'8 PRIMAIRE PRIVE'!$BC:$BC)</f>
        <v>8466</v>
      </c>
      <c r="K47" s="12">
        <f>SUMIF('4 PRIMAIRE PUBLIC'!$CR:$CR,$AJ47,'4 PRIMAIRE PUBLIC'!$BG:$BG)+SUMIF('8 PRIMAIRE PRIVE'!$CN:$CN,$AJ47,'8 PRIMAIRE PRIVE'!$BG:$BG)</f>
        <v>6306</v>
      </c>
      <c r="L47" s="12">
        <f>SUMIF('4 PRIMAIRE PUBLIC'!$CR:$CR,$AJ47,'4 PRIMAIRE PUBLIC'!$BV:$BV)+SUMIF('8 PRIMAIRE PRIVE'!$CN:$CN,$AJ47,'8 PRIMAIRE PRIVE'!$BQ:$BQ)</f>
        <v>1622</v>
      </c>
      <c r="M47" s="12">
        <f>SUMIF('4 PRIMAIRE PUBLIC'!$CR:$CR,$AJ47,'4 PRIMAIRE PUBLIC'!$AK:$AK)+SUMIF('8 PRIMAIRE PRIVE'!$CN:$CN,$AJ47,'8 PRIMAIRE PRIVE'!$AK:$AK)</f>
        <v>1588</v>
      </c>
      <c r="N47" s="12">
        <f>SUMIF('4 PRIMAIRE PUBLIC'!$CR:$CR,$AJ47,'4 PRIMAIRE PUBLIC'!$CS:$CS)+SUMIF('8 PRIMAIRE PRIVE'!$CN:$CN,$AJ47,'8 PRIMAIRE PRIVE'!$CO:$CO)</f>
        <v>53682</v>
      </c>
      <c r="O47" s="12">
        <f>SUMIF('4 PRIMAIRE PUBLIC'!$CR:$CR,$AJ47,'4 PRIMAIRE PUBLIC'!$AO:$AO)+SUMIF('8 PRIMAIRE PRIVE'!$CN:$CN,$AJ47,'8 PRIMAIRE PRIVE'!$AO:$AO)</f>
        <v>294</v>
      </c>
      <c r="P47" s="162"/>
      <c r="Q47" s="13" t="s">
        <v>120</v>
      </c>
      <c r="R47" s="12">
        <f>SUMIF('5 COLLEGE PUBLIC'!$CM:$CM,$AJ47,'5 COLLEGE PUBLIC'!$K:$K)+SUMIF('9 COLLEGE PRIVE'!$CJ:$CJ,$AJ47,'9 COLLEGE PRIVE'!$K:$K)</f>
        <v>31749</v>
      </c>
      <c r="S47" s="12">
        <f>SUMIF('5 COLLEGE PUBLIC'!$CM:$CM,$AJ47,'5 COLLEGE PUBLIC'!$W:$W)+SUMIF('9 COLLEGE PRIVE'!$CJ:$CJ,$AJ47,'9 COLLEGE PRIVE'!$W:$W)</f>
        <v>2423</v>
      </c>
      <c r="T47" s="12">
        <f>SUMIF('5 COLLEGE PUBLIC'!$CM:$CM,$AJ47,'5 COLLEGE PUBLIC'!$AX:$AX)+SUMIF('9 COLLEGE PRIVE'!$CJ:$CJ,$AJ47,'9 COLLEGE PRIVE'!$AX:$AX)</f>
        <v>8206</v>
      </c>
      <c r="U47" s="12">
        <f>SUMIF('5 COLLEGE PUBLIC'!$CM:$CM,$AJ47,'5 COLLEGE PUBLIC'!$BB:$BB)+SUMIF('9 COLLEGE PRIVE'!$CJ:$CJ,$AJ47,'9 COLLEGE PRIVE'!$BB:$BB)</f>
        <v>4622</v>
      </c>
      <c r="V47" s="12">
        <f>SUMIF('5 COLLEGE PUBLIC'!$CM:$CM,$AJ47,'5 COLLEGE PUBLIC'!$BQ:$BQ)+SUMIF('9 COLLEGE PRIVE'!$CJ:$CJ,$AJ47,'9 COLLEGE PRIVE'!$BL:$BL)</f>
        <v>1334</v>
      </c>
      <c r="W47" s="12">
        <f>SUMIF('5 COLLEGE PUBLIC'!$CM:$CM,$AJ47,'5 COLLEGE PUBLIC'!$AF:$AF)+SUMIF('9 COLLEGE PRIVE'!$CJ:$CJ,$AJ47,'9 COLLEGE PRIVE'!$AF:$AF)</f>
        <v>831</v>
      </c>
      <c r="X47" s="12">
        <f>SUMIF('5 COLLEGE PUBLIC'!$CM:$CM,$AJ47,'5 COLLEGE PUBLIC'!$CN:$CN)+SUMIF('9 COLLEGE PRIVE'!$CJ:$CJ,$AJ47,'9 COLLEGE PRIVE'!$CK:$CK)</f>
        <v>31292</v>
      </c>
      <c r="Y47" s="12">
        <f>SUMIF('5 COLLEGE PUBLIC'!$CM:$CM,$AJ47,'5 COLLEGE PUBLIC'!$AJ:$AJ)+SUMIF('9 COLLEGE PRIVE'!$CJ:$CJ,$AJ47,'9 COLLEGE PRIVE'!$AJ:$AJ)</f>
        <v>134</v>
      </c>
      <c r="Z47" s="8">
        <f>SUMIF('6 LYCEE PUBLIC'!$DT:$DT,$AJ47,'6 LYCEE PUBLIC'!$U:$U)+SUMIF('10 LYCEE PRIVE'!$DQ:$DQ,$AJ47,'10 LYCEE PRIVE'!$U:$U)</f>
        <v>15373</v>
      </c>
      <c r="AA47" s="8">
        <f>SUMIF('6 LYCEE PUBLIC'!$DT:$DT,$AJ47,'6 LYCEE PUBLIC'!$AQ:$AQ)+SUMIF('10 LYCEE PRIVE'!$DQ:$DQ,$AJ47,'10 LYCEE PRIVE'!$AQ:$AQ)</f>
        <v>1475</v>
      </c>
      <c r="AB47" s="8">
        <f>SUMIF('6 LYCEE PUBLIC'!$DT:$DT,$AJ47,'6 LYCEE PUBLIC'!$DU:$DU)+SUMIF('10 LYCEE PRIVE'!$DQ:$DQ,$AJ47,'10 LYCEE PRIVE'!$DR:$DR)</f>
        <v>5102</v>
      </c>
      <c r="AC47" s="8">
        <f>SUMIF('6 LYCEE PUBLIC'!$DT:$DT,$AJ47,'6 LYCEE PUBLIC'!$DV:$DV)+SUMIF('10 LYCEE PRIVE'!$DQ:$DQ,$AJ47,'10 LYCEE PRIVE'!$DS:$DS)</f>
        <v>2482</v>
      </c>
      <c r="AD47" s="8">
        <f>SUMIF('6 LYCEE PUBLIC'!$DT:$DT,$AJ47,'6 LYCEE PUBLIC'!$CV:$CV)+SUMIF('10 LYCEE PRIVE'!$DQ:$DQ,$AJ47,'10 LYCEE PRIVE'!$CQ:$CQ)</f>
        <v>637</v>
      </c>
      <c r="AE47" s="8">
        <f>SUMIF('6 LYCEE PUBLIC'!$DT:$DT,$AJ47,'6 LYCEE PUBLIC'!$BE:$BE)+SUMIF('10 LYCEE PRIVE'!$DQ:$DQ,$AJ47,'10 LYCEE PRIVE'!$BE:$BE)</f>
        <v>307</v>
      </c>
      <c r="AF47" s="8">
        <f>SUMIF('6 LYCEE PUBLIC'!$DT:$DT,$AJ47,'6 LYCEE PUBLIC'!$DW:$DW)+SUMIF('10 LYCEE PRIVE'!$DQ:$DQ,$AJ47,'10 LYCEE PRIVE'!$DT:$DT)</f>
        <v>13956</v>
      </c>
      <c r="AG47" s="8">
        <f>SUMIF('6 LYCEE PUBLIC'!$DT:$DT,$AJ47,'6 LYCEE PUBLIC'!$BI:$BI)+SUMIF('10 LYCEE PRIVE'!$DQ:$DQ,$AJ47,'10 LYCEE PRIVE'!$BI:$BI)</f>
        <v>46</v>
      </c>
      <c r="AI47" s="113" t="str">
        <f t="shared" si="2"/>
        <v>DIANA</v>
      </c>
      <c r="AJ47" s="113" t="str">
        <f t="shared" si="3"/>
        <v>DIANAURBAIN</v>
      </c>
    </row>
    <row r="48" spans="1:36">
      <c r="A48" s="162"/>
      <c r="B48" s="34" t="s">
        <v>102</v>
      </c>
      <c r="C48" s="35">
        <f>SUMIF('3 PRESCOLAIRE PUBLIC'!$AU:$AU,$AJ48,'3 PRESCOLAIRE PUBLIC'!$K:$K)+SUMIF('7 PRESCOLAIRE PRIVE'!$AP:$AP,$AJ48,'7 PRESCOLAIRE PRIVE'!$K:$K)</f>
        <v>35893</v>
      </c>
      <c r="D48" s="35">
        <f>SUMIF('3 PRESCOLAIRE PUBLIC'!$AU:$AU,$AJ48,'3 PRESCOLAIRE PUBLIC'!$T:$T)+SUMIF('7 PRESCOLAIRE PRIVE'!$AP:$AP,$AJ48,'7 PRESCOLAIRE PRIVE'!$T:$T)</f>
        <v>1122</v>
      </c>
      <c r="E48" s="35">
        <f>SUMIF('3 PRESCOLAIRE PUBLIC'!$AU:$AU,$AJ48,'3 PRESCOLAIRE PUBLIC'!$AV:$AV)+SUMIF('7 PRESCOLAIRE PRIVE'!$AP:$AP,$AJ48,'7 PRESCOLAIRE PRIVE'!$AQ:$AQ)</f>
        <v>16694</v>
      </c>
      <c r="F48" s="35">
        <f>SUMIF('3 PRESCOLAIRE PUBLIC'!$AU:$AU,$AJ48,'3 PRESCOLAIRE PUBLIC'!$AC:$AC)+SUMIF('7 PRESCOLAIRE PRIVE'!$AP:$AP,$AJ48,'7 PRESCOLAIRE PRIVE'!$X:$X)</f>
        <v>1366</v>
      </c>
      <c r="G48" s="35">
        <f>SUMIF('3 PRESCOLAIRE PUBLIC'!$AU:$AU,$AJ48,'3 PRESCOLAIRE PUBLIC'!$AH:$AH)+SUMIF('7 PRESCOLAIRE PRIVE'!$AP:$AP,$AJ48,'7 PRESCOLAIRE PRIVE'!$AC:$AC)</f>
        <v>757</v>
      </c>
      <c r="H48" s="35">
        <f>SUMIF('4 PRIMAIRE PUBLIC'!$CR:$CR,$AJ48,'4 PRIMAIRE PUBLIC'!$M:$M)+SUMIF('8 PRIMAIRE PRIVE'!$CN:$CN,$AJ48,'8 PRIMAIRE PRIVE'!$M:$M)</f>
        <v>179328</v>
      </c>
      <c r="I48" s="35">
        <f>SUMIF('4 PRIMAIRE PUBLIC'!$CR:$CR,$AJ48,'4 PRIMAIRE PUBLIC'!$AA:$AA)+SUMIF('8 PRIMAIRE PRIVE'!$CN:$CN,$AJ48,'8 PRIMAIRE PRIVE'!$AA:$AA)</f>
        <v>27546</v>
      </c>
      <c r="J48" s="35">
        <f>SUMIF('4 PRIMAIRE PUBLIC'!$CR:$CR,$AJ48,'4 PRIMAIRE PUBLIC'!$BC:$BC)+SUMIF('8 PRIMAIRE PRIVE'!$CN:$CN,$AJ48,'8 PRIMAIRE PRIVE'!$BC:$BC)</f>
        <v>18695</v>
      </c>
      <c r="K48" s="35">
        <f>SUMIF('4 PRIMAIRE PUBLIC'!$CR:$CR,$AJ48,'4 PRIMAIRE PUBLIC'!$BG:$BG)+SUMIF('8 PRIMAIRE PRIVE'!$CN:$CN,$AJ48,'8 PRIMAIRE PRIVE'!$BG:$BG)</f>
        <v>11186</v>
      </c>
      <c r="L48" s="35">
        <f>SUMIF('4 PRIMAIRE PUBLIC'!$CR:$CR,$AJ48,'4 PRIMAIRE PUBLIC'!$BV:$BV)+SUMIF('8 PRIMAIRE PRIVE'!$CN:$CN,$AJ48,'8 PRIMAIRE PRIVE'!$BQ:$BQ)</f>
        <v>4383</v>
      </c>
      <c r="M48" s="35">
        <f>SUMIF('4 PRIMAIRE PUBLIC'!$CR:$CR,$AJ48,'4 PRIMAIRE PUBLIC'!$AK:$AK)+SUMIF('8 PRIMAIRE PRIVE'!$CN:$CN,$AJ48,'8 PRIMAIRE PRIVE'!$AK:$AK)</f>
        <v>4269</v>
      </c>
      <c r="N48" s="35">
        <f>SUMIF('4 PRIMAIRE PUBLIC'!$CR:$CR,$AJ48,'4 PRIMAIRE PUBLIC'!$CS:$CS)+SUMIF('8 PRIMAIRE PRIVE'!$CN:$CN,$AJ48,'8 PRIMAIRE PRIVE'!$CO:$CO)</f>
        <v>124821</v>
      </c>
      <c r="O48" s="35">
        <f>SUMIF('4 PRIMAIRE PUBLIC'!$CR:$CR,$AJ48,'4 PRIMAIRE PUBLIC'!$AO:$AO)+SUMIF('8 PRIMAIRE PRIVE'!$CN:$CN,$AJ48,'8 PRIMAIRE PRIVE'!$AO:$AO)</f>
        <v>1217</v>
      </c>
      <c r="P48" s="162"/>
      <c r="Q48" s="34" t="s">
        <v>102</v>
      </c>
      <c r="R48" s="35">
        <f>SUMIF('5 COLLEGE PUBLIC'!$CM:$CM,$AJ48,'5 COLLEGE PUBLIC'!$K:$K)+SUMIF('9 COLLEGE PRIVE'!$CJ:$CJ,$AJ48,'9 COLLEGE PRIVE'!$K:$K)</f>
        <v>50109</v>
      </c>
      <c r="S48" s="35">
        <f>SUMIF('5 COLLEGE PUBLIC'!$CM:$CM,$AJ48,'5 COLLEGE PUBLIC'!$W:$W)+SUMIF('9 COLLEGE PRIVE'!$CJ:$CJ,$AJ48,'9 COLLEGE PRIVE'!$W:$W)</f>
        <v>3771</v>
      </c>
      <c r="T48" s="35">
        <f>SUMIF('5 COLLEGE PUBLIC'!$CM:$CM,$AJ48,'5 COLLEGE PUBLIC'!$AX:$AX)+SUMIF('9 COLLEGE PRIVE'!$CJ:$CJ,$AJ48,'9 COLLEGE PRIVE'!$AX:$AX)</f>
        <v>12070</v>
      </c>
      <c r="U48" s="35">
        <f>SUMIF('5 COLLEGE PUBLIC'!$CM:$CM,$AJ48,'5 COLLEGE PUBLIC'!$BB:$BB)+SUMIF('9 COLLEGE PRIVE'!$CJ:$CJ,$AJ48,'9 COLLEGE PRIVE'!$BB:$BB)</f>
        <v>6554</v>
      </c>
      <c r="V48" s="35">
        <f>SUMIF('5 COLLEGE PUBLIC'!$CM:$CM,$AJ48,'5 COLLEGE PUBLIC'!$BQ:$BQ)+SUMIF('9 COLLEGE PRIVE'!$CJ:$CJ,$AJ48,'9 COLLEGE PRIVE'!$BL:$BL)</f>
        <v>2309</v>
      </c>
      <c r="W48" s="35">
        <f>SUMIF('5 COLLEGE PUBLIC'!$CM:$CM,$AJ48,'5 COLLEGE PUBLIC'!$AF:$AF)+SUMIF('9 COLLEGE PRIVE'!$CJ:$CJ,$AJ48,'9 COLLEGE PRIVE'!$AF:$AF)</f>
        <v>1384</v>
      </c>
      <c r="X48" s="35">
        <f>SUMIF('5 COLLEGE PUBLIC'!$CM:$CM,$AJ48,'5 COLLEGE PUBLIC'!$CN:$CN)+SUMIF('9 COLLEGE PRIVE'!$CJ:$CJ,$AJ48,'9 COLLEGE PRIVE'!$CK:$CK)</f>
        <v>47676</v>
      </c>
      <c r="Y48" s="35">
        <f>SUMIF('5 COLLEGE PUBLIC'!$CM:$CM,$AJ48,'5 COLLEGE PUBLIC'!$AJ:$AJ)+SUMIF('9 COLLEGE PRIVE'!$CJ:$CJ,$AJ48,'9 COLLEGE PRIVE'!$AJ:$AJ)</f>
        <v>267</v>
      </c>
      <c r="Z48" s="35">
        <f>SUMIF('6 LYCEE PUBLIC'!$DT:$DT,$AJ48,'6 LYCEE PUBLIC'!$U:$U)+SUMIF('10 LYCEE PRIVE'!$DQ:$DQ,$AJ48,'10 LYCEE PRIVE'!$U:$U)</f>
        <v>18282</v>
      </c>
      <c r="AA48" s="35">
        <f>SUMIF('6 LYCEE PUBLIC'!$DT:$DT,$AJ48,'6 LYCEE PUBLIC'!$AQ:$AQ)+SUMIF('10 LYCEE PRIVE'!$DQ:$DQ,$AJ48,'10 LYCEE PRIVE'!$AQ:$AQ)</f>
        <v>1739</v>
      </c>
      <c r="AB48" s="35">
        <f>SUMIF('6 LYCEE PUBLIC'!$DT:$DT,$AJ48,'6 LYCEE PUBLIC'!$DU:$DU)+SUMIF('10 LYCEE PRIVE'!$DQ:$DQ,$AJ48,'10 LYCEE PRIVE'!$DR:$DR)</f>
        <v>5958</v>
      </c>
      <c r="AC48" s="35">
        <f>SUMIF('6 LYCEE PUBLIC'!$DT:$DT,$AJ48,'6 LYCEE PUBLIC'!$DV:$DV)+SUMIF('10 LYCEE PRIVE'!$DQ:$DQ,$AJ48,'10 LYCEE PRIVE'!$DS:$DS)</f>
        <v>2737</v>
      </c>
      <c r="AD48" s="35">
        <f>SUMIF('6 LYCEE PUBLIC'!$DT:$DT,$AJ48,'6 LYCEE PUBLIC'!$CV:$CV)+SUMIF('10 LYCEE PRIVE'!$DQ:$DQ,$AJ48,'10 LYCEE PRIVE'!$CQ:$CQ)</f>
        <v>843</v>
      </c>
      <c r="AE48" s="35">
        <f>SUMIF('6 LYCEE PUBLIC'!$DT:$DT,$AJ48,'6 LYCEE PUBLIC'!$BE:$BE)+SUMIF('10 LYCEE PRIVE'!$DQ:$DQ,$AJ48,'10 LYCEE PRIVE'!$BE:$BE)</f>
        <v>387</v>
      </c>
      <c r="AF48" s="35">
        <f>SUMIF('6 LYCEE PUBLIC'!$DT:$DT,$AJ48,'6 LYCEE PUBLIC'!$DW:$DW)+SUMIF('10 LYCEE PRIVE'!$DQ:$DQ,$AJ48,'10 LYCEE PRIVE'!$DT:$DT)</f>
        <v>16916</v>
      </c>
      <c r="AG48" s="35">
        <f>SUMIF('6 LYCEE PUBLIC'!$DT:$DT,$AJ48,'6 LYCEE PUBLIC'!$BI:$BI)+SUMIF('10 LYCEE PRIVE'!$DQ:$DQ,$AJ48,'10 LYCEE PRIVE'!$BI:$BI)</f>
        <v>65</v>
      </c>
      <c r="AI48" s="113" t="str">
        <f t="shared" si="2"/>
        <v>DIANA</v>
      </c>
      <c r="AJ48" s="113" t="str">
        <f t="shared" si="3"/>
        <v>DIANATOTAL</v>
      </c>
    </row>
    <row r="49" spans="1:36" ht="14.45" customHeight="1">
      <c r="A49" s="162" t="s">
        <v>137</v>
      </c>
      <c r="B49" s="13" t="s">
        <v>119</v>
      </c>
      <c r="C49" s="12">
        <f>SUMIF('3 PRESCOLAIRE PUBLIC'!$AU:$AU,$AJ49,'3 PRESCOLAIRE PUBLIC'!$K:$K)+SUMIF('7 PRESCOLAIRE PRIVE'!$AP:$AP,$AJ49,'7 PRESCOLAIRE PRIVE'!$K:$K)</f>
        <v>31328</v>
      </c>
      <c r="D49" s="12">
        <f>SUMIF('3 PRESCOLAIRE PUBLIC'!$AU:$AU,$AJ49,'3 PRESCOLAIRE PUBLIC'!$T:$T)+SUMIF('7 PRESCOLAIRE PRIVE'!$AP:$AP,$AJ49,'7 PRESCOLAIRE PRIVE'!$T:$T)</f>
        <v>854</v>
      </c>
      <c r="E49" s="12">
        <f>SUMIF('3 PRESCOLAIRE PUBLIC'!$AU:$AU,$AJ49,'3 PRESCOLAIRE PUBLIC'!$AV:$AV)+SUMIF('7 PRESCOLAIRE PRIVE'!$AP:$AP,$AJ49,'7 PRESCOLAIRE PRIVE'!$AQ:$AQ)</f>
        <v>8164</v>
      </c>
      <c r="F49" s="12">
        <f>SUMIF('3 PRESCOLAIRE PUBLIC'!$AU:$AU,$AJ49,'3 PRESCOLAIRE PUBLIC'!$AC:$AC)+SUMIF('7 PRESCOLAIRE PRIVE'!$AP:$AP,$AJ49,'7 PRESCOLAIRE PRIVE'!$X:$X)</f>
        <v>1302</v>
      </c>
      <c r="G49" s="12">
        <f>SUMIF('3 PRESCOLAIRE PUBLIC'!$AU:$AU,$AJ49,'3 PRESCOLAIRE PUBLIC'!$AH:$AH)+SUMIF('7 PRESCOLAIRE PRIVE'!$AP:$AP,$AJ49,'7 PRESCOLAIRE PRIVE'!$AC:$AC)</f>
        <v>851</v>
      </c>
      <c r="H49" s="12">
        <f>SUMIF('4 PRIMAIRE PUBLIC'!$CR:$CR,$AJ49,'4 PRIMAIRE PUBLIC'!$M:$M)+SUMIF('8 PRIMAIRE PRIVE'!$CN:$CN,$AJ49,'8 PRIMAIRE PRIVE'!$M:$M)</f>
        <v>256403</v>
      </c>
      <c r="I49" s="12">
        <f>SUMIF('4 PRIMAIRE PUBLIC'!$CR:$CR,$AJ49,'4 PRIMAIRE PUBLIC'!$AA:$AA)+SUMIF('8 PRIMAIRE PRIVE'!$CN:$CN,$AJ49,'8 PRIMAIRE PRIVE'!$AA:$AA)</f>
        <v>58192</v>
      </c>
      <c r="J49" s="12">
        <f>SUMIF('4 PRIMAIRE PUBLIC'!$CR:$CR,$AJ49,'4 PRIMAIRE PUBLIC'!$BC:$BC)+SUMIF('8 PRIMAIRE PRIVE'!$CN:$CN,$AJ49,'8 PRIMAIRE PRIVE'!$BC:$BC)</f>
        <v>24999</v>
      </c>
      <c r="K49" s="12">
        <f>SUMIF('4 PRIMAIRE PUBLIC'!$CR:$CR,$AJ49,'4 PRIMAIRE PUBLIC'!$BG:$BG)+SUMIF('8 PRIMAIRE PRIVE'!$CN:$CN,$AJ49,'8 PRIMAIRE PRIVE'!$BG:$BG)</f>
        <v>12828</v>
      </c>
      <c r="L49" s="12">
        <f>SUMIF('4 PRIMAIRE PUBLIC'!$CR:$CR,$AJ49,'4 PRIMAIRE PUBLIC'!$BV:$BV)+SUMIF('8 PRIMAIRE PRIVE'!$CN:$CN,$AJ49,'8 PRIMAIRE PRIVE'!$BQ:$BQ)</f>
        <v>6259</v>
      </c>
      <c r="M49" s="12">
        <f>SUMIF('4 PRIMAIRE PUBLIC'!$CR:$CR,$AJ49,'4 PRIMAIRE PUBLIC'!$AK:$AK)+SUMIF('8 PRIMAIRE PRIVE'!$CN:$CN,$AJ49,'8 PRIMAIRE PRIVE'!$AK:$AK)</f>
        <v>5953</v>
      </c>
      <c r="N49" s="12">
        <f>SUMIF('4 PRIMAIRE PUBLIC'!$CR:$CR,$AJ49,'4 PRIMAIRE PUBLIC'!$CS:$CS)+SUMIF('8 PRIMAIRE PRIVE'!$CN:$CN,$AJ49,'8 PRIMAIRE PRIVE'!$CO:$CO)</f>
        <v>163927</v>
      </c>
      <c r="O49" s="12">
        <f>SUMIF('4 PRIMAIRE PUBLIC'!$CR:$CR,$AJ49,'4 PRIMAIRE PUBLIC'!$AO:$AO)+SUMIF('8 PRIMAIRE PRIVE'!$CN:$CN,$AJ49,'8 PRIMAIRE PRIVE'!$AO:$AO)</f>
        <v>1513</v>
      </c>
      <c r="P49" s="162" t="s">
        <v>137</v>
      </c>
      <c r="Q49" s="13" t="s">
        <v>119</v>
      </c>
      <c r="R49" s="12">
        <f>SUMIF('5 COLLEGE PUBLIC'!$CM:$CM,$AJ49,'5 COLLEGE PUBLIC'!$K:$K)+SUMIF('9 COLLEGE PRIVE'!$CJ:$CJ,$AJ49,'9 COLLEGE PRIVE'!$K:$K)</f>
        <v>48528</v>
      </c>
      <c r="S49" s="12">
        <f>SUMIF('5 COLLEGE PUBLIC'!$CM:$CM,$AJ49,'5 COLLEGE PUBLIC'!$W:$W)+SUMIF('9 COLLEGE PRIVE'!$CJ:$CJ,$AJ49,'9 COLLEGE PRIVE'!$W:$W)</f>
        <v>4815</v>
      </c>
      <c r="T49" s="12">
        <f>SUMIF('5 COLLEGE PUBLIC'!$CM:$CM,$AJ49,'5 COLLEGE PUBLIC'!$AX:$AX)+SUMIF('9 COLLEGE PRIVE'!$CJ:$CJ,$AJ49,'9 COLLEGE PRIVE'!$AX:$AX)</f>
        <v>10806</v>
      </c>
      <c r="U49" s="12">
        <f>SUMIF('5 COLLEGE PUBLIC'!$CM:$CM,$AJ49,'5 COLLEGE PUBLIC'!$BB:$BB)+SUMIF('9 COLLEGE PRIVE'!$CJ:$CJ,$AJ49,'9 COLLEGE PRIVE'!$BB:$BB)</f>
        <v>5433</v>
      </c>
      <c r="V49" s="12">
        <f>SUMIF('5 COLLEGE PUBLIC'!$CM:$CM,$AJ49,'5 COLLEGE PUBLIC'!$BQ:$BQ)+SUMIF('9 COLLEGE PRIVE'!$CJ:$CJ,$AJ49,'9 COLLEGE PRIVE'!$BL:$BL)</f>
        <v>2579</v>
      </c>
      <c r="W49" s="12">
        <f>SUMIF('5 COLLEGE PUBLIC'!$CM:$CM,$AJ49,'5 COLLEGE PUBLIC'!$AF:$AF)+SUMIF('9 COLLEGE PRIVE'!$CJ:$CJ,$AJ49,'9 COLLEGE PRIVE'!$AF:$AF)</f>
        <v>1452</v>
      </c>
      <c r="X49" s="12">
        <f>SUMIF('5 COLLEGE PUBLIC'!$CM:$CM,$AJ49,'5 COLLEGE PUBLIC'!$CN:$CN)+SUMIF('9 COLLEGE PRIVE'!$CJ:$CJ,$AJ49,'9 COLLEGE PRIVE'!$CK:$CK)</f>
        <v>41613</v>
      </c>
      <c r="Y49" s="12">
        <f>SUMIF('5 COLLEGE PUBLIC'!$CM:$CM,$AJ49,'5 COLLEGE PUBLIC'!$AJ:$AJ)+SUMIF('9 COLLEGE PRIVE'!$CJ:$CJ,$AJ49,'9 COLLEGE PRIVE'!$AJ:$AJ)</f>
        <v>261</v>
      </c>
      <c r="Z49" s="8">
        <f>SUMIF('6 LYCEE PUBLIC'!$DT:$DT,$AJ49,'6 LYCEE PUBLIC'!$U:$U)+SUMIF('10 LYCEE PRIVE'!$DQ:$DQ,$AJ49,'10 LYCEE PRIVE'!$U:$U)</f>
        <v>15810</v>
      </c>
      <c r="AA49" s="8">
        <f>SUMIF('6 LYCEE PUBLIC'!$DT:$DT,$AJ49,'6 LYCEE PUBLIC'!$AQ:$AQ)+SUMIF('10 LYCEE PRIVE'!$DQ:$DQ,$AJ49,'10 LYCEE PRIVE'!$AQ:$AQ)</f>
        <v>1606</v>
      </c>
      <c r="AB49" s="8">
        <f>SUMIF('6 LYCEE PUBLIC'!$DT:$DT,$AJ49,'6 LYCEE PUBLIC'!$DU:$DU)+SUMIF('10 LYCEE PRIVE'!$DQ:$DQ,$AJ49,'10 LYCEE PRIVE'!$DR:$DR)</f>
        <v>4168</v>
      </c>
      <c r="AC49" s="8">
        <f>SUMIF('6 LYCEE PUBLIC'!$DT:$DT,$AJ49,'6 LYCEE PUBLIC'!$DV:$DV)+SUMIF('10 LYCEE PRIVE'!$DQ:$DQ,$AJ49,'10 LYCEE PRIVE'!$DS:$DS)</f>
        <v>1873</v>
      </c>
      <c r="AD49" s="8">
        <f>SUMIF('6 LYCEE PUBLIC'!$DT:$DT,$AJ49,'6 LYCEE PUBLIC'!$CV:$CV)+SUMIF('10 LYCEE PRIVE'!$DQ:$DQ,$AJ49,'10 LYCEE PRIVE'!$CQ:$CQ)</f>
        <v>770</v>
      </c>
      <c r="AE49" s="8">
        <f>SUMIF('6 LYCEE PUBLIC'!$DT:$DT,$AJ49,'6 LYCEE PUBLIC'!$BE:$BE)+SUMIF('10 LYCEE PRIVE'!$DQ:$DQ,$AJ49,'10 LYCEE PRIVE'!$BE:$BE)</f>
        <v>399</v>
      </c>
      <c r="AF49" s="8">
        <f>SUMIF('6 LYCEE PUBLIC'!$DT:$DT,$AJ49,'6 LYCEE PUBLIC'!$DW:$DW)+SUMIF('10 LYCEE PRIVE'!$DQ:$DQ,$AJ49,'10 LYCEE PRIVE'!$DT:$DT)</f>
        <v>13360</v>
      </c>
      <c r="AG49" s="8">
        <f>SUMIF('6 LYCEE PUBLIC'!$DT:$DT,$AJ49,'6 LYCEE PUBLIC'!$BI:$BI)+SUMIF('10 LYCEE PRIVE'!$DQ:$DQ,$AJ49,'10 LYCEE PRIVE'!$BI:$BI)</f>
        <v>75</v>
      </c>
      <c r="AI49" s="113" t="str">
        <f t="shared" si="2"/>
        <v>HAUTE MATSIATRA</v>
      </c>
      <c r="AJ49" s="113" t="str">
        <f t="shared" si="3"/>
        <v>HAUTE MATSIATRARURAL</v>
      </c>
    </row>
    <row r="50" spans="1:36">
      <c r="A50" s="162"/>
      <c r="B50" s="13" t="s">
        <v>120</v>
      </c>
      <c r="C50" s="12">
        <f>SUMIF('3 PRESCOLAIRE PUBLIC'!$AU:$AU,$AJ50,'3 PRESCOLAIRE PUBLIC'!$K:$K)+SUMIF('7 PRESCOLAIRE PRIVE'!$AP:$AP,$AJ50,'7 PRESCOLAIRE PRIVE'!$K:$K)</f>
        <v>11679</v>
      </c>
      <c r="D50" s="12">
        <f>SUMIF('3 PRESCOLAIRE PUBLIC'!$AU:$AU,$AJ50,'3 PRESCOLAIRE PUBLIC'!$T:$T)+SUMIF('7 PRESCOLAIRE PRIVE'!$AP:$AP,$AJ50,'7 PRESCOLAIRE PRIVE'!$T:$T)</f>
        <v>345</v>
      </c>
      <c r="E50" s="12">
        <f>SUMIF('3 PRESCOLAIRE PUBLIC'!$AU:$AU,$AJ50,'3 PRESCOLAIRE PUBLIC'!$AV:$AV)+SUMIF('7 PRESCOLAIRE PRIVE'!$AP:$AP,$AJ50,'7 PRESCOLAIRE PRIVE'!$AQ:$AQ)</f>
        <v>8165</v>
      </c>
      <c r="F50" s="12">
        <f>SUMIF('3 PRESCOLAIRE PUBLIC'!$AU:$AU,$AJ50,'3 PRESCOLAIRE PUBLIC'!$AC:$AC)+SUMIF('7 PRESCOLAIRE PRIVE'!$AP:$AP,$AJ50,'7 PRESCOLAIRE PRIVE'!$X:$X)</f>
        <v>473</v>
      </c>
      <c r="G50" s="12">
        <f>SUMIF('3 PRESCOLAIRE PUBLIC'!$AU:$AU,$AJ50,'3 PRESCOLAIRE PUBLIC'!$AH:$AH)+SUMIF('7 PRESCOLAIRE PRIVE'!$AP:$AP,$AJ50,'7 PRESCOLAIRE PRIVE'!$AC:$AC)</f>
        <v>152</v>
      </c>
      <c r="H50" s="12">
        <f>SUMIF('4 PRIMAIRE PUBLIC'!$CR:$CR,$AJ50,'4 PRIMAIRE PUBLIC'!$M:$M)+SUMIF('8 PRIMAIRE PRIVE'!$CN:$CN,$AJ50,'8 PRIMAIRE PRIVE'!$M:$M)</f>
        <v>41530</v>
      </c>
      <c r="I50" s="12">
        <f>SUMIF('4 PRIMAIRE PUBLIC'!$CR:$CR,$AJ50,'4 PRIMAIRE PUBLIC'!$AA:$AA)+SUMIF('8 PRIMAIRE PRIVE'!$CN:$CN,$AJ50,'8 PRIMAIRE PRIVE'!$AA:$AA)</f>
        <v>5963</v>
      </c>
      <c r="J50" s="12">
        <f>SUMIF('4 PRIMAIRE PUBLIC'!$CR:$CR,$AJ50,'4 PRIMAIRE PUBLIC'!$BC:$BC)+SUMIF('8 PRIMAIRE PRIVE'!$CN:$CN,$AJ50,'8 PRIMAIRE PRIVE'!$BC:$BC)</f>
        <v>6492</v>
      </c>
      <c r="K50" s="12">
        <f>SUMIF('4 PRIMAIRE PUBLIC'!$CR:$CR,$AJ50,'4 PRIMAIRE PUBLIC'!$BG:$BG)+SUMIF('8 PRIMAIRE PRIVE'!$CN:$CN,$AJ50,'8 PRIMAIRE PRIVE'!$BG:$BG)</f>
        <v>4382</v>
      </c>
      <c r="L50" s="12">
        <f>SUMIF('4 PRIMAIRE PUBLIC'!$CR:$CR,$AJ50,'4 PRIMAIRE PUBLIC'!$BV:$BV)+SUMIF('8 PRIMAIRE PRIVE'!$CN:$CN,$AJ50,'8 PRIMAIRE PRIVE'!$BQ:$BQ)</f>
        <v>1097</v>
      </c>
      <c r="M50" s="12">
        <f>SUMIF('4 PRIMAIRE PUBLIC'!$CR:$CR,$AJ50,'4 PRIMAIRE PUBLIC'!$AK:$AK)+SUMIF('8 PRIMAIRE PRIVE'!$CN:$CN,$AJ50,'8 PRIMAIRE PRIVE'!$AK:$AK)</f>
        <v>989</v>
      </c>
      <c r="N50" s="12">
        <f>SUMIF('4 PRIMAIRE PUBLIC'!$CR:$CR,$AJ50,'4 PRIMAIRE PUBLIC'!$CS:$CS)+SUMIF('8 PRIMAIRE PRIVE'!$CN:$CN,$AJ50,'8 PRIMAIRE PRIVE'!$CO:$CO)</f>
        <v>31369</v>
      </c>
      <c r="O50" s="12">
        <f>SUMIF('4 PRIMAIRE PUBLIC'!$CR:$CR,$AJ50,'4 PRIMAIRE PUBLIC'!$AO:$AO)+SUMIF('8 PRIMAIRE PRIVE'!$CN:$CN,$AJ50,'8 PRIMAIRE PRIVE'!$AO:$AO)</f>
        <v>167</v>
      </c>
      <c r="P50" s="162"/>
      <c r="Q50" s="13" t="s">
        <v>120</v>
      </c>
      <c r="R50" s="12">
        <f>SUMIF('5 COLLEGE PUBLIC'!$CM:$CM,$AJ50,'5 COLLEGE PUBLIC'!$K:$K)+SUMIF('9 COLLEGE PRIVE'!$CJ:$CJ,$AJ50,'9 COLLEGE PRIVE'!$K:$K)</f>
        <v>21612</v>
      </c>
      <c r="S50" s="12">
        <f>SUMIF('5 COLLEGE PUBLIC'!$CM:$CM,$AJ50,'5 COLLEGE PUBLIC'!$W:$W)+SUMIF('9 COLLEGE PRIVE'!$CJ:$CJ,$AJ50,'9 COLLEGE PRIVE'!$W:$W)</f>
        <v>2114</v>
      </c>
      <c r="T50" s="12">
        <f>SUMIF('5 COLLEGE PUBLIC'!$CM:$CM,$AJ50,'5 COLLEGE PUBLIC'!$AX:$AX)+SUMIF('9 COLLEGE PRIVE'!$CJ:$CJ,$AJ50,'9 COLLEGE PRIVE'!$AX:$AX)</f>
        <v>5823</v>
      </c>
      <c r="U50" s="12">
        <f>SUMIF('5 COLLEGE PUBLIC'!$CM:$CM,$AJ50,'5 COLLEGE PUBLIC'!$BB:$BB)+SUMIF('9 COLLEGE PRIVE'!$CJ:$CJ,$AJ50,'9 COLLEGE PRIVE'!$BB:$BB)</f>
        <v>3141</v>
      </c>
      <c r="V50" s="12">
        <f>SUMIF('5 COLLEGE PUBLIC'!$CM:$CM,$AJ50,'5 COLLEGE PUBLIC'!$BQ:$BQ)+SUMIF('9 COLLEGE PRIVE'!$CJ:$CJ,$AJ50,'9 COLLEGE PRIVE'!$BL:$BL)</f>
        <v>1034</v>
      </c>
      <c r="W50" s="12">
        <f>SUMIF('5 COLLEGE PUBLIC'!$CM:$CM,$AJ50,'5 COLLEGE PUBLIC'!$AF:$AF)+SUMIF('9 COLLEGE PRIVE'!$CJ:$CJ,$AJ50,'9 COLLEGE PRIVE'!$AF:$AF)</f>
        <v>616</v>
      </c>
      <c r="X50" s="12">
        <f>SUMIF('5 COLLEGE PUBLIC'!$CM:$CM,$AJ50,'5 COLLEGE PUBLIC'!$CN:$CN)+SUMIF('9 COLLEGE PRIVE'!$CJ:$CJ,$AJ50,'9 COLLEGE PRIVE'!$CK:$CK)</f>
        <v>21006</v>
      </c>
      <c r="Y50" s="12">
        <f>SUMIF('5 COLLEGE PUBLIC'!$CM:$CM,$AJ50,'5 COLLEGE PUBLIC'!$AJ:$AJ)+SUMIF('9 COLLEGE PRIVE'!$CJ:$CJ,$AJ50,'9 COLLEGE PRIVE'!$AJ:$AJ)</f>
        <v>88</v>
      </c>
      <c r="Z50" s="8">
        <f>SUMIF('6 LYCEE PUBLIC'!$DT:$DT,$AJ50,'6 LYCEE PUBLIC'!$U:$U)+SUMIF('10 LYCEE PRIVE'!$DQ:$DQ,$AJ50,'10 LYCEE PRIVE'!$U:$U)</f>
        <v>11971</v>
      </c>
      <c r="AA50" s="8">
        <f>SUMIF('6 LYCEE PUBLIC'!$DT:$DT,$AJ50,'6 LYCEE PUBLIC'!$AQ:$AQ)+SUMIF('10 LYCEE PRIVE'!$DQ:$DQ,$AJ50,'10 LYCEE PRIVE'!$AQ:$AQ)</f>
        <v>989</v>
      </c>
      <c r="AB50" s="8">
        <f>SUMIF('6 LYCEE PUBLIC'!$DT:$DT,$AJ50,'6 LYCEE PUBLIC'!$DU:$DU)+SUMIF('10 LYCEE PRIVE'!$DQ:$DQ,$AJ50,'10 LYCEE PRIVE'!$DR:$DR)</f>
        <v>3813</v>
      </c>
      <c r="AC50" s="8">
        <f>SUMIF('6 LYCEE PUBLIC'!$DT:$DT,$AJ50,'6 LYCEE PUBLIC'!$DV:$DV)+SUMIF('10 LYCEE PRIVE'!$DQ:$DQ,$AJ50,'10 LYCEE PRIVE'!$DS:$DS)</f>
        <v>2181</v>
      </c>
      <c r="AD50" s="8">
        <f>SUMIF('6 LYCEE PUBLIC'!$DT:$DT,$AJ50,'6 LYCEE PUBLIC'!$CV:$CV)+SUMIF('10 LYCEE PRIVE'!$DQ:$DQ,$AJ50,'10 LYCEE PRIVE'!$CQ:$CQ)</f>
        <v>684</v>
      </c>
      <c r="AE50" s="8">
        <f>SUMIF('6 LYCEE PUBLIC'!$DT:$DT,$AJ50,'6 LYCEE PUBLIC'!$BE:$BE)+SUMIF('10 LYCEE PRIVE'!$DQ:$DQ,$AJ50,'10 LYCEE PRIVE'!$BE:$BE)</f>
        <v>385</v>
      </c>
      <c r="AF50" s="8">
        <f>SUMIF('6 LYCEE PUBLIC'!$DT:$DT,$AJ50,'6 LYCEE PUBLIC'!$DW:$DW)+SUMIF('10 LYCEE PRIVE'!$DQ:$DQ,$AJ50,'10 LYCEE PRIVE'!$DT:$DT)</f>
        <v>14046</v>
      </c>
      <c r="AG50" s="8">
        <f>SUMIF('6 LYCEE PUBLIC'!$DT:$DT,$AJ50,'6 LYCEE PUBLIC'!$BI:$BI)+SUMIF('10 LYCEE PRIVE'!$DQ:$DQ,$AJ50,'10 LYCEE PRIVE'!$BI:$BI)</f>
        <v>52</v>
      </c>
      <c r="AI50" s="113" t="str">
        <f t="shared" si="2"/>
        <v>HAUTE MATSIATRA</v>
      </c>
      <c r="AJ50" s="113" t="str">
        <f t="shared" si="3"/>
        <v>HAUTE MATSIATRAURBAIN</v>
      </c>
    </row>
    <row r="51" spans="1:36">
      <c r="A51" s="162"/>
      <c r="B51" s="34" t="s">
        <v>102</v>
      </c>
      <c r="C51" s="35">
        <f>SUMIF('3 PRESCOLAIRE PUBLIC'!$AU:$AU,$AJ51,'3 PRESCOLAIRE PUBLIC'!$K:$K)+SUMIF('7 PRESCOLAIRE PRIVE'!$AP:$AP,$AJ51,'7 PRESCOLAIRE PRIVE'!$K:$K)</f>
        <v>43007</v>
      </c>
      <c r="D51" s="35">
        <f>SUMIF('3 PRESCOLAIRE PUBLIC'!$AU:$AU,$AJ51,'3 PRESCOLAIRE PUBLIC'!$T:$T)+SUMIF('7 PRESCOLAIRE PRIVE'!$AP:$AP,$AJ51,'7 PRESCOLAIRE PRIVE'!$T:$T)</f>
        <v>1199</v>
      </c>
      <c r="E51" s="35">
        <f>SUMIF('3 PRESCOLAIRE PUBLIC'!$AU:$AU,$AJ51,'3 PRESCOLAIRE PUBLIC'!$AV:$AV)+SUMIF('7 PRESCOLAIRE PRIVE'!$AP:$AP,$AJ51,'7 PRESCOLAIRE PRIVE'!$AQ:$AQ)</f>
        <v>16329</v>
      </c>
      <c r="F51" s="35">
        <f>SUMIF('3 PRESCOLAIRE PUBLIC'!$AU:$AU,$AJ51,'3 PRESCOLAIRE PUBLIC'!$AC:$AC)+SUMIF('7 PRESCOLAIRE PRIVE'!$AP:$AP,$AJ51,'7 PRESCOLAIRE PRIVE'!$X:$X)</f>
        <v>1775</v>
      </c>
      <c r="G51" s="35">
        <f>SUMIF('3 PRESCOLAIRE PUBLIC'!$AU:$AU,$AJ51,'3 PRESCOLAIRE PUBLIC'!$AH:$AH)+SUMIF('7 PRESCOLAIRE PRIVE'!$AP:$AP,$AJ51,'7 PRESCOLAIRE PRIVE'!$AC:$AC)</f>
        <v>1003</v>
      </c>
      <c r="H51" s="35">
        <f>SUMIF('4 PRIMAIRE PUBLIC'!$CR:$CR,$AJ51,'4 PRIMAIRE PUBLIC'!$M:$M)+SUMIF('8 PRIMAIRE PRIVE'!$CN:$CN,$AJ51,'8 PRIMAIRE PRIVE'!$M:$M)</f>
        <v>297933</v>
      </c>
      <c r="I51" s="35">
        <f>SUMIF('4 PRIMAIRE PUBLIC'!$CR:$CR,$AJ51,'4 PRIMAIRE PUBLIC'!$AA:$AA)+SUMIF('8 PRIMAIRE PRIVE'!$CN:$CN,$AJ51,'8 PRIMAIRE PRIVE'!$AA:$AA)</f>
        <v>64155</v>
      </c>
      <c r="J51" s="35">
        <f>SUMIF('4 PRIMAIRE PUBLIC'!$CR:$CR,$AJ51,'4 PRIMAIRE PUBLIC'!$BC:$BC)+SUMIF('8 PRIMAIRE PRIVE'!$CN:$CN,$AJ51,'8 PRIMAIRE PRIVE'!$BC:$BC)</f>
        <v>31491</v>
      </c>
      <c r="K51" s="35">
        <f>SUMIF('4 PRIMAIRE PUBLIC'!$CR:$CR,$AJ51,'4 PRIMAIRE PUBLIC'!$BG:$BG)+SUMIF('8 PRIMAIRE PRIVE'!$CN:$CN,$AJ51,'8 PRIMAIRE PRIVE'!$BG:$BG)</f>
        <v>17210</v>
      </c>
      <c r="L51" s="35">
        <f>SUMIF('4 PRIMAIRE PUBLIC'!$CR:$CR,$AJ51,'4 PRIMAIRE PUBLIC'!$BV:$BV)+SUMIF('8 PRIMAIRE PRIVE'!$CN:$CN,$AJ51,'8 PRIMAIRE PRIVE'!$BQ:$BQ)</f>
        <v>7356</v>
      </c>
      <c r="M51" s="35">
        <f>SUMIF('4 PRIMAIRE PUBLIC'!$CR:$CR,$AJ51,'4 PRIMAIRE PUBLIC'!$AK:$AK)+SUMIF('8 PRIMAIRE PRIVE'!$CN:$CN,$AJ51,'8 PRIMAIRE PRIVE'!$AK:$AK)</f>
        <v>6942</v>
      </c>
      <c r="N51" s="35">
        <f>SUMIF('4 PRIMAIRE PUBLIC'!$CR:$CR,$AJ51,'4 PRIMAIRE PUBLIC'!$CS:$CS)+SUMIF('8 PRIMAIRE PRIVE'!$CN:$CN,$AJ51,'8 PRIMAIRE PRIVE'!$CO:$CO)</f>
        <v>195296</v>
      </c>
      <c r="O51" s="35">
        <f>SUMIF('4 PRIMAIRE PUBLIC'!$CR:$CR,$AJ51,'4 PRIMAIRE PUBLIC'!$AO:$AO)+SUMIF('8 PRIMAIRE PRIVE'!$CN:$CN,$AJ51,'8 PRIMAIRE PRIVE'!$AO:$AO)</f>
        <v>1680</v>
      </c>
      <c r="P51" s="162"/>
      <c r="Q51" s="34" t="s">
        <v>102</v>
      </c>
      <c r="R51" s="35">
        <f>SUMIF('5 COLLEGE PUBLIC'!$CM:$CM,$AJ51,'5 COLLEGE PUBLIC'!$K:$K)+SUMIF('9 COLLEGE PRIVE'!$CJ:$CJ,$AJ51,'9 COLLEGE PRIVE'!$K:$K)</f>
        <v>70140</v>
      </c>
      <c r="S51" s="35">
        <f>SUMIF('5 COLLEGE PUBLIC'!$CM:$CM,$AJ51,'5 COLLEGE PUBLIC'!$W:$W)+SUMIF('9 COLLEGE PRIVE'!$CJ:$CJ,$AJ51,'9 COLLEGE PRIVE'!$W:$W)</f>
        <v>6929</v>
      </c>
      <c r="T51" s="35">
        <f>SUMIF('5 COLLEGE PUBLIC'!$CM:$CM,$AJ51,'5 COLLEGE PUBLIC'!$AX:$AX)+SUMIF('9 COLLEGE PRIVE'!$CJ:$CJ,$AJ51,'9 COLLEGE PRIVE'!$AX:$AX)</f>
        <v>16629</v>
      </c>
      <c r="U51" s="35">
        <f>SUMIF('5 COLLEGE PUBLIC'!$CM:$CM,$AJ51,'5 COLLEGE PUBLIC'!$BB:$BB)+SUMIF('9 COLLEGE PRIVE'!$CJ:$CJ,$AJ51,'9 COLLEGE PRIVE'!$BB:$BB)</f>
        <v>8574</v>
      </c>
      <c r="V51" s="35">
        <f>SUMIF('5 COLLEGE PUBLIC'!$CM:$CM,$AJ51,'5 COLLEGE PUBLIC'!$BQ:$BQ)+SUMIF('9 COLLEGE PRIVE'!$CJ:$CJ,$AJ51,'9 COLLEGE PRIVE'!$BL:$BL)</f>
        <v>3613</v>
      </c>
      <c r="W51" s="35">
        <f>SUMIF('5 COLLEGE PUBLIC'!$CM:$CM,$AJ51,'5 COLLEGE PUBLIC'!$AF:$AF)+SUMIF('9 COLLEGE PRIVE'!$CJ:$CJ,$AJ51,'9 COLLEGE PRIVE'!$AF:$AF)</f>
        <v>2068</v>
      </c>
      <c r="X51" s="35">
        <f>SUMIF('5 COLLEGE PUBLIC'!$CM:$CM,$AJ51,'5 COLLEGE PUBLIC'!$CN:$CN)+SUMIF('9 COLLEGE PRIVE'!$CJ:$CJ,$AJ51,'9 COLLEGE PRIVE'!$CK:$CK)</f>
        <v>62619</v>
      </c>
      <c r="Y51" s="35">
        <f>SUMIF('5 COLLEGE PUBLIC'!$CM:$CM,$AJ51,'5 COLLEGE PUBLIC'!$AJ:$AJ)+SUMIF('9 COLLEGE PRIVE'!$CJ:$CJ,$AJ51,'9 COLLEGE PRIVE'!$AJ:$AJ)</f>
        <v>349</v>
      </c>
      <c r="Z51" s="35">
        <f>SUMIF('6 LYCEE PUBLIC'!$DT:$DT,$AJ51,'6 LYCEE PUBLIC'!$U:$U)+SUMIF('10 LYCEE PRIVE'!$DQ:$DQ,$AJ51,'10 LYCEE PRIVE'!$U:$U)</f>
        <v>27781</v>
      </c>
      <c r="AA51" s="35">
        <f>SUMIF('6 LYCEE PUBLIC'!$DT:$DT,$AJ51,'6 LYCEE PUBLIC'!$AQ:$AQ)+SUMIF('10 LYCEE PRIVE'!$DQ:$DQ,$AJ51,'10 LYCEE PRIVE'!$AQ:$AQ)</f>
        <v>2595</v>
      </c>
      <c r="AB51" s="35">
        <f>SUMIF('6 LYCEE PUBLIC'!$DT:$DT,$AJ51,'6 LYCEE PUBLIC'!$DU:$DU)+SUMIF('10 LYCEE PRIVE'!$DQ:$DQ,$AJ51,'10 LYCEE PRIVE'!$DR:$DR)</f>
        <v>7981</v>
      </c>
      <c r="AC51" s="35">
        <f>SUMIF('6 LYCEE PUBLIC'!$DT:$DT,$AJ51,'6 LYCEE PUBLIC'!$DV:$DV)+SUMIF('10 LYCEE PRIVE'!$DQ:$DQ,$AJ51,'10 LYCEE PRIVE'!$DS:$DS)</f>
        <v>4054</v>
      </c>
      <c r="AD51" s="35">
        <f>SUMIF('6 LYCEE PUBLIC'!$DT:$DT,$AJ51,'6 LYCEE PUBLIC'!$CV:$CV)+SUMIF('10 LYCEE PRIVE'!$DQ:$DQ,$AJ51,'10 LYCEE PRIVE'!$CQ:$CQ)</f>
        <v>1454</v>
      </c>
      <c r="AE51" s="35">
        <f>SUMIF('6 LYCEE PUBLIC'!$DT:$DT,$AJ51,'6 LYCEE PUBLIC'!$BE:$BE)+SUMIF('10 LYCEE PRIVE'!$DQ:$DQ,$AJ51,'10 LYCEE PRIVE'!$BE:$BE)</f>
        <v>784</v>
      </c>
      <c r="AF51" s="35">
        <f>SUMIF('6 LYCEE PUBLIC'!$DT:$DT,$AJ51,'6 LYCEE PUBLIC'!$DW:$DW)+SUMIF('10 LYCEE PRIVE'!$DQ:$DQ,$AJ51,'10 LYCEE PRIVE'!$DT:$DT)</f>
        <v>27406</v>
      </c>
      <c r="AG51" s="35">
        <f>SUMIF('6 LYCEE PUBLIC'!$DT:$DT,$AJ51,'6 LYCEE PUBLIC'!$BI:$BI)+SUMIF('10 LYCEE PRIVE'!$DQ:$DQ,$AJ51,'10 LYCEE PRIVE'!$BI:$BI)</f>
        <v>127</v>
      </c>
      <c r="AI51" s="113" t="str">
        <f t="shared" si="2"/>
        <v>HAUTE MATSIATRA</v>
      </c>
      <c r="AJ51" s="113" t="str">
        <f t="shared" si="3"/>
        <v>HAUTE MATSIATRATOTAL</v>
      </c>
    </row>
    <row r="52" spans="1:36">
      <c r="A52" s="162" t="s">
        <v>138</v>
      </c>
      <c r="B52" s="13" t="s">
        <v>119</v>
      </c>
      <c r="C52" s="12">
        <f>SUMIF('3 PRESCOLAIRE PUBLIC'!$AU:$AU,$AJ52,'3 PRESCOLAIRE PUBLIC'!$K:$K)+SUMIF('7 PRESCOLAIRE PRIVE'!$AP:$AP,$AJ52,'7 PRESCOLAIRE PRIVE'!$K:$K)</f>
        <v>18368</v>
      </c>
      <c r="D52" s="12">
        <f>SUMIF('3 PRESCOLAIRE PUBLIC'!$AU:$AU,$AJ52,'3 PRESCOLAIRE PUBLIC'!$T:$T)+SUMIF('7 PRESCOLAIRE PRIVE'!$AP:$AP,$AJ52,'7 PRESCOLAIRE PRIVE'!$T:$T)</f>
        <v>325</v>
      </c>
      <c r="E52" s="12">
        <f>SUMIF('3 PRESCOLAIRE PUBLIC'!$AU:$AU,$AJ52,'3 PRESCOLAIRE PUBLIC'!$AV:$AV)+SUMIF('7 PRESCOLAIRE PRIVE'!$AP:$AP,$AJ52,'7 PRESCOLAIRE PRIVE'!$AQ:$AQ)</f>
        <v>3347</v>
      </c>
      <c r="F52" s="12">
        <f>SUMIF('3 PRESCOLAIRE PUBLIC'!$AU:$AU,$AJ52,'3 PRESCOLAIRE PUBLIC'!$AC:$AC)+SUMIF('7 PRESCOLAIRE PRIVE'!$AP:$AP,$AJ52,'7 PRESCOLAIRE PRIVE'!$X:$X)</f>
        <v>692</v>
      </c>
      <c r="G52" s="12">
        <f>SUMIF('3 PRESCOLAIRE PUBLIC'!$AU:$AU,$AJ52,'3 PRESCOLAIRE PUBLIC'!$AH:$AH)+SUMIF('7 PRESCOLAIRE PRIVE'!$AP:$AP,$AJ52,'7 PRESCOLAIRE PRIVE'!$AC:$AC)</f>
        <v>429</v>
      </c>
      <c r="H52" s="12">
        <f>SUMIF('4 PRIMAIRE PUBLIC'!$CR:$CR,$AJ52,'4 PRIMAIRE PUBLIC'!$M:$M)+SUMIF('8 PRIMAIRE PRIVE'!$CN:$CN,$AJ52,'8 PRIMAIRE PRIVE'!$M:$M)</f>
        <v>72787</v>
      </c>
      <c r="I52" s="12">
        <f>SUMIF('4 PRIMAIRE PUBLIC'!$CR:$CR,$AJ52,'4 PRIMAIRE PUBLIC'!$AA:$AA)+SUMIF('8 PRIMAIRE PRIVE'!$CN:$CN,$AJ52,'8 PRIMAIRE PRIVE'!$AA:$AA)</f>
        <v>14974</v>
      </c>
      <c r="J52" s="12">
        <f>SUMIF('4 PRIMAIRE PUBLIC'!$CR:$CR,$AJ52,'4 PRIMAIRE PUBLIC'!$BC:$BC)+SUMIF('8 PRIMAIRE PRIVE'!$CN:$CN,$AJ52,'8 PRIMAIRE PRIVE'!$BC:$BC)</f>
        <v>3329</v>
      </c>
      <c r="K52" s="12">
        <f>SUMIF('4 PRIMAIRE PUBLIC'!$CR:$CR,$AJ52,'4 PRIMAIRE PUBLIC'!$BG:$BG)+SUMIF('8 PRIMAIRE PRIVE'!$CN:$CN,$AJ52,'8 PRIMAIRE PRIVE'!$BG:$BG)</f>
        <v>1962</v>
      </c>
      <c r="L52" s="12">
        <f>SUMIF('4 PRIMAIRE PUBLIC'!$CR:$CR,$AJ52,'4 PRIMAIRE PUBLIC'!$BV:$BV)+SUMIF('8 PRIMAIRE PRIVE'!$CN:$CN,$AJ52,'8 PRIMAIRE PRIVE'!$BQ:$BQ)</f>
        <v>1737</v>
      </c>
      <c r="M52" s="12">
        <f>SUMIF('4 PRIMAIRE PUBLIC'!$CR:$CR,$AJ52,'4 PRIMAIRE PUBLIC'!$AK:$AK)+SUMIF('8 PRIMAIRE PRIVE'!$CN:$CN,$AJ52,'8 PRIMAIRE PRIVE'!$AK:$AK)</f>
        <v>1490</v>
      </c>
      <c r="N52" s="12">
        <f>SUMIF('4 PRIMAIRE PUBLIC'!$CR:$CR,$AJ52,'4 PRIMAIRE PUBLIC'!$CS:$CS)+SUMIF('8 PRIMAIRE PRIVE'!$CN:$CN,$AJ52,'8 PRIMAIRE PRIVE'!$CO:$CO)</f>
        <v>30700</v>
      </c>
      <c r="O52" s="12">
        <f>SUMIF('4 PRIMAIRE PUBLIC'!$CR:$CR,$AJ52,'4 PRIMAIRE PUBLIC'!$AO:$AO)+SUMIF('8 PRIMAIRE PRIVE'!$CN:$CN,$AJ52,'8 PRIMAIRE PRIVE'!$AO:$AO)</f>
        <v>707</v>
      </c>
      <c r="P52" s="162" t="s">
        <v>138</v>
      </c>
      <c r="Q52" s="13" t="s">
        <v>119</v>
      </c>
      <c r="R52" s="12">
        <f>SUMIF('5 COLLEGE PUBLIC'!$CM:$CM,$AJ52,'5 COLLEGE PUBLIC'!$K:$K)+SUMIF('9 COLLEGE PRIVE'!$CJ:$CJ,$AJ52,'9 COLLEGE PRIVE'!$K:$K)</f>
        <v>7424</v>
      </c>
      <c r="S52" s="12">
        <f>SUMIF('5 COLLEGE PUBLIC'!$CM:$CM,$AJ52,'5 COLLEGE PUBLIC'!$W:$W)+SUMIF('9 COLLEGE PRIVE'!$CJ:$CJ,$AJ52,'9 COLLEGE PRIVE'!$W:$W)</f>
        <v>516</v>
      </c>
      <c r="T52" s="12">
        <f>SUMIF('5 COLLEGE PUBLIC'!$CM:$CM,$AJ52,'5 COLLEGE PUBLIC'!$AX:$AX)+SUMIF('9 COLLEGE PRIVE'!$CJ:$CJ,$AJ52,'9 COLLEGE PRIVE'!$AX:$AX)</f>
        <v>1767</v>
      </c>
      <c r="U52" s="12">
        <f>SUMIF('5 COLLEGE PUBLIC'!$CM:$CM,$AJ52,'5 COLLEGE PUBLIC'!$BB:$BB)+SUMIF('9 COLLEGE PRIVE'!$CJ:$CJ,$AJ52,'9 COLLEGE PRIVE'!$BB:$BB)</f>
        <v>787</v>
      </c>
      <c r="V52" s="12">
        <f>SUMIF('5 COLLEGE PUBLIC'!$CM:$CM,$AJ52,'5 COLLEGE PUBLIC'!$BQ:$BQ)+SUMIF('9 COLLEGE PRIVE'!$CJ:$CJ,$AJ52,'9 COLLEGE PRIVE'!$BL:$BL)</f>
        <v>389</v>
      </c>
      <c r="W52" s="12">
        <f>SUMIF('5 COLLEGE PUBLIC'!$CM:$CM,$AJ52,'5 COLLEGE PUBLIC'!$AF:$AF)+SUMIF('9 COLLEGE PRIVE'!$CJ:$CJ,$AJ52,'9 COLLEGE PRIVE'!$AF:$AF)</f>
        <v>218</v>
      </c>
      <c r="X52" s="12">
        <f>SUMIF('5 COLLEGE PUBLIC'!$CM:$CM,$AJ52,'5 COLLEGE PUBLIC'!$CN:$CN)+SUMIF('9 COLLEGE PRIVE'!$CJ:$CJ,$AJ52,'9 COLLEGE PRIVE'!$CK:$CK)</f>
        <v>7168</v>
      </c>
      <c r="Y52" s="12">
        <f>SUMIF('5 COLLEGE PUBLIC'!$CM:$CM,$AJ52,'5 COLLEGE PUBLIC'!$AJ:$AJ)+SUMIF('9 COLLEGE PRIVE'!$CJ:$CJ,$AJ52,'9 COLLEGE PRIVE'!$AJ:$AJ)</f>
        <v>51</v>
      </c>
      <c r="Z52" s="8">
        <f>SUMIF('6 LYCEE PUBLIC'!$DT:$DT,$AJ52,'6 LYCEE PUBLIC'!$U:$U)+SUMIF('10 LYCEE PRIVE'!$DQ:$DQ,$AJ52,'10 LYCEE PRIVE'!$U:$U)</f>
        <v>1756</v>
      </c>
      <c r="AA52" s="8">
        <f>SUMIF('6 LYCEE PUBLIC'!$DT:$DT,$AJ52,'6 LYCEE PUBLIC'!$AQ:$AQ)+SUMIF('10 LYCEE PRIVE'!$DQ:$DQ,$AJ52,'10 LYCEE PRIVE'!$AQ:$AQ)</f>
        <v>63</v>
      </c>
      <c r="AB52" s="8">
        <f>SUMIF('6 LYCEE PUBLIC'!$DT:$DT,$AJ52,'6 LYCEE PUBLIC'!$DU:$DU)+SUMIF('10 LYCEE PRIVE'!$DQ:$DQ,$AJ52,'10 LYCEE PRIVE'!$DR:$DR)</f>
        <v>394</v>
      </c>
      <c r="AC52" s="8">
        <f>SUMIF('6 LYCEE PUBLIC'!$DT:$DT,$AJ52,'6 LYCEE PUBLIC'!$DV:$DV)+SUMIF('10 LYCEE PRIVE'!$DQ:$DQ,$AJ52,'10 LYCEE PRIVE'!$DS:$DS)</f>
        <v>269</v>
      </c>
      <c r="AD52" s="8">
        <f>SUMIF('6 LYCEE PUBLIC'!$DT:$DT,$AJ52,'6 LYCEE PUBLIC'!$CV:$CV)+SUMIF('10 LYCEE PRIVE'!$DQ:$DQ,$AJ52,'10 LYCEE PRIVE'!$CQ:$CQ)</f>
        <v>112</v>
      </c>
      <c r="AE52" s="8">
        <f>SUMIF('6 LYCEE PUBLIC'!$DT:$DT,$AJ52,'6 LYCEE PUBLIC'!$BE:$BE)+SUMIF('10 LYCEE PRIVE'!$DQ:$DQ,$AJ52,'10 LYCEE PRIVE'!$BE:$BE)</f>
        <v>51</v>
      </c>
      <c r="AF52" s="8">
        <f>SUMIF('6 LYCEE PUBLIC'!$DT:$DT,$AJ52,'6 LYCEE PUBLIC'!$DW:$DW)+SUMIF('10 LYCEE PRIVE'!$DQ:$DQ,$AJ52,'10 LYCEE PRIVE'!$DT:$DT)</f>
        <v>1506</v>
      </c>
      <c r="AG52" s="8">
        <f>SUMIF('6 LYCEE PUBLIC'!$DT:$DT,$AJ52,'6 LYCEE PUBLIC'!$BI:$BI)+SUMIF('10 LYCEE PRIVE'!$DQ:$DQ,$AJ52,'10 LYCEE PRIVE'!$BI:$BI)</f>
        <v>13</v>
      </c>
      <c r="AI52" s="113" t="str">
        <f t="shared" si="2"/>
        <v>IHOROMBE</v>
      </c>
      <c r="AJ52" s="113" t="str">
        <f t="shared" si="3"/>
        <v>IHOROMBERURAL</v>
      </c>
    </row>
    <row r="53" spans="1:36">
      <c r="A53" s="162"/>
      <c r="B53" s="13" t="s">
        <v>120</v>
      </c>
      <c r="C53" s="12">
        <f>SUMIF('3 PRESCOLAIRE PUBLIC'!$AU:$AU,$AJ53,'3 PRESCOLAIRE PUBLIC'!$K:$K)+SUMIF('7 PRESCOLAIRE PRIVE'!$AP:$AP,$AJ53,'7 PRESCOLAIRE PRIVE'!$K:$K)</f>
        <v>2463</v>
      </c>
      <c r="D53" s="12">
        <f>SUMIF('3 PRESCOLAIRE PUBLIC'!$AU:$AU,$AJ53,'3 PRESCOLAIRE PUBLIC'!$T:$T)+SUMIF('7 PRESCOLAIRE PRIVE'!$AP:$AP,$AJ53,'7 PRESCOLAIRE PRIVE'!$T:$T)</f>
        <v>59</v>
      </c>
      <c r="E53" s="12">
        <f>SUMIF('3 PRESCOLAIRE PUBLIC'!$AU:$AU,$AJ53,'3 PRESCOLAIRE PUBLIC'!$AV:$AV)+SUMIF('7 PRESCOLAIRE PRIVE'!$AP:$AP,$AJ53,'7 PRESCOLAIRE PRIVE'!$AQ:$AQ)</f>
        <v>1853</v>
      </c>
      <c r="F53" s="12">
        <f>SUMIF('3 PRESCOLAIRE PUBLIC'!$AU:$AU,$AJ53,'3 PRESCOLAIRE PUBLIC'!$AC:$AC)+SUMIF('7 PRESCOLAIRE PRIVE'!$AP:$AP,$AJ53,'7 PRESCOLAIRE PRIVE'!$X:$X)</f>
        <v>89</v>
      </c>
      <c r="G53" s="12">
        <f>SUMIF('3 PRESCOLAIRE PUBLIC'!$AU:$AU,$AJ53,'3 PRESCOLAIRE PUBLIC'!$AH:$AH)+SUMIF('7 PRESCOLAIRE PRIVE'!$AP:$AP,$AJ53,'7 PRESCOLAIRE PRIVE'!$AC:$AC)</f>
        <v>24</v>
      </c>
      <c r="H53" s="12">
        <f>SUMIF('4 PRIMAIRE PUBLIC'!$CR:$CR,$AJ53,'4 PRIMAIRE PUBLIC'!$M:$M)+SUMIF('8 PRIMAIRE PRIVE'!$CN:$CN,$AJ53,'8 PRIMAIRE PRIVE'!$M:$M)</f>
        <v>8022</v>
      </c>
      <c r="I53" s="12">
        <f>SUMIF('4 PRIMAIRE PUBLIC'!$CR:$CR,$AJ53,'4 PRIMAIRE PUBLIC'!$AA:$AA)+SUMIF('8 PRIMAIRE PRIVE'!$CN:$CN,$AJ53,'8 PRIMAIRE PRIVE'!$AA:$AA)</f>
        <v>1179</v>
      </c>
      <c r="J53" s="12">
        <f>SUMIF('4 PRIMAIRE PUBLIC'!$CR:$CR,$AJ53,'4 PRIMAIRE PUBLIC'!$BC:$BC)+SUMIF('8 PRIMAIRE PRIVE'!$CN:$CN,$AJ53,'8 PRIMAIRE PRIVE'!$BC:$BC)</f>
        <v>1157</v>
      </c>
      <c r="K53" s="12">
        <f>SUMIF('4 PRIMAIRE PUBLIC'!$CR:$CR,$AJ53,'4 PRIMAIRE PUBLIC'!$BG:$BG)+SUMIF('8 PRIMAIRE PRIVE'!$CN:$CN,$AJ53,'8 PRIMAIRE PRIVE'!$BG:$BG)</f>
        <v>833</v>
      </c>
      <c r="L53" s="12">
        <f>SUMIF('4 PRIMAIRE PUBLIC'!$CR:$CR,$AJ53,'4 PRIMAIRE PUBLIC'!$BV:$BV)+SUMIF('8 PRIMAIRE PRIVE'!$CN:$CN,$AJ53,'8 PRIMAIRE PRIVE'!$BQ:$BQ)</f>
        <v>180</v>
      </c>
      <c r="M53" s="12">
        <f>SUMIF('4 PRIMAIRE PUBLIC'!$CR:$CR,$AJ53,'4 PRIMAIRE PUBLIC'!$AK:$AK)+SUMIF('8 PRIMAIRE PRIVE'!$CN:$CN,$AJ53,'8 PRIMAIRE PRIVE'!$AK:$AK)</f>
        <v>162</v>
      </c>
      <c r="N53" s="12">
        <f>SUMIF('4 PRIMAIRE PUBLIC'!$CR:$CR,$AJ53,'4 PRIMAIRE PUBLIC'!$CS:$CS)+SUMIF('8 PRIMAIRE PRIVE'!$CN:$CN,$AJ53,'8 PRIMAIRE PRIVE'!$CO:$CO)</f>
        <v>5484</v>
      </c>
      <c r="O53" s="12">
        <f>SUMIF('4 PRIMAIRE PUBLIC'!$CR:$CR,$AJ53,'4 PRIMAIRE PUBLIC'!$AO:$AO)+SUMIF('8 PRIMAIRE PRIVE'!$CN:$CN,$AJ53,'8 PRIMAIRE PRIVE'!$AO:$AO)</f>
        <v>25</v>
      </c>
      <c r="P53" s="162"/>
      <c r="Q53" s="13" t="s">
        <v>120</v>
      </c>
      <c r="R53" s="12">
        <f>SUMIF('5 COLLEGE PUBLIC'!$CM:$CM,$AJ53,'5 COLLEGE PUBLIC'!$K:$K)+SUMIF('9 COLLEGE PRIVE'!$CJ:$CJ,$AJ53,'9 COLLEGE PRIVE'!$K:$K)</f>
        <v>4492</v>
      </c>
      <c r="S53" s="12">
        <f>SUMIF('5 COLLEGE PUBLIC'!$CM:$CM,$AJ53,'5 COLLEGE PUBLIC'!$W:$W)+SUMIF('9 COLLEGE PRIVE'!$CJ:$CJ,$AJ53,'9 COLLEGE PRIVE'!$W:$W)</f>
        <v>439</v>
      </c>
      <c r="T53" s="12">
        <f>SUMIF('5 COLLEGE PUBLIC'!$CM:$CM,$AJ53,'5 COLLEGE PUBLIC'!$AX:$AX)+SUMIF('9 COLLEGE PRIVE'!$CJ:$CJ,$AJ53,'9 COLLEGE PRIVE'!$AX:$AX)</f>
        <v>1005</v>
      </c>
      <c r="U53" s="12">
        <f>SUMIF('5 COLLEGE PUBLIC'!$CM:$CM,$AJ53,'5 COLLEGE PUBLIC'!$BB:$BB)+SUMIF('9 COLLEGE PRIVE'!$CJ:$CJ,$AJ53,'9 COLLEGE PRIVE'!$BB:$BB)</f>
        <v>532</v>
      </c>
      <c r="V53" s="12">
        <f>SUMIF('5 COLLEGE PUBLIC'!$CM:$CM,$AJ53,'5 COLLEGE PUBLIC'!$BQ:$BQ)+SUMIF('9 COLLEGE PRIVE'!$CJ:$CJ,$AJ53,'9 COLLEGE PRIVE'!$BL:$BL)</f>
        <v>176</v>
      </c>
      <c r="W53" s="12">
        <f>SUMIF('5 COLLEGE PUBLIC'!$CM:$CM,$AJ53,'5 COLLEGE PUBLIC'!$AF:$AF)+SUMIF('9 COLLEGE PRIVE'!$CJ:$CJ,$AJ53,'9 COLLEGE PRIVE'!$AF:$AF)</f>
        <v>88</v>
      </c>
      <c r="X53" s="12">
        <f>SUMIF('5 COLLEGE PUBLIC'!$CM:$CM,$AJ53,'5 COLLEGE PUBLIC'!$CN:$CN)+SUMIF('9 COLLEGE PRIVE'!$CJ:$CJ,$AJ53,'9 COLLEGE PRIVE'!$CK:$CK)</f>
        <v>3366</v>
      </c>
      <c r="Y53" s="12">
        <f>SUMIF('5 COLLEGE PUBLIC'!$CM:$CM,$AJ53,'5 COLLEGE PUBLIC'!$AJ:$AJ)+SUMIF('9 COLLEGE PRIVE'!$CJ:$CJ,$AJ53,'9 COLLEGE PRIVE'!$AJ:$AJ)</f>
        <v>14</v>
      </c>
      <c r="Z53" s="8">
        <f>SUMIF('6 LYCEE PUBLIC'!$DT:$DT,$AJ53,'6 LYCEE PUBLIC'!$U:$U)+SUMIF('10 LYCEE PRIVE'!$DQ:$DQ,$AJ53,'10 LYCEE PRIVE'!$U:$U)</f>
        <v>2384</v>
      </c>
      <c r="AA53" s="8">
        <f>SUMIF('6 LYCEE PUBLIC'!$DT:$DT,$AJ53,'6 LYCEE PUBLIC'!$AQ:$AQ)+SUMIF('10 LYCEE PRIVE'!$DQ:$DQ,$AJ53,'10 LYCEE PRIVE'!$AQ:$AQ)</f>
        <v>66</v>
      </c>
      <c r="AB53" s="8">
        <f>SUMIF('6 LYCEE PUBLIC'!$DT:$DT,$AJ53,'6 LYCEE PUBLIC'!$DU:$DU)+SUMIF('10 LYCEE PRIVE'!$DQ:$DQ,$AJ53,'10 LYCEE PRIVE'!$DR:$DR)</f>
        <v>666</v>
      </c>
      <c r="AC53" s="8">
        <f>SUMIF('6 LYCEE PUBLIC'!$DT:$DT,$AJ53,'6 LYCEE PUBLIC'!$DV:$DV)+SUMIF('10 LYCEE PRIVE'!$DQ:$DQ,$AJ53,'10 LYCEE PRIVE'!$DS:$DS)</f>
        <v>341</v>
      </c>
      <c r="AD53" s="8">
        <f>SUMIF('6 LYCEE PUBLIC'!$DT:$DT,$AJ53,'6 LYCEE PUBLIC'!$CV:$CV)+SUMIF('10 LYCEE PRIVE'!$DQ:$DQ,$AJ53,'10 LYCEE PRIVE'!$CQ:$CQ)</f>
        <v>126</v>
      </c>
      <c r="AE53" s="8">
        <f>SUMIF('6 LYCEE PUBLIC'!$DT:$DT,$AJ53,'6 LYCEE PUBLIC'!$BE:$BE)+SUMIF('10 LYCEE PRIVE'!$DQ:$DQ,$AJ53,'10 LYCEE PRIVE'!$BE:$BE)</f>
        <v>51</v>
      </c>
      <c r="AF53" s="8">
        <f>SUMIF('6 LYCEE PUBLIC'!$DT:$DT,$AJ53,'6 LYCEE PUBLIC'!$DW:$DW)+SUMIF('10 LYCEE PRIVE'!$DQ:$DQ,$AJ53,'10 LYCEE PRIVE'!$DT:$DT)</f>
        <v>2155</v>
      </c>
      <c r="AG53" s="8">
        <f>SUMIF('6 LYCEE PUBLIC'!$DT:$DT,$AJ53,'6 LYCEE PUBLIC'!$BI:$BI)+SUMIF('10 LYCEE PRIVE'!$DQ:$DQ,$AJ53,'10 LYCEE PRIVE'!$BI:$BI)</f>
        <v>8</v>
      </c>
      <c r="AI53" s="113" t="str">
        <f t="shared" si="2"/>
        <v>IHOROMBE</v>
      </c>
      <c r="AJ53" s="113" t="str">
        <f t="shared" si="3"/>
        <v>IHOROMBEURBAIN</v>
      </c>
    </row>
    <row r="54" spans="1:36">
      <c r="A54" s="162"/>
      <c r="B54" s="34" t="s">
        <v>102</v>
      </c>
      <c r="C54" s="35">
        <f>SUMIF('3 PRESCOLAIRE PUBLIC'!$AU:$AU,$AJ54,'3 PRESCOLAIRE PUBLIC'!$K:$K)+SUMIF('7 PRESCOLAIRE PRIVE'!$AP:$AP,$AJ54,'7 PRESCOLAIRE PRIVE'!$K:$K)</f>
        <v>20831</v>
      </c>
      <c r="D54" s="35">
        <f>SUMIF('3 PRESCOLAIRE PUBLIC'!$AU:$AU,$AJ54,'3 PRESCOLAIRE PUBLIC'!$T:$T)+SUMIF('7 PRESCOLAIRE PRIVE'!$AP:$AP,$AJ54,'7 PRESCOLAIRE PRIVE'!$T:$T)</f>
        <v>384</v>
      </c>
      <c r="E54" s="35">
        <f>SUMIF('3 PRESCOLAIRE PUBLIC'!$AU:$AU,$AJ54,'3 PRESCOLAIRE PUBLIC'!$AV:$AV)+SUMIF('7 PRESCOLAIRE PRIVE'!$AP:$AP,$AJ54,'7 PRESCOLAIRE PRIVE'!$AQ:$AQ)</f>
        <v>5200</v>
      </c>
      <c r="F54" s="35">
        <f>SUMIF('3 PRESCOLAIRE PUBLIC'!$AU:$AU,$AJ54,'3 PRESCOLAIRE PUBLIC'!$AC:$AC)+SUMIF('7 PRESCOLAIRE PRIVE'!$AP:$AP,$AJ54,'7 PRESCOLAIRE PRIVE'!$X:$X)</f>
        <v>781</v>
      </c>
      <c r="G54" s="35">
        <f>SUMIF('3 PRESCOLAIRE PUBLIC'!$AU:$AU,$AJ54,'3 PRESCOLAIRE PUBLIC'!$AH:$AH)+SUMIF('7 PRESCOLAIRE PRIVE'!$AP:$AP,$AJ54,'7 PRESCOLAIRE PRIVE'!$AC:$AC)</f>
        <v>453</v>
      </c>
      <c r="H54" s="35">
        <f>SUMIF('4 PRIMAIRE PUBLIC'!$CR:$CR,$AJ54,'4 PRIMAIRE PUBLIC'!$M:$M)+SUMIF('8 PRIMAIRE PRIVE'!$CN:$CN,$AJ54,'8 PRIMAIRE PRIVE'!$M:$M)</f>
        <v>80809</v>
      </c>
      <c r="I54" s="35">
        <f>SUMIF('4 PRIMAIRE PUBLIC'!$CR:$CR,$AJ54,'4 PRIMAIRE PUBLIC'!$AA:$AA)+SUMIF('8 PRIMAIRE PRIVE'!$CN:$CN,$AJ54,'8 PRIMAIRE PRIVE'!$AA:$AA)</f>
        <v>16153</v>
      </c>
      <c r="J54" s="35">
        <f>SUMIF('4 PRIMAIRE PUBLIC'!$CR:$CR,$AJ54,'4 PRIMAIRE PUBLIC'!$BC:$BC)+SUMIF('8 PRIMAIRE PRIVE'!$CN:$CN,$AJ54,'8 PRIMAIRE PRIVE'!$BC:$BC)</f>
        <v>4486</v>
      </c>
      <c r="K54" s="35">
        <f>SUMIF('4 PRIMAIRE PUBLIC'!$CR:$CR,$AJ54,'4 PRIMAIRE PUBLIC'!$BG:$BG)+SUMIF('8 PRIMAIRE PRIVE'!$CN:$CN,$AJ54,'8 PRIMAIRE PRIVE'!$BG:$BG)</f>
        <v>2795</v>
      </c>
      <c r="L54" s="35">
        <f>SUMIF('4 PRIMAIRE PUBLIC'!$CR:$CR,$AJ54,'4 PRIMAIRE PUBLIC'!$BV:$BV)+SUMIF('8 PRIMAIRE PRIVE'!$CN:$CN,$AJ54,'8 PRIMAIRE PRIVE'!$BQ:$BQ)</f>
        <v>1917</v>
      </c>
      <c r="M54" s="35">
        <f>SUMIF('4 PRIMAIRE PUBLIC'!$CR:$CR,$AJ54,'4 PRIMAIRE PUBLIC'!$AK:$AK)+SUMIF('8 PRIMAIRE PRIVE'!$CN:$CN,$AJ54,'8 PRIMAIRE PRIVE'!$AK:$AK)</f>
        <v>1652</v>
      </c>
      <c r="N54" s="35">
        <f>SUMIF('4 PRIMAIRE PUBLIC'!$CR:$CR,$AJ54,'4 PRIMAIRE PUBLIC'!$CS:$CS)+SUMIF('8 PRIMAIRE PRIVE'!$CN:$CN,$AJ54,'8 PRIMAIRE PRIVE'!$CO:$CO)</f>
        <v>36184</v>
      </c>
      <c r="O54" s="35">
        <f>SUMIF('4 PRIMAIRE PUBLIC'!$CR:$CR,$AJ54,'4 PRIMAIRE PUBLIC'!$AO:$AO)+SUMIF('8 PRIMAIRE PRIVE'!$CN:$CN,$AJ54,'8 PRIMAIRE PRIVE'!$AO:$AO)</f>
        <v>732</v>
      </c>
      <c r="P54" s="162"/>
      <c r="Q54" s="34" t="s">
        <v>102</v>
      </c>
      <c r="R54" s="35">
        <f>SUMIF('5 COLLEGE PUBLIC'!$CM:$CM,$AJ54,'5 COLLEGE PUBLIC'!$K:$K)+SUMIF('9 COLLEGE PRIVE'!$CJ:$CJ,$AJ54,'9 COLLEGE PRIVE'!$K:$K)</f>
        <v>11916</v>
      </c>
      <c r="S54" s="35">
        <f>SUMIF('5 COLLEGE PUBLIC'!$CM:$CM,$AJ54,'5 COLLEGE PUBLIC'!$W:$W)+SUMIF('9 COLLEGE PRIVE'!$CJ:$CJ,$AJ54,'9 COLLEGE PRIVE'!$W:$W)</f>
        <v>955</v>
      </c>
      <c r="T54" s="35">
        <f>SUMIF('5 COLLEGE PUBLIC'!$CM:$CM,$AJ54,'5 COLLEGE PUBLIC'!$AX:$AX)+SUMIF('9 COLLEGE PRIVE'!$CJ:$CJ,$AJ54,'9 COLLEGE PRIVE'!$AX:$AX)</f>
        <v>2772</v>
      </c>
      <c r="U54" s="35">
        <f>SUMIF('5 COLLEGE PUBLIC'!$CM:$CM,$AJ54,'5 COLLEGE PUBLIC'!$BB:$BB)+SUMIF('9 COLLEGE PRIVE'!$CJ:$CJ,$AJ54,'9 COLLEGE PRIVE'!$BB:$BB)</f>
        <v>1319</v>
      </c>
      <c r="V54" s="35">
        <f>SUMIF('5 COLLEGE PUBLIC'!$CM:$CM,$AJ54,'5 COLLEGE PUBLIC'!$BQ:$BQ)+SUMIF('9 COLLEGE PRIVE'!$CJ:$CJ,$AJ54,'9 COLLEGE PRIVE'!$BL:$BL)</f>
        <v>565</v>
      </c>
      <c r="W54" s="35">
        <f>SUMIF('5 COLLEGE PUBLIC'!$CM:$CM,$AJ54,'5 COLLEGE PUBLIC'!$AF:$AF)+SUMIF('9 COLLEGE PRIVE'!$CJ:$CJ,$AJ54,'9 COLLEGE PRIVE'!$AF:$AF)</f>
        <v>306</v>
      </c>
      <c r="X54" s="35">
        <f>SUMIF('5 COLLEGE PUBLIC'!$CM:$CM,$AJ54,'5 COLLEGE PUBLIC'!$CN:$CN)+SUMIF('9 COLLEGE PRIVE'!$CJ:$CJ,$AJ54,'9 COLLEGE PRIVE'!$CK:$CK)</f>
        <v>10534</v>
      </c>
      <c r="Y54" s="35">
        <f>SUMIF('5 COLLEGE PUBLIC'!$CM:$CM,$AJ54,'5 COLLEGE PUBLIC'!$AJ:$AJ)+SUMIF('9 COLLEGE PRIVE'!$CJ:$CJ,$AJ54,'9 COLLEGE PRIVE'!$AJ:$AJ)</f>
        <v>65</v>
      </c>
      <c r="Z54" s="35">
        <f>SUMIF('6 LYCEE PUBLIC'!$DT:$DT,$AJ54,'6 LYCEE PUBLIC'!$U:$U)+SUMIF('10 LYCEE PRIVE'!$DQ:$DQ,$AJ54,'10 LYCEE PRIVE'!$U:$U)</f>
        <v>4140</v>
      </c>
      <c r="AA54" s="35">
        <f>SUMIF('6 LYCEE PUBLIC'!$DT:$DT,$AJ54,'6 LYCEE PUBLIC'!$AQ:$AQ)+SUMIF('10 LYCEE PRIVE'!$DQ:$DQ,$AJ54,'10 LYCEE PRIVE'!$AQ:$AQ)</f>
        <v>129</v>
      </c>
      <c r="AB54" s="35">
        <f>SUMIF('6 LYCEE PUBLIC'!$DT:$DT,$AJ54,'6 LYCEE PUBLIC'!$DU:$DU)+SUMIF('10 LYCEE PRIVE'!$DQ:$DQ,$AJ54,'10 LYCEE PRIVE'!$DR:$DR)</f>
        <v>1060</v>
      </c>
      <c r="AC54" s="35">
        <f>SUMIF('6 LYCEE PUBLIC'!$DT:$DT,$AJ54,'6 LYCEE PUBLIC'!$DV:$DV)+SUMIF('10 LYCEE PRIVE'!$DQ:$DQ,$AJ54,'10 LYCEE PRIVE'!$DS:$DS)</f>
        <v>610</v>
      </c>
      <c r="AD54" s="35">
        <f>SUMIF('6 LYCEE PUBLIC'!$DT:$DT,$AJ54,'6 LYCEE PUBLIC'!$CV:$CV)+SUMIF('10 LYCEE PRIVE'!$DQ:$DQ,$AJ54,'10 LYCEE PRIVE'!$CQ:$CQ)</f>
        <v>238</v>
      </c>
      <c r="AE54" s="35">
        <f>SUMIF('6 LYCEE PUBLIC'!$DT:$DT,$AJ54,'6 LYCEE PUBLIC'!$BE:$BE)+SUMIF('10 LYCEE PRIVE'!$DQ:$DQ,$AJ54,'10 LYCEE PRIVE'!$BE:$BE)</f>
        <v>102</v>
      </c>
      <c r="AF54" s="35">
        <f>SUMIF('6 LYCEE PUBLIC'!$DT:$DT,$AJ54,'6 LYCEE PUBLIC'!$DW:$DW)+SUMIF('10 LYCEE PRIVE'!$DQ:$DQ,$AJ54,'10 LYCEE PRIVE'!$DT:$DT)</f>
        <v>3661</v>
      </c>
      <c r="AG54" s="35">
        <f>SUMIF('6 LYCEE PUBLIC'!$DT:$DT,$AJ54,'6 LYCEE PUBLIC'!$BI:$BI)+SUMIF('10 LYCEE PRIVE'!$DQ:$DQ,$AJ54,'10 LYCEE PRIVE'!$BI:$BI)</f>
        <v>21</v>
      </c>
      <c r="AI54" s="113" t="str">
        <f t="shared" si="2"/>
        <v>IHOROMBE</v>
      </c>
      <c r="AJ54" s="113" t="str">
        <f t="shared" si="3"/>
        <v>IHOROMBETOTAL</v>
      </c>
    </row>
    <row r="55" spans="1:36">
      <c r="A55" s="162" t="s">
        <v>139</v>
      </c>
      <c r="B55" s="13" t="s">
        <v>119</v>
      </c>
      <c r="C55" s="12">
        <f>SUMIF('3 PRESCOLAIRE PUBLIC'!$AU:$AU,$AJ55,'3 PRESCOLAIRE PUBLIC'!$K:$K)+SUMIF('7 PRESCOLAIRE PRIVE'!$AP:$AP,$AJ55,'7 PRESCOLAIRE PRIVE'!$K:$K)</f>
        <v>12508</v>
      </c>
      <c r="D55" s="12">
        <f>SUMIF('3 PRESCOLAIRE PUBLIC'!$AU:$AU,$AJ55,'3 PRESCOLAIRE PUBLIC'!$T:$T)+SUMIF('7 PRESCOLAIRE PRIVE'!$AP:$AP,$AJ55,'7 PRESCOLAIRE PRIVE'!$T:$T)</f>
        <v>440</v>
      </c>
      <c r="E55" s="12">
        <f>SUMIF('3 PRESCOLAIRE PUBLIC'!$AU:$AU,$AJ55,'3 PRESCOLAIRE PUBLIC'!$AV:$AV)+SUMIF('7 PRESCOLAIRE PRIVE'!$AP:$AP,$AJ55,'7 PRESCOLAIRE PRIVE'!$AQ:$AQ)</f>
        <v>7436</v>
      </c>
      <c r="F55" s="12">
        <f>SUMIF('3 PRESCOLAIRE PUBLIC'!$AU:$AU,$AJ55,'3 PRESCOLAIRE PUBLIC'!$AC:$AC)+SUMIF('7 PRESCOLAIRE PRIVE'!$AP:$AP,$AJ55,'7 PRESCOLAIRE PRIVE'!$X:$X)</f>
        <v>492</v>
      </c>
      <c r="G55" s="12">
        <f>SUMIF('3 PRESCOLAIRE PUBLIC'!$AU:$AU,$AJ55,'3 PRESCOLAIRE PUBLIC'!$AH:$AH)+SUMIF('7 PRESCOLAIRE PRIVE'!$AP:$AP,$AJ55,'7 PRESCOLAIRE PRIVE'!$AC:$AC)</f>
        <v>367</v>
      </c>
      <c r="H55" s="12">
        <f>SUMIF('4 PRIMAIRE PUBLIC'!$CR:$CR,$AJ55,'4 PRIMAIRE PUBLIC'!$M:$M)+SUMIF('8 PRIMAIRE PRIVE'!$CN:$CN,$AJ55,'8 PRIMAIRE PRIVE'!$M:$M)</f>
        <v>157963</v>
      </c>
      <c r="I55" s="12">
        <f>SUMIF('4 PRIMAIRE PUBLIC'!$CR:$CR,$AJ55,'4 PRIMAIRE PUBLIC'!$AA:$AA)+SUMIF('8 PRIMAIRE PRIVE'!$CN:$CN,$AJ55,'8 PRIMAIRE PRIVE'!$AA:$AA)</f>
        <v>27656</v>
      </c>
      <c r="J55" s="12">
        <f>SUMIF('4 PRIMAIRE PUBLIC'!$CR:$CR,$AJ55,'4 PRIMAIRE PUBLIC'!$BC:$BC)+SUMIF('8 PRIMAIRE PRIVE'!$CN:$CN,$AJ55,'8 PRIMAIRE PRIVE'!$BC:$BC)</f>
        <v>17523</v>
      </c>
      <c r="K55" s="12">
        <f>SUMIF('4 PRIMAIRE PUBLIC'!$CR:$CR,$AJ55,'4 PRIMAIRE PUBLIC'!$BG:$BG)+SUMIF('8 PRIMAIRE PRIVE'!$CN:$CN,$AJ55,'8 PRIMAIRE PRIVE'!$BG:$BG)</f>
        <v>9732</v>
      </c>
      <c r="L55" s="12">
        <f>SUMIF('4 PRIMAIRE PUBLIC'!$CR:$CR,$AJ55,'4 PRIMAIRE PUBLIC'!$BV:$BV)+SUMIF('8 PRIMAIRE PRIVE'!$CN:$CN,$AJ55,'8 PRIMAIRE PRIVE'!$BQ:$BQ)</f>
        <v>4370</v>
      </c>
      <c r="M55" s="12">
        <f>SUMIF('4 PRIMAIRE PUBLIC'!$CR:$CR,$AJ55,'4 PRIMAIRE PUBLIC'!$AK:$AK)+SUMIF('8 PRIMAIRE PRIVE'!$CN:$CN,$AJ55,'8 PRIMAIRE PRIVE'!$AK:$AK)</f>
        <v>3965</v>
      </c>
      <c r="N55" s="12">
        <f>SUMIF('4 PRIMAIRE PUBLIC'!$CR:$CR,$AJ55,'4 PRIMAIRE PUBLIC'!$CS:$CS)+SUMIF('8 PRIMAIRE PRIVE'!$CN:$CN,$AJ55,'8 PRIMAIRE PRIVE'!$CO:$CO)</f>
        <v>121526</v>
      </c>
      <c r="O55" s="12">
        <f>SUMIF('4 PRIMAIRE PUBLIC'!$CR:$CR,$AJ55,'4 PRIMAIRE PUBLIC'!$AO:$AO)+SUMIF('8 PRIMAIRE PRIVE'!$CN:$CN,$AJ55,'8 PRIMAIRE PRIVE'!$AO:$AO)</f>
        <v>1089</v>
      </c>
      <c r="P55" s="162" t="s">
        <v>139</v>
      </c>
      <c r="Q55" s="13" t="s">
        <v>119</v>
      </c>
      <c r="R55" s="12">
        <f>SUMIF('5 COLLEGE PUBLIC'!$CM:$CM,$AJ55,'5 COLLEGE PUBLIC'!$K:$K)+SUMIF('9 COLLEGE PRIVE'!$CJ:$CJ,$AJ55,'9 COLLEGE PRIVE'!$K:$K)</f>
        <v>31280</v>
      </c>
      <c r="S55" s="12">
        <f>SUMIF('5 COLLEGE PUBLIC'!$CM:$CM,$AJ55,'5 COLLEGE PUBLIC'!$W:$W)+SUMIF('9 COLLEGE PRIVE'!$CJ:$CJ,$AJ55,'9 COLLEGE PRIVE'!$W:$W)</f>
        <v>1772</v>
      </c>
      <c r="T55" s="12">
        <f>SUMIF('5 COLLEGE PUBLIC'!$CM:$CM,$AJ55,'5 COLLEGE PUBLIC'!$AX:$AX)+SUMIF('9 COLLEGE PRIVE'!$CJ:$CJ,$AJ55,'9 COLLEGE PRIVE'!$AX:$AX)</f>
        <v>6312</v>
      </c>
      <c r="U55" s="12">
        <f>SUMIF('5 COLLEGE PUBLIC'!$CM:$CM,$AJ55,'5 COLLEGE PUBLIC'!$BB:$BB)+SUMIF('9 COLLEGE PRIVE'!$CJ:$CJ,$AJ55,'9 COLLEGE PRIVE'!$BB:$BB)</f>
        <v>2831</v>
      </c>
      <c r="V55" s="12">
        <f>SUMIF('5 COLLEGE PUBLIC'!$CM:$CM,$AJ55,'5 COLLEGE PUBLIC'!$BQ:$BQ)+SUMIF('9 COLLEGE PRIVE'!$CJ:$CJ,$AJ55,'9 COLLEGE PRIVE'!$BL:$BL)</f>
        <v>1632</v>
      </c>
      <c r="W55" s="12">
        <f>SUMIF('5 COLLEGE PUBLIC'!$CM:$CM,$AJ55,'5 COLLEGE PUBLIC'!$AF:$AF)+SUMIF('9 COLLEGE PRIVE'!$CJ:$CJ,$AJ55,'9 COLLEGE PRIVE'!$AF:$AF)</f>
        <v>935</v>
      </c>
      <c r="X55" s="12">
        <f>SUMIF('5 COLLEGE PUBLIC'!$CM:$CM,$AJ55,'5 COLLEGE PUBLIC'!$CN:$CN)+SUMIF('9 COLLEGE PRIVE'!$CJ:$CJ,$AJ55,'9 COLLEGE PRIVE'!$CK:$CK)</f>
        <v>30176</v>
      </c>
      <c r="Y55" s="12">
        <f>SUMIF('5 COLLEGE PUBLIC'!$CM:$CM,$AJ55,'5 COLLEGE PUBLIC'!$AJ:$AJ)+SUMIF('9 COLLEGE PRIVE'!$CJ:$CJ,$AJ55,'9 COLLEGE PRIVE'!$AJ:$AJ)</f>
        <v>193</v>
      </c>
      <c r="Z55" s="8">
        <f>SUMIF('6 LYCEE PUBLIC'!$DT:$DT,$AJ55,'6 LYCEE PUBLIC'!$U:$U)+SUMIF('10 LYCEE PRIVE'!$DQ:$DQ,$AJ55,'10 LYCEE PRIVE'!$U:$U)</f>
        <v>7611</v>
      </c>
      <c r="AA55" s="8">
        <f>SUMIF('6 LYCEE PUBLIC'!$DT:$DT,$AJ55,'6 LYCEE PUBLIC'!$AQ:$AQ)+SUMIF('10 LYCEE PRIVE'!$DQ:$DQ,$AJ55,'10 LYCEE PRIVE'!$AQ:$AQ)</f>
        <v>482</v>
      </c>
      <c r="AB55" s="8">
        <f>SUMIF('6 LYCEE PUBLIC'!$DT:$DT,$AJ55,'6 LYCEE PUBLIC'!$DU:$DU)+SUMIF('10 LYCEE PRIVE'!$DQ:$DQ,$AJ55,'10 LYCEE PRIVE'!$DR:$DR)</f>
        <v>2773</v>
      </c>
      <c r="AC55" s="8">
        <f>SUMIF('6 LYCEE PUBLIC'!$DT:$DT,$AJ55,'6 LYCEE PUBLIC'!$DV:$DV)+SUMIF('10 LYCEE PRIVE'!$DQ:$DQ,$AJ55,'10 LYCEE PRIVE'!$DS:$DS)</f>
        <v>1479</v>
      </c>
      <c r="AD55" s="8">
        <f>SUMIF('6 LYCEE PUBLIC'!$DT:$DT,$AJ55,'6 LYCEE PUBLIC'!$CV:$CV)+SUMIF('10 LYCEE PRIVE'!$DQ:$DQ,$AJ55,'10 LYCEE PRIVE'!$CQ:$CQ)</f>
        <v>468</v>
      </c>
      <c r="AE55" s="8">
        <f>SUMIF('6 LYCEE PUBLIC'!$DT:$DT,$AJ55,'6 LYCEE PUBLIC'!$BE:$BE)+SUMIF('10 LYCEE PRIVE'!$DQ:$DQ,$AJ55,'10 LYCEE PRIVE'!$BE:$BE)</f>
        <v>238</v>
      </c>
      <c r="AF55" s="8">
        <f>SUMIF('6 LYCEE PUBLIC'!$DT:$DT,$AJ55,'6 LYCEE PUBLIC'!$DW:$DW)+SUMIF('10 LYCEE PRIVE'!$DQ:$DQ,$AJ55,'10 LYCEE PRIVE'!$DT:$DT)</f>
        <v>8289</v>
      </c>
      <c r="AG55" s="8">
        <f>SUMIF('6 LYCEE PUBLIC'!$DT:$DT,$AJ55,'6 LYCEE PUBLIC'!$BI:$BI)+SUMIF('10 LYCEE PRIVE'!$DQ:$DQ,$AJ55,'10 LYCEE PRIVE'!$BI:$BI)</f>
        <v>57</v>
      </c>
      <c r="AI55" s="113" t="str">
        <f t="shared" si="2"/>
        <v>ITASY</v>
      </c>
      <c r="AJ55" s="113" t="str">
        <f t="shared" si="3"/>
        <v>ITASYRURAL</v>
      </c>
    </row>
    <row r="56" spans="1:36">
      <c r="A56" s="162"/>
      <c r="B56" s="13" t="s">
        <v>120</v>
      </c>
      <c r="C56" s="12">
        <f>SUMIF('3 PRESCOLAIRE PUBLIC'!$AU:$AU,$AJ56,'3 PRESCOLAIRE PUBLIC'!$K:$K)+SUMIF('7 PRESCOLAIRE PRIVE'!$AP:$AP,$AJ56,'7 PRESCOLAIRE PRIVE'!$K:$K)</f>
        <v>2755</v>
      </c>
      <c r="D56" s="12">
        <f>SUMIF('3 PRESCOLAIRE PUBLIC'!$AU:$AU,$AJ56,'3 PRESCOLAIRE PUBLIC'!$T:$T)+SUMIF('7 PRESCOLAIRE PRIVE'!$AP:$AP,$AJ56,'7 PRESCOLAIRE PRIVE'!$T:$T)</f>
        <v>82</v>
      </c>
      <c r="E56" s="12">
        <f>SUMIF('3 PRESCOLAIRE PUBLIC'!$AU:$AU,$AJ56,'3 PRESCOLAIRE PUBLIC'!$AV:$AV)+SUMIF('7 PRESCOLAIRE PRIVE'!$AP:$AP,$AJ56,'7 PRESCOLAIRE PRIVE'!$AQ:$AQ)</f>
        <v>1593</v>
      </c>
      <c r="F56" s="12">
        <f>SUMIF('3 PRESCOLAIRE PUBLIC'!$AU:$AU,$AJ56,'3 PRESCOLAIRE PUBLIC'!$AC:$AC)+SUMIF('7 PRESCOLAIRE PRIVE'!$AP:$AP,$AJ56,'7 PRESCOLAIRE PRIVE'!$X:$X)</f>
        <v>136</v>
      </c>
      <c r="G56" s="12">
        <f>SUMIF('3 PRESCOLAIRE PUBLIC'!$AU:$AU,$AJ56,'3 PRESCOLAIRE PUBLIC'!$AH:$AH)+SUMIF('7 PRESCOLAIRE PRIVE'!$AP:$AP,$AJ56,'7 PRESCOLAIRE PRIVE'!$AC:$AC)</f>
        <v>48</v>
      </c>
      <c r="H56" s="12">
        <f>SUMIF('4 PRIMAIRE PUBLIC'!$CR:$CR,$AJ56,'4 PRIMAIRE PUBLIC'!$M:$M)+SUMIF('8 PRIMAIRE PRIVE'!$CN:$CN,$AJ56,'8 PRIMAIRE PRIVE'!$M:$M)</f>
        <v>14212</v>
      </c>
      <c r="I56" s="12">
        <f>SUMIF('4 PRIMAIRE PUBLIC'!$CR:$CR,$AJ56,'4 PRIMAIRE PUBLIC'!$AA:$AA)+SUMIF('8 PRIMAIRE PRIVE'!$CN:$CN,$AJ56,'8 PRIMAIRE PRIVE'!$AA:$AA)</f>
        <v>2147</v>
      </c>
      <c r="J56" s="12">
        <f>SUMIF('4 PRIMAIRE PUBLIC'!$CR:$CR,$AJ56,'4 PRIMAIRE PUBLIC'!$BC:$BC)+SUMIF('8 PRIMAIRE PRIVE'!$CN:$CN,$AJ56,'8 PRIMAIRE PRIVE'!$BC:$BC)</f>
        <v>2026</v>
      </c>
      <c r="K56" s="12">
        <f>SUMIF('4 PRIMAIRE PUBLIC'!$CR:$CR,$AJ56,'4 PRIMAIRE PUBLIC'!$BG:$BG)+SUMIF('8 PRIMAIRE PRIVE'!$CN:$CN,$AJ56,'8 PRIMAIRE PRIVE'!$BG:$BG)</f>
        <v>1332</v>
      </c>
      <c r="L56" s="12">
        <f>SUMIF('4 PRIMAIRE PUBLIC'!$CR:$CR,$AJ56,'4 PRIMAIRE PUBLIC'!$BV:$BV)+SUMIF('8 PRIMAIRE PRIVE'!$CN:$CN,$AJ56,'8 PRIMAIRE PRIVE'!$BQ:$BQ)</f>
        <v>392</v>
      </c>
      <c r="M56" s="12">
        <f>SUMIF('4 PRIMAIRE PUBLIC'!$CR:$CR,$AJ56,'4 PRIMAIRE PUBLIC'!$AK:$AK)+SUMIF('8 PRIMAIRE PRIVE'!$CN:$CN,$AJ56,'8 PRIMAIRE PRIVE'!$AK:$AK)</f>
        <v>326</v>
      </c>
      <c r="N56" s="12">
        <f>SUMIF('4 PRIMAIRE PUBLIC'!$CR:$CR,$AJ56,'4 PRIMAIRE PUBLIC'!$CS:$CS)+SUMIF('8 PRIMAIRE PRIVE'!$CN:$CN,$AJ56,'8 PRIMAIRE PRIVE'!$CO:$CO)</f>
        <v>9829</v>
      </c>
      <c r="O56" s="12">
        <f>SUMIF('4 PRIMAIRE PUBLIC'!$CR:$CR,$AJ56,'4 PRIMAIRE PUBLIC'!$AO:$AO)+SUMIF('8 PRIMAIRE PRIVE'!$CN:$CN,$AJ56,'8 PRIMAIRE PRIVE'!$AO:$AO)</f>
        <v>71</v>
      </c>
      <c r="P56" s="162"/>
      <c r="Q56" s="13" t="s">
        <v>120</v>
      </c>
      <c r="R56" s="12">
        <f>SUMIF('5 COLLEGE PUBLIC'!$CM:$CM,$AJ56,'5 COLLEGE PUBLIC'!$K:$K)+SUMIF('9 COLLEGE PRIVE'!$CJ:$CJ,$AJ56,'9 COLLEGE PRIVE'!$K:$K)</f>
        <v>6587</v>
      </c>
      <c r="S56" s="12">
        <f>SUMIF('5 COLLEGE PUBLIC'!$CM:$CM,$AJ56,'5 COLLEGE PUBLIC'!$W:$W)+SUMIF('9 COLLEGE PRIVE'!$CJ:$CJ,$AJ56,'9 COLLEGE PRIVE'!$W:$W)</f>
        <v>463</v>
      </c>
      <c r="T56" s="12">
        <f>SUMIF('5 COLLEGE PUBLIC'!$CM:$CM,$AJ56,'5 COLLEGE PUBLIC'!$AX:$AX)+SUMIF('9 COLLEGE PRIVE'!$CJ:$CJ,$AJ56,'9 COLLEGE PRIVE'!$AX:$AX)</f>
        <v>1708</v>
      </c>
      <c r="U56" s="12">
        <f>SUMIF('5 COLLEGE PUBLIC'!$CM:$CM,$AJ56,'5 COLLEGE PUBLIC'!$BB:$BB)+SUMIF('9 COLLEGE PRIVE'!$CJ:$CJ,$AJ56,'9 COLLEGE PRIVE'!$BB:$BB)</f>
        <v>929</v>
      </c>
      <c r="V56" s="12">
        <f>SUMIF('5 COLLEGE PUBLIC'!$CM:$CM,$AJ56,'5 COLLEGE PUBLIC'!$BQ:$BQ)+SUMIF('9 COLLEGE PRIVE'!$CJ:$CJ,$AJ56,'9 COLLEGE PRIVE'!$BL:$BL)</f>
        <v>331</v>
      </c>
      <c r="W56" s="12">
        <f>SUMIF('5 COLLEGE PUBLIC'!$CM:$CM,$AJ56,'5 COLLEGE PUBLIC'!$AF:$AF)+SUMIF('9 COLLEGE PRIVE'!$CJ:$CJ,$AJ56,'9 COLLEGE PRIVE'!$AF:$AF)</f>
        <v>189</v>
      </c>
      <c r="X56" s="12">
        <f>SUMIF('5 COLLEGE PUBLIC'!$CM:$CM,$AJ56,'5 COLLEGE PUBLIC'!$CN:$CN)+SUMIF('9 COLLEGE PRIVE'!$CJ:$CJ,$AJ56,'9 COLLEGE PRIVE'!$CK:$CK)</f>
        <v>6521</v>
      </c>
      <c r="Y56" s="12">
        <f>SUMIF('5 COLLEGE PUBLIC'!$CM:$CM,$AJ56,'5 COLLEGE PUBLIC'!$AJ:$AJ)+SUMIF('9 COLLEGE PRIVE'!$CJ:$CJ,$AJ56,'9 COLLEGE PRIVE'!$AJ:$AJ)</f>
        <v>28</v>
      </c>
      <c r="Z56" s="8">
        <f>SUMIF('6 LYCEE PUBLIC'!$DT:$DT,$AJ56,'6 LYCEE PUBLIC'!$U:$U)+SUMIF('10 LYCEE PRIVE'!$DQ:$DQ,$AJ56,'10 LYCEE PRIVE'!$U:$U)</f>
        <v>4837</v>
      </c>
      <c r="AA56" s="8">
        <f>SUMIF('6 LYCEE PUBLIC'!$DT:$DT,$AJ56,'6 LYCEE PUBLIC'!$AQ:$AQ)+SUMIF('10 LYCEE PRIVE'!$DQ:$DQ,$AJ56,'10 LYCEE PRIVE'!$AQ:$AQ)</f>
        <v>415</v>
      </c>
      <c r="AB56" s="8">
        <f>SUMIF('6 LYCEE PUBLIC'!$DT:$DT,$AJ56,'6 LYCEE PUBLIC'!$DU:$DU)+SUMIF('10 LYCEE PRIVE'!$DQ:$DQ,$AJ56,'10 LYCEE PRIVE'!$DR:$DR)</f>
        <v>1787</v>
      </c>
      <c r="AC56" s="8">
        <f>SUMIF('6 LYCEE PUBLIC'!$DT:$DT,$AJ56,'6 LYCEE PUBLIC'!$DV:$DV)+SUMIF('10 LYCEE PRIVE'!$DQ:$DQ,$AJ56,'10 LYCEE PRIVE'!$DS:$DS)</f>
        <v>943</v>
      </c>
      <c r="AD56" s="8">
        <f>SUMIF('6 LYCEE PUBLIC'!$DT:$DT,$AJ56,'6 LYCEE PUBLIC'!$CV:$CV)+SUMIF('10 LYCEE PRIVE'!$DQ:$DQ,$AJ56,'10 LYCEE PRIVE'!$CQ:$CQ)</f>
        <v>236</v>
      </c>
      <c r="AE56" s="8">
        <f>SUMIF('6 LYCEE PUBLIC'!$DT:$DT,$AJ56,'6 LYCEE PUBLIC'!$BE:$BE)+SUMIF('10 LYCEE PRIVE'!$DQ:$DQ,$AJ56,'10 LYCEE PRIVE'!$BE:$BE)</f>
        <v>123</v>
      </c>
      <c r="AF56" s="8">
        <f>SUMIF('6 LYCEE PUBLIC'!$DT:$DT,$AJ56,'6 LYCEE PUBLIC'!$DW:$DW)+SUMIF('10 LYCEE PRIVE'!$DQ:$DQ,$AJ56,'10 LYCEE PRIVE'!$DT:$DT)</f>
        <v>5167</v>
      </c>
      <c r="AG56" s="8">
        <f>SUMIF('6 LYCEE PUBLIC'!$DT:$DT,$AJ56,'6 LYCEE PUBLIC'!$BI:$BI)+SUMIF('10 LYCEE PRIVE'!$DQ:$DQ,$AJ56,'10 LYCEE PRIVE'!$BI:$BI)</f>
        <v>19</v>
      </c>
      <c r="AI56" s="113" t="str">
        <f t="shared" si="2"/>
        <v>ITASY</v>
      </c>
      <c r="AJ56" s="113" t="str">
        <f t="shared" si="3"/>
        <v>ITASYURBAIN</v>
      </c>
    </row>
    <row r="57" spans="1:36">
      <c r="A57" s="162"/>
      <c r="B57" s="34" t="s">
        <v>102</v>
      </c>
      <c r="C57" s="35">
        <f>SUMIF('3 PRESCOLAIRE PUBLIC'!$AU:$AU,$AJ57,'3 PRESCOLAIRE PUBLIC'!$K:$K)+SUMIF('7 PRESCOLAIRE PRIVE'!$AP:$AP,$AJ57,'7 PRESCOLAIRE PRIVE'!$K:$K)</f>
        <v>15263</v>
      </c>
      <c r="D57" s="35">
        <f>SUMIF('3 PRESCOLAIRE PUBLIC'!$AU:$AU,$AJ57,'3 PRESCOLAIRE PUBLIC'!$T:$T)+SUMIF('7 PRESCOLAIRE PRIVE'!$AP:$AP,$AJ57,'7 PRESCOLAIRE PRIVE'!$T:$T)</f>
        <v>522</v>
      </c>
      <c r="E57" s="35">
        <f>SUMIF('3 PRESCOLAIRE PUBLIC'!$AU:$AU,$AJ57,'3 PRESCOLAIRE PUBLIC'!$AV:$AV)+SUMIF('7 PRESCOLAIRE PRIVE'!$AP:$AP,$AJ57,'7 PRESCOLAIRE PRIVE'!$AQ:$AQ)</f>
        <v>9029</v>
      </c>
      <c r="F57" s="35">
        <f>SUMIF('3 PRESCOLAIRE PUBLIC'!$AU:$AU,$AJ57,'3 PRESCOLAIRE PUBLIC'!$AC:$AC)+SUMIF('7 PRESCOLAIRE PRIVE'!$AP:$AP,$AJ57,'7 PRESCOLAIRE PRIVE'!$X:$X)</f>
        <v>628</v>
      </c>
      <c r="G57" s="35">
        <f>SUMIF('3 PRESCOLAIRE PUBLIC'!$AU:$AU,$AJ57,'3 PRESCOLAIRE PUBLIC'!$AH:$AH)+SUMIF('7 PRESCOLAIRE PRIVE'!$AP:$AP,$AJ57,'7 PRESCOLAIRE PRIVE'!$AC:$AC)</f>
        <v>415</v>
      </c>
      <c r="H57" s="35">
        <f>SUMIF('4 PRIMAIRE PUBLIC'!$CR:$CR,$AJ57,'4 PRIMAIRE PUBLIC'!$M:$M)+SUMIF('8 PRIMAIRE PRIVE'!$CN:$CN,$AJ57,'8 PRIMAIRE PRIVE'!$M:$M)</f>
        <v>172175</v>
      </c>
      <c r="I57" s="35">
        <f>SUMIF('4 PRIMAIRE PUBLIC'!$CR:$CR,$AJ57,'4 PRIMAIRE PUBLIC'!$AA:$AA)+SUMIF('8 PRIMAIRE PRIVE'!$CN:$CN,$AJ57,'8 PRIMAIRE PRIVE'!$AA:$AA)</f>
        <v>29803</v>
      </c>
      <c r="J57" s="35">
        <f>SUMIF('4 PRIMAIRE PUBLIC'!$CR:$CR,$AJ57,'4 PRIMAIRE PUBLIC'!$BC:$BC)+SUMIF('8 PRIMAIRE PRIVE'!$CN:$CN,$AJ57,'8 PRIMAIRE PRIVE'!$BC:$BC)</f>
        <v>19549</v>
      </c>
      <c r="K57" s="35">
        <f>SUMIF('4 PRIMAIRE PUBLIC'!$CR:$CR,$AJ57,'4 PRIMAIRE PUBLIC'!$BG:$BG)+SUMIF('8 PRIMAIRE PRIVE'!$CN:$CN,$AJ57,'8 PRIMAIRE PRIVE'!$BG:$BG)</f>
        <v>11064</v>
      </c>
      <c r="L57" s="35">
        <f>SUMIF('4 PRIMAIRE PUBLIC'!$CR:$CR,$AJ57,'4 PRIMAIRE PUBLIC'!$BV:$BV)+SUMIF('8 PRIMAIRE PRIVE'!$CN:$CN,$AJ57,'8 PRIMAIRE PRIVE'!$BQ:$BQ)</f>
        <v>4762</v>
      </c>
      <c r="M57" s="35">
        <f>SUMIF('4 PRIMAIRE PUBLIC'!$CR:$CR,$AJ57,'4 PRIMAIRE PUBLIC'!$AK:$AK)+SUMIF('8 PRIMAIRE PRIVE'!$CN:$CN,$AJ57,'8 PRIMAIRE PRIVE'!$AK:$AK)</f>
        <v>4291</v>
      </c>
      <c r="N57" s="35">
        <f>SUMIF('4 PRIMAIRE PUBLIC'!$CR:$CR,$AJ57,'4 PRIMAIRE PUBLIC'!$CS:$CS)+SUMIF('8 PRIMAIRE PRIVE'!$CN:$CN,$AJ57,'8 PRIMAIRE PRIVE'!$CO:$CO)</f>
        <v>131355</v>
      </c>
      <c r="O57" s="35">
        <f>SUMIF('4 PRIMAIRE PUBLIC'!$CR:$CR,$AJ57,'4 PRIMAIRE PUBLIC'!$AO:$AO)+SUMIF('8 PRIMAIRE PRIVE'!$CN:$CN,$AJ57,'8 PRIMAIRE PRIVE'!$AO:$AO)</f>
        <v>1160</v>
      </c>
      <c r="P57" s="162"/>
      <c r="Q57" s="34" t="s">
        <v>102</v>
      </c>
      <c r="R57" s="35">
        <f>SUMIF('5 COLLEGE PUBLIC'!$CM:$CM,$AJ57,'5 COLLEGE PUBLIC'!$K:$K)+SUMIF('9 COLLEGE PRIVE'!$CJ:$CJ,$AJ57,'9 COLLEGE PRIVE'!$K:$K)</f>
        <v>37867</v>
      </c>
      <c r="S57" s="35">
        <f>SUMIF('5 COLLEGE PUBLIC'!$CM:$CM,$AJ57,'5 COLLEGE PUBLIC'!$W:$W)+SUMIF('9 COLLEGE PRIVE'!$CJ:$CJ,$AJ57,'9 COLLEGE PRIVE'!$W:$W)</f>
        <v>2235</v>
      </c>
      <c r="T57" s="35">
        <f>SUMIF('5 COLLEGE PUBLIC'!$CM:$CM,$AJ57,'5 COLLEGE PUBLIC'!$AX:$AX)+SUMIF('9 COLLEGE PRIVE'!$CJ:$CJ,$AJ57,'9 COLLEGE PRIVE'!$AX:$AX)</f>
        <v>8020</v>
      </c>
      <c r="U57" s="35">
        <f>SUMIF('5 COLLEGE PUBLIC'!$CM:$CM,$AJ57,'5 COLLEGE PUBLIC'!$BB:$BB)+SUMIF('9 COLLEGE PRIVE'!$CJ:$CJ,$AJ57,'9 COLLEGE PRIVE'!$BB:$BB)</f>
        <v>3760</v>
      </c>
      <c r="V57" s="35">
        <f>SUMIF('5 COLLEGE PUBLIC'!$CM:$CM,$AJ57,'5 COLLEGE PUBLIC'!$BQ:$BQ)+SUMIF('9 COLLEGE PRIVE'!$CJ:$CJ,$AJ57,'9 COLLEGE PRIVE'!$BL:$BL)</f>
        <v>1963</v>
      </c>
      <c r="W57" s="35">
        <f>SUMIF('5 COLLEGE PUBLIC'!$CM:$CM,$AJ57,'5 COLLEGE PUBLIC'!$AF:$AF)+SUMIF('9 COLLEGE PRIVE'!$CJ:$CJ,$AJ57,'9 COLLEGE PRIVE'!$AF:$AF)</f>
        <v>1124</v>
      </c>
      <c r="X57" s="35">
        <f>SUMIF('5 COLLEGE PUBLIC'!$CM:$CM,$AJ57,'5 COLLEGE PUBLIC'!$CN:$CN)+SUMIF('9 COLLEGE PRIVE'!$CJ:$CJ,$AJ57,'9 COLLEGE PRIVE'!$CK:$CK)</f>
        <v>36697</v>
      </c>
      <c r="Y57" s="35">
        <f>SUMIF('5 COLLEGE PUBLIC'!$CM:$CM,$AJ57,'5 COLLEGE PUBLIC'!$AJ:$AJ)+SUMIF('9 COLLEGE PRIVE'!$CJ:$CJ,$AJ57,'9 COLLEGE PRIVE'!$AJ:$AJ)</f>
        <v>221</v>
      </c>
      <c r="Z57" s="35">
        <f>SUMIF('6 LYCEE PUBLIC'!$DT:$DT,$AJ57,'6 LYCEE PUBLIC'!$U:$U)+SUMIF('10 LYCEE PRIVE'!$DQ:$DQ,$AJ57,'10 LYCEE PRIVE'!$U:$U)</f>
        <v>12448</v>
      </c>
      <c r="AA57" s="35">
        <f>SUMIF('6 LYCEE PUBLIC'!$DT:$DT,$AJ57,'6 LYCEE PUBLIC'!$AQ:$AQ)+SUMIF('10 LYCEE PRIVE'!$DQ:$DQ,$AJ57,'10 LYCEE PRIVE'!$AQ:$AQ)</f>
        <v>897</v>
      </c>
      <c r="AB57" s="35">
        <f>SUMIF('6 LYCEE PUBLIC'!$DT:$DT,$AJ57,'6 LYCEE PUBLIC'!$DU:$DU)+SUMIF('10 LYCEE PRIVE'!$DQ:$DQ,$AJ57,'10 LYCEE PRIVE'!$DR:$DR)</f>
        <v>4560</v>
      </c>
      <c r="AC57" s="35">
        <f>SUMIF('6 LYCEE PUBLIC'!$DT:$DT,$AJ57,'6 LYCEE PUBLIC'!$DV:$DV)+SUMIF('10 LYCEE PRIVE'!$DQ:$DQ,$AJ57,'10 LYCEE PRIVE'!$DS:$DS)</f>
        <v>2422</v>
      </c>
      <c r="AD57" s="35">
        <f>SUMIF('6 LYCEE PUBLIC'!$DT:$DT,$AJ57,'6 LYCEE PUBLIC'!$CV:$CV)+SUMIF('10 LYCEE PRIVE'!$DQ:$DQ,$AJ57,'10 LYCEE PRIVE'!$CQ:$CQ)</f>
        <v>704</v>
      </c>
      <c r="AE57" s="35">
        <f>SUMIF('6 LYCEE PUBLIC'!$DT:$DT,$AJ57,'6 LYCEE PUBLIC'!$BE:$BE)+SUMIF('10 LYCEE PRIVE'!$DQ:$DQ,$AJ57,'10 LYCEE PRIVE'!$BE:$BE)</f>
        <v>361</v>
      </c>
      <c r="AF57" s="35">
        <f>SUMIF('6 LYCEE PUBLIC'!$DT:$DT,$AJ57,'6 LYCEE PUBLIC'!$DW:$DW)+SUMIF('10 LYCEE PRIVE'!$DQ:$DQ,$AJ57,'10 LYCEE PRIVE'!$DT:$DT)</f>
        <v>13456</v>
      </c>
      <c r="AG57" s="35">
        <f>SUMIF('6 LYCEE PUBLIC'!$DT:$DT,$AJ57,'6 LYCEE PUBLIC'!$BI:$BI)+SUMIF('10 LYCEE PRIVE'!$DQ:$DQ,$AJ57,'10 LYCEE PRIVE'!$BI:$BI)</f>
        <v>76</v>
      </c>
      <c r="AI57" s="113" t="str">
        <f t="shared" si="2"/>
        <v>ITASY</v>
      </c>
      <c r="AJ57" s="113" t="str">
        <f t="shared" si="3"/>
        <v>ITASYTOTAL</v>
      </c>
    </row>
    <row r="58" spans="1:36">
      <c r="A58" s="162" t="s">
        <v>140</v>
      </c>
      <c r="B58" s="13" t="s">
        <v>119</v>
      </c>
      <c r="C58" s="12">
        <f>SUMIF('3 PRESCOLAIRE PUBLIC'!$AU:$AU,$AJ58,'3 PRESCOLAIRE PUBLIC'!$K:$K)+SUMIF('7 PRESCOLAIRE PRIVE'!$AP:$AP,$AJ58,'7 PRESCOLAIRE PRIVE'!$K:$K)</f>
        <v>5935</v>
      </c>
      <c r="D58" s="12">
        <f>SUMIF('3 PRESCOLAIRE PUBLIC'!$AU:$AU,$AJ58,'3 PRESCOLAIRE PUBLIC'!$T:$T)+SUMIF('7 PRESCOLAIRE PRIVE'!$AP:$AP,$AJ58,'7 PRESCOLAIRE PRIVE'!$T:$T)</f>
        <v>122</v>
      </c>
      <c r="E58" s="12">
        <f>SUMIF('3 PRESCOLAIRE PUBLIC'!$AU:$AU,$AJ58,'3 PRESCOLAIRE PUBLIC'!$AV:$AV)+SUMIF('7 PRESCOLAIRE PRIVE'!$AP:$AP,$AJ58,'7 PRESCOLAIRE PRIVE'!$AQ:$AQ)</f>
        <v>1383</v>
      </c>
      <c r="F58" s="12">
        <f>SUMIF('3 PRESCOLAIRE PUBLIC'!$AU:$AU,$AJ58,'3 PRESCOLAIRE PUBLIC'!$AC:$AC)+SUMIF('7 PRESCOLAIRE PRIVE'!$AP:$AP,$AJ58,'7 PRESCOLAIRE PRIVE'!$X:$X)</f>
        <v>207</v>
      </c>
      <c r="G58" s="12">
        <f>SUMIF('3 PRESCOLAIRE PUBLIC'!$AU:$AU,$AJ58,'3 PRESCOLAIRE PUBLIC'!$AH:$AH)+SUMIF('7 PRESCOLAIRE PRIVE'!$AP:$AP,$AJ58,'7 PRESCOLAIRE PRIVE'!$AC:$AC)</f>
        <v>141</v>
      </c>
      <c r="H58" s="12">
        <f>SUMIF('4 PRIMAIRE PUBLIC'!$CR:$CR,$AJ58,'4 PRIMAIRE PUBLIC'!$M:$M)+SUMIF('8 PRIMAIRE PRIVE'!$CN:$CN,$AJ58,'8 PRIMAIRE PRIVE'!$M:$M)</f>
        <v>59971</v>
      </c>
      <c r="I58" s="12">
        <f>SUMIF('4 PRIMAIRE PUBLIC'!$CR:$CR,$AJ58,'4 PRIMAIRE PUBLIC'!$AA:$AA)+SUMIF('8 PRIMAIRE PRIVE'!$CN:$CN,$AJ58,'8 PRIMAIRE PRIVE'!$AA:$AA)</f>
        <v>8155</v>
      </c>
      <c r="J58" s="12">
        <f>SUMIF('4 PRIMAIRE PUBLIC'!$CR:$CR,$AJ58,'4 PRIMAIRE PUBLIC'!$BC:$BC)+SUMIF('8 PRIMAIRE PRIVE'!$CN:$CN,$AJ58,'8 PRIMAIRE PRIVE'!$BC:$BC)</f>
        <v>1931</v>
      </c>
      <c r="K58" s="12">
        <f>SUMIF('4 PRIMAIRE PUBLIC'!$CR:$CR,$AJ58,'4 PRIMAIRE PUBLIC'!$BG:$BG)+SUMIF('8 PRIMAIRE PRIVE'!$CN:$CN,$AJ58,'8 PRIMAIRE PRIVE'!$BG:$BG)</f>
        <v>1254</v>
      </c>
      <c r="L58" s="12">
        <f>SUMIF('4 PRIMAIRE PUBLIC'!$CR:$CR,$AJ58,'4 PRIMAIRE PUBLIC'!$BV:$BV)+SUMIF('8 PRIMAIRE PRIVE'!$CN:$CN,$AJ58,'8 PRIMAIRE PRIVE'!$BQ:$BQ)</f>
        <v>1225</v>
      </c>
      <c r="M58" s="12">
        <f>SUMIF('4 PRIMAIRE PUBLIC'!$CR:$CR,$AJ58,'4 PRIMAIRE PUBLIC'!$AK:$AK)+SUMIF('8 PRIMAIRE PRIVE'!$CN:$CN,$AJ58,'8 PRIMAIRE PRIVE'!$AK:$AK)</f>
        <v>778</v>
      </c>
      <c r="N58" s="12">
        <f>SUMIF('4 PRIMAIRE PUBLIC'!$CR:$CR,$AJ58,'4 PRIMAIRE PUBLIC'!$CS:$CS)+SUMIF('8 PRIMAIRE PRIVE'!$CN:$CN,$AJ58,'8 PRIMAIRE PRIVE'!$CO:$CO)</f>
        <v>14898</v>
      </c>
      <c r="O58" s="12">
        <f>SUMIF('4 PRIMAIRE PUBLIC'!$CR:$CR,$AJ58,'4 PRIMAIRE PUBLIC'!$AO:$AO)+SUMIF('8 PRIMAIRE PRIVE'!$CN:$CN,$AJ58,'8 PRIMAIRE PRIVE'!$AO:$AO)</f>
        <v>436</v>
      </c>
      <c r="P58" s="162" t="s">
        <v>140</v>
      </c>
      <c r="Q58" s="13" t="s">
        <v>119</v>
      </c>
      <c r="R58" s="12">
        <f>SUMIF('5 COLLEGE PUBLIC'!$CM:$CM,$AJ58,'5 COLLEGE PUBLIC'!$K:$K)+SUMIF('9 COLLEGE PRIVE'!$CJ:$CJ,$AJ58,'9 COLLEGE PRIVE'!$K:$K)</f>
        <v>4197</v>
      </c>
      <c r="S58" s="12">
        <f>SUMIF('5 COLLEGE PUBLIC'!$CM:$CM,$AJ58,'5 COLLEGE PUBLIC'!$W:$W)+SUMIF('9 COLLEGE PRIVE'!$CJ:$CJ,$AJ58,'9 COLLEGE PRIVE'!$W:$W)</f>
        <v>395</v>
      </c>
      <c r="T58" s="12">
        <f>SUMIF('5 COLLEGE PUBLIC'!$CM:$CM,$AJ58,'5 COLLEGE PUBLIC'!$AX:$AX)+SUMIF('9 COLLEGE PRIVE'!$CJ:$CJ,$AJ58,'9 COLLEGE PRIVE'!$AX:$AX)</f>
        <v>743</v>
      </c>
      <c r="U58" s="12">
        <f>SUMIF('5 COLLEGE PUBLIC'!$CM:$CM,$AJ58,'5 COLLEGE PUBLIC'!$BB:$BB)+SUMIF('9 COLLEGE PRIVE'!$CJ:$CJ,$AJ58,'9 COLLEGE PRIVE'!$BB:$BB)</f>
        <v>464</v>
      </c>
      <c r="V58" s="12">
        <f>SUMIF('5 COLLEGE PUBLIC'!$CM:$CM,$AJ58,'5 COLLEGE PUBLIC'!$BQ:$BQ)+SUMIF('9 COLLEGE PRIVE'!$CJ:$CJ,$AJ58,'9 COLLEGE PRIVE'!$BL:$BL)</f>
        <v>197</v>
      </c>
      <c r="W58" s="12">
        <f>SUMIF('5 COLLEGE PUBLIC'!$CM:$CM,$AJ58,'5 COLLEGE PUBLIC'!$AF:$AF)+SUMIF('9 COLLEGE PRIVE'!$CJ:$CJ,$AJ58,'9 COLLEGE PRIVE'!$AF:$AF)</f>
        <v>88</v>
      </c>
      <c r="X58" s="12">
        <f>SUMIF('5 COLLEGE PUBLIC'!$CM:$CM,$AJ58,'5 COLLEGE PUBLIC'!$CN:$CN)+SUMIF('9 COLLEGE PRIVE'!$CJ:$CJ,$AJ58,'9 COLLEGE PRIVE'!$CK:$CK)</f>
        <v>3215</v>
      </c>
      <c r="Y58" s="12">
        <f>SUMIF('5 COLLEGE PUBLIC'!$CM:$CM,$AJ58,'5 COLLEGE PUBLIC'!$AJ:$AJ)+SUMIF('9 COLLEGE PRIVE'!$CJ:$CJ,$AJ58,'9 COLLEGE PRIVE'!$AJ:$AJ)</f>
        <v>20</v>
      </c>
      <c r="Z58" s="8">
        <f>SUMIF('6 LYCEE PUBLIC'!$DT:$DT,$AJ58,'6 LYCEE PUBLIC'!$U:$U)+SUMIF('10 LYCEE PRIVE'!$DQ:$DQ,$AJ58,'10 LYCEE PRIVE'!$U:$U)</f>
        <v>660</v>
      </c>
      <c r="AA58" s="8">
        <f>SUMIF('6 LYCEE PUBLIC'!$DT:$DT,$AJ58,'6 LYCEE PUBLIC'!$AQ:$AQ)+SUMIF('10 LYCEE PRIVE'!$DQ:$DQ,$AJ58,'10 LYCEE PRIVE'!$AQ:$AQ)</f>
        <v>18</v>
      </c>
      <c r="AB58" s="8">
        <f>SUMIF('6 LYCEE PUBLIC'!$DT:$DT,$AJ58,'6 LYCEE PUBLIC'!$DU:$DU)+SUMIF('10 LYCEE PRIVE'!$DQ:$DQ,$AJ58,'10 LYCEE PRIVE'!$DR:$DR)</f>
        <v>119</v>
      </c>
      <c r="AC58" s="8">
        <f>SUMIF('6 LYCEE PUBLIC'!$DT:$DT,$AJ58,'6 LYCEE PUBLIC'!$DV:$DV)+SUMIF('10 LYCEE PRIVE'!$DQ:$DQ,$AJ58,'10 LYCEE PRIVE'!$DS:$DS)</f>
        <v>69</v>
      </c>
      <c r="AD58" s="8">
        <f>SUMIF('6 LYCEE PUBLIC'!$DT:$DT,$AJ58,'6 LYCEE PUBLIC'!$CV:$CV)+SUMIF('10 LYCEE PRIVE'!$DQ:$DQ,$AJ58,'10 LYCEE PRIVE'!$CQ:$CQ)</f>
        <v>34</v>
      </c>
      <c r="AE58" s="8">
        <f>SUMIF('6 LYCEE PUBLIC'!$DT:$DT,$AJ58,'6 LYCEE PUBLIC'!$BE:$BE)+SUMIF('10 LYCEE PRIVE'!$DQ:$DQ,$AJ58,'10 LYCEE PRIVE'!$BE:$BE)</f>
        <v>11</v>
      </c>
      <c r="AF58" s="8">
        <f>SUMIF('6 LYCEE PUBLIC'!$DT:$DT,$AJ58,'6 LYCEE PUBLIC'!$DW:$DW)+SUMIF('10 LYCEE PRIVE'!$DQ:$DQ,$AJ58,'10 LYCEE PRIVE'!$DT:$DT)</f>
        <v>434</v>
      </c>
      <c r="AG58" s="8">
        <f>SUMIF('6 LYCEE PUBLIC'!$DT:$DT,$AJ58,'6 LYCEE PUBLIC'!$BI:$BI)+SUMIF('10 LYCEE PRIVE'!$DQ:$DQ,$AJ58,'10 LYCEE PRIVE'!$BI:$BI)</f>
        <v>3</v>
      </c>
      <c r="AI58" s="113" t="str">
        <f t="shared" si="2"/>
        <v>MELAKY</v>
      </c>
      <c r="AJ58" s="113" t="str">
        <f t="shared" si="3"/>
        <v>MELAKYRURAL</v>
      </c>
    </row>
    <row r="59" spans="1:36">
      <c r="A59" s="162"/>
      <c r="B59" s="13" t="s">
        <v>120</v>
      </c>
      <c r="C59" s="12">
        <f>SUMIF('3 PRESCOLAIRE PUBLIC'!$AU:$AU,$AJ59,'3 PRESCOLAIRE PUBLIC'!$K:$K)+SUMIF('7 PRESCOLAIRE PRIVE'!$AP:$AP,$AJ59,'7 PRESCOLAIRE PRIVE'!$K:$K)</f>
        <v>1988</v>
      </c>
      <c r="D59" s="12">
        <f>SUMIF('3 PRESCOLAIRE PUBLIC'!$AU:$AU,$AJ59,'3 PRESCOLAIRE PUBLIC'!$T:$T)+SUMIF('7 PRESCOLAIRE PRIVE'!$AP:$AP,$AJ59,'7 PRESCOLAIRE PRIVE'!$T:$T)</f>
        <v>54</v>
      </c>
      <c r="E59" s="12">
        <f>SUMIF('3 PRESCOLAIRE PUBLIC'!$AU:$AU,$AJ59,'3 PRESCOLAIRE PUBLIC'!$AV:$AV)+SUMIF('7 PRESCOLAIRE PRIVE'!$AP:$AP,$AJ59,'7 PRESCOLAIRE PRIVE'!$AQ:$AQ)</f>
        <v>1048</v>
      </c>
      <c r="F59" s="12">
        <f>SUMIF('3 PRESCOLAIRE PUBLIC'!$AU:$AU,$AJ59,'3 PRESCOLAIRE PUBLIC'!$AC:$AC)+SUMIF('7 PRESCOLAIRE PRIVE'!$AP:$AP,$AJ59,'7 PRESCOLAIRE PRIVE'!$X:$X)</f>
        <v>77</v>
      </c>
      <c r="G59" s="12">
        <f>SUMIF('3 PRESCOLAIRE PUBLIC'!$AU:$AU,$AJ59,'3 PRESCOLAIRE PUBLIC'!$AH:$AH)+SUMIF('7 PRESCOLAIRE PRIVE'!$AP:$AP,$AJ59,'7 PRESCOLAIRE PRIVE'!$AC:$AC)</f>
        <v>28</v>
      </c>
      <c r="H59" s="12">
        <f>SUMIF('4 PRIMAIRE PUBLIC'!$CR:$CR,$AJ59,'4 PRIMAIRE PUBLIC'!$M:$M)+SUMIF('8 PRIMAIRE PRIVE'!$CN:$CN,$AJ59,'8 PRIMAIRE PRIVE'!$M:$M)</f>
        <v>8515</v>
      </c>
      <c r="I59" s="12">
        <f>SUMIF('4 PRIMAIRE PUBLIC'!$CR:$CR,$AJ59,'4 PRIMAIRE PUBLIC'!$AA:$AA)+SUMIF('8 PRIMAIRE PRIVE'!$CN:$CN,$AJ59,'8 PRIMAIRE PRIVE'!$AA:$AA)</f>
        <v>1278</v>
      </c>
      <c r="J59" s="12">
        <f>SUMIF('4 PRIMAIRE PUBLIC'!$CR:$CR,$AJ59,'4 PRIMAIRE PUBLIC'!$BC:$BC)+SUMIF('8 PRIMAIRE PRIVE'!$CN:$CN,$AJ59,'8 PRIMAIRE PRIVE'!$BC:$BC)</f>
        <v>738</v>
      </c>
      <c r="K59" s="12">
        <f>SUMIF('4 PRIMAIRE PUBLIC'!$CR:$CR,$AJ59,'4 PRIMAIRE PUBLIC'!$BG:$BG)+SUMIF('8 PRIMAIRE PRIVE'!$CN:$CN,$AJ59,'8 PRIMAIRE PRIVE'!$BG:$BG)</f>
        <v>429</v>
      </c>
      <c r="L59" s="12">
        <f>SUMIF('4 PRIMAIRE PUBLIC'!$CR:$CR,$AJ59,'4 PRIMAIRE PUBLIC'!$BV:$BV)+SUMIF('8 PRIMAIRE PRIVE'!$CN:$CN,$AJ59,'8 PRIMAIRE PRIVE'!$BQ:$BQ)</f>
        <v>180</v>
      </c>
      <c r="M59" s="12">
        <f>SUMIF('4 PRIMAIRE PUBLIC'!$CR:$CR,$AJ59,'4 PRIMAIRE PUBLIC'!$AK:$AK)+SUMIF('8 PRIMAIRE PRIVE'!$CN:$CN,$AJ59,'8 PRIMAIRE PRIVE'!$AK:$AK)</f>
        <v>149</v>
      </c>
      <c r="N59" s="12">
        <f>SUMIF('4 PRIMAIRE PUBLIC'!$CR:$CR,$AJ59,'4 PRIMAIRE PUBLIC'!$CS:$CS)+SUMIF('8 PRIMAIRE PRIVE'!$CN:$CN,$AJ59,'8 PRIMAIRE PRIVE'!$CO:$CO)</f>
        <v>5299</v>
      </c>
      <c r="O59" s="12">
        <f>SUMIF('4 PRIMAIRE PUBLIC'!$CR:$CR,$AJ59,'4 PRIMAIRE PUBLIC'!$AO:$AO)+SUMIF('8 PRIMAIRE PRIVE'!$CN:$CN,$AJ59,'8 PRIMAIRE PRIVE'!$AO:$AO)</f>
        <v>36</v>
      </c>
      <c r="P59" s="162"/>
      <c r="Q59" s="13" t="s">
        <v>120</v>
      </c>
      <c r="R59" s="12">
        <f>SUMIF('5 COLLEGE PUBLIC'!$CM:$CM,$AJ59,'5 COLLEGE PUBLIC'!$K:$K)+SUMIF('9 COLLEGE PRIVE'!$CJ:$CJ,$AJ59,'9 COLLEGE PRIVE'!$K:$K)</f>
        <v>3197</v>
      </c>
      <c r="S59" s="12">
        <f>SUMIF('5 COLLEGE PUBLIC'!$CM:$CM,$AJ59,'5 COLLEGE PUBLIC'!$W:$W)+SUMIF('9 COLLEGE PRIVE'!$CJ:$CJ,$AJ59,'9 COLLEGE PRIVE'!$W:$W)</f>
        <v>291</v>
      </c>
      <c r="T59" s="12">
        <f>SUMIF('5 COLLEGE PUBLIC'!$CM:$CM,$AJ59,'5 COLLEGE PUBLIC'!$AX:$AX)+SUMIF('9 COLLEGE PRIVE'!$CJ:$CJ,$AJ59,'9 COLLEGE PRIVE'!$AX:$AX)</f>
        <v>745</v>
      </c>
      <c r="U59" s="12">
        <f>SUMIF('5 COLLEGE PUBLIC'!$CM:$CM,$AJ59,'5 COLLEGE PUBLIC'!$BB:$BB)+SUMIF('9 COLLEGE PRIVE'!$CJ:$CJ,$AJ59,'9 COLLEGE PRIVE'!$BB:$BB)</f>
        <v>418</v>
      </c>
      <c r="V59" s="12">
        <f>SUMIF('5 COLLEGE PUBLIC'!$CM:$CM,$AJ59,'5 COLLEGE PUBLIC'!$BQ:$BQ)+SUMIF('9 COLLEGE PRIVE'!$CJ:$CJ,$AJ59,'9 COLLEGE PRIVE'!$BL:$BL)</f>
        <v>149</v>
      </c>
      <c r="W59" s="12">
        <f>SUMIF('5 COLLEGE PUBLIC'!$CM:$CM,$AJ59,'5 COLLEGE PUBLIC'!$AF:$AF)+SUMIF('9 COLLEGE PRIVE'!$CJ:$CJ,$AJ59,'9 COLLEGE PRIVE'!$AF:$AF)</f>
        <v>72</v>
      </c>
      <c r="X59" s="12">
        <f>SUMIF('5 COLLEGE PUBLIC'!$CM:$CM,$AJ59,'5 COLLEGE PUBLIC'!$CN:$CN)+SUMIF('9 COLLEGE PRIVE'!$CJ:$CJ,$AJ59,'9 COLLEGE PRIVE'!$CK:$CK)</f>
        <v>2586</v>
      </c>
      <c r="Y59" s="12">
        <f>SUMIF('5 COLLEGE PUBLIC'!$CM:$CM,$AJ59,'5 COLLEGE PUBLIC'!$AJ:$AJ)+SUMIF('9 COLLEGE PRIVE'!$CJ:$CJ,$AJ59,'9 COLLEGE PRIVE'!$AJ:$AJ)</f>
        <v>10</v>
      </c>
      <c r="Z59" s="8">
        <f>SUMIF('6 LYCEE PUBLIC'!$DT:$DT,$AJ59,'6 LYCEE PUBLIC'!$U:$U)+SUMIF('10 LYCEE PRIVE'!$DQ:$DQ,$AJ59,'10 LYCEE PRIVE'!$U:$U)</f>
        <v>1443</v>
      </c>
      <c r="AA59" s="8">
        <f>SUMIF('6 LYCEE PUBLIC'!$DT:$DT,$AJ59,'6 LYCEE PUBLIC'!$AQ:$AQ)+SUMIF('10 LYCEE PRIVE'!$DQ:$DQ,$AJ59,'10 LYCEE PRIVE'!$AQ:$AQ)</f>
        <v>159</v>
      </c>
      <c r="AB59" s="8">
        <f>SUMIF('6 LYCEE PUBLIC'!$DT:$DT,$AJ59,'6 LYCEE PUBLIC'!$DU:$DU)+SUMIF('10 LYCEE PRIVE'!$DQ:$DQ,$AJ59,'10 LYCEE PRIVE'!$DR:$DR)</f>
        <v>299</v>
      </c>
      <c r="AC59" s="8">
        <f>SUMIF('6 LYCEE PUBLIC'!$DT:$DT,$AJ59,'6 LYCEE PUBLIC'!$DV:$DV)+SUMIF('10 LYCEE PRIVE'!$DQ:$DQ,$AJ59,'10 LYCEE PRIVE'!$DS:$DS)</f>
        <v>180</v>
      </c>
      <c r="AD59" s="8">
        <f>SUMIF('6 LYCEE PUBLIC'!$DT:$DT,$AJ59,'6 LYCEE PUBLIC'!$CV:$CV)+SUMIF('10 LYCEE PRIVE'!$DQ:$DQ,$AJ59,'10 LYCEE PRIVE'!$CQ:$CQ)</f>
        <v>83</v>
      </c>
      <c r="AE59" s="8">
        <f>SUMIF('6 LYCEE PUBLIC'!$DT:$DT,$AJ59,'6 LYCEE PUBLIC'!$BE:$BE)+SUMIF('10 LYCEE PRIVE'!$DQ:$DQ,$AJ59,'10 LYCEE PRIVE'!$BE:$BE)</f>
        <v>38</v>
      </c>
      <c r="AF59" s="8">
        <f>SUMIF('6 LYCEE PUBLIC'!$DT:$DT,$AJ59,'6 LYCEE PUBLIC'!$DW:$DW)+SUMIF('10 LYCEE PRIVE'!$DQ:$DQ,$AJ59,'10 LYCEE PRIVE'!$DT:$DT)</f>
        <v>1158</v>
      </c>
      <c r="AG59" s="8">
        <f>SUMIF('6 LYCEE PUBLIC'!$DT:$DT,$AJ59,'6 LYCEE PUBLIC'!$BI:$BI)+SUMIF('10 LYCEE PRIVE'!$DQ:$DQ,$AJ59,'10 LYCEE PRIVE'!$BI:$BI)</f>
        <v>7</v>
      </c>
      <c r="AI59" s="113" t="str">
        <f t="shared" si="2"/>
        <v>MELAKY</v>
      </c>
      <c r="AJ59" s="113" t="str">
        <f t="shared" si="3"/>
        <v>MELAKYURBAIN</v>
      </c>
    </row>
    <row r="60" spans="1:36">
      <c r="A60" s="162"/>
      <c r="B60" s="34" t="s">
        <v>102</v>
      </c>
      <c r="C60" s="35">
        <f>SUMIF('3 PRESCOLAIRE PUBLIC'!$AU:$AU,$AJ60,'3 PRESCOLAIRE PUBLIC'!$K:$K)+SUMIF('7 PRESCOLAIRE PRIVE'!$AP:$AP,$AJ60,'7 PRESCOLAIRE PRIVE'!$K:$K)</f>
        <v>7923</v>
      </c>
      <c r="D60" s="35">
        <f>SUMIF('3 PRESCOLAIRE PUBLIC'!$AU:$AU,$AJ60,'3 PRESCOLAIRE PUBLIC'!$T:$T)+SUMIF('7 PRESCOLAIRE PRIVE'!$AP:$AP,$AJ60,'7 PRESCOLAIRE PRIVE'!$T:$T)</f>
        <v>176</v>
      </c>
      <c r="E60" s="35">
        <f>SUMIF('3 PRESCOLAIRE PUBLIC'!$AU:$AU,$AJ60,'3 PRESCOLAIRE PUBLIC'!$AV:$AV)+SUMIF('7 PRESCOLAIRE PRIVE'!$AP:$AP,$AJ60,'7 PRESCOLAIRE PRIVE'!$AQ:$AQ)</f>
        <v>2431</v>
      </c>
      <c r="F60" s="35">
        <f>SUMIF('3 PRESCOLAIRE PUBLIC'!$AU:$AU,$AJ60,'3 PRESCOLAIRE PUBLIC'!$AC:$AC)+SUMIF('7 PRESCOLAIRE PRIVE'!$AP:$AP,$AJ60,'7 PRESCOLAIRE PRIVE'!$X:$X)</f>
        <v>284</v>
      </c>
      <c r="G60" s="35">
        <f>SUMIF('3 PRESCOLAIRE PUBLIC'!$AU:$AU,$AJ60,'3 PRESCOLAIRE PUBLIC'!$AH:$AH)+SUMIF('7 PRESCOLAIRE PRIVE'!$AP:$AP,$AJ60,'7 PRESCOLAIRE PRIVE'!$AC:$AC)</f>
        <v>169</v>
      </c>
      <c r="H60" s="35">
        <f>SUMIF('4 PRIMAIRE PUBLIC'!$CR:$CR,$AJ60,'4 PRIMAIRE PUBLIC'!$M:$M)+SUMIF('8 PRIMAIRE PRIVE'!$CN:$CN,$AJ60,'8 PRIMAIRE PRIVE'!$M:$M)</f>
        <v>68486</v>
      </c>
      <c r="I60" s="35">
        <f>SUMIF('4 PRIMAIRE PUBLIC'!$CR:$CR,$AJ60,'4 PRIMAIRE PUBLIC'!$AA:$AA)+SUMIF('8 PRIMAIRE PRIVE'!$CN:$CN,$AJ60,'8 PRIMAIRE PRIVE'!$AA:$AA)</f>
        <v>9433</v>
      </c>
      <c r="J60" s="35">
        <f>SUMIF('4 PRIMAIRE PUBLIC'!$CR:$CR,$AJ60,'4 PRIMAIRE PUBLIC'!$BC:$BC)+SUMIF('8 PRIMAIRE PRIVE'!$CN:$CN,$AJ60,'8 PRIMAIRE PRIVE'!$BC:$BC)</f>
        <v>2669</v>
      </c>
      <c r="K60" s="35">
        <f>SUMIF('4 PRIMAIRE PUBLIC'!$CR:$CR,$AJ60,'4 PRIMAIRE PUBLIC'!$BG:$BG)+SUMIF('8 PRIMAIRE PRIVE'!$CN:$CN,$AJ60,'8 PRIMAIRE PRIVE'!$BG:$BG)</f>
        <v>1683</v>
      </c>
      <c r="L60" s="35">
        <f>SUMIF('4 PRIMAIRE PUBLIC'!$CR:$CR,$AJ60,'4 PRIMAIRE PUBLIC'!$BV:$BV)+SUMIF('8 PRIMAIRE PRIVE'!$CN:$CN,$AJ60,'8 PRIMAIRE PRIVE'!$BQ:$BQ)</f>
        <v>1405</v>
      </c>
      <c r="M60" s="35">
        <f>SUMIF('4 PRIMAIRE PUBLIC'!$CR:$CR,$AJ60,'4 PRIMAIRE PUBLIC'!$AK:$AK)+SUMIF('8 PRIMAIRE PRIVE'!$CN:$CN,$AJ60,'8 PRIMAIRE PRIVE'!$AK:$AK)</f>
        <v>927</v>
      </c>
      <c r="N60" s="35">
        <f>SUMIF('4 PRIMAIRE PUBLIC'!$CR:$CR,$AJ60,'4 PRIMAIRE PUBLIC'!$CS:$CS)+SUMIF('8 PRIMAIRE PRIVE'!$CN:$CN,$AJ60,'8 PRIMAIRE PRIVE'!$CO:$CO)</f>
        <v>20197</v>
      </c>
      <c r="O60" s="35">
        <f>SUMIF('4 PRIMAIRE PUBLIC'!$CR:$CR,$AJ60,'4 PRIMAIRE PUBLIC'!$AO:$AO)+SUMIF('8 PRIMAIRE PRIVE'!$CN:$CN,$AJ60,'8 PRIMAIRE PRIVE'!$AO:$AO)</f>
        <v>472</v>
      </c>
      <c r="P60" s="162"/>
      <c r="Q60" s="34" t="s">
        <v>102</v>
      </c>
      <c r="R60" s="35">
        <f>SUMIF('5 COLLEGE PUBLIC'!$CM:$CM,$AJ60,'5 COLLEGE PUBLIC'!$K:$K)+SUMIF('9 COLLEGE PRIVE'!$CJ:$CJ,$AJ60,'9 COLLEGE PRIVE'!$K:$K)</f>
        <v>7394</v>
      </c>
      <c r="S60" s="35">
        <f>SUMIF('5 COLLEGE PUBLIC'!$CM:$CM,$AJ60,'5 COLLEGE PUBLIC'!$W:$W)+SUMIF('9 COLLEGE PRIVE'!$CJ:$CJ,$AJ60,'9 COLLEGE PRIVE'!$W:$W)</f>
        <v>686</v>
      </c>
      <c r="T60" s="35">
        <f>SUMIF('5 COLLEGE PUBLIC'!$CM:$CM,$AJ60,'5 COLLEGE PUBLIC'!$AX:$AX)+SUMIF('9 COLLEGE PRIVE'!$CJ:$CJ,$AJ60,'9 COLLEGE PRIVE'!$AX:$AX)</f>
        <v>1488</v>
      </c>
      <c r="U60" s="35">
        <f>SUMIF('5 COLLEGE PUBLIC'!$CM:$CM,$AJ60,'5 COLLEGE PUBLIC'!$BB:$BB)+SUMIF('9 COLLEGE PRIVE'!$CJ:$CJ,$AJ60,'9 COLLEGE PRIVE'!$BB:$BB)</f>
        <v>882</v>
      </c>
      <c r="V60" s="35">
        <f>SUMIF('5 COLLEGE PUBLIC'!$CM:$CM,$AJ60,'5 COLLEGE PUBLIC'!$BQ:$BQ)+SUMIF('9 COLLEGE PRIVE'!$CJ:$CJ,$AJ60,'9 COLLEGE PRIVE'!$BL:$BL)</f>
        <v>346</v>
      </c>
      <c r="W60" s="35">
        <f>SUMIF('5 COLLEGE PUBLIC'!$CM:$CM,$AJ60,'5 COLLEGE PUBLIC'!$AF:$AF)+SUMIF('9 COLLEGE PRIVE'!$CJ:$CJ,$AJ60,'9 COLLEGE PRIVE'!$AF:$AF)</f>
        <v>160</v>
      </c>
      <c r="X60" s="35">
        <f>SUMIF('5 COLLEGE PUBLIC'!$CM:$CM,$AJ60,'5 COLLEGE PUBLIC'!$CN:$CN)+SUMIF('9 COLLEGE PRIVE'!$CJ:$CJ,$AJ60,'9 COLLEGE PRIVE'!$CK:$CK)</f>
        <v>5801</v>
      </c>
      <c r="Y60" s="35">
        <f>SUMIF('5 COLLEGE PUBLIC'!$CM:$CM,$AJ60,'5 COLLEGE PUBLIC'!$AJ:$AJ)+SUMIF('9 COLLEGE PRIVE'!$CJ:$CJ,$AJ60,'9 COLLEGE PRIVE'!$AJ:$AJ)</f>
        <v>30</v>
      </c>
      <c r="Z60" s="35">
        <f>SUMIF('6 LYCEE PUBLIC'!$DT:$DT,$AJ60,'6 LYCEE PUBLIC'!$U:$U)+SUMIF('10 LYCEE PRIVE'!$DQ:$DQ,$AJ60,'10 LYCEE PRIVE'!$U:$U)</f>
        <v>2103</v>
      </c>
      <c r="AA60" s="35">
        <f>SUMIF('6 LYCEE PUBLIC'!$DT:$DT,$AJ60,'6 LYCEE PUBLIC'!$AQ:$AQ)+SUMIF('10 LYCEE PRIVE'!$DQ:$DQ,$AJ60,'10 LYCEE PRIVE'!$AQ:$AQ)</f>
        <v>177</v>
      </c>
      <c r="AB60" s="35">
        <f>SUMIF('6 LYCEE PUBLIC'!$DT:$DT,$AJ60,'6 LYCEE PUBLIC'!$DU:$DU)+SUMIF('10 LYCEE PRIVE'!$DQ:$DQ,$AJ60,'10 LYCEE PRIVE'!$DR:$DR)</f>
        <v>418</v>
      </c>
      <c r="AC60" s="35">
        <f>SUMIF('6 LYCEE PUBLIC'!$DT:$DT,$AJ60,'6 LYCEE PUBLIC'!$DV:$DV)+SUMIF('10 LYCEE PRIVE'!$DQ:$DQ,$AJ60,'10 LYCEE PRIVE'!$DS:$DS)</f>
        <v>249</v>
      </c>
      <c r="AD60" s="35">
        <f>SUMIF('6 LYCEE PUBLIC'!$DT:$DT,$AJ60,'6 LYCEE PUBLIC'!$CV:$CV)+SUMIF('10 LYCEE PRIVE'!$DQ:$DQ,$AJ60,'10 LYCEE PRIVE'!$CQ:$CQ)</f>
        <v>117</v>
      </c>
      <c r="AE60" s="35">
        <f>SUMIF('6 LYCEE PUBLIC'!$DT:$DT,$AJ60,'6 LYCEE PUBLIC'!$BE:$BE)+SUMIF('10 LYCEE PRIVE'!$DQ:$DQ,$AJ60,'10 LYCEE PRIVE'!$BE:$BE)</f>
        <v>49</v>
      </c>
      <c r="AF60" s="35">
        <f>SUMIF('6 LYCEE PUBLIC'!$DT:$DT,$AJ60,'6 LYCEE PUBLIC'!$DW:$DW)+SUMIF('10 LYCEE PRIVE'!$DQ:$DQ,$AJ60,'10 LYCEE PRIVE'!$DT:$DT)</f>
        <v>1592</v>
      </c>
      <c r="AG60" s="35">
        <f>SUMIF('6 LYCEE PUBLIC'!$DT:$DT,$AJ60,'6 LYCEE PUBLIC'!$BI:$BI)+SUMIF('10 LYCEE PRIVE'!$DQ:$DQ,$AJ60,'10 LYCEE PRIVE'!$BI:$BI)</f>
        <v>10</v>
      </c>
      <c r="AI60" s="113" t="str">
        <f t="shared" si="2"/>
        <v>MELAKY</v>
      </c>
      <c r="AJ60" s="113" t="str">
        <f t="shared" si="3"/>
        <v>MELAKYTOTAL</v>
      </c>
    </row>
    <row r="61" spans="1:36" ht="14.45" customHeight="1">
      <c r="A61" s="162" t="s">
        <v>141</v>
      </c>
      <c r="B61" s="13" t="s">
        <v>119</v>
      </c>
      <c r="C61" s="12">
        <f>SUMIF('3 PRESCOLAIRE PUBLIC'!$AU:$AU,$AJ61,'3 PRESCOLAIRE PUBLIC'!$K:$K)+SUMIF('7 PRESCOLAIRE PRIVE'!$AP:$AP,$AJ61,'7 PRESCOLAIRE PRIVE'!$K:$K)</f>
        <v>19348</v>
      </c>
      <c r="D61" s="12">
        <f>SUMIF('3 PRESCOLAIRE PUBLIC'!$AU:$AU,$AJ61,'3 PRESCOLAIRE PUBLIC'!$T:$T)+SUMIF('7 PRESCOLAIRE PRIVE'!$AP:$AP,$AJ61,'7 PRESCOLAIRE PRIVE'!$T:$T)</f>
        <v>296</v>
      </c>
      <c r="E61" s="12">
        <f>SUMIF('3 PRESCOLAIRE PUBLIC'!$AU:$AU,$AJ61,'3 PRESCOLAIRE PUBLIC'!$AV:$AV)+SUMIF('7 PRESCOLAIRE PRIVE'!$AP:$AP,$AJ61,'7 PRESCOLAIRE PRIVE'!$AQ:$AQ)</f>
        <v>3207</v>
      </c>
      <c r="F61" s="12">
        <f>SUMIF('3 PRESCOLAIRE PUBLIC'!$AU:$AU,$AJ61,'3 PRESCOLAIRE PUBLIC'!$AC:$AC)+SUMIF('7 PRESCOLAIRE PRIVE'!$AP:$AP,$AJ61,'7 PRESCOLAIRE PRIVE'!$X:$X)</f>
        <v>766</v>
      </c>
      <c r="G61" s="12">
        <f>SUMIF('3 PRESCOLAIRE PUBLIC'!$AU:$AU,$AJ61,'3 PRESCOLAIRE PUBLIC'!$AH:$AH)+SUMIF('7 PRESCOLAIRE PRIVE'!$AP:$AP,$AJ61,'7 PRESCOLAIRE PRIVE'!$AC:$AC)</f>
        <v>335</v>
      </c>
      <c r="H61" s="12">
        <f>SUMIF('4 PRIMAIRE PUBLIC'!$CR:$CR,$AJ61,'4 PRIMAIRE PUBLIC'!$M:$M)+SUMIF('8 PRIMAIRE PRIVE'!$CN:$CN,$AJ61,'8 PRIMAIRE PRIVE'!$M:$M)</f>
        <v>99606</v>
      </c>
      <c r="I61" s="12">
        <f>SUMIF('4 PRIMAIRE PUBLIC'!$CR:$CR,$AJ61,'4 PRIMAIRE PUBLIC'!$AA:$AA)+SUMIF('8 PRIMAIRE PRIVE'!$CN:$CN,$AJ61,'8 PRIMAIRE PRIVE'!$AA:$AA)</f>
        <v>15216</v>
      </c>
      <c r="J61" s="12">
        <f>SUMIF('4 PRIMAIRE PUBLIC'!$CR:$CR,$AJ61,'4 PRIMAIRE PUBLIC'!$BC:$BC)+SUMIF('8 PRIMAIRE PRIVE'!$CN:$CN,$AJ61,'8 PRIMAIRE PRIVE'!$BC:$BC)</f>
        <v>4711</v>
      </c>
      <c r="K61" s="12">
        <f>SUMIF('4 PRIMAIRE PUBLIC'!$CR:$CR,$AJ61,'4 PRIMAIRE PUBLIC'!$BG:$BG)+SUMIF('8 PRIMAIRE PRIVE'!$CN:$CN,$AJ61,'8 PRIMAIRE PRIVE'!$BG:$BG)</f>
        <v>2818</v>
      </c>
      <c r="L61" s="12">
        <f>SUMIF('4 PRIMAIRE PUBLIC'!$CR:$CR,$AJ61,'4 PRIMAIRE PUBLIC'!$BV:$BV)+SUMIF('8 PRIMAIRE PRIVE'!$CN:$CN,$AJ61,'8 PRIMAIRE PRIVE'!$BQ:$BQ)</f>
        <v>2177</v>
      </c>
      <c r="M61" s="12">
        <f>SUMIF('4 PRIMAIRE PUBLIC'!$CR:$CR,$AJ61,'4 PRIMAIRE PUBLIC'!$AK:$AK)+SUMIF('8 PRIMAIRE PRIVE'!$CN:$CN,$AJ61,'8 PRIMAIRE PRIVE'!$AK:$AK)</f>
        <v>1412</v>
      </c>
      <c r="N61" s="12">
        <f>SUMIF('4 PRIMAIRE PUBLIC'!$CR:$CR,$AJ61,'4 PRIMAIRE PUBLIC'!$CS:$CS)+SUMIF('8 PRIMAIRE PRIVE'!$CN:$CN,$AJ61,'8 PRIMAIRE PRIVE'!$CO:$CO)</f>
        <v>34354</v>
      </c>
      <c r="O61" s="12">
        <f>SUMIF('4 PRIMAIRE PUBLIC'!$CR:$CR,$AJ61,'4 PRIMAIRE PUBLIC'!$AO:$AO)+SUMIF('8 PRIMAIRE PRIVE'!$CN:$CN,$AJ61,'8 PRIMAIRE PRIVE'!$AO:$AO)</f>
        <v>611</v>
      </c>
      <c r="P61" s="162" t="s">
        <v>141</v>
      </c>
      <c r="Q61" s="13" t="s">
        <v>119</v>
      </c>
      <c r="R61" s="12">
        <f>SUMIF('5 COLLEGE PUBLIC'!$CM:$CM,$AJ61,'5 COLLEGE PUBLIC'!$K:$K)+SUMIF('9 COLLEGE PRIVE'!$CJ:$CJ,$AJ61,'9 COLLEGE PRIVE'!$K:$K)</f>
        <v>11852</v>
      </c>
      <c r="S61" s="12">
        <f>SUMIF('5 COLLEGE PUBLIC'!$CM:$CM,$AJ61,'5 COLLEGE PUBLIC'!$W:$W)+SUMIF('9 COLLEGE PRIVE'!$CJ:$CJ,$AJ61,'9 COLLEGE PRIVE'!$W:$W)</f>
        <v>1259</v>
      </c>
      <c r="T61" s="12">
        <f>SUMIF('5 COLLEGE PUBLIC'!$CM:$CM,$AJ61,'5 COLLEGE PUBLIC'!$AX:$AX)+SUMIF('9 COLLEGE PRIVE'!$CJ:$CJ,$AJ61,'9 COLLEGE PRIVE'!$AX:$AX)</f>
        <v>2307</v>
      </c>
      <c r="U61" s="12">
        <f>SUMIF('5 COLLEGE PUBLIC'!$CM:$CM,$AJ61,'5 COLLEGE PUBLIC'!$BB:$BB)+SUMIF('9 COLLEGE PRIVE'!$CJ:$CJ,$AJ61,'9 COLLEGE PRIVE'!$BB:$BB)</f>
        <v>1147</v>
      </c>
      <c r="V61" s="12">
        <f>SUMIF('5 COLLEGE PUBLIC'!$CM:$CM,$AJ61,'5 COLLEGE PUBLIC'!$BQ:$BQ)+SUMIF('9 COLLEGE PRIVE'!$CJ:$CJ,$AJ61,'9 COLLEGE PRIVE'!$BL:$BL)</f>
        <v>629</v>
      </c>
      <c r="W61" s="12">
        <f>SUMIF('5 COLLEGE PUBLIC'!$CM:$CM,$AJ61,'5 COLLEGE PUBLIC'!$AF:$AF)+SUMIF('9 COLLEGE PRIVE'!$CJ:$CJ,$AJ61,'9 COLLEGE PRIVE'!$AF:$AF)</f>
        <v>299</v>
      </c>
      <c r="X61" s="12">
        <f>SUMIF('5 COLLEGE PUBLIC'!$CM:$CM,$AJ61,'5 COLLEGE PUBLIC'!$CN:$CN)+SUMIF('9 COLLEGE PRIVE'!$CJ:$CJ,$AJ61,'9 COLLEGE PRIVE'!$CK:$CK)</f>
        <v>9896</v>
      </c>
      <c r="Y61" s="12">
        <f>SUMIF('5 COLLEGE PUBLIC'!$CM:$CM,$AJ61,'5 COLLEGE PUBLIC'!$AJ:$AJ)+SUMIF('9 COLLEGE PRIVE'!$CJ:$CJ,$AJ61,'9 COLLEGE PRIVE'!$AJ:$AJ)</f>
        <v>67</v>
      </c>
      <c r="Z61" s="8">
        <f>SUMIF('6 LYCEE PUBLIC'!$DT:$DT,$AJ61,'6 LYCEE PUBLIC'!$U:$U)+SUMIF('10 LYCEE PRIVE'!$DQ:$DQ,$AJ61,'10 LYCEE PRIVE'!$U:$U)</f>
        <v>2736</v>
      </c>
      <c r="AA61" s="8">
        <f>SUMIF('6 LYCEE PUBLIC'!$DT:$DT,$AJ61,'6 LYCEE PUBLIC'!$AQ:$AQ)+SUMIF('10 LYCEE PRIVE'!$DQ:$DQ,$AJ61,'10 LYCEE PRIVE'!$AQ:$AQ)</f>
        <v>415</v>
      </c>
      <c r="AB61" s="8">
        <f>SUMIF('6 LYCEE PUBLIC'!$DT:$DT,$AJ61,'6 LYCEE PUBLIC'!$DU:$DU)+SUMIF('10 LYCEE PRIVE'!$DQ:$DQ,$AJ61,'10 LYCEE PRIVE'!$DR:$DR)</f>
        <v>790</v>
      </c>
      <c r="AC61" s="8">
        <f>SUMIF('6 LYCEE PUBLIC'!$DT:$DT,$AJ61,'6 LYCEE PUBLIC'!$DV:$DV)+SUMIF('10 LYCEE PRIVE'!$DQ:$DQ,$AJ61,'10 LYCEE PRIVE'!$DS:$DS)</f>
        <v>370</v>
      </c>
      <c r="AD61" s="8">
        <f>SUMIF('6 LYCEE PUBLIC'!$DT:$DT,$AJ61,'6 LYCEE PUBLIC'!$CV:$CV)+SUMIF('10 LYCEE PRIVE'!$DQ:$DQ,$AJ61,'10 LYCEE PRIVE'!$CQ:$CQ)</f>
        <v>134</v>
      </c>
      <c r="AE61" s="8">
        <f>SUMIF('6 LYCEE PUBLIC'!$DT:$DT,$AJ61,'6 LYCEE PUBLIC'!$BE:$BE)+SUMIF('10 LYCEE PRIVE'!$DQ:$DQ,$AJ61,'10 LYCEE PRIVE'!$BE:$BE)</f>
        <v>84</v>
      </c>
      <c r="AF61" s="8">
        <f>SUMIF('6 LYCEE PUBLIC'!$DT:$DT,$AJ61,'6 LYCEE PUBLIC'!$DW:$DW)+SUMIF('10 LYCEE PRIVE'!$DQ:$DQ,$AJ61,'10 LYCEE PRIVE'!$DT:$DT)</f>
        <v>3049</v>
      </c>
      <c r="AG61" s="8">
        <f>SUMIF('6 LYCEE PUBLIC'!$DT:$DT,$AJ61,'6 LYCEE PUBLIC'!$BI:$BI)+SUMIF('10 LYCEE PRIVE'!$DQ:$DQ,$AJ61,'10 LYCEE PRIVE'!$BI:$BI)</f>
        <v>15</v>
      </c>
      <c r="AI61" s="113" t="str">
        <f t="shared" si="2"/>
        <v>MENABE</v>
      </c>
      <c r="AJ61" s="113" t="str">
        <f t="shared" si="3"/>
        <v>MENABERURAL</v>
      </c>
    </row>
    <row r="62" spans="1:36">
      <c r="A62" s="162"/>
      <c r="B62" s="13" t="s">
        <v>120</v>
      </c>
      <c r="C62" s="12">
        <f>SUMIF('3 PRESCOLAIRE PUBLIC'!$AU:$AU,$AJ62,'3 PRESCOLAIRE PUBLIC'!$K:$K)+SUMIF('7 PRESCOLAIRE PRIVE'!$AP:$AP,$AJ62,'7 PRESCOLAIRE PRIVE'!$K:$K)</f>
        <v>6204</v>
      </c>
      <c r="D62" s="12">
        <f>SUMIF('3 PRESCOLAIRE PUBLIC'!$AU:$AU,$AJ62,'3 PRESCOLAIRE PUBLIC'!$T:$T)+SUMIF('7 PRESCOLAIRE PRIVE'!$AP:$AP,$AJ62,'7 PRESCOLAIRE PRIVE'!$T:$T)</f>
        <v>122</v>
      </c>
      <c r="E62" s="12">
        <f>SUMIF('3 PRESCOLAIRE PUBLIC'!$AU:$AU,$AJ62,'3 PRESCOLAIRE PUBLIC'!$AV:$AV)+SUMIF('7 PRESCOLAIRE PRIVE'!$AP:$AP,$AJ62,'7 PRESCOLAIRE PRIVE'!$AQ:$AQ)</f>
        <v>2553</v>
      </c>
      <c r="F62" s="12">
        <f>SUMIF('3 PRESCOLAIRE PUBLIC'!$AU:$AU,$AJ62,'3 PRESCOLAIRE PUBLIC'!$AC:$AC)+SUMIF('7 PRESCOLAIRE PRIVE'!$AP:$AP,$AJ62,'7 PRESCOLAIRE PRIVE'!$X:$X)</f>
        <v>260</v>
      </c>
      <c r="G62" s="12">
        <f>SUMIF('3 PRESCOLAIRE PUBLIC'!$AU:$AU,$AJ62,'3 PRESCOLAIRE PUBLIC'!$AH:$AH)+SUMIF('7 PRESCOLAIRE PRIVE'!$AP:$AP,$AJ62,'7 PRESCOLAIRE PRIVE'!$AC:$AC)</f>
        <v>76</v>
      </c>
      <c r="H62" s="12">
        <f>SUMIF('4 PRIMAIRE PUBLIC'!$CR:$CR,$AJ62,'4 PRIMAIRE PUBLIC'!$M:$M)+SUMIF('8 PRIMAIRE PRIVE'!$CN:$CN,$AJ62,'8 PRIMAIRE PRIVE'!$M:$M)</f>
        <v>21190</v>
      </c>
      <c r="I62" s="12">
        <f>SUMIF('4 PRIMAIRE PUBLIC'!$CR:$CR,$AJ62,'4 PRIMAIRE PUBLIC'!$AA:$AA)+SUMIF('8 PRIMAIRE PRIVE'!$CN:$CN,$AJ62,'8 PRIMAIRE PRIVE'!$AA:$AA)</f>
        <v>2794</v>
      </c>
      <c r="J62" s="12">
        <f>SUMIF('4 PRIMAIRE PUBLIC'!$CR:$CR,$AJ62,'4 PRIMAIRE PUBLIC'!$BC:$BC)+SUMIF('8 PRIMAIRE PRIVE'!$CN:$CN,$AJ62,'8 PRIMAIRE PRIVE'!$BC:$BC)</f>
        <v>2567</v>
      </c>
      <c r="K62" s="12">
        <f>SUMIF('4 PRIMAIRE PUBLIC'!$CR:$CR,$AJ62,'4 PRIMAIRE PUBLIC'!$BG:$BG)+SUMIF('8 PRIMAIRE PRIVE'!$CN:$CN,$AJ62,'8 PRIMAIRE PRIVE'!$BG:$BG)</f>
        <v>1646</v>
      </c>
      <c r="L62" s="12">
        <f>SUMIF('4 PRIMAIRE PUBLIC'!$CR:$CR,$AJ62,'4 PRIMAIRE PUBLIC'!$BV:$BV)+SUMIF('8 PRIMAIRE PRIVE'!$CN:$CN,$AJ62,'8 PRIMAIRE PRIVE'!$BQ:$BQ)</f>
        <v>510</v>
      </c>
      <c r="M62" s="12">
        <f>SUMIF('4 PRIMAIRE PUBLIC'!$CR:$CR,$AJ62,'4 PRIMAIRE PUBLIC'!$AK:$AK)+SUMIF('8 PRIMAIRE PRIVE'!$CN:$CN,$AJ62,'8 PRIMAIRE PRIVE'!$AK:$AK)</f>
        <v>406</v>
      </c>
      <c r="N62" s="12">
        <f>SUMIF('4 PRIMAIRE PUBLIC'!$CR:$CR,$AJ62,'4 PRIMAIRE PUBLIC'!$CS:$CS)+SUMIF('8 PRIMAIRE PRIVE'!$CN:$CN,$AJ62,'8 PRIMAIRE PRIVE'!$CO:$CO)</f>
        <v>14174</v>
      </c>
      <c r="O62" s="12">
        <f>SUMIF('4 PRIMAIRE PUBLIC'!$CR:$CR,$AJ62,'4 PRIMAIRE PUBLIC'!$AO:$AO)+SUMIF('8 PRIMAIRE PRIVE'!$CN:$CN,$AJ62,'8 PRIMAIRE PRIVE'!$AO:$AO)</f>
        <v>92</v>
      </c>
      <c r="P62" s="162"/>
      <c r="Q62" s="13" t="s">
        <v>120</v>
      </c>
      <c r="R62" s="12">
        <f>SUMIF('5 COLLEGE PUBLIC'!$CM:$CM,$AJ62,'5 COLLEGE PUBLIC'!$K:$K)+SUMIF('9 COLLEGE PRIVE'!$CJ:$CJ,$AJ62,'9 COLLEGE PRIVE'!$K:$K)</f>
        <v>9681</v>
      </c>
      <c r="S62" s="12">
        <f>SUMIF('5 COLLEGE PUBLIC'!$CM:$CM,$AJ62,'5 COLLEGE PUBLIC'!$W:$W)+SUMIF('9 COLLEGE PRIVE'!$CJ:$CJ,$AJ62,'9 COLLEGE PRIVE'!$W:$W)</f>
        <v>795</v>
      </c>
      <c r="T62" s="12">
        <f>SUMIF('5 COLLEGE PUBLIC'!$CM:$CM,$AJ62,'5 COLLEGE PUBLIC'!$AX:$AX)+SUMIF('9 COLLEGE PRIVE'!$CJ:$CJ,$AJ62,'9 COLLEGE PRIVE'!$AX:$AX)</f>
        <v>2355</v>
      </c>
      <c r="U62" s="12">
        <f>SUMIF('5 COLLEGE PUBLIC'!$CM:$CM,$AJ62,'5 COLLEGE PUBLIC'!$BB:$BB)+SUMIF('9 COLLEGE PRIVE'!$CJ:$CJ,$AJ62,'9 COLLEGE PRIVE'!$BB:$BB)</f>
        <v>1045</v>
      </c>
      <c r="V62" s="12">
        <f>SUMIF('5 COLLEGE PUBLIC'!$CM:$CM,$AJ62,'5 COLLEGE PUBLIC'!$BQ:$BQ)+SUMIF('9 COLLEGE PRIVE'!$CJ:$CJ,$AJ62,'9 COLLEGE PRIVE'!$BL:$BL)</f>
        <v>358</v>
      </c>
      <c r="W62" s="12">
        <f>SUMIF('5 COLLEGE PUBLIC'!$CM:$CM,$AJ62,'5 COLLEGE PUBLIC'!$AF:$AF)+SUMIF('9 COLLEGE PRIVE'!$CJ:$CJ,$AJ62,'9 COLLEGE PRIVE'!$AF:$AF)</f>
        <v>220</v>
      </c>
      <c r="X62" s="12">
        <f>SUMIF('5 COLLEGE PUBLIC'!$CM:$CM,$AJ62,'5 COLLEGE PUBLIC'!$CN:$CN)+SUMIF('9 COLLEGE PRIVE'!$CJ:$CJ,$AJ62,'9 COLLEGE PRIVE'!$CK:$CK)</f>
        <v>8252</v>
      </c>
      <c r="Y62" s="12">
        <f>SUMIF('5 COLLEGE PUBLIC'!$CM:$CM,$AJ62,'5 COLLEGE PUBLIC'!$AJ:$AJ)+SUMIF('9 COLLEGE PRIVE'!$CJ:$CJ,$AJ62,'9 COLLEGE PRIVE'!$AJ:$AJ)</f>
        <v>33</v>
      </c>
      <c r="Z62" s="8">
        <f>SUMIF('6 LYCEE PUBLIC'!$DT:$DT,$AJ62,'6 LYCEE PUBLIC'!$U:$U)+SUMIF('10 LYCEE PRIVE'!$DQ:$DQ,$AJ62,'10 LYCEE PRIVE'!$U:$U)</f>
        <v>4778</v>
      </c>
      <c r="AA62" s="8">
        <f>SUMIF('6 LYCEE PUBLIC'!$DT:$DT,$AJ62,'6 LYCEE PUBLIC'!$AQ:$AQ)+SUMIF('10 LYCEE PRIVE'!$DQ:$DQ,$AJ62,'10 LYCEE PRIVE'!$AQ:$AQ)</f>
        <v>395</v>
      </c>
      <c r="AB62" s="8">
        <f>SUMIF('6 LYCEE PUBLIC'!$DT:$DT,$AJ62,'6 LYCEE PUBLIC'!$DU:$DU)+SUMIF('10 LYCEE PRIVE'!$DQ:$DQ,$AJ62,'10 LYCEE PRIVE'!$DR:$DR)</f>
        <v>1270</v>
      </c>
      <c r="AC62" s="8">
        <f>SUMIF('6 LYCEE PUBLIC'!$DT:$DT,$AJ62,'6 LYCEE PUBLIC'!$DV:$DV)+SUMIF('10 LYCEE PRIVE'!$DQ:$DQ,$AJ62,'10 LYCEE PRIVE'!$DS:$DS)</f>
        <v>682</v>
      </c>
      <c r="AD62" s="8">
        <f>SUMIF('6 LYCEE PUBLIC'!$DT:$DT,$AJ62,'6 LYCEE PUBLIC'!$CV:$CV)+SUMIF('10 LYCEE PRIVE'!$DQ:$DQ,$AJ62,'10 LYCEE PRIVE'!$CQ:$CQ)</f>
        <v>194</v>
      </c>
      <c r="AE62" s="8">
        <f>SUMIF('6 LYCEE PUBLIC'!$DT:$DT,$AJ62,'6 LYCEE PUBLIC'!$BE:$BE)+SUMIF('10 LYCEE PRIVE'!$DQ:$DQ,$AJ62,'10 LYCEE PRIVE'!$BE:$BE)</f>
        <v>105</v>
      </c>
      <c r="AF62" s="8">
        <f>SUMIF('6 LYCEE PUBLIC'!$DT:$DT,$AJ62,'6 LYCEE PUBLIC'!$DW:$DW)+SUMIF('10 LYCEE PRIVE'!$DQ:$DQ,$AJ62,'10 LYCEE PRIVE'!$DT:$DT)</f>
        <v>4562</v>
      </c>
      <c r="AG62" s="8">
        <f>SUMIF('6 LYCEE PUBLIC'!$DT:$DT,$AJ62,'6 LYCEE PUBLIC'!$BI:$BI)+SUMIF('10 LYCEE PRIVE'!$DQ:$DQ,$AJ62,'10 LYCEE PRIVE'!$BI:$BI)</f>
        <v>18</v>
      </c>
      <c r="AI62" s="113" t="str">
        <f t="shared" si="2"/>
        <v>MENABE</v>
      </c>
      <c r="AJ62" s="113" t="str">
        <f t="shared" si="3"/>
        <v>MENABEURBAIN</v>
      </c>
    </row>
    <row r="63" spans="1:36">
      <c r="A63" s="162"/>
      <c r="B63" s="34" t="s">
        <v>102</v>
      </c>
      <c r="C63" s="35">
        <f>SUMIF('3 PRESCOLAIRE PUBLIC'!$AU:$AU,$AJ63,'3 PRESCOLAIRE PUBLIC'!$K:$K)+SUMIF('7 PRESCOLAIRE PRIVE'!$AP:$AP,$AJ63,'7 PRESCOLAIRE PRIVE'!$K:$K)</f>
        <v>25552</v>
      </c>
      <c r="D63" s="35">
        <f>SUMIF('3 PRESCOLAIRE PUBLIC'!$AU:$AU,$AJ63,'3 PRESCOLAIRE PUBLIC'!$T:$T)+SUMIF('7 PRESCOLAIRE PRIVE'!$AP:$AP,$AJ63,'7 PRESCOLAIRE PRIVE'!$T:$T)</f>
        <v>418</v>
      </c>
      <c r="E63" s="35">
        <f>SUMIF('3 PRESCOLAIRE PUBLIC'!$AU:$AU,$AJ63,'3 PRESCOLAIRE PUBLIC'!$AV:$AV)+SUMIF('7 PRESCOLAIRE PRIVE'!$AP:$AP,$AJ63,'7 PRESCOLAIRE PRIVE'!$AQ:$AQ)</f>
        <v>5760</v>
      </c>
      <c r="F63" s="35">
        <f>SUMIF('3 PRESCOLAIRE PUBLIC'!$AU:$AU,$AJ63,'3 PRESCOLAIRE PUBLIC'!$AC:$AC)+SUMIF('7 PRESCOLAIRE PRIVE'!$AP:$AP,$AJ63,'7 PRESCOLAIRE PRIVE'!$X:$X)</f>
        <v>1026</v>
      </c>
      <c r="G63" s="35">
        <f>SUMIF('3 PRESCOLAIRE PUBLIC'!$AU:$AU,$AJ63,'3 PRESCOLAIRE PUBLIC'!$AH:$AH)+SUMIF('7 PRESCOLAIRE PRIVE'!$AP:$AP,$AJ63,'7 PRESCOLAIRE PRIVE'!$AC:$AC)</f>
        <v>411</v>
      </c>
      <c r="H63" s="35">
        <f>SUMIF('4 PRIMAIRE PUBLIC'!$CR:$CR,$AJ63,'4 PRIMAIRE PUBLIC'!$M:$M)+SUMIF('8 PRIMAIRE PRIVE'!$CN:$CN,$AJ63,'8 PRIMAIRE PRIVE'!$M:$M)</f>
        <v>120796</v>
      </c>
      <c r="I63" s="35">
        <f>SUMIF('4 PRIMAIRE PUBLIC'!$CR:$CR,$AJ63,'4 PRIMAIRE PUBLIC'!$AA:$AA)+SUMIF('8 PRIMAIRE PRIVE'!$CN:$CN,$AJ63,'8 PRIMAIRE PRIVE'!$AA:$AA)</f>
        <v>18010</v>
      </c>
      <c r="J63" s="35">
        <f>SUMIF('4 PRIMAIRE PUBLIC'!$CR:$CR,$AJ63,'4 PRIMAIRE PUBLIC'!$BC:$BC)+SUMIF('8 PRIMAIRE PRIVE'!$CN:$CN,$AJ63,'8 PRIMAIRE PRIVE'!$BC:$BC)</f>
        <v>7278</v>
      </c>
      <c r="K63" s="35">
        <f>SUMIF('4 PRIMAIRE PUBLIC'!$CR:$CR,$AJ63,'4 PRIMAIRE PUBLIC'!$BG:$BG)+SUMIF('8 PRIMAIRE PRIVE'!$CN:$CN,$AJ63,'8 PRIMAIRE PRIVE'!$BG:$BG)</f>
        <v>4464</v>
      </c>
      <c r="L63" s="35">
        <f>SUMIF('4 PRIMAIRE PUBLIC'!$CR:$CR,$AJ63,'4 PRIMAIRE PUBLIC'!$BV:$BV)+SUMIF('8 PRIMAIRE PRIVE'!$CN:$CN,$AJ63,'8 PRIMAIRE PRIVE'!$BQ:$BQ)</f>
        <v>2687</v>
      </c>
      <c r="M63" s="35">
        <f>SUMIF('4 PRIMAIRE PUBLIC'!$CR:$CR,$AJ63,'4 PRIMAIRE PUBLIC'!$AK:$AK)+SUMIF('8 PRIMAIRE PRIVE'!$CN:$CN,$AJ63,'8 PRIMAIRE PRIVE'!$AK:$AK)</f>
        <v>1818</v>
      </c>
      <c r="N63" s="35">
        <f>SUMIF('4 PRIMAIRE PUBLIC'!$CR:$CR,$AJ63,'4 PRIMAIRE PUBLIC'!$CS:$CS)+SUMIF('8 PRIMAIRE PRIVE'!$CN:$CN,$AJ63,'8 PRIMAIRE PRIVE'!$CO:$CO)</f>
        <v>48528</v>
      </c>
      <c r="O63" s="35">
        <f>SUMIF('4 PRIMAIRE PUBLIC'!$CR:$CR,$AJ63,'4 PRIMAIRE PUBLIC'!$AO:$AO)+SUMIF('8 PRIMAIRE PRIVE'!$CN:$CN,$AJ63,'8 PRIMAIRE PRIVE'!$AO:$AO)</f>
        <v>703</v>
      </c>
      <c r="P63" s="162"/>
      <c r="Q63" s="34" t="s">
        <v>102</v>
      </c>
      <c r="R63" s="35">
        <f>SUMIF('5 COLLEGE PUBLIC'!$CM:$CM,$AJ63,'5 COLLEGE PUBLIC'!$K:$K)+SUMIF('9 COLLEGE PRIVE'!$CJ:$CJ,$AJ63,'9 COLLEGE PRIVE'!$K:$K)</f>
        <v>21533</v>
      </c>
      <c r="S63" s="35">
        <f>SUMIF('5 COLLEGE PUBLIC'!$CM:$CM,$AJ63,'5 COLLEGE PUBLIC'!$W:$W)+SUMIF('9 COLLEGE PRIVE'!$CJ:$CJ,$AJ63,'9 COLLEGE PRIVE'!$W:$W)</f>
        <v>2054</v>
      </c>
      <c r="T63" s="35">
        <f>SUMIF('5 COLLEGE PUBLIC'!$CM:$CM,$AJ63,'5 COLLEGE PUBLIC'!$AX:$AX)+SUMIF('9 COLLEGE PRIVE'!$CJ:$CJ,$AJ63,'9 COLLEGE PRIVE'!$AX:$AX)</f>
        <v>4662</v>
      </c>
      <c r="U63" s="35">
        <f>SUMIF('5 COLLEGE PUBLIC'!$CM:$CM,$AJ63,'5 COLLEGE PUBLIC'!$BB:$BB)+SUMIF('9 COLLEGE PRIVE'!$CJ:$CJ,$AJ63,'9 COLLEGE PRIVE'!$BB:$BB)</f>
        <v>2192</v>
      </c>
      <c r="V63" s="35">
        <f>SUMIF('5 COLLEGE PUBLIC'!$CM:$CM,$AJ63,'5 COLLEGE PUBLIC'!$BQ:$BQ)+SUMIF('9 COLLEGE PRIVE'!$CJ:$CJ,$AJ63,'9 COLLEGE PRIVE'!$BL:$BL)</f>
        <v>987</v>
      </c>
      <c r="W63" s="35">
        <f>SUMIF('5 COLLEGE PUBLIC'!$CM:$CM,$AJ63,'5 COLLEGE PUBLIC'!$AF:$AF)+SUMIF('9 COLLEGE PRIVE'!$CJ:$CJ,$AJ63,'9 COLLEGE PRIVE'!$AF:$AF)</f>
        <v>519</v>
      </c>
      <c r="X63" s="35">
        <f>SUMIF('5 COLLEGE PUBLIC'!$CM:$CM,$AJ63,'5 COLLEGE PUBLIC'!$CN:$CN)+SUMIF('9 COLLEGE PRIVE'!$CJ:$CJ,$AJ63,'9 COLLEGE PRIVE'!$CK:$CK)</f>
        <v>18148</v>
      </c>
      <c r="Y63" s="35">
        <f>SUMIF('5 COLLEGE PUBLIC'!$CM:$CM,$AJ63,'5 COLLEGE PUBLIC'!$AJ:$AJ)+SUMIF('9 COLLEGE PRIVE'!$CJ:$CJ,$AJ63,'9 COLLEGE PRIVE'!$AJ:$AJ)</f>
        <v>100</v>
      </c>
      <c r="Z63" s="35">
        <f>SUMIF('6 LYCEE PUBLIC'!$DT:$DT,$AJ63,'6 LYCEE PUBLIC'!$U:$U)+SUMIF('10 LYCEE PRIVE'!$DQ:$DQ,$AJ63,'10 LYCEE PRIVE'!$U:$U)</f>
        <v>7514</v>
      </c>
      <c r="AA63" s="35">
        <f>SUMIF('6 LYCEE PUBLIC'!$DT:$DT,$AJ63,'6 LYCEE PUBLIC'!$AQ:$AQ)+SUMIF('10 LYCEE PRIVE'!$DQ:$DQ,$AJ63,'10 LYCEE PRIVE'!$AQ:$AQ)</f>
        <v>810</v>
      </c>
      <c r="AB63" s="35">
        <f>SUMIF('6 LYCEE PUBLIC'!$DT:$DT,$AJ63,'6 LYCEE PUBLIC'!$DU:$DU)+SUMIF('10 LYCEE PRIVE'!$DQ:$DQ,$AJ63,'10 LYCEE PRIVE'!$DR:$DR)</f>
        <v>2060</v>
      </c>
      <c r="AC63" s="35">
        <f>SUMIF('6 LYCEE PUBLIC'!$DT:$DT,$AJ63,'6 LYCEE PUBLIC'!$DV:$DV)+SUMIF('10 LYCEE PRIVE'!$DQ:$DQ,$AJ63,'10 LYCEE PRIVE'!$DS:$DS)</f>
        <v>1052</v>
      </c>
      <c r="AD63" s="35">
        <f>SUMIF('6 LYCEE PUBLIC'!$DT:$DT,$AJ63,'6 LYCEE PUBLIC'!$CV:$CV)+SUMIF('10 LYCEE PRIVE'!$DQ:$DQ,$AJ63,'10 LYCEE PRIVE'!$CQ:$CQ)</f>
        <v>328</v>
      </c>
      <c r="AE63" s="35">
        <f>SUMIF('6 LYCEE PUBLIC'!$DT:$DT,$AJ63,'6 LYCEE PUBLIC'!$BE:$BE)+SUMIF('10 LYCEE PRIVE'!$DQ:$DQ,$AJ63,'10 LYCEE PRIVE'!$BE:$BE)</f>
        <v>189</v>
      </c>
      <c r="AF63" s="35">
        <f>SUMIF('6 LYCEE PUBLIC'!$DT:$DT,$AJ63,'6 LYCEE PUBLIC'!$DW:$DW)+SUMIF('10 LYCEE PRIVE'!$DQ:$DQ,$AJ63,'10 LYCEE PRIVE'!$DT:$DT)</f>
        <v>7611</v>
      </c>
      <c r="AG63" s="35">
        <f>SUMIF('6 LYCEE PUBLIC'!$DT:$DT,$AJ63,'6 LYCEE PUBLIC'!$BI:$BI)+SUMIF('10 LYCEE PRIVE'!$DQ:$DQ,$AJ63,'10 LYCEE PRIVE'!$BI:$BI)</f>
        <v>33</v>
      </c>
      <c r="AI63" s="113" t="str">
        <f t="shared" si="2"/>
        <v>MENABE</v>
      </c>
      <c r="AJ63" s="113" t="str">
        <f t="shared" si="3"/>
        <v>MENABETOTAL</v>
      </c>
    </row>
    <row r="64" spans="1:36" ht="14.45" customHeight="1">
      <c r="A64" s="162" t="s">
        <v>142</v>
      </c>
      <c r="B64" s="13" t="s">
        <v>119</v>
      </c>
      <c r="C64" s="12">
        <f>SUMIF('3 PRESCOLAIRE PUBLIC'!$AU:$AU,$AJ64,'3 PRESCOLAIRE PUBLIC'!$K:$K)+SUMIF('7 PRESCOLAIRE PRIVE'!$AP:$AP,$AJ64,'7 PRESCOLAIRE PRIVE'!$K:$K)</f>
        <v>18109</v>
      </c>
      <c r="D64" s="12">
        <f>SUMIF('3 PRESCOLAIRE PUBLIC'!$AU:$AU,$AJ64,'3 PRESCOLAIRE PUBLIC'!$T:$T)+SUMIF('7 PRESCOLAIRE PRIVE'!$AP:$AP,$AJ64,'7 PRESCOLAIRE PRIVE'!$T:$T)</f>
        <v>524</v>
      </c>
      <c r="E64" s="12">
        <f>SUMIF('3 PRESCOLAIRE PUBLIC'!$AU:$AU,$AJ64,'3 PRESCOLAIRE PUBLIC'!$AV:$AV)+SUMIF('7 PRESCOLAIRE PRIVE'!$AP:$AP,$AJ64,'7 PRESCOLAIRE PRIVE'!$AQ:$AQ)</f>
        <v>8171</v>
      </c>
      <c r="F64" s="12">
        <f>SUMIF('3 PRESCOLAIRE PUBLIC'!$AU:$AU,$AJ64,'3 PRESCOLAIRE PUBLIC'!$AC:$AC)+SUMIF('7 PRESCOLAIRE PRIVE'!$AP:$AP,$AJ64,'7 PRESCOLAIRE PRIVE'!$X:$X)</f>
        <v>607</v>
      </c>
      <c r="G64" s="12">
        <f>SUMIF('3 PRESCOLAIRE PUBLIC'!$AU:$AU,$AJ64,'3 PRESCOLAIRE PUBLIC'!$AH:$AH)+SUMIF('7 PRESCOLAIRE PRIVE'!$AP:$AP,$AJ64,'7 PRESCOLAIRE PRIVE'!$AC:$AC)</f>
        <v>471</v>
      </c>
      <c r="H64" s="12">
        <f>SUMIF('4 PRIMAIRE PUBLIC'!$CR:$CR,$AJ64,'4 PRIMAIRE PUBLIC'!$M:$M)+SUMIF('8 PRIMAIRE PRIVE'!$CN:$CN,$AJ64,'8 PRIMAIRE PRIVE'!$M:$M)</f>
        <v>223108</v>
      </c>
      <c r="I64" s="12">
        <f>SUMIF('4 PRIMAIRE PUBLIC'!$CR:$CR,$AJ64,'4 PRIMAIRE PUBLIC'!$AA:$AA)+SUMIF('8 PRIMAIRE PRIVE'!$CN:$CN,$AJ64,'8 PRIMAIRE PRIVE'!$AA:$AA)</f>
        <v>51763</v>
      </c>
      <c r="J64" s="12">
        <f>SUMIF('4 PRIMAIRE PUBLIC'!$CR:$CR,$AJ64,'4 PRIMAIRE PUBLIC'!$BC:$BC)+SUMIF('8 PRIMAIRE PRIVE'!$CN:$CN,$AJ64,'8 PRIMAIRE PRIVE'!$BC:$BC)</f>
        <v>25529</v>
      </c>
      <c r="K64" s="12">
        <f>SUMIF('4 PRIMAIRE PUBLIC'!$CR:$CR,$AJ64,'4 PRIMAIRE PUBLIC'!$BG:$BG)+SUMIF('8 PRIMAIRE PRIVE'!$CN:$CN,$AJ64,'8 PRIMAIRE PRIVE'!$BG:$BG)</f>
        <v>10099</v>
      </c>
      <c r="L64" s="12">
        <f>SUMIF('4 PRIMAIRE PUBLIC'!$CR:$CR,$AJ64,'4 PRIMAIRE PUBLIC'!$BV:$BV)+SUMIF('8 PRIMAIRE PRIVE'!$CN:$CN,$AJ64,'8 PRIMAIRE PRIVE'!$BQ:$BQ)</f>
        <v>5434</v>
      </c>
      <c r="M64" s="12">
        <f>SUMIF('4 PRIMAIRE PUBLIC'!$CR:$CR,$AJ64,'4 PRIMAIRE PUBLIC'!$AK:$AK)+SUMIF('8 PRIMAIRE PRIVE'!$CN:$CN,$AJ64,'8 PRIMAIRE PRIVE'!$AK:$AK)</f>
        <v>5252</v>
      </c>
      <c r="N64" s="12">
        <f>SUMIF('4 PRIMAIRE PUBLIC'!$CR:$CR,$AJ64,'4 PRIMAIRE PUBLIC'!$CS:$CS)+SUMIF('8 PRIMAIRE PRIVE'!$CN:$CN,$AJ64,'8 PRIMAIRE PRIVE'!$CO:$CO)</f>
        <v>161800</v>
      </c>
      <c r="O64" s="12">
        <f>SUMIF('4 PRIMAIRE PUBLIC'!$CR:$CR,$AJ64,'4 PRIMAIRE PUBLIC'!$AO:$AO)+SUMIF('8 PRIMAIRE PRIVE'!$CN:$CN,$AJ64,'8 PRIMAIRE PRIVE'!$AO:$AO)</f>
        <v>1542</v>
      </c>
      <c r="P64" s="162" t="s">
        <v>142</v>
      </c>
      <c r="Q64" s="13" t="s">
        <v>119</v>
      </c>
      <c r="R64" s="12">
        <f>SUMIF('5 COLLEGE PUBLIC'!$CM:$CM,$AJ64,'5 COLLEGE PUBLIC'!$K:$K)+SUMIF('9 COLLEGE PRIVE'!$CJ:$CJ,$AJ64,'9 COLLEGE PRIVE'!$K:$K)</f>
        <v>37819</v>
      </c>
      <c r="S64" s="12">
        <f>SUMIF('5 COLLEGE PUBLIC'!$CM:$CM,$AJ64,'5 COLLEGE PUBLIC'!$W:$W)+SUMIF('9 COLLEGE PRIVE'!$CJ:$CJ,$AJ64,'9 COLLEGE PRIVE'!$W:$W)</f>
        <v>3804</v>
      </c>
      <c r="T64" s="12">
        <f>SUMIF('5 COLLEGE PUBLIC'!$CM:$CM,$AJ64,'5 COLLEGE PUBLIC'!$AX:$AX)+SUMIF('9 COLLEGE PRIVE'!$CJ:$CJ,$AJ64,'9 COLLEGE PRIVE'!$AX:$AX)</f>
        <v>8371</v>
      </c>
      <c r="U64" s="12">
        <f>SUMIF('5 COLLEGE PUBLIC'!$CM:$CM,$AJ64,'5 COLLEGE PUBLIC'!$BB:$BB)+SUMIF('9 COLLEGE PRIVE'!$CJ:$CJ,$AJ64,'9 COLLEGE PRIVE'!$BB:$BB)</f>
        <v>3417</v>
      </c>
      <c r="V64" s="12">
        <f>SUMIF('5 COLLEGE PUBLIC'!$CM:$CM,$AJ64,'5 COLLEGE PUBLIC'!$BQ:$BQ)+SUMIF('9 COLLEGE PRIVE'!$CJ:$CJ,$AJ64,'9 COLLEGE PRIVE'!$BL:$BL)</f>
        <v>2179</v>
      </c>
      <c r="W64" s="12">
        <f>SUMIF('5 COLLEGE PUBLIC'!$CM:$CM,$AJ64,'5 COLLEGE PUBLIC'!$AF:$AF)+SUMIF('9 COLLEGE PRIVE'!$CJ:$CJ,$AJ64,'9 COLLEGE PRIVE'!$AF:$AF)</f>
        <v>1132</v>
      </c>
      <c r="X64" s="12">
        <f>SUMIF('5 COLLEGE PUBLIC'!$CM:$CM,$AJ64,'5 COLLEGE PUBLIC'!$CN:$CN)+SUMIF('9 COLLEGE PRIVE'!$CJ:$CJ,$AJ64,'9 COLLEGE PRIVE'!$CK:$CK)</f>
        <v>38788</v>
      </c>
      <c r="Y64" s="12">
        <f>SUMIF('5 COLLEGE PUBLIC'!$CM:$CM,$AJ64,'5 COLLEGE PUBLIC'!$AJ:$AJ)+SUMIF('9 COLLEGE PRIVE'!$CJ:$CJ,$AJ64,'9 COLLEGE PRIVE'!$AJ:$AJ)</f>
        <v>253</v>
      </c>
      <c r="Z64" s="8">
        <f>SUMIF('6 LYCEE PUBLIC'!$DT:$DT,$AJ64,'6 LYCEE PUBLIC'!$U:$U)+SUMIF('10 LYCEE PRIVE'!$DQ:$DQ,$AJ64,'10 LYCEE PRIVE'!$U:$U)</f>
        <v>4120</v>
      </c>
      <c r="AA64" s="8">
        <f>SUMIF('6 LYCEE PUBLIC'!$DT:$DT,$AJ64,'6 LYCEE PUBLIC'!$AQ:$AQ)+SUMIF('10 LYCEE PRIVE'!$DQ:$DQ,$AJ64,'10 LYCEE PRIVE'!$AQ:$AQ)</f>
        <v>248</v>
      </c>
      <c r="AB64" s="8">
        <f>SUMIF('6 LYCEE PUBLIC'!$DT:$DT,$AJ64,'6 LYCEE PUBLIC'!$DU:$DU)+SUMIF('10 LYCEE PRIVE'!$DQ:$DQ,$AJ64,'10 LYCEE PRIVE'!$DR:$DR)</f>
        <v>770</v>
      </c>
      <c r="AC64" s="8">
        <f>SUMIF('6 LYCEE PUBLIC'!$DT:$DT,$AJ64,'6 LYCEE PUBLIC'!$DV:$DV)+SUMIF('10 LYCEE PRIVE'!$DQ:$DQ,$AJ64,'10 LYCEE PRIVE'!$DS:$DS)</f>
        <v>336</v>
      </c>
      <c r="AD64" s="8">
        <f>SUMIF('6 LYCEE PUBLIC'!$DT:$DT,$AJ64,'6 LYCEE PUBLIC'!$CV:$CV)+SUMIF('10 LYCEE PRIVE'!$DQ:$DQ,$AJ64,'10 LYCEE PRIVE'!$CQ:$CQ)</f>
        <v>273</v>
      </c>
      <c r="AE64" s="8">
        <f>SUMIF('6 LYCEE PUBLIC'!$DT:$DT,$AJ64,'6 LYCEE PUBLIC'!$BE:$BE)+SUMIF('10 LYCEE PRIVE'!$DQ:$DQ,$AJ64,'10 LYCEE PRIVE'!$BE:$BE)</f>
        <v>98</v>
      </c>
      <c r="AF64" s="8">
        <f>SUMIF('6 LYCEE PUBLIC'!$DT:$DT,$AJ64,'6 LYCEE PUBLIC'!$DW:$DW)+SUMIF('10 LYCEE PRIVE'!$DQ:$DQ,$AJ64,'10 LYCEE PRIVE'!$DT:$DT)</f>
        <v>3982</v>
      </c>
      <c r="AG64" s="8">
        <f>SUMIF('6 LYCEE PUBLIC'!$DT:$DT,$AJ64,'6 LYCEE PUBLIC'!$BI:$BI)+SUMIF('10 LYCEE PRIVE'!$DQ:$DQ,$AJ64,'10 LYCEE PRIVE'!$BI:$BI)</f>
        <v>24</v>
      </c>
      <c r="AI64" s="113" t="str">
        <f t="shared" si="2"/>
        <v>SAVA</v>
      </c>
      <c r="AJ64" s="113" t="str">
        <f t="shared" si="3"/>
        <v>SAVARURAL</v>
      </c>
    </row>
    <row r="65" spans="1:36">
      <c r="A65" s="162"/>
      <c r="B65" s="13" t="s">
        <v>120</v>
      </c>
      <c r="C65" s="12">
        <f>SUMIF('3 PRESCOLAIRE PUBLIC'!$AU:$AU,$AJ65,'3 PRESCOLAIRE PUBLIC'!$K:$K)+SUMIF('7 PRESCOLAIRE PRIVE'!$AP:$AP,$AJ65,'7 PRESCOLAIRE PRIVE'!$K:$K)</f>
        <v>11333</v>
      </c>
      <c r="D65" s="12">
        <f>SUMIF('3 PRESCOLAIRE PUBLIC'!$AU:$AU,$AJ65,'3 PRESCOLAIRE PUBLIC'!$T:$T)+SUMIF('7 PRESCOLAIRE PRIVE'!$AP:$AP,$AJ65,'7 PRESCOLAIRE PRIVE'!$T:$T)</f>
        <v>368</v>
      </c>
      <c r="E65" s="12">
        <f>SUMIF('3 PRESCOLAIRE PUBLIC'!$AU:$AU,$AJ65,'3 PRESCOLAIRE PUBLIC'!$AV:$AV)+SUMIF('7 PRESCOLAIRE PRIVE'!$AP:$AP,$AJ65,'7 PRESCOLAIRE PRIVE'!$AQ:$AQ)</f>
        <v>5940</v>
      </c>
      <c r="F65" s="12">
        <f>SUMIF('3 PRESCOLAIRE PUBLIC'!$AU:$AU,$AJ65,'3 PRESCOLAIRE PUBLIC'!$AC:$AC)+SUMIF('7 PRESCOLAIRE PRIVE'!$AP:$AP,$AJ65,'7 PRESCOLAIRE PRIVE'!$X:$X)</f>
        <v>347</v>
      </c>
      <c r="G65" s="12">
        <f>SUMIF('3 PRESCOLAIRE PUBLIC'!$AU:$AU,$AJ65,'3 PRESCOLAIRE PUBLIC'!$AH:$AH)+SUMIF('7 PRESCOLAIRE PRIVE'!$AP:$AP,$AJ65,'7 PRESCOLAIRE PRIVE'!$AC:$AC)</f>
        <v>140</v>
      </c>
      <c r="H65" s="12">
        <f>SUMIF('4 PRIMAIRE PUBLIC'!$CR:$CR,$AJ65,'4 PRIMAIRE PUBLIC'!$M:$M)+SUMIF('8 PRIMAIRE PRIVE'!$CN:$CN,$AJ65,'8 PRIMAIRE PRIVE'!$M:$M)</f>
        <v>43379</v>
      </c>
      <c r="I65" s="12">
        <f>SUMIF('4 PRIMAIRE PUBLIC'!$CR:$CR,$AJ65,'4 PRIMAIRE PUBLIC'!$AA:$AA)+SUMIF('8 PRIMAIRE PRIVE'!$CN:$CN,$AJ65,'8 PRIMAIRE PRIVE'!$AA:$AA)</f>
        <v>6537</v>
      </c>
      <c r="J65" s="12">
        <f>SUMIF('4 PRIMAIRE PUBLIC'!$CR:$CR,$AJ65,'4 PRIMAIRE PUBLIC'!$BC:$BC)+SUMIF('8 PRIMAIRE PRIVE'!$CN:$CN,$AJ65,'8 PRIMAIRE PRIVE'!$BC:$BC)</f>
        <v>7062</v>
      </c>
      <c r="K65" s="12">
        <f>SUMIF('4 PRIMAIRE PUBLIC'!$CR:$CR,$AJ65,'4 PRIMAIRE PUBLIC'!$BG:$BG)+SUMIF('8 PRIMAIRE PRIVE'!$CN:$CN,$AJ65,'8 PRIMAIRE PRIVE'!$BG:$BG)</f>
        <v>3927</v>
      </c>
      <c r="L65" s="12">
        <f>SUMIF('4 PRIMAIRE PUBLIC'!$CR:$CR,$AJ65,'4 PRIMAIRE PUBLIC'!$BV:$BV)+SUMIF('8 PRIMAIRE PRIVE'!$CN:$CN,$AJ65,'8 PRIMAIRE PRIVE'!$BQ:$BQ)</f>
        <v>1015</v>
      </c>
      <c r="M65" s="12">
        <f>SUMIF('4 PRIMAIRE PUBLIC'!$CR:$CR,$AJ65,'4 PRIMAIRE PUBLIC'!$AK:$AK)+SUMIF('8 PRIMAIRE PRIVE'!$CN:$CN,$AJ65,'8 PRIMAIRE PRIVE'!$AK:$AK)</f>
        <v>943</v>
      </c>
      <c r="N65" s="12">
        <f>SUMIF('4 PRIMAIRE PUBLIC'!$CR:$CR,$AJ65,'4 PRIMAIRE PUBLIC'!$CS:$CS)+SUMIF('8 PRIMAIRE PRIVE'!$CN:$CN,$AJ65,'8 PRIMAIRE PRIVE'!$CO:$CO)</f>
        <v>37848</v>
      </c>
      <c r="O65" s="12">
        <f>SUMIF('4 PRIMAIRE PUBLIC'!$CR:$CR,$AJ65,'4 PRIMAIRE PUBLIC'!$AO:$AO)+SUMIF('8 PRIMAIRE PRIVE'!$CN:$CN,$AJ65,'8 PRIMAIRE PRIVE'!$AO:$AO)</f>
        <v>171</v>
      </c>
      <c r="P65" s="162"/>
      <c r="Q65" s="13" t="s">
        <v>120</v>
      </c>
      <c r="R65" s="12">
        <f>SUMIF('5 COLLEGE PUBLIC'!$CM:$CM,$AJ65,'5 COLLEGE PUBLIC'!$K:$K)+SUMIF('9 COLLEGE PRIVE'!$CJ:$CJ,$AJ65,'9 COLLEGE PRIVE'!$K:$K)</f>
        <v>24829</v>
      </c>
      <c r="S65" s="12">
        <f>SUMIF('5 COLLEGE PUBLIC'!$CM:$CM,$AJ65,'5 COLLEGE PUBLIC'!$W:$W)+SUMIF('9 COLLEGE PRIVE'!$CJ:$CJ,$AJ65,'9 COLLEGE PRIVE'!$W:$W)</f>
        <v>3010</v>
      </c>
      <c r="T65" s="12">
        <f>SUMIF('5 COLLEGE PUBLIC'!$CM:$CM,$AJ65,'5 COLLEGE PUBLIC'!$AX:$AX)+SUMIF('9 COLLEGE PRIVE'!$CJ:$CJ,$AJ65,'9 COLLEGE PRIVE'!$AX:$AX)</f>
        <v>8895</v>
      </c>
      <c r="U65" s="12">
        <f>SUMIF('5 COLLEGE PUBLIC'!$CM:$CM,$AJ65,'5 COLLEGE PUBLIC'!$BB:$BB)+SUMIF('9 COLLEGE PRIVE'!$CJ:$CJ,$AJ65,'9 COLLEGE PRIVE'!$BB:$BB)</f>
        <v>3585</v>
      </c>
      <c r="V65" s="12">
        <f>SUMIF('5 COLLEGE PUBLIC'!$CM:$CM,$AJ65,'5 COLLEGE PUBLIC'!$BQ:$BQ)+SUMIF('9 COLLEGE PRIVE'!$CJ:$CJ,$AJ65,'9 COLLEGE PRIVE'!$BL:$BL)</f>
        <v>964</v>
      </c>
      <c r="W65" s="12">
        <f>SUMIF('5 COLLEGE PUBLIC'!$CM:$CM,$AJ65,'5 COLLEGE PUBLIC'!$AF:$AF)+SUMIF('9 COLLEGE PRIVE'!$CJ:$CJ,$AJ65,'9 COLLEGE PRIVE'!$AF:$AF)</f>
        <v>561</v>
      </c>
      <c r="X65" s="12">
        <f>SUMIF('5 COLLEGE PUBLIC'!$CM:$CM,$AJ65,'5 COLLEGE PUBLIC'!$CN:$CN)+SUMIF('9 COLLEGE PRIVE'!$CJ:$CJ,$AJ65,'9 COLLEGE PRIVE'!$CK:$CK)</f>
        <v>21513</v>
      </c>
      <c r="Y65" s="12">
        <f>SUMIF('5 COLLEGE PUBLIC'!$CM:$CM,$AJ65,'5 COLLEGE PUBLIC'!$AJ:$AJ)+SUMIF('9 COLLEGE PRIVE'!$CJ:$CJ,$AJ65,'9 COLLEGE PRIVE'!$AJ:$AJ)</f>
        <v>78</v>
      </c>
      <c r="Z65" s="8">
        <f>SUMIF('6 LYCEE PUBLIC'!$DT:$DT,$AJ65,'6 LYCEE PUBLIC'!$U:$U)+SUMIF('10 LYCEE PRIVE'!$DQ:$DQ,$AJ65,'10 LYCEE PRIVE'!$U:$U)</f>
        <v>12032</v>
      </c>
      <c r="AA65" s="8">
        <f>SUMIF('6 LYCEE PUBLIC'!$DT:$DT,$AJ65,'6 LYCEE PUBLIC'!$AQ:$AQ)+SUMIF('10 LYCEE PRIVE'!$DQ:$DQ,$AJ65,'10 LYCEE PRIVE'!$AQ:$AQ)</f>
        <v>793</v>
      </c>
      <c r="AB65" s="8">
        <f>SUMIF('6 LYCEE PUBLIC'!$DT:$DT,$AJ65,'6 LYCEE PUBLIC'!$DU:$DU)+SUMIF('10 LYCEE PRIVE'!$DQ:$DQ,$AJ65,'10 LYCEE PRIVE'!$DR:$DR)</f>
        <v>3609</v>
      </c>
      <c r="AC65" s="8">
        <f>SUMIF('6 LYCEE PUBLIC'!$DT:$DT,$AJ65,'6 LYCEE PUBLIC'!$DV:$DV)+SUMIF('10 LYCEE PRIVE'!$DQ:$DQ,$AJ65,'10 LYCEE PRIVE'!$DS:$DS)</f>
        <v>1654</v>
      </c>
      <c r="AD65" s="8">
        <f>SUMIF('6 LYCEE PUBLIC'!$DT:$DT,$AJ65,'6 LYCEE PUBLIC'!$CV:$CV)+SUMIF('10 LYCEE PRIVE'!$DQ:$DQ,$AJ65,'10 LYCEE PRIVE'!$CQ:$CQ)</f>
        <v>557</v>
      </c>
      <c r="AE65" s="8">
        <f>SUMIF('6 LYCEE PUBLIC'!$DT:$DT,$AJ65,'6 LYCEE PUBLIC'!$BE:$BE)+SUMIF('10 LYCEE PRIVE'!$DQ:$DQ,$AJ65,'10 LYCEE PRIVE'!$BE:$BE)</f>
        <v>243</v>
      </c>
      <c r="AF65" s="8">
        <f>SUMIF('6 LYCEE PUBLIC'!$DT:$DT,$AJ65,'6 LYCEE PUBLIC'!$DW:$DW)+SUMIF('10 LYCEE PRIVE'!$DQ:$DQ,$AJ65,'10 LYCEE PRIVE'!$DT:$DT)</f>
        <v>13282</v>
      </c>
      <c r="AG65" s="8">
        <f>SUMIF('6 LYCEE PUBLIC'!$DT:$DT,$AJ65,'6 LYCEE PUBLIC'!$BI:$BI)+SUMIF('10 LYCEE PRIVE'!$DQ:$DQ,$AJ65,'10 LYCEE PRIVE'!$BI:$BI)</f>
        <v>30</v>
      </c>
      <c r="AI65" s="113" t="str">
        <f t="shared" si="2"/>
        <v>SAVA</v>
      </c>
      <c r="AJ65" s="113" t="str">
        <f t="shared" si="3"/>
        <v>SAVAURBAIN</v>
      </c>
    </row>
    <row r="66" spans="1:36">
      <c r="A66" s="162"/>
      <c r="B66" s="34" t="s">
        <v>102</v>
      </c>
      <c r="C66" s="35">
        <f>SUMIF('3 PRESCOLAIRE PUBLIC'!$AU:$AU,$AJ66,'3 PRESCOLAIRE PUBLIC'!$K:$K)+SUMIF('7 PRESCOLAIRE PRIVE'!$AP:$AP,$AJ66,'7 PRESCOLAIRE PRIVE'!$K:$K)</f>
        <v>29442</v>
      </c>
      <c r="D66" s="35">
        <f>SUMIF('3 PRESCOLAIRE PUBLIC'!$AU:$AU,$AJ66,'3 PRESCOLAIRE PUBLIC'!$T:$T)+SUMIF('7 PRESCOLAIRE PRIVE'!$AP:$AP,$AJ66,'7 PRESCOLAIRE PRIVE'!$T:$T)</f>
        <v>892</v>
      </c>
      <c r="E66" s="35">
        <f>SUMIF('3 PRESCOLAIRE PUBLIC'!$AU:$AU,$AJ66,'3 PRESCOLAIRE PUBLIC'!$AV:$AV)+SUMIF('7 PRESCOLAIRE PRIVE'!$AP:$AP,$AJ66,'7 PRESCOLAIRE PRIVE'!$AQ:$AQ)</f>
        <v>14111</v>
      </c>
      <c r="F66" s="35">
        <f>SUMIF('3 PRESCOLAIRE PUBLIC'!$AU:$AU,$AJ66,'3 PRESCOLAIRE PUBLIC'!$AC:$AC)+SUMIF('7 PRESCOLAIRE PRIVE'!$AP:$AP,$AJ66,'7 PRESCOLAIRE PRIVE'!$X:$X)</f>
        <v>954</v>
      </c>
      <c r="G66" s="35">
        <f>SUMIF('3 PRESCOLAIRE PUBLIC'!$AU:$AU,$AJ66,'3 PRESCOLAIRE PUBLIC'!$AH:$AH)+SUMIF('7 PRESCOLAIRE PRIVE'!$AP:$AP,$AJ66,'7 PRESCOLAIRE PRIVE'!$AC:$AC)</f>
        <v>611</v>
      </c>
      <c r="H66" s="35">
        <f>SUMIF('4 PRIMAIRE PUBLIC'!$CR:$CR,$AJ66,'4 PRIMAIRE PUBLIC'!$M:$M)+SUMIF('8 PRIMAIRE PRIVE'!$CN:$CN,$AJ66,'8 PRIMAIRE PRIVE'!$M:$M)</f>
        <v>266487</v>
      </c>
      <c r="I66" s="35">
        <f>SUMIF('4 PRIMAIRE PUBLIC'!$CR:$CR,$AJ66,'4 PRIMAIRE PUBLIC'!$AA:$AA)+SUMIF('8 PRIMAIRE PRIVE'!$CN:$CN,$AJ66,'8 PRIMAIRE PRIVE'!$AA:$AA)</f>
        <v>58300</v>
      </c>
      <c r="J66" s="35">
        <f>SUMIF('4 PRIMAIRE PUBLIC'!$CR:$CR,$AJ66,'4 PRIMAIRE PUBLIC'!$BC:$BC)+SUMIF('8 PRIMAIRE PRIVE'!$CN:$CN,$AJ66,'8 PRIMAIRE PRIVE'!$BC:$BC)</f>
        <v>32591</v>
      </c>
      <c r="K66" s="35">
        <f>SUMIF('4 PRIMAIRE PUBLIC'!$CR:$CR,$AJ66,'4 PRIMAIRE PUBLIC'!$BG:$BG)+SUMIF('8 PRIMAIRE PRIVE'!$CN:$CN,$AJ66,'8 PRIMAIRE PRIVE'!$BG:$BG)</f>
        <v>14026</v>
      </c>
      <c r="L66" s="35">
        <f>SUMIF('4 PRIMAIRE PUBLIC'!$CR:$CR,$AJ66,'4 PRIMAIRE PUBLIC'!$BV:$BV)+SUMIF('8 PRIMAIRE PRIVE'!$CN:$CN,$AJ66,'8 PRIMAIRE PRIVE'!$BQ:$BQ)</f>
        <v>6449</v>
      </c>
      <c r="M66" s="35">
        <f>SUMIF('4 PRIMAIRE PUBLIC'!$CR:$CR,$AJ66,'4 PRIMAIRE PUBLIC'!$AK:$AK)+SUMIF('8 PRIMAIRE PRIVE'!$CN:$CN,$AJ66,'8 PRIMAIRE PRIVE'!$AK:$AK)</f>
        <v>6195</v>
      </c>
      <c r="N66" s="35">
        <f>SUMIF('4 PRIMAIRE PUBLIC'!$CR:$CR,$AJ66,'4 PRIMAIRE PUBLIC'!$CS:$CS)+SUMIF('8 PRIMAIRE PRIVE'!$CN:$CN,$AJ66,'8 PRIMAIRE PRIVE'!$CO:$CO)</f>
        <v>199648</v>
      </c>
      <c r="O66" s="35">
        <f>SUMIF('4 PRIMAIRE PUBLIC'!$CR:$CR,$AJ66,'4 PRIMAIRE PUBLIC'!$AO:$AO)+SUMIF('8 PRIMAIRE PRIVE'!$CN:$CN,$AJ66,'8 PRIMAIRE PRIVE'!$AO:$AO)</f>
        <v>1713</v>
      </c>
      <c r="P66" s="162"/>
      <c r="Q66" s="34" t="s">
        <v>102</v>
      </c>
      <c r="R66" s="35">
        <f>SUMIF('5 COLLEGE PUBLIC'!$CM:$CM,$AJ66,'5 COLLEGE PUBLIC'!$K:$K)+SUMIF('9 COLLEGE PRIVE'!$CJ:$CJ,$AJ66,'9 COLLEGE PRIVE'!$K:$K)</f>
        <v>62648</v>
      </c>
      <c r="S66" s="35">
        <f>SUMIF('5 COLLEGE PUBLIC'!$CM:$CM,$AJ66,'5 COLLEGE PUBLIC'!$W:$W)+SUMIF('9 COLLEGE PRIVE'!$CJ:$CJ,$AJ66,'9 COLLEGE PRIVE'!$W:$W)</f>
        <v>6814</v>
      </c>
      <c r="T66" s="35">
        <f>SUMIF('5 COLLEGE PUBLIC'!$CM:$CM,$AJ66,'5 COLLEGE PUBLIC'!$AX:$AX)+SUMIF('9 COLLEGE PRIVE'!$CJ:$CJ,$AJ66,'9 COLLEGE PRIVE'!$AX:$AX)</f>
        <v>17266</v>
      </c>
      <c r="U66" s="35">
        <f>SUMIF('5 COLLEGE PUBLIC'!$CM:$CM,$AJ66,'5 COLLEGE PUBLIC'!$BB:$BB)+SUMIF('9 COLLEGE PRIVE'!$CJ:$CJ,$AJ66,'9 COLLEGE PRIVE'!$BB:$BB)</f>
        <v>7002</v>
      </c>
      <c r="V66" s="35">
        <f>SUMIF('5 COLLEGE PUBLIC'!$CM:$CM,$AJ66,'5 COLLEGE PUBLIC'!$BQ:$BQ)+SUMIF('9 COLLEGE PRIVE'!$CJ:$CJ,$AJ66,'9 COLLEGE PRIVE'!$BL:$BL)</f>
        <v>3143</v>
      </c>
      <c r="W66" s="35">
        <f>SUMIF('5 COLLEGE PUBLIC'!$CM:$CM,$AJ66,'5 COLLEGE PUBLIC'!$AF:$AF)+SUMIF('9 COLLEGE PRIVE'!$CJ:$CJ,$AJ66,'9 COLLEGE PRIVE'!$AF:$AF)</f>
        <v>1693</v>
      </c>
      <c r="X66" s="35">
        <f>SUMIF('5 COLLEGE PUBLIC'!$CM:$CM,$AJ66,'5 COLLEGE PUBLIC'!$CN:$CN)+SUMIF('9 COLLEGE PRIVE'!$CJ:$CJ,$AJ66,'9 COLLEGE PRIVE'!$CK:$CK)</f>
        <v>60301</v>
      </c>
      <c r="Y66" s="35">
        <f>SUMIF('5 COLLEGE PUBLIC'!$CM:$CM,$AJ66,'5 COLLEGE PUBLIC'!$AJ:$AJ)+SUMIF('9 COLLEGE PRIVE'!$CJ:$CJ,$AJ66,'9 COLLEGE PRIVE'!$AJ:$AJ)</f>
        <v>331</v>
      </c>
      <c r="Z66" s="35">
        <f>SUMIF('6 LYCEE PUBLIC'!$DT:$DT,$AJ66,'6 LYCEE PUBLIC'!$U:$U)+SUMIF('10 LYCEE PRIVE'!$DQ:$DQ,$AJ66,'10 LYCEE PRIVE'!$U:$U)</f>
        <v>16152</v>
      </c>
      <c r="AA66" s="35">
        <f>SUMIF('6 LYCEE PUBLIC'!$DT:$DT,$AJ66,'6 LYCEE PUBLIC'!$AQ:$AQ)+SUMIF('10 LYCEE PRIVE'!$DQ:$DQ,$AJ66,'10 LYCEE PRIVE'!$AQ:$AQ)</f>
        <v>1041</v>
      </c>
      <c r="AB66" s="35">
        <f>SUMIF('6 LYCEE PUBLIC'!$DT:$DT,$AJ66,'6 LYCEE PUBLIC'!$DU:$DU)+SUMIF('10 LYCEE PRIVE'!$DQ:$DQ,$AJ66,'10 LYCEE PRIVE'!$DR:$DR)</f>
        <v>4379</v>
      </c>
      <c r="AC66" s="35">
        <f>SUMIF('6 LYCEE PUBLIC'!$DT:$DT,$AJ66,'6 LYCEE PUBLIC'!$DV:$DV)+SUMIF('10 LYCEE PRIVE'!$DQ:$DQ,$AJ66,'10 LYCEE PRIVE'!$DS:$DS)</f>
        <v>1990</v>
      </c>
      <c r="AD66" s="35">
        <f>SUMIF('6 LYCEE PUBLIC'!$DT:$DT,$AJ66,'6 LYCEE PUBLIC'!$CV:$CV)+SUMIF('10 LYCEE PRIVE'!$DQ:$DQ,$AJ66,'10 LYCEE PRIVE'!$CQ:$CQ)</f>
        <v>830</v>
      </c>
      <c r="AE66" s="35">
        <f>SUMIF('6 LYCEE PUBLIC'!$DT:$DT,$AJ66,'6 LYCEE PUBLIC'!$BE:$BE)+SUMIF('10 LYCEE PRIVE'!$DQ:$DQ,$AJ66,'10 LYCEE PRIVE'!$BE:$BE)</f>
        <v>341</v>
      </c>
      <c r="AF66" s="35">
        <f>SUMIF('6 LYCEE PUBLIC'!$DT:$DT,$AJ66,'6 LYCEE PUBLIC'!$DW:$DW)+SUMIF('10 LYCEE PRIVE'!$DQ:$DQ,$AJ66,'10 LYCEE PRIVE'!$DT:$DT)</f>
        <v>17264</v>
      </c>
      <c r="AG66" s="35">
        <f>SUMIF('6 LYCEE PUBLIC'!$DT:$DT,$AJ66,'6 LYCEE PUBLIC'!$BI:$BI)+SUMIF('10 LYCEE PRIVE'!$DQ:$DQ,$AJ66,'10 LYCEE PRIVE'!$BI:$BI)</f>
        <v>54</v>
      </c>
      <c r="AI66" s="113" t="str">
        <f t="shared" si="2"/>
        <v>SAVA</v>
      </c>
      <c r="AJ66" s="113" t="str">
        <f t="shared" si="3"/>
        <v>SAVATOTAL</v>
      </c>
    </row>
    <row r="67" spans="1:36">
      <c r="A67" s="162" t="s">
        <v>143</v>
      </c>
      <c r="B67" s="13" t="s">
        <v>119</v>
      </c>
      <c r="C67" s="12">
        <f>SUMIF('3 PRESCOLAIRE PUBLIC'!$AU:$AU,$AJ67,'3 PRESCOLAIRE PUBLIC'!$K:$K)+SUMIF('7 PRESCOLAIRE PRIVE'!$AP:$AP,$AJ67,'7 PRESCOLAIRE PRIVE'!$K:$K)</f>
        <v>67901</v>
      </c>
      <c r="D67" s="12">
        <f>SUMIF('3 PRESCOLAIRE PUBLIC'!$AU:$AU,$AJ67,'3 PRESCOLAIRE PUBLIC'!$T:$T)+SUMIF('7 PRESCOLAIRE PRIVE'!$AP:$AP,$AJ67,'7 PRESCOLAIRE PRIVE'!$T:$T)</f>
        <v>1821</v>
      </c>
      <c r="E67" s="12">
        <f>SUMIF('3 PRESCOLAIRE PUBLIC'!$AU:$AU,$AJ67,'3 PRESCOLAIRE PUBLIC'!$AV:$AV)+SUMIF('7 PRESCOLAIRE PRIVE'!$AP:$AP,$AJ67,'7 PRESCOLAIRE PRIVE'!$AQ:$AQ)</f>
        <v>9524</v>
      </c>
      <c r="F67" s="12">
        <f>SUMIF('3 PRESCOLAIRE PUBLIC'!$AU:$AU,$AJ67,'3 PRESCOLAIRE PUBLIC'!$AC:$AC)+SUMIF('7 PRESCOLAIRE PRIVE'!$AP:$AP,$AJ67,'7 PRESCOLAIRE PRIVE'!$X:$X)</f>
        <v>2770</v>
      </c>
      <c r="G67" s="12">
        <f>SUMIF('3 PRESCOLAIRE PUBLIC'!$AU:$AU,$AJ67,'3 PRESCOLAIRE PUBLIC'!$AH:$AH)+SUMIF('7 PRESCOLAIRE PRIVE'!$AP:$AP,$AJ67,'7 PRESCOLAIRE PRIVE'!$AC:$AC)</f>
        <v>1863</v>
      </c>
      <c r="H67" s="12">
        <f>SUMIF('4 PRIMAIRE PUBLIC'!$CR:$CR,$AJ67,'4 PRIMAIRE PUBLIC'!$M:$M)+SUMIF('8 PRIMAIRE PRIVE'!$CN:$CN,$AJ67,'8 PRIMAIRE PRIVE'!$M:$M)</f>
        <v>343903</v>
      </c>
      <c r="I67" s="12">
        <f>SUMIF('4 PRIMAIRE PUBLIC'!$CR:$CR,$AJ67,'4 PRIMAIRE PUBLIC'!$AA:$AA)+SUMIF('8 PRIMAIRE PRIVE'!$CN:$CN,$AJ67,'8 PRIMAIRE PRIVE'!$AA:$AA)</f>
        <v>68011</v>
      </c>
      <c r="J67" s="12">
        <f>SUMIF('4 PRIMAIRE PUBLIC'!$CR:$CR,$AJ67,'4 PRIMAIRE PUBLIC'!$BC:$BC)+SUMIF('8 PRIMAIRE PRIVE'!$CN:$CN,$AJ67,'8 PRIMAIRE PRIVE'!$BC:$BC)</f>
        <v>32341</v>
      </c>
      <c r="K67" s="12">
        <f>SUMIF('4 PRIMAIRE PUBLIC'!$CR:$CR,$AJ67,'4 PRIMAIRE PUBLIC'!$BG:$BG)+SUMIF('8 PRIMAIRE PRIVE'!$CN:$CN,$AJ67,'8 PRIMAIRE PRIVE'!$BG:$BG)</f>
        <v>16959</v>
      </c>
      <c r="L67" s="12">
        <f>SUMIF('4 PRIMAIRE PUBLIC'!$CR:$CR,$AJ67,'4 PRIMAIRE PUBLIC'!$BV:$BV)+SUMIF('8 PRIMAIRE PRIVE'!$CN:$CN,$AJ67,'8 PRIMAIRE PRIVE'!$BQ:$BQ)</f>
        <v>9736</v>
      </c>
      <c r="M67" s="12">
        <f>SUMIF('4 PRIMAIRE PUBLIC'!$CR:$CR,$AJ67,'4 PRIMAIRE PUBLIC'!$AK:$AK)+SUMIF('8 PRIMAIRE PRIVE'!$CN:$CN,$AJ67,'8 PRIMAIRE PRIVE'!$AK:$AK)</f>
        <v>8218</v>
      </c>
      <c r="N67" s="12">
        <f>SUMIF('4 PRIMAIRE PUBLIC'!$CR:$CR,$AJ67,'4 PRIMAIRE PUBLIC'!$CS:$CS)+SUMIF('8 PRIMAIRE PRIVE'!$CN:$CN,$AJ67,'8 PRIMAIRE PRIVE'!$CO:$CO)</f>
        <v>209293</v>
      </c>
      <c r="O67" s="12">
        <f>SUMIF('4 PRIMAIRE PUBLIC'!$CR:$CR,$AJ67,'4 PRIMAIRE PUBLIC'!$AO:$AO)+SUMIF('8 PRIMAIRE PRIVE'!$CN:$CN,$AJ67,'8 PRIMAIRE PRIVE'!$AO:$AO)</f>
        <v>2616</v>
      </c>
      <c r="P67" s="162" t="s">
        <v>143</v>
      </c>
      <c r="Q67" s="13" t="s">
        <v>119</v>
      </c>
      <c r="R67" s="12">
        <f>SUMIF('5 COLLEGE PUBLIC'!$CM:$CM,$AJ67,'5 COLLEGE PUBLIC'!$K:$K)+SUMIF('9 COLLEGE PRIVE'!$CJ:$CJ,$AJ67,'9 COLLEGE PRIVE'!$K:$K)</f>
        <v>59827</v>
      </c>
      <c r="S67" s="12">
        <f>SUMIF('5 COLLEGE PUBLIC'!$CM:$CM,$AJ67,'5 COLLEGE PUBLIC'!$W:$W)+SUMIF('9 COLLEGE PRIVE'!$CJ:$CJ,$AJ67,'9 COLLEGE PRIVE'!$W:$W)</f>
        <v>3723</v>
      </c>
      <c r="T67" s="12">
        <f>SUMIF('5 COLLEGE PUBLIC'!$CM:$CM,$AJ67,'5 COLLEGE PUBLIC'!$AX:$AX)+SUMIF('9 COLLEGE PRIVE'!$CJ:$CJ,$AJ67,'9 COLLEGE PRIVE'!$AX:$AX)</f>
        <v>36556</v>
      </c>
      <c r="U67" s="12">
        <f>SUMIF('5 COLLEGE PUBLIC'!$CM:$CM,$AJ67,'5 COLLEGE PUBLIC'!$BB:$BB)+SUMIF('9 COLLEGE PRIVE'!$CJ:$CJ,$AJ67,'9 COLLEGE PRIVE'!$BB:$BB)</f>
        <v>5358</v>
      </c>
      <c r="V67" s="12">
        <f>SUMIF('5 COLLEGE PUBLIC'!$CM:$CM,$AJ67,'5 COLLEGE PUBLIC'!$BQ:$BQ)+SUMIF('9 COLLEGE PRIVE'!$CJ:$CJ,$AJ67,'9 COLLEGE PRIVE'!$BL:$BL)</f>
        <v>3156</v>
      </c>
      <c r="W67" s="12">
        <f>SUMIF('5 COLLEGE PUBLIC'!$CM:$CM,$AJ67,'5 COLLEGE PUBLIC'!$AF:$AF)+SUMIF('9 COLLEGE PRIVE'!$CJ:$CJ,$AJ67,'9 COLLEGE PRIVE'!$AF:$AF)</f>
        <v>1582</v>
      </c>
      <c r="X67" s="12">
        <f>SUMIF('5 COLLEGE PUBLIC'!$CM:$CM,$AJ67,'5 COLLEGE PUBLIC'!$CN:$CN)+SUMIF('9 COLLEGE PRIVE'!$CJ:$CJ,$AJ67,'9 COLLEGE PRIVE'!$CK:$CK)</f>
        <v>51872</v>
      </c>
      <c r="Y67" s="12">
        <f>SUMIF('5 COLLEGE PUBLIC'!$CM:$CM,$AJ67,'5 COLLEGE PUBLIC'!$AJ:$AJ)+SUMIF('9 COLLEGE PRIVE'!$CJ:$CJ,$AJ67,'9 COLLEGE PRIVE'!$AJ:$AJ)</f>
        <v>404</v>
      </c>
      <c r="Z67" s="8">
        <f>SUMIF('6 LYCEE PUBLIC'!$DT:$DT,$AJ67,'6 LYCEE PUBLIC'!$U:$U)+SUMIF('10 LYCEE PRIVE'!$DQ:$DQ,$AJ67,'10 LYCEE PRIVE'!$U:$U)</f>
        <v>11021</v>
      </c>
      <c r="AA67" s="8">
        <f>SUMIF('6 LYCEE PUBLIC'!$DT:$DT,$AJ67,'6 LYCEE PUBLIC'!$AQ:$AQ)+SUMIF('10 LYCEE PRIVE'!$DQ:$DQ,$AJ67,'10 LYCEE PRIVE'!$AQ:$AQ)</f>
        <v>863</v>
      </c>
      <c r="AB67" s="8">
        <f>SUMIF('6 LYCEE PUBLIC'!$DT:$DT,$AJ67,'6 LYCEE PUBLIC'!$DU:$DU)+SUMIF('10 LYCEE PRIVE'!$DQ:$DQ,$AJ67,'10 LYCEE PRIVE'!$DR:$DR)</f>
        <v>3038</v>
      </c>
      <c r="AC67" s="8">
        <f>SUMIF('6 LYCEE PUBLIC'!$DT:$DT,$AJ67,'6 LYCEE PUBLIC'!$DV:$DV)+SUMIF('10 LYCEE PRIVE'!$DQ:$DQ,$AJ67,'10 LYCEE PRIVE'!$DS:$DS)</f>
        <v>1590</v>
      </c>
      <c r="AD67" s="8">
        <f>SUMIF('6 LYCEE PUBLIC'!$DT:$DT,$AJ67,'6 LYCEE PUBLIC'!$CV:$CV)+SUMIF('10 LYCEE PRIVE'!$DQ:$DQ,$AJ67,'10 LYCEE PRIVE'!$CQ:$CQ)</f>
        <v>584</v>
      </c>
      <c r="AE67" s="8">
        <f>SUMIF('6 LYCEE PUBLIC'!$DT:$DT,$AJ67,'6 LYCEE PUBLIC'!$BE:$BE)+SUMIF('10 LYCEE PRIVE'!$DQ:$DQ,$AJ67,'10 LYCEE PRIVE'!$BE:$BE)</f>
        <v>266</v>
      </c>
      <c r="AF67" s="8">
        <f>SUMIF('6 LYCEE PUBLIC'!$DT:$DT,$AJ67,'6 LYCEE PUBLIC'!$DW:$DW)+SUMIF('10 LYCEE PRIVE'!$DQ:$DQ,$AJ67,'10 LYCEE PRIVE'!$DT:$DT)</f>
        <v>10259</v>
      </c>
      <c r="AG67" s="8">
        <f>SUMIF('6 LYCEE PUBLIC'!$DT:$DT,$AJ67,'6 LYCEE PUBLIC'!$BI:$BI)+SUMIF('10 LYCEE PRIVE'!$DQ:$DQ,$AJ67,'10 LYCEE PRIVE'!$BI:$BI)</f>
        <v>65</v>
      </c>
      <c r="AI67" s="113" t="str">
        <f t="shared" si="2"/>
        <v>SOFIA</v>
      </c>
      <c r="AJ67" s="113" t="str">
        <f t="shared" si="3"/>
        <v>SOFIARURAL</v>
      </c>
    </row>
    <row r="68" spans="1:36">
      <c r="A68" s="162"/>
      <c r="B68" s="13" t="s">
        <v>120</v>
      </c>
      <c r="C68" s="12">
        <f>SUMIF('3 PRESCOLAIRE PUBLIC'!$AU:$AU,$AJ68,'3 PRESCOLAIRE PUBLIC'!$K:$K)+SUMIF('7 PRESCOLAIRE PRIVE'!$AP:$AP,$AJ68,'7 PRESCOLAIRE PRIVE'!$K:$K)</f>
        <v>7615</v>
      </c>
      <c r="D68" s="12">
        <f>SUMIF('3 PRESCOLAIRE PUBLIC'!$AU:$AU,$AJ68,'3 PRESCOLAIRE PUBLIC'!$T:$T)+SUMIF('7 PRESCOLAIRE PRIVE'!$AP:$AP,$AJ68,'7 PRESCOLAIRE PRIVE'!$T:$T)</f>
        <v>209</v>
      </c>
      <c r="E68" s="12">
        <f>SUMIF('3 PRESCOLAIRE PUBLIC'!$AU:$AU,$AJ68,'3 PRESCOLAIRE PUBLIC'!$AV:$AV)+SUMIF('7 PRESCOLAIRE PRIVE'!$AP:$AP,$AJ68,'7 PRESCOLAIRE PRIVE'!$AQ:$AQ)</f>
        <v>4107</v>
      </c>
      <c r="F68" s="12">
        <f>SUMIF('3 PRESCOLAIRE PUBLIC'!$AU:$AU,$AJ68,'3 PRESCOLAIRE PUBLIC'!$AC:$AC)+SUMIF('7 PRESCOLAIRE PRIVE'!$AP:$AP,$AJ68,'7 PRESCOLAIRE PRIVE'!$X:$X)</f>
        <v>309</v>
      </c>
      <c r="G68" s="12">
        <f>SUMIF('3 PRESCOLAIRE PUBLIC'!$AU:$AU,$AJ68,'3 PRESCOLAIRE PUBLIC'!$AH:$AH)+SUMIF('7 PRESCOLAIRE PRIVE'!$AP:$AP,$AJ68,'7 PRESCOLAIRE PRIVE'!$AC:$AC)</f>
        <v>96</v>
      </c>
      <c r="H68" s="12">
        <f>SUMIF('4 PRIMAIRE PUBLIC'!$CR:$CR,$AJ68,'4 PRIMAIRE PUBLIC'!$M:$M)+SUMIF('8 PRIMAIRE PRIVE'!$CN:$CN,$AJ68,'8 PRIMAIRE PRIVE'!$M:$M)</f>
        <v>32094</v>
      </c>
      <c r="I68" s="12">
        <f>SUMIF('4 PRIMAIRE PUBLIC'!$CR:$CR,$AJ68,'4 PRIMAIRE PUBLIC'!$AA:$AA)+SUMIF('8 PRIMAIRE PRIVE'!$CN:$CN,$AJ68,'8 PRIMAIRE PRIVE'!$AA:$AA)</f>
        <v>4132</v>
      </c>
      <c r="J68" s="12">
        <f>SUMIF('4 PRIMAIRE PUBLIC'!$CR:$CR,$AJ68,'4 PRIMAIRE PUBLIC'!$BC:$BC)+SUMIF('8 PRIMAIRE PRIVE'!$CN:$CN,$AJ68,'8 PRIMAIRE PRIVE'!$BC:$BC)</f>
        <v>4404</v>
      </c>
      <c r="K68" s="12">
        <f>SUMIF('4 PRIMAIRE PUBLIC'!$CR:$CR,$AJ68,'4 PRIMAIRE PUBLIC'!$BG:$BG)+SUMIF('8 PRIMAIRE PRIVE'!$CN:$CN,$AJ68,'8 PRIMAIRE PRIVE'!$BG:$BG)</f>
        <v>2995</v>
      </c>
      <c r="L68" s="12">
        <f>SUMIF('4 PRIMAIRE PUBLIC'!$CR:$CR,$AJ68,'4 PRIMAIRE PUBLIC'!$BV:$BV)+SUMIF('8 PRIMAIRE PRIVE'!$CN:$CN,$AJ68,'8 PRIMAIRE PRIVE'!$BQ:$BQ)</f>
        <v>729</v>
      </c>
      <c r="M68" s="12">
        <f>SUMIF('4 PRIMAIRE PUBLIC'!$CR:$CR,$AJ68,'4 PRIMAIRE PUBLIC'!$AK:$AK)+SUMIF('8 PRIMAIRE PRIVE'!$CN:$CN,$AJ68,'8 PRIMAIRE PRIVE'!$AK:$AK)</f>
        <v>637</v>
      </c>
      <c r="N68" s="12">
        <f>SUMIF('4 PRIMAIRE PUBLIC'!$CR:$CR,$AJ68,'4 PRIMAIRE PUBLIC'!$CS:$CS)+SUMIF('8 PRIMAIRE PRIVE'!$CN:$CN,$AJ68,'8 PRIMAIRE PRIVE'!$CO:$CO)</f>
        <v>23397</v>
      </c>
      <c r="O68" s="12">
        <f>SUMIF('4 PRIMAIRE PUBLIC'!$CR:$CR,$AJ68,'4 PRIMAIRE PUBLIC'!$AO:$AO)+SUMIF('8 PRIMAIRE PRIVE'!$CN:$CN,$AJ68,'8 PRIMAIRE PRIVE'!$AO:$AO)</f>
        <v>104</v>
      </c>
      <c r="P68" s="162"/>
      <c r="Q68" s="13" t="s">
        <v>120</v>
      </c>
      <c r="R68" s="12">
        <f>SUMIF('5 COLLEGE PUBLIC'!$CM:$CM,$AJ68,'5 COLLEGE PUBLIC'!$K:$K)+SUMIF('9 COLLEGE PRIVE'!$CJ:$CJ,$AJ68,'9 COLLEGE PRIVE'!$K:$K)</f>
        <v>23755</v>
      </c>
      <c r="S68" s="12">
        <f>SUMIF('5 COLLEGE PUBLIC'!$CM:$CM,$AJ68,'5 COLLEGE PUBLIC'!$W:$W)+SUMIF('9 COLLEGE PRIVE'!$CJ:$CJ,$AJ68,'9 COLLEGE PRIVE'!$W:$W)</f>
        <v>2334</v>
      </c>
      <c r="T68" s="12">
        <f>SUMIF('5 COLLEGE PUBLIC'!$CM:$CM,$AJ68,'5 COLLEGE PUBLIC'!$AX:$AX)+SUMIF('9 COLLEGE PRIVE'!$CJ:$CJ,$AJ68,'9 COLLEGE PRIVE'!$AX:$AX)</f>
        <v>7279</v>
      </c>
      <c r="U68" s="12">
        <f>SUMIF('5 COLLEGE PUBLIC'!$CM:$CM,$AJ68,'5 COLLEGE PUBLIC'!$BB:$BB)+SUMIF('9 COLLEGE PRIVE'!$CJ:$CJ,$AJ68,'9 COLLEGE PRIVE'!$BB:$BB)</f>
        <v>3710</v>
      </c>
      <c r="V68" s="12">
        <f>SUMIF('5 COLLEGE PUBLIC'!$CM:$CM,$AJ68,'5 COLLEGE PUBLIC'!$BQ:$BQ)+SUMIF('9 COLLEGE PRIVE'!$CJ:$CJ,$AJ68,'9 COLLEGE PRIVE'!$BL:$BL)</f>
        <v>959</v>
      </c>
      <c r="W68" s="12">
        <f>SUMIF('5 COLLEGE PUBLIC'!$CM:$CM,$AJ68,'5 COLLEGE PUBLIC'!$AF:$AF)+SUMIF('9 COLLEGE PRIVE'!$CJ:$CJ,$AJ68,'9 COLLEGE PRIVE'!$AF:$AF)</f>
        <v>518</v>
      </c>
      <c r="X68" s="12">
        <f>SUMIF('5 COLLEGE PUBLIC'!$CM:$CM,$AJ68,'5 COLLEGE PUBLIC'!$CN:$CN)+SUMIF('9 COLLEGE PRIVE'!$CJ:$CJ,$AJ68,'9 COLLEGE PRIVE'!$CK:$CK)</f>
        <v>20106</v>
      </c>
      <c r="Y68" s="12">
        <f>SUMIF('5 COLLEGE PUBLIC'!$CM:$CM,$AJ68,'5 COLLEGE PUBLIC'!$AJ:$AJ)+SUMIF('9 COLLEGE PRIVE'!$CJ:$CJ,$AJ68,'9 COLLEGE PRIVE'!$AJ:$AJ)</f>
        <v>68</v>
      </c>
      <c r="Z68" s="8">
        <f>SUMIF('6 LYCEE PUBLIC'!$DT:$DT,$AJ68,'6 LYCEE PUBLIC'!$U:$U)+SUMIF('10 LYCEE PRIVE'!$DQ:$DQ,$AJ68,'10 LYCEE PRIVE'!$U:$U)</f>
        <v>13624</v>
      </c>
      <c r="AA68" s="8">
        <f>SUMIF('6 LYCEE PUBLIC'!$DT:$DT,$AJ68,'6 LYCEE PUBLIC'!$AQ:$AQ)+SUMIF('10 LYCEE PRIVE'!$DQ:$DQ,$AJ68,'10 LYCEE PRIVE'!$AQ:$AQ)</f>
        <v>1389</v>
      </c>
      <c r="AB68" s="8">
        <f>SUMIF('6 LYCEE PUBLIC'!$DT:$DT,$AJ68,'6 LYCEE PUBLIC'!$DU:$DU)+SUMIF('10 LYCEE PRIVE'!$DQ:$DQ,$AJ68,'10 LYCEE PRIVE'!$DR:$DR)</f>
        <v>4509</v>
      </c>
      <c r="AC68" s="8">
        <f>SUMIF('6 LYCEE PUBLIC'!$DT:$DT,$AJ68,'6 LYCEE PUBLIC'!$DV:$DV)+SUMIF('10 LYCEE PRIVE'!$DQ:$DQ,$AJ68,'10 LYCEE PRIVE'!$DS:$DS)</f>
        <v>2000</v>
      </c>
      <c r="AD68" s="8">
        <f>SUMIF('6 LYCEE PUBLIC'!$DT:$DT,$AJ68,'6 LYCEE PUBLIC'!$CV:$CV)+SUMIF('10 LYCEE PRIVE'!$DQ:$DQ,$AJ68,'10 LYCEE PRIVE'!$CQ:$CQ)</f>
        <v>595</v>
      </c>
      <c r="AE68" s="8">
        <f>SUMIF('6 LYCEE PUBLIC'!$DT:$DT,$AJ68,'6 LYCEE PUBLIC'!$BE:$BE)+SUMIF('10 LYCEE PRIVE'!$DQ:$DQ,$AJ68,'10 LYCEE PRIVE'!$BE:$BE)</f>
        <v>298</v>
      </c>
      <c r="AF68" s="8">
        <f>SUMIF('6 LYCEE PUBLIC'!$DT:$DT,$AJ68,'6 LYCEE PUBLIC'!$DW:$DW)+SUMIF('10 LYCEE PRIVE'!$DQ:$DQ,$AJ68,'10 LYCEE PRIVE'!$DT:$DT)</f>
        <v>13896</v>
      </c>
      <c r="AG68" s="8">
        <f>SUMIF('6 LYCEE PUBLIC'!$DT:$DT,$AJ68,'6 LYCEE PUBLIC'!$BI:$BI)+SUMIF('10 LYCEE PRIVE'!$DQ:$DQ,$AJ68,'10 LYCEE PRIVE'!$BI:$BI)</f>
        <v>41</v>
      </c>
      <c r="AI68" s="113" t="str">
        <f t="shared" si="2"/>
        <v>SOFIA</v>
      </c>
      <c r="AJ68" s="113" t="str">
        <f t="shared" si="3"/>
        <v>SOFIAURBAIN</v>
      </c>
    </row>
    <row r="69" spans="1:36">
      <c r="A69" s="162"/>
      <c r="B69" s="34" t="s">
        <v>102</v>
      </c>
      <c r="C69" s="35">
        <f>SUMIF('3 PRESCOLAIRE PUBLIC'!$AU:$AU,$AJ69,'3 PRESCOLAIRE PUBLIC'!$K:$K)+SUMIF('7 PRESCOLAIRE PRIVE'!$AP:$AP,$AJ69,'7 PRESCOLAIRE PRIVE'!$K:$K)</f>
        <v>75516</v>
      </c>
      <c r="D69" s="35">
        <f>SUMIF('3 PRESCOLAIRE PUBLIC'!$AU:$AU,$AJ69,'3 PRESCOLAIRE PUBLIC'!$T:$T)+SUMIF('7 PRESCOLAIRE PRIVE'!$AP:$AP,$AJ69,'7 PRESCOLAIRE PRIVE'!$T:$T)</f>
        <v>2030</v>
      </c>
      <c r="E69" s="35">
        <f>SUMIF('3 PRESCOLAIRE PUBLIC'!$AU:$AU,$AJ69,'3 PRESCOLAIRE PUBLIC'!$AV:$AV)+SUMIF('7 PRESCOLAIRE PRIVE'!$AP:$AP,$AJ69,'7 PRESCOLAIRE PRIVE'!$AQ:$AQ)</f>
        <v>13631</v>
      </c>
      <c r="F69" s="35">
        <f>SUMIF('3 PRESCOLAIRE PUBLIC'!$AU:$AU,$AJ69,'3 PRESCOLAIRE PUBLIC'!$AC:$AC)+SUMIF('7 PRESCOLAIRE PRIVE'!$AP:$AP,$AJ69,'7 PRESCOLAIRE PRIVE'!$X:$X)</f>
        <v>3079</v>
      </c>
      <c r="G69" s="35">
        <f>SUMIF('3 PRESCOLAIRE PUBLIC'!$AU:$AU,$AJ69,'3 PRESCOLAIRE PUBLIC'!$AH:$AH)+SUMIF('7 PRESCOLAIRE PRIVE'!$AP:$AP,$AJ69,'7 PRESCOLAIRE PRIVE'!$AC:$AC)</f>
        <v>1959</v>
      </c>
      <c r="H69" s="35">
        <f>SUMIF('4 PRIMAIRE PUBLIC'!$CR:$CR,$AJ69,'4 PRIMAIRE PUBLIC'!$M:$M)+SUMIF('8 PRIMAIRE PRIVE'!$CN:$CN,$AJ69,'8 PRIMAIRE PRIVE'!$M:$M)</f>
        <v>375997</v>
      </c>
      <c r="I69" s="35">
        <f>SUMIF('4 PRIMAIRE PUBLIC'!$CR:$CR,$AJ69,'4 PRIMAIRE PUBLIC'!$AA:$AA)+SUMIF('8 PRIMAIRE PRIVE'!$CN:$CN,$AJ69,'8 PRIMAIRE PRIVE'!$AA:$AA)</f>
        <v>72143</v>
      </c>
      <c r="J69" s="35">
        <f>SUMIF('4 PRIMAIRE PUBLIC'!$CR:$CR,$AJ69,'4 PRIMAIRE PUBLIC'!$BC:$BC)+SUMIF('8 PRIMAIRE PRIVE'!$CN:$CN,$AJ69,'8 PRIMAIRE PRIVE'!$BC:$BC)</f>
        <v>36745</v>
      </c>
      <c r="K69" s="35">
        <f>SUMIF('4 PRIMAIRE PUBLIC'!$CR:$CR,$AJ69,'4 PRIMAIRE PUBLIC'!$BG:$BG)+SUMIF('8 PRIMAIRE PRIVE'!$CN:$CN,$AJ69,'8 PRIMAIRE PRIVE'!$BG:$BG)</f>
        <v>19954</v>
      </c>
      <c r="L69" s="35">
        <f>SUMIF('4 PRIMAIRE PUBLIC'!$CR:$CR,$AJ69,'4 PRIMAIRE PUBLIC'!$BV:$BV)+SUMIF('8 PRIMAIRE PRIVE'!$CN:$CN,$AJ69,'8 PRIMAIRE PRIVE'!$BQ:$BQ)</f>
        <v>10465</v>
      </c>
      <c r="M69" s="35">
        <f>SUMIF('4 PRIMAIRE PUBLIC'!$CR:$CR,$AJ69,'4 PRIMAIRE PUBLIC'!$AK:$AK)+SUMIF('8 PRIMAIRE PRIVE'!$CN:$CN,$AJ69,'8 PRIMAIRE PRIVE'!$AK:$AK)</f>
        <v>8855</v>
      </c>
      <c r="N69" s="35">
        <f>SUMIF('4 PRIMAIRE PUBLIC'!$CR:$CR,$AJ69,'4 PRIMAIRE PUBLIC'!$CS:$CS)+SUMIF('8 PRIMAIRE PRIVE'!$CN:$CN,$AJ69,'8 PRIMAIRE PRIVE'!$CO:$CO)</f>
        <v>232690</v>
      </c>
      <c r="O69" s="35">
        <f>SUMIF('4 PRIMAIRE PUBLIC'!$CR:$CR,$AJ69,'4 PRIMAIRE PUBLIC'!$AO:$AO)+SUMIF('8 PRIMAIRE PRIVE'!$CN:$CN,$AJ69,'8 PRIMAIRE PRIVE'!$AO:$AO)</f>
        <v>2720</v>
      </c>
      <c r="P69" s="162"/>
      <c r="Q69" s="34" t="s">
        <v>102</v>
      </c>
      <c r="R69" s="35">
        <f>SUMIF('5 COLLEGE PUBLIC'!$CM:$CM,$AJ69,'5 COLLEGE PUBLIC'!$K:$K)+SUMIF('9 COLLEGE PRIVE'!$CJ:$CJ,$AJ69,'9 COLLEGE PRIVE'!$K:$K)</f>
        <v>83582</v>
      </c>
      <c r="S69" s="35">
        <f>SUMIF('5 COLLEGE PUBLIC'!$CM:$CM,$AJ69,'5 COLLEGE PUBLIC'!$W:$W)+SUMIF('9 COLLEGE PRIVE'!$CJ:$CJ,$AJ69,'9 COLLEGE PRIVE'!$W:$W)</f>
        <v>6057</v>
      </c>
      <c r="T69" s="35">
        <f>SUMIF('5 COLLEGE PUBLIC'!$CM:$CM,$AJ69,'5 COLLEGE PUBLIC'!$AX:$AX)+SUMIF('9 COLLEGE PRIVE'!$CJ:$CJ,$AJ69,'9 COLLEGE PRIVE'!$AX:$AX)</f>
        <v>43835</v>
      </c>
      <c r="U69" s="35">
        <f>SUMIF('5 COLLEGE PUBLIC'!$CM:$CM,$AJ69,'5 COLLEGE PUBLIC'!$BB:$BB)+SUMIF('9 COLLEGE PRIVE'!$CJ:$CJ,$AJ69,'9 COLLEGE PRIVE'!$BB:$BB)</f>
        <v>9068</v>
      </c>
      <c r="V69" s="35">
        <f>SUMIF('5 COLLEGE PUBLIC'!$CM:$CM,$AJ69,'5 COLLEGE PUBLIC'!$BQ:$BQ)+SUMIF('9 COLLEGE PRIVE'!$CJ:$CJ,$AJ69,'9 COLLEGE PRIVE'!$BL:$BL)</f>
        <v>4115</v>
      </c>
      <c r="W69" s="35">
        <f>SUMIF('5 COLLEGE PUBLIC'!$CM:$CM,$AJ69,'5 COLLEGE PUBLIC'!$AF:$AF)+SUMIF('9 COLLEGE PRIVE'!$CJ:$CJ,$AJ69,'9 COLLEGE PRIVE'!$AF:$AF)</f>
        <v>2100</v>
      </c>
      <c r="X69" s="35">
        <f>SUMIF('5 COLLEGE PUBLIC'!$CM:$CM,$AJ69,'5 COLLEGE PUBLIC'!$CN:$CN)+SUMIF('9 COLLEGE PRIVE'!$CJ:$CJ,$AJ69,'9 COLLEGE PRIVE'!$CK:$CK)</f>
        <v>71978</v>
      </c>
      <c r="Y69" s="35">
        <f>SUMIF('5 COLLEGE PUBLIC'!$CM:$CM,$AJ69,'5 COLLEGE PUBLIC'!$AJ:$AJ)+SUMIF('9 COLLEGE PRIVE'!$CJ:$CJ,$AJ69,'9 COLLEGE PRIVE'!$AJ:$AJ)</f>
        <v>472</v>
      </c>
      <c r="Z69" s="35">
        <f>SUMIF('6 LYCEE PUBLIC'!$DT:$DT,$AJ69,'6 LYCEE PUBLIC'!$U:$U)+SUMIF('10 LYCEE PRIVE'!$DQ:$DQ,$AJ69,'10 LYCEE PRIVE'!$U:$U)</f>
        <v>24645</v>
      </c>
      <c r="AA69" s="35">
        <f>SUMIF('6 LYCEE PUBLIC'!$DT:$DT,$AJ69,'6 LYCEE PUBLIC'!$AQ:$AQ)+SUMIF('10 LYCEE PRIVE'!$DQ:$DQ,$AJ69,'10 LYCEE PRIVE'!$AQ:$AQ)</f>
        <v>2252</v>
      </c>
      <c r="AB69" s="35">
        <f>SUMIF('6 LYCEE PUBLIC'!$DT:$DT,$AJ69,'6 LYCEE PUBLIC'!$DU:$DU)+SUMIF('10 LYCEE PRIVE'!$DQ:$DQ,$AJ69,'10 LYCEE PRIVE'!$DR:$DR)</f>
        <v>7547</v>
      </c>
      <c r="AC69" s="35">
        <f>SUMIF('6 LYCEE PUBLIC'!$DT:$DT,$AJ69,'6 LYCEE PUBLIC'!$DV:$DV)+SUMIF('10 LYCEE PRIVE'!$DQ:$DQ,$AJ69,'10 LYCEE PRIVE'!$DS:$DS)</f>
        <v>3590</v>
      </c>
      <c r="AD69" s="35">
        <f>SUMIF('6 LYCEE PUBLIC'!$DT:$DT,$AJ69,'6 LYCEE PUBLIC'!$CV:$CV)+SUMIF('10 LYCEE PRIVE'!$DQ:$DQ,$AJ69,'10 LYCEE PRIVE'!$CQ:$CQ)</f>
        <v>1179</v>
      </c>
      <c r="AE69" s="35">
        <f>SUMIF('6 LYCEE PUBLIC'!$DT:$DT,$AJ69,'6 LYCEE PUBLIC'!$BE:$BE)+SUMIF('10 LYCEE PRIVE'!$DQ:$DQ,$AJ69,'10 LYCEE PRIVE'!$BE:$BE)</f>
        <v>564</v>
      </c>
      <c r="AF69" s="35">
        <f>SUMIF('6 LYCEE PUBLIC'!$DT:$DT,$AJ69,'6 LYCEE PUBLIC'!$DW:$DW)+SUMIF('10 LYCEE PRIVE'!$DQ:$DQ,$AJ69,'10 LYCEE PRIVE'!$DT:$DT)</f>
        <v>24155</v>
      </c>
      <c r="AG69" s="35">
        <f>SUMIF('6 LYCEE PUBLIC'!$DT:$DT,$AJ69,'6 LYCEE PUBLIC'!$BI:$BI)+SUMIF('10 LYCEE PRIVE'!$DQ:$DQ,$AJ69,'10 LYCEE PRIVE'!$BI:$BI)</f>
        <v>106</v>
      </c>
      <c r="AI69" s="113" t="str">
        <f t="shared" si="2"/>
        <v>SOFIA</v>
      </c>
      <c r="AJ69" s="113" t="str">
        <f t="shared" si="3"/>
        <v>SOFIATOTAL</v>
      </c>
    </row>
    <row r="70" spans="1:36" ht="14.45" customHeight="1">
      <c r="A70" s="162" t="s">
        <v>144</v>
      </c>
      <c r="B70" s="13" t="s">
        <v>119</v>
      </c>
      <c r="C70" s="12">
        <f>SUMIF('3 PRESCOLAIRE PUBLIC'!$AU:$AU,$AJ70,'3 PRESCOLAIRE PUBLIC'!$K:$K)+SUMIF('7 PRESCOLAIRE PRIVE'!$AP:$AP,$AJ70,'7 PRESCOLAIRE PRIVE'!$K:$K)</f>
        <v>17010</v>
      </c>
      <c r="D70" s="12">
        <f>SUMIF('3 PRESCOLAIRE PUBLIC'!$AU:$AU,$AJ70,'3 PRESCOLAIRE PUBLIC'!$T:$T)+SUMIF('7 PRESCOLAIRE PRIVE'!$AP:$AP,$AJ70,'7 PRESCOLAIRE PRIVE'!$T:$T)</f>
        <v>646</v>
      </c>
      <c r="E70" s="12">
        <f>SUMIF('3 PRESCOLAIRE PUBLIC'!$AU:$AU,$AJ70,'3 PRESCOLAIRE PUBLIC'!$AV:$AV)+SUMIF('7 PRESCOLAIRE PRIVE'!$AP:$AP,$AJ70,'7 PRESCOLAIRE PRIVE'!$AQ:$AQ)</f>
        <v>11376</v>
      </c>
      <c r="F70" s="12">
        <f>SUMIF('3 PRESCOLAIRE PUBLIC'!$AU:$AU,$AJ70,'3 PRESCOLAIRE PUBLIC'!$AC:$AC)+SUMIF('7 PRESCOLAIRE PRIVE'!$AP:$AP,$AJ70,'7 PRESCOLAIRE PRIVE'!$X:$X)</f>
        <v>667</v>
      </c>
      <c r="G70" s="12">
        <f>SUMIF('3 PRESCOLAIRE PUBLIC'!$AU:$AU,$AJ70,'3 PRESCOLAIRE PUBLIC'!$AH:$AH)+SUMIF('7 PRESCOLAIRE PRIVE'!$AP:$AP,$AJ70,'7 PRESCOLAIRE PRIVE'!$AC:$AC)</f>
        <v>538</v>
      </c>
      <c r="H70" s="12">
        <f>SUMIF('4 PRIMAIRE PUBLIC'!$CR:$CR,$AJ70,'4 PRIMAIRE PUBLIC'!$M:$M)+SUMIF('8 PRIMAIRE PRIVE'!$CN:$CN,$AJ70,'8 PRIMAIRE PRIVE'!$M:$M)</f>
        <v>361687</v>
      </c>
      <c r="I70" s="12">
        <f>SUMIF('4 PRIMAIRE PUBLIC'!$CR:$CR,$AJ70,'4 PRIMAIRE PUBLIC'!$AA:$AA)+SUMIF('8 PRIMAIRE PRIVE'!$CN:$CN,$AJ70,'8 PRIMAIRE PRIVE'!$AA:$AA)</f>
        <v>54979</v>
      </c>
      <c r="J70" s="12">
        <f>SUMIF('4 PRIMAIRE PUBLIC'!$CR:$CR,$AJ70,'4 PRIMAIRE PUBLIC'!$BC:$BC)+SUMIF('8 PRIMAIRE PRIVE'!$CN:$CN,$AJ70,'8 PRIMAIRE PRIVE'!$BC:$BC)</f>
        <v>40412</v>
      </c>
      <c r="K70" s="12">
        <f>SUMIF('4 PRIMAIRE PUBLIC'!$CR:$CR,$AJ70,'4 PRIMAIRE PUBLIC'!$BG:$BG)+SUMIF('8 PRIMAIRE PRIVE'!$CN:$CN,$AJ70,'8 PRIMAIRE PRIVE'!$BG:$BG)</f>
        <v>23297</v>
      </c>
      <c r="L70" s="12">
        <f>SUMIF('4 PRIMAIRE PUBLIC'!$CR:$CR,$AJ70,'4 PRIMAIRE PUBLIC'!$BV:$BV)+SUMIF('8 PRIMAIRE PRIVE'!$CN:$CN,$AJ70,'8 PRIMAIRE PRIVE'!$BQ:$BQ)</f>
        <v>8334</v>
      </c>
      <c r="M70" s="12">
        <f>SUMIF('4 PRIMAIRE PUBLIC'!$CR:$CR,$AJ70,'4 PRIMAIRE PUBLIC'!$AK:$AK)+SUMIF('8 PRIMAIRE PRIVE'!$CN:$CN,$AJ70,'8 PRIMAIRE PRIVE'!$AK:$AK)</f>
        <v>8232</v>
      </c>
      <c r="N70" s="12">
        <f>SUMIF('4 PRIMAIRE PUBLIC'!$CR:$CR,$AJ70,'4 PRIMAIRE PUBLIC'!$CS:$CS)+SUMIF('8 PRIMAIRE PRIVE'!$CN:$CN,$AJ70,'8 PRIMAIRE PRIVE'!$CO:$CO)</f>
        <v>274286</v>
      </c>
      <c r="O70" s="12">
        <f>SUMIF('4 PRIMAIRE PUBLIC'!$CR:$CR,$AJ70,'4 PRIMAIRE PUBLIC'!$AO:$AO)+SUMIF('8 PRIMAIRE PRIVE'!$CN:$CN,$AJ70,'8 PRIMAIRE PRIVE'!$AO:$AO)</f>
        <v>2231</v>
      </c>
      <c r="P70" s="162" t="s">
        <v>144</v>
      </c>
      <c r="Q70" s="13" t="s">
        <v>119</v>
      </c>
      <c r="R70" s="12">
        <f>SUMIF('5 COLLEGE PUBLIC'!$CM:$CM,$AJ70,'5 COLLEGE PUBLIC'!$K:$K)+SUMIF('9 COLLEGE PRIVE'!$CJ:$CJ,$AJ70,'9 COLLEGE PRIVE'!$K:$K)</f>
        <v>69955</v>
      </c>
      <c r="S70" s="12">
        <f>SUMIF('5 COLLEGE PUBLIC'!$CM:$CM,$AJ70,'5 COLLEGE PUBLIC'!$W:$W)+SUMIF('9 COLLEGE PRIVE'!$CJ:$CJ,$AJ70,'9 COLLEGE PRIVE'!$W:$W)</f>
        <v>3875</v>
      </c>
      <c r="T70" s="12">
        <f>SUMIF('5 COLLEGE PUBLIC'!$CM:$CM,$AJ70,'5 COLLEGE PUBLIC'!$AX:$AX)+SUMIF('9 COLLEGE PRIVE'!$CJ:$CJ,$AJ70,'9 COLLEGE PRIVE'!$AX:$AX)</f>
        <v>14674</v>
      </c>
      <c r="U70" s="12">
        <f>SUMIF('5 COLLEGE PUBLIC'!$CM:$CM,$AJ70,'5 COLLEGE PUBLIC'!$BB:$BB)+SUMIF('9 COLLEGE PRIVE'!$CJ:$CJ,$AJ70,'9 COLLEGE PRIVE'!$BB:$BB)</f>
        <v>7341</v>
      </c>
      <c r="V70" s="12">
        <f>SUMIF('5 COLLEGE PUBLIC'!$CM:$CM,$AJ70,'5 COLLEGE PUBLIC'!$BQ:$BQ)+SUMIF('9 COLLEGE PRIVE'!$CJ:$CJ,$AJ70,'9 COLLEGE PRIVE'!$BL:$BL)</f>
        <v>3341</v>
      </c>
      <c r="W70" s="12">
        <f>SUMIF('5 COLLEGE PUBLIC'!$CM:$CM,$AJ70,'5 COLLEGE PUBLIC'!$AF:$AF)+SUMIF('9 COLLEGE PRIVE'!$CJ:$CJ,$AJ70,'9 COLLEGE PRIVE'!$AF:$AF)</f>
        <v>1969</v>
      </c>
      <c r="X70" s="12">
        <f>SUMIF('5 COLLEGE PUBLIC'!$CM:$CM,$AJ70,'5 COLLEGE PUBLIC'!$CN:$CN)+SUMIF('9 COLLEGE PRIVE'!$CJ:$CJ,$AJ70,'9 COLLEGE PRIVE'!$CK:$CK)</f>
        <v>63827</v>
      </c>
      <c r="Y70" s="12">
        <f>SUMIF('5 COLLEGE PUBLIC'!$CM:$CM,$AJ70,'5 COLLEGE PUBLIC'!$AJ:$AJ)+SUMIF('9 COLLEGE PRIVE'!$CJ:$CJ,$AJ70,'9 COLLEGE PRIVE'!$AJ:$AJ)</f>
        <v>398</v>
      </c>
      <c r="Z70" s="8">
        <f>SUMIF('6 LYCEE PUBLIC'!$DT:$DT,$AJ70,'6 LYCEE PUBLIC'!$U:$U)+SUMIF('10 LYCEE PRIVE'!$DQ:$DQ,$AJ70,'10 LYCEE PRIVE'!$U:$U)</f>
        <v>18655</v>
      </c>
      <c r="AA70" s="8">
        <f>SUMIF('6 LYCEE PUBLIC'!$DT:$DT,$AJ70,'6 LYCEE PUBLIC'!$AQ:$AQ)+SUMIF('10 LYCEE PRIVE'!$DQ:$DQ,$AJ70,'10 LYCEE PRIVE'!$AQ:$AQ)</f>
        <v>1350</v>
      </c>
      <c r="AB70" s="8">
        <f>SUMIF('6 LYCEE PUBLIC'!$DT:$DT,$AJ70,'6 LYCEE PUBLIC'!$DU:$DU)+SUMIF('10 LYCEE PRIVE'!$DQ:$DQ,$AJ70,'10 LYCEE PRIVE'!$DR:$DR)</f>
        <v>6036</v>
      </c>
      <c r="AC70" s="8">
        <f>SUMIF('6 LYCEE PUBLIC'!$DT:$DT,$AJ70,'6 LYCEE PUBLIC'!$DV:$DV)+SUMIF('10 LYCEE PRIVE'!$DQ:$DQ,$AJ70,'10 LYCEE PRIVE'!$DS:$DS)</f>
        <v>3202</v>
      </c>
      <c r="AD70" s="8">
        <f>SUMIF('6 LYCEE PUBLIC'!$DT:$DT,$AJ70,'6 LYCEE PUBLIC'!$CV:$CV)+SUMIF('10 LYCEE PRIVE'!$DQ:$DQ,$AJ70,'10 LYCEE PRIVE'!$CQ:$CQ)</f>
        <v>1083</v>
      </c>
      <c r="AE70" s="8">
        <f>SUMIF('6 LYCEE PUBLIC'!$DT:$DT,$AJ70,'6 LYCEE PUBLIC'!$BE:$BE)+SUMIF('10 LYCEE PRIVE'!$DQ:$DQ,$AJ70,'10 LYCEE PRIVE'!$BE:$BE)</f>
        <v>535</v>
      </c>
      <c r="AF70" s="8">
        <f>SUMIF('6 LYCEE PUBLIC'!$DT:$DT,$AJ70,'6 LYCEE PUBLIC'!$DW:$DW)+SUMIF('10 LYCEE PRIVE'!$DQ:$DQ,$AJ70,'10 LYCEE PRIVE'!$DT:$DT)</f>
        <v>20376</v>
      </c>
      <c r="AG70" s="8">
        <f>SUMIF('6 LYCEE PUBLIC'!$DT:$DT,$AJ70,'6 LYCEE PUBLIC'!$BI:$BI)+SUMIF('10 LYCEE PRIVE'!$DQ:$DQ,$AJ70,'10 LYCEE PRIVE'!$BI:$BI)</f>
        <v>113</v>
      </c>
      <c r="AI70" s="113" t="str">
        <f t="shared" si="2"/>
        <v>VAKINANKARATRA</v>
      </c>
      <c r="AJ70" s="113" t="str">
        <f t="shared" si="3"/>
        <v>VAKINANKARATRARURAL</v>
      </c>
    </row>
    <row r="71" spans="1:36">
      <c r="A71" s="162"/>
      <c r="B71" s="13" t="s">
        <v>120</v>
      </c>
      <c r="C71" s="12">
        <f>SUMIF('3 PRESCOLAIRE PUBLIC'!$AU:$AU,$AJ71,'3 PRESCOLAIRE PUBLIC'!$K:$K)+SUMIF('7 PRESCOLAIRE PRIVE'!$AP:$AP,$AJ71,'7 PRESCOLAIRE PRIVE'!$K:$K)</f>
        <v>12256</v>
      </c>
      <c r="D71" s="12">
        <f>SUMIF('3 PRESCOLAIRE PUBLIC'!$AU:$AU,$AJ71,'3 PRESCOLAIRE PUBLIC'!$T:$T)+SUMIF('7 PRESCOLAIRE PRIVE'!$AP:$AP,$AJ71,'7 PRESCOLAIRE PRIVE'!$T:$T)</f>
        <v>424</v>
      </c>
      <c r="E71" s="12">
        <f>SUMIF('3 PRESCOLAIRE PUBLIC'!$AU:$AU,$AJ71,'3 PRESCOLAIRE PUBLIC'!$AV:$AV)+SUMIF('7 PRESCOLAIRE PRIVE'!$AP:$AP,$AJ71,'7 PRESCOLAIRE PRIVE'!$AQ:$AQ)</f>
        <v>10948</v>
      </c>
      <c r="F71" s="12">
        <f>SUMIF('3 PRESCOLAIRE PUBLIC'!$AU:$AU,$AJ71,'3 PRESCOLAIRE PUBLIC'!$AC:$AC)+SUMIF('7 PRESCOLAIRE PRIVE'!$AP:$AP,$AJ71,'7 PRESCOLAIRE PRIVE'!$X:$X)</f>
        <v>520</v>
      </c>
      <c r="G71" s="12">
        <f>SUMIF('3 PRESCOLAIRE PUBLIC'!$AU:$AU,$AJ71,'3 PRESCOLAIRE PUBLIC'!$AH:$AH)+SUMIF('7 PRESCOLAIRE PRIVE'!$AP:$AP,$AJ71,'7 PRESCOLAIRE PRIVE'!$AC:$AC)</f>
        <v>199</v>
      </c>
      <c r="H71" s="12">
        <f>SUMIF('4 PRIMAIRE PUBLIC'!$CR:$CR,$AJ71,'4 PRIMAIRE PUBLIC'!$M:$M)+SUMIF('8 PRIMAIRE PRIVE'!$CN:$CN,$AJ71,'8 PRIMAIRE PRIVE'!$M:$M)</f>
        <v>44303</v>
      </c>
      <c r="I71" s="12">
        <f>SUMIF('4 PRIMAIRE PUBLIC'!$CR:$CR,$AJ71,'4 PRIMAIRE PUBLIC'!$AA:$AA)+SUMIF('8 PRIMAIRE PRIVE'!$CN:$CN,$AJ71,'8 PRIMAIRE PRIVE'!$AA:$AA)</f>
        <v>3357</v>
      </c>
      <c r="J71" s="12">
        <f>SUMIF('4 PRIMAIRE PUBLIC'!$CR:$CR,$AJ71,'4 PRIMAIRE PUBLIC'!$BC:$BC)+SUMIF('8 PRIMAIRE PRIVE'!$CN:$CN,$AJ71,'8 PRIMAIRE PRIVE'!$BC:$BC)</f>
        <v>7513</v>
      </c>
      <c r="K71" s="12">
        <f>SUMIF('4 PRIMAIRE PUBLIC'!$CR:$CR,$AJ71,'4 PRIMAIRE PUBLIC'!$BG:$BG)+SUMIF('8 PRIMAIRE PRIVE'!$CN:$CN,$AJ71,'8 PRIMAIRE PRIVE'!$BG:$BG)</f>
        <v>5222</v>
      </c>
      <c r="L71" s="12">
        <f>SUMIF('4 PRIMAIRE PUBLIC'!$CR:$CR,$AJ71,'4 PRIMAIRE PUBLIC'!$BV:$BV)+SUMIF('8 PRIMAIRE PRIVE'!$CN:$CN,$AJ71,'8 PRIMAIRE PRIVE'!$BQ:$BQ)</f>
        <v>1253</v>
      </c>
      <c r="M71" s="12">
        <f>SUMIF('4 PRIMAIRE PUBLIC'!$CR:$CR,$AJ71,'4 PRIMAIRE PUBLIC'!$AK:$AK)+SUMIF('8 PRIMAIRE PRIVE'!$CN:$CN,$AJ71,'8 PRIMAIRE PRIVE'!$AK:$AK)</f>
        <v>1205</v>
      </c>
      <c r="N71" s="12">
        <f>SUMIF('4 PRIMAIRE PUBLIC'!$CR:$CR,$AJ71,'4 PRIMAIRE PUBLIC'!$CS:$CS)+SUMIF('8 PRIMAIRE PRIVE'!$CN:$CN,$AJ71,'8 PRIMAIRE PRIVE'!$CO:$CO)</f>
        <v>38170</v>
      </c>
      <c r="O71" s="12">
        <f>SUMIF('4 PRIMAIRE PUBLIC'!$CR:$CR,$AJ71,'4 PRIMAIRE PUBLIC'!$AO:$AO)+SUMIF('8 PRIMAIRE PRIVE'!$CN:$CN,$AJ71,'8 PRIMAIRE PRIVE'!$AO:$AO)</f>
        <v>231</v>
      </c>
      <c r="P71" s="162"/>
      <c r="Q71" s="13" t="s">
        <v>120</v>
      </c>
      <c r="R71" s="12">
        <f>SUMIF('5 COLLEGE PUBLIC'!$CM:$CM,$AJ71,'5 COLLEGE PUBLIC'!$K:$K)+SUMIF('9 COLLEGE PRIVE'!$CJ:$CJ,$AJ71,'9 COLLEGE PRIVE'!$K:$K)</f>
        <v>23287</v>
      </c>
      <c r="S71" s="12">
        <f>SUMIF('5 COLLEGE PUBLIC'!$CM:$CM,$AJ71,'5 COLLEGE PUBLIC'!$W:$W)+SUMIF('9 COLLEGE PRIVE'!$CJ:$CJ,$AJ71,'9 COLLEGE PRIVE'!$W:$W)</f>
        <v>1189</v>
      </c>
      <c r="T71" s="12">
        <f>SUMIF('5 COLLEGE PUBLIC'!$CM:$CM,$AJ71,'5 COLLEGE PUBLIC'!$AX:$AX)+SUMIF('9 COLLEGE PRIVE'!$CJ:$CJ,$AJ71,'9 COLLEGE PRIVE'!$AX:$AX)</f>
        <v>5745</v>
      </c>
      <c r="U71" s="12">
        <f>SUMIF('5 COLLEGE PUBLIC'!$CM:$CM,$AJ71,'5 COLLEGE PUBLIC'!$BB:$BB)+SUMIF('9 COLLEGE PRIVE'!$CJ:$CJ,$AJ71,'9 COLLEGE PRIVE'!$BB:$BB)</f>
        <v>3366</v>
      </c>
      <c r="V71" s="12">
        <f>SUMIF('5 COLLEGE PUBLIC'!$CM:$CM,$AJ71,'5 COLLEGE PUBLIC'!$BQ:$BQ)+SUMIF('9 COLLEGE PRIVE'!$CJ:$CJ,$AJ71,'9 COLLEGE PRIVE'!$BL:$BL)</f>
        <v>1250</v>
      </c>
      <c r="W71" s="12">
        <f>SUMIF('5 COLLEGE PUBLIC'!$CM:$CM,$AJ71,'5 COLLEGE PUBLIC'!$AF:$AF)+SUMIF('9 COLLEGE PRIVE'!$CJ:$CJ,$AJ71,'9 COLLEGE PRIVE'!$AF:$AF)</f>
        <v>656</v>
      </c>
      <c r="X71" s="12">
        <f>SUMIF('5 COLLEGE PUBLIC'!$CM:$CM,$AJ71,'5 COLLEGE PUBLIC'!$CN:$CN)+SUMIF('9 COLLEGE PRIVE'!$CJ:$CJ,$AJ71,'9 COLLEGE PRIVE'!$CK:$CK)</f>
        <v>25101</v>
      </c>
      <c r="Y71" s="12">
        <f>SUMIF('5 COLLEGE PUBLIC'!$CM:$CM,$AJ71,'5 COLLEGE PUBLIC'!$AJ:$AJ)+SUMIF('9 COLLEGE PRIVE'!$CJ:$CJ,$AJ71,'9 COLLEGE PRIVE'!$AJ:$AJ)</f>
        <v>112</v>
      </c>
      <c r="Z71" s="8">
        <f>SUMIF('6 LYCEE PUBLIC'!$DT:$DT,$AJ71,'6 LYCEE PUBLIC'!$U:$U)+SUMIF('10 LYCEE PRIVE'!$DQ:$DQ,$AJ71,'10 LYCEE PRIVE'!$U:$U)</f>
        <v>10921</v>
      </c>
      <c r="AA71" s="8">
        <f>SUMIF('6 LYCEE PUBLIC'!$DT:$DT,$AJ71,'6 LYCEE PUBLIC'!$AQ:$AQ)+SUMIF('10 LYCEE PRIVE'!$DQ:$DQ,$AJ71,'10 LYCEE PRIVE'!$AQ:$AQ)</f>
        <v>836</v>
      </c>
      <c r="AB71" s="8">
        <f>SUMIF('6 LYCEE PUBLIC'!$DT:$DT,$AJ71,'6 LYCEE PUBLIC'!$DU:$DU)+SUMIF('10 LYCEE PRIVE'!$DQ:$DQ,$AJ71,'10 LYCEE PRIVE'!$DR:$DR)</f>
        <v>3689</v>
      </c>
      <c r="AC71" s="8">
        <f>SUMIF('6 LYCEE PUBLIC'!$DT:$DT,$AJ71,'6 LYCEE PUBLIC'!$DV:$DV)+SUMIF('10 LYCEE PRIVE'!$DQ:$DQ,$AJ71,'10 LYCEE PRIVE'!$DS:$DS)</f>
        <v>2113</v>
      </c>
      <c r="AD71" s="8">
        <f>SUMIF('6 LYCEE PUBLIC'!$DT:$DT,$AJ71,'6 LYCEE PUBLIC'!$CV:$CV)+SUMIF('10 LYCEE PRIVE'!$DQ:$DQ,$AJ71,'10 LYCEE PRIVE'!$CQ:$CQ)</f>
        <v>755</v>
      </c>
      <c r="AE71" s="8">
        <f>SUMIF('6 LYCEE PUBLIC'!$DT:$DT,$AJ71,'6 LYCEE PUBLIC'!$BE:$BE)+SUMIF('10 LYCEE PRIVE'!$DQ:$DQ,$AJ71,'10 LYCEE PRIVE'!$BE:$BE)</f>
        <v>304</v>
      </c>
      <c r="AF71" s="8">
        <f>SUMIF('6 LYCEE PUBLIC'!$DT:$DT,$AJ71,'6 LYCEE PUBLIC'!$DW:$DW)+SUMIF('10 LYCEE PRIVE'!$DQ:$DQ,$AJ71,'10 LYCEE PRIVE'!$DT:$DT)</f>
        <v>11331</v>
      </c>
      <c r="AG71" s="8">
        <f>SUMIF('6 LYCEE PUBLIC'!$DT:$DT,$AJ71,'6 LYCEE PUBLIC'!$BI:$BI)+SUMIF('10 LYCEE PRIVE'!$DQ:$DQ,$AJ71,'10 LYCEE PRIVE'!$BI:$BI)</f>
        <v>52</v>
      </c>
      <c r="AI71" s="113" t="str">
        <f t="shared" ref="AI71:AI78" si="4">IF(A71="",AI70,A71)</f>
        <v>VAKINANKARATRA</v>
      </c>
      <c r="AJ71" s="113" t="str">
        <f t="shared" ref="AJ71:AJ78" si="5">AI71&amp;B71</f>
        <v>VAKINANKARATRAURBAIN</v>
      </c>
    </row>
    <row r="72" spans="1:36">
      <c r="A72" s="162"/>
      <c r="B72" s="34" t="s">
        <v>102</v>
      </c>
      <c r="C72" s="35">
        <f>SUMIF('3 PRESCOLAIRE PUBLIC'!$AU:$AU,$AJ72,'3 PRESCOLAIRE PUBLIC'!$K:$K)+SUMIF('7 PRESCOLAIRE PRIVE'!$AP:$AP,$AJ72,'7 PRESCOLAIRE PRIVE'!$K:$K)</f>
        <v>29266</v>
      </c>
      <c r="D72" s="35">
        <f>SUMIF('3 PRESCOLAIRE PUBLIC'!$AU:$AU,$AJ72,'3 PRESCOLAIRE PUBLIC'!$T:$T)+SUMIF('7 PRESCOLAIRE PRIVE'!$AP:$AP,$AJ72,'7 PRESCOLAIRE PRIVE'!$T:$T)</f>
        <v>1070</v>
      </c>
      <c r="E72" s="35">
        <f>SUMIF('3 PRESCOLAIRE PUBLIC'!$AU:$AU,$AJ72,'3 PRESCOLAIRE PUBLIC'!$AV:$AV)+SUMIF('7 PRESCOLAIRE PRIVE'!$AP:$AP,$AJ72,'7 PRESCOLAIRE PRIVE'!$AQ:$AQ)</f>
        <v>22324</v>
      </c>
      <c r="F72" s="35">
        <f>SUMIF('3 PRESCOLAIRE PUBLIC'!$AU:$AU,$AJ72,'3 PRESCOLAIRE PUBLIC'!$AC:$AC)+SUMIF('7 PRESCOLAIRE PRIVE'!$AP:$AP,$AJ72,'7 PRESCOLAIRE PRIVE'!$X:$X)</f>
        <v>1187</v>
      </c>
      <c r="G72" s="35">
        <f>SUMIF('3 PRESCOLAIRE PUBLIC'!$AU:$AU,$AJ72,'3 PRESCOLAIRE PUBLIC'!$AH:$AH)+SUMIF('7 PRESCOLAIRE PRIVE'!$AP:$AP,$AJ72,'7 PRESCOLAIRE PRIVE'!$AC:$AC)</f>
        <v>737</v>
      </c>
      <c r="H72" s="35">
        <f>SUMIF('4 PRIMAIRE PUBLIC'!$CR:$CR,$AJ72,'4 PRIMAIRE PUBLIC'!$M:$M)+SUMIF('8 PRIMAIRE PRIVE'!$CN:$CN,$AJ72,'8 PRIMAIRE PRIVE'!$M:$M)</f>
        <v>405990</v>
      </c>
      <c r="I72" s="35">
        <f>SUMIF('4 PRIMAIRE PUBLIC'!$CR:$CR,$AJ72,'4 PRIMAIRE PUBLIC'!$AA:$AA)+SUMIF('8 PRIMAIRE PRIVE'!$CN:$CN,$AJ72,'8 PRIMAIRE PRIVE'!$AA:$AA)</f>
        <v>58336</v>
      </c>
      <c r="J72" s="35">
        <f>SUMIF('4 PRIMAIRE PUBLIC'!$CR:$CR,$AJ72,'4 PRIMAIRE PUBLIC'!$BC:$BC)+SUMIF('8 PRIMAIRE PRIVE'!$CN:$CN,$AJ72,'8 PRIMAIRE PRIVE'!$BC:$BC)</f>
        <v>47925</v>
      </c>
      <c r="K72" s="35">
        <f>SUMIF('4 PRIMAIRE PUBLIC'!$CR:$CR,$AJ72,'4 PRIMAIRE PUBLIC'!$BG:$BG)+SUMIF('8 PRIMAIRE PRIVE'!$CN:$CN,$AJ72,'8 PRIMAIRE PRIVE'!$BG:$BG)</f>
        <v>28519</v>
      </c>
      <c r="L72" s="35">
        <f>SUMIF('4 PRIMAIRE PUBLIC'!$CR:$CR,$AJ72,'4 PRIMAIRE PUBLIC'!$BV:$BV)+SUMIF('8 PRIMAIRE PRIVE'!$CN:$CN,$AJ72,'8 PRIMAIRE PRIVE'!$BQ:$BQ)</f>
        <v>9587</v>
      </c>
      <c r="M72" s="35">
        <f>SUMIF('4 PRIMAIRE PUBLIC'!$CR:$CR,$AJ72,'4 PRIMAIRE PUBLIC'!$AK:$AK)+SUMIF('8 PRIMAIRE PRIVE'!$CN:$CN,$AJ72,'8 PRIMAIRE PRIVE'!$AK:$AK)</f>
        <v>9437</v>
      </c>
      <c r="N72" s="35">
        <f>SUMIF('4 PRIMAIRE PUBLIC'!$CR:$CR,$AJ72,'4 PRIMAIRE PUBLIC'!$CS:$CS)+SUMIF('8 PRIMAIRE PRIVE'!$CN:$CN,$AJ72,'8 PRIMAIRE PRIVE'!$CO:$CO)</f>
        <v>312456</v>
      </c>
      <c r="O72" s="35">
        <f>SUMIF('4 PRIMAIRE PUBLIC'!$CR:$CR,$AJ72,'4 PRIMAIRE PUBLIC'!$AO:$AO)+SUMIF('8 PRIMAIRE PRIVE'!$CN:$CN,$AJ72,'8 PRIMAIRE PRIVE'!$AO:$AO)</f>
        <v>2462</v>
      </c>
      <c r="P72" s="162"/>
      <c r="Q72" s="34" t="s">
        <v>102</v>
      </c>
      <c r="R72" s="35">
        <f>SUMIF('5 COLLEGE PUBLIC'!$CM:$CM,$AJ72,'5 COLLEGE PUBLIC'!$K:$K)+SUMIF('9 COLLEGE PRIVE'!$CJ:$CJ,$AJ72,'9 COLLEGE PRIVE'!$K:$K)</f>
        <v>93242</v>
      </c>
      <c r="S72" s="35">
        <f>SUMIF('5 COLLEGE PUBLIC'!$CM:$CM,$AJ72,'5 COLLEGE PUBLIC'!$W:$W)+SUMIF('9 COLLEGE PRIVE'!$CJ:$CJ,$AJ72,'9 COLLEGE PRIVE'!$W:$W)</f>
        <v>5064</v>
      </c>
      <c r="T72" s="35">
        <f>SUMIF('5 COLLEGE PUBLIC'!$CM:$CM,$AJ72,'5 COLLEGE PUBLIC'!$AX:$AX)+SUMIF('9 COLLEGE PRIVE'!$CJ:$CJ,$AJ72,'9 COLLEGE PRIVE'!$AX:$AX)</f>
        <v>20419</v>
      </c>
      <c r="U72" s="35">
        <f>SUMIF('5 COLLEGE PUBLIC'!$CM:$CM,$AJ72,'5 COLLEGE PUBLIC'!$BB:$BB)+SUMIF('9 COLLEGE PRIVE'!$CJ:$CJ,$AJ72,'9 COLLEGE PRIVE'!$BB:$BB)</f>
        <v>10707</v>
      </c>
      <c r="V72" s="35">
        <f>SUMIF('5 COLLEGE PUBLIC'!$CM:$CM,$AJ72,'5 COLLEGE PUBLIC'!$BQ:$BQ)+SUMIF('9 COLLEGE PRIVE'!$CJ:$CJ,$AJ72,'9 COLLEGE PRIVE'!$BL:$BL)</f>
        <v>4591</v>
      </c>
      <c r="W72" s="35">
        <f>SUMIF('5 COLLEGE PUBLIC'!$CM:$CM,$AJ72,'5 COLLEGE PUBLIC'!$AF:$AF)+SUMIF('9 COLLEGE PRIVE'!$CJ:$CJ,$AJ72,'9 COLLEGE PRIVE'!$AF:$AF)</f>
        <v>2625</v>
      </c>
      <c r="X72" s="35">
        <f>SUMIF('5 COLLEGE PUBLIC'!$CM:$CM,$AJ72,'5 COLLEGE PUBLIC'!$CN:$CN)+SUMIF('9 COLLEGE PRIVE'!$CJ:$CJ,$AJ72,'9 COLLEGE PRIVE'!$CK:$CK)</f>
        <v>88928</v>
      </c>
      <c r="Y72" s="35">
        <f>SUMIF('5 COLLEGE PUBLIC'!$CM:$CM,$AJ72,'5 COLLEGE PUBLIC'!$AJ:$AJ)+SUMIF('9 COLLEGE PRIVE'!$CJ:$CJ,$AJ72,'9 COLLEGE PRIVE'!$AJ:$AJ)</f>
        <v>510</v>
      </c>
      <c r="Z72" s="35">
        <f>SUMIF('6 LYCEE PUBLIC'!$DT:$DT,$AJ72,'6 LYCEE PUBLIC'!$U:$U)+SUMIF('10 LYCEE PRIVE'!$DQ:$DQ,$AJ72,'10 LYCEE PRIVE'!$U:$U)</f>
        <v>29576</v>
      </c>
      <c r="AA72" s="35">
        <f>SUMIF('6 LYCEE PUBLIC'!$DT:$DT,$AJ72,'6 LYCEE PUBLIC'!$AQ:$AQ)+SUMIF('10 LYCEE PRIVE'!$DQ:$DQ,$AJ72,'10 LYCEE PRIVE'!$AQ:$AQ)</f>
        <v>2186</v>
      </c>
      <c r="AB72" s="35">
        <f>SUMIF('6 LYCEE PUBLIC'!$DT:$DT,$AJ72,'6 LYCEE PUBLIC'!$DU:$DU)+SUMIF('10 LYCEE PRIVE'!$DQ:$DQ,$AJ72,'10 LYCEE PRIVE'!$DR:$DR)</f>
        <v>9725</v>
      </c>
      <c r="AC72" s="35">
        <f>SUMIF('6 LYCEE PUBLIC'!$DT:$DT,$AJ72,'6 LYCEE PUBLIC'!$DV:$DV)+SUMIF('10 LYCEE PRIVE'!$DQ:$DQ,$AJ72,'10 LYCEE PRIVE'!$DS:$DS)</f>
        <v>5315</v>
      </c>
      <c r="AD72" s="35">
        <f>SUMIF('6 LYCEE PUBLIC'!$DT:$DT,$AJ72,'6 LYCEE PUBLIC'!$CV:$CV)+SUMIF('10 LYCEE PRIVE'!$DQ:$DQ,$AJ72,'10 LYCEE PRIVE'!$CQ:$CQ)</f>
        <v>1838</v>
      </c>
      <c r="AE72" s="35">
        <f>SUMIF('6 LYCEE PUBLIC'!$DT:$DT,$AJ72,'6 LYCEE PUBLIC'!$BE:$BE)+SUMIF('10 LYCEE PRIVE'!$DQ:$DQ,$AJ72,'10 LYCEE PRIVE'!$BE:$BE)</f>
        <v>839</v>
      </c>
      <c r="AF72" s="35">
        <f>SUMIF('6 LYCEE PUBLIC'!$DT:$DT,$AJ72,'6 LYCEE PUBLIC'!$DW:$DW)+SUMIF('10 LYCEE PRIVE'!$DQ:$DQ,$AJ72,'10 LYCEE PRIVE'!$DT:$DT)</f>
        <v>31707</v>
      </c>
      <c r="AG72" s="35">
        <f>SUMIF('6 LYCEE PUBLIC'!$DT:$DT,$AJ72,'6 LYCEE PUBLIC'!$BI:$BI)+SUMIF('10 LYCEE PRIVE'!$DQ:$DQ,$AJ72,'10 LYCEE PRIVE'!$BI:$BI)</f>
        <v>165</v>
      </c>
      <c r="AI72" s="113" t="str">
        <f t="shared" si="4"/>
        <v>VAKINANKARATRA</v>
      </c>
      <c r="AJ72" s="113" t="str">
        <f t="shared" si="5"/>
        <v>VAKINANKARATRATOTAL</v>
      </c>
    </row>
    <row r="73" spans="1:36" ht="14.45" customHeight="1">
      <c r="A73" s="162" t="s">
        <v>145</v>
      </c>
      <c r="B73" s="13" t="s">
        <v>119</v>
      </c>
      <c r="C73" s="12">
        <f>SUMIF('3 PRESCOLAIRE PUBLIC'!$AU:$AU,$AJ73,'3 PRESCOLAIRE PUBLIC'!$K:$K)+SUMIF('7 PRESCOLAIRE PRIVE'!$AP:$AP,$AJ73,'7 PRESCOLAIRE PRIVE'!$K:$K)</f>
        <v>61485</v>
      </c>
      <c r="D73" s="12">
        <f>SUMIF('3 PRESCOLAIRE PUBLIC'!$AU:$AU,$AJ73,'3 PRESCOLAIRE PUBLIC'!$T:$T)+SUMIF('7 PRESCOLAIRE PRIVE'!$AP:$AP,$AJ73,'7 PRESCOLAIRE PRIVE'!$T:$T)</f>
        <v>1810</v>
      </c>
      <c r="E73" s="12">
        <f>SUMIF('3 PRESCOLAIRE PUBLIC'!$AU:$AU,$AJ73,'3 PRESCOLAIRE PUBLIC'!$AV:$AV)+SUMIF('7 PRESCOLAIRE PRIVE'!$AP:$AP,$AJ73,'7 PRESCOLAIRE PRIVE'!$AQ:$AQ)</f>
        <v>8537</v>
      </c>
      <c r="F73" s="12">
        <f>SUMIF('3 PRESCOLAIRE PUBLIC'!$AU:$AU,$AJ73,'3 PRESCOLAIRE PUBLIC'!$AC:$AC)+SUMIF('7 PRESCOLAIRE PRIVE'!$AP:$AP,$AJ73,'7 PRESCOLAIRE PRIVE'!$X:$X)</f>
        <v>2745</v>
      </c>
      <c r="G73" s="12">
        <f>SUMIF('3 PRESCOLAIRE PUBLIC'!$AU:$AU,$AJ73,'3 PRESCOLAIRE PUBLIC'!$AH:$AH)+SUMIF('7 PRESCOLAIRE PRIVE'!$AP:$AP,$AJ73,'7 PRESCOLAIRE PRIVE'!$AC:$AC)</f>
        <v>1400</v>
      </c>
      <c r="H73" s="12">
        <f>SUMIF('4 PRIMAIRE PUBLIC'!$CR:$CR,$AJ73,'4 PRIMAIRE PUBLIC'!$M:$M)+SUMIF('8 PRIMAIRE PRIVE'!$CN:$CN,$AJ73,'8 PRIMAIRE PRIVE'!$M:$M)</f>
        <v>402202</v>
      </c>
      <c r="I73" s="12">
        <f>SUMIF('4 PRIMAIRE PUBLIC'!$CR:$CR,$AJ73,'4 PRIMAIRE PUBLIC'!$AA:$AA)+SUMIF('8 PRIMAIRE PRIVE'!$CN:$CN,$AJ73,'8 PRIMAIRE PRIVE'!$AA:$AA)</f>
        <v>96284</v>
      </c>
      <c r="J73" s="12">
        <f>SUMIF('4 PRIMAIRE PUBLIC'!$CR:$CR,$AJ73,'4 PRIMAIRE PUBLIC'!$BC:$BC)+SUMIF('8 PRIMAIRE PRIVE'!$CN:$CN,$AJ73,'8 PRIMAIRE PRIVE'!$BC:$BC)</f>
        <v>22485</v>
      </c>
      <c r="K73" s="12">
        <f>SUMIF('4 PRIMAIRE PUBLIC'!$CR:$CR,$AJ73,'4 PRIMAIRE PUBLIC'!$BG:$BG)+SUMIF('8 PRIMAIRE PRIVE'!$CN:$CN,$AJ73,'8 PRIMAIRE PRIVE'!$BG:$BG)</f>
        <v>8623</v>
      </c>
      <c r="L73" s="12">
        <f>SUMIF('4 PRIMAIRE PUBLIC'!$CR:$CR,$AJ73,'4 PRIMAIRE PUBLIC'!$BV:$BV)+SUMIF('8 PRIMAIRE PRIVE'!$CN:$CN,$AJ73,'8 PRIMAIRE PRIVE'!$BQ:$BQ)</f>
        <v>9597</v>
      </c>
      <c r="M73" s="12">
        <f>SUMIF('4 PRIMAIRE PUBLIC'!$CR:$CR,$AJ73,'4 PRIMAIRE PUBLIC'!$AK:$AK)+SUMIF('8 PRIMAIRE PRIVE'!$CN:$CN,$AJ73,'8 PRIMAIRE PRIVE'!$AK:$AK)</f>
        <v>8402</v>
      </c>
      <c r="N73" s="12">
        <f>SUMIF('4 PRIMAIRE PUBLIC'!$CR:$CR,$AJ73,'4 PRIMAIRE PUBLIC'!$CS:$CS)+SUMIF('8 PRIMAIRE PRIVE'!$CN:$CN,$AJ73,'8 PRIMAIRE PRIVE'!$CO:$CO)</f>
        <v>180382</v>
      </c>
      <c r="O73" s="12">
        <f>SUMIF('4 PRIMAIRE PUBLIC'!$CR:$CR,$AJ73,'4 PRIMAIRE PUBLIC'!$AO:$AO)+SUMIF('8 PRIMAIRE PRIVE'!$CN:$CN,$AJ73,'8 PRIMAIRE PRIVE'!$AO:$AO)</f>
        <v>2431</v>
      </c>
      <c r="P73" s="162" t="s">
        <v>145</v>
      </c>
      <c r="Q73" s="13" t="s">
        <v>119</v>
      </c>
      <c r="R73" s="12">
        <f>SUMIF('5 COLLEGE PUBLIC'!$CM:$CM,$AJ73,'5 COLLEGE PUBLIC'!$K:$K)+SUMIF('9 COLLEGE PRIVE'!$CJ:$CJ,$AJ73,'9 COLLEGE PRIVE'!$K:$K)</f>
        <v>41871</v>
      </c>
      <c r="S73" s="12">
        <f>SUMIF('5 COLLEGE PUBLIC'!$CM:$CM,$AJ73,'5 COLLEGE PUBLIC'!$W:$W)+SUMIF('9 COLLEGE PRIVE'!$CJ:$CJ,$AJ73,'9 COLLEGE PRIVE'!$W:$W)</f>
        <v>4857</v>
      </c>
      <c r="T73" s="12">
        <f>SUMIF('5 COLLEGE PUBLIC'!$CM:$CM,$AJ73,'5 COLLEGE PUBLIC'!$AX:$AX)+SUMIF('9 COLLEGE PRIVE'!$CJ:$CJ,$AJ73,'9 COLLEGE PRIVE'!$AX:$AX)</f>
        <v>9881</v>
      </c>
      <c r="U73" s="12">
        <f>SUMIF('5 COLLEGE PUBLIC'!$CM:$CM,$AJ73,'5 COLLEGE PUBLIC'!$BB:$BB)+SUMIF('9 COLLEGE PRIVE'!$CJ:$CJ,$AJ73,'9 COLLEGE PRIVE'!$BB:$BB)</f>
        <v>4790</v>
      </c>
      <c r="V73" s="12">
        <f>SUMIF('5 COLLEGE PUBLIC'!$CM:$CM,$AJ73,'5 COLLEGE PUBLIC'!$BQ:$BQ)+SUMIF('9 COLLEGE PRIVE'!$CJ:$CJ,$AJ73,'9 COLLEGE PRIVE'!$BL:$BL)</f>
        <v>2250</v>
      </c>
      <c r="W73" s="12">
        <f>SUMIF('5 COLLEGE PUBLIC'!$CM:$CM,$AJ73,'5 COLLEGE PUBLIC'!$AF:$AF)+SUMIF('9 COLLEGE PRIVE'!$CJ:$CJ,$AJ73,'9 COLLEGE PRIVE'!$AF:$AF)</f>
        <v>1176</v>
      </c>
      <c r="X73" s="12">
        <f>SUMIF('5 COLLEGE PUBLIC'!$CM:$CM,$AJ73,'5 COLLEGE PUBLIC'!$CN:$CN)+SUMIF('9 COLLEGE PRIVE'!$CJ:$CJ,$AJ73,'9 COLLEGE PRIVE'!$CK:$CK)</f>
        <v>34252</v>
      </c>
      <c r="Y73" s="12">
        <f>SUMIF('5 COLLEGE PUBLIC'!$CM:$CM,$AJ73,'5 COLLEGE PUBLIC'!$AJ:$AJ)+SUMIF('9 COLLEGE PRIVE'!$CJ:$CJ,$AJ73,'9 COLLEGE PRIVE'!$AJ:$AJ)</f>
        <v>244</v>
      </c>
      <c r="Z73" s="8">
        <f>SUMIF('6 LYCEE PUBLIC'!$DT:$DT,$AJ73,'6 LYCEE PUBLIC'!$U:$U)+SUMIF('10 LYCEE PRIVE'!$DQ:$DQ,$AJ73,'10 LYCEE PRIVE'!$U:$U)</f>
        <v>9866</v>
      </c>
      <c r="AA73" s="8">
        <f>SUMIF('6 LYCEE PUBLIC'!$DT:$DT,$AJ73,'6 LYCEE PUBLIC'!$AQ:$AQ)+SUMIF('10 LYCEE PRIVE'!$DQ:$DQ,$AJ73,'10 LYCEE PRIVE'!$AQ:$AQ)</f>
        <v>799</v>
      </c>
      <c r="AB73" s="8">
        <f>SUMIF('6 LYCEE PUBLIC'!$DT:$DT,$AJ73,'6 LYCEE PUBLIC'!$DU:$DU)+SUMIF('10 LYCEE PRIVE'!$DQ:$DQ,$AJ73,'10 LYCEE PRIVE'!$DR:$DR)</f>
        <v>1782</v>
      </c>
      <c r="AC73" s="8">
        <f>SUMIF('6 LYCEE PUBLIC'!$DT:$DT,$AJ73,'6 LYCEE PUBLIC'!$DV:$DV)+SUMIF('10 LYCEE PRIVE'!$DQ:$DQ,$AJ73,'10 LYCEE PRIVE'!$DS:$DS)</f>
        <v>707</v>
      </c>
      <c r="AD73" s="8">
        <f>SUMIF('6 LYCEE PUBLIC'!$DT:$DT,$AJ73,'6 LYCEE PUBLIC'!$CV:$CV)+SUMIF('10 LYCEE PRIVE'!$DQ:$DQ,$AJ73,'10 LYCEE PRIVE'!$CQ:$CQ)</f>
        <v>372</v>
      </c>
      <c r="AE73" s="8">
        <f>SUMIF('6 LYCEE PUBLIC'!$DT:$DT,$AJ73,'6 LYCEE PUBLIC'!$BE:$BE)+SUMIF('10 LYCEE PRIVE'!$DQ:$DQ,$AJ73,'10 LYCEE PRIVE'!$BE:$BE)</f>
        <v>172</v>
      </c>
      <c r="AF73" s="8">
        <f>SUMIF('6 LYCEE PUBLIC'!$DT:$DT,$AJ73,'6 LYCEE PUBLIC'!$DW:$DW)+SUMIF('10 LYCEE PRIVE'!$DQ:$DQ,$AJ73,'10 LYCEE PRIVE'!$DT:$DT)</f>
        <v>6816</v>
      </c>
      <c r="AG73" s="8">
        <f>SUMIF('6 LYCEE PUBLIC'!$DT:$DT,$AJ73,'6 LYCEE PUBLIC'!$BI:$BI)+SUMIF('10 LYCEE PRIVE'!$DQ:$DQ,$AJ73,'10 LYCEE PRIVE'!$BI:$BI)</f>
        <v>38</v>
      </c>
      <c r="AI73" s="113" t="str">
        <f t="shared" si="4"/>
        <v>VATOVAVY FITOVINANY</v>
      </c>
      <c r="AJ73" s="113" t="str">
        <f t="shared" si="5"/>
        <v>VATOVAVY FITOVINANYRURAL</v>
      </c>
    </row>
    <row r="74" spans="1:36">
      <c r="A74" s="162"/>
      <c r="B74" s="13" t="s">
        <v>120</v>
      </c>
      <c r="C74" s="12">
        <f>SUMIF('3 PRESCOLAIRE PUBLIC'!$AU:$AU,$AJ74,'3 PRESCOLAIRE PUBLIC'!$K:$K)+SUMIF('7 PRESCOLAIRE PRIVE'!$AP:$AP,$AJ74,'7 PRESCOLAIRE PRIVE'!$K:$K)</f>
        <v>9065</v>
      </c>
      <c r="D74" s="12">
        <f>SUMIF('3 PRESCOLAIRE PUBLIC'!$AU:$AU,$AJ74,'3 PRESCOLAIRE PUBLIC'!$T:$T)+SUMIF('7 PRESCOLAIRE PRIVE'!$AP:$AP,$AJ74,'7 PRESCOLAIRE PRIVE'!$T:$T)</f>
        <v>290</v>
      </c>
      <c r="E74" s="12">
        <f>SUMIF('3 PRESCOLAIRE PUBLIC'!$AU:$AU,$AJ74,'3 PRESCOLAIRE PUBLIC'!$AV:$AV)+SUMIF('7 PRESCOLAIRE PRIVE'!$AP:$AP,$AJ74,'7 PRESCOLAIRE PRIVE'!$AQ:$AQ)</f>
        <v>4342</v>
      </c>
      <c r="F74" s="12">
        <f>SUMIF('3 PRESCOLAIRE PUBLIC'!$AU:$AU,$AJ74,'3 PRESCOLAIRE PUBLIC'!$AC:$AC)+SUMIF('7 PRESCOLAIRE PRIVE'!$AP:$AP,$AJ74,'7 PRESCOLAIRE PRIVE'!$X:$X)</f>
        <v>429</v>
      </c>
      <c r="G74" s="12">
        <f>SUMIF('3 PRESCOLAIRE PUBLIC'!$AU:$AU,$AJ74,'3 PRESCOLAIRE PUBLIC'!$AH:$AH)+SUMIF('7 PRESCOLAIRE PRIVE'!$AP:$AP,$AJ74,'7 PRESCOLAIRE PRIVE'!$AC:$AC)</f>
        <v>128</v>
      </c>
      <c r="H74" s="12">
        <f>SUMIF('4 PRIMAIRE PUBLIC'!$CR:$CR,$AJ74,'4 PRIMAIRE PUBLIC'!$M:$M)+SUMIF('8 PRIMAIRE PRIVE'!$CN:$CN,$AJ74,'8 PRIMAIRE PRIVE'!$M:$M)</f>
        <v>34822</v>
      </c>
      <c r="I74" s="12">
        <f>SUMIF('4 PRIMAIRE PUBLIC'!$CR:$CR,$AJ74,'4 PRIMAIRE PUBLIC'!$AA:$AA)+SUMIF('8 PRIMAIRE PRIVE'!$CN:$CN,$AJ74,'8 PRIMAIRE PRIVE'!$AA:$AA)</f>
        <v>6965</v>
      </c>
      <c r="J74" s="12">
        <f>SUMIF('4 PRIMAIRE PUBLIC'!$CR:$CR,$AJ74,'4 PRIMAIRE PUBLIC'!$BC:$BC)+SUMIF('8 PRIMAIRE PRIVE'!$CN:$CN,$AJ74,'8 PRIMAIRE PRIVE'!$BC:$BC)</f>
        <v>3251</v>
      </c>
      <c r="K74" s="12">
        <f>SUMIF('4 PRIMAIRE PUBLIC'!$CR:$CR,$AJ74,'4 PRIMAIRE PUBLIC'!$BG:$BG)+SUMIF('8 PRIMAIRE PRIVE'!$CN:$CN,$AJ74,'8 PRIMAIRE PRIVE'!$BG:$BG)</f>
        <v>2136</v>
      </c>
      <c r="L74" s="12">
        <f>SUMIF('4 PRIMAIRE PUBLIC'!$CR:$CR,$AJ74,'4 PRIMAIRE PUBLIC'!$BV:$BV)+SUMIF('8 PRIMAIRE PRIVE'!$CN:$CN,$AJ74,'8 PRIMAIRE PRIVE'!$BQ:$BQ)</f>
        <v>941</v>
      </c>
      <c r="M74" s="12">
        <f>SUMIF('4 PRIMAIRE PUBLIC'!$CR:$CR,$AJ74,'4 PRIMAIRE PUBLIC'!$AK:$AK)+SUMIF('8 PRIMAIRE PRIVE'!$CN:$CN,$AJ74,'8 PRIMAIRE PRIVE'!$AK:$AK)</f>
        <v>772</v>
      </c>
      <c r="N74" s="12">
        <f>SUMIF('4 PRIMAIRE PUBLIC'!$CR:$CR,$AJ74,'4 PRIMAIRE PUBLIC'!$CS:$CS)+SUMIF('8 PRIMAIRE PRIVE'!$CN:$CN,$AJ74,'8 PRIMAIRE PRIVE'!$CO:$CO)</f>
        <v>22568</v>
      </c>
      <c r="O74" s="12">
        <f>SUMIF('4 PRIMAIRE PUBLIC'!$CR:$CR,$AJ74,'4 PRIMAIRE PUBLIC'!$AO:$AO)+SUMIF('8 PRIMAIRE PRIVE'!$CN:$CN,$AJ74,'8 PRIMAIRE PRIVE'!$AO:$AO)</f>
        <v>149</v>
      </c>
      <c r="P74" s="162"/>
      <c r="Q74" s="13" t="s">
        <v>120</v>
      </c>
      <c r="R74" s="12">
        <f>SUMIF('5 COLLEGE PUBLIC'!$CM:$CM,$AJ74,'5 COLLEGE PUBLIC'!$K:$K)+SUMIF('9 COLLEGE PRIVE'!$CJ:$CJ,$AJ74,'9 COLLEGE PRIVE'!$K:$K)</f>
        <v>11722</v>
      </c>
      <c r="S74" s="12">
        <f>SUMIF('5 COLLEGE PUBLIC'!$CM:$CM,$AJ74,'5 COLLEGE PUBLIC'!$W:$W)+SUMIF('9 COLLEGE PRIVE'!$CJ:$CJ,$AJ74,'9 COLLEGE PRIVE'!$W:$W)</f>
        <v>1027</v>
      </c>
      <c r="T74" s="12">
        <f>SUMIF('5 COLLEGE PUBLIC'!$CM:$CM,$AJ74,'5 COLLEGE PUBLIC'!$AX:$AX)+SUMIF('9 COLLEGE PRIVE'!$CJ:$CJ,$AJ74,'9 COLLEGE PRIVE'!$AX:$AX)</f>
        <v>3145</v>
      </c>
      <c r="U74" s="12">
        <f>SUMIF('5 COLLEGE PUBLIC'!$CM:$CM,$AJ74,'5 COLLEGE PUBLIC'!$BB:$BB)+SUMIF('9 COLLEGE PRIVE'!$CJ:$CJ,$AJ74,'9 COLLEGE PRIVE'!$BB:$BB)</f>
        <v>1858</v>
      </c>
      <c r="V74" s="12">
        <f>SUMIF('5 COLLEGE PUBLIC'!$CM:$CM,$AJ74,'5 COLLEGE PUBLIC'!$BQ:$BQ)+SUMIF('9 COLLEGE PRIVE'!$CJ:$CJ,$AJ74,'9 COLLEGE PRIVE'!$BL:$BL)</f>
        <v>522</v>
      </c>
      <c r="W74" s="12">
        <f>SUMIF('5 COLLEGE PUBLIC'!$CM:$CM,$AJ74,'5 COLLEGE PUBLIC'!$AF:$AF)+SUMIF('9 COLLEGE PRIVE'!$CJ:$CJ,$AJ74,'9 COLLEGE PRIVE'!$AF:$AF)</f>
        <v>271</v>
      </c>
      <c r="X74" s="12">
        <f>SUMIF('5 COLLEGE PUBLIC'!$CM:$CM,$AJ74,'5 COLLEGE PUBLIC'!$CN:$CN)+SUMIF('9 COLLEGE PRIVE'!$CJ:$CJ,$AJ74,'9 COLLEGE PRIVE'!$CK:$CK)</f>
        <v>9091</v>
      </c>
      <c r="Y74" s="12">
        <f>SUMIF('5 COLLEGE PUBLIC'!$CM:$CM,$AJ74,'5 COLLEGE PUBLIC'!$AJ:$AJ)+SUMIF('9 COLLEGE PRIVE'!$CJ:$CJ,$AJ74,'9 COLLEGE PRIVE'!$AJ:$AJ)</f>
        <v>42</v>
      </c>
      <c r="Z74" s="8">
        <f>SUMIF('6 LYCEE PUBLIC'!$DT:$DT,$AJ74,'6 LYCEE PUBLIC'!$U:$U)+SUMIF('10 LYCEE PRIVE'!$DQ:$DQ,$AJ74,'10 LYCEE PRIVE'!$U:$U)</f>
        <v>7446</v>
      </c>
      <c r="AA74" s="8">
        <f>SUMIF('6 LYCEE PUBLIC'!$DT:$DT,$AJ74,'6 LYCEE PUBLIC'!$AQ:$AQ)+SUMIF('10 LYCEE PRIVE'!$DQ:$DQ,$AJ74,'10 LYCEE PRIVE'!$AQ:$AQ)</f>
        <v>869</v>
      </c>
      <c r="AB74" s="8">
        <f>SUMIF('6 LYCEE PUBLIC'!$DT:$DT,$AJ74,'6 LYCEE PUBLIC'!$DU:$DU)+SUMIF('10 LYCEE PRIVE'!$DQ:$DQ,$AJ74,'10 LYCEE PRIVE'!$DR:$DR)</f>
        <v>1703</v>
      </c>
      <c r="AC74" s="8">
        <f>SUMIF('6 LYCEE PUBLIC'!$DT:$DT,$AJ74,'6 LYCEE PUBLIC'!$DV:$DV)+SUMIF('10 LYCEE PRIVE'!$DQ:$DQ,$AJ74,'10 LYCEE PRIVE'!$DS:$DS)</f>
        <v>690</v>
      </c>
      <c r="AD74" s="8">
        <f>SUMIF('6 LYCEE PUBLIC'!$DT:$DT,$AJ74,'6 LYCEE PUBLIC'!$CV:$CV)+SUMIF('10 LYCEE PRIVE'!$DQ:$DQ,$AJ74,'10 LYCEE PRIVE'!$CQ:$CQ)</f>
        <v>337</v>
      </c>
      <c r="AE74" s="8">
        <f>SUMIF('6 LYCEE PUBLIC'!$DT:$DT,$AJ74,'6 LYCEE PUBLIC'!$BE:$BE)+SUMIF('10 LYCEE PRIVE'!$DQ:$DQ,$AJ74,'10 LYCEE PRIVE'!$BE:$BE)</f>
        <v>166</v>
      </c>
      <c r="AF74" s="8">
        <f>SUMIF('6 LYCEE PUBLIC'!$DT:$DT,$AJ74,'6 LYCEE PUBLIC'!$DW:$DW)+SUMIF('10 LYCEE PRIVE'!$DQ:$DQ,$AJ74,'10 LYCEE PRIVE'!$DT:$DT)</f>
        <v>6636</v>
      </c>
      <c r="AG74" s="8">
        <f>SUMIF('6 LYCEE PUBLIC'!$DT:$DT,$AJ74,'6 LYCEE PUBLIC'!$BI:$BI)+SUMIF('10 LYCEE PRIVE'!$DQ:$DQ,$AJ74,'10 LYCEE PRIVE'!$BI:$BI)</f>
        <v>22</v>
      </c>
      <c r="AI74" s="113" t="str">
        <f t="shared" si="4"/>
        <v>VATOVAVY FITOVINANY</v>
      </c>
      <c r="AJ74" s="113" t="str">
        <f t="shared" si="5"/>
        <v>VATOVAVY FITOVINANYURBAIN</v>
      </c>
    </row>
    <row r="75" spans="1:36">
      <c r="A75" s="162"/>
      <c r="B75" s="34" t="s">
        <v>102</v>
      </c>
      <c r="C75" s="35">
        <f>SUMIF('3 PRESCOLAIRE PUBLIC'!$AU:$AU,$AJ75,'3 PRESCOLAIRE PUBLIC'!$K:$K)+SUMIF('7 PRESCOLAIRE PRIVE'!$AP:$AP,$AJ75,'7 PRESCOLAIRE PRIVE'!$K:$K)</f>
        <v>70550</v>
      </c>
      <c r="D75" s="35">
        <f>SUMIF('3 PRESCOLAIRE PUBLIC'!$AU:$AU,$AJ75,'3 PRESCOLAIRE PUBLIC'!$T:$T)+SUMIF('7 PRESCOLAIRE PRIVE'!$AP:$AP,$AJ75,'7 PRESCOLAIRE PRIVE'!$T:$T)</f>
        <v>2100</v>
      </c>
      <c r="E75" s="35">
        <f>SUMIF('3 PRESCOLAIRE PUBLIC'!$AU:$AU,$AJ75,'3 PRESCOLAIRE PUBLIC'!$AV:$AV)+SUMIF('7 PRESCOLAIRE PRIVE'!$AP:$AP,$AJ75,'7 PRESCOLAIRE PRIVE'!$AQ:$AQ)</f>
        <v>12879</v>
      </c>
      <c r="F75" s="35">
        <f>SUMIF('3 PRESCOLAIRE PUBLIC'!$AU:$AU,$AJ75,'3 PRESCOLAIRE PUBLIC'!$AC:$AC)+SUMIF('7 PRESCOLAIRE PRIVE'!$AP:$AP,$AJ75,'7 PRESCOLAIRE PRIVE'!$X:$X)</f>
        <v>3174</v>
      </c>
      <c r="G75" s="35">
        <f>SUMIF('3 PRESCOLAIRE PUBLIC'!$AU:$AU,$AJ75,'3 PRESCOLAIRE PUBLIC'!$AH:$AH)+SUMIF('7 PRESCOLAIRE PRIVE'!$AP:$AP,$AJ75,'7 PRESCOLAIRE PRIVE'!$AC:$AC)</f>
        <v>1528</v>
      </c>
      <c r="H75" s="35">
        <f>SUMIF('4 PRIMAIRE PUBLIC'!$CR:$CR,$AJ75,'4 PRIMAIRE PUBLIC'!$M:$M)+SUMIF('8 PRIMAIRE PRIVE'!$CN:$CN,$AJ75,'8 PRIMAIRE PRIVE'!$M:$M)</f>
        <v>437024</v>
      </c>
      <c r="I75" s="35">
        <f>SUMIF('4 PRIMAIRE PUBLIC'!$CR:$CR,$AJ75,'4 PRIMAIRE PUBLIC'!$AA:$AA)+SUMIF('8 PRIMAIRE PRIVE'!$CN:$CN,$AJ75,'8 PRIMAIRE PRIVE'!$AA:$AA)</f>
        <v>103249</v>
      </c>
      <c r="J75" s="35">
        <f>SUMIF('4 PRIMAIRE PUBLIC'!$CR:$CR,$AJ75,'4 PRIMAIRE PUBLIC'!$BC:$BC)+SUMIF('8 PRIMAIRE PRIVE'!$CN:$CN,$AJ75,'8 PRIMAIRE PRIVE'!$BC:$BC)</f>
        <v>25736</v>
      </c>
      <c r="K75" s="35">
        <f>SUMIF('4 PRIMAIRE PUBLIC'!$CR:$CR,$AJ75,'4 PRIMAIRE PUBLIC'!$BG:$BG)+SUMIF('8 PRIMAIRE PRIVE'!$CN:$CN,$AJ75,'8 PRIMAIRE PRIVE'!$BG:$BG)</f>
        <v>10759</v>
      </c>
      <c r="L75" s="35">
        <f>SUMIF('4 PRIMAIRE PUBLIC'!$CR:$CR,$AJ75,'4 PRIMAIRE PUBLIC'!$BV:$BV)+SUMIF('8 PRIMAIRE PRIVE'!$CN:$CN,$AJ75,'8 PRIMAIRE PRIVE'!$BQ:$BQ)</f>
        <v>10538</v>
      </c>
      <c r="M75" s="35">
        <f>SUMIF('4 PRIMAIRE PUBLIC'!$CR:$CR,$AJ75,'4 PRIMAIRE PUBLIC'!$AK:$AK)+SUMIF('8 PRIMAIRE PRIVE'!$CN:$CN,$AJ75,'8 PRIMAIRE PRIVE'!$AK:$AK)</f>
        <v>9174</v>
      </c>
      <c r="N75" s="35">
        <f>SUMIF('4 PRIMAIRE PUBLIC'!$CR:$CR,$AJ75,'4 PRIMAIRE PUBLIC'!$CS:$CS)+SUMIF('8 PRIMAIRE PRIVE'!$CN:$CN,$AJ75,'8 PRIMAIRE PRIVE'!$CO:$CO)</f>
        <v>202950</v>
      </c>
      <c r="O75" s="35">
        <f>SUMIF('4 PRIMAIRE PUBLIC'!$CR:$CR,$AJ75,'4 PRIMAIRE PUBLIC'!$AO:$AO)+SUMIF('8 PRIMAIRE PRIVE'!$CN:$CN,$AJ75,'8 PRIMAIRE PRIVE'!$AO:$AO)</f>
        <v>2580</v>
      </c>
      <c r="P75" s="162"/>
      <c r="Q75" s="34" t="s">
        <v>102</v>
      </c>
      <c r="R75" s="35">
        <f>SUMIF('5 COLLEGE PUBLIC'!$CM:$CM,$AJ75,'5 COLLEGE PUBLIC'!$K:$K)+SUMIF('9 COLLEGE PRIVE'!$CJ:$CJ,$AJ75,'9 COLLEGE PRIVE'!$K:$K)</f>
        <v>53593</v>
      </c>
      <c r="S75" s="35">
        <f>SUMIF('5 COLLEGE PUBLIC'!$CM:$CM,$AJ75,'5 COLLEGE PUBLIC'!$W:$W)+SUMIF('9 COLLEGE PRIVE'!$CJ:$CJ,$AJ75,'9 COLLEGE PRIVE'!$W:$W)</f>
        <v>5884</v>
      </c>
      <c r="T75" s="35">
        <f>SUMIF('5 COLLEGE PUBLIC'!$CM:$CM,$AJ75,'5 COLLEGE PUBLIC'!$AX:$AX)+SUMIF('9 COLLEGE PRIVE'!$CJ:$CJ,$AJ75,'9 COLLEGE PRIVE'!$AX:$AX)</f>
        <v>13026</v>
      </c>
      <c r="U75" s="35">
        <f>SUMIF('5 COLLEGE PUBLIC'!$CM:$CM,$AJ75,'5 COLLEGE PUBLIC'!$BB:$BB)+SUMIF('9 COLLEGE PRIVE'!$CJ:$CJ,$AJ75,'9 COLLEGE PRIVE'!$BB:$BB)</f>
        <v>6648</v>
      </c>
      <c r="V75" s="35">
        <f>SUMIF('5 COLLEGE PUBLIC'!$CM:$CM,$AJ75,'5 COLLEGE PUBLIC'!$BQ:$BQ)+SUMIF('9 COLLEGE PRIVE'!$CJ:$CJ,$AJ75,'9 COLLEGE PRIVE'!$BL:$BL)</f>
        <v>2772</v>
      </c>
      <c r="W75" s="35">
        <f>SUMIF('5 COLLEGE PUBLIC'!$CM:$CM,$AJ75,'5 COLLEGE PUBLIC'!$AF:$AF)+SUMIF('9 COLLEGE PRIVE'!$CJ:$CJ,$AJ75,'9 COLLEGE PRIVE'!$AF:$AF)</f>
        <v>1447</v>
      </c>
      <c r="X75" s="35">
        <f>SUMIF('5 COLLEGE PUBLIC'!$CM:$CM,$AJ75,'5 COLLEGE PUBLIC'!$CN:$CN)+SUMIF('9 COLLEGE PRIVE'!$CJ:$CJ,$AJ75,'9 COLLEGE PRIVE'!$CK:$CK)</f>
        <v>43343</v>
      </c>
      <c r="Y75" s="35">
        <f>SUMIF('5 COLLEGE PUBLIC'!$CM:$CM,$AJ75,'5 COLLEGE PUBLIC'!$AJ:$AJ)+SUMIF('9 COLLEGE PRIVE'!$CJ:$CJ,$AJ75,'9 COLLEGE PRIVE'!$AJ:$AJ)</f>
        <v>286</v>
      </c>
      <c r="Z75" s="35">
        <f>SUMIF('6 LYCEE PUBLIC'!$DT:$DT,$AJ75,'6 LYCEE PUBLIC'!$U:$U)+SUMIF('10 LYCEE PRIVE'!$DQ:$DQ,$AJ75,'10 LYCEE PRIVE'!$U:$U)</f>
        <v>17312</v>
      </c>
      <c r="AA75" s="35">
        <f>SUMIF('6 LYCEE PUBLIC'!$DT:$DT,$AJ75,'6 LYCEE PUBLIC'!$AQ:$AQ)+SUMIF('10 LYCEE PRIVE'!$DQ:$DQ,$AJ75,'10 LYCEE PRIVE'!$AQ:$AQ)</f>
        <v>1668</v>
      </c>
      <c r="AB75" s="35">
        <f>SUMIF('6 LYCEE PUBLIC'!$DT:$DT,$AJ75,'6 LYCEE PUBLIC'!$DU:$DU)+SUMIF('10 LYCEE PRIVE'!$DQ:$DQ,$AJ75,'10 LYCEE PRIVE'!$DR:$DR)</f>
        <v>3485</v>
      </c>
      <c r="AC75" s="35">
        <f>SUMIF('6 LYCEE PUBLIC'!$DT:$DT,$AJ75,'6 LYCEE PUBLIC'!$DV:$DV)+SUMIF('10 LYCEE PRIVE'!$DQ:$DQ,$AJ75,'10 LYCEE PRIVE'!$DS:$DS)</f>
        <v>1397</v>
      </c>
      <c r="AD75" s="35">
        <f>SUMIF('6 LYCEE PUBLIC'!$DT:$DT,$AJ75,'6 LYCEE PUBLIC'!$CV:$CV)+SUMIF('10 LYCEE PRIVE'!$DQ:$DQ,$AJ75,'10 LYCEE PRIVE'!$CQ:$CQ)</f>
        <v>709</v>
      </c>
      <c r="AE75" s="35">
        <f>SUMIF('6 LYCEE PUBLIC'!$DT:$DT,$AJ75,'6 LYCEE PUBLIC'!$BE:$BE)+SUMIF('10 LYCEE PRIVE'!$DQ:$DQ,$AJ75,'10 LYCEE PRIVE'!$BE:$BE)</f>
        <v>338</v>
      </c>
      <c r="AF75" s="35">
        <f>SUMIF('6 LYCEE PUBLIC'!$DT:$DT,$AJ75,'6 LYCEE PUBLIC'!$DW:$DW)+SUMIF('10 LYCEE PRIVE'!$DQ:$DQ,$AJ75,'10 LYCEE PRIVE'!$DT:$DT)</f>
        <v>13452</v>
      </c>
      <c r="AG75" s="35">
        <f>SUMIF('6 LYCEE PUBLIC'!$DT:$DT,$AJ75,'6 LYCEE PUBLIC'!$BI:$BI)+SUMIF('10 LYCEE PRIVE'!$DQ:$DQ,$AJ75,'10 LYCEE PRIVE'!$BI:$BI)</f>
        <v>60</v>
      </c>
      <c r="AI75" s="113" t="str">
        <f t="shared" si="4"/>
        <v>VATOVAVY FITOVINANY</v>
      </c>
      <c r="AJ75" s="113" t="str">
        <f t="shared" si="5"/>
        <v>VATOVAVY FITOVINANYTOTAL</v>
      </c>
    </row>
    <row r="76" spans="1:36">
      <c r="A76" s="165" t="s">
        <v>121</v>
      </c>
      <c r="B76" s="108" t="s">
        <v>119</v>
      </c>
      <c r="C76" s="10">
        <f t="shared" ref="C76:O77" si="6">C73+C70+C67+C64+C61+C58+C55+C52+C49+C46+C43+C36+C33+C30+C27+C24+C21+C18+C15+C12+C9+C6</f>
        <v>792364</v>
      </c>
      <c r="D76" s="10">
        <f t="shared" si="6"/>
        <v>18840</v>
      </c>
      <c r="E76" s="10">
        <f t="shared" si="6"/>
        <v>226217</v>
      </c>
      <c r="F76" s="10">
        <f t="shared" si="6"/>
        <v>32974</v>
      </c>
      <c r="G76" s="10">
        <f t="shared" si="6"/>
        <v>17466</v>
      </c>
      <c r="H76" s="10">
        <f t="shared" si="6"/>
        <v>4540946</v>
      </c>
      <c r="I76" s="10">
        <f t="shared" si="6"/>
        <v>849582</v>
      </c>
      <c r="J76" s="10">
        <f t="shared" si="6"/>
        <v>383623</v>
      </c>
      <c r="K76" s="10">
        <f t="shared" si="6"/>
        <v>210539</v>
      </c>
      <c r="L76" s="10">
        <f t="shared" si="6"/>
        <v>112308</v>
      </c>
      <c r="M76" s="10">
        <f t="shared" si="6"/>
        <v>99240</v>
      </c>
      <c r="N76" s="10">
        <f t="shared" si="6"/>
        <v>2603704</v>
      </c>
      <c r="O76" s="10">
        <f t="shared" si="6"/>
        <v>30641</v>
      </c>
      <c r="P76" s="165" t="s">
        <v>121</v>
      </c>
      <c r="Q76" s="108" t="s">
        <v>119</v>
      </c>
      <c r="R76" s="10">
        <f t="shared" ref="R76:AG76" si="7">R73+R70+R67+R64+R61+R58+R55+R52+R49+R46+R43+R36+R33+R30+R27+R24+R21+R18+R15+R12+R9+R6</f>
        <v>782360</v>
      </c>
      <c r="S76" s="10">
        <f t="shared" si="7"/>
        <v>64503</v>
      </c>
      <c r="T76" s="10">
        <f t="shared" si="7"/>
        <v>198200</v>
      </c>
      <c r="U76" s="10">
        <f t="shared" si="7"/>
        <v>82799</v>
      </c>
      <c r="V76" s="10">
        <f t="shared" si="7"/>
        <v>42060</v>
      </c>
      <c r="W76" s="10">
        <f t="shared" si="7"/>
        <v>21808</v>
      </c>
      <c r="X76" s="10">
        <f t="shared" si="7"/>
        <v>689536</v>
      </c>
      <c r="Y76" s="10">
        <f t="shared" si="7"/>
        <v>4642</v>
      </c>
      <c r="Z76" s="10">
        <f t="shared" si="7"/>
        <v>187860</v>
      </c>
      <c r="AA76" s="10">
        <f t="shared" si="7"/>
        <v>14307</v>
      </c>
      <c r="AB76" s="10">
        <f t="shared" si="7"/>
        <v>55113</v>
      </c>
      <c r="AC76" s="10">
        <f t="shared" si="7"/>
        <v>28145</v>
      </c>
      <c r="AD76" s="10">
        <f t="shared" si="7"/>
        <v>11269</v>
      </c>
      <c r="AE76" s="10">
        <f t="shared" si="7"/>
        <v>5162</v>
      </c>
      <c r="AF76" s="10">
        <f t="shared" si="7"/>
        <v>185982</v>
      </c>
      <c r="AG76" s="10">
        <f t="shared" si="7"/>
        <v>1121</v>
      </c>
      <c r="AI76" s="113" t="str">
        <f t="shared" si="4"/>
        <v>MADAGASCAR</v>
      </c>
      <c r="AJ76" s="113" t="str">
        <f t="shared" si="5"/>
        <v>MADAGASCARRURAL</v>
      </c>
    </row>
    <row r="77" spans="1:36">
      <c r="A77" s="165"/>
      <c r="B77" s="108" t="s">
        <v>120</v>
      </c>
      <c r="C77" s="10">
        <f t="shared" si="6"/>
        <v>230150</v>
      </c>
      <c r="D77" s="10">
        <f t="shared" si="6"/>
        <v>6969</v>
      </c>
      <c r="E77" s="10">
        <f t="shared" si="6"/>
        <v>161116</v>
      </c>
      <c r="F77" s="10">
        <f t="shared" si="6"/>
        <v>9534</v>
      </c>
      <c r="G77" s="10">
        <f t="shared" si="6"/>
        <v>3053</v>
      </c>
      <c r="H77" s="10">
        <f t="shared" si="6"/>
        <v>808064</v>
      </c>
      <c r="I77" s="10">
        <f t="shared" si="6"/>
        <v>97649</v>
      </c>
      <c r="J77" s="10">
        <f t="shared" si="6"/>
        <v>114252</v>
      </c>
      <c r="K77" s="10">
        <f t="shared" si="6"/>
        <v>78769</v>
      </c>
      <c r="L77" s="10">
        <f t="shared" si="6"/>
        <v>20964</v>
      </c>
      <c r="M77" s="10">
        <f t="shared" si="6"/>
        <v>18897</v>
      </c>
      <c r="N77" s="10">
        <f t="shared" si="6"/>
        <v>641278</v>
      </c>
      <c r="O77" s="10">
        <f t="shared" si="6"/>
        <v>3524</v>
      </c>
      <c r="P77" s="165"/>
      <c r="Q77" s="108" t="s">
        <v>120</v>
      </c>
      <c r="R77" s="10">
        <f t="shared" ref="R77:AG77" si="8">R74+R71+R68+R65+R62+R59+R56+R53+R50+R47+R44+R37+R34+R31+R28+R25+R22+R19+R16+R13+R10+R7</f>
        <v>409929</v>
      </c>
      <c r="S77" s="10">
        <f t="shared" si="8"/>
        <v>34044</v>
      </c>
      <c r="T77" s="10">
        <f t="shared" si="8"/>
        <v>113246</v>
      </c>
      <c r="U77" s="10">
        <f t="shared" si="8"/>
        <v>56940</v>
      </c>
      <c r="V77" s="10">
        <f t="shared" si="8"/>
        <v>18841</v>
      </c>
      <c r="W77" s="10">
        <f t="shared" si="8"/>
        <v>10112</v>
      </c>
      <c r="X77" s="10">
        <f t="shared" si="8"/>
        <v>384684</v>
      </c>
      <c r="Y77" s="10">
        <f t="shared" si="8"/>
        <v>1604</v>
      </c>
      <c r="Z77" s="10">
        <f t="shared" si="8"/>
        <v>207214</v>
      </c>
      <c r="AA77" s="10">
        <f t="shared" si="8"/>
        <v>15785</v>
      </c>
      <c r="AB77" s="10">
        <f t="shared" si="8"/>
        <v>67999</v>
      </c>
      <c r="AC77" s="10">
        <f t="shared" si="8"/>
        <v>35229</v>
      </c>
      <c r="AD77" s="10">
        <f t="shared" si="8"/>
        <v>10996</v>
      </c>
      <c r="AE77" s="10">
        <f t="shared" si="8"/>
        <v>5256</v>
      </c>
      <c r="AF77" s="10">
        <f t="shared" si="8"/>
        <v>218338</v>
      </c>
      <c r="AG77" s="10">
        <f t="shared" si="8"/>
        <v>779</v>
      </c>
      <c r="AI77" s="113" t="str">
        <f t="shared" si="4"/>
        <v>MADAGASCAR</v>
      </c>
      <c r="AJ77" s="113" t="str">
        <f t="shared" si="5"/>
        <v>MADAGASCARURBAIN</v>
      </c>
    </row>
    <row r="78" spans="1:36">
      <c r="A78" s="165"/>
      <c r="B78" s="109" t="s">
        <v>102</v>
      </c>
      <c r="C78" s="107">
        <f>C75+C72+C69+C66+C63+C60+C57+C54+C51+C48+C45+C38+C35+C32+C29+C26+C23+C20+C17+C14+C11+C8</f>
        <v>1022514</v>
      </c>
      <c r="D78" s="107">
        <f t="shared" ref="D78:O78" si="9">D75+D72+D69+D66+D63+D60+D57+D54+D51+D48+D45+D38+D35+D32+D29+D26+D23+D20+D17+D14+D11+D8</f>
        <v>25809</v>
      </c>
      <c r="E78" s="107">
        <f t="shared" si="9"/>
        <v>387333</v>
      </c>
      <c r="F78" s="107">
        <f t="shared" si="9"/>
        <v>42508</v>
      </c>
      <c r="G78" s="107">
        <f t="shared" si="9"/>
        <v>20519</v>
      </c>
      <c r="H78" s="107">
        <f t="shared" si="9"/>
        <v>5349010</v>
      </c>
      <c r="I78" s="107">
        <f t="shared" si="9"/>
        <v>947231</v>
      </c>
      <c r="J78" s="107">
        <f t="shared" si="9"/>
        <v>497875</v>
      </c>
      <c r="K78" s="107">
        <f t="shared" si="9"/>
        <v>289308</v>
      </c>
      <c r="L78" s="107">
        <f t="shared" si="9"/>
        <v>133272</v>
      </c>
      <c r="M78" s="107">
        <f t="shared" si="9"/>
        <v>118137</v>
      </c>
      <c r="N78" s="107">
        <f t="shared" si="9"/>
        <v>3244982</v>
      </c>
      <c r="O78" s="107">
        <f t="shared" si="9"/>
        <v>34165</v>
      </c>
      <c r="P78" s="165"/>
      <c r="Q78" s="109" t="s">
        <v>102</v>
      </c>
      <c r="R78" s="107">
        <f t="shared" ref="R78:AG78" si="10">R75+R72+R69+R66+R63+R60+R57+R54+R51+R48+R45+R38+R35+R32+R29+R26+R23+R20+R17+R14+R11+R8</f>
        <v>1192289</v>
      </c>
      <c r="S78" s="107">
        <f t="shared" si="10"/>
        <v>98547</v>
      </c>
      <c r="T78" s="107">
        <f t="shared" si="10"/>
        <v>311446</v>
      </c>
      <c r="U78" s="107">
        <f t="shared" si="10"/>
        <v>139739</v>
      </c>
      <c r="V78" s="107">
        <f t="shared" si="10"/>
        <v>60901</v>
      </c>
      <c r="W78" s="107">
        <f t="shared" si="10"/>
        <v>31920</v>
      </c>
      <c r="X78" s="107">
        <f t="shared" si="10"/>
        <v>1074220</v>
      </c>
      <c r="Y78" s="107">
        <f t="shared" si="10"/>
        <v>6246</v>
      </c>
      <c r="Z78" s="107">
        <f t="shared" si="10"/>
        <v>395074</v>
      </c>
      <c r="AA78" s="107">
        <f t="shared" si="10"/>
        <v>30092</v>
      </c>
      <c r="AB78" s="107">
        <f t="shared" si="10"/>
        <v>123112</v>
      </c>
      <c r="AC78" s="107">
        <f t="shared" si="10"/>
        <v>63374</v>
      </c>
      <c r="AD78" s="107">
        <f t="shared" si="10"/>
        <v>22265</v>
      </c>
      <c r="AE78" s="107">
        <f t="shared" si="10"/>
        <v>10418</v>
      </c>
      <c r="AF78" s="107">
        <f t="shared" si="10"/>
        <v>404320</v>
      </c>
      <c r="AG78" s="107">
        <f t="shared" si="10"/>
        <v>1900</v>
      </c>
      <c r="AI78" s="113" t="str">
        <f t="shared" si="4"/>
        <v>MADAGASCAR</v>
      </c>
      <c r="AJ78" s="113" t="str">
        <f t="shared" si="5"/>
        <v>MADAGASCARTOTAL</v>
      </c>
    </row>
    <row r="118" spans="35:36" customFormat="1">
      <c r="AI118" s="112"/>
      <c r="AJ118" s="112"/>
    </row>
    <row r="119" spans="35:36" customFormat="1">
      <c r="AI119" s="112"/>
      <c r="AJ119" s="112"/>
    </row>
    <row r="120" spans="35:36" customFormat="1">
      <c r="AI120" s="112"/>
      <c r="AJ120" s="112"/>
    </row>
  </sheetData>
  <mergeCells count="72">
    <mergeCell ref="A76:A78"/>
    <mergeCell ref="P76:P78"/>
    <mergeCell ref="A70:A72"/>
    <mergeCell ref="P70:P72"/>
    <mergeCell ref="A73:A75"/>
    <mergeCell ref="P73:P75"/>
    <mergeCell ref="A64:A66"/>
    <mergeCell ref="P64:P66"/>
    <mergeCell ref="A67:A69"/>
    <mergeCell ref="P67:P69"/>
    <mergeCell ref="A58:A60"/>
    <mergeCell ref="P58:P60"/>
    <mergeCell ref="A61:A63"/>
    <mergeCell ref="P61:P63"/>
    <mergeCell ref="A52:A54"/>
    <mergeCell ref="P52:P54"/>
    <mergeCell ref="A55:A57"/>
    <mergeCell ref="P55:P57"/>
    <mergeCell ref="A46:A48"/>
    <mergeCell ref="P46:P48"/>
    <mergeCell ref="A49:A51"/>
    <mergeCell ref="P49:P51"/>
    <mergeCell ref="A43:A45"/>
    <mergeCell ref="P43:P45"/>
    <mergeCell ref="R41:Y41"/>
    <mergeCell ref="Z41:AG41"/>
    <mergeCell ref="A41:A42"/>
    <mergeCell ref="B41:B42"/>
    <mergeCell ref="C41:G41"/>
    <mergeCell ref="H41:O41"/>
    <mergeCell ref="P41:P42"/>
    <mergeCell ref="Q41:Q42"/>
    <mergeCell ref="A39:O39"/>
    <mergeCell ref="P39:AG39"/>
    <mergeCell ref="A40:O40"/>
    <mergeCell ref="P40:AG40"/>
    <mergeCell ref="A33:A35"/>
    <mergeCell ref="P33:P35"/>
    <mergeCell ref="A36:A38"/>
    <mergeCell ref="P36:P38"/>
    <mergeCell ref="A27:A29"/>
    <mergeCell ref="P27:P29"/>
    <mergeCell ref="A30:A32"/>
    <mergeCell ref="P30:P32"/>
    <mergeCell ref="A21:A23"/>
    <mergeCell ref="P21:P23"/>
    <mergeCell ref="A24:A26"/>
    <mergeCell ref="P24:P26"/>
    <mergeCell ref="A15:A17"/>
    <mergeCell ref="P15:P17"/>
    <mergeCell ref="A18:A20"/>
    <mergeCell ref="P18:P20"/>
    <mergeCell ref="A9:A11"/>
    <mergeCell ref="P9:P11"/>
    <mergeCell ref="A12:A14"/>
    <mergeCell ref="P12:P14"/>
    <mergeCell ref="A1:O1"/>
    <mergeCell ref="P1:AG1"/>
    <mergeCell ref="A2:O2"/>
    <mergeCell ref="P2:AG2"/>
    <mergeCell ref="A6:A8"/>
    <mergeCell ref="P6:P8"/>
    <mergeCell ref="R4:Y4"/>
    <mergeCell ref="Z4:AG4"/>
    <mergeCell ref="A3:O3"/>
    <mergeCell ref="P3:AG3"/>
    <mergeCell ref="A4:A5"/>
    <mergeCell ref="B4:B5"/>
    <mergeCell ref="C4:G4"/>
    <mergeCell ref="H4:O4"/>
    <mergeCell ref="P4:P5"/>
    <mergeCell ref="Q4:Q5"/>
  </mergeCells>
  <printOptions horizontalCentered="1"/>
  <pageMargins left="0.23622047244094491" right="0.23622047244094491" top="0.35433070866141736" bottom="0.35433070866141736" header="0.11811023622047245" footer="0.11811023622047245"/>
  <pageSetup paperSize="9" scale="81" orientation="landscape" horizontalDpi="300" verticalDpi="300" r:id="rId1"/>
  <rowBreaks count="1" manualBreakCount="1">
    <brk id="38" max="16383" man="1"/>
  </rowBreaks>
  <colBreaks count="1" manualBreakCount="1">
    <brk id="15" max="7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Q78"/>
  <sheetViews>
    <sheetView view="pageBreakPreview" zoomScaleNormal="100" zoomScaleSheetLayoutView="100" workbookViewId="0">
      <selection sqref="A1:O1"/>
    </sheetView>
  </sheetViews>
  <sheetFormatPr baseColWidth="10" defaultRowHeight="15"/>
  <cols>
    <col min="1" max="1" width="14.5703125" style="9" customWidth="1"/>
    <col min="2" max="2" width="8.28515625" customWidth="1"/>
    <col min="7" max="7" width="11.5703125"/>
    <col min="15" max="15" width="11.5703125"/>
    <col min="16" max="16" width="14.5703125" style="9" customWidth="1"/>
    <col min="17" max="17" width="8.28515625" customWidth="1"/>
    <col min="18" max="33" width="9.7109375" customWidth="1"/>
    <col min="34" max="34" width="14.5703125" customWidth="1"/>
    <col min="35" max="35" width="8.28515625" customWidth="1"/>
    <col min="40" max="40" width="11.5703125"/>
    <col min="48" max="48" width="11.5703125"/>
    <col min="49" max="49" width="14.5703125" customWidth="1"/>
    <col min="50" max="50" width="8.28515625" customWidth="1"/>
    <col min="51" max="66" width="9.7109375" customWidth="1"/>
    <col min="68" max="69" width="11.5703125" style="112"/>
  </cols>
  <sheetData>
    <row r="1" spans="1:69" ht="21">
      <c r="A1" s="160" t="s">
        <v>146</v>
      </c>
      <c r="B1" s="160"/>
      <c r="C1" s="160"/>
      <c r="D1" s="160"/>
      <c r="E1" s="160"/>
      <c r="F1" s="160"/>
      <c r="G1" s="160"/>
      <c r="H1" s="160"/>
      <c r="I1" s="160"/>
      <c r="J1" s="160"/>
      <c r="K1" s="160"/>
      <c r="L1" s="160"/>
      <c r="M1" s="160"/>
      <c r="N1" s="160"/>
      <c r="O1" s="160"/>
      <c r="P1" s="160" t="s">
        <v>147</v>
      </c>
      <c r="Q1" s="160"/>
      <c r="R1" s="160"/>
      <c r="S1" s="160"/>
      <c r="T1" s="160"/>
      <c r="U1" s="160"/>
      <c r="V1" s="160"/>
      <c r="W1" s="160"/>
      <c r="X1" s="160"/>
      <c r="Y1" s="160"/>
      <c r="Z1" s="160"/>
      <c r="AA1" s="160"/>
      <c r="AB1" s="160"/>
      <c r="AC1" s="160"/>
      <c r="AD1" s="160"/>
      <c r="AE1" s="160"/>
      <c r="AF1" s="160"/>
      <c r="AG1" s="160"/>
      <c r="AH1" s="160" t="s">
        <v>151</v>
      </c>
      <c r="AI1" s="160"/>
      <c r="AJ1" s="160"/>
      <c r="AK1" s="160"/>
      <c r="AL1" s="160"/>
      <c r="AM1" s="160"/>
      <c r="AN1" s="160"/>
      <c r="AO1" s="160"/>
      <c r="AP1" s="160"/>
      <c r="AQ1" s="160"/>
      <c r="AR1" s="160"/>
      <c r="AS1" s="160"/>
      <c r="AT1" s="160"/>
      <c r="AU1" s="160"/>
      <c r="AV1" s="160"/>
      <c r="AW1" s="160" t="s">
        <v>152</v>
      </c>
      <c r="AX1" s="160"/>
      <c r="AY1" s="160"/>
      <c r="AZ1" s="160"/>
      <c r="BA1" s="160"/>
      <c r="BB1" s="160"/>
      <c r="BC1" s="160"/>
      <c r="BD1" s="160"/>
      <c r="BE1" s="160"/>
      <c r="BF1" s="160"/>
      <c r="BG1" s="160"/>
      <c r="BH1" s="160"/>
      <c r="BI1" s="160"/>
      <c r="BJ1" s="160"/>
      <c r="BK1" s="160"/>
      <c r="BL1" s="160"/>
      <c r="BM1" s="160"/>
      <c r="BN1" s="160"/>
      <c r="BO1" s="135"/>
      <c r="BP1" s="137"/>
      <c r="BQ1" s="137"/>
    </row>
    <row r="2" spans="1:69">
      <c r="A2" s="161" t="s">
        <v>148</v>
      </c>
      <c r="B2" s="161"/>
      <c r="C2" s="161"/>
      <c r="D2" s="161"/>
      <c r="E2" s="161"/>
      <c r="F2" s="161"/>
      <c r="G2" s="161"/>
      <c r="H2" s="161"/>
      <c r="I2" s="161"/>
      <c r="J2" s="161"/>
      <c r="K2" s="161"/>
      <c r="L2" s="161"/>
      <c r="M2" s="161"/>
      <c r="N2" s="161"/>
      <c r="O2" s="161"/>
      <c r="P2" s="161" t="s">
        <v>148</v>
      </c>
      <c r="Q2" s="161"/>
      <c r="R2" s="161"/>
      <c r="S2" s="161"/>
      <c r="T2" s="161"/>
      <c r="U2" s="161"/>
      <c r="V2" s="161"/>
      <c r="W2" s="161"/>
      <c r="X2" s="161"/>
      <c r="Y2" s="161"/>
      <c r="Z2" s="161"/>
      <c r="AA2" s="161"/>
      <c r="AB2" s="161"/>
      <c r="AC2" s="161"/>
      <c r="AD2" s="161"/>
      <c r="AE2" s="161"/>
      <c r="AF2" s="161"/>
      <c r="AG2" s="161"/>
      <c r="AH2" s="161" t="s">
        <v>153</v>
      </c>
      <c r="AI2" s="161"/>
      <c r="AJ2" s="161"/>
      <c r="AK2" s="161"/>
      <c r="AL2" s="161"/>
      <c r="AM2" s="161"/>
      <c r="AN2" s="161"/>
      <c r="AO2" s="161"/>
      <c r="AP2" s="161"/>
      <c r="AQ2" s="161"/>
      <c r="AR2" s="161"/>
      <c r="AS2" s="161"/>
      <c r="AT2" s="161"/>
      <c r="AU2" s="161"/>
      <c r="AV2" s="161"/>
      <c r="AW2" s="161" t="s">
        <v>153</v>
      </c>
      <c r="AX2" s="161"/>
      <c r="AY2" s="161"/>
      <c r="AZ2" s="161"/>
      <c r="BA2" s="161"/>
      <c r="BB2" s="161"/>
      <c r="BC2" s="161"/>
      <c r="BD2" s="161"/>
      <c r="BE2" s="161"/>
      <c r="BF2" s="161"/>
      <c r="BG2" s="161"/>
      <c r="BH2" s="161"/>
      <c r="BI2" s="161"/>
      <c r="BJ2" s="161"/>
      <c r="BK2" s="161"/>
      <c r="BL2" s="161"/>
      <c r="BM2" s="161"/>
      <c r="BN2" s="161"/>
      <c r="BO2" s="135"/>
      <c r="BP2" s="137"/>
      <c r="BQ2" s="137"/>
    </row>
    <row r="3" spans="1:69">
      <c r="A3" s="161" t="str">
        <f>"ANNEE SCOLAIRE "&amp;annee_scolaire</f>
        <v>ANNEE SCOLAIRE 2020-2021</v>
      </c>
      <c r="B3" s="161"/>
      <c r="C3" s="161"/>
      <c r="D3" s="161"/>
      <c r="E3" s="161"/>
      <c r="F3" s="161"/>
      <c r="G3" s="161"/>
      <c r="H3" s="161"/>
      <c r="I3" s="161"/>
      <c r="J3" s="161"/>
      <c r="K3" s="161"/>
      <c r="L3" s="161"/>
      <c r="M3" s="161"/>
      <c r="N3" s="161"/>
      <c r="O3" s="161"/>
      <c r="P3" s="161" t="str">
        <f>"ANNEE SCOLAIRE "&amp;annee_scolaire</f>
        <v>ANNEE SCOLAIRE 2020-2021</v>
      </c>
      <c r="Q3" s="161"/>
      <c r="R3" s="161"/>
      <c r="S3" s="161"/>
      <c r="T3" s="161"/>
      <c r="U3" s="161"/>
      <c r="V3" s="161"/>
      <c r="W3" s="161"/>
      <c r="X3" s="161"/>
      <c r="Y3" s="161"/>
      <c r="Z3" s="161"/>
      <c r="AA3" s="161"/>
      <c r="AB3" s="161"/>
      <c r="AC3" s="161"/>
      <c r="AD3" s="161"/>
      <c r="AE3" s="161"/>
      <c r="AF3" s="161"/>
      <c r="AG3" s="161"/>
      <c r="AH3" s="161" t="str">
        <f>"ANNEE SCOLAIRE "&amp;annee_scolaire</f>
        <v>ANNEE SCOLAIRE 2020-2021</v>
      </c>
      <c r="AI3" s="161"/>
      <c r="AJ3" s="161"/>
      <c r="AK3" s="161"/>
      <c r="AL3" s="161"/>
      <c r="AM3" s="161"/>
      <c r="AN3" s="161"/>
      <c r="AO3" s="161"/>
      <c r="AP3" s="161"/>
      <c r="AQ3" s="161"/>
      <c r="AR3" s="161"/>
      <c r="AS3" s="161"/>
      <c r="AT3" s="161"/>
      <c r="AU3" s="161"/>
      <c r="AV3" s="161"/>
      <c r="AW3" s="161" t="str">
        <f>"ANNEE SCOLAIRE "&amp;annee_scolaire</f>
        <v>ANNEE SCOLAIRE 2020-2021</v>
      </c>
      <c r="AX3" s="161"/>
      <c r="AY3" s="161"/>
      <c r="AZ3" s="161"/>
      <c r="BA3" s="161"/>
      <c r="BB3" s="161"/>
      <c r="BC3" s="161"/>
      <c r="BD3" s="161"/>
      <c r="BE3" s="161"/>
      <c r="BF3" s="161"/>
      <c r="BG3" s="161"/>
      <c r="BH3" s="161"/>
      <c r="BI3" s="161"/>
      <c r="BJ3" s="161"/>
      <c r="BK3" s="161"/>
      <c r="BL3" s="161"/>
      <c r="BM3" s="161"/>
      <c r="BN3" s="161"/>
      <c r="BO3" s="135"/>
      <c r="BP3" s="137"/>
      <c r="BQ3" s="137"/>
    </row>
    <row r="4" spans="1:69">
      <c r="A4" s="164" t="s">
        <v>1</v>
      </c>
      <c r="B4" s="164" t="s">
        <v>113</v>
      </c>
      <c r="C4" s="163" t="s">
        <v>149</v>
      </c>
      <c r="D4" s="163"/>
      <c r="E4" s="163"/>
      <c r="F4" s="163"/>
      <c r="G4" s="163"/>
      <c r="H4" s="163" t="s">
        <v>150</v>
      </c>
      <c r="I4" s="163"/>
      <c r="J4" s="163"/>
      <c r="K4" s="163"/>
      <c r="L4" s="163"/>
      <c r="M4" s="163"/>
      <c r="N4" s="163"/>
      <c r="O4" s="163"/>
      <c r="P4" s="164" t="s">
        <v>1</v>
      </c>
      <c r="Q4" s="164" t="s">
        <v>113</v>
      </c>
      <c r="R4" s="163" t="s">
        <v>133</v>
      </c>
      <c r="S4" s="163"/>
      <c r="T4" s="163"/>
      <c r="U4" s="163"/>
      <c r="V4" s="163"/>
      <c r="W4" s="163"/>
      <c r="X4" s="163"/>
      <c r="Y4" s="163"/>
      <c r="Z4" s="163" t="s">
        <v>134</v>
      </c>
      <c r="AA4" s="163"/>
      <c r="AB4" s="163"/>
      <c r="AC4" s="163"/>
      <c r="AD4" s="163"/>
      <c r="AE4" s="163"/>
      <c r="AF4" s="163"/>
      <c r="AG4" s="163"/>
      <c r="AH4" s="164" t="s">
        <v>1</v>
      </c>
      <c r="AI4" s="164" t="s">
        <v>113</v>
      </c>
      <c r="AJ4" s="163" t="s">
        <v>154</v>
      </c>
      <c r="AK4" s="163"/>
      <c r="AL4" s="163"/>
      <c r="AM4" s="163"/>
      <c r="AN4" s="163"/>
      <c r="AO4" s="163" t="s">
        <v>155</v>
      </c>
      <c r="AP4" s="163"/>
      <c r="AQ4" s="163"/>
      <c r="AR4" s="163"/>
      <c r="AS4" s="163"/>
      <c r="AT4" s="163"/>
      <c r="AU4" s="163"/>
      <c r="AV4" s="163"/>
      <c r="AW4" s="164" t="s">
        <v>1</v>
      </c>
      <c r="AX4" s="164" t="s">
        <v>113</v>
      </c>
      <c r="AY4" s="163" t="s">
        <v>156</v>
      </c>
      <c r="AZ4" s="163"/>
      <c r="BA4" s="163"/>
      <c r="BB4" s="163"/>
      <c r="BC4" s="163"/>
      <c r="BD4" s="163"/>
      <c r="BE4" s="163"/>
      <c r="BF4" s="163"/>
      <c r="BG4" s="163" t="s">
        <v>157</v>
      </c>
      <c r="BH4" s="163"/>
      <c r="BI4" s="163"/>
      <c r="BJ4" s="163"/>
      <c r="BK4" s="163"/>
      <c r="BL4" s="163"/>
      <c r="BM4" s="163"/>
      <c r="BN4" s="163"/>
      <c r="BO4" s="135"/>
      <c r="BP4" s="137"/>
      <c r="BQ4" s="137"/>
    </row>
    <row r="5" spans="1:69" ht="48">
      <c r="A5" s="164"/>
      <c r="B5" s="164"/>
      <c r="C5" s="14" t="s">
        <v>114</v>
      </c>
      <c r="D5" s="14" t="s">
        <v>115</v>
      </c>
      <c r="E5" s="14" t="s">
        <v>508</v>
      </c>
      <c r="F5" s="14" t="s">
        <v>116</v>
      </c>
      <c r="G5" s="14" t="s">
        <v>117</v>
      </c>
      <c r="H5" s="14" t="s">
        <v>114</v>
      </c>
      <c r="I5" s="14" t="s">
        <v>118</v>
      </c>
      <c r="J5" s="14" t="str">
        <f>"Inscrits au CEPE Session "&amp; LEFT(annee_scolaire_avant,4)</f>
        <v>Inscrits au CEPE Session 2019</v>
      </c>
      <c r="K5" s="14" t="str">
        <f>"Admis au CEPE Session "&amp; LEFT(annee_scolaire_avant,4)</f>
        <v>Admis au CEPE Session 2019</v>
      </c>
      <c r="L5" s="14" t="s">
        <v>116</v>
      </c>
      <c r="M5" s="14" t="s">
        <v>115</v>
      </c>
      <c r="N5" s="14" t="s">
        <v>508</v>
      </c>
      <c r="O5" s="14" t="s">
        <v>117</v>
      </c>
      <c r="P5" s="164"/>
      <c r="Q5" s="164"/>
      <c r="R5" s="14" t="s">
        <v>114</v>
      </c>
      <c r="S5" s="14" t="s">
        <v>118</v>
      </c>
      <c r="T5" s="14" t="str">
        <f>"Inscrits au BEPC Session "&amp; LEFT(annee_scolaire_avant,4)</f>
        <v>Inscrits au BEPC Session 2019</v>
      </c>
      <c r="U5" s="14" t="str">
        <f>"Admis au BEPC Session "&amp; LEFT(annee_scolaire_avant,4)</f>
        <v>Admis au BEPC Session 2019</v>
      </c>
      <c r="V5" s="14" t="s">
        <v>116</v>
      </c>
      <c r="W5" s="14" t="s">
        <v>115</v>
      </c>
      <c r="X5" s="14" t="s">
        <v>508</v>
      </c>
      <c r="Y5" s="14" t="s">
        <v>117</v>
      </c>
      <c r="Z5" s="67" t="s">
        <v>114</v>
      </c>
      <c r="AA5" s="67" t="s">
        <v>118</v>
      </c>
      <c r="AB5" s="14" t="str">
        <f>"Inscrits au BACC Session "&amp; LEFT(annee_scolaire_avant,4)</f>
        <v>Inscrits au BACC Session 2019</v>
      </c>
      <c r="AC5" s="14" t="str">
        <f>"Admis au BACC Session "&amp; LEFT(annee_scolaire_avant,4)</f>
        <v>Admis au BACC Session 2019</v>
      </c>
      <c r="AD5" s="67" t="s">
        <v>116</v>
      </c>
      <c r="AE5" s="67" t="s">
        <v>115</v>
      </c>
      <c r="AF5" s="14" t="s">
        <v>508</v>
      </c>
      <c r="AG5" s="67" t="s">
        <v>117</v>
      </c>
      <c r="AH5" s="164"/>
      <c r="AI5" s="164"/>
      <c r="AJ5" s="14" t="s">
        <v>114</v>
      </c>
      <c r="AK5" s="14" t="s">
        <v>115</v>
      </c>
      <c r="AL5" s="14" t="s">
        <v>508</v>
      </c>
      <c r="AM5" s="14" t="s">
        <v>116</v>
      </c>
      <c r="AN5" s="14" t="s">
        <v>117</v>
      </c>
      <c r="AO5" s="14" t="s">
        <v>114</v>
      </c>
      <c r="AP5" s="14" t="s">
        <v>118</v>
      </c>
      <c r="AQ5" s="14" t="str">
        <f>"Inscrits au CEPE Session "&amp; LEFT(annee_scolaire_avant,4)</f>
        <v>Inscrits au CEPE Session 2019</v>
      </c>
      <c r="AR5" s="14" t="str">
        <f>"Admis au CEPE Session "&amp; LEFT(annee_scolaire_avant,4)</f>
        <v>Admis au CEPE Session 2019</v>
      </c>
      <c r="AS5" s="14" t="s">
        <v>116</v>
      </c>
      <c r="AT5" s="14" t="s">
        <v>115</v>
      </c>
      <c r="AU5" s="14" t="s">
        <v>508</v>
      </c>
      <c r="AV5" s="14" t="s">
        <v>117</v>
      </c>
      <c r="AW5" s="164"/>
      <c r="AX5" s="164"/>
      <c r="AY5" s="14" t="s">
        <v>114</v>
      </c>
      <c r="AZ5" s="14" t="s">
        <v>118</v>
      </c>
      <c r="BA5" s="14" t="str">
        <f>"Inscrits au BEPC Session "&amp; LEFT(annee_scolaire_avant,4)</f>
        <v>Inscrits au BEPC Session 2019</v>
      </c>
      <c r="BB5" s="14" t="str">
        <f>"Admis au BEPC Session "&amp; LEFT(annee_scolaire_avant,4)</f>
        <v>Admis au BEPC Session 2019</v>
      </c>
      <c r="BC5" s="14" t="s">
        <v>116</v>
      </c>
      <c r="BD5" s="14" t="s">
        <v>115</v>
      </c>
      <c r="BE5" s="14" t="s">
        <v>508</v>
      </c>
      <c r="BF5" s="14" t="s">
        <v>117</v>
      </c>
      <c r="BG5" s="67" t="s">
        <v>114</v>
      </c>
      <c r="BH5" s="67" t="s">
        <v>118</v>
      </c>
      <c r="BI5" s="14" t="str">
        <f>"Inscrits au BACC Session "&amp; LEFT(annee_scolaire_avant,4)</f>
        <v>Inscrits au BACC Session 2019</v>
      </c>
      <c r="BJ5" s="14" t="str">
        <f>"Admis au BACC Session "&amp; LEFT(annee_scolaire_avant,4)</f>
        <v>Admis au BACC Session 2019</v>
      </c>
      <c r="BK5" s="67" t="s">
        <v>116</v>
      </c>
      <c r="BL5" s="67" t="s">
        <v>115</v>
      </c>
      <c r="BM5" s="14" t="s">
        <v>508</v>
      </c>
      <c r="BN5" s="67" t="s">
        <v>117</v>
      </c>
      <c r="BO5" s="135"/>
      <c r="BP5" s="137"/>
      <c r="BQ5" s="137"/>
    </row>
    <row r="6" spans="1:69">
      <c r="A6" s="162" t="s">
        <v>124</v>
      </c>
      <c r="B6" s="13" t="s">
        <v>119</v>
      </c>
      <c r="C6" s="12">
        <f>SUMIF('3 PRESCOLAIRE PUBLIC'!$AU:$AU,$BQ6,'3 PRESCOLAIRE PUBLIC'!$K:$K)</f>
        <v>21746</v>
      </c>
      <c r="D6" s="12">
        <f>SUMIF('3 PRESCOLAIRE PUBLIC'!$AU:$AU,$BQ6,'3 PRESCOLAIRE PUBLIC'!$T:$T)</f>
        <v>553</v>
      </c>
      <c r="E6" s="12">
        <f>SUMIF('3 PRESCOLAIRE PUBLIC'!$AU:$AU,$BQ6,'3 PRESCOLAIRE PUBLIC'!$AV:$AV)</f>
        <v>10777</v>
      </c>
      <c r="F6" s="12">
        <f>SUMIF('3 PRESCOLAIRE PUBLIC'!$AU:$AU,$BQ6,'3 PRESCOLAIRE PUBLIC'!$AC:$AC)</f>
        <v>847</v>
      </c>
      <c r="G6" s="12">
        <f>SUMIF('3 PRESCOLAIRE PUBLIC'!$AU:$AU,$BQ6,'3 PRESCOLAIRE PUBLIC'!$AH:$AH)</f>
        <v>649</v>
      </c>
      <c r="H6" s="12">
        <f>SUMIF('4 PRIMAIRE PUBLIC'!$CR:$CR,$BQ6,'4 PRIMAIRE PUBLIC'!$M:$M)</f>
        <v>188658</v>
      </c>
      <c r="I6" s="12">
        <f>SUMIF('4 PRIMAIRE PUBLIC'!$CR:$CR,$BQ6,'4 PRIMAIRE PUBLIC'!$AA:$AA)</f>
        <v>31630</v>
      </c>
      <c r="J6" s="12">
        <f>SUMIF('4 PRIMAIRE PUBLIC'!$CR:$CR,$BQ6,'4 PRIMAIRE PUBLIC'!$BC:$BC)</f>
        <v>17449</v>
      </c>
      <c r="K6" s="12">
        <f>SUMIF('4 PRIMAIRE PUBLIC'!$CR:$CR,$BQ6,'4 PRIMAIRE PUBLIC'!$BG:$BG)</f>
        <v>8676</v>
      </c>
      <c r="L6" s="12">
        <f>SUMIF('4 PRIMAIRE PUBLIC'!$CR:$CR,$BQ6,'4 PRIMAIRE PUBLIC'!$BV:$BV)</f>
        <v>4953</v>
      </c>
      <c r="M6" s="12">
        <f>SUMIF('4 PRIMAIRE PUBLIC'!$CR:$CR,$BQ6,'4 PRIMAIRE PUBLIC'!$AK:$AK)</f>
        <v>4574</v>
      </c>
      <c r="N6" s="12">
        <f>SUMIF('4 PRIMAIRE PUBLIC'!$CR:$CR,$BQ6,'4 PRIMAIRE PUBLIC'!$CS:$CS)</f>
        <v>128187</v>
      </c>
      <c r="O6" s="12">
        <f>SUMIF('4 PRIMAIRE PUBLIC'!$CR:$CR,$BQ6,'4 PRIMAIRE PUBLIC'!$AO:$AO)</f>
        <v>1208</v>
      </c>
      <c r="P6" s="162" t="s">
        <v>124</v>
      </c>
      <c r="Q6" s="13" t="s">
        <v>119</v>
      </c>
      <c r="R6" s="12">
        <f>SUMIF('5 COLLEGE PUBLIC'!$CM:$CM,$BQ6,'5 COLLEGE PUBLIC'!$K:$K)</f>
        <v>40586</v>
      </c>
      <c r="S6" s="12">
        <f>SUMIF('5 COLLEGE PUBLIC'!$CM:$CM,$BQ6,'5 COLLEGE PUBLIC'!$W:$W)</f>
        <v>3889</v>
      </c>
      <c r="T6" s="12">
        <f>SUMIF('5 COLLEGE PUBLIC'!$CM:$CM,$BQ6,'5 COLLEGE PUBLIC'!$AX:$AX)</f>
        <v>8721</v>
      </c>
      <c r="U6" s="12">
        <f>SUMIF('5 COLLEGE PUBLIC'!$CM:$CM,$BQ6,'5 COLLEGE PUBLIC'!$BB:$BB)</f>
        <v>3250</v>
      </c>
      <c r="V6" s="12">
        <f>SUMIF('5 COLLEGE PUBLIC'!$CM:$CM,$BQ6,'5 COLLEGE PUBLIC'!$BQ:$BQ)</f>
        <v>1836</v>
      </c>
      <c r="W6" s="12">
        <f>SUMIF('5 COLLEGE PUBLIC'!$CM:$CM,$BQ6,'5 COLLEGE PUBLIC'!$AF:$AF)</f>
        <v>955</v>
      </c>
      <c r="X6" s="12">
        <f>SUMIF('5 COLLEGE PUBLIC'!$CM:$CM,$BQ6,'5 COLLEGE PUBLIC'!$CN:$CN)</f>
        <v>33618</v>
      </c>
      <c r="Y6" s="12">
        <f>SUMIF('5 COLLEGE PUBLIC'!$CM:$CM,$BQ6,'5 COLLEGE PUBLIC'!$AJ:$AJ)</f>
        <v>182</v>
      </c>
      <c r="Z6" s="8">
        <f>SUMIF('6 LYCEE PUBLIC'!$DT:$DT,$BQ6,'6 LYCEE PUBLIC'!$U:$U)</f>
        <v>8212</v>
      </c>
      <c r="AA6" s="8">
        <f>SUMIF('6 LYCEE PUBLIC'!$DT:$DT,$BQ6,'6 LYCEE PUBLIC'!$AQ:$AQ)</f>
        <v>865</v>
      </c>
      <c r="AB6" s="8">
        <f>SUMIF('6 LYCEE PUBLIC'!$DT:$DT,$BQ6,'6 LYCEE PUBLIC'!$DU:$DU)</f>
        <v>2118</v>
      </c>
      <c r="AC6" s="8">
        <f>SUMIF('6 LYCEE PUBLIC'!$DT:$DT,$BQ6,'6 LYCEE PUBLIC'!$DV:$DV)</f>
        <v>1176</v>
      </c>
      <c r="AD6" s="8">
        <f>SUMIF('6 LYCEE PUBLIC'!$DT:$DT,$BQ6,'6 LYCEE PUBLIC'!$CV:$CV)</f>
        <v>347</v>
      </c>
      <c r="AE6" s="8">
        <f>SUMIF('6 LYCEE PUBLIC'!$DT:$DT,$BQ6,'6 LYCEE PUBLIC'!$BE:$BE)</f>
        <v>146</v>
      </c>
      <c r="AF6" s="8">
        <f>SUMIF('6 LYCEE PUBLIC'!$DT:$DT,$BQ6,'6 LYCEE PUBLIC'!$DW:$DW)</f>
        <v>7090</v>
      </c>
      <c r="AG6" s="8">
        <f>SUMIF('6 LYCEE PUBLIC'!$DT:$DT,$BQ6,'6 LYCEE PUBLIC'!$BI:$BI)</f>
        <v>27</v>
      </c>
      <c r="AH6" s="166" t="s">
        <v>124</v>
      </c>
      <c r="AI6" s="7" t="s">
        <v>119</v>
      </c>
      <c r="AJ6" s="8">
        <f>SUMIF('7 PRESCOLAIRE PRIVE'!$AP:$AP,$BQ6,'7 PRESCOLAIRE PRIVE'!$K:$K)</f>
        <v>5778</v>
      </c>
      <c r="AK6" s="8">
        <f>SUMIF('7 PRESCOLAIRE PRIVE'!$AP:$AP,$BQ6,'7 PRESCOLAIRE PRIVE'!$T:$T)</f>
        <v>229</v>
      </c>
      <c r="AL6" s="8">
        <f>SUMIF('7 PRESCOLAIRE PRIVE'!$AP:$AP,$BQ6,'7 PRESCOLAIRE PRIVE'!$AQ:$AQ)</f>
        <v>4943</v>
      </c>
      <c r="AM6" s="8">
        <f>SUMIF('7 PRESCOLAIRE PRIVE'!$AP:$AP,$BQ6,'7 PRESCOLAIRE PRIVE'!$X:$X)</f>
        <v>240</v>
      </c>
      <c r="AN6" s="8">
        <f>SUMIF('7 PRESCOLAIRE PRIVE'!$AP:$AP,$BQ6,'7 PRESCOLAIRE PRIVE'!$AC:$AC)</f>
        <v>172</v>
      </c>
      <c r="AO6" s="4">
        <f>SUMIF('8 PRIMAIRE PRIVE'!$CN:$CN,$BQ6,'8 PRIMAIRE PRIVE'!$M:$M)</f>
        <v>22371</v>
      </c>
      <c r="AP6" s="4">
        <f>SUMIF('8 PRIMAIRE PRIVE'!$CN:$CN,$BQ6,'8 PRIMAIRE PRIVE'!$AA:$AA)</f>
        <v>1494</v>
      </c>
      <c r="AQ6" s="4">
        <f>SUMIF('8 PRIMAIRE PRIVE'!$CN:$CN,$BQ6,'8 PRIMAIRE PRIVE'!$BC:$BC)</f>
        <v>3931</v>
      </c>
      <c r="AR6" s="4">
        <f>SUMIF('8 PRIMAIRE PRIVE'!$CN:$CN,$BQ6,'8 PRIMAIRE PRIVE'!$BG:$BG)</f>
        <v>3049</v>
      </c>
      <c r="AS6" s="4">
        <f>SUMIF('8 PRIMAIRE PRIVE'!$CN:$CN,$BQ6,'8 PRIMAIRE PRIVE'!$BQ:$BQ)</f>
        <v>811</v>
      </c>
      <c r="AT6" s="4">
        <f>SUMIF('8 PRIMAIRE PRIVE'!$CN:$CN,$BQ6,'8 PRIMAIRE PRIVE'!$AK:$AK)</f>
        <v>888</v>
      </c>
      <c r="AU6" s="4">
        <f>SUMIF('8 PRIMAIRE PRIVE'!$CN:$CN,$BQ6,'8 PRIMAIRE PRIVE'!$CO:$CO)</f>
        <v>27088</v>
      </c>
      <c r="AV6" s="4">
        <f>SUMIF('8 PRIMAIRE PRIVE'!$CN:$CN,$BQ6,'8 PRIMAIRE PRIVE'!$AO:$AO)</f>
        <v>208</v>
      </c>
      <c r="AW6" s="167" t="s">
        <v>124</v>
      </c>
      <c r="AX6" s="7" t="s">
        <v>119</v>
      </c>
      <c r="AY6" s="4">
        <f>SUMIF('9 COLLEGE PRIVE'!$CJ:$CJ,$BQ6,'9 COLLEGE PRIVE'!$K:$K)</f>
        <v>8950</v>
      </c>
      <c r="AZ6" s="4">
        <f>SUMIF('9 COLLEGE PRIVE'!$CJ:$CJ,$BQ6,'9 COLLEGE PRIVE'!$W:$W)</f>
        <v>658</v>
      </c>
      <c r="BA6" s="4">
        <f>SUMIF('9 COLLEGE PRIVE'!$CJ:$CJ,$BQ6,'9 COLLEGE PRIVE'!$AX:$AX)</f>
        <v>3286</v>
      </c>
      <c r="BB6" s="4">
        <f>SUMIF('9 COLLEGE PRIVE'!$CJ:$CJ,$BQ6,'9 COLLEGE PRIVE'!$BB:$BB)</f>
        <v>1526</v>
      </c>
      <c r="BC6" s="4">
        <f>SUMIF('9 COLLEGE PRIVE'!$CJ:$CJ,$BQ6,'9 COLLEGE PRIVE'!$BL:$BL)</f>
        <v>585</v>
      </c>
      <c r="BD6" s="4">
        <f>SUMIF('9 COLLEGE PRIVE'!$CJ:$CJ,$BQ6,'9 COLLEGE PRIVE'!$AF:$AF)</f>
        <v>405</v>
      </c>
      <c r="BE6" s="4">
        <f>SUMIF('9 COLLEGE PRIVE'!$CJ:$CJ,$BQ6,'9 COLLEGE PRIVE'!$CK:$CK)</f>
        <v>11390</v>
      </c>
      <c r="BF6" s="4">
        <f>SUMIF('9 COLLEGE PRIVE'!$CJ:$CJ,$BQ6,'9 COLLEGE PRIVE'!$AJ:$AJ)</f>
        <v>93</v>
      </c>
      <c r="BG6" s="4">
        <f>SUMIF('10 LYCEE PRIVE'!$DQ:$DQ,$BQ6,'10 LYCEE PRIVE'!$U:$U)</f>
        <v>3684</v>
      </c>
      <c r="BH6" s="4">
        <f>SUMIF('10 LYCEE PRIVE'!$DQ:$DQ,$BQ6,'10 LYCEE PRIVE'!$AQ:$AQ)</f>
        <v>299</v>
      </c>
      <c r="BI6" s="4">
        <f>SUMIF('10 LYCEE PRIVE'!$DQ:$DQ,$BQ6,'10 LYCEE PRIVE'!$DR:$DR)</f>
        <v>1371</v>
      </c>
      <c r="BJ6" s="4">
        <f>SUMIF('10 LYCEE PRIVE'!$DQ:$DQ,$BQ6,'10 LYCEE PRIVE'!$DS:$DS)</f>
        <v>733</v>
      </c>
      <c r="BK6" s="4">
        <f>SUMIF('10 LYCEE PRIVE'!$DQ:$DQ,$BQ6,'10 LYCEE PRIVE'!$CQ:$CQ)</f>
        <v>264</v>
      </c>
      <c r="BL6" s="4">
        <f>SUMIF('10 LYCEE PRIVE'!$DQ:$DQ,$BQ6,'10 LYCEE PRIVE'!$BE:$BE)</f>
        <v>148</v>
      </c>
      <c r="BM6" s="4">
        <f>SUMIF('10 LYCEE PRIVE'!$DQ:$DQ,$BQ6,'10 LYCEE PRIVE'!$DT:$DT)</f>
        <v>5027</v>
      </c>
      <c r="BN6" s="4">
        <f>SUMIF('10 LYCEE PRIVE'!$DQ:$DQ,$BQ6,'10 LYCEE PRIVE'!$BI:$BI)</f>
        <v>29</v>
      </c>
      <c r="BO6" s="135"/>
      <c r="BP6" s="139" t="str">
        <f>IF(A6="",BP5,A6)</f>
        <v>ALAOTRA-MANGORO</v>
      </c>
      <c r="BQ6" s="139" t="str">
        <f>BP6&amp;B6</f>
        <v>ALAOTRA-MANGORORURAL</v>
      </c>
    </row>
    <row r="7" spans="1:69">
      <c r="A7" s="162"/>
      <c r="B7" s="13" t="s">
        <v>120</v>
      </c>
      <c r="C7" s="12">
        <f>SUMIF('3 PRESCOLAIRE PUBLIC'!$AU:$AU,$BQ7,'3 PRESCOLAIRE PUBLIC'!$K:$K)</f>
        <v>3210</v>
      </c>
      <c r="D7" s="12">
        <f>SUMIF('3 PRESCOLAIRE PUBLIC'!$AU:$AU,$BQ7,'3 PRESCOLAIRE PUBLIC'!$T:$T)</f>
        <v>53</v>
      </c>
      <c r="E7" s="12">
        <f>SUMIF('3 PRESCOLAIRE PUBLIC'!$AU:$AU,$BQ7,'3 PRESCOLAIRE PUBLIC'!$AV:$AV)</f>
        <v>1502</v>
      </c>
      <c r="F7" s="12">
        <f>SUMIF('3 PRESCOLAIRE PUBLIC'!$AU:$AU,$BQ7,'3 PRESCOLAIRE PUBLIC'!$AC:$AC)</f>
        <v>101</v>
      </c>
      <c r="G7" s="12">
        <f>SUMIF('3 PRESCOLAIRE PUBLIC'!$AU:$AU,$BQ7,'3 PRESCOLAIRE PUBLIC'!$AH:$AH)</f>
        <v>53</v>
      </c>
      <c r="H7" s="12">
        <f>SUMIF('4 PRIMAIRE PUBLIC'!$CR:$CR,$BQ7,'4 PRIMAIRE PUBLIC'!$M:$M)</f>
        <v>19635</v>
      </c>
      <c r="I7" s="12">
        <f>SUMIF('4 PRIMAIRE PUBLIC'!$CR:$CR,$BQ7,'4 PRIMAIRE PUBLIC'!$AA:$AA)</f>
        <v>3109</v>
      </c>
      <c r="J7" s="12">
        <f>SUMIF('4 PRIMAIRE PUBLIC'!$CR:$CR,$BQ7,'4 PRIMAIRE PUBLIC'!$BC:$BC)</f>
        <v>2374</v>
      </c>
      <c r="K7" s="12">
        <f>SUMIF('4 PRIMAIRE PUBLIC'!$CR:$CR,$BQ7,'4 PRIMAIRE PUBLIC'!$BG:$BG)</f>
        <v>1412</v>
      </c>
      <c r="L7" s="12">
        <f>SUMIF('4 PRIMAIRE PUBLIC'!$CR:$CR,$BQ7,'4 PRIMAIRE PUBLIC'!$BV:$BV)</f>
        <v>453</v>
      </c>
      <c r="M7" s="12">
        <f>SUMIF('4 PRIMAIRE PUBLIC'!$CR:$CR,$BQ7,'4 PRIMAIRE PUBLIC'!$AK:$AK)</f>
        <v>376</v>
      </c>
      <c r="N7" s="12">
        <f>SUMIF('4 PRIMAIRE PUBLIC'!$CR:$CR,$BQ7,'4 PRIMAIRE PUBLIC'!$CS:$CS)</f>
        <v>12120</v>
      </c>
      <c r="O7" s="12">
        <f>SUMIF('4 PRIMAIRE PUBLIC'!$CR:$CR,$BQ7,'4 PRIMAIRE PUBLIC'!$AO:$AO)</f>
        <v>79</v>
      </c>
      <c r="P7" s="162"/>
      <c r="Q7" s="13" t="s">
        <v>120</v>
      </c>
      <c r="R7" s="12">
        <f>SUMIF('5 COLLEGE PUBLIC'!$CM:$CM,$BQ7,'5 COLLEGE PUBLIC'!$K:$K)</f>
        <v>10138</v>
      </c>
      <c r="S7" s="12">
        <f>SUMIF('5 COLLEGE PUBLIC'!$CM:$CM,$BQ7,'5 COLLEGE PUBLIC'!$W:$W)</f>
        <v>1095</v>
      </c>
      <c r="T7" s="12">
        <f>SUMIF('5 COLLEGE PUBLIC'!$CM:$CM,$BQ7,'5 COLLEGE PUBLIC'!$AX:$AX)</f>
        <v>2336</v>
      </c>
      <c r="U7" s="12">
        <f>SUMIF('5 COLLEGE PUBLIC'!$CM:$CM,$BQ7,'5 COLLEGE PUBLIC'!$BB:$BB)</f>
        <v>805</v>
      </c>
      <c r="V7" s="12">
        <f>SUMIF('5 COLLEGE PUBLIC'!$CM:$CM,$BQ7,'5 COLLEGE PUBLIC'!$BQ:$BQ)</f>
        <v>349</v>
      </c>
      <c r="W7" s="12">
        <f>SUMIF('5 COLLEGE PUBLIC'!$CM:$CM,$BQ7,'5 COLLEGE PUBLIC'!$AF:$AF)</f>
        <v>153</v>
      </c>
      <c r="X7" s="12">
        <f>SUMIF('5 COLLEGE PUBLIC'!$CM:$CM,$BQ7,'5 COLLEGE PUBLIC'!$CN:$CN)</f>
        <v>7808</v>
      </c>
      <c r="Y7" s="12">
        <f>SUMIF('5 COLLEGE PUBLIC'!$CM:$CM,$BQ7,'5 COLLEGE PUBLIC'!$AJ:$AJ)</f>
        <v>15</v>
      </c>
      <c r="Z7" s="8">
        <f>SUMIF('6 LYCEE PUBLIC'!$DT:$DT,$BQ7,'6 LYCEE PUBLIC'!$U:$U)</f>
        <v>5224</v>
      </c>
      <c r="AA7" s="8">
        <f>SUMIF('6 LYCEE PUBLIC'!$DT:$DT,$BQ7,'6 LYCEE PUBLIC'!$AQ:$AQ)</f>
        <v>473</v>
      </c>
      <c r="AB7" s="8">
        <f>SUMIF('6 LYCEE PUBLIC'!$DT:$DT,$BQ7,'6 LYCEE PUBLIC'!$DU:$DU)</f>
        <v>1420</v>
      </c>
      <c r="AC7" s="8">
        <f>SUMIF('6 LYCEE PUBLIC'!$DT:$DT,$BQ7,'6 LYCEE PUBLIC'!$DV:$DV)</f>
        <v>756</v>
      </c>
      <c r="AD7" s="8">
        <f>SUMIF('6 LYCEE PUBLIC'!$DT:$DT,$BQ7,'6 LYCEE PUBLIC'!$CV:$CV)</f>
        <v>195</v>
      </c>
      <c r="AE7" s="8">
        <f>SUMIF('6 LYCEE PUBLIC'!$DT:$DT,$BQ7,'6 LYCEE PUBLIC'!$BE:$BE)</f>
        <v>86</v>
      </c>
      <c r="AF7" s="8">
        <f>SUMIF('6 LYCEE PUBLIC'!$DT:$DT,$BQ7,'6 LYCEE PUBLIC'!$DW:$DW)</f>
        <v>3872</v>
      </c>
      <c r="AG7" s="8">
        <f>SUMIF('6 LYCEE PUBLIC'!$DT:$DT,$BQ7,'6 LYCEE PUBLIC'!$BI:$BI)</f>
        <v>4</v>
      </c>
      <c r="AH7" s="166"/>
      <c r="AI7" s="7" t="s">
        <v>120</v>
      </c>
      <c r="AJ7" s="8">
        <f>SUMIF('7 PRESCOLAIRE PRIVE'!$AP:$AP,$BQ7,'7 PRESCOLAIRE PRIVE'!$K:$K)</f>
        <v>4523</v>
      </c>
      <c r="AK7" s="8">
        <f>SUMIF('7 PRESCOLAIRE PRIVE'!$AP:$AP,$BQ7,'7 PRESCOLAIRE PRIVE'!$T:$T)</f>
        <v>163</v>
      </c>
      <c r="AL7" s="8">
        <f>SUMIF('7 PRESCOLAIRE PRIVE'!$AP:$AP,$BQ7,'7 PRESCOLAIRE PRIVE'!$AQ:$AQ)</f>
        <v>4196</v>
      </c>
      <c r="AM7" s="8">
        <f>SUMIF('7 PRESCOLAIRE PRIVE'!$AP:$AP,$BQ7,'7 PRESCOLAIRE PRIVE'!$X:$X)</f>
        <v>187</v>
      </c>
      <c r="AN7" s="8">
        <f>SUMIF('7 PRESCOLAIRE PRIVE'!$AP:$AP,$BQ7,'7 PRESCOLAIRE PRIVE'!$AC:$AC)</f>
        <v>70</v>
      </c>
      <c r="AO7" s="4">
        <f>SUMIF('8 PRIMAIRE PRIVE'!$CN:$CN,$BQ7,'8 PRIMAIRE PRIVE'!$M:$M)</f>
        <v>10701</v>
      </c>
      <c r="AP7" s="4">
        <f>SUMIF('8 PRIMAIRE PRIVE'!$CN:$CN,$BQ7,'8 PRIMAIRE PRIVE'!$AA:$AA)</f>
        <v>401</v>
      </c>
      <c r="AQ7" s="4">
        <f>SUMIF('8 PRIMAIRE PRIVE'!$CN:$CN,$BQ7,'8 PRIMAIRE PRIVE'!$BC:$BC)</f>
        <v>1784</v>
      </c>
      <c r="AR7" s="4">
        <f>SUMIF('8 PRIMAIRE PRIVE'!$CN:$CN,$BQ7,'8 PRIMAIRE PRIVE'!$BG:$BG)</f>
        <v>1529</v>
      </c>
      <c r="AS7" s="4">
        <f>SUMIF('8 PRIMAIRE PRIVE'!$CN:$CN,$BQ7,'8 PRIMAIRE PRIVE'!$BQ:$BQ)</f>
        <v>368</v>
      </c>
      <c r="AT7" s="4">
        <f>SUMIF('8 PRIMAIRE PRIVE'!$CN:$CN,$BQ7,'8 PRIMAIRE PRIVE'!$AK:$AK)</f>
        <v>364</v>
      </c>
      <c r="AU7" s="4">
        <f>SUMIF('8 PRIMAIRE PRIVE'!$CN:$CN,$BQ7,'8 PRIMAIRE PRIVE'!$CO:$CO)</f>
        <v>11773</v>
      </c>
      <c r="AV7" s="4">
        <f>SUMIF('8 PRIMAIRE PRIVE'!$CN:$CN,$BQ7,'8 PRIMAIRE PRIVE'!$AO:$AO)</f>
        <v>73</v>
      </c>
      <c r="AW7" s="167"/>
      <c r="AX7" s="7" t="s">
        <v>120</v>
      </c>
      <c r="AY7" s="4">
        <f>SUMIF('9 COLLEGE PRIVE'!$CJ:$CJ,$BQ7,'9 COLLEGE PRIVE'!$K:$K)</f>
        <v>6141</v>
      </c>
      <c r="AZ7" s="4">
        <f>SUMIF('9 COLLEGE PRIVE'!$CJ:$CJ,$BQ7,'9 COLLEGE PRIVE'!$W:$W)</f>
        <v>447</v>
      </c>
      <c r="BA7" s="4">
        <f>SUMIF('9 COLLEGE PRIVE'!$CJ:$CJ,$BQ7,'9 COLLEGE PRIVE'!$AX:$AX)</f>
        <v>2422</v>
      </c>
      <c r="BB7" s="4">
        <f>SUMIF('9 COLLEGE PRIVE'!$CJ:$CJ,$BQ7,'9 COLLEGE PRIVE'!$BB:$BB)</f>
        <v>1137</v>
      </c>
      <c r="BC7" s="4">
        <f>SUMIF('9 COLLEGE PRIVE'!$CJ:$CJ,$BQ7,'9 COLLEGE PRIVE'!$BL:$BL)</f>
        <v>362</v>
      </c>
      <c r="BD7" s="4">
        <f>SUMIF('9 COLLEGE PRIVE'!$CJ:$CJ,$BQ7,'9 COLLEGE PRIVE'!$AF:$AF)</f>
        <v>195</v>
      </c>
      <c r="BE7" s="4">
        <f>SUMIF('9 COLLEGE PRIVE'!$CJ:$CJ,$BQ7,'9 COLLEGE PRIVE'!$CK:$CK)</f>
        <v>8422</v>
      </c>
      <c r="BF7" s="4">
        <f>SUMIF('9 COLLEGE PRIVE'!$CJ:$CJ,$BQ7,'9 COLLEGE PRIVE'!$AJ:$AJ)</f>
        <v>38</v>
      </c>
      <c r="BG7" s="4">
        <f>SUMIF('10 LYCEE PRIVE'!$DQ:$DQ,$BQ7,'10 LYCEE PRIVE'!$U:$U)</f>
        <v>3715</v>
      </c>
      <c r="BH7" s="4">
        <f>SUMIF('10 LYCEE PRIVE'!$DQ:$DQ,$BQ7,'10 LYCEE PRIVE'!$AQ:$AQ)</f>
        <v>172</v>
      </c>
      <c r="BI7" s="4">
        <f>SUMIF('10 LYCEE PRIVE'!$DQ:$DQ,$BQ7,'10 LYCEE PRIVE'!$DR:$DR)</f>
        <v>1415</v>
      </c>
      <c r="BJ7" s="4">
        <f>SUMIF('10 LYCEE PRIVE'!$DQ:$DQ,$BQ7,'10 LYCEE PRIVE'!$DS:$DS)</f>
        <v>683</v>
      </c>
      <c r="BK7" s="4">
        <f>SUMIF('10 LYCEE PRIVE'!$DQ:$DQ,$BQ7,'10 LYCEE PRIVE'!$CQ:$CQ)</f>
        <v>299</v>
      </c>
      <c r="BL7" s="4">
        <f>SUMIF('10 LYCEE PRIVE'!$DQ:$DQ,$BQ7,'10 LYCEE PRIVE'!$BE:$BE)</f>
        <v>122</v>
      </c>
      <c r="BM7" s="4">
        <f>SUMIF('10 LYCEE PRIVE'!$DQ:$DQ,$BQ7,'10 LYCEE PRIVE'!$DT:$DT)</f>
        <v>5317</v>
      </c>
      <c r="BN7" s="4">
        <f>SUMIF('10 LYCEE PRIVE'!$DQ:$DQ,$BQ7,'10 LYCEE PRIVE'!$BI:$BI)</f>
        <v>21</v>
      </c>
      <c r="BO7" s="135"/>
      <c r="BP7" s="139" t="str">
        <f t="shared" ref="BP7:BP70" si="0">IF(A7="",BP6,A7)</f>
        <v>ALAOTRA-MANGORO</v>
      </c>
      <c r="BQ7" s="139" t="str">
        <f t="shared" ref="BQ7:BQ70" si="1">BP7&amp;B7</f>
        <v>ALAOTRA-MANGOROURBAIN</v>
      </c>
    </row>
    <row r="8" spans="1:69">
      <c r="A8" s="162"/>
      <c r="B8" s="34" t="s">
        <v>102</v>
      </c>
      <c r="C8" s="35">
        <f>SUMIF('3 PRESCOLAIRE PUBLIC'!$AU:$AU,$BQ8,'3 PRESCOLAIRE PUBLIC'!$K:$K)</f>
        <v>24956</v>
      </c>
      <c r="D8" s="35">
        <f>SUMIF('3 PRESCOLAIRE PUBLIC'!$AU:$AU,$BQ8,'3 PRESCOLAIRE PUBLIC'!$T:$T)</f>
        <v>606</v>
      </c>
      <c r="E8" s="35">
        <f>SUMIF('3 PRESCOLAIRE PUBLIC'!$AU:$AU,$BQ8,'3 PRESCOLAIRE PUBLIC'!$AV:$AV)</f>
        <v>12279</v>
      </c>
      <c r="F8" s="35">
        <f>SUMIF('3 PRESCOLAIRE PUBLIC'!$AU:$AU,$BQ8,'3 PRESCOLAIRE PUBLIC'!$AC:$AC)</f>
        <v>948</v>
      </c>
      <c r="G8" s="35">
        <f>SUMIF('3 PRESCOLAIRE PUBLIC'!$AU:$AU,$BQ8,'3 PRESCOLAIRE PUBLIC'!$AH:$AH)</f>
        <v>702</v>
      </c>
      <c r="H8" s="35">
        <f>SUMIF('4 PRIMAIRE PUBLIC'!$CR:$CR,$BQ8,'4 PRIMAIRE PUBLIC'!$M:$M)</f>
        <v>208293</v>
      </c>
      <c r="I8" s="35">
        <f>SUMIF('4 PRIMAIRE PUBLIC'!$CR:$CR,$BQ8,'4 PRIMAIRE PUBLIC'!$AA:$AA)</f>
        <v>34739</v>
      </c>
      <c r="J8" s="35">
        <f>SUMIF('4 PRIMAIRE PUBLIC'!$CR:$CR,$BQ8,'4 PRIMAIRE PUBLIC'!$BC:$BC)</f>
        <v>19823</v>
      </c>
      <c r="K8" s="35">
        <f>SUMIF('4 PRIMAIRE PUBLIC'!$CR:$CR,$BQ8,'4 PRIMAIRE PUBLIC'!$BG:$BG)</f>
        <v>10088</v>
      </c>
      <c r="L8" s="35">
        <f>SUMIF('4 PRIMAIRE PUBLIC'!$CR:$CR,$BQ8,'4 PRIMAIRE PUBLIC'!$BV:$BV)</f>
        <v>5406</v>
      </c>
      <c r="M8" s="35">
        <f>SUMIF('4 PRIMAIRE PUBLIC'!$CR:$CR,$BQ8,'4 PRIMAIRE PUBLIC'!$AK:$AK)</f>
        <v>4950</v>
      </c>
      <c r="N8" s="35">
        <f>SUMIF('4 PRIMAIRE PUBLIC'!$CR:$CR,$BQ8,'4 PRIMAIRE PUBLIC'!$CS:$CS)</f>
        <v>140307</v>
      </c>
      <c r="O8" s="35">
        <f>SUMIF('4 PRIMAIRE PUBLIC'!$CR:$CR,$BQ8,'4 PRIMAIRE PUBLIC'!$AO:$AO)</f>
        <v>1287</v>
      </c>
      <c r="P8" s="162"/>
      <c r="Q8" s="34" t="s">
        <v>102</v>
      </c>
      <c r="R8" s="35">
        <f>SUMIF('5 COLLEGE PUBLIC'!$CM:$CM,$BQ8,'5 COLLEGE PUBLIC'!$K:$K)</f>
        <v>50724</v>
      </c>
      <c r="S8" s="35">
        <f>SUMIF('5 COLLEGE PUBLIC'!$CM:$CM,$BQ8,'5 COLLEGE PUBLIC'!$W:$W)</f>
        <v>4984</v>
      </c>
      <c r="T8" s="35">
        <f>SUMIF('5 COLLEGE PUBLIC'!$CM:$CM,$BQ8,'5 COLLEGE PUBLIC'!$AX:$AX)</f>
        <v>11057</v>
      </c>
      <c r="U8" s="35">
        <f>SUMIF('5 COLLEGE PUBLIC'!$CM:$CM,$BQ8,'5 COLLEGE PUBLIC'!$BB:$BB)</f>
        <v>4055</v>
      </c>
      <c r="V8" s="35">
        <f>SUMIF('5 COLLEGE PUBLIC'!$CM:$CM,$BQ8,'5 COLLEGE PUBLIC'!$BQ:$BQ)</f>
        <v>2185</v>
      </c>
      <c r="W8" s="35">
        <f>SUMIF('5 COLLEGE PUBLIC'!$CM:$CM,$BQ8,'5 COLLEGE PUBLIC'!$AF:$AF)</f>
        <v>1108</v>
      </c>
      <c r="X8" s="35">
        <f>SUMIF('5 COLLEGE PUBLIC'!$CM:$CM,$BQ8,'5 COLLEGE PUBLIC'!$CN:$CN)</f>
        <v>41426</v>
      </c>
      <c r="Y8" s="35">
        <f>SUMIF('5 COLLEGE PUBLIC'!$CM:$CM,$BQ8,'5 COLLEGE PUBLIC'!$AJ:$AJ)</f>
        <v>197</v>
      </c>
      <c r="Z8" s="35">
        <f>SUMIF('6 LYCEE PUBLIC'!$DT:$DT,$BQ8,'6 LYCEE PUBLIC'!$U:$U)</f>
        <v>13436</v>
      </c>
      <c r="AA8" s="35">
        <f>SUMIF('6 LYCEE PUBLIC'!$DT:$DT,$BQ8,'6 LYCEE PUBLIC'!$AQ:$AQ)</f>
        <v>1338</v>
      </c>
      <c r="AB8" s="35">
        <f>SUMIF('6 LYCEE PUBLIC'!$DT:$DT,$BQ8,'6 LYCEE PUBLIC'!$DU:$DU)</f>
        <v>3538</v>
      </c>
      <c r="AC8" s="35">
        <f>SUMIF('6 LYCEE PUBLIC'!$DT:$DT,$BQ8,'6 LYCEE PUBLIC'!$DV:$DV)</f>
        <v>1932</v>
      </c>
      <c r="AD8" s="35">
        <f>SUMIF('6 LYCEE PUBLIC'!$DT:$DT,$BQ8,'6 LYCEE PUBLIC'!$CV:$CV)</f>
        <v>542</v>
      </c>
      <c r="AE8" s="35">
        <f>SUMIF('6 LYCEE PUBLIC'!$DT:$DT,$BQ8,'6 LYCEE PUBLIC'!$BE:$BE)</f>
        <v>232</v>
      </c>
      <c r="AF8" s="35">
        <f>SUMIF('6 LYCEE PUBLIC'!$DT:$DT,$BQ8,'6 LYCEE PUBLIC'!$DW:$DW)</f>
        <v>10962</v>
      </c>
      <c r="AG8" s="35">
        <f>SUMIF('6 LYCEE PUBLIC'!$DT:$DT,$BQ8,'6 LYCEE PUBLIC'!$BI:$BI)</f>
        <v>31</v>
      </c>
      <c r="AH8" s="166"/>
      <c r="AI8" s="34" t="s">
        <v>102</v>
      </c>
      <c r="AJ8" s="35">
        <f>SUMIF('7 PRESCOLAIRE PRIVE'!$AP:$AP,$BQ8,'7 PRESCOLAIRE PRIVE'!$K:$K)</f>
        <v>10301</v>
      </c>
      <c r="AK8" s="35">
        <f>SUMIF('7 PRESCOLAIRE PRIVE'!$AP:$AP,$BQ8,'7 PRESCOLAIRE PRIVE'!$T:$T)</f>
        <v>392</v>
      </c>
      <c r="AL8" s="35">
        <f>SUMIF('7 PRESCOLAIRE PRIVE'!$AP:$AP,$BQ8,'7 PRESCOLAIRE PRIVE'!$AQ:$AQ)</f>
        <v>9139</v>
      </c>
      <c r="AM8" s="35">
        <f>SUMIF('7 PRESCOLAIRE PRIVE'!$AP:$AP,$BQ8,'7 PRESCOLAIRE PRIVE'!$X:$X)</f>
        <v>427</v>
      </c>
      <c r="AN8" s="35">
        <f>SUMIF('7 PRESCOLAIRE PRIVE'!$AP:$AP,$BQ8,'7 PRESCOLAIRE PRIVE'!$AC:$AC)</f>
        <v>242</v>
      </c>
      <c r="AO8" s="35">
        <f>SUMIF('8 PRIMAIRE PRIVE'!$CN:$CN,$BQ8,'8 PRIMAIRE PRIVE'!$M:$M)</f>
        <v>33072</v>
      </c>
      <c r="AP8" s="35">
        <f>SUMIF('8 PRIMAIRE PRIVE'!$CN:$CN,$BQ8,'8 PRIMAIRE PRIVE'!$AA:$AA)</f>
        <v>1895</v>
      </c>
      <c r="AQ8" s="35">
        <f>SUMIF('8 PRIMAIRE PRIVE'!$CN:$CN,$BQ8,'8 PRIMAIRE PRIVE'!$BC:$BC)</f>
        <v>5715</v>
      </c>
      <c r="AR8" s="35">
        <f>SUMIF('8 PRIMAIRE PRIVE'!$CN:$CN,$BQ8,'8 PRIMAIRE PRIVE'!$BG:$BG)</f>
        <v>4578</v>
      </c>
      <c r="AS8" s="35">
        <f>SUMIF('8 PRIMAIRE PRIVE'!$CN:$CN,$BQ8,'8 PRIMAIRE PRIVE'!$BQ:$BQ)</f>
        <v>1179</v>
      </c>
      <c r="AT8" s="35">
        <f>SUMIF('8 PRIMAIRE PRIVE'!$CN:$CN,$BQ8,'8 PRIMAIRE PRIVE'!$AK:$AK)</f>
        <v>1252</v>
      </c>
      <c r="AU8" s="35">
        <f>SUMIF('8 PRIMAIRE PRIVE'!$CN:$CN,$BQ8,'8 PRIMAIRE PRIVE'!$CO:$CO)</f>
        <v>38861</v>
      </c>
      <c r="AV8" s="35">
        <f>SUMIF('8 PRIMAIRE PRIVE'!$CN:$CN,$BQ8,'8 PRIMAIRE PRIVE'!$AO:$AO)</f>
        <v>281</v>
      </c>
      <c r="AW8" s="167"/>
      <c r="AX8" s="34" t="s">
        <v>102</v>
      </c>
      <c r="AY8" s="35">
        <f>SUMIF('9 COLLEGE PRIVE'!$CJ:$CJ,$BQ8,'9 COLLEGE PRIVE'!$K:$K)</f>
        <v>15091</v>
      </c>
      <c r="AZ8" s="35">
        <f>SUMIF('9 COLLEGE PRIVE'!$CJ:$CJ,$BQ8,'9 COLLEGE PRIVE'!$W:$W)</f>
        <v>1105</v>
      </c>
      <c r="BA8" s="35">
        <f>SUMIF('9 COLLEGE PRIVE'!$CJ:$CJ,$BQ8,'9 COLLEGE PRIVE'!$AX:$AX)</f>
        <v>5708</v>
      </c>
      <c r="BB8" s="35">
        <f>SUMIF('9 COLLEGE PRIVE'!$CJ:$CJ,$BQ8,'9 COLLEGE PRIVE'!$BB:$BB)</f>
        <v>2663</v>
      </c>
      <c r="BC8" s="35">
        <f>SUMIF('9 COLLEGE PRIVE'!$CJ:$CJ,$BQ8,'9 COLLEGE PRIVE'!$BL:$BL)</f>
        <v>947</v>
      </c>
      <c r="BD8" s="35">
        <f>SUMIF('9 COLLEGE PRIVE'!$CJ:$CJ,$BQ8,'9 COLLEGE PRIVE'!$AF:$AF)</f>
        <v>600</v>
      </c>
      <c r="BE8" s="35">
        <f>SUMIF('9 COLLEGE PRIVE'!$CJ:$CJ,$BQ8,'9 COLLEGE PRIVE'!$CK:$CK)</f>
        <v>19812</v>
      </c>
      <c r="BF8" s="35">
        <f>SUMIF('9 COLLEGE PRIVE'!$CJ:$CJ,$BQ8,'9 COLLEGE PRIVE'!$AJ:$AJ)</f>
        <v>131</v>
      </c>
      <c r="BG8" s="35">
        <f>SUMIF('10 LYCEE PRIVE'!$DQ:$DQ,$BQ8,'10 LYCEE PRIVE'!$U:$U)</f>
        <v>7399</v>
      </c>
      <c r="BH8" s="35">
        <f>SUMIF('10 LYCEE PRIVE'!$DQ:$DQ,$BQ8,'10 LYCEE PRIVE'!$AQ:$AQ)</f>
        <v>471</v>
      </c>
      <c r="BI8" s="35">
        <f>SUMIF('10 LYCEE PRIVE'!$DQ:$DQ,$BQ8,'10 LYCEE PRIVE'!$DR:$DR)</f>
        <v>2786</v>
      </c>
      <c r="BJ8" s="35">
        <f>SUMIF('10 LYCEE PRIVE'!$DQ:$DQ,$BQ8,'10 LYCEE PRIVE'!$DS:$DS)</f>
        <v>1416</v>
      </c>
      <c r="BK8" s="35">
        <f>SUMIF('10 LYCEE PRIVE'!$DQ:$DQ,$BQ8,'10 LYCEE PRIVE'!$CQ:$CQ)</f>
        <v>563</v>
      </c>
      <c r="BL8" s="35">
        <f>SUMIF('10 LYCEE PRIVE'!$DQ:$DQ,$BQ8,'10 LYCEE PRIVE'!$BE:$BE)</f>
        <v>270</v>
      </c>
      <c r="BM8" s="35">
        <f>SUMIF('10 LYCEE PRIVE'!$DQ:$DQ,$BQ8,'10 LYCEE PRIVE'!$DT:$DT)</f>
        <v>10344</v>
      </c>
      <c r="BN8" s="35">
        <f>SUMIF('10 LYCEE PRIVE'!$DQ:$DQ,$BQ8,'10 LYCEE PRIVE'!$BI:$BI)</f>
        <v>50</v>
      </c>
      <c r="BO8" s="135"/>
      <c r="BP8" s="139" t="str">
        <f t="shared" si="0"/>
        <v>ALAOTRA-MANGORO</v>
      </c>
      <c r="BQ8" s="139" t="str">
        <f t="shared" si="1"/>
        <v>ALAOTRA-MANGOROTOTAL</v>
      </c>
    </row>
    <row r="9" spans="1:69">
      <c r="A9" s="162" t="s">
        <v>125</v>
      </c>
      <c r="B9" s="13" t="s">
        <v>119</v>
      </c>
      <c r="C9" s="12">
        <f>SUMIF('3 PRESCOLAIRE PUBLIC'!$AU:$AU,$BQ9,'3 PRESCOLAIRE PUBLIC'!$K:$K)</f>
        <v>18774</v>
      </c>
      <c r="D9" s="12">
        <f>SUMIF('3 PRESCOLAIRE PUBLIC'!$AU:$AU,$BQ9,'3 PRESCOLAIRE PUBLIC'!$T:$T)</f>
        <v>497</v>
      </c>
      <c r="E9" s="12">
        <f>SUMIF('3 PRESCOLAIRE PUBLIC'!$AU:$AU,$BQ9,'3 PRESCOLAIRE PUBLIC'!$AV:$AV)</f>
        <v>6999</v>
      </c>
      <c r="F9" s="12">
        <f>SUMIF('3 PRESCOLAIRE PUBLIC'!$AU:$AU,$BQ9,'3 PRESCOLAIRE PUBLIC'!$AC:$AC)</f>
        <v>882</v>
      </c>
      <c r="G9" s="12">
        <f>SUMIF('3 PRESCOLAIRE PUBLIC'!$AU:$AU,$BQ9,'3 PRESCOLAIRE PUBLIC'!$AH:$AH)</f>
        <v>661</v>
      </c>
      <c r="H9" s="12">
        <f>SUMIF('4 PRIMAIRE PUBLIC'!$CR:$CR,$BQ9,'4 PRIMAIRE PUBLIC'!$M:$M)</f>
        <v>138031</v>
      </c>
      <c r="I9" s="12">
        <f>SUMIF('4 PRIMAIRE PUBLIC'!$CR:$CR,$BQ9,'4 PRIMAIRE PUBLIC'!$AA:$AA)</f>
        <v>36050</v>
      </c>
      <c r="J9" s="12">
        <f>SUMIF('4 PRIMAIRE PUBLIC'!$CR:$CR,$BQ9,'4 PRIMAIRE PUBLIC'!$BC:$BC)</f>
        <v>13088</v>
      </c>
      <c r="K9" s="12">
        <f>SUMIF('4 PRIMAIRE PUBLIC'!$CR:$CR,$BQ9,'4 PRIMAIRE PUBLIC'!$BG:$BG)</f>
        <v>5630</v>
      </c>
      <c r="L9" s="12">
        <f>SUMIF('4 PRIMAIRE PUBLIC'!$CR:$CR,$BQ9,'4 PRIMAIRE PUBLIC'!$BV:$BV)</f>
        <v>3683</v>
      </c>
      <c r="M9" s="12">
        <f>SUMIF('4 PRIMAIRE PUBLIC'!$CR:$CR,$BQ9,'4 PRIMAIRE PUBLIC'!$AK:$AK)</f>
        <v>3646</v>
      </c>
      <c r="N9" s="12">
        <f>SUMIF('4 PRIMAIRE PUBLIC'!$CR:$CR,$BQ9,'4 PRIMAIRE PUBLIC'!$CS:$CS)</f>
        <v>93465</v>
      </c>
      <c r="O9" s="12">
        <f>SUMIF('4 PRIMAIRE PUBLIC'!$CR:$CR,$BQ9,'4 PRIMAIRE PUBLIC'!$AO:$AO)</f>
        <v>925</v>
      </c>
      <c r="P9" s="162" t="s">
        <v>125</v>
      </c>
      <c r="Q9" s="13" t="s">
        <v>119</v>
      </c>
      <c r="R9" s="12">
        <f>SUMIF('5 COLLEGE PUBLIC'!$CM:$CM,$BQ9,'5 COLLEGE PUBLIC'!$K:$K)</f>
        <v>24745</v>
      </c>
      <c r="S9" s="12">
        <f>SUMIF('5 COLLEGE PUBLIC'!$CM:$CM,$BQ9,'5 COLLEGE PUBLIC'!$W:$W)</f>
        <v>3320</v>
      </c>
      <c r="T9" s="12">
        <f>SUMIF('5 COLLEGE PUBLIC'!$CM:$CM,$BQ9,'5 COLLEGE PUBLIC'!$AX:$AX)</f>
        <v>5227</v>
      </c>
      <c r="U9" s="12">
        <f>SUMIF('5 COLLEGE PUBLIC'!$CM:$CM,$BQ9,'5 COLLEGE PUBLIC'!$BB:$BB)</f>
        <v>1879</v>
      </c>
      <c r="V9" s="12">
        <f>SUMIF('5 COLLEGE PUBLIC'!$CM:$CM,$BQ9,'5 COLLEGE PUBLIC'!$BQ:$BQ)</f>
        <v>1427</v>
      </c>
      <c r="W9" s="12">
        <f>SUMIF('5 COLLEGE PUBLIC'!$CM:$CM,$BQ9,'5 COLLEGE PUBLIC'!$AF:$AF)</f>
        <v>773</v>
      </c>
      <c r="X9" s="12">
        <f>SUMIF('5 COLLEGE PUBLIC'!$CM:$CM,$BQ9,'5 COLLEGE PUBLIC'!$CN:$CN)</f>
        <v>21522</v>
      </c>
      <c r="Y9" s="12">
        <f>SUMIF('5 COLLEGE PUBLIC'!$CM:$CM,$BQ9,'5 COLLEGE PUBLIC'!$AJ:$AJ)</f>
        <v>153</v>
      </c>
      <c r="Z9" s="8">
        <f>SUMIF('6 LYCEE PUBLIC'!$DT:$DT,$BQ9,'6 LYCEE PUBLIC'!$U:$U)</f>
        <v>4497</v>
      </c>
      <c r="AA9" s="8">
        <f>SUMIF('6 LYCEE PUBLIC'!$DT:$DT,$BQ9,'6 LYCEE PUBLIC'!$AQ:$AQ)</f>
        <v>364</v>
      </c>
      <c r="AB9" s="8">
        <f>SUMIF('6 LYCEE PUBLIC'!$DT:$DT,$BQ9,'6 LYCEE PUBLIC'!$DU:$DU)</f>
        <v>1040</v>
      </c>
      <c r="AC9" s="8">
        <f>SUMIF('6 LYCEE PUBLIC'!$DT:$DT,$BQ9,'6 LYCEE PUBLIC'!$DV:$DV)</f>
        <v>541</v>
      </c>
      <c r="AD9" s="8">
        <f>SUMIF('6 LYCEE PUBLIC'!$DT:$DT,$BQ9,'6 LYCEE PUBLIC'!$CV:$CV)</f>
        <v>294</v>
      </c>
      <c r="AE9" s="8">
        <f>SUMIF('6 LYCEE PUBLIC'!$DT:$DT,$BQ9,'6 LYCEE PUBLIC'!$BE:$BE)</f>
        <v>127</v>
      </c>
      <c r="AF9" s="8">
        <f>SUMIF('6 LYCEE PUBLIC'!$DT:$DT,$BQ9,'6 LYCEE PUBLIC'!$DW:$DW)</f>
        <v>4210</v>
      </c>
      <c r="AG9" s="8">
        <f>SUMIF('6 LYCEE PUBLIC'!$DT:$DT,$BQ9,'6 LYCEE PUBLIC'!$BI:$BI)</f>
        <v>24</v>
      </c>
      <c r="AH9" s="166" t="s">
        <v>125</v>
      </c>
      <c r="AI9" s="7" t="s">
        <v>119</v>
      </c>
      <c r="AJ9" s="8">
        <f>SUMIF('7 PRESCOLAIRE PRIVE'!$AP:$AP,$BQ9,'7 PRESCOLAIRE PRIVE'!$K:$K)</f>
        <v>1666</v>
      </c>
      <c r="AK9" s="8">
        <f>SUMIF('7 PRESCOLAIRE PRIVE'!$AP:$AP,$BQ9,'7 PRESCOLAIRE PRIVE'!$T:$T)</f>
        <v>60</v>
      </c>
      <c r="AL9" s="8">
        <f>SUMIF('7 PRESCOLAIRE PRIVE'!$AP:$AP,$BQ9,'7 PRESCOLAIRE PRIVE'!$AQ:$AQ)</f>
        <v>1424</v>
      </c>
      <c r="AM9" s="8">
        <f>SUMIF('7 PRESCOLAIRE PRIVE'!$AP:$AP,$BQ9,'7 PRESCOLAIRE PRIVE'!$X:$X)</f>
        <v>61</v>
      </c>
      <c r="AN9" s="8">
        <f>SUMIF('7 PRESCOLAIRE PRIVE'!$AP:$AP,$BQ9,'7 PRESCOLAIRE PRIVE'!$AC:$AC)</f>
        <v>44</v>
      </c>
      <c r="AO9" s="4">
        <f>SUMIF('8 PRIMAIRE PRIVE'!$CN:$CN,$BQ9,'8 PRIMAIRE PRIVE'!$M:$M)</f>
        <v>23208</v>
      </c>
      <c r="AP9" s="4">
        <f>SUMIF('8 PRIMAIRE PRIVE'!$CN:$CN,$BQ9,'8 PRIMAIRE PRIVE'!$AA:$AA)</f>
        <v>3814</v>
      </c>
      <c r="AQ9" s="4">
        <f>SUMIF('8 PRIMAIRE PRIVE'!$CN:$CN,$BQ9,'8 PRIMAIRE PRIVE'!$BC:$BC)</f>
        <v>3164</v>
      </c>
      <c r="AR9" s="4">
        <f>SUMIF('8 PRIMAIRE PRIVE'!$CN:$CN,$BQ9,'8 PRIMAIRE PRIVE'!$BG:$BG)</f>
        <v>1950</v>
      </c>
      <c r="AS9" s="4">
        <f>SUMIF('8 PRIMAIRE PRIVE'!$CN:$CN,$BQ9,'8 PRIMAIRE PRIVE'!$BQ:$BQ)</f>
        <v>642</v>
      </c>
      <c r="AT9" s="4">
        <f>SUMIF('8 PRIMAIRE PRIVE'!$CN:$CN,$BQ9,'8 PRIMAIRE PRIVE'!$AK:$AK)</f>
        <v>660</v>
      </c>
      <c r="AU9" s="4">
        <f>SUMIF('8 PRIMAIRE PRIVE'!$CN:$CN,$BQ9,'8 PRIMAIRE PRIVE'!$CO:$CO)</f>
        <v>23489</v>
      </c>
      <c r="AV9" s="4">
        <f>SUMIF('8 PRIMAIRE PRIVE'!$CN:$CN,$BQ9,'8 PRIMAIRE PRIVE'!$AO:$AO)</f>
        <v>202</v>
      </c>
      <c r="AW9" s="167" t="s">
        <v>125</v>
      </c>
      <c r="AX9" s="7" t="s">
        <v>119</v>
      </c>
      <c r="AY9" s="4">
        <f>SUMIF('9 COLLEGE PRIVE'!$CJ:$CJ,$BQ9,'9 COLLEGE PRIVE'!$K:$K)</f>
        <v>5701</v>
      </c>
      <c r="AZ9" s="4">
        <f>SUMIF('9 COLLEGE PRIVE'!$CJ:$CJ,$BQ9,'9 COLLEGE PRIVE'!$W:$W)</f>
        <v>558</v>
      </c>
      <c r="BA9" s="4">
        <f>SUMIF('9 COLLEGE PRIVE'!$CJ:$CJ,$BQ9,'9 COLLEGE PRIVE'!$AX:$AX)</f>
        <v>1648</v>
      </c>
      <c r="BB9" s="4">
        <f>SUMIF('9 COLLEGE PRIVE'!$CJ:$CJ,$BQ9,'9 COLLEGE PRIVE'!$BB:$BB)</f>
        <v>759</v>
      </c>
      <c r="BC9" s="4">
        <f>SUMIF('9 COLLEGE PRIVE'!$CJ:$CJ,$BQ9,'9 COLLEGE PRIVE'!$BL:$BL)</f>
        <v>336</v>
      </c>
      <c r="BD9" s="4">
        <f>SUMIF('9 COLLEGE PRIVE'!$CJ:$CJ,$BQ9,'9 COLLEGE PRIVE'!$AF:$AF)</f>
        <v>224</v>
      </c>
      <c r="BE9" s="4">
        <f>SUMIF('9 COLLEGE PRIVE'!$CJ:$CJ,$BQ9,'9 COLLEGE PRIVE'!$CK:$CK)</f>
        <v>6728</v>
      </c>
      <c r="BF9" s="4">
        <f>SUMIF('9 COLLEGE PRIVE'!$CJ:$CJ,$BQ9,'9 COLLEGE PRIVE'!$AJ:$AJ)</f>
        <v>52</v>
      </c>
      <c r="BG9" s="4">
        <f>SUMIF('10 LYCEE PRIVE'!$DQ:$DQ,$BQ9,'10 LYCEE PRIVE'!$U:$U)</f>
        <v>2598</v>
      </c>
      <c r="BH9" s="4">
        <f>SUMIF('10 LYCEE PRIVE'!$DQ:$DQ,$BQ9,'10 LYCEE PRIVE'!$AQ:$AQ)</f>
        <v>171</v>
      </c>
      <c r="BI9" s="4">
        <f>SUMIF('10 LYCEE PRIVE'!$DQ:$DQ,$BQ9,'10 LYCEE PRIVE'!$DR:$DR)</f>
        <v>1212</v>
      </c>
      <c r="BJ9" s="4">
        <f>SUMIF('10 LYCEE PRIVE'!$DQ:$DQ,$BQ9,'10 LYCEE PRIVE'!$DS:$DS)</f>
        <v>473</v>
      </c>
      <c r="BK9" s="4">
        <f>SUMIF('10 LYCEE PRIVE'!$DQ:$DQ,$BQ9,'10 LYCEE PRIVE'!$CQ:$CQ)</f>
        <v>112</v>
      </c>
      <c r="BL9" s="4">
        <f>SUMIF('10 LYCEE PRIVE'!$DQ:$DQ,$BQ9,'10 LYCEE PRIVE'!$BE:$BE)</f>
        <v>95</v>
      </c>
      <c r="BM9" s="4">
        <f>SUMIF('10 LYCEE PRIVE'!$DQ:$DQ,$BQ9,'10 LYCEE PRIVE'!$DT:$DT)</f>
        <v>3262</v>
      </c>
      <c r="BN9" s="4">
        <f>SUMIF('10 LYCEE PRIVE'!$DQ:$DQ,$BQ9,'10 LYCEE PRIVE'!$BI:$BI)</f>
        <v>23</v>
      </c>
      <c r="BO9" s="135"/>
      <c r="BP9" s="139" t="str">
        <f t="shared" si="0"/>
        <v>AMORON'I MANIA</v>
      </c>
      <c r="BQ9" s="139" t="str">
        <f t="shared" si="1"/>
        <v>AMORON'I MANIARURAL</v>
      </c>
    </row>
    <row r="10" spans="1:69">
      <c r="A10" s="162"/>
      <c r="B10" s="13" t="s">
        <v>120</v>
      </c>
      <c r="C10" s="12">
        <f>SUMIF('3 PRESCOLAIRE PUBLIC'!$AU:$AU,$BQ10,'3 PRESCOLAIRE PUBLIC'!$K:$K)</f>
        <v>3136</v>
      </c>
      <c r="D10" s="12">
        <f>SUMIF('3 PRESCOLAIRE PUBLIC'!$AU:$AU,$BQ10,'3 PRESCOLAIRE PUBLIC'!$T:$T)</f>
        <v>96</v>
      </c>
      <c r="E10" s="12">
        <f>SUMIF('3 PRESCOLAIRE PUBLIC'!$AU:$AU,$BQ10,'3 PRESCOLAIRE PUBLIC'!$AV:$AV)</f>
        <v>1179</v>
      </c>
      <c r="F10" s="12">
        <f>SUMIF('3 PRESCOLAIRE PUBLIC'!$AU:$AU,$BQ10,'3 PRESCOLAIRE PUBLIC'!$AC:$AC)</f>
        <v>151</v>
      </c>
      <c r="G10" s="12">
        <f>SUMIF('3 PRESCOLAIRE PUBLIC'!$AU:$AU,$BQ10,'3 PRESCOLAIRE PUBLIC'!$AH:$AH)</f>
        <v>84</v>
      </c>
      <c r="H10" s="12">
        <f>SUMIF('4 PRIMAIRE PUBLIC'!$CR:$CR,$BQ10,'4 PRIMAIRE PUBLIC'!$M:$M)</f>
        <v>16529</v>
      </c>
      <c r="I10" s="12">
        <f>SUMIF('4 PRIMAIRE PUBLIC'!$CR:$CR,$BQ10,'4 PRIMAIRE PUBLIC'!$AA:$AA)</f>
        <v>4455</v>
      </c>
      <c r="J10" s="12">
        <f>SUMIF('4 PRIMAIRE PUBLIC'!$CR:$CR,$BQ10,'4 PRIMAIRE PUBLIC'!$BC:$BC)</f>
        <v>2216</v>
      </c>
      <c r="K10" s="12">
        <f>SUMIF('4 PRIMAIRE PUBLIC'!$CR:$CR,$BQ10,'4 PRIMAIRE PUBLIC'!$BG:$BG)</f>
        <v>1148</v>
      </c>
      <c r="L10" s="12">
        <f>SUMIF('4 PRIMAIRE PUBLIC'!$CR:$CR,$BQ10,'4 PRIMAIRE PUBLIC'!$BV:$BV)</f>
        <v>476</v>
      </c>
      <c r="M10" s="12">
        <f>SUMIF('4 PRIMAIRE PUBLIC'!$CR:$CR,$BQ10,'4 PRIMAIRE PUBLIC'!$AK:$AK)</f>
        <v>447</v>
      </c>
      <c r="N10" s="12">
        <f>SUMIF('4 PRIMAIRE PUBLIC'!$CR:$CR,$BQ10,'4 PRIMAIRE PUBLIC'!$CS:$CS)</f>
        <v>11766</v>
      </c>
      <c r="O10" s="12">
        <f>SUMIF('4 PRIMAIRE PUBLIC'!$CR:$CR,$BQ10,'4 PRIMAIRE PUBLIC'!$AO:$AO)</f>
        <v>98</v>
      </c>
      <c r="P10" s="162"/>
      <c r="Q10" s="13" t="s">
        <v>120</v>
      </c>
      <c r="R10" s="12">
        <f>SUMIF('5 COLLEGE PUBLIC'!$CM:$CM,$BQ10,'5 COLLEGE PUBLIC'!$K:$K)</f>
        <v>4997</v>
      </c>
      <c r="S10" s="12">
        <f>SUMIF('5 COLLEGE PUBLIC'!$CM:$CM,$BQ10,'5 COLLEGE PUBLIC'!$W:$W)</f>
        <v>650</v>
      </c>
      <c r="T10" s="12">
        <f>SUMIF('5 COLLEGE PUBLIC'!$CM:$CM,$BQ10,'5 COLLEGE PUBLIC'!$AX:$AX)</f>
        <v>1025</v>
      </c>
      <c r="U10" s="12">
        <f>SUMIF('5 COLLEGE PUBLIC'!$CM:$CM,$BQ10,'5 COLLEGE PUBLIC'!$BB:$BB)</f>
        <v>515</v>
      </c>
      <c r="V10" s="12">
        <f>SUMIF('5 COLLEGE PUBLIC'!$CM:$CM,$BQ10,'5 COLLEGE PUBLIC'!$BQ:$BQ)</f>
        <v>260</v>
      </c>
      <c r="W10" s="12">
        <f>SUMIF('5 COLLEGE PUBLIC'!$CM:$CM,$BQ10,'5 COLLEGE PUBLIC'!$AF:$AF)</f>
        <v>129</v>
      </c>
      <c r="X10" s="12">
        <f>SUMIF('5 COLLEGE PUBLIC'!$CM:$CM,$BQ10,'5 COLLEGE PUBLIC'!$CN:$CN)</f>
        <v>3972</v>
      </c>
      <c r="Y10" s="12">
        <f>SUMIF('5 COLLEGE PUBLIC'!$CM:$CM,$BQ10,'5 COLLEGE PUBLIC'!$AJ:$AJ)</f>
        <v>15</v>
      </c>
      <c r="Z10" s="8">
        <f>SUMIF('6 LYCEE PUBLIC'!$DT:$DT,$BQ10,'6 LYCEE PUBLIC'!$U:$U)</f>
        <v>2868</v>
      </c>
      <c r="AA10" s="8">
        <f>SUMIF('6 LYCEE PUBLIC'!$DT:$DT,$BQ10,'6 LYCEE PUBLIC'!$AQ:$AQ)</f>
        <v>182</v>
      </c>
      <c r="AB10" s="8">
        <f>SUMIF('6 LYCEE PUBLIC'!$DT:$DT,$BQ10,'6 LYCEE PUBLIC'!$DU:$DU)</f>
        <v>622</v>
      </c>
      <c r="AC10" s="8">
        <f>SUMIF('6 LYCEE PUBLIC'!$DT:$DT,$BQ10,'6 LYCEE PUBLIC'!$DV:$DV)</f>
        <v>389</v>
      </c>
      <c r="AD10" s="8">
        <f>SUMIF('6 LYCEE PUBLIC'!$DT:$DT,$BQ10,'6 LYCEE PUBLIC'!$CV:$CV)</f>
        <v>129</v>
      </c>
      <c r="AE10" s="8">
        <f>SUMIF('6 LYCEE PUBLIC'!$DT:$DT,$BQ10,'6 LYCEE PUBLIC'!$BE:$BE)</f>
        <v>61</v>
      </c>
      <c r="AF10" s="8">
        <f>SUMIF('6 LYCEE PUBLIC'!$DT:$DT,$BQ10,'6 LYCEE PUBLIC'!$DW:$DW)</f>
        <v>2720</v>
      </c>
      <c r="AG10" s="8">
        <f>SUMIF('6 LYCEE PUBLIC'!$DT:$DT,$BQ10,'6 LYCEE PUBLIC'!$BI:$BI)</f>
        <v>4</v>
      </c>
      <c r="AH10" s="166"/>
      <c r="AI10" s="7" t="s">
        <v>120</v>
      </c>
      <c r="AJ10" s="8">
        <f>SUMIF('7 PRESCOLAIRE PRIVE'!$AP:$AP,$BQ10,'7 PRESCOLAIRE PRIVE'!$K:$K)</f>
        <v>2082</v>
      </c>
      <c r="AK10" s="8">
        <f>SUMIF('7 PRESCOLAIRE PRIVE'!$AP:$AP,$BQ10,'7 PRESCOLAIRE PRIVE'!$T:$T)</f>
        <v>66</v>
      </c>
      <c r="AL10" s="8">
        <f>SUMIF('7 PRESCOLAIRE PRIVE'!$AP:$AP,$BQ10,'7 PRESCOLAIRE PRIVE'!$AQ:$AQ)</f>
        <v>2122</v>
      </c>
      <c r="AM10" s="8">
        <f>SUMIF('7 PRESCOLAIRE PRIVE'!$AP:$AP,$BQ10,'7 PRESCOLAIRE PRIVE'!$X:$X)</f>
        <v>81</v>
      </c>
      <c r="AN10" s="8">
        <f>SUMIF('7 PRESCOLAIRE PRIVE'!$AP:$AP,$BQ10,'7 PRESCOLAIRE PRIVE'!$AC:$AC)</f>
        <v>23</v>
      </c>
      <c r="AO10" s="4">
        <f>SUMIF('8 PRIMAIRE PRIVE'!$CN:$CN,$BQ10,'8 PRIMAIRE PRIVE'!$M:$M)</f>
        <v>4905</v>
      </c>
      <c r="AP10" s="4">
        <f>SUMIF('8 PRIMAIRE PRIVE'!$CN:$CN,$BQ10,'8 PRIMAIRE PRIVE'!$AA:$AA)</f>
        <v>202</v>
      </c>
      <c r="AQ10" s="4">
        <f>SUMIF('8 PRIMAIRE PRIVE'!$CN:$CN,$BQ10,'8 PRIMAIRE PRIVE'!$BC:$BC)</f>
        <v>773</v>
      </c>
      <c r="AR10" s="4">
        <f>SUMIF('8 PRIMAIRE PRIVE'!$CN:$CN,$BQ10,'8 PRIMAIRE PRIVE'!$BG:$BG)</f>
        <v>656</v>
      </c>
      <c r="AS10" s="4">
        <f>SUMIF('8 PRIMAIRE PRIVE'!$CN:$CN,$BQ10,'8 PRIMAIRE PRIVE'!$BQ:$BQ)</f>
        <v>155</v>
      </c>
      <c r="AT10" s="4">
        <f>SUMIF('8 PRIMAIRE PRIVE'!$CN:$CN,$BQ10,'8 PRIMAIRE PRIVE'!$AK:$AK)</f>
        <v>153</v>
      </c>
      <c r="AU10" s="4">
        <f>SUMIF('8 PRIMAIRE PRIVE'!$CN:$CN,$BQ10,'8 PRIMAIRE PRIVE'!$CO:$CO)</f>
        <v>5615</v>
      </c>
      <c r="AV10" s="4">
        <f>SUMIF('8 PRIMAIRE PRIVE'!$CN:$CN,$BQ10,'8 PRIMAIRE PRIVE'!$AO:$AO)</f>
        <v>30</v>
      </c>
      <c r="AW10" s="167"/>
      <c r="AX10" s="7" t="s">
        <v>120</v>
      </c>
      <c r="AY10" s="4">
        <f>SUMIF('9 COLLEGE PRIVE'!$CJ:$CJ,$BQ10,'9 COLLEGE PRIVE'!$K:$K)</f>
        <v>3668</v>
      </c>
      <c r="AZ10" s="4">
        <f>SUMIF('9 COLLEGE PRIVE'!$CJ:$CJ,$BQ10,'9 COLLEGE PRIVE'!$W:$W)</f>
        <v>196</v>
      </c>
      <c r="BA10" s="4">
        <f>SUMIF('9 COLLEGE PRIVE'!$CJ:$CJ,$BQ10,'9 COLLEGE PRIVE'!$AX:$AX)</f>
        <v>1589</v>
      </c>
      <c r="BB10" s="4">
        <f>SUMIF('9 COLLEGE PRIVE'!$CJ:$CJ,$BQ10,'9 COLLEGE PRIVE'!$BB:$BB)</f>
        <v>786</v>
      </c>
      <c r="BC10" s="4">
        <f>SUMIF('9 COLLEGE PRIVE'!$CJ:$CJ,$BQ10,'9 COLLEGE PRIVE'!$BL:$BL)</f>
        <v>180</v>
      </c>
      <c r="BD10" s="4">
        <f>SUMIF('9 COLLEGE PRIVE'!$CJ:$CJ,$BQ10,'9 COLLEGE PRIVE'!$AF:$AF)</f>
        <v>124</v>
      </c>
      <c r="BE10" s="4">
        <f>SUMIF('9 COLLEGE PRIVE'!$CJ:$CJ,$BQ10,'9 COLLEGE PRIVE'!$CK:$CK)</f>
        <v>3864</v>
      </c>
      <c r="BF10" s="4">
        <f>SUMIF('9 COLLEGE PRIVE'!$CJ:$CJ,$BQ10,'9 COLLEGE PRIVE'!$AJ:$AJ)</f>
        <v>21</v>
      </c>
      <c r="BG10" s="4">
        <f>SUMIF('10 LYCEE PRIVE'!$DQ:$DQ,$BQ10,'10 LYCEE PRIVE'!$U:$U)</f>
        <v>2460</v>
      </c>
      <c r="BH10" s="4">
        <f>SUMIF('10 LYCEE PRIVE'!$DQ:$DQ,$BQ10,'10 LYCEE PRIVE'!$AQ:$AQ)</f>
        <v>169</v>
      </c>
      <c r="BI10" s="4">
        <f>SUMIF('10 LYCEE PRIVE'!$DQ:$DQ,$BQ10,'10 LYCEE PRIVE'!$DR:$DR)</f>
        <v>1043</v>
      </c>
      <c r="BJ10" s="4">
        <f>SUMIF('10 LYCEE PRIVE'!$DQ:$DQ,$BQ10,'10 LYCEE PRIVE'!$DS:$DS)</f>
        <v>589</v>
      </c>
      <c r="BK10" s="4">
        <f>SUMIF('10 LYCEE PRIVE'!$DQ:$DQ,$BQ10,'10 LYCEE PRIVE'!$CQ:$CQ)</f>
        <v>142</v>
      </c>
      <c r="BL10" s="4">
        <f>SUMIF('10 LYCEE PRIVE'!$DQ:$DQ,$BQ10,'10 LYCEE PRIVE'!$BE:$BE)</f>
        <v>78</v>
      </c>
      <c r="BM10" s="4">
        <f>SUMIF('10 LYCEE PRIVE'!$DQ:$DQ,$BQ10,'10 LYCEE PRIVE'!$DT:$DT)</f>
        <v>3599</v>
      </c>
      <c r="BN10" s="4">
        <f>SUMIF('10 LYCEE PRIVE'!$DQ:$DQ,$BQ10,'10 LYCEE PRIVE'!$BI:$BI)</f>
        <v>15</v>
      </c>
      <c r="BO10" s="135"/>
      <c r="BP10" s="139" t="str">
        <f t="shared" si="0"/>
        <v>AMORON'I MANIA</v>
      </c>
      <c r="BQ10" s="139" t="str">
        <f t="shared" si="1"/>
        <v>AMORON'I MANIAURBAIN</v>
      </c>
    </row>
    <row r="11" spans="1:69">
      <c r="A11" s="162"/>
      <c r="B11" s="34" t="s">
        <v>102</v>
      </c>
      <c r="C11" s="35">
        <f>SUMIF('3 PRESCOLAIRE PUBLIC'!$AU:$AU,$BQ11,'3 PRESCOLAIRE PUBLIC'!$K:$K)</f>
        <v>21910</v>
      </c>
      <c r="D11" s="35">
        <f>SUMIF('3 PRESCOLAIRE PUBLIC'!$AU:$AU,$BQ11,'3 PRESCOLAIRE PUBLIC'!$T:$T)</f>
        <v>593</v>
      </c>
      <c r="E11" s="35">
        <f>SUMIF('3 PRESCOLAIRE PUBLIC'!$AU:$AU,$BQ11,'3 PRESCOLAIRE PUBLIC'!$AV:$AV)</f>
        <v>8178</v>
      </c>
      <c r="F11" s="35">
        <f>SUMIF('3 PRESCOLAIRE PUBLIC'!$AU:$AU,$BQ11,'3 PRESCOLAIRE PUBLIC'!$AC:$AC)</f>
        <v>1033</v>
      </c>
      <c r="G11" s="35">
        <f>SUMIF('3 PRESCOLAIRE PUBLIC'!$AU:$AU,$BQ11,'3 PRESCOLAIRE PUBLIC'!$AH:$AH)</f>
        <v>745</v>
      </c>
      <c r="H11" s="35">
        <f>SUMIF('4 PRIMAIRE PUBLIC'!$CR:$CR,$BQ11,'4 PRIMAIRE PUBLIC'!$M:$M)</f>
        <v>154560</v>
      </c>
      <c r="I11" s="35">
        <f>SUMIF('4 PRIMAIRE PUBLIC'!$CR:$CR,$BQ11,'4 PRIMAIRE PUBLIC'!$AA:$AA)</f>
        <v>40505</v>
      </c>
      <c r="J11" s="35">
        <f>SUMIF('4 PRIMAIRE PUBLIC'!$CR:$CR,$BQ11,'4 PRIMAIRE PUBLIC'!$BC:$BC)</f>
        <v>15304</v>
      </c>
      <c r="K11" s="35">
        <f>SUMIF('4 PRIMAIRE PUBLIC'!$CR:$CR,$BQ11,'4 PRIMAIRE PUBLIC'!$BG:$BG)</f>
        <v>6778</v>
      </c>
      <c r="L11" s="35">
        <f>SUMIF('4 PRIMAIRE PUBLIC'!$CR:$CR,$BQ11,'4 PRIMAIRE PUBLIC'!$BV:$BV)</f>
        <v>4159</v>
      </c>
      <c r="M11" s="35">
        <f>SUMIF('4 PRIMAIRE PUBLIC'!$CR:$CR,$BQ11,'4 PRIMAIRE PUBLIC'!$AK:$AK)</f>
        <v>4093</v>
      </c>
      <c r="N11" s="35">
        <f>SUMIF('4 PRIMAIRE PUBLIC'!$CR:$CR,$BQ11,'4 PRIMAIRE PUBLIC'!$CS:$CS)</f>
        <v>105231</v>
      </c>
      <c r="O11" s="35">
        <f>SUMIF('4 PRIMAIRE PUBLIC'!$CR:$CR,$BQ11,'4 PRIMAIRE PUBLIC'!$AO:$AO)</f>
        <v>1023</v>
      </c>
      <c r="P11" s="162"/>
      <c r="Q11" s="34" t="s">
        <v>102</v>
      </c>
      <c r="R11" s="35">
        <f>SUMIF('5 COLLEGE PUBLIC'!$CM:$CM,$BQ11,'5 COLLEGE PUBLIC'!$K:$K)</f>
        <v>29742</v>
      </c>
      <c r="S11" s="35">
        <f>SUMIF('5 COLLEGE PUBLIC'!$CM:$CM,$BQ11,'5 COLLEGE PUBLIC'!$W:$W)</f>
        <v>3970</v>
      </c>
      <c r="T11" s="35">
        <f>SUMIF('5 COLLEGE PUBLIC'!$CM:$CM,$BQ11,'5 COLLEGE PUBLIC'!$AX:$AX)</f>
        <v>6252</v>
      </c>
      <c r="U11" s="35">
        <f>SUMIF('5 COLLEGE PUBLIC'!$CM:$CM,$BQ11,'5 COLLEGE PUBLIC'!$BB:$BB)</f>
        <v>2394</v>
      </c>
      <c r="V11" s="35">
        <f>SUMIF('5 COLLEGE PUBLIC'!$CM:$CM,$BQ11,'5 COLLEGE PUBLIC'!$BQ:$BQ)</f>
        <v>1687</v>
      </c>
      <c r="W11" s="35">
        <f>SUMIF('5 COLLEGE PUBLIC'!$CM:$CM,$BQ11,'5 COLLEGE PUBLIC'!$AF:$AF)</f>
        <v>902</v>
      </c>
      <c r="X11" s="35">
        <f>SUMIF('5 COLLEGE PUBLIC'!$CM:$CM,$BQ11,'5 COLLEGE PUBLIC'!$CN:$CN)</f>
        <v>25494</v>
      </c>
      <c r="Y11" s="35">
        <f>SUMIF('5 COLLEGE PUBLIC'!$CM:$CM,$BQ11,'5 COLLEGE PUBLIC'!$AJ:$AJ)</f>
        <v>168</v>
      </c>
      <c r="Z11" s="35">
        <f>SUMIF('6 LYCEE PUBLIC'!$DT:$DT,$BQ11,'6 LYCEE PUBLIC'!$U:$U)</f>
        <v>7365</v>
      </c>
      <c r="AA11" s="35">
        <f>SUMIF('6 LYCEE PUBLIC'!$DT:$DT,$BQ11,'6 LYCEE PUBLIC'!$AQ:$AQ)</f>
        <v>546</v>
      </c>
      <c r="AB11" s="35">
        <f>SUMIF('6 LYCEE PUBLIC'!$DT:$DT,$BQ11,'6 LYCEE PUBLIC'!$DU:$DU)</f>
        <v>1662</v>
      </c>
      <c r="AC11" s="35">
        <f>SUMIF('6 LYCEE PUBLIC'!$DT:$DT,$BQ11,'6 LYCEE PUBLIC'!$DV:$DV)</f>
        <v>930</v>
      </c>
      <c r="AD11" s="35">
        <f>SUMIF('6 LYCEE PUBLIC'!$DT:$DT,$BQ11,'6 LYCEE PUBLIC'!$CV:$CV)</f>
        <v>423</v>
      </c>
      <c r="AE11" s="35">
        <f>SUMIF('6 LYCEE PUBLIC'!$DT:$DT,$BQ11,'6 LYCEE PUBLIC'!$BE:$BE)</f>
        <v>188</v>
      </c>
      <c r="AF11" s="35">
        <f>SUMIF('6 LYCEE PUBLIC'!$DT:$DT,$BQ11,'6 LYCEE PUBLIC'!$DW:$DW)</f>
        <v>6930</v>
      </c>
      <c r="AG11" s="35">
        <f>SUMIF('6 LYCEE PUBLIC'!$DT:$DT,$BQ11,'6 LYCEE PUBLIC'!$BI:$BI)</f>
        <v>28</v>
      </c>
      <c r="AH11" s="166"/>
      <c r="AI11" s="34" t="s">
        <v>102</v>
      </c>
      <c r="AJ11" s="35">
        <f>SUMIF('7 PRESCOLAIRE PRIVE'!$AP:$AP,$BQ11,'7 PRESCOLAIRE PRIVE'!$K:$K)</f>
        <v>3748</v>
      </c>
      <c r="AK11" s="35">
        <f>SUMIF('7 PRESCOLAIRE PRIVE'!$AP:$AP,$BQ11,'7 PRESCOLAIRE PRIVE'!$T:$T)</f>
        <v>126</v>
      </c>
      <c r="AL11" s="35">
        <f>SUMIF('7 PRESCOLAIRE PRIVE'!$AP:$AP,$BQ11,'7 PRESCOLAIRE PRIVE'!$AQ:$AQ)</f>
        <v>3546</v>
      </c>
      <c r="AM11" s="35">
        <f>SUMIF('7 PRESCOLAIRE PRIVE'!$AP:$AP,$BQ11,'7 PRESCOLAIRE PRIVE'!$X:$X)</f>
        <v>142</v>
      </c>
      <c r="AN11" s="35">
        <f>SUMIF('7 PRESCOLAIRE PRIVE'!$AP:$AP,$BQ11,'7 PRESCOLAIRE PRIVE'!$AC:$AC)</f>
        <v>67</v>
      </c>
      <c r="AO11" s="35">
        <f>SUMIF('8 PRIMAIRE PRIVE'!$CN:$CN,$BQ11,'8 PRIMAIRE PRIVE'!$M:$M)</f>
        <v>28113</v>
      </c>
      <c r="AP11" s="35">
        <f>SUMIF('8 PRIMAIRE PRIVE'!$CN:$CN,$BQ11,'8 PRIMAIRE PRIVE'!$AA:$AA)</f>
        <v>4016</v>
      </c>
      <c r="AQ11" s="35">
        <f>SUMIF('8 PRIMAIRE PRIVE'!$CN:$CN,$BQ11,'8 PRIMAIRE PRIVE'!$BC:$BC)</f>
        <v>3937</v>
      </c>
      <c r="AR11" s="35">
        <f>SUMIF('8 PRIMAIRE PRIVE'!$CN:$CN,$BQ11,'8 PRIMAIRE PRIVE'!$BG:$BG)</f>
        <v>2606</v>
      </c>
      <c r="AS11" s="35">
        <f>SUMIF('8 PRIMAIRE PRIVE'!$CN:$CN,$BQ11,'8 PRIMAIRE PRIVE'!$BQ:$BQ)</f>
        <v>797</v>
      </c>
      <c r="AT11" s="35">
        <f>SUMIF('8 PRIMAIRE PRIVE'!$CN:$CN,$BQ11,'8 PRIMAIRE PRIVE'!$AK:$AK)</f>
        <v>813</v>
      </c>
      <c r="AU11" s="35">
        <f>SUMIF('8 PRIMAIRE PRIVE'!$CN:$CN,$BQ11,'8 PRIMAIRE PRIVE'!$CO:$CO)</f>
        <v>29104</v>
      </c>
      <c r="AV11" s="35">
        <f>SUMIF('8 PRIMAIRE PRIVE'!$CN:$CN,$BQ11,'8 PRIMAIRE PRIVE'!$AO:$AO)</f>
        <v>232</v>
      </c>
      <c r="AW11" s="167"/>
      <c r="AX11" s="34" t="s">
        <v>102</v>
      </c>
      <c r="AY11" s="35">
        <f>SUMIF('9 COLLEGE PRIVE'!$CJ:$CJ,$BQ11,'9 COLLEGE PRIVE'!$K:$K)</f>
        <v>9369</v>
      </c>
      <c r="AZ11" s="35">
        <f>SUMIF('9 COLLEGE PRIVE'!$CJ:$CJ,$BQ11,'9 COLLEGE PRIVE'!$W:$W)</f>
        <v>754</v>
      </c>
      <c r="BA11" s="35">
        <f>SUMIF('9 COLLEGE PRIVE'!$CJ:$CJ,$BQ11,'9 COLLEGE PRIVE'!$AX:$AX)</f>
        <v>3237</v>
      </c>
      <c r="BB11" s="35">
        <f>SUMIF('9 COLLEGE PRIVE'!$CJ:$CJ,$BQ11,'9 COLLEGE PRIVE'!$BB:$BB)</f>
        <v>1545</v>
      </c>
      <c r="BC11" s="35">
        <f>SUMIF('9 COLLEGE PRIVE'!$CJ:$CJ,$BQ11,'9 COLLEGE PRIVE'!$BL:$BL)</f>
        <v>516</v>
      </c>
      <c r="BD11" s="35">
        <f>SUMIF('9 COLLEGE PRIVE'!$CJ:$CJ,$BQ11,'9 COLLEGE PRIVE'!$AF:$AF)</f>
        <v>348</v>
      </c>
      <c r="BE11" s="35">
        <f>SUMIF('9 COLLEGE PRIVE'!$CJ:$CJ,$BQ11,'9 COLLEGE PRIVE'!$CK:$CK)</f>
        <v>10592</v>
      </c>
      <c r="BF11" s="35">
        <f>SUMIF('9 COLLEGE PRIVE'!$CJ:$CJ,$BQ11,'9 COLLEGE PRIVE'!$AJ:$AJ)</f>
        <v>73</v>
      </c>
      <c r="BG11" s="35">
        <f>SUMIF('10 LYCEE PRIVE'!$DQ:$DQ,$BQ11,'10 LYCEE PRIVE'!$U:$U)</f>
        <v>5058</v>
      </c>
      <c r="BH11" s="35">
        <f>SUMIF('10 LYCEE PRIVE'!$DQ:$DQ,$BQ11,'10 LYCEE PRIVE'!$AQ:$AQ)</f>
        <v>340</v>
      </c>
      <c r="BI11" s="35">
        <f>SUMIF('10 LYCEE PRIVE'!$DQ:$DQ,$BQ11,'10 LYCEE PRIVE'!$DR:$DR)</f>
        <v>2255</v>
      </c>
      <c r="BJ11" s="35">
        <f>SUMIF('10 LYCEE PRIVE'!$DQ:$DQ,$BQ11,'10 LYCEE PRIVE'!$DS:$DS)</f>
        <v>1062</v>
      </c>
      <c r="BK11" s="35">
        <f>SUMIF('10 LYCEE PRIVE'!$DQ:$DQ,$BQ11,'10 LYCEE PRIVE'!$CQ:$CQ)</f>
        <v>254</v>
      </c>
      <c r="BL11" s="35">
        <f>SUMIF('10 LYCEE PRIVE'!$DQ:$DQ,$BQ11,'10 LYCEE PRIVE'!$BE:$BE)</f>
        <v>173</v>
      </c>
      <c r="BM11" s="35">
        <f>SUMIF('10 LYCEE PRIVE'!$DQ:$DQ,$BQ11,'10 LYCEE PRIVE'!$DT:$DT)</f>
        <v>6861</v>
      </c>
      <c r="BN11" s="35">
        <f>SUMIF('10 LYCEE PRIVE'!$DQ:$DQ,$BQ11,'10 LYCEE PRIVE'!$BI:$BI)</f>
        <v>38</v>
      </c>
      <c r="BO11" s="135"/>
      <c r="BP11" s="139" t="str">
        <f t="shared" si="0"/>
        <v>AMORON'I MANIA</v>
      </c>
      <c r="BQ11" s="139" t="str">
        <f t="shared" si="1"/>
        <v>AMORON'I MANIATOTAL</v>
      </c>
    </row>
    <row r="12" spans="1:69">
      <c r="A12" s="162" t="s">
        <v>126</v>
      </c>
      <c r="B12" s="13" t="s">
        <v>119</v>
      </c>
      <c r="C12" s="12">
        <f>SUMIF('3 PRESCOLAIRE PUBLIC'!$AU:$AU,$BQ12,'3 PRESCOLAIRE PUBLIC'!$K:$K)</f>
        <v>28882</v>
      </c>
      <c r="D12" s="12">
        <f>SUMIF('3 PRESCOLAIRE PUBLIC'!$AU:$AU,$BQ12,'3 PRESCOLAIRE PUBLIC'!$T:$T)</f>
        <v>1160</v>
      </c>
      <c r="E12" s="12">
        <f>SUMIF('3 PRESCOLAIRE PUBLIC'!$AU:$AU,$BQ12,'3 PRESCOLAIRE PUBLIC'!$AV:$AV)</f>
        <v>20511</v>
      </c>
      <c r="F12" s="12">
        <f>SUMIF('3 PRESCOLAIRE PUBLIC'!$AU:$AU,$BQ12,'3 PRESCOLAIRE PUBLIC'!$AC:$AC)</f>
        <v>1319</v>
      </c>
      <c r="G12" s="12">
        <f>SUMIF('3 PRESCOLAIRE PUBLIC'!$AU:$AU,$BQ12,'3 PRESCOLAIRE PUBLIC'!$AH:$AH)</f>
        <v>993</v>
      </c>
      <c r="H12" s="12">
        <f>SUMIF('4 PRIMAIRE PUBLIC'!$CR:$CR,$BQ12,'4 PRIMAIRE PUBLIC'!$M:$M)</f>
        <v>201060</v>
      </c>
      <c r="I12" s="12">
        <f>SUMIF('4 PRIMAIRE PUBLIC'!$CR:$CR,$BQ12,'4 PRIMAIRE PUBLIC'!$AA:$AA)</f>
        <v>32722</v>
      </c>
      <c r="J12" s="12">
        <f>SUMIF('4 PRIMAIRE PUBLIC'!$CR:$CR,$BQ12,'4 PRIMAIRE PUBLIC'!$BC:$BC)</f>
        <v>28335</v>
      </c>
      <c r="K12" s="12">
        <f>SUMIF('4 PRIMAIRE PUBLIC'!$CR:$CR,$BQ12,'4 PRIMAIRE PUBLIC'!$BG:$BG)</f>
        <v>17942</v>
      </c>
      <c r="L12" s="12">
        <f>SUMIF('4 PRIMAIRE PUBLIC'!$CR:$CR,$BQ12,'4 PRIMAIRE PUBLIC'!$BV:$BV)</f>
        <v>6164</v>
      </c>
      <c r="M12" s="12">
        <f>SUMIF('4 PRIMAIRE PUBLIC'!$CR:$CR,$BQ12,'4 PRIMAIRE PUBLIC'!$AK:$AK)</f>
        <v>5978</v>
      </c>
      <c r="N12" s="12">
        <f>SUMIF('4 PRIMAIRE PUBLIC'!$CR:$CR,$BQ12,'4 PRIMAIRE PUBLIC'!$CS:$CS)</f>
        <v>163280</v>
      </c>
      <c r="O12" s="12">
        <f>SUMIF('4 PRIMAIRE PUBLIC'!$CR:$CR,$BQ12,'4 PRIMAIRE PUBLIC'!$AO:$AO)</f>
        <v>1533</v>
      </c>
      <c r="P12" s="162" t="s">
        <v>126</v>
      </c>
      <c r="Q12" s="13" t="s">
        <v>119</v>
      </c>
      <c r="R12" s="12">
        <f>SUMIF('5 COLLEGE PUBLIC'!$CM:$CM,$BQ12,'5 COLLEGE PUBLIC'!$K:$K)</f>
        <v>71324</v>
      </c>
      <c r="S12" s="12">
        <f>SUMIF('5 COLLEGE PUBLIC'!$CM:$CM,$BQ12,'5 COLLEGE PUBLIC'!$W:$W)</f>
        <v>4516</v>
      </c>
      <c r="T12" s="12">
        <f>SUMIF('5 COLLEGE PUBLIC'!$CM:$CM,$BQ12,'5 COLLEGE PUBLIC'!$AX:$AX)</f>
        <v>14099</v>
      </c>
      <c r="U12" s="12">
        <f>SUMIF('5 COLLEGE PUBLIC'!$CM:$CM,$BQ12,'5 COLLEGE PUBLIC'!$BB:$BB)</f>
        <v>7291</v>
      </c>
      <c r="V12" s="12">
        <f>SUMIF('5 COLLEGE PUBLIC'!$CM:$CM,$BQ12,'5 COLLEGE PUBLIC'!$BQ:$BQ)</f>
        <v>3189</v>
      </c>
      <c r="W12" s="12">
        <f>SUMIF('5 COLLEGE PUBLIC'!$CM:$CM,$BQ12,'5 COLLEGE PUBLIC'!$AF:$AF)</f>
        <v>1608</v>
      </c>
      <c r="X12" s="12">
        <f>SUMIF('5 COLLEGE PUBLIC'!$CM:$CM,$BQ12,'5 COLLEGE PUBLIC'!$CN:$CN)</f>
        <v>57780</v>
      </c>
      <c r="Y12" s="12">
        <f>SUMIF('5 COLLEGE PUBLIC'!$CM:$CM,$BQ12,'5 COLLEGE PUBLIC'!$AJ:$AJ)</f>
        <v>235</v>
      </c>
      <c r="Z12" s="8">
        <f>SUMIF('6 LYCEE PUBLIC'!$DT:$DT,$BQ12,'6 LYCEE PUBLIC'!$U:$U)</f>
        <v>23168</v>
      </c>
      <c r="AA12" s="8">
        <f>SUMIF('6 LYCEE PUBLIC'!$DT:$DT,$BQ12,'6 LYCEE PUBLIC'!$AQ:$AQ)</f>
        <v>1799</v>
      </c>
      <c r="AB12" s="8">
        <f>SUMIF('6 LYCEE PUBLIC'!$DT:$DT,$BQ12,'6 LYCEE PUBLIC'!$DU:$DU)</f>
        <v>6117</v>
      </c>
      <c r="AC12" s="8">
        <f>SUMIF('6 LYCEE PUBLIC'!$DT:$DT,$BQ12,'6 LYCEE PUBLIC'!$DV:$DV)</f>
        <v>3400</v>
      </c>
      <c r="AD12" s="8">
        <f>SUMIF('6 LYCEE PUBLIC'!$DT:$DT,$BQ12,'6 LYCEE PUBLIC'!$CV:$CV)</f>
        <v>1400</v>
      </c>
      <c r="AE12" s="8">
        <f>SUMIF('6 LYCEE PUBLIC'!$DT:$DT,$BQ12,'6 LYCEE PUBLIC'!$BE:$BE)</f>
        <v>525</v>
      </c>
      <c r="AF12" s="8">
        <f>SUMIF('6 LYCEE PUBLIC'!$DT:$DT,$BQ12,'6 LYCEE PUBLIC'!$DW:$DW)</f>
        <v>21244</v>
      </c>
      <c r="AG12" s="8">
        <f>SUMIF('6 LYCEE PUBLIC'!$DT:$DT,$BQ12,'6 LYCEE PUBLIC'!$BI:$BI)</f>
        <v>77</v>
      </c>
      <c r="AH12" s="166" t="s">
        <v>126</v>
      </c>
      <c r="AI12" s="7" t="s">
        <v>119</v>
      </c>
      <c r="AJ12" s="8">
        <f>SUMIF('7 PRESCOLAIRE PRIVE'!$AP:$AP,$BQ12,'7 PRESCOLAIRE PRIVE'!$K:$K)</f>
        <v>55907</v>
      </c>
      <c r="AK12" s="8">
        <f>SUMIF('7 PRESCOLAIRE PRIVE'!$AP:$AP,$BQ12,'7 PRESCOLAIRE PRIVE'!$T:$T)</f>
        <v>2267</v>
      </c>
      <c r="AL12" s="8">
        <f>SUMIF('7 PRESCOLAIRE PRIVE'!$AP:$AP,$BQ12,'7 PRESCOLAIRE PRIVE'!$AQ:$AQ)</f>
        <v>55190</v>
      </c>
      <c r="AM12" s="8">
        <f>SUMIF('7 PRESCOLAIRE PRIVE'!$AP:$AP,$BQ12,'7 PRESCOLAIRE PRIVE'!$X:$X)</f>
        <v>2621</v>
      </c>
      <c r="AN12" s="8">
        <f>SUMIF('7 PRESCOLAIRE PRIVE'!$AP:$AP,$BQ12,'7 PRESCOLAIRE PRIVE'!$AC:$AC)</f>
        <v>999</v>
      </c>
      <c r="AO12" s="4">
        <f>SUMIF('8 PRIMAIRE PRIVE'!$CN:$CN,$BQ12,'8 PRIMAIRE PRIVE'!$M:$M)</f>
        <v>157525</v>
      </c>
      <c r="AP12" s="4">
        <f>SUMIF('8 PRIMAIRE PRIVE'!$CN:$CN,$BQ12,'8 PRIMAIRE PRIVE'!$AA:$AA)</f>
        <v>9738</v>
      </c>
      <c r="AQ12" s="4">
        <f>SUMIF('8 PRIMAIRE PRIVE'!$CN:$CN,$BQ12,'8 PRIMAIRE PRIVE'!$BC:$BC)</f>
        <v>27381</v>
      </c>
      <c r="AR12" s="4">
        <f>SUMIF('8 PRIMAIRE PRIVE'!$CN:$CN,$BQ12,'8 PRIMAIRE PRIVE'!$BG:$BG)</f>
        <v>21227</v>
      </c>
      <c r="AS12" s="4">
        <f>SUMIF('8 PRIMAIRE PRIVE'!$CN:$CN,$BQ12,'8 PRIMAIRE PRIVE'!$BQ:$BQ)</f>
        <v>6057</v>
      </c>
      <c r="AT12" s="4">
        <f>SUMIF('8 PRIMAIRE PRIVE'!$CN:$CN,$BQ12,'8 PRIMAIRE PRIVE'!$AK:$AK)</f>
        <v>6260</v>
      </c>
      <c r="AU12" s="4">
        <f>SUMIF('8 PRIMAIRE PRIVE'!$CN:$CN,$BQ12,'8 PRIMAIRE PRIVE'!$CO:$CO)</f>
        <v>184769</v>
      </c>
      <c r="AV12" s="4">
        <f>SUMIF('8 PRIMAIRE PRIVE'!$CN:$CN,$BQ12,'8 PRIMAIRE PRIVE'!$AO:$AO)</f>
        <v>1440</v>
      </c>
      <c r="AW12" s="167" t="s">
        <v>126</v>
      </c>
      <c r="AX12" s="7" t="s">
        <v>119</v>
      </c>
      <c r="AY12" s="4">
        <f>SUMIF('9 COLLEGE PRIVE'!$CJ:$CJ,$BQ12,'9 COLLEGE PRIVE'!$K:$K)</f>
        <v>80362</v>
      </c>
      <c r="AZ12" s="4">
        <f>SUMIF('9 COLLEGE PRIVE'!$CJ:$CJ,$BQ12,'9 COLLEGE PRIVE'!$W:$W)</f>
        <v>3315</v>
      </c>
      <c r="BA12" s="4">
        <f>SUMIF('9 COLLEGE PRIVE'!$CJ:$CJ,$BQ12,'9 COLLEGE PRIVE'!$AX:$AX)</f>
        <v>23058</v>
      </c>
      <c r="BB12" s="4">
        <f>SUMIF('9 COLLEGE PRIVE'!$CJ:$CJ,$BQ12,'9 COLLEGE PRIVE'!$BB:$BB)</f>
        <v>13621</v>
      </c>
      <c r="BC12" s="4">
        <f>SUMIF('9 COLLEGE PRIVE'!$CJ:$CJ,$BQ12,'9 COLLEGE PRIVE'!$BL:$BL)</f>
        <v>5934</v>
      </c>
      <c r="BD12" s="4">
        <f>SUMIF('9 COLLEGE PRIVE'!$CJ:$CJ,$BQ12,'9 COLLEGE PRIVE'!$AF:$AF)</f>
        <v>3284</v>
      </c>
      <c r="BE12" s="4">
        <f>SUMIF('9 COLLEGE PRIVE'!$CJ:$CJ,$BQ12,'9 COLLEGE PRIVE'!$CK:$CK)</f>
        <v>97289</v>
      </c>
      <c r="BF12" s="4">
        <f>SUMIF('9 COLLEGE PRIVE'!$CJ:$CJ,$BQ12,'9 COLLEGE PRIVE'!$AJ:$AJ)</f>
        <v>752</v>
      </c>
      <c r="BG12" s="4">
        <f>SUMIF('10 LYCEE PRIVE'!$DQ:$DQ,$BQ12,'10 LYCEE PRIVE'!$U:$U)</f>
        <v>29764</v>
      </c>
      <c r="BH12" s="4">
        <f>SUMIF('10 LYCEE PRIVE'!$DQ:$DQ,$BQ12,'10 LYCEE PRIVE'!$AQ:$AQ)</f>
        <v>1199</v>
      </c>
      <c r="BI12" s="4">
        <f>SUMIF('10 LYCEE PRIVE'!$DQ:$DQ,$BQ12,'10 LYCEE PRIVE'!$DR:$DR)</f>
        <v>12124</v>
      </c>
      <c r="BJ12" s="4">
        <f>SUMIF('10 LYCEE PRIVE'!$DQ:$DQ,$BQ12,'10 LYCEE PRIVE'!$DS:$DS)</f>
        <v>6826</v>
      </c>
      <c r="BK12" s="4">
        <f>SUMIF('10 LYCEE PRIVE'!$DQ:$DQ,$BQ12,'10 LYCEE PRIVE'!$CQ:$CQ)</f>
        <v>2649</v>
      </c>
      <c r="BL12" s="4">
        <f>SUMIF('10 LYCEE PRIVE'!$DQ:$DQ,$BQ12,'10 LYCEE PRIVE'!$BE:$BE)</f>
        <v>1226</v>
      </c>
      <c r="BM12" s="4">
        <f>SUMIF('10 LYCEE PRIVE'!$DQ:$DQ,$BQ12,'10 LYCEE PRIVE'!$DT:$DT)</f>
        <v>37586</v>
      </c>
      <c r="BN12" s="4">
        <f>SUMIF('10 LYCEE PRIVE'!$DQ:$DQ,$BQ12,'10 LYCEE PRIVE'!$BI:$BI)</f>
        <v>300</v>
      </c>
      <c r="BO12" s="135"/>
      <c r="BP12" s="139" t="str">
        <f t="shared" si="0"/>
        <v>ANALAMANGA</v>
      </c>
      <c r="BQ12" s="139" t="str">
        <f t="shared" si="1"/>
        <v>ANALAMANGARURAL</v>
      </c>
    </row>
    <row r="13" spans="1:69">
      <c r="A13" s="162"/>
      <c r="B13" s="13" t="s">
        <v>120</v>
      </c>
      <c r="C13" s="12">
        <f>SUMIF('3 PRESCOLAIRE PUBLIC'!$AU:$AU,$BQ13,'3 PRESCOLAIRE PUBLIC'!$K:$K)</f>
        <v>9322</v>
      </c>
      <c r="D13" s="12">
        <f>SUMIF('3 PRESCOLAIRE PUBLIC'!$AU:$AU,$BQ13,'3 PRESCOLAIRE PUBLIC'!$T:$T)</f>
        <v>240</v>
      </c>
      <c r="E13" s="12">
        <f>SUMIF('3 PRESCOLAIRE PUBLIC'!$AU:$AU,$BQ13,'3 PRESCOLAIRE PUBLIC'!$AV:$AV)</f>
        <v>6264</v>
      </c>
      <c r="F13" s="12">
        <f>SUMIF('3 PRESCOLAIRE PUBLIC'!$AU:$AU,$BQ13,'3 PRESCOLAIRE PUBLIC'!$AC:$AC)</f>
        <v>372</v>
      </c>
      <c r="G13" s="12">
        <f>SUMIF('3 PRESCOLAIRE PUBLIC'!$AU:$AU,$BQ13,'3 PRESCOLAIRE PUBLIC'!$AH:$AH)</f>
        <v>153</v>
      </c>
      <c r="H13" s="12">
        <f>SUMIF('4 PRIMAIRE PUBLIC'!$CR:$CR,$BQ13,'4 PRIMAIRE PUBLIC'!$M:$M)</f>
        <v>62259</v>
      </c>
      <c r="I13" s="12">
        <f>SUMIF('4 PRIMAIRE PUBLIC'!$CR:$CR,$BQ13,'4 PRIMAIRE PUBLIC'!$AA:$AA)</f>
        <v>9879</v>
      </c>
      <c r="J13" s="12">
        <f>SUMIF('4 PRIMAIRE PUBLIC'!$CR:$CR,$BQ13,'4 PRIMAIRE PUBLIC'!$BC:$BC)</f>
        <v>9749</v>
      </c>
      <c r="K13" s="12">
        <f>SUMIF('4 PRIMAIRE PUBLIC'!$CR:$CR,$BQ13,'4 PRIMAIRE PUBLIC'!$BG:$BG)</f>
        <v>6071</v>
      </c>
      <c r="L13" s="12">
        <f>SUMIF('4 PRIMAIRE PUBLIC'!$CR:$CR,$BQ13,'4 PRIMAIRE PUBLIC'!$BV:$BV)</f>
        <v>1266</v>
      </c>
      <c r="M13" s="12">
        <f>SUMIF('4 PRIMAIRE PUBLIC'!$CR:$CR,$BQ13,'4 PRIMAIRE PUBLIC'!$AK:$AK)</f>
        <v>1032</v>
      </c>
      <c r="N13" s="12">
        <f>SUMIF('4 PRIMAIRE PUBLIC'!$CR:$CR,$BQ13,'4 PRIMAIRE PUBLIC'!$CS:$CS)</f>
        <v>39904</v>
      </c>
      <c r="O13" s="12">
        <f>SUMIF('4 PRIMAIRE PUBLIC'!$CR:$CR,$BQ13,'4 PRIMAIRE PUBLIC'!$AO:$AO)</f>
        <v>173</v>
      </c>
      <c r="P13" s="162"/>
      <c r="Q13" s="13" t="s">
        <v>120</v>
      </c>
      <c r="R13" s="12">
        <f>SUMIF('5 COLLEGE PUBLIC'!$CM:$CM,$BQ13,'5 COLLEGE PUBLIC'!$K:$K)</f>
        <v>26785</v>
      </c>
      <c r="S13" s="12">
        <f>SUMIF('5 COLLEGE PUBLIC'!$CM:$CM,$BQ13,'5 COLLEGE PUBLIC'!$W:$W)</f>
        <v>2313</v>
      </c>
      <c r="T13" s="12">
        <f>SUMIF('5 COLLEGE PUBLIC'!$CM:$CM,$BQ13,'5 COLLEGE PUBLIC'!$AX:$AX)</f>
        <v>6638</v>
      </c>
      <c r="U13" s="12">
        <f>SUMIF('5 COLLEGE PUBLIC'!$CM:$CM,$BQ13,'5 COLLEGE PUBLIC'!$BB:$BB)</f>
        <v>3022</v>
      </c>
      <c r="V13" s="12">
        <f>SUMIF('5 COLLEGE PUBLIC'!$CM:$CM,$BQ13,'5 COLLEGE PUBLIC'!$BQ:$BQ)</f>
        <v>903</v>
      </c>
      <c r="W13" s="12">
        <f>SUMIF('5 COLLEGE PUBLIC'!$CM:$CM,$BQ13,'5 COLLEGE PUBLIC'!$AF:$AF)</f>
        <v>420</v>
      </c>
      <c r="X13" s="12">
        <f>SUMIF('5 COLLEGE PUBLIC'!$CM:$CM,$BQ13,'5 COLLEGE PUBLIC'!$CN:$CN)</f>
        <v>20157</v>
      </c>
      <c r="Y13" s="12">
        <f>SUMIF('5 COLLEGE PUBLIC'!$CM:$CM,$BQ13,'5 COLLEGE PUBLIC'!$AJ:$AJ)</f>
        <v>32</v>
      </c>
      <c r="Z13" s="8">
        <f>SUMIF('6 LYCEE PUBLIC'!$DT:$DT,$BQ13,'6 LYCEE PUBLIC'!$U:$U)</f>
        <v>16829</v>
      </c>
      <c r="AA13" s="8">
        <f>SUMIF('6 LYCEE PUBLIC'!$DT:$DT,$BQ13,'6 LYCEE PUBLIC'!$AQ:$AQ)</f>
        <v>1585</v>
      </c>
      <c r="AB13" s="8">
        <f>SUMIF('6 LYCEE PUBLIC'!$DT:$DT,$BQ13,'6 LYCEE PUBLIC'!$DU:$DU)</f>
        <v>6149</v>
      </c>
      <c r="AC13" s="8">
        <f>SUMIF('6 LYCEE PUBLIC'!$DT:$DT,$BQ13,'6 LYCEE PUBLIC'!$DV:$DV)</f>
        <v>2692</v>
      </c>
      <c r="AD13" s="8">
        <f>SUMIF('6 LYCEE PUBLIC'!$DT:$DT,$BQ13,'6 LYCEE PUBLIC'!$CV:$CV)</f>
        <v>796</v>
      </c>
      <c r="AE13" s="8">
        <f>SUMIF('6 LYCEE PUBLIC'!$DT:$DT,$BQ13,'6 LYCEE PUBLIC'!$BE:$BE)</f>
        <v>321</v>
      </c>
      <c r="AF13" s="8">
        <f>SUMIF('6 LYCEE PUBLIC'!$DT:$DT,$BQ13,'6 LYCEE PUBLIC'!$DW:$DW)</f>
        <v>15549</v>
      </c>
      <c r="AG13" s="8">
        <f>SUMIF('6 LYCEE PUBLIC'!$DT:$DT,$BQ13,'6 LYCEE PUBLIC'!$BI:$BI)</f>
        <v>11</v>
      </c>
      <c r="AH13" s="166"/>
      <c r="AI13" s="7" t="s">
        <v>120</v>
      </c>
      <c r="AJ13" s="8">
        <f>SUMIF('7 PRESCOLAIRE PRIVE'!$AP:$AP,$BQ13,'7 PRESCOLAIRE PRIVE'!$K:$K)</f>
        <v>40914</v>
      </c>
      <c r="AK13" s="8">
        <f>SUMIF('7 PRESCOLAIRE PRIVE'!$AP:$AP,$BQ13,'7 PRESCOLAIRE PRIVE'!$T:$T)</f>
        <v>1731</v>
      </c>
      <c r="AL13" s="8">
        <f>SUMIF('7 PRESCOLAIRE PRIVE'!$AP:$AP,$BQ13,'7 PRESCOLAIRE PRIVE'!$AQ:$AQ)</f>
        <v>41605</v>
      </c>
      <c r="AM13" s="8">
        <f>SUMIF('7 PRESCOLAIRE PRIVE'!$AP:$AP,$BQ13,'7 PRESCOLAIRE PRIVE'!$X:$X)</f>
        <v>1800</v>
      </c>
      <c r="AN13" s="8">
        <f>SUMIF('7 PRESCOLAIRE PRIVE'!$AP:$AP,$BQ13,'7 PRESCOLAIRE PRIVE'!$AC:$AC)</f>
        <v>540</v>
      </c>
      <c r="AO13" s="4">
        <f>SUMIF('8 PRIMAIRE PRIVE'!$CN:$CN,$BQ13,'8 PRIMAIRE PRIVE'!$M:$M)</f>
        <v>105174</v>
      </c>
      <c r="AP13" s="4">
        <f>SUMIF('8 PRIMAIRE PRIVE'!$CN:$CN,$BQ13,'8 PRIMAIRE PRIVE'!$AA:$AA)</f>
        <v>3078</v>
      </c>
      <c r="AQ13" s="4">
        <f>SUMIF('8 PRIMAIRE PRIVE'!$CN:$CN,$BQ13,'8 PRIMAIRE PRIVE'!$BC:$BC)</f>
        <v>18589</v>
      </c>
      <c r="AR13" s="4">
        <f>SUMIF('8 PRIMAIRE PRIVE'!$CN:$CN,$BQ13,'8 PRIMAIRE PRIVE'!$BG:$BG)</f>
        <v>14402</v>
      </c>
      <c r="AS13" s="4">
        <f>SUMIF('8 PRIMAIRE PRIVE'!$CN:$CN,$BQ13,'8 PRIMAIRE PRIVE'!$BQ:$BQ)</f>
        <v>3464</v>
      </c>
      <c r="AT13" s="4">
        <f>SUMIF('8 PRIMAIRE PRIVE'!$CN:$CN,$BQ13,'8 PRIMAIRE PRIVE'!$AK:$AK)</f>
        <v>3706</v>
      </c>
      <c r="AU13" s="4">
        <f>SUMIF('8 PRIMAIRE PRIVE'!$CN:$CN,$BQ13,'8 PRIMAIRE PRIVE'!$CO:$CO)</f>
        <v>121714</v>
      </c>
      <c r="AV13" s="4">
        <f>SUMIF('8 PRIMAIRE PRIVE'!$CN:$CN,$BQ13,'8 PRIMAIRE PRIVE'!$AO:$AO)</f>
        <v>675</v>
      </c>
      <c r="AW13" s="167"/>
      <c r="AX13" s="7" t="s">
        <v>120</v>
      </c>
      <c r="AY13" s="4">
        <f>SUMIF('9 COLLEGE PRIVE'!$CJ:$CJ,$BQ13,'9 COLLEGE PRIVE'!$K:$K)</f>
        <v>67877</v>
      </c>
      <c r="AZ13" s="4">
        <f>SUMIF('9 COLLEGE PRIVE'!$CJ:$CJ,$BQ13,'9 COLLEGE PRIVE'!$W:$W)</f>
        <v>1905</v>
      </c>
      <c r="BA13" s="4">
        <f>SUMIF('9 COLLEGE PRIVE'!$CJ:$CJ,$BQ13,'9 COLLEGE PRIVE'!$AX:$AX)</f>
        <v>18575</v>
      </c>
      <c r="BB13" s="4">
        <f>SUMIF('9 COLLEGE PRIVE'!$CJ:$CJ,$BQ13,'9 COLLEGE PRIVE'!$BB:$BB)</f>
        <v>11105</v>
      </c>
      <c r="BC13" s="4">
        <f>SUMIF('9 COLLEGE PRIVE'!$CJ:$CJ,$BQ13,'9 COLLEGE PRIVE'!$BL:$BL)</f>
        <v>3684</v>
      </c>
      <c r="BD13" s="4">
        <f>SUMIF('9 COLLEGE PRIVE'!$CJ:$CJ,$BQ13,'9 COLLEGE PRIVE'!$AF:$AF)</f>
        <v>2307</v>
      </c>
      <c r="BE13" s="4">
        <f>SUMIF('9 COLLEGE PRIVE'!$CJ:$CJ,$BQ13,'9 COLLEGE PRIVE'!$CK:$CK)</f>
        <v>77624</v>
      </c>
      <c r="BF13" s="4">
        <f>SUMIF('9 COLLEGE PRIVE'!$CJ:$CJ,$BQ13,'9 COLLEGE PRIVE'!$AJ:$AJ)</f>
        <v>456</v>
      </c>
      <c r="BG13" s="4">
        <f>SUMIF('10 LYCEE PRIVE'!$DQ:$DQ,$BQ13,'10 LYCEE PRIVE'!$U:$U)</f>
        <v>29518</v>
      </c>
      <c r="BH13" s="4">
        <f>SUMIF('10 LYCEE PRIVE'!$DQ:$DQ,$BQ13,'10 LYCEE PRIVE'!$AQ:$AQ)</f>
        <v>1571</v>
      </c>
      <c r="BI13" s="4">
        <f>SUMIF('10 LYCEE PRIVE'!$DQ:$DQ,$BQ13,'10 LYCEE PRIVE'!$DR:$DR)</f>
        <v>11252</v>
      </c>
      <c r="BJ13" s="4">
        <f>SUMIF('10 LYCEE PRIVE'!$DQ:$DQ,$BQ13,'10 LYCEE PRIVE'!$DS:$DS)</f>
        <v>6576</v>
      </c>
      <c r="BK13" s="4">
        <f>SUMIF('10 LYCEE PRIVE'!$DQ:$DQ,$BQ13,'10 LYCEE PRIVE'!$CQ:$CQ)</f>
        <v>2010</v>
      </c>
      <c r="BL13" s="4">
        <f>SUMIF('10 LYCEE PRIVE'!$DQ:$DQ,$BQ13,'10 LYCEE PRIVE'!$BE:$BE)</f>
        <v>1164</v>
      </c>
      <c r="BM13" s="4">
        <f>SUMIF('10 LYCEE PRIVE'!$DQ:$DQ,$BQ13,'10 LYCEE PRIVE'!$DT:$DT)</f>
        <v>39226</v>
      </c>
      <c r="BN13" s="4">
        <f>SUMIF('10 LYCEE PRIVE'!$DQ:$DQ,$BQ13,'10 LYCEE PRIVE'!$BI:$BI)</f>
        <v>232</v>
      </c>
      <c r="BO13" s="135"/>
      <c r="BP13" s="139" t="str">
        <f t="shared" si="0"/>
        <v>ANALAMANGA</v>
      </c>
      <c r="BQ13" s="139" t="str">
        <f t="shared" si="1"/>
        <v>ANALAMANGAURBAIN</v>
      </c>
    </row>
    <row r="14" spans="1:69">
      <c r="A14" s="162"/>
      <c r="B14" s="34" t="s">
        <v>102</v>
      </c>
      <c r="C14" s="35">
        <f>SUMIF('3 PRESCOLAIRE PUBLIC'!$AU:$AU,$BQ14,'3 PRESCOLAIRE PUBLIC'!$K:$K)</f>
        <v>38204</v>
      </c>
      <c r="D14" s="35">
        <f>SUMIF('3 PRESCOLAIRE PUBLIC'!$AU:$AU,$BQ14,'3 PRESCOLAIRE PUBLIC'!$T:$T)</f>
        <v>1400</v>
      </c>
      <c r="E14" s="35">
        <f>SUMIF('3 PRESCOLAIRE PUBLIC'!$AU:$AU,$BQ14,'3 PRESCOLAIRE PUBLIC'!$AV:$AV)</f>
        <v>26775</v>
      </c>
      <c r="F14" s="35">
        <f>SUMIF('3 PRESCOLAIRE PUBLIC'!$AU:$AU,$BQ14,'3 PRESCOLAIRE PUBLIC'!$AC:$AC)</f>
        <v>1691</v>
      </c>
      <c r="G14" s="35">
        <f>SUMIF('3 PRESCOLAIRE PUBLIC'!$AU:$AU,$BQ14,'3 PRESCOLAIRE PUBLIC'!$AH:$AH)</f>
        <v>1146</v>
      </c>
      <c r="H14" s="35">
        <f>SUMIF('4 PRIMAIRE PUBLIC'!$CR:$CR,$BQ14,'4 PRIMAIRE PUBLIC'!$M:$M)</f>
        <v>263319</v>
      </c>
      <c r="I14" s="35">
        <f>SUMIF('4 PRIMAIRE PUBLIC'!$CR:$CR,$BQ14,'4 PRIMAIRE PUBLIC'!$AA:$AA)</f>
        <v>42601</v>
      </c>
      <c r="J14" s="35">
        <f>SUMIF('4 PRIMAIRE PUBLIC'!$CR:$CR,$BQ14,'4 PRIMAIRE PUBLIC'!$BC:$BC)</f>
        <v>38084</v>
      </c>
      <c r="K14" s="35">
        <f>SUMIF('4 PRIMAIRE PUBLIC'!$CR:$CR,$BQ14,'4 PRIMAIRE PUBLIC'!$BG:$BG)</f>
        <v>24013</v>
      </c>
      <c r="L14" s="35">
        <f>SUMIF('4 PRIMAIRE PUBLIC'!$CR:$CR,$BQ14,'4 PRIMAIRE PUBLIC'!$BV:$BV)</f>
        <v>7430</v>
      </c>
      <c r="M14" s="35">
        <f>SUMIF('4 PRIMAIRE PUBLIC'!$CR:$CR,$BQ14,'4 PRIMAIRE PUBLIC'!$AK:$AK)</f>
        <v>7010</v>
      </c>
      <c r="N14" s="35">
        <f>SUMIF('4 PRIMAIRE PUBLIC'!$CR:$CR,$BQ14,'4 PRIMAIRE PUBLIC'!$CS:$CS)</f>
        <v>203184</v>
      </c>
      <c r="O14" s="35">
        <f>SUMIF('4 PRIMAIRE PUBLIC'!$CR:$CR,$BQ14,'4 PRIMAIRE PUBLIC'!$AO:$AO)</f>
        <v>1706</v>
      </c>
      <c r="P14" s="162"/>
      <c r="Q14" s="34" t="s">
        <v>102</v>
      </c>
      <c r="R14" s="35">
        <f>SUMIF('5 COLLEGE PUBLIC'!$CM:$CM,$BQ14,'5 COLLEGE PUBLIC'!$K:$K)</f>
        <v>98109</v>
      </c>
      <c r="S14" s="35">
        <f>SUMIF('5 COLLEGE PUBLIC'!$CM:$CM,$BQ14,'5 COLLEGE PUBLIC'!$W:$W)</f>
        <v>6829</v>
      </c>
      <c r="T14" s="35">
        <f>SUMIF('5 COLLEGE PUBLIC'!$CM:$CM,$BQ14,'5 COLLEGE PUBLIC'!$AX:$AX)</f>
        <v>20737</v>
      </c>
      <c r="U14" s="35">
        <f>SUMIF('5 COLLEGE PUBLIC'!$CM:$CM,$BQ14,'5 COLLEGE PUBLIC'!$BB:$BB)</f>
        <v>10313</v>
      </c>
      <c r="V14" s="35">
        <f>SUMIF('5 COLLEGE PUBLIC'!$CM:$CM,$BQ14,'5 COLLEGE PUBLIC'!$BQ:$BQ)</f>
        <v>4092</v>
      </c>
      <c r="W14" s="35">
        <f>SUMIF('5 COLLEGE PUBLIC'!$CM:$CM,$BQ14,'5 COLLEGE PUBLIC'!$AF:$AF)</f>
        <v>2028</v>
      </c>
      <c r="X14" s="35">
        <f>SUMIF('5 COLLEGE PUBLIC'!$CM:$CM,$BQ14,'5 COLLEGE PUBLIC'!$CN:$CN)</f>
        <v>77937</v>
      </c>
      <c r="Y14" s="35">
        <f>SUMIF('5 COLLEGE PUBLIC'!$CM:$CM,$BQ14,'5 COLLEGE PUBLIC'!$AJ:$AJ)</f>
        <v>267</v>
      </c>
      <c r="Z14" s="35">
        <f>SUMIF('6 LYCEE PUBLIC'!$DT:$DT,$BQ14,'6 LYCEE PUBLIC'!$U:$U)</f>
        <v>39997</v>
      </c>
      <c r="AA14" s="35">
        <f>SUMIF('6 LYCEE PUBLIC'!$DT:$DT,$BQ14,'6 LYCEE PUBLIC'!$AQ:$AQ)</f>
        <v>3384</v>
      </c>
      <c r="AB14" s="35">
        <f>SUMIF('6 LYCEE PUBLIC'!$DT:$DT,$BQ14,'6 LYCEE PUBLIC'!$DU:$DU)</f>
        <v>12266</v>
      </c>
      <c r="AC14" s="35">
        <f>SUMIF('6 LYCEE PUBLIC'!$DT:$DT,$BQ14,'6 LYCEE PUBLIC'!$DV:$DV)</f>
        <v>6092</v>
      </c>
      <c r="AD14" s="35">
        <f>SUMIF('6 LYCEE PUBLIC'!$DT:$DT,$BQ14,'6 LYCEE PUBLIC'!$CV:$CV)</f>
        <v>2196</v>
      </c>
      <c r="AE14" s="35">
        <f>SUMIF('6 LYCEE PUBLIC'!$DT:$DT,$BQ14,'6 LYCEE PUBLIC'!$BE:$BE)</f>
        <v>846</v>
      </c>
      <c r="AF14" s="35">
        <f>SUMIF('6 LYCEE PUBLIC'!$DT:$DT,$BQ14,'6 LYCEE PUBLIC'!$DW:$DW)</f>
        <v>36793</v>
      </c>
      <c r="AG14" s="35">
        <f>SUMIF('6 LYCEE PUBLIC'!$DT:$DT,$BQ14,'6 LYCEE PUBLIC'!$BI:$BI)</f>
        <v>88</v>
      </c>
      <c r="AH14" s="166"/>
      <c r="AI14" s="34" t="s">
        <v>102</v>
      </c>
      <c r="AJ14" s="35">
        <f>SUMIF('7 PRESCOLAIRE PRIVE'!$AP:$AP,$BQ14,'7 PRESCOLAIRE PRIVE'!$K:$K)</f>
        <v>96821</v>
      </c>
      <c r="AK14" s="35">
        <f>SUMIF('7 PRESCOLAIRE PRIVE'!$AP:$AP,$BQ14,'7 PRESCOLAIRE PRIVE'!$T:$T)</f>
        <v>3998</v>
      </c>
      <c r="AL14" s="35">
        <f>SUMIF('7 PRESCOLAIRE PRIVE'!$AP:$AP,$BQ14,'7 PRESCOLAIRE PRIVE'!$AQ:$AQ)</f>
        <v>96795</v>
      </c>
      <c r="AM14" s="35">
        <f>SUMIF('7 PRESCOLAIRE PRIVE'!$AP:$AP,$BQ14,'7 PRESCOLAIRE PRIVE'!$X:$X)</f>
        <v>4421</v>
      </c>
      <c r="AN14" s="35">
        <f>SUMIF('7 PRESCOLAIRE PRIVE'!$AP:$AP,$BQ14,'7 PRESCOLAIRE PRIVE'!$AC:$AC)</f>
        <v>1539</v>
      </c>
      <c r="AO14" s="35">
        <f>SUMIF('8 PRIMAIRE PRIVE'!$CN:$CN,$BQ14,'8 PRIMAIRE PRIVE'!$M:$M)</f>
        <v>262699</v>
      </c>
      <c r="AP14" s="35">
        <f>SUMIF('8 PRIMAIRE PRIVE'!$CN:$CN,$BQ14,'8 PRIMAIRE PRIVE'!$AA:$AA)</f>
        <v>12816</v>
      </c>
      <c r="AQ14" s="35">
        <f>SUMIF('8 PRIMAIRE PRIVE'!$CN:$CN,$BQ14,'8 PRIMAIRE PRIVE'!$BC:$BC)</f>
        <v>45970</v>
      </c>
      <c r="AR14" s="35">
        <f>SUMIF('8 PRIMAIRE PRIVE'!$CN:$CN,$BQ14,'8 PRIMAIRE PRIVE'!$BG:$BG)</f>
        <v>35629</v>
      </c>
      <c r="AS14" s="35">
        <f>SUMIF('8 PRIMAIRE PRIVE'!$CN:$CN,$BQ14,'8 PRIMAIRE PRIVE'!$BQ:$BQ)</f>
        <v>9521</v>
      </c>
      <c r="AT14" s="35">
        <f>SUMIF('8 PRIMAIRE PRIVE'!$CN:$CN,$BQ14,'8 PRIMAIRE PRIVE'!$AK:$AK)</f>
        <v>9966</v>
      </c>
      <c r="AU14" s="35">
        <f>SUMIF('8 PRIMAIRE PRIVE'!$CN:$CN,$BQ14,'8 PRIMAIRE PRIVE'!$CO:$CO)</f>
        <v>306483</v>
      </c>
      <c r="AV14" s="35">
        <f>SUMIF('8 PRIMAIRE PRIVE'!$CN:$CN,$BQ14,'8 PRIMAIRE PRIVE'!$AO:$AO)</f>
        <v>2115</v>
      </c>
      <c r="AW14" s="167"/>
      <c r="AX14" s="34" t="s">
        <v>102</v>
      </c>
      <c r="AY14" s="35">
        <f>SUMIF('9 COLLEGE PRIVE'!$CJ:$CJ,$BQ14,'9 COLLEGE PRIVE'!$K:$K)</f>
        <v>148239</v>
      </c>
      <c r="AZ14" s="35">
        <f>SUMIF('9 COLLEGE PRIVE'!$CJ:$CJ,$BQ14,'9 COLLEGE PRIVE'!$W:$W)</f>
        <v>5220</v>
      </c>
      <c r="BA14" s="35">
        <f>SUMIF('9 COLLEGE PRIVE'!$CJ:$CJ,$BQ14,'9 COLLEGE PRIVE'!$AX:$AX)</f>
        <v>41633</v>
      </c>
      <c r="BB14" s="35">
        <f>SUMIF('9 COLLEGE PRIVE'!$CJ:$CJ,$BQ14,'9 COLLEGE PRIVE'!$BB:$BB)</f>
        <v>24726</v>
      </c>
      <c r="BC14" s="35">
        <f>SUMIF('9 COLLEGE PRIVE'!$CJ:$CJ,$BQ14,'9 COLLEGE PRIVE'!$BL:$BL)</f>
        <v>9618</v>
      </c>
      <c r="BD14" s="35">
        <f>SUMIF('9 COLLEGE PRIVE'!$CJ:$CJ,$BQ14,'9 COLLEGE PRIVE'!$AF:$AF)</f>
        <v>5591</v>
      </c>
      <c r="BE14" s="35">
        <f>SUMIF('9 COLLEGE PRIVE'!$CJ:$CJ,$BQ14,'9 COLLEGE PRIVE'!$CK:$CK)</f>
        <v>174913</v>
      </c>
      <c r="BF14" s="35">
        <f>SUMIF('9 COLLEGE PRIVE'!$CJ:$CJ,$BQ14,'9 COLLEGE PRIVE'!$AJ:$AJ)</f>
        <v>1208</v>
      </c>
      <c r="BG14" s="35">
        <f>SUMIF('10 LYCEE PRIVE'!$DQ:$DQ,$BQ14,'10 LYCEE PRIVE'!$U:$U)</f>
        <v>59282</v>
      </c>
      <c r="BH14" s="35">
        <f>SUMIF('10 LYCEE PRIVE'!$DQ:$DQ,$BQ14,'10 LYCEE PRIVE'!$AQ:$AQ)</f>
        <v>2770</v>
      </c>
      <c r="BI14" s="35">
        <f>SUMIF('10 LYCEE PRIVE'!$DQ:$DQ,$BQ14,'10 LYCEE PRIVE'!$DR:$DR)</f>
        <v>23376</v>
      </c>
      <c r="BJ14" s="35">
        <f>SUMIF('10 LYCEE PRIVE'!$DQ:$DQ,$BQ14,'10 LYCEE PRIVE'!$DS:$DS)</f>
        <v>13402</v>
      </c>
      <c r="BK14" s="35">
        <f>SUMIF('10 LYCEE PRIVE'!$DQ:$DQ,$BQ14,'10 LYCEE PRIVE'!$CQ:$CQ)</f>
        <v>4659</v>
      </c>
      <c r="BL14" s="35">
        <f>SUMIF('10 LYCEE PRIVE'!$DQ:$DQ,$BQ14,'10 LYCEE PRIVE'!$BE:$BE)</f>
        <v>2390</v>
      </c>
      <c r="BM14" s="35">
        <f>SUMIF('10 LYCEE PRIVE'!$DQ:$DQ,$BQ14,'10 LYCEE PRIVE'!$DT:$DT)</f>
        <v>76812</v>
      </c>
      <c r="BN14" s="35">
        <f>SUMIF('10 LYCEE PRIVE'!$DQ:$DQ,$BQ14,'10 LYCEE PRIVE'!$BI:$BI)</f>
        <v>532</v>
      </c>
      <c r="BO14" s="135"/>
      <c r="BP14" s="139" t="str">
        <f t="shared" si="0"/>
        <v>ANALAMANGA</v>
      </c>
      <c r="BQ14" s="139" t="str">
        <f t="shared" si="1"/>
        <v>ANALAMANGATOTAL</v>
      </c>
    </row>
    <row r="15" spans="1:69">
      <c r="A15" s="162" t="s">
        <v>127</v>
      </c>
      <c r="B15" s="13" t="s">
        <v>119</v>
      </c>
      <c r="C15" s="12">
        <f>SUMIF('3 PRESCOLAIRE PUBLIC'!$AU:$AU,$BQ15,'3 PRESCOLAIRE PUBLIC'!$K:$K)</f>
        <v>39125</v>
      </c>
      <c r="D15" s="12">
        <f>SUMIF('3 PRESCOLAIRE PUBLIC'!$AU:$AU,$BQ15,'3 PRESCOLAIRE PUBLIC'!$T:$T)</f>
        <v>842</v>
      </c>
      <c r="E15" s="12">
        <f>SUMIF('3 PRESCOLAIRE PUBLIC'!$AU:$AU,$BQ15,'3 PRESCOLAIRE PUBLIC'!$AV:$AV)</f>
        <v>12100</v>
      </c>
      <c r="F15" s="12">
        <f>SUMIF('3 PRESCOLAIRE PUBLIC'!$AU:$AU,$BQ15,'3 PRESCOLAIRE PUBLIC'!$AC:$AC)</f>
        <v>1445</v>
      </c>
      <c r="G15" s="12">
        <f>SUMIF('3 PRESCOLAIRE PUBLIC'!$AU:$AU,$BQ15,'3 PRESCOLAIRE PUBLIC'!$AH:$AH)</f>
        <v>929</v>
      </c>
      <c r="H15" s="12">
        <f>SUMIF('4 PRIMAIRE PUBLIC'!$CR:$CR,$BQ15,'4 PRIMAIRE PUBLIC'!$M:$M)</f>
        <v>185281</v>
      </c>
      <c r="I15" s="12">
        <f>SUMIF('4 PRIMAIRE PUBLIC'!$CR:$CR,$BQ15,'4 PRIMAIRE PUBLIC'!$AA:$AA)</f>
        <v>41953</v>
      </c>
      <c r="J15" s="12">
        <f>SUMIF('4 PRIMAIRE PUBLIC'!$CR:$CR,$BQ15,'4 PRIMAIRE PUBLIC'!$BC:$BC)</f>
        <v>21795</v>
      </c>
      <c r="K15" s="12">
        <f>SUMIF('4 PRIMAIRE PUBLIC'!$CR:$CR,$BQ15,'4 PRIMAIRE PUBLIC'!$BG:$BG)</f>
        <v>10929</v>
      </c>
      <c r="L15" s="12">
        <f>SUMIF('4 PRIMAIRE PUBLIC'!$CR:$CR,$BQ15,'4 PRIMAIRE PUBLIC'!$BV:$BV)</f>
        <v>5393</v>
      </c>
      <c r="M15" s="12">
        <f>SUMIF('4 PRIMAIRE PUBLIC'!$CR:$CR,$BQ15,'4 PRIMAIRE PUBLIC'!$AK:$AK)</f>
        <v>5127</v>
      </c>
      <c r="N15" s="12">
        <f>SUMIF('4 PRIMAIRE PUBLIC'!$CR:$CR,$BQ15,'4 PRIMAIRE PUBLIC'!$CS:$CS)</f>
        <v>130127</v>
      </c>
      <c r="O15" s="12">
        <f>SUMIF('4 PRIMAIRE PUBLIC'!$CR:$CR,$BQ15,'4 PRIMAIRE PUBLIC'!$AO:$AO)</f>
        <v>1333</v>
      </c>
      <c r="P15" s="162" t="s">
        <v>127</v>
      </c>
      <c r="Q15" s="13" t="s">
        <v>119</v>
      </c>
      <c r="R15" s="12">
        <f>SUMIF('5 COLLEGE PUBLIC'!$CM:$CM,$BQ15,'5 COLLEGE PUBLIC'!$K:$K)</f>
        <v>38702</v>
      </c>
      <c r="S15" s="12">
        <f>SUMIF('5 COLLEGE PUBLIC'!$CM:$CM,$BQ15,'5 COLLEGE PUBLIC'!$W:$W)</f>
        <v>3899</v>
      </c>
      <c r="T15" s="12">
        <f>SUMIF('5 COLLEGE PUBLIC'!$CM:$CM,$BQ15,'5 COLLEGE PUBLIC'!$AX:$AX)</f>
        <v>7941</v>
      </c>
      <c r="U15" s="12">
        <f>SUMIF('5 COLLEGE PUBLIC'!$CM:$CM,$BQ15,'5 COLLEGE PUBLIC'!$BB:$BB)</f>
        <v>3139</v>
      </c>
      <c r="V15" s="12">
        <f>SUMIF('5 COLLEGE PUBLIC'!$CM:$CM,$BQ15,'5 COLLEGE PUBLIC'!$BQ:$BQ)</f>
        <v>1842</v>
      </c>
      <c r="W15" s="12">
        <f>SUMIF('5 COLLEGE PUBLIC'!$CM:$CM,$BQ15,'5 COLLEGE PUBLIC'!$AF:$AF)</f>
        <v>893</v>
      </c>
      <c r="X15" s="12">
        <f>SUMIF('5 COLLEGE PUBLIC'!$CM:$CM,$BQ15,'5 COLLEGE PUBLIC'!$CN:$CN)</f>
        <v>32858</v>
      </c>
      <c r="Y15" s="12">
        <f>SUMIF('5 COLLEGE PUBLIC'!$CM:$CM,$BQ15,'5 COLLEGE PUBLIC'!$AJ:$AJ)</f>
        <v>163</v>
      </c>
      <c r="Z15" s="8">
        <f>SUMIF('6 LYCEE PUBLIC'!$DT:$DT,$BQ15,'6 LYCEE PUBLIC'!$U:$U)</f>
        <v>5534</v>
      </c>
      <c r="AA15" s="8">
        <f>SUMIF('6 LYCEE PUBLIC'!$DT:$DT,$BQ15,'6 LYCEE PUBLIC'!$AQ:$AQ)</f>
        <v>494</v>
      </c>
      <c r="AB15" s="8">
        <f>SUMIF('6 LYCEE PUBLIC'!$DT:$DT,$BQ15,'6 LYCEE PUBLIC'!$DU:$DU)</f>
        <v>1164</v>
      </c>
      <c r="AC15" s="8">
        <f>SUMIF('6 LYCEE PUBLIC'!$DT:$DT,$BQ15,'6 LYCEE PUBLIC'!$DV:$DV)</f>
        <v>598</v>
      </c>
      <c r="AD15" s="8">
        <f>SUMIF('6 LYCEE PUBLIC'!$DT:$DT,$BQ15,'6 LYCEE PUBLIC'!$CV:$CV)</f>
        <v>234</v>
      </c>
      <c r="AE15" s="8">
        <f>SUMIF('6 LYCEE PUBLIC'!$DT:$DT,$BQ15,'6 LYCEE PUBLIC'!$BE:$BE)</f>
        <v>89</v>
      </c>
      <c r="AF15" s="8">
        <f>SUMIF('6 LYCEE PUBLIC'!$DT:$DT,$BQ15,'6 LYCEE PUBLIC'!$DW:$DW)</f>
        <v>4590</v>
      </c>
      <c r="AG15" s="8">
        <f>SUMIF('6 LYCEE PUBLIC'!$DT:$DT,$BQ15,'6 LYCEE PUBLIC'!$BI:$BI)</f>
        <v>19</v>
      </c>
      <c r="AH15" s="166" t="s">
        <v>127</v>
      </c>
      <c r="AI15" s="7" t="s">
        <v>119</v>
      </c>
      <c r="AJ15" s="8">
        <f>SUMIF('7 PRESCOLAIRE PRIVE'!$AP:$AP,$BQ15,'7 PRESCOLAIRE PRIVE'!$K:$K)</f>
        <v>3273</v>
      </c>
      <c r="AK15" s="8">
        <f>SUMIF('7 PRESCOLAIRE PRIVE'!$AP:$AP,$BQ15,'7 PRESCOLAIRE PRIVE'!$T:$T)</f>
        <v>130</v>
      </c>
      <c r="AL15" s="8">
        <f>SUMIF('7 PRESCOLAIRE PRIVE'!$AP:$AP,$BQ15,'7 PRESCOLAIRE PRIVE'!$AQ:$AQ)</f>
        <v>2492</v>
      </c>
      <c r="AM15" s="8">
        <f>SUMIF('7 PRESCOLAIRE PRIVE'!$AP:$AP,$BQ15,'7 PRESCOLAIRE PRIVE'!$X:$X)</f>
        <v>113</v>
      </c>
      <c r="AN15" s="8">
        <f>SUMIF('7 PRESCOLAIRE PRIVE'!$AP:$AP,$BQ15,'7 PRESCOLAIRE PRIVE'!$AC:$AC)</f>
        <v>62</v>
      </c>
      <c r="AO15" s="4">
        <f>SUMIF('8 PRIMAIRE PRIVE'!$CN:$CN,$BQ15,'8 PRIMAIRE PRIVE'!$M:$M)</f>
        <v>10482</v>
      </c>
      <c r="AP15" s="4">
        <f>SUMIF('8 PRIMAIRE PRIVE'!$CN:$CN,$BQ15,'8 PRIMAIRE PRIVE'!$AA:$AA)</f>
        <v>1130</v>
      </c>
      <c r="AQ15" s="4">
        <f>SUMIF('8 PRIMAIRE PRIVE'!$CN:$CN,$BQ15,'8 PRIMAIRE PRIVE'!$BC:$BC)</f>
        <v>2556</v>
      </c>
      <c r="AR15" s="4">
        <f>SUMIF('8 PRIMAIRE PRIVE'!$CN:$CN,$BQ15,'8 PRIMAIRE PRIVE'!$BG:$BG)</f>
        <v>1854</v>
      </c>
      <c r="AS15" s="4">
        <f>SUMIF('8 PRIMAIRE PRIVE'!$CN:$CN,$BQ15,'8 PRIMAIRE PRIVE'!$BQ:$BQ)</f>
        <v>344</v>
      </c>
      <c r="AT15" s="4">
        <f>SUMIF('8 PRIMAIRE PRIVE'!$CN:$CN,$BQ15,'8 PRIMAIRE PRIVE'!$AK:$AK)</f>
        <v>345</v>
      </c>
      <c r="AU15" s="4">
        <f>SUMIF('8 PRIMAIRE PRIVE'!$CN:$CN,$BQ15,'8 PRIMAIRE PRIVE'!$CO:$CO)</f>
        <v>11311</v>
      </c>
      <c r="AV15" s="4">
        <f>SUMIF('8 PRIMAIRE PRIVE'!$CN:$CN,$BQ15,'8 PRIMAIRE PRIVE'!$AO:$AO)</f>
        <v>84</v>
      </c>
      <c r="AW15" s="167" t="s">
        <v>127</v>
      </c>
      <c r="AX15" s="7" t="s">
        <v>119</v>
      </c>
      <c r="AY15" s="4">
        <f>SUMIF('9 COLLEGE PRIVE'!$CJ:$CJ,$BQ15,'9 COLLEGE PRIVE'!$K:$K)</f>
        <v>7452</v>
      </c>
      <c r="AZ15" s="4">
        <f>SUMIF('9 COLLEGE PRIVE'!$CJ:$CJ,$BQ15,'9 COLLEGE PRIVE'!$W:$W)</f>
        <v>629</v>
      </c>
      <c r="BA15" s="4">
        <f>SUMIF('9 COLLEGE PRIVE'!$CJ:$CJ,$BQ15,'9 COLLEGE PRIVE'!$AX:$AX)</f>
        <v>3064</v>
      </c>
      <c r="BB15" s="4">
        <f>SUMIF('9 COLLEGE PRIVE'!$CJ:$CJ,$BQ15,'9 COLLEGE PRIVE'!$BB:$BB)</f>
        <v>1542</v>
      </c>
      <c r="BC15" s="4">
        <f>SUMIF('9 COLLEGE PRIVE'!$CJ:$CJ,$BQ15,'9 COLLEGE PRIVE'!$BL:$BL)</f>
        <v>418</v>
      </c>
      <c r="BD15" s="4">
        <f>SUMIF('9 COLLEGE PRIVE'!$CJ:$CJ,$BQ15,'9 COLLEGE PRIVE'!$AF:$AF)</f>
        <v>258</v>
      </c>
      <c r="BE15" s="4">
        <f>SUMIF('9 COLLEGE PRIVE'!$CJ:$CJ,$BQ15,'9 COLLEGE PRIVE'!$CK:$CK)</f>
        <v>8821</v>
      </c>
      <c r="BF15" s="4">
        <f>SUMIF('9 COLLEGE PRIVE'!$CJ:$CJ,$BQ15,'9 COLLEGE PRIVE'!$AJ:$AJ)</f>
        <v>64</v>
      </c>
      <c r="BG15" s="4">
        <f>SUMIF('10 LYCEE PRIVE'!$DQ:$DQ,$BQ15,'10 LYCEE PRIVE'!$U:$U)</f>
        <v>1735</v>
      </c>
      <c r="BH15" s="4">
        <f>SUMIF('10 LYCEE PRIVE'!$DQ:$DQ,$BQ15,'10 LYCEE PRIVE'!$AQ:$AQ)</f>
        <v>140</v>
      </c>
      <c r="BI15" s="4">
        <f>SUMIF('10 LYCEE PRIVE'!$DQ:$DQ,$BQ15,'10 LYCEE PRIVE'!$DR:$DR)</f>
        <v>762</v>
      </c>
      <c r="BJ15" s="4">
        <f>SUMIF('10 LYCEE PRIVE'!$DQ:$DQ,$BQ15,'10 LYCEE PRIVE'!$DS:$DS)</f>
        <v>361</v>
      </c>
      <c r="BK15" s="4">
        <f>SUMIF('10 LYCEE PRIVE'!$DQ:$DQ,$BQ15,'10 LYCEE PRIVE'!$CQ:$CQ)</f>
        <v>106</v>
      </c>
      <c r="BL15" s="4">
        <f>SUMIF('10 LYCEE PRIVE'!$DQ:$DQ,$BQ15,'10 LYCEE PRIVE'!$BE:$BE)</f>
        <v>66</v>
      </c>
      <c r="BM15" s="4">
        <f>SUMIF('10 LYCEE PRIVE'!$DQ:$DQ,$BQ15,'10 LYCEE PRIVE'!$DT:$DT)</f>
        <v>2130</v>
      </c>
      <c r="BN15" s="4">
        <f>SUMIF('10 LYCEE PRIVE'!$DQ:$DQ,$BQ15,'10 LYCEE PRIVE'!$BI:$BI)</f>
        <v>15</v>
      </c>
      <c r="BO15" s="135"/>
      <c r="BP15" s="139" t="str">
        <f t="shared" si="0"/>
        <v>ANALANJIROFO</v>
      </c>
      <c r="BQ15" s="139" t="str">
        <f t="shared" si="1"/>
        <v>ANALANJIROFORURAL</v>
      </c>
    </row>
    <row r="16" spans="1:69">
      <c r="A16" s="162"/>
      <c r="B16" s="13" t="s">
        <v>120</v>
      </c>
      <c r="C16" s="12">
        <f>SUMIF('3 PRESCOLAIRE PUBLIC'!$AU:$AU,$BQ16,'3 PRESCOLAIRE PUBLIC'!$K:$K)</f>
        <v>5582</v>
      </c>
      <c r="D16" s="12">
        <f>SUMIF('3 PRESCOLAIRE PUBLIC'!$AU:$AU,$BQ16,'3 PRESCOLAIRE PUBLIC'!$T:$T)</f>
        <v>139</v>
      </c>
      <c r="E16" s="12">
        <f>SUMIF('3 PRESCOLAIRE PUBLIC'!$AU:$AU,$BQ16,'3 PRESCOLAIRE PUBLIC'!$AV:$AV)</f>
        <v>2501</v>
      </c>
      <c r="F16" s="12">
        <f>SUMIF('3 PRESCOLAIRE PUBLIC'!$AU:$AU,$BQ16,'3 PRESCOLAIRE PUBLIC'!$AC:$AC)</f>
        <v>196</v>
      </c>
      <c r="G16" s="12">
        <f>SUMIF('3 PRESCOLAIRE PUBLIC'!$AU:$AU,$BQ16,'3 PRESCOLAIRE PUBLIC'!$AH:$AH)</f>
        <v>93</v>
      </c>
      <c r="H16" s="12">
        <f>SUMIF('4 PRIMAIRE PUBLIC'!$CR:$CR,$BQ16,'4 PRIMAIRE PUBLIC'!$M:$M)</f>
        <v>22272</v>
      </c>
      <c r="I16" s="12">
        <f>SUMIF('4 PRIMAIRE PUBLIC'!$CR:$CR,$BQ16,'4 PRIMAIRE PUBLIC'!$AA:$AA)</f>
        <v>4446</v>
      </c>
      <c r="J16" s="12">
        <f>SUMIF('4 PRIMAIRE PUBLIC'!$CR:$CR,$BQ16,'4 PRIMAIRE PUBLIC'!$BC:$BC)</f>
        <v>3667</v>
      </c>
      <c r="K16" s="12">
        <f>SUMIF('4 PRIMAIRE PUBLIC'!$CR:$CR,$BQ16,'4 PRIMAIRE PUBLIC'!$BG:$BG)</f>
        <v>2091</v>
      </c>
      <c r="L16" s="12">
        <f>SUMIF('4 PRIMAIRE PUBLIC'!$CR:$CR,$BQ16,'4 PRIMAIRE PUBLIC'!$BV:$BV)</f>
        <v>662</v>
      </c>
      <c r="M16" s="12">
        <f>SUMIF('4 PRIMAIRE PUBLIC'!$CR:$CR,$BQ16,'4 PRIMAIRE PUBLIC'!$AK:$AK)</f>
        <v>499</v>
      </c>
      <c r="N16" s="12">
        <f>SUMIF('4 PRIMAIRE PUBLIC'!$CR:$CR,$BQ16,'4 PRIMAIRE PUBLIC'!$CS:$CS)</f>
        <v>15302</v>
      </c>
      <c r="O16" s="12">
        <f>SUMIF('4 PRIMAIRE PUBLIC'!$CR:$CR,$BQ16,'4 PRIMAIRE PUBLIC'!$AO:$AO)</f>
        <v>100</v>
      </c>
      <c r="P16" s="162"/>
      <c r="Q16" s="13" t="s">
        <v>120</v>
      </c>
      <c r="R16" s="12">
        <f>SUMIF('5 COLLEGE PUBLIC'!$CM:$CM,$BQ16,'5 COLLEGE PUBLIC'!$K:$K)</f>
        <v>11632</v>
      </c>
      <c r="S16" s="12">
        <f>SUMIF('5 COLLEGE PUBLIC'!$CM:$CM,$BQ16,'5 COLLEGE PUBLIC'!$W:$W)</f>
        <v>2111</v>
      </c>
      <c r="T16" s="12">
        <f>SUMIF('5 COLLEGE PUBLIC'!$CM:$CM,$BQ16,'5 COLLEGE PUBLIC'!$AX:$AX)</f>
        <v>2858</v>
      </c>
      <c r="U16" s="12">
        <f>SUMIF('5 COLLEGE PUBLIC'!$CM:$CM,$BQ16,'5 COLLEGE PUBLIC'!$BB:$BB)</f>
        <v>1090</v>
      </c>
      <c r="V16" s="12">
        <f>SUMIF('5 COLLEGE PUBLIC'!$CM:$CM,$BQ16,'5 COLLEGE PUBLIC'!$BQ:$BQ)</f>
        <v>492</v>
      </c>
      <c r="W16" s="12">
        <f>SUMIF('5 COLLEGE PUBLIC'!$CM:$CM,$BQ16,'5 COLLEGE PUBLIC'!$AF:$AF)</f>
        <v>220</v>
      </c>
      <c r="X16" s="12">
        <f>SUMIF('5 COLLEGE PUBLIC'!$CM:$CM,$BQ16,'5 COLLEGE PUBLIC'!$CN:$CN)</f>
        <v>8290</v>
      </c>
      <c r="Y16" s="12">
        <f>SUMIF('5 COLLEGE PUBLIC'!$CM:$CM,$BQ16,'5 COLLEGE PUBLIC'!$AJ:$AJ)</f>
        <v>20</v>
      </c>
      <c r="Z16" s="8">
        <f>SUMIF('6 LYCEE PUBLIC'!$DT:$DT,$BQ16,'6 LYCEE PUBLIC'!$U:$U)</f>
        <v>6326</v>
      </c>
      <c r="AA16" s="8">
        <f>SUMIF('6 LYCEE PUBLIC'!$DT:$DT,$BQ16,'6 LYCEE PUBLIC'!$AQ:$AQ)</f>
        <v>957</v>
      </c>
      <c r="AB16" s="8">
        <f>SUMIF('6 LYCEE PUBLIC'!$DT:$DT,$BQ16,'6 LYCEE PUBLIC'!$DU:$DU)</f>
        <v>1639</v>
      </c>
      <c r="AC16" s="8">
        <f>SUMIF('6 LYCEE PUBLIC'!$DT:$DT,$BQ16,'6 LYCEE PUBLIC'!$DV:$DV)</f>
        <v>878</v>
      </c>
      <c r="AD16" s="8">
        <f>SUMIF('6 LYCEE PUBLIC'!$DT:$DT,$BQ16,'6 LYCEE PUBLIC'!$CV:$CV)</f>
        <v>218</v>
      </c>
      <c r="AE16" s="8">
        <f>SUMIF('6 LYCEE PUBLIC'!$DT:$DT,$BQ16,'6 LYCEE PUBLIC'!$BE:$BE)</f>
        <v>91</v>
      </c>
      <c r="AF16" s="8">
        <f>SUMIF('6 LYCEE PUBLIC'!$DT:$DT,$BQ16,'6 LYCEE PUBLIC'!$DW:$DW)</f>
        <v>4648</v>
      </c>
      <c r="AG16" s="8">
        <f>SUMIF('6 LYCEE PUBLIC'!$DT:$DT,$BQ16,'6 LYCEE PUBLIC'!$BI:$BI)</f>
        <v>5</v>
      </c>
      <c r="AH16" s="166"/>
      <c r="AI16" s="7" t="s">
        <v>120</v>
      </c>
      <c r="AJ16" s="8">
        <f>SUMIF('7 PRESCOLAIRE PRIVE'!$AP:$AP,$BQ16,'7 PRESCOLAIRE PRIVE'!$K:$K)</f>
        <v>6128</v>
      </c>
      <c r="AK16" s="8">
        <f>SUMIF('7 PRESCOLAIRE PRIVE'!$AP:$AP,$BQ16,'7 PRESCOLAIRE PRIVE'!$T:$T)</f>
        <v>181</v>
      </c>
      <c r="AL16" s="8">
        <f>SUMIF('7 PRESCOLAIRE PRIVE'!$AP:$AP,$BQ16,'7 PRESCOLAIRE PRIVE'!$AQ:$AQ)</f>
        <v>5236</v>
      </c>
      <c r="AM16" s="8">
        <f>SUMIF('7 PRESCOLAIRE PRIVE'!$AP:$AP,$BQ16,'7 PRESCOLAIRE PRIVE'!$X:$X)</f>
        <v>214</v>
      </c>
      <c r="AN16" s="8">
        <f>SUMIF('7 PRESCOLAIRE PRIVE'!$AP:$AP,$BQ16,'7 PRESCOLAIRE PRIVE'!$AC:$AC)</f>
        <v>61</v>
      </c>
      <c r="AO16" s="4">
        <f>SUMIF('8 PRIMAIRE PRIVE'!$CN:$CN,$BQ16,'8 PRIMAIRE PRIVE'!$M:$M)</f>
        <v>11385</v>
      </c>
      <c r="AP16" s="4">
        <f>SUMIF('8 PRIMAIRE PRIVE'!$CN:$CN,$BQ16,'8 PRIMAIRE PRIVE'!$AA:$AA)</f>
        <v>731</v>
      </c>
      <c r="AQ16" s="4">
        <f>SUMIF('8 PRIMAIRE PRIVE'!$CN:$CN,$BQ16,'8 PRIMAIRE PRIVE'!$BC:$BC)</f>
        <v>2129</v>
      </c>
      <c r="AR16" s="4">
        <f>SUMIF('8 PRIMAIRE PRIVE'!$CN:$CN,$BQ16,'8 PRIMAIRE PRIVE'!$BG:$BG)</f>
        <v>1731</v>
      </c>
      <c r="AS16" s="4">
        <f>SUMIF('8 PRIMAIRE PRIVE'!$CN:$CN,$BQ16,'8 PRIMAIRE PRIVE'!$BQ:$BQ)</f>
        <v>325</v>
      </c>
      <c r="AT16" s="4">
        <f>SUMIF('8 PRIMAIRE PRIVE'!$CN:$CN,$BQ16,'8 PRIMAIRE PRIVE'!$AK:$AK)</f>
        <v>322</v>
      </c>
      <c r="AU16" s="4">
        <f>SUMIF('8 PRIMAIRE PRIVE'!$CN:$CN,$BQ16,'8 PRIMAIRE PRIVE'!$CO:$CO)</f>
        <v>13472</v>
      </c>
      <c r="AV16" s="4">
        <f>SUMIF('8 PRIMAIRE PRIVE'!$CN:$CN,$BQ16,'8 PRIMAIRE PRIVE'!$AO:$AO)</f>
        <v>53</v>
      </c>
      <c r="AW16" s="167"/>
      <c r="AX16" s="7" t="s">
        <v>120</v>
      </c>
      <c r="AY16" s="4">
        <f>SUMIF('9 COLLEGE PRIVE'!$CJ:$CJ,$BQ16,'9 COLLEGE PRIVE'!$K:$K)</f>
        <v>9347</v>
      </c>
      <c r="AZ16" s="4">
        <f>SUMIF('9 COLLEGE PRIVE'!$CJ:$CJ,$BQ16,'9 COLLEGE PRIVE'!$W:$W)</f>
        <v>1246</v>
      </c>
      <c r="BA16" s="4">
        <f>SUMIF('9 COLLEGE PRIVE'!$CJ:$CJ,$BQ16,'9 COLLEGE PRIVE'!$AX:$AX)</f>
        <v>5325</v>
      </c>
      <c r="BB16" s="4">
        <f>SUMIF('9 COLLEGE PRIVE'!$CJ:$CJ,$BQ16,'9 COLLEGE PRIVE'!$BB:$BB)</f>
        <v>2377</v>
      </c>
      <c r="BC16" s="4">
        <f>SUMIF('9 COLLEGE PRIVE'!$CJ:$CJ,$BQ16,'9 COLLEGE PRIVE'!$BL:$BL)</f>
        <v>512</v>
      </c>
      <c r="BD16" s="4">
        <f>SUMIF('9 COLLEGE PRIVE'!$CJ:$CJ,$BQ16,'9 COLLEGE PRIVE'!$AF:$AF)</f>
        <v>285</v>
      </c>
      <c r="BE16" s="4">
        <f>SUMIF('9 COLLEGE PRIVE'!$CJ:$CJ,$BQ16,'9 COLLEGE PRIVE'!$CK:$CK)</f>
        <v>12459</v>
      </c>
      <c r="BF16" s="4">
        <f>SUMIF('9 COLLEGE PRIVE'!$CJ:$CJ,$BQ16,'9 COLLEGE PRIVE'!$AJ:$AJ)</f>
        <v>48</v>
      </c>
      <c r="BG16" s="4">
        <f>SUMIF('10 LYCEE PRIVE'!$DQ:$DQ,$BQ16,'10 LYCEE PRIVE'!$U:$U)</f>
        <v>6579</v>
      </c>
      <c r="BH16" s="4">
        <f>SUMIF('10 LYCEE PRIVE'!$DQ:$DQ,$BQ16,'10 LYCEE PRIVE'!$AQ:$AQ)</f>
        <v>492</v>
      </c>
      <c r="BI16" s="4">
        <f>SUMIF('10 LYCEE PRIVE'!$DQ:$DQ,$BQ16,'10 LYCEE PRIVE'!$DR:$DR)</f>
        <v>2310</v>
      </c>
      <c r="BJ16" s="4">
        <f>SUMIF('10 LYCEE PRIVE'!$DQ:$DQ,$BQ16,'10 LYCEE PRIVE'!$DS:$DS)</f>
        <v>1089</v>
      </c>
      <c r="BK16" s="4">
        <f>SUMIF('10 LYCEE PRIVE'!$DQ:$DQ,$BQ16,'10 LYCEE PRIVE'!$CQ:$CQ)</f>
        <v>379</v>
      </c>
      <c r="BL16" s="4">
        <f>SUMIF('10 LYCEE PRIVE'!$DQ:$DQ,$BQ16,'10 LYCEE PRIVE'!$BE:$BE)</f>
        <v>164</v>
      </c>
      <c r="BM16" s="4">
        <f>SUMIF('10 LYCEE PRIVE'!$DQ:$DQ,$BQ16,'10 LYCEE PRIVE'!$DT:$DT)</f>
        <v>8164</v>
      </c>
      <c r="BN16" s="4">
        <f>SUMIF('10 LYCEE PRIVE'!$DQ:$DQ,$BQ16,'10 LYCEE PRIVE'!$BI:$BI)</f>
        <v>29</v>
      </c>
      <c r="BO16" s="135"/>
      <c r="BP16" s="139" t="str">
        <f t="shared" si="0"/>
        <v>ANALANJIROFO</v>
      </c>
      <c r="BQ16" s="139" t="str">
        <f t="shared" si="1"/>
        <v>ANALANJIROFOURBAIN</v>
      </c>
    </row>
    <row r="17" spans="1:69">
      <c r="A17" s="162"/>
      <c r="B17" s="34" t="s">
        <v>102</v>
      </c>
      <c r="C17" s="35">
        <f>SUMIF('3 PRESCOLAIRE PUBLIC'!$AU:$AU,$BQ17,'3 PRESCOLAIRE PUBLIC'!$K:$K)</f>
        <v>44707</v>
      </c>
      <c r="D17" s="35">
        <f>SUMIF('3 PRESCOLAIRE PUBLIC'!$AU:$AU,$BQ17,'3 PRESCOLAIRE PUBLIC'!$T:$T)</f>
        <v>981</v>
      </c>
      <c r="E17" s="35">
        <f>SUMIF('3 PRESCOLAIRE PUBLIC'!$AU:$AU,$BQ17,'3 PRESCOLAIRE PUBLIC'!$AV:$AV)</f>
        <v>14601</v>
      </c>
      <c r="F17" s="35">
        <f>SUMIF('3 PRESCOLAIRE PUBLIC'!$AU:$AU,$BQ17,'3 PRESCOLAIRE PUBLIC'!$AC:$AC)</f>
        <v>1641</v>
      </c>
      <c r="G17" s="35">
        <f>SUMIF('3 PRESCOLAIRE PUBLIC'!$AU:$AU,$BQ17,'3 PRESCOLAIRE PUBLIC'!$AH:$AH)</f>
        <v>1022</v>
      </c>
      <c r="H17" s="35">
        <f>SUMIF('4 PRIMAIRE PUBLIC'!$CR:$CR,$BQ17,'4 PRIMAIRE PUBLIC'!$M:$M)</f>
        <v>207553</v>
      </c>
      <c r="I17" s="35">
        <f>SUMIF('4 PRIMAIRE PUBLIC'!$CR:$CR,$BQ17,'4 PRIMAIRE PUBLIC'!$AA:$AA)</f>
        <v>46399</v>
      </c>
      <c r="J17" s="35">
        <f>SUMIF('4 PRIMAIRE PUBLIC'!$CR:$CR,$BQ17,'4 PRIMAIRE PUBLIC'!$BC:$BC)</f>
        <v>25462</v>
      </c>
      <c r="K17" s="35">
        <f>SUMIF('4 PRIMAIRE PUBLIC'!$CR:$CR,$BQ17,'4 PRIMAIRE PUBLIC'!$BG:$BG)</f>
        <v>13020</v>
      </c>
      <c r="L17" s="35">
        <f>SUMIF('4 PRIMAIRE PUBLIC'!$CR:$CR,$BQ17,'4 PRIMAIRE PUBLIC'!$BV:$BV)</f>
        <v>6055</v>
      </c>
      <c r="M17" s="35">
        <f>SUMIF('4 PRIMAIRE PUBLIC'!$CR:$CR,$BQ17,'4 PRIMAIRE PUBLIC'!$AK:$AK)</f>
        <v>5626</v>
      </c>
      <c r="N17" s="35">
        <f>SUMIF('4 PRIMAIRE PUBLIC'!$CR:$CR,$BQ17,'4 PRIMAIRE PUBLIC'!$CS:$CS)</f>
        <v>145429</v>
      </c>
      <c r="O17" s="35">
        <f>SUMIF('4 PRIMAIRE PUBLIC'!$CR:$CR,$BQ17,'4 PRIMAIRE PUBLIC'!$AO:$AO)</f>
        <v>1433</v>
      </c>
      <c r="P17" s="162"/>
      <c r="Q17" s="34" t="s">
        <v>102</v>
      </c>
      <c r="R17" s="35">
        <f>SUMIF('5 COLLEGE PUBLIC'!$CM:$CM,$BQ17,'5 COLLEGE PUBLIC'!$K:$K)</f>
        <v>50334</v>
      </c>
      <c r="S17" s="35">
        <f>SUMIF('5 COLLEGE PUBLIC'!$CM:$CM,$BQ17,'5 COLLEGE PUBLIC'!$W:$W)</f>
        <v>6010</v>
      </c>
      <c r="T17" s="35">
        <f>SUMIF('5 COLLEGE PUBLIC'!$CM:$CM,$BQ17,'5 COLLEGE PUBLIC'!$AX:$AX)</f>
        <v>10799</v>
      </c>
      <c r="U17" s="35">
        <f>SUMIF('5 COLLEGE PUBLIC'!$CM:$CM,$BQ17,'5 COLLEGE PUBLIC'!$BB:$BB)</f>
        <v>4229</v>
      </c>
      <c r="V17" s="35">
        <f>SUMIF('5 COLLEGE PUBLIC'!$CM:$CM,$BQ17,'5 COLLEGE PUBLIC'!$BQ:$BQ)</f>
        <v>2334</v>
      </c>
      <c r="W17" s="35">
        <f>SUMIF('5 COLLEGE PUBLIC'!$CM:$CM,$BQ17,'5 COLLEGE PUBLIC'!$AF:$AF)</f>
        <v>1113</v>
      </c>
      <c r="X17" s="35">
        <f>SUMIF('5 COLLEGE PUBLIC'!$CM:$CM,$BQ17,'5 COLLEGE PUBLIC'!$CN:$CN)</f>
        <v>41148</v>
      </c>
      <c r="Y17" s="35">
        <f>SUMIF('5 COLLEGE PUBLIC'!$CM:$CM,$BQ17,'5 COLLEGE PUBLIC'!$AJ:$AJ)</f>
        <v>183</v>
      </c>
      <c r="Z17" s="35">
        <f>SUMIF('6 LYCEE PUBLIC'!$DT:$DT,$BQ17,'6 LYCEE PUBLIC'!$U:$U)</f>
        <v>11860</v>
      </c>
      <c r="AA17" s="35">
        <f>SUMIF('6 LYCEE PUBLIC'!$DT:$DT,$BQ17,'6 LYCEE PUBLIC'!$AQ:$AQ)</f>
        <v>1451</v>
      </c>
      <c r="AB17" s="35">
        <f>SUMIF('6 LYCEE PUBLIC'!$DT:$DT,$BQ17,'6 LYCEE PUBLIC'!$DU:$DU)</f>
        <v>2803</v>
      </c>
      <c r="AC17" s="35">
        <f>SUMIF('6 LYCEE PUBLIC'!$DT:$DT,$BQ17,'6 LYCEE PUBLIC'!$DV:$DV)</f>
        <v>1476</v>
      </c>
      <c r="AD17" s="35">
        <f>SUMIF('6 LYCEE PUBLIC'!$DT:$DT,$BQ17,'6 LYCEE PUBLIC'!$CV:$CV)</f>
        <v>452</v>
      </c>
      <c r="AE17" s="35">
        <f>SUMIF('6 LYCEE PUBLIC'!$DT:$DT,$BQ17,'6 LYCEE PUBLIC'!$BE:$BE)</f>
        <v>180</v>
      </c>
      <c r="AF17" s="35">
        <f>SUMIF('6 LYCEE PUBLIC'!$DT:$DT,$BQ17,'6 LYCEE PUBLIC'!$DW:$DW)</f>
        <v>9238</v>
      </c>
      <c r="AG17" s="35">
        <f>SUMIF('6 LYCEE PUBLIC'!$DT:$DT,$BQ17,'6 LYCEE PUBLIC'!$BI:$BI)</f>
        <v>24</v>
      </c>
      <c r="AH17" s="166"/>
      <c r="AI17" s="34" t="s">
        <v>102</v>
      </c>
      <c r="AJ17" s="35">
        <f>SUMIF('7 PRESCOLAIRE PRIVE'!$AP:$AP,$BQ17,'7 PRESCOLAIRE PRIVE'!$K:$K)</f>
        <v>9401</v>
      </c>
      <c r="AK17" s="35">
        <f>SUMIF('7 PRESCOLAIRE PRIVE'!$AP:$AP,$BQ17,'7 PRESCOLAIRE PRIVE'!$T:$T)</f>
        <v>311</v>
      </c>
      <c r="AL17" s="35">
        <f>SUMIF('7 PRESCOLAIRE PRIVE'!$AP:$AP,$BQ17,'7 PRESCOLAIRE PRIVE'!$AQ:$AQ)</f>
        <v>7728</v>
      </c>
      <c r="AM17" s="35">
        <f>SUMIF('7 PRESCOLAIRE PRIVE'!$AP:$AP,$BQ17,'7 PRESCOLAIRE PRIVE'!$X:$X)</f>
        <v>327</v>
      </c>
      <c r="AN17" s="35">
        <f>SUMIF('7 PRESCOLAIRE PRIVE'!$AP:$AP,$BQ17,'7 PRESCOLAIRE PRIVE'!$AC:$AC)</f>
        <v>123</v>
      </c>
      <c r="AO17" s="35">
        <f>SUMIF('8 PRIMAIRE PRIVE'!$CN:$CN,$BQ17,'8 PRIMAIRE PRIVE'!$M:$M)</f>
        <v>21867</v>
      </c>
      <c r="AP17" s="35">
        <f>SUMIF('8 PRIMAIRE PRIVE'!$CN:$CN,$BQ17,'8 PRIMAIRE PRIVE'!$AA:$AA)</f>
        <v>1861</v>
      </c>
      <c r="AQ17" s="35">
        <f>SUMIF('8 PRIMAIRE PRIVE'!$CN:$CN,$BQ17,'8 PRIMAIRE PRIVE'!$BC:$BC)</f>
        <v>4685</v>
      </c>
      <c r="AR17" s="35">
        <f>SUMIF('8 PRIMAIRE PRIVE'!$CN:$CN,$BQ17,'8 PRIMAIRE PRIVE'!$BG:$BG)</f>
        <v>3585</v>
      </c>
      <c r="AS17" s="35">
        <f>SUMIF('8 PRIMAIRE PRIVE'!$CN:$CN,$BQ17,'8 PRIMAIRE PRIVE'!$BQ:$BQ)</f>
        <v>669</v>
      </c>
      <c r="AT17" s="35">
        <f>SUMIF('8 PRIMAIRE PRIVE'!$CN:$CN,$BQ17,'8 PRIMAIRE PRIVE'!$AK:$AK)</f>
        <v>667</v>
      </c>
      <c r="AU17" s="35">
        <f>SUMIF('8 PRIMAIRE PRIVE'!$CN:$CN,$BQ17,'8 PRIMAIRE PRIVE'!$CO:$CO)</f>
        <v>24783</v>
      </c>
      <c r="AV17" s="35">
        <f>SUMIF('8 PRIMAIRE PRIVE'!$CN:$CN,$BQ17,'8 PRIMAIRE PRIVE'!$AO:$AO)</f>
        <v>137</v>
      </c>
      <c r="AW17" s="167"/>
      <c r="AX17" s="34" t="s">
        <v>102</v>
      </c>
      <c r="AY17" s="35">
        <f>SUMIF('9 COLLEGE PRIVE'!$CJ:$CJ,$BQ17,'9 COLLEGE PRIVE'!$K:$K)</f>
        <v>16799</v>
      </c>
      <c r="AZ17" s="35">
        <f>SUMIF('9 COLLEGE PRIVE'!$CJ:$CJ,$BQ17,'9 COLLEGE PRIVE'!$W:$W)</f>
        <v>1875</v>
      </c>
      <c r="BA17" s="35">
        <f>SUMIF('9 COLLEGE PRIVE'!$CJ:$CJ,$BQ17,'9 COLLEGE PRIVE'!$AX:$AX)</f>
        <v>8389</v>
      </c>
      <c r="BB17" s="35">
        <f>SUMIF('9 COLLEGE PRIVE'!$CJ:$CJ,$BQ17,'9 COLLEGE PRIVE'!$BB:$BB)</f>
        <v>3919</v>
      </c>
      <c r="BC17" s="35">
        <f>SUMIF('9 COLLEGE PRIVE'!$CJ:$CJ,$BQ17,'9 COLLEGE PRIVE'!$BL:$BL)</f>
        <v>930</v>
      </c>
      <c r="BD17" s="35">
        <f>SUMIF('9 COLLEGE PRIVE'!$CJ:$CJ,$BQ17,'9 COLLEGE PRIVE'!$AF:$AF)</f>
        <v>543</v>
      </c>
      <c r="BE17" s="35">
        <f>SUMIF('9 COLLEGE PRIVE'!$CJ:$CJ,$BQ17,'9 COLLEGE PRIVE'!$CK:$CK)</f>
        <v>21280</v>
      </c>
      <c r="BF17" s="35">
        <f>SUMIF('9 COLLEGE PRIVE'!$CJ:$CJ,$BQ17,'9 COLLEGE PRIVE'!$AJ:$AJ)</f>
        <v>112</v>
      </c>
      <c r="BG17" s="35">
        <f>SUMIF('10 LYCEE PRIVE'!$DQ:$DQ,$BQ17,'10 LYCEE PRIVE'!$U:$U)</f>
        <v>8314</v>
      </c>
      <c r="BH17" s="35">
        <f>SUMIF('10 LYCEE PRIVE'!$DQ:$DQ,$BQ17,'10 LYCEE PRIVE'!$AQ:$AQ)</f>
        <v>632</v>
      </c>
      <c r="BI17" s="35">
        <f>SUMIF('10 LYCEE PRIVE'!$DQ:$DQ,$BQ17,'10 LYCEE PRIVE'!$DR:$DR)</f>
        <v>3072</v>
      </c>
      <c r="BJ17" s="35">
        <f>SUMIF('10 LYCEE PRIVE'!$DQ:$DQ,$BQ17,'10 LYCEE PRIVE'!$DS:$DS)</f>
        <v>1450</v>
      </c>
      <c r="BK17" s="35">
        <f>SUMIF('10 LYCEE PRIVE'!$DQ:$DQ,$BQ17,'10 LYCEE PRIVE'!$CQ:$CQ)</f>
        <v>485</v>
      </c>
      <c r="BL17" s="35">
        <f>SUMIF('10 LYCEE PRIVE'!$DQ:$DQ,$BQ17,'10 LYCEE PRIVE'!$BE:$BE)</f>
        <v>230</v>
      </c>
      <c r="BM17" s="35">
        <f>SUMIF('10 LYCEE PRIVE'!$DQ:$DQ,$BQ17,'10 LYCEE PRIVE'!$DT:$DT)</f>
        <v>10294</v>
      </c>
      <c r="BN17" s="35">
        <f>SUMIF('10 LYCEE PRIVE'!$DQ:$DQ,$BQ17,'10 LYCEE PRIVE'!$BI:$BI)</f>
        <v>44</v>
      </c>
      <c r="BO17" s="135"/>
      <c r="BP17" s="139" t="str">
        <f t="shared" si="0"/>
        <v>ANALANJIROFO</v>
      </c>
      <c r="BQ17" s="139" t="str">
        <f t="shared" si="1"/>
        <v>ANALANJIROFOTOTAL</v>
      </c>
    </row>
    <row r="18" spans="1:69">
      <c r="A18" s="162" t="s">
        <v>128</v>
      </c>
      <c r="B18" s="13" t="s">
        <v>119</v>
      </c>
      <c r="C18" s="12">
        <f>SUMIF('3 PRESCOLAIRE PUBLIC'!$AU:$AU,$BQ18,'3 PRESCOLAIRE PUBLIC'!$K:$K)</f>
        <v>63477</v>
      </c>
      <c r="D18" s="12">
        <f>SUMIF('3 PRESCOLAIRE PUBLIC'!$AU:$AU,$BQ18,'3 PRESCOLAIRE PUBLIC'!$T:$T)</f>
        <v>913</v>
      </c>
      <c r="E18" s="12">
        <f>SUMIF('3 PRESCOLAIRE PUBLIC'!$AU:$AU,$BQ18,'3 PRESCOLAIRE PUBLIC'!$AV:$AV)</f>
        <v>1642</v>
      </c>
      <c r="F18" s="12">
        <f>SUMIF('3 PRESCOLAIRE PUBLIC'!$AU:$AU,$BQ18,'3 PRESCOLAIRE PUBLIC'!$AC:$AC)</f>
        <v>3000</v>
      </c>
      <c r="G18" s="12">
        <f>SUMIF('3 PRESCOLAIRE PUBLIC'!$AU:$AU,$BQ18,'3 PRESCOLAIRE PUBLIC'!$AH:$AH)</f>
        <v>1029</v>
      </c>
      <c r="H18" s="12">
        <f>SUMIF('4 PRIMAIRE PUBLIC'!$CR:$CR,$BQ18,'4 PRIMAIRE PUBLIC'!$M:$M)</f>
        <v>224943</v>
      </c>
      <c r="I18" s="12">
        <f>SUMIF('4 PRIMAIRE PUBLIC'!$CR:$CR,$BQ18,'4 PRIMAIRE PUBLIC'!$AA:$AA)</f>
        <v>40752</v>
      </c>
      <c r="J18" s="12">
        <f>SUMIF('4 PRIMAIRE PUBLIC'!$CR:$CR,$BQ18,'4 PRIMAIRE PUBLIC'!$BC:$BC)</f>
        <v>6358</v>
      </c>
      <c r="K18" s="12">
        <f>SUMIF('4 PRIMAIRE PUBLIC'!$CR:$CR,$BQ18,'4 PRIMAIRE PUBLIC'!$BG:$BG)</f>
        <v>4377</v>
      </c>
      <c r="L18" s="12">
        <f>SUMIF('4 PRIMAIRE PUBLIC'!$CR:$CR,$BQ18,'4 PRIMAIRE PUBLIC'!$BV:$BV)</f>
        <v>3715</v>
      </c>
      <c r="M18" s="12">
        <f>SUMIF('4 PRIMAIRE PUBLIC'!$CR:$CR,$BQ18,'4 PRIMAIRE PUBLIC'!$AK:$AK)</f>
        <v>2702</v>
      </c>
      <c r="N18" s="12">
        <f>SUMIF('4 PRIMAIRE PUBLIC'!$CR:$CR,$BQ18,'4 PRIMAIRE PUBLIC'!$CS:$CS)</f>
        <v>43532</v>
      </c>
      <c r="O18" s="12">
        <f>SUMIF('4 PRIMAIRE PUBLIC'!$CR:$CR,$BQ18,'4 PRIMAIRE PUBLIC'!$AO:$AO)</f>
        <v>1405</v>
      </c>
      <c r="P18" s="162" t="s">
        <v>128</v>
      </c>
      <c r="Q18" s="13" t="s">
        <v>119</v>
      </c>
      <c r="R18" s="12">
        <f>SUMIF('5 COLLEGE PUBLIC'!$CM:$CM,$BQ18,'5 COLLEGE PUBLIC'!$K:$K)</f>
        <v>15892</v>
      </c>
      <c r="S18" s="12">
        <f>SUMIF('5 COLLEGE PUBLIC'!$CM:$CM,$BQ18,'5 COLLEGE PUBLIC'!$W:$W)</f>
        <v>1752</v>
      </c>
      <c r="T18" s="12">
        <f>SUMIF('5 COLLEGE PUBLIC'!$CM:$CM,$BQ18,'5 COLLEGE PUBLIC'!$AX:$AX)</f>
        <v>2981</v>
      </c>
      <c r="U18" s="12">
        <f>SUMIF('5 COLLEGE PUBLIC'!$CM:$CM,$BQ18,'5 COLLEGE PUBLIC'!$BB:$BB)</f>
        <v>1705</v>
      </c>
      <c r="V18" s="12">
        <f>SUMIF('5 COLLEGE PUBLIC'!$CM:$CM,$BQ18,'5 COLLEGE PUBLIC'!$BQ:$BQ)</f>
        <v>924</v>
      </c>
      <c r="W18" s="12">
        <f>SUMIF('5 COLLEGE PUBLIC'!$CM:$CM,$BQ18,'5 COLLEGE PUBLIC'!$AF:$AF)</f>
        <v>223</v>
      </c>
      <c r="X18" s="12">
        <f>SUMIF('5 COLLEGE PUBLIC'!$CM:$CM,$BQ18,'5 COLLEGE PUBLIC'!$CN:$CN)</f>
        <v>6451</v>
      </c>
      <c r="Y18" s="12">
        <f>SUMIF('5 COLLEGE PUBLIC'!$CM:$CM,$BQ18,'5 COLLEGE PUBLIC'!$AJ:$AJ)</f>
        <v>66</v>
      </c>
      <c r="Z18" s="8">
        <f>SUMIF('6 LYCEE PUBLIC'!$DT:$DT,$BQ18,'6 LYCEE PUBLIC'!$U:$U)</f>
        <v>2811</v>
      </c>
      <c r="AA18" s="8">
        <f>SUMIF('6 LYCEE PUBLIC'!$DT:$DT,$BQ18,'6 LYCEE PUBLIC'!$AQ:$AQ)</f>
        <v>426</v>
      </c>
      <c r="AB18" s="8">
        <f>SUMIF('6 LYCEE PUBLIC'!$DT:$DT,$BQ18,'6 LYCEE PUBLIC'!$DU:$DU)</f>
        <v>374</v>
      </c>
      <c r="AC18" s="8">
        <f>SUMIF('6 LYCEE PUBLIC'!$DT:$DT,$BQ18,'6 LYCEE PUBLIC'!$DV:$DV)</f>
        <v>166</v>
      </c>
      <c r="AD18" s="8">
        <f>SUMIF('6 LYCEE PUBLIC'!$DT:$DT,$BQ18,'6 LYCEE PUBLIC'!$CV:$CV)</f>
        <v>123</v>
      </c>
      <c r="AE18" s="8">
        <f>SUMIF('6 LYCEE PUBLIC'!$DT:$DT,$BQ18,'6 LYCEE PUBLIC'!$BE:$BE)</f>
        <v>35</v>
      </c>
      <c r="AF18" s="8">
        <f>SUMIF('6 LYCEE PUBLIC'!$DT:$DT,$BQ18,'6 LYCEE PUBLIC'!$DW:$DW)</f>
        <v>1442</v>
      </c>
      <c r="AG18" s="8">
        <f>SUMIF('6 LYCEE PUBLIC'!$DT:$DT,$BQ18,'6 LYCEE PUBLIC'!$BI:$BI)</f>
        <v>11</v>
      </c>
      <c r="AH18" s="166" t="s">
        <v>128</v>
      </c>
      <c r="AI18" s="7" t="s">
        <v>119</v>
      </c>
      <c r="AJ18" s="8">
        <f>SUMIF('7 PRESCOLAIRE PRIVE'!$AP:$AP,$BQ18,'7 PRESCOLAIRE PRIVE'!$K:$K)</f>
        <v>645</v>
      </c>
      <c r="AK18" s="8">
        <f>SUMIF('7 PRESCOLAIRE PRIVE'!$AP:$AP,$BQ18,'7 PRESCOLAIRE PRIVE'!$T:$T)</f>
        <v>14</v>
      </c>
      <c r="AL18" s="8">
        <f>SUMIF('7 PRESCOLAIRE PRIVE'!$AP:$AP,$BQ18,'7 PRESCOLAIRE PRIVE'!$AQ:$AQ)</f>
        <v>618</v>
      </c>
      <c r="AM18" s="8">
        <f>SUMIF('7 PRESCOLAIRE PRIVE'!$AP:$AP,$BQ18,'7 PRESCOLAIRE PRIVE'!$X:$X)</f>
        <v>15</v>
      </c>
      <c r="AN18" s="8">
        <f>SUMIF('7 PRESCOLAIRE PRIVE'!$AP:$AP,$BQ18,'7 PRESCOLAIRE PRIVE'!$AC:$AC)</f>
        <v>8</v>
      </c>
      <c r="AO18" s="4">
        <f>SUMIF('8 PRIMAIRE PRIVE'!$CN:$CN,$BQ18,'8 PRIMAIRE PRIVE'!$M:$M)</f>
        <v>5795</v>
      </c>
      <c r="AP18" s="4">
        <f>SUMIF('8 PRIMAIRE PRIVE'!$CN:$CN,$BQ18,'8 PRIMAIRE PRIVE'!$AA:$AA)</f>
        <v>887</v>
      </c>
      <c r="AQ18" s="4">
        <f>SUMIF('8 PRIMAIRE PRIVE'!$CN:$CN,$BQ18,'8 PRIMAIRE PRIVE'!$BC:$BC)</f>
        <v>421</v>
      </c>
      <c r="AR18" s="4">
        <f>SUMIF('8 PRIMAIRE PRIVE'!$CN:$CN,$BQ18,'8 PRIMAIRE PRIVE'!$BG:$BG)</f>
        <v>416</v>
      </c>
      <c r="AS18" s="4">
        <f>SUMIF('8 PRIMAIRE PRIVE'!$CN:$CN,$BQ18,'8 PRIMAIRE PRIVE'!$BQ:$BQ)</f>
        <v>113</v>
      </c>
      <c r="AT18" s="4">
        <f>SUMIF('8 PRIMAIRE PRIVE'!$CN:$CN,$BQ18,'8 PRIMAIRE PRIVE'!$AK:$AK)</f>
        <v>97</v>
      </c>
      <c r="AU18" s="4">
        <f>SUMIF('8 PRIMAIRE PRIVE'!$CN:$CN,$BQ18,'8 PRIMAIRE PRIVE'!$CO:$CO)</f>
        <v>4213</v>
      </c>
      <c r="AV18" s="4">
        <f>SUMIF('8 PRIMAIRE PRIVE'!$CN:$CN,$BQ18,'8 PRIMAIRE PRIVE'!$AO:$AO)</f>
        <v>37</v>
      </c>
      <c r="AW18" s="167" t="s">
        <v>128</v>
      </c>
      <c r="AX18" s="7" t="s">
        <v>119</v>
      </c>
      <c r="AY18" s="4">
        <f>SUMIF('9 COLLEGE PRIVE'!$CJ:$CJ,$BQ18,'9 COLLEGE PRIVE'!$K:$K)</f>
        <v>1080</v>
      </c>
      <c r="AZ18" s="4">
        <f>SUMIF('9 COLLEGE PRIVE'!$CJ:$CJ,$BQ18,'9 COLLEGE PRIVE'!$W:$W)</f>
        <v>61</v>
      </c>
      <c r="BA18" s="4">
        <f>SUMIF('9 COLLEGE PRIVE'!$CJ:$CJ,$BQ18,'9 COLLEGE PRIVE'!$AX:$AX)</f>
        <v>235</v>
      </c>
      <c r="BB18" s="4">
        <f>SUMIF('9 COLLEGE PRIVE'!$CJ:$CJ,$BQ18,'9 COLLEGE PRIVE'!$BB:$BB)</f>
        <v>172</v>
      </c>
      <c r="BC18" s="4">
        <f>SUMIF('9 COLLEGE PRIVE'!$CJ:$CJ,$BQ18,'9 COLLEGE PRIVE'!$BL:$BL)</f>
        <v>45</v>
      </c>
      <c r="BD18" s="4">
        <f>SUMIF('9 COLLEGE PRIVE'!$CJ:$CJ,$BQ18,'9 COLLEGE PRIVE'!$AF:$AF)</f>
        <v>22</v>
      </c>
      <c r="BE18" s="4">
        <f>SUMIF('9 COLLEGE PRIVE'!$CJ:$CJ,$BQ18,'9 COLLEGE PRIVE'!$CK:$CK)</f>
        <v>944</v>
      </c>
      <c r="BF18" s="4">
        <f>SUMIF('9 COLLEGE PRIVE'!$CJ:$CJ,$BQ18,'9 COLLEGE PRIVE'!$AJ:$AJ)</f>
        <v>6</v>
      </c>
      <c r="BG18" s="4">
        <f>SUMIF('10 LYCEE PRIVE'!$DQ:$DQ,$BQ18,'10 LYCEE PRIVE'!$U:$U)</f>
        <v>44</v>
      </c>
      <c r="BH18" s="4">
        <f>SUMIF('10 LYCEE PRIVE'!$DQ:$DQ,$BQ18,'10 LYCEE PRIVE'!$AQ:$AQ)</f>
        <v>0</v>
      </c>
      <c r="BI18" s="4">
        <f>SUMIF('10 LYCEE PRIVE'!$DQ:$DQ,$BQ18,'10 LYCEE PRIVE'!$DR:$DR)</f>
        <v>2</v>
      </c>
      <c r="BJ18" s="4">
        <f>SUMIF('10 LYCEE PRIVE'!$DQ:$DQ,$BQ18,'10 LYCEE PRIVE'!$DS:$DS)</f>
        <v>0</v>
      </c>
      <c r="BK18" s="4">
        <f>SUMIF('10 LYCEE PRIVE'!$DQ:$DQ,$BQ18,'10 LYCEE PRIVE'!$CQ:$CQ)</f>
        <v>6</v>
      </c>
      <c r="BL18" s="4">
        <f>SUMIF('10 LYCEE PRIVE'!$DQ:$DQ,$BQ18,'10 LYCEE PRIVE'!$BE:$BE)</f>
        <v>4</v>
      </c>
      <c r="BM18" s="4">
        <f>SUMIF('10 LYCEE PRIVE'!$DQ:$DQ,$BQ18,'10 LYCEE PRIVE'!$DT:$DT)</f>
        <v>44</v>
      </c>
      <c r="BN18" s="4">
        <f>SUMIF('10 LYCEE PRIVE'!$DQ:$DQ,$BQ18,'10 LYCEE PRIVE'!$BI:$BI)</f>
        <v>1</v>
      </c>
      <c r="BO18" s="135"/>
      <c r="BP18" s="139" t="str">
        <f t="shared" si="0"/>
        <v>ANDROY</v>
      </c>
      <c r="BQ18" s="139" t="str">
        <f t="shared" si="1"/>
        <v>ANDROYRURAL</v>
      </c>
    </row>
    <row r="19" spans="1:69">
      <c r="A19" s="162"/>
      <c r="B19" s="13" t="s">
        <v>120</v>
      </c>
      <c r="C19" s="12">
        <f>SUMIF('3 PRESCOLAIRE PUBLIC'!$AU:$AU,$BQ19,'3 PRESCOLAIRE PUBLIC'!$K:$K)</f>
        <v>4612</v>
      </c>
      <c r="D19" s="12">
        <f>SUMIF('3 PRESCOLAIRE PUBLIC'!$AU:$AU,$BQ19,'3 PRESCOLAIRE PUBLIC'!$T:$T)</f>
        <v>38</v>
      </c>
      <c r="E19" s="12">
        <f>SUMIF('3 PRESCOLAIRE PUBLIC'!$AU:$AU,$BQ19,'3 PRESCOLAIRE PUBLIC'!$AV:$AV)</f>
        <v>444</v>
      </c>
      <c r="F19" s="12">
        <f>SUMIF('3 PRESCOLAIRE PUBLIC'!$AU:$AU,$BQ19,'3 PRESCOLAIRE PUBLIC'!$AC:$AC)</f>
        <v>244</v>
      </c>
      <c r="G19" s="12">
        <f>SUMIF('3 PRESCOLAIRE PUBLIC'!$AU:$AU,$BQ19,'3 PRESCOLAIRE PUBLIC'!$AH:$AH)</f>
        <v>45</v>
      </c>
      <c r="H19" s="12">
        <f>SUMIF('4 PRIMAIRE PUBLIC'!$CR:$CR,$BQ19,'4 PRIMAIRE PUBLIC'!$M:$M)</f>
        <v>19593</v>
      </c>
      <c r="I19" s="12">
        <f>SUMIF('4 PRIMAIRE PUBLIC'!$CR:$CR,$BQ19,'4 PRIMAIRE PUBLIC'!$AA:$AA)</f>
        <v>3359</v>
      </c>
      <c r="J19" s="12">
        <f>SUMIF('4 PRIMAIRE PUBLIC'!$CR:$CR,$BQ19,'4 PRIMAIRE PUBLIC'!$BC:$BC)</f>
        <v>1089</v>
      </c>
      <c r="K19" s="12">
        <f>SUMIF('4 PRIMAIRE PUBLIC'!$CR:$CR,$BQ19,'4 PRIMAIRE PUBLIC'!$BG:$BG)</f>
        <v>650</v>
      </c>
      <c r="L19" s="12">
        <f>SUMIF('4 PRIMAIRE PUBLIC'!$CR:$CR,$BQ19,'4 PRIMAIRE PUBLIC'!$BV:$BV)</f>
        <v>289</v>
      </c>
      <c r="M19" s="12">
        <f>SUMIF('4 PRIMAIRE PUBLIC'!$CR:$CR,$BQ19,'4 PRIMAIRE PUBLIC'!$AK:$AK)</f>
        <v>172</v>
      </c>
      <c r="N19" s="12">
        <f>SUMIF('4 PRIMAIRE PUBLIC'!$CR:$CR,$BQ19,'4 PRIMAIRE PUBLIC'!$CS:$CS)</f>
        <v>4778</v>
      </c>
      <c r="O19" s="12">
        <f>SUMIF('4 PRIMAIRE PUBLIC'!$CR:$CR,$BQ19,'4 PRIMAIRE PUBLIC'!$AO:$AO)</f>
        <v>57</v>
      </c>
      <c r="P19" s="162"/>
      <c r="Q19" s="13" t="s">
        <v>120</v>
      </c>
      <c r="R19" s="12">
        <f>SUMIF('5 COLLEGE PUBLIC'!$CM:$CM,$BQ19,'5 COLLEGE PUBLIC'!$K:$K)</f>
        <v>5165</v>
      </c>
      <c r="S19" s="12">
        <f>SUMIF('5 COLLEGE PUBLIC'!$CM:$CM,$BQ19,'5 COLLEGE PUBLIC'!$W:$W)</f>
        <v>687</v>
      </c>
      <c r="T19" s="12">
        <f>SUMIF('5 COLLEGE PUBLIC'!$CM:$CM,$BQ19,'5 COLLEGE PUBLIC'!$AX:$AX)</f>
        <v>954</v>
      </c>
      <c r="U19" s="12">
        <f>SUMIF('5 COLLEGE PUBLIC'!$CM:$CM,$BQ19,'5 COLLEGE PUBLIC'!$BB:$BB)</f>
        <v>391</v>
      </c>
      <c r="V19" s="12">
        <f>SUMIF('5 COLLEGE PUBLIC'!$CM:$CM,$BQ19,'5 COLLEGE PUBLIC'!$BQ:$BQ)</f>
        <v>124</v>
      </c>
      <c r="W19" s="12">
        <f>SUMIF('5 COLLEGE PUBLIC'!$CM:$CM,$BQ19,'5 COLLEGE PUBLIC'!$AF:$AF)</f>
        <v>44</v>
      </c>
      <c r="X19" s="12">
        <f>SUMIF('5 COLLEGE PUBLIC'!$CM:$CM,$BQ19,'5 COLLEGE PUBLIC'!$CN:$CN)</f>
        <v>2332</v>
      </c>
      <c r="Y19" s="12">
        <f>SUMIF('5 COLLEGE PUBLIC'!$CM:$CM,$BQ19,'5 COLLEGE PUBLIC'!$AJ:$AJ)</f>
        <v>4</v>
      </c>
      <c r="Z19" s="8">
        <f>SUMIF('6 LYCEE PUBLIC'!$DT:$DT,$BQ19,'6 LYCEE PUBLIC'!$U:$U)</f>
        <v>1822</v>
      </c>
      <c r="AA19" s="8">
        <f>SUMIF('6 LYCEE PUBLIC'!$DT:$DT,$BQ19,'6 LYCEE PUBLIC'!$AQ:$AQ)</f>
        <v>327</v>
      </c>
      <c r="AB19" s="8">
        <f>SUMIF('6 LYCEE PUBLIC'!$DT:$DT,$BQ19,'6 LYCEE PUBLIC'!$DU:$DU)</f>
        <v>476</v>
      </c>
      <c r="AC19" s="8">
        <f>SUMIF('6 LYCEE PUBLIC'!$DT:$DT,$BQ19,'6 LYCEE PUBLIC'!$DV:$DV)</f>
        <v>226</v>
      </c>
      <c r="AD19" s="8">
        <f>SUMIF('6 LYCEE PUBLIC'!$DT:$DT,$BQ19,'6 LYCEE PUBLIC'!$CV:$CV)</f>
        <v>46</v>
      </c>
      <c r="AE19" s="8">
        <f>SUMIF('6 LYCEE PUBLIC'!$DT:$DT,$BQ19,'6 LYCEE PUBLIC'!$BE:$BE)</f>
        <v>25</v>
      </c>
      <c r="AF19" s="8">
        <f>SUMIF('6 LYCEE PUBLIC'!$DT:$DT,$BQ19,'6 LYCEE PUBLIC'!$DW:$DW)</f>
        <v>828</v>
      </c>
      <c r="AG19" s="8">
        <f>SUMIF('6 LYCEE PUBLIC'!$DT:$DT,$BQ19,'6 LYCEE PUBLIC'!$BI:$BI)</f>
        <v>2</v>
      </c>
      <c r="AH19" s="166"/>
      <c r="AI19" s="7" t="s">
        <v>120</v>
      </c>
      <c r="AJ19" s="8">
        <f>SUMIF('7 PRESCOLAIRE PRIVE'!$AP:$AP,$BQ19,'7 PRESCOLAIRE PRIVE'!$K:$K)</f>
        <v>809</v>
      </c>
      <c r="AK19" s="8">
        <f>SUMIF('7 PRESCOLAIRE PRIVE'!$AP:$AP,$BQ19,'7 PRESCOLAIRE PRIVE'!$T:$T)</f>
        <v>12</v>
      </c>
      <c r="AL19" s="8">
        <f>SUMIF('7 PRESCOLAIRE PRIVE'!$AP:$AP,$BQ19,'7 PRESCOLAIRE PRIVE'!$AQ:$AQ)</f>
        <v>253</v>
      </c>
      <c r="AM19" s="8">
        <f>SUMIF('7 PRESCOLAIRE PRIVE'!$AP:$AP,$BQ19,'7 PRESCOLAIRE PRIVE'!$X:$X)</f>
        <v>20</v>
      </c>
      <c r="AN19" s="8">
        <f>SUMIF('7 PRESCOLAIRE PRIVE'!$AP:$AP,$BQ19,'7 PRESCOLAIRE PRIVE'!$AC:$AC)</f>
        <v>6</v>
      </c>
      <c r="AO19" s="4">
        <f>SUMIF('8 PRIMAIRE PRIVE'!$CN:$CN,$BQ19,'8 PRIMAIRE PRIVE'!$M:$M)</f>
        <v>2774</v>
      </c>
      <c r="AP19" s="4">
        <f>SUMIF('8 PRIMAIRE PRIVE'!$CN:$CN,$BQ19,'8 PRIMAIRE PRIVE'!$AA:$AA)</f>
        <v>167</v>
      </c>
      <c r="AQ19" s="4">
        <f>SUMIF('8 PRIMAIRE PRIVE'!$CN:$CN,$BQ19,'8 PRIMAIRE PRIVE'!$BC:$BC)</f>
        <v>331</v>
      </c>
      <c r="AR19" s="4">
        <f>SUMIF('8 PRIMAIRE PRIVE'!$CN:$CN,$BQ19,'8 PRIMAIRE PRIVE'!$BG:$BG)</f>
        <v>330</v>
      </c>
      <c r="AS19" s="4">
        <f>SUMIF('8 PRIMAIRE PRIVE'!$CN:$CN,$BQ19,'8 PRIMAIRE PRIVE'!$BQ:$BQ)</f>
        <v>68</v>
      </c>
      <c r="AT19" s="4">
        <f>SUMIF('8 PRIMAIRE PRIVE'!$CN:$CN,$BQ19,'8 PRIMAIRE PRIVE'!$AK:$AK)</f>
        <v>37</v>
      </c>
      <c r="AU19" s="4">
        <f>SUMIF('8 PRIMAIRE PRIVE'!$CN:$CN,$BQ19,'8 PRIMAIRE PRIVE'!$CO:$CO)</f>
        <v>2959</v>
      </c>
      <c r="AV19" s="4">
        <f>SUMIF('8 PRIMAIRE PRIVE'!$CN:$CN,$BQ19,'8 PRIMAIRE PRIVE'!$AO:$AO)</f>
        <v>11</v>
      </c>
      <c r="AW19" s="167"/>
      <c r="AX19" s="7" t="s">
        <v>120</v>
      </c>
      <c r="AY19" s="4">
        <f>SUMIF('9 COLLEGE PRIVE'!$CJ:$CJ,$BQ19,'9 COLLEGE PRIVE'!$K:$K)</f>
        <v>1340</v>
      </c>
      <c r="AZ19" s="4">
        <f>SUMIF('9 COLLEGE PRIVE'!$CJ:$CJ,$BQ19,'9 COLLEGE PRIVE'!$W:$W)</f>
        <v>37</v>
      </c>
      <c r="BA19" s="4">
        <f>SUMIF('9 COLLEGE PRIVE'!$CJ:$CJ,$BQ19,'9 COLLEGE PRIVE'!$AX:$AX)</f>
        <v>337</v>
      </c>
      <c r="BB19" s="4">
        <f>SUMIF('9 COLLEGE PRIVE'!$CJ:$CJ,$BQ19,'9 COLLEGE PRIVE'!$BB:$BB)</f>
        <v>212</v>
      </c>
      <c r="BC19" s="4">
        <f>SUMIF('9 COLLEGE PRIVE'!$CJ:$CJ,$BQ19,'9 COLLEGE PRIVE'!$BL:$BL)</f>
        <v>67</v>
      </c>
      <c r="BD19" s="4">
        <f>SUMIF('9 COLLEGE PRIVE'!$CJ:$CJ,$BQ19,'9 COLLEGE PRIVE'!$AF:$AF)</f>
        <v>36</v>
      </c>
      <c r="BE19" s="4">
        <f>SUMIF('9 COLLEGE PRIVE'!$CJ:$CJ,$BQ19,'9 COLLEGE PRIVE'!$CK:$CK)</f>
        <v>1146</v>
      </c>
      <c r="BF19" s="4">
        <f>SUMIF('9 COLLEGE PRIVE'!$CJ:$CJ,$BQ19,'9 COLLEGE PRIVE'!$AJ:$AJ)</f>
        <v>7</v>
      </c>
      <c r="BG19" s="4">
        <f>SUMIF('10 LYCEE PRIVE'!$DQ:$DQ,$BQ19,'10 LYCEE PRIVE'!$U:$U)</f>
        <v>1019</v>
      </c>
      <c r="BH19" s="4">
        <f>SUMIF('10 LYCEE PRIVE'!$DQ:$DQ,$BQ19,'10 LYCEE PRIVE'!$AQ:$AQ)</f>
        <v>64</v>
      </c>
      <c r="BI19" s="4">
        <f>SUMIF('10 LYCEE PRIVE'!$DQ:$DQ,$BQ19,'10 LYCEE PRIVE'!$DR:$DR)</f>
        <v>171</v>
      </c>
      <c r="BJ19" s="4">
        <f>SUMIF('10 LYCEE PRIVE'!$DQ:$DQ,$BQ19,'10 LYCEE PRIVE'!$DS:$DS)</f>
        <v>84</v>
      </c>
      <c r="BK19" s="4">
        <f>SUMIF('10 LYCEE PRIVE'!$DQ:$DQ,$BQ19,'10 LYCEE PRIVE'!$CQ:$CQ)</f>
        <v>51</v>
      </c>
      <c r="BL19" s="4">
        <f>SUMIF('10 LYCEE PRIVE'!$DQ:$DQ,$BQ19,'10 LYCEE PRIVE'!$BE:$BE)</f>
        <v>22</v>
      </c>
      <c r="BM19" s="4">
        <f>SUMIF('10 LYCEE PRIVE'!$DQ:$DQ,$BQ19,'10 LYCEE PRIVE'!$DT:$DT)</f>
        <v>1164</v>
      </c>
      <c r="BN19" s="4">
        <f>SUMIF('10 LYCEE PRIVE'!$DQ:$DQ,$BQ19,'10 LYCEE PRIVE'!$BI:$BI)</f>
        <v>6</v>
      </c>
      <c r="BO19" s="135"/>
      <c r="BP19" s="139" t="str">
        <f t="shared" si="0"/>
        <v>ANDROY</v>
      </c>
      <c r="BQ19" s="139" t="str">
        <f t="shared" si="1"/>
        <v>ANDROYURBAIN</v>
      </c>
    </row>
    <row r="20" spans="1:69">
      <c r="A20" s="162"/>
      <c r="B20" s="34" t="s">
        <v>102</v>
      </c>
      <c r="C20" s="35">
        <f>SUMIF('3 PRESCOLAIRE PUBLIC'!$AU:$AU,$BQ20,'3 PRESCOLAIRE PUBLIC'!$K:$K)</f>
        <v>68089</v>
      </c>
      <c r="D20" s="35">
        <f>SUMIF('3 PRESCOLAIRE PUBLIC'!$AU:$AU,$BQ20,'3 PRESCOLAIRE PUBLIC'!$T:$T)</f>
        <v>951</v>
      </c>
      <c r="E20" s="35">
        <f>SUMIF('3 PRESCOLAIRE PUBLIC'!$AU:$AU,$BQ20,'3 PRESCOLAIRE PUBLIC'!$AV:$AV)</f>
        <v>2086</v>
      </c>
      <c r="F20" s="35">
        <f>SUMIF('3 PRESCOLAIRE PUBLIC'!$AU:$AU,$BQ20,'3 PRESCOLAIRE PUBLIC'!$AC:$AC)</f>
        <v>3244</v>
      </c>
      <c r="G20" s="35">
        <f>SUMIF('3 PRESCOLAIRE PUBLIC'!$AU:$AU,$BQ20,'3 PRESCOLAIRE PUBLIC'!$AH:$AH)</f>
        <v>1074</v>
      </c>
      <c r="H20" s="35">
        <f>SUMIF('4 PRIMAIRE PUBLIC'!$CR:$CR,$BQ20,'4 PRIMAIRE PUBLIC'!$M:$M)</f>
        <v>244536</v>
      </c>
      <c r="I20" s="35">
        <f>SUMIF('4 PRIMAIRE PUBLIC'!$CR:$CR,$BQ20,'4 PRIMAIRE PUBLIC'!$AA:$AA)</f>
        <v>44111</v>
      </c>
      <c r="J20" s="35">
        <f>SUMIF('4 PRIMAIRE PUBLIC'!$CR:$CR,$BQ20,'4 PRIMAIRE PUBLIC'!$BC:$BC)</f>
        <v>7447</v>
      </c>
      <c r="K20" s="35">
        <f>SUMIF('4 PRIMAIRE PUBLIC'!$CR:$CR,$BQ20,'4 PRIMAIRE PUBLIC'!$BG:$BG)</f>
        <v>5027</v>
      </c>
      <c r="L20" s="35">
        <f>SUMIF('4 PRIMAIRE PUBLIC'!$CR:$CR,$BQ20,'4 PRIMAIRE PUBLIC'!$BV:$BV)</f>
        <v>4004</v>
      </c>
      <c r="M20" s="35">
        <f>SUMIF('4 PRIMAIRE PUBLIC'!$CR:$CR,$BQ20,'4 PRIMAIRE PUBLIC'!$AK:$AK)</f>
        <v>2874</v>
      </c>
      <c r="N20" s="35">
        <f>SUMIF('4 PRIMAIRE PUBLIC'!$CR:$CR,$BQ20,'4 PRIMAIRE PUBLIC'!$CS:$CS)</f>
        <v>48310</v>
      </c>
      <c r="O20" s="35">
        <f>SUMIF('4 PRIMAIRE PUBLIC'!$CR:$CR,$BQ20,'4 PRIMAIRE PUBLIC'!$AO:$AO)</f>
        <v>1462</v>
      </c>
      <c r="P20" s="162"/>
      <c r="Q20" s="34" t="s">
        <v>102</v>
      </c>
      <c r="R20" s="35">
        <f>SUMIF('5 COLLEGE PUBLIC'!$CM:$CM,$BQ20,'5 COLLEGE PUBLIC'!$K:$K)</f>
        <v>21057</v>
      </c>
      <c r="S20" s="35">
        <f>SUMIF('5 COLLEGE PUBLIC'!$CM:$CM,$BQ20,'5 COLLEGE PUBLIC'!$W:$W)</f>
        <v>2439</v>
      </c>
      <c r="T20" s="35">
        <f>SUMIF('5 COLLEGE PUBLIC'!$CM:$CM,$BQ20,'5 COLLEGE PUBLIC'!$AX:$AX)</f>
        <v>3935</v>
      </c>
      <c r="U20" s="35">
        <f>SUMIF('5 COLLEGE PUBLIC'!$CM:$CM,$BQ20,'5 COLLEGE PUBLIC'!$BB:$BB)</f>
        <v>2096</v>
      </c>
      <c r="V20" s="35">
        <f>SUMIF('5 COLLEGE PUBLIC'!$CM:$CM,$BQ20,'5 COLLEGE PUBLIC'!$BQ:$BQ)</f>
        <v>1048</v>
      </c>
      <c r="W20" s="35">
        <f>SUMIF('5 COLLEGE PUBLIC'!$CM:$CM,$BQ20,'5 COLLEGE PUBLIC'!$AF:$AF)</f>
        <v>267</v>
      </c>
      <c r="X20" s="35">
        <f>SUMIF('5 COLLEGE PUBLIC'!$CM:$CM,$BQ20,'5 COLLEGE PUBLIC'!$CN:$CN)</f>
        <v>8783</v>
      </c>
      <c r="Y20" s="35">
        <f>SUMIF('5 COLLEGE PUBLIC'!$CM:$CM,$BQ20,'5 COLLEGE PUBLIC'!$AJ:$AJ)</f>
        <v>70</v>
      </c>
      <c r="Z20" s="35">
        <f>SUMIF('6 LYCEE PUBLIC'!$DT:$DT,$BQ20,'6 LYCEE PUBLIC'!$U:$U)</f>
        <v>4633</v>
      </c>
      <c r="AA20" s="35">
        <f>SUMIF('6 LYCEE PUBLIC'!$DT:$DT,$BQ20,'6 LYCEE PUBLIC'!$AQ:$AQ)</f>
        <v>753</v>
      </c>
      <c r="AB20" s="35">
        <f>SUMIF('6 LYCEE PUBLIC'!$DT:$DT,$BQ20,'6 LYCEE PUBLIC'!$DU:$DU)</f>
        <v>850</v>
      </c>
      <c r="AC20" s="35">
        <f>SUMIF('6 LYCEE PUBLIC'!$DT:$DT,$BQ20,'6 LYCEE PUBLIC'!$DV:$DV)</f>
        <v>392</v>
      </c>
      <c r="AD20" s="35">
        <f>SUMIF('6 LYCEE PUBLIC'!$DT:$DT,$BQ20,'6 LYCEE PUBLIC'!$CV:$CV)</f>
        <v>169</v>
      </c>
      <c r="AE20" s="35">
        <f>SUMIF('6 LYCEE PUBLIC'!$DT:$DT,$BQ20,'6 LYCEE PUBLIC'!$BE:$BE)</f>
        <v>60</v>
      </c>
      <c r="AF20" s="35">
        <f>SUMIF('6 LYCEE PUBLIC'!$DT:$DT,$BQ20,'6 LYCEE PUBLIC'!$DW:$DW)</f>
        <v>2270</v>
      </c>
      <c r="AG20" s="35">
        <f>SUMIF('6 LYCEE PUBLIC'!$DT:$DT,$BQ20,'6 LYCEE PUBLIC'!$BI:$BI)</f>
        <v>13</v>
      </c>
      <c r="AH20" s="166"/>
      <c r="AI20" s="34" t="s">
        <v>102</v>
      </c>
      <c r="AJ20" s="35">
        <f>SUMIF('7 PRESCOLAIRE PRIVE'!$AP:$AP,$BQ20,'7 PRESCOLAIRE PRIVE'!$K:$K)</f>
        <v>1454</v>
      </c>
      <c r="AK20" s="35">
        <f>SUMIF('7 PRESCOLAIRE PRIVE'!$AP:$AP,$BQ20,'7 PRESCOLAIRE PRIVE'!$T:$T)</f>
        <v>26</v>
      </c>
      <c r="AL20" s="35">
        <f>SUMIF('7 PRESCOLAIRE PRIVE'!$AP:$AP,$BQ20,'7 PRESCOLAIRE PRIVE'!$AQ:$AQ)</f>
        <v>871</v>
      </c>
      <c r="AM20" s="35">
        <f>SUMIF('7 PRESCOLAIRE PRIVE'!$AP:$AP,$BQ20,'7 PRESCOLAIRE PRIVE'!$X:$X)</f>
        <v>35</v>
      </c>
      <c r="AN20" s="35">
        <f>SUMIF('7 PRESCOLAIRE PRIVE'!$AP:$AP,$BQ20,'7 PRESCOLAIRE PRIVE'!$AC:$AC)</f>
        <v>14</v>
      </c>
      <c r="AO20" s="35">
        <f>SUMIF('8 PRIMAIRE PRIVE'!$CN:$CN,$BQ20,'8 PRIMAIRE PRIVE'!$M:$M)</f>
        <v>8569</v>
      </c>
      <c r="AP20" s="35">
        <f>SUMIF('8 PRIMAIRE PRIVE'!$CN:$CN,$BQ20,'8 PRIMAIRE PRIVE'!$AA:$AA)</f>
        <v>1054</v>
      </c>
      <c r="AQ20" s="35">
        <f>SUMIF('8 PRIMAIRE PRIVE'!$CN:$CN,$BQ20,'8 PRIMAIRE PRIVE'!$BC:$BC)</f>
        <v>752</v>
      </c>
      <c r="AR20" s="35">
        <f>SUMIF('8 PRIMAIRE PRIVE'!$CN:$CN,$BQ20,'8 PRIMAIRE PRIVE'!$BG:$BG)</f>
        <v>746</v>
      </c>
      <c r="AS20" s="35">
        <f>SUMIF('8 PRIMAIRE PRIVE'!$CN:$CN,$BQ20,'8 PRIMAIRE PRIVE'!$BQ:$BQ)</f>
        <v>181</v>
      </c>
      <c r="AT20" s="35">
        <f>SUMIF('8 PRIMAIRE PRIVE'!$CN:$CN,$BQ20,'8 PRIMAIRE PRIVE'!$AK:$AK)</f>
        <v>134</v>
      </c>
      <c r="AU20" s="35">
        <f>SUMIF('8 PRIMAIRE PRIVE'!$CN:$CN,$BQ20,'8 PRIMAIRE PRIVE'!$CO:$CO)</f>
        <v>7172</v>
      </c>
      <c r="AV20" s="35">
        <f>SUMIF('8 PRIMAIRE PRIVE'!$CN:$CN,$BQ20,'8 PRIMAIRE PRIVE'!$AO:$AO)</f>
        <v>48</v>
      </c>
      <c r="AW20" s="167"/>
      <c r="AX20" s="34" t="s">
        <v>102</v>
      </c>
      <c r="AY20" s="35">
        <f>SUMIF('9 COLLEGE PRIVE'!$CJ:$CJ,$BQ20,'9 COLLEGE PRIVE'!$K:$K)</f>
        <v>2420</v>
      </c>
      <c r="AZ20" s="35">
        <f>SUMIF('9 COLLEGE PRIVE'!$CJ:$CJ,$BQ20,'9 COLLEGE PRIVE'!$W:$W)</f>
        <v>98</v>
      </c>
      <c r="BA20" s="35">
        <f>SUMIF('9 COLLEGE PRIVE'!$CJ:$CJ,$BQ20,'9 COLLEGE PRIVE'!$AX:$AX)</f>
        <v>572</v>
      </c>
      <c r="BB20" s="35">
        <f>SUMIF('9 COLLEGE PRIVE'!$CJ:$CJ,$BQ20,'9 COLLEGE PRIVE'!$BB:$BB)</f>
        <v>384</v>
      </c>
      <c r="BC20" s="35">
        <f>SUMIF('9 COLLEGE PRIVE'!$CJ:$CJ,$BQ20,'9 COLLEGE PRIVE'!$BL:$BL)</f>
        <v>112</v>
      </c>
      <c r="BD20" s="35">
        <f>SUMIF('9 COLLEGE PRIVE'!$CJ:$CJ,$BQ20,'9 COLLEGE PRIVE'!$AF:$AF)</f>
        <v>58</v>
      </c>
      <c r="BE20" s="35">
        <f>SUMIF('9 COLLEGE PRIVE'!$CJ:$CJ,$BQ20,'9 COLLEGE PRIVE'!$CK:$CK)</f>
        <v>2090</v>
      </c>
      <c r="BF20" s="35">
        <f>SUMIF('9 COLLEGE PRIVE'!$CJ:$CJ,$BQ20,'9 COLLEGE PRIVE'!$AJ:$AJ)</f>
        <v>13</v>
      </c>
      <c r="BG20" s="35">
        <f>SUMIF('10 LYCEE PRIVE'!$DQ:$DQ,$BQ20,'10 LYCEE PRIVE'!$U:$U)</f>
        <v>1063</v>
      </c>
      <c r="BH20" s="35">
        <f>SUMIF('10 LYCEE PRIVE'!$DQ:$DQ,$BQ20,'10 LYCEE PRIVE'!$AQ:$AQ)</f>
        <v>64</v>
      </c>
      <c r="BI20" s="35">
        <f>SUMIF('10 LYCEE PRIVE'!$DQ:$DQ,$BQ20,'10 LYCEE PRIVE'!$DR:$DR)</f>
        <v>173</v>
      </c>
      <c r="BJ20" s="35">
        <f>SUMIF('10 LYCEE PRIVE'!$DQ:$DQ,$BQ20,'10 LYCEE PRIVE'!$DS:$DS)</f>
        <v>84</v>
      </c>
      <c r="BK20" s="35">
        <f>SUMIF('10 LYCEE PRIVE'!$DQ:$DQ,$BQ20,'10 LYCEE PRIVE'!$CQ:$CQ)</f>
        <v>57</v>
      </c>
      <c r="BL20" s="35">
        <f>SUMIF('10 LYCEE PRIVE'!$DQ:$DQ,$BQ20,'10 LYCEE PRIVE'!$BE:$BE)</f>
        <v>26</v>
      </c>
      <c r="BM20" s="35">
        <f>SUMIF('10 LYCEE PRIVE'!$DQ:$DQ,$BQ20,'10 LYCEE PRIVE'!$DT:$DT)</f>
        <v>1208</v>
      </c>
      <c r="BN20" s="35">
        <f>SUMIF('10 LYCEE PRIVE'!$DQ:$DQ,$BQ20,'10 LYCEE PRIVE'!$BI:$BI)</f>
        <v>7</v>
      </c>
      <c r="BO20" s="135"/>
      <c r="BP20" s="139" t="str">
        <f t="shared" si="0"/>
        <v>ANDROY</v>
      </c>
      <c r="BQ20" s="139" t="str">
        <f t="shared" si="1"/>
        <v>ANDROYTOTAL</v>
      </c>
    </row>
    <row r="21" spans="1:69">
      <c r="A21" s="162" t="s">
        <v>6</v>
      </c>
      <c r="B21" s="13" t="s">
        <v>119</v>
      </c>
      <c r="C21" s="12">
        <f>SUMIF('3 PRESCOLAIRE PUBLIC'!$AU:$AU,$BQ21,'3 PRESCOLAIRE PUBLIC'!$K:$K)</f>
        <v>27546</v>
      </c>
      <c r="D21" s="12">
        <f>SUMIF('3 PRESCOLAIRE PUBLIC'!$AU:$AU,$BQ21,'3 PRESCOLAIRE PUBLIC'!$T:$T)</f>
        <v>461</v>
      </c>
      <c r="E21" s="12">
        <f>SUMIF('3 PRESCOLAIRE PUBLIC'!$AU:$AU,$BQ21,'3 PRESCOLAIRE PUBLIC'!$AV:$AV)</f>
        <v>2522</v>
      </c>
      <c r="F21" s="12">
        <f>SUMIF('3 PRESCOLAIRE PUBLIC'!$AU:$AU,$BQ21,'3 PRESCOLAIRE PUBLIC'!$AC:$AC)</f>
        <v>1363</v>
      </c>
      <c r="G21" s="12">
        <f>SUMIF('3 PRESCOLAIRE PUBLIC'!$AU:$AU,$BQ21,'3 PRESCOLAIRE PUBLIC'!$AH:$AH)</f>
        <v>566</v>
      </c>
      <c r="H21" s="12">
        <f>SUMIF('4 PRIMAIRE PUBLIC'!$CR:$CR,$BQ21,'4 PRIMAIRE PUBLIC'!$M:$M)</f>
        <v>133533</v>
      </c>
      <c r="I21" s="12">
        <f>SUMIF('4 PRIMAIRE PUBLIC'!$CR:$CR,$BQ21,'4 PRIMAIRE PUBLIC'!$AA:$AA)</f>
        <v>19697</v>
      </c>
      <c r="J21" s="12">
        <f>SUMIF('4 PRIMAIRE PUBLIC'!$CR:$CR,$BQ21,'4 PRIMAIRE PUBLIC'!$BC:$BC)</f>
        <v>4374</v>
      </c>
      <c r="K21" s="12">
        <f>SUMIF('4 PRIMAIRE PUBLIC'!$CR:$CR,$BQ21,'4 PRIMAIRE PUBLIC'!$BG:$BG)</f>
        <v>2351</v>
      </c>
      <c r="L21" s="12">
        <f>SUMIF('4 PRIMAIRE PUBLIC'!$CR:$CR,$BQ21,'4 PRIMAIRE PUBLIC'!$BV:$BV)</f>
        <v>2455</v>
      </c>
      <c r="M21" s="12">
        <f>SUMIF('4 PRIMAIRE PUBLIC'!$CR:$CR,$BQ21,'4 PRIMAIRE PUBLIC'!$AK:$AK)</f>
        <v>1596</v>
      </c>
      <c r="N21" s="12">
        <f>SUMIF('4 PRIMAIRE PUBLIC'!$CR:$CR,$BQ21,'4 PRIMAIRE PUBLIC'!$CS:$CS)</f>
        <v>42726</v>
      </c>
      <c r="O21" s="12">
        <f>SUMIF('4 PRIMAIRE PUBLIC'!$CR:$CR,$BQ21,'4 PRIMAIRE PUBLIC'!$AO:$AO)</f>
        <v>762</v>
      </c>
      <c r="P21" s="162" t="s">
        <v>6</v>
      </c>
      <c r="Q21" s="13" t="s">
        <v>119</v>
      </c>
      <c r="R21" s="12">
        <f>SUMIF('5 COLLEGE PUBLIC'!$CM:$CM,$BQ21,'5 COLLEGE PUBLIC'!$K:$K)</f>
        <v>13110</v>
      </c>
      <c r="S21" s="12">
        <f>SUMIF('5 COLLEGE PUBLIC'!$CM:$CM,$BQ21,'5 COLLEGE PUBLIC'!$W:$W)</f>
        <v>1279</v>
      </c>
      <c r="T21" s="12">
        <f>SUMIF('5 COLLEGE PUBLIC'!$CM:$CM,$BQ21,'5 COLLEGE PUBLIC'!$AX:$AX)</f>
        <v>2410</v>
      </c>
      <c r="U21" s="12">
        <f>SUMIF('5 COLLEGE PUBLIC'!$CM:$CM,$BQ21,'5 COLLEGE PUBLIC'!$BB:$BB)</f>
        <v>623</v>
      </c>
      <c r="V21" s="12">
        <f>SUMIF('5 COLLEGE PUBLIC'!$CM:$CM,$BQ21,'5 COLLEGE PUBLIC'!$BQ:$BQ)</f>
        <v>842</v>
      </c>
      <c r="W21" s="12">
        <f>SUMIF('5 COLLEGE PUBLIC'!$CM:$CM,$BQ21,'5 COLLEGE PUBLIC'!$AF:$AF)</f>
        <v>234</v>
      </c>
      <c r="X21" s="12">
        <f>SUMIF('5 COLLEGE PUBLIC'!$CM:$CM,$BQ21,'5 COLLEGE PUBLIC'!$CN:$CN)</f>
        <v>7706</v>
      </c>
      <c r="Y21" s="12">
        <f>SUMIF('5 COLLEGE PUBLIC'!$CM:$CM,$BQ21,'5 COLLEGE PUBLIC'!$AJ:$AJ)</f>
        <v>63</v>
      </c>
      <c r="Z21" s="8">
        <f>SUMIF('6 LYCEE PUBLIC'!$DT:$DT,$BQ21,'6 LYCEE PUBLIC'!$U:$U)</f>
        <v>2388</v>
      </c>
      <c r="AA21" s="8">
        <f>SUMIF('6 LYCEE PUBLIC'!$DT:$DT,$BQ21,'6 LYCEE PUBLIC'!$AQ:$AQ)</f>
        <v>210</v>
      </c>
      <c r="AB21" s="8">
        <f>SUMIF('6 LYCEE PUBLIC'!$DT:$DT,$BQ21,'6 LYCEE PUBLIC'!$DU:$DU)</f>
        <v>477</v>
      </c>
      <c r="AC21" s="8">
        <f>SUMIF('6 LYCEE PUBLIC'!$DT:$DT,$BQ21,'6 LYCEE PUBLIC'!$DV:$DV)</f>
        <v>190</v>
      </c>
      <c r="AD21" s="8">
        <f>SUMIF('6 LYCEE PUBLIC'!$DT:$DT,$BQ21,'6 LYCEE PUBLIC'!$CV:$CV)</f>
        <v>151</v>
      </c>
      <c r="AE21" s="8">
        <f>SUMIF('6 LYCEE PUBLIC'!$DT:$DT,$BQ21,'6 LYCEE PUBLIC'!$BE:$BE)</f>
        <v>59</v>
      </c>
      <c r="AF21" s="8">
        <f>SUMIF('6 LYCEE PUBLIC'!$DT:$DT,$BQ21,'6 LYCEE PUBLIC'!$DW:$DW)</f>
        <v>2419</v>
      </c>
      <c r="AG21" s="8">
        <f>SUMIF('6 LYCEE PUBLIC'!$DT:$DT,$BQ21,'6 LYCEE PUBLIC'!$BI:$BI)</f>
        <v>16</v>
      </c>
      <c r="AH21" s="166" t="s">
        <v>6</v>
      </c>
      <c r="AI21" s="7" t="s">
        <v>119</v>
      </c>
      <c r="AJ21" s="8">
        <f>SUMIF('7 PRESCOLAIRE PRIVE'!$AP:$AP,$BQ21,'7 PRESCOLAIRE PRIVE'!$K:$K)</f>
        <v>748</v>
      </c>
      <c r="AK21" s="8">
        <f>SUMIF('7 PRESCOLAIRE PRIVE'!$AP:$AP,$BQ21,'7 PRESCOLAIRE PRIVE'!$T:$T)</f>
        <v>23</v>
      </c>
      <c r="AL21" s="8">
        <f>SUMIF('7 PRESCOLAIRE PRIVE'!$AP:$AP,$BQ21,'7 PRESCOLAIRE PRIVE'!$AQ:$AQ)</f>
        <v>887</v>
      </c>
      <c r="AM21" s="8">
        <f>SUMIF('7 PRESCOLAIRE PRIVE'!$AP:$AP,$BQ21,'7 PRESCOLAIRE PRIVE'!$X:$X)</f>
        <v>24</v>
      </c>
      <c r="AN21" s="8">
        <f>SUMIF('7 PRESCOLAIRE PRIVE'!$AP:$AP,$BQ21,'7 PRESCOLAIRE PRIVE'!$AC:$AC)</f>
        <v>13</v>
      </c>
      <c r="AO21" s="4">
        <f>SUMIF('8 PRIMAIRE PRIVE'!$CN:$CN,$BQ21,'8 PRIMAIRE PRIVE'!$M:$M)</f>
        <v>3711</v>
      </c>
      <c r="AP21" s="4">
        <f>SUMIF('8 PRIMAIRE PRIVE'!$CN:$CN,$BQ21,'8 PRIMAIRE PRIVE'!$AA:$AA)</f>
        <v>424</v>
      </c>
      <c r="AQ21" s="4">
        <f>SUMIF('8 PRIMAIRE PRIVE'!$CN:$CN,$BQ21,'8 PRIMAIRE PRIVE'!$BC:$BC)</f>
        <v>387</v>
      </c>
      <c r="AR21" s="4">
        <f>SUMIF('8 PRIMAIRE PRIVE'!$CN:$CN,$BQ21,'8 PRIMAIRE PRIVE'!$BG:$BG)</f>
        <v>358</v>
      </c>
      <c r="AS21" s="4">
        <f>SUMIF('8 PRIMAIRE PRIVE'!$CN:$CN,$BQ21,'8 PRIMAIRE PRIVE'!$BQ:$BQ)</f>
        <v>117</v>
      </c>
      <c r="AT21" s="4">
        <f>SUMIF('8 PRIMAIRE PRIVE'!$CN:$CN,$BQ21,'8 PRIMAIRE PRIVE'!$AK:$AK)</f>
        <v>120</v>
      </c>
      <c r="AU21" s="4">
        <f>SUMIF('8 PRIMAIRE PRIVE'!$CN:$CN,$BQ21,'8 PRIMAIRE PRIVE'!$CO:$CO)</f>
        <v>4209</v>
      </c>
      <c r="AV21" s="4">
        <f>SUMIF('8 PRIMAIRE PRIVE'!$CN:$CN,$BQ21,'8 PRIMAIRE PRIVE'!$AO:$AO)</f>
        <v>35</v>
      </c>
      <c r="AW21" s="167" t="s">
        <v>6</v>
      </c>
      <c r="AX21" s="7" t="s">
        <v>119</v>
      </c>
      <c r="AY21" s="4">
        <f>SUMIF('9 COLLEGE PRIVE'!$CJ:$CJ,$BQ21,'9 COLLEGE PRIVE'!$K:$K)</f>
        <v>843</v>
      </c>
      <c r="AZ21" s="4">
        <f>SUMIF('9 COLLEGE PRIVE'!$CJ:$CJ,$BQ21,'9 COLLEGE PRIVE'!$W:$W)</f>
        <v>58</v>
      </c>
      <c r="BA21" s="4">
        <f>SUMIF('9 COLLEGE PRIVE'!$CJ:$CJ,$BQ21,'9 COLLEGE PRIVE'!$AX:$AX)</f>
        <v>228</v>
      </c>
      <c r="BB21" s="4">
        <f>SUMIF('9 COLLEGE PRIVE'!$CJ:$CJ,$BQ21,'9 COLLEGE PRIVE'!$BB:$BB)</f>
        <v>144</v>
      </c>
      <c r="BC21" s="4">
        <f>SUMIF('9 COLLEGE PRIVE'!$CJ:$CJ,$BQ21,'9 COLLEGE PRIVE'!$BL:$BL)</f>
        <v>57</v>
      </c>
      <c r="BD21" s="4">
        <f>SUMIF('9 COLLEGE PRIVE'!$CJ:$CJ,$BQ21,'9 COLLEGE PRIVE'!$AF:$AF)</f>
        <v>37</v>
      </c>
      <c r="BE21" s="4">
        <f>SUMIF('9 COLLEGE PRIVE'!$CJ:$CJ,$BQ21,'9 COLLEGE PRIVE'!$CK:$CK)</f>
        <v>1166</v>
      </c>
      <c r="BF21" s="4">
        <f>SUMIF('9 COLLEGE PRIVE'!$CJ:$CJ,$BQ21,'9 COLLEGE PRIVE'!$AJ:$AJ)</f>
        <v>9</v>
      </c>
      <c r="BG21" s="4">
        <f>SUMIF('10 LYCEE PRIVE'!$DQ:$DQ,$BQ21,'10 LYCEE PRIVE'!$U:$U)</f>
        <v>219</v>
      </c>
      <c r="BH21" s="4">
        <f>SUMIF('10 LYCEE PRIVE'!$DQ:$DQ,$BQ21,'10 LYCEE PRIVE'!$AQ:$AQ)</f>
        <v>9</v>
      </c>
      <c r="BI21" s="4">
        <f>SUMIF('10 LYCEE PRIVE'!$DQ:$DQ,$BQ21,'10 LYCEE PRIVE'!$DR:$DR)</f>
        <v>58</v>
      </c>
      <c r="BJ21" s="4">
        <f>SUMIF('10 LYCEE PRIVE'!$DQ:$DQ,$BQ21,'10 LYCEE PRIVE'!$DS:$DS)</f>
        <v>21</v>
      </c>
      <c r="BK21" s="4">
        <f>SUMIF('10 LYCEE PRIVE'!$DQ:$DQ,$BQ21,'10 LYCEE PRIVE'!$CQ:$CQ)</f>
        <v>17</v>
      </c>
      <c r="BL21" s="4">
        <f>SUMIF('10 LYCEE PRIVE'!$DQ:$DQ,$BQ21,'10 LYCEE PRIVE'!$BE:$BE)</f>
        <v>12</v>
      </c>
      <c r="BM21" s="4">
        <f>SUMIF('10 LYCEE PRIVE'!$DQ:$DQ,$BQ21,'10 LYCEE PRIVE'!$DT:$DT)</f>
        <v>254</v>
      </c>
      <c r="BN21" s="4">
        <f>SUMIF('10 LYCEE PRIVE'!$DQ:$DQ,$BQ21,'10 LYCEE PRIVE'!$BI:$BI)</f>
        <v>3</v>
      </c>
      <c r="BO21" s="135"/>
      <c r="BP21" s="139" t="str">
        <f t="shared" si="0"/>
        <v>ANOSY</v>
      </c>
      <c r="BQ21" s="139" t="str">
        <f t="shared" si="1"/>
        <v>ANOSYRURAL</v>
      </c>
    </row>
    <row r="22" spans="1:69">
      <c r="A22" s="162"/>
      <c r="B22" s="13" t="s">
        <v>120</v>
      </c>
      <c r="C22" s="12">
        <f>SUMIF('3 PRESCOLAIRE PUBLIC'!$AU:$AU,$BQ22,'3 PRESCOLAIRE PUBLIC'!$K:$K)</f>
        <v>3915</v>
      </c>
      <c r="D22" s="12">
        <f>SUMIF('3 PRESCOLAIRE PUBLIC'!$AU:$AU,$BQ22,'3 PRESCOLAIRE PUBLIC'!$T:$T)</f>
        <v>44</v>
      </c>
      <c r="E22" s="12">
        <f>SUMIF('3 PRESCOLAIRE PUBLIC'!$AU:$AU,$BQ22,'3 PRESCOLAIRE PUBLIC'!$AV:$AV)</f>
        <v>676</v>
      </c>
      <c r="F22" s="12">
        <f>SUMIF('3 PRESCOLAIRE PUBLIC'!$AU:$AU,$BQ22,'3 PRESCOLAIRE PUBLIC'!$AC:$AC)</f>
        <v>260</v>
      </c>
      <c r="G22" s="12">
        <f>SUMIF('3 PRESCOLAIRE PUBLIC'!$AU:$AU,$BQ22,'3 PRESCOLAIRE PUBLIC'!$AH:$AH)</f>
        <v>47</v>
      </c>
      <c r="H22" s="12">
        <f>SUMIF('4 PRIMAIRE PUBLIC'!$CR:$CR,$BQ22,'4 PRIMAIRE PUBLIC'!$M:$M)</f>
        <v>22833</v>
      </c>
      <c r="I22" s="12">
        <f>SUMIF('4 PRIMAIRE PUBLIC'!$CR:$CR,$BQ22,'4 PRIMAIRE PUBLIC'!$AA:$AA)</f>
        <v>3573</v>
      </c>
      <c r="J22" s="12">
        <f>SUMIF('4 PRIMAIRE PUBLIC'!$CR:$CR,$BQ22,'4 PRIMAIRE PUBLIC'!$BC:$BC)</f>
        <v>1676</v>
      </c>
      <c r="K22" s="12">
        <f>SUMIF('4 PRIMAIRE PUBLIC'!$CR:$CR,$BQ22,'4 PRIMAIRE PUBLIC'!$BG:$BG)</f>
        <v>895</v>
      </c>
      <c r="L22" s="12">
        <f>SUMIF('4 PRIMAIRE PUBLIC'!$CR:$CR,$BQ22,'4 PRIMAIRE PUBLIC'!$BV:$BV)</f>
        <v>542</v>
      </c>
      <c r="M22" s="12">
        <f>SUMIF('4 PRIMAIRE PUBLIC'!$CR:$CR,$BQ22,'4 PRIMAIRE PUBLIC'!$AK:$AK)</f>
        <v>277</v>
      </c>
      <c r="N22" s="12">
        <f>SUMIF('4 PRIMAIRE PUBLIC'!$CR:$CR,$BQ22,'4 PRIMAIRE PUBLIC'!$CS:$CS)</f>
        <v>9528</v>
      </c>
      <c r="O22" s="12">
        <f>SUMIF('4 PRIMAIRE PUBLIC'!$CR:$CR,$BQ22,'4 PRIMAIRE PUBLIC'!$AO:$AO)</f>
        <v>48</v>
      </c>
      <c r="P22" s="162"/>
      <c r="Q22" s="13" t="s">
        <v>120</v>
      </c>
      <c r="R22" s="12">
        <f>SUMIF('5 COLLEGE PUBLIC'!$CM:$CM,$BQ22,'5 COLLEGE PUBLIC'!$K:$K)</f>
        <v>6495</v>
      </c>
      <c r="S22" s="12">
        <f>SUMIF('5 COLLEGE PUBLIC'!$CM:$CM,$BQ22,'5 COLLEGE PUBLIC'!$W:$W)</f>
        <v>495</v>
      </c>
      <c r="T22" s="12">
        <f>SUMIF('5 COLLEGE PUBLIC'!$CM:$CM,$BQ22,'5 COLLEGE PUBLIC'!$AX:$AX)</f>
        <v>1298</v>
      </c>
      <c r="U22" s="12">
        <f>SUMIF('5 COLLEGE PUBLIC'!$CM:$CM,$BQ22,'5 COLLEGE PUBLIC'!$BB:$BB)</f>
        <v>414</v>
      </c>
      <c r="V22" s="12">
        <f>SUMIF('5 COLLEGE PUBLIC'!$CM:$CM,$BQ22,'5 COLLEGE PUBLIC'!$BQ:$BQ)</f>
        <v>256</v>
      </c>
      <c r="W22" s="12">
        <f>SUMIF('5 COLLEGE PUBLIC'!$CM:$CM,$BQ22,'5 COLLEGE PUBLIC'!$AF:$AF)</f>
        <v>71</v>
      </c>
      <c r="X22" s="12">
        <f>SUMIF('5 COLLEGE PUBLIC'!$CM:$CM,$BQ22,'5 COLLEGE PUBLIC'!$CN:$CN)</f>
        <v>3908</v>
      </c>
      <c r="Y22" s="12">
        <f>SUMIF('5 COLLEGE PUBLIC'!$CM:$CM,$BQ22,'5 COLLEGE PUBLIC'!$AJ:$AJ)</f>
        <v>7</v>
      </c>
      <c r="Z22" s="8">
        <f>SUMIF('6 LYCEE PUBLIC'!$DT:$DT,$BQ22,'6 LYCEE PUBLIC'!$U:$U)</f>
        <v>3012</v>
      </c>
      <c r="AA22" s="8">
        <f>SUMIF('6 LYCEE PUBLIC'!$DT:$DT,$BQ22,'6 LYCEE PUBLIC'!$AQ:$AQ)</f>
        <v>184</v>
      </c>
      <c r="AB22" s="8">
        <f>SUMIF('6 LYCEE PUBLIC'!$DT:$DT,$BQ22,'6 LYCEE PUBLIC'!$DU:$DU)</f>
        <v>705</v>
      </c>
      <c r="AC22" s="8">
        <f>SUMIF('6 LYCEE PUBLIC'!$DT:$DT,$BQ22,'6 LYCEE PUBLIC'!$DV:$DV)</f>
        <v>327</v>
      </c>
      <c r="AD22" s="8">
        <f>SUMIF('6 LYCEE PUBLIC'!$DT:$DT,$BQ22,'6 LYCEE PUBLIC'!$CV:$CV)</f>
        <v>94</v>
      </c>
      <c r="AE22" s="8">
        <f>SUMIF('6 LYCEE PUBLIC'!$DT:$DT,$BQ22,'6 LYCEE PUBLIC'!$BE:$BE)</f>
        <v>45</v>
      </c>
      <c r="AF22" s="8">
        <f>SUMIF('6 LYCEE PUBLIC'!$DT:$DT,$BQ22,'6 LYCEE PUBLIC'!$DW:$DW)</f>
        <v>2346</v>
      </c>
      <c r="AG22" s="8">
        <f>SUMIF('6 LYCEE PUBLIC'!$DT:$DT,$BQ22,'6 LYCEE PUBLIC'!$BI:$BI)</f>
        <v>3</v>
      </c>
      <c r="AH22" s="166"/>
      <c r="AI22" s="7" t="s">
        <v>120</v>
      </c>
      <c r="AJ22" s="8">
        <f>SUMIF('7 PRESCOLAIRE PRIVE'!$AP:$AP,$BQ22,'7 PRESCOLAIRE PRIVE'!$K:$K)</f>
        <v>2940</v>
      </c>
      <c r="AK22" s="8">
        <f>SUMIF('7 PRESCOLAIRE PRIVE'!$AP:$AP,$BQ22,'7 PRESCOLAIRE PRIVE'!$T:$T)</f>
        <v>83</v>
      </c>
      <c r="AL22" s="8">
        <f>SUMIF('7 PRESCOLAIRE PRIVE'!$AP:$AP,$BQ22,'7 PRESCOLAIRE PRIVE'!$AQ:$AQ)</f>
        <v>3117</v>
      </c>
      <c r="AM22" s="8">
        <f>SUMIF('7 PRESCOLAIRE PRIVE'!$AP:$AP,$BQ22,'7 PRESCOLAIRE PRIVE'!$X:$X)</f>
        <v>106</v>
      </c>
      <c r="AN22" s="8">
        <f>SUMIF('7 PRESCOLAIRE PRIVE'!$AP:$AP,$BQ22,'7 PRESCOLAIRE PRIVE'!$AC:$AC)</f>
        <v>29</v>
      </c>
      <c r="AO22" s="4">
        <f>SUMIF('8 PRIMAIRE PRIVE'!$CN:$CN,$BQ22,'8 PRIMAIRE PRIVE'!$M:$M)</f>
        <v>7140</v>
      </c>
      <c r="AP22" s="4">
        <f>SUMIF('8 PRIMAIRE PRIVE'!$CN:$CN,$BQ22,'8 PRIMAIRE PRIVE'!$AA:$AA)</f>
        <v>340</v>
      </c>
      <c r="AQ22" s="4">
        <f>SUMIF('8 PRIMAIRE PRIVE'!$CN:$CN,$BQ22,'8 PRIMAIRE PRIVE'!$BC:$BC)</f>
        <v>947</v>
      </c>
      <c r="AR22" s="4">
        <f>SUMIF('8 PRIMAIRE PRIVE'!$CN:$CN,$BQ22,'8 PRIMAIRE PRIVE'!$BG:$BG)</f>
        <v>805</v>
      </c>
      <c r="AS22" s="4">
        <f>SUMIF('8 PRIMAIRE PRIVE'!$CN:$CN,$BQ22,'8 PRIMAIRE PRIVE'!$BQ:$BQ)</f>
        <v>203</v>
      </c>
      <c r="AT22" s="4">
        <f>SUMIF('8 PRIMAIRE PRIVE'!$CN:$CN,$BQ22,'8 PRIMAIRE PRIVE'!$AK:$AK)</f>
        <v>204</v>
      </c>
      <c r="AU22" s="4">
        <f>SUMIF('8 PRIMAIRE PRIVE'!$CN:$CN,$BQ22,'8 PRIMAIRE PRIVE'!$CO:$CO)</f>
        <v>8066</v>
      </c>
      <c r="AV22" s="4">
        <f>SUMIF('8 PRIMAIRE PRIVE'!$CN:$CN,$BQ22,'8 PRIMAIRE PRIVE'!$AO:$AO)</f>
        <v>29</v>
      </c>
      <c r="AW22" s="167"/>
      <c r="AX22" s="7" t="s">
        <v>120</v>
      </c>
      <c r="AY22" s="4">
        <f>SUMIF('9 COLLEGE PRIVE'!$CJ:$CJ,$BQ22,'9 COLLEGE PRIVE'!$K:$K)</f>
        <v>4220</v>
      </c>
      <c r="AZ22" s="4">
        <f>SUMIF('9 COLLEGE PRIVE'!$CJ:$CJ,$BQ22,'9 COLLEGE PRIVE'!$W:$W)</f>
        <v>139</v>
      </c>
      <c r="BA22" s="4">
        <f>SUMIF('9 COLLEGE PRIVE'!$CJ:$CJ,$BQ22,'9 COLLEGE PRIVE'!$AX:$AX)</f>
        <v>1097</v>
      </c>
      <c r="BB22" s="4">
        <f>SUMIF('9 COLLEGE PRIVE'!$CJ:$CJ,$BQ22,'9 COLLEGE PRIVE'!$BB:$BB)</f>
        <v>729</v>
      </c>
      <c r="BC22" s="4">
        <f>SUMIF('9 COLLEGE PRIVE'!$CJ:$CJ,$BQ22,'9 COLLEGE PRIVE'!$BL:$BL)</f>
        <v>222</v>
      </c>
      <c r="BD22" s="4">
        <f>SUMIF('9 COLLEGE PRIVE'!$CJ:$CJ,$BQ22,'9 COLLEGE PRIVE'!$AF:$AF)</f>
        <v>140</v>
      </c>
      <c r="BE22" s="4">
        <f>SUMIF('9 COLLEGE PRIVE'!$CJ:$CJ,$BQ22,'9 COLLEGE PRIVE'!$CK:$CK)</f>
        <v>5576</v>
      </c>
      <c r="BF22" s="4">
        <f>SUMIF('9 COLLEGE PRIVE'!$CJ:$CJ,$BQ22,'9 COLLEGE PRIVE'!$AJ:$AJ)</f>
        <v>25</v>
      </c>
      <c r="BG22" s="4">
        <f>SUMIF('10 LYCEE PRIVE'!$DQ:$DQ,$BQ22,'10 LYCEE PRIVE'!$U:$U)</f>
        <v>1925</v>
      </c>
      <c r="BH22" s="4">
        <f>SUMIF('10 LYCEE PRIVE'!$DQ:$DQ,$BQ22,'10 LYCEE PRIVE'!$AQ:$AQ)</f>
        <v>79</v>
      </c>
      <c r="BI22" s="4">
        <f>SUMIF('10 LYCEE PRIVE'!$DQ:$DQ,$BQ22,'10 LYCEE PRIVE'!$DR:$DR)</f>
        <v>761</v>
      </c>
      <c r="BJ22" s="4">
        <f>SUMIF('10 LYCEE PRIVE'!$DQ:$DQ,$BQ22,'10 LYCEE PRIVE'!$DS:$DS)</f>
        <v>525</v>
      </c>
      <c r="BK22" s="4">
        <f>SUMIF('10 LYCEE PRIVE'!$DQ:$DQ,$BQ22,'10 LYCEE PRIVE'!$CQ:$CQ)</f>
        <v>118</v>
      </c>
      <c r="BL22" s="4">
        <f>SUMIF('10 LYCEE PRIVE'!$DQ:$DQ,$BQ22,'10 LYCEE PRIVE'!$BE:$BE)</f>
        <v>63</v>
      </c>
      <c r="BM22" s="4">
        <f>SUMIF('10 LYCEE PRIVE'!$DQ:$DQ,$BQ22,'10 LYCEE PRIVE'!$DT:$DT)</f>
        <v>2706</v>
      </c>
      <c r="BN22" s="4">
        <f>SUMIF('10 LYCEE PRIVE'!$DQ:$DQ,$BQ22,'10 LYCEE PRIVE'!$BI:$BI)</f>
        <v>10</v>
      </c>
      <c r="BO22" s="135"/>
      <c r="BP22" s="139" t="str">
        <f t="shared" si="0"/>
        <v>ANOSY</v>
      </c>
      <c r="BQ22" s="139" t="str">
        <f t="shared" si="1"/>
        <v>ANOSYURBAIN</v>
      </c>
    </row>
    <row r="23" spans="1:69">
      <c r="A23" s="162"/>
      <c r="B23" s="34" t="s">
        <v>102</v>
      </c>
      <c r="C23" s="35">
        <f>SUMIF('3 PRESCOLAIRE PUBLIC'!$AU:$AU,$BQ23,'3 PRESCOLAIRE PUBLIC'!$K:$K)</f>
        <v>31461</v>
      </c>
      <c r="D23" s="35">
        <f>SUMIF('3 PRESCOLAIRE PUBLIC'!$AU:$AU,$BQ23,'3 PRESCOLAIRE PUBLIC'!$T:$T)</f>
        <v>505</v>
      </c>
      <c r="E23" s="35">
        <f>SUMIF('3 PRESCOLAIRE PUBLIC'!$AU:$AU,$BQ23,'3 PRESCOLAIRE PUBLIC'!$AV:$AV)</f>
        <v>3198</v>
      </c>
      <c r="F23" s="35">
        <f>SUMIF('3 PRESCOLAIRE PUBLIC'!$AU:$AU,$BQ23,'3 PRESCOLAIRE PUBLIC'!$AC:$AC)</f>
        <v>1623</v>
      </c>
      <c r="G23" s="35">
        <f>SUMIF('3 PRESCOLAIRE PUBLIC'!$AU:$AU,$BQ23,'3 PRESCOLAIRE PUBLIC'!$AH:$AH)</f>
        <v>613</v>
      </c>
      <c r="H23" s="35">
        <f>SUMIF('4 PRIMAIRE PUBLIC'!$CR:$CR,$BQ23,'4 PRIMAIRE PUBLIC'!$M:$M)</f>
        <v>156366</v>
      </c>
      <c r="I23" s="35">
        <f>SUMIF('4 PRIMAIRE PUBLIC'!$CR:$CR,$BQ23,'4 PRIMAIRE PUBLIC'!$AA:$AA)</f>
        <v>23270</v>
      </c>
      <c r="J23" s="35">
        <f>SUMIF('4 PRIMAIRE PUBLIC'!$CR:$CR,$BQ23,'4 PRIMAIRE PUBLIC'!$BC:$BC)</f>
        <v>6050</v>
      </c>
      <c r="K23" s="35">
        <f>SUMIF('4 PRIMAIRE PUBLIC'!$CR:$CR,$BQ23,'4 PRIMAIRE PUBLIC'!$BG:$BG)</f>
        <v>3246</v>
      </c>
      <c r="L23" s="35">
        <f>SUMIF('4 PRIMAIRE PUBLIC'!$CR:$CR,$BQ23,'4 PRIMAIRE PUBLIC'!$BV:$BV)</f>
        <v>2997</v>
      </c>
      <c r="M23" s="35">
        <f>SUMIF('4 PRIMAIRE PUBLIC'!$CR:$CR,$BQ23,'4 PRIMAIRE PUBLIC'!$AK:$AK)</f>
        <v>1873</v>
      </c>
      <c r="N23" s="35">
        <f>SUMIF('4 PRIMAIRE PUBLIC'!$CR:$CR,$BQ23,'4 PRIMAIRE PUBLIC'!$CS:$CS)</f>
        <v>52254</v>
      </c>
      <c r="O23" s="35">
        <f>SUMIF('4 PRIMAIRE PUBLIC'!$CR:$CR,$BQ23,'4 PRIMAIRE PUBLIC'!$AO:$AO)</f>
        <v>810</v>
      </c>
      <c r="P23" s="162"/>
      <c r="Q23" s="34" t="s">
        <v>102</v>
      </c>
      <c r="R23" s="35">
        <f>SUMIF('5 COLLEGE PUBLIC'!$CM:$CM,$BQ23,'5 COLLEGE PUBLIC'!$K:$K)</f>
        <v>19605</v>
      </c>
      <c r="S23" s="35">
        <f>SUMIF('5 COLLEGE PUBLIC'!$CM:$CM,$BQ23,'5 COLLEGE PUBLIC'!$W:$W)</f>
        <v>1774</v>
      </c>
      <c r="T23" s="35">
        <f>SUMIF('5 COLLEGE PUBLIC'!$CM:$CM,$BQ23,'5 COLLEGE PUBLIC'!$AX:$AX)</f>
        <v>3708</v>
      </c>
      <c r="U23" s="35">
        <f>SUMIF('5 COLLEGE PUBLIC'!$CM:$CM,$BQ23,'5 COLLEGE PUBLIC'!$BB:$BB)</f>
        <v>1037</v>
      </c>
      <c r="V23" s="35">
        <f>SUMIF('5 COLLEGE PUBLIC'!$CM:$CM,$BQ23,'5 COLLEGE PUBLIC'!$BQ:$BQ)</f>
        <v>1098</v>
      </c>
      <c r="W23" s="35">
        <f>SUMIF('5 COLLEGE PUBLIC'!$CM:$CM,$BQ23,'5 COLLEGE PUBLIC'!$AF:$AF)</f>
        <v>305</v>
      </c>
      <c r="X23" s="35">
        <f>SUMIF('5 COLLEGE PUBLIC'!$CM:$CM,$BQ23,'5 COLLEGE PUBLIC'!$CN:$CN)</f>
        <v>11614</v>
      </c>
      <c r="Y23" s="35">
        <f>SUMIF('5 COLLEGE PUBLIC'!$CM:$CM,$BQ23,'5 COLLEGE PUBLIC'!$AJ:$AJ)</f>
        <v>70</v>
      </c>
      <c r="Z23" s="35">
        <f>SUMIF('6 LYCEE PUBLIC'!$DT:$DT,$BQ23,'6 LYCEE PUBLIC'!$U:$U)</f>
        <v>5400</v>
      </c>
      <c r="AA23" s="35">
        <f>SUMIF('6 LYCEE PUBLIC'!$DT:$DT,$BQ23,'6 LYCEE PUBLIC'!$AQ:$AQ)</f>
        <v>394</v>
      </c>
      <c r="AB23" s="35">
        <f>SUMIF('6 LYCEE PUBLIC'!$DT:$DT,$BQ23,'6 LYCEE PUBLIC'!$DU:$DU)</f>
        <v>1182</v>
      </c>
      <c r="AC23" s="35">
        <f>SUMIF('6 LYCEE PUBLIC'!$DT:$DT,$BQ23,'6 LYCEE PUBLIC'!$DV:$DV)</f>
        <v>517</v>
      </c>
      <c r="AD23" s="35">
        <f>SUMIF('6 LYCEE PUBLIC'!$DT:$DT,$BQ23,'6 LYCEE PUBLIC'!$CV:$CV)</f>
        <v>245</v>
      </c>
      <c r="AE23" s="35">
        <f>SUMIF('6 LYCEE PUBLIC'!$DT:$DT,$BQ23,'6 LYCEE PUBLIC'!$BE:$BE)</f>
        <v>104</v>
      </c>
      <c r="AF23" s="35">
        <f>SUMIF('6 LYCEE PUBLIC'!$DT:$DT,$BQ23,'6 LYCEE PUBLIC'!$DW:$DW)</f>
        <v>4765</v>
      </c>
      <c r="AG23" s="35">
        <f>SUMIF('6 LYCEE PUBLIC'!$DT:$DT,$BQ23,'6 LYCEE PUBLIC'!$BI:$BI)</f>
        <v>19</v>
      </c>
      <c r="AH23" s="166"/>
      <c r="AI23" s="34" t="s">
        <v>102</v>
      </c>
      <c r="AJ23" s="35">
        <f>SUMIF('7 PRESCOLAIRE PRIVE'!$AP:$AP,$BQ23,'7 PRESCOLAIRE PRIVE'!$K:$K)</f>
        <v>3688</v>
      </c>
      <c r="AK23" s="35">
        <f>SUMIF('7 PRESCOLAIRE PRIVE'!$AP:$AP,$BQ23,'7 PRESCOLAIRE PRIVE'!$T:$T)</f>
        <v>106</v>
      </c>
      <c r="AL23" s="35">
        <f>SUMIF('7 PRESCOLAIRE PRIVE'!$AP:$AP,$BQ23,'7 PRESCOLAIRE PRIVE'!$AQ:$AQ)</f>
        <v>4004</v>
      </c>
      <c r="AM23" s="35">
        <f>SUMIF('7 PRESCOLAIRE PRIVE'!$AP:$AP,$BQ23,'7 PRESCOLAIRE PRIVE'!$X:$X)</f>
        <v>130</v>
      </c>
      <c r="AN23" s="35">
        <f>SUMIF('7 PRESCOLAIRE PRIVE'!$AP:$AP,$BQ23,'7 PRESCOLAIRE PRIVE'!$AC:$AC)</f>
        <v>42</v>
      </c>
      <c r="AO23" s="35">
        <f>SUMIF('8 PRIMAIRE PRIVE'!$CN:$CN,$BQ23,'8 PRIMAIRE PRIVE'!$M:$M)</f>
        <v>10851</v>
      </c>
      <c r="AP23" s="35">
        <f>SUMIF('8 PRIMAIRE PRIVE'!$CN:$CN,$BQ23,'8 PRIMAIRE PRIVE'!$AA:$AA)</f>
        <v>764</v>
      </c>
      <c r="AQ23" s="35">
        <f>SUMIF('8 PRIMAIRE PRIVE'!$CN:$CN,$BQ23,'8 PRIMAIRE PRIVE'!$BC:$BC)</f>
        <v>1334</v>
      </c>
      <c r="AR23" s="35">
        <f>SUMIF('8 PRIMAIRE PRIVE'!$CN:$CN,$BQ23,'8 PRIMAIRE PRIVE'!$BG:$BG)</f>
        <v>1163</v>
      </c>
      <c r="AS23" s="35">
        <f>SUMIF('8 PRIMAIRE PRIVE'!$CN:$CN,$BQ23,'8 PRIMAIRE PRIVE'!$BQ:$BQ)</f>
        <v>320</v>
      </c>
      <c r="AT23" s="35">
        <f>SUMIF('8 PRIMAIRE PRIVE'!$CN:$CN,$BQ23,'8 PRIMAIRE PRIVE'!$AK:$AK)</f>
        <v>324</v>
      </c>
      <c r="AU23" s="35">
        <f>SUMIF('8 PRIMAIRE PRIVE'!$CN:$CN,$BQ23,'8 PRIMAIRE PRIVE'!$CO:$CO)</f>
        <v>12275</v>
      </c>
      <c r="AV23" s="35">
        <f>SUMIF('8 PRIMAIRE PRIVE'!$CN:$CN,$BQ23,'8 PRIMAIRE PRIVE'!$AO:$AO)</f>
        <v>64</v>
      </c>
      <c r="AW23" s="167"/>
      <c r="AX23" s="34" t="s">
        <v>102</v>
      </c>
      <c r="AY23" s="35">
        <f>SUMIF('9 COLLEGE PRIVE'!$CJ:$CJ,$BQ23,'9 COLLEGE PRIVE'!$K:$K)</f>
        <v>5063</v>
      </c>
      <c r="AZ23" s="35">
        <f>SUMIF('9 COLLEGE PRIVE'!$CJ:$CJ,$BQ23,'9 COLLEGE PRIVE'!$W:$W)</f>
        <v>197</v>
      </c>
      <c r="BA23" s="35">
        <f>SUMIF('9 COLLEGE PRIVE'!$CJ:$CJ,$BQ23,'9 COLLEGE PRIVE'!$AX:$AX)</f>
        <v>1325</v>
      </c>
      <c r="BB23" s="35">
        <f>SUMIF('9 COLLEGE PRIVE'!$CJ:$CJ,$BQ23,'9 COLLEGE PRIVE'!$BB:$BB)</f>
        <v>873</v>
      </c>
      <c r="BC23" s="35">
        <f>SUMIF('9 COLLEGE PRIVE'!$CJ:$CJ,$BQ23,'9 COLLEGE PRIVE'!$BL:$BL)</f>
        <v>279</v>
      </c>
      <c r="BD23" s="35">
        <f>SUMIF('9 COLLEGE PRIVE'!$CJ:$CJ,$BQ23,'9 COLLEGE PRIVE'!$AF:$AF)</f>
        <v>177</v>
      </c>
      <c r="BE23" s="35">
        <f>SUMIF('9 COLLEGE PRIVE'!$CJ:$CJ,$BQ23,'9 COLLEGE PRIVE'!$CK:$CK)</f>
        <v>6742</v>
      </c>
      <c r="BF23" s="35">
        <f>SUMIF('9 COLLEGE PRIVE'!$CJ:$CJ,$BQ23,'9 COLLEGE PRIVE'!$AJ:$AJ)</f>
        <v>34</v>
      </c>
      <c r="BG23" s="35">
        <f>SUMIF('10 LYCEE PRIVE'!$DQ:$DQ,$BQ23,'10 LYCEE PRIVE'!$U:$U)</f>
        <v>2144</v>
      </c>
      <c r="BH23" s="35">
        <f>SUMIF('10 LYCEE PRIVE'!$DQ:$DQ,$BQ23,'10 LYCEE PRIVE'!$AQ:$AQ)</f>
        <v>88</v>
      </c>
      <c r="BI23" s="35">
        <f>SUMIF('10 LYCEE PRIVE'!$DQ:$DQ,$BQ23,'10 LYCEE PRIVE'!$DR:$DR)</f>
        <v>819</v>
      </c>
      <c r="BJ23" s="35">
        <f>SUMIF('10 LYCEE PRIVE'!$DQ:$DQ,$BQ23,'10 LYCEE PRIVE'!$DS:$DS)</f>
        <v>546</v>
      </c>
      <c r="BK23" s="35">
        <f>SUMIF('10 LYCEE PRIVE'!$DQ:$DQ,$BQ23,'10 LYCEE PRIVE'!$CQ:$CQ)</f>
        <v>135</v>
      </c>
      <c r="BL23" s="35">
        <f>SUMIF('10 LYCEE PRIVE'!$DQ:$DQ,$BQ23,'10 LYCEE PRIVE'!$BE:$BE)</f>
        <v>75</v>
      </c>
      <c r="BM23" s="35">
        <f>SUMIF('10 LYCEE PRIVE'!$DQ:$DQ,$BQ23,'10 LYCEE PRIVE'!$DT:$DT)</f>
        <v>2960</v>
      </c>
      <c r="BN23" s="35">
        <f>SUMIF('10 LYCEE PRIVE'!$DQ:$DQ,$BQ23,'10 LYCEE PRIVE'!$BI:$BI)</f>
        <v>13</v>
      </c>
      <c r="BO23" s="135"/>
      <c r="BP23" s="139" t="str">
        <f t="shared" si="0"/>
        <v>ANOSY</v>
      </c>
      <c r="BQ23" s="139" t="str">
        <f t="shared" si="1"/>
        <v>ANOSYTOTAL</v>
      </c>
    </row>
    <row r="24" spans="1:69">
      <c r="A24" s="162" t="s">
        <v>3</v>
      </c>
      <c r="B24" s="13" t="s">
        <v>119</v>
      </c>
      <c r="C24" s="12">
        <f>SUMIF('3 PRESCOLAIRE PUBLIC'!$AU:$AU,$BQ24,'3 PRESCOLAIRE PUBLIC'!$K:$K)</f>
        <v>130272</v>
      </c>
      <c r="D24" s="12">
        <f>SUMIF('3 PRESCOLAIRE PUBLIC'!$AU:$AU,$BQ24,'3 PRESCOLAIRE PUBLIC'!$T:$T)</f>
        <v>1176</v>
      </c>
      <c r="E24" s="12">
        <f>SUMIF('3 PRESCOLAIRE PUBLIC'!$AU:$AU,$BQ24,'3 PRESCOLAIRE PUBLIC'!$AV:$AV)</f>
        <v>7213</v>
      </c>
      <c r="F24" s="12">
        <f>SUMIF('3 PRESCOLAIRE PUBLIC'!$AU:$AU,$BQ24,'3 PRESCOLAIRE PUBLIC'!$AC:$AC)</f>
        <v>4490</v>
      </c>
      <c r="G24" s="12">
        <f>SUMIF('3 PRESCOLAIRE PUBLIC'!$AU:$AU,$BQ24,'3 PRESCOLAIRE PUBLIC'!$AH:$AH)</f>
        <v>1627</v>
      </c>
      <c r="H24" s="12">
        <f>SUMIF('4 PRIMAIRE PUBLIC'!$CR:$CR,$BQ24,'4 PRIMAIRE PUBLIC'!$M:$M)</f>
        <v>282844</v>
      </c>
      <c r="I24" s="12">
        <f>SUMIF('4 PRIMAIRE PUBLIC'!$CR:$CR,$BQ24,'4 PRIMAIRE PUBLIC'!$AA:$AA)</f>
        <v>32966</v>
      </c>
      <c r="J24" s="12">
        <f>SUMIF('4 PRIMAIRE PUBLIC'!$CR:$CR,$BQ24,'4 PRIMAIRE PUBLIC'!$BC:$BC)</f>
        <v>10405</v>
      </c>
      <c r="K24" s="12">
        <f>SUMIF('4 PRIMAIRE PUBLIC'!$CR:$CR,$BQ24,'4 PRIMAIRE PUBLIC'!$BG:$BG)</f>
        <v>7008</v>
      </c>
      <c r="L24" s="12">
        <f>SUMIF('4 PRIMAIRE PUBLIC'!$CR:$CR,$BQ24,'4 PRIMAIRE PUBLIC'!$BV:$BV)</f>
        <v>5869</v>
      </c>
      <c r="M24" s="12">
        <f>SUMIF('4 PRIMAIRE PUBLIC'!$CR:$CR,$BQ24,'4 PRIMAIRE PUBLIC'!$AK:$AK)</f>
        <v>3323</v>
      </c>
      <c r="N24" s="12">
        <f>SUMIF('4 PRIMAIRE PUBLIC'!$CR:$CR,$BQ24,'4 PRIMAIRE PUBLIC'!$CS:$CS)</f>
        <v>56145</v>
      </c>
      <c r="O24" s="12">
        <f>SUMIF('4 PRIMAIRE PUBLIC'!$CR:$CR,$BQ24,'4 PRIMAIRE PUBLIC'!$AO:$AO)</f>
        <v>1801</v>
      </c>
      <c r="P24" s="162" t="s">
        <v>3</v>
      </c>
      <c r="Q24" s="13" t="s">
        <v>119</v>
      </c>
      <c r="R24" s="12">
        <f>SUMIF('5 COLLEGE PUBLIC'!$CM:$CM,$BQ24,'5 COLLEGE PUBLIC'!$K:$K)</f>
        <v>28344</v>
      </c>
      <c r="S24" s="12">
        <f>SUMIF('5 COLLEGE PUBLIC'!$CM:$CM,$BQ24,'5 COLLEGE PUBLIC'!$W:$W)</f>
        <v>2609</v>
      </c>
      <c r="T24" s="12">
        <f>SUMIF('5 COLLEGE PUBLIC'!$CM:$CM,$BQ24,'5 COLLEGE PUBLIC'!$AX:$AX)</f>
        <v>6486</v>
      </c>
      <c r="U24" s="12">
        <f>SUMIF('5 COLLEGE PUBLIC'!$CM:$CM,$BQ24,'5 COLLEGE PUBLIC'!$BB:$BB)</f>
        <v>3428</v>
      </c>
      <c r="V24" s="12">
        <f>SUMIF('5 COLLEGE PUBLIC'!$CM:$CM,$BQ24,'5 COLLEGE PUBLIC'!$BQ:$BQ)</f>
        <v>1517</v>
      </c>
      <c r="W24" s="12">
        <f>SUMIF('5 COLLEGE PUBLIC'!$CM:$CM,$BQ24,'5 COLLEGE PUBLIC'!$AF:$AF)</f>
        <v>431</v>
      </c>
      <c r="X24" s="12">
        <f>SUMIF('5 COLLEGE PUBLIC'!$CM:$CM,$BQ24,'5 COLLEGE PUBLIC'!$CN:$CN)</f>
        <v>13643</v>
      </c>
      <c r="Y24" s="12">
        <f>SUMIF('5 COLLEGE PUBLIC'!$CM:$CM,$BQ24,'5 COLLEGE PUBLIC'!$AJ:$AJ)</f>
        <v>108</v>
      </c>
      <c r="Z24" s="8">
        <f>SUMIF('6 LYCEE PUBLIC'!$DT:$DT,$BQ24,'6 LYCEE PUBLIC'!$U:$U)</f>
        <v>5939</v>
      </c>
      <c r="AA24" s="8">
        <f>SUMIF('6 LYCEE PUBLIC'!$DT:$DT,$BQ24,'6 LYCEE PUBLIC'!$AQ:$AQ)</f>
        <v>550</v>
      </c>
      <c r="AB24" s="8">
        <f>SUMIF('6 LYCEE PUBLIC'!$DT:$DT,$BQ24,'6 LYCEE PUBLIC'!$DU:$DU)</f>
        <v>1699</v>
      </c>
      <c r="AC24" s="8">
        <f>SUMIF('6 LYCEE PUBLIC'!$DT:$DT,$BQ24,'6 LYCEE PUBLIC'!$DV:$DV)</f>
        <v>683</v>
      </c>
      <c r="AD24" s="8">
        <f>SUMIF('6 LYCEE PUBLIC'!$DT:$DT,$BQ24,'6 LYCEE PUBLIC'!$CV:$CV)</f>
        <v>358</v>
      </c>
      <c r="AE24" s="8">
        <f>SUMIF('6 LYCEE PUBLIC'!$DT:$DT,$BQ24,'6 LYCEE PUBLIC'!$BE:$BE)</f>
        <v>114</v>
      </c>
      <c r="AF24" s="8">
        <f>SUMIF('6 LYCEE PUBLIC'!$DT:$DT,$BQ24,'6 LYCEE PUBLIC'!$DW:$DW)</f>
        <v>4522</v>
      </c>
      <c r="AG24" s="8">
        <f>SUMIF('6 LYCEE PUBLIC'!$DT:$DT,$BQ24,'6 LYCEE PUBLIC'!$BI:$BI)</f>
        <v>27</v>
      </c>
      <c r="AH24" s="166" t="s">
        <v>3</v>
      </c>
      <c r="AI24" s="7" t="s">
        <v>119</v>
      </c>
      <c r="AJ24" s="8">
        <f>SUMIF('7 PRESCOLAIRE PRIVE'!$AP:$AP,$BQ24,'7 PRESCOLAIRE PRIVE'!$K:$K)</f>
        <v>6761</v>
      </c>
      <c r="AK24" s="8">
        <f>SUMIF('7 PRESCOLAIRE PRIVE'!$AP:$AP,$BQ24,'7 PRESCOLAIRE PRIVE'!$T:$T)</f>
        <v>174</v>
      </c>
      <c r="AL24" s="8">
        <f>SUMIF('7 PRESCOLAIRE PRIVE'!$AP:$AP,$BQ24,'7 PRESCOLAIRE PRIVE'!$AQ:$AQ)</f>
        <v>4129</v>
      </c>
      <c r="AM24" s="8">
        <f>SUMIF('7 PRESCOLAIRE PRIVE'!$AP:$AP,$BQ24,'7 PRESCOLAIRE PRIVE'!$X:$X)</f>
        <v>194</v>
      </c>
      <c r="AN24" s="8">
        <f>SUMIF('7 PRESCOLAIRE PRIVE'!$AP:$AP,$BQ24,'7 PRESCOLAIRE PRIVE'!$AC:$AC)</f>
        <v>92</v>
      </c>
      <c r="AO24" s="4">
        <f>SUMIF('8 PRIMAIRE PRIVE'!$CN:$CN,$BQ24,'8 PRIMAIRE PRIVE'!$M:$M)</f>
        <v>29618</v>
      </c>
      <c r="AP24" s="4">
        <f>SUMIF('8 PRIMAIRE PRIVE'!$CN:$CN,$BQ24,'8 PRIMAIRE PRIVE'!$AA:$AA)</f>
        <v>2676</v>
      </c>
      <c r="AQ24" s="4">
        <f>SUMIF('8 PRIMAIRE PRIVE'!$CN:$CN,$BQ24,'8 PRIMAIRE PRIVE'!$BC:$BC)</f>
        <v>3307</v>
      </c>
      <c r="AR24" s="4">
        <f>SUMIF('8 PRIMAIRE PRIVE'!$CN:$CN,$BQ24,'8 PRIMAIRE PRIVE'!$BG:$BG)</f>
        <v>2935</v>
      </c>
      <c r="AS24" s="4">
        <f>SUMIF('8 PRIMAIRE PRIVE'!$CN:$CN,$BQ24,'8 PRIMAIRE PRIVE'!$BQ:$BQ)</f>
        <v>724</v>
      </c>
      <c r="AT24" s="4">
        <f>SUMIF('8 PRIMAIRE PRIVE'!$CN:$CN,$BQ24,'8 PRIMAIRE PRIVE'!$AK:$AK)</f>
        <v>667</v>
      </c>
      <c r="AU24" s="4">
        <f>SUMIF('8 PRIMAIRE PRIVE'!$CN:$CN,$BQ24,'8 PRIMAIRE PRIVE'!$CO:$CO)</f>
        <v>26618</v>
      </c>
      <c r="AV24" s="4">
        <f>SUMIF('8 PRIMAIRE PRIVE'!$CN:$CN,$BQ24,'8 PRIMAIRE PRIVE'!$AO:$AO)</f>
        <v>200</v>
      </c>
      <c r="AW24" s="167" t="s">
        <v>3</v>
      </c>
      <c r="AX24" s="7" t="s">
        <v>119</v>
      </c>
      <c r="AY24" s="4">
        <f>SUMIF('9 COLLEGE PRIVE'!$CJ:$CJ,$BQ24,'9 COLLEGE PRIVE'!$K:$K)</f>
        <v>8955</v>
      </c>
      <c r="AZ24" s="4">
        <f>SUMIF('9 COLLEGE PRIVE'!$CJ:$CJ,$BQ24,'9 COLLEGE PRIVE'!$W:$W)</f>
        <v>318</v>
      </c>
      <c r="BA24" s="4">
        <f>SUMIF('9 COLLEGE PRIVE'!$CJ:$CJ,$BQ24,'9 COLLEGE PRIVE'!$AX:$AX)</f>
        <v>1943</v>
      </c>
      <c r="BB24" s="4">
        <f>SUMIF('9 COLLEGE PRIVE'!$CJ:$CJ,$BQ24,'9 COLLEGE PRIVE'!$BB:$BB)</f>
        <v>1457</v>
      </c>
      <c r="BC24" s="4">
        <f>SUMIF('9 COLLEGE PRIVE'!$CJ:$CJ,$BQ24,'9 COLLEGE PRIVE'!$BL:$BL)</f>
        <v>332</v>
      </c>
      <c r="BD24" s="4">
        <f>SUMIF('9 COLLEGE PRIVE'!$CJ:$CJ,$BQ24,'9 COLLEGE PRIVE'!$AF:$AF)</f>
        <v>231</v>
      </c>
      <c r="BE24" s="4">
        <f>SUMIF('9 COLLEGE PRIVE'!$CJ:$CJ,$BQ24,'9 COLLEGE PRIVE'!$CK:$CK)</f>
        <v>9394</v>
      </c>
      <c r="BF24" s="4">
        <f>SUMIF('9 COLLEGE PRIVE'!$CJ:$CJ,$BQ24,'9 COLLEGE PRIVE'!$AJ:$AJ)</f>
        <v>52</v>
      </c>
      <c r="BG24" s="4">
        <f>SUMIF('10 LYCEE PRIVE'!$DQ:$DQ,$BQ24,'10 LYCEE PRIVE'!$U:$U)</f>
        <v>2690</v>
      </c>
      <c r="BH24" s="4">
        <f>SUMIF('10 LYCEE PRIVE'!$DQ:$DQ,$BQ24,'10 LYCEE PRIVE'!$AQ:$AQ)</f>
        <v>68</v>
      </c>
      <c r="BI24" s="4">
        <f>SUMIF('10 LYCEE PRIVE'!$DQ:$DQ,$BQ24,'10 LYCEE PRIVE'!$DR:$DR)</f>
        <v>641</v>
      </c>
      <c r="BJ24" s="4">
        <f>SUMIF('10 LYCEE PRIVE'!$DQ:$DQ,$BQ24,'10 LYCEE PRIVE'!$DS:$DS)</f>
        <v>435</v>
      </c>
      <c r="BK24" s="4">
        <f>SUMIF('10 LYCEE PRIVE'!$DQ:$DQ,$BQ24,'10 LYCEE PRIVE'!$CQ:$CQ)</f>
        <v>120</v>
      </c>
      <c r="BL24" s="4">
        <f>SUMIF('10 LYCEE PRIVE'!$DQ:$DQ,$BQ24,'10 LYCEE PRIVE'!$BE:$BE)</f>
        <v>69</v>
      </c>
      <c r="BM24" s="4">
        <f>SUMIF('10 LYCEE PRIVE'!$DQ:$DQ,$BQ24,'10 LYCEE PRIVE'!$DT:$DT)</f>
        <v>2987</v>
      </c>
      <c r="BN24" s="4">
        <f>SUMIF('10 LYCEE PRIVE'!$DQ:$DQ,$BQ24,'10 LYCEE PRIVE'!$BI:$BI)</f>
        <v>17</v>
      </c>
      <c r="BO24" s="135"/>
      <c r="BP24" s="139" t="str">
        <f t="shared" si="0"/>
        <v>ATSIMO-ANDREFANA</v>
      </c>
      <c r="BQ24" s="139" t="str">
        <f t="shared" si="1"/>
        <v>ATSIMO-ANDREFANARURAL</v>
      </c>
    </row>
    <row r="25" spans="1:69">
      <c r="A25" s="162"/>
      <c r="B25" s="13" t="s">
        <v>120</v>
      </c>
      <c r="C25" s="12">
        <f>SUMIF('3 PRESCOLAIRE PUBLIC'!$AU:$AU,$BQ25,'3 PRESCOLAIRE PUBLIC'!$K:$K)</f>
        <v>9002</v>
      </c>
      <c r="D25" s="12">
        <f>SUMIF('3 PRESCOLAIRE PUBLIC'!$AU:$AU,$BQ25,'3 PRESCOLAIRE PUBLIC'!$T:$T)</f>
        <v>112</v>
      </c>
      <c r="E25" s="12">
        <f>SUMIF('3 PRESCOLAIRE PUBLIC'!$AU:$AU,$BQ25,'3 PRESCOLAIRE PUBLIC'!$AV:$AV)</f>
        <v>1709</v>
      </c>
      <c r="F25" s="12">
        <f>SUMIF('3 PRESCOLAIRE PUBLIC'!$AU:$AU,$BQ25,'3 PRESCOLAIRE PUBLIC'!$AC:$AC)</f>
        <v>317</v>
      </c>
      <c r="G25" s="12">
        <f>SUMIF('3 PRESCOLAIRE PUBLIC'!$AU:$AU,$BQ25,'3 PRESCOLAIRE PUBLIC'!$AH:$AH)</f>
        <v>101</v>
      </c>
      <c r="H25" s="12">
        <f>SUMIF('4 PRIMAIRE PUBLIC'!$CR:$CR,$BQ25,'4 PRIMAIRE PUBLIC'!$M:$M)</f>
        <v>33106</v>
      </c>
      <c r="I25" s="12">
        <f>SUMIF('4 PRIMAIRE PUBLIC'!$CR:$CR,$BQ25,'4 PRIMAIRE PUBLIC'!$AA:$AA)</f>
        <v>5819</v>
      </c>
      <c r="J25" s="12">
        <f>SUMIF('4 PRIMAIRE PUBLIC'!$CR:$CR,$BQ25,'4 PRIMAIRE PUBLIC'!$BC:$BC)</f>
        <v>2418</v>
      </c>
      <c r="K25" s="12">
        <f>SUMIF('4 PRIMAIRE PUBLIC'!$CR:$CR,$BQ25,'4 PRIMAIRE PUBLIC'!$BG:$BG)</f>
        <v>1384</v>
      </c>
      <c r="L25" s="12">
        <f>SUMIF('4 PRIMAIRE PUBLIC'!$CR:$CR,$BQ25,'4 PRIMAIRE PUBLIC'!$BV:$BV)</f>
        <v>693</v>
      </c>
      <c r="M25" s="12">
        <f>SUMIF('4 PRIMAIRE PUBLIC'!$CR:$CR,$BQ25,'4 PRIMAIRE PUBLIC'!$AK:$AK)</f>
        <v>429</v>
      </c>
      <c r="N25" s="12">
        <f>SUMIF('4 PRIMAIRE PUBLIC'!$CR:$CR,$BQ25,'4 PRIMAIRE PUBLIC'!$CS:$CS)</f>
        <v>12314</v>
      </c>
      <c r="O25" s="12">
        <f>SUMIF('4 PRIMAIRE PUBLIC'!$CR:$CR,$BQ25,'4 PRIMAIRE PUBLIC'!$AO:$AO)</f>
        <v>116</v>
      </c>
      <c r="P25" s="162"/>
      <c r="Q25" s="13" t="s">
        <v>120</v>
      </c>
      <c r="R25" s="12">
        <f>SUMIF('5 COLLEGE PUBLIC'!$CM:$CM,$BQ25,'5 COLLEGE PUBLIC'!$K:$K)</f>
        <v>9120</v>
      </c>
      <c r="S25" s="12">
        <f>SUMIF('5 COLLEGE PUBLIC'!$CM:$CM,$BQ25,'5 COLLEGE PUBLIC'!$W:$W)</f>
        <v>1059</v>
      </c>
      <c r="T25" s="12">
        <f>SUMIF('5 COLLEGE PUBLIC'!$CM:$CM,$BQ25,'5 COLLEGE PUBLIC'!$AX:$AX)</f>
        <v>2197</v>
      </c>
      <c r="U25" s="12">
        <f>SUMIF('5 COLLEGE PUBLIC'!$CM:$CM,$BQ25,'5 COLLEGE PUBLIC'!$BB:$BB)</f>
        <v>655</v>
      </c>
      <c r="V25" s="12">
        <f>SUMIF('5 COLLEGE PUBLIC'!$CM:$CM,$BQ25,'5 COLLEGE PUBLIC'!$BQ:$BQ)</f>
        <v>446</v>
      </c>
      <c r="W25" s="12">
        <f>SUMIF('5 COLLEGE PUBLIC'!$CM:$CM,$BQ25,'5 COLLEGE PUBLIC'!$AF:$AF)</f>
        <v>109</v>
      </c>
      <c r="X25" s="12">
        <f>SUMIF('5 COLLEGE PUBLIC'!$CM:$CM,$BQ25,'5 COLLEGE PUBLIC'!$CN:$CN)</f>
        <v>4039</v>
      </c>
      <c r="Y25" s="12">
        <f>SUMIF('5 COLLEGE PUBLIC'!$CM:$CM,$BQ25,'5 COLLEGE PUBLIC'!$AJ:$AJ)</f>
        <v>14</v>
      </c>
      <c r="Z25" s="8">
        <f>SUMIF('6 LYCEE PUBLIC'!$DT:$DT,$BQ25,'6 LYCEE PUBLIC'!$U:$U)</f>
        <v>5240</v>
      </c>
      <c r="AA25" s="8">
        <f>SUMIF('6 LYCEE PUBLIC'!$DT:$DT,$BQ25,'6 LYCEE PUBLIC'!$AQ:$AQ)</f>
        <v>422</v>
      </c>
      <c r="AB25" s="8">
        <f>SUMIF('6 LYCEE PUBLIC'!$DT:$DT,$BQ25,'6 LYCEE PUBLIC'!$DU:$DU)</f>
        <v>2693</v>
      </c>
      <c r="AC25" s="8">
        <f>SUMIF('6 LYCEE PUBLIC'!$DT:$DT,$BQ25,'6 LYCEE PUBLIC'!$DV:$DV)</f>
        <v>1034</v>
      </c>
      <c r="AD25" s="8">
        <f>SUMIF('6 LYCEE PUBLIC'!$DT:$DT,$BQ25,'6 LYCEE PUBLIC'!$CV:$CV)</f>
        <v>307</v>
      </c>
      <c r="AE25" s="8">
        <f>SUMIF('6 LYCEE PUBLIC'!$DT:$DT,$BQ25,'6 LYCEE PUBLIC'!$BE:$BE)</f>
        <v>84</v>
      </c>
      <c r="AF25" s="8">
        <f>SUMIF('6 LYCEE PUBLIC'!$DT:$DT,$BQ25,'6 LYCEE PUBLIC'!$DW:$DW)</f>
        <v>3120</v>
      </c>
      <c r="AG25" s="8">
        <f>SUMIF('6 LYCEE PUBLIC'!$DT:$DT,$BQ25,'6 LYCEE PUBLIC'!$BI:$BI)</f>
        <v>7</v>
      </c>
      <c r="AH25" s="166"/>
      <c r="AI25" s="7" t="s">
        <v>120</v>
      </c>
      <c r="AJ25" s="8">
        <f>SUMIF('7 PRESCOLAIRE PRIVE'!$AP:$AP,$BQ25,'7 PRESCOLAIRE PRIVE'!$K:$K)</f>
        <v>7643</v>
      </c>
      <c r="AK25" s="8">
        <f>SUMIF('7 PRESCOLAIRE PRIVE'!$AP:$AP,$BQ25,'7 PRESCOLAIRE PRIVE'!$T:$T)</f>
        <v>217</v>
      </c>
      <c r="AL25" s="8">
        <f>SUMIF('7 PRESCOLAIRE PRIVE'!$AP:$AP,$BQ25,'7 PRESCOLAIRE PRIVE'!$AQ:$AQ)</f>
        <v>5993</v>
      </c>
      <c r="AM25" s="8">
        <f>SUMIF('7 PRESCOLAIRE PRIVE'!$AP:$AP,$BQ25,'7 PRESCOLAIRE PRIVE'!$X:$X)</f>
        <v>227</v>
      </c>
      <c r="AN25" s="8">
        <f>SUMIF('7 PRESCOLAIRE PRIVE'!$AP:$AP,$BQ25,'7 PRESCOLAIRE PRIVE'!$AC:$AC)</f>
        <v>67</v>
      </c>
      <c r="AO25" s="4">
        <f>SUMIF('8 PRIMAIRE PRIVE'!$CN:$CN,$BQ25,'8 PRIMAIRE PRIVE'!$M:$M)</f>
        <v>14385</v>
      </c>
      <c r="AP25" s="4">
        <f>SUMIF('8 PRIMAIRE PRIVE'!$CN:$CN,$BQ25,'8 PRIMAIRE PRIVE'!$AA:$AA)</f>
        <v>482</v>
      </c>
      <c r="AQ25" s="4">
        <f>SUMIF('8 PRIMAIRE PRIVE'!$CN:$CN,$BQ25,'8 PRIMAIRE PRIVE'!$BC:$BC)</f>
        <v>2282</v>
      </c>
      <c r="AR25" s="4">
        <f>SUMIF('8 PRIMAIRE PRIVE'!$CN:$CN,$BQ25,'8 PRIMAIRE PRIVE'!$BG:$BG)</f>
        <v>1976</v>
      </c>
      <c r="AS25" s="4">
        <f>SUMIF('8 PRIMAIRE PRIVE'!$CN:$CN,$BQ25,'8 PRIMAIRE PRIVE'!$BQ:$BQ)</f>
        <v>425</v>
      </c>
      <c r="AT25" s="4">
        <f>SUMIF('8 PRIMAIRE PRIVE'!$CN:$CN,$BQ25,'8 PRIMAIRE PRIVE'!$AK:$AK)</f>
        <v>439</v>
      </c>
      <c r="AU25" s="4">
        <f>SUMIF('8 PRIMAIRE PRIVE'!$CN:$CN,$BQ25,'8 PRIMAIRE PRIVE'!$CO:$CO)</f>
        <v>16645</v>
      </c>
      <c r="AV25" s="4">
        <f>SUMIF('8 PRIMAIRE PRIVE'!$CN:$CN,$BQ25,'8 PRIMAIRE PRIVE'!$AO:$AO)</f>
        <v>75</v>
      </c>
      <c r="AW25" s="167"/>
      <c r="AX25" s="7" t="s">
        <v>120</v>
      </c>
      <c r="AY25" s="4">
        <f>SUMIF('9 COLLEGE PRIVE'!$CJ:$CJ,$BQ25,'9 COLLEGE PRIVE'!$K:$K)</f>
        <v>8254</v>
      </c>
      <c r="AZ25" s="4">
        <f>SUMIF('9 COLLEGE PRIVE'!$CJ:$CJ,$BQ25,'9 COLLEGE PRIVE'!$W:$W)</f>
        <v>245</v>
      </c>
      <c r="BA25" s="4">
        <f>SUMIF('9 COLLEGE PRIVE'!$CJ:$CJ,$BQ25,'9 COLLEGE PRIVE'!$AX:$AX)</f>
        <v>2179</v>
      </c>
      <c r="BB25" s="4">
        <f>SUMIF('9 COLLEGE PRIVE'!$CJ:$CJ,$BQ25,'9 COLLEGE PRIVE'!$BB:$BB)</f>
        <v>1572</v>
      </c>
      <c r="BC25" s="4">
        <f>SUMIF('9 COLLEGE PRIVE'!$CJ:$CJ,$BQ25,'9 COLLEGE PRIVE'!$BL:$BL)</f>
        <v>448</v>
      </c>
      <c r="BD25" s="4">
        <f>SUMIF('9 COLLEGE PRIVE'!$CJ:$CJ,$BQ25,'9 COLLEGE PRIVE'!$AF:$AF)</f>
        <v>271</v>
      </c>
      <c r="BE25" s="4">
        <f>SUMIF('9 COLLEGE PRIVE'!$CJ:$CJ,$BQ25,'9 COLLEGE PRIVE'!$CK:$CK)</f>
        <v>10317</v>
      </c>
      <c r="BF25" s="4">
        <f>SUMIF('9 COLLEGE PRIVE'!$CJ:$CJ,$BQ25,'9 COLLEGE PRIVE'!$AJ:$AJ)</f>
        <v>52</v>
      </c>
      <c r="BG25" s="4">
        <f>SUMIF('10 LYCEE PRIVE'!$DQ:$DQ,$BQ25,'10 LYCEE PRIVE'!$U:$U)</f>
        <v>4092</v>
      </c>
      <c r="BH25" s="4">
        <f>SUMIF('10 LYCEE PRIVE'!$DQ:$DQ,$BQ25,'10 LYCEE PRIVE'!$AQ:$AQ)</f>
        <v>86</v>
      </c>
      <c r="BI25" s="4">
        <f>SUMIF('10 LYCEE PRIVE'!$DQ:$DQ,$BQ25,'10 LYCEE PRIVE'!$DR:$DR)</f>
        <v>1174</v>
      </c>
      <c r="BJ25" s="4">
        <f>SUMIF('10 LYCEE PRIVE'!$DQ:$DQ,$BQ25,'10 LYCEE PRIVE'!$DS:$DS)</f>
        <v>862</v>
      </c>
      <c r="BK25" s="4">
        <f>SUMIF('10 LYCEE PRIVE'!$DQ:$DQ,$BQ25,'10 LYCEE PRIVE'!$CQ:$CQ)</f>
        <v>247</v>
      </c>
      <c r="BL25" s="4">
        <f>SUMIF('10 LYCEE PRIVE'!$DQ:$DQ,$BQ25,'10 LYCEE PRIVE'!$BE:$BE)</f>
        <v>123</v>
      </c>
      <c r="BM25" s="4">
        <f>SUMIF('10 LYCEE PRIVE'!$DQ:$DQ,$BQ25,'10 LYCEE PRIVE'!$DT:$DT)</f>
        <v>4649</v>
      </c>
      <c r="BN25" s="4">
        <f>SUMIF('10 LYCEE PRIVE'!$DQ:$DQ,$BQ25,'10 LYCEE PRIVE'!$BI:$BI)</f>
        <v>25</v>
      </c>
      <c r="BO25" s="135"/>
      <c r="BP25" s="139" t="str">
        <f t="shared" si="0"/>
        <v>ATSIMO-ANDREFANA</v>
      </c>
      <c r="BQ25" s="139" t="str">
        <f t="shared" si="1"/>
        <v>ATSIMO-ANDREFANAURBAIN</v>
      </c>
    </row>
    <row r="26" spans="1:69">
      <c r="A26" s="162"/>
      <c r="B26" s="34" t="s">
        <v>102</v>
      </c>
      <c r="C26" s="35">
        <f>SUMIF('3 PRESCOLAIRE PUBLIC'!$AU:$AU,$BQ26,'3 PRESCOLAIRE PUBLIC'!$K:$K)</f>
        <v>139274</v>
      </c>
      <c r="D26" s="35">
        <f>SUMIF('3 PRESCOLAIRE PUBLIC'!$AU:$AU,$BQ26,'3 PRESCOLAIRE PUBLIC'!$T:$T)</f>
        <v>1288</v>
      </c>
      <c r="E26" s="35">
        <f>SUMIF('3 PRESCOLAIRE PUBLIC'!$AU:$AU,$BQ26,'3 PRESCOLAIRE PUBLIC'!$AV:$AV)</f>
        <v>8922</v>
      </c>
      <c r="F26" s="35">
        <f>SUMIF('3 PRESCOLAIRE PUBLIC'!$AU:$AU,$BQ26,'3 PRESCOLAIRE PUBLIC'!$AC:$AC)</f>
        <v>4807</v>
      </c>
      <c r="G26" s="35">
        <f>SUMIF('3 PRESCOLAIRE PUBLIC'!$AU:$AU,$BQ26,'3 PRESCOLAIRE PUBLIC'!$AH:$AH)</f>
        <v>1728</v>
      </c>
      <c r="H26" s="35">
        <f>SUMIF('4 PRIMAIRE PUBLIC'!$CR:$CR,$BQ26,'4 PRIMAIRE PUBLIC'!$M:$M)</f>
        <v>315950</v>
      </c>
      <c r="I26" s="35">
        <f>SUMIF('4 PRIMAIRE PUBLIC'!$CR:$CR,$BQ26,'4 PRIMAIRE PUBLIC'!$AA:$AA)</f>
        <v>38785</v>
      </c>
      <c r="J26" s="35">
        <f>SUMIF('4 PRIMAIRE PUBLIC'!$CR:$CR,$BQ26,'4 PRIMAIRE PUBLIC'!$BC:$BC)</f>
        <v>12823</v>
      </c>
      <c r="K26" s="35">
        <f>SUMIF('4 PRIMAIRE PUBLIC'!$CR:$CR,$BQ26,'4 PRIMAIRE PUBLIC'!$BG:$BG)</f>
        <v>8392</v>
      </c>
      <c r="L26" s="35">
        <f>SUMIF('4 PRIMAIRE PUBLIC'!$CR:$CR,$BQ26,'4 PRIMAIRE PUBLIC'!$BV:$BV)</f>
        <v>6562</v>
      </c>
      <c r="M26" s="35">
        <f>SUMIF('4 PRIMAIRE PUBLIC'!$CR:$CR,$BQ26,'4 PRIMAIRE PUBLIC'!$AK:$AK)</f>
        <v>3752</v>
      </c>
      <c r="N26" s="35">
        <f>SUMIF('4 PRIMAIRE PUBLIC'!$CR:$CR,$BQ26,'4 PRIMAIRE PUBLIC'!$CS:$CS)</f>
        <v>68459</v>
      </c>
      <c r="O26" s="35">
        <f>SUMIF('4 PRIMAIRE PUBLIC'!$CR:$CR,$BQ26,'4 PRIMAIRE PUBLIC'!$AO:$AO)</f>
        <v>1917</v>
      </c>
      <c r="P26" s="162"/>
      <c r="Q26" s="34" t="s">
        <v>102</v>
      </c>
      <c r="R26" s="35">
        <f>SUMIF('5 COLLEGE PUBLIC'!$CM:$CM,$BQ26,'5 COLLEGE PUBLIC'!$K:$K)</f>
        <v>37464</v>
      </c>
      <c r="S26" s="35">
        <f>SUMIF('5 COLLEGE PUBLIC'!$CM:$CM,$BQ26,'5 COLLEGE PUBLIC'!$W:$W)</f>
        <v>3668</v>
      </c>
      <c r="T26" s="35">
        <f>SUMIF('5 COLLEGE PUBLIC'!$CM:$CM,$BQ26,'5 COLLEGE PUBLIC'!$AX:$AX)</f>
        <v>8683</v>
      </c>
      <c r="U26" s="35">
        <f>SUMIF('5 COLLEGE PUBLIC'!$CM:$CM,$BQ26,'5 COLLEGE PUBLIC'!$BB:$BB)</f>
        <v>4083</v>
      </c>
      <c r="V26" s="35">
        <f>SUMIF('5 COLLEGE PUBLIC'!$CM:$CM,$BQ26,'5 COLLEGE PUBLIC'!$BQ:$BQ)</f>
        <v>1963</v>
      </c>
      <c r="W26" s="35">
        <f>SUMIF('5 COLLEGE PUBLIC'!$CM:$CM,$BQ26,'5 COLLEGE PUBLIC'!$AF:$AF)</f>
        <v>540</v>
      </c>
      <c r="X26" s="35">
        <f>SUMIF('5 COLLEGE PUBLIC'!$CM:$CM,$BQ26,'5 COLLEGE PUBLIC'!$CN:$CN)</f>
        <v>17682</v>
      </c>
      <c r="Y26" s="35">
        <f>SUMIF('5 COLLEGE PUBLIC'!$CM:$CM,$BQ26,'5 COLLEGE PUBLIC'!$AJ:$AJ)</f>
        <v>122</v>
      </c>
      <c r="Z26" s="35">
        <f>SUMIF('6 LYCEE PUBLIC'!$DT:$DT,$BQ26,'6 LYCEE PUBLIC'!$U:$U)</f>
        <v>11179</v>
      </c>
      <c r="AA26" s="35">
        <f>SUMIF('6 LYCEE PUBLIC'!$DT:$DT,$BQ26,'6 LYCEE PUBLIC'!$AQ:$AQ)</f>
        <v>972</v>
      </c>
      <c r="AB26" s="35">
        <f>SUMIF('6 LYCEE PUBLIC'!$DT:$DT,$BQ26,'6 LYCEE PUBLIC'!$DU:$DU)</f>
        <v>4392</v>
      </c>
      <c r="AC26" s="35">
        <f>SUMIF('6 LYCEE PUBLIC'!$DT:$DT,$BQ26,'6 LYCEE PUBLIC'!$DV:$DV)</f>
        <v>1717</v>
      </c>
      <c r="AD26" s="35">
        <f>SUMIF('6 LYCEE PUBLIC'!$DT:$DT,$BQ26,'6 LYCEE PUBLIC'!$CV:$CV)</f>
        <v>665</v>
      </c>
      <c r="AE26" s="35">
        <f>SUMIF('6 LYCEE PUBLIC'!$DT:$DT,$BQ26,'6 LYCEE PUBLIC'!$BE:$BE)</f>
        <v>198</v>
      </c>
      <c r="AF26" s="35">
        <f>SUMIF('6 LYCEE PUBLIC'!$DT:$DT,$BQ26,'6 LYCEE PUBLIC'!$DW:$DW)</f>
        <v>7642</v>
      </c>
      <c r="AG26" s="35">
        <f>SUMIF('6 LYCEE PUBLIC'!$DT:$DT,$BQ26,'6 LYCEE PUBLIC'!$BI:$BI)</f>
        <v>34</v>
      </c>
      <c r="AH26" s="166"/>
      <c r="AI26" s="34" t="s">
        <v>102</v>
      </c>
      <c r="AJ26" s="35">
        <f>SUMIF('7 PRESCOLAIRE PRIVE'!$AP:$AP,$BQ26,'7 PRESCOLAIRE PRIVE'!$K:$K)</f>
        <v>14404</v>
      </c>
      <c r="AK26" s="35">
        <f>SUMIF('7 PRESCOLAIRE PRIVE'!$AP:$AP,$BQ26,'7 PRESCOLAIRE PRIVE'!$T:$T)</f>
        <v>391</v>
      </c>
      <c r="AL26" s="35">
        <f>SUMIF('7 PRESCOLAIRE PRIVE'!$AP:$AP,$BQ26,'7 PRESCOLAIRE PRIVE'!$AQ:$AQ)</f>
        <v>10122</v>
      </c>
      <c r="AM26" s="35">
        <f>SUMIF('7 PRESCOLAIRE PRIVE'!$AP:$AP,$BQ26,'7 PRESCOLAIRE PRIVE'!$X:$X)</f>
        <v>421</v>
      </c>
      <c r="AN26" s="35">
        <f>SUMIF('7 PRESCOLAIRE PRIVE'!$AP:$AP,$BQ26,'7 PRESCOLAIRE PRIVE'!$AC:$AC)</f>
        <v>159</v>
      </c>
      <c r="AO26" s="35">
        <f>SUMIF('8 PRIMAIRE PRIVE'!$CN:$CN,$BQ26,'8 PRIMAIRE PRIVE'!$M:$M)</f>
        <v>44003</v>
      </c>
      <c r="AP26" s="35">
        <f>SUMIF('8 PRIMAIRE PRIVE'!$CN:$CN,$BQ26,'8 PRIMAIRE PRIVE'!$AA:$AA)</f>
        <v>3158</v>
      </c>
      <c r="AQ26" s="35">
        <f>SUMIF('8 PRIMAIRE PRIVE'!$CN:$CN,$BQ26,'8 PRIMAIRE PRIVE'!$BC:$BC)</f>
        <v>5589</v>
      </c>
      <c r="AR26" s="35">
        <f>SUMIF('8 PRIMAIRE PRIVE'!$CN:$CN,$BQ26,'8 PRIMAIRE PRIVE'!$BG:$BG)</f>
        <v>4911</v>
      </c>
      <c r="AS26" s="35">
        <f>SUMIF('8 PRIMAIRE PRIVE'!$CN:$CN,$BQ26,'8 PRIMAIRE PRIVE'!$BQ:$BQ)</f>
        <v>1149</v>
      </c>
      <c r="AT26" s="35">
        <f>SUMIF('8 PRIMAIRE PRIVE'!$CN:$CN,$BQ26,'8 PRIMAIRE PRIVE'!$AK:$AK)</f>
        <v>1106</v>
      </c>
      <c r="AU26" s="35">
        <f>SUMIF('8 PRIMAIRE PRIVE'!$CN:$CN,$BQ26,'8 PRIMAIRE PRIVE'!$CO:$CO)</f>
        <v>43263</v>
      </c>
      <c r="AV26" s="35">
        <f>SUMIF('8 PRIMAIRE PRIVE'!$CN:$CN,$BQ26,'8 PRIMAIRE PRIVE'!$AO:$AO)</f>
        <v>275</v>
      </c>
      <c r="AW26" s="167"/>
      <c r="AX26" s="34" t="s">
        <v>102</v>
      </c>
      <c r="AY26" s="35">
        <f>SUMIF('9 COLLEGE PRIVE'!$CJ:$CJ,$BQ26,'9 COLLEGE PRIVE'!$K:$K)</f>
        <v>17209</v>
      </c>
      <c r="AZ26" s="35">
        <f>SUMIF('9 COLLEGE PRIVE'!$CJ:$CJ,$BQ26,'9 COLLEGE PRIVE'!$W:$W)</f>
        <v>563</v>
      </c>
      <c r="BA26" s="35">
        <f>SUMIF('9 COLLEGE PRIVE'!$CJ:$CJ,$BQ26,'9 COLLEGE PRIVE'!$AX:$AX)</f>
        <v>4122</v>
      </c>
      <c r="BB26" s="35">
        <f>SUMIF('9 COLLEGE PRIVE'!$CJ:$CJ,$BQ26,'9 COLLEGE PRIVE'!$BB:$BB)</f>
        <v>3029</v>
      </c>
      <c r="BC26" s="35">
        <f>SUMIF('9 COLLEGE PRIVE'!$CJ:$CJ,$BQ26,'9 COLLEGE PRIVE'!$BL:$BL)</f>
        <v>780</v>
      </c>
      <c r="BD26" s="35">
        <f>SUMIF('9 COLLEGE PRIVE'!$CJ:$CJ,$BQ26,'9 COLLEGE PRIVE'!$AF:$AF)</f>
        <v>502</v>
      </c>
      <c r="BE26" s="35">
        <f>SUMIF('9 COLLEGE PRIVE'!$CJ:$CJ,$BQ26,'9 COLLEGE PRIVE'!$CK:$CK)</f>
        <v>19711</v>
      </c>
      <c r="BF26" s="35">
        <f>SUMIF('9 COLLEGE PRIVE'!$CJ:$CJ,$BQ26,'9 COLLEGE PRIVE'!$AJ:$AJ)</f>
        <v>104</v>
      </c>
      <c r="BG26" s="35">
        <f>SUMIF('10 LYCEE PRIVE'!$DQ:$DQ,$BQ26,'10 LYCEE PRIVE'!$U:$U)</f>
        <v>6782</v>
      </c>
      <c r="BH26" s="35">
        <f>SUMIF('10 LYCEE PRIVE'!$DQ:$DQ,$BQ26,'10 LYCEE PRIVE'!$AQ:$AQ)</f>
        <v>154</v>
      </c>
      <c r="BI26" s="35">
        <f>SUMIF('10 LYCEE PRIVE'!$DQ:$DQ,$BQ26,'10 LYCEE PRIVE'!$DR:$DR)</f>
        <v>1815</v>
      </c>
      <c r="BJ26" s="35">
        <f>SUMIF('10 LYCEE PRIVE'!$DQ:$DQ,$BQ26,'10 LYCEE PRIVE'!$DS:$DS)</f>
        <v>1297</v>
      </c>
      <c r="BK26" s="35">
        <f>SUMIF('10 LYCEE PRIVE'!$DQ:$DQ,$BQ26,'10 LYCEE PRIVE'!$CQ:$CQ)</f>
        <v>367</v>
      </c>
      <c r="BL26" s="35">
        <f>SUMIF('10 LYCEE PRIVE'!$DQ:$DQ,$BQ26,'10 LYCEE PRIVE'!$BE:$BE)</f>
        <v>192</v>
      </c>
      <c r="BM26" s="35">
        <f>SUMIF('10 LYCEE PRIVE'!$DQ:$DQ,$BQ26,'10 LYCEE PRIVE'!$DT:$DT)</f>
        <v>7636</v>
      </c>
      <c r="BN26" s="35">
        <f>SUMIF('10 LYCEE PRIVE'!$DQ:$DQ,$BQ26,'10 LYCEE PRIVE'!$BI:$BI)</f>
        <v>42</v>
      </c>
      <c r="BO26" s="135"/>
      <c r="BP26" s="139" t="str">
        <f t="shared" si="0"/>
        <v>ATSIMO-ANDREFANA</v>
      </c>
      <c r="BQ26" s="139" t="str">
        <f t="shared" si="1"/>
        <v>ATSIMO-ANDREFANATOTAL</v>
      </c>
    </row>
    <row r="27" spans="1:69">
      <c r="A27" s="162" t="s">
        <v>129</v>
      </c>
      <c r="B27" s="13" t="s">
        <v>119</v>
      </c>
      <c r="C27" s="12">
        <f>SUMIF('3 PRESCOLAIRE PUBLIC'!$AU:$AU,$BQ27,'3 PRESCOLAIRE PUBLIC'!$K:$K)</f>
        <v>41222</v>
      </c>
      <c r="D27" s="12">
        <f>SUMIF('3 PRESCOLAIRE PUBLIC'!$AU:$AU,$BQ27,'3 PRESCOLAIRE PUBLIC'!$T:$T)</f>
        <v>848</v>
      </c>
      <c r="E27" s="12">
        <f>SUMIF('3 PRESCOLAIRE PUBLIC'!$AU:$AU,$BQ27,'3 PRESCOLAIRE PUBLIC'!$AV:$AV)</f>
        <v>6764</v>
      </c>
      <c r="F27" s="12">
        <f>SUMIF('3 PRESCOLAIRE PUBLIC'!$AU:$AU,$BQ27,'3 PRESCOLAIRE PUBLIC'!$AC:$AC)</f>
        <v>2010</v>
      </c>
      <c r="G27" s="12">
        <f>SUMIF('3 PRESCOLAIRE PUBLIC'!$AU:$AU,$BQ27,'3 PRESCOLAIRE PUBLIC'!$AH:$AH)</f>
        <v>819</v>
      </c>
      <c r="H27" s="12">
        <f>SUMIF('4 PRIMAIRE PUBLIC'!$CR:$CR,$BQ27,'4 PRIMAIRE PUBLIC'!$M:$M)</f>
        <v>255412</v>
      </c>
      <c r="I27" s="12">
        <f>SUMIF('4 PRIMAIRE PUBLIC'!$CR:$CR,$BQ27,'4 PRIMAIRE PUBLIC'!$AA:$AA)</f>
        <v>59553</v>
      </c>
      <c r="J27" s="12">
        <f>SUMIF('4 PRIMAIRE PUBLIC'!$CR:$CR,$BQ27,'4 PRIMAIRE PUBLIC'!$BC:$BC)</f>
        <v>15331</v>
      </c>
      <c r="K27" s="12">
        <f>SUMIF('4 PRIMAIRE PUBLIC'!$CR:$CR,$BQ27,'4 PRIMAIRE PUBLIC'!$BG:$BG)</f>
        <v>7853</v>
      </c>
      <c r="L27" s="12">
        <f>SUMIF('4 PRIMAIRE PUBLIC'!$CR:$CR,$BQ27,'4 PRIMAIRE PUBLIC'!$BV:$BV)</f>
        <v>5970</v>
      </c>
      <c r="M27" s="12">
        <f>SUMIF('4 PRIMAIRE PUBLIC'!$CR:$CR,$BQ27,'4 PRIMAIRE PUBLIC'!$AK:$AK)</f>
        <v>4624</v>
      </c>
      <c r="N27" s="12">
        <f>SUMIF('4 PRIMAIRE PUBLIC'!$CR:$CR,$BQ27,'4 PRIMAIRE PUBLIC'!$CS:$CS)</f>
        <v>94161</v>
      </c>
      <c r="O27" s="12">
        <f>SUMIF('4 PRIMAIRE PUBLIC'!$CR:$CR,$BQ27,'4 PRIMAIRE PUBLIC'!$AO:$AO)</f>
        <v>1411</v>
      </c>
      <c r="P27" s="162" t="s">
        <v>129</v>
      </c>
      <c r="Q27" s="13" t="s">
        <v>119</v>
      </c>
      <c r="R27" s="12">
        <f>SUMIF('5 COLLEGE PUBLIC'!$CM:$CM,$BQ27,'5 COLLEGE PUBLIC'!$K:$K)</f>
        <v>30745</v>
      </c>
      <c r="S27" s="12">
        <f>SUMIF('5 COLLEGE PUBLIC'!$CM:$CM,$BQ27,'5 COLLEGE PUBLIC'!$W:$W)</f>
        <v>4647</v>
      </c>
      <c r="T27" s="12">
        <f>SUMIF('5 COLLEGE PUBLIC'!$CM:$CM,$BQ27,'5 COLLEGE PUBLIC'!$AX:$AX)</f>
        <v>7262</v>
      </c>
      <c r="U27" s="12">
        <f>SUMIF('5 COLLEGE PUBLIC'!$CM:$CM,$BQ27,'5 COLLEGE PUBLIC'!$BB:$BB)</f>
        <v>2395</v>
      </c>
      <c r="V27" s="12">
        <f>SUMIF('5 COLLEGE PUBLIC'!$CM:$CM,$BQ27,'5 COLLEGE PUBLIC'!$BQ:$BQ)</f>
        <v>1550</v>
      </c>
      <c r="W27" s="12">
        <f>SUMIF('5 COLLEGE PUBLIC'!$CM:$CM,$BQ27,'5 COLLEGE PUBLIC'!$AF:$AF)</f>
        <v>682</v>
      </c>
      <c r="X27" s="12">
        <f>SUMIF('5 COLLEGE PUBLIC'!$CM:$CM,$BQ27,'5 COLLEGE PUBLIC'!$CN:$CN)</f>
        <v>18733</v>
      </c>
      <c r="Y27" s="12">
        <f>SUMIF('5 COLLEGE PUBLIC'!$CM:$CM,$BQ27,'5 COLLEGE PUBLIC'!$AJ:$AJ)</f>
        <v>147</v>
      </c>
      <c r="Z27" s="8">
        <f>SUMIF('6 LYCEE PUBLIC'!$DT:$DT,$BQ27,'6 LYCEE PUBLIC'!$U:$U)</f>
        <v>4992</v>
      </c>
      <c r="AA27" s="8">
        <f>SUMIF('6 LYCEE PUBLIC'!$DT:$DT,$BQ27,'6 LYCEE PUBLIC'!$AQ:$AQ)</f>
        <v>598</v>
      </c>
      <c r="AB27" s="8">
        <f>SUMIF('6 LYCEE PUBLIC'!$DT:$DT,$BQ27,'6 LYCEE PUBLIC'!$DU:$DU)</f>
        <v>896</v>
      </c>
      <c r="AC27" s="8">
        <f>SUMIF('6 LYCEE PUBLIC'!$DT:$DT,$BQ27,'6 LYCEE PUBLIC'!$DV:$DV)</f>
        <v>318</v>
      </c>
      <c r="AD27" s="8">
        <f>SUMIF('6 LYCEE PUBLIC'!$DT:$DT,$BQ27,'6 LYCEE PUBLIC'!$CV:$CV)</f>
        <v>186</v>
      </c>
      <c r="AE27" s="8">
        <f>SUMIF('6 LYCEE PUBLIC'!$DT:$DT,$BQ27,'6 LYCEE PUBLIC'!$BE:$BE)</f>
        <v>75</v>
      </c>
      <c r="AF27" s="8">
        <f>SUMIF('6 LYCEE PUBLIC'!$DT:$DT,$BQ27,'6 LYCEE PUBLIC'!$DW:$DW)</f>
        <v>3833</v>
      </c>
      <c r="AG27" s="8">
        <f>SUMIF('6 LYCEE PUBLIC'!$DT:$DT,$BQ27,'6 LYCEE PUBLIC'!$BI:$BI)</f>
        <v>21</v>
      </c>
      <c r="AH27" s="166" t="s">
        <v>129</v>
      </c>
      <c r="AI27" s="7" t="s">
        <v>119</v>
      </c>
      <c r="AJ27" s="8">
        <f>SUMIF('7 PRESCOLAIRE PRIVE'!$AP:$AP,$BQ27,'7 PRESCOLAIRE PRIVE'!$K:$K)</f>
        <v>1312</v>
      </c>
      <c r="AK27" s="8">
        <f>SUMIF('7 PRESCOLAIRE PRIVE'!$AP:$AP,$BQ27,'7 PRESCOLAIRE PRIVE'!$T:$T)</f>
        <v>45</v>
      </c>
      <c r="AL27" s="8">
        <f>SUMIF('7 PRESCOLAIRE PRIVE'!$AP:$AP,$BQ27,'7 PRESCOLAIRE PRIVE'!$AQ:$AQ)</f>
        <v>1136</v>
      </c>
      <c r="AM27" s="8">
        <f>SUMIF('7 PRESCOLAIRE PRIVE'!$AP:$AP,$BQ27,'7 PRESCOLAIRE PRIVE'!$X:$X)</f>
        <v>45</v>
      </c>
      <c r="AN27" s="8">
        <f>SUMIF('7 PRESCOLAIRE PRIVE'!$AP:$AP,$BQ27,'7 PRESCOLAIRE PRIVE'!$AC:$AC)</f>
        <v>23</v>
      </c>
      <c r="AO27" s="4">
        <f>SUMIF('8 PRIMAIRE PRIVE'!$CN:$CN,$BQ27,'8 PRIMAIRE PRIVE'!$M:$M)</f>
        <v>3218</v>
      </c>
      <c r="AP27" s="4">
        <f>SUMIF('8 PRIMAIRE PRIVE'!$CN:$CN,$BQ27,'8 PRIMAIRE PRIVE'!$AA:$AA)</f>
        <v>287</v>
      </c>
      <c r="AQ27" s="4">
        <f>SUMIF('8 PRIMAIRE PRIVE'!$CN:$CN,$BQ27,'8 PRIMAIRE PRIVE'!$BC:$BC)</f>
        <v>369</v>
      </c>
      <c r="AR27" s="4">
        <f>SUMIF('8 PRIMAIRE PRIVE'!$CN:$CN,$BQ27,'8 PRIMAIRE PRIVE'!$BG:$BG)</f>
        <v>323</v>
      </c>
      <c r="AS27" s="4">
        <f>SUMIF('8 PRIMAIRE PRIVE'!$CN:$CN,$BQ27,'8 PRIMAIRE PRIVE'!$BQ:$BQ)</f>
        <v>114</v>
      </c>
      <c r="AT27" s="4">
        <f>SUMIF('8 PRIMAIRE PRIVE'!$CN:$CN,$BQ27,'8 PRIMAIRE PRIVE'!$AK:$AK)</f>
        <v>121</v>
      </c>
      <c r="AU27" s="4">
        <f>SUMIF('8 PRIMAIRE PRIVE'!$CN:$CN,$BQ27,'8 PRIMAIRE PRIVE'!$CO:$CO)</f>
        <v>3650</v>
      </c>
      <c r="AV27" s="4">
        <f>SUMIF('8 PRIMAIRE PRIVE'!$CN:$CN,$BQ27,'8 PRIMAIRE PRIVE'!$AO:$AO)</f>
        <v>24</v>
      </c>
      <c r="AW27" s="167" t="s">
        <v>129</v>
      </c>
      <c r="AX27" s="7" t="s">
        <v>119</v>
      </c>
      <c r="AY27" s="4">
        <f>SUMIF('9 COLLEGE PRIVE'!$CJ:$CJ,$BQ27,'9 COLLEGE PRIVE'!$K:$K)</f>
        <v>860</v>
      </c>
      <c r="AZ27" s="4">
        <f>SUMIF('9 COLLEGE PRIVE'!$CJ:$CJ,$BQ27,'9 COLLEGE PRIVE'!$W:$W)</f>
        <v>75</v>
      </c>
      <c r="BA27" s="4">
        <f>SUMIF('9 COLLEGE PRIVE'!$CJ:$CJ,$BQ27,'9 COLLEGE PRIVE'!$AX:$AX)</f>
        <v>424</v>
      </c>
      <c r="BB27" s="4">
        <f>SUMIF('9 COLLEGE PRIVE'!$CJ:$CJ,$BQ27,'9 COLLEGE PRIVE'!$BB:$BB)</f>
        <v>139</v>
      </c>
      <c r="BC27" s="4">
        <f>SUMIF('9 COLLEGE PRIVE'!$CJ:$CJ,$BQ27,'9 COLLEGE PRIVE'!$BL:$BL)</f>
        <v>45</v>
      </c>
      <c r="BD27" s="4">
        <f>SUMIF('9 COLLEGE PRIVE'!$CJ:$CJ,$BQ27,'9 COLLEGE PRIVE'!$AF:$AF)</f>
        <v>33</v>
      </c>
      <c r="BE27" s="4">
        <f>SUMIF('9 COLLEGE PRIVE'!$CJ:$CJ,$BQ27,'9 COLLEGE PRIVE'!$CK:$CK)</f>
        <v>1139</v>
      </c>
      <c r="BF27" s="4">
        <f>SUMIF('9 COLLEGE PRIVE'!$CJ:$CJ,$BQ27,'9 COLLEGE PRIVE'!$AJ:$AJ)</f>
        <v>8</v>
      </c>
      <c r="BG27" s="4">
        <f>SUMIF('10 LYCEE PRIVE'!$DQ:$DQ,$BQ27,'10 LYCEE PRIVE'!$U:$U)</f>
        <v>369</v>
      </c>
      <c r="BH27" s="4">
        <f>SUMIF('10 LYCEE PRIVE'!$DQ:$DQ,$BQ27,'10 LYCEE PRIVE'!$AQ:$AQ)</f>
        <v>57</v>
      </c>
      <c r="BI27" s="4">
        <f>SUMIF('10 LYCEE PRIVE'!$DQ:$DQ,$BQ27,'10 LYCEE PRIVE'!$DR:$DR)</f>
        <v>150</v>
      </c>
      <c r="BJ27" s="4">
        <f>SUMIF('10 LYCEE PRIVE'!$DQ:$DQ,$BQ27,'10 LYCEE PRIVE'!$DS:$DS)</f>
        <v>54</v>
      </c>
      <c r="BK27" s="4">
        <f>SUMIF('10 LYCEE PRIVE'!$DQ:$DQ,$BQ27,'10 LYCEE PRIVE'!$CQ:$CQ)</f>
        <v>7</v>
      </c>
      <c r="BL27" s="4">
        <f>SUMIF('10 LYCEE PRIVE'!$DQ:$DQ,$BQ27,'10 LYCEE PRIVE'!$BE:$BE)</f>
        <v>11</v>
      </c>
      <c r="BM27" s="4">
        <f>SUMIF('10 LYCEE PRIVE'!$DQ:$DQ,$BQ27,'10 LYCEE PRIVE'!$DT:$DT)</f>
        <v>376</v>
      </c>
      <c r="BN27" s="4">
        <f>SUMIF('10 LYCEE PRIVE'!$DQ:$DQ,$BQ27,'10 LYCEE PRIVE'!$BI:$BI)</f>
        <v>4</v>
      </c>
      <c r="BO27" s="135"/>
      <c r="BP27" s="139" t="str">
        <f t="shared" si="0"/>
        <v>ATSIMO-ATSINANANA</v>
      </c>
      <c r="BQ27" s="139" t="str">
        <f t="shared" si="1"/>
        <v>ATSIMO-ATSINANANARURAL</v>
      </c>
    </row>
    <row r="28" spans="1:69">
      <c r="A28" s="162"/>
      <c r="B28" s="13" t="s">
        <v>120</v>
      </c>
      <c r="C28" s="12">
        <f>SUMIF('3 PRESCOLAIRE PUBLIC'!$AU:$AU,$BQ28,'3 PRESCOLAIRE PUBLIC'!$K:$K)</f>
        <v>2204</v>
      </c>
      <c r="D28" s="12">
        <f>SUMIF('3 PRESCOLAIRE PUBLIC'!$AU:$AU,$BQ28,'3 PRESCOLAIRE PUBLIC'!$T:$T)</f>
        <v>32</v>
      </c>
      <c r="E28" s="12">
        <f>SUMIF('3 PRESCOLAIRE PUBLIC'!$AU:$AU,$BQ28,'3 PRESCOLAIRE PUBLIC'!$AV:$AV)</f>
        <v>616</v>
      </c>
      <c r="F28" s="12">
        <f>SUMIF('3 PRESCOLAIRE PUBLIC'!$AU:$AU,$BQ28,'3 PRESCOLAIRE PUBLIC'!$AC:$AC)</f>
        <v>115</v>
      </c>
      <c r="G28" s="12">
        <f>SUMIF('3 PRESCOLAIRE PUBLIC'!$AU:$AU,$BQ28,'3 PRESCOLAIRE PUBLIC'!$AH:$AH)</f>
        <v>21</v>
      </c>
      <c r="H28" s="12">
        <f>SUMIF('4 PRIMAIRE PUBLIC'!$CR:$CR,$BQ28,'4 PRIMAIRE PUBLIC'!$M:$M)</f>
        <v>12362</v>
      </c>
      <c r="I28" s="12">
        <f>SUMIF('4 PRIMAIRE PUBLIC'!$CR:$CR,$BQ28,'4 PRIMAIRE PUBLIC'!$AA:$AA)</f>
        <v>3739</v>
      </c>
      <c r="J28" s="12">
        <f>SUMIF('4 PRIMAIRE PUBLIC'!$CR:$CR,$BQ28,'4 PRIMAIRE PUBLIC'!$BC:$BC)</f>
        <v>1574</v>
      </c>
      <c r="K28" s="12">
        <f>SUMIF('4 PRIMAIRE PUBLIC'!$CR:$CR,$BQ28,'4 PRIMAIRE PUBLIC'!$BG:$BG)</f>
        <v>498</v>
      </c>
      <c r="L28" s="12">
        <f>SUMIF('4 PRIMAIRE PUBLIC'!$CR:$CR,$BQ28,'4 PRIMAIRE PUBLIC'!$BV:$BV)</f>
        <v>322</v>
      </c>
      <c r="M28" s="12">
        <f>SUMIF('4 PRIMAIRE PUBLIC'!$CR:$CR,$BQ28,'4 PRIMAIRE PUBLIC'!$AK:$AK)</f>
        <v>177</v>
      </c>
      <c r="N28" s="12">
        <f>SUMIF('4 PRIMAIRE PUBLIC'!$CR:$CR,$BQ28,'4 PRIMAIRE PUBLIC'!$CS:$CS)</f>
        <v>5593</v>
      </c>
      <c r="O28" s="12">
        <f>SUMIF('4 PRIMAIRE PUBLIC'!$CR:$CR,$BQ28,'4 PRIMAIRE PUBLIC'!$AO:$AO)</f>
        <v>23</v>
      </c>
      <c r="P28" s="162"/>
      <c r="Q28" s="13" t="s">
        <v>120</v>
      </c>
      <c r="R28" s="12">
        <f>SUMIF('5 COLLEGE PUBLIC'!$CM:$CM,$BQ28,'5 COLLEGE PUBLIC'!$K:$K)</f>
        <v>3568</v>
      </c>
      <c r="S28" s="12">
        <f>SUMIF('5 COLLEGE PUBLIC'!$CM:$CM,$BQ28,'5 COLLEGE PUBLIC'!$W:$W)</f>
        <v>849</v>
      </c>
      <c r="T28" s="12">
        <f>SUMIF('5 COLLEGE PUBLIC'!$CM:$CM,$BQ28,'5 COLLEGE PUBLIC'!$AX:$AX)</f>
        <v>1049</v>
      </c>
      <c r="U28" s="12">
        <f>SUMIF('5 COLLEGE PUBLIC'!$CM:$CM,$BQ28,'5 COLLEGE PUBLIC'!$BB:$BB)</f>
        <v>325</v>
      </c>
      <c r="V28" s="12">
        <f>SUMIF('5 COLLEGE PUBLIC'!$CM:$CM,$BQ28,'5 COLLEGE PUBLIC'!$BQ:$BQ)</f>
        <v>152</v>
      </c>
      <c r="W28" s="12">
        <f>SUMIF('5 COLLEGE PUBLIC'!$CM:$CM,$BQ28,'5 COLLEGE PUBLIC'!$AF:$AF)</f>
        <v>67</v>
      </c>
      <c r="X28" s="12">
        <f>SUMIF('5 COLLEGE PUBLIC'!$CM:$CM,$BQ28,'5 COLLEGE PUBLIC'!$CN:$CN)</f>
        <v>2830</v>
      </c>
      <c r="Y28" s="12">
        <f>SUMIF('5 COLLEGE PUBLIC'!$CM:$CM,$BQ28,'5 COLLEGE PUBLIC'!$AJ:$AJ)</f>
        <v>6</v>
      </c>
      <c r="Z28" s="8">
        <f>SUMIF('6 LYCEE PUBLIC'!$DT:$DT,$BQ28,'6 LYCEE PUBLIC'!$U:$U)</f>
        <v>1784</v>
      </c>
      <c r="AA28" s="8">
        <f>SUMIF('6 LYCEE PUBLIC'!$DT:$DT,$BQ28,'6 LYCEE PUBLIC'!$AQ:$AQ)</f>
        <v>142</v>
      </c>
      <c r="AB28" s="8">
        <f>SUMIF('6 LYCEE PUBLIC'!$DT:$DT,$BQ28,'6 LYCEE PUBLIC'!$DU:$DU)</f>
        <v>333</v>
      </c>
      <c r="AC28" s="8">
        <f>SUMIF('6 LYCEE PUBLIC'!$DT:$DT,$BQ28,'6 LYCEE PUBLIC'!$DV:$DV)</f>
        <v>193</v>
      </c>
      <c r="AD28" s="8">
        <f>SUMIF('6 LYCEE PUBLIC'!$DT:$DT,$BQ28,'6 LYCEE PUBLIC'!$CV:$CV)</f>
        <v>78</v>
      </c>
      <c r="AE28" s="8">
        <f>SUMIF('6 LYCEE PUBLIC'!$DT:$DT,$BQ28,'6 LYCEE PUBLIC'!$BE:$BE)</f>
        <v>31</v>
      </c>
      <c r="AF28" s="8">
        <f>SUMIF('6 LYCEE PUBLIC'!$DT:$DT,$BQ28,'6 LYCEE PUBLIC'!$DW:$DW)</f>
        <v>1409</v>
      </c>
      <c r="AG28" s="8">
        <f>SUMIF('6 LYCEE PUBLIC'!$DT:$DT,$BQ28,'6 LYCEE PUBLIC'!$BI:$BI)</f>
        <v>2</v>
      </c>
      <c r="AH28" s="166"/>
      <c r="AI28" s="7" t="s">
        <v>120</v>
      </c>
      <c r="AJ28" s="8">
        <f>SUMIF('7 PRESCOLAIRE PRIVE'!$AP:$AP,$BQ28,'7 PRESCOLAIRE PRIVE'!$K:$K)</f>
        <v>1680</v>
      </c>
      <c r="AK28" s="8">
        <f>SUMIF('7 PRESCOLAIRE PRIVE'!$AP:$AP,$BQ28,'7 PRESCOLAIRE PRIVE'!$T:$T)</f>
        <v>42</v>
      </c>
      <c r="AL28" s="8">
        <f>SUMIF('7 PRESCOLAIRE PRIVE'!$AP:$AP,$BQ28,'7 PRESCOLAIRE PRIVE'!$AQ:$AQ)</f>
        <v>1369</v>
      </c>
      <c r="AM28" s="8">
        <f>SUMIF('7 PRESCOLAIRE PRIVE'!$AP:$AP,$BQ28,'7 PRESCOLAIRE PRIVE'!$X:$X)</f>
        <v>56</v>
      </c>
      <c r="AN28" s="8">
        <f>SUMIF('7 PRESCOLAIRE PRIVE'!$AP:$AP,$BQ28,'7 PRESCOLAIRE PRIVE'!$AC:$AC)</f>
        <v>13</v>
      </c>
      <c r="AO28" s="4">
        <f>SUMIF('8 PRIMAIRE PRIVE'!$CN:$CN,$BQ28,'8 PRIMAIRE PRIVE'!$M:$M)</f>
        <v>4445</v>
      </c>
      <c r="AP28" s="4">
        <f>SUMIF('8 PRIMAIRE PRIVE'!$CN:$CN,$BQ28,'8 PRIMAIRE PRIVE'!$AA:$AA)</f>
        <v>190</v>
      </c>
      <c r="AQ28" s="4">
        <f>SUMIF('8 PRIMAIRE PRIVE'!$CN:$CN,$BQ28,'8 PRIMAIRE PRIVE'!$BC:$BC)</f>
        <v>663</v>
      </c>
      <c r="AR28" s="4">
        <f>SUMIF('8 PRIMAIRE PRIVE'!$CN:$CN,$BQ28,'8 PRIMAIRE PRIVE'!$BG:$BG)</f>
        <v>577</v>
      </c>
      <c r="AS28" s="4">
        <f>SUMIF('8 PRIMAIRE PRIVE'!$CN:$CN,$BQ28,'8 PRIMAIRE PRIVE'!$BQ:$BQ)</f>
        <v>122</v>
      </c>
      <c r="AT28" s="4">
        <f>SUMIF('8 PRIMAIRE PRIVE'!$CN:$CN,$BQ28,'8 PRIMAIRE PRIVE'!$AK:$AK)</f>
        <v>121</v>
      </c>
      <c r="AU28" s="4">
        <f>SUMIF('8 PRIMAIRE PRIVE'!$CN:$CN,$BQ28,'8 PRIMAIRE PRIVE'!$CO:$CO)</f>
        <v>4308</v>
      </c>
      <c r="AV28" s="4">
        <f>SUMIF('8 PRIMAIRE PRIVE'!$CN:$CN,$BQ28,'8 PRIMAIRE PRIVE'!$AO:$AO)</f>
        <v>13</v>
      </c>
      <c r="AW28" s="167"/>
      <c r="AX28" s="7" t="s">
        <v>120</v>
      </c>
      <c r="AY28" s="4">
        <f>SUMIF('9 COLLEGE PRIVE'!$CJ:$CJ,$BQ28,'9 COLLEGE PRIVE'!$K:$K)</f>
        <v>3163</v>
      </c>
      <c r="AZ28" s="4">
        <f>SUMIF('9 COLLEGE PRIVE'!$CJ:$CJ,$BQ28,'9 COLLEGE PRIVE'!$W:$W)</f>
        <v>217</v>
      </c>
      <c r="BA28" s="4">
        <f>SUMIF('9 COLLEGE PRIVE'!$CJ:$CJ,$BQ28,'9 COLLEGE PRIVE'!$AX:$AX)</f>
        <v>947</v>
      </c>
      <c r="BB28" s="4">
        <f>SUMIF('9 COLLEGE PRIVE'!$CJ:$CJ,$BQ28,'9 COLLEGE PRIVE'!$BB:$BB)</f>
        <v>545</v>
      </c>
      <c r="BC28" s="4">
        <f>SUMIF('9 COLLEGE PRIVE'!$CJ:$CJ,$BQ28,'9 COLLEGE PRIVE'!$BL:$BL)</f>
        <v>161</v>
      </c>
      <c r="BD28" s="4">
        <f>SUMIF('9 COLLEGE PRIVE'!$CJ:$CJ,$BQ28,'9 COLLEGE PRIVE'!$AF:$AF)</f>
        <v>82</v>
      </c>
      <c r="BE28" s="4">
        <f>SUMIF('9 COLLEGE PRIVE'!$CJ:$CJ,$BQ28,'9 COLLEGE PRIVE'!$CK:$CK)</f>
        <v>3137</v>
      </c>
      <c r="BF28" s="4">
        <f>SUMIF('9 COLLEGE PRIVE'!$CJ:$CJ,$BQ28,'9 COLLEGE PRIVE'!$AJ:$AJ)</f>
        <v>12</v>
      </c>
      <c r="BG28" s="4">
        <f>SUMIF('10 LYCEE PRIVE'!$DQ:$DQ,$BQ28,'10 LYCEE PRIVE'!$U:$U)</f>
        <v>1880</v>
      </c>
      <c r="BH28" s="4">
        <f>SUMIF('10 LYCEE PRIVE'!$DQ:$DQ,$BQ28,'10 LYCEE PRIVE'!$AQ:$AQ)</f>
        <v>20</v>
      </c>
      <c r="BI28" s="4">
        <f>SUMIF('10 LYCEE PRIVE'!$DQ:$DQ,$BQ28,'10 LYCEE PRIVE'!$DR:$DR)</f>
        <v>586</v>
      </c>
      <c r="BJ28" s="4">
        <f>SUMIF('10 LYCEE PRIVE'!$DQ:$DQ,$BQ28,'10 LYCEE PRIVE'!$DS:$DS)</f>
        <v>372</v>
      </c>
      <c r="BK28" s="4">
        <f>SUMIF('10 LYCEE PRIVE'!$DQ:$DQ,$BQ28,'10 LYCEE PRIVE'!$CQ:$CQ)</f>
        <v>108</v>
      </c>
      <c r="BL28" s="4">
        <f>SUMIF('10 LYCEE PRIVE'!$DQ:$DQ,$BQ28,'10 LYCEE PRIVE'!$BE:$BE)</f>
        <v>98</v>
      </c>
      <c r="BM28" s="4">
        <f>SUMIF('10 LYCEE PRIVE'!$DQ:$DQ,$BQ28,'10 LYCEE PRIVE'!$DT:$DT)</f>
        <v>2678</v>
      </c>
      <c r="BN28" s="4">
        <f>SUMIF('10 LYCEE PRIVE'!$DQ:$DQ,$BQ28,'10 LYCEE PRIVE'!$BI:$BI)</f>
        <v>8</v>
      </c>
      <c r="BO28" s="135"/>
      <c r="BP28" s="139" t="str">
        <f t="shared" si="0"/>
        <v>ATSIMO-ATSINANANA</v>
      </c>
      <c r="BQ28" s="139" t="str">
        <f t="shared" si="1"/>
        <v>ATSIMO-ATSINANANAURBAIN</v>
      </c>
    </row>
    <row r="29" spans="1:69">
      <c r="A29" s="162"/>
      <c r="B29" s="34" t="s">
        <v>102</v>
      </c>
      <c r="C29" s="35">
        <f>SUMIF('3 PRESCOLAIRE PUBLIC'!$AU:$AU,$BQ29,'3 PRESCOLAIRE PUBLIC'!$K:$K)</f>
        <v>43426</v>
      </c>
      <c r="D29" s="35">
        <f>SUMIF('3 PRESCOLAIRE PUBLIC'!$AU:$AU,$BQ29,'3 PRESCOLAIRE PUBLIC'!$T:$T)</f>
        <v>880</v>
      </c>
      <c r="E29" s="35">
        <f>SUMIF('3 PRESCOLAIRE PUBLIC'!$AU:$AU,$BQ29,'3 PRESCOLAIRE PUBLIC'!$AV:$AV)</f>
        <v>7380</v>
      </c>
      <c r="F29" s="35">
        <f>SUMIF('3 PRESCOLAIRE PUBLIC'!$AU:$AU,$BQ29,'3 PRESCOLAIRE PUBLIC'!$AC:$AC)</f>
        <v>2125</v>
      </c>
      <c r="G29" s="35">
        <f>SUMIF('3 PRESCOLAIRE PUBLIC'!$AU:$AU,$BQ29,'3 PRESCOLAIRE PUBLIC'!$AH:$AH)</f>
        <v>840</v>
      </c>
      <c r="H29" s="35">
        <f>SUMIF('4 PRIMAIRE PUBLIC'!$CR:$CR,$BQ29,'4 PRIMAIRE PUBLIC'!$M:$M)</f>
        <v>267774</v>
      </c>
      <c r="I29" s="35">
        <f>SUMIF('4 PRIMAIRE PUBLIC'!$CR:$CR,$BQ29,'4 PRIMAIRE PUBLIC'!$AA:$AA)</f>
        <v>63292</v>
      </c>
      <c r="J29" s="35">
        <f>SUMIF('4 PRIMAIRE PUBLIC'!$CR:$CR,$BQ29,'4 PRIMAIRE PUBLIC'!$BC:$BC)</f>
        <v>16905</v>
      </c>
      <c r="K29" s="35">
        <f>SUMIF('4 PRIMAIRE PUBLIC'!$CR:$CR,$BQ29,'4 PRIMAIRE PUBLIC'!$BG:$BG)</f>
        <v>8351</v>
      </c>
      <c r="L29" s="35">
        <f>SUMIF('4 PRIMAIRE PUBLIC'!$CR:$CR,$BQ29,'4 PRIMAIRE PUBLIC'!$BV:$BV)</f>
        <v>6292</v>
      </c>
      <c r="M29" s="35">
        <f>SUMIF('4 PRIMAIRE PUBLIC'!$CR:$CR,$BQ29,'4 PRIMAIRE PUBLIC'!$AK:$AK)</f>
        <v>4801</v>
      </c>
      <c r="N29" s="35">
        <f>SUMIF('4 PRIMAIRE PUBLIC'!$CR:$CR,$BQ29,'4 PRIMAIRE PUBLIC'!$CS:$CS)</f>
        <v>99754</v>
      </c>
      <c r="O29" s="35">
        <f>SUMIF('4 PRIMAIRE PUBLIC'!$CR:$CR,$BQ29,'4 PRIMAIRE PUBLIC'!$AO:$AO)</f>
        <v>1434</v>
      </c>
      <c r="P29" s="162"/>
      <c r="Q29" s="34" t="s">
        <v>102</v>
      </c>
      <c r="R29" s="35">
        <f>SUMIF('5 COLLEGE PUBLIC'!$CM:$CM,$BQ29,'5 COLLEGE PUBLIC'!$K:$K)</f>
        <v>34313</v>
      </c>
      <c r="S29" s="35">
        <f>SUMIF('5 COLLEGE PUBLIC'!$CM:$CM,$BQ29,'5 COLLEGE PUBLIC'!$W:$W)</f>
        <v>5496</v>
      </c>
      <c r="T29" s="35">
        <f>SUMIF('5 COLLEGE PUBLIC'!$CM:$CM,$BQ29,'5 COLLEGE PUBLIC'!$AX:$AX)</f>
        <v>8311</v>
      </c>
      <c r="U29" s="35">
        <f>SUMIF('5 COLLEGE PUBLIC'!$CM:$CM,$BQ29,'5 COLLEGE PUBLIC'!$BB:$BB)</f>
        <v>2720</v>
      </c>
      <c r="V29" s="35">
        <f>SUMIF('5 COLLEGE PUBLIC'!$CM:$CM,$BQ29,'5 COLLEGE PUBLIC'!$BQ:$BQ)</f>
        <v>1702</v>
      </c>
      <c r="W29" s="35">
        <f>SUMIF('5 COLLEGE PUBLIC'!$CM:$CM,$BQ29,'5 COLLEGE PUBLIC'!$AF:$AF)</f>
        <v>749</v>
      </c>
      <c r="X29" s="35">
        <f>SUMIF('5 COLLEGE PUBLIC'!$CM:$CM,$BQ29,'5 COLLEGE PUBLIC'!$CN:$CN)</f>
        <v>21563</v>
      </c>
      <c r="Y29" s="35">
        <f>SUMIF('5 COLLEGE PUBLIC'!$CM:$CM,$BQ29,'5 COLLEGE PUBLIC'!$AJ:$AJ)</f>
        <v>153</v>
      </c>
      <c r="Z29" s="35">
        <f>SUMIF('6 LYCEE PUBLIC'!$DT:$DT,$BQ29,'6 LYCEE PUBLIC'!$U:$U)</f>
        <v>6776</v>
      </c>
      <c r="AA29" s="35">
        <f>SUMIF('6 LYCEE PUBLIC'!$DT:$DT,$BQ29,'6 LYCEE PUBLIC'!$AQ:$AQ)</f>
        <v>740</v>
      </c>
      <c r="AB29" s="35">
        <f>SUMIF('6 LYCEE PUBLIC'!$DT:$DT,$BQ29,'6 LYCEE PUBLIC'!$DU:$DU)</f>
        <v>1229</v>
      </c>
      <c r="AC29" s="35">
        <f>SUMIF('6 LYCEE PUBLIC'!$DT:$DT,$BQ29,'6 LYCEE PUBLIC'!$DV:$DV)</f>
        <v>511</v>
      </c>
      <c r="AD29" s="35">
        <f>SUMIF('6 LYCEE PUBLIC'!$DT:$DT,$BQ29,'6 LYCEE PUBLIC'!$CV:$CV)</f>
        <v>264</v>
      </c>
      <c r="AE29" s="35">
        <f>SUMIF('6 LYCEE PUBLIC'!$DT:$DT,$BQ29,'6 LYCEE PUBLIC'!$BE:$BE)</f>
        <v>106</v>
      </c>
      <c r="AF29" s="35">
        <f>SUMIF('6 LYCEE PUBLIC'!$DT:$DT,$BQ29,'6 LYCEE PUBLIC'!$DW:$DW)</f>
        <v>5242</v>
      </c>
      <c r="AG29" s="35">
        <f>SUMIF('6 LYCEE PUBLIC'!$DT:$DT,$BQ29,'6 LYCEE PUBLIC'!$BI:$BI)</f>
        <v>23</v>
      </c>
      <c r="AH29" s="166"/>
      <c r="AI29" s="34" t="s">
        <v>102</v>
      </c>
      <c r="AJ29" s="35">
        <f>SUMIF('7 PRESCOLAIRE PRIVE'!$AP:$AP,$BQ29,'7 PRESCOLAIRE PRIVE'!$K:$K)</f>
        <v>2992</v>
      </c>
      <c r="AK29" s="35">
        <f>SUMIF('7 PRESCOLAIRE PRIVE'!$AP:$AP,$BQ29,'7 PRESCOLAIRE PRIVE'!$T:$T)</f>
        <v>87</v>
      </c>
      <c r="AL29" s="35">
        <f>SUMIF('7 PRESCOLAIRE PRIVE'!$AP:$AP,$BQ29,'7 PRESCOLAIRE PRIVE'!$AQ:$AQ)</f>
        <v>2505</v>
      </c>
      <c r="AM29" s="35">
        <f>SUMIF('7 PRESCOLAIRE PRIVE'!$AP:$AP,$BQ29,'7 PRESCOLAIRE PRIVE'!$X:$X)</f>
        <v>101</v>
      </c>
      <c r="AN29" s="35">
        <f>SUMIF('7 PRESCOLAIRE PRIVE'!$AP:$AP,$BQ29,'7 PRESCOLAIRE PRIVE'!$AC:$AC)</f>
        <v>36</v>
      </c>
      <c r="AO29" s="35">
        <f>SUMIF('8 PRIMAIRE PRIVE'!$CN:$CN,$BQ29,'8 PRIMAIRE PRIVE'!$M:$M)</f>
        <v>7663</v>
      </c>
      <c r="AP29" s="35">
        <f>SUMIF('8 PRIMAIRE PRIVE'!$CN:$CN,$BQ29,'8 PRIMAIRE PRIVE'!$AA:$AA)</f>
        <v>477</v>
      </c>
      <c r="AQ29" s="35">
        <f>SUMIF('8 PRIMAIRE PRIVE'!$CN:$CN,$BQ29,'8 PRIMAIRE PRIVE'!$BC:$BC)</f>
        <v>1032</v>
      </c>
      <c r="AR29" s="35">
        <f>SUMIF('8 PRIMAIRE PRIVE'!$CN:$CN,$BQ29,'8 PRIMAIRE PRIVE'!$BG:$BG)</f>
        <v>900</v>
      </c>
      <c r="AS29" s="35">
        <f>SUMIF('8 PRIMAIRE PRIVE'!$CN:$CN,$BQ29,'8 PRIMAIRE PRIVE'!$BQ:$BQ)</f>
        <v>236</v>
      </c>
      <c r="AT29" s="35">
        <f>SUMIF('8 PRIMAIRE PRIVE'!$CN:$CN,$BQ29,'8 PRIMAIRE PRIVE'!$AK:$AK)</f>
        <v>242</v>
      </c>
      <c r="AU29" s="35">
        <f>SUMIF('8 PRIMAIRE PRIVE'!$CN:$CN,$BQ29,'8 PRIMAIRE PRIVE'!$CO:$CO)</f>
        <v>7958</v>
      </c>
      <c r="AV29" s="35">
        <f>SUMIF('8 PRIMAIRE PRIVE'!$CN:$CN,$BQ29,'8 PRIMAIRE PRIVE'!$AO:$AO)</f>
        <v>37</v>
      </c>
      <c r="AW29" s="167"/>
      <c r="AX29" s="34" t="s">
        <v>102</v>
      </c>
      <c r="AY29" s="35">
        <f>SUMIF('9 COLLEGE PRIVE'!$CJ:$CJ,$BQ29,'9 COLLEGE PRIVE'!$K:$K)</f>
        <v>4023</v>
      </c>
      <c r="AZ29" s="35">
        <f>SUMIF('9 COLLEGE PRIVE'!$CJ:$CJ,$BQ29,'9 COLLEGE PRIVE'!$W:$W)</f>
        <v>292</v>
      </c>
      <c r="BA29" s="35">
        <f>SUMIF('9 COLLEGE PRIVE'!$CJ:$CJ,$BQ29,'9 COLLEGE PRIVE'!$AX:$AX)</f>
        <v>1371</v>
      </c>
      <c r="BB29" s="35">
        <f>SUMIF('9 COLLEGE PRIVE'!$CJ:$CJ,$BQ29,'9 COLLEGE PRIVE'!$BB:$BB)</f>
        <v>684</v>
      </c>
      <c r="BC29" s="35">
        <f>SUMIF('9 COLLEGE PRIVE'!$CJ:$CJ,$BQ29,'9 COLLEGE PRIVE'!$BL:$BL)</f>
        <v>206</v>
      </c>
      <c r="BD29" s="35">
        <f>SUMIF('9 COLLEGE PRIVE'!$CJ:$CJ,$BQ29,'9 COLLEGE PRIVE'!$AF:$AF)</f>
        <v>115</v>
      </c>
      <c r="BE29" s="35">
        <f>SUMIF('9 COLLEGE PRIVE'!$CJ:$CJ,$BQ29,'9 COLLEGE PRIVE'!$CK:$CK)</f>
        <v>4276</v>
      </c>
      <c r="BF29" s="35">
        <f>SUMIF('9 COLLEGE PRIVE'!$CJ:$CJ,$BQ29,'9 COLLEGE PRIVE'!$AJ:$AJ)</f>
        <v>20</v>
      </c>
      <c r="BG29" s="35">
        <f>SUMIF('10 LYCEE PRIVE'!$DQ:$DQ,$BQ29,'10 LYCEE PRIVE'!$U:$U)</f>
        <v>2249</v>
      </c>
      <c r="BH29" s="35">
        <f>SUMIF('10 LYCEE PRIVE'!$DQ:$DQ,$BQ29,'10 LYCEE PRIVE'!$AQ:$AQ)</f>
        <v>77</v>
      </c>
      <c r="BI29" s="35">
        <f>SUMIF('10 LYCEE PRIVE'!$DQ:$DQ,$BQ29,'10 LYCEE PRIVE'!$DR:$DR)</f>
        <v>736</v>
      </c>
      <c r="BJ29" s="35">
        <f>SUMIF('10 LYCEE PRIVE'!$DQ:$DQ,$BQ29,'10 LYCEE PRIVE'!$DS:$DS)</f>
        <v>426</v>
      </c>
      <c r="BK29" s="35">
        <f>SUMIF('10 LYCEE PRIVE'!$DQ:$DQ,$BQ29,'10 LYCEE PRIVE'!$CQ:$CQ)</f>
        <v>115</v>
      </c>
      <c r="BL29" s="35">
        <f>SUMIF('10 LYCEE PRIVE'!$DQ:$DQ,$BQ29,'10 LYCEE PRIVE'!$BE:$BE)</f>
        <v>109</v>
      </c>
      <c r="BM29" s="35">
        <f>SUMIF('10 LYCEE PRIVE'!$DQ:$DQ,$BQ29,'10 LYCEE PRIVE'!$DT:$DT)</f>
        <v>3054</v>
      </c>
      <c r="BN29" s="35">
        <f>SUMIF('10 LYCEE PRIVE'!$DQ:$DQ,$BQ29,'10 LYCEE PRIVE'!$BI:$BI)</f>
        <v>12</v>
      </c>
      <c r="BO29" s="135"/>
      <c r="BP29" s="139" t="str">
        <f t="shared" si="0"/>
        <v>ATSIMO-ATSINANANA</v>
      </c>
      <c r="BQ29" s="139" t="str">
        <f t="shared" si="1"/>
        <v>ATSIMO-ATSINANANATOTAL</v>
      </c>
    </row>
    <row r="30" spans="1:69">
      <c r="A30" s="162" t="s">
        <v>130</v>
      </c>
      <c r="B30" s="13" t="s">
        <v>119</v>
      </c>
      <c r="C30" s="12">
        <f>SUMIF('3 PRESCOLAIRE PUBLIC'!$AU:$AU,$BQ30,'3 PRESCOLAIRE PUBLIC'!$K:$K)</f>
        <v>41790</v>
      </c>
      <c r="D30" s="12">
        <f>SUMIF('3 PRESCOLAIRE PUBLIC'!$AU:$AU,$BQ30,'3 PRESCOLAIRE PUBLIC'!$T:$T)</f>
        <v>1173</v>
      </c>
      <c r="E30" s="12">
        <f>SUMIF('3 PRESCOLAIRE PUBLIC'!$AU:$AU,$BQ30,'3 PRESCOLAIRE PUBLIC'!$AV:$AV)</f>
        <v>9690</v>
      </c>
      <c r="F30" s="12">
        <f>SUMIF('3 PRESCOLAIRE PUBLIC'!$AU:$AU,$BQ30,'3 PRESCOLAIRE PUBLIC'!$AC:$AC)</f>
        <v>2104</v>
      </c>
      <c r="G30" s="12">
        <f>SUMIF('3 PRESCOLAIRE PUBLIC'!$AU:$AU,$BQ30,'3 PRESCOLAIRE PUBLIC'!$AH:$AH)</f>
        <v>1049</v>
      </c>
      <c r="H30" s="12">
        <f>SUMIF('4 PRIMAIRE PUBLIC'!$CR:$CR,$BQ30,'4 PRIMAIRE PUBLIC'!$M:$M)</f>
        <v>258729</v>
      </c>
      <c r="I30" s="12">
        <f>SUMIF('4 PRIMAIRE PUBLIC'!$CR:$CR,$BQ30,'4 PRIMAIRE PUBLIC'!$AA:$AA)</f>
        <v>69302</v>
      </c>
      <c r="J30" s="12">
        <f>SUMIF('4 PRIMAIRE PUBLIC'!$CR:$CR,$BQ30,'4 PRIMAIRE PUBLIC'!$BC:$BC)</f>
        <v>17551</v>
      </c>
      <c r="K30" s="12">
        <f>SUMIF('4 PRIMAIRE PUBLIC'!$CR:$CR,$BQ30,'4 PRIMAIRE PUBLIC'!$BG:$BG)</f>
        <v>6602</v>
      </c>
      <c r="L30" s="12">
        <f>SUMIF('4 PRIMAIRE PUBLIC'!$CR:$CR,$BQ30,'4 PRIMAIRE PUBLIC'!$BV:$BV)</f>
        <v>5803</v>
      </c>
      <c r="M30" s="12">
        <f>SUMIF('4 PRIMAIRE PUBLIC'!$CR:$CR,$BQ30,'4 PRIMAIRE PUBLIC'!$AK:$AK)</f>
        <v>5868</v>
      </c>
      <c r="N30" s="12">
        <f>SUMIF('4 PRIMAIRE PUBLIC'!$CR:$CR,$BQ30,'4 PRIMAIRE PUBLIC'!$CS:$CS)</f>
        <v>140862</v>
      </c>
      <c r="O30" s="12">
        <f>SUMIF('4 PRIMAIRE PUBLIC'!$CR:$CR,$BQ30,'4 PRIMAIRE PUBLIC'!$AO:$AO)</f>
        <v>1703</v>
      </c>
      <c r="P30" s="162" t="s">
        <v>130</v>
      </c>
      <c r="Q30" s="13" t="s">
        <v>119</v>
      </c>
      <c r="R30" s="12">
        <f>SUMIF('5 COLLEGE PUBLIC'!$CM:$CM,$BQ30,'5 COLLEGE PUBLIC'!$K:$K)</f>
        <v>25341</v>
      </c>
      <c r="S30" s="12">
        <f>SUMIF('5 COLLEGE PUBLIC'!$CM:$CM,$BQ30,'5 COLLEGE PUBLIC'!$W:$W)</f>
        <v>3740</v>
      </c>
      <c r="T30" s="12">
        <f>SUMIF('5 COLLEGE PUBLIC'!$CM:$CM,$BQ30,'5 COLLEGE PUBLIC'!$AX:$AX)</f>
        <v>5254</v>
      </c>
      <c r="U30" s="12">
        <f>SUMIF('5 COLLEGE PUBLIC'!$CM:$CM,$BQ30,'5 COLLEGE PUBLIC'!$BB:$BB)</f>
        <v>1507</v>
      </c>
      <c r="V30" s="12">
        <f>SUMIF('5 COLLEGE PUBLIC'!$CM:$CM,$BQ30,'5 COLLEGE PUBLIC'!$BQ:$BQ)</f>
        <v>1296</v>
      </c>
      <c r="W30" s="12">
        <f>SUMIF('5 COLLEGE PUBLIC'!$CM:$CM,$BQ30,'5 COLLEGE PUBLIC'!$AF:$AF)</f>
        <v>625</v>
      </c>
      <c r="X30" s="12">
        <f>SUMIF('5 COLLEGE PUBLIC'!$CM:$CM,$BQ30,'5 COLLEGE PUBLIC'!$CN:$CN)</f>
        <v>21179</v>
      </c>
      <c r="Y30" s="12">
        <f>SUMIF('5 COLLEGE PUBLIC'!$CM:$CM,$BQ30,'5 COLLEGE PUBLIC'!$AJ:$AJ)</f>
        <v>136</v>
      </c>
      <c r="Z30" s="8">
        <f>SUMIF('6 LYCEE PUBLIC'!$DT:$DT,$BQ30,'6 LYCEE PUBLIC'!$U:$U)</f>
        <v>4165</v>
      </c>
      <c r="AA30" s="8">
        <f>SUMIF('6 LYCEE PUBLIC'!$DT:$DT,$BQ30,'6 LYCEE PUBLIC'!$AQ:$AQ)</f>
        <v>316</v>
      </c>
      <c r="AB30" s="8">
        <f>SUMIF('6 LYCEE PUBLIC'!$DT:$DT,$BQ30,'6 LYCEE PUBLIC'!$DU:$DU)</f>
        <v>925</v>
      </c>
      <c r="AC30" s="8">
        <f>SUMIF('6 LYCEE PUBLIC'!$DT:$DT,$BQ30,'6 LYCEE PUBLIC'!$DV:$DV)</f>
        <v>450</v>
      </c>
      <c r="AD30" s="8">
        <f>SUMIF('6 LYCEE PUBLIC'!$DT:$DT,$BQ30,'6 LYCEE PUBLIC'!$CV:$CV)</f>
        <v>204</v>
      </c>
      <c r="AE30" s="8">
        <f>SUMIF('6 LYCEE PUBLIC'!$DT:$DT,$BQ30,'6 LYCEE PUBLIC'!$BE:$BE)</f>
        <v>85</v>
      </c>
      <c r="AF30" s="8">
        <f>SUMIF('6 LYCEE PUBLIC'!$DT:$DT,$BQ30,'6 LYCEE PUBLIC'!$DW:$DW)</f>
        <v>3577</v>
      </c>
      <c r="AG30" s="8">
        <f>SUMIF('6 LYCEE PUBLIC'!$DT:$DT,$BQ30,'6 LYCEE PUBLIC'!$BI:$BI)</f>
        <v>15</v>
      </c>
      <c r="AH30" s="166" t="s">
        <v>130</v>
      </c>
      <c r="AI30" s="7" t="s">
        <v>119</v>
      </c>
      <c r="AJ30" s="8">
        <f>SUMIF('7 PRESCOLAIRE PRIVE'!$AP:$AP,$BQ30,'7 PRESCOLAIRE PRIVE'!$K:$K)</f>
        <v>2185</v>
      </c>
      <c r="AK30" s="8">
        <f>SUMIF('7 PRESCOLAIRE PRIVE'!$AP:$AP,$BQ30,'7 PRESCOLAIRE PRIVE'!$T:$T)</f>
        <v>92</v>
      </c>
      <c r="AL30" s="8">
        <f>SUMIF('7 PRESCOLAIRE PRIVE'!$AP:$AP,$BQ30,'7 PRESCOLAIRE PRIVE'!$AQ:$AQ)</f>
        <v>1833</v>
      </c>
      <c r="AM30" s="8">
        <f>SUMIF('7 PRESCOLAIRE PRIVE'!$AP:$AP,$BQ30,'7 PRESCOLAIRE PRIVE'!$X:$X)</f>
        <v>95</v>
      </c>
      <c r="AN30" s="8">
        <f>SUMIF('7 PRESCOLAIRE PRIVE'!$AP:$AP,$BQ30,'7 PRESCOLAIRE PRIVE'!$AC:$AC)</f>
        <v>44</v>
      </c>
      <c r="AO30" s="4">
        <f>SUMIF('8 PRIMAIRE PRIVE'!$CN:$CN,$BQ30,'8 PRIMAIRE PRIVE'!$M:$M)</f>
        <v>7580</v>
      </c>
      <c r="AP30" s="4">
        <f>SUMIF('8 PRIMAIRE PRIVE'!$CN:$CN,$BQ30,'8 PRIMAIRE PRIVE'!$AA:$AA)</f>
        <v>510</v>
      </c>
      <c r="AQ30" s="4">
        <f>SUMIF('8 PRIMAIRE PRIVE'!$CN:$CN,$BQ30,'8 PRIMAIRE PRIVE'!$BC:$BC)</f>
        <v>1189</v>
      </c>
      <c r="AR30" s="4">
        <f>SUMIF('8 PRIMAIRE PRIVE'!$CN:$CN,$BQ30,'8 PRIMAIRE PRIVE'!$BG:$BG)</f>
        <v>1004</v>
      </c>
      <c r="AS30" s="4">
        <f>SUMIF('8 PRIMAIRE PRIVE'!$CN:$CN,$BQ30,'8 PRIMAIRE PRIVE'!$BQ:$BQ)</f>
        <v>294</v>
      </c>
      <c r="AT30" s="4">
        <f>SUMIF('8 PRIMAIRE PRIVE'!$CN:$CN,$BQ30,'8 PRIMAIRE PRIVE'!$AK:$AK)</f>
        <v>314</v>
      </c>
      <c r="AU30" s="4">
        <f>SUMIF('8 PRIMAIRE PRIVE'!$CN:$CN,$BQ30,'8 PRIMAIRE PRIVE'!$CO:$CO)</f>
        <v>8524</v>
      </c>
      <c r="AV30" s="4">
        <f>SUMIF('8 PRIMAIRE PRIVE'!$CN:$CN,$BQ30,'8 PRIMAIRE PRIVE'!$AO:$AO)</f>
        <v>80</v>
      </c>
      <c r="AW30" s="167" t="s">
        <v>130</v>
      </c>
      <c r="AX30" s="7" t="s">
        <v>119</v>
      </c>
      <c r="AY30" s="4">
        <f>SUMIF('9 COLLEGE PRIVE'!$CJ:$CJ,$BQ30,'9 COLLEGE PRIVE'!$K:$K)</f>
        <v>3777</v>
      </c>
      <c r="AZ30" s="4">
        <f>SUMIF('9 COLLEGE PRIVE'!$CJ:$CJ,$BQ30,'9 COLLEGE PRIVE'!$W:$W)</f>
        <v>218</v>
      </c>
      <c r="BA30" s="4">
        <f>SUMIF('9 COLLEGE PRIVE'!$CJ:$CJ,$BQ30,'9 COLLEGE PRIVE'!$AX:$AX)</f>
        <v>1145</v>
      </c>
      <c r="BB30" s="4">
        <f>SUMIF('9 COLLEGE PRIVE'!$CJ:$CJ,$BQ30,'9 COLLEGE PRIVE'!$BB:$BB)</f>
        <v>534</v>
      </c>
      <c r="BC30" s="4">
        <f>SUMIF('9 COLLEGE PRIVE'!$CJ:$CJ,$BQ30,'9 COLLEGE PRIVE'!$BL:$BL)</f>
        <v>285</v>
      </c>
      <c r="BD30" s="4">
        <f>SUMIF('9 COLLEGE PRIVE'!$CJ:$CJ,$BQ30,'9 COLLEGE PRIVE'!$AF:$AF)</f>
        <v>148</v>
      </c>
      <c r="BE30" s="4">
        <f>SUMIF('9 COLLEGE PRIVE'!$CJ:$CJ,$BQ30,'9 COLLEGE PRIVE'!$CK:$CK)</f>
        <v>4493</v>
      </c>
      <c r="BF30" s="4">
        <f>SUMIF('9 COLLEGE PRIVE'!$CJ:$CJ,$BQ30,'9 COLLEGE PRIVE'!$AJ:$AJ)</f>
        <v>38</v>
      </c>
      <c r="BG30" s="4">
        <f>SUMIF('10 LYCEE PRIVE'!$DQ:$DQ,$BQ30,'10 LYCEE PRIVE'!$U:$U)</f>
        <v>461</v>
      </c>
      <c r="BH30" s="4">
        <f>SUMIF('10 LYCEE PRIVE'!$DQ:$DQ,$BQ30,'10 LYCEE PRIVE'!$AQ:$AQ)</f>
        <v>23</v>
      </c>
      <c r="BI30" s="4">
        <f>SUMIF('10 LYCEE PRIVE'!$DQ:$DQ,$BQ30,'10 LYCEE PRIVE'!$DR:$DR)</f>
        <v>271</v>
      </c>
      <c r="BJ30" s="4">
        <f>SUMIF('10 LYCEE PRIVE'!$DQ:$DQ,$BQ30,'10 LYCEE PRIVE'!$DS:$DS)</f>
        <v>111</v>
      </c>
      <c r="BK30" s="4">
        <f>SUMIF('10 LYCEE PRIVE'!$DQ:$DQ,$BQ30,'10 LYCEE PRIVE'!$CQ:$CQ)</f>
        <v>59</v>
      </c>
      <c r="BL30" s="4">
        <f>SUMIF('10 LYCEE PRIVE'!$DQ:$DQ,$BQ30,'10 LYCEE PRIVE'!$BE:$BE)</f>
        <v>33</v>
      </c>
      <c r="BM30" s="4">
        <f>SUMIF('10 LYCEE PRIVE'!$DQ:$DQ,$BQ30,'10 LYCEE PRIVE'!$DT:$DT)</f>
        <v>937</v>
      </c>
      <c r="BN30" s="4">
        <f>SUMIF('10 LYCEE PRIVE'!$DQ:$DQ,$BQ30,'10 LYCEE PRIVE'!$BI:$BI)</f>
        <v>10</v>
      </c>
      <c r="BO30" s="135"/>
      <c r="BP30" s="139" t="str">
        <f t="shared" si="0"/>
        <v>ATSINANANA</v>
      </c>
      <c r="BQ30" s="139" t="str">
        <f t="shared" si="1"/>
        <v>ATSINANANARURAL</v>
      </c>
    </row>
    <row r="31" spans="1:69">
      <c r="A31" s="162"/>
      <c r="B31" s="13" t="s">
        <v>120</v>
      </c>
      <c r="C31" s="12">
        <f>SUMIF('3 PRESCOLAIRE PUBLIC'!$AU:$AU,$BQ31,'3 PRESCOLAIRE PUBLIC'!$K:$K)</f>
        <v>6764</v>
      </c>
      <c r="D31" s="12">
        <f>SUMIF('3 PRESCOLAIRE PUBLIC'!$AU:$AU,$BQ31,'3 PRESCOLAIRE PUBLIC'!$T:$T)</f>
        <v>161</v>
      </c>
      <c r="E31" s="12">
        <f>SUMIF('3 PRESCOLAIRE PUBLIC'!$AU:$AU,$BQ31,'3 PRESCOLAIRE PUBLIC'!$AV:$AV)</f>
        <v>3042</v>
      </c>
      <c r="F31" s="12">
        <f>SUMIF('3 PRESCOLAIRE PUBLIC'!$AU:$AU,$BQ31,'3 PRESCOLAIRE PUBLIC'!$AC:$AC)</f>
        <v>419</v>
      </c>
      <c r="G31" s="12">
        <f>SUMIF('3 PRESCOLAIRE PUBLIC'!$AU:$AU,$BQ31,'3 PRESCOLAIRE PUBLIC'!$AH:$AH)</f>
        <v>80</v>
      </c>
      <c r="H31" s="12">
        <f>SUMIF('4 PRIMAIRE PUBLIC'!$CR:$CR,$BQ31,'4 PRIMAIRE PUBLIC'!$M:$M)</f>
        <v>30510</v>
      </c>
      <c r="I31" s="12">
        <f>SUMIF('4 PRIMAIRE PUBLIC'!$CR:$CR,$BQ31,'4 PRIMAIRE PUBLIC'!$AA:$AA)</f>
        <v>3687</v>
      </c>
      <c r="J31" s="12">
        <f>SUMIF('4 PRIMAIRE PUBLIC'!$CR:$CR,$BQ31,'4 PRIMAIRE PUBLIC'!$BC:$BC)</f>
        <v>4524</v>
      </c>
      <c r="K31" s="12">
        <f>SUMIF('4 PRIMAIRE PUBLIC'!$CR:$CR,$BQ31,'4 PRIMAIRE PUBLIC'!$BG:$BG)</f>
        <v>2988</v>
      </c>
      <c r="L31" s="12">
        <f>SUMIF('4 PRIMAIRE PUBLIC'!$CR:$CR,$BQ31,'4 PRIMAIRE PUBLIC'!$BV:$BV)</f>
        <v>633</v>
      </c>
      <c r="M31" s="12">
        <f>SUMIF('4 PRIMAIRE PUBLIC'!$CR:$CR,$BQ31,'4 PRIMAIRE PUBLIC'!$AK:$AK)</f>
        <v>463</v>
      </c>
      <c r="N31" s="12">
        <f>SUMIF('4 PRIMAIRE PUBLIC'!$CR:$CR,$BQ31,'4 PRIMAIRE PUBLIC'!$CS:$CS)</f>
        <v>14827</v>
      </c>
      <c r="O31" s="12">
        <f>SUMIF('4 PRIMAIRE PUBLIC'!$CR:$CR,$BQ31,'4 PRIMAIRE PUBLIC'!$AO:$AO)</f>
        <v>77</v>
      </c>
      <c r="P31" s="162"/>
      <c r="Q31" s="13" t="s">
        <v>120</v>
      </c>
      <c r="R31" s="12">
        <f>SUMIF('5 COLLEGE PUBLIC'!$CM:$CM,$BQ31,'5 COLLEGE PUBLIC'!$K:$K)</f>
        <v>18402</v>
      </c>
      <c r="S31" s="12">
        <f>SUMIF('5 COLLEGE PUBLIC'!$CM:$CM,$BQ31,'5 COLLEGE PUBLIC'!$W:$W)</f>
        <v>2421</v>
      </c>
      <c r="T31" s="12">
        <f>SUMIF('5 COLLEGE PUBLIC'!$CM:$CM,$BQ31,'5 COLLEGE PUBLIC'!$AX:$AX)</f>
        <v>4463</v>
      </c>
      <c r="U31" s="12">
        <f>SUMIF('5 COLLEGE PUBLIC'!$CM:$CM,$BQ31,'5 COLLEGE PUBLIC'!$BB:$BB)</f>
        <v>1679</v>
      </c>
      <c r="V31" s="12">
        <f>SUMIF('5 COLLEGE PUBLIC'!$CM:$CM,$BQ31,'5 COLLEGE PUBLIC'!$BQ:$BQ)</f>
        <v>681</v>
      </c>
      <c r="W31" s="12">
        <f>SUMIF('5 COLLEGE PUBLIC'!$CM:$CM,$BQ31,'5 COLLEGE PUBLIC'!$AF:$AF)</f>
        <v>221</v>
      </c>
      <c r="X31" s="12">
        <f>SUMIF('5 COLLEGE PUBLIC'!$CM:$CM,$BQ31,'5 COLLEGE PUBLIC'!$CN:$CN)</f>
        <v>11550</v>
      </c>
      <c r="Y31" s="12">
        <f>SUMIF('5 COLLEGE PUBLIC'!$CM:$CM,$BQ31,'5 COLLEGE PUBLIC'!$AJ:$AJ)</f>
        <v>17</v>
      </c>
      <c r="Z31" s="8">
        <f>SUMIF('6 LYCEE PUBLIC'!$DT:$DT,$BQ31,'6 LYCEE PUBLIC'!$U:$U)</f>
        <v>6355</v>
      </c>
      <c r="AA31" s="8">
        <f>SUMIF('6 LYCEE PUBLIC'!$DT:$DT,$BQ31,'6 LYCEE PUBLIC'!$AQ:$AQ)</f>
        <v>142</v>
      </c>
      <c r="AB31" s="8">
        <f>SUMIF('6 LYCEE PUBLIC'!$DT:$DT,$BQ31,'6 LYCEE PUBLIC'!$DU:$DU)</f>
        <v>1857</v>
      </c>
      <c r="AC31" s="8">
        <f>SUMIF('6 LYCEE PUBLIC'!$DT:$DT,$BQ31,'6 LYCEE PUBLIC'!$DV:$DV)</f>
        <v>985</v>
      </c>
      <c r="AD31" s="8">
        <f>SUMIF('6 LYCEE PUBLIC'!$DT:$DT,$BQ31,'6 LYCEE PUBLIC'!$CV:$CV)</f>
        <v>264</v>
      </c>
      <c r="AE31" s="8">
        <f>SUMIF('6 LYCEE PUBLIC'!$DT:$DT,$BQ31,'6 LYCEE PUBLIC'!$BE:$BE)</f>
        <v>102</v>
      </c>
      <c r="AF31" s="8">
        <f>SUMIF('6 LYCEE PUBLIC'!$DT:$DT,$BQ31,'6 LYCEE PUBLIC'!$DW:$DW)</f>
        <v>5084</v>
      </c>
      <c r="AG31" s="8">
        <f>SUMIF('6 LYCEE PUBLIC'!$DT:$DT,$BQ31,'6 LYCEE PUBLIC'!$BI:$BI)</f>
        <v>4</v>
      </c>
      <c r="AH31" s="166"/>
      <c r="AI31" s="7" t="s">
        <v>120</v>
      </c>
      <c r="AJ31" s="8">
        <f>SUMIF('7 PRESCOLAIRE PRIVE'!$AP:$AP,$BQ31,'7 PRESCOLAIRE PRIVE'!$K:$K)</f>
        <v>15367</v>
      </c>
      <c r="AK31" s="8">
        <f>SUMIF('7 PRESCOLAIRE PRIVE'!$AP:$AP,$BQ31,'7 PRESCOLAIRE PRIVE'!$T:$T)</f>
        <v>545</v>
      </c>
      <c r="AL31" s="8">
        <f>SUMIF('7 PRESCOLAIRE PRIVE'!$AP:$AP,$BQ31,'7 PRESCOLAIRE PRIVE'!$AQ:$AQ)</f>
        <v>13794</v>
      </c>
      <c r="AM31" s="8">
        <f>SUMIF('7 PRESCOLAIRE PRIVE'!$AP:$AP,$BQ31,'7 PRESCOLAIRE PRIVE'!$X:$X)</f>
        <v>660</v>
      </c>
      <c r="AN31" s="8">
        <f>SUMIF('7 PRESCOLAIRE PRIVE'!$AP:$AP,$BQ31,'7 PRESCOLAIRE PRIVE'!$AC:$AC)</f>
        <v>175</v>
      </c>
      <c r="AO31" s="4">
        <f>SUMIF('8 PRIMAIRE PRIVE'!$CN:$CN,$BQ31,'8 PRIMAIRE PRIVE'!$M:$M)</f>
        <v>28992</v>
      </c>
      <c r="AP31" s="4">
        <f>SUMIF('8 PRIMAIRE PRIVE'!$CN:$CN,$BQ31,'8 PRIMAIRE PRIVE'!$AA:$AA)</f>
        <v>1078</v>
      </c>
      <c r="AQ31" s="4">
        <f>SUMIF('8 PRIMAIRE PRIVE'!$CN:$CN,$BQ31,'8 PRIMAIRE PRIVE'!$BC:$BC)</f>
        <v>4617</v>
      </c>
      <c r="AR31" s="4">
        <f>SUMIF('8 PRIMAIRE PRIVE'!$CN:$CN,$BQ31,'8 PRIMAIRE PRIVE'!$BG:$BG)</f>
        <v>4271</v>
      </c>
      <c r="AS31" s="4">
        <f>SUMIF('8 PRIMAIRE PRIVE'!$CN:$CN,$BQ31,'8 PRIMAIRE PRIVE'!$BQ:$BQ)</f>
        <v>967</v>
      </c>
      <c r="AT31" s="4">
        <f>SUMIF('8 PRIMAIRE PRIVE'!$CN:$CN,$BQ31,'8 PRIMAIRE PRIVE'!$AK:$AK)</f>
        <v>989</v>
      </c>
      <c r="AU31" s="4">
        <f>SUMIF('8 PRIMAIRE PRIVE'!$CN:$CN,$BQ31,'8 PRIMAIRE PRIVE'!$CO:$CO)</f>
        <v>33378</v>
      </c>
      <c r="AV31" s="4">
        <f>SUMIF('8 PRIMAIRE PRIVE'!$CN:$CN,$BQ31,'8 PRIMAIRE PRIVE'!$AO:$AO)</f>
        <v>178</v>
      </c>
      <c r="AW31" s="167"/>
      <c r="AX31" s="7" t="s">
        <v>120</v>
      </c>
      <c r="AY31" s="4">
        <f>SUMIF('9 COLLEGE PRIVE'!$CJ:$CJ,$BQ31,'9 COLLEGE PRIVE'!$K:$K)</f>
        <v>15044</v>
      </c>
      <c r="AZ31" s="4">
        <f>SUMIF('9 COLLEGE PRIVE'!$CJ:$CJ,$BQ31,'9 COLLEGE PRIVE'!$W:$W)</f>
        <v>646</v>
      </c>
      <c r="BA31" s="4">
        <f>SUMIF('9 COLLEGE PRIVE'!$CJ:$CJ,$BQ31,'9 COLLEGE PRIVE'!$AX:$AX)</f>
        <v>4779</v>
      </c>
      <c r="BB31" s="4">
        <f>SUMIF('9 COLLEGE PRIVE'!$CJ:$CJ,$BQ31,'9 COLLEGE PRIVE'!$BB:$BB)</f>
        <v>2637</v>
      </c>
      <c r="BC31" s="4">
        <f>SUMIF('9 COLLEGE PRIVE'!$CJ:$CJ,$BQ31,'9 COLLEGE PRIVE'!$BL:$BL)</f>
        <v>1035</v>
      </c>
      <c r="BD31" s="4">
        <f>SUMIF('9 COLLEGE PRIVE'!$CJ:$CJ,$BQ31,'9 COLLEGE PRIVE'!$AF:$AF)</f>
        <v>468</v>
      </c>
      <c r="BE31" s="4">
        <f>SUMIF('9 COLLEGE PRIVE'!$CJ:$CJ,$BQ31,'9 COLLEGE PRIVE'!$CK:$CK)</f>
        <v>19523</v>
      </c>
      <c r="BF31" s="4">
        <f>SUMIF('9 COLLEGE PRIVE'!$CJ:$CJ,$BQ31,'9 COLLEGE PRIVE'!$AJ:$AJ)</f>
        <v>89</v>
      </c>
      <c r="BG31" s="4">
        <f>SUMIF('10 LYCEE PRIVE'!$DQ:$DQ,$BQ31,'10 LYCEE PRIVE'!$U:$U)</f>
        <v>6934</v>
      </c>
      <c r="BH31" s="4">
        <f>SUMIF('10 LYCEE PRIVE'!$DQ:$DQ,$BQ31,'10 LYCEE PRIVE'!$AQ:$AQ)</f>
        <v>290</v>
      </c>
      <c r="BI31" s="4">
        <f>SUMIF('10 LYCEE PRIVE'!$DQ:$DQ,$BQ31,'10 LYCEE PRIVE'!$DR:$DR)</f>
        <v>2712</v>
      </c>
      <c r="BJ31" s="4">
        <f>SUMIF('10 LYCEE PRIVE'!$DQ:$DQ,$BQ31,'10 LYCEE PRIVE'!$DS:$DS)</f>
        <v>1464</v>
      </c>
      <c r="BK31" s="4">
        <f>SUMIF('10 LYCEE PRIVE'!$DQ:$DQ,$BQ31,'10 LYCEE PRIVE'!$CQ:$CQ)</f>
        <v>547</v>
      </c>
      <c r="BL31" s="4">
        <f>SUMIF('10 LYCEE PRIVE'!$DQ:$DQ,$BQ31,'10 LYCEE PRIVE'!$BE:$BE)</f>
        <v>202</v>
      </c>
      <c r="BM31" s="4">
        <f>SUMIF('10 LYCEE PRIVE'!$DQ:$DQ,$BQ31,'10 LYCEE PRIVE'!$DT:$DT)</f>
        <v>9643</v>
      </c>
      <c r="BN31" s="4">
        <f>SUMIF('10 LYCEE PRIVE'!$DQ:$DQ,$BQ31,'10 LYCEE PRIVE'!$BI:$BI)</f>
        <v>37</v>
      </c>
      <c r="BO31" s="135"/>
      <c r="BP31" s="139" t="str">
        <f t="shared" si="0"/>
        <v>ATSINANANA</v>
      </c>
      <c r="BQ31" s="139" t="str">
        <f t="shared" si="1"/>
        <v>ATSINANANAURBAIN</v>
      </c>
    </row>
    <row r="32" spans="1:69">
      <c r="A32" s="162"/>
      <c r="B32" s="34" t="s">
        <v>102</v>
      </c>
      <c r="C32" s="35">
        <f>SUMIF('3 PRESCOLAIRE PUBLIC'!$AU:$AU,$BQ32,'3 PRESCOLAIRE PUBLIC'!$K:$K)</f>
        <v>48554</v>
      </c>
      <c r="D32" s="35">
        <f>SUMIF('3 PRESCOLAIRE PUBLIC'!$AU:$AU,$BQ32,'3 PRESCOLAIRE PUBLIC'!$T:$T)</f>
        <v>1334</v>
      </c>
      <c r="E32" s="35">
        <f>SUMIF('3 PRESCOLAIRE PUBLIC'!$AU:$AU,$BQ32,'3 PRESCOLAIRE PUBLIC'!$AV:$AV)</f>
        <v>12732</v>
      </c>
      <c r="F32" s="35">
        <f>SUMIF('3 PRESCOLAIRE PUBLIC'!$AU:$AU,$BQ32,'3 PRESCOLAIRE PUBLIC'!$AC:$AC)</f>
        <v>2523</v>
      </c>
      <c r="G32" s="35">
        <f>SUMIF('3 PRESCOLAIRE PUBLIC'!$AU:$AU,$BQ32,'3 PRESCOLAIRE PUBLIC'!$AH:$AH)</f>
        <v>1129</v>
      </c>
      <c r="H32" s="35">
        <f>SUMIF('4 PRIMAIRE PUBLIC'!$CR:$CR,$BQ32,'4 PRIMAIRE PUBLIC'!$M:$M)</f>
        <v>289239</v>
      </c>
      <c r="I32" s="35">
        <f>SUMIF('4 PRIMAIRE PUBLIC'!$CR:$CR,$BQ32,'4 PRIMAIRE PUBLIC'!$AA:$AA)</f>
        <v>72989</v>
      </c>
      <c r="J32" s="35">
        <f>SUMIF('4 PRIMAIRE PUBLIC'!$CR:$CR,$BQ32,'4 PRIMAIRE PUBLIC'!$BC:$BC)</f>
        <v>22075</v>
      </c>
      <c r="K32" s="35">
        <f>SUMIF('4 PRIMAIRE PUBLIC'!$CR:$CR,$BQ32,'4 PRIMAIRE PUBLIC'!$BG:$BG)</f>
        <v>9590</v>
      </c>
      <c r="L32" s="35">
        <f>SUMIF('4 PRIMAIRE PUBLIC'!$CR:$CR,$BQ32,'4 PRIMAIRE PUBLIC'!$BV:$BV)</f>
        <v>6436</v>
      </c>
      <c r="M32" s="35">
        <f>SUMIF('4 PRIMAIRE PUBLIC'!$CR:$CR,$BQ32,'4 PRIMAIRE PUBLIC'!$AK:$AK)</f>
        <v>6331</v>
      </c>
      <c r="N32" s="35">
        <f>SUMIF('4 PRIMAIRE PUBLIC'!$CR:$CR,$BQ32,'4 PRIMAIRE PUBLIC'!$CS:$CS)</f>
        <v>155689</v>
      </c>
      <c r="O32" s="35">
        <f>SUMIF('4 PRIMAIRE PUBLIC'!$CR:$CR,$BQ32,'4 PRIMAIRE PUBLIC'!$AO:$AO)</f>
        <v>1780</v>
      </c>
      <c r="P32" s="162"/>
      <c r="Q32" s="34" t="s">
        <v>102</v>
      </c>
      <c r="R32" s="35">
        <f>SUMIF('5 COLLEGE PUBLIC'!$CM:$CM,$BQ32,'5 COLLEGE PUBLIC'!$K:$K)</f>
        <v>43743</v>
      </c>
      <c r="S32" s="35">
        <f>SUMIF('5 COLLEGE PUBLIC'!$CM:$CM,$BQ32,'5 COLLEGE PUBLIC'!$W:$W)</f>
        <v>6161</v>
      </c>
      <c r="T32" s="35">
        <f>SUMIF('5 COLLEGE PUBLIC'!$CM:$CM,$BQ32,'5 COLLEGE PUBLIC'!$AX:$AX)</f>
        <v>9717</v>
      </c>
      <c r="U32" s="35">
        <f>SUMIF('5 COLLEGE PUBLIC'!$CM:$CM,$BQ32,'5 COLLEGE PUBLIC'!$BB:$BB)</f>
        <v>3186</v>
      </c>
      <c r="V32" s="35">
        <f>SUMIF('5 COLLEGE PUBLIC'!$CM:$CM,$BQ32,'5 COLLEGE PUBLIC'!$BQ:$BQ)</f>
        <v>1977</v>
      </c>
      <c r="W32" s="35">
        <f>SUMIF('5 COLLEGE PUBLIC'!$CM:$CM,$BQ32,'5 COLLEGE PUBLIC'!$AF:$AF)</f>
        <v>846</v>
      </c>
      <c r="X32" s="35">
        <f>SUMIF('5 COLLEGE PUBLIC'!$CM:$CM,$BQ32,'5 COLLEGE PUBLIC'!$CN:$CN)</f>
        <v>32729</v>
      </c>
      <c r="Y32" s="35">
        <f>SUMIF('5 COLLEGE PUBLIC'!$CM:$CM,$BQ32,'5 COLLEGE PUBLIC'!$AJ:$AJ)</f>
        <v>153</v>
      </c>
      <c r="Z32" s="35">
        <f>SUMIF('6 LYCEE PUBLIC'!$DT:$DT,$BQ32,'6 LYCEE PUBLIC'!$U:$U)</f>
        <v>10520</v>
      </c>
      <c r="AA32" s="35">
        <f>SUMIF('6 LYCEE PUBLIC'!$DT:$DT,$BQ32,'6 LYCEE PUBLIC'!$AQ:$AQ)</f>
        <v>458</v>
      </c>
      <c r="AB32" s="35">
        <f>SUMIF('6 LYCEE PUBLIC'!$DT:$DT,$BQ32,'6 LYCEE PUBLIC'!$DU:$DU)</f>
        <v>2782</v>
      </c>
      <c r="AC32" s="35">
        <f>SUMIF('6 LYCEE PUBLIC'!$DT:$DT,$BQ32,'6 LYCEE PUBLIC'!$DV:$DV)</f>
        <v>1435</v>
      </c>
      <c r="AD32" s="35">
        <f>SUMIF('6 LYCEE PUBLIC'!$DT:$DT,$BQ32,'6 LYCEE PUBLIC'!$CV:$CV)</f>
        <v>468</v>
      </c>
      <c r="AE32" s="35">
        <f>SUMIF('6 LYCEE PUBLIC'!$DT:$DT,$BQ32,'6 LYCEE PUBLIC'!$BE:$BE)</f>
        <v>187</v>
      </c>
      <c r="AF32" s="35">
        <f>SUMIF('6 LYCEE PUBLIC'!$DT:$DT,$BQ32,'6 LYCEE PUBLIC'!$DW:$DW)</f>
        <v>8661</v>
      </c>
      <c r="AG32" s="35">
        <f>SUMIF('6 LYCEE PUBLIC'!$DT:$DT,$BQ32,'6 LYCEE PUBLIC'!$BI:$BI)</f>
        <v>19</v>
      </c>
      <c r="AH32" s="166"/>
      <c r="AI32" s="34" t="s">
        <v>102</v>
      </c>
      <c r="AJ32" s="35">
        <f>SUMIF('7 PRESCOLAIRE PRIVE'!$AP:$AP,$BQ32,'7 PRESCOLAIRE PRIVE'!$K:$K)</f>
        <v>17552</v>
      </c>
      <c r="AK32" s="35">
        <f>SUMIF('7 PRESCOLAIRE PRIVE'!$AP:$AP,$BQ32,'7 PRESCOLAIRE PRIVE'!$T:$T)</f>
        <v>637</v>
      </c>
      <c r="AL32" s="35">
        <f>SUMIF('7 PRESCOLAIRE PRIVE'!$AP:$AP,$BQ32,'7 PRESCOLAIRE PRIVE'!$AQ:$AQ)</f>
        <v>15627</v>
      </c>
      <c r="AM32" s="35">
        <f>SUMIF('7 PRESCOLAIRE PRIVE'!$AP:$AP,$BQ32,'7 PRESCOLAIRE PRIVE'!$X:$X)</f>
        <v>755</v>
      </c>
      <c r="AN32" s="35">
        <f>SUMIF('7 PRESCOLAIRE PRIVE'!$AP:$AP,$BQ32,'7 PRESCOLAIRE PRIVE'!$AC:$AC)</f>
        <v>219</v>
      </c>
      <c r="AO32" s="35">
        <f>SUMIF('8 PRIMAIRE PRIVE'!$CN:$CN,$BQ32,'8 PRIMAIRE PRIVE'!$M:$M)</f>
        <v>36572</v>
      </c>
      <c r="AP32" s="35">
        <f>SUMIF('8 PRIMAIRE PRIVE'!$CN:$CN,$BQ32,'8 PRIMAIRE PRIVE'!$AA:$AA)</f>
        <v>1588</v>
      </c>
      <c r="AQ32" s="35">
        <f>SUMIF('8 PRIMAIRE PRIVE'!$CN:$CN,$BQ32,'8 PRIMAIRE PRIVE'!$BC:$BC)</f>
        <v>5806</v>
      </c>
      <c r="AR32" s="35">
        <f>SUMIF('8 PRIMAIRE PRIVE'!$CN:$CN,$BQ32,'8 PRIMAIRE PRIVE'!$BG:$BG)</f>
        <v>5275</v>
      </c>
      <c r="AS32" s="35">
        <f>SUMIF('8 PRIMAIRE PRIVE'!$CN:$CN,$BQ32,'8 PRIMAIRE PRIVE'!$BQ:$BQ)</f>
        <v>1261</v>
      </c>
      <c r="AT32" s="35">
        <f>SUMIF('8 PRIMAIRE PRIVE'!$CN:$CN,$BQ32,'8 PRIMAIRE PRIVE'!$AK:$AK)</f>
        <v>1303</v>
      </c>
      <c r="AU32" s="35">
        <f>SUMIF('8 PRIMAIRE PRIVE'!$CN:$CN,$BQ32,'8 PRIMAIRE PRIVE'!$CO:$CO)</f>
        <v>41902</v>
      </c>
      <c r="AV32" s="35">
        <f>SUMIF('8 PRIMAIRE PRIVE'!$CN:$CN,$BQ32,'8 PRIMAIRE PRIVE'!$AO:$AO)</f>
        <v>258</v>
      </c>
      <c r="AW32" s="167"/>
      <c r="AX32" s="34" t="s">
        <v>102</v>
      </c>
      <c r="AY32" s="35">
        <f>SUMIF('9 COLLEGE PRIVE'!$CJ:$CJ,$BQ32,'9 COLLEGE PRIVE'!$K:$K)</f>
        <v>18821</v>
      </c>
      <c r="AZ32" s="35">
        <f>SUMIF('9 COLLEGE PRIVE'!$CJ:$CJ,$BQ32,'9 COLLEGE PRIVE'!$W:$W)</f>
        <v>864</v>
      </c>
      <c r="BA32" s="35">
        <f>SUMIF('9 COLLEGE PRIVE'!$CJ:$CJ,$BQ32,'9 COLLEGE PRIVE'!$AX:$AX)</f>
        <v>5924</v>
      </c>
      <c r="BB32" s="35">
        <f>SUMIF('9 COLLEGE PRIVE'!$CJ:$CJ,$BQ32,'9 COLLEGE PRIVE'!$BB:$BB)</f>
        <v>3171</v>
      </c>
      <c r="BC32" s="35">
        <f>SUMIF('9 COLLEGE PRIVE'!$CJ:$CJ,$BQ32,'9 COLLEGE PRIVE'!$BL:$BL)</f>
        <v>1320</v>
      </c>
      <c r="BD32" s="35">
        <f>SUMIF('9 COLLEGE PRIVE'!$CJ:$CJ,$BQ32,'9 COLLEGE PRIVE'!$AF:$AF)</f>
        <v>616</v>
      </c>
      <c r="BE32" s="35">
        <f>SUMIF('9 COLLEGE PRIVE'!$CJ:$CJ,$BQ32,'9 COLLEGE PRIVE'!$CK:$CK)</f>
        <v>24016</v>
      </c>
      <c r="BF32" s="35">
        <f>SUMIF('9 COLLEGE PRIVE'!$CJ:$CJ,$BQ32,'9 COLLEGE PRIVE'!$AJ:$AJ)</f>
        <v>127</v>
      </c>
      <c r="BG32" s="35">
        <f>SUMIF('10 LYCEE PRIVE'!$DQ:$DQ,$BQ32,'10 LYCEE PRIVE'!$U:$U)</f>
        <v>7395</v>
      </c>
      <c r="BH32" s="35">
        <f>SUMIF('10 LYCEE PRIVE'!$DQ:$DQ,$BQ32,'10 LYCEE PRIVE'!$AQ:$AQ)</f>
        <v>313</v>
      </c>
      <c r="BI32" s="35">
        <f>SUMIF('10 LYCEE PRIVE'!$DQ:$DQ,$BQ32,'10 LYCEE PRIVE'!$DR:$DR)</f>
        <v>2983</v>
      </c>
      <c r="BJ32" s="35">
        <f>SUMIF('10 LYCEE PRIVE'!$DQ:$DQ,$BQ32,'10 LYCEE PRIVE'!$DS:$DS)</f>
        <v>1575</v>
      </c>
      <c r="BK32" s="35">
        <f>SUMIF('10 LYCEE PRIVE'!$DQ:$DQ,$BQ32,'10 LYCEE PRIVE'!$CQ:$CQ)</f>
        <v>606</v>
      </c>
      <c r="BL32" s="35">
        <f>SUMIF('10 LYCEE PRIVE'!$DQ:$DQ,$BQ32,'10 LYCEE PRIVE'!$BE:$BE)</f>
        <v>235</v>
      </c>
      <c r="BM32" s="35">
        <f>SUMIF('10 LYCEE PRIVE'!$DQ:$DQ,$BQ32,'10 LYCEE PRIVE'!$DT:$DT)</f>
        <v>10580</v>
      </c>
      <c r="BN32" s="35">
        <f>SUMIF('10 LYCEE PRIVE'!$DQ:$DQ,$BQ32,'10 LYCEE PRIVE'!$BI:$BI)</f>
        <v>47</v>
      </c>
      <c r="BO32" s="135"/>
      <c r="BP32" s="139" t="str">
        <f t="shared" si="0"/>
        <v>ATSINANANA</v>
      </c>
      <c r="BQ32" s="139" t="str">
        <f t="shared" si="1"/>
        <v>ATSINANANATOTAL</v>
      </c>
    </row>
    <row r="33" spans="1:69">
      <c r="A33" s="162" t="s">
        <v>131</v>
      </c>
      <c r="B33" s="13" t="s">
        <v>119</v>
      </c>
      <c r="C33" s="12">
        <f>SUMIF('3 PRESCOLAIRE PUBLIC'!$AU:$AU,$BQ33,'3 PRESCOLAIRE PUBLIC'!$K:$K)</f>
        <v>8206</v>
      </c>
      <c r="D33" s="12">
        <f>SUMIF('3 PRESCOLAIRE PUBLIC'!$AU:$AU,$BQ33,'3 PRESCOLAIRE PUBLIC'!$T:$T)</f>
        <v>188</v>
      </c>
      <c r="E33" s="12">
        <f>SUMIF('3 PRESCOLAIRE PUBLIC'!$AU:$AU,$BQ33,'3 PRESCOLAIRE PUBLIC'!$AV:$AV)</f>
        <v>1057</v>
      </c>
      <c r="F33" s="12">
        <f>SUMIF('3 PRESCOLAIRE PUBLIC'!$AU:$AU,$BQ33,'3 PRESCOLAIRE PUBLIC'!$AC:$AC)</f>
        <v>377</v>
      </c>
      <c r="G33" s="12">
        <f>SUMIF('3 PRESCOLAIRE PUBLIC'!$AU:$AU,$BQ33,'3 PRESCOLAIRE PUBLIC'!$AH:$AH)</f>
        <v>233</v>
      </c>
      <c r="H33" s="12">
        <f>SUMIF('4 PRIMAIRE PUBLIC'!$CR:$CR,$BQ33,'4 PRIMAIRE PUBLIC'!$M:$M)</f>
        <v>64203</v>
      </c>
      <c r="I33" s="12">
        <f>SUMIF('4 PRIMAIRE PUBLIC'!$CR:$CR,$BQ33,'4 PRIMAIRE PUBLIC'!$AA:$AA)</f>
        <v>10441</v>
      </c>
      <c r="J33" s="12">
        <f>SUMIF('4 PRIMAIRE PUBLIC'!$CR:$CR,$BQ33,'4 PRIMAIRE PUBLIC'!$BC:$BC)</f>
        <v>3518</v>
      </c>
      <c r="K33" s="12">
        <f>SUMIF('4 PRIMAIRE PUBLIC'!$CR:$CR,$BQ33,'4 PRIMAIRE PUBLIC'!$BG:$BG)</f>
        <v>2166</v>
      </c>
      <c r="L33" s="12">
        <f>SUMIF('4 PRIMAIRE PUBLIC'!$CR:$CR,$BQ33,'4 PRIMAIRE PUBLIC'!$BV:$BV)</f>
        <v>1610</v>
      </c>
      <c r="M33" s="12">
        <f>SUMIF('4 PRIMAIRE PUBLIC'!$CR:$CR,$BQ33,'4 PRIMAIRE PUBLIC'!$AK:$AK)</f>
        <v>1159</v>
      </c>
      <c r="N33" s="12">
        <f>SUMIF('4 PRIMAIRE PUBLIC'!$CR:$CR,$BQ33,'4 PRIMAIRE PUBLIC'!$CS:$CS)</f>
        <v>26888</v>
      </c>
      <c r="O33" s="12">
        <f>SUMIF('4 PRIMAIRE PUBLIC'!$CR:$CR,$BQ33,'4 PRIMAIRE PUBLIC'!$AO:$AO)</f>
        <v>498</v>
      </c>
      <c r="P33" s="162" t="s">
        <v>131</v>
      </c>
      <c r="Q33" s="13" t="s">
        <v>119</v>
      </c>
      <c r="R33" s="12">
        <f>SUMIF('5 COLLEGE PUBLIC'!$CM:$CM,$BQ33,'5 COLLEGE PUBLIC'!$K:$K)</f>
        <v>7648</v>
      </c>
      <c r="S33" s="12">
        <f>SUMIF('5 COLLEGE PUBLIC'!$CM:$CM,$BQ33,'5 COLLEGE PUBLIC'!$W:$W)</f>
        <v>434</v>
      </c>
      <c r="T33" s="12">
        <f>SUMIF('5 COLLEGE PUBLIC'!$CM:$CM,$BQ33,'5 COLLEGE PUBLIC'!$AX:$AX)</f>
        <v>984</v>
      </c>
      <c r="U33" s="12">
        <f>SUMIF('5 COLLEGE PUBLIC'!$CM:$CM,$BQ33,'5 COLLEGE PUBLIC'!$BB:$BB)</f>
        <v>651</v>
      </c>
      <c r="V33" s="12">
        <f>SUMIF('5 COLLEGE PUBLIC'!$CM:$CM,$BQ33,'5 COLLEGE PUBLIC'!$BQ:$BQ)</f>
        <v>393</v>
      </c>
      <c r="W33" s="12">
        <f>SUMIF('5 COLLEGE PUBLIC'!$CM:$CM,$BQ33,'5 COLLEGE PUBLIC'!$AF:$AF)</f>
        <v>183</v>
      </c>
      <c r="X33" s="12">
        <f>SUMIF('5 COLLEGE PUBLIC'!$CM:$CM,$BQ33,'5 COLLEGE PUBLIC'!$CN:$CN)</f>
        <v>6132</v>
      </c>
      <c r="Y33" s="12">
        <f>SUMIF('5 COLLEGE PUBLIC'!$CM:$CM,$BQ33,'5 COLLEGE PUBLIC'!$AJ:$AJ)</f>
        <v>43</v>
      </c>
      <c r="Z33" s="8">
        <f>SUMIF('6 LYCEE PUBLIC'!$DT:$DT,$BQ33,'6 LYCEE PUBLIC'!$U:$U)</f>
        <v>1384</v>
      </c>
      <c r="AA33" s="8">
        <f>SUMIF('6 LYCEE PUBLIC'!$DT:$DT,$BQ33,'6 LYCEE PUBLIC'!$AQ:$AQ)</f>
        <v>73</v>
      </c>
      <c r="AB33" s="8">
        <f>SUMIF('6 LYCEE PUBLIC'!$DT:$DT,$BQ33,'6 LYCEE PUBLIC'!$DU:$DU)</f>
        <v>252</v>
      </c>
      <c r="AC33" s="8">
        <f>SUMIF('6 LYCEE PUBLIC'!$DT:$DT,$BQ33,'6 LYCEE PUBLIC'!$DV:$DV)</f>
        <v>134</v>
      </c>
      <c r="AD33" s="8">
        <f>SUMIF('6 LYCEE PUBLIC'!$DT:$DT,$BQ33,'6 LYCEE PUBLIC'!$CV:$CV)</f>
        <v>83</v>
      </c>
      <c r="AE33" s="8">
        <f>SUMIF('6 LYCEE PUBLIC'!$DT:$DT,$BQ33,'6 LYCEE PUBLIC'!$BE:$BE)</f>
        <v>36</v>
      </c>
      <c r="AF33" s="8">
        <f>SUMIF('6 LYCEE PUBLIC'!$DT:$DT,$BQ33,'6 LYCEE PUBLIC'!$DW:$DW)</f>
        <v>1250</v>
      </c>
      <c r="AG33" s="8">
        <f>SUMIF('6 LYCEE PUBLIC'!$DT:$DT,$BQ33,'6 LYCEE PUBLIC'!$BI:$BI)</f>
        <v>11</v>
      </c>
      <c r="AH33" s="166" t="s">
        <v>131</v>
      </c>
      <c r="AI33" s="7" t="s">
        <v>119</v>
      </c>
      <c r="AJ33" s="8">
        <f>SUMIF('7 PRESCOLAIRE PRIVE'!$AP:$AP,$BQ33,'7 PRESCOLAIRE PRIVE'!$K:$K)</f>
        <v>815</v>
      </c>
      <c r="AK33" s="8">
        <f>SUMIF('7 PRESCOLAIRE PRIVE'!$AP:$AP,$BQ33,'7 PRESCOLAIRE PRIVE'!$T:$T)</f>
        <v>44</v>
      </c>
      <c r="AL33" s="8">
        <f>SUMIF('7 PRESCOLAIRE PRIVE'!$AP:$AP,$BQ33,'7 PRESCOLAIRE PRIVE'!$AQ:$AQ)</f>
        <v>584</v>
      </c>
      <c r="AM33" s="8">
        <f>SUMIF('7 PRESCOLAIRE PRIVE'!$AP:$AP,$BQ33,'7 PRESCOLAIRE PRIVE'!$X:$X)</f>
        <v>38</v>
      </c>
      <c r="AN33" s="8">
        <f>SUMIF('7 PRESCOLAIRE PRIVE'!$AP:$AP,$BQ33,'7 PRESCOLAIRE PRIVE'!$AC:$AC)</f>
        <v>23</v>
      </c>
      <c r="AO33" s="4">
        <f>SUMIF('8 PRIMAIRE PRIVE'!$CN:$CN,$BQ33,'8 PRIMAIRE PRIVE'!$M:$M)</f>
        <v>3680</v>
      </c>
      <c r="AP33" s="4">
        <f>SUMIF('8 PRIMAIRE PRIVE'!$CN:$CN,$BQ33,'8 PRIMAIRE PRIVE'!$AA:$AA)</f>
        <v>372</v>
      </c>
      <c r="AQ33" s="4">
        <f>SUMIF('8 PRIMAIRE PRIVE'!$CN:$CN,$BQ33,'8 PRIMAIRE PRIVE'!$BC:$BC)</f>
        <v>518</v>
      </c>
      <c r="AR33" s="4">
        <f>SUMIF('8 PRIMAIRE PRIVE'!$CN:$CN,$BQ33,'8 PRIMAIRE PRIVE'!$BG:$BG)</f>
        <v>459</v>
      </c>
      <c r="AS33" s="4">
        <f>SUMIF('8 PRIMAIRE PRIVE'!$CN:$CN,$BQ33,'8 PRIMAIRE PRIVE'!$BQ:$BQ)</f>
        <v>110</v>
      </c>
      <c r="AT33" s="4">
        <f>SUMIF('8 PRIMAIRE PRIVE'!$CN:$CN,$BQ33,'8 PRIMAIRE PRIVE'!$AK:$AK)</f>
        <v>120</v>
      </c>
      <c r="AU33" s="4">
        <f>SUMIF('8 PRIMAIRE PRIVE'!$CN:$CN,$BQ33,'8 PRIMAIRE PRIVE'!$CO:$CO)</f>
        <v>4021</v>
      </c>
      <c r="AV33" s="4">
        <f>SUMIF('8 PRIMAIRE PRIVE'!$CN:$CN,$BQ33,'8 PRIMAIRE PRIVE'!$AO:$AO)</f>
        <v>27</v>
      </c>
      <c r="AW33" s="167" t="s">
        <v>131</v>
      </c>
      <c r="AX33" s="7" t="s">
        <v>119</v>
      </c>
      <c r="AY33" s="4">
        <f>SUMIF('9 COLLEGE PRIVE'!$CJ:$CJ,$BQ33,'9 COLLEGE PRIVE'!$K:$K)</f>
        <v>1241</v>
      </c>
      <c r="AZ33" s="4">
        <f>SUMIF('9 COLLEGE PRIVE'!$CJ:$CJ,$BQ33,'9 COLLEGE PRIVE'!$W:$W)</f>
        <v>58</v>
      </c>
      <c r="BA33" s="4">
        <f>SUMIF('9 COLLEGE PRIVE'!$CJ:$CJ,$BQ33,'9 COLLEGE PRIVE'!$AX:$AX)</f>
        <v>265</v>
      </c>
      <c r="BB33" s="4">
        <f>SUMIF('9 COLLEGE PRIVE'!$CJ:$CJ,$BQ33,'9 COLLEGE PRIVE'!$BB:$BB)</f>
        <v>175</v>
      </c>
      <c r="BC33" s="4">
        <f>SUMIF('9 COLLEGE PRIVE'!$CJ:$CJ,$BQ33,'9 COLLEGE PRIVE'!$BL:$BL)</f>
        <v>87</v>
      </c>
      <c r="BD33" s="4">
        <f>SUMIF('9 COLLEGE PRIVE'!$CJ:$CJ,$BQ33,'9 COLLEGE PRIVE'!$AF:$AF)</f>
        <v>75</v>
      </c>
      <c r="BE33" s="4">
        <f>SUMIF('9 COLLEGE PRIVE'!$CJ:$CJ,$BQ33,'9 COLLEGE PRIVE'!$CK:$CK)</f>
        <v>1276</v>
      </c>
      <c r="BF33" s="4">
        <f>SUMIF('9 COLLEGE PRIVE'!$CJ:$CJ,$BQ33,'9 COLLEGE PRIVE'!$AJ:$AJ)</f>
        <v>18</v>
      </c>
      <c r="BG33" s="4">
        <f>SUMIF('10 LYCEE PRIVE'!$DQ:$DQ,$BQ33,'10 LYCEE PRIVE'!$U:$U)</f>
        <v>0</v>
      </c>
      <c r="BH33" s="4">
        <f>SUMIF('10 LYCEE PRIVE'!$DQ:$DQ,$BQ33,'10 LYCEE PRIVE'!$AQ:$AQ)</f>
        <v>0</v>
      </c>
      <c r="BI33" s="4">
        <f>SUMIF('10 LYCEE PRIVE'!$DQ:$DQ,$BQ33,'10 LYCEE PRIVE'!$DR:$DR)</f>
        <v>0</v>
      </c>
      <c r="BJ33" s="4">
        <f>SUMIF('10 LYCEE PRIVE'!$DQ:$DQ,$BQ33,'10 LYCEE PRIVE'!$DS:$DS)</f>
        <v>0</v>
      </c>
      <c r="BK33" s="4">
        <f>SUMIF('10 LYCEE PRIVE'!$DQ:$DQ,$BQ33,'10 LYCEE PRIVE'!$CQ:$CQ)</f>
        <v>0</v>
      </c>
      <c r="BL33" s="4">
        <f>SUMIF('10 LYCEE PRIVE'!$DQ:$DQ,$BQ33,'10 LYCEE PRIVE'!$BE:$BE)</f>
        <v>0</v>
      </c>
      <c r="BM33" s="4">
        <f>SUMIF('10 LYCEE PRIVE'!$DQ:$DQ,$BQ33,'10 LYCEE PRIVE'!$DT:$DT)</f>
        <v>0</v>
      </c>
      <c r="BN33" s="4">
        <f>SUMIF('10 LYCEE PRIVE'!$DQ:$DQ,$BQ33,'10 LYCEE PRIVE'!$BI:$BI)</f>
        <v>0</v>
      </c>
      <c r="BO33" s="135"/>
      <c r="BP33" s="139" t="str">
        <f t="shared" si="0"/>
        <v>BETSIBOKA</v>
      </c>
      <c r="BQ33" s="139" t="str">
        <f t="shared" si="1"/>
        <v>BETSIBOKARURAL</v>
      </c>
    </row>
    <row r="34" spans="1:69">
      <c r="A34" s="162"/>
      <c r="B34" s="13" t="s">
        <v>120</v>
      </c>
      <c r="C34" s="12">
        <f>SUMIF('3 PRESCOLAIRE PUBLIC'!$AU:$AU,$BQ34,'3 PRESCOLAIRE PUBLIC'!$K:$K)</f>
        <v>1072</v>
      </c>
      <c r="D34" s="12">
        <f>SUMIF('3 PRESCOLAIRE PUBLIC'!$AU:$AU,$BQ34,'3 PRESCOLAIRE PUBLIC'!$T:$T)</f>
        <v>14</v>
      </c>
      <c r="E34" s="12">
        <f>SUMIF('3 PRESCOLAIRE PUBLIC'!$AU:$AU,$BQ34,'3 PRESCOLAIRE PUBLIC'!$AV:$AV)</f>
        <v>264</v>
      </c>
      <c r="F34" s="12">
        <f>SUMIF('3 PRESCOLAIRE PUBLIC'!$AU:$AU,$BQ34,'3 PRESCOLAIRE PUBLIC'!$AC:$AC)</f>
        <v>60</v>
      </c>
      <c r="G34" s="12">
        <f>SUMIF('3 PRESCOLAIRE PUBLIC'!$AU:$AU,$BQ34,'3 PRESCOLAIRE PUBLIC'!$AH:$AH)</f>
        <v>19</v>
      </c>
      <c r="H34" s="12">
        <f>SUMIF('4 PRIMAIRE PUBLIC'!$CR:$CR,$BQ34,'4 PRIMAIRE PUBLIC'!$M:$M)</f>
        <v>6803</v>
      </c>
      <c r="I34" s="12">
        <f>SUMIF('4 PRIMAIRE PUBLIC'!$CR:$CR,$BQ34,'4 PRIMAIRE PUBLIC'!$AA:$AA)</f>
        <v>1431</v>
      </c>
      <c r="J34" s="12">
        <f>SUMIF('4 PRIMAIRE PUBLIC'!$CR:$CR,$BQ34,'4 PRIMAIRE PUBLIC'!$BC:$BC)</f>
        <v>600</v>
      </c>
      <c r="K34" s="12">
        <f>SUMIF('4 PRIMAIRE PUBLIC'!$CR:$CR,$BQ34,'4 PRIMAIRE PUBLIC'!$BG:$BG)</f>
        <v>327</v>
      </c>
      <c r="L34" s="12">
        <f>SUMIF('4 PRIMAIRE PUBLIC'!$CR:$CR,$BQ34,'4 PRIMAIRE PUBLIC'!$BV:$BV)</f>
        <v>148</v>
      </c>
      <c r="M34" s="12">
        <f>SUMIF('4 PRIMAIRE PUBLIC'!$CR:$CR,$BQ34,'4 PRIMAIRE PUBLIC'!$AK:$AK)</f>
        <v>122</v>
      </c>
      <c r="N34" s="12">
        <f>SUMIF('4 PRIMAIRE PUBLIC'!$CR:$CR,$BQ34,'4 PRIMAIRE PUBLIC'!$CS:$CS)</f>
        <v>3766</v>
      </c>
      <c r="O34" s="12">
        <f>SUMIF('4 PRIMAIRE PUBLIC'!$CR:$CR,$BQ34,'4 PRIMAIRE PUBLIC'!$AO:$AO)</f>
        <v>33</v>
      </c>
      <c r="P34" s="162"/>
      <c r="Q34" s="13" t="s">
        <v>120</v>
      </c>
      <c r="R34" s="12">
        <f>SUMIF('5 COLLEGE PUBLIC'!$CM:$CM,$BQ34,'5 COLLEGE PUBLIC'!$K:$K)</f>
        <v>2505</v>
      </c>
      <c r="S34" s="12">
        <f>SUMIF('5 COLLEGE PUBLIC'!$CM:$CM,$BQ34,'5 COLLEGE PUBLIC'!$W:$W)</f>
        <v>376</v>
      </c>
      <c r="T34" s="12">
        <f>SUMIF('5 COLLEGE PUBLIC'!$CM:$CM,$BQ34,'5 COLLEGE PUBLIC'!$AX:$AX)</f>
        <v>449</v>
      </c>
      <c r="U34" s="12">
        <f>SUMIF('5 COLLEGE PUBLIC'!$CM:$CM,$BQ34,'5 COLLEGE PUBLIC'!$BB:$BB)</f>
        <v>234</v>
      </c>
      <c r="V34" s="12">
        <f>SUMIF('5 COLLEGE PUBLIC'!$CM:$CM,$BQ34,'5 COLLEGE PUBLIC'!$BQ:$BQ)</f>
        <v>86</v>
      </c>
      <c r="W34" s="12">
        <f>SUMIF('5 COLLEGE PUBLIC'!$CM:$CM,$BQ34,'5 COLLEGE PUBLIC'!$AF:$AF)</f>
        <v>42</v>
      </c>
      <c r="X34" s="12">
        <f>SUMIF('5 COLLEGE PUBLIC'!$CM:$CM,$BQ34,'5 COLLEGE PUBLIC'!$CN:$CN)</f>
        <v>1648</v>
      </c>
      <c r="Y34" s="12">
        <f>SUMIF('5 COLLEGE PUBLIC'!$CM:$CM,$BQ34,'5 COLLEGE PUBLIC'!$AJ:$AJ)</f>
        <v>3</v>
      </c>
      <c r="Z34" s="8">
        <f>SUMIF('6 LYCEE PUBLIC'!$DT:$DT,$BQ34,'6 LYCEE PUBLIC'!$U:$U)</f>
        <v>1439</v>
      </c>
      <c r="AA34" s="8">
        <f>SUMIF('6 LYCEE PUBLIC'!$DT:$DT,$BQ34,'6 LYCEE PUBLIC'!$AQ:$AQ)</f>
        <v>94</v>
      </c>
      <c r="AB34" s="8">
        <f>SUMIF('6 LYCEE PUBLIC'!$DT:$DT,$BQ34,'6 LYCEE PUBLIC'!$DU:$DU)</f>
        <v>289</v>
      </c>
      <c r="AC34" s="8">
        <f>SUMIF('6 LYCEE PUBLIC'!$DT:$DT,$BQ34,'6 LYCEE PUBLIC'!$DV:$DV)</f>
        <v>177</v>
      </c>
      <c r="AD34" s="8">
        <f>SUMIF('6 LYCEE PUBLIC'!$DT:$DT,$BQ34,'6 LYCEE PUBLIC'!$CV:$CV)</f>
        <v>46</v>
      </c>
      <c r="AE34" s="8">
        <f>SUMIF('6 LYCEE PUBLIC'!$DT:$DT,$BQ34,'6 LYCEE PUBLIC'!$BE:$BE)</f>
        <v>20</v>
      </c>
      <c r="AF34" s="8">
        <f>SUMIF('6 LYCEE PUBLIC'!$DT:$DT,$BQ34,'6 LYCEE PUBLIC'!$DW:$DW)</f>
        <v>832</v>
      </c>
      <c r="AG34" s="8">
        <f>SUMIF('6 LYCEE PUBLIC'!$DT:$DT,$BQ34,'6 LYCEE PUBLIC'!$BI:$BI)</f>
        <v>2</v>
      </c>
      <c r="AH34" s="166"/>
      <c r="AI34" s="7" t="s">
        <v>120</v>
      </c>
      <c r="AJ34" s="8">
        <f>SUMIF('7 PRESCOLAIRE PRIVE'!$AP:$AP,$BQ34,'7 PRESCOLAIRE PRIVE'!$K:$K)</f>
        <v>770</v>
      </c>
      <c r="AK34" s="8">
        <f>SUMIF('7 PRESCOLAIRE PRIVE'!$AP:$AP,$BQ34,'7 PRESCOLAIRE PRIVE'!$T:$T)</f>
        <v>22</v>
      </c>
      <c r="AL34" s="8">
        <f>SUMIF('7 PRESCOLAIRE PRIVE'!$AP:$AP,$BQ34,'7 PRESCOLAIRE PRIVE'!$AQ:$AQ)</f>
        <v>486</v>
      </c>
      <c r="AM34" s="8">
        <f>SUMIF('7 PRESCOLAIRE PRIVE'!$AP:$AP,$BQ34,'7 PRESCOLAIRE PRIVE'!$X:$X)</f>
        <v>31</v>
      </c>
      <c r="AN34" s="8">
        <f>SUMIF('7 PRESCOLAIRE PRIVE'!$AP:$AP,$BQ34,'7 PRESCOLAIRE PRIVE'!$AC:$AC)</f>
        <v>9</v>
      </c>
      <c r="AO34" s="4">
        <f>SUMIF('8 PRIMAIRE PRIVE'!$CN:$CN,$BQ34,'8 PRIMAIRE PRIVE'!$M:$M)</f>
        <v>2254</v>
      </c>
      <c r="AP34" s="4">
        <f>SUMIF('8 PRIMAIRE PRIVE'!$CN:$CN,$BQ34,'8 PRIMAIRE PRIVE'!$AA:$AA)</f>
        <v>143</v>
      </c>
      <c r="AQ34" s="4">
        <f>SUMIF('8 PRIMAIRE PRIVE'!$CN:$CN,$BQ34,'8 PRIMAIRE PRIVE'!$BC:$BC)</f>
        <v>324</v>
      </c>
      <c r="AR34" s="4">
        <f>SUMIF('8 PRIMAIRE PRIVE'!$CN:$CN,$BQ34,'8 PRIMAIRE PRIVE'!$BG:$BG)</f>
        <v>280</v>
      </c>
      <c r="AS34" s="4">
        <f>SUMIF('8 PRIMAIRE PRIVE'!$CN:$CN,$BQ34,'8 PRIMAIRE PRIVE'!$BQ:$BQ)</f>
        <v>65</v>
      </c>
      <c r="AT34" s="4">
        <f>SUMIF('8 PRIMAIRE PRIVE'!$CN:$CN,$BQ34,'8 PRIMAIRE PRIVE'!$AK:$AK)</f>
        <v>60</v>
      </c>
      <c r="AU34" s="4">
        <f>SUMIF('8 PRIMAIRE PRIVE'!$CN:$CN,$BQ34,'8 PRIMAIRE PRIVE'!$CO:$CO)</f>
        <v>3552</v>
      </c>
      <c r="AV34" s="4">
        <f>SUMIF('8 PRIMAIRE PRIVE'!$CN:$CN,$BQ34,'8 PRIMAIRE PRIVE'!$AO:$AO)</f>
        <v>9</v>
      </c>
      <c r="AW34" s="167"/>
      <c r="AX34" s="7" t="s">
        <v>120</v>
      </c>
      <c r="AY34" s="4">
        <f>SUMIF('9 COLLEGE PRIVE'!$CJ:$CJ,$BQ34,'9 COLLEGE PRIVE'!$K:$K)</f>
        <v>1143</v>
      </c>
      <c r="AZ34" s="4">
        <f>SUMIF('9 COLLEGE PRIVE'!$CJ:$CJ,$BQ34,'9 COLLEGE PRIVE'!$W:$W)</f>
        <v>78</v>
      </c>
      <c r="BA34" s="4">
        <f>SUMIF('9 COLLEGE PRIVE'!$CJ:$CJ,$BQ34,'9 COLLEGE PRIVE'!$AX:$AX)</f>
        <v>277</v>
      </c>
      <c r="BB34" s="4">
        <f>SUMIF('9 COLLEGE PRIVE'!$CJ:$CJ,$BQ34,'9 COLLEGE PRIVE'!$BB:$BB)</f>
        <v>178</v>
      </c>
      <c r="BC34" s="4">
        <f>SUMIF('9 COLLEGE PRIVE'!$CJ:$CJ,$BQ34,'9 COLLEGE PRIVE'!$BL:$BL)</f>
        <v>66</v>
      </c>
      <c r="BD34" s="4">
        <f>SUMIF('9 COLLEGE PRIVE'!$CJ:$CJ,$BQ34,'9 COLLEGE PRIVE'!$AF:$AF)</f>
        <v>41</v>
      </c>
      <c r="BE34" s="4">
        <f>SUMIF('9 COLLEGE PRIVE'!$CJ:$CJ,$BQ34,'9 COLLEGE PRIVE'!$CK:$CK)</f>
        <v>1293</v>
      </c>
      <c r="BF34" s="4">
        <f>SUMIF('9 COLLEGE PRIVE'!$CJ:$CJ,$BQ34,'9 COLLEGE PRIVE'!$AJ:$AJ)</f>
        <v>8</v>
      </c>
      <c r="BG34" s="4">
        <f>SUMIF('10 LYCEE PRIVE'!$DQ:$DQ,$BQ34,'10 LYCEE PRIVE'!$U:$U)</f>
        <v>600</v>
      </c>
      <c r="BH34" s="4">
        <f>SUMIF('10 LYCEE PRIVE'!$DQ:$DQ,$BQ34,'10 LYCEE PRIVE'!$AQ:$AQ)</f>
        <v>31</v>
      </c>
      <c r="BI34" s="4">
        <f>SUMIF('10 LYCEE PRIVE'!$DQ:$DQ,$BQ34,'10 LYCEE PRIVE'!$DR:$DR)</f>
        <v>227</v>
      </c>
      <c r="BJ34" s="4">
        <f>SUMIF('10 LYCEE PRIVE'!$DQ:$DQ,$BQ34,'10 LYCEE PRIVE'!$DS:$DS)</f>
        <v>115</v>
      </c>
      <c r="BK34" s="4">
        <f>SUMIF('10 LYCEE PRIVE'!$DQ:$DQ,$BQ34,'10 LYCEE PRIVE'!$CQ:$CQ)</f>
        <v>41</v>
      </c>
      <c r="BL34" s="4">
        <f>SUMIF('10 LYCEE PRIVE'!$DQ:$DQ,$BQ34,'10 LYCEE PRIVE'!$BE:$BE)</f>
        <v>23</v>
      </c>
      <c r="BM34" s="4">
        <f>SUMIF('10 LYCEE PRIVE'!$DQ:$DQ,$BQ34,'10 LYCEE PRIVE'!$DT:$DT)</f>
        <v>964</v>
      </c>
      <c r="BN34" s="4">
        <f>SUMIF('10 LYCEE PRIVE'!$DQ:$DQ,$BQ34,'10 LYCEE PRIVE'!$BI:$BI)</f>
        <v>5</v>
      </c>
      <c r="BO34" s="135"/>
      <c r="BP34" s="139" t="str">
        <f t="shared" si="0"/>
        <v>BETSIBOKA</v>
      </c>
      <c r="BQ34" s="139" t="str">
        <f t="shared" si="1"/>
        <v>BETSIBOKAURBAIN</v>
      </c>
    </row>
    <row r="35" spans="1:69">
      <c r="A35" s="162"/>
      <c r="B35" s="34" t="s">
        <v>102</v>
      </c>
      <c r="C35" s="35">
        <f>SUMIF('3 PRESCOLAIRE PUBLIC'!$AU:$AU,$BQ35,'3 PRESCOLAIRE PUBLIC'!$K:$K)</f>
        <v>9278</v>
      </c>
      <c r="D35" s="35">
        <f>SUMIF('3 PRESCOLAIRE PUBLIC'!$AU:$AU,$BQ35,'3 PRESCOLAIRE PUBLIC'!$T:$T)</f>
        <v>202</v>
      </c>
      <c r="E35" s="35">
        <f>SUMIF('3 PRESCOLAIRE PUBLIC'!$AU:$AU,$BQ35,'3 PRESCOLAIRE PUBLIC'!$AV:$AV)</f>
        <v>1321</v>
      </c>
      <c r="F35" s="35">
        <f>SUMIF('3 PRESCOLAIRE PUBLIC'!$AU:$AU,$BQ35,'3 PRESCOLAIRE PUBLIC'!$AC:$AC)</f>
        <v>437</v>
      </c>
      <c r="G35" s="35">
        <f>SUMIF('3 PRESCOLAIRE PUBLIC'!$AU:$AU,$BQ35,'3 PRESCOLAIRE PUBLIC'!$AH:$AH)</f>
        <v>252</v>
      </c>
      <c r="H35" s="35">
        <f>SUMIF('4 PRIMAIRE PUBLIC'!$CR:$CR,$BQ35,'4 PRIMAIRE PUBLIC'!$M:$M)</f>
        <v>71006</v>
      </c>
      <c r="I35" s="35">
        <f>SUMIF('4 PRIMAIRE PUBLIC'!$CR:$CR,$BQ35,'4 PRIMAIRE PUBLIC'!$AA:$AA)</f>
        <v>11872</v>
      </c>
      <c r="J35" s="35">
        <f>SUMIF('4 PRIMAIRE PUBLIC'!$CR:$CR,$BQ35,'4 PRIMAIRE PUBLIC'!$BC:$BC)</f>
        <v>4118</v>
      </c>
      <c r="K35" s="35">
        <f>SUMIF('4 PRIMAIRE PUBLIC'!$CR:$CR,$BQ35,'4 PRIMAIRE PUBLIC'!$BG:$BG)</f>
        <v>2493</v>
      </c>
      <c r="L35" s="35">
        <f>SUMIF('4 PRIMAIRE PUBLIC'!$CR:$CR,$BQ35,'4 PRIMAIRE PUBLIC'!$BV:$BV)</f>
        <v>1758</v>
      </c>
      <c r="M35" s="35">
        <f>SUMIF('4 PRIMAIRE PUBLIC'!$CR:$CR,$BQ35,'4 PRIMAIRE PUBLIC'!$AK:$AK)</f>
        <v>1281</v>
      </c>
      <c r="N35" s="35">
        <f>SUMIF('4 PRIMAIRE PUBLIC'!$CR:$CR,$BQ35,'4 PRIMAIRE PUBLIC'!$CS:$CS)</f>
        <v>30654</v>
      </c>
      <c r="O35" s="35">
        <f>SUMIF('4 PRIMAIRE PUBLIC'!$CR:$CR,$BQ35,'4 PRIMAIRE PUBLIC'!$AO:$AO)</f>
        <v>531</v>
      </c>
      <c r="P35" s="162"/>
      <c r="Q35" s="34" t="s">
        <v>102</v>
      </c>
      <c r="R35" s="35">
        <f>SUMIF('5 COLLEGE PUBLIC'!$CM:$CM,$BQ35,'5 COLLEGE PUBLIC'!$K:$K)</f>
        <v>10153</v>
      </c>
      <c r="S35" s="35">
        <f>SUMIF('5 COLLEGE PUBLIC'!$CM:$CM,$BQ35,'5 COLLEGE PUBLIC'!$W:$W)</f>
        <v>810</v>
      </c>
      <c r="T35" s="35">
        <f>SUMIF('5 COLLEGE PUBLIC'!$CM:$CM,$BQ35,'5 COLLEGE PUBLIC'!$AX:$AX)</f>
        <v>1433</v>
      </c>
      <c r="U35" s="35">
        <f>SUMIF('5 COLLEGE PUBLIC'!$CM:$CM,$BQ35,'5 COLLEGE PUBLIC'!$BB:$BB)</f>
        <v>885</v>
      </c>
      <c r="V35" s="35">
        <f>SUMIF('5 COLLEGE PUBLIC'!$CM:$CM,$BQ35,'5 COLLEGE PUBLIC'!$BQ:$BQ)</f>
        <v>479</v>
      </c>
      <c r="W35" s="35">
        <f>SUMIF('5 COLLEGE PUBLIC'!$CM:$CM,$BQ35,'5 COLLEGE PUBLIC'!$AF:$AF)</f>
        <v>225</v>
      </c>
      <c r="X35" s="35">
        <f>SUMIF('5 COLLEGE PUBLIC'!$CM:$CM,$BQ35,'5 COLLEGE PUBLIC'!$CN:$CN)</f>
        <v>7780</v>
      </c>
      <c r="Y35" s="35">
        <f>SUMIF('5 COLLEGE PUBLIC'!$CM:$CM,$BQ35,'5 COLLEGE PUBLIC'!$AJ:$AJ)</f>
        <v>46</v>
      </c>
      <c r="Z35" s="35">
        <f>SUMIF('6 LYCEE PUBLIC'!$DT:$DT,$BQ35,'6 LYCEE PUBLIC'!$U:$U)</f>
        <v>2823</v>
      </c>
      <c r="AA35" s="35">
        <f>SUMIF('6 LYCEE PUBLIC'!$DT:$DT,$BQ35,'6 LYCEE PUBLIC'!$AQ:$AQ)</f>
        <v>167</v>
      </c>
      <c r="AB35" s="35">
        <f>SUMIF('6 LYCEE PUBLIC'!$DT:$DT,$BQ35,'6 LYCEE PUBLIC'!$DU:$DU)</f>
        <v>541</v>
      </c>
      <c r="AC35" s="35">
        <f>SUMIF('6 LYCEE PUBLIC'!$DT:$DT,$BQ35,'6 LYCEE PUBLIC'!$DV:$DV)</f>
        <v>311</v>
      </c>
      <c r="AD35" s="35">
        <f>SUMIF('6 LYCEE PUBLIC'!$DT:$DT,$BQ35,'6 LYCEE PUBLIC'!$CV:$CV)</f>
        <v>129</v>
      </c>
      <c r="AE35" s="35">
        <f>SUMIF('6 LYCEE PUBLIC'!$DT:$DT,$BQ35,'6 LYCEE PUBLIC'!$BE:$BE)</f>
        <v>56</v>
      </c>
      <c r="AF35" s="35">
        <f>SUMIF('6 LYCEE PUBLIC'!$DT:$DT,$BQ35,'6 LYCEE PUBLIC'!$DW:$DW)</f>
        <v>2082</v>
      </c>
      <c r="AG35" s="35">
        <f>SUMIF('6 LYCEE PUBLIC'!$DT:$DT,$BQ35,'6 LYCEE PUBLIC'!$BI:$BI)</f>
        <v>13</v>
      </c>
      <c r="AH35" s="166"/>
      <c r="AI35" s="34" t="s">
        <v>102</v>
      </c>
      <c r="AJ35" s="35">
        <f>SUMIF('7 PRESCOLAIRE PRIVE'!$AP:$AP,$BQ35,'7 PRESCOLAIRE PRIVE'!$K:$K)</f>
        <v>1585</v>
      </c>
      <c r="AK35" s="35">
        <f>SUMIF('7 PRESCOLAIRE PRIVE'!$AP:$AP,$BQ35,'7 PRESCOLAIRE PRIVE'!$T:$T)</f>
        <v>66</v>
      </c>
      <c r="AL35" s="35">
        <f>SUMIF('7 PRESCOLAIRE PRIVE'!$AP:$AP,$BQ35,'7 PRESCOLAIRE PRIVE'!$AQ:$AQ)</f>
        <v>1070</v>
      </c>
      <c r="AM35" s="35">
        <f>SUMIF('7 PRESCOLAIRE PRIVE'!$AP:$AP,$BQ35,'7 PRESCOLAIRE PRIVE'!$X:$X)</f>
        <v>69</v>
      </c>
      <c r="AN35" s="35">
        <f>SUMIF('7 PRESCOLAIRE PRIVE'!$AP:$AP,$BQ35,'7 PRESCOLAIRE PRIVE'!$AC:$AC)</f>
        <v>32</v>
      </c>
      <c r="AO35" s="35">
        <f>SUMIF('8 PRIMAIRE PRIVE'!$CN:$CN,$BQ35,'8 PRIMAIRE PRIVE'!$M:$M)</f>
        <v>5934</v>
      </c>
      <c r="AP35" s="35">
        <f>SUMIF('8 PRIMAIRE PRIVE'!$CN:$CN,$BQ35,'8 PRIMAIRE PRIVE'!$AA:$AA)</f>
        <v>515</v>
      </c>
      <c r="AQ35" s="35">
        <f>SUMIF('8 PRIMAIRE PRIVE'!$CN:$CN,$BQ35,'8 PRIMAIRE PRIVE'!$BC:$BC)</f>
        <v>842</v>
      </c>
      <c r="AR35" s="35">
        <f>SUMIF('8 PRIMAIRE PRIVE'!$CN:$CN,$BQ35,'8 PRIMAIRE PRIVE'!$BG:$BG)</f>
        <v>739</v>
      </c>
      <c r="AS35" s="35">
        <f>SUMIF('8 PRIMAIRE PRIVE'!$CN:$CN,$BQ35,'8 PRIMAIRE PRIVE'!$BQ:$BQ)</f>
        <v>175</v>
      </c>
      <c r="AT35" s="35">
        <f>SUMIF('8 PRIMAIRE PRIVE'!$CN:$CN,$BQ35,'8 PRIMAIRE PRIVE'!$AK:$AK)</f>
        <v>180</v>
      </c>
      <c r="AU35" s="35">
        <f>SUMIF('8 PRIMAIRE PRIVE'!$CN:$CN,$BQ35,'8 PRIMAIRE PRIVE'!$CO:$CO)</f>
        <v>7573</v>
      </c>
      <c r="AV35" s="35">
        <f>SUMIF('8 PRIMAIRE PRIVE'!$CN:$CN,$BQ35,'8 PRIMAIRE PRIVE'!$AO:$AO)</f>
        <v>36</v>
      </c>
      <c r="AW35" s="167"/>
      <c r="AX35" s="34" t="s">
        <v>102</v>
      </c>
      <c r="AY35" s="35">
        <f>SUMIF('9 COLLEGE PRIVE'!$CJ:$CJ,$BQ35,'9 COLLEGE PRIVE'!$K:$K)</f>
        <v>2384</v>
      </c>
      <c r="AZ35" s="35">
        <f>SUMIF('9 COLLEGE PRIVE'!$CJ:$CJ,$BQ35,'9 COLLEGE PRIVE'!$W:$W)</f>
        <v>136</v>
      </c>
      <c r="BA35" s="35">
        <f>SUMIF('9 COLLEGE PRIVE'!$CJ:$CJ,$BQ35,'9 COLLEGE PRIVE'!$AX:$AX)</f>
        <v>542</v>
      </c>
      <c r="BB35" s="35">
        <f>SUMIF('9 COLLEGE PRIVE'!$CJ:$CJ,$BQ35,'9 COLLEGE PRIVE'!$BB:$BB)</f>
        <v>353</v>
      </c>
      <c r="BC35" s="35">
        <f>SUMIF('9 COLLEGE PRIVE'!$CJ:$CJ,$BQ35,'9 COLLEGE PRIVE'!$BL:$BL)</f>
        <v>153</v>
      </c>
      <c r="BD35" s="35">
        <f>SUMIF('9 COLLEGE PRIVE'!$CJ:$CJ,$BQ35,'9 COLLEGE PRIVE'!$AF:$AF)</f>
        <v>116</v>
      </c>
      <c r="BE35" s="35">
        <f>SUMIF('9 COLLEGE PRIVE'!$CJ:$CJ,$BQ35,'9 COLLEGE PRIVE'!$CK:$CK)</f>
        <v>2569</v>
      </c>
      <c r="BF35" s="35">
        <f>SUMIF('9 COLLEGE PRIVE'!$CJ:$CJ,$BQ35,'9 COLLEGE PRIVE'!$AJ:$AJ)</f>
        <v>26</v>
      </c>
      <c r="BG35" s="35">
        <f>SUMIF('10 LYCEE PRIVE'!$DQ:$DQ,$BQ35,'10 LYCEE PRIVE'!$U:$U)</f>
        <v>600</v>
      </c>
      <c r="BH35" s="35">
        <f>SUMIF('10 LYCEE PRIVE'!$DQ:$DQ,$BQ35,'10 LYCEE PRIVE'!$AQ:$AQ)</f>
        <v>31</v>
      </c>
      <c r="BI35" s="35">
        <f>SUMIF('10 LYCEE PRIVE'!$DQ:$DQ,$BQ35,'10 LYCEE PRIVE'!$DR:$DR)</f>
        <v>227</v>
      </c>
      <c r="BJ35" s="35">
        <f>SUMIF('10 LYCEE PRIVE'!$DQ:$DQ,$BQ35,'10 LYCEE PRIVE'!$DS:$DS)</f>
        <v>115</v>
      </c>
      <c r="BK35" s="35">
        <f>SUMIF('10 LYCEE PRIVE'!$DQ:$DQ,$BQ35,'10 LYCEE PRIVE'!$CQ:$CQ)</f>
        <v>41</v>
      </c>
      <c r="BL35" s="35">
        <f>SUMIF('10 LYCEE PRIVE'!$DQ:$DQ,$BQ35,'10 LYCEE PRIVE'!$BE:$BE)</f>
        <v>23</v>
      </c>
      <c r="BM35" s="35">
        <f>SUMIF('10 LYCEE PRIVE'!$DQ:$DQ,$BQ35,'10 LYCEE PRIVE'!$DT:$DT)</f>
        <v>964</v>
      </c>
      <c r="BN35" s="35">
        <f>SUMIF('10 LYCEE PRIVE'!$DQ:$DQ,$BQ35,'10 LYCEE PRIVE'!$BI:$BI)</f>
        <v>5</v>
      </c>
      <c r="BO35" s="135"/>
      <c r="BP35" s="139" t="str">
        <f t="shared" si="0"/>
        <v>BETSIBOKA</v>
      </c>
      <c r="BQ35" s="139" t="str">
        <f t="shared" si="1"/>
        <v>BETSIBOKATOTAL</v>
      </c>
    </row>
    <row r="36" spans="1:69">
      <c r="A36" s="162" t="s">
        <v>132</v>
      </c>
      <c r="B36" s="13" t="s">
        <v>119</v>
      </c>
      <c r="C36" s="12">
        <f>SUMIF('3 PRESCOLAIRE PUBLIC'!$AU:$AU,$BQ36,'3 PRESCOLAIRE PUBLIC'!$K:$K)</f>
        <v>12298</v>
      </c>
      <c r="D36" s="12">
        <f>SUMIF('3 PRESCOLAIRE PUBLIC'!$AU:$AU,$BQ36,'3 PRESCOLAIRE PUBLIC'!$T:$T)</f>
        <v>262</v>
      </c>
      <c r="E36" s="12">
        <f>SUMIF('3 PRESCOLAIRE PUBLIC'!$AU:$AU,$BQ36,'3 PRESCOLAIRE PUBLIC'!$AV:$AV)</f>
        <v>2806</v>
      </c>
      <c r="F36" s="12">
        <f>SUMIF('3 PRESCOLAIRE PUBLIC'!$AU:$AU,$BQ36,'3 PRESCOLAIRE PUBLIC'!$AC:$AC)</f>
        <v>447</v>
      </c>
      <c r="G36" s="12">
        <f>SUMIF('3 PRESCOLAIRE PUBLIC'!$AU:$AU,$BQ36,'3 PRESCOLAIRE PUBLIC'!$AH:$AH)</f>
        <v>293</v>
      </c>
      <c r="H36" s="12">
        <f>SUMIF('4 PRIMAIRE PUBLIC'!$CR:$CR,$BQ36,'4 PRIMAIRE PUBLIC'!$M:$M)</f>
        <v>110480</v>
      </c>
      <c r="I36" s="12">
        <f>SUMIF('4 PRIMAIRE PUBLIC'!$CR:$CR,$BQ36,'4 PRIMAIRE PUBLIC'!$AA:$AA)</f>
        <v>17635</v>
      </c>
      <c r="J36" s="12">
        <f>SUMIF('4 PRIMAIRE PUBLIC'!$CR:$CR,$BQ36,'4 PRIMAIRE PUBLIC'!$BC:$BC)</f>
        <v>5505</v>
      </c>
      <c r="K36" s="12">
        <f>SUMIF('4 PRIMAIRE PUBLIC'!$CR:$CR,$BQ36,'4 PRIMAIRE PUBLIC'!$BG:$BG)</f>
        <v>2670</v>
      </c>
      <c r="L36" s="12">
        <f>SUMIF('4 PRIMAIRE PUBLIC'!$CR:$CR,$BQ36,'4 PRIMAIRE PUBLIC'!$BV:$BV)</f>
        <v>2308</v>
      </c>
      <c r="M36" s="12">
        <f>SUMIF('4 PRIMAIRE PUBLIC'!$CR:$CR,$BQ36,'4 PRIMAIRE PUBLIC'!$AK:$AK)</f>
        <v>1634</v>
      </c>
      <c r="N36" s="12">
        <f>SUMIF('4 PRIMAIRE PUBLIC'!$CR:$CR,$BQ36,'4 PRIMAIRE PUBLIC'!$CS:$CS)</f>
        <v>41265</v>
      </c>
      <c r="O36" s="12">
        <f>SUMIF('4 PRIMAIRE PUBLIC'!$CR:$CR,$BQ36,'4 PRIMAIRE PUBLIC'!$AO:$AO)</f>
        <v>686</v>
      </c>
      <c r="P36" s="162" t="s">
        <v>132</v>
      </c>
      <c r="Q36" s="13" t="s">
        <v>119</v>
      </c>
      <c r="R36" s="12">
        <f>SUMIF('5 COLLEGE PUBLIC'!$CM:$CM,$BQ36,'5 COLLEGE PUBLIC'!$K:$K)</f>
        <v>11426</v>
      </c>
      <c r="S36" s="12">
        <f>SUMIF('5 COLLEGE PUBLIC'!$CM:$CM,$BQ36,'5 COLLEGE PUBLIC'!$W:$W)</f>
        <v>1078</v>
      </c>
      <c r="T36" s="12">
        <f>SUMIF('5 COLLEGE PUBLIC'!$CM:$CM,$BQ36,'5 COLLEGE PUBLIC'!$AX:$AX)</f>
        <v>1865</v>
      </c>
      <c r="U36" s="12">
        <f>SUMIF('5 COLLEGE PUBLIC'!$CM:$CM,$BQ36,'5 COLLEGE PUBLIC'!$BB:$BB)</f>
        <v>845</v>
      </c>
      <c r="V36" s="12">
        <f>SUMIF('5 COLLEGE PUBLIC'!$CM:$CM,$BQ36,'5 COLLEGE PUBLIC'!$BQ:$BQ)</f>
        <v>500</v>
      </c>
      <c r="W36" s="12">
        <f>SUMIF('5 COLLEGE PUBLIC'!$CM:$CM,$BQ36,'5 COLLEGE PUBLIC'!$AF:$AF)</f>
        <v>196</v>
      </c>
      <c r="X36" s="12">
        <f>SUMIF('5 COLLEGE PUBLIC'!$CM:$CM,$BQ36,'5 COLLEGE PUBLIC'!$CN:$CN)</f>
        <v>7501</v>
      </c>
      <c r="Y36" s="12">
        <f>SUMIF('5 COLLEGE PUBLIC'!$CM:$CM,$BQ36,'5 COLLEGE PUBLIC'!$AJ:$AJ)</f>
        <v>43</v>
      </c>
      <c r="Z36" s="8">
        <f>SUMIF('6 LYCEE PUBLIC'!$DT:$DT,$BQ36,'6 LYCEE PUBLIC'!$U:$U)</f>
        <v>2605</v>
      </c>
      <c r="AA36" s="8">
        <f>SUMIF('6 LYCEE PUBLIC'!$DT:$DT,$BQ36,'6 LYCEE PUBLIC'!$AQ:$AQ)</f>
        <v>269</v>
      </c>
      <c r="AB36" s="8">
        <f>SUMIF('6 LYCEE PUBLIC'!$DT:$DT,$BQ36,'6 LYCEE PUBLIC'!$DU:$DU)</f>
        <v>744</v>
      </c>
      <c r="AC36" s="8">
        <f>SUMIF('6 LYCEE PUBLIC'!$DT:$DT,$BQ36,'6 LYCEE PUBLIC'!$DV:$DV)</f>
        <v>395</v>
      </c>
      <c r="AD36" s="8">
        <f>SUMIF('6 LYCEE PUBLIC'!$DT:$DT,$BQ36,'6 LYCEE PUBLIC'!$CV:$CV)</f>
        <v>142</v>
      </c>
      <c r="AE36" s="8">
        <f>SUMIF('6 LYCEE PUBLIC'!$DT:$DT,$BQ36,'6 LYCEE PUBLIC'!$BE:$BE)</f>
        <v>48</v>
      </c>
      <c r="AF36" s="8">
        <f>SUMIF('6 LYCEE PUBLIC'!$DT:$DT,$BQ36,'6 LYCEE PUBLIC'!$DW:$DW)</f>
        <v>1958</v>
      </c>
      <c r="AG36" s="8">
        <f>SUMIF('6 LYCEE PUBLIC'!$DT:$DT,$BQ36,'6 LYCEE PUBLIC'!$BI:$BI)</f>
        <v>7</v>
      </c>
      <c r="AH36" s="166" t="s">
        <v>132</v>
      </c>
      <c r="AI36" s="7" t="s">
        <v>119</v>
      </c>
      <c r="AJ36" s="8">
        <f>SUMIF('7 PRESCOLAIRE PRIVE'!$AP:$AP,$BQ36,'7 PRESCOLAIRE PRIVE'!$K:$K)</f>
        <v>2060</v>
      </c>
      <c r="AK36" s="8">
        <f>SUMIF('7 PRESCOLAIRE PRIVE'!$AP:$AP,$BQ36,'7 PRESCOLAIRE PRIVE'!$T:$T)</f>
        <v>65</v>
      </c>
      <c r="AL36" s="8">
        <f>SUMIF('7 PRESCOLAIRE PRIVE'!$AP:$AP,$BQ36,'7 PRESCOLAIRE PRIVE'!$AQ:$AQ)</f>
        <v>1767</v>
      </c>
      <c r="AM36" s="8">
        <f>SUMIF('7 PRESCOLAIRE PRIVE'!$AP:$AP,$BQ36,'7 PRESCOLAIRE PRIVE'!$X:$X)</f>
        <v>70</v>
      </c>
      <c r="AN36" s="8">
        <f>SUMIF('7 PRESCOLAIRE PRIVE'!$AP:$AP,$BQ36,'7 PRESCOLAIRE PRIVE'!$AC:$AC)</f>
        <v>46</v>
      </c>
      <c r="AO36" s="4">
        <f>SUMIF('8 PRIMAIRE PRIVE'!$CN:$CN,$BQ36,'8 PRIMAIRE PRIVE'!$M:$M)</f>
        <v>8430</v>
      </c>
      <c r="AP36" s="4">
        <f>SUMIF('8 PRIMAIRE PRIVE'!$CN:$CN,$BQ36,'8 PRIMAIRE PRIVE'!$AA:$AA)</f>
        <v>655</v>
      </c>
      <c r="AQ36" s="4">
        <f>SUMIF('8 PRIMAIRE PRIVE'!$CN:$CN,$BQ36,'8 PRIMAIRE PRIVE'!$BC:$BC)</f>
        <v>1253</v>
      </c>
      <c r="AR36" s="4">
        <f>SUMIF('8 PRIMAIRE PRIVE'!$CN:$CN,$BQ36,'8 PRIMAIRE PRIVE'!$BG:$BG)</f>
        <v>959</v>
      </c>
      <c r="AS36" s="4">
        <f>SUMIF('8 PRIMAIRE PRIVE'!$CN:$CN,$BQ36,'8 PRIMAIRE PRIVE'!$BQ:$BQ)</f>
        <v>241</v>
      </c>
      <c r="AT36" s="4">
        <f>SUMIF('8 PRIMAIRE PRIVE'!$CN:$CN,$BQ36,'8 PRIMAIRE PRIVE'!$AK:$AK)</f>
        <v>236</v>
      </c>
      <c r="AU36" s="4">
        <f>SUMIF('8 PRIMAIRE PRIVE'!$CN:$CN,$BQ36,'8 PRIMAIRE PRIVE'!$CO:$CO)</f>
        <v>8740</v>
      </c>
      <c r="AV36" s="4">
        <f>SUMIF('8 PRIMAIRE PRIVE'!$CN:$CN,$BQ36,'8 PRIMAIRE PRIVE'!$AO:$AO)</f>
        <v>64</v>
      </c>
      <c r="AW36" s="167" t="s">
        <v>132</v>
      </c>
      <c r="AX36" s="7" t="s">
        <v>119</v>
      </c>
      <c r="AY36" s="4">
        <f>SUMIF('9 COLLEGE PRIVE'!$CJ:$CJ,$BQ36,'9 COLLEGE PRIVE'!$K:$K)</f>
        <v>4012</v>
      </c>
      <c r="AZ36" s="4">
        <f>SUMIF('9 COLLEGE PRIVE'!$CJ:$CJ,$BQ36,'9 COLLEGE PRIVE'!$W:$W)</f>
        <v>230</v>
      </c>
      <c r="BA36" s="4">
        <f>SUMIF('9 COLLEGE PRIVE'!$CJ:$CJ,$BQ36,'9 COLLEGE PRIVE'!$AX:$AX)</f>
        <v>1013</v>
      </c>
      <c r="BB36" s="4">
        <f>SUMIF('9 COLLEGE PRIVE'!$CJ:$CJ,$BQ36,'9 COLLEGE PRIVE'!$BB:$BB)</f>
        <v>610</v>
      </c>
      <c r="BC36" s="4">
        <f>SUMIF('9 COLLEGE PRIVE'!$CJ:$CJ,$BQ36,'9 COLLEGE PRIVE'!$BL:$BL)</f>
        <v>248</v>
      </c>
      <c r="BD36" s="4">
        <f>SUMIF('9 COLLEGE PRIVE'!$CJ:$CJ,$BQ36,'9 COLLEGE PRIVE'!$AF:$AF)</f>
        <v>173</v>
      </c>
      <c r="BE36" s="4">
        <f>SUMIF('9 COLLEGE PRIVE'!$CJ:$CJ,$BQ36,'9 COLLEGE PRIVE'!$CK:$CK)</f>
        <v>4223</v>
      </c>
      <c r="BF36" s="4">
        <f>SUMIF('9 COLLEGE PRIVE'!$CJ:$CJ,$BQ36,'9 COLLEGE PRIVE'!$AJ:$AJ)</f>
        <v>41</v>
      </c>
      <c r="BG36" s="4">
        <f>SUMIF('10 LYCEE PRIVE'!$DQ:$DQ,$BQ36,'10 LYCEE PRIVE'!$U:$U)</f>
        <v>1071</v>
      </c>
      <c r="BH36" s="4">
        <f>SUMIF('10 LYCEE PRIVE'!$DQ:$DQ,$BQ36,'10 LYCEE PRIVE'!$AQ:$AQ)</f>
        <v>61</v>
      </c>
      <c r="BI36" s="4">
        <f>SUMIF('10 LYCEE PRIVE'!$DQ:$DQ,$BQ36,'10 LYCEE PRIVE'!$DR:$DR)</f>
        <v>456</v>
      </c>
      <c r="BJ36" s="4">
        <f>SUMIF('10 LYCEE PRIVE'!$DQ:$DQ,$BQ36,'10 LYCEE PRIVE'!$DS:$DS)</f>
        <v>215</v>
      </c>
      <c r="BK36" s="4">
        <f>SUMIF('10 LYCEE PRIVE'!$DQ:$DQ,$BQ36,'10 LYCEE PRIVE'!$CQ:$CQ)</f>
        <v>100</v>
      </c>
      <c r="BL36" s="4">
        <f>SUMIF('10 LYCEE PRIVE'!$DQ:$DQ,$BQ36,'10 LYCEE PRIVE'!$BE:$BE)</f>
        <v>62</v>
      </c>
      <c r="BM36" s="4">
        <f>SUMIF('10 LYCEE PRIVE'!$DQ:$DQ,$BQ36,'10 LYCEE PRIVE'!$DT:$DT)</f>
        <v>1539</v>
      </c>
      <c r="BN36" s="4">
        <f>SUMIF('10 LYCEE PRIVE'!$DQ:$DQ,$BQ36,'10 LYCEE PRIVE'!$BI:$BI)</f>
        <v>16</v>
      </c>
      <c r="BO36" s="135"/>
      <c r="BP36" s="139" t="str">
        <f t="shared" si="0"/>
        <v>BOENY</v>
      </c>
      <c r="BQ36" s="139" t="str">
        <f t="shared" si="1"/>
        <v>BOENYRURAL</v>
      </c>
    </row>
    <row r="37" spans="1:69">
      <c r="A37" s="162"/>
      <c r="B37" s="13" t="s">
        <v>120</v>
      </c>
      <c r="C37" s="12">
        <f>SUMIF('3 PRESCOLAIRE PUBLIC'!$AU:$AU,$BQ37,'3 PRESCOLAIRE PUBLIC'!$K:$K)</f>
        <v>2981</v>
      </c>
      <c r="D37" s="12">
        <f>SUMIF('3 PRESCOLAIRE PUBLIC'!$AU:$AU,$BQ37,'3 PRESCOLAIRE PUBLIC'!$T:$T)</f>
        <v>53</v>
      </c>
      <c r="E37" s="12">
        <f>SUMIF('3 PRESCOLAIRE PUBLIC'!$AU:$AU,$BQ37,'3 PRESCOLAIRE PUBLIC'!$AV:$AV)</f>
        <v>1385</v>
      </c>
      <c r="F37" s="12">
        <f>SUMIF('3 PRESCOLAIRE PUBLIC'!$AU:$AU,$BQ37,'3 PRESCOLAIRE PUBLIC'!$AC:$AC)</f>
        <v>113</v>
      </c>
      <c r="G37" s="12">
        <f>SUMIF('3 PRESCOLAIRE PUBLIC'!$AU:$AU,$BQ37,'3 PRESCOLAIRE PUBLIC'!$AH:$AH)</f>
        <v>42</v>
      </c>
      <c r="H37" s="12">
        <f>SUMIF('4 PRIMAIRE PUBLIC'!$CR:$CR,$BQ37,'4 PRIMAIRE PUBLIC'!$M:$M)</f>
        <v>29992</v>
      </c>
      <c r="I37" s="12">
        <f>SUMIF('4 PRIMAIRE PUBLIC'!$CR:$CR,$BQ37,'4 PRIMAIRE PUBLIC'!$AA:$AA)</f>
        <v>4722</v>
      </c>
      <c r="J37" s="12">
        <f>SUMIF('4 PRIMAIRE PUBLIC'!$CR:$CR,$BQ37,'4 PRIMAIRE PUBLIC'!$BC:$BC)</f>
        <v>3391</v>
      </c>
      <c r="K37" s="12">
        <f>SUMIF('4 PRIMAIRE PUBLIC'!$CR:$CR,$BQ37,'4 PRIMAIRE PUBLIC'!$BG:$BG)</f>
        <v>1613</v>
      </c>
      <c r="L37" s="12">
        <f>SUMIF('4 PRIMAIRE PUBLIC'!$CR:$CR,$BQ37,'4 PRIMAIRE PUBLIC'!$BV:$BV)</f>
        <v>513</v>
      </c>
      <c r="M37" s="12">
        <f>SUMIF('4 PRIMAIRE PUBLIC'!$CR:$CR,$BQ37,'4 PRIMAIRE PUBLIC'!$AK:$AK)</f>
        <v>426</v>
      </c>
      <c r="N37" s="12">
        <f>SUMIF('4 PRIMAIRE PUBLIC'!$CR:$CR,$BQ37,'4 PRIMAIRE PUBLIC'!$CS:$CS)</f>
        <v>14523</v>
      </c>
      <c r="O37" s="12">
        <f>SUMIF('4 PRIMAIRE PUBLIC'!$CR:$CR,$BQ37,'4 PRIMAIRE PUBLIC'!$AO:$AO)</f>
        <v>72</v>
      </c>
      <c r="P37" s="162"/>
      <c r="Q37" s="13" t="s">
        <v>120</v>
      </c>
      <c r="R37" s="12">
        <f>SUMIF('5 COLLEGE PUBLIC'!$CM:$CM,$BQ37,'5 COLLEGE PUBLIC'!$K:$K)</f>
        <v>11929</v>
      </c>
      <c r="S37" s="12">
        <f>SUMIF('5 COLLEGE PUBLIC'!$CM:$CM,$BQ37,'5 COLLEGE PUBLIC'!$W:$W)</f>
        <v>1823</v>
      </c>
      <c r="T37" s="12">
        <f>SUMIF('5 COLLEGE PUBLIC'!$CM:$CM,$BQ37,'5 COLLEGE PUBLIC'!$AX:$AX)</f>
        <v>2817</v>
      </c>
      <c r="U37" s="12">
        <f>SUMIF('5 COLLEGE PUBLIC'!$CM:$CM,$BQ37,'5 COLLEGE PUBLIC'!$BB:$BB)</f>
        <v>853</v>
      </c>
      <c r="V37" s="12">
        <f>SUMIF('5 COLLEGE PUBLIC'!$CM:$CM,$BQ37,'5 COLLEGE PUBLIC'!$BQ:$BQ)</f>
        <v>366</v>
      </c>
      <c r="W37" s="12">
        <f>SUMIF('5 COLLEGE PUBLIC'!$CM:$CM,$BQ37,'5 COLLEGE PUBLIC'!$AF:$AF)</f>
        <v>128</v>
      </c>
      <c r="X37" s="12">
        <f>SUMIF('5 COLLEGE PUBLIC'!$CM:$CM,$BQ37,'5 COLLEGE PUBLIC'!$CN:$CN)</f>
        <v>6347</v>
      </c>
      <c r="Y37" s="12">
        <f>SUMIF('5 COLLEGE PUBLIC'!$CM:$CM,$BQ37,'5 COLLEGE PUBLIC'!$AJ:$AJ)</f>
        <v>12</v>
      </c>
      <c r="Z37" s="8">
        <f>SUMIF('6 LYCEE PUBLIC'!$DT:$DT,$BQ37,'6 LYCEE PUBLIC'!$U:$U)</f>
        <v>3971</v>
      </c>
      <c r="AA37" s="8">
        <f>SUMIF('6 LYCEE PUBLIC'!$DT:$DT,$BQ37,'6 LYCEE PUBLIC'!$AQ:$AQ)</f>
        <v>439</v>
      </c>
      <c r="AB37" s="8">
        <f>SUMIF('6 LYCEE PUBLIC'!$DT:$DT,$BQ37,'6 LYCEE PUBLIC'!$DU:$DU)</f>
        <v>979</v>
      </c>
      <c r="AC37" s="8">
        <f>SUMIF('6 LYCEE PUBLIC'!$DT:$DT,$BQ37,'6 LYCEE PUBLIC'!$DV:$DV)</f>
        <v>410</v>
      </c>
      <c r="AD37" s="8">
        <f>SUMIF('6 LYCEE PUBLIC'!$DT:$DT,$BQ37,'6 LYCEE PUBLIC'!$CV:$CV)</f>
        <v>163</v>
      </c>
      <c r="AE37" s="8">
        <f>SUMIF('6 LYCEE PUBLIC'!$DT:$DT,$BQ37,'6 LYCEE PUBLIC'!$BE:$BE)</f>
        <v>67</v>
      </c>
      <c r="AF37" s="8">
        <f>SUMIF('6 LYCEE PUBLIC'!$DT:$DT,$BQ37,'6 LYCEE PUBLIC'!$DW:$DW)</f>
        <v>3515</v>
      </c>
      <c r="AG37" s="8">
        <f>SUMIF('6 LYCEE PUBLIC'!$DT:$DT,$BQ37,'6 LYCEE PUBLIC'!$BI:$BI)</f>
        <v>5</v>
      </c>
      <c r="AH37" s="166"/>
      <c r="AI37" s="7" t="s">
        <v>120</v>
      </c>
      <c r="AJ37" s="8">
        <f>SUMIF('7 PRESCOLAIRE PRIVE'!$AP:$AP,$BQ37,'7 PRESCOLAIRE PRIVE'!$K:$K)</f>
        <v>9730</v>
      </c>
      <c r="AK37" s="8">
        <f>SUMIF('7 PRESCOLAIRE PRIVE'!$AP:$AP,$BQ37,'7 PRESCOLAIRE PRIVE'!$T:$T)</f>
        <v>313</v>
      </c>
      <c r="AL37" s="8">
        <f>SUMIF('7 PRESCOLAIRE PRIVE'!$AP:$AP,$BQ37,'7 PRESCOLAIRE PRIVE'!$AQ:$AQ)</f>
        <v>9133</v>
      </c>
      <c r="AM37" s="8">
        <f>SUMIF('7 PRESCOLAIRE PRIVE'!$AP:$AP,$BQ37,'7 PRESCOLAIRE PRIVE'!$X:$X)</f>
        <v>377</v>
      </c>
      <c r="AN37" s="8">
        <f>SUMIF('7 PRESCOLAIRE PRIVE'!$AP:$AP,$BQ37,'7 PRESCOLAIRE PRIVE'!$AC:$AC)</f>
        <v>124</v>
      </c>
      <c r="AO37" s="4">
        <f>SUMIF('8 PRIMAIRE PRIVE'!$CN:$CN,$BQ37,'8 PRIMAIRE PRIVE'!$M:$M)</f>
        <v>23516</v>
      </c>
      <c r="AP37" s="4">
        <f>SUMIF('8 PRIMAIRE PRIVE'!$CN:$CN,$BQ37,'8 PRIMAIRE PRIVE'!$AA:$AA)</f>
        <v>1082</v>
      </c>
      <c r="AQ37" s="4">
        <f>SUMIF('8 PRIMAIRE PRIVE'!$CN:$CN,$BQ37,'8 PRIMAIRE PRIVE'!$BC:$BC)</f>
        <v>3643</v>
      </c>
      <c r="AR37" s="4">
        <f>SUMIF('8 PRIMAIRE PRIVE'!$CN:$CN,$BQ37,'8 PRIMAIRE PRIVE'!$BG:$BG)</f>
        <v>3038</v>
      </c>
      <c r="AS37" s="4">
        <f>SUMIF('8 PRIMAIRE PRIVE'!$CN:$CN,$BQ37,'8 PRIMAIRE PRIVE'!$BQ:$BQ)</f>
        <v>722</v>
      </c>
      <c r="AT37" s="4">
        <f>SUMIF('8 PRIMAIRE PRIVE'!$CN:$CN,$BQ37,'8 PRIMAIRE PRIVE'!$AK:$AK)</f>
        <v>745</v>
      </c>
      <c r="AU37" s="4">
        <f>SUMIF('8 PRIMAIRE PRIVE'!$CN:$CN,$BQ37,'8 PRIMAIRE PRIVE'!$CO:$CO)</f>
        <v>27658</v>
      </c>
      <c r="AV37" s="4">
        <f>SUMIF('8 PRIMAIRE PRIVE'!$CN:$CN,$BQ37,'8 PRIMAIRE PRIVE'!$AO:$AO)</f>
        <v>136</v>
      </c>
      <c r="AW37" s="167"/>
      <c r="AX37" s="7" t="s">
        <v>120</v>
      </c>
      <c r="AY37" s="4">
        <f>SUMIF('9 COLLEGE PRIVE'!$CJ:$CJ,$BQ37,'9 COLLEGE PRIVE'!$K:$K)</f>
        <v>13494</v>
      </c>
      <c r="AZ37" s="4">
        <f>SUMIF('9 COLLEGE PRIVE'!$CJ:$CJ,$BQ37,'9 COLLEGE PRIVE'!$W:$W)</f>
        <v>588</v>
      </c>
      <c r="BA37" s="4">
        <f>SUMIF('9 COLLEGE PRIVE'!$CJ:$CJ,$BQ37,'9 COLLEGE PRIVE'!$AX:$AX)</f>
        <v>3633</v>
      </c>
      <c r="BB37" s="4">
        <f>SUMIF('9 COLLEGE PRIVE'!$CJ:$CJ,$BQ37,'9 COLLEGE PRIVE'!$BB:$BB)</f>
        <v>1841</v>
      </c>
      <c r="BC37" s="4">
        <f>SUMIF('9 COLLEGE PRIVE'!$CJ:$CJ,$BQ37,'9 COLLEGE PRIVE'!$BL:$BL)</f>
        <v>729</v>
      </c>
      <c r="BD37" s="4">
        <f>SUMIF('9 COLLEGE PRIVE'!$CJ:$CJ,$BQ37,'9 COLLEGE PRIVE'!$AF:$AF)</f>
        <v>416</v>
      </c>
      <c r="BE37" s="4">
        <f>SUMIF('9 COLLEGE PRIVE'!$CJ:$CJ,$BQ37,'9 COLLEGE PRIVE'!$CK:$CK)</f>
        <v>15877</v>
      </c>
      <c r="BF37" s="4">
        <f>SUMIF('9 COLLEGE PRIVE'!$CJ:$CJ,$BQ37,'9 COLLEGE PRIVE'!$AJ:$AJ)</f>
        <v>80</v>
      </c>
      <c r="BG37" s="4">
        <f>SUMIF('10 LYCEE PRIVE'!$DQ:$DQ,$BQ37,'10 LYCEE PRIVE'!$U:$U)</f>
        <v>5824</v>
      </c>
      <c r="BH37" s="4">
        <f>SUMIF('10 LYCEE PRIVE'!$DQ:$DQ,$BQ37,'10 LYCEE PRIVE'!$AQ:$AQ)</f>
        <v>233</v>
      </c>
      <c r="BI37" s="4">
        <f>SUMIF('10 LYCEE PRIVE'!$DQ:$DQ,$BQ37,'10 LYCEE PRIVE'!$DR:$DR)</f>
        <v>1743</v>
      </c>
      <c r="BJ37" s="4">
        <f>SUMIF('10 LYCEE PRIVE'!$DQ:$DQ,$BQ37,'10 LYCEE PRIVE'!$DS:$DS)</f>
        <v>994</v>
      </c>
      <c r="BK37" s="4">
        <f>SUMIF('10 LYCEE PRIVE'!$DQ:$DQ,$BQ37,'10 LYCEE PRIVE'!$CQ:$CQ)</f>
        <v>362</v>
      </c>
      <c r="BL37" s="4">
        <f>SUMIF('10 LYCEE PRIVE'!$DQ:$DQ,$BQ37,'10 LYCEE PRIVE'!$BE:$BE)</f>
        <v>178</v>
      </c>
      <c r="BM37" s="4">
        <f>SUMIF('10 LYCEE PRIVE'!$DQ:$DQ,$BQ37,'10 LYCEE PRIVE'!$DT:$DT)</f>
        <v>7143</v>
      </c>
      <c r="BN37" s="4">
        <f>SUMIF('10 LYCEE PRIVE'!$DQ:$DQ,$BQ37,'10 LYCEE PRIVE'!$BI:$BI)</f>
        <v>38</v>
      </c>
      <c r="BO37" s="135"/>
      <c r="BP37" s="139" t="str">
        <f t="shared" si="0"/>
        <v>BOENY</v>
      </c>
      <c r="BQ37" s="139" t="str">
        <f t="shared" si="1"/>
        <v>BOENYURBAIN</v>
      </c>
    </row>
    <row r="38" spans="1:69">
      <c r="A38" s="162"/>
      <c r="B38" s="34" t="s">
        <v>102</v>
      </c>
      <c r="C38" s="35">
        <f>SUMIF('3 PRESCOLAIRE PUBLIC'!$AU:$AU,$BQ38,'3 PRESCOLAIRE PUBLIC'!$K:$K)</f>
        <v>15279</v>
      </c>
      <c r="D38" s="35">
        <f>SUMIF('3 PRESCOLAIRE PUBLIC'!$AU:$AU,$BQ38,'3 PRESCOLAIRE PUBLIC'!$T:$T)</f>
        <v>315</v>
      </c>
      <c r="E38" s="35">
        <f>SUMIF('3 PRESCOLAIRE PUBLIC'!$AU:$AU,$BQ38,'3 PRESCOLAIRE PUBLIC'!$AV:$AV)</f>
        <v>4191</v>
      </c>
      <c r="F38" s="35">
        <f>SUMIF('3 PRESCOLAIRE PUBLIC'!$AU:$AU,$BQ38,'3 PRESCOLAIRE PUBLIC'!$AC:$AC)</f>
        <v>560</v>
      </c>
      <c r="G38" s="35">
        <f>SUMIF('3 PRESCOLAIRE PUBLIC'!$AU:$AU,$BQ38,'3 PRESCOLAIRE PUBLIC'!$AH:$AH)</f>
        <v>335</v>
      </c>
      <c r="H38" s="35">
        <f>SUMIF('4 PRIMAIRE PUBLIC'!$CR:$CR,$BQ38,'4 PRIMAIRE PUBLIC'!$M:$M)</f>
        <v>140472</v>
      </c>
      <c r="I38" s="35">
        <f>SUMIF('4 PRIMAIRE PUBLIC'!$CR:$CR,$BQ38,'4 PRIMAIRE PUBLIC'!$AA:$AA)</f>
        <v>22357</v>
      </c>
      <c r="J38" s="35">
        <f>SUMIF('4 PRIMAIRE PUBLIC'!$CR:$CR,$BQ38,'4 PRIMAIRE PUBLIC'!$BC:$BC)</f>
        <v>8896</v>
      </c>
      <c r="K38" s="35">
        <f>SUMIF('4 PRIMAIRE PUBLIC'!$CR:$CR,$BQ38,'4 PRIMAIRE PUBLIC'!$BG:$BG)</f>
        <v>4283</v>
      </c>
      <c r="L38" s="35">
        <f>SUMIF('4 PRIMAIRE PUBLIC'!$CR:$CR,$BQ38,'4 PRIMAIRE PUBLIC'!$BV:$BV)</f>
        <v>2821</v>
      </c>
      <c r="M38" s="35">
        <f>SUMIF('4 PRIMAIRE PUBLIC'!$CR:$CR,$BQ38,'4 PRIMAIRE PUBLIC'!$AK:$AK)</f>
        <v>2060</v>
      </c>
      <c r="N38" s="35">
        <f>SUMIF('4 PRIMAIRE PUBLIC'!$CR:$CR,$BQ38,'4 PRIMAIRE PUBLIC'!$CS:$CS)</f>
        <v>55788</v>
      </c>
      <c r="O38" s="35">
        <f>SUMIF('4 PRIMAIRE PUBLIC'!$CR:$CR,$BQ38,'4 PRIMAIRE PUBLIC'!$AO:$AO)</f>
        <v>758</v>
      </c>
      <c r="P38" s="162"/>
      <c r="Q38" s="34" t="s">
        <v>102</v>
      </c>
      <c r="R38" s="35">
        <f>SUMIF('5 COLLEGE PUBLIC'!$CM:$CM,$BQ38,'5 COLLEGE PUBLIC'!$K:$K)</f>
        <v>23355</v>
      </c>
      <c r="S38" s="35">
        <f>SUMIF('5 COLLEGE PUBLIC'!$CM:$CM,$BQ38,'5 COLLEGE PUBLIC'!$W:$W)</f>
        <v>2901</v>
      </c>
      <c r="T38" s="35">
        <f>SUMIF('5 COLLEGE PUBLIC'!$CM:$CM,$BQ38,'5 COLLEGE PUBLIC'!$AX:$AX)</f>
        <v>4682</v>
      </c>
      <c r="U38" s="35">
        <f>SUMIF('5 COLLEGE PUBLIC'!$CM:$CM,$BQ38,'5 COLLEGE PUBLIC'!$BB:$BB)</f>
        <v>1698</v>
      </c>
      <c r="V38" s="35">
        <f>SUMIF('5 COLLEGE PUBLIC'!$CM:$CM,$BQ38,'5 COLLEGE PUBLIC'!$BQ:$BQ)</f>
        <v>866</v>
      </c>
      <c r="W38" s="35">
        <f>SUMIF('5 COLLEGE PUBLIC'!$CM:$CM,$BQ38,'5 COLLEGE PUBLIC'!$AF:$AF)</f>
        <v>324</v>
      </c>
      <c r="X38" s="35">
        <f>SUMIF('5 COLLEGE PUBLIC'!$CM:$CM,$BQ38,'5 COLLEGE PUBLIC'!$CN:$CN)</f>
        <v>13848</v>
      </c>
      <c r="Y38" s="35">
        <f>SUMIF('5 COLLEGE PUBLIC'!$CM:$CM,$BQ38,'5 COLLEGE PUBLIC'!$AJ:$AJ)</f>
        <v>55</v>
      </c>
      <c r="Z38" s="35">
        <f>SUMIF('6 LYCEE PUBLIC'!$DT:$DT,$BQ38,'6 LYCEE PUBLIC'!$U:$U)</f>
        <v>6576</v>
      </c>
      <c r="AA38" s="35">
        <f>SUMIF('6 LYCEE PUBLIC'!$DT:$DT,$BQ38,'6 LYCEE PUBLIC'!$AQ:$AQ)</f>
        <v>708</v>
      </c>
      <c r="AB38" s="35">
        <f>SUMIF('6 LYCEE PUBLIC'!$DT:$DT,$BQ38,'6 LYCEE PUBLIC'!$DU:$DU)</f>
        <v>1723</v>
      </c>
      <c r="AC38" s="35">
        <f>SUMIF('6 LYCEE PUBLIC'!$DT:$DT,$BQ38,'6 LYCEE PUBLIC'!$DV:$DV)</f>
        <v>805</v>
      </c>
      <c r="AD38" s="35">
        <f>SUMIF('6 LYCEE PUBLIC'!$DT:$DT,$BQ38,'6 LYCEE PUBLIC'!$CV:$CV)</f>
        <v>305</v>
      </c>
      <c r="AE38" s="35">
        <f>SUMIF('6 LYCEE PUBLIC'!$DT:$DT,$BQ38,'6 LYCEE PUBLIC'!$BE:$BE)</f>
        <v>115</v>
      </c>
      <c r="AF38" s="35">
        <f>SUMIF('6 LYCEE PUBLIC'!$DT:$DT,$BQ38,'6 LYCEE PUBLIC'!$DW:$DW)</f>
        <v>5473</v>
      </c>
      <c r="AG38" s="35">
        <f>SUMIF('6 LYCEE PUBLIC'!$DT:$DT,$BQ38,'6 LYCEE PUBLIC'!$BI:$BI)</f>
        <v>12</v>
      </c>
      <c r="AH38" s="166"/>
      <c r="AI38" s="34" t="s">
        <v>102</v>
      </c>
      <c r="AJ38" s="35">
        <f>SUMIF('7 PRESCOLAIRE PRIVE'!$AP:$AP,$BQ38,'7 PRESCOLAIRE PRIVE'!$K:$K)</f>
        <v>11790</v>
      </c>
      <c r="AK38" s="35">
        <f>SUMIF('7 PRESCOLAIRE PRIVE'!$AP:$AP,$BQ38,'7 PRESCOLAIRE PRIVE'!$T:$T)</f>
        <v>378</v>
      </c>
      <c r="AL38" s="35">
        <f>SUMIF('7 PRESCOLAIRE PRIVE'!$AP:$AP,$BQ38,'7 PRESCOLAIRE PRIVE'!$AQ:$AQ)</f>
        <v>10900</v>
      </c>
      <c r="AM38" s="35">
        <f>SUMIF('7 PRESCOLAIRE PRIVE'!$AP:$AP,$BQ38,'7 PRESCOLAIRE PRIVE'!$X:$X)</f>
        <v>447</v>
      </c>
      <c r="AN38" s="35">
        <f>SUMIF('7 PRESCOLAIRE PRIVE'!$AP:$AP,$BQ38,'7 PRESCOLAIRE PRIVE'!$AC:$AC)</f>
        <v>170</v>
      </c>
      <c r="AO38" s="35">
        <f>SUMIF('8 PRIMAIRE PRIVE'!$CN:$CN,$BQ38,'8 PRIMAIRE PRIVE'!$M:$M)</f>
        <v>31946</v>
      </c>
      <c r="AP38" s="35">
        <f>SUMIF('8 PRIMAIRE PRIVE'!$CN:$CN,$BQ38,'8 PRIMAIRE PRIVE'!$AA:$AA)</f>
        <v>1737</v>
      </c>
      <c r="AQ38" s="35">
        <f>SUMIF('8 PRIMAIRE PRIVE'!$CN:$CN,$BQ38,'8 PRIMAIRE PRIVE'!$BC:$BC)</f>
        <v>4896</v>
      </c>
      <c r="AR38" s="35">
        <f>SUMIF('8 PRIMAIRE PRIVE'!$CN:$CN,$BQ38,'8 PRIMAIRE PRIVE'!$BG:$BG)</f>
        <v>3997</v>
      </c>
      <c r="AS38" s="35">
        <f>SUMIF('8 PRIMAIRE PRIVE'!$CN:$CN,$BQ38,'8 PRIMAIRE PRIVE'!$BQ:$BQ)</f>
        <v>963</v>
      </c>
      <c r="AT38" s="35">
        <f>SUMIF('8 PRIMAIRE PRIVE'!$CN:$CN,$BQ38,'8 PRIMAIRE PRIVE'!$AK:$AK)</f>
        <v>981</v>
      </c>
      <c r="AU38" s="35">
        <f>SUMIF('8 PRIMAIRE PRIVE'!$CN:$CN,$BQ38,'8 PRIMAIRE PRIVE'!$CO:$CO)</f>
        <v>36398</v>
      </c>
      <c r="AV38" s="35">
        <f>SUMIF('8 PRIMAIRE PRIVE'!$CN:$CN,$BQ38,'8 PRIMAIRE PRIVE'!$AO:$AO)</f>
        <v>200</v>
      </c>
      <c r="AW38" s="167"/>
      <c r="AX38" s="34" t="s">
        <v>102</v>
      </c>
      <c r="AY38" s="35">
        <f>SUMIF('9 COLLEGE PRIVE'!$CJ:$CJ,$BQ38,'9 COLLEGE PRIVE'!$K:$K)</f>
        <v>17506</v>
      </c>
      <c r="AZ38" s="35">
        <f>SUMIF('9 COLLEGE PRIVE'!$CJ:$CJ,$BQ38,'9 COLLEGE PRIVE'!$W:$W)</f>
        <v>818</v>
      </c>
      <c r="BA38" s="35">
        <f>SUMIF('9 COLLEGE PRIVE'!$CJ:$CJ,$BQ38,'9 COLLEGE PRIVE'!$AX:$AX)</f>
        <v>4646</v>
      </c>
      <c r="BB38" s="35">
        <f>SUMIF('9 COLLEGE PRIVE'!$CJ:$CJ,$BQ38,'9 COLLEGE PRIVE'!$BB:$BB)</f>
        <v>2451</v>
      </c>
      <c r="BC38" s="35">
        <f>SUMIF('9 COLLEGE PRIVE'!$CJ:$CJ,$BQ38,'9 COLLEGE PRIVE'!$BL:$BL)</f>
        <v>977</v>
      </c>
      <c r="BD38" s="35">
        <f>SUMIF('9 COLLEGE PRIVE'!$CJ:$CJ,$BQ38,'9 COLLEGE PRIVE'!$AF:$AF)</f>
        <v>589</v>
      </c>
      <c r="BE38" s="35">
        <f>SUMIF('9 COLLEGE PRIVE'!$CJ:$CJ,$BQ38,'9 COLLEGE PRIVE'!$CK:$CK)</f>
        <v>20100</v>
      </c>
      <c r="BF38" s="35">
        <f>SUMIF('9 COLLEGE PRIVE'!$CJ:$CJ,$BQ38,'9 COLLEGE PRIVE'!$AJ:$AJ)</f>
        <v>121</v>
      </c>
      <c r="BG38" s="35">
        <f>SUMIF('10 LYCEE PRIVE'!$DQ:$DQ,$BQ38,'10 LYCEE PRIVE'!$U:$U)</f>
        <v>6895</v>
      </c>
      <c r="BH38" s="35">
        <f>SUMIF('10 LYCEE PRIVE'!$DQ:$DQ,$BQ38,'10 LYCEE PRIVE'!$AQ:$AQ)</f>
        <v>294</v>
      </c>
      <c r="BI38" s="35">
        <f>SUMIF('10 LYCEE PRIVE'!$DQ:$DQ,$BQ38,'10 LYCEE PRIVE'!$DR:$DR)</f>
        <v>2199</v>
      </c>
      <c r="BJ38" s="35">
        <f>SUMIF('10 LYCEE PRIVE'!$DQ:$DQ,$BQ38,'10 LYCEE PRIVE'!$DS:$DS)</f>
        <v>1209</v>
      </c>
      <c r="BK38" s="35">
        <f>SUMIF('10 LYCEE PRIVE'!$DQ:$DQ,$BQ38,'10 LYCEE PRIVE'!$CQ:$CQ)</f>
        <v>462</v>
      </c>
      <c r="BL38" s="35">
        <f>SUMIF('10 LYCEE PRIVE'!$DQ:$DQ,$BQ38,'10 LYCEE PRIVE'!$BE:$BE)</f>
        <v>240</v>
      </c>
      <c r="BM38" s="35">
        <f>SUMIF('10 LYCEE PRIVE'!$DQ:$DQ,$BQ38,'10 LYCEE PRIVE'!$DT:$DT)</f>
        <v>8682</v>
      </c>
      <c r="BN38" s="35">
        <f>SUMIF('10 LYCEE PRIVE'!$DQ:$DQ,$BQ38,'10 LYCEE PRIVE'!$BI:$BI)</f>
        <v>54</v>
      </c>
      <c r="BO38" s="135"/>
      <c r="BP38" s="139" t="str">
        <f t="shared" si="0"/>
        <v>BOENY</v>
      </c>
      <c r="BQ38" s="139" t="str">
        <f t="shared" si="1"/>
        <v>BOENYTOTAL</v>
      </c>
    </row>
    <row r="39" spans="1:69">
      <c r="A39" s="161" t="s">
        <v>148</v>
      </c>
      <c r="B39" s="161"/>
      <c r="C39" s="161"/>
      <c r="D39" s="161"/>
      <c r="E39" s="161"/>
      <c r="F39" s="161"/>
      <c r="G39" s="161"/>
      <c r="H39" s="161"/>
      <c r="I39" s="161"/>
      <c r="J39" s="161"/>
      <c r="K39" s="161"/>
      <c r="L39" s="161"/>
      <c r="M39" s="161"/>
      <c r="N39" s="161"/>
      <c r="O39" s="161"/>
      <c r="P39" s="161" t="s">
        <v>148</v>
      </c>
      <c r="Q39" s="161"/>
      <c r="R39" s="161"/>
      <c r="S39" s="161"/>
      <c r="T39" s="161"/>
      <c r="U39" s="161"/>
      <c r="V39" s="161"/>
      <c r="W39" s="161"/>
      <c r="X39" s="161"/>
      <c r="Y39" s="161"/>
      <c r="Z39" s="161"/>
      <c r="AA39" s="161"/>
      <c r="AB39" s="161"/>
      <c r="AC39" s="161"/>
      <c r="AD39" s="161"/>
      <c r="AE39" s="161"/>
      <c r="AF39" s="161"/>
      <c r="AG39" s="161"/>
      <c r="AH39" s="161" t="s">
        <v>153</v>
      </c>
      <c r="AI39" s="161"/>
      <c r="AJ39" s="161"/>
      <c r="AK39" s="161"/>
      <c r="AL39" s="161"/>
      <c r="AM39" s="161"/>
      <c r="AN39" s="161"/>
      <c r="AO39" s="161"/>
      <c r="AP39" s="161"/>
      <c r="AQ39" s="161"/>
      <c r="AR39" s="161"/>
      <c r="AS39" s="161"/>
      <c r="AT39" s="161"/>
      <c r="AU39" s="161"/>
      <c r="AV39" s="161"/>
      <c r="AW39" s="161" t="s">
        <v>153</v>
      </c>
      <c r="AX39" s="161"/>
      <c r="AY39" s="161"/>
      <c r="AZ39" s="161"/>
      <c r="BA39" s="161"/>
      <c r="BB39" s="161"/>
      <c r="BC39" s="161"/>
      <c r="BD39" s="161"/>
      <c r="BE39" s="161"/>
      <c r="BF39" s="161"/>
      <c r="BG39" s="161"/>
      <c r="BH39" s="161"/>
      <c r="BI39" s="161"/>
      <c r="BJ39" s="161"/>
      <c r="BK39" s="161"/>
      <c r="BL39" s="161"/>
      <c r="BM39" s="161"/>
      <c r="BN39" s="161"/>
      <c r="BO39" s="135"/>
      <c r="BP39" s="139" t="str">
        <f t="shared" si="0"/>
        <v xml:space="preserve"> DONNEES DES ETABLISSEMENTS SCOLAIRES PUBLICS PAR DREN ET PAR MILIEU DE RESIDENCE </v>
      </c>
      <c r="BQ39" s="139" t="str">
        <f t="shared" si="1"/>
        <v xml:space="preserve"> DONNEES DES ETABLISSEMENTS SCOLAIRES PUBLICS PAR DREN ET PAR MILIEU DE RESIDENCE </v>
      </c>
    </row>
    <row r="40" spans="1:69">
      <c r="A40" s="161" t="str">
        <f>"ANNEE SCOLAIRE "&amp;annee_scolaire</f>
        <v>ANNEE SCOLAIRE 2020-2021</v>
      </c>
      <c r="B40" s="161"/>
      <c r="C40" s="161"/>
      <c r="D40" s="161"/>
      <c r="E40" s="161"/>
      <c r="F40" s="161"/>
      <c r="G40" s="161"/>
      <c r="H40" s="161"/>
      <c r="I40" s="161"/>
      <c r="J40" s="161"/>
      <c r="K40" s="161"/>
      <c r="L40" s="161"/>
      <c r="M40" s="161"/>
      <c r="N40" s="161"/>
      <c r="O40" s="161"/>
      <c r="P40" s="161" t="str">
        <f>"ANNEE SCOLAIRE "&amp;annee_scolaire</f>
        <v>ANNEE SCOLAIRE 2020-2021</v>
      </c>
      <c r="Q40" s="161"/>
      <c r="R40" s="161"/>
      <c r="S40" s="161"/>
      <c r="T40" s="161"/>
      <c r="U40" s="161"/>
      <c r="V40" s="161"/>
      <c r="W40" s="161"/>
      <c r="X40" s="161"/>
      <c r="Y40" s="161"/>
      <c r="Z40" s="161"/>
      <c r="AA40" s="161"/>
      <c r="AB40" s="161"/>
      <c r="AC40" s="161"/>
      <c r="AD40" s="161"/>
      <c r="AE40" s="161"/>
      <c r="AF40" s="161"/>
      <c r="AG40" s="161"/>
      <c r="AH40" s="161" t="str">
        <f>"ANNEE SCOLAIRE "&amp;annee_scolaire</f>
        <v>ANNEE SCOLAIRE 2020-2021</v>
      </c>
      <c r="AI40" s="161"/>
      <c r="AJ40" s="161"/>
      <c r="AK40" s="161"/>
      <c r="AL40" s="161"/>
      <c r="AM40" s="161"/>
      <c r="AN40" s="161"/>
      <c r="AO40" s="161"/>
      <c r="AP40" s="161"/>
      <c r="AQ40" s="161"/>
      <c r="AR40" s="161"/>
      <c r="AS40" s="161"/>
      <c r="AT40" s="161"/>
      <c r="AU40" s="161"/>
      <c r="AV40" s="161"/>
      <c r="AW40" s="161" t="str">
        <f>"ANNEE SCOLAIRE "&amp;annee_scolaire</f>
        <v>ANNEE SCOLAIRE 2020-2021</v>
      </c>
      <c r="AX40" s="161"/>
      <c r="AY40" s="161"/>
      <c r="AZ40" s="161"/>
      <c r="BA40" s="161"/>
      <c r="BB40" s="161"/>
      <c r="BC40" s="161"/>
      <c r="BD40" s="161"/>
      <c r="BE40" s="161"/>
      <c r="BF40" s="161"/>
      <c r="BG40" s="161"/>
      <c r="BH40" s="161"/>
      <c r="BI40" s="161"/>
      <c r="BJ40" s="161"/>
      <c r="BK40" s="161"/>
      <c r="BL40" s="161"/>
      <c r="BM40" s="161"/>
      <c r="BN40" s="161"/>
      <c r="BO40" s="135"/>
      <c r="BP40" s="139" t="str">
        <f t="shared" si="0"/>
        <v>ANNEE SCOLAIRE 2020-2021</v>
      </c>
      <c r="BQ40" s="139" t="str">
        <f t="shared" si="1"/>
        <v>ANNEE SCOLAIRE 2020-2021</v>
      </c>
    </row>
    <row r="41" spans="1:69" ht="14.45" customHeight="1">
      <c r="A41" s="164" t="s">
        <v>1</v>
      </c>
      <c r="B41" s="164" t="s">
        <v>113</v>
      </c>
      <c r="C41" s="163" t="s">
        <v>149</v>
      </c>
      <c r="D41" s="163"/>
      <c r="E41" s="163"/>
      <c r="F41" s="163"/>
      <c r="G41" s="163"/>
      <c r="H41" s="163" t="s">
        <v>150</v>
      </c>
      <c r="I41" s="163"/>
      <c r="J41" s="163"/>
      <c r="K41" s="163"/>
      <c r="L41" s="163"/>
      <c r="M41" s="163"/>
      <c r="N41" s="163"/>
      <c r="O41" s="163"/>
      <c r="P41" s="164" t="s">
        <v>1</v>
      </c>
      <c r="Q41" s="164" t="s">
        <v>113</v>
      </c>
      <c r="R41" s="163" t="s">
        <v>133</v>
      </c>
      <c r="S41" s="163"/>
      <c r="T41" s="163"/>
      <c r="U41" s="163"/>
      <c r="V41" s="163"/>
      <c r="W41" s="163"/>
      <c r="X41" s="163"/>
      <c r="Y41" s="163"/>
      <c r="Z41" s="163" t="s">
        <v>134</v>
      </c>
      <c r="AA41" s="163"/>
      <c r="AB41" s="163"/>
      <c r="AC41" s="163"/>
      <c r="AD41" s="163"/>
      <c r="AE41" s="163"/>
      <c r="AF41" s="163"/>
      <c r="AG41" s="163"/>
      <c r="AH41" s="164" t="s">
        <v>1</v>
      </c>
      <c r="AI41" s="164" t="s">
        <v>113</v>
      </c>
      <c r="AJ41" s="163" t="s">
        <v>154</v>
      </c>
      <c r="AK41" s="163"/>
      <c r="AL41" s="163"/>
      <c r="AM41" s="163"/>
      <c r="AN41" s="163"/>
      <c r="AO41" s="163" t="s">
        <v>155</v>
      </c>
      <c r="AP41" s="163"/>
      <c r="AQ41" s="163"/>
      <c r="AR41" s="163"/>
      <c r="AS41" s="163"/>
      <c r="AT41" s="163"/>
      <c r="AU41" s="163"/>
      <c r="AV41" s="163"/>
      <c r="AW41" s="164" t="s">
        <v>1</v>
      </c>
      <c r="AX41" s="164" t="s">
        <v>113</v>
      </c>
      <c r="AY41" s="163" t="s">
        <v>156</v>
      </c>
      <c r="AZ41" s="163"/>
      <c r="BA41" s="163"/>
      <c r="BB41" s="163"/>
      <c r="BC41" s="163"/>
      <c r="BD41" s="163"/>
      <c r="BE41" s="163"/>
      <c r="BF41" s="163"/>
      <c r="BG41" s="163" t="s">
        <v>157</v>
      </c>
      <c r="BH41" s="163"/>
      <c r="BI41" s="163"/>
      <c r="BJ41" s="163"/>
      <c r="BK41" s="163"/>
      <c r="BL41" s="163"/>
      <c r="BM41" s="163"/>
      <c r="BN41" s="163"/>
      <c r="BO41" s="135"/>
      <c r="BP41" s="139" t="str">
        <f t="shared" si="0"/>
        <v>DREN</v>
      </c>
      <c r="BQ41" s="139" t="str">
        <f t="shared" si="1"/>
        <v>DRENMILIEU DE RESIDENCE</v>
      </c>
    </row>
    <row r="42" spans="1:69" ht="48">
      <c r="A42" s="164"/>
      <c r="B42" s="164"/>
      <c r="C42" s="14" t="s">
        <v>114</v>
      </c>
      <c r="D42" s="14" t="s">
        <v>115</v>
      </c>
      <c r="E42" s="14" t="s">
        <v>508</v>
      </c>
      <c r="F42" s="14" t="s">
        <v>116</v>
      </c>
      <c r="G42" s="14" t="s">
        <v>117</v>
      </c>
      <c r="H42" s="14" t="s">
        <v>114</v>
      </c>
      <c r="I42" s="14" t="s">
        <v>118</v>
      </c>
      <c r="J42" s="14" t="str">
        <f>"Inscrits au CEPE Session "&amp; LEFT(annee_scolaire_avant,4)</f>
        <v>Inscrits au CEPE Session 2019</v>
      </c>
      <c r="K42" s="14" t="str">
        <f>"Admis au CEPE Session "&amp; LEFT(annee_scolaire_avant,4)</f>
        <v>Admis au CEPE Session 2019</v>
      </c>
      <c r="L42" s="14" t="s">
        <v>116</v>
      </c>
      <c r="M42" s="14" t="s">
        <v>115</v>
      </c>
      <c r="N42" s="14" t="s">
        <v>508</v>
      </c>
      <c r="O42" s="14" t="s">
        <v>117</v>
      </c>
      <c r="P42" s="164"/>
      <c r="Q42" s="164"/>
      <c r="R42" s="14" t="s">
        <v>114</v>
      </c>
      <c r="S42" s="14" t="s">
        <v>118</v>
      </c>
      <c r="T42" s="14" t="str">
        <f>"Inscrits au BEPC Session "&amp; LEFT(annee_scolaire_avant,4)</f>
        <v>Inscrits au BEPC Session 2019</v>
      </c>
      <c r="U42" s="14" t="str">
        <f>"Admis au BEPC Session "&amp; LEFT(annee_scolaire_avant,4)</f>
        <v>Admis au BEPC Session 2019</v>
      </c>
      <c r="V42" s="14" t="s">
        <v>116</v>
      </c>
      <c r="W42" s="14" t="s">
        <v>115</v>
      </c>
      <c r="X42" s="14" t="s">
        <v>508</v>
      </c>
      <c r="Y42" s="14" t="s">
        <v>117</v>
      </c>
      <c r="Z42" s="67" t="s">
        <v>114</v>
      </c>
      <c r="AA42" s="67" t="s">
        <v>118</v>
      </c>
      <c r="AB42" s="14" t="str">
        <f>"Inscrits au BACC Session "&amp; LEFT(annee_scolaire_avant,4)</f>
        <v>Inscrits au BACC Session 2019</v>
      </c>
      <c r="AC42" s="14" t="str">
        <f>"Admis au BACC Session "&amp; LEFT(annee_scolaire_avant,4)</f>
        <v>Admis au BACC Session 2019</v>
      </c>
      <c r="AD42" s="67" t="s">
        <v>116</v>
      </c>
      <c r="AE42" s="67" t="s">
        <v>115</v>
      </c>
      <c r="AF42" s="14" t="s">
        <v>508</v>
      </c>
      <c r="AG42" s="67" t="s">
        <v>117</v>
      </c>
      <c r="AH42" s="164"/>
      <c r="AI42" s="164"/>
      <c r="AJ42" s="14" t="s">
        <v>114</v>
      </c>
      <c r="AK42" s="14" t="s">
        <v>115</v>
      </c>
      <c r="AL42" s="14" t="s">
        <v>508</v>
      </c>
      <c r="AM42" s="14" t="s">
        <v>116</v>
      </c>
      <c r="AN42" s="14" t="s">
        <v>117</v>
      </c>
      <c r="AO42" s="14" t="s">
        <v>114</v>
      </c>
      <c r="AP42" s="14" t="s">
        <v>118</v>
      </c>
      <c r="AQ42" s="14" t="str">
        <f>"Inscrits au CEPE Session "&amp; LEFT(annee_scolaire_avant,4)</f>
        <v>Inscrits au CEPE Session 2019</v>
      </c>
      <c r="AR42" s="14" t="str">
        <f>"Admis au CEPE Session "&amp; LEFT(annee_scolaire_avant,4)</f>
        <v>Admis au CEPE Session 2019</v>
      </c>
      <c r="AS42" s="14" t="s">
        <v>116</v>
      </c>
      <c r="AT42" s="14" t="s">
        <v>115</v>
      </c>
      <c r="AU42" s="14" t="s">
        <v>508</v>
      </c>
      <c r="AV42" s="14" t="s">
        <v>117</v>
      </c>
      <c r="AW42" s="164"/>
      <c r="AX42" s="164"/>
      <c r="AY42" s="14" t="s">
        <v>114</v>
      </c>
      <c r="AZ42" s="14" t="s">
        <v>118</v>
      </c>
      <c r="BA42" s="14" t="str">
        <f>"Inscrits au BEPC Session "&amp; LEFT(annee_scolaire_avant,4)</f>
        <v>Inscrits au BEPC Session 2019</v>
      </c>
      <c r="BB42" s="14" t="str">
        <f>"Admis au BEPC Session "&amp; LEFT(annee_scolaire_avant,4)</f>
        <v>Admis au BEPC Session 2019</v>
      </c>
      <c r="BC42" s="14" t="s">
        <v>116</v>
      </c>
      <c r="BD42" s="14" t="s">
        <v>115</v>
      </c>
      <c r="BE42" s="14" t="s">
        <v>508</v>
      </c>
      <c r="BF42" s="14" t="s">
        <v>117</v>
      </c>
      <c r="BG42" s="67" t="s">
        <v>114</v>
      </c>
      <c r="BH42" s="67" t="s">
        <v>118</v>
      </c>
      <c r="BI42" s="14" t="str">
        <f>"Inscrits au BACC Session "&amp; LEFT(annee_scolaire_avant,4)</f>
        <v>Inscrits au BACC Session 2019</v>
      </c>
      <c r="BJ42" s="14" t="str">
        <f>"Admis au BACC Session "&amp; LEFT(annee_scolaire_avant,4)</f>
        <v>Admis au BACC Session 2019</v>
      </c>
      <c r="BK42" s="67" t="s">
        <v>116</v>
      </c>
      <c r="BL42" s="67" t="s">
        <v>115</v>
      </c>
      <c r="BM42" s="14" t="s">
        <v>508</v>
      </c>
      <c r="BN42" s="67" t="s">
        <v>117</v>
      </c>
      <c r="BO42" s="135"/>
      <c r="BP42" s="139" t="str">
        <f t="shared" si="0"/>
        <v>DREN</v>
      </c>
      <c r="BQ42" s="139" t="str">
        <f t="shared" si="1"/>
        <v>DREN</v>
      </c>
    </row>
    <row r="43" spans="1:69" ht="14.45" customHeight="1">
      <c r="A43" s="162" t="s">
        <v>135</v>
      </c>
      <c r="B43" s="13" t="s">
        <v>119</v>
      </c>
      <c r="C43" s="12">
        <f>SUMIF('3 PRESCOLAIRE PUBLIC'!$AU:$AU,$BQ43,'3 PRESCOLAIRE PUBLIC'!$K:$K)</f>
        <v>6469</v>
      </c>
      <c r="D43" s="12">
        <f>SUMIF('3 PRESCOLAIRE PUBLIC'!$AU:$AU,$BQ43,'3 PRESCOLAIRE PUBLIC'!$T:$T)</f>
        <v>186</v>
      </c>
      <c r="E43" s="12">
        <f>SUMIF('3 PRESCOLAIRE PUBLIC'!$AU:$AU,$BQ43,'3 PRESCOLAIRE PUBLIC'!$AV:$AV)</f>
        <v>1598</v>
      </c>
      <c r="F43" s="12">
        <f>SUMIF('3 PRESCOLAIRE PUBLIC'!$AU:$AU,$BQ43,'3 PRESCOLAIRE PUBLIC'!$AC:$AC)</f>
        <v>209</v>
      </c>
      <c r="G43" s="12">
        <f>SUMIF('3 PRESCOLAIRE PUBLIC'!$AU:$AU,$BQ43,'3 PRESCOLAIRE PUBLIC'!$AH:$AH)</f>
        <v>178</v>
      </c>
      <c r="H43" s="12">
        <f>SUMIF('4 PRIMAIRE PUBLIC'!$CR:$CR,$BQ43,'4 PRIMAIRE PUBLIC'!$M:$M)</f>
        <v>95607</v>
      </c>
      <c r="I43" s="12">
        <f>SUMIF('4 PRIMAIRE PUBLIC'!$CR:$CR,$BQ43,'4 PRIMAIRE PUBLIC'!$AA:$AA)</f>
        <v>14459</v>
      </c>
      <c r="J43" s="12">
        <f>SUMIF('4 PRIMAIRE PUBLIC'!$CR:$CR,$BQ43,'4 PRIMAIRE PUBLIC'!$BC:$BC)</f>
        <v>7381</v>
      </c>
      <c r="K43" s="12">
        <f>SUMIF('4 PRIMAIRE PUBLIC'!$CR:$CR,$BQ43,'4 PRIMAIRE PUBLIC'!$BG:$BG)</f>
        <v>4262</v>
      </c>
      <c r="L43" s="12">
        <f>SUMIF('4 PRIMAIRE PUBLIC'!$CR:$CR,$BQ43,'4 PRIMAIRE PUBLIC'!$BV:$BV)</f>
        <v>2315</v>
      </c>
      <c r="M43" s="12">
        <f>SUMIF('4 PRIMAIRE PUBLIC'!$CR:$CR,$BQ43,'4 PRIMAIRE PUBLIC'!$AK:$AK)</f>
        <v>1901</v>
      </c>
      <c r="N43" s="12">
        <f>SUMIF('4 PRIMAIRE PUBLIC'!$CR:$CR,$BQ43,'4 PRIMAIRE PUBLIC'!$CS:$CS)</f>
        <v>43572</v>
      </c>
      <c r="O43" s="12">
        <f>SUMIF('4 PRIMAIRE PUBLIC'!$CR:$CR,$BQ43,'4 PRIMAIRE PUBLIC'!$AO:$AO)</f>
        <v>626</v>
      </c>
      <c r="P43" s="162" t="s">
        <v>135</v>
      </c>
      <c r="Q43" s="13" t="s">
        <v>119</v>
      </c>
      <c r="R43" s="12">
        <f>SUMIF('5 COLLEGE PUBLIC'!$CM:$CM,$BQ43,'5 COLLEGE PUBLIC'!$K:$K)</f>
        <v>12059</v>
      </c>
      <c r="S43" s="12">
        <f>SUMIF('5 COLLEGE PUBLIC'!$CM:$CM,$BQ43,'5 COLLEGE PUBLIC'!$W:$W)</f>
        <v>524</v>
      </c>
      <c r="T43" s="12">
        <f>SUMIF('5 COLLEGE PUBLIC'!$CM:$CM,$BQ43,'5 COLLEGE PUBLIC'!$AX:$AX)</f>
        <v>1910</v>
      </c>
      <c r="U43" s="12">
        <f>SUMIF('5 COLLEGE PUBLIC'!$CM:$CM,$BQ43,'5 COLLEGE PUBLIC'!$BB:$BB)</f>
        <v>1008</v>
      </c>
      <c r="V43" s="12">
        <f>SUMIF('5 COLLEGE PUBLIC'!$CM:$CM,$BQ43,'5 COLLEGE PUBLIC'!$BQ:$BQ)</f>
        <v>620</v>
      </c>
      <c r="W43" s="12">
        <f>SUMIF('5 COLLEGE PUBLIC'!$CM:$CM,$BQ43,'5 COLLEGE PUBLIC'!$AF:$AF)</f>
        <v>351</v>
      </c>
      <c r="X43" s="12">
        <f>SUMIF('5 COLLEGE PUBLIC'!$CM:$CM,$BQ43,'5 COLLEGE PUBLIC'!$CN:$CN)</f>
        <v>9396</v>
      </c>
      <c r="Y43" s="12">
        <f>SUMIF('5 COLLEGE PUBLIC'!$CM:$CM,$BQ43,'5 COLLEGE PUBLIC'!$AJ:$AJ)</f>
        <v>74</v>
      </c>
      <c r="Z43" s="8">
        <f>SUMIF('6 LYCEE PUBLIC'!$DT:$DT,$BQ43,'6 LYCEE PUBLIC'!$U:$U)</f>
        <v>2998</v>
      </c>
      <c r="AA43" s="8">
        <f>SUMIF('6 LYCEE PUBLIC'!$DT:$DT,$BQ43,'6 LYCEE PUBLIC'!$AQ:$AQ)</f>
        <v>118</v>
      </c>
      <c r="AB43" s="8">
        <f>SUMIF('6 LYCEE PUBLIC'!$DT:$DT,$BQ43,'6 LYCEE PUBLIC'!$DU:$DU)</f>
        <v>935</v>
      </c>
      <c r="AC43" s="8">
        <f>SUMIF('6 LYCEE PUBLIC'!$DT:$DT,$BQ43,'6 LYCEE PUBLIC'!$DV:$DV)</f>
        <v>431</v>
      </c>
      <c r="AD43" s="8">
        <f>SUMIF('6 LYCEE PUBLIC'!$DT:$DT,$BQ43,'6 LYCEE PUBLIC'!$CV:$CV)</f>
        <v>155</v>
      </c>
      <c r="AE43" s="8">
        <f>SUMIF('6 LYCEE PUBLIC'!$DT:$DT,$BQ43,'6 LYCEE PUBLIC'!$BE:$BE)</f>
        <v>84</v>
      </c>
      <c r="AF43" s="8">
        <f>SUMIF('6 LYCEE PUBLIC'!$DT:$DT,$BQ43,'6 LYCEE PUBLIC'!$DW:$DW)</f>
        <v>2972</v>
      </c>
      <c r="AG43" s="8">
        <f>SUMIF('6 LYCEE PUBLIC'!$DT:$DT,$BQ43,'6 LYCEE PUBLIC'!$BI:$BI)</f>
        <v>13</v>
      </c>
      <c r="AH43" s="162" t="s">
        <v>135</v>
      </c>
      <c r="AI43" s="7" t="s">
        <v>119</v>
      </c>
      <c r="AJ43" s="8">
        <f>SUMIF('7 PRESCOLAIRE PRIVE'!$AP:$AP,$BQ43,'7 PRESCOLAIRE PRIVE'!$K:$K)</f>
        <v>2349</v>
      </c>
      <c r="AK43" s="8">
        <f>SUMIF('7 PRESCOLAIRE PRIVE'!$AP:$AP,$BQ43,'7 PRESCOLAIRE PRIVE'!$T:$T)</f>
        <v>86</v>
      </c>
      <c r="AL43" s="8">
        <f>SUMIF('7 PRESCOLAIRE PRIVE'!$AP:$AP,$BQ43,'7 PRESCOLAIRE PRIVE'!$AQ:$AQ)</f>
        <v>2024</v>
      </c>
      <c r="AM43" s="8">
        <f>SUMIF('7 PRESCOLAIRE PRIVE'!$AP:$AP,$BQ43,'7 PRESCOLAIRE PRIVE'!$X:$X)</f>
        <v>80</v>
      </c>
      <c r="AN43" s="8">
        <f>SUMIF('7 PRESCOLAIRE PRIVE'!$AP:$AP,$BQ43,'7 PRESCOLAIRE PRIVE'!$AC:$AC)</f>
        <v>49</v>
      </c>
      <c r="AO43" s="4">
        <f>SUMIF('8 PRIMAIRE PRIVE'!$CN:$CN,$BQ43,'8 PRIMAIRE PRIVE'!$M:$M)</f>
        <v>30344</v>
      </c>
      <c r="AP43" s="4">
        <f>SUMIF('8 PRIMAIRE PRIVE'!$CN:$CN,$BQ43,'8 PRIMAIRE PRIVE'!$AA:$AA)</f>
        <v>4090</v>
      </c>
      <c r="AQ43" s="4">
        <f>SUMIF('8 PRIMAIRE PRIVE'!$CN:$CN,$BQ43,'8 PRIMAIRE PRIVE'!$BC:$BC)</f>
        <v>4568</v>
      </c>
      <c r="AR43" s="4">
        <f>SUMIF('8 PRIMAIRE PRIVE'!$CN:$CN,$BQ43,'8 PRIMAIRE PRIVE'!$BG:$BG)</f>
        <v>3087</v>
      </c>
      <c r="AS43" s="4">
        <f>SUMIF('8 PRIMAIRE PRIVE'!$CN:$CN,$BQ43,'8 PRIMAIRE PRIVE'!$BQ:$BQ)</f>
        <v>873</v>
      </c>
      <c r="AT43" s="4">
        <f>SUMIF('8 PRIMAIRE PRIVE'!$CN:$CN,$BQ43,'8 PRIMAIRE PRIVE'!$AK:$AK)</f>
        <v>897</v>
      </c>
      <c r="AU43" s="4">
        <f>SUMIF('8 PRIMAIRE PRIVE'!$CN:$CN,$BQ43,'8 PRIMAIRE PRIVE'!$CO:$CO)</f>
        <v>30557</v>
      </c>
      <c r="AV43" s="4">
        <f>SUMIF('8 PRIMAIRE PRIVE'!$CN:$CN,$BQ43,'8 PRIMAIRE PRIVE'!$AO:$AO)</f>
        <v>250</v>
      </c>
      <c r="AW43" s="167" t="s">
        <v>135</v>
      </c>
      <c r="AX43" s="7" t="s">
        <v>119</v>
      </c>
      <c r="AY43" s="4">
        <f>SUMIF('9 COLLEGE PRIVE'!$CJ:$CJ,$BQ43,'9 COLLEGE PRIVE'!$K:$K)</f>
        <v>8092</v>
      </c>
      <c r="AZ43" s="4">
        <f>SUMIF('9 COLLEGE PRIVE'!$CJ:$CJ,$BQ43,'9 COLLEGE PRIVE'!$W:$W)</f>
        <v>274</v>
      </c>
      <c r="BA43" s="4">
        <f>SUMIF('9 COLLEGE PRIVE'!$CJ:$CJ,$BQ43,'9 COLLEGE PRIVE'!$AX:$AX)</f>
        <v>1470</v>
      </c>
      <c r="BB43" s="4">
        <f>SUMIF('9 COLLEGE PRIVE'!$CJ:$CJ,$BQ43,'9 COLLEGE PRIVE'!$BB:$BB)</f>
        <v>899</v>
      </c>
      <c r="BC43" s="4">
        <f>SUMIF('9 COLLEGE PRIVE'!$CJ:$CJ,$BQ43,'9 COLLEGE PRIVE'!$BL:$BL)</f>
        <v>425</v>
      </c>
      <c r="BD43" s="4">
        <f>SUMIF('9 COLLEGE PRIVE'!$CJ:$CJ,$BQ43,'9 COLLEGE PRIVE'!$AF:$AF)</f>
        <v>360</v>
      </c>
      <c r="BE43" s="4">
        <f>SUMIF('9 COLLEGE PRIVE'!$CJ:$CJ,$BQ43,'9 COLLEGE PRIVE'!$CK:$CK)</f>
        <v>8963</v>
      </c>
      <c r="BF43" s="4">
        <f>SUMIF('9 COLLEGE PRIVE'!$CJ:$CJ,$BQ43,'9 COLLEGE PRIVE'!$AJ:$AJ)</f>
        <v>72</v>
      </c>
      <c r="BG43" s="4">
        <f>SUMIF('10 LYCEE PRIVE'!$DQ:$DQ,$BQ43,'10 LYCEE PRIVE'!$U:$U)</f>
        <v>1388</v>
      </c>
      <c r="BH43" s="4">
        <f>SUMIF('10 LYCEE PRIVE'!$DQ:$DQ,$BQ43,'10 LYCEE PRIVE'!$AQ:$AQ)</f>
        <v>90</v>
      </c>
      <c r="BI43" s="4">
        <f>SUMIF('10 LYCEE PRIVE'!$DQ:$DQ,$BQ43,'10 LYCEE PRIVE'!$DR:$DR)</f>
        <v>599</v>
      </c>
      <c r="BJ43" s="4">
        <f>SUMIF('10 LYCEE PRIVE'!$DQ:$DQ,$BQ43,'10 LYCEE PRIVE'!$DS:$DS)</f>
        <v>284</v>
      </c>
      <c r="BK43" s="4">
        <f>SUMIF('10 LYCEE PRIVE'!$DQ:$DQ,$BQ43,'10 LYCEE PRIVE'!$CQ:$CQ)</f>
        <v>116</v>
      </c>
      <c r="BL43" s="4">
        <f>SUMIF('10 LYCEE PRIVE'!$DQ:$DQ,$BQ43,'10 LYCEE PRIVE'!$BE:$BE)</f>
        <v>79</v>
      </c>
      <c r="BM43" s="4">
        <f>SUMIF('10 LYCEE PRIVE'!$DQ:$DQ,$BQ43,'10 LYCEE PRIVE'!$DT:$DT)</f>
        <v>1702</v>
      </c>
      <c r="BN43" s="4">
        <f>SUMIF('10 LYCEE PRIVE'!$DQ:$DQ,$BQ43,'10 LYCEE PRIVE'!$BI:$BI)</f>
        <v>13</v>
      </c>
      <c r="BO43" s="135"/>
      <c r="BP43" s="139" t="str">
        <f t="shared" si="0"/>
        <v>BONGOLAVA</v>
      </c>
      <c r="BQ43" s="139" t="str">
        <f t="shared" si="1"/>
        <v>BONGOLAVARURAL</v>
      </c>
    </row>
    <row r="44" spans="1:69">
      <c r="A44" s="162"/>
      <c r="B44" s="13" t="s">
        <v>120</v>
      </c>
      <c r="C44" s="12">
        <f>SUMIF('3 PRESCOLAIRE PUBLIC'!$AU:$AU,$BQ44,'3 PRESCOLAIRE PUBLIC'!$K:$K)</f>
        <v>287</v>
      </c>
      <c r="D44" s="12">
        <f>SUMIF('3 PRESCOLAIRE PUBLIC'!$AU:$AU,$BQ44,'3 PRESCOLAIRE PUBLIC'!$T:$T)</f>
        <v>7</v>
      </c>
      <c r="E44" s="12">
        <f>SUMIF('3 PRESCOLAIRE PUBLIC'!$AU:$AU,$BQ44,'3 PRESCOLAIRE PUBLIC'!$AV:$AV)</f>
        <v>225</v>
      </c>
      <c r="F44" s="12">
        <f>SUMIF('3 PRESCOLAIRE PUBLIC'!$AU:$AU,$BQ44,'3 PRESCOLAIRE PUBLIC'!$AC:$AC)</f>
        <v>12</v>
      </c>
      <c r="G44" s="12">
        <f>SUMIF('3 PRESCOLAIRE PUBLIC'!$AU:$AU,$BQ44,'3 PRESCOLAIRE PUBLIC'!$AH:$AH)</f>
        <v>5</v>
      </c>
      <c r="H44" s="12">
        <f>SUMIF('4 PRIMAIRE PUBLIC'!$CR:$CR,$BQ44,'4 PRIMAIRE PUBLIC'!$M:$M)</f>
        <v>4560</v>
      </c>
      <c r="I44" s="12">
        <f>SUMIF('4 PRIMAIRE PUBLIC'!$CR:$CR,$BQ44,'4 PRIMAIRE PUBLIC'!$AA:$AA)</f>
        <v>623</v>
      </c>
      <c r="J44" s="12">
        <f>SUMIF('4 PRIMAIRE PUBLIC'!$CR:$CR,$BQ44,'4 PRIMAIRE PUBLIC'!$BC:$BC)</f>
        <v>766</v>
      </c>
      <c r="K44" s="12">
        <f>SUMIF('4 PRIMAIRE PUBLIC'!$CR:$CR,$BQ44,'4 PRIMAIRE PUBLIC'!$BG:$BG)</f>
        <v>509</v>
      </c>
      <c r="L44" s="12">
        <f>SUMIF('4 PRIMAIRE PUBLIC'!$CR:$CR,$BQ44,'4 PRIMAIRE PUBLIC'!$BV:$BV)</f>
        <v>68</v>
      </c>
      <c r="M44" s="12">
        <f>SUMIF('4 PRIMAIRE PUBLIC'!$CR:$CR,$BQ44,'4 PRIMAIRE PUBLIC'!$AK:$AK)</f>
        <v>56</v>
      </c>
      <c r="N44" s="12">
        <f>SUMIF('4 PRIMAIRE PUBLIC'!$CR:$CR,$BQ44,'4 PRIMAIRE PUBLIC'!$CS:$CS)</f>
        <v>2296</v>
      </c>
      <c r="O44" s="12">
        <f>SUMIF('4 PRIMAIRE PUBLIC'!$CR:$CR,$BQ44,'4 PRIMAIRE PUBLIC'!$AO:$AO)</f>
        <v>8</v>
      </c>
      <c r="P44" s="162"/>
      <c r="Q44" s="13" t="s">
        <v>120</v>
      </c>
      <c r="R44" s="12">
        <f>SUMIF('5 COLLEGE PUBLIC'!$CM:$CM,$BQ44,'5 COLLEGE PUBLIC'!$K:$K)</f>
        <v>2933</v>
      </c>
      <c r="S44" s="12">
        <f>SUMIF('5 COLLEGE PUBLIC'!$CM:$CM,$BQ44,'5 COLLEGE PUBLIC'!$W:$W)</f>
        <v>268</v>
      </c>
      <c r="T44" s="12">
        <f>SUMIF('5 COLLEGE PUBLIC'!$CM:$CM,$BQ44,'5 COLLEGE PUBLIC'!$AX:$AX)</f>
        <v>617</v>
      </c>
      <c r="U44" s="12">
        <f>SUMIF('5 COLLEGE PUBLIC'!$CM:$CM,$BQ44,'5 COLLEGE PUBLIC'!$BB:$BB)</f>
        <v>341</v>
      </c>
      <c r="V44" s="12">
        <f>SUMIF('5 COLLEGE PUBLIC'!$CM:$CM,$BQ44,'5 COLLEGE PUBLIC'!$BQ:$BQ)</f>
        <v>63</v>
      </c>
      <c r="W44" s="12">
        <f>SUMIF('5 COLLEGE PUBLIC'!$CM:$CM,$BQ44,'5 COLLEGE PUBLIC'!$AF:$AF)</f>
        <v>36</v>
      </c>
      <c r="X44" s="12">
        <f>SUMIF('5 COLLEGE PUBLIC'!$CM:$CM,$BQ44,'5 COLLEGE PUBLIC'!$CN:$CN)</f>
        <v>1762</v>
      </c>
      <c r="Y44" s="12">
        <f>SUMIF('5 COLLEGE PUBLIC'!$CM:$CM,$BQ44,'5 COLLEGE PUBLIC'!$AJ:$AJ)</f>
        <v>2</v>
      </c>
      <c r="Z44" s="8">
        <f>SUMIF('6 LYCEE PUBLIC'!$DT:$DT,$BQ44,'6 LYCEE PUBLIC'!$U:$U)</f>
        <v>1620</v>
      </c>
      <c r="AA44" s="8">
        <f>SUMIF('6 LYCEE PUBLIC'!$DT:$DT,$BQ44,'6 LYCEE PUBLIC'!$AQ:$AQ)</f>
        <v>160</v>
      </c>
      <c r="AB44" s="8">
        <f>SUMIF('6 LYCEE PUBLIC'!$DT:$DT,$BQ44,'6 LYCEE PUBLIC'!$DU:$DU)</f>
        <v>418</v>
      </c>
      <c r="AC44" s="8">
        <f>SUMIF('6 LYCEE PUBLIC'!$DT:$DT,$BQ44,'6 LYCEE PUBLIC'!$DV:$DV)</f>
        <v>231</v>
      </c>
      <c r="AD44" s="8">
        <f>SUMIF('6 LYCEE PUBLIC'!$DT:$DT,$BQ44,'6 LYCEE PUBLIC'!$CV:$CV)</f>
        <v>53</v>
      </c>
      <c r="AE44" s="8">
        <f>SUMIF('6 LYCEE PUBLIC'!$DT:$DT,$BQ44,'6 LYCEE PUBLIC'!$BE:$BE)</f>
        <v>27</v>
      </c>
      <c r="AF44" s="8">
        <f>SUMIF('6 LYCEE PUBLIC'!$DT:$DT,$BQ44,'6 LYCEE PUBLIC'!$DW:$DW)</f>
        <v>1100</v>
      </c>
      <c r="AG44" s="8">
        <f>SUMIF('6 LYCEE PUBLIC'!$DT:$DT,$BQ44,'6 LYCEE PUBLIC'!$BI:$BI)</f>
        <v>1</v>
      </c>
      <c r="AH44" s="162"/>
      <c r="AI44" s="7" t="s">
        <v>120</v>
      </c>
      <c r="AJ44" s="8">
        <f>SUMIF('7 PRESCOLAIRE PRIVE'!$AP:$AP,$BQ44,'7 PRESCOLAIRE PRIVE'!$K:$K)</f>
        <v>1292</v>
      </c>
      <c r="AK44" s="8">
        <f>SUMIF('7 PRESCOLAIRE PRIVE'!$AP:$AP,$BQ44,'7 PRESCOLAIRE PRIVE'!$T:$T)</f>
        <v>44</v>
      </c>
      <c r="AL44" s="8">
        <f>SUMIF('7 PRESCOLAIRE PRIVE'!$AP:$AP,$BQ44,'7 PRESCOLAIRE PRIVE'!$AQ:$AQ)</f>
        <v>1128</v>
      </c>
      <c r="AM44" s="8">
        <f>SUMIF('7 PRESCOLAIRE PRIVE'!$AP:$AP,$BQ44,'7 PRESCOLAIRE PRIVE'!$X:$X)</f>
        <v>46</v>
      </c>
      <c r="AN44" s="8">
        <f>SUMIF('7 PRESCOLAIRE PRIVE'!$AP:$AP,$BQ44,'7 PRESCOLAIRE PRIVE'!$AC:$AC)</f>
        <v>15</v>
      </c>
      <c r="AO44" s="4">
        <f>SUMIF('8 PRIMAIRE PRIVE'!$CN:$CN,$BQ44,'8 PRIMAIRE PRIVE'!$M:$M)</f>
        <v>3117</v>
      </c>
      <c r="AP44" s="4">
        <f>SUMIF('8 PRIMAIRE PRIVE'!$CN:$CN,$BQ44,'8 PRIMAIRE PRIVE'!$AA:$AA)</f>
        <v>130</v>
      </c>
      <c r="AQ44" s="4">
        <f>SUMIF('8 PRIMAIRE PRIVE'!$CN:$CN,$BQ44,'8 PRIMAIRE PRIVE'!$BC:$BC)</f>
        <v>450</v>
      </c>
      <c r="AR44" s="4">
        <f>SUMIF('8 PRIMAIRE PRIVE'!$CN:$CN,$BQ44,'8 PRIMAIRE PRIVE'!$BG:$BG)</f>
        <v>380</v>
      </c>
      <c r="AS44" s="4">
        <f>SUMIF('8 PRIMAIRE PRIVE'!$CN:$CN,$BQ44,'8 PRIMAIRE PRIVE'!$BQ:$BQ)</f>
        <v>96</v>
      </c>
      <c r="AT44" s="4">
        <f>SUMIF('8 PRIMAIRE PRIVE'!$CN:$CN,$BQ44,'8 PRIMAIRE PRIVE'!$AK:$AK)</f>
        <v>104</v>
      </c>
      <c r="AU44" s="4">
        <f>SUMIF('8 PRIMAIRE PRIVE'!$CN:$CN,$BQ44,'8 PRIMAIRE PRIVE'!$CO:$CO)</f>
        <v>3601</v>
      </c>
      <c r="AV44" s="4">
        <f>SUMIF('8 PRIMAIRE PRIVE'!$CN:$CN,$BQ44,'8 PRIMAIRE PRIVE'!$AO:$AO)</f>
        <v>18</v>
      </c>
      <c r="AW44" s="167"/>
      <c r="AX44" s="7" t="s">
        <v>120</v>
      </c>
      <c r="AY44" s="4">
        <f>SUMIF('9 COLLEGE PRIVE'!$CJ:$CJ,$BQ44,'9 COLLEGE PRIVE'!$K:$K)</f>
        <v>1658</v>
      </c>
      <c r="AZ44" s="4">
        <f>SUMIF('9 COLLEGE PRIVE'!$CJ:$CJ,$BQ44,'9 COLLEGE PRIVE'!$W:$W)</f>
        <v>68</v>
      </c>
      <c r="BA44" s="4">
        <f>SUMIF('9 COLLEGE PRIVE'!$CJ:$CJ,$BQ44,'9 COLLEGE PRIVE'!$AX:$AX)</f>
        <v>479</v>
      </c>
      <c r="BB44" s="4">
        <f>SUMIF('9 COLLEGE PRIVE'!$CJ:$CJ,$BQ44,'9 COLLEGE PRIVE'!$BB:$BB)</f>
        <v>291</v>
      </c>
      <c r="BC44" s="4">
        <f>SUMIF('9 COLLEGE PRIVE'!$CJ:$CJ,$BQ44,'9 COLLEGE PRIVE'!$BL:$BL)</f>
        <v>120</v>
      </c>
      <c r="BD44" s="4">
        <f>SUMIF('9 COLLEGE PRIVE'!$CJ:$CJ,$BQ44,'9 COLLEGE PRIVE'!$AF:$AF)</f>
        <v>85</v>
      </c>
      <c r="BE44" s="4">
        <f>SUMIF('9 COLLEGE PRIVE'!$CJ:$CJ,$BQ44,'9 COLLEGE PRIVE'!$CK:$CK)</f>
        <v>1969</v>
      </c>
      <c r="BF44" s="4">
        <f>SUMIF('9 COLLEGE PRIVE'!$CJ:$CJ,$BQ44,'9 COLLEGE PRIVE'!$AJ:$AJ)</f>
        <v>14</v>
      </c>
      <c r="BG44" s="4">
        <f>SUMIF('10 LYCEE PRIVE'!$DQ:$DQ,$BQ44,'10 LYCEE PRIVE'!$U:$U)</f>
        <v>1369</v>
      </c>
      <c r="BH44" s="4">
        <f>SUMIF('10 LYCEE PRIVE'!$DQ:$DQ,$BQ44,'10 LYCEE PRIVE'!$AQ:$AQ)</f>
        <v>85</v>
      </c>
      <c r="BI44" s="4">
        <f>SUMIF('10 LYCEE PRIVE'!$DQ:$DQ,$BQ44,'10 LYCEE PRIVE'!$DR:$DR)</f>
        <v>578</v>
      </c>
      <c r="BJ44" s="4">
        <f>SUMIF('10 LYCEE PRIVE'!$DQ:$DQ,$BQ44,'10 LYCEE PRIVE'!$DS:$DS)</f>
        <v>312</v>
      </c>
      <c r="BK44" s="4">
        <f>SUMIF('10 LYCEE PRIVE'!$DQ:$DQ,$BQ44,'10 LYCEE PRIVE'!$CQ:$CQ)</f>
        <v>99</v>
      </c>
      <c r="BL44" s="4">
        <f>SUMIF('10 LYCEE PRIVE'!$DQ:$DQ,$BQ44,'10 LYCEE PRIVE'!$BE:$BE)</f>
        <v>39</v>
      </c>
      <c r="BM44" s="4">
        <f>SUMIF('10 LYCEE PRIVE'!$DQ:$DQ,$BQ44,'10 LYCEE PRIVE'!$DT:$DT)</f>
        <v>1873</v>
      </c>
      <c r="BN44" s="4">
        <f>SUMIF('10 LYCEE PRIVE'!$DQ:$DQ,$BQ44,'10 LYCEE PRIVE'!$BI:$BI)</f>
        <v>8</v>
      </c>
      <c r="BO44" s="135"/>
      <c r="BP44" s="139" t="str">
        <f t="shared" si="0"/>
        <v>BONGOLAVA</v>
      </c>
      <c r="BQ44" s="139" t="str">
        <f t="shared" si="1"/>
        <v>BONGOLAVAURBAIN</v>
      </c>
    </row>
    <row r="45" spans="1:69">
      <c r="A45" s="162"/>
      <c r="B45" s="34" t="s">
        <v>102</v>
      </c>
      <c r="C45" s="35">
        <f>SUMIF('3 PRESCOLAIRE PUBLIC'!$AU:$AU,$BQ45,'3 PRESCOLAIRE PUBLIC'!$K:$K)</f>
        <v>6756</v>
      </c>
      <c r="D45" s="35">
        <f>SUMIF('3 PRESCOLAIRE PUBLIC'!$AU:$AU,$BQ45,'3 PRESCOLAIRE PUBLIC'!$T:$T)</f>
        <v>193</v>
      </c>
      <c r="E45" s="35">
        <f>SUMIF('3 PRESCOLAIRE PUBLIC'!$AU:$AU,$BQ45,'3 PRESCOLAIRE PUBLIC'!$AV:$AV)</f>
        <v>1823</v>
      </c>
      <c r="F45" s="35">
        <f>SUMIF('3 PRESCOLAIRE PUBLIC'!$AU:$AU,$BQ45,'3 PRESCOLAIRE PUBLIC'!$AC:$AC)</f>
        <v>221</v>
      </c>
      <c r="G45" s="35">
        <f>SUMIF('3 PRESCOLAIRE PUBLIC'!$AU:$AU,$BQ45,'3 PRESCOLAIRE PUBLIC'!$AH:$AH)</f>
        <v>183</v>
      </c>
      <c r="H45" s="35">
        <f>SUMIF('4 PRIMAIRE PUBLIC'!$CR:$CR,$BQ45,'4 PRIMAIRE PUBLIC'!$M:$M)</f>
        <v>100167</v>
      </c>
      <c r="I45" s="35">
        <f>SUMIF('4 PRIMAIRE PUBLIC'!$CR:$CR,$BQ45,'4 PRIMAIRE PUBLIC'!$AA:$AA)</f>
        <v>15082</v>
      </c>
      <c r="J45" s="35">
        <f>SUMIF('4 PRIMAIRE PUBLIC'!$CR:$CR,$BQ45,'4 PRIMAIRE PUBLIC'!$BC:$BC)</f>
        <v>8147</v>
      </c>
      <c r="K45" s="35">
        <f>SUMIF('4 PRIMAIRE PUBLIC'!$CR:$CR,$BQ45,'4 PRIMAIRE PUBLIC'!$BG:$BG)</f>
        <v>4771</v>
      </c>
      <c r="L45" s="35">
        <f>SUMIF('4 PRIMAIRE PUBLIC'!$CR:$CR,$BQ45,'4 PRIMAIRE PUBLIC'!$BV:$BV)</f>
        <v>2383</v>
      </c>
      <c r="M45" s="35">
        <f>SUMIF('4 PRIMAIRE PUBLIC'!$CR:$CR,$BQ45,'4 PRIMAIRE PUBLIC'!$AK:$AK)</f>
        <v>1957</v>
      </c>
      <c r="N45" s="35">
        <f>SUMIF('4 PRIMAIRE PUBLIC'!$CR:$CR,$BQ45,'4 PRIMAIRE PUBLIC'!$CS:$CS)</f>
        <v>45868</v>
      </c>
      <c r="O45" s="35">
        <f>SUMIF('4 PRIMAIRE PUBLIC'!$CR:$CR,$BQ45,'4 PRIMAIRE PUBLIC'!$AO:$AO)</f>
        <v>634</v>
      </c>
      <c r="P45" s="162"/>
      <c r="Q45" s="34" t="s">
        <v>102</v>
      </c>
      <c r="R45" s="35">
        <f>SUMIF('5 COLLEGE PUBLIC'!$CM:$CM,$BQ45,'5 COLLEGE PUBLIC'!$K:$K)</f>
        <v>14992</v>
      </c>
      <c r="S45" s="35">
        <f>SUMIF('5 COLLEGE PUBLIC'!$CM:$CM,$BQ45,'5 COLLEGE PUBLIC'!$W:$W)</f>
        <v>792</v>
      </c>
      <c r="T45" s="35">
        <f>SUMIF('5 COLLEGE PUBLIC'!$CM:$CM,$BQ45,'5 COLLEGE PUBLIC'!$AX:$AX)</f>
        <v>2527</v>
      </c>
      <c r="U45" s="35">
        <f>SUMIF('5 COLLEGE PUBLIC'!$CM:$CM,$BQ45,'5 COLLEGE PUBLIC'!$BB:$BB)</f>
        <v>1349</v>
      </c>
      <c r="V45" s="35">
        <f>SUMIF('5 COLLEGE PUBLIC'!$CM:$CM,$BQ45,'5 COLLEGE PUBLIC'!$BQ:$BQ)</f>
        <v>683</v>
      </c>
      <c r="W45" s="35">
        <f>SUMIF('5 COLLEGE PUBLIC'!$CM:$CM,$BQ45,'5 COLLEGE PUBLIC'!$AF:$AF)</f>
        <v>387</v>
      </c>
      <c r="X45" s="35">
        <f>SUMIF('5 COLLEGE PUBLIC'!$CM:$CM,$BQ45,'5 COLLEGE PUBLIC'!$CN:$CN)</f>
        <v>11158</v>
      </c>
      <c r="Y45" s="35">
        <f>SUMIF('5 COLLEGE PUBLIC'!$CM:$CM,$BQ45,'5 COLLEGE PUBLIC'!$AJ:$AJ)</f>
        <v>76</v>
      </c>
      <c r="Z45" s="35">
        <f>SUMIF('6 LYCEE PUBLIC'!$DT:$DT,$BQ45,'6 LYCEE PUBLIC'!$U:$U)</f>
        <v>4618</v>
      </c>
      <c r="AA45" s="35">
        <f>SUMIF('6 LYCEE PUBLIC'!$DT:$DT,$BQ45,'6 LYCEE PUBLIC'!$AQ:$AQ)</f>
        <v>278</v>
      </c>
      <c r="AB45" s="35">
        <f>SUMIF('6 LYCEE PUBLIC'!$DT:$DT,$BQ45,'6 LYCEE PUBLIC'!$DU:$DU)</f>
        <v>1353</v>
      </c>
      <c r="AC45" s="35">
        <f>SUMIF('6 LYCEE PUBLIC'!$DT:$DT,$BQ45,'6 LYCEE PUBLIC'!$DV:$DV)</f>
        <v>662</v>
      </c>
      <c r="AD45" s="35">
        <f>SUMIF('6 LYCEE PUBLIC'!$DT:$DT,$BQ45,'6 LYCEE PUBLIC'!$CV:$CV)</f>
        <v>208</v>
      </c>
      <c r="AE45" s="35">
        <f>SUMIF('6 LYCEE PUBLIC'!$DT:$DT,$BQ45,'6 LYCEE PUBLIC'!$BE:$BE)</f>
        <v>111</v>
      </c>
      <c r="AF45" s="35">
        <f>SUMIF('6 LYCEE PUBLIC'!$DT:$DT,$BQ45,'6 LYCEE PUBLIC'!$DW:$DW)</f>
        <v>4072</v>
      </c>
      <c r="AG45" s="35">
        <f>SUMIF('6 LYCEE PUBLIC'!$DT:$DT,$BQ45,'6 LYCEE PUBLIC'!$BI:$BI)</f>
        <v>14</v>
      </c>
      <c r="AH45" s="162"/>
      <c r="AI45" s="34" t="s">
        <v>102</v>
      </c>
      <c r="AJ45" s="35">
        <f>SUMIF('7 PRESCOLAIRE PRIVE'!$AP:$AP,$BQ45,'7 PRESCOLAIRE PRIVE'!$K:$K)</f>
        <v>3641</v>
      </c>
      <c r="AK45" s="35">
        <f>SUMIF('7 PRESCOLAIRE PRIVE'!$AP:$AP,$BQ45,'7 PRESCOLAIRE PRIVE'!$T:$T)</f>
        <v>130</v>
      </c>
      <c r="AL45" s="35">
        <f>SUMIF('7 PRESCOLAIRE PRIVE'!$AP:$AP,$BQ45,'7 PRESCOLAIRE PRIVE'!$AQ:$AQ)</f>
        <v>3152</v>
      </c>
      <c r="AM45" s="35">
        <f>SUMIF('7 PRESCOLAIRE PRIVE'!$AP:$AP,$BQ45,'7 PRESCOLAIRE PRIVE'!$X:$X)</f>
        <v>126</v>
      </c>
      <c r="AN45" s="35">
        <f>SUMIF('7 PRESCOLAIRE PRIVE'!$AP:$AP,$BQ45,'7 PRESCOLAIRE PRIVE'!$AC:$AC)</f>
        <v>64</v>
      </c>
      <c r="AO45" s="35">
        <f>SUMIF('8 PRIMAIRE PRIVE'!$CN:$CN,$BQ45,'8 PRIMAIRE PRIVE'!$M:$M)</f>
        <v>33461</v>
      </c>
      <c r="AP45" s="35">
        <f>SUMIF('8 PRIMAIRE PRIVE'!$CN:$CN,$BQ45,'8 PRIMAIRE PRIVE'!$AA:$AA)</f>
        <v>4220</v>
      </c>
      <c r="AQ45" s="35">
        <f>SUMIF('8 PRIMAIRE PRIVE'!$CN:$CN,$BQ45,'8 PRIMAIRE PRIVE'!$BC:$BC)</f>
        <v>5018</v>
      </c>
      <c r="AR45" s="35">
        <f>SUMIF('8 PRIMAIRE PRIVE'!$CN:$CN,$BQ45,'8 PRIMAIRE PRIVE'!$BG:$BG)</f>
        <v>3467</v>
      </c>
      <c r="AS45" s="35">
        <f>SUMIF('8 PRIMAIRE PRIVE'!$CN:$CN,$BQ45,'8 PRIMAIRE PRIVE'!$BQ:$BQ)</f>
        <v>969</v>
      </c>
      <c r="AT45" s="35">
        <f>SUMIF('8 PRIMAIRE PRIVE'!$CN:$CN,$BQ45,'8 PRIMAIRE PRIVE'!$AK:$AK)</f>
        <v>1001</v>
      </c>
      <c r="AU45" s="35">
        <f>SUMIF('8 PRIMAIRE PRIVE'!$CN:$CN,$BQ45,'8 PRIMAIRE PRIVE'!$CO:$CO)</f>
        <v>34158</v>
      </c>
      <c r="AV45" s="35">
        <f>SUMIF('8 PRIMAIRE PRIVE'!$CN:$CN,$BQ45,'8 PRIMAIRE PRIVE'!$AO:$AO)</f>
        <v>268</v>
      </c>
      <c r="AW45" s="167"/>
      <c r="AX45" s="34" t="s">
        <v>102</v>
      </c>
      <c r="AY45" s="35">
        <f>SUMIF('9 COLLEGE PRIVE'!$CJ:$CJ,$BQ45,'9 COLLEGE PRIVE'!$K:$K)</f>
        <v>9750</v>
      </c>
      <c r="AZ45" s="35">
        <f>SUMIF('9 COLLEGE PRIVE'!$CJ:$CJ,$BQ45,'9 COLLEGE PRIVE'!$W:$W)</f>
        <v>342</v>
      </c>
      <c r="BA45" s="35">
        <f>SUMIF('9 COLLEGE PRIVE'!$CJ:$CJ,$BQ45,'9 COLLEGE PRIVE'!$AX:$AX)</f>
        <v>1949</v>
      </c>
      <c r="BB45" s="35">
        <f>SUMIF('9 COLLEGE PRIVE'!$CJ:$CJ,$BQ45,'9 COLLEGE PRIVE'!$BB:$BB)</f>
        <v>1190</v>
      </c>
      <c r="BC45" s="35">
        <f>SUMIF('9 COLLEGE PRIVE'!$CJ:$CJ,$BQ45,'9 COLLEGE PRIVE'!$BL:$BL)</f>
        <v>545</v>
      </c>
      <c r="BD45" s="35">
        <f>SUMIF('9 COLLEGE PRIVE'!$CJ:$CJ,$BQ45,'9 COLLEGE PRIVE'!$AF:$AF)</f>
        <v>445</v>
      </c>
      <c r="BE45" s="35">
        <f>SUMIF('9 COLLEGE PRIVE'!$CJ:$CJ,$BQ45,'9 COLLEGE PRIVE'!$CK:$CK)</f>
        <v>10932</v>
      </c>
      <c r="BF45" s="35">
        <f>SUMIF('9 COLLEGE PRIVE'!$CJ:$CJ,$BQ45,'9 COLLEGE PRIVE'!$AJ:$AJ)</f>
        <v>86</v>
      </c>
      <c r="BG45" s="35">
        <f>SUMIF('10 LYCEE PRIVE'!$DQ:$DQ,$BQ45,'10 LYCEE PRIVE'!$U:$U)</f>
        <v>2757</v>
      </c>
      <c r="BH45" s="35">
        <f>SUMIF('10 LYCEE PRIVE'!$DQ:$DQ,$BQ45,'10 LYCEE PRIVE'!$AQ:$AQ)</f>
        <v>175</v>
      </c>
      <c r="BI45" s="35">
        <f>SUMIF('10 LYCEE PRIVE'!$DQ:$DQ,$BQ45,'10 LYCEE PRIVE'!$DR:$DR)</f>
        <v>1177</v>
      </c>
      <c r="BJ45" s="35">
        <f>SUMIF('10 LYCEE PRIVE'!$DQ:$DQ,$BQ45,'10 LYCEE PRIVE'!$DS:$DS)</f>
        <v>596</v>
      </c>
      <c r="BK45" s="35">
        <f>SUMIF('10 LYCEE PRIVE'!$DQ:$DQ,$BQ45,'10 LYCEE PRIVE'!$CQ:$CQ)</f>
        <v>215</v>
      </c>
      <c r="BL45" s="35">
        <f>SUMIF('10 LYCEE PRIVE'!$DQ:$DQ,$BQ45,'10 LYCEE PRIVE'!$BE:$BE)</f>
        <v>118</v>
      </c>
      <c r="BM45" s="35">
        <f>SUMIF('10 LYCEE PRIVE'!$DQ:$DQ,$BQ45,'10 LYCEE PRIVE'!$DT:$DT)</f>
        <v>3575</v>
      </c>
      <c r="BN45" s="35">
        <f>SUMIF('10 LYCEE PRIVE'!$DQ:$DQ,$BQ45,'10 LYCEE PRIVE'!$BI:$BI)</f>
        <v>21</v>
      </c>
      <c r="BO45" s="135"/>
      <c r="BP45" s="139" t="str">
        <f t="shared" si="0"/>
        <v>BONGOLAVA</v>
      </c>
      <c r="BQ45" s="139" t="str">
        <f t="shared" si="1"/>
        <v>BONGOLAVATOTAL</v>
      </c>
    </row>
    <row r="46" spans="1:69" ht="14.45" customHeight="1">
      <c r="A46" s="162" t="s">
        <v>136</v>
      </c>
      <c r="B46" s="13" t="s">
        <v>119</v>
      </c>
      <c r="C46" s="12">
        <f>SUMIF('3 PRESCOLAIRE PUBLIC'!$AU:$AU,$BQ46,'3 PRESCOLAIRE PUBLIC'!$K:$K)</f>
        <v>14188</v>
      </c>
      <c r="D46" s="12">
        <f>SUMIF('3 PRESCOLAIRE PUBLIC'!$AU:$AU,$BQ46,'3 PRESCOLAIRE PUBLIC'!$T:$T)</f>
        <v>365</v>
      </c>
      <c r="E46" s="12">
        <f>SUMIF('3 PRESCOLAIRE PUBLIC'!$AU:$AU,$BQ46,'3 PRESCOLAIRE PUBLIC'!$AV:$AV)</f>
        <v>2536</v>
      </c>
      <c r="F46" s="12">
        <f>SUMIF('3 PRESCOLAIRE PUBLIC'!$AU:$AU,$BQ46,'3 PRESCOLAIRE PUBLIC'!$AC:$AC)</f>
        <v>535</v>
      </c>
      <c r="G46" s="12">
        <f>SUMIF('3 PRESCOLAIRE PUBLIC'!$AU:$AU,$BQ46,'3 PRESCOLAIRE PUBLIC'!$AH:$AH)</f>
        <v>393</v>
      </c>
      <c r="H46" s="12">
        <f>SUMIF('4 PRIMAIRE PUBLIC'!$CR:$CR,$BQ46,'4 PRIMAIRE PUBLIC'!$M:$M)</f>
        <v>105026</v>
      </c>
      <c r="I46" s="12">
        <f>SUMIF('4 PRIMAIRE PUBLIC'!$CR:$CR,$BQ46,'4 PRIMAIRE PUBLIC'!$AA:$AA)</f>
        <v>19493</v>
      </c>
      <c r="J46" s="12">
        <f>SUMIF('4 PRIMAIRE PUBLIC'!$CR:$CR,$BQ46,'4 PRIMAIRE PUBLIC'!$BC:$BC)</f>
        <v>7844</v>
      </c>
      <c r="K46" s="12">
        <f>SUMIF('4 PRIMAIRE PUBLIC'!$CR:$CR,$BQ46,'4 PRIMAIRE PUBLIC'!$BG:$BG)</f>
        <v>3422</v>
      </c>
      <c r="L46" s="12">
        <f>SUMIF('4 PRIMAIRE PUBLIC'!$CR:$CR,$BQ46,'4 PRIMAIRE PUBLIC'!$BV:$BV)</f>
        <v>2349</v>
      </c>
      <c r="M46" s="12">
        <f>SUMIF('4 PRIMAIRE PUBLIC'!$CR:$CR,$BQ46,'4 PRIMAIRE PUBLIC'!$AK:$AK)</f>
        <v>2221</v>
      </c>
      <c r="N46" s="12">
        <f>SUMIF('4 PRIMAIRE PUBLIC'!$CR:$CR,$BQ46,'4 PRIMAIRE PUBLIC'!$CS:$CS)</f>
        <v>56627</v>
      </c>
      <c r="O46" s="12">
        <f>SUMIF('4 PRIMAIRE PUBLIC'!$CR:$CR,$BQ46,'4 PRIMAIRE PUBLIC'!$AO:$AO)</f>
        <v>798</v>
      </c>
      <c r="P46" s="162" t="s">
        <v>136</v>
      </c>
      <c r="Q46" s="13" t="s">
        <v>119</v>
      </c>
      <c r="R46" s="12">
        <f>SUMIF('5 COLLEGE PUBLIC'!$CM:$CM,$BQ46,'5 COLLEGE PUBLIC'!$K:$K)</f>
        <v>13605</v>
      </c>
      <c r="S46" s="12">
        <f>SUMIF('5 COLLEGE PUBLIC'!$CM:$CM,$BQ46,'5 COLLEGE PUBLIC'!$W:$W)</f>
        <v>1074</v>
      </c>
      <c r="T46" s="12">
        <f>SUMIF('5 COLLEGE PUBLIC'!$CM:$CM,$BQ46,'5 COLLEGE PUBLIC'!$AX:$AX)</f>
        <v>2474</v>
      </c>
      <c r="U46" s="12">
        <f>SUMIF('5 COLLEGE PUBLIC'!$CM:$CM,$BQ46,'5 COLLEGE PUBLIC'!$BB:$BB)</f>
        <v>1131</v>
      </c>
      <c r="V46" s="12">
        <f>SUMIF('5 COLLEGE PUBLIC'!$CM:$CM,$BQ46,'5 COLLEGE PUBLIC'!$BQ:$BQ)</f>
        <v>730</v>
      </c>
      <c r="W46" s="12">
        <f>SUMIF('5 COLLEGE PUBLIC'!$CM:$CM,$BQ46,'5 COLLEGE PUBLIC'!$AF:$AF)</f>
        <v>357</v>
      </c>
      <c r="X46" s="12">
        <f>SUMIF('5 COLLEGE PUBLIC'!$CM:$CM,$BQ46,'5 COLLEGE PUBLIC'!$CN:$CN)</f>
        <v>11513</v>
      </c>
      <c r="Y46" s="12">
        <f>SUMIF('5 COLLEGE PUBLIC'!$CM:$CM,$BQ46,'5 COLLEGE PUBLIC'!$AJ:$AJ)</f>
        <v>84</v>
      </c>
      <c r="Z46" s="8">
        <f>SUMIF('6 LYCEE PUBLIC'!$DT:$DT,$BQ46,'6 LYCEE PUBLIC'!$U:$U)</f>
        <v>2141</v>
      </c>
      <c r="AA46" s="8">
        <f>SUMIF('6 LYCEE PUBLIC'!$DT:$DT,$BQ46,'6 LYCEE PUBLIC'!$AQ:$AQ)</f>
        <v>225</v>
      </c>
      <c r="AB46" s="8">
        <f>SUMIF('6 LYCEE PUBLIC'!$DT:$DT,$BQ46,'6 LYCEE PUBLIC'!$DU:$DU)</f>
        <v>636</v>
      </c>
      <c r="AC46" s="8">
        <f>SUMIF('6 LYCEE PUBLIC'!$DT:$DT,$BQ46,'6 LYCEE PUBLIC'!$DV:$DV)</f>
        <v>155</v>
      </c>
      <c r="AD46" s="8">
        <f>SUMIF('6 LYCEE PUBLIC'!$DT:$DT,$BQ46,'6 LYCEE PUBLIC'!$CV:$CV)</f>
        <v>148</v>
      </c>
      <c r="AE46" s="8">
        <f>SUMIF('6 LYCEE PUBLIC'!$DT:$DT,$BQ46,'6 LYCEE PUBLIC'!$BE:$BE)</f>
        <v>52</v>
      </c>
      <c r="AF46" s="8">
        <f>SUMIF('6 LYCEE PUBLIC'!$DT:$DT,$BQ46,'6 LYCEE PUBLIC'!$DW:$DW)</f>
        <v>2025</v>
      </c>
      <c r="AG46" s="8">
        <f>SUMIF('6 LYCEE PUBLIC'!$DT:$DT,$BQ46,'6 LYCEE PUBLIC'!$BI:$BI)</f>
        <v>11</v>
      </c>
      <c r="AH46" s="162" t="s">
        <v>136</v>
      </c>
      <c r="AI46" s="7" t="s">
        <v>119</v>
      </c>
      <c r="AJ46" s="8">
        <f>SUMIF('7 PRESCOLAIRE PRIVE'!$AP:$AP,$BQ46,'7 PRESCOLAIRE PRIVE'!$K:$K)</f>
        <v>2878</v>
      </c>
      <c r="AK46" s="8">
        <f>SUMIF('7 PRESCOLAIRE PRIVE'!$AP:$AP,$BQ46,'7 PRESCOLAIRE PRIVE'!$T:$T)</f>
        <v>149</v>
      </c>
      <c r="AL46" s="8">
        <f>SUMIF('7 PRESCOLAIRE PRIVE'!$AP:$AP,$BQ46,'7 PRESCOLAIRE PRIVE'!$AQ:$AQ)</f>
        <v>1830</v>
      </c>
      <c r="AM46" s="8">
        <f>SUMIF('7 PRESCOLAIRE PRIVE'!$AP:$AP,$BQ46,'7 PRESCOLAIRE PRIVE'!$X:$X)</f>
        <v>102</v>
      </c>
      <c r="AN46" s="8">
        <f>SUMIF('7 PRESCOLAIRE PRIVE'!$AP:$AP,$BQ46,'7 PRESCOLAIRE PRIVE'!$AC:$AC)</f>
        <v>77</v>
      </c>
      <c r="AO46" s="4">
        <f>SUMIF('8 PRIMAIRE PRIVE'!$CN:$CN,$BQ46,'8 PRIMAIRE PRIVE'!$M:$M)</f>
        <v>13547</v>
      </c>
      <c r="AP46" s="4">
        <f>SUMIF('8 PRIMAIRE PRIVE'!$CN:$CN,$BQ46,'8 PRIMAIRE PRIVE'!$AA:$AA)</f>
        <v>1622</v>
      </c>
      <c r="AQ46" s="4">
        <f>SUMIF('8 PRIMAIRE PRIVE'!$CN:$CN,$BQ46,'8 PRIMAIRE PRIVE'!$BC:$BC)</f>
        <v>2385</v>
      </c>
      <c r="AR46" s="4">
        <f>SUMIF('8 PRIMAIRE PRIVE'!$CN:$CN,$BQ46,'8 PRIMAIRE PRIVE'!$BG:$BG)</f>
        <v>1458</v>
      </c>
      <c r="AS46" s="4">
        <f>SUMIF('8 PRIMAIRE PRIVE'!$CN:$CN,$BQ46,'8 PRIMAIRE PRIVE'!$BQ:$BQ)</f>
        <v>412</v>
      </c>
      <c r="AT46" s="4">
        <f>SUMIF('8 PRIMAIRE PRIVE'!$CN:$CN,$BQ46,'8 PRIMAIRE PRIVE'!$AK:$AK)</f>
        <v>460</v>
      </c>
      <c r="AU46" s="4">
        <f>SUMIF('8 PRIMAIRE PRIVE'!$CN:$CN,$BQ46,'8 PRIMAIRE PRIVE'!$CO:$CO)</f>
        <v>14512</v>
      </c>
      <c r="AV46" s="4">
        <f>SUMIF('8 PRIMAIRE PRIVE'!$CN:$CN,$BQ46,'8 PRIMAIRE PRIVE'!$AO:$AO)</f>
        <v>125</v>
      </c>
      <c r="AW46" s="167" t="s">
        <v>136</v>
      </c>
      <c r="AX46" s="7" t="s">
        <v>119</v>
      </c>
      <c r="AY46" s="4">
        <f>SUMIF('9 COLLEGE PRIVE'!$CJ:$CJ,$BQ46,'9 COLLEGE PRIVE'!$K:$K)</f>
        <v>4755</v>
      </c>
      <c r="AZ46" s="4">
        <f>SUMIF('9 COLLEGE PRIVE'!$CJ:$CJ,$BQ46,'9 COLLEGE PRIVE'!$W:$W)</f>
        <v>274</v>
      </c>
      <c r="BA46" s="4">
        <f>SUMIF('9 COLLEGE PRIVE'!$CJ:$CJ,$BQ46,'9 COLLEGE PRIVE'!$AX:$AX)</f>
        <v>1390</v>
      </c>
      <c r="BB46" s="4">
        <f>SUMIF('9 COLLEGE PRIVE'!$CJ:$CJ,$BQ46,'9 COLLEGE PRIVE'!$BB:$BB)</f>
        <v>801</v>
      </c>
      <c r="BC46" s="4">
        <f>SUMIF('9 COLLEGE PRIVE'!$CJ:$CJ,$BQ46,'9 COLLEGE PRIVE'!$BL:$BL)</f>
        <v>245</v>
      </c>
      <c r="BD46" s="4">
        <f>SUMIF('9 COLLEGE PRIVE'!$CJ:$CJ,$BQ46,'9 COLLEGE PRIVE'!$AF:$AF)</f>
        <v>196</v>
      </c>
      <c r="BE46" s="4">
        <f>SUMIF('9 COLLEGE PRIVE'!$CJ:$CJ,$BQ46,'9 COLLEGE PRIVE'!$CK:$CK)</f>
        <v>4871</v>
      </c>
      <c r="BF46" s="4">
        <f>SUMIF('9 COLLEGE PRIVE'!$CJ:$CJ,$BQ46,'9 COLLEGE PRIVE'!$AJ:$AJ)</f>
        <v>49</v>
      </c>
      <c r="BG46" s="4">
        <f>SUMIF('10 LYCEE PRIVE'!$DQ:$DQ,$BQ46,'10 LYCEE PRIVE'!$U:$U)</f>
        <v>768</v>
      </c>
      <c r="BH46" s="4">
        <f>SUMIF('10 LYCEE PRIVE'!$DQ:$DQ,$BQ46,'10 LYCEE PRIVE'!$AQ:$AQ)</f>
        <v>39</v>
      </c>
      <c r="BI46" s="4">
        <f>SUMIF('10 LYCEE PRIVE'!$DQ:$DQ,$BQ46,'10 LYCEE PRIVE'!$DR:$DR)</f>
        <v>220</v>
      </c>
      <c r="BJ46" s="4">
        <f>SUMIF('10 LYCEE PRIVE'!$DQ:$DQ,$BQ46,'10 LYCEE PRIVE'!$DS:$DS)</f>
        <v>100</v>
      </c>
      <c r="BK46" s="4">
        <f>SUMIF('10 LYCEE PRIVE'!$DQ:$DQ,$BQ46,'10 LYCEE PRIVE'!$CQ:$CQ)</f>
        <v>58</v>
      </c>
      <c r="BL46" s="4">
        <f>SUMIF('10 LYCEE PRIVE'!$DQ:$DQ,$BQ46,'10 LYCEE PRIVE'!$BE:$BE)</f>
        <v>28</v>
      </c>
      <c r="BM46" s="4">
        <f>SUMIF('10 LYCEE PRIVE'!$DQ:$DQ,$BQ46,'10 LYCEE PRIVE'!$DT:$DT)</f>
        <v>935</v>
      </c>
      <c r="BN46" s="4">
        <f>SUMIF('10 LYCEE PRIVE'!$DQ:$DQ,$BQ46,'10 LYCEE PRIVE'!$BI:$BI)</f>
        <v>8</v>
      </c>
      <c r="BO46" s="135"/>
      <c r="BP46" s="139" t="str">
        <f t="shared" si="0"/>
        <v>DIANA</v>
      </c>
      <c r="BQ46" s="139" t="str">
        <f t="shared" si="1"/>
        <v>DIANARURAL</v>
      </c>
    </row>
    <row r="47" spans="1:69">
      <c r="A47" s="162"/>
      <c r="B47" s="13" t="s">
        <v>120</v>
      </c>
      <c r="C47" s="12">
        <f>SUMIF('3 PRESCOLAIRE PUBLIC'!$AU:$AU,$BQ47,'3 PRESCOLAIRE PUBLIC'!$K:$K)</f>
        <v>5631</v>
      </c>
      <c r="D47" s="12">
        <f>SUMIF('3 PRESCOLAIRE PUBLIC'!$AU:$AU,$BQ47,'3 PRESCOLAIRE PUBLIC'!$T:$T)</f>
        <v>131</v>
      </c>
      <c r="E47" s="12">
        <f>SUMIF('3 PRESCOLAIRE PUBLIC'!$AU:$AU,$BQ47,'3 PRESCOLAIRE PUBLIC'!$AV:$AV)</f>
        <v>2512</v>
      </c>
      <c r="F47" s="12">
        <f>SUMIF('3 PRESCOLAIRE PUBLIC'!$AU:$AU,$BQ47,'3 PRESCOLAIRE PUBLIC'!$AC:$AC)</f>
        <v>218</v>
      </c>
      <c r="G47" s="12">
        <f>SUMIF('3 PRESCOLAIRE PUBLIC'!$AU:$AU,$BQ47,'3 PRESCOLAIRE PUBLIC'!$AH:$AH)</f>
        <v>98</v>
      </c>
      <c r="H47" s="12">
        <f>SUMIF('4 PRIMAIRE PUBLIC'!$CR:$CR,$BQ47,'4 PRIMAIRE PUBLIC'!$M:$M)</f>
        <v>28174</v>
      </c>
      <c r="I47" s="12">
        <f>SUMIF('4 PRIMAIRE PUBLIC'!$CR:$CR,$BQ47,'4 PRIMAIRE PUBLIC'!$AA:$AA)</f>
        <v>4837</v>
      </c>
      <c r="J47" s="12">
        <f>SUMIF('4 PRIMAIRE PUBLIC'!$CR:$CR,$BQ47,'4 PRIMAIRE PUBLIC'!$BC:$BC)</f>
        <v>3264</v>
      </c>
      <c r="K47" s="12">
        <f>SUMIF('4 PRIMAIRE PUBLIC'!$CR:$CR,$BQ47,'4 PRIMAIRE PUBLIC'!$BG:$BG)</f>
        <v>1998</v>
      </c>
      <c r="L47" s="12">
        <f>SUMIF('4 PRIMAIRE PUBLIC'!$CR:$CR,$BQ47,'4 PRIMAIRE PUBLIC'!$BV:$BV)</f>
        <v>596</v>
      </c>
      <c r="M47" s="12">
        <f>SUMIF('4 PRIMAIRE PUBLIC'!$CR:$CR,$BQ47,'4 PRIMAIRE PUBLIC'!$AK:$AK)</f>
        <v>537</v>
      </c>
      <c r="N47" s="12">
        <f>SUMIF('4 PRIMAIRE PUBLIC'!$CR:$CR,$BQ47,'4 PRIMAIRE PUBLIC'!$CS:$CS)</f>
        <v>17238</v>
      </c>
      <c r="O47" s="12">
        <f>SUMIF('4 PRIMAIRE PUBLIC'!$CR:$CR,$BQ47,'4 PRIMAIRE PUBLIC'!$AO:$AO)</f>
        <v>95</v>
      </c>
      <c r="P47" s="162"/>
      <c r="Q47" s="13" t="s">
        <v>120</v>
      </c>
      <c r="R47" s="12">
        <f>SUMIF('5 COLLEGE PUBLIC'!$CM:$CM,$BQ47,'5 COLLEGE PUBLIC'!$K:$K)</f>
        <v>12056</v>
      </c>
      <c r="S47" s="12">
        <f>SUMIF('5 COLLEGE PUBLIC'!$CM:$CM,$BQ47,'5 COLLEGE PUBLIC'!$W:$W)</f>
        <v>1242</v>
      </c>
      <c r="T47" s="12">
        <f>SUMIF('5 COLLEGE PUBLIC'!$CM:$CM,$BQ47,'5 COLLEGE PUBLIC'!$AX:$AX)</f>
        <v>2611</v>
      </c>
      <c r="U47" s="12">
        <f>SUMIF('5 COLLEGE PUBLIC'!$CM:$CM,$BQ47,'5 COLLEGE PUBLIC'!$BB:$BB)</f>
        <v>1048</v>
      </c>
      <c r="V47" s="12">
        <f>SUMIF('5 COLLEGE PUBLIC'!$CM:$CM,$BQ47,'5 COLLEGE PUBLIC'!$BQ:$BQ)</f>
        <v>398</v>
      </c>
      <c r="W47" s="12">
        <f>SUMIF('5 COLLEGE PUBLIC'!$CM:$CM,$BQ47,'5 COLLEGE PUBLIC'!$AF:$AF)</f>
        <v>205</v>
      </c>
      <c r="X47" s="12">
        <f>SUMIF('5 COLLEGE PUBLIC'!$CM:$CM,$BQ47,'5 COLLEGE PUBLIC'!$CN:$CN)</f>
        <v>8897</v>
      </c>
      <c r="Y47" s="12">
        <f>SUMIF('5 COLLEGE PUBLIC'!$CM:$CM,$BQ47,'5 COLLEGE PUBLIC'!$AJ:$AJ)</f>
        <v>20</v>
      </c>
      <c r="Z47" s="8">
        <f>SUMIF('6 LYCEE PUBLIC'!$DT:$DT,$BQ47,'6 LYCEE PUBLIC'!$U:$U)</f>
        <v>9108</v>
      </c>
      <c r="AA47" s="8">
        <f>SUMIF('6 LYCEE PUBLIC'!$DT:$DT,$BQ47,'6 LYCEE PUBLIC'!$AQ:$AQ)</f>
        <v>1184</v>
      </c>
      <c r="AB47" s="8">
        <f>SUMIF('6 LYCEE PUBLIC'!$DT:$DT,$BQ47,'6 LYCEE PUBLIC'!$DU:$DU)</f>
        <v>2529</v>
      </c>
      <c r="AC47" s="8">
        <f>SUMIF('6 LYCEE PUBLIC'!$DT:$DT,$BQ47,'6 LYCEE PUBLIC'!$DV:$DV)</f>
        <v>1063</v>
      </c>
      <c r="AD47" s="8">
        <f>SUMIF('6 LYCEE PUBLIC'!$DT:$DT,$BQ47,'6 LYCEE PUBLIC'!$CV:$CV)</f>
        <v>277</v>
      </c>
      <c r="AE47" s="8">
        <f>SUMIF('6 LYCEE PUBLIC'!$DT:$DT,$BQ47,'6 LYCEE PUBLIC'!$BE:$BE)</f>
        <v>128</v>
      </c>
      <c r="AF47" s="8">
        <f>SUMIF('6 LYCEE PUBLIC'!$DT:$DT,$BQ47,'6 LYCEE PUBLIC'!$DW:$DW)</f>
        <v>6844</v>
      </c>
      <c r="AG47" s="8">
        <f>SUMIF('6 LYCEE PUBLIC'!$DT:$DT,$BQ47,'6 LYCEE PUBLIC'!$BI:$BI)</f>
        <v>8</v>
      </c>
      <c r="AH47" s="162"/>
      <c r="AI47" s="7" t="s">
        <v>120</v>
      </c>
      <c r="AJ47" s="8">
        <f>SUMIF('7 PRESCOLAIRE PRIVE'!$AP:$AP,$BQ47,'7 PRESCOLAIRE PRIVE'!$K:$K)</f>
        <v>13196</v>
      </c>
      <c r="AK47" s="8">
        <f>SUMIF('7 PRESCOLAIRE PRIVE'!$AP:$AP,$BQ47,'7 PRESCOLAIRE PRIVE'!$T:$T)</f>
        <v>477</v>
      </c>
      <c r="AL47" s="8">
        <f>SUMIF('7 PRESCOLAIRE PRIVE'!$AP:$AP,$BQ47,'7 PRESCOLAIRE PRIVE'!$AQ:$AQ)</f>
        <v>9816</v>
      </c>
      <c r="AM47" s="8">
        <f>SUMIF('7 PRESCOLAIRE PRIVE'!$AP:$AP,$BQ47,'7 PRESCOLAIRE PRIVE'!$X:$X)</f>
        <v>511</v>
      </c>
      <c r="AN47" s="8">
        <f>SUMIF('7 PRESCOLAIRE PRIVE'!$AP:$AP,$BQ47,'7 PRESCOLAIRE PRIVE'!$AC:$AC)</f>
        <v>189</v>
      </c>
      <c r="AO47" s="4">
        <f>SUMIF('8 PRIMAIRE PRIVE'!$CN:$CN,$BQ47,'8 PRIMAIRE PRIVE'!$M:$M)</f>
        <v>32581</v>
      </c>
      <c r="AP47" s="4">
        <f>SUMIF('8 PRIMAIRE PRIVE'!$CN:$CN,$BQ47,'8 PRIMAIRE PRIVE'!$AA:$AA)</f>
        <v>1594</v>
      </c>
      <c r="AQ47" s="4">
        <f>SUMIF('8 PRIMAIRE PRIVE'!$CN:$CN,$BQ47,'8 PRIMAIRE PRIVE'!$BC:$BC)</f>
        <v>5202</v>
      </c>
      <c r="AR47" s="4">
        <f>SUMIF('8 PRIMAIRE PRIVE'!$CN:$CN,$BQ47,'8 PRIMAIRE PRIVE'!$BG:$BG)</f>
        <v>4308</v>
      </c>
      <c r="AS47" s="4">
        <f>SUMIF('8 PRIMAIRE PRIVE'!$CN:$CN,$BQ47,'8 PRIMAIRE PRIVE'!$BQ:$BQ)</f>
        <v>1026</v>
      </c>
      <c r="AT47" s="4">
        <f>SUMIF('8 PRIMAIRE PRIVE'!$CN:$CN,$BQ47,'8 PRIMAIRE PRIVE'!$AK:$AK)</f>
        <v>1051</v>
      </c>
      <c r="AU47" s="4">
        <f>SUMIF('8 PRIMAIRE PRIVE'!$CN:$CN,$BQ47,'8 PRIMAIRE PRIVE'!$CO:$CO)</f>
        <v>36444</v>
      </c>
      <c r="AV47" s="4">
        <f>SUMIF('8 PRIMAIRE PRIVE'!$CN:$CN,$BQ47,'8 PRIMAIRE PRIVE'!$AO:$AO)</f>
        <v>199</v>
      </c>
      <c r="AW47" s="167"/>
      <c r="AX47" s="7" t="s">
        <v>120</v>
      </c>
      <c r="AY47" s="4">
        <f>SUMIF('9 COLLEGE PRIVE'!$CJ:$CJ,$BQ47,'9 COLLEGE PRIVE'!$K:$K)</f>
        <v>19693</v>
      </c>
      <c r="AZ47" s="4">
        <f>SUMIF('9 COLLEGE PRIVE'!$CJ:$CJ,$BQ47,'9 COLLEGE PRIVE'!$W:$W)</f>
        <v>1181</v>
      </c>
      <c r="BA47" s="4">
        <f>SUMIF('9 COLLEGE PRIVE'!$CJ:$CJ,$BQ47,'9 COLLEGE PRIVE'!$AX:$AX)</f>
        <v>5595</v>
      </c>
      <c r="BB47" s="4">
        <f>SUMIF('9 COLLEGE PRIVE'!$CJ:$CJ,$BQ47,'9 COLLEGE PRIVE'!$BB:$BB)</f>
        <v>3574</v>
      </c>
      <c r="BC47" s="4">
        <f>SUMIF('9 COLLEGE PRIVE'!$CJ:$CJ,$BQ47,'9 COLLEGE PRIVE'!$BL:$BL)</f>
        <v>936</v>
      </c>
      <c r="BD47" s="4">
        <f>SUMIF('9 COLLEGE PRIVE'!$CJ:$CJ,$BQ47,'9 COLLEGE PRIVE'!$AF:$AF)</f>
        <v>626</v>
      </c>
      <c r="BE47" s="4">
        <f>SUMIF('9 COLLEGE PRIVE'!$CJ:$CJ,$BQ47,'9 COLLEGE PRIVE'!$CK:$CK)</f>
        <v>22395</v>
      </c>
      <c r="BF47" s="4">
        <f>SUMIF('9 COLLEGE PRIVE'!$CJ:$CJ,$BQ47,'9 COLLEGE PRIVE'!$AJ:$AJ)</f>
        <v>114</v>
      </c>
      <c r="BG47" s="4">
        <f>SUMIF('10 LYCEE PRIVE'!$DQ:$DQ,$BQ47,'10 LYCEE PRIVE'!$U:$U)</f>
        <v>6265</v>
      </c>
      <c r="BH47" s="4">
        <f>SUMIF('10 LYCEE PRIVE'!$DQ:$DQ,$BQ47,'10 LYCEE PRIVE'!$AQ:$AQ)</f>
        <v>291</v>
      </c>
      <c r="BI47" s="4">
        <f>SUMIF('10 LYCEE PRIVE'!$DQ:$DQ,$BQ47,'10 LYCEE PRIVE'!$DR:$DR)</f>
        <v>2573</v>
      </c>
      <c r="BJ47" s="4">
        <f>SUMIF('10 LYCEE PRIVE'!$DQ:$DQ,$BQ47,'10 LYCEE PRIVE'!$DS:$DS)</f>
        <v>1419</v>
      </c>
      <c r="BK47" s="4">
        <f>SUMIF('10 LYCEE PRIVE'!$DQ:$DQ,$BQ47,'10 LYCEE PRIVE'!$CQ:$CQ)</f>
        <v>360</v>
      </c>
      <c r="BL47" s="4">
        <f>SUMIF('10 LYCEE PRIVE'!$DQ:$DQ,$BQ47,'10 LYCEE PRIVE'!$BE:$BE)</f>
        <v>179</v>
      </c>
      <c r="BM47" s="4">
        <f>SUMIF('10 LYCEE PRIVE'!$DQ:$DQ,$BQ47,'10 LYCEE PRIVE'!$DT:$DT)</f>
        <v>7112</v>
      </c>
      <c r="BN47" s="4">
        <f>SUMIF('10 LYCEE PRIVE'!$DQ:$DQ,$BQ47,'10 LYCEE PRIVE'!$BI:$BI)</f>
        <v>38</v>
      </c>
      <c r="BO47" s="135"/>
      <c r="BP47" s="139" t="str">
        <f t="shared" si="0"/>
        <v>DIANA</v>
      </c>
      <c r="BQ47" s="139" t="str">
        <f t="shared" si="1"/>
        <v>DIANAURBAIN</v>
      </c>
    </row>
    <row r="48" spans="1:69">
      <c r="A48" s="162"/>
      <c r="B48" s="34" t="s">
        <v>102</v>
      </c>
      <c r="C48" s="35">
        <f>SUMIF('3 PRESCOLAIRE PUBLIC'!$AU:$AU,$BQ48,'3 PRESCOLAIRE PUBLIC'!$K:$K)</f>
        <v>19819</v>
      </c>
      <c r="D48" s="35">
        <f>SUMIF('3 PRESCOLAIRE PUBLIC'!$AU:$AU,$BQ48,'3 PRESCOLAIRE PUBLIC'!$T:$T)</f>
        <v>496</v>
      </c>
      <c r="E48" s="35">
        <f>SUMIF('3 PRESCOLAIRE PUBLIC'!$AU:$AU,$BQ48,'3 PRESCOLAIRE PUBLIC'!$AV:$AV)</f>
        <v>5048</v>
      </c>
      <c r="F48" s="35">
        <f>SUMIF('3 PRESCOLAIRE PUBLIC'!$AU:$AU,$BQ48,'3 PRESCOLAIRE PUBLIC'!$AC:$AC)</f>
        <v>753</v>
      </c>
      <c r="G48" s="35">
        <f>SUMIF('3 PRESCOLAIRE PUBLIC'!$AU:$AU,$BQ48,'3 PRESCOLAIRE PUBLIC'!$AH:$AH)</f>
        <v>491</v>
      </c>
      <c r="H48" s="35">
        <f>SUMIF('4 PRIMAIRE PUBLIC'!$CR:$CR,$BQ48,'4 PRIMAIRE PUBLIC'!$M:$M)</f>
        <v>133200</v>
      </c>
      <c r="I48" s="35">
        <f>SUMIF('4 PRIMAIRE PUBLIC'!$CR:$CR,$BQ48,'4 PRIMAIRE PUBLIC'!$AA:$AA)</f>
        <v>24330</v>
      </c>
      <c r="J48" s="35">
        <f>SUMIF('4 PRIMAIRE PUBLIC'!$CR:$CR,$BQ48,'4 PRIMAIRE PUBLIC'!$BC:$BC)</f>
        <v>11108</v>
      </c>
      <c r="K48" s="35">
        <f>SUMIF('4 PRIMAIRE PUBLIC'!$CR:$CR,$BQ48,'4 PRIMAIRE PUBLIC'!$BG:$BG)</f>
        <v>5420</v>
      </c>
      <c r="L48" s="35">
        <f>SUMIF('4 PRIMAIRE PUBLIC'!$CR:$CR,$BQ48,'4 PRIMAIRE PUBLIC'!$BV:$BV)</f>
        <v>2945</v>
      </c>
      <c r="M48" s="35">
        <f>SUMIF('4 PRIMAIRE PUBLIC'!$CR:$CR,$BQ48,'4 PRIMAIRE PUBLIC'!$AK:$AK)</f>
        <v>2758</v>
      </c>
      <c r="N48" s="35">
        <f>SUMIF('4 PRIMAIRE PUBLIC'!$CR:$CR,$BQ48,'4 PRIMAIRE PUBLIC'!$CS:$CS)</f>
        <v>73865</v>
      </c>
      <c r="O48" s="35">
        <f>SUMIF('4 PRIMAIRE PUBLIC'!$CR:$CR,$BQ48,'4 PRIMAIRE PUBLIC'!$AO:$AO)</f>
        <v>893</v>
      </c>
      <c r="P48" s="162"/>
      <c r="Q48" s="34" t="s">
        <v>102</v>
      </c>
      <c r="R48" s="35">
        <f>SUMIF('5 COLLEGE PUBLIC'!$CM:$CM,$BQ48,'5 COLLEGE PUBLIC'!$K:$K)</f>
        <v>25661</v>
      </c>
      <c r="S48" s="35">
        <f>SUMIF('5 COLLEGE PUBLIC'!$CM:$CM,$BQ48,'5 COLLEGE PUBLIC'!$W:$W)</f>
        <v>2316</v>
      </c>
      <c r="T48" s="35">
        <f>SUMIF('5 COLLEGE PUBLIC'!$CM:$CM,$BQ48,'5 COLLEGE PUBLIC'!$AX:$AX)</f>
        <v>5085</v>
      </c>
      <c r="U48" s="35">
        <f>SUMIF('5 COLLEGE PUBLIC'!$CM:$CM,$BQ48,'5 COLLEGE PUBLIC'!$BB:$BB)</f>
        <v>2179</v>
      </c>
      <c r="V48" s="35">
        <f>SUMIF('5 COLLEGE PUBLIC'!$CM:$CM,$BQ48,'5 COLLEGE PUBLIC'!$BQ:$BQ)</f>
        <v>1128</v>
      </c>
      <c r="W48" s="35">
        <f>SUMIF('5 COLLEGE PUBLIC'!$CM:$CM,$BQ48,'5 COLLEGE PUBLIC'!$AF:$AF)</f>
        <v>562</v>
      </c>
      <c r="X48" s="35">
        <f>SUMIF('5 COLLEGE PUBLIC'!$CM:$CM,$BQ48,'5 COLLEGE PUBLIC'!$CN:$CN)</f>
        <v>20410</v>
      </c>
      <c r="Y48" s="35">
        <f>SUMIF('5 COLLEGE PUBLIC'!$CM:$CM,$BQ48,'5 COLLEGE PUBLIC'!$AJ:$AJ)</f>
        <v>104</v>
      </c>
      <c r="Z48" s="35">
        <f>SUMIF('6 LYCEE PUBLIC'!$DT:$DT,$BQ48,'6 LYCEE PUBLIC'!$U:$U)</f>
        <v>11249</v>
      </c>
      <c r="AA48" s="35">
        <f>SUMIF('6 LYCEE PUBLIC'!$DT:$DT,$BQ48,'6 LYCEE PUBLIC'!$AQ:$AQ)</f>
        <v>1409</v>
      </c>
      <c r="AB48" s="35">
        <f>SUMIF('6 LYCEE PUBLIC'!$DT:$DT,$BQ48,'6 LYCEE PUBLIC'!$DU:$DU)</f>
        <v>3165</v>
      </c>
      <c r="AC48" s="35">
        <f>SUMIF('6 LYCEE PUBLIC'!$DT:$DT,$BQ48,'6 LYCEE PUBLIC'!$DV:$DV)</f>
        <v>1218</v>
      </c>
      <c r="AD48" s="35">
        <f>SUMIF('6 LYCEE PUBLIC'!$DT:$DT,$BQ48,'6 LYCEE PUBLIC'!$CV:$CV)</f>
        <v>425</v>
      </c>
      <c r="AE48" s="35">
        <f>SUMIF('6 LYCEE PUBLIC'!$DT:$DT,$BQ48,'6 LYCEE PUBLIC'!$BE:$BE)</f>
        <v>180</v>
      </c>
      <c r="AF48" s="35">
        <f>SUMIF('6 LYCEE PUBLIC'!$DT:$DT,$BQ48,'6 LYCEE PUBLIC'!$DW:$DW)</f>
        <v>8869</v>
      </c>
      <c r="AG48" s="35">
        <f>SUMIF('6 LYCEE PUBLIC'!$DT:$DT,$BQ48,'6 LYCEE PUBLIC'!$BI:$BI)</f>
        <v>19</v>
      </c>
      <c r="AH48" s="162"/>
      <c r="AI48" s="34" t="s">
        <v>102</v>
      </c>
      <c r="AJ48" s="35">
        <f>SUMIF('7 PRESCOLAIRE PRIVE'!$AP:$AP,$BQ48,'7 PRESCOLAIRE PRIVE'!$K:$K)</f>
        <v>16074</v>
      </c>
      <c r="AK48" s="35">
        <f>SUMIF('7 PRESCOLAIRE PRIVE'!$AP:$AP,$BQ48,'7 PRESCOLAIRE PRIVE'!$T:$T)</f>
        <v>626</v>
      </c>
      <c r="AL48" s="35">
        <f>SUMIF('7 PRESCOLAIRE PRIVE'!$AP:$AP,$BQ48,'7 PRESCOLAIRE PRIVE'!$AQ:$AQ)</f>
        <v>11646</v>
      </c>
      <c r="AM48" s="35">
        <f>SUMIF('7 PRESCOLAIRE PRIVE'!$AP:$AP,$BQ48,'7 PRESCOLAIRE PRIVE'!$X:$X)</f>
        <v>613</v>
      </c>
      <c r="AN48" s="35">
        <f>SUMIF('7 PRESCOLAIRE PRIVE'!$AP:$AP,$BQ48,'7 PRESCOLAIRE PRIVE'!$AC:$AC)</f>
        <v>266</v>
      </c>
      <c r="AO48" s="35">
        <f>SUMIF('8 PRIMAIRE PRIVE'!$CN:$CN,$BQ48,'8 PRIMAIRE PRIVE'!$M:$M)</f>
        <v>46128</v>
      </c>
      <c r="AP48" s="35">
        <f>SUMIF('8 PRIMAIRE PRIVE'!$CN:$CN,$BQ48,'8 PRIMAIRE PRIVE'!$AA:$AA)</f>
        <v>3216</v>
      </c>
      <c r="AQ48" s="35">
        <f>SUMIF('8 PRIMAIRE PRIVE'!$CN:$CN,$BQ48,'8 PRIMAIRE PRIVE'!$BC:$BC)</f>
        <v>7587</v>
      </c>
      <c r="AR48" s="35">
        <f>SUMIF('8 PRIMAIRE PRIVE'!$CN:$CN,$BQ48,'8 PRIMAIRE PRIVE'!$BG:$BG)</f>
        <v>5766</v>
      </c>
      <c r="AS48" s="35">
        <f>SUMIF('8 PRIMAIRE PRIVE'!$CN:$CN,$BQ48,'8 PRIMAIRE PRIVE'!$BQ:$BQ)</f>
        <v>1438</v>
      </c>
      <c r="AT48" s="35">
        <f>SUMIF('8 PRIMAIRE PRIVE'!$CN:$CN,$BQ48,'8 PRIMAIRE PRIVE'!$AK:$AK)</f>
        <v>1511</v>
      </c>
      <c r="AU48" s="35">
        <f>SUMIF('8 PRIMAIRE PRIVE'!$CN:$CN,$BQ48,'8 PRIMAIRE PRIVE'!$CO:$CO)</f>
        <v>50956</v>
      </c>
      <c r="AV48" s="35">
        <f>SUMIF('8 PRIMAIRE PRIVE'!$CN:$CN,$BQ48,'8 PRIMAIRE PRIVE'!$AO:$AO)</f>
        <v>324</v>
      </c>
      <c r="AW48" s="167"/>
      <c r="AX48" s="34" t="s">
        <v>102</v>
      </c>
      <c r="AY48" s="35">
        <f>SUMIF('9 COLLEGE PRIVE'!$CJ:$CJ,$BQ48,'9 COLLEGE PRIVE'!$K:$K)</f>
        <v>24448</v>
      </c>
      <c r="AZ48" s="35">
        <f>SUMIF('9 COLLEGE PRIVE'!$CJ:$CJ,$BQ48,'9 COLLEGE PRIVE'!$W:$W)</f>
        <v>1455</v>
      </c>
      <c r="BA48" s="35">
        <f>SUMIF('9 COLLEGE PRIVE'!$CJ:$CJ,$BQ48,'9 COLLEGE PRIVE'!$AX:$AX)</f>
        <v>6985</v>
      </c>
      <c r="BB48" s="35">
        <f>SUMIF('9 COLLEGE PRIVE'!$CJ:$CJ,$BQ48,'9 COLLEGE PRIVE'!$BB:$BB)</f>
        <v>4375</v>
      </c>
      <c r="BC48" s="35">
        <f>SUMIF('9 COLLEGE PRIVE'!$CJ:$CJ,$BQ48,'9 COLLEGE PRIVE'!$BL:$BL)</f>
        <v>1181</v>
      </c>
      <c r="BD48" s="35">
        <f>SUMIF('9 COLLEGE PRIVE'!$CJ:$CJ,$BQ48,'9 COLLEGE PRIVE'!$AF:$AF)</f>
        <v>822</v>
      </c>
      <c r="BE48" s="35">
        <f>SUMIF('9 COLLEGE PRIVE'!$CJ:$CJ,$BQ48,'9 COLLEGE PRIVE'!$CK:$CK)</f>
        <v>27266</v>
      </c>
      <c r="BF48" s="35">
        <f>SUMIF('9 COLLEGE PRIVE'!$CJ:$CJ,$BQ48,'9 COLLEGE PRIVE'!$AJ:$AJ)</f>
        <v>163</v>
      </c>
      <c r="BG48" s="35">
        <f>SUMIF('10 LYCEE PRIVE'!$DQ:$DQ,$BQ48,'10 LYCEE PRIVE'!$U:$U)</f>
        <v>7033</v>
      </c>
      <c r="BH48" s="35">
        <f>SUMIF('10 LYCEE PRIVE'!$DQ:$DQ,$BQ48,'10 LYCEE PRIVE'!$AQ:$AQ)</f>
        <v>330</v>
      </c>
      <c r="BI48" s="35">
        <f>SUMIF('10 LYCEE PRIVE'!$DQ:$DQ,$BQ48,'10 LYCEE PRIVE'!$DR:$DR)</f>
        <v>2793</v>
      </c>
      <c r="BJ48" s="35">
        <f>SUMIF('10 LYCEE PRIVE'!$DQ:$DQ,$BQ48,'10 LYCEE PRIVE'!$DS:$DS)</f>
        <v>1519</v>
      </c>
      <c r="BK48" s="35">
        <f>SUMIF('10 LYCEE PRIVE'!$DQ:$DQ,$BQ48,'10 LYCEE PRIVE'!$CQ:$CQ)</f>
        <v>418</v>
      </c>
      <c r="BL48" s="35">
        <f>SUMIF('10 LYCEE PRIVE'!$DQ:$DQ,$BQ48,'10 LYCEE PRIVE'!$BE:$BE)</f>
        <v>207</v>
      </c>
      <c r="BM48" s="35">
        <f>SUMIF('10 LYCEE PRIVE'!$DQ:$DQ,$BQ48,'10 LYCEE PRIVE'!$DT:$DT)</f>
        <v>8047</v>
      </c>
      <c r="BN48" s="35">
        <f>SUMIF('10 LYCEE PRIVE'!$DQ:$DQ,$BQ48,'10 LYCEE PRIVE'!$BI:$BI)</f>
        <v>46</v>
      </c>
      <c r="BO48" s="135"/>
      <c r="BP48" s="139" t="str">
        <f t="shared" si="0"/>
        <v>DIANA</v>
      </c>
      <c r="BQ48" s="139" t="str">
        <f t="shared" si="1"/>
        <v>DIANATOTAL</v>
      </c>
    </row>
    <row r="49" spans="1:69" ht="14.45" customHeight="1">
      <c r="A49" s="162" t="s">
        <v>137</v>
      </c>
      <c r="B49" s="13" t="s">
        <v>119</v>
      </c>
      <c r="C49" s="12">
        <f>SUMIF('3 PRESCOLAIRE PUBLIC'!$AU:$AU,$BQ49,'3 PRESCOLAIRE PUBLIC'!$K:$K)</f>
        <v>27636</v>
      </c>
      <c r="D49" s="12">
        <f>SUMIF('3 PRESCOLAIRE PUBLIC'!$AU:$AU,$BQ49,'3 PRESCOLAIRE PUBLIC'!$T:$T)</f>
        <v>721</v>
      </c>
      <c r="E49" s="12">
        <f>SUMIF('3 PRESCOLAIRE PUBLIC'!$AU:$AU,$BQ49,'3 PRESCOLAIRE PUBLIC'!$AV:$AV)</f>
        <v>5820</v>
      </c>
      <c r="F49" s="12">
        <f>SUMIF('3 PRESCOLAIRE PUBLIC'!$AU:$AU,$BQ49,'3 PRESCOLAIRE PUBLIC'!$AC:$AC)</f>
        <v>1160</v>
      </c>
      <c r="G49" s="12">
        <f>SUMIF('3 PRESCOLAIRE PUBLIC'!$AU:$AU,$BQ49,'3 PRESCOLAIRE PUBLIC'!$AH:$AH)</f>
        <v>777</v>
      </c>
      <c r="H49" s="12">
        <f>SUMIF('4 PRIMAIRE PUBLIC'!$CR:$CR,$BQ49,'4 PRIMAIRE PUBLIC'!$M:$M)</f>
        <v>201349</v>
      </c>
      <c r="I49" s="12">
        <f>SUMIF('4 PRIMAIRE PUBLIC'!$CR:$CR,$BQ49,'4 PRIMAIRE PUBLIC'!$AA:$AA)</f>
        <v>49522</v>
      </c>
      <c r="J49" s="12">
        <f>SUMIF('4 PRIMAIRE PUBLIC'!$CR:$CR,$BQ49,'4 PRIMAIRE PUBLIC'!$BC:$BC)</f>
        <v>18583</v>
      </c>
      <c r="K49" s="12">
        <f>SUMIF('4 PRIMAIRE PUBLIC'!$CR:$CR,$BQ49,'4 PRIMAIRE PUBLIC'!$BG:$BG)</f>
        <v>8642</v>
      </c>
      <c r="L49" s="12">
        <f>SUMIF('4 PRIMAIRE PUBLIC'!$CR:$CR,$BQ49,'4 PRIMAIRE PUBLIC'!$BV:$BV)</f>
        <v>4930</v>
      </c>
      <c r="M49" s="12">
        <f>SUMIF('4 PRIMAIRE PUBLIC'!$CR:$CR,$BQ49,'4 PRIMAIRE PUBLIC'!$AK:$AK)</f>
        <v>4612</v>
      </c>
      <c r="N49" s="12">
        <f>SUMIF('4 PRIMAIRE PUBLIC'!$CR:$CR,$BQ49,'4 PRIMAIRE PUBLIC'!$CS:$CS)</f>
        <v>108826</v>
      </c>
      <c r="O49" s="12">
        <f>SUMIF('4 PRIMAIRE PUBLIC'!$CR:$CR,$BQ49,'4 PRIMAIRE PUBLIC'!$AO:$AO)</f>
        <v>1077</v>
      </c>
      <c r="P49" s="162" t="s">
        <v>137</v>
      </c>
      <c r="Q49" s="13" t="s">
        <v>119</v>
      </c>
      <c r="R49" s="12">
        <f>SUMIF('5 COLLEGE PUBLIC'!$CM:$CM,$BQ49,'5 COLLEGE PUBLIC'!$K:$K)</f>
        <v>37231</v>
      </c>
      <c r="S49" s="12">
        <f>SUMIF('5 COLLEGE PUBLIC'!$CM:$CM,$BQ49,'5 COLLEGE PUBLIC'!$W:$W)</f>
        <v>4043</v>
      </c>
      <c r="T49" s="12">
        <f>SUMIF('5 COLLEGE PUBLIC'!$CM:$CM,$BQ49,'5 COLLEGE PUBLIC'!$AX:$AX)</f>
        <v>7851</v>
      </c>
      <c r="U49" s="12">
        <f>SUMIF('5 COLLEGE PUBLIC'!$CM:$CM,$BQ49,'5 COLLEGE PUBLIC'!$BB:$BB)</f>
        <v>3712</v>
      </c>
      <c r="V49" s="12">
        <f>SUMIF('5 COLLEGE PUBLIC'!$CM:$CM,$BQ49,'5 COLLEGE PUBLIC'!$BQ:$BQ)</f>
        <v>1981</v>
      </c>
      <c r="W49" s="12">
        <f>SUMIF('5 COLLEGE PUBLIC'!$CM:$CM,$BQ49,'5 COLLEGE PUBLIC'!$AF:$AF)</f>
        <v>1037</v>
      </c>
      <c r="X49" s="12">
        <f>SUMIF('5 COLLEGE PUBLIC'!$CM:$CM,$BQ49,'5 COLLEGE PUBLIC'!$CN:$CN)</f>
        <v>27908</v>
      </c>
      <c r="Y49" s="12">
        <f>SUMIF('5 COLLEGE PUBLIC'!$CM:$CM,$BQ49,'5 COLLEGE PUBLIC'!$AJ:$AJ)</f>
        <v>179</v>
      </c>
      <c r="Z49" s="8">
        <f>SUMIF('6 LYCEE PUBLIC'!$DT:$DT,$BQ49,'6 LYCEE PUBLIC'!$U:$U)</f>
        <v>12359</v>
      </c>
      <c r="AA49" s="8">
        <f>SUMIF('6 LYCEE PUBLIC'!$DT:$DT,$BQ49,'6 LYCEE PUBLIC'!$AQ:$AQ)</f>
        <v>1366</v>
      </c>
      <c r="AB49" s="8">
        <f>SUMIF('6 LYCEE PUBLIC'!$DT:$DT,$BQ49,'6 LYCEE PUBLIC'!$DU:$DU)</f>
        <v>3065</v>
      </c>
      <c r="AC49" s="8">
        <f>SUMIF('6 LYCEE PUBLIC'!$DT:$DT,$BQ49,'6 LYCEE PUBLIC'!$DV:$DV)</f>
        <v>1308</v>
      </c>
      <c r="AD49" s="8">
        <f>SUMIF('6 LYCEE PUBLIC'!$DT:$DT,$BQ49,'6 LYCEE PUBLIC'!$CV:$CV)</f>
        <v>577</v>
      </c>
      <c r="AE49" s="8">
        <f>SUMIF('6 LYCEE PUBLIC'!$DT:$DT,$BQ49,'6 LYCEE PUBLIC'!$BE:$BE)</f>
        <v>261</v>
      </c>
      <c r="AF49" s="8">
        <f>SUMIF('6 LYCEE PUBLIC'!$DT:$DT,$BQ49,'6 LYCEE PUBLIC'!$DW:$DW)</f>
        <v>9238</v>
      </c>
      <c r="AG49" s="8">
        <f>SUMIF('6 LYCEE PUBLIC'!$DT:$DT,$BQ49,'6 LYCEE PUBLIC'!$BI:$BI)</f>
        <v>50</v>
      </c>
      <c r="AH49" s="162" t="s">
        <v>137</v>
      </c>
      <c r="AI49" s="7" t="s">
        <v>119</v>
      </c>
      <c r="AJ49" s="8">
        <f>SUMIF('7 PRESCOLAIRE PRIVE'!$AP:$AP,$BQ49,'7 PRESCOLAIRE PRIVE'!$K:$K)</f>
        <v>3692</v>
      </c>
      <c r="AK49" s="8">
        <f>SUMIF('7 PRESCOLAIRE PRIVE'!$AP:$AP,$BQ49,'7 PRESCOLAIRE PRIVE'!$T:$T)</f>
        <v>133</v>
      </c>
      <c r="AL49" s="8">
        <f>SUMIF('7 PRESCOLAIRE PRIVE'!$AP:$AP,$BQ49,'7 PRESCOLAIRE PRIVE'!$AQ:$AQ)</f>
        <v>2344</v>
      </c>
      <c r="AM49" s="8">
        <f>SUMIF('7 PRESCOLAIRE PRIVE'!$AP:$AP,$BQ49,'7 PRESCOLAIRE PRIVE'!$X:$X)</f>
        <v>142</v>
      </c>
      <c r="AN49" s="8">
        <f>SUMIF('7 PRESCOLAIRE PRIVE'!$AP:$AP,$BQ49,'7 PRESCOLAIRE PRIVE'!$AC:$AC)</f>
        <v>74</v>
      </c>
      <c r="AO49" s="4">
        <f>SUMIF('8 PRIMAIRE PRIVE'!$CN:$CN,$BQ49,'8 PRIMAIRE PRIVE'!$M:$M)</f>
        <v>55054</v>
      </c>
      <c r="AP49" s="4">
        <f>SUMIF('8 PRIMAIRE PRIVE'!$CN:$CN,$BQ49,'8 PRIMAIRE PRIVE'!$AA:$AA)</f>
        <v>8670</v>
      </c>
      <c r="AQ49" s="4">
        <f>SUMIF('8 PRIMAIRE PRIVE'!$CN:$CN,$BQ49,'8 PRIMAIRE PRIVE'!$BC:$BC)</f>
        <v>6416</v>
      </c>
      <c r="AR49" s="4">
        <f>SUMIF('8 PRIMAIRE PRIVE'!$CN:$CN,$BQ49,'8 PRIMAIRE PRIVE'!$BG:$BG)</f>
        <v>4186</v>
      </c>
      <c r="AS49" s="4">
        <f>SUMIF('8 PRIMAIRE PRIVE'!$CN:$CN,$BQ49,'8 PRIMAIRE PRIVE'!$BQ:$BQ)</f>
        <v>1329</v>
      </c>
      <c r="AT49" s="4">
        <f>SUMIF('8 PRIMAIRE PRIVE'!$CN:$CN,$BQ49,'8 PRIMAIRE PRIVE'!$AK:$AK)</f>
        <v>1341</v>
      </c>
      <c r="AU49" s="4">
        <f>SUMIF('8 PRIMAIRE PRIVE'!$CN:$CN,$BQ49,'8 PRIMAIRE PRIVE'!$CO:$CO)</f>
        <v>55101</v>
      </c>
      <c r="AV49" s="4">
        <f>SUMIF('8 PRIMAIRE PRIVE'!$CN:$CN,$BQ49,'8 PRIMAIRE PRIVE'!$AO:$AO)</f>
        <v>436</v>
      </c>
      <c r="AW49" s="167" t="s">
        <v>137</v>
      </c>
      <c r="AX49" s="7" t="s">
        <v>119</v>
      </c>
      <c r="AY49" s="4">
        <f>SUMIF('9 COLLEGE PRIVE'!$CJ:$CJ,$BQ49,'9 COLLEGE PRIVE'!$K:$K)</f>
        <v>11297</v>
      </c>
      <c r="AZ49" s="4">
        <f>SUMIF('9 COLLEGE PRIVE'!$CJ:$CJ,$BQ49,'9 COLLEGE PRIVE'!$W:$W)</f>
        <v>772</v>
      </c>
      <c r="BA49" s="4">
        <f>SUMIF('9 COLLEGE PRIVE'!$CJ:$CJ,$BQ49,'9 COLLEGE PRIVE'!$AX:$AX)</f>
        <v>2955</v>
      </c>
      <c r="BB49" s="4">
        <f>SUMIF('9 COLLEGE PRIVE'!$CJ:$CJ,$BQ49,'9 COLLEGE PRIVE'!$BB:$BB)</f>
        <v>1721</v>
      </c>
      <c r="BC49" s="4">
        <f>SUMIF('9 COLLEGE PRIVE'!$CJ:$CJ,$BQ49,'9 COLLEGE PRIVE'!$BL:$BL)</f>
        <v>598</v>
      </c>
      <c r="BD49" s="4">
        <f>SUMIF('9 COLLEGE PRIVE'!$CJ:$CJ,$BQ49,'9 COLLEGE PRIVE'!$AF:$AF)</f>
        <v>415</v>
      </c>
      <c r="BE49" s="4">
        <f>SUMIF('9 COLLEGE PRIVE'!$CJ:$CJ,$BQ49,'9 COLLEGE PRIVE'!$CK:$CK)</f>
        <v>13705</v>
      </c>
      <c r="BF49" s="4">
        <f>SUMIF('9 COLLEGE PRIVE'!$CJ:$CJ,$BQ49,'9 COLLEGE PRIVE'!$AJ:$AJ)</f>
        <v>82</v>
      </c>
      <c r="BG49" s="4">
        <f>SUMIF('10 LYCEE PRIVE'!$DQ:$DQ,$BQ49,'10 LYCEE PRIVE'!$U:$U)</f>
        <v>3451</v>
      </c>
      <c r="BH49" s="4">
        <f>SUMIF('10 LYCEE PRIVE'!$DQ:$DQ,$BQ49,'10 LYCEE PRIVE'!$AQ:$AQ)</f>
        <v>240</v>
      </c>
      <c r="BI49" s="4">
        <f>SUMIF('10 LYCEE PRIVE'!$DQ:$DQ,$BQ49,'10 LYCEE PRIVE'!$DR:$DR)</f>
        <v>1103</v>
      </c>
      <c r="BJ49" s="4">
        <f>SUMIF('10 LYCEE PRIVE'!$DQ:$DQ,$BQ49,'10 LYCEE PRIVE'!$DS:$DS)</f>
        <v>565</v>
      </c>
      <c r="BK49" s="4">
        <f>SUMIF('10 LYCEE PRIVE'!$DQ:$DQ,$BQ49,'10 LYCEE PRIVE'!$CQ:$CQ)</f>
        <v>193</v>
      </c>
      <c r="BL49" s="4">
        <f>SUMIF('10 LYCEE PRIVE'!$DQ:$DQ,$BQ49,'10 LYCEE PRIVE'!$BE:$BE)</f>
        <v>138</v>
      </c>
      <c r="BM49" s="4">
        <f>SUMIF('10 LYCEE PRIVE'!$DQ:$DQ,$BQ49,'10 LYCEE PRIVE'!$DT:$DT)</f>
        <v>4122</v>
      </c>
      <c r="BN49" s="4">
        <f>SUMIF('10 LYCEE PRIVE'!$DQ:$DQ,$BQ49,'10 LYCEE PRIVE'!$BI:$BI)</f>
        <v>25</v>
      </c>
      <c r="BO49" s="135"/>
      <c r="BP49" s="139" t="str">
        <f t="shared" si="0"/>
        <v>HAUTE MATSIATRA</v>
      </c>
      <c r="BQ49" s="139" t="str">
        <f t="shared" si="1"/>
        <v>HAUTE MATSIATRARURAL</v>
      </c>
    </row>
    <row r="50" spans="1:69">
      <c r="A50" s="162"/>
      <c r="B50" s="13" t="s">
        <v>120</v>
      </c>
      <c r="C50" s="12">
        <f>SUMIF('3 PRESCOLAIRE PUBLIC'!$AU:$AU,$BQ50,'3 PRESCOLAIRE PUBLIC'!$K:$K)</f>
        <v>4476</v>
      </c>
      <c r="D50" s="12">
        <f>SUMIF('3 PRESCOLAIRE PUBLIC'!$AU:$AU,$BQ50,'3 PRESCOLAIRE PUBLIC'!$T:$T)</f>
        <v>75</v>
      </c>
      <c r="E50" s="12">
        <f>SUMIF('3 PRESCOLAIRE PUBLIC'!$AU:$AU,$BQ50,'3 PRESCOLAIRE PUBLIC'!$AV:$AV)</f>
        <v>1798</v>
      </c>
      <c r="F50" s="12">
        <f>SUMIF('3 PRESCOLAIRE PUBLIC'!$AU:$AU,$BQ50,'3 PRESCOLAIRE PUBLIC'!$AC:$AC)</f>
        <v>167</v>
      </c>
      <c r="G50" s="12">
        <f>SUMIF('3 PRESCOLAIRE PUBLIC'!$AU:$AU,$BQ50,'3 PRESCOLAIRE PUBLIC'!$AH:$AH)</f>
        <v>54</v>
      </c>
      <c r="H50" s="12">
        <f>SUMIF('4 PRIMAIRE PUBLIC'!$CR:$CR,$BQ50,'4 PRIMAIRE PUBLIC'!$M:$M)</f>
        <v>25901</v>
      </c>
      <c r="I50" s="12">
        <f>SUMIF('4 PRIMAIRE PUBLIC'!$CR:$CR,$BQ50,'4 PRIMAIRE PUBLIC'!$AA:$AA)</f>
        <v>5218</v>
      </c>
      <c r="J50" s="12">
        <f>SUMIF('4 PRIMAIRE PUBLIC'!$CR:$CR,$BQ50,'4 PRIMAIRE PUBLIC'!$BC:$BC)</f>
        <v>3762</v>
      </c>
      <c r="K50" s="12">
        <f>SUMIF('4 PRIMAIRE PUBLIC'!$CR:$CR,$BQ50,'4 PRIMAIRE PUBLIC'!$BG:$BG)</f>
        <v>1988</v>
      </c>
      <c r="L50" s="12">
        <f>SUMIF('4 PRIMAIRE PUBLIC'!$CR:$CR,$BQ50,'4 PRIMAIRE PUBLIC'!$BV:$BV)</f>
        <v>516</v>
      </c>
      <c r="M50" s="12">
        <f>SUMIF('4 PRIMAIRE PUBLIC'!$CR:$CR,$BQ50,'4 PRIMAIRE PUBLIC'!$AK:$AK)</f>
        <v>390</v>
      </c>
      <c r="N50" s="12">
        <f>SUMIF('4 PRIMAIRE PUBLIC'!$CR:$CR,$BQ50,'4 PRIMAIRE PUBLIC'!$CS:$CS)</f>
        <v>12015</v>
      </c>
      <c r="O50" s="12">
        <f>SUMIF('4 PRIMAIRE PUBLIC'!$CR:$CR,$BQ50,'4 PRIMAIRE PUBLIC'!$AO:$AO)</f>
        <v>59</v>
      </c>
      <c r="P50" s="162"/>
      <c r="Q50" s="13" t="s">
        <v>120</v>
      </c>
      <c r="R50" s="12">
        <f>SUMIF('5 COLLEGE PUBLIC'!$CM:$CM,$BQ50,'5 COLLEGE PUBLIC'!$K:$K)</f>
        <v>9485</v>
      </c>
      <c r="S50" s="12">
        <f>SUMIF('5 COLLEGE PUBLIC'!$CM:$CM,$BQ50,'5 COLLEGE PUBLIC'!$W:$W)</f>
        <v>1598</v>
      </c>
      <c r="T50" s="12">
        <f>SUMIF('5 COLLEGE PUBLIC'!$CM:$CM,$BQ50,'5 COLLEGE PUBLIC'!$AX:$AX)</f>
        <v>2302</v>
      </c>
      <c r="U50" s="12">
        <f>SUMIF('5 COLLEGE PUBLIC'!$CM:$CM,$BQ50,'5 COLLEGE PUBLIC'!$BB:$BB)</f>
        <v>889</v>
      </c>
      <c r="V50" s="12">
        <f>SUMIF('5 COLLEGE PUBLIC'!$CM:$CM,$BQ50,'5 COLLEGE PUBLIC'!$BQ:$BQ)</f>
        <v>369</v>
      </c>
      <c r="W50" s="12">
        <f>SUMIF('5 COLLEGE PUBLIC'!$CM:$CM,$BQ50,'5 COLLEGE PUBLIC'!$AF:$AF)</f>
        <v>167</v>
      </c>
      <c r="X50" s="12">
        <f>SUMIF('5 COLLEGE PUBLIC'!$CM:$CM,$BQ50,'5 COLLEGE PUBLIC'!$CN:$CN)</f>
        <v>6214</v>
      </c>
      <c r="Y50" s="12">
        <f>SUMIF('5 COLLEGE PUBLIC'!$CM:$CM,$BQ50,'5 COLLEGE PUBLIC'!$AJ:$AJ)</f>
        <v>11</v>
      </c>
      <c r="Z50" s="8">
        <f>SUMIF('6 LYCEE PUBLIC'!$DT:$DT,$BQ50,'6 LYCEE PUBLIC'!$U:$U)</f>
        <v>4809</v>
      </c>
      <c r="AA50" s="8">
        <f>SUMIF('6 LYCEE PUBLIC'!$DT:$DT,$BQ50,'6 LYCEE PUBLIC'!$AQ:$AQ)</f>
        <v>712</v>
      </c>
      <c r="AB50" s="8">
        <f>SUMIF('6 LYCEE PUBLIC'!$DT:$DT,$BQ50,'6 LYCEE PUBLIC'!$DU:$DU)</f>
        <v>1263</v>
      </c>
      <c r="AC50" s="8">
        <f>SUMIF('6 LYCEE PUBLIC'!$DT:$DT,$BQ50,'6 LYCEE PUBLIC'!$DV:$DV)</f>
        <v>593</v>
      </c>
      <c r="AD50" s="8">
        <f>SUMIF('6 LYCEE PUBLIC'!$DT:$DT,$BQ50,'6 LYCEE PUBLIC'!$CV:$CV)</f>
        <v>205</v>
      </c>
      <c r="AE50" s="8">
        <f>SUMIF('6 LYCEE PUBLIC'!$DT:$DT,$BQ50,'6 LYCEE PUBLIC'!$BE:$BE)</f>
        <v>94</v>
      </c>
      <c r="AF50" s="8">
        <f>SUMIF('6 LYCEE PUBLIC'!$DT:$DT,$BQ50,'6 LYCEE PUBLIC'!$DW:$DW)</f>
        <v>4380</v>
      </c>
      <c r="AG50" s="8">
        <f>SUMIF('6 LYCEE PUBLIC'!$DT:$DT,$BQ50,'6 LYCEE PUBLIC'!$BI:$BI)</f>
        <v>5</v>
      </c>
      <c r="AH50" s="162"/>
      <c r="AI50" s="7" t="s">
        <v>120</v>
      </c>
      <c r="AJ50" s="8">
        <f>SUMIF('7 PRESCOLAIRE PRIVE'!$AP:$AP,$BQ50,'7 PRESCOLAIRE PRIVE'!$K:$K)</f>
        <v>7203</v>
      </c>
      <c r="AK50" s="8">
        <f>SUMIF('7 PRESCOLAIRE PRIVE'!$AP:$AP,$BQ50,'7 PRESCOLAIRE PRIVE'!$T:$T)</f>
        <v>270</v>
      </c>
      <c r="AL50" s="8">
        <f>SUMIF('7 PRESCOLAIRE PRIVE'!$AP:$AP,$BQ50,'7 PRESCOLAIRE PRIVE'!$AQ:$AQ)</f>
        <v>6367</v>
      </c>
      <c r="AM50" s="8">
        <f>SUMIF('7 PRESCOLAIRE PRIVE'!$AP:$AP,$BQ50,'7 PRESCOLAIRE PRIVE'!$X:$X)</f>
        <v>306</v>
      </c>
      <c r="AN50" s="8">
        <f>SUMIF('7 PRESCOLAIRE PRIVE'!$AP:$AP,$BQ50,'7 PRESCOLAIRE PRIVE'!$AC:$AC)</f>
        <v>98</v>
      </c>
      <c r="AO50" s="4">
        <f>SUMIF('8 PRIMAIRE PRIVE'!$CN:$CN,$BQ50,'8 PRIMAIRE PRIVE'!$M:$M)</f>
        <v>15629</v>
      </c>
      <c r="AP50" s="4">
        <f>SUMIF('8 PRIMAIRE PRIVE'!$CN:$CN,$BQ50,'8 PRIMAIRE PRIVE'!$AA:$AA)</f>
        <v>745</v>
      </c>
      <c r="AQ50" s="4">
        <f>SUMIF('8 PRIMAIRE PRIVE'!$CN:$CN,$BQ50,'8 PRIMAIRE PRIVE'!$BC:$BC)</f>
        <v>2730</v>
      </c>
      <c r="AR50" s="4">
        <f>SUMIF('8 PRIMAIRE PRIVE'!$CN:$CN,$BQ50,'8 PRIMAIRE PRIVE'!$BG:$BG)</f>
        <v>2394</v>
      </c>
      <c r="AS50" s="4">
        <f>SUMIF('8 PRIMAIRE PRIVE'!$CN:$CN,$BQ50,'8 PRIMAIRE PRIVE'!$BQ:$BQ)</f>
        <v>581</v>
      </c>
      <c r="AT50" s="4">
        <f>SUMIF('8 PRIMAIRE PRIVE'!$CN:$CN,$BQ50,'8 PRIMAIRE PRIVE'!$AK:$AK)</f>
        <v>599</v>
      </c>
      <c r="AU50" s="4">
        <f>SUMIF('8 PRIMAIRE PRIVE'!$CN:$CN,$BQ50,'8 PRIMAIRE PRIVE'!$CO:$CO)</f>
        <v>19354</v>
      </c>
      <c r="AV50" s="4">
        <f>SUMIF('8 PRIMAIRE PRIVE'!$CN:$CN,$BQ50,'8 PRIMAIRE PRIVE'!$AO:$AO)</f>
        <v>108</v>
      </c>
      <c r="AW50" s="167"/>
      <c r="AX50" s="7" t="s">
        <v>120</v>
      </c>
      <c r="AY50" s="4">
        <f>SUMIF('9 COLLEGE PRIVE'!$CJ:$CJ,$BQ50,'9 COLLEGE PRIVE'!$K:$K)</f>
        <v>12127</v>
      </c>
      <c r="AZ50" s="4">
        <f>SUMIF('9 COLLEGE PRIVE'!$CJ:$CJ,$BQ50,'9 COLLEGE PRIVE'!$W:$W)</f>
        <v>516</v>
      </c>
      <c r="BA50" s="4">
        <f>SUMIF('9 COLLEGE PRIVE'!$CJ:$CJ,$BQ50,'9 COLLEGE PRIVE'!$AX:$AX)</f>
        <v>3521</v>
      </c>
      <c r="BB50" s="4">
        <f>SUMIF('9 COLLEGE PRIVE'!$CJ:$CJ,$BQ50,'9 COLLEGE PRIVE'!$BB:$BB)</f>
        <v>2252</v>
      </c>
      <c r="BC50" s="4">
        <f>SUMIF('9 COLLEGE PRIVE'!$CJ:$CJ,$BQ50,'9 COLLEGE PRIVE'!$BL:$BL)</f>
        <v>665</v>
      </c>
      <c r="BD50" s="4">
        <f>SUMIF('9 COLLEGE PRIVE'!$CJ:$CJ,$BQ50,'9 COLLEGE PRIVE'!$AF:$AF)</f>
        <v>449</v>
      </c>
      <c r="BE50" s="4">
        <f>SUMIF('9 COLLEGE PRIVE'!$CJ:$CJ,$BQ50,'9 COLLEGE PRIVE'!$CK:$CK)</f>
        <v>14792</v>
      </c>
      <c r="BF50" s="4">
        <f>SUMIF('9 COLLEGE PRIVE'!$CJ:$CJ,$BQ50,'9 COLLEGE PRIVE'!$AJ:$AJ)</f>
        <v>77</v>
      </c>
      <c r="BG50" s="4">
        <f>SUMIF('10 LYCEE PRIVE'!$DQ:$DQ,$BQ50,'10 LYCEE PRIVE'!$U:$U)</f>
        <v>7162</v>
      </c>
      <c r="BH50" s="4">
        <f>SUMIF('10 LYCEE PRIVE'!$DQ:$DQ,$BQ50,'10 LYCEE PRIVE'!$AQ:$AQ)</f>
        <v>277</v>
      </c>
      <c r="BI50" s="4">
        <f>SUMIF('10 LYCEE PRIVE'!$DQ:$DQ,$BQ50,'10 LYCEE PRIVE'!$DR:$DR)</f>
        <v>2550</v>
      </c>
      <c r="BJ50" s="4">
        <f>SUMIF('10 LYCEE PRIVE'!$DQ:$DQ,$BQ50,'10 LYCEE PRIVE'!$DS:$DS)</f>
        <v>1588</v>
      </c>
      <c r="BK50" s="4">
        <f>SUMIF('10 LYCEE PRIVE'!$DQ:$DQ,$BQ50,'10 LYCEE PRIVE'!$CQ:$CQ)</f>
        <v>479</v>
      </c>
      <c r="BL50" s="4">
        <f>SUMIF('10 LYCEE PRIVE'!$DQ:$DQ,$BQ50,'10 LYCEE PRIVE'!$BE:$BE)</f>
        <v>291</v>
      </c>
      <c r="BM50" s="4">
        <f>SUMIF('10 LYCEE PRIVE'!$DQ:$DQ,$BQ50,'10 LYCEE PRIVE'!$DT:$DT)</f>
        <v>9666</v>
      </c>
      <c r="BN50" s="4">
        <f>SUMIF('10 LYCEE PRIVE'!$DQ:$DQ,$BQ50,'10 LYCEE PRIVE'!$BI:$BI)</f>
        <v>47</v>
      </c>
      <c r="BO50" s="135"/>
      <c r="BP50" s="139" t="str">
        <f t="shared" si="0"/>
        <v>HAUTE MATSIATRA</v>
      </c>
      <c r="BQ50" s="139" t="str">
        <f t="shared" si="1"/>
        <v>HAUTE MATSIATRAURBAIN</v>
      </c>
    </row>
    <row r="51" spans="1:69">
      <c r="A51" s="162"/>
      <c r="B51" s="34" t="s">
        <v>102</v>
      </c>
      <c r="C51" s="35">
        <f>SUMIF('3 PRESCOLAIRE PUBLIC'!$AU:$AU,$BQ51,'3 PRESCOLAIRE PUBLIC'!$K:$K)</f>
        <v>32112</v>
      </c>
      <c r="D51" s="35">
        <f>SUMIF('3 PRESCOLAIRE PUBLIC'!$AU:$AU,$BQ51,'3 PRESCOLAIRE PUBLIC'!$T:$T)</f>
        <v>796</v>
      </c>
      <c r="E51" s="35">
        <f>SUMIF('3 PRESCOLAIRE PUBLIC'!$AU:$AU,$BQ51,'3 PRESCOLAIRE PUBLIC'!$AV:$AV)</f>
        <v>7618</v>
      </c>
      <c r="F51" s="35">
        <f>SUMIF('3 PRESCOLAIRE PUBLIC'!$AU:$AU,$BQ51,'3 PRESCOLAIRE PUBLIC'!$AC:$AC)</f>
        <v>1327</v>
      </c>
      <c r="G51" s="35">
        <f>SUMIF('3 PRESCOLAIRE PUBLIC'!$AU:$AU,$BQ51,'3 PRESCOLAIRE PUBLIC'!$AH:$AH)</f>
        <v>831</v>
      </c>
      <c r="H51" s="35">
        <f>SUMIF('4 PRIMAIRE PUBLIC'!$CR:$CR,$BQ51,'4 PRIMAIRE PUBLIC'!$M:$M)</f>
        <v>227250</v>
      </c>
      <c r="I51" s="35">
        <f>SUMIF('4 PRIMAIRE PUBLIC'!$CR:$CR,$BQ51,'4 PRIMAIRE PUBLIC'!$AA:$AA)</f>
        <v>54740</v>
      </c>
      <c r="J51" s="35">
        <f>SUMIF('4 PRIMAIRE PUBLIC'!$CR:$CR,$BQ51,'4 PRIMAIRE PUBLIC'!$BC:$BC)</f>
        <v>22345</v>
      </c>
      <c r="K51" s="35">
        <f>SUMIF('4 PRIMAIRE PUBLIC'!$CR:$CR,$BQ51,'4 PRIMAIRE PUBLIC'!$BG:$BG)</f>
        <v>10630</v>
      </c>
      <c r="L51" s="35">
        <f>SUMIF('4 PRIMAIRE PUBLIC'!$CR:$CR,$BQ51,'4 PRIMAIRE PUBLIC'!$BV:$BV)</f>
        <v>5446</v>
      </c>
      <c r="M51" s="35">
        <f>SUMIF('4 PRIMAIRE PUBLIC'!$CR:$CR,$BQ51,'4 PRIMAIRE PUBLIC'!$AK:$AK)</f>
        <v>5002</v>
      </c>
      <c r="N51" s="35">
        <f>SUMIF('4 PRIMAIRE PUBLIC'!$CR:$CR,$BQ51,'4 PRIMAIRE PUBLIC'!$CS:$CS)</f>
        <v>120841</v>
      </c>
      <c r="O51" s="35">
        <f>SUMIF('4 PRIMAIRE PUBLIC'!$CR:$CR,$BQ51,'4 PRIMAIRE PUBLIC'!$AO:$AO)</f>
        <v>1136</v>
      </c>
      <c r="P51" s="162"/>
      <c r="Q51" s="34" t="s">
        <v>102</v>
      </c>
      <c r="R51" s="35">
        <f>SUMIF('5 COLLEGE PUBLIC'!$CM:$CM,$BQ51,'5 COLLEGE PUBLIC'!$K:$K)</f>
        <v>46716</v>
      </c>
      <c r="S51" s="35">
        <f>SUMIF('5 COLLEGE PUBLIC'!$CM:$CM,$BQ51,'5 COLLEGE PUBLIC'!$W:$W)</f>
        <v>5641</v>
      </c>
      <c r="T51" s="35">
        <f>SUMIF('5 COLLEGE PUBLIC'!$CM:$CM,$BQ51,'5 COLLEGE PUBLIC'!$AX:$AX)</f>
        <v>10153</v>
      </c>
      <c r="U51" s="35">
        <f>SUMIF('5 COLLEGE PUBLIC'!$CM:$CM,$BQ51,'5 COLLEGE PUBLIC'!$BB:$BB)</f>
        <v>4601</v>
      </c>
      <c r="V51" s="35">
        <f>SUMIF('5 COLLEGE PUBLIC'!$CM:$CM,$BQ51,'5 COLLEGE PUBLIC'!$BQ:$BQ)</f>
        <v>2350</v>
      </c>
      <c r="W51" s="35">
        <f>SUMIF('5 COLLEGE PUBLIC'!$CM:$CM,$BQ51,'5 COLLEGE PUBLIC'!$AF:$AF)</f>
        <v>1204</v>
      </c>
      <c r="X51" s="35">
        <f>SUMIF('5 COLLEGE PUBLIC'!$CM:$CM,$BQ51,'5 COLLEGE PUBLIC'!$CN:$CN)</f>
        <v>34122</v>
      </c>
      <c r="Y51" s="35">
        <f>SUMIF('5 COLLEGE PUBLIC'!$CM:$CM,$BQ51,'5 COLLEGE PUBLIC'!$AJ:$AJ)</f>
        <v>190</v>
      </c>
      <c r="Z51" s="35">
        <f>SUMIF('6 LYCEE PUBLIC'!$DT:$DT,$BQ51,'6 LYCEE PUBLIC'!$U:$U)</f>
        <v>17168</v>
      </c>
      <c r="AA51" s="35">
        <f>SUMIF('6 LYCEE PUBLIC'!$DT:$DT,$BQ51,'6 LYCEE PUBLIC'!$AQ:$AQ)</f>
        <v>2078</v>
      </c>
      <c r="AB51" s="35">
        <f>SUMIF('6 LYCEE PUBLIC'!$DT:$DT,$BQ51,'6 LYCEE PUBLIC'!$DU:$DU)</f>
        <v>4328</v>
      </c>
      <c r="AC51" s="35">
        <f>SUMIF('6 LYCEE PUBLIC'!$DT:$DT,$BQ51,'6 LYCEE PUBLIC'!$DV:$DV)</f>
        <v>1901</v>
      </c>
      <c r="AD51" s="35">
        <f>SUMIF('6 LYCEE PUBLIC'!$DT:$DT,$BQ51,'6 LYCEE PUBLIC'!$CV:$CV)</f>
        <v>782</v>
      </c>
      <c r="AE51" s="35">
        <f>SUMIF('6 LYCEE PUBLIC'!$DT:$DT,$BQ51,'6 LYCEE PUBLIC'!$BE:$BE)</f>
        <v>355</v>
      </c>
      <c r="AF51" s="35">
        <f>SUMIF('6 LYCEE PUBLIC'!$DT:$DT,$BQ51,'6 LYCEE PUBLIC'!$DW:$DW)</f>
        <v>13618</v>
      </c>
      <c r="AG51" s="35">
        <f>SUMIF('6 LYCEE PUBLIC'!$DT:$DT,$BQ51,'6 LYCEE PUBLIC'!$BI:$BI)</f>
        <v>55</v>
      </c>
      <c r="AH51" s="162"/>
      <c r="AI51" s="34" t="s">
        <v>102</v>
      </c>
      <c r="AJ51" s="35">
        <f>SUMIF('7 PRESCOLAIRE PRIVE'!$AP:$AP,$BQ51,'7 PRESCOLAIRE PRIVE'!$K:$K)</f>
        <v>10895</v>
      </c>
      <c r="AK51" s="35">
        <f>SUMIF('7 PRESCOLAIRE PRIVE'!$AP:$AP,$BQ51,'7 PRESCOLAIRE PRIVE'!$T:$T)</f>
        <v>403</v>
      </c>
      <c r="AL51" s="35">
        <f>SUMIF('7 PRESCOLAIRE PRIVE'!$AP:$AP,$BQ51,'7 PRESCOLAIRE PRIVE'!$AQ:$AQ)</f>
        <v>8711</v>
      </c>
      <c r="AM51" s="35">
        <f>SUMIF('7 PRESCOLAIRE PRIVE'!$AP:$AP,$BQ51,'7 PRESCOLAIRE PRIVE'!$X:$X)</f>
        <v>448</v>
      </c>
      <c r="AN51" s="35">
        <f>SUMIF('7 PRESCOLAIRE PRIVE'!$AP:$AP,$BQ51,'7 PRESCOLAIRE PRIVE'!$AC:$AC)</f>
        <v>172</v>
      </c>
      <c r="AO51" s="35">
        <f>SUMIF('8 PRIMAIRE PRIVE'!$CN:$CN,$BQ51,'8 PRIMAIRE PRIVE'!$M:$M)</f>
        <v>70683</v>
      </c>
      <c r="AP51" s="35">
        <f>SUMIF('8 PRIMAIRE PRIVE'!$CN:$CN,$BQ51,'8 PRIMAIRE PRIVE'!$AA:$AA)</f>
        <v>9415</v>
      </c>
      <c r="AQ51" s="35">
        <f>SUMIF('8 PRIMAIRE PRIVE'!$CN:$CN,$BQ51,'8 PRIMAIRE PRIVE'!$BC:$BC)</f>
        <v>9146</v>
      </c>
      <c r="AR51" s="35">
        <f>SUMIF('8 PRIMAIRE PRIVE'!$CN:$CN,$BQ51,'8 PRIMAIRE PRIVE'!$BG:$BG)</f>
        <v>6580</v>
      </c>
      <c r="AS51" s="35">
        <f>SUMIF('8 PRIMAIRE PRIVE'!$CN:$CN,$BQ51,'8 PRIMAIRE PRIVE'!$BQ:$BQ)</f>
        <v>1910</v>
      </c>
      <c r="AT51" s="35">
        <f>SUMIF('8 PRIMAIRE PRIVE'!$CN:$CN,$BQ51,'8 PRIMAIRE PRIVE'!$AK:$AK)</f>
        <v>1940</v>
      </c>
      <c r="AU51" s="35">
        <f>SUMIF('8 PRIMAIRE PRIVE'!$CN:$CN,$BQ51,'8 PRIMAIRE PRIVE'!$CO:$CO)</f>
        <v>74455</v>
      </c>
      <c r="AV51" s="35">
        <f>SUMIF('8 PRIMAIRE PRIVE'!$CN:$CN,$BQ51,'8 PRIMAIRE PRIVE'!$AO:$AO)</f>
        <v>544</v>
      </c>
      <c r="AW51" s="167"/>
      <c r="AX51" s="34" t="s">
        <v>102</v>
      </c>
      <c r="AY51" s="35">
        <f>SUMIF('9 COLLEGE PRIVE'!$CJ:$CJ,$BQ51,'9 COLLEGE PRIVE'!$K:$K)</f>
        <v>23424</v>
      </c>
      <c r="AZ51" s="35">
        <f>SUMIF('9 COLLEGE PRIVE'!$CJ:$CJ,$BQ51,'9 COLLEGE PRIVE'!$W:$W)</f>
        <v>1288</v>
      </c>
      <c r="BA51" s="35">
        <f>SUMIF('9 COLLEGE PRIVE'!$CJ:$CJ,$BQ51,'9 COLLEGE PRIVE'!$AX:$AX)</f>
        <v>6476</v>
      </c>
      <c r="BB51" s="35">
        <f>SUMIF('9 COLLEGE PRIVE'!$CJ:$CJ,$BQ51,'9 COLLEGE PRIVE'!$BB:$BB)</f>
        <v>3973</v>
      </c>
      <c r="BC51" s="35">
        <f>SUMIF('9 COLLEGE PRIVE'!$CJ:$CJ,$BQ51,'9 COLLEGE PRIVE'!$BL:$BL)</f>
        <v>1263</v>
      </c>
      <c r="BD51" s="35">
        <f>SUMIF('9 COLLEGE PRIVE'!$CJ:$CJ,$BQ51,'9 COLLEGE PRIVE'!$AF:$AF)</f>
        <v>864</v>
      </c>
      <c r="BE51" s="35">
        <f>SUMIF('9 COLLEGE PRIVE'!$CJ:$CJ,$BQ51,'9 COLLEGE PRIVE'!$CK:$CK)</f>
        <v>28497</v>
      </c>
      <c r="BF51" s="35">
        <f>SUMIF('9 COLLEGE PRIVE'!$CJ:$CJ,$BQ51,'9 COLLEGE PRIVE'!$AJ:$AJ)</f>
        <v>159</v>
      </c>
      <c r="BG51" s="35">
        <f>SUMIF('10 LYCEE PRIVE'!$DQ:$DQ,$BQ51,'10 LYCEE PRIVE'!$U:$U)</f>
        <v>10613</v>
      </c>
      <c r="BH51" s="35">
        <f>SUMIF('10 LYCEE PRIVE'!$DQ:$DQ,$BQ51,'10 LYCEE PRIVE'!$AQ:$AQ)</f>
        <v>517</v>
      </c>
      <c r="BI51" s="35">
        <f>SUMIF('10 LYCEE PRIVE'!$DQ:$DQ,$BQ51,'10 LYCEE PRIVE'!$DR:$DR)</f>
        <v>3653</v>
      </c>
      <c r="BJ51" s="35">
        <f>SUMIF('10 LYCEE PRIVE'!$DQ:$DQ,$BQ51,'10 LYCEE PRIVE'!$DS:$DS)</f>
        <v>2153</v>
      </c>
      <c r="BK51" s="35">
        <f>SUMIF('10 LYCEE PRIVE'!$DQ:$DQ,$BQ51,'10 LYCEE PRIVE'!$CQ:$CQ)</f>
        <v>672</v>
      </c>
      <c r="BL51" s="35">
        <f>SUMIF('10 LYCEE PRIVE'!$DQ:$DQ,$BQ51,'10 LYCEE PRIVE'!$BE:$BE)</f>
        <v>429</v>
      </c>
      <c r="BM51" s="35">
        <f>SUMIF('10 LYCEE PRIVE'!$DQ:$DQ,$BQ51,'10 LYCEE PRIVE'!$DT:$DT)</f>
        <v>13788</v>
      </c>
      <c r="BN51" s="35">
        <f>SUMIF('10 LYCEE PRIVE'!$DQ:$DQ,$BQ51,'10 LYCEE PRIVE'!$BI:$BI)</f>
        <v>72</v>
      </c>
      <c r="BO51" s="135"/>
      <c r="BP51" s="139" t="str">
        <f t="shared" si="0"/>
        <v>HAUTE MATSIATRA</v>
      </c>
      <c r="BQ51" s="139" t="str">
        <f t="shared" si="1"/>
        <v>HAUTE MATSIATRATOTAL</v>
      </c>
    </row>
    <row r="52" spans="1:69">
      <c r="A52" s="162" t="s">
        <v>138</v>
      </c>
      <c r="B52" s="13" t="s">
        <v>119</v>
      </c>
      <c r="C52" s="12">
        <f>SUMIF('3 PRESCOLAIRE PUBLIC'!$AU:$AU,$BQ52,'3 PRESCOLAIRE PUBLIC'!$K:$K)</f>
        <v>15607</v>
      </c>
      <c r="D52" s="12">
        <f>SUMIF('3 PRESCOLAIRE PUBLIC'!$AU:$AU,$BQ52,'3 PRESCOLAIRE PUBLIC'!$T:$T)</f>
        <v>246</v>
      </c>
      <c r="E52" s="12">
        <f>SUMIF('3 PRESCOLAIRE PUBLIC'!$AU:$AU,$BQ52,'3 PRESCOLAIRE PUBLIC'!$AV:$AV)</f>
        <v>963</v>
      </c>
      <c r="F52" s="12">
        <f>SUMIF('3 PRESCOLAIRE PUBLIC'!$AU:$AU,$BQ52,'3 PRESCOLAIRE PUBLIC'!$AC:$AC)</f>
        <v>607</v>
      </c>
      <c r="G52" s="12">
        <f>SUMIF('3 PRESCOLAIRE PUBLIC'!$AU:$AU,$BQ52,'3 PRESCOLAIRE PUBLIC'!$AH:$AH)</f>
        <v>388</v>
      </c>
      <c r="H52" s="12">
        <f>SUMIF('4 PRIMAIRE PUBLIC'!$CR:$CR,$BQ52,'4 PRIMAIRE PUBLIC'!$M:$M)</f>
        <v>65278</v>
      </c>
      <c r="I52" s="12">
        <f>SUMIF('4 PRIMAIRE PUBLIC'!$CR:$CR,$BQ52,'4 PRIMAIRE PUBLIC'!$AA:$AA)</f>
        <v>14523</v>
      </c>
      <c r="J52" s="12">
        <f>SUMIF('4 PRIMAIRE PUBLIC'!$CR:$CR,$BQ52,'4 PRIMAIRE PUBLIC'!$BC:$BC)</f>
        <v>2312</v>
      </c>
      <c r="K52" s="12">
        <f>SUMIF('4 PRIMAIRE PUBLIC'!$CR:$CR,$BQ52,'4 PRIMAIRE PUBLIC'!$BG:$BG)</f>
        <v>1108</v>
      </c>
      <c r="L52" s="12">
        <f>SUMIF('4 PRIMAIRE PUBLIC'!$CR:$CR,$BQ52,'4 PRIMAIRE PUBLIC'!$BV:$BV)</f>
        <v>1514</v>
      </c>
      <c r="M52" s="12">
        <f>SUMIF('4 PRIMAIRE PUBLIC'!$CR:$CR,$BQ52,'4 PRIMAIRE PUBLIC'!$AK:$AK)</f>
        <v>1253</v>
      </c>
      <c r="N52" s="12">
        <f>SUMIF('4 PRIMAIRE PUBLIC'!$CR:$CR,$BQ52,'4 PRIMAIRE PUBLIC'!$CS:$CS)</f>
        <v>22491</v>
      </c>
      <c r="O52" s="12">
        <f>SUMIF('4 PRIMAIRE PUBLIC'!$CR:$CR,$BQ52,'4 PRIMAIRE PUBLIC'!$AO:$AO)</f>
        <v>651</v>
      </c>
      <c r="P52" s="162" t="s">
        <v>138</v>
      </c>
      <c r="Q52" s="13" t="s">
        <v>119</v>
      </c>
      <c r="R52" s="12">
        <f>SUMIF('5 COLLEGE PUBLIC'!$CM:$CM,$BQ52,'5 COLLEGE PUBLIC'!$K:$K)</f>
        <v>4460</v>
      </c>
      <c r="S52" s="12">
        <f>SUMIF('5 COLLEGE PUBLIC'!$CM:$CM,$BQ52,'5 COLLEGE PUBLIC'!$W:$W)</f>
        <v>404</v>
      </c>
      <c r="T52" s="12">
        <f>SUMIF('5 COLLEGE PUBLIC'!$CM:$CM,$BQ52,'5 COLLEGE PUBLIC'!$AX:$AX)</f>
        <v>887</v>
      </c>
      <c r="U52" s="12">
        <f>SUMIF('5 COLLEGE PUBLIC'!$CM:$CM,$BQ52,'5 COLLEGE PUBLIC'!$BB:$BB)</f>
        <v>305</v>
      </c>
      <c r="V52" s="12">
        <f>SUMIF('5 COLLEGE PUBLIC'!$CM:$CM,$BQ52,'5 COLLEGE PUBLIC'!$BQ:$BQ)</f>
        <v>227</v>
      </c>
      <c r="W52" s="12">
        <f>SUMIF('5 COLLEGE PUBLIC'!$CM:$CM,$BQ52,'5 COLLEGE PUBLIC'!$AF:$AF)</f>
        <v>115</v>
      </c>
      <c r="X52" s="12">
        <f>SUMIF('5 COLLEGE PUBLIC'!$CM:$CM,$BQ52,'5 COLLEGE PUBLIC'!$CN:$CN)</f>
        <v>3679</v>
      </c>
      <c r="Y52" s="12">
        <f>SUMIF('5 COLLEGE PUBLIC'!$CM:$CM,$BQ52,'5 COLLEGE PUBLIC'!$AJ:$AJ)</f>
        <v>25</v>
      </c>
      <c r="Z52" s="8">
        <f>SUMIF('6 LYCEE PUBLIC'!$DT:$DT,$BQ52,'6 LYCEE PUBLIC'!$U:$U)</f>
        <v>1008</v>
      </c>
      <c r="AA52" s="8">
        <f>SUMIF('6 LYCEE PUBLIC'!$DT:$DT,$BQ52,'6 LYCEE PUBLIC'!$AQ:$AQ)</f>
        <v>50</v>
      </c>
      <c r="AB52" s="8">
        <f>SUMIF('6 LYCEE PUBLIC'!$DT:$DT,$BQ52,'6 LYCEE PUBLIC'!$DU:$DU)</f>
        <v>173</v>
      </c>
      <c r="AC52" s="8">
        <f>SUMIF('6 LYCEE PUBLIC'!$DT:$DT,$BQ52,'6 LYCEE PUBLIC'!$DV:$DV)</f>
        <v>111</v>
      </c>
      <c r="AD52" s="8">
        <f>SUMIF('6 LYCEE PUBLIC'!$DT:$DT,$BQ52,'6 LYCEE PUBLIC'!$CV:$CV)</f>
        <v>61</v>
      </c>
      <c r="AE52" s="8">
        <f>SUMIF('6 LYCEE PUBLIC'!$DT:$DT,$BQ52,'6 LYCEE PUBLIC'!$BE:$BE)</f>
        <v>23</v>
      </c>
      <c r="AF52" s="8">
        <f>SUMIF('6 LYCEE PUBLIC'!$DT:$DT,$BQ52,'6 LYCEE PUBLIC'!$DW:$DW)</f>
        <v>682</v>
      </c>
      <c r="AG52" s="8">
        <f>SUMIF('6 LYCEE PUBLIC'!$DT:$DT,$BQ52,'6 LYCEE PUBLIC'!$BI:$BI)</f>
        <v>5</v>
      </c>
      <c r="AH52" s="162" t="s">
        <v>138</v>
      </c>
      <c r="AI52" s="7" t="s">
        <v>119</v>
      </c>
      <c r="AJ52" s="8">
        <f>SUMIF('7 PRESCOLAIRE PRIVE'!$AP:$AP,$BQ52,'7 PRESCOLAIRE PRIVE'!$K:$K)</f>
        <v>2761</v>
      </c>
      <c r="AK52" s="8">
        <f>SUMIF('7 PRESCOLAIRE PRIVE'!$AP:$AP,$BQ52,'7 PRESCOLAIRE PRIVE'!$T:$T)</f>
        <v>79</v>
      </c>
      <c r="AL52" s="8">
        <f>SUMIF('7 PRESCOLAIRE PRIVE'!$AP:$AP,$BQ52,'7 PRESCOLAIRE PRIVE'!$AQ:$AQ)</f>
        <v>2384</v>
      </c>
      <c r="AM52" s="8">
        <f>SUMIF('7 PRESCOLAIRE PRIVE'!$AP:$AP,$BQ52,'7 PRESCOLAIRE PRIVE'!$X:$X)</f>
        <v>85</v>
      </c>
      <c r="AN52" s="8">
        <f>SUMIF('7 PRESCOLAIRE PRIVE'!$AP:$AP,$BQ52,'7 PRESCOLAIRE PRIVE'!$AC:$AC)</f>
        <v>41</v>
      </c>
      <c r="AO52" s="4">
        <f>SUMIF('8 PRIMAIRE PRIVE'!$CN:$CN,$BQ52,'8 PRIMAIRE PRIVE'!$M:$M)</f>
        <v>7509</v>
      </c>
      <c r="AP52" s="4">
        <f>SUMIF('8 PRIMAIRE PRIVE'!$CN:$CN,$BQ52,'8 PRIMAIRE PRIVE'!$AA:$AA)</f>
        <v>451</v>
      </c>
      <c r="AQ52" s="4">
        <f>SUMIF('8 PRIMAIRE PRIVE'!$CN:$CN,$BQ52,'8 PRIMAIRE PRIVE'!$BC:$BC)</f>
        <v>1017</v>
      </c>
      <c r="AR52" s="4">
        <f>SUMIF('8 PRIMAIRE PRIVE'!$CN:$CN,$BQ52,'8 PRIMAIRE PRIVE'!$BG:$BG)</f>
        <v>854</v>
      </c>
      <c r="AS52" s="4">
        <f>SUMIF('8 PRIMAIRE PRIVE'!$CN:$CN,$BQ52,'8 PRIMAIRE PRIVE'!$BQ:$BQ)</f>
        <v>223</v>
      </c>
      <c r="AT52" s="4">
        <f>SUMIF('8 PRIMAIRE PRIVE'!$CN:$CN,$BQ52,'8 PRIMAIRE PRIVE'!$AK:$AK)</f>
        <v>237</v>
      </c>
      <c r="AU52" s="4">
        <f>SUMIF('8 PRIMAIRE PRIVE'!$CN:$CN,$BQ52,'8 PRIMAIRE PRIVE'!$CO:$CO)</f>
        <v>8209</v>
      </c>
      <c r="AV52" s="4">
        <f>SUMIF('8 PRIMAIRE PRIVE'!$CN:$CN,$BQ52,'8 PRIMAIRE PRIVE'!$AO:$AO)</f>
        <v>56</v>
      </c>
      <c r="AW52" s="167" t="s">
        <v>138</v>
      </c>
      <c r="AX52" s="7" t="s">
        <v>119</v>
      </c>
      <c r="AY52" s="4">
        <f>SUMIF('9 COLLEGE PRIVE'!$CJ:$CJ,$BQ52,'9 COLLEGE PRIVE'!$K:$K)</f>
        <v>2964</v>
      </c>
      <c r="AZ52" s="4">
        <f>SUMIF('9 COLLEGE PRIVE'!$CJ:$CJ,$BQ52,'9 COLLEGE PRIVE'!$W:$W)</f>
        <v>112</v>
      </c>
      <c r="BA52" s="4">
        <f>SUMIF('9 COLLEGE PRIVE'!$CJ:$CJ,$BQ52,'9 COLLEGE PRIVE'!$AX:$AX)</f>
        <v>880</v>
      </c>
      <c r="BB52" s="4">
        <f>SUMIF('9 COLLEGE PRIVE'!$CJ:$CJ,$BQ52,'9 COLLEGE PRIVE'!$BB:$BB)</f>
        <v>482</v>
      </c>
      <c r="BC52" s="4">
        <f>SUMIF('9 COLLEGE PRIVE'!$CJ:$CJ,$BQ52,'9 COLLEGE PRIVE'!$BL:$BL)</f>
        <v>162</v>
      </c>
      <c r="BD52" s="4">
        <f>SUMIF('9 COLLEGE PRIVE'!$CJ:$CJ,$BQ52,'9 COLLEGE PRIVE'!$AF:$AF)</f>
        <v>103</v>
      </c>
      <c r="BE52" s="4">
        <f>SUMIF('9 COLLEGE PRIVE'!$CJ:$CJ,$BQ52,'9 COLLEGE PRIVE'!$CK:$CK)</f>
        <v>3489</v>
      </c>
      <c r="BF52" s="4">
        <f>SUMIF('9 COLLEGE PRIVE'!$CJ:$CJ,$BQ52,'9 COLLEGE PRIVE'!$AJ:$AJ)</f>
        <v>26</v>
      </c>
      <c r="BG52" s="4">
        <f>SUMIF('10 LYCEE PRIVE'!$DQ:$DQ,$BQ52,'10 LYCEE PRIVE'!$U:$U)</f>
        <v>748</v>
      </c>
      <c r="BH52" s="4">
        <f>SUMIF('10 LYCEE PRIVE'!$DQ:$DQ,$BQ52,'10 LYCEE PRIVE'!$AQ:$AQ)</f>
        <v>13</v>
      </c>
      <c r="BI52" s="4">
        <f>SUMIF('10 LYCEE PRIVE'!$DQ:$DQ,$BQ52,'10 LYCEE PRIVE'!$DR:$DR)</f>
        <v>221</v>
      </c>
      <c r="BJ52" s="4">
        <f>SUMIF('10 LYCEE PRIVE'!$DQ:$DQ,$BQ52,'10 LYCEE PRIVE'!$DS:$DS)</f>
        <v>158</v>
      </c>
      <c r="BK52" s="4">
        <f>SUMIF('10 LYCEE PRIVE'!$DQ:$DQ,$BQ52,'10 LYCEE PRIVE'!$CQ:$CQ)</f>
        <v>51</v>
      </c>
      <c r="BL52" s="4">
        <f>SUMIF('10 LYCEE PRIVE'!$DQ:$DQ,$BQ52,'10 LYCEE PRIVE'!$BE:$BE)</f>
        <v>28</v>
      </c>
      <c r="BM52" s="4">
        <f>SUMIF('10 LYCEE PRIVE'!$DQ:$DQ,$BQ52,'10 LYCEE PRIVE'!$DT:$DT)</f>
        <v>824</v>
      </c>
      <c r="BN52" s="4">
        <f>SUMIF('10 LYCEE PRIVE'!$DQ:$DQ,$BQ52,'10 LYCEE PRIVE'!$BI:$BI)</f>
        <v>8</v>
      </c>
      <c r="BO52" s="135"/>
      <c r="BP52" s="139" t="str">
        <f t="shared" si="0"/>
        <v>IHOROMBE</v>
      </c>
      <c r="BQ52" s="139" t="str">
        <f t="shared" si="1"/>
        <v>IHOROMBERURAL</v>
      </c>
    </row>
    <row r="53" spans="1:69">
      <c r="A53" s="162"/>
      <c r="B53" s="13" t="s">
        <v>120</v>
      </c>
      <c r="C53" s="12">
        <f>SUMIF('3 PRESCOLAIRE PUBLIC'!$AU:$AU,$BQ53,'3 PRESCOLAIRE PUBLIC'!$K:$K)</f>
        <v>1057</v>
      </c>
      <c r="D53" s="12">
        <f>SUMIF('3 PRESCOLAIRE PUBLIC'!$AU:$AU,$BQ53,'3 PRESCOLAIRE PUBLIC'!$T:$T)</f>
        <v>16</v>
      </c>
      <c r="E53" s="12">
        <f>SUMIF('3 PRESCOLAIRE PUBLIC'!$AU:$AU,$BQ53,'3 PRESCOLAIRE PUBLIC'!$AV:$AV)</f>
        <v>417</v>
      </c>
      <c r="F53" s="12">
        <f>SUMIF('3 PRESCOLAIRE PUBLIC'!$AU:$AU,$BQ53,'3 PRESCOLAIRE PUBLIC'!$AC:$AC)</f>
        <v>47</v>
      </c>
      <c r="G53" s="12">
        <f>SUMIF('3 PRESCOLAIRE PUBLIC'!$AU:$AU,$BQ53,'3 PRESCOLAIRE PUBLIC'!$AH:$AH)</f>
        <v>12</v>
      </c>
      <c r="H53" s="12">
        <f>SUMIF('4 PRIMAIRE PUBLIC'!$CR:$CR,$BQ53,'4 PRIMAIRE PUBLIC'!$M:$M)</f>
        <v>5323</v>
      </c>
      <c r="I53" s="12">
        <f>SUMIF('4 PRIMAIRE PUBLIC'!$CR:$CR,$BQ53,'4 PRIMAIRE PUBLIC'!$AA:$AA)</f>
        <v>1061</v>
      </c>
      <c r="J53" s="12">
        <f>SUMIF('4 PRIMAIRE PUBLIC'!$CR:$CR,$BQ53,'4 PRIMAIRE PUBLIC'!$BC:$BC)</f>
        <v>695</v>
      </c>
      <c r="K53" s="12">
        <f>SUMIF('4 PRIMAIRE PUBLIC'!$CR:$CR,$BQ53,'4 PRIMAIRE PUBLIC'!$BG:$BG)</f>
        <v>428</v>
      </c>
      <c r="L53" s="12">
        <f>SUMIF('4 PRIMAIRE PUBLIC'!$CR:$CR,$BQ53,'4 PRIMAIRE PUBLIC'!$BV:$BV)</f>
        <v>97</v>
      </c>
      <c r="M53" s="12">
        <f>SUMIF('4 PRIMAIRE PUBLIC'!$CR:$CR,$BQ53,'4 PRIMAIRE PUBLIC'!$AK:$AK)</f>
        <v>79</v>
      </c>
      <c r="N53" s="12">
        <f>SUMIF('4 PRIMAIRE PUBLIC'!$CR:$CR,$BQ53,'4 PRIMAIRE PUBLIC'!$CS:$CS)</f>
        <v>2693</v>
      </c>
      <c r="O53" s="12">
        <f>SUMIF('4 PRIMAIRE PUBLIC'!$CR:$CR,$BQ53,'4 PRIMAIRE PUBLIC'!$AO:$AO)</f>
        <v>12</v>
      </c>
      <c r="P53" s="162"/>
      <c r="Q53" s="13" t="s">
        <v>120</v>
      </c>
      <c r="R53" s="12">
        <f>SUMIF('5 COLLEGE PUBLIC'!$CM:$CM,$BQ53,'5 COLLEGE PUBLIC'!$K:$K)</f>
        <v>1900</v>
      </c>
      <c r="S53" s="12">
        <f>SUMIF('5 COLLEGE PUBLIC'!$CM:$CM,$BQ53,'5 COLLEGE PUBLIC'!$W:$W)</f>
        <v>344</v>
      </c>
      <c r="T53" s="12">
        <f>SUMIF('5 COLLEGE PUBLIC'!$CM:$CM,$BQ53,'5 COLLEGE PUBLIC'!$AX:$AX)</f>
        <v>276</v>
      </c>
      <c r="U53" s="12">
        <f>SUMIF('5 COLLEGE PUBLIC'!$CM:$CM,$BQ53,'5 COLLEGE PUBLIC'!$BB:$BB)</f>
        <v>106</v>
      </c>
      <c r="V53" s="12">
        <f>SUMIF('5 COLLEGE PUBLIC'!$CM:$CM,$BQ53,'5 COLLEGE PUBLIC'!$BQ:$BQ)</f>
        <v>46</v>
      </c>
      <c r="W53" s="12">
        <f>SUMIF('5 COLLEGE PUBLIC'!$CM:$CM,$BQ53,'5 COLLEGE PUBLIC'!$AF:$AF)</f>
        <v>19</v>
      </c>
      <c r="X53" s="12">
        <f>SUMIF('5 COLLEGE PUBLIC'!$CM:$CM,$BQ53,'5 COLLEGE PUBLIC'!$CN:$CN)</f>
        <v>774</v>
      </c>
      <c r="Y53" s="12">
        <f>SUMIF('5 COLLEGE PUBLIC'!$CM:$CM,$BQ53,'5 COLLEGE PUBLIC'!$AJ:$AJ)</f>
        <v>1</v>
      </c>
      <c r="Z53" s="8">
        <f>SUMIF('6 LYCEE PUBLIC'!$DT:$DT,$BQ53,'6 LYCEE PUBLIC'!$U:$U)</f>
        <v>1072</v>
      </c>
      <c r="AA53" s="8">
        <f>SUMIF('6 LYCEE PUBLIC'!$DT:$DT,$BQ53,'6 LYCEE PUBLIC'!$AQ:$AQ)</f>
        <v>33</v>
      </c>
      <c r="AB53" s="8">
        <f>SUMIF('6 LYCEE PUBLIC'!$DT:$DT,$BQ53,'6 LYCEE PUBLIC'!$DU:$DU)</f>
        <v>236</v>
      </c>
      <c r="AC53" s="8">
        <f>SUMIF('6 LYCEE PUBLIC'!$DT:$DT,$BQ53,'6 LYCEE PUBLIC'!$DV:$DV)</f>
        <v>76</v>
      </c>
      <c r="AD53" s="8">
        <f>SUMIF('6 LYCEE PUBLIC'!$DT:$DT,$BQ53,'6 LYCEE PUBLIC'!$CV:$CV)</f>
        <v>39</v>
      </c>
      <c r="AE53" s="8">
        <f>SUMIF('6 LYCEE PUBLIC'!$DT:$DT,$BQ53,'6 LYCEE PUBLIC'!$BE:$BE)</f>
        <v>14</v>
      </c>
      <c r="AF53" s="8">
        <f>SUMIF('6 LYCEE PUBLIC'!$DT:$DT,$BQ53,'6 LYCEE PUBLIC'!$DW:$DW)</f>
        <v>502</v>
      </c>
      <c r="AG53" s="8">
        <f>SUMIF('6 LYCEE PUBLIC'!$DT:$DT,$BQ53,'6 LYCEE PUBLIC'!$BI:$BI)</f>
        <v>1</v>
      </c>
      <c r="AH53" s="162"/>
      <c r="AI53" s="7" t="s">
        <v>120</v>
      </c>
      <c r="AJ53" s="8">
        <f>SUMIF('7 PRESCOLAIRE PRIVE'!$AP:$AP,$BQ53,'7 PRESCOLAIRE PRIVE'!$K:$K)</f>
        <v>1406</v>
      </c>
      <c r="AK53" s="8">
        <f>SUMIF('7 PRESCOLAIRE PRIVE'!$AP:$AP,$BQ53,'7 PRESCOLAIRE PRIVE'!$T:$T)</f>
        <v>43</v>
      </c>
      <c r="AL53" s="8">
        <f>SUMIF('7 PRESCOLAIRE PRIVE'!$AP:$AP,$BQ53,'7 PRESCOLAIRE PRIVE'!$AQ:$AQ)</f>
        <v>1436</v>
      </c>
      <c r="AM53" s="8">
        <f>SUMIF('7 PRESCOLAIRE PRIVE'!$AP:$AP,$BQ53,'7 PRESCOLAIRE PRIVE'!$X:$X)</f>
        <v>42</v>
      </c>
      <c r="AN53" s="8">
        <f>SUMIF('7 PRESCOLAIRE PRIVE'!$AP:$AP,$BQ53,'7 PRESCOLAIRE PRIVE'!$AC:$AC)</f>
        <v>12</v>
      </c>
      <c r="AO53" s="4">
        <f>SUMIF('8 PRIMAIRE PRIVE'!$CN:$CN,$BQ53,'8 PRIMAIRE PRIVE'!$M:$M)</f>
        <v>2699</v>
      </c>
      <c r="AP53" s="4">
        <f>SUMIF('8 PRIMAIRE PRIVE'!$CN:$CN,$BQ53,'8 PRIMAIRE PRIVE'!$AA:$AA)</f>
        <v>118</v>
      </c>
      <c r="AQ53" s="4">
        <f>SUMIF('8 PRIMAIRE PRIVE'!$CN:$CN,$BQ53,'8 PRIMAIRE PRIVE'!$BC:$BC)</f>
        <v>462</v>
      </c>
      <c r="AR53" s="4">
        <f>SUMIF('8 PRIMAIRE PRIVE'!$CN:$CN,$BQ53,'8 PRIMAIRE PRIVE'!$BG:$BG)</f>
        <v>405</v>
      </c>
      <c r="AS53" s="4">
        <f>SUMIF('8 PRIMAIRE PRIVE'!$CN:$CN,$BQ53,'8 PRIMAIRE PRIVE'!$BQ:$BQ)</f>
        <v>83</v>
      </c>
      <c r="AT53" s="4">
        <f>SUMIF('8 PRIMAIRE PRIVE'!$CN:$CN,$BQ53,'8 PRIMAIRE PRIVE'!$AK:$AK)</f>
        <v>83</v>
      </c>
      <c r="AU53" s="4">
        <f>SUMIF('8 PRIMAIRE PRIVE'!$CN:$CN,$BQ53,'8 PRIMAIRE PRIVE'!$CO:$CO)</f>
        <v>2791</v>
      </c>
      <c r="AV53" s="4">
        <f>SUMIF('8 PRIMAIRE PRIVE'!$CN:$CN,$BQ53,'8 PRIMAIRE PRIVE'!$AO:$AO)</f>
        <v>13</v>
      </c>
      <c r="AW53" s="167"/>
      <c r="AX53" s="7" t="s">
        <v>120</v>
      </c>
      <c r="AY53" s="4">
        <f>SUMIF('9 COLLEGE PRIVE'!$CJ:$CJ,$BQ53,'9 COLLEGE PRIVE'!$K:$K)</f>
        <v>2592</v>
      </c>
      <c r="AZ53" s="4">
        <f>SUMIF('9 COLLEGE PRIVE'!$CJ:$CJ,$BQ53,'9 COLLEGE PRIVE'!$W:$W)</f>
        <v>95</v>
      </c>
      <c r="BA53" s="4">
        <f>SUMIF('9 COLLEGE PRIVE'!$CJ:$CJ,$BQ53,'9 COLLEGE PRIVE'!$AX:$AX)</f>
        <v>729</v>
      </c>
      <c r="BB53" s="4">
        <f>SUMIF('9 COLLEGE PRIVE'!$CJ:$CJ,$BQ53,'9 COLLEGE PRIVE'!$BB:$BB)</f>
        <v>426</v>
      </c>
      <c r="BC53" s="4">
        <f>SUMIF('9 COLLEGE PRIVE'!$CJ:$CJ,$BQ53,'9 COLLEGE PRIVE'!$BL:$BL)</f>
        <v>130</v>
      </c>
      <c r="BD53" s="4">
        <f>SUMIF('9 COLLEGE PRIVE'!$CJ:$CJ,$BQ53,'9 COLLEGE PRIVE'!$AF:$AF)</f>
        <v>69</v>
      </c>
      <c r="BE53" s="4">
        <f>SUMIF('9 COLLEGE PRIVE'!$CJ:$CJ,$BQ53,'9 COLLEGE PRIVE'!$CK:$CK)</f>
        <v>2592</v>
      </c>
      <c r="BF53" s="4">
        <f>SUMIF('9 COLLEGE PRIVE'!$CJ:$CJ,$BQ53,'9 COLLEGE PRIVE'!$AJ:$AJ)</f>
        <v>13</v>
      </c>
      <c r="BG53" s="4">
        <f>SUMIF('10 LYCEE PRIVE'!$DQ:$DQ,$BQ53,'10 LYCEE PRIVE'!$U:$U)</f>
        <v>1312</v>
      </c>
      <c r="BH53" s="4">
        <f>SUMIF('10 LYCEE PRIVE'!$DQ:$DQ,$BQ53,'10 LYCEE PRIVE'!$AQ:$AQ)</f>
        <v>33</v>
      </c>
      <c r="BI53" s="4">
        <f>SUMIF('10 LYCEE PRIVE'!$DQ:$DQ,$BQ53,'10 LYCEE PRIVE'!$DR:$DR)</f>
        <v>430</v>
      </c>
      <c r="BJ53" s="4">
        <f>SUMIF('10 LYCEE PRIVE'!$DQ:$DQ,$BQ53,'10 LYCEE PRIVE'!$DS:$DS)</f>
        <v>265</v>
      </c>
      <c r="BK53" s="4">
        <f>SUMIF('10 LYCEE PRIVE'!$DQ:$DQ,$BQ53,'10 LYCEE PRIVE'!$CQ:$CQ)</f>
        <v>87</v>
      </c>
      <c r="BL53" s="4">
        <f>SUMIF('10 LYCEE PRIVE'!$DQ:$DQ,$BQ53,'10 LYCEE PRIVE'!$BE:$BE)</f>
        <v>37</v>
      </c>
      <c r="BM53" s="4">
        <f>SUMIF('10 LYCEE PRIVE'!$DQ:$DQ,$BQ53,'10 LYCEE PRIVE'!$DT:$DT)</f>
        <v>1653</v>
      </c>
      <c r="BN53" s="4">
        <f>SUMIF('10 LYCEE PRIVE'!$DQ:$DQ,$BQ53,'10 LYCEE PRIVE'!$BI:$BI)</f>
        <v>7</v>
      </c>
      <c r="BO53" s="135"/>
      <c r="BP53" s="139" t="str">
        <f t="shared" si="0"/>
        <v>IHOROMBE</v>
      </c>
      <c r="BQ53" s="139" t="str">
        <f t="shared" si="1"/>
        <v>IHOROMBEURBAIN</v>
      </c>
    </row>
    <row r="54" spans="1:69">
      <c r="A54" s="162"/>
      <c r="B54" s="34" t="s">
        <v>102</v>
      </c>
      <c r="C54" s="35">
        <f>SUMIF('3 PRESCOLAIRE PUBLIC'!$AU:$AU,$BQ54,'3 PRESCOLAIRE PUBLIC'!$K:$K)</f>
        <v>16664</v>
      </c>
      <c r="D54" s="35">
        <f>SUMIF('3 PRESCOLAIRE PUBLIC'!$AU:$AU,$BQ54,'3 PRESCOLAIRE PUBLIC'!$T:$T)</f>
        <v>262</v>
      </c>
      <c r="E54" s="35">
        <f>SUMIF('3 PRESCOLAIRE PUBLIC'!$AU:$AU,$BQ54,'3 PRESCOLAIRE PUBLIC'!$AV:$AV)</f>
        <v>1380</v>
      </c>
      <c r="F54" s="35">
        <f>SUMIF('3 PRESCOLAIRE PUBLIC'!$AU:$AU,$BQ54,'3 PRESCOLAIRE PUBLIC'!$AC:$AC)</f>
        <v>654</v>
      </c>
      <c r="G54" s="35">
        <f>SUMIF('3 PRESCOLAIRE PUBLIC'!$AU:$AU,$BQ54,'3 PRESCOLAIRE PUBLIC'!$AH:$AH)</f>
        <v>400</v>
      </c>
      <c r="H54" s="35">
        <f>SUMIF('4 PRIMAIRE PUBLIC'!$CR:$CR,$BQ54,'4 PRIMAIRE PUBLIC'!$M:$M)</f>
        <v>70601</v>
      </c>
      <c r="I54" s="35">
        <f>SUMIF('4 PRIMAIRE PUBLIC'!$CR:$CR,$BQ54,'4 PRIMAIRE PUBLIC'!$AA:$AA)</f>
        <v>15584</v>
      </c>
      <c r="J54" s="35">
        <f>SUMIF('4 PRIMAIRE PUBLIC'!$CR:$CR,$BQ54,'4 PRIMAIRE PUBLIC'!$BC:$BC)</f>
        <v>3007</v>
      </c>
      <c r="K54" s="35">
        <f>SUMIF('4 PRIMAIRE PUBLIC'!$CR:$CR,$BQ54,'4 PRIMAIRE PUBLIC'!$BG:$BG)</f>
        <v>1536</v>
      </c>
      <c r="L54" s="35">
        <f>SUMIF('4 PRIMAIRE PUBLIC'!$CR:$CR,$BQ54,'4 PRIMAIRE PUBLIC'!$BV:$BV)</f>
        <v>1611</v>
      </c>
      <c r="M54" s="35">
        <f>SUMIF('4 PRIMAIRE PUBLIC'!$CR:$CR,$BQ54,'4 PRIMAIRE PUBLIC'!$AK:$AK)</f>
        <v>1332</v>
      </c>
      <c r="N54" s="35">
        <f>SUMIF('4 PRIMAIRE PUBLIC'!$CR:$CR,$BQ54,'4 PRIMAIRE PUBLIC'!$CS:$CS)</f>
        <v>25184</v>
      </c>
      <c r="O54" s="35">
        <f>SUMIF('4 PRIMAIRE PUBLIC'!$CR:$CR,$BQ54,'4 PRIMAIRE PUBLIC'!$AO:$AO)</f>
        <v>663</v>
      </c>
      <c r="P54" s="162"/>
      <c r="Q54" s="34" t="s">
        <v>102</v>
      </c>
      <c r="R54" s="35">
        <f>SUMIF('5 COLLEGE PUBLIC'!$CM:$CM,$BQ54,'5 COLLEGE PUBLIC'!$K:$K)</f>
        <v>6360</v>
      </c>
      <c r="S54" s="35">
        <f>SUMIF('5 COLLEGE PUBLIC'!$CM:$CM,$BQ54,'5 COLLEGE PUBLIC'!$W:$W)</f>
        <v>748</v>
      </c>
      <c r="T54" s="35">
        <f>SUMIF('5 COLLEGE PUBLIC'!$CM:$CM,$BQ54,'5 COLLEGE PUBLIC'!$AX:$AX)</f>
        <v>1163</v>
      </c>
      <c r="U54" s="35">
        <f>SUMIF('5 COLLEGE PUBLIC'!$CM:$CM,$BQ54,'5 COLLEGE PUBLIC'!$BB:$BB)</f>
        <v>411</v>
      </c>
      <c r="V54" s="35">
        <f>SUMIF('5 COLLEGE PUBLIC'!$CM:$CM,$BQ54,'5 COLLEGE PUBLIC'!$BQ:$BQ)</f>
        <v>273</v>
      </c>
      <c r="W54" s="35">
        <f>SUMIF('5 COLLEGE PUBLIC'!$CM:$CM,$BQ54,'5 COLLEGE PUBLIC'!$AF:$AF)</f>
        <v>134</v>
      </c>
      <c r="X54" s="35">
        <f>SUMIF('5 COLLEGE PUBLIC'!$CM:$CM,$BQ54,'5 COLLEGE PUBLIC'!$CN:$CN)</f>
        <v>4453</v>
      </c>
      <c r="Y54" s="35">
        <f>SUMIF('5 COLLEGE PUBLIC'!$CM:$CM,$BQ54,'5 COLLEGE PUBLIC'!$AJ:$AJ)</f>
        <v>26</v>
      </c>
      <c r="Z54" s="35">
        <f>SUMIF('6 LYCEE PUBLIC'!$DT:$DT,$BQ54,'6 LYCEE PUBLIC'!$U:$U)</f>
        <v>2080</v>
      </c>
      <c r="AA54" s="35">
        <f>SUMIF('6 LYCEE PUBLIC'!$DT:$DT,$BQ54,'6 LYCEE PUBLIC'!$AQ:$AQ)</f>
        <v>83</v>
      </c>
      <c r="AB54" s="35">
        <f>SUMIF('6 LYCEE PUBLIC'!$DT:$DT,$BQ54,'6 LYCEE PUBLIC'!$DU:$DU)</f>
        <v>409</v>
      </c>
      <c r="AC54" s="35">
        <f>SUMIF('6 LYCEE PUBLIC'!$DT:$DT,$BQ54,'6 LYCEE PUBLIC'!$DV:$DV)</f>
        <v>187</v>
      </c>
      <c r="AD54" s="35">
        <f>SUMIF('6 LYCEE PUBLIC'!$DT:$DT,$BQ54,'6 LYCEE PUBLIC'!$CV:$CV)</f>
        <v>100</v>
      </c>
      <c r="AE54" s="35">
        <f>SUMIF('6 LYCEE PUBLIC'!$DT:$DT,$BQ54,'6 LYCEE PUBLIC'!$BE:$BE)</f>
        <v>37</v>
      </c>
      <c r="AF54" s="35">
        <f>SUMIF('6 LYCEE PUBLIC'!$DT:$DT,$BQ54,'6 LYCEE PUBLIC'!$DW:$DW)</f>
        <v>1184</v>
      </c>
      <c r="AG54" s="35">
        <f>SUMIF('6 LYCEE PUBLIC'!$DT:$DT,$BQ54,'6 LYCEE PUBLIC'!$BI:$BI)</f>
        <v>6</v>
      </c>
      <c r="AH54" s="162"/>
      <c r="AI54" s="34" t="s">
        <v>102</v>
      </c>
      <c r="AJ54" s="35">
        <f>SUMIF('7 PRESCOLAIRE PRIVE'!$AP:$AP,$BQ54,'7 PRESCOLAIRE PRIVE'!$K:$K)</f>
        <v>4167</v>
      </c>
      <c r="AK54" s="35">
        <f>SUMIF('7 PRESCOLAIRE PRIVE'!$AP:$AP,$BQ54,'7 PRESCOLAIRE PRIVE'!$T:$T)</f>
        <v>122</v>
      </c>
      <c r="AL54" s="35">
        <f>SUMIF('7 PRESCOLAIRE PRIVE'!$AP:$AP,$BQ54,'7 PRESCOLAIRE PRIVE'!$AQ:$AQ)</f>
        <v>3820</v>
      </c>
      <c r="AM54" s="35">
        <f>SUMIF('7 PRESCOLAIRE PRIVE'!$AP:$AP,$BQ54,'7 PRESCOLAIRE PRIVE'!$X:$X)</f>
        <v>127</v>
      </c>
      <c r="AN54" s="35">
        <f>SUMIF('7 PRESCOLAIRE PRIVE'!$AP:$AP,$BQ54,'7 PRESCOLAIRE PRIVE'!$AC:$AC)</f>
        <v>53</v>
      </c>
      <c r="AO54" s="35">
        <f>SUMIF('8 PRIMAIRE PRIVE'!$CN:$CN,$BQ54,'8 PRIMAIRE PRIVE'!$M:$M)</f>
        <v>10208</v>
      </c>
      <c r="AP54" s="35">
        <f>SUMIF('8 PRIMAIRE PRIVE'!$CN:$CN,$BQ54,'8 PRIMAIRE PRIVE'!$AA:$AA)</f>
        <v>569</v>
      </c>
      <c r="AQ54" s="35">
        <f>SUMIF('8 PRIMAIRE PRIVE'!$CN:$CN,$BQ54,'8 PRIMAIRE PRIVE'!$BC:$BC)</f>
        <v>1479</v>
      </c>
      <c r="AR54" s="35">
        <f>SUMIF('8 PRIMAIRE PRIVE'!$CN:$CN,$BQ54,'8 PRIMAIRE PRIVE'!$BG:$BG)</f>
        <v>1259</v>
      </c>
      <c r="AS54" s="35">
        <f>SUMIF('8 PRIMAIRE PRIVE'!$CN:$CN,$BQ54,'8 PRIMAIRE PRIVE'!$BQ:$BQ)</f>
        <v>306</v>
      </c>
      <c r="AT54" s="35">
        <f>SUMIF('8 PRIMAIRE PRIVE'!$CN:$CN,$BQ54,'8 PRIMAIRE PRIVE'!$AK:$AK)</f>
        <v>320</v>
      </c>
      <c r="AU54" s="35">
        <f>SUMIF('8 PRIMAIRE PRIVE'!$CN:$CN,$BQ54,'8 PRIMAIRE PRIVE'!$CO:$CO)</f>
        <v>11000</v>
      </c>
      <c r="AV54" s="35">
        <f>SUMIF('8 PRIMAIRE PRIVE'!$CN:$CN,$BQ54,'8 PRIMAIRE PRIVE'!$AO:$AO)</f>
        <v>69</v>
      </c>
      <c r="AW54" s="167"/>
      <c r="AX54" s="34" t="s">
        <v>102</v>
      </c>
      <c r="AY54" s="35">
        <f>SUMIF('9 COLLEGE PRIVE'!$CJ:$CJ,$BQ54,'9 COLLEGE PRIVE'!$K:$K)</f>
        <v>5556</v>
      </c>
      <c r="AZ54" s="35">
        <f>SUMIF('9 COLLEGE PRIVE'!$CJ:$CJ,$BQ54,'9 COLLEGE PRIVE'!$W:$W)</f>
        <v>207</v>
      </c>
      <c r="BA54" s="35">
        <f>SUMIF('9 COLLEGE PRIVE'!$CJ:$CJ,$BQ54,'9 COLLEGE PRIVE'!$AX:$AX)</f>
        <v>1609</v>
      </c>
      <c r="BB54" s="35">
        <f>SUMIF('9 COLLEGE PRIVE'!$CJ:$CJ,$BQ54,'9 COLLEGE PRIVE'!$BB:$BB)</f>
        <v>908</v>
      </c>
      <c r="BC54" s="35">
        <f>SUMIF('9 COLLEGE PRIVE'!$CJ:$CJ,$BQ54,'9 COLLEGE PRIVE'!$BL:$BL)</f>
        <v>292</v>
      </c>
      <c r="BD54" s="35">
        <f>SUMIF('9 COLLEGE PRIVE'!$CJ:$CJ,$BQ54,'9 COLLEGE PRIVE'!$AF:$AF)</f>
        <v>172</v>
      </c>
      <c r="BE54" s="35">
        <f>SUMIF('9 COLLEGE PRIVE'!$CJ:$CJ,$BQ54,'9 COLLEGE PRIVE'!$CK:$CK)</f>
        <v>6081</v>
      </c>
      <c r="BF54" s="35">
        <f>SUMIF('9 COLLEGE PRIVE'!$CJ:$CJ,$BQ54,'9 COLLEGE PRIVE'!$AJ:$AJ)</f>
        <v>39</v>
      </c>
      <c r="BG54" s="35">
        <f>SUMIF('10 LYCEE PRIVE'!$DQ:$DQ,$BQ54,'10 LYCEE PRIVE'!$U:$U)</f>
        <v>2060</v>
      </c>
      <c r="BH54" s="35">
        <f>SUMIF('10 LYCEE PRIVE'!$DQ:$DQ,$BQ54,'10 LYCEE PRIVE'!$AQ:$AQ)</f>
        <v>46</v>
      </c>
      <c r="BI54" s="35">
        <f>SUMIF('10 LYCEE PRIVE'!$DQ:$DQ,$BQ54,'10 LYCEE PRIVE'!$DR:$DR)</f>
        <v>651</v>
      </c>
      <c r="BJ54" s="35">
        <f>SUMIF('10 LYCEE PRIVE'!$DQ:$DQ,$BQ54,'10 LYCEE PRIVE'!$DS:$DS)</f>
        <v>423</v>
      </c>
      <c r="BK54" s="35">
        <f>SUMIF('10 LYCEE PRIVE'!$DQ:$DQ,$BQ54,'10 LYCEE PRIVE'!$CQ:$CQ)</f>
        <v>138</v>
      </c>
      <c r="BL54" s="35">
        <f>SUMIF('10 LYCEE PRIVE'!$DQ:$DQ,$BQ54,'10 LYCEE PRIVE'!$BE:$BE)</f>
        <v>65</v>
      </c>
      <c r="BM54" s="35">
        <f>SUMIF('10 LYCEE PRIVE'!$DQ:$DQ,$BQ54,'10 LYCEE PRIVE'!$DT:$DT)</f>
        <v>2477</v>
      </c>
      <c r="BN54" s="35">
        <f>SUMIF('10 LYCEE PRIVE'!$DQ:$DQ,$BQ54,'10 LYCEE PRIVE'!$BI:$BI)</f>
        <v>15</v>
      </c>
      <c r="BO54" s="135"/>
      <c r="BP54" s="139" t="str">
        <f t="shared" si="0"/>
        <v>IHOROMBE</v>
      </c>
      <c r="BQ54" s="139" t="str">
        <f t="shared" si="1"/>
        <v>IHOROMBETOTAL</v>
      </c>
    </row>
    <row r="55" spans="1:69">
      <c r="A55" s="162" t="s">
        <v>139</v>
      </c>
      <c r="B55" s="13" t="s">
        <v>119</v>
      </c>
      <c r="C55" s="12">
        <f>SUMIF('3 PRESCOLAIRE PUBLIC'!$AU:$AU,$BQ55,'3 PRESCOLAIRE PUBLIC'!$K:$K)</f>
        <v>8639</v>
      </c>
      <c r="D55" s="12">
        <f>SUMIF('3 PRESCOLAIRE PUBLIC'!$AU:$AU,$BQ55,'3 PRESCOLAIRE PUBLIC'!$T:$T)</f>
        <v>316</v>
      </c>
      <c r="E55" s="12">
        <f>SUMIF('3 PRESCOLAIRE PUBLIC'!$AU:$AU,$BQ55,'3 PRESCOLAIRE PUBLIC'!$AV:$AV)</f>
        <v>3814</v>
      </c>
      <c r="F55" s="12">
        <f>SUMIF('3 PRESCOLAIRE PUBLIC'!$AU:$AU,$BQ55,'3 PRESCOLAIRE PUBLIC'!$AC:$AC)</f>
        <v>359</v>
      </c>
      <c r="G55" s="12">
        <f>SUMIF('3 PRESCOLAIRE PUBLIC'!$AU:$AU,$BQ55,'3 PRESCOLAIRE PUBLIC'!$AH:$AH)</f>
        <v>294</v>
      </c>
      <c r="H55" s="12">
        <f>SUMIF('4 PRIMAIRE PUBLIC'!$CR:$CR,$BQ55,'4 PRIMAIRE PUBLIC'!$M:$M)</f>
        <v>105216</v>
      </c>
      <c r="I55" s="12">
        <f>SUMIF('4 PRIMAIRE PUBLIC'!$CR:$CR,$BQ55,'4 PRIMAIRE PUBLIC'!$AA:$AA)</f>
        <v>19583</v>
      </c>
      <c r="J55" s="12">
        <f>SUMIF('4 PRIMAIRE PUBLIC'!$CR:$CR,$BQ55,'4 PRIMAIRE PUBLIC'!$BC:$BC)</f>
        <v>10604</v>
      </c>
      <c r="K55" s="12">
        <f>SUMIF('4 PRIMAIRE PUBLIC'!$CR:$CR,$BQ55,'4 PRIMAIRE PUBLIC'!$BG:$BG)</f>
        <v>5436</v>
      </c>
      <c r="L55" s="12">
        <f>SUMIF('4 PRIMAIRE PUBLIC'!$CR:$CR,$BQ55,'4 PRIMAIRE PUBLIC'!$BV:$BV)</f>
        <v>2893</v>
      </c>
      <c r="M55" s="12">
        <f>SUMIF('4 PRIMAIRE PUBLIC'!$CR:$CR,$BQ55,'4 PRIMAIRE PUBLIC'!$AK:$AK)</f>
        <v>2453</v>
      </c>
      <c r="N55" s="12">
        <f>SUMIF('4 PRIMAIRE PUBLIC'!$CR:$CR,$BQ55,'4 PRIMAIRE PUBLIC'!$CS:$CS)</f>
        <v>66776</v>
      </c>
      <c r="O55" s="12">
        <f>SUMIF('4 PRIMAIRE PUBLIC'!$CR:$CR,$BQ55,'4 PRIMAIRE PUBLIC'!$AO:$AO)</f>
        <v>635</v>
      </c>
      <c r="P55" s="162" t="s">
        <v>139</v>
      </c>
      <c r="Q55" s="13" t="s">
        <v>119</v>
      </c>
      <c r="R55" s="12">
        <f>SUMIF('5 COLLEGE PUBLIC'!$CM:$CM,$BQ55,'5 COLLEGE PUBLIC'!$K:$K)</f>
        <v>19272</v>
      </c>
      <c r="S55" s="12">
        <f>SUMIF('5 COLLEGE PUBLIC'!$CM:$CM,$BQ55,'5 COLLEGE PUBLIC'!$W:$W)</f>
        <v>1284</v>
      </c>
      <c r="T55" s="12">
        <f>SUMIF('5 COLLEGE PUBLIC'!$CM:$CM,$BQ55,'5 COLLEGE PUBLIC'!$AX:$AX)</f>
        <v>3386</v>
      </c>
      <c r="U55" s="12">
        <f>SUMIF('5 COLLEGE PUBLIC'!$CM:$CM,$BQ55,'5 COLLEGE PUBLIC'!$BB:$BB)</f>
        <v>1393</v>
      </c>
      <c r="V55" s="12">
        <f>SUMIF('5 COLLEGE PUBLIC'!$CM:$CM,$BQ55,'5 COLLEGE PUBLIC'!$BQ:$BQ)</f>
        <v>991</v>
      </c>
      <c r="W55" s="12">
        <f>SUMIF('5 COLLEGE PUBLIC'!$CM:$CM,$BQ55,'5 COLLEGE PUBLIC'!$AF:$AF)</f>
        <v>487</v>
      </c>
      <c r="X55" s="12">
        <f>SUMIF('5 COLLEGE PUBLIC'!$CM:$CM,$BQ55,'5 COLLEGE PUBLIC'!$CN:$CN)</f>
        <v>16048</v>
      </c>
      <c r="Y55" s="12">
        <f>SUMIF('5 COLLEGE PUBLIC'!$CM:$CM,$BQ55,'5 COLLEGE PUBLIC'!$AJ:$AJ)</f>
        <v>89</v>
      </c>
      <c r="Z55" s="8">
        <f>SUMIF('6 LYCEE PUBLIC'!$DT:$DT,$BQ55,'6 LYCEE PUBLIC'!$U:$U)</f>
        <v>3843</v>
      </c>
      <c r="AA55" s="8">
        <f>SUMIF('6 LYCEE PUBLIC'!$DT:$DT,$BQ55,'6 LYCEE PUBLIC'!$AQ:$AQ)</f>
        <v>301</v>
      </c>
      <c r="AB55" s="8">
        <f>SUMIF('6 LYCEE PUBLIC'!$DT:$DT,$BQ55,'6 LYCEE PUBLIC'!$DU:$DU)</f>
        <v>1018</v>
      </c>
      <c r="AC55" s="8">
        <f>SUMIF('6 LYCEE PUBLIC'!$DT:$DT,$BQ55,'6 LYCEE PUBLIC'!$DV:$DV)</f>
        <v>557</v>
      </c>
      <c r="AD55" s="8">
        <f>SUMIF('6 LYCEE PUBLIC'!$DT:$DT,$BQ55,'6 LYCEE PUBLIC'!$CV:$CV)</f>
        <v>249</v>
      </c>
      <c r="AE55" s="8">
        <f>SUMIF('6 LYCEE PUBLIC'!$DT:$DT,$BQ55,'6 LYCEE PUBLIC'!$BE:$BE)</f>
        <v>100</v>
      </c>
      <c r="AF55" s="8">
        <f>SUMIF('6 LYCEE PUBLIC'!$DT:$DT,$BQ55,'6 LYCEE PUBLIC'!$DW:$DW)</f>
        <v>3119</v>
      </c>
      <c r="AG55" s="8">
        <f>SUMIF('6 LYCEE PUBLIC'!$DT:$DT,$BQ55,'6 LYCEE PUBLIC'!$BI:$BI)</f>
        <v>20</v>
      </c>
      <c r="AH55" s="162" t="s">
        <v>139</v>
      </c>
      <c r="AI55" s="7" t="s">
        <v>119</v>
      </c>
      <c r="AJ55" s="8">
        <f>SUMIF('7 PRESCOLAIRE PRIVE'!$AP:$AP,$BQ55,'7 PRESCOLAIRE PRIVE'!$K:$K)</f>
        <v>3869</v>
      </c>
      <c r="AK55" s="8">
        <f>SUMIF('7 PRESCOLAIRE PRIVE'!$AP:$AP,$BQ55,'7 PRESCOLAIRE PRIVE'!$T:$T)</f>
        <v>124</v>
      </c>
      <c r="AL55" s="8">
        <f>SUMIF('7 PRESCOLAIRE PRIVE'!$AP:$AP,$BQ55,'7 PRESCOLAIRE PRIVE'!$AQ:$AQ)</f>
        <v>3622</v>
      </c>
      <c r="AM55" s="8">
        <f>SUMIF('7 PRESCOLAIRE PRIVE'!$AP:$AP,$BQ55,'7 PRESCOLAIRE PRIVE'!$X:$X)</f>
        <v>133</v>
      </c>
      <c r="AN55" s="8">
        <f>SUMIF('7 PRESCOLAIRE PRIVE'!$AP:$AP,$BQ55,'7 PRESCOLAIRE PRIVE'!$AC:$AC)</f>
        <v>73</v>
      </c>
      <c r="AO55" s="4">
        <f>SUMIF('8 PRIMAIRE PRIVE'!$CN:$CN,$BQ55,'8 PRIMAIRE PRIVE'!$M:$M)</f>
        <v>52747</v>
      </c>
      <c r="AP55" s="4">
        <f>SUMIF('8 PRIMAIRE PRIVE'!$CN:$CN,$BQ55,'8 PRIMAIRE PRIVE'!$AA:$AA)</f>
        <v>8073</v>
      </c>
      <c r="AQ55" s="4">
        <f>SUMIF('8 PRIMAIRE PRIVE'!$CN:$CN,$BQ55,'8 PRIMAIRE PRIVE'!$BC:$BC)</f>
        <v>6919</v>
      </c>
      <c r="AR55" s="4">
        <f>SUMIF('8 PRIMAIRE PRIVE'!$CN:$CN,$BQ55,'8 PRIMAIRE PRIVE'!$BG:$BG)</f>
        <v>4296</v>
      </c>
      <c r="AS55" s="4">
        <f>SUMIF('8 PRIMAIRE PRIVE'!$CN:$CN,$BQ55,'8 PRIMAIRE PRIVE'!$BQ:$BQ)</f>
        <v>1477</v>
      </c>
      <c r="AT55" s="4">
        <f>SUMIF('8 PRIMAIRE PRIVE'!$CN:$CN,$BQ55,'8 PRIMAIRE PRIVE'!$AK:$AK)</f>
        <v>1512</v>
      </c>
      <c r="AU55" s="4">
        <f>SUMIF('8 PRIMAIRE PRIVE'!$CN:$CN,$BQ55,'8 PRIMAIRE PRIVE'!$CO:$CO)</f>
        <v>54750</v>
      </c>
      <c r="AV55" s="4">
        <f>SUMIF('8 PRIMAIRE PRIVE'!$CN:$CN,$BQ55,'8 PRIMAIRE PRIVE'!$AO:$AO)</f>
        <v>454</v>
      </c>
      <c r="AW55" s="167" t="s">
        <v>139</v>
      </c>
      <c r="AX55" s="7" t="s">
        <v>119</v>
      </c>
      <c r="AY55" s="4">
        <f>SUMIF('9 COLLEGE PRIVE'!$CJ:$CJ,$BQ55,'9 COLLEGE PRIVE'!$K:$K)</f>
        <v>12008</v>
      </c>
      <c r="AZ55" s="4">
        <f>SUMIF('9 COLLEGE PRIVE'!$CJ:$CJ,$BQ55,'9 COLLEGE PRIVE'!$W:$W)</f>
        <v>488</v>
      </c>
      <c r="BA55" s="4">
        <f>SUMIF('9 COLLEGE PRIVE'!$CJ:$CJ,$BQ55,'9 COLLEGE PRIVE'!$AX:$AX)</f>
        <v>2926</v>
      </c>
      <c r="BB55" s="4">
        <f>SUMIF('9 COLLEGE PRIVE'!$CJ:$CJ,$BQ55,'9 COLLEGE PRIVE'!$BB:$BB)</f>
        <v>1438</v>
      </c>
      <c r="BC55" s="4">
        <f>SUMIF('9 COLLEGE PRIVE'!$CJ:$CJ,$BQ55,'9 COLLEGE PRIVE'!$BL:$BL)</f>
        <v>641</v>
      </c>
      <c r="BD55" s="4">
        <f>SUMIF('9 COLLEGE PRIVE'!$CJ:$CJ,$BQ55,'9 COLLEGE PRIVE'!$AF:$AF)</f>
        <v>448</v>
      </c>
      <c r="BE55" s="4">
        <f>SUMIF('9 COLLEGE PRIVE'!$CJ:$CJ,$BQ55,'9 COLLEGE PRIVE'!$CK:$CK)</f>
        <v>14128</v>
      </c>
      <c r="BF55" s="4">
        <f>SUMIF('9 COLLEGE PRIVE'!$CJ:$CJ,$BQ55,'9 COLLEGE PRIVE'!$AJ:$AJ)</f>
        <v>104</v>
      </c>
      <c r="BG55" s="4">
        <f>SUMIF('10 LYCEE PRIVE'!$DQ:$DQ,$BQ55,'10 LYCEE PRIVE'!$U:$U)</f>
        <v>3768</v>
      </c>
      <c r="BH55" s="4">
        <f>SUMIF('10 LYCEE PRIVE'!$DQ:$DQ,$BQ55,'10 LYCEE PRIVE'!$AQ:$AQ)</f>
        <v>181</v>
      </c>
      <c r="BI55" s="4">
        <f>SUMIF('10 LYCEE PRIVE'!$DQ:$DQ,$BQ55,'10 LYCEE PRIVE'!$DR:$DR)</f>
        <v>1755</v>
      </c>
      <c r="BJ55" s="4">
        <f>SUMIF('10 LYCEE PRIVE'!$DQ:$DQ,$BQ55,'10 LYCEE PRIVE'!$DS:$DS)</f>
        <v>922</v>
      </c>
      <c r="BK55" s="4">
        <f>SUMIF('10 LYCEE PRIVE'!$DQ:$DQ,$BQ55,'10 LYCEE PRIVE'!$CQ:$CQ)</f>
        <v>219</v>
      </c>
      <c r="BL55" s="4">
        <f>SUMIF('10 LYCEE PRIVE'!$DQ:$DQ,$BQ55,'10 LYCEE PRIVE'!$BE:$BE)</f>
        <v>138</v>
      </c>
      <c r="BM55" s="4">
        <f>SUMIF('10 LYCEE PRIVE'!$DQ:$DQ,$BQ55,'10 LYCEE PRIVE'!$DT:$DT)</f>
        <v>5170</v>
      </c>
      <c r="BN55" s="4">
        <f>SUMIF('10 LYCEE PRIVE'!$DQ:$DQ,$BQ55,'10 LYCEE PRIVE'!$BI:$BI)</f>
        <v>37</v>
      </c>
      <c r="BO55" s="135"/>
      <c r="BP55" s="139" t="str">
        <f t="shared" si="0"/>
        <v>ITASY</v>
      </c>
      <c r="BQ55" s="139" t="str">
        <f t="shared" si="1"/>
        <v>ITASYRURAL</v>
      </c>
    </row>
    <row r="56" spans="1:69">
      <c r="A56" s="162"/>
      <c r="B56" s="13" t="s">
        <v>120</v>
      </c>
      <c r="C56" s="12">
        <f>SUMIF('3 PRESCOLAIRE PUBLIC'!$AU:$AU,$BQ56,'3 PRESCOLAIRE PUBLIC'!$K:$K)</f>
        <v>1448</v>
      </c>
      <c r="D56" s="12">
        <f>SUMIF('3 PRESCOLAIRE PUBLIC'!$AU:$AU,$BQ56,'3 PRESCOLAIRE PUBLIC'!$T:$T)</f>
        <v>35</v>
      </c>
      <c r="E56" s="12">
        <f>SUMIF('3 PRESCOLAIRE PUBLIC'!$AU:$AU,$BQ56,'3 PRESCOLAIRE PUBLIC'!$AV:$AV)</f>
        <v>451</v>
      </c>
      <c r="F56" s="12">
        <f>SUMIF('3 PRESCOLAIRE PUBLIC'!$AU:$AU,$BQ56,'3 PRESCOLAIRE PUBLIC'!$AC:$AC)</f>
        <v>86</v>
      </c>
      <c r="G56" s="12">
        <f>SUMIF('3 PRESCOLAIRE PUBLIC'!$AU:$AU,$BQ56,'3 PRESCOLAIRE PUBLIC'!$AH:$AH)</f>
        <v>24</v>
      </c>
      <c r="H56" s="12">
        <f>SUMIF('4 PRIMAIRE PUBLIC'!$CR:$CR,$BQ56,'4 PRIMAIRE PUBLIC'!$M:$M)</f>
        <v>9787</v>
      </c>
      <c r="I56" s="12">
        <f>SUMIF('4 PRIMAIRE PUBLIC'!$CR:$CR,$BQ56,'4 PRIMAIRE PUBLIC'!$AA:$AA)</f>
        <v>1929</v>
      </c>
      <c r="J56" s="12">
        <f>SUMIF('4 PRIMAIRE PUBLIC'!$CR:$CR,$BQ56,'4 PRIMAIRE PUBLIC'!$BC:$BC)</f>
        <v>1233</v>
      </c>
      <c r="K56" s="12">
        <f>SUMIF('4 PRIMAIRE PUBLIC'!$CR:$CR,$BQ56,'4 PRIMAIRE PUBLIC'!$BG:$BG)</f>
        <v>720</v>
      </c>
      <c r="L56" s="12">
        <f>SUMIF('4 PRIMAIRE PUBLIC'!$CR:$CR,$BQ56,'4 PRIMAIRE PUBLIC'!$BV:$BV)</f>
        <v>243</v>
      </c>
      <c r="M56" s="12">
        <f>SUMIF('4 PRIMAIRE PUBLIC'!$CR:$CR,$BQ56,'4 PRIMAIRE PUBLIC'!$AK:$AK)</f>
        <v>172</v>
      </c>
      <c r="N56" s="12">
        <f>SUMIF('4 PRIMAIRE PUBLIC'!$CR:$CR,$BQ56,'4 PRIMAIRE PUBLIC'!$CS:$CS)</f>
        <v>4935</v>
      </c>
      <c r="O56" s="12">
        <f>SUMIF('4 PRIMAIRE PUBLIC'!$CR:$CR,$BQ56,'4 PRIMAIRE PUBLIC'!$AO:$AO)</f>
        <v>35</v>
      </c>
      <c r="P56" s="162"/>
      <c r="Q56" s="13" t="s">
        <v>120</v>
      </c>
      <c r="R56" s="12">
        <f>SUMIF('5 COLLEGE PUBLIC'!$CM:$CM,$BQ56,'5 COLLEGE PUBLIC'!$K:$K)</f>
        <v>3717</v>
      </c>
      <c r="S56" s="12">
        <f>SUMIF('5 COLLEGE PUBLIC'!$CM:$CM,$BQ56,'5 COLLEGE PUBLIC'!$W:$W)</f>
        <v>381</v>
      </c>
      <c r="T56" s="12">
        <f>SUMIF('5 COLLEGE PUBLIC'!$CM:$CM,$BQ56,'5 COLLEGE PUBLIC'!$AX:$AX)</f>
        <v>929</v>
      </c>
      <c r="U56" s="12">
        <f>SUMIF('5 COLLEGE PUBLIC'!$CM:$CM,$BQ56,'5 COLLEGE PUBLIC'!$BB:$BB)</f>
        <v>446</v>
      </c>
      <c r="V56" s="12">
        <f>SUMIF('5 COLLEGE PUBLIC'!$CM:$CM,$BQ56,'5 COLLEGE PUBLIC'!$BQ:$BQ)</f>
        <v>163</v>
      </c>
      <c r="W56" s="12">
        <f>SUMIF('5 COLLEGE PUBLIC'!$CM:$CM,$BQ56,'5 COLLEGE PUBLIC'!$AF:$AF)</f>
        <v>76</v>
      </c>
      <c r="X56" s="12">
        <f>SUMIF('5 COLLEGE PUBLIC'!$CM:$CM,$BQ56,'5 COLLEGE PUBLIC'!$CN:$CN)</f>
        <v>3051</v>
      </c>
      <c r="Y56" s="12">
        <f>SUMIF('5 COLLEGE PUBLIC'!$CM:$CM,$BQ56,'5 COLLEGE PUBLIC'!$AJ:$AJ)</f>
        <v>7</v>
      </c>
      <c r="Z56" s="8">
        <f>SUMIF('6 LYCEE PUBLIC'!$DT:$DT,$BQ56,'6 LYCEE PUBLIC'!$U:$U)</f>
        <v>2556</v>
      </c>
      <c r="AA56" s="8">
        <f>SUMIF('6 LYCEE PUBLIC'!$DT:$DT,$BQ56,'6 LYCEE PUBLIC'!$AQ:$AQ)</f>
        <v>297</v>
      </c>
      <c r="AB56" s="8">
        <f>SUMIF('6 LYCEE PUBLIC'!$DT:$DT,$BQ56,'6 LYCEE PUBLIC'!$DU:$DU)</f>
        <v>780</v>
      </c>
      <c r="AC56" s="8">
        <f>SUMIF('6 LYCEE PUBLIC'!$DT:$DT,$BQ56,'6 LYCEE PUBLIC'!$DV:$DV)</f>
        <v>386</v>
      </c>
      <c r="AD56" s="8">
        <f>SUMIF('6 LYCEE PUBLIC'!$DT:$DT,$BQ56,'6 LYCEE PUBLIC'!$CV:$CV)</f>
        <v>112</v>
      </c>
      <c r="AE56" s="8">
        <f>SUMIF('6 LYCEE PUBLIC'!$DT:$DT,$BQ56,'6 LYCEE PUBLIC'!$BE:$BE)</f>
        <v>43</v>
      </c>
      <c r="AF56" s="8">
        <f>SUMIF('6 LYCEE PUBLIC'!$DT:$DT,$BQ56,'6 LYCEE PUBLIC'!$DW:$DW)</f>
        <v>2150</v>
      </c>
      <c r="AG56" s="8">
        <f>SUMIF('6 LYCEE PUBLIC'!$DT:$DT,$BQ56,'6 LYCEE PUBLIC'!$BI:$BI)</f>
        <v>3</v>
      </c>
      <c r="AH56" s="162"/>
      <c r="AI56" s="7" t="s">
        <v>120</v>
      </c>
      <c r="AJ56" s="8">
        <f>SUMIF('7 PRESCOLAIRE PRIVE'!$AP:$AP,$BQ56,'7 PRESCOLAIRE PRIVE'!$K:$K)</f>
        <v>1307</v>
      </c>
      <c r="AK56" s="8">
        <f>SUMIF('7 PRESCOLAIRE PRIVE'!$AP:$AP,$BQ56,'7 PRESCOLAIRE PRIVE'!$T:$T)</f>
        <v>47</v>
      </c>
      <c r="AL56" s="8">
        <f>SUMIF('7 PRESCOLAIRE PRIVE'!$AP:$AP,$BQ56,'7 PRESCOLAIRE PRIVE'!$AQ:$AQ)</f>
        <v>1142</v>
      </c>
      <c r="AM56" s="8">
        <f>SUMIF('7 PRESCOLAIRE PRIVE'!$AP:$AP,$BQ56,'7 PRESCOLAIRE PRIVE'!$X:$X)</f>
        <v>50</v>
      </c>
      <c r="AN56" s="8">
        <f>SUMIF('7 PRESCOLAIRE PRIVE'!$AP:$AP,$BQ56,'7 PRESCOLAIRE PRIVE'!$AC:$AC)</f>
        <v>24</v>
      </c>
      <c r="AO56" s="4">
        <f>SUMIF('8 PRIMAIRE PRIVE'!$CN:$CN,$BQ56,'8 PRIMAIRE PRIVE'!$M:$M)</f>
        <v>4425</v>
      </c>
      <c r="AP56" s="4">
        <f>SUMIF('8 PRIMAIRE PRIVE'!$CN:$CN,$BQ56,'8 PRIMAIRE PRIVE'!$AA:$AA)</f>
        <v>218</v>
      </c>
      <c r="AQ56" s="4">
        <f>SUMIF('8 PRIMAIRE PRIVE'!$CN:$CN,$BQ56,'8 PRIMAIRE PRIVE'!$BC:$BC)</f>
        <v>793</v>
      </c>
      <c r="AR56" s="4">
        <f>SUMIF('8 PRIMAIRE PRIVE'!$CN:$CN,$BQ56,'8 PRIMAIRE PRIVE'!$BG:$BG)</f>
        <v>612</v>
      </c>
      <c r="AS56" s="4">
        <f>SUMIF('8 PRIMAIRE PRIVE'!$CN:$CN,$BQ56,'8 PRIMAIRE PRIVE'!$BQ:$BQ)</f>
        <v>149</v>
      </c>
      <c r="AT56" s="4">
        <f>SUMIF('8 PRIMAIRE PRIVE'!$CN:$CN,$BQ56,'8 PRIMAIRE PRIVE'!$AK:$AK)</f>
        <v>154</v>
      </c>
      <c r="AU56" s="4">
        <f>SUMIF('8 PRIMAIRE PRIVE'!$CN:$CN,$BQ56,'8 PRIMAIRE PRIVE'!$CO:$CO)</f>
        <v>4894</v>
      </c>
      <c r="AV56" s="4">
        <f>SUMIF('8 PRIMAIRE PRIVE'!$CN:$CN,$BQ56,'8 PRIMAIRE PRIVE'!$AO:$AO)</f>
        <v>36</v>
      </c>
      <c r="AW56" s="167"/>
      <c r="AX56" s="7" t="s">
        <v>120</v>
      </c>
      <c r="AY56" s="4">
        <f>SUMIF('9 COLLEGE PRIVE'!$CJ:$CJ,$BQ56,'9 COLLEGE PRIVE'!$K:$K)</f>
        <v>2870</v>
      </c>
      <c r="AZ56" s="4">
        <f>SUMIF('9 COLLEGE PRIVE'!$CJ:$CJ,$BQ56,'9 COLLEGE PRIVE'!$W:$W)</f>
        <v>82</v>
      </c>
      <c r="BA56" s="4">
        <f>SUMIF('9 COLLEGE PRIVE'!$CJ:$CJ,$BQ56,'9 COLLEGE PRIVE'!$AX:$AX)</f>
        <v>779</v>
      </c>
      <c r="BB56" s="4">
        <f>SUMIF('9 COLLEGE PRIVE'!$CJ:$CJ,$BQ56,'9 COLLEGE PRIVE'!$BB:$BB)</f>
        <v>483</v>
      </c>
      <c r="BC56" s="4">
        <f>SUMIF('9 COLLEGE PRIVE'!$CJ:$CJ,$BQ56,'9 COLLEGE PRIVE'!$BL:$BL)</f>
        <v>168</v>
      </c>
      <c r="BD56" s="4">
        <f>SUMIF('9 COLLEGE PRIVE'!$CJ:$CJ,$BQ56,'9 COLLEGE PRIVE'!$AF:$AF)</f>
        <v>113</v>
      </c>
      <c r="BE56" s="4">
        <f>SUMIF('9 COLLEGE PRIVE'!$CJ:$CJ,$BQ56,'9 COLLEGE PRIVE'!$CK:$CK)</f>
        <v>3470</v>
      </c>
      <c r="BF56" s="4">
        <f>SUMIF('9 COLLEGE PRIVE'!$CJ:$CJ,$BQ56,'9 COLLEGE PRIVE'!$AJ:$AJ)</f>
        <v>21</v>
      </c>
      <c r="BG56" s="4">
        <f>SUMIF('10 LYCEE PRIVE'!$DQ:$DQ,$BQ56,'10 LYCEE PRIVE'!$U:$U)</f>
        <v>2281</v>
      </c>
      <c r="BH56" s="4">
        <f>SUMIF('10 LYCEE PRIVE'!$DQ:$DQ,$BQ56,'10 LYCEE PRIVE'!$AQ:$AQ)</f>
        <v>118</v>
      </c>
      <c r="BI56" s="4">
        <f>SUMIF('10 LYCEE PRIVE'!$DQ:$DQ,$BQ56,'10 LYCEE PRIVE'!$DR:$DR)</f>
        <v>1007</v>
      </c>
      <c r="BJ56" s="4">
        <f>SUMIF('10 LYCEE PRIVE'!$DQ:$DQ,$BQ56,'10 LYCEE PRIVE'!$DS:$DS)</f>
        <v>557</v>
      </c>
      <c r="BK56" s="4">
        <f>SUMIF('10 LYCEE PRIVE'!$DQ:$DQ,$BQ56,'10 LYCEE PRIVE'!$CQ:$CQ)</f>
        <v>124</v>
      </c>
      <c r="BL56" s="4">
        <f>SUMIF('10 LYCEE PRIVE'!$DQ:$DQ,$BQ56,'10 LYCEE PRIVE'!$BE:$BE)</f>
        <v>80</v>
      </c>
      <c r="BM56" s="4">
        <f>SUMIF('10 LYCEE PRIVE'!$DQ:$DQ,$BQ56,'10 LYCEE PRIVE'!$DT:$DT)</f>
        <v>3017</v>
      </c>
      <c r="BN56" s="4">
        <f>SUMIF('10 LYCEE PRIVE'!$DQ:$DQ,$BQ56,'10 LYCEE PRIVE'!$BI:$BI)</f>
        <v>16</v>
      </c>
      <c r="BO56" s="135"/>
      <c r="BP56" s="139" t="str">
        <f t="shared" si="0"/>
        <v>ITASY</v>
      </c>
      <c r="BQ56" s="139" t="str">
        <f t="shared" si="1"/>
        <v>ITASYURBAIN</v>
      </c>
    </row>
    <row r="57" spans="1:69">
      <c r="A57" s="162"/>
      <c r="B57" s="34" t="s">
        <v>102</v>
      </c>
      <c r="C57" s="35">
        <f>SUMIF('3 PRESCOLAIRE PUBLIC'!$AU:$AU,$BQ57,'3 PRESCOLAIRE PUBLIC'!$K:$K)</f>
        <v>10087</v>
      </c>
      <c r="D57" s="35">
        <f>SUMIF('3 PRESCOLAIRE PUBLIC'!$AU:$AU,$BQ57,'3 PRESCOLAIRE PUBLIC'!$T:$T)</f>
        <v>351</v>
      </c>
      <c r="E57" s="35">
        <f>SUMIF('3 PRESCOLAIRE PUBLIC'!$AU:$AU,$BQ57,'3 PRESCOLAIRE PUBLIC'!$AV:$AV)</f>
        <v>4265</v>
      </c>
      <c r="F57" s="35">
        <f>SUMIF('3 PRESCOLAIRE PUBLIC'!$AU:$AU,$BQ57,'3 PRESCOLAIRE PUBLIC'!$AC:$AC)</f>
        <v>445</v>
      </c>
      <c r="G57" s="35">
        <f>SUMIF('3 PRESCOLAIRE PUBLIC'!$AU:$AU,$BQ57,'3 PRESCOLAIRE PUBLIC'!$AH:$AH)</f>
        <v>318</v>
      </c>
      <c r="H57" s="35">
        <f>SUMIF('4 PRIMAIRE PUBLIC'!$CR:$CR,$BQ57,'4 PRIMAIRE PUBLIC'!$M:$M)</f>
        <v>115003</v>
      </c>
      <c r="I57" s="35">
        <f>SUMIF('4 PRIMAIRE PUBLIC'!$CR:$CR,$BQ57,'4 PRIMAIRE PUBLIC'!$AA:$AA)</f>
        <v>21512</v>
      </c>
      <c r="J57" s="35">
        <f>SUMIF('4 PRIMAIRE PUBLIC'!$CR:$CR,$BQ57,'4 PRIMAIRE PUBLIC'!$BC:$BC)</f>
        <v>11837</v>
      </c>
      <c r="K57" s="35">
        <f>SUMIF('4 PRIMAIRE PUBLIC'!$CR:$CR,$BQ57,'4 PRIMAIRE PUBLIC'!$BG:$BG)</f>
        <v>6156</v>
      </c>
      <c r="L57" s="35">
        <f>SUMIF('4 PRIMAIRE PUBLIC'!$CR:$CR,$BQ57,'4 PRIMAIRE PUBLIC'!$BV:$BV)</f>
        <v>3136</v>
      </c>
      <c r="M57" s="35">
        <f>SUMIF('4 PRIMAIRE PUBLIC'!$CR:$CR,$BQ57,'4 PRIMAIRE PUBLIC'!$AK:$AK)</f>
        <v>2625</v>
      </c>
      <c r="N57" s="35">
        <f>SUMIF('4 PRIMAIRE PUBLIC'!$CR:$CR,$BQ57,'4 PRIMAIRE PUBLIC'!$CS:$CS)</f>
        <v>71711</v>
      </c>
      <c r="O57" s="35">
        <f>SUMIF('4 PRIMAIRE PUBLIC'!$CR:$CR,$BQ57,'4 PRIMAIRE PUBLIC'!$AO:$AO)</f>
        <v>670</v>
      </c>
      <c r="P57" s="162"/>
      <c r="Q57" s="34" t="s">
        <v>102</v>
      </c>
      <c r="R57" s="35">
        <f>SUMIF('5 COLLEGE PUBLIC'!$CM:$CM,$BQ57,'5 COLLEGE PUBLIC'!$K:$K)</f>
        <v>22989</v>
      </c>
      <c r="S57" s="35">
        <f>SUMIF('5 COLLEGE PUBLIC'!$CM:$CM,$BQ57,'5 COLLEGE PUBLIC'!$W:$W)</f>
        <v>1665</v>
      </c>
      <c r="T57" s="35">
        <f>SUMIF('5 COLLEGE PUBLIC'!$CM:$CM,$BQ57,'5 COLLEGE PUBLIC'!$AX:$AX)</f>
        <v>4315</v>
      </c>
      <c r="U57" s="35">
        <f>SUMIF('5 COLLEGE PUBLIC'!$CM:$CM,$BQ57,'5 COLLEGE PUBLIC'!$BB:$BB)</f>
        <v>1839</v>
      </c>
      <c r="V57" s="35">
        <f>SUMIF('5 COLLEGE PUBLIC'!$CM:$CM,$BQ57,'5 COLLEGE PUBLIC'!$BQ:$BQ)</f>
        <v>1154</v>
      </c>
      <c r="W57" s="35">
        <f>SUMIF('5 COLLEGE PUBLIC'!$CM:$CM,$BQ57,'5 COLLEGE PUBLIC'!$AF:$AF)</f>
        <v>563</v>
      </c>
      <c r="X57" s="35">
        <f>SUMIF('5 COLLEGE PUBLIC'!$CM:$CM,$BQ57,'5 COLLEGE PUBLIC'!$CN:$CN)</f>
        <v>19099</v>
      </c>
      <c r="Y57" s="35">
        <f>SUMIF('5 COLLEGE PUBLIC'!$CM:$CM,$BQ57,'5 COLLEGE PUBLIC'!$AJ:$AJ)</f>
        <v>96</v>
      </c>
      <c r="Z57" s="35">
        <f>SUMIF('6 LYCEE PUBLIC'!$DT:$DT,$BQ57,'6 LYCEE PUBLIC'!$U:$U)</f>
        <v>6399</v>
      </c>
      <c r="AA57" s="35">
        <f>SUMIF('6 LYCEE PUBLIC'!$DT:$DT,$BQ57,'6 LYCEE PUBLIC'!$AQ:$AQ)</f>
        <v>598</v>
      </c>
      <c r="AB57" s="35">
        <f>SUMIF('6 LYCEE PUBLIC'!$DT:$DT,$BQ57,'6 LYCEE PUBLIC'!$DU:$DU)</f>
        <v>1798</v>
      </c>
      <c r="AC57" s="35">
        <f>SUMIF('6 LYCEE PUBLIC'!$DT:$DT,$BQ57,'6 LYCEE PUBLIC'!$DV:$DV)</f>
        <v>943</v>
      </c>
      <c r="AD57" s="35">
        <f>SUMIF('6 LYCEE PUBLIC'!$DT:$DT,$BQ57,'6 LYCEE PUBLIC'!$CV:$CV)</f>
        <v>361</v>
      </c>
      <c r="AE57" s="35">
        <f>SUMIF('6 LYCEE PUBLIC'!$DT:$DT,$BQ57,'6 LYCEE PUBLIC'!$BE:$BE)</f>
        <v>143</v>
      </c>
      <c r="AF57" s="35">
        <f>SUMIF('6 LYCEE PUBLIC'!$DT:$DT,$BQ57,'6 LYCEE PUBLIC'!$DW:$DW)</f>
        <v>5269</v>
      </c>
      <c r="AG57" s="35">
        <f>SUMIF('6 LYCEE PUBLIC'!$DT:$DT,$BQ57,'6 LYCEE PUBLIC'!$BI:$BI)</f>
        <v>23</v>
      </c>
      <c r="AH57" s="162"/>
      <c r="AI57" s="34" t="s">
        <v>102</v>
      </c>
      <c r="AJ57" s="35">
        <f>SUMIF('7 PRESCOLAIRE PRIVE'!$AP:$AP,$BQ57,'7 PRESCOLAIRE PRIVE'!$K:$K)</f>
        <v>5176</v>
      </c>
      <c r="AK57" s="35">
        <f>SUMIF('7 PRESCOLAIRE PRIVE'!$AP:$AP,$BQ57,'7 PRESCOLAIRE PRIVE'!$T:$T)</f>
        <v>171</v>
      </c>
      <c r="AL57" s="35">
        <f>SUMIF('7 PRESCOLAIRE PRIVE'!$AP:$AP,$BQ57,'7 PRESCOLAIRE PRIVE'!$AQ:$AQ)</f>
        <v>4764</v>
      </c>
      <c r="AM57" s="35">
        <f>SUMIF('7 PRESCOLAIRE PRIVE'!$AP:$AP,$BQ57,'7 PRESCOLAIRE PRIVE'!$X:$X)</f>
        <v>183</v>
      </c>
      <c r="AN57" s="35">
        <f>SUMIF('7 PRESCOLAIRE PRIVE'!$AP:$AP,$BQ57,'7 PRESCOLAIRE PRIVE'!$AC:$AC)</f>
        <v>97</v>
      </c>
      <c r="AO57" s="35">
        <f>SUMIF('8 PRIMAIRE PRIVE'!$CN:$CN,$BQ57,'8 PRIMAIRE PRIVE'!$M:$M)</f>
        <v>57172</v>
      </c>
      <c r="AP57" s="35">
        <f>SUMIF('8 PRIMAIRE PRIVE'!$CN:$CN,$BQ57,'8 PRIMAIRE PRIVE'!$AA:$AA)</f>
        <v>8291</v>
      </c>
      <c r="AQ57" s="35">
        <f>SUMIF('8 PRIMAIRE PRIVE'!$CN:$CN,$BQ57,'8 PRIMAIRE PRIVE'!$BC:$BC)</f>
        <v>7712</v>
      </c>
      <c r="AR57" s="35">
        <f>SUMIF('8 PRIMAIRE PRIVE'!$CN:$CN,$BQ57,'8 PRIMAIRE PRIVE'!$BG:$BG)</f>
        <v>4908</v>
      </c>
      <c r="AS57" s="35">
        <f>SUMIF('8 PRIMAIRE PRIVE'!$CN:$CN,$BQ57,'8 PRIMAIRE PRIVE'!$BQ:$BQ)</f>
        <v>1626</v>
      </c>
      <c r="AT57" s="35">
        <f>SUMIF('8 PRIMAIRE PRIVE'!$CN:$CN,$BQ57,'8 PRIMAIRE PRIVE'!$AK:$AK)</f>
        <v>1666</v>
      </c>
      <c r="AU57" s="35">
        <f>SUMIF('8 PRIMAIRE PRIVE'!$CN:$CN,$BQ57,'8 PRIMAIRE PRIVE'!$CO:$CO)</f>
        <v>59644</v>
      </c>
      <c r="AV57" s="35">
        <f>SUMIF('8 PRIMAIRE PRIVE'!$CN:$CN,$BQ57,'8 PRIMAIRE PRIVE'!$AO:$AO)</f>
        <v>490</v>
      </c>
      <c r="AW57" s="167"/>
      <c r="AX57" s="34" t="s">
        <v>102</v>
      </c>
      <c r="AY57" s="35">
        <f>SUMIF('9 COLLEGE PRIVE'!$CJ:$CJ,$BQ57,'9 COLLEGE PRIVE'!$K:$K)</f>
        <v>14878</v>
      </c>
      <c r="AZ57" s="35">
        <f>SUMIF('9 COLLEGE PRIVE'!$CJ:$CJ,$BQ57,'9 COLLEGE PRIVE'!$W:$W)</f>
        <v>570</v>
      </c>
      <c r="BA57" s="35">
        <f>SUMIF('9 COLLEGE PRIVE'!$CJ:$CJ,$BQ57,'9 COLLEGE PRIVE'!$AX:$AX)</f>
        <v>3705</v>
      </c>
      <c r="BB57" s="35">
        <f>SUMIF('9 COLLEGE PRIVE'!$CJ:$CJ,$BQ57,'9 COLLEGE PRIVE'!$BB:$BB)</f>
        <v>1921</v>
      </c>
      <c r="BC57" s="35">
        <f>SUMIF('9 COLLEGE PRIVE'!$CJ:$CJ,$BQ57,'9 COLLEGE PRIVE'!$BL:$BL)</f>
        <v>809</v>
      </c>
      <c r="BD57" s="35">
        <f>SUMIF('9 COLLEGE PRIVE'!$CJ:$CJ,$BQ57,'9 COLLEGE PRIVE'!$AF:$AF)</f>
        <v>561</v>
      </c>
      <c r="BE57" s="35">
        <f>SUMIF('9 COLLEGE PRIVE'!$CJ:$CJ,$BQ57,'9 COLLEGE PRIVE'!$CK:$CK)</f>
        <v>17598</v>
      </c>
      <c r="BF57" s="35">
        <f>SUMIF('9 COLLEGE PRIVE'!$CJ:$CJ,$BQ57,'9 COLLEGE PRIVE'!$AJ:$AJ)</f>
        <v>125</v>
      </c>
      <c r="BG57" s="35">
        <f>SUMIF('10 LYCEE PRIVE'!$DQ:$DQ,$BQ57,'10 LYCEE PRIVE'!$U:$U)</f>
        <v>6049</v>
      </c>
      <c r="BH57" s="35">
        <f>SUMIF('10 LYCEE PRIVE'!$DQ:$DQ,$BQ57,'10 LYCEE PRIVE'!$AQ:$AQ)</f>
        <v>299</v>
      </c>
      <c r="BI57" s="35">
        <f>SUMIF('10 LYCEE PRIVE'!$DQ:$DQ,$BQ57,'10 LYCEE PRIVE'!$DR:$DR)</f>
        <v>2762</v>
      </c>
      <c r="BJ57" s="35">
        <f>SUMIF('10 LYCEE PRIVE'!$DQ:$DQ,$BQ57,'10 LYCEE PRIVE'!$DS:$DS)</f>
        <v>1479</v>
      </c>
      <c r="BK57" s="35">
        <f>SUMIF('10 LYCEE PRIVE'!$DQ:$DQ,$BQ57,'10 LYCEE PRIVE'!$CQ:$CQ)</f>
        <v>343</v>
      </c>
      <c r="BL57" s="35">
        <f>SUMIF('10 LYCEE PRIVE'!$DQ:$DQ,$BQ57,'10 LYCEE PRIVE'!$BE:$BE)</f>
        <v>218</v>
      </c>
      <c r="BM57" s="35">
        <f>SUMIF('10 LYCEE PRIVE'!$DQ:$DQ,$BQ57,'10 LYCEE PRIVE'!$DT:$DT)</f>
        <v>8187</v>
      </c>
      <c r="BN57" s="35">
        <f>SUMIF('10 LYCEE PRIVE'!$DQ:$DQ,$BQ57,'10 LYCEE PRIVE'!$BI:$BI)</f>
        <v>53</v>
      </c>
      <c r="BO57" s="135"/>
      <c r="BP57" s="139" t="str">
        <f t="shared" si="0"/>
        <v>ITASY</v>
      </c>
      <c r="BQ57" s="139" t="str">
        <f t="shared" si="1"/>
        <v>ITASYTOTAL</v>
      </c>
    </row>
    <row r="58" spans="1:69">
      <c r="A58" s="162" t="s">
        <v>140</v>
      </c>
      <c r="B58" s="13" t="s">
        <v>119</v>
      </c>
      <c r="C58" s="12">
        <f>SUMIF('3 PRESCOLAIRE PUBLIC'!$AU:$AU,$BQ58,'3 PRESCOLAIRE PUBLIC'!$K:$K)</f>
        <v>5477</v>
      </c>
      <c r="D58" s="12">
        <f>SUMIF('3 PRESCOLAIRE PUBLIC'!$AU:$AU,$BQ58,'3 PRESCOLAIRE PUBLIC'!$T:$T)</f>
        <v>111</v>
      </c>
      <c r="E58" s="12">
        <f>SUMIF('3 PRESCOLAIRE PUBLIC'!$AU:$AU,$BQ58,'3 PRESCOLAIRE PUBLIC'!$AV:$AV)</f>
        <v>955</v>
      </c>
      <c r="F58" s="12">
        <f>SUMIF('3 PRESCOLAIRE PUBLIC'!$AU:$AU,$BQ58,'3 PRESCOLAIRE PUBLIC'!$AC:$AC)</f>
        <v>191</v>
      </c>
      <c r="G58" s="12">
        <f>SUMIF('3 PRESCOLAIRE PUBLIC'!$AU:$AU,$BQ58,'3 PRESCOLAIRE PUBLIC'!$AH:$AH)</f>
        <v>132</v>
      </c>
      <c r="H58" s="12">
        <f>SUMIF('4 PRIMAIRE PUBLIC'!$CR:$CR,$BQ58,'4 PRIMAIRE PUBLIC'!$M:$M)</f>
        <v>58027</v>
      </c>
      <c r="I58" s="12">
        <f>SUMIF('4 PRIMAIRE PUBLIC'!$CR:$CR,$BQ58,'4 PRIMAIRE PUBLIC'!$AA:$AA)</f>
        <v>8032</v>
      </c>
      <c r="J58" s="12">
        <f>SUMIF('4 PRIMAIRE PUBLIC'!$CR:$CR,$BQ58,'4 PRIMAIRE PUBLIC'!$BC:$BC)</f>
        <v>1653</v>
      </c>
      <c r="K58" s="12">
        <f>SUMIF('4 PRIMAIRE PUBLIC'!$CR:$CR,$BQ58,'4 PRIMAIRE PUBLIC'!$BG:$BG)</f>
        <v>997</v>
      </c>
      <c r="L58" s="12">
        <f>SUMIF('4 PRIMAIRE PUBLIC'!$CR:$CR,$BQ58,'4 PRIMAIRE PUBLIC'!$BV:$BV)</f>
        <v>1163</v>
      </c>
      <c r="M58" s="12">
        <f>SUMIF('4 PRIMAIRE PUBLIC'!$CR:$CR,$BQ58,'4 PRIMAIRE PUBLIC'!$AK:$AK)</f>
        <v>717</v>
      </c>
      <c r="N58" s="12">
        <f>SUMIF('4 PRIMAIRE PUBLIC'!$CR:$CR,$BQ58,'4 PRIMAIRE PUBLIC'!$CS:$CS)</f>
        <v>12843</v>
      </c>
      <c r="O58" s="12">
        <f>SUMIF('4 PRIMAIRE PUBLIC'!$CR:$CR,$BQ58,'4 PRIMAIRE PUBLIC'!$AO:$AO)</f>
        <v>420</v>
      </c>
      <c r="P58" s="162" t="s">
        <v>140</v>
      </c>
      <c r="Q58" s="13" t="s">
        <v>119</v>
      </c>
      <c r="R58" s="12">
        <f>SUMIF('5 COLLEGE PUBLIC'!$CM:$CM,$BQ58,'5 COLLEGE PUBLIC'!$K:$K)</f>
        <v>3686</v>
      </c>
      <c r="S58" s="12">
        <f>SUMIF('5 COLLEGE PUBLIC'!$CM:$CM,$BQ58,'5 COLLEGE PUBLIC'!$W:$W)</f>
        <v>389</v>
      </c>
      <c r="T58" s="12">
        <f>SUMIF('5 COLLEGE PUBLIC'!$CM:$CM,$BQ58,'5 COLLEGE PUBLIC'!$AX:$AX)</f>
        <v>638</v>
      </c>
      <c r="U58" s="12">
        <f>SUMIF('5 COLLEGE PUBLIC'!$CM:$CM,$BQ58,'5 COLLEGE PUBLIC'!$BB:$BB)</f>
        <v>369</v>
      </c>
      <c r="V58" s="12">
        <f>SUMIF('5 COLLEGE PUBLIC'!$CM:$CM,$BQ58,'5 COLLEGE PUBLIC'!$BQ:$BQ)</f>
        <v>168</v>
      </c>
      <c r="W58" s="12">
        <f>SUMIF('5 COLLEGE PUBLIC'!$CM:$CM,$BQ58,'5 COLLEGE PUBLIC'!$AF:$AF)</f>
        <v>71</v>
      </c>
      <c r="X58" s="12">
        <f>SUMIF('5 COLLEGE PUBLIC'!$CM:$CM,$BQ58,'5 COLLEGE PUBLIC'!$CN:$CN)</f>
        <v>2385</v>
      </c>
      <c r="Y58" s="12">
        <f>SUMIF('5 COLLEGE PUBLIC'!$CM:$CM,$BQ58,'5 COLLEGE PUBLIC'!$AJ:$AJ)</f>
        <v>16</v>
      </c>
      <c r="Z58" s="8">
        <f>SUMIF('6 LYCEE PUBLIC'!$DT:$DT,$BQ58,'6 LYCEE PUBLIC'!$U:$U)</f>
        <v>660</v>
      </c>
      <c r="AA58" s="8">
        <f>SUMIF('6 LYCEE PUBLIC'!$DT:$DT,$BQ58,'6 LYCEE PUBLIC'!$AQ:$AQ)</f>
        <v>18</v>
      </c>
      <c r="AB58" s="8">
        <f>SUMIF('6 LYCEE PUBLIC'!$DT:$DT,$BQ58,'6 LYCEE PUBLIC'!$DU:$DU)</f>
        <v>119</v>
      </c>
      <c r="AC58" s="8">
        <f>SUMIF('6 LYCEE PUBLIC'!$DT:$DT,$BQ58,'6 LYCEE PUBLIC'!$DV:$DV)</f>
        <v>69</v>
      </c>
      <c r="AD58" s="8">
        <f>SUMIF('6 LYCEE PUBLIC'!$DT:$DT,$BQ58,'6 LYCEE PUBLIC'!$CV:$CV)</f>
        <v>34</v>
      </c>
      <c r="AE58" s="8">
        <f>SUMIF('6 LYCEE PUBLIC'!$DT:$DT,$BQ58,'6 LYCEE PUBLIC'!$BE:$BE)</f>
        <v>11</v>
      </c>
      <c r="AF58" s="8">
        <f>SUMIF('6 LYCEE PUBLIC'!$DT:$DT,$BQ58,'6 LYCEE PUBLIC'!$DW:$DW)</f>
        <v>434</v>
      </c>
      <c r="AG58" s="8">
        <f>SUMIF('6 LYCEE PUBLIC'!$DT:$DT,$BQ58,'6 LYCEE PUBLIC'!$BI:$BI)</f>
        <v>3</v>
      </c>
      <c r="AH58" s="162" t="s">
        <v>140</v>
      </c>
      <c r="AI58" s="7" t="s">
        <v>119</v>
      </c>
      <c r="AJ58" s="8">
        <f>SUMIF('7 PRESCOLAIRE PRIVE'!$AP:$AP,$BQ58,'7 PRESCOLAIRE PRIVE'!$K:$K)</f>
        <v>458</v>
      </c>
      <c r="AK58" s="8">
        <f>SUMIF('7 PRESCOLAIRE PRIVE'!$AP:$AP,$BQ58,'7 PRESCOLAIRE PRIVE'!$T:$T)</f>
        <v>11</v>
      </c>
      <c r="AL58" s="8">
        <f>SUMIF('7 PRESCOLAIRE PRIVE'!$AP:$AP,$BQ58,'7 PRESCOLAIRE PRIVE'!$AQ:$AQ)</f>
        <v>428</v>
      </c>
      <c r="AM58" s="8">
        <f>SUMIF('7 PRESCOLAIRE PRIVE'!$AP:$AP,$BQ58,'7 PRESCOLAIRE PRIVE'!$X:$X)</f>
        <v>16</v>
      </c>
      <c r="AN58" s="8">
        <f>SUMIF('7 PRESCOLAIRE PRIVE'!$AP:$AP,$BQ58,'7 PRESCOLAIRE PRIVE'!$AC:$AC)</f>
        <v>9</v>
      </c>
      <c r="AO58" s="4">
        <f>SUMIF('8 PRIMAIRE PRIVE'!$CN:$CN,$BQ58,'8 PRIMAIRE PRIVE'!$M:$M)</f>
        <v>1944</v>
      </c>
      <c r="AP58" s="4">
        <f>SUMIF('8 PRIMAIRE PRIVE'!$CN:$CN,$BQ58,'8 PRIMAIRE PRIVE'!$AA:$AA)</f>
        <v>123</v>
      </c>
      <c r="AQ58" s="4">
        <f>SUMIF('8 PRIMAIRE PRIVE'!$CN:$CN,$BQ58,'8 PRIMAIRE PRIVE'!$BC:$BC)</f>
        <v>278</v>
      </c>
      <c r="AR58" s="4">
        <f>SUMIF('8 PRIMAIRE PRIVE'!$CN:$CN,$BQ58,'8 PRIMAIRE PRIVE'!$BG:$BG)</f>
        <v>257</v>
      </c>
      <c r="AS58" s="4">
        <f>SUMIF('8 PRIMAIRE PRIVE'!$CN:$CN,$BQ58,'8 PRIMAIRE PRIVE'!$BQ:$BQ)</f>
        <v>62</v>
      </c>
      <c r="AT58" s="4">
        <f>SUMIF('8 PRIMAIRE PRIVE'!$CN:$CN,$BQ58,'8 PRIMAIRE PRIVE'!$AK:$AK)</f>
        <v>61</v>
      </c>
      <c r="AU58" s="4">
        <f>SUMIF('8 PRIMAIRE PRIVE'!$CN:$CN,$BQ58,'8 PRIMAIRE PRIVE'!$CO:$CO)</f>
        <v>2055</v>
      </c>
      <c r="AV58" s="4">
        <f>SUMIF('8 PRIMAIRE PRIVE'!$CN:$CN,$BQ58,'8 PRIMAIRE PRIVE'!$AO:$AO)</f>
        <v>16</v>
      </c>
      <c r="AW58" s="167" t="s">
        <v>140</v>
      </c>
      <c r="AX58" s="7" t="s">
        <v>119</v>
      </c>
      <c r="AY58" s="4">
        <f>SUMIF('9 COLLEGE PRIVE'!$CJ:$CJ,$BQ58,'9 COLLEGE PRIVE'!$K:$K)</f>
        <v>511</v>
      </c>
      <c r="AZ58" s="4">
        <f>SUMIF('9 COLLEGE PRIVE'!$CJ:$CJ,$BQ58,'9 COLLEGE PRIVE'!$W:$W)</f>
        <v>6</v>
      </c>
      <c r="BA58" s="4">
        <f>SUMIF('9 COLLEGE PRIVE'!$CJ:$CJ,$BQ58,'9 COLLEGE PRIVE'!$AX:$AX)</f>
        <v>105</v>
      </c>
      <c r="BB58" s="4">
        <f>SUMIF('9 COLLEGE PRIVE'!$CJ:$CJ,$BQ58,'9 COLLEGE PRIVE'!$BB:$BB)</f>
        <v>95</v>
      </c>
      <c r="BC58" s="4">
        <f>SUMIF('9 COLLEGE PRIVE'!$CJ:$CJ,$BQ58,'9 COLLEGE PRIVE'!$BL:$BL)</f>
        <v>29</v>
      </c>
      <c r="BD58" s="4">
        <f>SUMIF('9 COLLEGE PRIVE'!$CJ:$CJ,$BQ58,'9 COLLEGE PRIVE'!$AF:$AF)</f>
        <v>17</v>
      </c>
      <c r="BE58" s="4">
        <f>SUMIF('9 COLLEGE PRIVE'!$CJ:$CJ,$BQ58,'9 COLLEGE PRIVE'!$CK:$CK)</f>
        <v>830</v>
      </c>
      <c r="BF58" s="4">
        <f>SUMIF('9 COLLEGE PRIVE'!$CJ:$CJ,$BQ58,'9 COLLEGE PRIVE'!$AJ:$AJ)</f>
        <v>4</v>
      </c>
      <c r="BG58" s="4">
        <f>SUMIF('10 LYCEE PRIVE'!$DQ:$DQ,$BQ58,'10 LYCEE PRIVE'!$U:$U)</f>
        <v>0</v>
      </c>
      <c r="BH58" s="4">
        <f>SUMIF('10 LYCEE PRIVE'!$DQ:$DQ,$BQ58,'10 LYCEE PRIVE'!$AQ:$AQ)</f>
        <v>0</v>
      </c>
      <c r="BI58" s="4">
        <f>SUMIF('10 LYCEE PRIVE'!$DQ:$DQ,$BQ58,'10 LYCEE PRIVE'!$DR:$DR)</f>
        <v>0</v>
      </c>
      <c r="BJ58" s="4">
        <f>SUMIF('10 LYCEE PRIVE'!$DQ:$DQ,$BQ58,'10 LYCEE PRIVE'!$DS:$DS)</f>
        <v>0</v>
      </c>
      <c r="BK58" s="4">
        <f>SUMIF('10 LYCEE PRIVE'!$DQ:$DQ,$BQ58,'10 LYCEE PRIVE'!$CQ:$CQ)</f>
        <v>0</v>
      </c>
      <c r="BL58" s="4">
        <f>SUMIF('10 LYCEE PRIVE'!$DQ:$DQ,$BQ58,'10 LYCEE PRIVE'!$BE:$BE)</f>
        <v>0</v>
      </c>
      <c r="BM58" s="4">
        <f>SUMIF('10 LYCEE PRIVE'!$DQ:$DQ,$BQ58,'10 LYCEE PRIVE'!$DT:$DT)</f>
        <v>0</v>
      </c>
      <c r="BN58" s="4">
        <f>SUMIF('10 LYCEE PRIVE'!$DQ:$DQ,$BQ58,'10 LYCEE PRIVE'!$BI:$BI)</f>
        <v>0</v>
      </c>
      <c r="BO58" s="135"/>
      <c r="BP58" s="139" t="str">
        <f t="shared" si="0"/>
        <v>MELAKY</v>
      </c>
      <c r="BQ58" s="139" t="str">
        <f t="shared" si="1"/>
        <v>MELAKYRURAL</v>
      </c>
    </row>
    <row r="59" spans="1:69">
      <c r="A59" s="162"/>
      <c r="B59" s="13" t="s">
        <v>120</v>
      </c>
      <c r="C59" s="12">
        <f>SUMIF('3 PRESCOLAIRE PUBLIC'!$AU:$AU,$BQ59,'3 PRESCOLAIRE PUBLIC'!$K:$K)</f>
        <v>1162</v>
      </c>
      <c r="D59" s="12">
        <f>SUMIF('3 PRESCOLAIRE PUBLIC'!$AU:$AU,$BQ59,'3 PRESCOLAIRE PUBLIC'!$T:$T)</f>
        <v>20</v>
      </c>
      <c r="E59" s="12">
        <f>SUMIF('3 PRESCOLAIRE PUBLIC'!$AU:$AU,$BQ59,'3 PRESCOLAIRE PUBLIC'!$AV:$AV)</f>
        <v>286</v>
      </c>
      <c r="F59" s="12">
        <f>SUMIF('3 PRESCOLAIRE PUBLIC'!$AU:$AU,$BQ59,'3 PRESCOLAIRE PUBLIC'!$AC:$AC)</f>
        <v>42</v>
      </c>
      <c r="G59" s="12">
        <f>SUMIF('3 PRESCOLAIRE PUBLIC'!$AU:$AU,$BQ59,'3 PRESCOLAIRE PUBLIC'!$AH:$AH)</f>
        <v>20</v>
      </c>
      <c r="H59" s="12">
        <f>SUMIF('4 PRIMAIRE PUBLIC'!$CR:$CR,$BQ59,'4 PRIMAIRE PUBLIC'!$M:$M)</f>
        <v>6924</v>
      </c>
      <c r="I59" s="12">
        <f>SUMIF('4 PRIMAIRE PUBLIC'!$CR:$CR,$BQ59,'4 PRIMAIRE PUBLIC'!$AA:$AA)</f>
        <v>1206</v>
      </c>
      <c r="J59" s="12">
        <f>SUMIF('4 PRIMAIRE PUBLIC'!$CR:$CR,$BQ59,'4 PRIMAIRE PUBLIC'!$BC:$BC)</f>
        <v>543</v>
      </c>
      <c r="K59" s="12">
        <f>SUMIF('4 PRIMAIRE PUBLIC'!$CR:$CR,$BQ59,'4 PRIMAIRE PUBLIC'!$BG:$BG)</f>
        <v>250</v>
      </c>
      <c r="L59" s="12">
        <f>SUMIF('4 PRIMAIRE PUBLIC'!$CR:$CR,$BQ59,'4 PRIMAIRE PUBLIC'!$BV:$BV)</f>
        <v>121</v>
      </c>
      <c r="M59" s="12">
        <f>SUMIF('4 PRIMAIRE PUBLIC'!$CR:$CR,$BQ59,'4 PRIMAIRE PUBLIC'!$AK:$AK)</f>
        <v>86</v>
      </c>
      <c r="N59" s="12">
        <f>SUMIF('4 PRIMAIRE PUBLIC'!$CR:$CR,$BQ59,'4 PRIMAIRE PUBLIC'!$CS:$CS)</f>
        <v>3202</v>
      </c>
      <c r="O59" s="12">
        <f>SUMIF('4 PRIMAIRE PUBLIC'!$CR:$CR,$BQ59,'4 PRIMAIRE PUBLIC'!$AO:$AO)</f>
        <v>27</v>
      </c>
      <c r="P59" s="162"/>
      <c r="Q59" s="13" t="s">
        <v>120</v>
      </c>
      <c r="R59" s="12">
        <f>SUMIF('5 COLLEGE PUBLIC'!$CM:$CM,$BQ59,'5 COLLEGE PUBLIC'!$K:$K)</f>
        <v>2265</v>
      </c>
      <c r="S59" s="12">
        <f>SUMIF('5 COLLEGE PUBLIC'!$CM:$CM,$BQ59,'5 COLLEGE PUBLIC'!$W:$W)</f>
        <v>239</v>
      </c>
      <c r="T59" s="12">
        <f>SUMIF('5 COLLEGE PUBLIC'!$CM:$CM,$BQ59,'5 COLLEGE PUBLIC'!$AX:$AX)</f>
        <v>532</v>
      </c>
      <c r="U59" s="12">
        <f>SUMIF('5 COLLEGE PUBLIC'!$CM:$CM,$BQ59,'5 COLLEGE PUBLIC'!$BB:$BB)</f>
        <v>274</v>
      </c>
      <c r="V59" s="12">
        <f>SUMIF('5 COLLEGE PUBLIC'!$CM:$CM,$BQ59,'5 COLLEGE PUBLIC'!$BQ:$BQ)</f>
        <v>73</v>
      </c>
      <c r="W59" s="12">
        <f>SUMIF('5 COLLEGE PUBLIC'!$CM:$CM,$BQ59,'5 COLLEGE PUBLIC'!$AF:$AF)</f>
        <v>37</v>
      </c>
      <c r="X59" s="12">
        <f>SUMIF('5 COLLEGE PUBLIC'!$CM:$CM,$BQ59,'5 COLLEGE PUBLIC'!$CN:$CN)</f>
        <v>1556</v>
      </c>
      <c r="Y59" s="12">
        <f>SUMIF('5 COLLEGE PUBLIC'!$CM:$CM,$BQ59,'5 COLLEGE PUBLIC'!$AJ:$AJ)</f>
        <v>3</v>
      </c>
      <c r="Z59" s="8">
        <f>SUMIF('6 LYCEE PUBLIC'!$DT:$DT,$BQ59,'6 LYCEE PUBLIC'!$U:$U)</f>
        <v>1077</v>
      </c>
      <c r="AA59" s="8">
        <f>SUMIF('6 LYCEE PUBLIC'!$DT:$DT,$BQ59,'6 LYCEE PUBLIC'!$AQ:$AQ)</f>
        <v>145</v>
      </c>
      <c r="AB59" s="8">
        <f>SUMIF('6 LYCEE PUBLIC'!$DT:$DT,$BQ59,'6 LYCEE PUBLIC'!$DU:$DU)</f>
        <v>195</v>
      </c>
      <c r="AC59" s="8">
        <f>SUMIF('6 LYCEE PUBLIC'!$DT:$DT,$BQ59,'6 LYCEE PUBLIC'!$DV:$DV)</f>
        <v>116</v>
      </c>
      <c r="AD59" s="8">
        <f>SUMIF('6 LYCEE PUBLIC'!$DT:$DT,$BQ59,'6 LYCEE PUBLIC'!$CV:$CV)</f>
        <v>33</v>
      </c>
      <c r="AE59" s="8">
        <f>SUMIF('6 LYCEE PUBLIC'!$DT:$DT,$BQ59,'6 LYCEE PUBLIC'!$BE:$BE)</f>
        <v>15</v>
      </c>
      <c r="AF59" s="8">
        <f>SUMIF('6 LYCEE PUBLIC'!$DT:$DT,$BQ59,'6 LYCEE PUBLIC'!$DW:$DW)</f>
        <v>686</v>
      </c>
      <c r="AG59" s="8">
        <f>SUMIF('6 LYCEE PUBLIC'!$DT:$DT,$BQ59,'6 LYCEE PUBLIC'!$BI:$BI)</f>
        <v>2</v>
      </c>
      <c r="AH59" s="162"/>
      <c r="AI59" s="7" t="s">
        <v>120</v>
      </c>
      <c r="AJ59" s="8">
        <f>SUMIF('7 PRESCOLAIRE PRIVE'!$AP:$AP,$BQ59,'7 PRESCOLAIRE PRIVE'!$K:$K)</f>
        <v>826</v>
      </c>
      <c r="AK59" s="8">
        <f>SUMIF('7 PRESCOLAIRE PRIVE'!$AP:$AP,$BQ59,'7 PRESCOLAIRE PRIVE'!$T:$T)</f>
        <v>34</v>
      </c>
      <c r="AL59" s="8">
        <f>SUMIF('7 PRESCOLAIRE PRIVE'!$AP:$AP,$BQ59,'7 PRESCOLAIRE PRIVE'!$AQ:$AQ)</f>
        <v>762</v>
      </c>
      <c r="AM59" s="8">
        <f>SUMIF('7 PRESCOLAIRE PRIVE'!$AP:$AP,$BQ59,'7 PRESCOLAIRE PRIVE'!$X:$X)</f>
        <v>35</v>
      </c>
      <c r="AN59" s="8">
        <f>SUMIF('7 PRESCOLAIRE PRIVE'!$AP:$AP,$BQ59,'7 PRESCOLAIRE PRIVE'!$AC:$AC)</f>
        <v>8</v>
      </c>
      <c r="AO59" s="4">
        <f>SUMIF('8 PRIMAIRE PRIVE'!$CN:$CN,$BQ59,'8 PRIMAIRE PRIVE'!$M:$M)</f>
        <v>1591</v>
      </c>
      <c r="AP59" s="4">
        <f>SUMIF('8 PRIMAIRE PRIVE'!$CN:$CN,$BQ59,'8 PRIMAIRE PRIVE'!$AA:$AA)</f>
        <v>72</v>
      </c>
      <c r="AQ59" s="4">
        <f>SUMIF('8 PRIMAIRE PRIVE'!$CN:$CN,$BQ59,'8 PRIMAIRE PRIVE'!$BC:$BC)</f>
        <v>195</v>
      </c>
      <c r="AR59" s="4">
        <f>SUMIF('8 PRIMAIRE PRIVE'!$CN:$CN,$BQ59,'8 PRIMAIRE PRIVE'!$BG:$BG)</f>
        <v>179</v>
      </c>
      <c r="AS59" s="4">
        <f>SUMIF('8 PRIMAIRE PRIVE'!$CN:$CN,$BQ59,'8 PRIMAIRE PRIVE'!$BQ:$BQ)</f>
        <v>59</v>
      </c>
      <c r="AT59" s="4">
        <f>SUMIF('8 PRIMAIRE PRIVE'!$CN:$CN,$BQ59,'8 PRIMAIRE PRIVE'!$AK:$AK)</f>
        <v>63</v>
      </c>
      <c r="AU59" s="4">
        <f>SUMIF('8 PRIMAIRE PRIVE'!$CN:$CN,$BQ59,'8 PRIMAIRE PRIVE'!$CO:$CO)</f>
        <v>2097</v>
      </c>
      <c r="AV59" s="4">
        <f>SUMIF('8 PRIMAIRE PRIVE'!$CN:$CN,$BQ59,'8 PRIMAIRE PRIVE'!$AO:$AO)</f>
        <v>9</v>
      </c>
      <c r="AW59" s="167"/>
      <c r="AX59" s="7" t="s">
        <v>120</v>
      </c>
      <c r="AY59" s="4">
        <f>SUMIF('9 COLLEGE PRIVE'!$CJ:$CJ,$BQ59,'9 COLLEGE PRIVE'!$K:$K)</f>
        <v>932</v>
      </c>
      <c r="AZ59" s="4">
        <f>SUMIF('9 COLLEGE PRIVE'!$CJ:$CJ,$BQ59,'9 COLLEGE PRIVE'!$W:$W)</f>
        <v>52</v>
      </c>
      <c r="BA59" s="4">
        <f>SUMIF('9 COLLEGE PRIVE'!$CJ:$CJ,$BQ59,'9 COLLEGE PRIVE'!$AX:$AX)</f>
        <v>213</v>
      </c>
      <c r="BB59" s="4">
        <f>SUMIF('9 COLLEGE PRIVE'!$CJ:$CJ,$BQ59,'9 COLLEGE PRIVE'!$BB:$BB)</f>
        <v>144</v>
      </c>
      <c r="BC59" s="4">
        <f>SUMIF('9 COLLEGE PRIVE'!$CJ:$CJ,$BQ59,'9 COLLEGE PRIVE'!$BL:$BL)</f>
        <v>76</v>
      </c>
      <c r="BD59" s="4">
        <f>SUMIF('9 COLLEGE PRIVE'!$CJ:$CJ,$BQ59,'9 COLLEGE PRIVE'!$AF:$AF)</f>
        <v>35</v>
      </c>
      <c r="BE59" s="4">
        <f>SUMIF('9 COLLEGE PRIVE'!$CJ:$CJ,$BQ59,'9 COLLEGE PRIVE'!$CK:$CK)</f>
        <v>1030</v>
      </c>
      <c r="BF59" s="4">
        <f>SUMIF('9 COLLEGE PRIVE'!$CJ:$CJ,$BQ59,'9 COLLEGE PRIVE'!$AJ:$AJ)</f>
        <v>7</v>
      </c>
      <c r="BG59" s="4">
        <f>SUMIF('10 LYCEE PRIVE'!$DQ:$DQ,$BQ59,'10 LYCEE PRIVE'!$U:$U)</f>
        <v>366</v>
      </c>
      <c r="BH59" s="4">
        <f>SUMIF('10 LYCEE PRIVE'!$DQ:$DQ,$BQ59,'10 LYCEE PRIVE'!$AQ:$AQ)</f>
        <v>14</v>
      </c>
      <c r="BI59" s="4">
        <f>SUMIF('10 LYCEE PRIVE'!$DQ:$DQ,$BQ59,'10 LYCEE PRIVE'!$DR:$DR)</f>
        <v>104</v>
      </c>
      <c r="BJ59" s="4">
        <f>SUMIF('10 LYCEE PRIVE'!$DQ:$DQ,$BQ59,'10 LYCEE PRIVE'!$DS:$DS)</f>
        <v>64</v>
      </c>
      <c r="BK59" s="4">
        <f>SUMIF('10 LYCEE PRIVE'!$DQ:$DQ,$BQ59,'10 LYCEE PRIVE'!$CQ:$CQ)</f>
        <v>50</v>
      </c>
      <c r="BL59" s="4">
        <f>SUMIF('10 LYCEE PRIVE'!$DQ:$DQ,$BQ59,'10 LYCEE PRIVE'!$BE:$BE)</f>
        <v>23</v>
      </c>
      <c r="BM59" s="4">
        <f>SUMIF('10 LYCEE PRIVE'!$DQ:$DQ,$BQ59,'10 LYCEE PRIVE'!$DT:$DT)</f>
        <v>472</v>
      </c>
      <c r="BN59" s="4">
        <f>SUMIF('10 LYCEE PRIVE'!$DQ:$DQ,$BQ59,'10 LYCEE PRIVE'!$BI:$BI)</f>
        <v>5</v>
      </c>
      <c r="BO59" s="135"/>
      <c r="BP59" s="139" t="str">
        <f t="shared" si="0"/>
        <v>MELAKY</v>
      </c>
      <c r="BQ59" s="139" t="str">
        <f t="shared" si="1"/>
        <v>MELAKYURBAIN</v>
      </c>
    </row>
    <row r="60" spans="1:69">
      <c r="A60" s="162"/>
      <c r="B60" s="34" t="s">
        <v>102</v>
      </c>
      <c r="C60" s="35">
        <f>SUMIF('3 PRESCOLAIRE PUBLIC'!$AU:$AU,$BQ60,'3 PRESCOLAIRE PUBLIC'!$K:$K)</f>
        <v>6639</v>
      </c>
      <c r="D60" s="35">
        <f>SUMIF('3 PRESCOLAIRE PUBLIC'!$AU:$AU,$BQ60,'3 PRESCOLAIRE PUBLIC'!$T:$T)</f>
        <v>131</v>
      </c>
      <c r="E60" s="35">
        <f>SUMIF('3 PRESCOLAIRE PUBLIC'!$AU:$AU,$BQ60,'3 PRESCOLAIRE PUBLIC'!$AV:$AV)</f>
        <v>1241</v>
      </c>
      <c r="F60" s="35">
        <f>SUMIF('3 PRESCOLAIRE PUBLIC'!$AU:$AU,$BQ60,'3 PRESCOLAIRE PUBLIC'!$AC:$AC)</f>
        <v>233</v>
      </c>
      <c r="G60" s="35">
        <f>SUMIF('3 PRESCOLAIRE PUBLIC'!$AU:$AU,$BQ60,'3 PRESCOLAIRE PUBLIC'!$AH:$AH)</f>
        <v>152</v>
      </c>
      <c r="H60" s="35">
        <f>SUMIF('4 PRIMAIRE PUBLIC'!$CR:$CR,$BQ60,'4 PRIMAIRE PUBLIC'!$M:$M)</f>
        <v>64951</v>
      </c>
      <c r="I60" s="35">
        <f>SUMIF('4 PRIMAIRE PUBLIC'!$CR:$CR,$BQ60,'4 PRIMAIRE PUBLIC'!$AA:$AA)</f>
        <v>9238</v>
      </c>
      <c r="J60" s="35">
        <f>SUMIF('4 PRIMAIRE PUBLIC'!$CR:$CR,$BQ60,'4 PRIMAIRE PUBLIC'!$BC:$BC)</f>
        <v>2196</v>
      </c>
      <c r="K60" s="35">
        <f>SUMIF('4 PRIMAIRE PUBLIC'!$CR:$CR,$BQ60,'4 PRIMAIRE PUBLIC'!$BG:$BG)</f>
        <v>1247</v>
      </c>
      <c r="L60" s="35">
        <f>SUMIF('4 PRIMAIRE PUBLIC'!$CR:$CR,$BQ60,'4 PRIMAIRE PUBLIC'!$BV:$BV)</f>
        <v>1284</v>
      </c>
      <c r="M60" s="35">
        <f>SUMIF('4 PRIMAIRE PUBLIC'!$CR:$CR,$BQ60,'4 PRIMAIRE PUBLIC'!$AK:$AK)</f>
        <v>803</v>
      </c>
      <c r="N60" s="35">
        <f>SUMIF('4 PRIMAIRE PUBLIC'!$CR:$CR,$BQ60,'4 PRIMAIRE PUBLIC'!$CS:$CS)</f>
        <v>16045</v>
      </c>
      <c r="O60" s="35">
        <f>SUMIF('4 PRIMAIRE PUBLIC'!$CR:$CR,$BQ60,'4 PRIMAIRE PUBLIC'!$AO:$AO)</f>
        <v>447</v>
      </c>
      <c r="P60" s="162"/>
      <c r="Q60" s="34" t="s">
        <v>102</v>
      </c>
      <c r="R60" s="35">
        <f>SUMIF('5 COLLEGE PUBLIC'!$CM:$CM,$BQ60,'5 COLLEGE PUBLIC'!$K:$K)</f>
        <v>5951</v>
      </c>
      <c r="S60" s="35">
        <f>SUMIF('5 COLLEGE PUBLIC'!$CM:$CM,$BQ60,'5 COLLEGE PUBLIC'!$W:$W)</f>
        <v>628</v>
      </c>
      <c r="T60" s="35">
        <f>SUMIF('5 COLLEGE PUBLIC'!$CM:$CM,$BQ60,'5 COLLEGE PUBLIC'!$AX:$AX)</f>
        <v>1170</v>
      </c>
      <c r="U60" s="35">
        <f>SUMIF('5 COLLEGE PUBLIC'!$CM:$CM,$BQ60,'5 COLLEGE PUBLIC'!$BB:$BB)</f>
        <v>643</v>
      </c>
      <c r="V60" s="35">
        <f>SUMIF('5 COLLEGE PUBLIC'!$CM:$CM,$BQ60,'5 COLLEGE PUBLIC'!$BQ:$BQ)</f>
        <v>241</v>
      </c>
      <c r="W60" s="35">
        <f>SUMIF('5 COLLEGE PUBLIC'!$CM:$CM,$BQ60,'5 COLLEGE PUBLIC'!$AF:$AF)</f>
        <v>108</v>
      </c>
      <c r="X60" s="35">
        <f>SUMIF('5 COLLEGE PUBLIC'!$CM:$CM,$BQ60,'5 COLLEGE PUBLIC'!$CN:$CN)</f>
        <v>3941</v>
      </c>
      <c r="Y60" s="35">
        <f>SUMIF('5 COLLEGE PUBLIC'!$CM:$CM,$BQ60,'5 COLLEGE PUBLIC'!$AJ:$AJ)</f>
        <v>19</v>
      </c>
      <c r="Z60" s="35">
        <f>SUMIF('6 LYCEE PUBLIC'!$DT:$DT,$BQ60,'6 LYCEE PUBLIC'!$U:$U)</f>
        <v>1737</v>
      </c>
      <c r="AA60" s="35">
        <f>SUMIF('6 LYCEE PUBLIC'!$DT:$DT,$BQ60,'6 LYCEE PUBLIC'!$AQ:$AQ)</f>
        <v>163</v>
      </c>
      <c r="AB60" s="35">
        <f>SUMIF('6 LYCEE PUBLIC'!$DT:$DT,$BQ60,'6 LYCEE PUBLIC'!$DU:$DU)</f>
        <v>314</v>
      </c>
      <c r="AC60" s="35">
        <f>SUMIF('6 LYCEE PUBLIC'!$DT:$DT,$BQ60,'6 LYCEE PUBLIC'!$DV:$DV)</f>
        <v>185</v>
      </c>
      <c r="AD60" s="35">
        <f>SUMIF('6 LYCEE PUBLIC'!$DT:$DT,$BQ60,'6 LYCEE PUBLIC'!$CV:$CV)</f>
        <v>67</v>
      </c>
      <c r="AE60" s="35">
        <f>SUMIF('6 LYCEE PUBLIC'!$DT:$DT,$BQ60,'6 LYCEE PUBLIC'!$BE:$BE)</f>
        <v>26</v>
      </c>
      <c r="AF60" s="35">
        <f>SUMIF('6 LYCEE PUBLIC'!$DT:$DT,$BQ60,'6 LYCEE PUBLIC'!$DW:$DW)</f>
        <v>1120</v>
      </c>
      <c r="AG60" s="35">
        <f>SUMIF('6 LYCEE PUBLIC'!$DT:$DT,$BQ60,'6 LYCEE PUBLIC'!$BI:$BI)</f>
        <v>5</v>
      </c>
      <c r="AH60" s="162"/>
      <c r="AI60" s="34" t="s">
        <v>102</v>
      </c>
      <c r="AJ60" s="35">
        <f>SUMIF('7 PRESCOLAIRE PRIVE'!$AP:$AP,$BQ60,'7 PRESCOLAIRE PRIVE'!$K:$K)</f>
        <v>1284</v>
      </c>
      <c r="AK60" s="35">
        <f>SUMIF('7 PRESCOLAIRE PRIVE'!$AP:$AP,$BQ60,'7 PRESCOLAIRE PRIVE'!$T:$T)</f>
        <v>45</v>
      </c>
      <c r="AL60" s="35">
        <f>SUMIF('7 PRESCOLAIRE PRIVE'!$AP:$AP,$BQ60,'7 PRESCOLAIRE PRIVE'!$AQ:$AQ)</f>
        <v>1190</v>
      </c>
      <c r="AM60" s="35">
        <f>SUMIF('7 PRESCOLAIRE PRIVE'!$AP:$AP,$BQ60,'7 PRESCOLAIRE PRIVE'!$X:$X)</f>
        <v>51</v>
      </c>
      <c r="AN60" s="35">
        <f>SUMIF('7 PRESCOLAIRE PRIVE'!$AP:$AP,$BQ60,'7 PRESCOLAIRE PRIVE'!$AC:$AC)</f>
        <v>17</v>
      </c>
      <c r="AO60" s="35">
        <f>SUMIF('8 PRIMAIRE PRIVE'!$CN:$CN,$BQ60,'8 PRIMAIRE PRIVE'!$M:$M)</f>
        <v>3535</v>
      </c>
      <c r="AP60" s="35">
        <f>SUMIF('8 PRIMAIRE PRIVE'!$CN:$CN,$BQ60,'8 PRIMAIRE PRIVE'!$AA:$AA)</f>
        <v>195</v>
      </c>
      <c r="AQ60" s="35">
        <f>SUMIF('8 PRIMAIRE PRIVE'!$CN:$CN,$BQ60,'8 PRIMAIRE PRIVE'!$BC:$BC)</f>
        <v>473</v>
      </c>
      <c r="AR60" s="35">
        <f>SUMIF('8 PRIMAIRE PRIVE'!$CN:$CN,$BQ60,'8 PRIMAIRE PRIVE'!$BG:$BG)</f>
        <v>436</v>
      </c>
      <c r="AS60" s="35">
        <f>SUMIF('8 PRIMAIRE PRIVE'!$CN:$CN,$BQ60,'8 PRIMAIRE PRIVE'!$BQ:$BQ)</f>
        <v>121</v>
      </c>
      <c r="AT60" s="35">
        <f>SUMIF('8 PRIMAIRE PRIVE'!$CN:$CN,$BQ60,'8 PRIMAIRE PRIVE'!$AK:$AK)</f>
        <v>124</v>
      </c>
      <c r="AU60" s="35">
        <f>SUMIF('8 PRIMAIRE PRIVE'!$CN:$CN,$BQ60,'8 PRIMAIRE PRIVE'!$CO:$CO)</f>
        <v>4152</v>
      </c>
      <c r="AV60" s="35">
        <f>SUMIF('8 PRIMAIRE PRIVE'!$CN:$CN,$BQ60,'8 PRIMAIRE PRIVE'!$AO:$AO)</f>
        <v>25</v>
      </c>
      <c r="AW60" s="167"/>
      <c r="AX60" s="34" t="s">
        <v>102</v>
      </c>
      <c r="AY60" s="35">
        <f>SUMIF('9 COLLEGE PRIVE'!$CJ:$CJ,$BQ60,'9 COLLEGE PRIVE'!$K:$K)</f>
        <v>1443</v>
      </c>
      <c r="AZ60" s="35">
        <f>SUMIF('9 COLLEGE PRIVE'!$CJ:$CJ,$BQ60,'9 COLLEGE PRIVE'!$W:$W)</f>
        <v>58</v>
      </c>
      <c r="BA60" s="35">
        <f>SUMIF('9 COLLEGE PRIVE'!$CJ:$CJ,$BQ60,'9 COLLEGE PRIVE'!$AX:$AX)</f>
        <v>318</v>
      </c>
      <c r="BB60" s="35">
        <f>SUMIF('9 COLLEGE PRIVE'!$CJ:$CJ,$BQ60,'9 COLLEGE PRIVE'!$BB:$BB)</f>
        <v>239</v>
      </c>
      <c r="BC60" s="35">
        <f>SUMIF('9 COLLEGE PRIVE'!$CJ:$CJ,$BQ60,'9 COLLEGE PRIVE'!$BL:$BL)</f>
        <v>105</v>
      </c>
      <c r="BD60" s="35">
        <f>SUMIF('9 COLLEGE PRIVE'!$CJ:$CJ,$BQ60,'9 COLLEGE PRIVE'!$AF:$AF)</f>
        <v>52</v>
      </c>
      <c r="BE60" s="35">
        <f>SUMIF('9 COLLEGE PRIVE'!$CJ:$CJ,$BQ60,'9 COLLEGE PRIVE'!$CK:$CK)</f>
        <v>1860</v>
      </c>
      <c r="BF60" s="35">
        <f>SUMIF('9 COLLEGE PRIVE'!$CJ:$CJ,$BQ60,'9 COLLEGE PRIVE'!$AJ:$AJ)</f>
        <v>11</v>
      </c>
      <c r="BG60" s="35">
        <f>SUMIF('10 LYCEE PRIVE'!$DQ:$DQ,$BQ60,'10 LYCEE PRIVE'!$U:$U)</f>
        <v>366</v>
      </c>
      <c r="BH60" s="35">
        <f>SUMIF('10 LYCEE PRIVE'!$DQ:$DQ,$BQ60,'10 LYCEE PRIVE'!$AQ:$AQ)</f>
        <v>14</v>
      </c>
      <c r="BI60" s="35">
        <f>SUMIF('10 LYCEE PRIVE'!$DQ:$DQ,$BQ60,'10 LYCEE PRIVE'!$DR:$DR)</f>
        <v>104</v>
      </c>
      <c r="BJ60" s="35">
        <f>SUMIF('10 LYCEE PRIVE'!$DQ:$DQ,$BQ60,'10 LYCEE PRIVE'!$DS:$DS)</f>
        <v>64</v>
      </c>
      <c r="BK60" s="35">
        <f>SUMIF('10 LYCEE PRIVE'!$DQ:$DQ,$BQ60,'10 LYCEE PRIVE'!$CQ:$CQ)</f>
        <v>50</v>
      </c>
      <c r="BL60" s="35">
        <f>SUMIF('10 LYCEE PRIVE'!$DQ:$DQ,$BQ60,'10 LYCEE PRIVE'!$BE:$BE)</f>
        <v>23</v>
      </c>
      <c r="BM60" s="35">
        <f>SUMIF('10 LYCEE PRIVE'!$DQ:$DQ,$BQ60,'10 LYCEE PRIVE'!$DT:$DT)</f>
        <v>472</v>
      </c>
      <c r="BN60" s="35">
        <f>SUMIF('10 LYCEE PRIVE'!$DQ:$DQ,$BQ60,'10 LYCEE PRIVE'!$BI:$BI)</f>
        <v>5</v>
      </c>
      <c r="BO60" s="135"/>
      <c r="BP60" s="139" t="str">
        <f t="shared" si="0"/>
        <v>MELAKY</v>
      </c>
      <c r="BQ60" s="139" t="str">
        <f t="shared" si="1"/>
        <v>MELAKYTOTAL</v>
      </c>
    </row>
    <row r="61" spans="1:69" ht="14.45" customHeight="1">
      <c r="A61" s="162" t="s">
        <v>141</v>
      </c>
      <c r="B61" s="13" t="s">
        <v>119</v>
      </c>
      <c r="C61" s="12">
        <f>SUMIF('3 PRESCOLAIRE PUBLIC'!$AU:$AU,$BQ61,'3 PRESCOLAIRE PUBLIC'!$K:$K)</f>
        <v>16249</v>
      </c>
      <c r="D61" s="12">
        <f>SUMIF('3 PRESCOLAIRE PUBLIC'!$AU:$AU,$BQ61,'3 PRESCOLAIRE PUBLIC'!$T:$T)</f>
        <v>178</v>
      </c>
      <c r="E61" s="12">
        <f>SUMIF('3 PRESCOLAIRE PUBLIC'!$AU:$AU,$BQ61,'3 PRESCOLAIRE PUBLIC'!$AV:$AV)</f>
        <v>730</v>
      </c>
      <c r="F61" s="12">
        <f>SUMIF('3 PRESCOLAIRE PUBLIC'!$AU:$AU,$BQ61,'3 PRESCOLAIRE PUBLIC'!$AC:$AC)</f>
        <v>669</v>
      </c>
      <c r="G61" s="12">
        <f>SUMIF('3 PRESCOLAIRE PUBLIC'!$AU:$AU,$BQ61,'3 PRESCOLAIRE PUBLIC'!$AH:$AH)</f>
        <v>273</v>
      </c>
      <c r="H61" s="12">
        <f>SUMIF('4 PRIMAIRE PUBLIC'!$CR:$CR,$BQ61,'4 PRIMAIRE PUBLIC'!$M:$M)</f>
        <v>88164</v>
      </c>
      <c r="I61" s="12">
        <f>SUMIF('4 PRIMAIRE PUBLIC'!$CR:$CR,$BQ61,'4 PRIMAIRE PUBLIC'!$AA:$AA)</f>
        <v>14359</v>
      </c>
      <c r="J61" s="12">
        <f>SUMIF('4 PRIMAIRE PUBLIC'!$CR:$CR,$BQ61,'4 PRIMAIRE PUBLIC'!$BC:$BC)</f>
        <v>3347</v>
      </c>
      <c r="K61" s="12">
        <f>SUMIF('4 PRIMAIRE PUBLIC'!$CR:$CR,$BQ61,'4 PRIMAIRE PUBLIC'!$BG:$BG)</f>
        <v>1623</v>
      </c>
      <c r="L61" s="12">
        <f>SUMIF('4 PRIMAIRE PUBLIC'!$CR:$CR,$BQ61,'4 PRIMAIRE PUBLIC'!$BV:$BV)</f>
        <v>1854</v>
      </c>
      <c r="M61" s="12">
        <f>SUMIF('4 PRIMAIRE PUBLIC'!$CR:$CR,$BQ61,'4 PRIMAIRE PUBLIC'!$AK:$AK)</f>
        <v>1074</v>
      </c>
      <c r="N61" s="12">
        <f>SUMIF('4 PRIMAIRE PUBLIC'!$CR:$CR,$BQ61,'4 PRIMAIRE PUBLIC'!$CS:$CS)</f>
        <v>22668</v>
      </c>
      <c r="O61" s="12">
        <f>SUMIF('4 PRIMAIRE PUBLIC'!$CR:$CR,$BQ61,'4 PRIMAIRE PUBLIC'!$AO:$AO)</f>
        <v>528</v>
      </c>
      <c r="P61" s="162" t="s">
        <v>141</v>
      </c>
      <c r="Q61" s="13" t="s">
        <v>119</v>
      </c>
      <c r="R61" s="12">
        <f>SUMIF('5 COLLEGE PUBLIC'!$CM:$CM,$BQ61,'5 COLLEGE PUBLIC'!$K:$K)</f>
        <v>8162</v>
      </c>
      <c r="S61" s="12">
        <f>SUMIF('5 COLLEGE PUBLIC'!$CM:$CM,$BQ61,'5 COLLEGE PUBLIC'!$W:$W)</f>
        <v>1051</v>
      </c>
      <c r="T61" s="12">
        <f>SUMIF('5 COLLEGE PUBLIC'!$CM:$CM,$BQ61,'5 COLLEGE PUBLIC'!$AX:$AX)</f>
        <v>1519</v>
      </c>
      <c r="U61" s="12">
        <f>SUMIF('5 COLLEGE PUBLIC'!$CM:$CM,$BQ61,'5 COLLEGE PUBLIC'!$BB:$BB)</f>
        <v>614</v>
      </c>
      <c r="V61" s="12">
        <f>SUMIF('5 COLLEGE PUBLIC'!$CM:$CM,$BQ61,'5 COLLEGE PUBLIC'!$BQ:$BQ)</f>
        <v>449</v>
      </c>
      <c r="W61" s="12">
        <f>SUMIF('5 COLLEGE PUBLIC'!$CM:$CM,$BQ61,'5 COLLEGE PUBLIC'!$AF:$AF)</f>
        <v>144</v>
      </c>
      <c r="X61" s="12">
        <f>SUMIF('5 COLLEGE PUBLIC'!$CM:$CM,$BQ61,'5 COLLEGE PUBLIC'!$CN:$CN)</f>
        <v>5423</v>
      </c>
      <c r="Y61" s="12">
        <f>SUMIF('5 COLLEGE PUBLIC'!$CM:$CM,$BQ61,'5 COLLEGE PUBLIC'!$AJ:$AJ)</f>
        <v>36</v>
      </c>
      <c r="Z61" s="8">
        <f>SUMIF('6 LYCEE PUBLIC'!$DT:$DT,$BQ61,'6 LYCEE PUBLIC'!$U:$U)</f>
        <v>1755</v>
      </c>
      <c r="AA61" s="8">
        <f>SUMIF('6 LYCEE PUBLIC'!$DT:$DT,$BQ61,'6 LYCEE PUBLIC'!$AQ:$AQ)</f>
        <v>360</v>
      </c>
      <c r="AB61" s="8">
        <f>SUMIF('6 LYCEE PUBLIC'!$DT:$DT,$BQ61,'6 LYCEE PUBLIC'!$DU:$DU)</f>
        <v>422</v>
      </c>
      <c r="AC61" s="8">
        <f>SUMIF('6 LYCEE PUBLIC'!$DT:$DT,$BQ61,'6 LYCEE PUBLIC'!$DV:$DV)</f>
        <v>171</v>
      </c>
      <c r="AD61" s="8">
        <f>SUMIF('6 LYCEE PUBLIC'!$DT:$DT,$BQ61,'6 LYCEE PUBLIC'!$CV:$CV)</f>
        <v>98</v>
      </c>
      <c r="AE61" s="8">
        <f>SUMIF('6 LYCEE PUBLIC'!$DT:$DT,$BQ61,'6 LYCEE PUBLIC'!$BE:$BE)</f>
        <v>33</v>
      </c>
      <c r="AF61" s="8">
        <f>SUMIF('6 LYCEE PUBLIC'!$DT:$DT,$BQ61,'6 LYCEE PUBLIC'!$DW:$DW)</f>
        <v>1536</v>
      </c>
      <c r="AG61" s="8">
        <f>SUMIF('6 LYCEE PUBLIC'!$DT:$DT,$BQ61,'6 LYCEE PUBLIC'!$BI:$BI)</f>
        <v>7</v>
      </c>
      <c r="AH61" s="162" t="s">
        <v>141</v>
      </c>
      <c r="AI61" s="7" t="s">
        <v>119</v>
      </c>
      <c r="AJ61" s="8">
        <f>SUMIF('7 PRESCOLAIRE PRIVE'!$AP:$AP,$BQ61,'7 PRESCOLAIRE PRIVE'!$K:$K)</f>
        <v>3099</v>
      </c>
      <c r="AK61" s="8">
        <f>SUMIF('7 PRESCOLAIRE PRIVE'!$AP:$AP,$BQ61,'7 PRESCOLAIRE PRIVE'!$T:$T)</f>
        <v>118</v>
      </c>
      <c r="AL61" s="8">
        <f>SUMIF('7 PRESCOLAIRE PRIVE'!$AP:$AP,$BQ61,'7 PRESCOLAIRE PRIVE'!$AQ:$AQ)</f>
        <v>2477</v>
      </c>
      <c r="AM61" s="8">
        <f>SUMIF('7 PRESCOLAIRE PRIVE'!$AP:$AP,$BQ61,'7 PRESCOLAIRE PRIVE'!$X:$X)</f>
        <v>97</v>
      </c>
      <c r="AN61" s="8">
        <f>SUMIF('7 PRESCOLAIRE PRIVE'!$AP:$AP,$BQ61,'7 PRESCOLAIRE PRIVE'!$AC:$AC)</f>
        <v>62</v>
      </c>
      <c r="AO61" s="4">
        <f>SUMIF('8 PRIMAIRE PRIVE'!$CN:$CN,$BQ61,'8 PRIMAIRE PRIVE'!$M:$M)</f>
        <v>11442</v>
      </c>
      <c r="AP61" s="4">
        <f>SUMIF('8 PRIMAIRE PRIVE'!$CN:$CN,$BQ61,'8 PRIMAIRE PRIVE'!$AA:$AA)</f>
        <v>857</v>
      </c>
      <c r="AQ61" s="4">
        <f>SUMIF('8 PRIMAIRE PRIVE'!$CN:$CN,$BQ61,'8 PRIMAIRE PRIVE'!$BC:$BC)</f>
        <v>1364</v>
      </c>
      <c r="AR61" s="4">
        <f>SUMIF('8 PRIMAIRE PRIVE'!$CN:$CN,$BQ61,'8 PRIMAIRE PRIVE'!$BG:$BG)</f>
        <v>1195</v>
      </c>
      <c r="AS61" s="4">
        <f>SUMIF('8 PRIMAIRE PRIVE'!$CN:$CN,$BQ61,'8 PRIMAIRE PRIVE'!$BQ:$BQ)</f>
        <v>323</v>
      </c>
      <c r="AT61" s="4">
        <f>SUMIF('8 PRIMAIRE PRIVE'!$CN:$CN,$BQ61,'8 PRIMAIRE PRIVE'!$AK:$AK)</f>
        <v>338</v>
      </c>
      <c r="AU61" s="4">
        <f>SUMIF('8 PRIMAIRE PRIVE'!$CN:$CN,$BQ61,'8 PRIMAIRE PRIVE'!$CO:$CO)</f>
        <v>11686</v>
      </c>
      <c r="AV61" s="4">
        <f>SUMIF('8 PRIMAIRE PRIVE'!$CN:$CN,$BQ61,'8 PRIMAIRE PRIVE'!$AO:$AO)</f>
        <v>83</v>
      </c>
      <c r="AW61" s="167" t="s">
        <v>141</v>
      </c>
      <c r="AX61" s="7" t="s">
        <v>119</v>
      </c>
      <c r="AY61" s="4">
        <f>SUMIF('9 COLLEGE PRIVE'!$CJ:$CJ,$BQ61,'9 COLLEGE PRIVE'!$K:$K)</f>
        <v>3690</v>
      </c>
      <c r="AZ61" s="4">
        <f>SUMIF('9 COLLEGE PRIVE'!$CJ:$CJ,$BQ61,'9 COLLEGE PRIVE'!$W:$W)</f>
        <v>208</v>
      </c>
      <c r="BA61" s="4">
        <f>SUMIF('9 COLLEGE PRIVE'!$CJ:$CJ,$BQ61,'9 COLLEGE PRIVE'!$AX:$AX)</f>
        <v>788</v>
      </c>
      <c r="BB61" s="4">
        <f>SUMIF('9 COLLEGE PRIVE'!$CJ:$CJ,$BQ61,'9 COLLEGE PRIVE'!$BB:$BB)</f>
        <v>533</v>
      </c>
      <c r="BC61" s="4">
        <f>SUMIF('9 COLLEGE PRIVE'!$CJ:$CJ,$BQ61,'9 COLLEGE PRIVE'!$BL:$BL)</f>
        <v>180</v>
      </c>
      <c r="BD61" s="4">
        <f>SUMIF('9 COLLEGE PRIVE'!$CJ:$CJ,$BQ61,'9 COLLEGE PRIVE'!$AF:$AF)</f>
        <v>155</v>
      </c>
      <c r="BE61" s="4">
        <f>SUMIF('9 COLLEGE PRIVE'!$CJ:$CJ,$BQ61,'9 COLLEGE PRIVE'!$CK:$CK)</f>
        <v>4473</v>
      </c>
      <c r="BF61" s="4">
        <f>SUMIF('9 COLLEGE PRIVE'!$CJ:$CJ,$BQ61,'9 COLLEGE PRIVE'!$AJ:$AJ)</f>
        <v>31</v>
      </c>
      <c r="BG61" s="4">
        <f>SUMIF('10 LYCEE PRIVE'!$DQ:$DQ,$BQ61,'10 LYCEE PRIVE'!$U:$U)</f>
        <v>981</v>
      </c>
      <c r="BH61" s="4">
        <f>SUMIF('10 LYCEE PRIVE'!$DQ:$DQ,$BQ61,'10 LYCEE PRIVE'!$AQ:$AQ)</f>
        <v>55</v>
      </c>
      <c r="BI61" s="4">
        <f>SUMIF('10 LYCEE PRIVE'!$DQ:$DQ,$BQ61,'10 LYCEE PRIVE'!$DR:$DR)</f>
        <v>368</v>
      </c>
      <c r="BJ61" s="4">
        <f>SUMIF('10 LYCEE PRIVE'!$DQ:$DQ,$BQ61,'10 LYCEE PRIVE'!$DS:$DS)</f>
        <v>199</v>
      </c>
      <c r="BK61" s="4">
        <f>SUMIF('10 LYCEE PRIVE'!$DQ:$DQ,$BQ61,'10 LYCEE PRIVE'!$CQ:$CQ)</f>
        <v>36</v>
      </c>
      <c r="BL61" s="4">
        <f>SUMIF('10 LYCEE PRIVE'!$DQ:$DQ,$BQ61,'10 LYCEE PRIVE'!$BE:$BE)</f>
        <v>51</v>
      </c>
      <c r="BM61" s="4">
        <f>SUMIF('10 LYCEE PRIVE'!$DQ:$DQ,$BQ61,'10 LYCEE PRIVE'!$DT:$DT)</f>
        <v>1513</v>
      </c>
      <c r="BN61" s="4">
        <f>SUMIF('10 LYCEE PRIVE'!$DQ:$DQ,$BQ61,'10 LYCEE PRIVE'!$BI:$BI)</f>
        <v>8</v>
      </c>
      <c r="BO61" s="135"/>
      <c r="BP61" s="139" t="str">
        <f t="shared" si="0"/>
        <v>MENABE</v>
      </c>
      <c r="BQ61" s="139" t="str">
        <f t="shared" si="1"/>
        <v>MENABERURAL</v>
      </c>
    </row>
    <row r="62" spans="1:69">
      <c r="A62" s="162"/>
      <c r="B62" s="13" t="s">
        <v>120</v>
      </c>
      <c r="C62" s="12">
        <f>SUMIF('3 PRESCOLAIRE PUBLIC'!$AU:$AU,$BQ62,'3 PRESCOLAIRE PUBLIC'!$K:$K)</f>
        <v>3454</v>
      </c>
      <c r="D62" s="12">
        <f>SUMIF('3 PRESCOLAIRE PUBLIC'!$AU:$AU,$BQ62,'3 PRESCOLAIRE PUBLIC'!$T:$T)</f>
        <v>37</v>
      </c>
      <c r="E62" s="12">
        <f>SUMIF('3 PRESCOLAIRE PUBLIC'!$AU:$AU,$BQ62,'3 PRESCOLAIRE PUBLIC'!$AV:$AV)</f>
        <v>416</v>
      </c>
      <c r="F62" s="12">
        <f>SUMIF('3 PRESCOLAIRE PUBLIC'!$AU:$AU,$BQ62,'3 PRESCOLAIRE PUBLIC'!$AC:$AC)</f>
        <v>157</v>
      </c>
      <c r="G62" s="12">
        <f>SUMIF('3 PRESCOLAIRE PUBLIC'!$AU:$AU,$BQ62,'3 PRESCOLAIRE PUBLIC'!$AH:$AH)</f>
        <v>39</v>
      </c>
      <c r="H62" s="12">
        <f>SUMIF('4 PRIMAIRE PUBLIC'!$CR:$CR,$BQ62,'4 PRIMAIRE PUBLIC'!$M:$M)</f>
        <v>14054</v>
      </c>
      <c r="I62" s="12">
        <f>SUMIF('4 PRIMAIRE PUBLIC'!$CR:$CR,$BQ62,'4 PRIMAIRE PUBLIC'!$AA:$AA)</f>
        <v>2344</v>
      </c>
      <c r="J62" s="12">
        <f>SUMIF('4 PRIMAIRE PUBLIC'!$CR:$CR,$BQ62,'4 PRIMAIRE PUBLIC'!$BC:$BC)</f>
        <v>1387</v>
      </c>
      <c r="K62" s="12">
        <f>SUMIF('4 PRIMAIRE PUBLIC'!$CR:$CR,$BQ62,'4 PRIMAIRE PUBLIC'!$BG:$BG)</f>
        <v>649</v>
      </c>
      <c r="L62" s="12">
        <f>SUMIF('4 PRIMAIRE PUBLIC'!$CR:$CR,$BQ62,'4 PRIMAIRE PUBLIC'!$BV:$BV)</f>
        <v>304</v>
      </c>
      <c r="M62" s="12">
        <f>SUMIF('4 PRIMAIRE PUBLIC'!$CR:$CR,$BQ62,'4 PRIMAIRE PUBLIC'!$AK:$AK)</f>
        <v>185</v>
      </c>
      <c r="N62" s="12">
        <f>SUMIF('4 PRIMAIRE PUBLIC'!$CR:$CR,$BQ62,'4 PRIMAIRE PUBLIC'!$CS:$CS)</f>
        <v>5958</v>
      </c>
      <c r="O62" s="12">
        <f>SUMIF('4 PRIMAIRE PUBLIC'!$CR:$CR,$BQ62,'4 PRIMAIRE PUBLIC'!$AO:$AO)</f>
        <v>52</v>
      </c>
      <c r="P62" s="162"/>
      <c r="Q62" s="13" t="s">
        <v>120</v>
      </c>
      <c r="R62" s="12">
        <f>SUMIF('5 COLLEGE PUBLIC'!$CM:$CM,$BQ62,'5 COLLEGE PUBLIC'!$K:$K)</f>
        <v>4483</v>
      </c>
      <c r="S62" s="12">
        <f>SUMIF('5 COLLEGE PUBLIC'!$CM:$CM,$BQ62,'5 COLLEGE PUBLIC'!$W:$W)</f>
        <v>533</v>
      </c>
      <c r="T62" s="12">
        <f>SUMIF('5 COLLEGE PUBLIC'!$CM:$CM,$BQ62,'5 COLLEGE PUBLIC'!$AX:$AX)</f>
        <v>893</v>
      </c>
      <c r="U62" s="12">
        <f>SUMIF('5 COLLEGE PUBLIC'!$CM:$CM,$BQ62,'5 COLLEGE PUBLIC'!$BB:$BB)</f>
        <v>276</v>
      </c>
      <c r="V62" s="12">
        <f>SUMIF('5 COLLEGE PUBLIC'!$CM:$CM,$BQ62,'5 COLLEGE PUBLIC'!$BQ:$BQ)</f>
        <v>164</v>
      </c>
      <c r="W62" s="12">
        <f>SUMIF('5 COLLEGE PUBLIC'!$CM:$CM,$BQ62,'5 COLLEGE PUBLIC'!$AF:$AF)</f>
        <v>75</v>
      </c>
      <c r="X62" s="12">
        <f>SUMIF('5 COLLEGE PUBLIC'!$CM:$CM,$BQ62,'5 COLLEGE PUBLIC'!$CN:$CN)</f>
        <v>2832</v>
      </c>
      <c r="Y62" s="12">
        <f>SUMIF('5 COLLEGE PUBLIC'!$CM:$CM,$BQ62,'5 COLLEGE PUBLIC'!$AJ:$AJ)</f>
        <v>6</v>
      </c>
      <c r="Z62" s="8">
        <f>SUMIF('6 LYCEE PUBLIC'!$DT:$DT,$BQ62,'6 LYCEE PUBLIC'!$U:$U)</f>
        <v>2206</v>
      </c>
      <c r="AA62" s="8">
        <f>SUMIF('6 LYCEE PUBLIC'!$DT:$DT,$BQ62,'6 LYCEE PUBLIC'!$AQ:$AQ)</f>
        <v>259</v>
      </c>
      <c r="AB62" s="8">
        <f>SUMIF('6 LYCEE PUBLIC'!$DT:$DT,$BQ62,'6 LYCEE PUBLIC'!$DU:$DU)</f>
        <v>425</v>
      </c>
      <c r="AC62" s="8">
        <f>SUMIF('6 LYCEE PUBLIC'!$DT:$DT,$BQ62,'6 LYCEE PUBLIC'!$DV:$DV)</f>
        <v>184</v>
      </c>
      <c r="AD62" s="8">
        <f>SUMIF('6 LYCEE PUBLIC'!$DT:$DT,$BQ62,'6 LYCEE PUBLIC'!$CV:$CV)</f>
        <v>94</v>
      </c>
      <c r="AE62" s="8">
        <f>SUMIF('6 LYCEE PUBLIC'!$DT:$DT,$BQ62,'6 LYCEE PUBLIC'!$BE:$BE)</f>
        <v>38</v>
      </c>
      <c r="AF62" s="8">
        <f>SUMIF('6 LYCEE PUBLIC'!$DT:$DT,$BQ62,'6 LYCEE PUBLIC'!$DW:$DW)</f>
        <v>1454</v>
      </c>
      <c r="AG62" s="8">
        <f>SUMIF('6 LYCEE PUBLIC'!$DT:$DT,$BQ62,'6 LYCEE PUBLIC'!$BI:$BI)</f>
        <v>4</v>
      </c>
      <c r="AH62" s="162"/>
      <c r="AI62" s="7" t="s">
        <v>120</v>
      </c>
      <c r="AJ62" s="8">
        <f>SUMIF('7 PRESCOLAIRE PRIVE'!$AP:$AP,$BQ62,'7 PRESCOLAIRE PRIVE'!$K:$K)</f>
        <v>2750</v>
      </c>
      <c r="AK62" s="8">
        <f>SUMIF('7 PRESCOLAIRE PRIVE'!$AP:$AP,$BQ62,'7 PRESCOLAIRE PRIVE'!$T:$T)</f>
        <v>85</v>
      </c>
      <c r="AL62" s="8">
        <f>SUMIF('7 PRESCOLAIRE PRIVE'!$AP:$AP,$BQ62,'7 PRESCOLAIRE PRIVE'!$AQ:$AQ)</f>
        <v>2137</v>
      </c>
      <c r="AM62" s="8">
        <f>SUMIF('7 PRESCOLAIRE PRIVE'!$AP:$AP,$BQ62,'7 PRESCOLAIRE PRIVE'!$X:$X)</f>
        <v>103</v>
      </c>
      <c r="AN62" s="8">
        <f>SUMIF('7 PRESCOLAIRE PRIVE'!$AP:$AP,$BQ62,'7 PRESCOLAIRE PRIVE'!$AC:$AC)</f>
        <v>37</v>
      </c>
      <c r="AO62" s="4">
        <f>SUMIF('8 PRIMAIRE PRIVE'!$CN:$CN,$BQ62,'8 PRIMAIRE PRIVE'!$M:$M)</f>
        <v>7136</v>
      </c>
      <c r="AP62" s="4">
        <f>SUMIF('8 PRIMAIRE PRIVE'!$CN:$CN,$BQ62,'8 PRIMAIRE PRIVE'!$AA:$AA)</f>
        <v>450</v>
      </c>
      <c r="AQ62" s="4">
        <f>SUMIF('8 PRIMAIRE PRIVE'!$CN:$CN,$BQ62,'8 PRIMAIRE PRIVE'!$BC:$BC)</f>
        <v>1180</v>
      </c>
      <c r="AR62" s="4">
        <f>SUMIF('8 PRIMAIRE PRIVE'!$CN:$CN,$BQ62,'8 PRIMAIRE PRIVE'!$BG:$BG)</f>
        <v>997</v>
      </c>
      <c r="AS62" s="4">
        <f>SUMIF('8 PRIMAIRE PRIVE'!$CN:$CN,$BQ62,'8 PRIMAIRE PRIVE'!$BQ:$BQ)</f>
        <v>206</v>
      </c>
      <c r="AT62" s="4">
        <f>SUMIF('8 PRIMAIRE PRIVE'!$CN:$CN,$BQ62,'8 PRIMAIRE PRIVE'!$AK:$AK)</f>
        <v>221</v>
      </c>
      <c r="AU62" s="4">
        <f>SUMIF('8 PRIMAIRE PRIVE'!$CN:$CN,$BQ62,'8 PRIMAIRE PRIVE'!$CO:$CO)</f>
        <v>8216</v>
      </c>
      <c r="AV62" s="4">
        <f>SUMIF('8 PRIMAIRE PRIVE'!$CN:$CN,$BQ62,'8 PRIMAIRE PRIVE'!$AO:$AO)</f>
        <v>40</v>
      </c>
      <c r="AW62" s="167"/>
      <c r="AX62" s="7" t="s">
        <v>120</v>
      </c>
      <c r="AY62" s="4">
        <f>SUMIF('9 COLLEGE PRIVE'!$CJ:$CJ,$BQ62,'9 COLLEGE PRIVE'!$K:$K)</f>
        <v>5198</v>
      </c>
      <c r="AZ62" s="4">
        <f>SUMIF('9 COLLEGE PRIVE'!$CJ:$CJ,$BQ62,'9 COLLEGE PRIVE'!$W:$W)</f>
        <v>262</v>
      </c>
      <c r="BA62" s="4">
        <f>SUMIF('9 COLLEGE PRIVE'!$CJ:$CJ,$BQ62,'9 COLLEGE PRIVE'!$AX:$AX)</f>
        <v>1462</v>
      </c>
      <c r="BB62" s="4">
        <f>SUMIF('9 COLLEGE PRIVE'!$CJ:$CJ,$BQ62,'9 COLLEGE PRIVE'!$BB:$BB)</f>
        <v>769</v>
      </c>
      <c r="BC62" s="4">
        <f>SUMIF('9 COLLEGE PRIVE'!$CJ:$CJ,$BQ62,'9 COLLEGE PRIVE'!$BL:$BL)</f>
        <v>194</v>
      </c>
      <c r="BD62" s="4">
        <f>SUMIF('9 COLLEGE PRIVE'!$CJ:$CJ,$BQ62,'9 COLLEGE PRIVE'!$AF:$AF)</f>
        <v>145</v>
      </c>
      <c r="BE62" s="4">
        <f>SUMIF('9 COLLEGE PRIVE'!$CJ:$CJ,$BQ62,'9 COLLEGE PRIVE'!$CK:$CK)</f>
        <v>5420</v>
      </c>
      <c r="BF62" s="4">
        <f>SUMIF('9 COLLEGE PRIVE'!$CJ:$CJ,$BQ62,'9 COLLEGE PRIVE'!$AJ:$AJ)</f>
        <v>27</v>
      </c>
      <c r="BG62" s="4">
        <f>SUMIF('10 LYCEE PRIVE'!$DQ:$DQ,$BQ62,'10 LYCEE PRIVE'!$U:$U)</f>
        <v>2572</v>
      </c>
      <c r="BH62" s="4">
        <f>SUMIF('10 LYCEE PRIVE'!$DQ:$DQ,$BQ62,'10 LYCEE PRIVE'!$AQ:$AQ)</f>
        <v>136</v>
      </c>
      <c r="BI62" s="4">
        <f>SUMIF('10 LYCEE PRIVE'!$DQ:$DQ,$BQ62,'10 LYCEE PRIVE'!$DR:$DR)</f>
        <v>845</v>
      </c>
      <c r="BJ62" s="4">
        <f>SUMIF('10 LYCEE PRIVE'!$DQ:$DQ,$BQ62,'10 LYCEE PRIVE'!$DS:$DS)</f>
        <v>498</v>
      </c>
      <c r="BK62" s="4">
        <f>SUMIF('10 LYCEE PRIVE'!$DQ:$DQ,$BQ62,'10 LYCEE PRIVE'!$CQ:$CQ)</f>
        <v>100</v>
      </c>
      <c r="BL62" s="4">
        <f>SUMIF('10 LYCEE PRIVE'!$DQ:$DQ,$BQ62,'10 LYCEE PRIVE'!$BE:$BE)</f>
        <v>67</v>
      </c>
      <c r="BM62" s="4">
        <f>SUMIF('10 LYCEE PRIVE'!$DQ:$DQ,$BQ62,'10 LYCEE PRIVE'!$DT:$DT)</f>
        <v>3108</v>
      </c>
      <c r="BN62" s="4">
        <f>SUMIF('10 LYCEE PRIVE'!$DQ:$DQ,$BQ62,'10 LYCEE PRIVE'!$BI:$BI)</f>
        <v>14</v>
      </c>
      <c r="BO62" s="135"/>
      <c r="BP62" s="139" t="str">
        <f t="shared" si="0"/>
        <v>MENABE</v>
      </c>
      <c r="BQ62" s="139" t="str">
        <f t="shared" si="1"/>
        <v>MENABEURBAIN</v>
      </c>
    </row>
    <row r="63" spans="1:69">
      <c r="A63" s="162"/>
      <c r="B63" s="34" t="s">
        <v>102</v>
      </c>
      <c r="C63" s="35">
        <f>SUMIF('3 PRESCOLAIRE PUBLIC'!$AU:$AU,$BQ63,'3 PRESCOLAIRE PUBLIC'!$K:$K)</f>
        <v>19703</v>
      </c>
      <c r="D63" s="35">
        <f>SUMIF('3 PRESCOLAIRE PUBLIC'!$AU:$AU,$BQ63,'3 PRESCOLAIRE PUBLIC'!$T:$T)</f>
        <v>215</v>
      </c>
      <c r="E63" s="35">
        <f>SUMIF('3 PRESCOLAIRE PUBLIC'!$AU:$AU,$BQ63,'3 PRESCOLAIRE PUBLIC'!$AV:$AV)</f>
        <v>1146</v>
      </c>
      <c r="F63" s="35">
        <f>SUMIF('3 PRESCOLAIRE PUBLIC'!$AU:$AU,$BQ63,'3 PRESCOLAIRE PUBLIC'!$AC:$AC)</f>
        <v>826</v>
      </c>
      <c r="G63" s="35">
        <f>SUMIF('3 PRESCOLAIRE PUBLIC'!$AU:$AU,$BQ63,'3 PRESCOLAIRE PUBLIC'!$AH:$AH)</f>
        <v>312</v>
      </c>
      <c r="H63" s="35">
        <f>SUMIF('4 PRIMAIRE PUBLIC'!$CR:$CR,$BQ63,'4 PRIMAIRE PUBLIC'!$M:$M)</f>
        <v>102218</v>
      </c>
      <c r="I63" s="35">
        <f>SUMIF('4 PRIMAIRE PUBLIC'!$CR:$CR,$BQ63,'4 PRIMAIRE PUBLIC'!$AA:$AA)</f>
        <v>16703</v>
      </c>
      <c r="J63" s="35">
        <f>SUMIF('4 PRIMAIRE PUBLIC'!$CR:$CR,$BQ63,'4 PRIMAIRE PUBLIC'!$BC:$BC)</f>
        <v>4734</v>
      </c>
      <c r="K63" s="35">
        <f>SUMIF('4 PRIMAIRE PUBLIC'!$CR:$CR,$BQ63,'4 PRIMAIRE PUBLIC'!$BG:$BG)</f>
        <v>2272</v>
      </c>
      <c r="L63" s="35">
        <f>SUMIF('4 PRIMAIRE PUBLIC'!$CR:$CR,$BQ63,'4 PRIMAIRE PUBLIC'!$BV:$BV)</f>
        <v>2158</v>
      </c>
      <c r="M63" s="35">
        <f>SUMIF('4 PRIMAIRE PUBLIC'!$CR:$CR,$BQ63,'4 PRIMAIRE PUBLIC'!$AK:$AK)</f>
        <v>1259</v>
      </c>
      <c r="N63" s="35">
        <f>SUMIF('4 PRIMAIRE PUBLIC'!$CR:$CR,$BQ63,'4 PRIMAIRE PUBLIC'!$CS:$CS)</f>
        <v>28626</v>
      </c>
      <c r="O63" s="35">
        <f>SUMIF('4 PRIMAIRE PUBLIC'!$CR:$CR,$BQ63,'4 PRIMAIRE PUBLIC'!$AO:$AO)</f>
        <v>580</v>
      </c>
      <c r="P63" s="162"/>
      <c r="Q63" s="34" t="s">
        <v>102</v>
      </c>
      <c r="R63" s="35">
        <f>SUMIF('5 COLLEGE PUBLIC'!$CM:$CM,$BQ63,'5 COLLEGE PUBLIC'!$K:$K)</f>
        <v>12645</v>
      </c>
      <c r="S63" s="35">
        <f>SUMIF('5 COLLEGE PUBLIC'!$CM:$CM,$BQ63,'5 COLLEGE PUBLIC'!$W:$W)</f>
        <v>1584</v>
      </c>
      <c r="T63" s="35">
        <f>SUMIF('5 COLLEGE PUBLIC'!$CM:$CM,$BQ63,'5 COLLEGE PUBLIC'!$AX:$AX)</f>
        <v>2412</v>
      </c>
      <c r="U63" s="35">
        <f>SUMIF('5 COLLEGE PUBLIC'!$CM:$CM,$BQ63,'5 COLLEGE PUBLIC'!$BB:$BB)</f>
        <v>890</v>
      </c>
      <c r="V63" s="35">
        <f>SUMIF('5 COLLEGE PUBLIC'!$CM:$CM,$BQ63,'5 COLLEGE PUBLIC'!$BQ:$BQ)</f>
        <v>613</v>
      </c>
      <c r="W63" s="35">
        <f>SUMIF('5 COLLEGE PUBLIC'!$CM:$CM,$BQ63,'5 COLLEGE PUBLIC'!$AF:$AF)</f>
        <v>219</v>
      </c>
      <c r="X63" s="35">
        <f>SUMIF('5 COLLEGE PUBLIC'!$CM:$CM,$BQ63,'5 COLLEGE PUBLIC'!$CN:$CN)</f>
        <v>8255</v>
      </c>
      <c r="Y63" s="35">
        <f>SUMIF('5 COLLEGE PUBLIC'!$CM:$CM,$BQ63,'5 COLLEGE PUBLIC'!$AJ:$AJ)</f>
        <v>42</v>
      </c>
      <c r="Z63" s="35">
        <f>SUMIF('6 LYCEE PUBLIC'!$DT:$DT,$BQ63,'6 LYCEE PUBLIC'!$U:$U)</f>
        <v>3961</v>
      </c>
      <c r="AA63" s="35">
        <f>SUMIF('6 LYCEE PUBLIC'!$DT:$DT,$BQ63,'6 LYCEE PUBLIC'!$AQ:$AQ)</f>
        <v>619</v>
      </c>
      <c r="AB63" s="35">
        <f>SUMIF('6 LYCEE PUBLIC'!$DT:$DT,$BQ63,'6 LYCEE PUBLIC'!$DU:$DU)</f>
        <v>847</v>
      </c>
      <c r="AC63" s="35">
        <f>SUMIF('6 LYCEE PUBLIC'!$DT:$DT,$BQ63,'6 LYCEE PUBLIC'!$DV:$DV)</f>
        <v>355</v>
      </c>
      <c r="AD63" s="35">
        <f>SUMIF('6 LYCEE PUBLIC'!$DT:$DT,$BQ63,'6 LYCEE PUBLIC'!$CV:$CV)</f>
        <v>192</v>
      </c>
      <c r="AE63" s="35">
        <f>SUMIF('6 LYCEE PUBLIC'!$DT:$DT,$BQ63,'6 LYCEE PUBLIC'!$BE:$BE)</f>
        <v>71</v>
      </c>
      <c r="AF63" s="35">
        <f>SUMIF('6 LYCEE PUBLIC'!$DT:$DT,$BQ63,'6 LYCEE PUBLIC'!$DW:$DW)</f>
        <v>2990</v>
      </c>
      <c r="AG63" s="35">
        <f>SUMIF('6 LYCEE PUBLIC'!$DT:$DT,$BQ63,'6 LYCEE PUBLIC'!$BI:$BI)</f>
        <v>11</v>
      </c>
      <c r="AH63" s="162"/>
      <c r="AI63" s="34" t="s">
        <v>102</v>
      </c>
      <c r="AJ63" s="35">
        <f>SUMIF('7 PRESCOLAIRE PRIVE'!$AP:$AP,$BQ63,'7 PRESCOLAIRE PRIVE'!$K:$K)</f>
        <v>5849</v>
      </c>
      <c r="AK63" s="35">
        <f>SUMIF('7 PRESCOLAIRE PRIVE'!$AP:$AP,$BQ63,'7 PRESCOLAIRE PRIVE'!$T:$T)</f>
        <v>203</v>
      </c>
      <c r="AL63" s="35">
        <f>SUMIF('7 PRESCOLAIRE PRIVE'!$AP:$AP,$BQ63,'7 PRESCOLAIRE PRIVE'!$AQ:$AQ)</f>
        <v>4614</v>
      </c>
      <c r="AM63" s="35">
        <f>SUMIF('7 PRESCOLAIRE PRIVE'!$AP:$AP,$BQ63,'7 PRESCOLAIRE PRIVE'!$X:$X)</f>
        <v>200</v>
      </c>
      <c r="AN63" s="35">
        <f>SUMIF('7 PRESCOLAIRE PRIVE'!$AP:$AP,$BQ63,'7 PRESCOLAIRE PRIVE'!$AC:$AC)</f>
        <v>99</v>
      </c>
      <c r="AO63" s="35">
        <f>SUMIF('8 PRIMAIRE PRIVE'!$CN:$CN,$BQ63,'8 PRIMAIRE PRIVE'!$M:$M)</f>
        <v>18578</v>
      </c>
      <c r="AP63" s="35">
        <f>SUMIF('8 PRIMAIRE PRIVE'!$CN:$CN,$BQ63,'8 PRIMAIRE PRIVE'!$AA:$AA)</f>
        <v>1307</v>
      </c>
      <c r="AQ63" s="35">
        <f>SUMIF('8 PRIMAIRE PRIVE'!$CN:$CN,$BQ63,'8 PRIMAIRE PRIVE'!$BC:$BC)</f>
        <v>2544</v>
      </c>
      <c r="AR63" s="35">
        <f>SUMIF('8 PRIMAIRE PRIVE'!$CN:$CN,$BQ63,'8 PRIMAIRE PRIVE'!$BG:$BG)</f>
        <v>2192</v>
      </c>
      <c r="AS63" s="35">
        <f>SUMIF('8 PRIMAIRE PRIVE'!$CN:$CN,$BQ63,'8 PRIMAIRE PRIVE'!$BQ:$BQ)</f>
        <v>529</v>
      </c>
      <c r="AT63" s="35">
        <f>SUMIF('8 PRIMAIRE PRIVE'!$CN:$CN,$BQ63,'8 PRIMAIRE PRIVE'!$AK:$AK)</f>
        <v>559</v>
      </c>
      <c r="AU63" s="35">
        <f>SUMIF('8 PRIMAIRE PRIVE'!$CN:$CN,$BQ63,'8 PRIMAIRE PRIVE'!$CO:$CO)</f>
        <v>19902</v>
      </c>
      <c r="AV63" s="35">
        <f>SUMIF('8 PRIMAIRE PRIVE'!$CN:$CN,$BQ63,'8 PRIMAIRE PRIVE'!$AO:$AO)</f>
        <v>123</v>
      </c>
      <c r="AW63" s="167"/>
      <c r="AX63" s="34" t="s">
        <v>102</v>
      </c>
      <c r="AY63" s="35">
        <f>SUMIF('9 COLLEGE PRIVE'!$CJ:$CJ,$BQ63,'9 COLLEGE PRIVE'!$K:$K)</f>
        <v>8888</v>
      </c>
      <c r="AZ63" s="35">
        <f>SUMIF('9 COLLEGE PRIVE'!$CJ:$CJ,$BQ63,'9 COLLEGE PRIVE'!$W:$W)</f>
        <v>470</v>
      </c>
      <c r="BA63" s="35">
        <f>SUMIF('9 COLLEGE PRIVE'!$CJ:$CJ,$BQ63,'9 COLLEGE PRIVE'!$AX:$AX)</f>
        <v>2250</v>
      </c>
      <c r="BB63" s="35">
        <f>SUMIF('9 COLLEGE PRIVE'!$CJ:$CJ,$BQ63,'9 COLLEGE PRIVE'!$BB:$BB)</f>
        <v>1302</v>
      </c>
      <c r="BC63" s="35">
        <f>SUMIF('9 COLLEGE PRIVE'!$CJ:$CJ,$BQ63,'9 COLLEGE PRIVE'!$BL:$BL)</f>
        <v>374</v>
      </c>
      <c r="BD63" s="35">
        <f>SUMIF('9 COLLEGE PRIVE'!$CJ:$CJ,$BQ63,'9 COLLEGE PRIVE'!$AF:$AF)</f>
        <v>300</v>
      </c>
      <c r="BE63" s="35">
        <f>SUMIF('9 COLLEGE PRIVE'!$CJ:$CJ,$BQ63,'9 COLLEGE PRIVE'!$CK:$CK)</f>
        <v>9893</v>
      </c>
      <c r="BF63" s="35">
        <f>SUMIF('9 COLLEGE PRIVE'!$CJ:$CJ,$BQ63,'9 COLLEGE PRIVE'!$AJ:$AJ)</f>
        <v>58</v>
      </c>
      <c r="BG63" s="35">
        <f>SUMIF('10 LYCEE PRIVE'!$DQ:$DQ,$BQ63,'10 LYCEE PRIVE'!$U:$U)</f>
        <v>3553</v>
      </c>
      <c r="BH63" s="35">
        <f>SUMIF('10 LYCEE PRIVE'!$DQ:$DQ,$BQ63,'10 LYCEE PRIVE'!$AQ:$AQ)</f>
        <v>191</v>
      </c>
      <c r="BI63" s="35">
        <f>SUMIF('10 LYCEE PRIVE'!$DQ:$DQ,$BQ63,'10 LYCEE PRIVE'!$DR:$DR)</f>
        <v>1213</v>
      </c>
      <c r="BJ63" s="35">
        <f>SUMIF('10 LYCEE PRIVE'!$DQ:$DQ,$BQ63,'10 LYCEE PRIVE'!$DS:$DS)</f>
        <v>697</v>
      </c>
      <c r="BK63" s="35">
        <f>SUMIF('10 LYCEE PRIVE'!$DQ:$DQ,$BQ63,'10 LYCEE PRIVE'!$CQ:$CQ)</f>
        <v>136</v>
      </c>
      <c r="BL63" s="35">
        <f>SUMIF('10 LYCEE PRIVE'!$DQ:$DQ,$BQ63,'10 LYCEE PRIVE'!$BE:$BE)</f>
        <v>118</v>
      </c>
      <c r="BM63" s="35">
        <f>SUMIF('10 LYCEE PRIVE'!$DQ:$DQ,$BQ63,'10 LYCEE PRIVE'!$DT:$DT)</f>
        <v>4621</v>
      </c>
      <c r="BN63" s="35">
        <f>SUMIF('10 LYCEE PRIVE'!$DQ:$DQ,$BQ63,'10 LYCEE PRIVE'!$BI:$BI)</f>
        <v>22</v>
      </c>
      <c r="BO63" s="135"/>
      <c r="BP63" s="139" t="str">
        <f t="shared" si="0"/>
        <v>MENABE</v>
      </c>
      <c r="BQ63" s="139" t="str">
        <f t="shared" si="1"/>
        <v>MENABETOTAL</v>
      </c>
    </row>
    <row r="64" spans="1:69" ht="14.45" customHeight="1">
      <c r="A64" s="162" t="s">
        <v>142</v>
      </c>
      <c r="B64" s="13" t="s">
        <v>119</v>
      </c>
      <c r="C64" s="12">
        <f>SUMIF('3 PRESCOLAIRE PUBLIC'!$AU:$AU,$BQ64,'3 PRESCOLAIRE PUBLIC'!$K:$K)</f>
        <v>10044</v>
      </c>
      <c r="D64" s="12">
        <f>SUMIF('3 PRESCOLAIRE PUBLIC'!$AU:$AU,$BQ64,'3 PRESCOLAIRE PUBLIC'!$T:$T)</f>
        <v>260</v>
      </c>
      <c r="E64" s="12">
        <f>SUMIF('3 PRESCOLAIRE PUBLIC'!$AU:$AU,$BQ64,'3 PRESCOLAIRE PUBLIC'!$AV:$AV)</f>
        <v>3851</v>
      </c>
      <c r="F64" s="12">
        <f>SUMIF('3 PRESCOLAIRE PUBLIC'!$AU:$AU,$BQ64,'3 PRESCOLAIRE PUBLIC'!$AC:$AC)</f>
        <v>344</v>
      </c>
      <c r="G64" s="12">
        <f>SUMIF('3 PRESCOLAIRE PUBLIC'!$AU:$AU,$BQ64,'3 PRESCOLAIRE PUBLIC'!$AH:$AH)</f>
        <v>268</v>
      </c>
      <c r="H64" s="12">
        <f>SUMIF('4 PRIMAIRE PUBLIC'!$CR:$CR,$BQ64,'4 PRIMAIRE PUBLIC'!$M:$M)</f>
        <v>190847</v>
      </c>
      <c r="I64" s="12">
        <f>SUMIF('4 PRIMAIRE PUBLIC'!$CR:$CR,$BQ64,'4 PRIMAIRE PUBLIC'!$AA:$AA)</f>
        <v>46281</v>
      </c>
      <c r="J64" s="12">
        <f>SUMIF('4 PRIMAIRE PUBLIC'!$CR:$CR,$BQ64,'4 PRIMAIRE PUBLIC'!$BC:$BC)</f>
        <v>17785</v>
      </c>
      <c r="K64" s="12">
        <f>SUMIF('4 PRIMAIRE PUBLIC'!$CR:$CR,$BQ64,'4 PRIMAIRE PUBLIC'!$BG:$BG)</f>
        <v>6334</v>
      </c>
      <c r="L64" s="12">
        <f>SUMIF('4 PRIMAIRE PUBLIC'!$CR:$CR,$BQ64,'4 PRIMAIRE PUBLIC'!$BV:$BV)</f>
        <v>4507</v>
      </c>
      <c r="M64" s="12">
        <f>SUMIF('4 PRIMAIRE PUBLIC'!$CR:$CR,$BQ64,'4 PRIMAIRE PUBLIC'!$AK:$AK)</f>
        <v>4245</v>
      </c>
      <c r="N64" s="12">
        <f>SUMIF('4 PRIMAIRE PUBLIC'!$CR:$CR,$BQ64,'4 PRIMAIRE PUBLIC'!$CS:$CS)</f>
        <v>123792</v>
      </c>
      <c r="O64" s="12">
        <f>SUMIF('4 PRIMAIRE PUBLIC'!$CR:$CR,$BQ64,'4 PRIMAIRE PUBLIC'!$AO:$AO)</f>
        <v>1295</v>
      </c>
      <c r="P64" s="162" t="s">
        <v>142</v>
      </c>
      <c r="Q64" s="13" t="s">
        <v>119</v>
      </c>
      <c r="R64" s="12">
        <f>SUMIF('5 COLLEGE PUBLIC'!$CM:$CM,$BQ64,'5 COLLEGE PUBLIC'!$K:$K)</f>
        <v>24957</v>
      </c>
      <c r="S64" s="12">
        <f>SUMIF('5 COLLEGE PUBLIC'!$CM:$CM,$BQ64,'5 COLLEGE PUBLIC'!$W:$W)</f>
        <v>2780</v>
      </c>
      <c r="T64" s="12">
        <f>SUMIF('5 COLLEGE PUBLIC'!$CM:$CM,$BQ64,'5 COLLEGE PUBLIC'!$AX:$AX)</f>
        <v>4609</v>
      </c>
      <c r="U64" s="12">
        <f>SUMIF('5 COLLEGE PUBLIC'!$CM:$CM,$BQ64,'5 COLLEGE PUBLIC'!$BB:$BB)</f>
        <v>1656</v>
      </c>
      <c r="V64" s="12">
        <f>SUMIF('5 COLLEGE PUBLIC'!$CM:$CM,$BQ64,'5 COLLEGE PUBLIC'!$BQ:$BQ)</f>
        <v>1416</v>
      </c>
      <c r="W64" s="12">
        <f>SUMIF('5 COLLEGE PUBLIC'!$CM:$CM,$BQ64,'5 COLLEGE PUBLIC'!$AF:$AF)</f>
        <v>629</v>
      </c>
      <c r="X64" s="12">
        <f>SUMIF('5 COLLEGE PUBLIC'!$CM:$CM,$BQ64,'5 COLLEGE PUBLIC'!$CN:$CN)</f>
        <v>23094</v>
      </c>
      <c r="Y64" s="12">
        <f>SUMIF('5 COLLEGE PUBLIC'!$CM:$CM,$BQ64,'5 COLLEGE PUBLIC'!$AJ:$AJ)</f>
        <v>122</v>
      </c>
      <c r="Z64" s="8">
        <f>SUMIF('6 LYCEE PUBLIC'!$DT:$DT,$BQ64,'6 LYCEE PUBLIC'!$U:$U)</f>
        <v>3481</v>
      </c>
      <c r="AA64" s="8">
        <f>SUMIF('6 LYCEE PUBLIC'!$DT:$DT,$BQ64,'6 LYCEE PUBLIC'!$AQ:$AQ)</f>
        <v>182</v>
      </c>
      <c r="AB64" s="8">
        <f>SUMIF('6 LYCEE PUBLIC'!$DT:$DT,$BQ64,'6 LYCEE PUBLIC'!$DU:$DU)</f>
        <v>549</v>
      </c>
      <c r="AC64" s="8">
        <f>SUMIF('6 LYCEE PUBLIC'!$DT:$DT,$BQ64,'6 LYCEE PUBLIC'!$DV:$DV)</f>
        <v>272</v>
      </c>
      <c r="AD64" s="8">
        <f>SUMIF('6 LYCEE PUBLIC'!$DT:$DT,$BQ64,'6 LYCEE PUBLIC'!$CV:$CV)</f>
        <v>201</v>
      </c>
      <c r="AE64" s="8">
        <f>SUMIF('6 LYCEE PUBLIC'!$DT:$DT,$BQ64,'6 LYCEE PUBLIC'!$BE:$BE)</f>
        <v>60</v>
      </c>
      <c r="AF64" s="8">
        <f>SUMIF('6 LYCEE PUBLIC'!$DT:$DT,$BQ64,'6 LYCEE PUBLIC'!$DW:$DW)</f>
        <v>2709</v>
      </c>
      <c r="AG64" s="8">
        <f>SUMIF('6 LYCEE PUBLIC'!$DT:$DT,$BQ64,'6 LYCEE PUBLIC'!$BI:$BI)</f>
        <v>15</v>
      </c>
      <c r="AH64" s="162" t="s">
        <v>142</v>
      </c>
      <c r="AI64" s="7" t="s">
        <v>119</v>
      </c>
      <c r="AJ64" s="8">
        <f>SUMIF('7 PRESCOLAIRE PRIVE'!$AP:$AP,$BQ64,'7 PRESCOLAIRE PRIVE'!$K:$K)</f>
        <v>8065</v>
      </c>
      <c r="AK64" s="8">
        <f>SUMIF('7 PRESCOLAIRE PRIVE'!$AP:$AP,$BQ64,'7 PRESCOLAIRE PRIVE'!$T:$T)</f>
        <v>264</v>
      </c>
      <c r="AL64" s="8">
        <f>SUMIF('7 PRESCOLAIRE PRIVE'!$AP:$AP,$BQ64,'7 PRESCOLAIRE PRIVE'!$AQ:$AQ)</f>
        <v>4320</v>
      </c>
      <c r="AM64" s="8">
        <f>SUMIF('7 PRESCOLAIRE PRIVE'!$AP:$AP,$BQ64,'7 PRESCOLAIRE PRIVE'!$X:$X)</f>
        <v>263</v>
      </c>
      <c r="AN64" s="8">
        <f>SUMIF('7 PRESCOLAIRE PRIVE'!$AP:$AP,$BQ64,'7 PRESCOLAIRE PRIVE'!$AC:$AC)</f>
        <v>203</v>
      </c>
      <c r="AO64" s="4">
        <f>SUMIF('8 PRIMAIRE PRIVE'!$CN:$CN,$BQ64,'8 PRIMAIRE PRIVE'!$M:$M)</f>
        <v>32261</v>
      </c>
      <c r="AP64" s="4">
        <f>SUMIF('8 PRIMAIRE PRIVE'!$CN:$CN,$BQ64,'8 PRIMAIRE PRIVE'!$AA:$AA)</f>
        <v>5482</v>
      </c>
      <c r="AQ64" s="4">
        <f>SUMIF('8 PRIMAIRE PRIVE'!$CN:$CN,$BQ64,'8 PRIMAIRE PRIVE'!$BC:$BC)</f>
        <v>7744</v>
      </c>
      <c r="AR64" s="4">
        <f>SUMIF('8 PRIMAIRE PRIVE'!$CN:$CN,$BQ64,'8 PRIMAIRE PRIVE'!$BG:$BG)</f>
        <v>3765</v>
      </c>
      <c r="AS64" s="4">
        <f>SUMIF('8 PRIMAIRE PRIVE'!$CN:$CN,$BQ64,'8 PRIMAIRE PRIVE'!$BQ:$BQ)</f>
        <v>927</v>
      </c>
      <c r="AT64" s="4">
        <f>SUMIF('8 PRIMAIRE PRIVE'!$CN:$CN,$BQ64,'8 PRIMAIRE PRIVE'!$AK:$AK)</f>
        <v>1007</v>
      </c>
      <c r="AU64" s="4">
        <f>SUMIF('8 PRIMAIRE PRIVE'!$CN:$CN,$BQ64,'8 PRIMAIRE PRIVE'!$CO:$CO)</f>
        <v>38008</v>
      </c>
      <c r="AV64" s="4">
        <f>SUMIF('8 PRIMAIRE PRIVE'!$CN:$CN,$BQ64,'8 PRIMAIRE PRIVE'!$AO:$AO)</f>
        <v>247</v>
      </c>
      <c r="AW64" s="167" t="s">
        <v>142</v>
      </c>
      <c r="AX64" s="7" t="s">
        <v>119</v>
      </c>
      <c r="AY64" s="4">
        <f>SUMIF('9 COLLEGE PRIVE'!$CJ:$CJ,$BQ64,'9 COLLEGE PRIVE'!$K:$K)</f>
        <v>12862</v>
      </c>
      <c r="AZ64" s="4">
        <f>SUMIF('9 COLLEGE PRIVE'!$CJ:$CJ,$BQ64,'9 COLLEGE PRIVE'!$W:$W)</f>
        <v>1024</v>
      </c>
      <c r="BA64" s="4">
        <f>SUMIF('9 COLLEGE PRIVE'!$CJ:$CJ,$BQ64,'9 COLLEGE PRIVE'!$AX:$AX)</f>
        <v>3762</v>
      </c>
      <c r="BB64" s="4">
        <f>SUMIF('9 COLLEGE PRIVE'!$CJ:$CJ,$BQ64,'9 COLLEGE PRIVE'!$BB:$BB)</f>
        <v>1761</v>
      </c>
      <c r="BC64" s="4">
        <f>SUMIF('9 COLLEGE PRIVE'!$CJ:$CJ,$BQ64,'9 COLLEGE PRIVE'!$BL:$BL)</f>
        <v>763</v>
      </c>
      <c r="BD64" s="4">
        <f>SUMIF('9 COLLEGE PRIVE'!$CJ:$CJ,$BQ64,'9 COLLEGE PRIVE'!$AF:$AF)</f>
        <v>503</v>
      </c>
      <c r="BE64" s="4">
        <f>SUMIF('9 COLLEGE PRIVE'!$CJ:$CJ,$BQ64,'9 COLLEGE PRIVE'!$CK:$CK)</f>
        <v>15694</v>
      </c>
      <c r="BF64" s="4">
        <f>SUMIF('9 COLLEGE PRIVE'!$CJ:$CJ,$BQ64,'9 COLLEGE PRIVE'!$AJ:$AJ)</f>
        <v>131</v>
      </c>
      <c r="BG64" s="4">
        <f>SUMIF('10 LYCEE PRIVE'!$DQ:$DQ,$BQ64,'10 LYCEE PRIVE'!$U:$U)</f>
        <v>639</v>
      </c>
      <c r="BH64" s="4">
        <f>SUMIF('10 LYCEE PRIVE'!$DQ:$DQ,$BQ64,'10 LYCEE PRIVE'!$AQ:$AQ)</f>
        <v>66</v>
      </c>
      <c r="BI64" s="4">
        <f>SUMIF('10 LYCEE PRIVE'!$DQ:$DQ,$BQ64,'10 LYCEE PRIVE'!$DR:$DR)</f>
        <v>221</v>
      </c>
      <c r="BJ64" s="4">
        <f>SUMIF('10 LYCEE PRIVE'!$DQ:$DQ,$BQ64,'10 LYCEE PRIVE'!$DS:$DS)</f>
        <v>64</v>
      </c>
      <c r="BK64" s="4">
        <f>SUMIF('10 LYCEE PRIVE'!$DQ:$DQ,$BQ64,'10 LYCEE PRIVE'!$CQ:$CQ)</f>
        <v>72</v>
      </c>
      <c r="BL64" s="4">
        <f>SUMIF('10 LYCEE PRIVE'!$DQ:$DQ,$BQ64,'10 LYCEE PRIVE'!$BE:$BE)</f>
        <v>38</v>
      </c>
      <c r="BM64" s="4">
        <f>SUMIF('10 LYCEE PRIVE'!$DQ:$DQ,$BQ64,'10 LYCEE PRIVE'!$DT:$DT)</f>
        <v>1273</v>
      </c>
      <c r="BN64" s="4">
        <f>SUMIF('10 LYCEE PRIVE'!$DQ:$DQ,$BQ64,'10 LYCEE PRIVE'!$BI:$BI)</f>
        <v>9</v>
      </c>
      <c r="BO64" s="135"/>
      <c r="BP64" s="139" t="str">
        <f t="shared" si="0"/>
        <v>SAVA</v>
      </c>
      <c r="BQ64" s="139" t="str">
        <f t="shared" si="1"/>
        <v>SAVARURAL</v>
      </c>
    </row>
    <row r="65" spans="1:69">
      <c r="A65" s="162"/>
      <c r="B65" s="13" t="s">
        <v>120</v>
      </c>
      <c r="C65" s="12">
        <f>SUMIF('3 PRESCOLAIRE PUBLIC'!$AU:$AU,$BQ65,'3 PRESCOLAIRE PUBLIC'!$K:$K)</f>
        <v>2414</v>
      </c>
      <c r="D65" s="12">
        <f>SUMIF('3 PRESCOLAIRE PUBLIC'!$AU:$AU,$BQ65,'3 PRESCOLAIRE PUBLIC'!$T:$T)</f>
        <v>80</v>
      </c>
      <c r="E65" s="12">
        <f>SUMIF('3 PRESCOLAIRE PUBLIC'!$AU:$AU,$BQ65,'3 PRESCOLAIRE PUBLIC'!$AV:$AV)</f>
        <v>704</v>
      </c>
      <c r="F65" s="12">
        <f>SUMIF('3 PRESCOLAIRE PUBLIC'!$AU:$AU,$BQ65,'3 PRESCOLAIRE PUBLIC'!$AC:$AC)</f>
        <v>68</v>
      </c>
      <c r="G65" s="12">
        <f>SUMIF('3 PRESCOLAIRE PUBLIC'!$AU:$AU,$BQ65,'3 PRESCOLAIRE PUBLIC'!$AH:$AH)</f>
        <v>38</v>
      </c>
      <c r="H65" s="12">
        <f>SUMIF('4 PRIMAIRE PUBLIC'!$CR:$CR,$BQ65,'4 PRIMAIRE PUBLIC'!$M:$M)</f>
        <v>23341</v>
      </c>
      <c r="I65" s="12">
        <f>SUMIF('4 PRIMAIRE PUBLIC'!$CR:$CR,$BQ65,'4 PRIMAIRE PUBLIC'!$AA:$AA)</f>
        <v>4862</v>
      </c>
      <c r="J65" s="12">
        <f>SUMIF('4 PRIMAIRE PUBLIC'!$CR:$CR,$BQ65,'4 PRIMAIRE PUBLIC'!$BC:$BC)</f>
        <v>3102</v>
      </c>
      <c r="K65" s="12">
        <f>SUMIF('4 PRIMAIRE PUBLIC'!$CR:$CR,$BQ65,'4 PRIMAIRE PUBLIC'!$BG:$BG)</f>
        <v>1410</v>
      </c>
      <c r="L65" s="12">
        <f>SUMIF('4 PRIMAIRE PUBLIC'!$CR:$CR,$BQ65,'4 PRIMAIRE PUBLIC'!$BV:$BV)</f>
        <v>490</v>
      </c>
      <c r="M65" s="12">
        <f>SUMIF('4 PRIMAIRE PUBLIC'!$CR:$CR,$BQ65,'4 PRIMAIRE PUBLIC'!$AK:$AK)</f>
        <v>395</v>
      </c>
      <c r="N65" s="12">
        <f>SUMIF('4 PRIMAIRE PUBLIC'!$CR:$CR,$BQ65,'4 PRIMAIRE PUBLIC'!$CS:$CS)</f>
        <v>14245</v>
      </c>
      <c r="O65" s="12">
        <f>SUMIF('4 PRIMAIRE PUBLIC'!$CR:$CR,$BQ65,'4 PRIMAIRE PUBLIC'!$AO:$AO)</f>
        <v>67</v>
      </c>
      <c r="P65" s="162"/>
      <c r="Q65" s="13" t="s">
        <v>120</v>
      </c>
      <c r="R65" s="12">
        <f>SUMIF('5 COLLEGE PUBLIC'!$CM:$CM,$BQ65,'5 COLLEGE PUBLIC'!$K:$K)</f>
        <v>11277</v>
      </c>
      <c r="S65" s="12">
        <f>SUMIF('5 COLLEGE PUBLIC'!$CM:$CM,$BQ65,'5 COLLEGE PUBLIC'!$W:$W)</f>
        <v>1730</v>
      </c>
      <c r="T65" s="12">
        <f>SUMIF('5 COLLEGE PUBLIC'!$CM:$CM,$BQ65,'5 COLLEGE PUBLIC'!$AX:$AX)</f>
        <v>2563</v>
      </c>
      <c r="U65" s="12">
        <f>SUMIF('5 COLLEGE PUBLIC'!$CM:$CM,$BQ65,'5 COLLEGE PUBLIC'!$BB:$BB)</f>
        <v>1020</v>
      </c>
      <c r="V65" s="12">
        <f>SUMIF('5 COLLEGE PUBLIC'!$CM:$CM,$BQ65,'5 COLLEGE PUBLIC'!$BQ:$BQ)</f>
        <v>382</v>
      </c>
      <c r="W65" s="12">
        <f>SUMIF('5 COLLEGE PUBLIC'!$CM:$CM,$BQ65,'5 COLLEGE PUBLIC'!$AF:$AF)</f>
        <v>151</v>
      </c>
      <c r="X65" s="12">
        <f>SUMIF('5 COLLEGE PUBLIC'!$CM:$CM,$BQ65,'5 COLLEGE PUBLIC'!$CN:$CN)</f>
        <v>6742</v>
      </c>
      <c r="Y65" s="12">
        <f>SUMIF('5 COLLEGE PUBLIC'!$CM:$CM,$BQ65,'5 COLLEGE PUBLIC'!$AJ:$AJ)</f>
        <v>9</v>
      </c>
      <c r="Z65" s="8">
        <f>SUMIF('6 LYCEE PUBLIC'!$DT:$DT,$BQ65,'6 LYCEE PUBLIC'!$U:$U)</f>
        <v>7038</v>
      </c>
      <c r="AA65" s="8">
        <f>SUMIF('6 LYCEE PUBLIC'!$DT:$DT,$BQ65,'6 LYCEE PUBLIC'!$AQ:$AQ)</f>
        <v>437</v>
      </c>
      <c r="AB65" s="8">
        <f>SUMIF('6 LYCEE PUBLIC'!$DT:$DT,$BQ65,'6 LYCEE PUBLIC'!$DU:$DU)</f>
        <v>1598</v>
      </c>
      <c r="AC65" s="8">
        <f>SUMIF('6 LYCEE PUBLIC'!$DT:$DT,$BQ65,'6 LYCEE PUBLIC'!$DV:$DV)</f>
        <v>653</v>
      </c>
      <c r="AD65" s="8">
        <f>SUMIF('6 LYCEE PUBLIC'!$DT:$DT,$BQ65,'6 LYCEE PUBLIC'!$CV:$CV)</f>
        <v>248</v>
      </c>
      <c r="AE65" s="8">
        <f>SUMIF('6 LYCEE PUBLIC'!$DT:$DT,$BQ65,'6 LYCEE PUBLIC'!$BE:$BE)</f>
        <v>97</v>
      </c>
      <c r="AF65" s="8">
        <f>SUMIF('6 LYCEE PUBLIC'!$DT:$DT,$BQ65,'6 LYCEE PUBLIC'!$DW:$DW)</f>
        <v>5890</v>
      </c>
      <c r="AG65" s="8">
        <f>SUMIF('6 LYCEE PUBLIC'!$DT:$DT,$BQ65,'6 LYCEE PUBLIC'!$BI:$BI)</f>
        <v>4</v>
      </c>
      <c r="AH65" s="162"/>
      <c r="AI65" s="7" t="s">
        <v>120</v>
      </c>
      <c r="AJ65" s="8">
        <f>SUMIF('7 PRESCOLAIRE PRIVE'!$AP:$AP,$BQ65,'7 PRESCOLAIRE PRIVE'!$K:$K)</f>
        <v>8919</v>
      </c>
      <c r="AK65" s="8">
        <f>SUMIF('7 PRESCOLAIRE PRIVE'!$AP:$AP,$BQ65,'7 PRESCOLAIRE PRIVE'!$T:$T)</f>
        <v>288</v>
      </c>
      <c r="AL65" s="8">
        <f>SUMIF('7 PRESCOLAIRE PRIVE'!$AP:$AP,$BQ65,'7 PRESCOLAIRE PRIVE'!$AQ:$AQ)</f>
        <v>5236</v>
      </c>
      <c r="AM65" s="8">
        <f>SUMIF('7 PRESCOLAIRE PRIVE'!$AP:$AP,$BQ65,'7 PRESCOLAIRE PRIVE'!$X:$X)</f>
        <v>279</v>
      </c>
      <c r="AN65" s="8">
        <f>SUMIF('7 PRESCOLAIRE PRIVE'!$AP:$AP,$BQ65,'7 PRESCOLAIRE PRIVE'!$AC:$AC)</f>
        <v>102</v>
      </c>
      <c r="AO65" s="4">
        <f>SUMIF('8 PRIMAIRE PRIVE'!$CN:$CN,$BQ65,'8 PRIMAIRE PRIVE'!$M:$M)</f>
        <v>20038</v>
      </c>
      <c r="AP65" s="4">
        <f>SUMIF('8 PRIMAIRE PRIVE'!$CN:$CN,$BQ65,'8 PRIMAIRE PRIVE'!$AA:$AA)</f>
        <v>1675</v>
      </c>
      <c r="AQ65" s="4">
        <f>SUMIF('8 PRIMAIRE PRIVE'!$CN:$CN,$BQ65,'8 PRIMAIRE PRIVE'!$BC:$BC)</f>
        <v>3960</v>
      </c>
      <c r="AR65" s="4">
        <f>SUMIF('8 PRIMAIRE PRIVE'!$CN:$CN,$BQ65,'8 PRIMAIRE PRIVE'!$BG:$BG)</f>
        <v>2517</v>
      </c>
      <c r="AS65" s="4">
        <f>SUMIF('8 PRIMAIRE PRIVE'!$CN:$CN,$BQ65,'8 PRIMAIRE PRIVE'!$BQ:$BQ)</f>
        <v>525</v>
      </c>
      <c r="AT65" s="4">
        <f>SUMIF('8 PRIMAIRE PRIVE'!$CN:$CN,$BQ65,'8 PRIMAIRE PRIVE'!$AK:$AK)</f>
        <v>548</v>
      </c>
      <c r="AU65" s="4">
        <f>SUMIF('8 PRIMAIRE PRIVE'!$CN:$CN,$BQ65,'8 PRIMAIRE PRIVE'!$CO:$CO)</f>
        <v>23603</v>
      </c>
      <c r="AV65" s="4">
        <f>SUMIF('8 PRIMAIRE PRIVE'!$CN:$CN,$BQ65,'8 PRIMAIRE PRIVE'!$AO:$AO)</f>
        <v>104</v>
      </c>
      <c r="AW65" s="167"/>
      <c r="AX65" s="7" t="s">
        <v>120</v>
      </c>
      <c r="AY65" s="4">
        <f>SUMIF('9 COLLEGE PRIVE'!$CJ:$CJ,$BQ65,'9 COLLEGE PRIVE'!$K:$K)</f>
        <v>13552</v>
      </c>
      <c r="AZ65" s="4">
        <f>SUMIF('9 COLLEGE PRIVE'!$CJ:$CJ,$BQ65,'9 COLLEGE PRIVE'!$W:$W)</f>
        <v>1280</v>
      </c>
      <c r="BA65" s="4">
        <f>SUMIF('9 COLLEGE PRIVE'!$CJ:$CJ,$BQ65,'9 COLLEGE PRIVE'!$AX:$AX)</f>
        <v>6332</v>
      </c>
      <c r="BB65" s="4">
        <f>SUMIF('9 COLLEGE PRIVE'!$CJ:$CJ,$BQ65,'9 COLLEGE PRIVE'!$BB:$BB)</f>
        <v>2565</v>
      </c>
      <c r="BC65" s="4">
        <f>SUMIF('9 COLLEGE PRIVE'!$CJ:$CJ,$BQ65,'9 COLLEGE PRIVE'!$BL:$BL)</f>
        <v>582</v>
      </c>
      <c r="BD65" s="4">
        <f>SUMIF('9 COLLEGE PRIVE'!$CJ:$CJ,$BQ65,'9 COLLEGE PRIVE'!$AF:$AF)</f>
        <v>410</v>
      </c>
      <c r="BE65" s="4">
        <f>SUMIF('9 COLLEGE PRIVE'!$CJ:$CJ,$BQ65,'9 COLLEGE PRIVE'!$CK:$CK)</f>
        <v>14771</v>
      </c>
      <c r="BF65" s="4">
        <f>SUMIF('9 COLLEGE PRIVE'!$CJ:$CJ,$BQ65,'9 COLLEGE PRIVE'!$AJ:$AJ)</f>
        <v>69</v>
      </c>
      <c r="BG65" s="4">
        <f>SUMIF('10 LYCEE PRIVE'!$DQ:$DQ,$BQ65,'10 LYCEE PRIVE'!$U:$U)</f>
        <v>4994</v>
      </c>
      <c r="BH65" s="4">
        <f>SUMIF('10 LYCEE PRIVE'!$DQ:$DQ,$BQ65,'10 LYCEE PRIVE'!$AQ:$AQ)</f>
        <v>356</v>
      </c>
      <c r="BI65" s="4">
        <f>SUMIF('10 LYCEE PRIVE'!$DQ:$DQ,$BQ65,'10 LYCEE PRIVE'!$DR:$DR)</f>
        <v>2011</v>
      </c>
      <c r="BJ65" s="4">
        <f>SUMIF('10 LYCEE PRIVE'!$DQ:$DQ,$BQ65,'10 LYCEE PRIVE'!$DS:$DS)</f>
        <v>1001</v>
      </c>
      <c r="BK65" s="4">
        <f>SUMIF('10 LYCEE PRIVE'!$DQ:$DQ,$BQ65,'10 LYCEE PRIVE'!$CQ:$CQ)</f>
        <v>309</v>
      </c>
      <c r="BL65" s="4">
        <f>SUMIF('10 LYCEE PRIVE'!$DQ:$DQ,$BQ65,'10 LYCEE PRIVE'!$BE:$BE)</f>
        <v>146</v>
      </c>
      <c r="BM65" s="4">
        <f>SUMIF('10 LYCEE PRIVE'!$DQ:$DQ,$BQ65,'10 LYCEE PRIVE'!$DT:$DT)</f>
        <v>7392</v>
      </c>
      <c r="BN65" s="4">
        <f>SUMIF('10 LYCEE PRIVE'!$DQ:$DQ,$BQ65,'10 LYCEE PRIVE'!$BI:$BI)</f>
        <v>26</v>
      </c>
      <c r="BO65" s="135"/>
      <c r="BP65" s="139" t="str">
        <f t="shared" si="0"/>
        <v>SAVA</v>
      </c>
      <c r="BQ65" s="139" t="str">
        <f t="shared" si="1"/>
        <v>SAVAURBAIN</v>
      </c>
    </row>
    <row r="66" spans="1:69">
      <c r="A66" s="162"/>
      <c r="B66" s="34" t="s">
        <v>102</v>
      </c>
      <c r="C66" s="35">
        <f>SUMIF('3 PRESCOLAIRE PUBLIC'!$AU:$AU,$BQ66,'3 PRESCOLAIRE PUBLIC'!$K:$K)</f>
        <v>12458</v>
      </c>
      <c r="D66" s="35">
        <f>SUMIF('3 PRESCOLAIRE PUBLIC'!$AU:$AU,$BQ66,'3 PRESCOLAIRE PUBLIC'!$T:$T)</f>
        <v>340</v>
      </c>
      <c r="E66" s="35">
        <f>SUMIF('3 PRESCOLAIRE PUBLIC'!$AU:$AU,$BQ66,'3 PRESCOLAIRE PUBLIC'!$AV:$AV)</f>
        <v>4555</v>
      </c>
      <c r="F66" s="35">
        <f>SUMIF('3 PRESCOLAIRE PUBLIC'!$AU:$AU,$BQ66,'3 PRESCOLAIRE PUBLIC'!$AC:$AC)</f>
        <v>412</v>
      </c>
      <c r="G66" s="35">
        <f>SUMIF('3 PRESCOLAIRE PUBLIC'!$AU:$AU,$BQ66,'3 PRESCOLAIRE PUBLIC'!$AH:$AH)</f>
        <v>306</v>
      </c>
      <c r="H66" s="35">
        <f>SUMIF('4 PRIMAIRE PUBLIC'!$CR:$CR,$BQ66,'4 PRIMAIRE PUBLIC'!$M:$M)</f>
        <v>214188</v>
      </c>
      <c r="I66" s="35">
        <f>SUMIF('4 PRIMAIRE PUBLIC'!$CR:$CR,$BQ66,'4 PRIMAIRE PUBLIC'!$AA:$AA)</f>
        <v>51143</v>
      </c>
      <c r="J66" s="35">
        <f>SUMIF('4 PRIMAIRE PUBLIC'!$CR:$CR,$BQ66,'4 PRIMAIRE PUBLIC'!$BC:$BC)</f>
        <v>20887</v>
      </c>
      <c r="K66" s="35">
        <f>SUMIF('4 PRIMAIRE PUBLIC'!$CR:$CR,$BQ66,'4 PRIMAIRE PUBLIC'!$BG:$BG)</f>
        <v>7744</v>
      </c>
      <c r="L66" s="35">
        <f>SUMIF('4 PRIMAIRE PUBLIC'!$CR:$CR,$BQ66,'4 PRIMAIRE PUBLIC'!$BV:$BV)</f>
        <v>4997</v>
      </c>
      <c r="M66" s="35">
        <f>SUMIF('4 PRIMAIRE PUBLIC'!$CR:$CR,$BQ66,'4 PRIMAIRE PUBLIC'!$AK:$AK)</f>
        <v>4640</v>
      </c>
      <c r="N66" s="35">
        <f>SUMIF('4 PRIMAIRE PUBLIC'!$CR:$CR,$BQ66,'4 PRIMAIRE PUBLIC'!$CS:$CS)</f>
        <v>138037</v>
      </c>
      <c r="O66" s="35">
        <f>SUMIF('4 PRIMAIRE PUBLIC'!$CR:$CR,$BQ66,'4 PRIMAIRE PUBLIC'!$AO:$AO)</f>
        <v>1362</v>
      </c>
      <c r="P66" s="162"/>
      <c r="Q66" s="34" t="s">
        <v>102</v>
      </c>
      <c r="R66" s="35">
        <f>SUMIF('5 COLLEGE PUBLIC'!$CM:$CM,$BQ66,'5 COLLEGE PUBLIC'!$K:$K)</f>
        <v>36234</v>
      </c>
      <c r="S66" s="35">
        <f>SUMIF('5 COLLEGE PUBLIC'!$CM:$CM,$BQ66,'5 COLLEGE PUBLIC'!$W:$W)</f>
        <v>4510</v>
      </c>
      <c r="T66" s="35">
        <f>SUMIF('5 COLLEGE PUBLIC'!$CM:$CM,$BQ66,'5 COLLEGE PUBLIC'!$AX:$AX)</f>
        <v>7172</v>
      </c>
      <c r="U66" s="35">
        <f>SUMIF('5 COLLEGE PUBLIC'!$CM:$CM,$BQ66,'5 COLLEGE PUBLIC'!$BB:$BB)</f>
        <v>2676</v>
      </c>
      <c r="V66" s="35">
        <f>SUMIF('5 COLLEGE PUBLIC'!$CM:$CM,$BQ66,'5 COLLEGE PUBLIC'!$BQ:$BQ)</f>
        <v>1798</v>
      </c>
      <c r="W66" s="35">
        <f>SUMIF('5 COLLEGE PUBLIC'!$CM:$CM,$BQ66,'5 COLLEGE PUBLIC'!$AF:$AF)</f>
        <v>780</v>
      </c>
      <c r="X66" s="35">
        <f>SUMIF('5 COLLEGE PUBLIC'!$CM:$CM,$BQ66,'5 COLLEGE PUBLIC'!$CN:$CN)</f>
        <v>29836</v>
      </c>
      <c r="Y66" s="35">
        <f>SUMIF('5 COLLEGE PUBLIC'!$CM:$CM,$BQ66,'5 COLLEGE PUBLIC'!$AJ:$AJ)</f>
        <v>131</v>
      </c>
      <c r="Z66" s="35">
        <f>SUMIF('6 LYCEE PUBLIC'!$DT:$DT,$BQ66,'6 LYCEE PUBLIC'!$U:$U)</f>
        <v>10519</v>
      </c>
      <c r="AA66" s="35">
        <f>SUMIF('6 LYCEE PUBLIC'!$DT:$DT,$BQ66,'6 LYCEE PUBLIC'!$AQ:$AQ)</f>
        <v>619</v>
      </c>
      <c r="AB66" s="35">
        <f>SUMIF('6 LYCEE PUBLIC'!$DT:$DT,$BQ66,'6 LYCEE PUBLIC'!$DU:$DU)</f>
        <v>2147</v>
      </c>
      <c r="AC66" s="35">
        <f>SUMIF('6 LYCEE PUBLIC'!$DT:$DT,$BQ66,'6 LYCEE PUBLIC'!$DV:$DV)</f>
        <v>925</v>
      </c>
      <c r="AD66" s="35">
        <f>SUMIF('6 LYCEE PUBLIC'!$DT:$DT,$BQ66,'6 LYCEE PUBLIC'!$CV:$CV)</f>
        <v>449</v>
      </c>
      <c r="AE66" s="35">
        <f>SUMIF('6 LYCEE PUBLIC'!$DT:$DT,$BQ66,'6 LYCEE PUBLIC'!$BE:$BE)</f>
        <v>157</v>
      </c>
      <c r="AF66" s="35">
        <f>SUMIF('6 LYCEE PUBLIC'!$DT:$DT,$BQ66,'6 LYCEE PUBLIC'!$DW:$DW)</f>
        <v>8599</v>
      </c>
      <c r="AG66" s="35">
        <f>SUMIF('6 LYCEE PUBLIC'!$DT:$DT,$BQ66,'6 LYCEE PUBLIC'!$BI:$BI)</f>
        <v>19</v>
      </c>
      <c r="AH66" s="162"/>
      <c r="AI66" s="34" t="s">
        <v>102</v>
      </c>
      <c r="AJ66" s="35">
        <f>SUMIF('7 PRESCOLAIRE PRIVE'!$AP:$AP,$BQ66,'7 PRESCOLAIRE PRIVE'!$K:$K)</f>
        <v>16984</v>
      </c>
      <c r="AK66" s="35">
        <f>SUMIF('7 PRESCOLAIRE PRIVE'!$AP:$AP,$BQ66,'7 PRESCOLAIRE PRIVE'!$T:$T)</f>
        <v>552</v>
      </c>
      <c r="AL66" s="35">
        <f>SUMIF('7 PRESCOLAIRE PRIVE'!$AP:$AP,$BQ66,'7 PRESCOLAIRE PRIVE'!$AQ:$AQ)</f>
        <v>9556</v>
      </c>
      <c r="AM66" s="35">
        <f>SUMIF('7 PRESCOLAIRE PRIVE'!$AP:$AP,$BQ66,'7 PRESCOLAIRE PRIVE'!$X:$X)</f>
        <v>542</v>
      </c>
      <c r="AN66" s="35">
        <f>SUMIF('7 PRESCOLAIRE PRIVE'!$AP:$AP,$BQ66,'7 PRESCOLAIRE PRIVE'!$AC:$AC)</f>
        <v>305</v>
      </c>
      <c r="AO66" s="35">
        <f>SUMIF('8 PRIMAIRE PRIVE'!$CN:$CN,$BQ66,'8 PRIMAIRE PRIVE'!$M:$M)</f>
        <v>52299</v>
      </c>
      <c r="AP66" s="35">
        <f>SUMIF('8 PRIMAIRE PRIVE'!$CN:$CN,$BQ66,'8 PRIMAIRE PRIVE'!$AA:$AA)</f>
        <v>7157</v>
      </c>
      <c r="AQ66" s="35">
        <f>SUMIF('8 PRIMAIRE PRIVE'!$CN:$CN,$BQ66,'8 PRIMAIRE PRIVE'!$BC:$BC)</f>
        <v>11704</v>
      </c>
      <c r="AR66" s="35">
        <f>SUMIF('8 PRIMAIRE PRIVE'!$CN:$CN,$BQ66,'8 PRIMAIRE PRIVE'!$BG:$BG)</f>
        <v>6282</v>
      </c>
      <c r="AS66" s="35">
        <f>SUMIF('8 PRIMAIRE PRIVE'!$CN:$CN,$BQ66,'8 PRIMAIRE PRIVE'!$BQ:$BQ)</f>
        <v>1452</v>
      </c>
      <c r="AT66" s="35">
        <f>SUMIF('8 PRIMAIRE PRIVE'!$CN:$CN,$BQ66,'8 PRIMAIRE PRIVE'!$AK:$AK)</f>
        <v>1555</v>
      </c>
      <c r="AU66" s="35">
        <f>SUMIF('8 PRIMAIRE PRIVE'!$CN:$CN,$BQ66,'8 PRIMAIRE PRIVE'!$CO:$CO)</f>
        <v>61611</v>
      </c>
      <c r="AV66" s="35">
        <f>SUMIF('8 PRIMAIRE PRIVE'!$CN:$CN,$BQ66,'8 PRIMAIRE PRIVE'!$AO:$AO)</f>
        <v>351</v>
      </c>
      <c r="AW66" s="167"/>
      <c r="AX66" s="34" t="s">
        <v>102</v>
      </c>
      <c r="AY66" s="35">
        <f>SUMIF('9 COLLEGE PRIVE'!$CJ:$CJ,$BQ66,'9 COLLEGE PRIVE'!$K:$K)</f>
        <v>26414</v>
      </c>
      <c r="AZ66" s="35">
        <f>SUMIF('9 COLLEGE PRIVE'!$CJ:$CJ,$BQ66,'9 COLLEGE PRIVE'!$W:$W)</f>
        <v>2304</v>
      </c>
      <c r="BA66" s="35">
        <f>SUMIF('9 COLLEGE PRIVE'!$CJ:$CJ,$BQ66,'9 COLLEGE PRIVE'!$AX:$AX)</f>
        <v>10094</v>
      </c>
      <c r="BB66" s="35">
        <f>SUMIF('9 COLLEGE PRIVE'!$CJ:$CJ,$BQ66,'9 COLLEGE PRIVE'!$BB:$BB)</f>
        <v>4326</v>
      </c>
      <c r="BC66" s="35">
        <f>SUMIF('9 COLLEGE PRIVE'!$CJ:$CJ,$BQ66,'9 COLLEGE PRIVE'!$BL:$BL)</f>
        <v>1345</v>
      </c>
      <c r="BD66" s="35">
        <f>SUMIF('9 COLLEGE PRIVE'!$CJ:$CJ,$BQ66,'9 COLLEGE PRIVE'!$AF:$AF)</f>
        <v>913</v>
      </c>
      <c r="BE66" s="35">
        <f>SUMIF('9 COLLEGE PRIVE'!$CJ:$CJ,$BQ66,'9 COLLEGE PRIVE'!$CK:$CK)</f>
        <v>30465</v>
      </c>
      <c r="BF66" s="35">
        <f>SUMIF('9 COLLEGE PRIVE'!$CJ:$CJ,$BQ66,'9 COLLEGE PRIVE'!$AJ:$AJ)</f>
        <v>200</v>
      </c>
      <c r="BG66" s="35">
        <f>SUMIF('10 LYCEE PRIVE'!$DQ:$DQ,$BQ66,'10 LYCEE PRIVE'!$U:$U)</f>
        <v>5633</v>
      </c>
      <c r="BH66" s="35">
        <f>SUMIF('10 LYCEE PRIVE'!$DQ:$DQ,$BQ66,'10 LYCEE PRIVE'!$AQ:$AQ)</f>
        <v>422</v>
      </c>
      <c r="BI66" s="35">
        <f>SUMIF('10 LYCEE PRIVE'!$DQ:$DQ,$BQ66,'10 LYCEE PRIVE'!$DR:$DR)</f>
        <v>2232</v>
      </c>
      <c r="BJ66" s="35">
        <f>SUMIF('10 LYCEE PRIVE'!$DQ:$DQ,$BQ66,'10 LYCEE PRIVE'!$DS:$DS)</f>
        <v>1065</v>
      </c>
      <c r="BK66" s="35">
        <f>SUMIF('10 LYCEE PRIVE'!$DQ:$DQ,$BQ66,'10 LYCEE PRIVE'!$CQ:$CQ)</f>
        <v>381</v>
      </c>
      <c r="BL66" s="35">
        <f>SUMIF('10 LYCEE PRIVE'!$DQ:$DQ,$BQ66,'10 LYCEE PRIVE'!$BE:$BE)</f>
        <v>184</v>
      </c>
      <c r="BM66" s="35">
        <f>SUMIF('10 LYCEE PRIVE'!$DQ:$DQ,$BQ66,'10 LYCEE PRIVE'!$DT:$DT)</f>
        <v>8665</v>
      </c>
      <c r="BN66" s="35">
        <f>SUMIF('10 LYCEE PRIVE'!$DQ:$DQ,$BQ66,'10 LYCEE PRIVE'!$BI:$BI)</f>
        <v>35</v>
      </c>
      <c r="BO66" s="135"/>
      <c r="BP66" s="139" t="str">
        <f t="shared" si="0"/>
        <v>SAVA</v>
      </c>
      <c r="BQ66" s="139" t="str">
        <f t="shared" si="1"/>
        <v>SAVATOTAL</v>
      </c>
    </row>
    <row r="67" spans="1:69">
      <c r="A67" s="162" t="s">
        <v>143</v>
      </c>
      <c r="B67" s="13" t="s">
        <v>119</v>
      </c>
      <c r="C67" s="12">
        <f>SUMIF('3 PRESCOLAIRE PUBLIC'!$AU:$AU,$BQ67,'3 PRESCOLAIRE PUBLIC'!$K:$K)</f>
        <v>63483</v>
      </c>
      <c r="D67" s="12">
        <f>SUMIF('3 PRESCOLAIRE PUBLIC'!$AU:$AU,$BQ67,'3 PRESCOLAIRE PUBLIC'!$T:$T)</f>
        <v>1645</v>
      </c>
      <c r="E67" s="12">
        <f>SUMIF('3 PRESCOLAIRE PUBLIC'!$AU:$AU,$BQ67,'3 PRESCOLAIRE PUBLIC'!$AV:$AV)</f>
        <v>7526</v>
      </c>
      <c r="F67" s="12">
        <f>SUMIF('3 PRESCOLAIRE PUBLIC'!$AU:$AU,$BQ67,'3 PRESCOLAIRE PUBLIC'!$AC:$AC)</f>
        <v>2589</v>
      </c>
      <c r="G67" s="12">
        <f>SUMIF('3 PRESCOLAIRE PUBLIC'!$AU:$AU,$BQ67,'3 PRESCOLAIRE PUBLIC'!$AH:$AH)</f>
        <v>1723</v>
      </c>
      <c r="H67" s="12">
        <f>SUMIF('4 PRIMAIRE PUBLIC'!$CR:$CR,$BQ67,'4 PRIMAIRE PUBLIC'!$M:$M)</f>
        <v>318310</v>
      </c>
      <c r="I67" s="12">
        <f>SUMIF('4 PRIMAIRE PUBLIC'!$CR:$CR,$BQ67,'4 PRIMAIRE PUBLIC'!$AA:$AA)</f>
        <v>65437</v>
      </c>
      <c r="J67" s="12">
        <f>SUMIF('4 PRIMAIRE PUBLIC'!$CR:$CR,$BQ67,'4 PRIMAIRE PUBLIC'!$BC:$BC)</f>
        <v>27532</v>
      </c>
      <c r="K67" s="12">
        <f>SUMIF('4 PRIMAIRE PUBLIC'!$CR:$CR,$BQ67,'4 PRIMAIRE PUBLIC'!$BG:$BG)</f>
        <v>13831</v>
      </c>
      <c r="L67" s="12">
        <f>SUMIF('4 PRIMAIRE PUBLIC'!$CR:$CR,$BQ67,'4 PRIMAIRE PUBLIC'!$BV:$BV)</f>
        <v>8956</v>
      </c>
      <c r="M67" s="12">
        <f>SUMIF('4 PRIMAIRE PUBLIC'!$CR:$CR,$BQ67,'4 PRIMAIRE PUBLIC'!$AK:$AK)</f>
        <v>7444</v>
      </c>
      <c r="N67" s="12">
        <f>SUMIF('4 PRIMAIRE PUBLIC'!$CR:$CR,$BQ67,'4 PRIMAIRE PUBLIC'!$CS:$CS)</f>
        <v>181346</v>
      </c>
      <c r="O67" s="12">
        <f>SUMIF('4 PRIMAIRE PUBLIC'!$CR:$CR,$BQ67,'4 PRIMAIRE PUBLIC'!$AO:$AO)</f>
        <v>2400</v>
      </c>
      <c r="P67" s="162" t="s">
        <v>143</v>
      </c>
      <c r="Q67" s="13" t="s">
        <v>119</v>
      </c>
      <c r="R67" s="12">
        <f>SUMIF('5 COLLEGE PUBLIC'!$CM:$CM,$BQ67,'5 COLLEGE PUBLIC'!$K:$K)</f>
        <v>46177</v>
      </c>
      <c r="S67" s="12">
        <f>SUMIF('5 COLLEGE PUBLIC'!$CM:$CM,$BQ67,'5 COLLEGE PUBLIC'!$W:$W)</f>
        <v>2926</v>
      </c>
      <c r="T67" s="12">
        <f>SUMIF('5 COLLEGE PUBLIC'!$CM:$CM,$BQ67,'5 COLLEGE PUBLIC'!$AX:$AX)</f>
        <v>6789</v>
      </c>
      <c r="U67" s="12">
        <f>SUMIF('5 COLLEGE PUBLIC'!$CM:$CM,$BQ67,'5 COLLEGE PUBLIC'!$BB:$BB)</f>
        <v>3395</v>
      </c>
      <c r="V67" s="12">
        <f>SUMIF('5 COLLEGE PUBLIC'!$CM:$CM,$BQ67,'5 COLLEGE PUBLIC'!$BQ:$BQ)</f>
        <v>2537</v>
      </c>
      <c r="W67" s="12">
        <f>SUMIF('5 COLLEGE PUBLIC'!$CM:$CM,$BQ67,'5 COLLEGE PUBLIC'!$AF:$AF)</f>
        <v>1095</v>
      </c>
      <c r="X67" s="12">
        <f>SUMIF('5 COLLEGE PUBLIC'!$CM:$CM,$BQ67,'5 COLLEGE PUBLIC'!$CN:$CN)</f>
        <v>36226</v>
      </c>
      <c r="Y67" s="12">
        <f>SUMIF('5 COLLEGE PUBLIC'!$CM:$CM,$BQ67,'5 COLLEGE PUBLIC'!$AJ:$AJ)</f>
        <v>270</v>
      </c>
      <c r="Z67" s="8">
        <f>SUMIF('6 LYCEE PUBLIC'!$DT:$DT,$BQ67,'6 LYCEE PUBLIC'!$U:$U)</f>
        <v>8248</v>
      </c>
      <c r="AA67" s="8">
        <f>SUMIF('6 LYCEE PUBLIC'!$DT:$DT,$BQ67,'6 LYCEE PUBLIC'!$AQ:$AQ)</f>
        <v>619</v>
      </c>
      <c r="AB67" s="8">
        <f>SUMIF('6 LYCEE PUBLIC'!$DT:$DT,$BQ67,'6 LYCEE PUBLIC'!$DU:$DU)</f>
        <v>1941</v>
      </c>
      <c r="AC67" s="8">
        <f>SUMIF('6 LYCEE PUBLIC'!$DT:$DT,$BQ67,'6 LYCEE PUBLIC'!$DV:$DV)</f>
        <v>995</v>
      </c>
      <c r="AD67" s="8">
        <f>SUMIF('6 LYCEE PUBLIC'!$DT:$DT,$BQ67,'6 LYCEE PUBLIC'!$CV:$CV)</f>
        <v>439</v>
      </c>
      <c r="AE67" s="8">
        <f>SUMIF('6 LYCEE PUBLIC'!$DT:$DT,$BQ67,'6 LYCEE PUBLIC'!$BE:$BE)</f>
        <v>170</v>
      </c>
      <c r="AF67" s="8">
        <f>SUMIF('6 LYCEE PUBLIC'!$DT:$DT,$BQ67,'6 LYCEE PUBLIC'!$DW:$DW)</f>
        <v>6569</v>
      </c>
      <c r="AG67" s="8">
        <f>SUMIF('6 LYCEE PUBLIC'!$DT:$DT,$BQ67,'6 LYCEE PUBLIC'!$BI:$BI)</f>
        <v>40</v>
      </c>
      <c r="AH67" s="162" t="s">
        <v>143</v>
      </c>
      <c r="AI67" s="7" t="s">
        <v>119</v>
      </c>
      <c r="AJ67" s="8">
        <f>SUMIF('7 PRESCOLAIRE PRIVE'!$AP:$AP,$BQ67,'7 PRESCOLAIRE PRIVE'!$K:$K)</f>
        <v>4418</v>
      </c>
      <c r="AK67" s="8">
        <f>SUMIF('7 PRESCOLAIRE PRIVE'!$AP:$AP,$BQ67,'7 PRESCOLAIRE PRIVE'!$T:$T)</f>
        <v>176</v>
      </c>
      <c r="AL67" s="8">
        <f>SUMIF('7 PRESCOLAIRE PRIVE'!$AP:$AP,$BQ67,'7 PRESCOLAIRE PRIVE'!$AQ:$AQ)</f>
        <v>1998</v>
      </c>
      <c r="AM67" s="8">
        <f>SUMIF('7 PRESCOLAIRE PRIVE'!$AP:$AP,$BQ67,'7 PRESCOLAIRE PRIVE'!$X:$X)</f>
        <v>181</v>
      </c>
      <c r="AN67" s="8">
        <f>SUMIF('7 PRESCOLAIRE PRIVE'!$AP:$AP,$BQ67,'7 PRESCOLAIRE PRIVE'!$AC:$AC)</f>
        <v>140</v>
      </c>
      <c r="AO67" s="4">
        <f>SUMIF('8 PRIMAIRE PRIVE'!$CN:$CN,$BQ67,'8 PRIMAIRE PRIVE'!$M:$M)</f>
        <v>25593</v>
      </c>
      <c r="AP67" s="4">
        <f>SUMIF('8 PRIMAIRE PRIVE'!$CN:$CN,$BQ67,'8 PRIMAIRE PRIVE'!$AA:$AA)</f>
        <v>2574</v>
      </c>
      <c r="AQ67" s="4">
        <f>SUMIF('8 PRIMAIRE PRIVE'!$CN:$CN,$BQ67,'8 PRIMAIRE PRIVE'!$BC:$BC)</f>
        <v>4809</v>
      </c>
      <c r="AR67" s="4">
        <f>SUMIF('8 PRIMAIRE PRIVE'!$CN:$CN,$BQ67,'8 PRIMAIRE PRIVE'!$BG:$BG)</f>
        <v>3128</v>
      </c>
      <c r="AS67" s="4">
        <f>SUMIF('8 PRIMAIRE PRIVE'!$CN:$CN,$BQ67,'8 PRIMAIRE PRIVE'!$BQ:$BQ)</f>
        <v>780</v>
      </c>
      <c r="AT67" s="4">
        <f>SUMIF('8 PRIMAIRE PRIVE'!$CN:$CN,$BQ67,'8 PRIMAIRE PRIVE'!$AK:$AK)</f>
        <v>774</v>
      </c>
      <c r="AU67" s="4">
        <f>SUMIF('8 PRIMAIRE PRIVE'!$CN:$CN,$BQ67,'8 PRIMAIRE PRIVE'!$CO:$CO)</f>
        <v>27947</v>
      </c>
      <c r="AV67" s="4">
        <f>SUMIF('8 PRIMAIRE PRIVE'!$CN:$CN,$BQ67,'8 PRIMAIRE PRIVE'!$AO:$AO)</f>
        <v>216</v>
      </c>
      <c r="AW67" s="167" t="s">
        <v>143</v>
      </c>
      <c r="AX67" s="7" t="s">
        <v>119</v>
      </c>
      <c r="AY67" s="4">
        <f>SUMIF('9 COLLEGE PRIVE'!$CJ:$CJ,$BQ67,'9 COLLEGE PRIVE'!$K:$K)</f>
        <v>13650</v>
      </c>
      <c r="AZ67" s="4">
        <f>SUMIF('9 COLLEGE PRIVE'!$CJ:$CJ,$BQ67,'9 COLLEGE PRIVE'!$W:$W)</f>
        <v>797</v>
      </c>
      <c r="BA67" s="4">
        <f>SUMIF('9 COLLEGE PRIVE'!$CJ:$CJ,$BQ67,'9 COLLEGE PRIVE'!$AX:$AX)</f>
        <v>29767</v>
      </c>
      <c r="BB67" s="4">
        <f>SUMIF('9 COLLEGE PRIVE'!$CJ:$CJ,$BQ67,'9 COLLEGE PRIVE'!$BB:$BB)</f>
        <v>1963</v>
      </c>
      <c r="BC67" s="4">
        <f>SUMIF('9 COLLEGE PRIVE'!$CJ:$CJ,$BQ67,'9 COLLEGE PRIVE'!$BL:$BL)</f>
        <v>619</v>
      </c>
      <c r="BD67" s="4">
        <f>SUMIF('9 COLLEGE PRIVE'!$CJ:$CJ,$BQ67,'9 COLLEGE PRIVE'!$AF:$AF)</f>
        <v>487</v>
      </c>
      <c r="BE67" s="4">
        <f>SUMIF('9 COLLEGE PRIVE'!$CJ:$CJ,$BQ67,'9 COLLEGE PRIVE'!$CK:$CK)</f>
        <v>15646</v>
      </c>
      <c r="BF67" s="4">
        <f>SUMIF('9 COLLEGE PRIVE'!$CJ:$CJ,$BQ67,'9 COLLEGE PRIVE'!$AJ:$AJ)</f>
        <v>134</v>
      </c>
      <c r="BG67" s="4">
        <f>SUMIF('10 LYCEE PRIVE'!$DQ:$DQ,$BQ67,'10 LYCEE PRIVE'!$U:$U)</f>
        <v>2773</v>
      </c>
      <c r="BH67" s="4">
        <f>SUMIF('10 LYCEE PRIVE'!$DQ:$DQ,$BQ67,'10 LYCEE PRIVE'!$AQ:$AQ)</f>
        <v>244</v>
      </c>
      <c r="BI67" s="4">
        <f>SUMIF('10 LYCEE PRIVE'!$DQ:$DQ,$BQ67,'10 LYCEE PRIVE'!$DR:$DR)</f>
        <v>1097</v>
      </c>
      <c r="BJ67" s="4">
        <f>SUMIF('10 LYCEE PRIVE'!$DQ:$DQ,$BQ67,'10 LYCEE PRIVE'!$DS:$DS)</f>
        <v>595</v>
      </c>
      <c r="BK67" s="4">
        <f>SUMIF('10 LYCEE PRIVE'!$DQ:$DQ,$BQ67,'10 LYCEE PRIVE'!$CQ:$CQ)</f>
        <v>145</v>
      </c>
      <c r="BL67" s="4">
        <f>SUMIF('10 LYCEE PRIVE'!$DQ:$DQ,$BQ67,'10 LYCEE PRIVE'!$BE:$BE)</f>
        <v>96</v>
      </c>
      <c r="BM67" s="4">
        <f>SUMIF('10 LYCEE PRIVE'!$DQ:$DQ,$BQ67,'10 LYCEE PRIVE'!$DT:$DT)</f>
        <v>3690</v>
      </c>
      <c r="BN67" s="4">
        <f>SUMIF('10 LYCEE PRIVE'!$DQ:$DQ,$BQ67,'10 LYCEE PRIVE'!$BI:$BI)</f>
        <v>25</v>
      </c>
      <c r="BO67" s="135"/>
      <c r="BP67" s="139" t="str">
        <f t="shared" si="0"/>
        <v>SOFIA</v>
      </c>
      <c r="BQ67" s="139" t="str">
        <f t="shared" si="1"/>
        <v>SOFIARURAL</v>
      </c>
    </row>
    <row r="68" spans="1:69">
      <c r="A68" s="162"/>
      <c r="B68" s="13" t="s">
        <v>120</v>
      </c>
      <c r="C68" s="12">
        <f>SUMIF('3 PRESCOLAIRE PUBLIC'!$AU:$AU,$BQ68,'3 PRESCOLAIRE PUBLIC'!$K:$K)</f>
        <v>3018</v>
      </c>
      <c r="D68" s="12">
        <f>SUMIF('3 PRESCOLAIRE PUBLIC'!$AU:$AU,$BQ68,'3 PRESCOLAIRE PUBLIC'!$T:$T)</f>
        <v>55</v>
      </c>
      <c r="E68" s="12">
        <f>SUMIF('3 PRESCOLAIRE PUBLIC'!$AU:$AU,$BQ68,'3 PRESCOLAIRE PUBLIC'!$AV:$AV)</f>
        <v>768</v>
      </c>
      <c r="F68" s="12">
        <f>SUMIF('3 PRESCOLAIRE PUBLIC'!$AU:$AU,$BQ68,'3 PRESCOLAIRE PUBLIC'!$AC:$AC)</f>
        <v>162</v>
      </c>
      <c r="G68" s="12">
        <f>SUMIF('3 PRESCOLAIRE PUBLIC'!$AU:$AU,$BQ68,'3 PRESCOLAIRE PUBLIC'!$AH:$AH)</f>
        <v>42</v>
      </c>
      <c r="H68" s="12">
        <f>SUMIF('4 PRIMAIRE PUBLIC'!$CR:$CR,$BQ68,'4 PRIMAIRE PUBLIC'!$M:$M)</f>
        <v>18681</v>
      </c>
      <c r="I68" s="12">
        <f>SUMIF('4 PRIMAIRE PUBLIC'!$CR:$CR,$BQ68,'4 PRIMAIRE PUBLIC'!$AA:$AA)</f>
        <v>3117</v>
      </c>
      <c r="J68" s="12">
        <f>SUMIF('4 PRIMAIRE PUBLIC'!$CR:$CR,$BQ68,'4 PRIMAIRE PUBLIC'!$BC:$BC)</f>
        <v>2081</v>
      </c>
      <c r="K68" s="12">
        <f>SUMIF('4 PRIMAIRE PUBLIC'!$CR:$CR,$BQ68,'4 PRIMAIRE PUBLIC'!$BG:$BG)</f>
        <v>1145</v>
      </c>
      <c r="L68" s="12">
        <f>SUMIF('4 PRIMAIRE PUBLIC'!$CR:$CR,$BQ68,'4 PRIMAIRE PUBLIC'!$BV:$BV)</f>
        <v>364</v>
      </c>
      <c r="M68" s="12">
        <f>SUMIF('4 PRIMAIRE PUBLIC'!$CR:$CR,$BQ68,'4 PRIMAIRE PUBLIC'!$AK:$AK)</f>
        <v>311</v>
      </c>
      <c r="N68" s="12">
        <f>SUMIF('4 PRIMAIRE PUBLIC'!$CR:$CR,$BQ68,'4 PRIMAIRE PUBLIC'!$CS:$CS)</f>
        <v>9409</v>
      </c>
      <c r="O68" s="12">
        <f>SUMIF('4 PRIMAIRE PUBLIC'!$CR:$CR,$BQ68,'4 PRIMAIRE PUBLIC'!$AO:$AO)</f>
        <v>43</v>
      </c>
      <c r="P68" s="162"/>
      <c r="Q68" s="13" t="s">
        <v>120</v>
      </c>
      <c r="R68" s="12">
        <f>SUMIF('5 COLLEGE PUBLIC'!$CM:$CM,$BQ68,'5 COLLEGE PUBLIC'!$K:$K)</f>
        <v>11064</v>
      </c>
      <c r="S68" s="12">
        <f>SUMIF('5 COLLEGE PUBLIC'!$CM:$CM,$BQ68,'5 COLLEGE PUBLIC'!$W:$W)</f>
        <v>1671</v>
      </c>
      <c r="T68" s="12">
        <f>SUMIF('5 COLLEGE PUBLIC'!$CM:$CM,$BQ68,'5 COLLEGE PUBLIC'!$AX:$AX)</f>
        <v>2506</v>
      </c>
      <c r="U68" s="12">
        <f>SUMIF('5 COLLEGE PUBLIC'!$CM:$CM,$BQ68,'5 COLLEGE PUBLIC'!$BB:$BB)</f>
        <v>1082</v>
      </c>
      <c r="V68" s="12">
        <f>SUMIF('5 COLLEGE PUBLIC'!$CM:$CM,$BQ68,'5 COLLEGE PUBLIC'!$BQ:$BQ)</f>
        <v>433</v>
      </c>
      <c r="W68" s="12">
        <f>SUMIF('5 COLLEGE PUBLIC'!$CM:$CM,$BQ68,'5 COLLEGE PUBLIC'!$AF:$AF)</f>
        <v>156</v>
      </c>
      <c r="X68" s="12">
        <f>SUMIF('5 COLLEGE PUBLIC'!$CM:$CM,$BQ68,'5 COLLEGE PUBLIC'!$CN:$CN)</f>
        <v>6710</v>
      </c>
      <c r="Y68" s="12">
        <f>SUMIF('5 COLLEGE PUBLIC'!$CM:$CM,$BQ68,'5 COLLEGE PUBLIC'!$AJ:$AJ)</f>
        <v>10</v>
      </c>
      <c r="Z68" s="8">
        <f>SUMIF('6 LYCEE PUBLIC'!$DT:$DT,$BQ68,'6 LYCEE PUBLIC'!$U:$U)</f>
        <v>7380</v>
      </c>
      <c r="AA68" s="8">
        <f>SUMIF('6 LYCEE PUBLIC'!$DT:$DT,$BQ68,'6 LYCEE PUBLIC'!$AQ:$AQ)</f>
        <v>856</v>
      </c>
      <c r="AB68" s="8">
        <f>SUMIF('6 LYCEE PUBLIC'!$DT:$DT,$BQ68,'6 LYCEE PUBLIC'!$DU:$DU)</f>
        <v>1952</v>
      </c>
      <c r="AC68" s="8">
        <f>SUMIF('6 LYCEE PUBLIC'!$DT:$DT,$BQ68,'6 LYCEE PUBLIC'!$DV:$DV)</f>
        <v>823</v>
      </c>
      <c r="AD68" s="8">
        <f>SUMIF('6 LYCEE PUBLIC'!$DT:$DT,$BQ68,'6 LYCEE PUBLIC'!$CV:$CV)</f>
        <v>281</v>
      </c>
      <c r="AE68" s="8">
        <f>SUMIF('6 LYCEE PUBLIC'!$DT:$DT,$BQ68,'6 LYCEE PUBLIC'!$BE:$BE)</f>
        <v>106</v>
      </c>
      <c r="AF68" s="8">
        <f>SUMIF('6 LYCEE PUBLIC'!$DT:$DT,$BQ68,'6 LYCEE PUBLIC'!$DW:$DW)</f>
        <v>5501</v>
      </c>
      <c r="AG68" s="8">
        <f>SUMIF('6 LYCEE PUBLIC'!$DT:$DT,$BQ68,'6 LYCEE PUBLIC'!$BI:$BI)</f>
        <v>6</v>
      </c>
      <c r="AH68" s="162"/>
      <c r="AI68" s="7" t="s">
        <v>120</v>
      </c>
      <c r="AJ68" s="8">
        <f>SUMIF('7 PRESCOLAIRE PRIVE'!$AP:$AP,$BQ68,'7 PRESCOLAIRE PRIVE'!$K:$K)</f>
        <v>4597</v>
      </c>
      <c r="AK68" s="8">
        <f>SUMIF('7 PRESCOLAIRE PRIVE'!$AP:$AP,$BQ68,'7 PRESCOLAIRE PRIVE'!$T:$T)</f>
        <v>154</v>
      </c>
      <c r="AL68" s="8">
        <f>SUMIF('7 PRESCOLAIRE PRIVE'!$AP:$AP,$BQ68,'7 PRESCOLAIRE PRIVE'!$AQ:$AQ)</f>
        <v>3339</v>
      </c>
      <c r="AM68" s="8">
        <f>SUMIF('7 PRESCOLAIRE PRIVE'!$AP:$AP,$BQ68,'7 PRESCOLAIRE PRIVE'!$X:$X)</f>
        <v>147</v>
      </c>
      <c r="AN68" s="8">
        <f>SUMIF('7 PRESCOLAIRE PRIVE'!$AP:$AP,$BQ68,'7 PRESCOLAIRE PRIVE'!$AC:$AC)</f>
        <v>54</v>
      </c>
      <c r="AO68" s="4">
        <f>SUMIF('8 PRIMAIRE PRIVE'!$CN:$CN,$BQ68,'8 PRIMAIRE PRIVE'!$M:$M)</f>
        <v>13413</v>
      </c>
      <c r="AP68" s="4">
        <f>SUMIF('8 PRIMAIRE PRIVE'!$CN:$CN,$BQ68,'8 PRIMAIRE PRIVE'!$AA:$AA)</f>
        <v>1015</v>
      </c>
      <c r="AQ68" s="4">
        <f>SUMIF('8 PRIMAIRE PRIVE'!$CN:$CN,$BQ68,'8 PRIMAIRE PRIVE'!$BC:$BC)</f>
        <v>2323</v>
      </c>
      <c r="AR68" s="4">
        <f>SUMIF('8 PRIMAIRE PRIVE'!$CN:$CN,$BQ68,'8 PRIMAIRE PRIVE'!$BG:$BG)</f>
        <v>1850</v>
      </c>
      <c r="AS68" s="4">
        <f>SUMIF('8 PRIMAIRE PRIVE'!$CN:$CN,$BQ68,'8 PRIMAIRE PRIVE'!$BQ:$BQ)</f>
        <v>365</v>
      </c>
      <c r="AT68" s="4">
        <f>SUMIF('8 PRIMAIRE PRIVE'!$CN:$CN,$BQ68,'8 PRIMAIRE PRIVE'!$AK:$AK)</f>
        <v>326</v>
      </c>
      <c r="AU68" s="4">
        <f>SUMIF('8 PRIMAIRE PRIVE'!$CN:$CN,$BQ68,'8 PRIMAIRE PRIVE'!$CO:$CO)</f>
        <v>13988</v>
      </c>
      <c r="AV68" s="4">
        <f>SUMIF('8 PRIMAIRE PRIVE'!$CN:$CN,$BQ68,'8 PRIMAIRE PRIVE'!$AO:$AO)</f>
        <v>61</v>
      </c>
      <c r="AW68" s="167"/>
      <c r="AX68" s="7" t="s">
        <v>120</v>
      </c>
      <c r="AY68" s="4">
        <f>SUMIF('9 COLLEGE PRIVE'!$CJ:$CJ,$BQ68,'9 COLLEGE PRIVE'!$K:$K)</f>
        <v>12691</v>
      </c>
      <c r="AZ68" s="4">
        <f>SUMIF('9 COLLEGE PRIVE'!$CJ:$CJ,$BQ68,'9 COLLEGE PRIVE'!$W:$W)</f>
        <v>663</v>
      </c>
      <c r="BA68" s="4">
        <f>SUMIF('9 COLLEGE PRIVE'!$CJ:$CJ,$BQ68,'9 COLLEGE PRIVE'!$AX:$AX)</f>
        <v>4773</v>
      </c>
      <c r="BB68" s="4">
        <f>SUMIF('9 COLLEGE PRIVE'!$CJ:$CJ,$BQ68,'9 COLLEGE PRIVE'!$BB:$BB)</f>
        <v>2628</v>
      </c>
      <c r="BC68" s="4">
        <f>SUMIF('9 COLLEGE PRIVE'!$CJ:$CJ,$BQ68,'9 COLLEGE PRIVE'!$BL:$BL)</f>
        <v>526</v>
      </c>
      <c r="BD68" s="4">
        <f>SUMIF('9 COLLEGE PRIVE'!$CJ:$CJ,$BQ68,'9 COLLEGE PRIVE'!$AF:$AF)</f>
        <v>362</v>
      </c>
      <c r="BE68" s="4">
        <f>SUMIF('9 COLLEGE PRIVE'!$CJ:$CJ,$BQ68,'9 COLLEGE PRIVE'!$CK:$CK)</f>
        <v>13396</v>
      </c>
      <c r="BF68" s="4">
        <f>SUMIF('9 COLLEGE PRIVE'!$CJ:$CJ,$BQ68,'9 COLLEGE PRIVE'!$AJ:$AJ)</f>
        <v>58</v>
      </c>
      <c r="BG68" s="4">
        <f>SUMIF('10 LYCEE PRIVE'!$DQ:$DQ,$BQ68,'10 LYCEE PRIVE'!$U:$U)</f>
        <v>6244</v>
      </c>
      <c r="BH68" s="4">
        <f>SUMIF('10 LYCEE PRIVE'!$DQ:$DQ,$BQ68,'10 LYCEE PRIVE'!$AQ:$AQ)</f>
        <v>533</v>
      </c>
      <c r="BI68" s="4">
        <f>SUMIF('10 LYCEE PRIVE'!$DQ:$DQ,$BQ68,'10 LYCEE PRIVE'!$DR:$DR)</f>
        <v>2557</v>
      </c>
      <c r="BJ68" s="4">
        <f>SUMIF('10 LYCEE PRIVE'!$DQ:$DQ,$BQ68,'10 LYCEE PRIVE'!$DS:$DS)</f>
        <v>1177</v>
      </c>
      <c r="BK68" s="4">
        <f>SUMIF('10 LYCEE PRIVE'!$DQ:$DQ,$BQ68,'10 LYCEE PRIVE'!$CQ:$CQ)</f>
        <v>314</v>
      </c>
      <c r="BL68" s="4">
        <f>SUMIF('10 LYCEE PRIVE'!$DQ:$DQ,$BQ68,'10 LYCEE PRIVE'!$BE:$BE)</f>
        <v>192</v>
      </c>
      <c r="BM68" s="4">
        <f>SUMIF('10 LYCEE PRIVE'!$DQ:$DQ,$BQ68,'10 LYCEE PRIVE'!$DT:$DT)</f>
        <v>8395</v>
      </c>
      <c r="BN68" s="4">
        <f>SUMIF('10 LYCEE PRIVE'!$DQ:$DQ,$BQ68,'10 LYCEE PRIVE'!$BI:$BI)</f>
        <v>35</v>
      </c>
      <c r="BO68" s="135"/>
      <c r="BP68" s="139" t="str">
        <f t="shared" si="0"/>
        <v>SOFIA</v>
      </c>
      <c r="BQ68" s="139" t="str">
        <f t="shared" si="1"/>
        <v>SOFIAURBAIN</v>
      </c>
    </row>
    <row r="69" spans="1:69">
      <c r="A69" s="162"/>
      <c r="B69" s="34" t="s">
        <v>102</v>
      </c>
      <c r="C69" s="35">
        <f>SUMIF('3 PRESCOLAIRE PUBLIC'!$AU:$AU,$BQ69,'3 PRESCOLAIRE PUBLIC'!$K:$K)</f>
        <v>66501</v>
      </c>
      <c r="D69" s="35">
        <f>SUMIF('3 PRESCOLAIRE PUBLIC'!$AU:$AU,$BQ69,'3 PRESCOLAIRE PUBLIC'!$T:$T)</f>
        <v>1700</v>
      </c>
      <c r="E69" s="35">
        <f>SUMIF('3 PRESCOLAIRE PUBLIC'!$AU:$AU,$BQ69,'3 PRESCOLAIRE PUBLIC'!$AV:$AV)</f>
        <v>8294</v>
      </c>
      <c r="F69" s="35">
        <f>SUMIF('3 PRESCOLAIRE PUBLIC'!$AU:$AU,$BQ69,'3 PRESCOLAIRE PUBLIC'!$AC:$AC)</f>
        <v>2751</v>
      </c>
      <c r="G69" s="35">
        <f>SUMIF('3 PRESCOLAIRE PUBLIC'!$AU:$AU,$BQ69,'3 PRESCOLAIRE PUBLIC'!$AH:$AH)</f>
        <v>1765</v>
      </c>
      <c r="H69" s="35">
        <f>SUMIF('4 PRIMAIRE PUBLIC'!$CR:$CR,$BQ69,'4 PRIMAIRE PUBLIC'!$M:$M)</f>
        <v>336991</v>
      </c>
      <c r="I69" s="35">
        <f>SUMIF('4 PRIMAIRE PUBLIC'!$CR:$CR,$BQ69,'4 PRIMAIRE PUBLIC'!$AA:$AA)</f>
        <v>68554</v>
      </c>
      <c r="J69" s="35">
        <f>SUMIF('4 PRIMAIRE PUBLIC'!$CR:$CR,$BQ69,'4 PRIMAIRE PUBLIC'!$BC:$BC)</f>
        <v>29613</v>
      </c>
      <c r="K69" s="35">
        <f>SUMIF('4 PRIMAIRE PUBLIC'!$CR:$CR,$BQ69,'4 PRIMAIRE PUBLIC'!$BG:$BG)</f>
        <v>14976</v>
      </c>
      <c r="L69" s="35">
        <f>SUMIF('4 PRIMAIRE PUBLIC'!$CR:$CR,$BQ69,'4 PRIMAIRE PUBLIC'!$BV:$BV)</f>
        <v>9320</v>
      </c>
      <c r="M69" s="35">
        <f>SUMIF('4 PRIMAIRE PUBLIC'!$CR:$CR,$BQ69,'4 PRIMAIRE PUBLIC'!$AK:$AK)</f>
        <v>7755</v>
      </c>
      <c r="N69" s="35">
        <f>SUMIF('4 PRIMAIRE PUBLIC'!$CR:$CR,$BQ69,'4 PRIMAIRE PUBLIC'!$CS:$CS)</f>
        <v>190755</v>
      </c>
      <c r="O69" s="35">
        <f>SUMIF('4 PRIMAIRE PUBLIC'!$CR:$CR,$BQ69,'4 PRIMAIRE PUBLIC'!$AO:$AO)</f>
        <v>2443</v>
      </c>
      <c r="P69" s="162"/>
      <c r="Q69" s="34" t="s">
        <v>102</v>
      </c>
      <c r="R69" s="35">
        <f>SUMIF('5 COLLEGE PUBLIC'!$CM:$CM,$BQ69,'5 COLLEGE PUBLIC'!$K:$K)</f>
        <v>57241</v>
      </c>
      <c r="S69" s="35">
        <f>SUMIF('5 COLLEGE PUBLIC'!$CM:$CM,$BQ69,'5 COLLEGE PUBLIC'!$W:$W)</f>
        <v>4597</v>
      </c>
      <c r="T69" s="35">
        <f>SUMIF('5 COLLEGE PUBLIC'!$CM:$CM,$BQ69,'5 COLLEGE PUBLIC'!$AX:$AX)</f>
        <v>9295</v>
      </c>
      <c r="U69" s="35">
        <f>SUMIF('5 COLLEGE PUBLIC'!$CM:$CM,$BQ69,'5 COLLEGE PUBLIC'!$BB:$BB)</f>
        <v>4477</v>
      </c>
      <c r="V69" s="35">
        <f>SUMIF('5 COLLEGE PUBLIC'!$CM:$CM,$BQ69,'5 COLLEGE PUBLIC'!$BQ:$BQ)</f>
        <v>2970</v>
      </c>
      <c r="W69" s="35">
        <f>SUMIF('5 COLLEGE PUBLIC'!$CM:$CM,$BQ69,'5 COLLEGE PUBLIC'!$AF:$AF)</f>
        <v>1251</v>
      </c>
      <c r="X69" s="35">
        <f>SUMIF('5 COLLEGE PUBLIC'!$CM:$CM,$BQ69,'5 COLLEGE PUBLIC'!$CN:$CN)</f>
        <v>42936</v>
      </c>
      <c r="Y69" s="35">
        <f>SUMIF('5 COLLEGE PUBLIC'!$CM:$CM,$BQ69,'5 COLLEGE PUBLIC'!$AJ:$AJ)</f>
        <v>280</v>
      </c>
      <c r="Z69" s="35">
        <f>SUMIF('6 LYCEE PUBLIC'!$DT:$DT,$BQ69,'6 LYCEE PUBLIC'!$U:$U)</f>
        <v>15628</v>
      </c>
      <c r="AA69" s="35">
        <f>SUMIF('6 LYCEE PUBLIC'!$DT:$DT,$BQ69,'6 LYCEE PUBLIC'!$AQ:$AQ)</f>
        <v>1475</v>
      </c>
      <c r="AB69" s="35">
        <f>SUMIF('6 LYCEE PUBLIC'!$DT:$DT,$BQ69,'6 LYCEE PUBLIC'!$DU:$DU)</f>
        <v>3893</v>
      </c>
      <c r="AC69" s="35">
        <f>SUMIF('6 LYCEE PUBLIC'!$DT:$DT,$BQ69,'6 LYCEE PUBLIC'!$DV:$DV)</f>
        <v>1818</v>
      </c>
      <c r="AD69" s="35">
        <f>SUMIF('6 LYCEE PUBLIC'!$DT:$DT,$BQ69,'6 LYCEE PUBLIC'!$CV:$CV)</f>
        <v>720</v>
      </c>
      <c r="AE69" s="35">
        <f>SUMIF('6 LYCEE PUBLIC'!$DT:$DT,$BQ69,'6 LYCEE PUBLIC'!$BE:$BE)</f>
        <v>276</v>
      </c>
      <c r="AF69" s="35">
        <f>SUMIF('6 LYCEE PUBLIC'!$DT:$DT,$BQ69,'6 LYCEE PUBLIC'!$DW:$DW)</f>
        <v>12070</v>
      </c>
      <c r="AG69" s="35">
        <f>SUMIF('6 LYCEE PUBLIC'!$DT:$DT,$BQ69,'6 LYCEE PUBLIC'!$BI:$BI)</f>
        <v>46</v>
      </c>
      <c r="AH69" s="162"/>
      <c r="AI69" s="34" t="s">
        <v>102</v>
      </c>
      <c r="AJ69" s="35">
        <f>SUMIF('7 PRESCOLAIRE PRIVE'!$AP:$AP,$BQ69,'7 PRESCOLAIRE PRIVE'!$K:$K)</f>
        <v>9015</v>
      </c>
      <c r="AK69" s="35">
        <f>SUMIF('7 PRESCOLAIRE PRIVE'!$AP:$AP,$BQ69,'7 PRESCOLAIRE PRIVE'!$T:$T)</f>
        <v>330</v>
      </c>
      <c r="AL69" s="35">
        <f>SUMIF('7 PRESCOLAIRE PRIVE'!$AP:$AP,$BQ69,'7 PRESCOLAIRE PRIVE'!$AQ:$AQ)</f>
        <v>5337</v>
      </c>
      <c r="AM69" s="35">
        <f>SUMIF('7 PRESCOLAIRE PRIVE'!$AP:$AP,$BQ69,'7 PRESCOLAIRE PRIVE'!$X:$X)</f>
        <v>328</v>
      </c>
      <c r="AN69" s="35">
        <f>SUMIF('7 PRESCOLAIRE PRIVE'!$AP:$AP,$BQ69,'7 PRESCOLAIRE PRIVE'!$AC:$AC)</f>
        <v>194</v>
      </c>
      <c r="AO69" s="35">
        <f>SUMIF('8 PRIMAIRE PRIVE'!$CN:$CN,$BQ69,'8 PRIMAIRE PRIVE'!$M:$M)</f>
        <v>39006</v>
      </c>
      <c r="AP69" s="35">
        <f>SUMIF('8 PRIMAIRE PRIVE'!$CN:$CN,$BQ69,'8 PRIMAIRE PRIVE'!$AA:$AA)</f>
        <v>3589</v>
      </c>
      <c r="AQ69" s="35">
        <f>SUMIF('8 PRIMAIRE PRIVE'!$CN:$CN,$BQ69,'8 PRIMAIRE PRIVE'!$BC:$BC)</f>
        <v>7132</v>
      </c>
      <c r="AR69" s="35">
        <f>SUMIF('8 PRIMAIRE PRIVE'!$CN:$CN,$BQ69,'8 PRIMAIRE PRIVE'!$BG:$BG)</f>
        <v>4978</v>
      </c>
      <c r="AS69" s="35">
        <f>SUMIF('8 PRIMAIRE PRIVE'!$CN:$CN,$BQ69,'8 PRIMAIRE PRIVE'!$BQ:$BQ)</f>
        <v>1145</v>
      </c>
      <c r="AT69" s="35">
        <f>SUMIF('8 PRIMAIRE PRIVE'!$CN:$CN,$BQ69,'8 PRIMAIRE PRIVE'!$AK:$AK)</f>
        <v>1100</v>
      </c>
      <c r="AU69" s="35">
        <f>SUMIF('8 PRIMAIRE PRIVE'!$CN:$CN,$BQ69,'8 PRIMAIRE PRIVE'!$CO:$CO)</f>
        <v>41935</v>
      </c>
      <c r="AV69" s="35">
        <f>SUMIF('8 PRIMAIRE PRIVE'!$CN:$CN,$BQ69,'8 PRIMAIRE PRIVE'!$AO:$AO)</f>
        <v>277</v>
      </c>
      <c r="AW69" s="167"/>
      <c r="AX69" s="34" t="s">
        <v>102</v>
      </c>
      <c r="AY69" s="35">
        <f>SUMIF('9 COLLEGE PRIVE'!$CJ:$CJ,$BQ69,'9 COLLEGE PRIVE'!$K:$K)</f>
        <v>26341</v>
      </c>
      <c r="AZ69" s="35">
        <f>SUMIF('9 COLLEGE PRIVE'!$CJ:$CJ,$BQ69,'9 COLLEGE PRIVE'!$W:$W)</f>
        <v>1460</v>
      </c>
      <c r="BA69" s="35">
        <f>SUMIF('9 COLLEGE PRIVE'!$CJ:$CJ,$BQ69,'9 COLLEGE PRIVE'!$AX:$AX)</f>
        <v>34540</v>
      </c>
      <c r="BB69" s="35">
        <f>SUMIF('9 COLLEGE PRIVE'!$CJ:$CJ,$BQ69,'9 COLLEGE PRIVE'!$BB:$BB)</f>
        <v>4591</v>
      </c>
      <c r="BC69" s="35">
        <f>SUMIF('9 COLLEGE PRIVE'!$CJ:$CJ,$BQ69,'9 COLLEGE PRIVE'!$BL:$BL)</f>
        <v>1145</v>
      </c>
      <c r="BD69" s="35">
        <f>SUMIF('9 COLLEGE PRIVE'!$CJ:$CJ,$BQ69,'9 COLLEGE PRIVE'!$AF:$AF)</f>
        <v>849</v>
      </c>
      <c r="BE69" s="35">
        <f>SUMIF('9 COLLEGE PRIVE'!$CJ:$CJ,$BQ69,'9 COLLEGE PRIVE'!$CK:$CK)</f>
        <v>29042</v>
      </c>
      <c r="BF69" s="35">
        <f>SUMIF('9 COLLEGE PRIVE'!$CJ:$CJ,$BQ69,'9 COLLEGE PRIVE'!$AJ:$AJ)</f>
        <v>192</v>
      </c>
      <c r="BG69" s="35">
        <f>SUMIF('10 LYCEE PRIVE'!$DQ:$DQ,$BQ69,'10 LYCEE PRIVE'!$U:$U)</f>
        <v>9017</v>
      </c>
      <c r="BH69" s="35">
        <f>SUMIF('10 LYCEE PRIVE'!$DQ:$DQ,$BQ69,'10 LYCEE PRIVE'!$AQ:$AQ)</f>
        <v>777</v>
      </c>
      <c r="BI69" s="35">
        <f>SUMIF('10 LYCEE PRIVE'!$DQ:$DQ,$BQ69,'10 LYCEE PRIVE'!$DR:$DR)</f>
        <v>3654</v>
      </c>
      <c r="BJ69" s="35">
        <f>SUMIF('10 LYCEE PRIVE'!$DQ:$DQ,$BQ69,'10 LYCEE PRIVE'!$DS:$DS)</f>
        <v>1772</v>
      </c>
      <c r="BK69" s="35">
        <f>SUMIF('10 LYCEE PRIVE'!$DQ:$DQ,$BQ69,'10 LYCEE PRIVE'!$CQ:$CQ)</f>
        <v>459</v>
      </c>
      <c r="BL69" s="35">
        <f>SUMIF('10 LYCEE PRIVE'!$DQ:$DQ,$BQ69,'10 LYCEE PRIVE'!$BE:$BE)</f>
        <v>288</v>
      </c>
      <c r="BM69" s="35">
        <f>SUMIF('10 LYCEE PRIVE'!$DQ:$DQ,$BQ69,'10 LYCEE PRIVE'!$DT:$DT)</f>
        <v>12085</v>
      </c>
      <c r="BN69" s="35">
        <f>SUMIF('10 LYCEE PRIVE'!$DQ:$DQ,$BQ69,'10 LYCEE PRIVE'!$BI:$BI)</f>
        <v>60</v>
      </c>
      <c r="BO69" s="135"/>
      <c r="BP69" s="139" t="str">
        <f t="shared" si="0"/>
        <v>SOFIA</v>
      </c>
      <c r="BQ69" s="139" t="str">
        <f t="shared" si="1"/>
        <v>SOFIATOTAL</v>
      </c>
    </row>
    <row r="70" spans="1:69" ht="14.45" customHeight="1">
      <c r="A70" s="162" t="s">
        <v>144</v>
      </c>
      <c r="B70" s="13" t="s">
        <v>119</v>
      </c>
      <c r="C70" s="12">
        <f>SUMIF('3 PRESCOLAIRE PUBLIC'!$AU:$AU,$BQ70,'3 PRESCOLAIRE PUBLIC'!$K:$K)</f>
        <v>12037</v>
      </c>
      <c r="D70" s="12">
        <f>SUMIF('3 PRESCOLAIRE PUBLIC'!$AU:$AU,$BQ70,'3 PRESCOLAIRE PUBLIC'!$T:$T)</f>
        <v>476</v>
      </c>
      <c r="E70" s="12">
        <f>SUMIF('3 PRESCOLAIRE PUBLIC'!$AU:$AU,$BQ70,'3 PRESCOLAIRE PUBLIC'!$AV:$AV)</f>
        <v>7534</v>
      </c>
      <c r="F70" s="12">
        <f>SUMIF('3 PRESCOLAIRE PUBLIC'!$AU:$AU,$BQ70,'3 PRESCOLAIRE PUBLIC'!$AC:$AC)</f>
        <v>485</v>
      </c>
      <c r="G70" s="12">
        <f>SUMIF('3 PRESCOLAIRE PUBLIC'!$AU:$AU,$BQ70,'3 PRESCOLAIRE PUBLIC'!$AH:$AH)</f>
        <v>433</v>
      </c>
      <c r="H70" s="12">
        <f>SUMIF('4 PRIMAIRE PUBLIC'!$CR:$CR,$BQ70,'4 PRIMAIRE PUBLIC'!$M:$M)</f>
        <v>256278</v>
      </c>
      <c r="I70" s="12">
        <f>SUMIF('4 PRIMAIRE PUBLIC'!$CR:$CR,$BQ70,'4 PRIMAIRE PUBLIC'!$AA:$AA)</f>
        <v>39844</v>
      </c>
      <c r="J70" s="12">
        <f>SUMIF('4 PRIMAIRE PUBLIC'!$CR:$CR,$BQ70,'4 PRIMAIRE PUBLIC'!$BC:$BC)</f>
        <v>25888</v>
      </c>
      <c r="K70" s="12">
        <f>SUMIF('4 PRIMAIRE PUBLIC'!$CR:$CR,$BQ70,'4 PRIMAIRE PUBLIC'!$BG:$BG)</f>
        <v>14100</v>
      </c>
      <c r="L70" s="12">
        <f>SUMIF('4 PRIMAIRE PUBLIC'!$CR:$CR,$BQ70,'4 PRIMAIRE PUBLIC'!$BV:$BV)</f>
        <v>5628</v>
      </c>
      <c r="M70" s="12">
        <f>SUMIF('4 PRIMAIRE PUBLIC'!$CR:$CR,$BQ70,'4 PRIMAIRE PUBLIC'!$AK:$AK)</f>
        <v>5419</v>
      </c>
      <c r="N70" s="12">
        <f>SUMIF('4 PRIMAIRE PUBLIC'!$CR:$CR,$BQ70,'4 PRIMAIRE PUBLIC'!$CS:$CS)</f>
        <v>163257</v>
      </c>
      <c r="O70" s="12">
        <f>SUMIF('4 PRIMAIRE PUBLIC'!$CR:$CR,$BQ70,'4 PRIMAIRE PUBLIC'!$AO:$AO)</f>
        <v>1312</v>
      </c>
      <c r="P70" s="162" t="s">
        <v>144</v>
      </c>
      <c r="Q70" s="13" t="s">
        <v>119</v>
      </c>
      <c r="R70" s="12">
        <f>SUMIF('5 COLLEGE PUBLIC'!$CM:$CM,$BQ70,'5 COLLEGE PUBLIC'!$K:$K)</f>
        <v>43820</v>
      </c>
      <c r="S70" s="12">
        <f>SUMIF('5 COLLEGE PUBLIC'!$CM:$CM,$BQ70,'5 COLLEGE PUBLIC'!$W:$W)</f>
        <v>2538</v>
      </c>
      <c r="T70" s="12">
        <f>SUMIF('5 COLLEGE PUBLIC'!$CM:$CM,$BQ70,'5 COLLEGE PUBLIC'!$AX:$AX)</f>
        <v>7808</v>
      </c>
      <c r="U70" s="12">
        <f>SUMIF('5 COLLEGE PUBLIC'!$CM:$CM,$BQ70,'5 COLLEGE PUBLIC'!$BB:$BB)</f>
        <v>3648</v>
      </c>
      <c r="V70" s="12">
        <f>SUMIF('5 COLLEGE PUBLIC'!$CM:$CM,$BQ70,'5 COLLEGE PUBLIC'!$BQ:$BQ)</f>
        <v>2004</v>
      </c>
      <c r="W70" s="12">
        <f>SUMIF('5 COLLEGE PUBLIC'!$CM:$CM,$BQ70,'5 COLLEGE PUBLIC'!$AF:$AF)</f>
        <v>1031</v>
      </c>
      <c r="X70" s="12">
        <f>SUMIF('5 COLLEGE PUBLIC'!$CM:$CM,$BQ70,'5 COLLEGE PUBLIC'!$CN:$CN)</f>
        <v>35427</v>
      </c>
      <c r="Y70" s="12">
        <f>SUMIF('5 COLLEGE PUBLIC'!$CM:$CM,$BQ70,'5 COLLEGE PUBLIC'!$AJ:$AJ)</f>
        <v>177</v>
      </c>
      <c r="Z70" s="8">
        <f>SUMIF('6 LYCEE PUBLIC'!$DT:$DT,$BQ70,'6 LYCEE PUBLIC'!$U:$U)</f>
        <v>9259</v>
      </c>
      <c r="AA70" s="8">
        <f>SUMIF('6 LYCEE PUBLIC'!$DT:$DT,$BQ70,'6 LYCEE PUBLIC'!$AQ:$AQ)</f>
        <v>906</v>
      </c>
      <c r="AB70" s="8">
        <f>SUMIF('6 LYCEE PUBLIC'!$DT:$DT,$BQ70,'6 LYCEE PUBLIC'!$DU:$DU)</f>
        <v>2542</v>
      </c>
      <c r="AC70" s="8">
        <f>SUMIF('6 LYCEE PUBLIC'!$DT:$DT,$BQ70,'6 LYCEE PUBLIC'!$DV:$DV)</f>
        <v>1369</v>
      </c>
      <c r="AD70" s="8">
        <f>SUMIF('6 LYCEE PUBLIC'!$DT:$DT,$BQ70,'6 LYCEE PUBLIC'!$CV:$CV)</f>
        <v>447</v>
      </c>
      <c r="AE70" s="8">
        <f>SUMIF('6 LYCEE PUBLIC'!$DT:$DT,$BQ70,'6 LYCEE PUBLIC'!$BE:$BE)</f>
        <v>193</v>
      </c>
      <c r="AF70" s="8">
        <f>SUMIF('6 LYCEE PUBLIC'!$DT:$DT,$BQ70,'6 LYCEE PUBLIC'!$DW:$DW)</f>
        <v>8198</v>
      </c>
      <c r="AG70" s="8">
        <f>SUMIF('6 LYCEE PUBLIC'!$DT:$DT,$BQ70,'6 LYCEE PUBLIC'!$BI:$BI)</f>
        <v>35</v>
      </c>
      <c r="AH70" s="162" t="s">
        <v>144</v>
      </c>
      <c r="AI70" s="7" t="s">
        <v>119</v>
      </c>
      <c r="AJ70" s="8">
        <f>SUMIF('7 PRESCOLAIRE PRIVE'!$AP:$AP,$BQ70,'7 PRESCOLAIRE PRIVE'!$K:$K)</f>
        <v>4973</v>
      </c>
      <c r="AK70" s="8">
        <f>SUMIF('7 PRESCOLAIRE PRIVE'!$AP:$AP,$BQ70,'7 PRESCOLAIRE PRIVE'!$T:$T)</f>
        <v>170</v>
      </c>
      <c r="AL70" s="8">
        <f>SUMIF('7 PRESCOLAIRE PRIVE'!$AP:$AP,$BQ70,'7 PRESCOLAIRE PRIVE'!$AQ:$AQ)</f>
        <v>3842</v>
      </c>
      <c r="AM70" s="8">
        <f>SUMIF('7 PRESCOLAIRE PRIVE'!$AP:$AP,$BQ70,'7 PRESCOLAIRE PRIVE'!$X:$X)</f>
        <v>182</v>
      </c>
      <c r="AN70" s="8">
        <f>SUMIF('7 PRESCOLAIRE PRIVE'!$AP:$AP,$BQ70,'7 PRESCOLAIRE PRIVE'!$AC:$AC)</f>
        <v>105</v>
      </c>
      <c r="AO70" s="4">
        <f>SUMIF('8 PRIMAIRE PRIVE'!$CN:$CN,$BQ70,'8 PRIMAIRE PRIVE'!$M:$M)</f>
        <v>105409</v>
      </c>
      <c r="AP70" s="4">
        <f>SUMIF('8 PRIMAIRE PRIVE'!$CN:$CN,$BQ70,'8 PRIMAIRE PRIVE'!$AA:$AA)</f>
        <v>15135</v>
      </c>
      <c r="AQ70" s="4">
        <f>SUMIF('8 PRIMAIRE PRIVE'!$CN:$CN,$BQ70,'8 PRIMAIRE PRIVE'!$BC:$BC)</f>
        <v>14524</v>
      </c>
      <c r="AR70" s="4">
        <f>SUMIF('8 PRIMAIRE PRIVE'!$CN:$CN,$BQ70,'8 PRIMAIRE PRIVE'!$BG:$BG)</f>
        <v>9197</v>
      </c>
      <c r="AS70" s="4">
        <f>SUMIF('8 PRIMAIRE PRIVE'!$CN:$CN,$BQ70,'8 PRIMAIRE PRIVE'!$BQ:$BQ)</f>
        <v>2706</v>
      </c>
      <c r="AT70" s="4">
        <f>SUMIF('8 PRIMAIRE PRIVE'!$CN:$CN,$BQ70,'8 PRIMAIRE PRIVE'!$AK:$AK)</f>
        <v>2813</v>
      </c>
      <c r="AU70" s="4">
        <f>SUMIF('8 PRIMAIRE PRIVE'!$CN:$CN,$BQ70,'8 PRIMAIRE PRIVE'!$CO:$CO)</f>
        <v>111029</v>
      </c>
      <c r="AV70" s="4">
        <f>SUMIF('8 PRIMAIRE PRIVE'!$CN:$CN,$BQ70,'8 PRIMAIRE PRIVE'!$AO:$AO)</f>
        <v>919</v>
      </c>
      <c r="AW70" s="167" t="s">
        <v>144</v>
      </c>
      <c r="AX70" s="7" t="s">
        <v>119</v>
      </c>
      <c r="AY70" s="4">
        <f>SUMIF('9 COLLEGE PRIVE'!$CJ:$CJ,$BQ70,'9 COLLEGE PRIVE'!$K:$K)</f>
        <v>26135</v>
      </c>
      <c r="AZ70" s="4">
        <f>SUMIF('9 COLLEGE PRIVE'!$CJ:$CJ,$BQ70,'9 COLLEGE PRIVE'!$W:$W)</f>
        <v>1337</v>
      </c>
      <c r="BA70" s="4">
        <f>SUMIF('9 COLLEGE PRIVE'!$CJ:$CJ,$BQ70,'9 COLLEGE PRIVE'!$AX:$AX)</f>
        <v>6866</v>
      </c>
      <c r="BB70" s="4">
        <f>SUMIF('9 COLLEGE PRIVE'!$CJ:$CJ,$BQ70,'9 COLLEGE PRIVE'!$BB:$BB)</f>
        <v>3693</v>
      </c>
      <c r="BC70" s="4">
        <f>SUMIF('9 COLLEGE PRIVE'!$CJ:$CJ,$BQ70,'9 COLLEGE PRIVE'!$BL:$BL)</f>
        <v>1337</v>
      </c>
      <c r="BD70" s="4">
        <f>SUMIF('9 COLLEGE PRIVE'!$CJ:$CJ,$BQ70,'9 COLLEGE PRIVE'!$AF:$AF)</f>
        <v>938</v>
      </c>
      <c r="BE70" s="4">
        <f>SUMIF('9 COLLEGE PRIVE'!$CJ:$CJ,$BQ70,'9 COLLEGE PRIVE'!$CK:$CK)</f>
        <v>28400</v>
      </c>
      <c r="BF70" s="4">
        <f>SUMIF('9 COLLEGE PRIVE'!$CJ:$CJ,$BQ70,'9 COLLEGE PRIVE'!$AJ:$AJ)</f>
        <v>221</v>
      </c>
      <c r="BG70" s="4">
        <f>SUMIF('10 LYCEE PRIVE'!$DQ:$DQ,$BQ70,'10 LYCEE PRIVE'!$U:$U)</f>
        <v>9396</v>
      </c>
      <c r="BH70" s="4">
        <f>SUMIF('10 LYCEE PRIVE'!$DQ:$DQ,$BQ70,'10 LYCEE PRIVE'!$AQ:$AQ)</f>
        <v>444</v>
      </c>
      <c r="BI70" s="4">
        <f>SUMIF('10 LYCEE PRIVE'!$DQ:$DQ,$BQ70,'10 LYCEE PRIVE'!$DR:$DR)</f>
        <v>3494</v>
      </c>
      <c r="BJ70" s="4">
        <f>SUMIF('10 LYCEE PRIVE'!$DQ:$DQ,$BQ70,'10 LYCEE PRIVE'!$DS:$DS)</f>
        <v>1833</v>
      </c>
      <c r="BK70" s="4">
        <f>SUMIF('10 LYCEE PRIVE'!$DQ:$DQ,$BQ70,'10 LYCEE PRIVE'!$CQ:$CQ)</f>
        <v>636</v>
      </c>
      <c r="BL70" s="4">
        <f>SUMIF('10 LYCEE PRIVE'!$DQ:$DQ,$BQ70,'10 LYCEE PRIVE'!$BE:$BE)</f>
        <v>342</v>
      </c>
      <c r="BM70" s="4">
        <f>SUMIF('10 LYCEE PRIVE'!$DQ:$DQ,$BQ70,'10 LYCEE PRIVE'!$DT:$DT)</f>
        <v>12178</v>
      </c>
      <c r="BN70" s="4">
        <f>SUMIF('10 LYCEE PRIVE'!$DQ:$DQ,$BQ70,'10 LYCEE PRIVE'!$BI:$BI)</f>
        <v>78</v>
      </c>
      <c r="BO70" s="135"/>
      <c r="BP70" s="139" t="str">
        <f t="shared" si="0"/>
        <v>VAKINANKARATRA</v>
      </c>
      <c r="BQ70" s="139" t="str">
        <f t="shared" si="1"/>
        <v>VAKINANKARATRARURAL</v>
      </c>
    </row>
    <row r="71" spans="1:69">
      <c r="A71" s="162"/>
      <c r="B71" s="13" t="s">
        <v>120</v>
      </c>
      <c r="C71" s="12">
        <f>SUMIF('3 PRESCOLAIRE PUBLIC'!$AU:$AU,$BQ71,'3 PRESCOLAIRE PUBLIC'!$K:$K)</f>
        <v>3051</v>
      </c>
      <c r="D71" s="12">
        <f>SUMIF('3 PRESCOLAIRE PUBLIC'!$AU:$AU,$BQ71,'3 PRESCOLAIRE PUBLIC'!$T:$T)</f>
        <v>69</v>
      </c>
      <c r="E71" s="12">
        <f>SUMIF('3 PRESCOLAIRE PUBLIC'!$AU:$AU,$BQ71,'3 PRESCOLAIRE PUBLIC'!$AV:$AV)</f>
        <v>1849</v>
      </c>
      <c r="F71" s="12">
        <f>SUMIF('3 PRESCOLAIRE PUBLIC'!$AU:$AU,$BQ71,'3 PRESCOLAIRE PUBLIC'!$AC:$AC)</f>
        <v>110</v>
      </c>
      <c r="G71" s="12">
        <f>SUMIF('3 PRESCOLAIRE PUBLIC'!$AU:$AU,$BQ71,'3 PRESCOLAIRE PUBLIC'!$AH:$AH)</f>
        <v>57</v>
      </c>
      <c r="H71" s="12">
        <f>SUMIF('4 PRIMAIRE PUBLIC'!$CR:$CR,$BQ71,'4 PRIMAIRE PUBLIC'!$M:$M)</f>
        <v>21820</v>
      </c>
      <c r="I71" s="12">
        <f>SUMIF('4 PRIMAIRE PUBLIC'!$CR:$CR,$BQ71,'4 PRIMAIRE PUBLIC'!$AA:$AA)</f>
        <v>2438</v>
      </c>
      <c r="J71" s="12">
        <f>SUMIF('4 PRIMAIRE PUBLIC'!$CR:$CR,$BQ71,'4 PRIMAIRE PUBLIC'!$BC:$BC)</f>
        <v>3395</v>
      </c>
      <c r="K71" s="12">
        <f>SUMIF('4 PRIMAIRE PUBLIC'!$CR:$CR,$BQ71,'4 PRIMAIRE PUBLIC'!$BG:$BG)</f>
        <v>1956</v>
      </c>
      <c r="L71" s="12">
        <f>SUMIF('4 PRIMAIRE PUBLIC'!$CR:$CR,$BQ71,'4 PRIMAIRE PUBLIC'!$BV:$BV)</f>
        <v>412</v>
      </c>
      <c r="M71" s="12">
        <f>SUMIF('4 PRIMAIRE PUBLIC'!$CR:$CR,$BQ71,'4 PRIMAIRE PUBLIC'!$AK:$AK)</f>
        <v>348</v>
      </c>
      <c r="N71" s="12">
        <f>SUMIF('4 PRIMAIRE PUBLIC'!$CR:$CR,$BQ71,'4 PRIMAIRE PUBLIC'!$CS:$CS)</f>
        <v>12402</v>
      </c>
      <c r="O71" s="12">
        <f>SUMIF('4 PRIMAIRE PUBLIC'!$CR:$CR,$BQ71,'4 PRIMAIRE PUBLIC'!$AO:$AO)</f>
        <v>59</v>
      </c>
      <c r="P71" s="162"/>
      <c r="Q71" s="13" t="s">
        <v>120</v>
      </c>
      <c r="R71" s="12">
        <f>SUMIF('5 COLLEGE PUBLIC'!$CM:$CM,$BQ71,'5 COLLEGE PUBLIC'!$K:$K)</f>
        <v>8538</v>
      </c>
      <c r="S71" s="12">
        <f>SUMIF('5 COLLEGE PUBLIC'!$CM:$CM,$BQ71,'5 COLLEGE PUBLIC'!$W:$W)</f>
        <v>579</v>
      </c>
      <c r="T71" s="12">
        <f>SUMIF('5 COLLEGE PUBLIC'!$CM:$CM,$BQ71,'5 COLLEGE PUBLIC'!$AX:$AX)</f>
        <v>1714</v>
      </c>
      <c r="U71" s="12">
        <f>SUMIF('5 COLLEGE PUBLIC'!$CM:$CM,$BQ71,'5 COLLEGE PUBLIC'!$BB:$BB)</f>
        <v>884</v>
      </c>
      <c r="V71" s="12">
        <f>SUMIF('5 COLLEGE PUBLIC'!$CM:$CM,$BQ71,'5 COLLEGE PUBLIC'!$BQ:$BQ)</f>
        <v>305</v>
      </c>
      <c r="W71" s="12">
        <f>SUMIF('5 COLLEGE PUBLIC'!$CM:$CM,$BQ71,'5 COLLEGE PUBLIC'!$AF:$AF)</f>
        <v>133</v>
      </c>
      <c r="X71" s="12">
        <f>SUMIF('5 COLLEGE PUBLIC'!$CM:$CM,$BQ71,'5 COLLEGE PUBLIC'!$CN:$CN)</f>
        <v>6115</v>
      </c>
      <c r="Y71" s="12">
        <f>SUMIF('5 COLLEGE PUBLIC'!$CM:$CM,$BQ71,'5 COLLEGE PUBLIC'!$AJ:$AJ)</f>
        <v>8</v>
      </c>
      <c r="Z71" s="8">
        <f>SUMIF('6 LYCEE PUBLIC'!$DT:$DT,$BQ71,'6 LYCEE PUBLIC'!$U:$U)</f>
        <v>4173</v>
      </c>
      <c r="AA71" s="8">
        <f>SUMIF('6 LYCEE PUBLIC'!$DT:$DT,$BQ71,'6 LYCEE PUBLIC'!$AQ:$AQ)</f>
        <v>442</v>
      </c>
      <c r="AB71" s="8">
        <f>SUMIF('6 LYCEE PUBLIC'!$DT:$DT,$BQ71,'6 LYCEE PUBLIC'!$DU:$DU)</f>
        <v>1012</v>
      </c>
      <c r="AC71" s="8">
        <f>SUMIF('6 LYCEE PUBLIC'!$DT:$DT,$BQ71,'6 LYCEE PUBLIC'!$DV:$DV)</f>
        <v>664</v>
      </c>
      <c r="AD71" s="8">
        <f>SUMIF('6 LYCEE PUBLIC'!$DT:$DT,$BQ71,'6 LYCEE PUBLIC'!$CV:$CV)</f>
        <v>185</v>
      </c>
      <c r="AE71" s="8">
        <f>SUMIF('6 LYCEE PUBLIC'!$DT:$DT,$BQ71,'6 LYCEE PUBLIC'!$BE:$BE)</f>
        <v>67</v>
      </c>
      <c r="AF71" s="8">
        <f>SUMIF('6 LYCEE PUBLIC'!$DT:$DT,$BQ71,'6 LYCEE PUBLIC'!$DW:$DW)</f>
        <v>3211</v>
      </c>
      <c r="AG71" s="8">
        <f>SUMIF('6 LYCEE PUBLIC'!$DT:$DT,$BQ71,'6 LYCEE PUBLIC'!$BI:$BI)</f>
        <v>3</v>
      </c>
      <c r="AH71" s="162"/>
      <c r="AI71" s="7" t="s">
        <v>120</v>
      </c>
      <c r="AJ71" s="8">
        <f>SUMIF('7 PRESCOLAIRE PRIVE'!$AP:$AP,$BQ71,'7 PRESCOLAIRE PRIVE'!$K:$K)</f>
        <v>9205</v>
      </c>
      <c r="AK71" s="8">
        <f>SUMIF('7 PRESCOLAIRE PRIVE'!$AP:$AP,$BQ71,'7 PRESCOLAIRE PRIVE'!$T:$T)</f>
        <v>355</v>
      </c>
      <c r="AL71" s="8">
        <f>SUMIF('7 PRESCOLAIRE PRIVE'!$AP:$AP,$BQ71,'7 PRESCOLAIRE PRIVE'!$AQ:$AQ)</f>
        <v>9099</v>
      </c>
      <c r="AM71" s="8">
        <f>SUMIF('7 PRESCOLAIRE PRIVE'!$AP:$AP,$BQ71,'7 PRESCOLAIRE PRIVE'!$X:$X)</f>
        <v>410</v>
      </c>
      <c r="AN71" s="8">
        <f>SUMIF('7 PRESCOLAIRE PRIVE'!$AP:$AP,$BQ71,'7 PRESCOLAIRE PRIVE'!$AC:$AC)</f>
        <v>142</v>
      </c>
      <c r="AO71" s="4">
        <f>SUMIF('8 PRIMAIRE PRIVE'!$CN:$CN,$BQ71,'8 PRIMAIRE PRIVE'!$M:$M)</f>
        <v>22483</v>
      </c>
      <c r="AP71" s="4">
        <f>SUMIF('8 PRIMAIRE PRIVE'!$CN:$CN,$BQ71,'8 PRIMAIRE PRIVE'!$AA:$AA)</f>
        <v>919</v>
      </c>
      <c r="AQ71" s="4">
        <f>SUMIF('8 PRIMAIRE PRIVE'!$CN:$CN,$BQ71,'8 PRIMAIRE PRIVE'!$BC:$BC)</f>
        <v>4118</v>
      </c>
      <c r="AR71" s="4">
        <f>SUMIF('8 PRIMAIRE PRIVE'!$CN:$CN,$BQ71,'8 PRIMAIRE PRIVE'!$BG:$BG)</f>
        <v>3266</v>
      </c>
      <c r="AS71" s="4">
        <f>SUMIF('8 PRIMAIRE PRIVE'!$CN:$CN,$BQ71,'8 PRIMAIRE PRIVE'!$BQ:$BQ)</f>
        <v>841</v>
      </c>
      <c r="AT71" s="4">
        <f>SUMIF('8 PRIMAIRE PRIVE'!$CN:$CN,$BQ71,'8 PRIMAIRE PRIVE'!$AK:$AK)</f>
        <v>857</v>
      </c>
      <c r="AU71" s="4">
        <f>SUMIF('8 PRIMAIRE PRIVE'!$CN:$CN,$BQ71,'8 PRIMAIRE PRIVE'!$CO:$CO)</f>
        <v>25768</v>
      </c>
      <c r="AV71" s="4">
        <f>SUMIF('8 PRIMAIRE PRIVE'!$CN:$CN,$BQ71,'8 PRIMAIRE PRIVE'!$AO:$AO)</f>
        <v>172</v>
      </c>
      <c r="AW71" s="167"/>
      <c r="AX71" s="7" t="s">
        <v>120</v>
      </c>
      <c r="AY71" s="4">
        <f>SUMIF('9 COLLEGE PRIVE'!$CJ:$CJ,$BQ71,'9 COLLEGE PRIVE'!$K:$K)</f>
        <v>14749</v>
      </c>
      <c r="AZ71" s="4">
        <f>SUMIF('9 COLLEGE PRIVE'!$CJ:$CJ,$BQ71,'9 COLLEGE PRIVE'!$W:$W)</f>
        <v>610</v>
      </c>
      <c r="BA71" s="4">
        <f>SUMIF('9 COLLEGE PRIVE'!$CJ:$CJ,$BQ71,'9 COLLEGE PRIVE'!$AX:$AX)</f>
        <v>4031</v>
      </c>
      <c r="BB71" s="4">
        <f>SUMIF('9 COLLEGE PRIVE'!$CJ:$CJ,$BQ71,'9 COLLEGE PRIVE'!$BB:$BB)</f>
        <v>2482</v>
      </c>
      <c r="BC71" s="4">
        <f>SUMIF('9 COLLEGE PRIVE'!$CJ:$CJ,$BQ71,'9 COLLEGE PRIVE'!$BL:$BL)</f>
        <v>945</v>
      </c>
      <c r="BD71" s="4">
        <f>SUMIF('9 COLLEGE PRIVE'!$CJ:$CJ,$BQ71,'9 COLLEGE PRIVE'!$AF:$AF)</f>
        <v>523</v>
      </c>
      <c r="BE71" s="4">
        <f>SUMIF('9 COLLEGE PRIVE'!$CJ:$CJ,$BQ71,'9 COLLEGE PRIVE'!$CK:$CK)</f>
        <v>18986</v>
      </c>
      <c r="BF71" s="4">
        <f>SUMIF('9 COLLEGE PRIVE'!$CJ:$CJ,$BQ71,'9 COLLEGE PRIVE'!$AJ:$AJ)</f>
        <v>104</v>
      </c>
      <c r="BG71" s="4">
        <f>SUMIF('10 LYCEE PRIVE'!$DQ:$DQ,$BQ71,'10 LYCEE PRIVE'!$U:$U)</f>
        <v>6748</v>
      </c>
      <c r="BH71" s="4">
        <f>SUMIF('10 LYCEE PRIVE'!$DQ:$DQ,$BQ71,'10 LYCEE PRIVE'!$AQ:$AQ)</f>
        <v>394</v>
      </c>
      <c r="BI71" s="4">
        <f>SUMIF('10 LYCEE PRIVE'!$DQ:$DQ,$BQ71,'10 LYCEE PRIVE'!$DR:$DR)</f>
        <v>2677</v>
      </c>
      <c r="BJ71" s="4">
        <f>SUMIF('10 LYCEE PRIVE'!$DQ:$DQ,$BQ71,'10 LYCEE PRIVE'!$DS:$DS)</f>
        <v>1449</v>
      </c>
      <c r="BK71" s="4">
        <f>SUMIF('10 LYCEE PRIVE'!$DQ:$DQ,$BQ71,'10 LYCEE PRIVE'!$CQ:$CQ)</f>
        <v>570</v>
      </c>
      <c r="BL71" s="4">
        <f>SUMIF('10 LYCEE PRIVE'!$DQ:$DQ,$BQ71,'10 LYCEE PRIVE'!$BE:$BE)</f>
        <v>237</v>
      </c>
      <c r="BM71" s="4">
        <f>SUMIF('10 LYCEE PRIVE'!$DQ:$DQ,$BQ71,'10 LYCEE PRIVE'!$DT:$DT)</f>
        <v>8120</v>
      </c>
      <c r="BN71" s="4">
        <f>SUMIF('10 LYCEE PRIVE'!$DQ:$DQ,$BQ71,'10 LYCEE PRIVE'!$BI:$BI)</f>
        <v>49</v>
      </c>
      <c r="BO71" s="135"/>
      <c r="BP71" s="139" t="str">
        <f t="shared" ref="BP71:BP78" si="2">IF(A71="",BP70,A71)</f>
        <v>VAKINANKARATRA</v>
      </c>
      <c r="BQ71" s="139" t="str">
        <f t="shared" ref="BQ71:BQ78" si="3">BP71&amp;B71</f>
        <v>VAKINANKARATRAURBAIN</v>
      </c>
    </row>
    <row r="72" spans="1:69">
      <c r="A72" s="162"/>
      <c r="B72" s="34" t="s">
        <v>102</v>
      </c>
      <c r="C72" s="35">
        <f>SUMIF('3 PRESCOLAIRE PUBLIC'!$AU:$AU,$BQ72,'3 PRESCOLAIRE PUBLIC'!$K:$K)</f>
        <v>15088</v>
      </c>
      <c r="D72" s="35">
        <f>SUMIF('3 PRESCOLAIRE PUBLIC'!$AU:$AU,$BQ72,'3 PRESCOLAIRE PUBLIC'!$T:$T)</f>
        <v>545</v>
      </c>
      <c r="E72" s="35">
        <f>SUMIF('3 PRESCOLAIRE PUBLIC'!$AU:$AU,$BQ72,'3 PRESCOLAIRE PUBLIC'!$AV:$AV)</f>
        <v>9383</v>
      </c>
      <c r="F72" s="35">
        <f>SUMIF('3 PRESCOLAIRE PUBLIC'!$AU:$AU,$BQ72,'3 PRESCOLAIRE PUBLIC'!$AC:$AC)</f>
        <v>595</v>
      </c>
      <c r="G72" s="35">
        <f>SUMIF('3 PRESCOLAIRE PUBLIC'!$AU:$AU,$BQ72,'3 PRESCOLAIRE PUBLIC'!$AH:$AH)</f>
        <v>490</v>
      </c>
      <c r="H72" s="35">
        <f>SUMIF('4 PRIMAIRE PUBLIC'!$CR:$CR,$BQ72,'4 PRIMAIRE PUBLIC'!$M:$M)</f>
        <v>278098</v>
      </c>
      <c r="I72" s="35">
        <f>SUMIF('4 PRIMAIRE PUBLIC'!$CR:$CR,$BQ72,'4 PRIMAIRE PUBLIC'!$AA:$AA)</f>
        <v>42282</v>
      </c>
      <c r="J72" s="35">
        <f>SUMIF('4 PRIMAIRE PUBLIC'!$CR:$CR,$BQ72,'4 PRIMAIRE PUBLIC'!$BC:$BC)</f>
        <v>29283</v>
      </c>
      <c r="K72" s="35">
        <f>SUMIF('4 PRIMAIRE PUBLIC'!$CR:$CR,$BQ72,'4 PRIMAIRE PUBLIC'!$BG:$BG)</f>
        <v>16056</v>
      </c>
      <c r="L72" s="35">
        <f>SUMIF('4 PRIMAIRE PUBLIC'!$CR:$CR,$BQ72,'4 PRIMAIRE PUBLIC'!$BV:$BV)</f>
        <v>6040</v>
      </c>
      <c r="M72" s="35">
        <f>SUMIF('4 PRIMAIRE PUBLIC'!$CR:$CR,$BQ72,'4 PRIMAIRE PUBLIC'!$AK:$AK)</f>
        <v>5767</v>
      </c>
      <c r="N72" s="35">
        <f>SUMIF('4 PRIMAIRE PUBLIC'!$CR:$CR,$BQ72,'4 PRIMAIRE PUBLIC'!$CS:$CS)</f>
        <v>175659</v>
      </c>
      <c r="O72" s="35">
        <f>SUMIF('4 PRIMAIRE PUBLIC'!$CR:$CR,$BQ72,'4 PRIMAIRE PUBLIC'!$AO:$AO)</f>
        <v>1371</v>
      </c>
      <c r="P72" s="162"/>
      <c r="Q72" s="34" t="s">
        <v>102</v>
      </c>
      <c r="R72" s="35">
        <f>SUMIF('5 COLLEGE PUBLIC'!$CM:$CM,$BQ72,'5 COLLEGE PUBLIC'!$K:$K)</f>
        <v>52358</v>
      </c>
      <c r="S72" s="35">
        <f>SUMIF('5 COLLEGE PUBLIC'!$CM:$CM,$BQ72,'5 COLLEGE PUBLIC'!$W:$W)</f>
        <v>3117</v>
      </c>
      <c r="T72" s="35">
        <f>SUMIF('5 COLLEGE PUBLIC'!$CM:$CM,$BQ72,'5 COLLEGE PUBLIC'!$AX:$AX)</f>
        <v>9522</v>
      </c>
      <c r="U72" s="35">
        <f>SUMIF('5 COLLEGE PUBLIC'!$CM:$CM,$BQ72,'5 COLLEGE PUBLIC'!$BB:$BB)</f>
        <v>4532</v>
      </c>
      <c r="V72" s="35">
        <f>SUMIF('5 COLLEGE PUBLIC'!$CM:$CM,$BQ72,'5 COLLEGE PUBLIC'!$BQ:$BQ)</f>
        <v>2309</v>
      </c>
      <c r="W72" s="35">
        <f>SUMIF('5 COLLEGE PUBLIC'!$CM:$CM,$BQ72,'5 COLLEGE PUBLIC'!$AF:$AF)</f>
        <v>1164</v>
      </c>
      <c r="X72" s="35">
        <f>SUMIF('5 COLLEGE PUBLIC'!$CM:$CM,$BQ72,'5 COLLEGE PUBLIC'!$CN:$CN)</f>
        <v>41542</v>
      </c>
      <c r="Y72" s="35">
        <f>SUMIF('5 COLLEGE PUBLIC'!$CM:$CM,$BQ72,'5 COLLEGE PUBLIC'!$AJ:$AJ)</f>
        <v>185</v>
      </c>
      <c r="Z72" s="35">
        <f>SUMIF('6 LYCEE PUBLIC'!$DT:$DT,$BQ72,'6 LYCEE PUBLIC'!$U:$U)</f>
        <v>13432</v>
      </c>
      <c r="AA72" s="35">
        <f>SUMIF('6 LYCEE PUBLIC'!$DT:$DT,$BQ72,'6 LYCEE PUBLIC'!$AQ:$AQ)</f>
        <v>1348</v>
      </c>
      <c r="AB72" s="35">
        <f>SUMIF('6 LYCEE PUBLIC'!$DT:$DT,$BQ72,'6 LYCEE PUBLIC'!$DU:$DU)</f>
        <v>3554</v>
      </c>
      <c r="AC72" s="35">
        <f>SUMIF('6 LYCEE PUBLIC'!$DT:$DT,$BQ72,'6 LYCEE PUBLIC'!$DV:$DV)</f>
        <v>2033</v>
      </c>
      <c r="AD72" s="35">
        <f>SUMIF('6 LYCEE PUBLIC'!$DT:$DT,$BQ72,'6 LYCEE PUBLIC'!$CV:$CV)</f>
        <v>632</v>
      </c>
      <c r="AE72" s="35">
        <f>SUMIF('6 LYCEE PUBLIC'!$DT:$DT,$BQ72,'6 LYCEE PUBLIC'!$BE:$BE)</f>
        <v>260</v>
      </c>
      <c r="AF72" s="35">
        <f>SUMIF('6 LYCEE PUBLIC'!$DT:$DT,$BQ72,'6 LYCEE PUBLIC'!$DW:$DW)</f>
        <v>11409</v>
      </c>
      <c r="AG72" s="35">
        <f>SUMIF('6 LYCEE PUBLIC'!$DT:$DT,$BQ72,'6 LYCEE PUBLIC'!$BI:$BI)</f>
        <v>38</v>
      </c>
      <c r="AH72" s="162"/>
      <c r="AI72" s="34" t="s">
        <v>102</v>
      </c>
      <c r="AJ72" s="35">
        <f>SUMIF('7 PRESCOLAIRE PRIVE'!$AP:$AP,$BQ72,'7 PRESCOLAIRE PRIVE'!$K:$K)</f>
        <v>14178</v>
      </c>
      <c r="AK72" s="35">
        <f>SUMIF('7 PRESCOLAIRE PRIVE'!$AP:$AP,$BQ72,'7 PRESCOLAIRE PRIVE'!$T:$T)</f>
        <v>525</v>
      </c>
      <c r="AL72" s="35">
        <f>SUMIF('7 PRESCOLAIRE PRIVE'!$AP:$AP,$BQ72,'7 PRESCOLAIRE PRIVE'!$AQ:$AQ)</f>
        <v>12941</v>
      </c>
      <c r="AM72" s="35">
        <f>SUMIF('7 PRESCOLAIRE PRIVE'!$AP:$AP,$BQ72,'7 PRESCOLAIRE PRIVE'!$X:$X)</f>
        <v>592</v>
      </c>
      <c r="AN72" s="35">
        <f>SUMIF('7 PRESCOLAIRE PRIVE'!$AP:$AP,$BQ72,'7 PRESCOLAIRE PRIVE'!$AC:$AC)</f>
        <v>247</v>
      </c>
      <c r="AO72" s="35">
        <f>SUMIF('8 PRIMAIRE PRIVE'!$CN:$CN,$BQ72,'8 PRIMAIRE PRIVE'!$M:$M)</f>
        <v>127892</v>
      </c>
      <c r="AP72" s="35">
        <f>SUMIF('8 PRIMAIRE PRIVE'!$CN:$CN,$BQ72,'8 PRIMAIRE PRIVE'!$AA:$AA)</f>
        <v>16054</v>
      </c>
      <c r="AQ72" s="35">
        <f>SUMIF('8 PRIMAIRE PRIVE'!$CN:$CN,$BQ72,'8 PRIMAIRE PRIVE'!$BC:$BC)</f>
        <v>18642</v>
      </c>
      <c r="AR72" s="35">
        <f>SUMIF('8 PRIMAIRE PRIVE'!$CN:$CN,$BQ72,'8 PRIMAIRE PRIVE'!$BG:$BG)</f>
        <v>12463</v>
      </c>
      <c r="AS72" s="35">
        <f>SUMIF('8 PRIMAIRE PRIVE'!$CN:$CN,$BQ72,'8 PRIMAIRE PRIVE'!$BQ:$BQ)</f>
        <v>3547</v>
      </c>
      <c r="AT72" s="35">
        <f>SUMIF('8 PRIMAIRE PRIVE'!$CN:$CN,$BQ72,'8 PRIMAIRE PRIVE'!$AK:$AK)</f>
        <v>3670</v>
      </c>
      <c r="AU72" s="35">
        <f>SUMIF('8 PRIMAIRE PRIVE'!$CN:$CN,$BQ72,'8 PRIMAIRE PRIVE'!$CO:$CO)</f>
        <v>136797</v>
      </c>
      <c r="AV72" s="35">
        <f>SUMIF('8 PRIMAIRE PRIVE'!$CN:$CN,$BQ72,'8 PRIMAIRE PRIVE'!$AO:$AO)</f>
        <v>1091</v>
      </c>
      <c r="AW72" s="167"/>
      <c r="AX72" s="34" t="s">
        <v>102</v>
      </c>
      <c r="AY72" s="35">
        <f>SUMIF('9 COLLEGE PRIVE'!$CJ:$CJ,$BQ72,'9 COLLEGE PRIVE'!$K:$K)</f>
        <v>40884</v>
      </c>
      <c r="AZ72" s="35">
        <f>SUMIF('9 COLLEGE PRIVE'!$CJ:$CJ,$BQ72,'9 COLLEGE PRIVE'!$W:$W)</f>
        <v>1947</v>
      </c>
      <c r="BA72" s="35">
        <f>SUMIF('9 COLLEGE PRIVE'!$CJ:$CJ,$BQ72,'9 COLLEGE PRIVE'!$AX:$AX)</f>
        <v>10897</v>
      </c>
      <c r="BB72" s="35">
        <f>SUMIF('9 COLLEGE PRIVE'!$CJ:$CJ,$BQ72,'9 COLLEGE PRIVE'!$BB:$BB)</f>
        <v>6175</v>
      </c>
      <c r="BC72" s="35">
        <f>SUMIF('9 COLLEGE PRIVE'!$CJ:$CJ,$BQ72,'9 COLLEGE PRIVE'!$BL:$BL)</f>
        <v>2282</v>
      </c>
      <c r="BD72" s="35">
        <f>SUMIF('9 COLLEGE PRIVE'!$CJ:$CJ,$BQ72,'9 COLLEGE PRIVE'!$AF:$AF)</f>
        <v>1461</v>
      </c>
      <c r="BE72" s="35">
        <f>SUMIF('9 COLLEGE PRIVE'!$CJ:$CJ,$BQ72,'9 COLLEGE PRIVE'!$CK:$CK)</f>
        <v>47386</v>
      </c>
      <c r="BF72" s="35">
        <f>SUMIF('9 COLLEGE PRIVE'!$CJ:$CJ,$BQ72,'9 COLLEGE PRIVE'!$AJ:$AJ)</f>
        <v>325</v>
      </c>
      <c r="BG72" s="35">
        <f>SUMIF('10 LYCEE PRIVE'!$DQ:$DQ,$BQ72,'10 LYCEE PRIVE'!$U:$U)</f>
        <v>16144</v>
      </c>
      <c r="BH72" s="35">
        <f>SUMIF('10 LYCEE PRIVE'!$DQ:$DQ,$BQ72,'10 LYCEE PRIVE'!$AQ:$AQ)</f>
        <v>838</v>
      </c>
      <c r="BI72" s="35">
        <f>SUMIF('10 LYCEE PRIVE'!$DQ:$DQ,$BQ72,'10 LYCEE PRIVE'!$DR:$DR)</f>
        <v>6171</v>
      </c>
      <c r="BJ72" s="35">
        <f>SUMIF('10 LYCEE PRIVE'!$DQ:$DQ,$BQ72,'10 LYCEE PRIVE'!$DS:$DS)</f>
        <v>3282</v>
      </c>
      <c r="BK72" s="35">
        <f>SUMIF('10 LYCEE PRIVE'!$DQ:$DQ,$BQ72,'10 LYCEE PRIVE'!$CQ:$CQ)</f>
        <v>1206</v>
      </c>
      <c r="BL72" s="35">
        <f>SUMIF('10 LYCEE PRIVE'!$DQ:$DQ,$BQ72,'10 LYCEE PRIVE'!$BE:$BE)</f>
        <v>579</v>
      </c>
      <c r="BM72" s="35">
        <f>SUMIF('10 LYCEE PRIVE'!$DQ:$DQ,$BQ72,'10 LYCEE PRIVE'!$DT:$DT)</f>
        <v>20298</v>
      </c>
      <c r="BN72" s="35">
        <f>SUMIF('10 LYCEE PRIVE'!$DQ:$DQ,$BQ72,'10 LYCEE PRIVE'!$BI:$BI)</f>
        <v>127</v>
      </c>
      <c r="BO72" s="135"/>
      <c r="BP72" s="139" t="str">
        <f t="shared" si="2"/>
        <v>VAKINANKARATRA</v>
      </c>
      <c r="BQ72" s="139" t="str">
        <f t="shared" si="3"/>
        <v>VAKINANKARATRATOTAL</v>
      </c>
    </row>
    <row r="73" spans="1:69" ht="14.45" customHeight="1">
      <c r="A73" s="162" t="s">
        <v>145</v>
      </c>
      <c r="B73" s="13" t="s">
        <v>119</v>
      </c>
      <c r="C73" s="12">
        <f>SUMIF('3 PRESCOLAIRE PUBLIC'!$AU:$AU,$BQ73,'3 PRESCOLAIRE PUBLIC'!$K:$K)</f>
        <v>55779</v>
      </c>
      <c r="D73" s="12">
        <f>SUMIF('3 PRESCOLAIRE PUBLIC'!$AU:$AU,$BQ73,'3 PRESCOLAIRE PUBLIC'!$T:$T)</f>
        <v>1646</v>
      </c>
      <c r="E73" s="12">
        <f>SUMIF('3 PRESCOLAIRE PUBLIC'!$AU:$AU,$BQ73,'3 PRESCOLAIRE PUBLIC'!$AV:$AV)</f>
        <v>4313</v>
      </c>
      <c r="F73" s="12">
        <f>SUMIF('3 PRESCOLAIRE PUBLIC'!$AU:$AU,$BQ73,'3 PRESCOLAIRE PUBLIC'!$AC:$AC)</f>
        <v>2582</v>
      </c>
      <c r="G73" s="12">
        <f>SUMIF('3 PRESCOLAIRE PUBLIC'!$AU:$AU,$BQ73,'3 PRESCOLAIRE PUBLIC'!$AH:$AH)</f>
        <v>1307</v>
      </c>
      <c r="H73" s="12">
        <f>SUMIF('4 PRIMAIRE PUBLIC'!$CR:$CR,$BQ73,'4 PRIMAIRE PUBLIC'!$M:$M)</f>
        <v>383287</v>
      </c>
      <c r="I73" s="12">
        <f>SUMIF('4 PRIMAIRE PUBLIC'!$CR:$CR,$BQ73,'4 PRIMAIRE PUBLIC'!$AA:$AA)</f>
        <v>94405</v>
      </c>
      <c r="J73" s="12">
        <f>SUMIF('4 PRIMAIRE PUBLIC'!$CR:$CR,$BQ73,'4 PRIMAIRE PUBLIC'!$BC:$BC)</f>
        <v>19758</v>
      </c>
      <c r="K73" s="12">
        <f>SUMIF('4 PRIMAIRE PUBLIC'!$CR:$CR,$BQ73,'4 PRIMAIRE PUBLIC'!$BG:$BG)</f>
        <v>6715</v>
      </c>
      <c r="L73" s="12">
        <f>SUMIF('4 PRIMAIRE PUBLIC'!$CR:$CR,$BQ73,'4 PRIMAIRE PUBLIC'!$BV:$BV)</f>
        <v>9077</v>
      </c>
      <c r="M73" s="12">
        <f>SUMIF('4 PRIMAIRE PUBLIC'!$CR:$CR,$BQ73,'4 PRIMAIRE PUBLIC'!$AK:$AK)</f>
        <v>7862</v>
      </c>
      <c r="N73" s="12">
        <f>SUMIF('4 PRIMAIRE PUBLIC'!$CR:$CR,$BQ73,'4 PRIMAIRE PUBLIC'!$CS:$CS)</f>
        <v>161386</v>
      </c>
      <c r="O73" s="12">
        <f>SUMIF('4 PRIMAIRE PUBLIC'!$CR:$CR,$BQ73,'4 PRIMAIRE PUBLIC'!$AO:$AO)</f>
        <v>2306</v>
      </c>
      <c r="P73" s="162" t="s">
        <v>145</v>
      </c>
      <c r="Q73" s="13" t="s">
        <v>119</v>
      </c>
      <c r="R73" s="12">
        <f>SUMIF('5 COLLEGE PUBLIC'!$CM:$CM,$BQ73,'5 COLLEGE PUBLIC'!$K:$K)</f>
        <v>36451</v>
      </c>
      <c r="S73" s="12">
        <f>SUMIF('5 COLLEGE PUBLIC'!$CM:$CM,$BQ73,'5 COLLEGE PUBLIC'!$W:$W)</f>
        <v>4552</v>
      </c>
      <c r="T73" s="12">
        <f>SUMIF('5 COLLEGE PUBLIC'!$CM:$CM,$BQ73,'5 COLLEGE PUBLIC'!$AX:$AX)</f>
        <v>8422</v>
      </c>
      <c r="U73" s="12">
        <f>SUMIF('5 COLLEGE PUBLIC'!$CM:$CM,$BQ73,'5 COLLEGE PUBLIC'!$BB:$BB)</f>
        <v>3933</v>
      </c>
      <c r="V73" s="12">
        <f>SUMIF('5 COLLEGE PUBLIC'!$CM:$CM,$BQ73,'5 COLLEGE PUBLIC'!$BQ:$BQ)</f>
        <v>1999</v>
      </c>
      <c r="W73" s="12">
        <f>SUMIF('5 COLLEGE PUBLIC'!$CM:$CM,$BQ73,'5 COLLEGE PUBLIC'!$AF:$AF)</f>
        <v>976</v>
      </c>
      <c r="X73" s="12">
        <f>SUMIF('5 COLLEGE PUBLIC'!$CM:$CM,$BQ73,'5 COLLEGE PUBLIC'!$CN:$CN)</f>
        <v>28740</v>
      </c>
      <c r="Y73" s="12">
        <f>SUMIF('5 COLLEGE PUBLIC'!$CM:$CM,$BQ73,'5 COLLEGE PUBLIC'!$AJ:$AJ)</f>
        <v>202</v>
      </c>
      <c r="Z73" s="8">
        <f>SUMIF('6 LYCEE PUBLIC'!$DT:$DT,$BQ73,'6 LYCEE PUBLIC'!$U:$U)</f>
        <v>8756</v>
      </c>
      <c r="AA73" s="8">
        <f>SUMIF('6 LYCEE PUBLIC'!$DT:$DT,$BQ73,'6 LYCEE PUBLIC'!$AQ:$AQ)</f>
        <v>767</v>
      </c>
      <c r="AB73" s="8">
        <f>SUMIF('6 LYCEE PUBLIC'!$DT:$DT,$BQ73,'6 LYCEE PUBLIC'!$DU:$DU)</f>
        <v>1410</v>
      </c>
      <c r="AC73" s="8">
        <f>SUMIF('6 LYCEE PUBLIC'!$DT:$DT,$BQ73,'6 LYCEE PUBLIC'!$DV:$DV)</f>
        <v>552</v>
      </c>
      <c r="AD73" s="8">
        <f>SUMIF('6 LYCEE PUBLIC'!$DT:$DT,$BQ73,'6 LYCEE PUBLIC'!$CV:$CV)</f>
        <v>313</v>
      </c>
      <c r="AE73" s="8">
        <f>SUMIF('6 LYCEE PUBLIC'!$DT:$DT,$BQ73,'6 LYCEE PUBLIC'!$BE:$BE)</f>
        <v>137</v>
      </c>
      <c r="AF73" s="8">
        <f>SUMIF('6 LYCEE PUBLIC'!$DT:$DT,$BQ73,'6 LYCEE PUBLIC'!$DW:$DW)</f>
        <v>5560</v>
      </c>
      <c r="AG73" s="8">
        <f>SUMIF('6 LYCEE PUBLIC'!$DT:$DT,$BQ73,'6 LYCEE PUBLIC'!$BI:$BI)</f>
        <v>30</v>
      </c>
      <c r="AH73" s="162" t="s">
        <v>145</v>
      </c>
      <c r="AI73" s="7" t="s">
        <v>119</v>
      </c>
      <c r="AJ73" s="8">
        <f>SUMIF('7 PRESCOLAIRE PRIVE'!$AP:$AP,$BQ73,'7 PRESCOLAIRE PRIVE'!$K:$K)</f>
        <v>5706</v>
      </c>
      <c r="AK73" s="8">
        <f>SUMIF('7 PRESCOLAIRE PRIVE'!$AP:$AP,$BQ73,'7 PRESCOLAIRE PRIVE'!$T:$T)</f>
        <v>164</v>
      </c>
      <c r="AL73" s="8">
        <f>SUMIF('7 PRESCOLAIRE PRIVE'!$AP:$AP,$BQ73,'7 PRESCOLAIRE PRIVE'!$AQ:$AQ)</f>
        <v>4224</v>
      </c>
      <c r="AM73" s="8">
        <f>SUMIF('7 PRESCOLAIRE PRIVE'!$AP:$AP,$BQ73,'7 PRESCOLAIRE PRIVE'!$X:$X)</f>
        <v>163</v>
      </c>
      <c r="AN73" s="8">
        <f>SUMIF('7 PRESCOLAIRE PRIVE'!$AP:$AP,$BQ73,'7 PRESCOLAIRE PRIVE'!$AC:$AC)</f>
        <v>93</v>
      </c>
      <c r="AO73" s="4">
        <f>SUMIF('8 PRIMAIRE PRIVE'!$CN:$CN,$BQ73,'8 PRIMAIRE PRIVE'!$M:$M)</f>
        <v>18915</v>
      </c>
      <c r="AP73" s="4">
        <f>SUMIF('8 PRIMAIRE PRIVE'!$CN:$CN,$BQ73,'8 PRIMAIRE PRIVE'!$AA:$AA)</f>
        <v>1879</v>
      </c>
      <c r="AQ73" s="4">
        <f>SUMIF('8 PRIMAIRE PRIVE'!$CN:$CN,$BQ73,'8 PRIMAIRE PRIVE'!$BC:$BC)</f>
        <v>2727</v>
      </c>
      <c r="AR73" s="4">
        <f>SUMIF('8 PRIMAIRE PRIVE'!$CN:$CN,$BQ73,'8 PRIMAIRE PRIVE'!$BG:$BG)</f>
        <v>1908</v>
      </c>
      <c r="AS73" s="4">
        <f>SUMIF('8 PRIMAIRE PRIVE'!$CN:$CN,$BQ73,'8 PRIMAIRE PRIVE'!$BQ:$BQ)</f>
        <v>520</v>
      </c>
      <c r="AT73" s="4">
        <f>SUMIF('8 PRIMAIRE PRIVE'!$CN:$CN,$BQ73,'8 PRIMAIRE PRIVE'!$AK:$AK)</f>
        <v>540</v>
      </c>
      <c r="AU73" s="4">
        <f>SUMIF('8 PRIMAIRE PRIVE'!$CN:$CN,$BQ73,'8 PRIMAIRE PRIVE'!$CO:$CO)</f>
        <v>18996</v>
      </c>
      <c r="AV73" s="4">
        <f>SUMIF('8 PRIMAIRE PRIVE'!$CN:$CN,$BQ73,'8 PRIMAIRE PRIVE'!$AO:$AO)</f>
        <v>125</v>
      </c>
      <c r="AW73" s="167" t="s">
        <v>145</v>
      </c>
      <c r="AX73" s="7" t="s">
        <v>119</v>
      </c>
      <c r="AY73" s="4">
        <f>SUMIF('9 COLLEGE PRIVE'!$CJ:$CJ,$BQ73,'9 COLLEGE PRIVE'!$K:$K)</f>
        <v>5420</v>
      </c>
      <c r="AZ73" s="4">
        <f>SUMIF('9 COLLEGE PRIVE'!$CJ:$CJ,$BQ73,'9 COLLEGE PRIVE'!$W:$W)</f>
        <v>305</v>
      </c>
      <c r="BA73" s="4">
        <f>SUMIF('9 COLLEGE PRIVE'!$CJ:$CJ,$BQ73,'9 COLLEGE PRIVE'!$AX:$AX)</f>
        <v>1459</v>
      </c>
      <c r="BB73" s="4">
        <f>SUMIF('9 COLLEGE PRIVE'!$CJ:$CJ,$BQ73,'9 COLLEGE PRIVE'!$BB:$BB)</f>
        <v>857</v>
      </c>
      <c r="BC73" s="4">
        <f>SUMIF('9 COLLEGE PRIVE'!$CJ:$CJ,$BQ73,'9 COLLEGE PRIVE'!$BL:$BL)</f>
        <v>251</v>
      </c>
      <c r="BD73" s="4">
        <f>SUMIF('9 COLLEGE PRIVE'!$CJ:$CJ,$BQ73,'9 COLLEGE PRIVE'!$AF:$AF)</f>
        <v>200</v>
      </c>
      <c r="BE73" s="4">
        <f>SUMIF('9 COLLEGE PRIVE'!$CJ:$CJ,$BQ73,'9 COLLEGE PRIVE'!$CK:$CK)</f>
        <v>5512</v>
      </c>
      <c r="BF73" s="4">
        <f>SUMIF('9 COLLEGE PRIVE'!$CJ:$CJ,$BQ73,'9 COLLEGE PRIVE'!$AJ:$AJ)</f>
        <v>42</v>
      </c>
      <c r="BG73" s="4">
        <f>SUMIF('10 LYCEE PRIVE'!$DQ:$DQ,$BQ73,'10 LYCEE PRIVE'!$U:$U)</f>
        <v>1110</v>
      </c>
      <c r="BH73" s="4">
        <f>SUMIF('10 LYCEE PRIVE'!$DQ:$DQ,$BQ73,'10 LYCEE PRIVE'!$AQ:$AQ)</f>
        <v>32</v>
      </c>
      <c r="BI73" s="4">
        <f>SUMIF('10 LYCEE PRIVE'!$DQ:$DQ,$BQ73,'10 LYCEE PRIVE'!$DR:$DR)</f>
        <v>372</v>
      </c>
      <c r="BJ73" s="4">
        <f>SUMIF('10 LYCEE PRIVE'!$DQ:$DQ,$BQ73,'10 LYCEE PRIVE'!$DS:$DS)</f>
        <v>155</v>
      </c>
      <c r="BK73" s="4">
        <f>SUMIF('10 LYCEE PRIVE'!$DQ:$DQ,$BQ73,'10 LYCEE PRIVE'!$CQ:$CQ)</f>
        <v>59</v>
      </c>
      <c r="BL73" s="4">
        <f>SUMIF('10 LYCEE PRIVE'!$DQ:$DQ,$BQ73,'10 LYCEE PRIVE'!$BE:$BE)</f>
        <v>35</v>
      </c>
      <c r="BM73" s="4">
        <f>SUMIF('10 LYCEE PRIVE'!$DQ:$DQ,$BQ73,'10 LYCEE PRIVE'!$DT:$DT)</f>
        <v>1256</v>
      </c>
      <c r="BN73" s="4">
        <f>SUMIF('10 LYCEE PRIVE'!$DQ:$DQ,$BQ73,'10 LYCEE PRIVE'!$BI:$BI)</f>
        <v>8</v>
      </c>
      <c r="BO73" s="135"/>
      <c r="BP73" s="139" t="str">
        <f t="shared" si="2"/>
        <v>VATOVAVY FITOVINANY</v>
      </c>
      <c r="BQ73" s="139" t="str">
        <f t="shared" si="3"/>
        <v>VATOVAVY FITOVINANYRURAL</v>
      </c>
    </row>
    <row r="74" spans="1:69">
      <c r="A74" s="162"/>
      <c r="B74" s="13" t="s">
        <v>120</v>
      </c>
      <c r="C74" s="12">
        <f>SUMIF('3 PRESCOLAIRE PUBLIC'!$AU:$AU,$BQ74,'3 PRESCOLAIRE PUBLIC'!$K:$K)</f>
        <v>5215</v>
      </c>
      <c r="D74" s="12">
        <f>SUMIF('3 PRESCOLAIRE PUBLIC'!$AU:$AU,$BQ74,'3 PRESCOLAIRE PUBLIC'!$T:$T)</f>
        <v>177</v>
      </c>
      <c r="E74" s="12">
        <f>SUMIF('3 PRESCOLAIRE PUBLIC'!$AU:$AU,$BQ74,'3 PRESCOLAIRE PUBLIC'!$AV:$AV)</f>
        <v>727</v>
      </c>
      <c r="F74" s="12">
        <f>SUMIF('3 PRESCOLAIRE PUBLIC'!$AU:$AU,$BQ74,'3 PRESCOLAIRE PUBLIC'!$AC:$AC)</f>
        <v>294</v>
      </c>
      <c r="G74" s="12">
        <f>SUMIF('3 PRESCOLAIRE PUBLIC'!$AU:$AU,$BQ74,'3 PRESCOLAIRE PUBLIC'!$AH:$AH)</f>
        <v>91</v>
      </c>
      <c r="H74" s="12">
        <f>SUMIF('4 PRIMAIRE PUBLIC'!$CR:$CR,$BQ74,'4 PRIMAIRE PUBLIC'!$M:$M)</f>
        <v>26187</v>
      </c>
      <c r="I74" s="12">
        <f>SUMIF('4 PRIMAIRE PUBLIC'!$CR:$CR,$BQ74,'4 PRIMAIRE PUBLIC'!$AA:$AA)</f>
        <v>6354</v>
      </c>
      <c r="J74" s="12">
        <f>SUMIF('4 PRIMAIRE PUBLIC'!$CR:$CR,$BQ74,'4 PRIMAIRE PUBLIC'!$BC:$BC)</f>
        <v>2011</v>
      </c>
      <c r="K74" s="12">
        <f>SUMIF('4 PRIMAIRE PUBLIC'!$CR:$CR,$BQ74,'4 PRIMAIRE PUBLIC'!$BG:$BG)</f>
        <v>1106</v>
      </c>
      <c r="L74" s="12">
        <f>SUMIF('4 PRIMAIRE PUBLIC'!$CR:$CR,$BQ74,'4 PRIMAIRE PUBLIC'!$BV:$BV)</f>
        <v>695</v>
      </c>
      <c r="M74" s="12">
        <f>SUMIF('4 PRIMAIRE PUBLIC'!$CR:$CR,$BQ74,'4 PRIMAIRE PUBLIC'!$AK:$AK)</f>
        <v>524</v>
      </c>
      <c r="N74" s="12">
        <f>SUMIF('4 PRIMAIRE PUBLIC'!$CR:$CR,$BQ74,'4 PRIMAIRE PUBLIC'!$CS:$CS)</f>
        <v>13826</v>
      </c>
      <c r="O74" s="12">
        <f>SUMIF('4 PRIMAIRE PUBLIC'!$CR:$CR,$BQ74,'4 PRIMAIRE PUBLIC'!$AO:$AO)</f>
        <v>106</v>
      </c>
      <c r="P74" s="162"/>
      <c r="Q74" s="13" t="s">
        <v>120</v>
      </c>
      <c r="R74" s="12">
        <f>SUMIF('5 COLLEGE PUBLIC'!$CM:$CM,$BQ74,'5 COLLEGE PUBLIC'!$K:$K)</f>
        <v>6600</v>
      </c>
      <c r="S74" s="12">
        <f>SUMIF('5 COLLEGE PUBLIC'!$CM:$CM,$BQ74,'5 COLLEGE PUBLIC'!$W:$W)</f>
        <v>855</v>
      </c>
      <c r="T74" s="12">
        <f>SUMIF('5 COLLEGE PUBLIC'!$CM:$CM,$BQ74,'5 COLLEGE PUBLIC'!$AX:$AX)</f>
        <v>1815</v>
      </c>
      <c r="U74" s="12">
        <f>SUMIF('5 COLLEGE PUBLIC'!$CM:$CM,$BQ74,'5 COLLEGE PUBLIC'!$BB:$BB)</f>
        <v>893</v>
      </c>
      <c r="V74" s="12">
        <f>SUMIF('5 COLLEGE PUBLIC'!$CM:$CM,$BQ74,'5 COLLEGE PUBLIC'!$BQ:$BQ)</f>
        <v>247</v>
      </c>
      <c r="W74" s="12">
        <f>SUMIF('5 COLLEGE PUBLIC'!$CM:$CM,$BQ74,'5 COLLEGE PUBLIC'!$AF:$AF)</f>
        <v>106</v>
      </c>
      <c r="X74" s="12">
        <f>SUMIF('5 COLLEGE PUBLIC'!$CM:$CM,$BQ74,'5 COLLEGE PUBLIC'!$CN:$CN)</f>
        <v>3768</v>
      </c>
      <c r="Y74" s="12">
        <f>SUMIF('5 COLLEGE PUBLIC'!$CM:$CM,$BQ74,'5 COLLEGE PUBLIC'!$AJ:$AJ)</f>
        <v>11</v>
      </c>
      <c r="Z74" s="8">
        <f>SUMIF('6 LYCEE PUBLIC'!$DT:$DT,$BQ74,'6 LYCEE PUBLIC'!$U:$U)</f>
        <v>5042</v>
      </c>
      <c r="AA74" s="8">
        <f>SUMIF('6 LYCEE PUBLIC'!$DT:$DT,$BQ74,'6 LYCEE PUBLIC'!$AQ:$AQ)</f>
        <v>811</v>
      </c>
      <c r="AB74" s="8">
        <f>SUMIF('6 LYCEE PUBLIC'!$DT:$DT,$BQ74,'6 LYCEE PUBLIC'!$DU:$DU)</f>
        <v>927</v>
      </c>
      <c r="AC74" s="8">
        <f>SUMIF('6 LYCEE PUBLIC'!$DT:$DT,$BQ74,'6 LYCEE PUBLIC'!$DV:$DV)</f>
        <v>321</v>
      </c>
      <c r="AD74" s="8">
        <f>SUMIF('6 LYCEE PUBLIC'!$DT:$DT,$BQ74,'6 LYCEE PUBLIC'!$CV:$CV)</f>
        <v>162</v>
      </c>
      <c r="AE74" s="8">
        <f>SUMIF('6 LYCEE PUBLIC'!$DT:$DT,$BQ74,'6 LYCEE PUBLIC'!$BE:$BE)</f>
        <v>81</v>
      </c>
      <c r="AF74" s="8">
        <f>SUMIF('6 LYCEE PUBLIC'!$DT:$DT,$BQ74,'6 LYCEE PUBLIC'!$DW:$DW)</f>
        <v>4032</v>
      </c>
      <c r="AG74" s="8">
        <f>SUMIF('6 LYCEE PUBLIC'!$DT:$DT,$BQ74,'6 LYCEE PUBLIC'!$BI:$BI)</f>
        <v>5</v>
      </c>
      <c r="AH74" s="162"/>
      <c r="AI74" s="7" t="s">
        <v>120</v>
      </c>
      <c r="AJ74" s="8">
        <f>SUMIF('7 PRESCOLAIRE PRIVE'!$AP:$AP,$BQ74,'7 PRESCOLAIRE PRIVE'!$K:$K)</f>
        <v>3850</v>
      </c>
      <c r="AK74" s="8">
        <f>SUMIF('7 PRESCOLAIRE PRIVE'!$AP:$AP,$BQ74,'7 PRESCOLAIRE PRIVE'!$T:$T)</f>
        <v>113</v>
      </c>
      <c r="AL74" s="8">
        <f>SUMIF('7 PRESCOLAIRE PRIVE'!$AP:$AP,$BQ74,'7 PRESCOLAIRE PRIVE'!$AQ:$AQ)</f>
        <v>3615</v>
      </c>
      <c r="AM74" s="8">
        <f>SUMIF('7 PRESCOLAIRE PRIVE'!$AP:$AP,$BQ74,'7 PRESCOLAIRE PRIVE'!$X:$X)</f>
        <v>135</v>
      </c>
      <c r="AN74" s="8">
        <f>SUMIF('7 PRESCOLAIRE PRIVE'!$AP:$AP,$BQ74,'7 PRESCOLAIRE PRIVE'!$AC:$AC)</f>
        <v>37</v>
      </c>
      <c r="AO74" s="4">
        <f>SUMIF('8 PRIMAIRE PRIVE'!$CN:$CN,$BQ74,'8 PRIMAIRE PRIVE'!$M:$M)</f>
        <v>8635</v>
      </c>
      <c r="AP74" s="4">
        <f>SUMIF('8 PRIMAIRE PRIVE'!$CN:$CN,$BQ74,'8 PRIMAIRE PRIVE'!$AA:$AA)</f>
        <v>611</v>
      </c>
      <c r="AQ74" s="4">
        <f>SUMIF('8 PRIMAIRE PRIVE'!$CN:$CN,$BQ74,'8 PRIMAIRE PRIVE'!$BC:$BC)</f>
        <v>1240</v>
      </c>
      <c r="AR74" s="4">
        <f>SUMIF('8 PRIMAIRE PRIVE'!$CN:$CN,$BQ74,'8 PRIMAIRE PRIVE'!$BG:$BG)</f>
        <v>1030</v>
      </c>
      <c r="AS74" s="4">
        <f>SUMIF('8 PRIMAIRE PRIVE'!$CN:$CN,$BQ74,'8 PRIMAIRE PRIVE'!$BQ:$BQ)</f>
        <v>246</v>
      </c>
      <c r="AT74" s="4">
        <f>SUMIF('8 PRIMAIRE PRIVE'!$CN:$CN,$BQ74,'8 PRIMAIRE PRIVE'!$AK:$AK)</f>
        <v>248</v>
      </c>
      <c r="AU74" s="4">
        <f>SUMIF('8 PRIMAIRE PRIVE'!$CN:$CN,$BQ74,'8 PRIMAIRE PRIVE'!$CO:$CO)</f>
        <v>8742</v>
      </c>
      <c r="AV74" s="4">
        <f>SUMIF('8 PRIMAIRE PRIVE'!$CN:$CN,$BQ74,'8 PRIMAIRE PRIVE'!$AO:$AO)</f>
        <v>43</v>
      </c>
      <c r="AW74" s="167"/>
      <c r="AX74" s="7" t="s">
        <v>120</v>
      </c>
      <c r="AY74" s="4">
        <f>SUMIF('9 COLLEGE PRIVE'!$CJ:$CJ,$BQ74,'9 COLLEGE PRIVE'!$K:$K)</f>
        <v>5122</v>
      </c>
      <c r="AZ74" s="4">
        <f>SUMIF('9 COLLEGE PRIVE'!$CJ:$CJ,$BQ74,'9 COLLEGE PRIVE'!$W:$W)</f>
        <v>172</v>
      </c>
      <c r="BA74" s="4">
        <f>SUMIF('9 COLLEGE PRIVE'!$CJ:$CJ,$BQ74,'9 COLLEGE PRIVE'!$AX:$AX)</f>
        <v>1330</v>
      </c>
      <c r="BB74" s="4">
        <f>SUMIF('9 COLLEGE PRIVE'!$CJ:$CJ,$BQ74,'9 COLLEGE PRIVE'!$BB:$BB)</f>
        <v>965</v>
      </c>
      <c r="BC74" s="4">
        <f>SUMIF('9 COLLEGE PRIVE'!$CJ:$CJ,$BQ74,'9 COLLEGE PRIVE'!$BL:$BL)</f>
        <v>275</v>
      </c>
      <c r="BD74" s="4">
        <f>SUMIF('9 COLLEGE PRIVE'!$CJ:$CJ,$BQ74,'9 COLLEGE PRIVE'!$AF:$AF)</f>
        <v>165</v>
      </c>
      <c r="BE74" s="4">
        <f>SUMIF('9 COLLEGE PRIVE'!$CJ:$CJ,$BQ74,'9 COLLEGE PRIVE'!$CK:$CK)</f>
        <v>5323</v>
      </c>
      <c r="BF74" s="4">
        <f>SUMIF('9 COLLEGE PRIVE'!$CJ:$CJ,$BQ74,'9 COLLEGE PRIVE'!$AJ:$AJ)</f>
        <v>31</v>
      </c>
      <c r="BG74" s="4">
        <f>SUMIF('10 LYCEE PRIVE'!$DQ:$DQ,$BQ74,'10 LYCEE PRIVE'!$U:$U)</f>
        <v>2404</v>
      </c>
      <c r="BH74" s="4">
        <f>SUMIF('10 LYCEE PRIVE'!$DQ:$DQ,$BQ74,'10 LYCEE PRIVE'!$AQ:$AQ)</f>
        <v>58</v>
      </c>
      <c r="BI74" s="4">
        <f>SUMIF('10 LYCEE PRIVE'!$DQ:$DQ,$BQ74,'10 LYCEE PRIVE'!$DR:$DR)</f>
        <v>776</v>
      </c>
      <c r="BJ74" s="4">
        <f>SUMIF('10 LYCEE PRIVE'!$DQ:$DQ,$BQ74,'10 LYCEE PRIVE'!$DS:$DS)</f>
        <v>369</v>
      </c>
      <c r="BK74" s="4">
        <f>SUMIF('10 LYCEE PRIVE'!$DQ:$DQ,$BQ74,'10 LYCEE PRIVE'!$CQ:$CQ)</f>
        <v>175</v>
      </c>
      <c r="BL74" s="4">
        <f>SUMIF('10 LYCEE PRIVE'!$DQ:$DQ,$BQ74,'10 LYCEE PRIVE'!$BE:$BE)</f>
        <v>85</v>
      </c>
      <c r="BM74" s="4">
        <f>SUMIF('10 LYCEE PRIVE'!$DQ:$DQ,$BQ74,'10 LYCEE PRIVE'!$DT:$DT)</f>
        <v>2604</v>
      </c>
      <c r="BN74" s="4">
        <f>SUMIF('10 LYCEE PRIVE'!$DQ:$DQ,$BQ74,'10 LYCEE PRIVE'!$BI:$BI)</f>
        <v>17</v>
      </c>
      <c r="BO74" s="135"/>
      <c r="BP74" s="139" t="str">
        <f t="shared" si="2"/>
        <v>VATOVAVY FITOVINANY</v>
      </c>
      <c r="BQ74" s="139" t="str">
        <f t="shared" si="3"/>
        <v>VATOVAVY FITOVINANYURBAIN</v>
      </c>
    </row>
    <row r="75" spans="1:69">
      <c r="A75" s="162"/>
      <c r="B75" s="34" t="s">
        <v>102</v>
      </c>
      <c r="C75" s="35">
        <f>SUMIF('3 PRESCOLAIRE PUBLIC'!$AU:$AU,$BQ75,'3 PRESCOLAIRE PUBLIC'!$K:$K)</f>
        <v>60994</v>
      </c>
      <c r="D75" s="35">
        <f>SUMIF('3 PRESCOLAIRE PUBLIC'!$AU:$AU,$BQ75,'3 PRESCOLAIRE PUBLIC'!$T:$T)</f>
        <v>1823</v>
      </c>
      <c r="E75" s="35">
        <f>SUMIF('3 PRESCOLAIRE PUBLIC'!$AU:$AU,$BQ75,'3 PRESCOLAIRE PUBLIC'!$AV:$AV)</f>
        <v>5040</v>
      </c>
      <c r="F75" s="35">
        <f>SUMIF('3 PRESCOLAIRE PUBLIC'!$AU:$AU,$BQ75,'3 PRESCOLAIRE PUBLIC'!$AC:$AC)</f>
        <v>2876</v>
      </c>
      <c r="G75" s="35">
        <f>SUMIF('3 PRESCOLAIRE PUBLIC'!$AU:$AU,$BQ75,'3 PRESCOLAIRE PUBLIC'!$AH:$AH)</f>
        <v>1398</v>
      </c>
      <c r="H75" s="35">
        <f>SUMIF('4 PRIMAIRE PUBLIC'!$CR:$CR,$BQ75,'4 PRIMAIRE PUBLIC'!$M:$M)</f>
        <v>409474</v>
      </c>
      <c r="I75" s="35">
        <f>SUMIF('4 PRIMAIRE PUBLIC'!$CR:$CR,$BQ75,'4 PRIMAIRE PUBLIC'!$AA:$AA)</f>
        <v>100759</v>
      </c>
      <c r="J75" s="35">
        <f>SUMIF('4 PRIMAIRE PUBLIC'!$CR:$CR,$BQ75,'4 PRIMAIRE PUBLIC'!$BC:$BC)</f>
        <v>21769</v>
      </c>
      <c r="K75" s="35">
        <f>SUMIF('4 PRIMAIRE PUBLIC'!$CR:$CR,$BQ75,'4 PRIMAIRE PUBLIC'!$BG:$BG)</f>
        <v>7821</v>
      </c>
      <c r="L75" s="35">
        <f>SUMIF('4 PRIMAIRE PUBLIC'!$CR:$CR,$BQ75,'4 PRIMAIRE PUBLIC'!$BV:$BV)</f>
        <v>9772</v>
      </c>
      <c r="M75" s="35">
        <f>SUMIF('4 PRIMAIRE PUBLIC'!$CR:$CR,$BQ75,'4 PRIMAIRE PUBLIC'!$AK:$AK)</f>
        <v>8386</v>
      </c>
      <c r="N75" s="35">
        <f>SUMIF('4 PRIMAIRE PUBLIC'!$CR:$CR,$BQ75,'4 PRIMAIRE PUBLIC'!$CS:$CS)</f>
        <v>175212</v>
      </c>
      <c r="O75" s="35">
        <f>SUMIF('4 PRIMAIRE PUBLIC'!$CR:$CR,$BQ75,'4 PRIMAIRE PUBLIC'!$AO:$AO)</f>
        <v>2412</v>
      </c>
      <c r="P75" s="162"/>
      <c r="Q75" s="34" t="s">
        <v>102</v>
      </c>
      <c r="R75" s="35">
        <f>SUMIF('5 COLLEGE PUBLIC'!$CM:$CM,$BQ75,'5 COLLEGE PUBLIC'!$K:$K)</f>
        <v>43051</v>
      </c>
      <c r="S75" s="35">
        <f>SUMIF('5 COLLEGE PUBLIC'!$CM:$CM,$BQ75,'5 COLLEGE PUBLIC'!$W:$W)</f>
        <v>5407</v>
      </c>
      <c r="T75" s="35">
        <f>SUMIF('5 COLLEGE PUBLIC'!$CM:$CM,$BQ75,'5 COLLEGE PUBLIC'!$AX:$AX)</f>
        <v>10237</v>
      </c>
      <c r="U75" s="35">
        <f>SUMIF('5 COLLEGE PUBLIC'!$CM:$CM,$BQ75,'5 COLLEGE PUBLIC'!$BB:$BB)</f>
        <v>4826</v>
      </c>
      <c r="V75" s="35">
        <f>SUMIF('5 COLLEGE PUBLIC'!$CM:$CM,$BQ75,'5 COLLEGE PUBLIC'!$BQ:$BQ)</f>
        <v>2246</v>
      </c>
      <c r="W75" s="35">
        <f>SUMIF('5 COLLEGE PUBLIC'!$CM:$CM,$BQ75,'5 COLLEGE PUBLIC'!$AF:$AF)</f>
        <v>1082</v>
      </c>
      <c r="X75" s="35">
        <f>SUMIF('5 COLLEGE PUBLIC'!$CM:$CM,$BQ75,'5 COLLEGE PUBLIC'!$CN:$CN)</f>
        <v>32508</v>
      </c>
      <c r="Y75" s="35">
        <f>SUMIF('5 COLLEGE PUBLIC'!$CM:$CM,$BQ75,'5 COLLEGE PUBLIC'!$AJ:$AJ)</f>
        <v>213</v>
      </c>
      <c r="Z75" s="35">
        <f>SUMIF('6 LYCEE PUBLIC'!$DT:$DT,$BQ75,'6 LYCEE PUBLIC'!$U:$U)</f>
        <v>13798</v>
      </c>
      <c r="AA75" s="35">
        <f>SUMIF('6 LYCEE PUBLIC'!$DT:$DT,$BQ75,'6 LYCEE PUBLIC'!$AQ:$AQ)</f>
        <v>1578</v>
      </c>
      <c r="AB75" s="35">
        <f>SUMIF('6 LYCEE PUBLIC'!$DT:$DT,$BQ75,'6 LYCEE PUBLIC'!$DU:$DU)</f>
        <v>2337</v>
      </c>
      <c r="AC75" s="35">
        <f>SUMIF('6 LYCEE PUBLIC'!$DT:$DT,$BQ75,'6 LYCEE PUBLIC'!$DV:$DV)</f>
        <v>873</v>
      </c>
      <c r="AD75" s="35">
        <f>SUMIF('6 LYCEE PUBLIC'!$DT:$DT,$BQ75,'6 LYCEE PUBLIC'!$CV:$CV)</f>
        <v>475</v>
      </c>
      <c r="AE75" s="35">
        <f>SUMIF('6 LYCEE PUBLIC'!$DT:$DT,$BQ75,'6 LYCEE PUBLIC'!$BE:$BE)</f>
        <v>218</v>
      </c>
      <c r="AF75" s="35">
        <f>SUMIF('6 LYCEE PUBLIC'!$DT:$DT,$BQ75,'6 LYCEE PUBLIC'!$DW:$DW)</f>
        <v>9592</v>
      </c>
      <c r="AG75" s="35">
        <f>SUMIF('6 LYCEE PUBLIC'!$DT:$DT,$BQ75,'6 LYCEE PUBLIC'!$BI:$BI)</f>
        <v>35</v>
      </c>
      <c r="AH75" s="162"/>
      <c r="AI75" s="34" t="s">
        <v>102</v>
      </c>
      <c r="AJ75" s="35">
        <f>SUMIF('7 PRESCOLAIRE PRIVE'!$AP:$AP,$BQ75,'7 PRESCOLAIRE PRIVE'!$K:$K)</f>
        <v>9556</v>
      </c>
      <c r="AK75" s="35">
        <f>SUMIF('7 PRESCOLAIRE PRIVE'!$AP:$AP,$BQ75,'7 PRESCOLAIRE PRIVE'!$T:$T)</f>
        <v>277</v>
      </c>
      <c r="AL75" s="35">
        <f>SUMIF('7 PRESCOLAIRE PRIVE'!$AP:$AP,$BQ75,'7 PRESCOLAIRE PRIVE'!$AQ:$AQ)</f>
        <v>7839</v>
      </c>
      <c r="AM75" s="35">
        <f>SUMIF('7 PRESCOLAIRE PRIVE'!$AP:$AP,$BQ75,'7 PRESCOLAIRE PRIVE'!$X:$X)</f>
        <v>298</v>
      </c>
      <c r="AN75" s="35">
        <f>SUMIF('7 PRESCOLAIRE PRIVE'!$AP:$AP,$BQ75,'7 PRESCOLAIRE PRIVE'!$AC:$AC)</f>
        <v>130</v>
      </c>
      <c r="AO75" s="35">
        <f>SUMIF('8 PRIMAIRE PRIVE'!$CN:$CN,$BQ75,'8 PRIMAIRE PRIVE'!$M:$M)</f>
        <v>27550</v>
      </c>
      <c r="AP75" s="35">
        <f>SUMIF('8 PRIMAIRE PRIVE'!$CN:$CN,$BQ75,'8 PRIMAIRE PRIVE'!$AA:$AA)</f>
        <v>2490</v>
      </c>
      <c r="AQ75" s="35">
        <f>SUMIF('8 PRIMAIRE PRIVE'!$CN:$CN,$BQ75,'8 PRIMAIRE PRIVE'!$BC:$BC)</f>
        <v>3967</v>
      </c>
      <c r="AR75" s="35">
        <f>SUMIF('8 PRIMAIRE PRIVE'!$CN:$CN,$BQ75,'8 PRIMAIRE PRIVE'!$BG:$BG)</f>
        <v>2938</v>
      </c>
      <c r="AS75" s="35">
        <f>SUMIF('8 PRIMAIRE PRIVE'!$CN:$CN,$BQ75,'8 PRIMAIRE PRIVE'!$BQ:$BQ)</f>
        <v>766</v>
      </c>
      <c r="AT75" s="35">
        <f>SUMIF('8 PRIMAIRE PRIVE'!$CN:$CN,$BQ75,'8 PRIMAIRE PRIVE'!$AK:$AK)</f>
        <v>788</v>
      </c>
      <c r="AU75" s="35">
        <f>SUMIF('8 PRIMAIRE PRIVE'!$CN:$CN,$BQ75,'8 PRIMAIRE PRIVE'!$CO:$CO)</f>
        <v>27738</v>
      </c>
      <c r="AV75" s="35">
        <f>SUMIF('8 PRIMAIRE PRIVE'!$CN:$CN,$BQ75,'8 PRIMAIRE PRIVE'!$AO:$AO)</f>
        <v>168</v>
      </c>
      <c r="AW75" s="167"/>
      <c r="AX75" s="34" t="s">
        <v>102</v>
      </c>
      <c r="AY75" s="35">
        <f>SUMIF('9 COLLEGE PRIVE'!$CJ:$CJ,$BQ75,'9 COLLEGE PRIVE'!$K:$K)</f>
        <v>10542</v>
      </c>
      <c r="AZ75" s="35">
        <f>SUMIF('9 COLLEGE PRIVE'!$CJ:$CJ,$BQ75,'9 COLLEGE PRIVE'!$W:$W)</f>
        <v>477</v>
      </c>
      <c r="BA75" s="35">
        <f>SUMIF('9 COLLEGE PRIVE'!$CJ:$CJ,$BQ75,'9 COLLEGE PRIVE'!$AX:$AX)</f>
        <v>2789</v>
      </c>
      <c r="BB75" s="35">
        <f>SUMIF('9 COLLEGE PRIVE'!$CJ:$CJ,$BQ75,'9 COLLEGE PRIVE'!$BB:$BB)</f>
        <v>1822</v>
      </c>
      <c r="BC75" s="35">
        <f>SUMIF('9 COLLEGE PRIVE'!$CJ:$CJ,$BQ75,'9 COLLEGE PRIVE'!$BL:$BL)</f>
        <v>526</v>
      </c>
      <c r="BD75" s="35">
        <f>SUMIF('9 COLLEGE PRIVE'!$CJ:$CJ,$BQ75,'9 COLLEGE PRIVE'!$AF:$AF)</f>
        <v>365</v>
      </c>
      <c r="BE75" s="35">
        <f>SUMIF('9 COLLEGE PRIVE'!$CJ:$CJ,$BQ75,'9 COLLEGE PRIVE'!$CK:$CK)</f>
        <v>10835</v>
      </c>
      <c r="BF75" s="35">
        <f>SUMIF('9 COLLEGE PRIVE'!$CJ:$CJ,$BQ75,'9 COLLEGE PRIVE'!$AJ:$AJ)</f>
        <v>73</v>
      </c>
      <c r="BG75" s="35">
        <f>SUMIF('10 LYCEE PRIVE'!$DQ:$DQ,$BQ75,'10 LYCEE PRIVE'!$U:$U)</f>
        <v>3514</v>
      </c>
      <c r="BH75" s="35">
        <f>SUMIF('10 LYCEE PRIVE'!$DQ:$DQ,$BQ75,'10 LYCEE PRIVE'!$AQ:$AQ)</f>
        <v>90</v>
      </c>
      <c r="BI75" s="35">
        <f>SUMIF('10 LYCEE PRIVE'!$DQ:$DQ,$BQ75,'10 LYCEE PRIVE'!$DR:$DR)</f>
        <v>1148</v>
      </c>
      <c r="BJ75" s="35">
        <f>SUMIF('10 LYCEE PRIVE'!$DQ:$DQ,$BQ75,'10 LYCEE PRIVE'!$DS:$DS)</f>
        <v>524</v>
      </c>
      <c r="BK75" s="35">
        <f>SUMIF('10 LYCEE PRIVE'!$DQ:$DQ,$BQ75,'10 LYCEE PRIVE'!$CQ:$CQ)</f>
        <v>234</v>
      </c>
      <c r="BL75" s="35">
        <f>SUMIF('10 LYCEE PRIVE'!$DQ:$DQ,$BQ75,'10 LYCEE PRIVE'!$BE:$BE)</f>
        <v>120</v>
      </c>
      <c r="BM75" s="35">
        <f>SUMIF('10 LYCEE PRIVE'!$DQ:$DQ,$BQ75,'10 LYCEE PRIVE'!$DT:$DT)</f>
        <v>3860</v>
      </c>
      <c r="BN75" s="35">
        <f>SUMIF('10 LYCEE PRIVE'!$DQ:$DQ,$BQ75,'10 LYCEE PRIVE'!$BI:$BI)</f>
        <v>25</v>
      </c>
      <c r="BO75" s="135"/>
      <c r="BP75" s="139" t="str">
        <f t="shared" si="2"/>
        <v>VATOVAVY FITOVINANY</v>
      </c>
      <c r="BQ75" s="139" t="str">
        <f t="shared" si="3"/>
        <v>VATOVAVY FITOVINANYTOTAL</v>
      </c>
    </row>
    <row r="76" spans="1:69" ht="14.45" customHeight="1">
      <c r="A76" s="168" t="s">
        <v>510</v>
      </c>
      <c r="B76" s="108" t="s">
        <v>119</v>
      </c>
      <c r="C76" s="10">
        <f t="shared" ref="C76:O77" si="4">C73+C70+C67+C64+C61+C58+C55+C52+C49+C46+C43+C36+C33+C30+C27+C24+C21+C18+C15+C12+C9+C6</f>
        <v>668946</v>
      </c>
      <c r="D76" s="10">
        <f t="shared" si="4"/>
        <v>14223</v>
      </c>
      <c r="E76" s="10">
        <f t="shared" si="4"/>
        <v>121721</v>
      </c>
      <c r="F76" s="10">
        <f t="shared" si="4"/>
        <v>28014</v>
      </c>
      <c r="G76" s="10">
        <f t="shared" si="4"/>
        <v>15014</v>
      </c>
      <c r="H76" s="10">
        <f t="shared" si="4"/>
        <v>3910563</v>
      </c>
      <c r="I76" s="10">
        <f t="shared" si="4"/>
        <v>778639</v>
      </c>
      <c r="J76" s="10">
        <f t="shared" si="4"/>
        <v>286396</v>
      </c>
      <c r="K76" s="10">
        <f t="shared" si="4"/>
        <v>142674</v>
      </c>
      <c r="L76" s="10">
        <f t="shared" si="4"/>
        <v>93109</v>
      </c>
      <c r="M76" s="10">
        <f t="shared" si="4"/>
        <v>79432</v>
      </c>
      <c r="N76" s="10">
        <f t="shared" si="4"/>
        <v>1924222</v>
      </c>
      <c r="O76" s="10">
        <f t="shared" si="4"/>
        <v>25313</v>
      </c>
      <c r="P76" s="168" t="s">
        <v>510</v>
      </c>
      <c r="Q76" s="108" t="s">
        <v>119</v>
      </c>
      <c r="R76" s="10">
        <f t="shared" ref="R76:AG76" si="5">R73+R70+R67+R64+R61+R58+R55+R52+R49+R46+R43+R36+R33+R30+R27+R24+R21+R18+R15+R12+R9+R6</f>
        <v>557743</v>
      </c>
      <c r="S76" s="10">
        <f t="shared" si="5"/>
        <v>52728</v>
      </c>
      <c r="T76" s="10">
        <f t="shared" si="5"/>
        <v>109523</v>
      </c>
      <c r="U76" s="10">
        <f t="shared" si="5"/>
        <v>47877</v>
      </c>
      <c r="V76" s="10">
        <f t="shared" si="5"/>
        <v>28438</v>
      </c>
      <c r="W76" s="10">
        <f t="shared" si="5"/>
        <v>13096</v>
      </c>
      <c r="X76" s="10">
        <f t="shared" si="5"/>
        <v>426962</v>
      </c>
      <c r="Y76" s="10">
        <f t="shared" si="5"/>
        <v>2613</v>
      </c>
      <c r="Z76" s="10">
        <f t="shared" si="5"/>
        <v>120203</v>
      </c>
      <c r="AA76" s="10">
        <f t="shared" si="5"/>
        <v>10876</v>
      </c>
      <c r="AB76" s="10">
        <f t="shared" si="5"/>
        <v>28616</v>
      </c>
      <c r="AC76" s="10">
        <f t="shared" si="5"/>
        <v>14041</v>
      </c>
      <c r="AD76" s="10">
        <f t="shared" si="5"/>
        <v>6244</v>
      </c>
      <c r="AE76" s="10">
        <f t="shared" si="5"/>
        <v>2463</v>
      </c>
      <c r="AF76" s="10">
        <f t="shared" si="5"/>
        <v>99177</v>
      </c>
      <c r="AG76" s="10">
        <f t="shared" si="5"/>
        <v>484</v>
      </c>
      <c r="AH76" s="168" t="s">
        <v>511</v>
      </c>
      <c r="AI76" s="108" t="s">
        <v>119</v>
      </c>
      <c r="AJ76" s="10">
        <f t="shared" ref="AJ76:AV76" si="6">AJ73+AJ70+AJ67+AJ64+AJ61+AJ58+AJ55+AJ52+AJ49+AJ46+AJ43+AJ36+AJ33+AJ30+AJ27+AJ24+AJ21+AJ18+AJ15+AJ12+AJ9+AJ6</f>
        <v>123418</v>
      </c>
      <c r="AK76" s="10">
        <f t="shared" si="6"/>
        <v>4617</v>
      </c>
      <c r="AL76" s="10">
        <f t="shared" si="6"/>
        <v>104496</v>
      </c>
      <c r="AM76" s="10">
        <f t="shared" si="6"/>
        <v>4960</v>
      </c>
      <c r="AN76" s="10">
        <f t="shared" si="6"/>
        <v>2452</v>
      </c>
      <c r="AO76" s="10">
        <f t="shared" si="6"/>
        <v>630383</v>
      </c>
      <c r="AP76" s="10">
        <f t="shared" si="6"/>
        <v>70943</v>
      </c>
      <c r="AQ76" s="10">
        <f t="shared" si="6"/>
        <v>97227</v>
      </c>
      <c r="AR76" s="10">
        <f t="shared" si="6"/>
        <v>67865</v>
      </c>
      <c r="AS76" s="10">
        <f t="shared" si="6"/>
        <v>19199</v>
      </c>
      <c r="AT76" s="10">
        <f t="shared" si="6"/>
        <v>19808</v>
      </c>
      <c r="AU76" s="10">
        <f t="shared" si="6"/>
        <v>679482</v>
      </c>
      <c r="AV76" s="10">
        <f t="shared" si="6"/>
        <v>5328</v>
      </c>
      <c r="AW76" s="168" t="s">
        <v>511</v>
      </c>
      <c r="AX76" s="108" t="s">
        <v>119</v>
      </c>
      <c r="AY76" s="10">
        <f t="shared" ref="AY76:BN76" si="7">AY73+AY70+AY67+AY64+AY61+AY58+AY55+AY52+AY49+AY46+AY43+AY36+AY33+AY30+AY27+AY24+AY21+AY18+AY15+AY12+AY9+AY6</f>
        <v>224617</v>
      </c>
      <c r="AZ76" s="10">
        <f t="shared" si="7"/>
        <v>11775</v>
      </c>
      <c r="BA76" s="10">
        <f t="shared" si="7"/>
        <v>88677</v>
      </c>
      <c r="BB76" s="10">
        <f t="shared" si="7"/>
        <v>34922</v>
      </c>
      <c r="BC76" s="10">
        <f t="shared" si="7"/>
        <v>13622</v>
      </c>
      <c r="BD76" s="10">
        <f t="shared" si="7"/>
        <v>8712</v>
      </c>
      <c r="BE76" s="10">
        <f t="shared" si="7"/>
        <v>262574</v>
      </c>
      <c r="BF76" s="10">
        <f t="shared" si="7"/>
        <v>2029</v>
      </c>
      <c r="BG76" s="10">
        <f t="shared" si="7"/>
        <v>67657</v>
      </c>
      <c r="BH76" s="10">
        <f t="shared" si="7"/>
        <v>3431</v>
      </c>
      <c r="BI76" s="10">
        <f t="shared" si="7"/>
        <v>26497</v>
      </c>
      <c r="BJ76" s="10">
        <f t="shared" si="7"/>
        <v>14104</v>
      </c>
      <c r="BK76" s="10">
        <f t="shared" si="7"/>
        <v>5025</v>
      </c>
      <c r="BL76" s="10">
        <f t="shared" si="7"/>
        <v>2699</v>
      </c>
      <c r="BM76" s="10">
        <f t="shared" si="7"/>
        <v>86805</v>
      </c>
      <c r="BN76" s="10">
        <f t="shared" si="7"/>
        <v>637</v>
      </c>
      <c r="BO76" s="135"/>
      <c r="BP76" s="139" t="str">
        <f t="shared" si="2"/>
        <v>MADAGASCAR
SECTEUR PUBLIC</v>
      </c>
      <c r="BQ76" s="139" t="str">
        <f t="shared" si="3"/>
        <v>MADAGASCAR
SECTEUR PUBLICRURAL</v>
      </c>
    </row>
    <row r="77" spans="1:69">
      <c r="A77" s="165"/>
      <c r="B77" s="108" t="s">
        <v>120</v>
      </c>
      <c r="C77" s="10">
        <f t="shared" si="4"/>
        <v>83013</v>
      </c>
      <c r="D77" s="10">
        <f t="shared" si="4"/>
        <v>1684</v>
      </c>
      <c r="E77" s="10">
        <f t="shared" si="4"/>
        <v>29735</v>
      </c>
      <c r="F77" s="10">
        <f t="shared" si="4"/>
        <v>3711</v>
      </c>
      <c r="G77" s="10">
        <f t="shared" si="4"/>
        <v>1218</v>
      </c>
      <c r="H77" s="10">
        <f t="shared" si="4"/>
        <v>460646</v>
      </c>
      <c r="I77" s="10">
        <f t="shared" si="4"/>
        <v>82208</v>
      </c>
      <c r="J77" s="10">
        <f t="shared" si="4"/>
        <v>55517</v>
      </c>
      <c r="K77" s="10">
        <f t="shared" si="4"/>
        <v>31236</v>
      </c>
      <c r="L77" s="10">
        <f t="shared" si="4"/>
        <v>9903</v>
      </c>
      <c r="M77" s="10">
        <f t="shared" si="4"/>
        <v>7503</v>
      </c>
      <c r="N77" s="10">
        <f t="shared" si="4"/>
        <v>242640</v>
      </c>
      <c r="O77" s="10">
        <f t="shared" si="4"/>
        <v>1439</v>
      </c>
      <c r="P77" s="168"/>
      <c r="Q77" s="108" t="s">
        <v>120</v>
      </c>
      <c r="R77" s="10">
        <f t="shared" ref="R77:AG77" si="8">R74+R71+R68+R65+R62+R59+R56+R53+R50+R47+R44+R37+R34+R31+R28+R25+R22+R19+R16+R13+R10+R7</f>
        <v>185054</v>
      </c>
      <c r="S77" s="10">
        <f t="shared" si="8"/>
        <v>23319</v>
      </c>
      <c r="T77" s="10">
        <f t="shared" si="8"/>
        <v>42842</v>
      </c>
      <c r="U77" s="10">
        <f t="shared" si="8"/>
        <v>17242</v>
      </c>
      <c r="V77" s="10">
        <f t="shared" si="8"/>
        <v>6758</v>
      </c>
      <c r="W77" s="10">
        <f t="shared" si="8"/>
        <v>2765</v>
      </c>
      <c r="X77" s="10">
        <f t="shared" si="8"/>
        <v>121302</v>
      </c>
      <c r="Y77" s="10">
        <f t="shared" si="8"/>
        <v>233</v>
      </c>
      <c r="Z77" s="10">
        <f t="shared" si="8"/>
        <v>100951</v>
      </c>
      <c r="AA77" s="10">
        <f t="shared" si="8"/>
        <v>10283</v>
      </c>
      <c r="AB77" s="10">
        <f t="shared" si="8"/>
        <v>28497</v>
      </c>
      <c r="AC77" s="10">
        <f t="shared" si="8"/>
        <v>13177</v>
      </c>
      <c r="AD77" s="10">
        <f t="shared" si="8"/>
        <v>4025</v>
      </c>
      <c r="AE77" s="10">
        <f t="shared" si="8"/>
        <v>1643</v>
      </c>
      <c r="AF77" s="10">
        <f t="shared" si="8"/>
        <v>79673</v>
      </c>
      <c r="AG77" s="10">
        <f t="shared" si="8"/>
        <v>91</v>
      </c>
      <c r="AH77" s="168"/>
      <c r="AI77" s="108" t="s">
        <v>120</v>
      </c>
      <c r="AJ77" s="10">
        <f t="shared" ref="AJ77:AV77" si="9">AJ74+AJ71+AJ68+AJ65+AJ62+AJ59+AJ56+AJ53+AJ50+AJ47+AJ44+AJ37+AJ34+AJ31+AJ28+AJ25+AJ22+AJ19+AJ16+AJ13+AJ10+AJ7</f>
        <v>147137</v>
      </c>
      <c r="AK77" s="10">
        <f t="shared" si="9"/>
        <v>5285</v>
      </c>
      <c r="AL77" s="10">
        <f t="shared" si="9"/>
        <v>131381</v>
      </c>
      <c r="AM77" s="10">
        <f t="shared" si="9"/>
        <v>5823</v>
      </c>
      <c r="AN77" s="10">
        <f t="shared" si="9"/>
        <v>1835</v>
      </c>
      <c r="AO77" s="10">
        <f t="shared" si="9"/>
        <v>347418</v>
      </c>
      <c r="AP77" s="10">
        <f t="shared" si="9"/>
        <v>15441</v>
      </c>
      <c r="AQ77" s="10">
        <f t="shared" si="9"/>
        <v>58735</v>
      </c>
      <c r="AR77" s="10">
        <f t="shared" si="9"/>
        <v>47533</v>
      </c>
      <c r="AS77" s="10">
        <f t="shared" si="9"/>
        <v>11061</v>
      </c>
      <c r="AT77" s="10">
        <f t="shared" si="9"/>
        <v>11394</v>
      </c>
      <c r="AU77" s="10">
        <f t="shared" si="9"/>
        <v>398638</v>
      </c>
      <c r="AV77" s="10">
        <f t="shared" si="9"/>
        <v>2085</v>
      </c>
      <c r="AW77" s="168"/>
      <c r="AX77" s="108" t="s">
        <v>120</v>
      </c>
      <c r="AY77" s="10">
        <f t="shared" ref="AY77:BN77" si="10">AY74+AY71+AY68+AY65+AY62+AY59+AY56+AY53+AY50+AY47+AY44+AY37+AY34+AY31+AY28+AY25+AY22+AY19+AY16+AY13+AY10+AY7</f>
        <v>224875</v>
      </c>
      <c r="AZ77" s="10">
        <f t="shared" si="10"/>
        <v>10725</v>
      </c>
      <c r="BA77" s="10">
        <f t="shared" si="10"/>
        <v>70404</v>
      </c>
      <c r="BB77" s="10">
        <f t="shared" si="10"/>
        <v>39698</v>
      </c>
      <c r="BC77" s="10">
        <f t="shared" si="10"/>
        <v>12083</v>
      </c>
      <c r="BD77" s="10">
        <f t="shared" si="10"/>
        <v>7347</v>
      </c>
      <c r="BE77" s="10">
        <f t="shared" si="10"/>
        <v>263382</v>
      </c>
      <c r="BF77" s="10">
        <f t="shared" si="10"/>
        <v>1371</v>
      </c>
      <c r="BG77" s="10">
        <f t="shared" si="10"/>
        <v>106263</v>
      </c>
      <c r="BH77" s="10">
        <f t="shared" si="10"/>
        <v>5502</v>
      </c>
      <c r="BI77" s="10">
        <f t="shared" si="10"/>
        <v>39502</v>
      </c>
      <c r="BJ77" s="10">
        <f t="shared" si="10"/>
        <v>22052</v>
      </c>
      <c r="BK77" s="10">
        <f t="shared" si="10"/>
        <v>6971</v>
      </c>
      <c r="BL77" s="10">
        <f t="shared" si="10"/>
        <v>3613</v>
      </c>
      <c r="BM77" s="10">
        <f t="shared" si="10"/>
        <v>138665</v>
      </c>
      <c r="BN77" s="10">
        <f t="shared" si="10"/>
        <v>688</v>
      </c>
      <c r="BO77" s="135"/>
      <c r="BP77" s="139" t="str">
        <f t="shared" si="2"/>
        <v>MADAGASCAR
SECTEUR PUBLIC</v>
      </c>
      <c r="BQ77" s="139" t="str">
        <f t="shared" si="3"/>
        <v>MADAGASCAR
SECTEUR PUBLICURBAIN</v>
      </c>
    </row>
    <row r="78" spans="1:69">
      <c r="A78" s="165"/>
      <c r="B78" s="109" t="s">
        <v>102</v>
      </c>
      <c r="C78" s="107">
        <f>C75+C72+C69+C66+C63+C60+C57+C54+C51+C48+C45+C38+C35+C32+C29+C26+C23+C20+C17+C14+C11+C8</f>
        <v>751959</v>
      </c>
      <c r="D78" s="107">
        <f t="shared" ref="D78:O78" si="11">D75+D72+D69+D66+D63+D60+D57+D54+D51+D48+D45+D38+D35+D32+D29+D26+D23+D20+D17+D14+D11+D8</f>
        <v>15907</v>
      </c>
      <c r="E78" s="107">
        <f t="shared" si="11"/>
        <v>151456</v>
      </c>
      <c r="F78" s="107">
        <f t="shared" si="11"/>
        <v>31725</v>
      </c>
      <c r="G78" s="107">
        <f t="shared" si="11"/>
        <v>16232</v>
      </c>
      <c r="H78" s="107">
        <f t="shared" si="11"/>
        <v>4371209</v>
      </c>
      <c r="I78" s="107">
        <f t="shared" si="11"/>
        <v>860847</v>
      </c>
      <c r="J78" s="107">
        <f t="shared" si="11"/>
        <v>341913</v>
      </c>
      <c r="K78" s="107">
        <f t="shared" si="11"/>
        <v>173910</v>
      </c>
      <c r="L78" s="107">
        <f t="shared" si="11"/>
        <v>103012</v>
      </c>
      <c r="M78" s="107">
        <f t="shared" si="11"/>
        <v>86935</v>
      </c>
      <c r="N78" s="107">
        <f t="shared" si="11"/>
        <v>2166862</v>
      </c>
      <c r="O78" s="107">
        <f t="shared" si="11"/>
        <v>26752</v>
      </c>
      <c r="P78" s="168"/>
      <c r="Q78" s="109" t="s">
        <v>102</v>
      </c>
      <c r="R78" s="107">
        <f>R75+R72+R69+R66+R63+R60+R57+R54+R51+R48+R45+R38+R35+R32+R29+R26+R23+R20+R17+R14+R11+R8</f>
        <v>742797</v>
      </c>
      <c r="S78" s="107">
        <f t="shared" ref="S78:AG78" si="12">S75+S72+S69+S66+S63+S60+S57+S54+S51+S48+S45+S38+S35+S32+S29+S26+S23+S20+S17+S14+S11+S8</f>
        <v>76047</v>
      </c>
      <c r="T78" s="107">
        <f t="shared" si="12"/>
        <v>152365</v>
      </c>
      <c r="U78" s="107">
        <f t="shared" si="12"/>
        <v>65119</v>
      </c>
      <c r="V78" s="107">
        <f t="shared" si="12"/>
        <v>35196</v>
      </c>
      <c r="W78" s="107">
        <f t="shared" si="12"/>
        <v>15861</v>
      </c>
      <c r="X78" s="107">
        <f t="shared" si="12"/>
        <v>548264</v>
      </c>
      <c r="Y78" s="107">
        <f t="shared" si="12"/>
        <v>2846</v>
      </c>
      <c r="Z78" s="107">
        <f t="shared" si="12"/>
        <v>221154</v>
      </c>
      <c r="AA78" s="107">
        <f t="shared" si="12"/>
        <v>21159</v>
      </c>
      <c r="AB78" s="107">
        <f t="shared" si="12"/>
        <v>57113</v>
      </c>
      <c r="AC78" s="107">
        <f t="shared" si="12"/>
        <v>27218</v>
      </c>
      <c r="AD78" s="107">
        <f t="shared" si="12"/>
        <v>10269</v>
      </c>
      <c r="AE78" s="107">
        <f t="shared" si="12"/>
        <v>4106</v>
      </c>
      <c r="AF78" s="107">
        <f t="shared" si="12"/>
        <v>178850</v>
      </c>
      <c r="AG78" s="107">
        <f t="shared" si="12"/>
        <v>575</v>
      </c>
      <c r="AH78" s="168"/>
      <c r="AI78" s="109" t="s">
        <v>102</v>
      </c>
      <c r="AJ78" s="107">
        <f>AJ75+AJ72+AJ69+AJ66+AJ63+AJ60+AJ57+AJ54+AJ51+AJ48+AJ45+AJ38+AJ35+AJ32+AJ29+AJ26+AJ23+AJ20+AJ17+AJ14+AJ11+AJ8</f>
        <v>270555</v>
      </c>
      <c r="AK78" s="107">
        <f t="shared" ref="AK78:AV78" si="13">AK75+AK72+AK69+AK66+AK63+AK60+AK57+AK54+AK51+AK48+AK45+AK38+AK35+AK32+AK29+AK26+AK23+AK20+AK17+AK14+AK11+AK8</f>
        <v>9902</v>
      </c>
      <c r="AL78" s="107">
        <f t="shared" si="13"/>
        <v>235877</v>
      </c>
      <c r="AM78" s="107">
        <f t="shared" si="13"/>
        <v>10783</v>
      </c>
      <c r="AN78" s="107">
        <f t="shared" si="13"/>
        <v>4287</v>
      </c>
      <c r="AO78" s="107">
        <f t="shared" si="13"/>
        <v>977801</v>
      </c>
      <c r="AP78" s="107">
        <f t="shared" si="13"/>
        <v>86384</v>
      </c>
      <c r="AQ78" s="107">
        <f t="shared" si="13"/>
        <v>155962</v>
      </c>
      <c r="AR78" s="107">
        <f t="shared" si="13"/>
        <v>115398</v>
      </c>
      <c r="AS78" s="107">
        <f t="shared" si="13"/>
        <v>30260</v>
      </c>
      <c r="AT78" s="107">
        <f t="shared" si="13"/>
        <v>31202</v>
      </c>
      <c r="AU78" s="107">
        <f t="shared" si="13"/>
        <v>1078120</v>
      </c>
      <c r="AV78" s="107">
        <f t="shared" si="13"/>
        <v>7413</v>
      </c>
      <c r="AW78" s="168"/>
      <c r="AX78" s="109" t="s">
        <v>102</v>
      </c>
      <c r="AY78" s="107">
        <f>AY75+AY72+AY69+AY66+AY63+AY60+AY57+AY54+AY51+AY48+AY45+AY38+AY35+AY32+AY29+AY26+AY23+AY20+AY17+AY14+AY11+AY8</f>
        <v>449492</v>
      </c>
      <c r="AZ78" s="107">
        <f t="shared" ref="AZ78:BN78" si="14">AZ75+AZ72+AZ69+AZ66+AZ63+AZ60+AZ57+AZ54+AZ51+AZ48+AZ45+AZ38+AZ35+AZ32+AZ29+AZ26+AZ23+AZ20+AZ17+AZ14+AZ11+AZ8</f>
        <v>22500</v>
      </c>
      <c r="BA78" s="107">
        <f t="shared" si="14"/>
        <v>159081</v>
      </c>
      <c r="BB78" s="107">
        <f t="shared" si="14"/>
        <v>74620</v>
      </c>
      <c r="BC78" s="107">
        <f t="shared" si="14"/>
        <v>25705</v>
      </c>
      <c r="BD78" s="107">
        <f t="shared" si="14"/>
        <v>16059</v>
      </c>
      <c r="BE78" s="107">
        <f t="shared" si="14"/>
        <v>525956</v>
      </c>
      <c r="BF78" s="107">
        <f t="shared" si="14"/>
        <v>3400</v>
      </c>
      <c r="BG78" s="107">
        <f t="shared" si="14"/>
        <v>173920</v>
      </c>
      <c r="BH78" s="107">
        <f t="shared" si="14"/>
        <v>8933</v>
      </c>
      <c r="BI78" s="107">
        <f t="shared" si="14"/>
        <v>65999</v>
      </c>
      <c r="BJ78" s="107">
        <f t="shared" si="14"/>
        <v>36156</v>
      </c>
      <c r="BK78" s="107">
        <f t="shared" si="14"/>
        <v>11996</v>
      </c>
      <c r="BL78" s="107">
        <f t="shared" si="14"/>
        <v>6312</v>
      </c>
      <c r="BM78" s="107">
        <f t="shared" si="14"/>
        <v>225470</v>
      </c>
      <c r="BN78" s="107">
        <f t="shared" si="14"/>
        <v>1325</v>
      </c>
      <c r="BO78" s="135"/>
      <c r="BP78" s="139" t="str">
        <f t="shared" si="2"/>
        <v>MADAGASCAR
SECTEUR PUBLIC</v>
      </c>
      <c r="BQ78" s="139" t="str">
        <f t="shared" si="3"/>
        <v>MADAGASCAR
SECTEUR PUBLICTOTAL</v>
      </c>
    </row>
  </sheetData>
  <mergeCells count="144">
    <mergeCell ref="A76:A78"/>
    <mergeCell ref="P76:P78"/>
    <mergeCell ref="AH76:AH78"/>
    <mergeCell ref="AW76:AW78"/>
    <mergeCell ref="R4:Y4"/>
    <mergeCell ref="P39:AG39"/>
    <mergeCell ref="P40:AG40"/>
    <mergeCell ref="R41:Y41"/>
    <mergeCell ref="Z41:AG41"/>
    <mergeCell ref="AW49:AW51"/>
    <mergeCell ref="AH52:AH54"/>
    <mergeCell ref="AW52:AW54"/>
    <mergeCell ref="AH43:AH45"/>
    <mergeCell ref="AW43:AW45"/>
    <mergeCell ref="AH30:AH32"/>
    <mergeCell ref="AW30:AW32"/>
    <mergeCell ref="AH33:AH35"/>
    <mergeCell ref="AW33:AW35"/>
    <mergeCell ref="AH36:AH38"/>
    <mergeCell ref="AW36:AW38"/>
    <mergeCell ref="AH21:AH23"/>
    <mergeCell ref="AW21:AW23"/>
    <mergeCell ref="AH24:AH26"/>
    <mergeCell ref="AW24:AW26"/>
    <mergeCell ref="A1:O1"/>
    <mergeCell ref="A2:O2"/>
    <mergeCell ref="A3:O3"/>
    <mergeCell ref="H4:O4"/>
    <mergeCell ref="A39:O39"/>
    <mergeCell ref="A40:O40"/>
    <mergeCell ref="H41:O41"/>
    <mergeCell ref="AH73:AH75"/>
    <mergeCell ref="AW73:AW75"/>
    <mergeCell ref="AH64:AH66"/>
    <mergeCell ref="AW64:AW66"/>
    <mergeCell ref="AH67:AH69"/>
    <mergeCell ref="AW67:AW69"/>
    <mergeCell ref="AH70:AH72"/>
    <mergeCell ref="AW70:AW72"/>
    <mergeCell ref="AH55:AH57"/>
    <mergeCell ref="AW55:AW57"/>
    <mergeCell ref="AH58:AH60"/>
    <mergeCell ref="AW58:AW60"/>
    <mergeCell ref="AH61:AH63"/>
    <mergeCell ref="AW61:AW63"/>
    <mergeCell ref="AH46:AH48"/>
    <mergeCell ref="AW46:AW48"/>
    <mergeCell ref="AH49:AH51"/>
    <mergeCell ref="AY41:BF41"/>
    <mergeCell ref="BG41:BN41"/>
    <mergeCell ref="AJ41:AN41"/>
    <mergeCell ref="AO41:AV41"/>
    <mergeCell ref="AH41:AH42"/>
    <mergeCell ref="AI41:AI42"/>
    <mergeCell ref="AW41:AW42"/>
    <mergeCell ref="AX41:AX42"/>
    <mergeCell ref="AW39:BN39"/>
    <mergeCell ref="AW40:BN40"/>
    <mergeCell ref="AH39:AV39"/>
    <mergeCell ref="AH40:AV40"/>
    <mergeCell ref="AH27:AH29"/>
    <mergeCell ref="AW27:AW29"/>
    <mergeCell ref="AH12:AH14"/>
    <mergeCell ref="AW12:AW14"/>
    <mergeCell ref="AH15:AH17"/>
    <mergeCell ref="AW15:AW17"/>
    <mergeCell ref="AH18:AH20"/>
    <mergeCell ref="AW18:AW20"/>
    <mergeCell ref="AH6:AH8"/>
    <mergeCell ref="AW6:AW8"/>
    <mergeCell ref="AH9:AH11"/>
    <mergeCell ref="AW9:AW11"/>
    <mergeCell ref="AH4:AH5"/>
    <mergeCell ref="AI4:AI5"/>
    <mergeCell ref="AW4:AW5"/>
    <mergeCell ref="AX4:AX5"/>
    <mergeCell ref="AW3:BN3"/>
    <mergeCell ref="AY4:BF4"/>
    <mergeCell ref="BG4:BN4"/>
    <mergeCell ref="AH3:AV3"/>
    <mergeCell ref="AJ4:AN4"/>
    <mergeCell ref="AO4:AV4"/>
    <mergeCell ref="A73:A75"/>
    <mergeCell ref="P73:P75"/>
    <mergeCell ref="A64:A66"/>
    <mergeCell ref="P64:P66"/>
    <mergeCell ref="A67:A69"/>
    <mergeCell ref="P67:P69"/>
    <mergeCell ref="A70:A72"/>
    <mergeCell ref="P70:P72"/>
    <mergeCell ref="C4:G4"/>
    <mergeCell ref="C41:G41"/>
    <mergeCell ref="A58:A60"/>
    <mergeCell ref="P58:P60"/>
    <mergeCell ref="A61:A63"/>
    <mergeCell ref="P61:P63"/>
    <mergeCell ref="A27:A29"/>
    <mergeCell ref="P27:P29"/>
    <mergeCell ref="A30:A32"/>
    <mergeCell ref="P30:P32"/>
    <mergeCell ref="A33:A35"/>
    <mergeCell ref="P33:P35"/>
    <mergeCell ref="P21:P23"/>
    <mergeCell ref="A24:A26"/>
    <mergeCell ref="P24:P26"/>
    <mergeCell ref="A9:A11"/>
    <mergeCell ref="AW1:BN1"/>
    <mergeCell ref="AW2:BN2"/>
    <mergeCell ref="AH1:AV1"/>
    <mergeCell ref="AH2:AV2"/>
    <mergeCell ref="P1:AG1"/>
    <mergeCell ref="P2:AG2"/>
    <mergeCell ref="P3:AG3"/>
    <mergeCell ref="Z4:AG4"/>
    <mergeCell ref="A55:A57"/>
    <mergeCell ref="P55:P57"/>
    <mergeCell ref="A46:A48"/>
    <mergeCell ref="P46:P48"/>
    <mergeCell ref="A49:A51"/>
    <mergeCell ref="P49:P51"/>
    <mergeCell ref="A52:A54"/>
    <mergeCell ref="P52:P54"/>
    <mergeCell ref="A43:A45"/>
    <mergeCell ref="P43:P45"/>
    <mergeCell ref="A41:A42"/>
    <mergeCell ref="B41:B42"/>
    <mergeCell ref="P41:P42"/>
    <mergeCell ref="Q41:Q42"/>
    <mergeCell ref="A36:A38"/>
    <mergeCell ref="P36:P38"/>
    <mergeCell ref="Q4:Q5"/>
    <mergeCell ref="A18:A20"/>
    <mergeCell ref="P18:P20"/>
    <mergeCell ref="A21:A23"/>
    <mergeCell ref="P9:P11"/>
    <mergeCell ref="A12:A14"/>
    <mergeCell ref="P12:P14"/>
    <mergeCell ref="A15:A17"/>
    <mergeCell ref="P15:P17"/>
    <mergeCell ref="A6:A8"/>
    <mergeCell ref="P6:P8"/>
    <mergeCell ref="A4:A5"/>
    <mergeCell ref="B4:B5"/>
    <mergeCell ref="P4:P5"/>
  </mergeCells>
  <printOptions horizontalCentered="1"/>
  <pageMargins left="0.23622047244094491" right="0.23622047244094491" top="0.35433070866141736" bottom="0.35433070866141736" header="0.11811023622047245" footer="0.11811023622047245"/>
  <pageSetup paperSize="9" scale="81" orientation="landscape" horizontalDpi="300" verticalDpi="300" r:id="rId1"/>
  <rowBreaks count="1" manualBreakCount="1">
    <brk id="38" max="16383" man="1"/>
  </rowBreaks>
  <colBreaks count="3" manualBreakCount="3">
    <brk id="15" max="77"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Q59"/>
  <sheetViews>
    <sheetView view="pageBreakPreview" zoomScale="90" zoomScaleNormal="100" zoomScaleSheetLayoutView="90" workbookViewId="0">
      <selection sqref="A1:J1"/>
    </sheetView>
  </sheetViews>
  <sheetFormatPr baseColWidth="10" defaultColWidth="9.28515625" defaultRowHeight="12"/>
  <cols>
    <col min="1" max="1" width="28" style="116" customWidth="1"/>
    <col min="2" max="2" width="10.28515625" style="116" customWidth="1"/>
    <col min="3" max="3" width="10.28515625" style="116" bestFit="1" customWidth="1"/>
    <col min="4" max="16384" width="9.28515625" style="116"/>
  </cols>
  <sheetData>
    <row r="1" spans="1:17" ht="21">
      <c r="A1" s="179" t="s">
        <v>4170</v>
      </c>
      <c r="B1" s="180"/>
      <c r="C1" s="180"/>
      <c r="D1" s="180"/>
      <c r="E1" s="180"/>
      <c r="F1" s="180"/>
      <c r="G1" s="180"/>
      <c r="H1" s="180"/>
      <c r="I1" s="180"/>
      <c r="J1" s="181"/>
    </row>
    <row r="2" spans="1:17">
      <c r="A2" s="182" t="s">
        <v>4170</v>
      </c>
      <c r="B2" s="183"/>
      <c r="C2" s="183"/>
      <c r="D2" s="183"/>
      <c r="E2" s="183"/>
      <c r="F2" s="183"/>
      <c r="G2" s="183"/>
      <c r="H2" s="183"/>
      <c r="I2" s="183"/>
      <c r="J2" s="184"/>
    </row>
    <row r="3" spans="1:17">
      <c r="A3" s="182" t="str">
        <f>"ANNEE SCOLAIRE "&amp;annee_scolaire</f>
        <v>ANNEE SCOLAIRE 2020-2021</v>
      </c>
      <c r="B3" s="183"/>
      <c r="C3" s="183"/>
      <c r="D3" s="183"/>
      <c r="E3" s="183"/>
      <c r="F3" s="183"/>
      <c r="G3" s="183"/>
      <c r="H3" s="183"/>
      <c r="I3" s="183"/>
      <c r="J3" s="184"/>
    </row>
    <row r="5" spans="1:17">
      <c r="B5" s="164" t="s">
        <v>113</v>
      </c>
      <c r="C5" s="178" t="s">
        <v>4132</v>
      </c>
      <c r="D5" s="178"/>
      <c r="E5" s="178" t="s">
        <v>4135</v>
      </c>
      <c r="F5" s="178"/>
      <c r="G5" s="178" t="s">
        <v>4136</v>
      </c>
      <c r="H5" s="178"/>
      <c r="I5" s="178" t="s">
        <v>4137</v>
      </c>
      <c r="J5" s="178"/>
    </row>
    <row r="6" spans="1:17">
      <c r="B6" s="164"/>
      <c r="C6" s="115" t="s">
        <v>4133</v>
      </c>
      <c r="D6" s="115" t="s">
        <v>4134</v>
      </c>
      <c r="E6" s="115" t="s">
        <v>4133</v>
      </c>
      <c r="F6" s="115" t="s">
        <v>4134</v>
      </c>
      <c r="G6" s="115" t="s">
        <v>4133</v>
      </c>
      <c r="H6" s="115" t="s">
        <v>4134</v>
      </c>
      <c r="I6" s="115" t="s">
        <v>4133</v>
      </c>
      <c r="J6" s="115" t="s">
        <v>4134</v>
      </c>
    </row>
    <row r="7" spans="1:17">
      <c r="A7" s="175" t="s">
        <v>4145</v>
      </c>
      <c r="B7" s="13" t="s">
        <v>119</v>
      </c>
      <c r="C7" s="12">
        <f>IFERROR(SUMIF('3 PRESCOLAIRE PUBLIC'!$B$6:$B$75,$B7,'3 PRESCOLAIRE PUBLIC'!$K$6:$K$75)/SUMIF('3 PRESCOLAIRE PUBLIC'!$B$6:$B$75,$B7,'3 PRESCOLAIRE PUBLIC'!$AH$6:$AH$75),"-")</f>
        <v>44.554815505528175</v>
      </c>
      <c r="D7" s="12">
        <f>IFERROR(SUMIF('7 PRESCOLAIRE PRIVE'!$B$6:$B$75,$B7,'7 PRESCOLAIRE PRIVE'!$K$6:$K$75)/SUMIF('7 PRESCOLAIRE PRIVE'!$B$6:$B$75,$B7,'7 PRESCOLAIRE PRIVE'!$AC$6:$AC$75),"-")</f>
        <v>50.333605220228385</v>
      </c>
      <c r="E7" s="12">
        <f>IFERROR(SUMIF('4 PRIMAIRE PUBLIC'!$B$6:$B$75,$B7,'4 PRIMAIRE PUBLIC'!$M$6:$M$75)/SUMIF('4 PRIMAIRE PUBLIC'!$B$6:$B$75,$B7,'4 PRIMAIRE PUBLIC'!$AO$6:$AO$75),"-")</f>
        <v>154.48832615652037</v>
      </c>
      <c r="F7" s="12">
        <f>IFERROR(SUMIF('8 PRIMAIRE PRIVE'!$B$6:$B$75,$B7,'8 PRIMAIRE PRIVE'!$M$6:$M$75)/SUMIF('8 PRIMAIRE PRIVE'!$B$6:$B$75,$B7,'8 PRIMAIRE PRIVE'!$AO$6:$AO$75),"-")</f>
        <v>118.31512762762763</v>
      </c>
      <c r="G7" s="12">
        <f>IFERROR(SUMIF('5 COLLEGE PUBLIC'!$B$6:$B$75,$B7,'5 COLLEGE PUBLIC'!$K$6:$K$75)/SUMIF('5 COLLEGE PUBLIC'!$B$6:$B$75,$B7,'5 COLLEGE PUBLIC'!$AJ$6:$AJ$75),"-")</f>
        <v>213.44929200153081</v>
      </c>
      <c r="H7" s="12">
        <f>IFERROR(SUMIF('9 COLLEGE PRIVE'!$B$6:$B$75,$B7,'9 COLLEGE PRIVE'!$K$6:$K$75)/SUMIF('9 COLLEGE PRIVE'!$B$6:$B$75,$B7,'9 COLLEGE PRIVE'!$AJ$6:$AJ$75),"-")</f>
        <v>110.70330211927057</v>
      </c>
      <c r="I7" s="12">
        <f>IFERROR(SUMIF('6 LYCEE PUBLIC'!$B$7:$B$77,$B7,'6 LYCEE PUBLIC'!$U$7:$U$77)/SUMIF('6 LYCEE PUBLIC'!$B$7:$B$77,$B7,'6 LYCEE PUBLIC'!$CV$7:$CV$77),"-")</f>
        <v>19.250960922485586</v>
      </c>
      <c r="J7" s="12">
        <f>IFERROR(SUMIF('10 LYCEE PRIVE'!$B$7:$B$77,$B7,'10 LYCEE PRIVE'!$U$7:$U$77)/SUMIF('10 LYCEE PRIVE'!$B$7:$B$77,$B7,'10 LYCEE PRIVE'!$BI$7:$BI$77),"-")</f>
        <v>106.21193092621664</v>
      </c>
      <c r="P7" s="119"/>
      <c r="Q7" s="119"/>
    </row>
    <row r="8" spans="1:17">
      <c r="A8" s="176"/>
      <c r="B8" s="13" t="s">
        <v>120</v>
      </c>
      <c r="C8" s="12">
        <f>IFERROR(SUMIF('3 PRESCOLAIRE PUBLIC'!$B$6:$B$75,$B8,'3 PRESCOLAIRE PUBLIC'!$K$6:$K$75)/SUMIF('3 PRESCOLAIRE PUBLIC'!$B$6:$B$75,$B8,'3 PRESCOLAIRE PUBLIC'!$AH$6:$AH$75),"-")</f>
        <v>68.15517241379311</v>
      </c>
      <c r="D8" s="12">
        <f>IFERROR(SUMIF('7 PRESCOLAIRE PRIVE'!$B$6:$B$75,$B8,'7 PRESCOLAIRE PRIVE'!$K$6:$K$75)/SUMIF('7 PRESCOLAIRE PRIVE'!$B$6:$B$75,$B8,'7 PRESCOLAIRE PRIVE'!$AC$6:$AC$75),"-")</f>
        <v>80.183651226158034</v>
      </c>
      <c r="E8" s="12">
        <f>IFERROR(SUMIF('4 PRIMAIRE PUBLIC'!$B$6:$B$75,$B8,'4 PRIMAIRE PUBLIC'!$M$6:$M$75)/SUMIF('4 PRIMAIRE PUBLIC'!$B$6:$B$75,$B8,'4 PRIMAIRE PUBLIC'!$AO$6:$AO$75),"-")</f>
        <v>320.11535788742179</v>
      </c>
      <c r="F8" s="12">
        <f>IFERROR(SUMIF('8 PRIMAIRE PRIVE'!$B$6:$B$75,$B8,'8 PRIMAIRE PRIVE'!$M$6:$M$75)/SUMIF('8 PRIMAIRE PRIVE'!$B$6:$B$75,$B8,'8 PRIMAIRE PRIVE'!$AO$6:$AO$75),"-")</f>
        <v>166.62733812949639</v>
      </c>
      <c r="G8" s="12">
        <f>IFERROR(SUMIF('5 COLLEGE PUBLIC'!$B$6:$B$75,$B8,'5 COLLEGE PUBLIC'!$K$6:$K$75)/SUMIF('5 COLLEGE PUBLIC'!$B$6:$B$75,$B8,'5 COLLEGE PUBLIC'!$AJ$6:$AJ$75),"-")</f>
        <v>794.22317596566529</v>
      </c>
      <c r="H8" s="12">
        <f>IFERROR(SUMIF('9 COLLEGE PRIVE'!$B$6:$B$75,$B8,'9 COLLEGE PRIVE'!$K$6:$K$75)/SUMIF('9 COLLEGE PRIVE'!$B$6:$B$75,$B8,'9 COLLEGE PRIVE'!$AJ$6:$AJ$75),"-")</f>
        <v>164.02261123267687</v>
      </c>
      <c r="I8" s="12">
        <f>IFERROR(SUMIF('6 LYCEE PUBLIC'!$B$7:$B$77,$B8,'6 LYCEE PUBLIC'!$U$7:$U$77)/SUMIF('6 LYCEE PUBLIC'!$B$7:$B$77,$B8,'6 LYCEE PUBLIC'!$CV$7:$CV$77),"-")</f>
        <v>25.080993788819875</v>
      </c>
      <c r="J8" s="12">
        <f>IFERROR(SUMIF('10 LYCEE PRIVE'!$B$7:$B$77,$B8,'10 LYCEE PRIVE'!$U$7:$U$77)/SUMIF('10 LYCEE PRIVE'!$B$7:$B$77,$B8,'10 LYCEE PRIVE'!$BI$7:$BI$77),"-")</f>
        <v>154.45203488372093</v>
      </c>
      <c r="P8" s="119"/>
      <c r="Q8" s="119"/>
    </row>
    <row r="9" spans="1:17">
      <c r="A9" s="177"/>
      <c r="B9" s="34" t="s">
        <v>102</v>
      </c>
      <c r="C9" s="35">
        <f>IFERROR(SUMIF('3 PRESCOLAIRE PUBLIC'!$B$6:$B$75,$B9,'3 PRESCOLAIRE PUBLIC'!$K$6:$K$75)/SUMIF('3 PRESCOLAIRE PUBLIC'!$B$6:$B$75,$B9,'3 PRESCOLAIRE PUBLIC'!$AH$6:$AH$75),"-")</f>
        <v>46.32571463775259</v>
      </c>
      <c r="D9" s="35">
        <f>IFERROR(SUMIF('7 PRESCOLAIRE PRIVE'!$B$6:$B$75,$B9,'7 PRESCOLAIRE PRIVE'!$K$6:$K$75)/SUMIF('7 PRESCOLAIRE PRIVE'!$B$6:$B$75,$B9,'7 PRESCOLAIRE PRIVE'!$AC$6:$AC$75),"-")</f>
        <v>63.110566829951011</v>
      </c>
      <c r="E9" s="35">
        <f>IFERROR(SUMIF('4 PRIMAIRE PUBLIC'!$B$6:$B$75,$B9,'4 PRIMAIRE PUBLIC'!$M$6:$M$75)/SUMIF('4 PRIMAIRE PUBLIC'!$B$6:$B$75,$B9,'4 PRIMAIRE PUBLIC'!$AO$6:$AO$75),"-")</f>
        <v>163.39746561004785</v>
      </c>
      <c r="F9" s="35">
        <f>IFERROR(SUMIF('8 PRIMAIRE PRIVE'!$B$6:$B$75,$B9,'8 PRIMAIRE PRIVE'!$M$6:$M$75)/SUMIF('8 PRIMAIRE PRIVE'!$B$6:$B$75,$B9,'8 PRIMAIRE PRIVE'!$AO$6:$AO$75),"-")</f>
        <v>131.90354782139485</v>
      </c>
      <c r="G9" s="35">
        <f>IFERROR(SUMIF('5 COLLEGE PUBLIC'!$B$6:$B$75,$B9,'5 COLLEGE PUBLIC'!$K$6:$K$75)/SUMIF('5 COLLEGE PUBLIC'!$B$6:$B$75,$B9,'5 COLLEGE PUBLIC'!$AJ$6:$AJ$75),"-")</f>
        <v>260.99683766690089</v>
      </c>
      <c r="H9" s="35">
        <f>IFERROR(SUMIF('9 COLLEGE PRIVE'!$B$6:$B$75,$B9,'9 COLLEGE PRIVE'!$K$6:$K$75)/SUMIF('9 COLLEGE PRIVE'!$B$6:$B$75,$B9,'9 COLLEGE PRIVE'!$AJ$6:$AJ$75),"-")</f>
        <v>132.20352941176472</v>
      </c>
      <c r="I9" s="35">
        <f>IFERROR(SUMIF('6 LYCEE PUBLIC'!$B$7:$B$77,$B9,'6 LYCEE PUBLIC'!$U$7:$U$77)/SUMIF('6 LYCEE PUBLIC'!$B$7:$B$77,$B9,'6 LYCEE PUBLIC'!$CV$7:$CV$77),"-")</f>
        <v>21.536079462459831</v>
      </c>
      <c r="J9" s="35">
        <f>IFERROR(SUMIF('10 LYCEE PRIVE'!$B$7:$B$77,$B9,'10 LYCEE PRIVE'!$U$7:$U$77)/SUMIF('10 LYCEE PRIVE'!$B$7:$B$77,$B9,'10 LYCEE PRIVE'!$BI$7:$BI$77),"-")</f>
        <v>131.26037735849056</v>
      </c>
      <c r="P9" s="119"/>
      <c r="Q9" s="119"/>
    </row>
    <row r="10" spans="1:17">
      <c r="A10" s="175" t="s">
        <v>4130</v>
      </c>
      <c r="B10" s="13" t="s">
        <v>119</v>
      </c>
      <c r="C10" s="12">
        <f>IFERROR(SUMIF('3 PRESCOLAIRE PUBLIC'!$B$6:$B$75,$B10,'3 PRESCOLAIRE PUBLIC'!$K$6:$K$75)/SUMIF('3 PRESCOLAIRE PUBLIC'!$B$6:$B$75,$B10,'3 PRESCOLAIRE PUBLIC'!$T$6:$T$75),"-")</f>
        <v>47.032693524572878</v>
      </c>
      <c r="D10" s="12">
        <f>IFERROR(SUMIF('7 PRESCOLAIRE PRIVE'!$B$6:$B$75,$B10,'7 PRESCOLAIRE PRIVE'!$K$6:$K$75)/SUMIF('7 PRESCOLAIRE PRIVE'!$B$6:$B$75,$B10,'7 PRESCOLAIRE PRIVE'!$T$6:$T$75),"-")</f>
        <v>26.731210742906651</v>
      </c>
      <c r="E10" s="12">
        <f>IFERROR(SUMIF('4 PRIMAIRE PUBLIC'!$B$6:$B$75,$B10,'4 PRIMAIRE PUBLIC'!$M$6:$M$75)/SUMIF('4 PRIMAIRE PUBLIC'!$B$6:$B$75,$B10,'4 PRIMAIRE PUBLIC'!$AK$6:$AK$75),"-")</f>
        <v>49.231581730285022</v>
      </c>
      <c r="F10" s="12">
        <f>IFERROR(SUMIF('8 PRIMAIRE PRIVE'!$B$6:$B$75,$B10,'8 PRIMAIRE PRIVE'!$M$6:$M$75)/SUMIF('8 PRIMAIRE PRIVE'!$B$6:$B$75,$B10,'8 PRIMAIRE PRIVE'!$AK$6:$AK$75),"-")</f>
        <v>31.824666801292405</v>
      </c>
      <c r="G10" s="12">
        <f>IFERROR(SUMIF('5 COLLEGE PUBLIC'!$B$6:$B$75,$B10,'5 COLLEGE PUBLIC'!$K$6:$K$75)/SUMIF('5 COLLEGE PUBLIC'!$B$6:$B$75,$B10,'5 COLLEGE PUBLIC'!$AF$6:$AF$75),"-")</f>
        <v>42.588805742211363</v>
      </c>
      <c r="H10" s="12">
        <f>IFERROR(SUMIF('9 COLLEGE PRIVE'!$B$6:$B$75,$B10,'9 COLLEGE PRIVE'!$K$6:$K$75)/SUMIF('9 COLLEGE PRIVE'!$B$6:$B$75,$B10,'9 COLLEGE PRIVE'!$AF$6:$AF$75),"-")</f>
        <v>25.782483930211203</v>
      </c>
      <c r="I10" s="12">
        <f>IFERROR(SUMIF('6 LYCEE PUBLIC'!$B$7:$B$77,$B10,'6 LYCEE PUBLIC'!$U$7:$U$77)/SUMIF('6 LYCEE PUBLIC'!$B$7:$B$77,$B10,'6 LYCEE PUBLIC'!$BE$7:$BE$77),"-")</f>
        <v>48.80349167681689</v>
      </c>
      <c r="J10" s="12">
        <f>IFERROR(SUMIF('10 LYCEE PRIVE'!$B$7:$B$77,$B10,'10 LYCEE PRIVE'!$U$7:$U$77)/SUMIF('10 LYCEE PRIVE'!$B$7:$B$77,$B10,'10 LYCEE PRIVE'!$BE$7:$BE$77),"-")</f>
        <v>25.067432382363837</v>
      </c>
      <c r="P10" s="119"/>
      <c r="Q10" s="119"/>
    </row>
    <row r="11" spans="1:17">
      <c r="A11" s="176"/>
      <c r="B11" s="13" t="s">
        <v>120</v>
      </c>
      <c r="C11" s="12">
        <f>IFERROR(SUMIF('3 PRESCOLAIRE PUBLIC'!$B$6:$B$75,$B11,'3 PRESCOLAIRE PUBLIC'!$K$6:$K$75)/SUMIF('3 PRESCOLAIRE PUBLIC'!$B$6:$B$75,$B11,'3 PRESCOLAIRE PUBLIC'!$T$6:$T$75),"-")</f>
        <v>49.295130641330168</v>
      </c>
      <c r="D11" s="12">
        <f>IFERROR(SUMIF('7 PRESCOLAIRE PRIVE'!$B$6:$B$75,$B11,'7 PRESCOLAIRE PRIVE'!$K$6:$K$75)/SUMIF('7 PRESCOLAIRE PRIVE'!$B$6:$B$75,$B11,'7 PRESCOLAIRE PRIVE'!$T$6:$T$75),"-")</f>
        <v>27.840491958372752</v>
      </c>
      <c r="E11" s="12">
        <f>IFERROR(SUMIF('4 PRIMAIRE PUBLIC'!$B$6:$B$75,$B11,'4 PRIMAIRE PUBLIC'!$M$6:$M$75)/SUMIF('4 PRIMAIRE PUBLIC'!$B$6:$B$75,$B11,'4 PRIMAIRE PUBLIC'!$AK$6:$AK$75),"-")</f>
        <v>61.394908703185394</v>
      </c>
      <c r="F11" s="12">
        <f>IFERROR(SUMIF('8 PRIMAIRE PRIVE'!$B$6:$B$75,$B11,'8 PRIMAIRE PRIVE'!$M$6:$M$75)/SUMIF('8 PRIMAIRE PRIVE'!$B$6:$B$75,$B11,'8 PRIMAIRE PRIVE'!$AK$6:$AK$75),"-")</f>
        <v>30.4913112164297</v>
      </c>
      <c r="G11" s="12">
        <f>IFERROR(SUMIF('5 COLLEGE PUBLIC'!$B$6:$B$75,$B11,'5 COLLEGE PUBLIC'!$K$6:$K$75)/SUMIF('5 COLLEGE PUBLIC'!$B$6:$B$75,$B11,'5 COLLEGE PUBLIC'!$AF$6:$AF$75),"-")</f>
        <v>66.927305605786614</v>
      </c>
      <c r="H11" s="12">
        <f>IFERROR(SUMIF('9 COLLEGE PRIVE'!$B$6:$B$75,$B11,'9 COLLEGE PRIVE'!$K$6:$K$75)/SUMIF('9 COLLEGE PRIVE'!$B$6:$B$75,$B11,'9 COLLEGE PRIVE'!$AF$6:$AF$75),"-")</f>
        <v>30.607731046685721</v>
      </c>
      <c r="I11" s="12">
        <f>IFERROR(SUMIF('6 LYCEE PUBLIC'!$B$7:$B$77,$B11,'6 LYCEE PUBLIC'!$U$7:$U$77)/SUMIF('6 LYCEE PUBLIC'!$B$7:$B$77,$B11,'6 LYCEE PUBLIC'!$BE$7:$BE$77),"-")</f>
        <v>61.443091905051737</v>
      </c>
      <c r="J11" s="12">
        <f>IFERROR(SUMIF('10 LYCEE PRIVE'!$B$7:$B$77,$B11,'10 LYCEE PRIVE'!$U$7:$U$77)/SUMIF('10 LYCEE PRIVE'!$B$7:$B$77,$B11,'10 LYCEE PRIVE'!$BE$7:$BE$77),"-")</f>
        <v>29.411292554663714</v>
      </c>
      <c r="P11" s="119"/>
      <c r="Q11" s="119"/>
    </row>
    <row r="12" spans="1:17">
      <c r="A12" s="177"/>
      <c r="B12" s="34" t="s">
        <v>102</v>
      </c>
      <c r="C12" s="35">
        <f>IFERROR(SUMIF('3 PRESCOLAIRE PUBLIC'!$B$6:$B$75,$B12,'3 PRESCOLAIRE PUBLIC'!$K$6:$K$75)/SUMIF('3 PRESCOLAIRE PUBLIC'!$B$6:$B$75,$B12,'3 PRESCOLAIRE PUBLIC'!$T$6:$T$75),"-")</f>
        <v>47.272207204375434</v>
      </c>
      <c r="D12" s="35">
        <f>IFERROR(SUMIF('7 PRESCOLAIRE PRIVE'!$B$6:$B$75,$B12,'7 PRESCOLAIRE PRIVE'!$K$6:$K$75)/SUMIF('7 PRESCOLAIRE PRIVE'!$B$6:$B$75,$B12,'7 PRESCOLAIRE PRIVE'!$T$6:$T$75),"-")</f>
        <v>27.323268026661282</v>
      </c>
      <c r="E12" s="35">
        <f>IFERROR(SUMIF('4 PRIMAIRE PUBLIC'!$B$6:$B$75,$B12,'4 PRIMAIRE PUBLIC'!$M$6:$M$75)/SUMIF('4 PRIMAIRE PUBLIC'!$B$6:$B$75,$B12,'4 PRIMAIRE PUBLIC'!$AK$6:$AK$75),"-")</f>
        <v>50.28134813366308</v>
      </c>
      <c r="F12" s="35">
        <f>IFERROR(SUMIF('8 PRIMAIRE PRIVE'!$B$6:$B$75,$B12,'8 PRIMAIRE PRIVE'!$M$6:$M$75)/SUMIF('8 PRIMAIRE PRIVE'!$B$6:$B$75,$B12,'8 PRIMAIRE PRIVE'!$AK$6:$AK$75),"-")</f>
        <v>31.337766809819882</v>
      </c>
      <c r="G12" s="35">
        <f>IFERROR(SUMIF('5 COLLEGE PUBLIC'!$B$6:$B$75,$B12,'5 COLLEGE PUBLIC'!$K$6:$K$75)/SUMIF('5 COLLEGE PUBLIC'!$B$6:$B$75,$B12,'5 COLLEGE PUBLIC'!$AF$6:$AF$75),"-")</f>
        <v>46.831662568564404</v>
      </c>
      <c r="H12" s="35">
        <f>IFERROR(SUMIF('9 COLLEGE PRIVE'!$B$6:$B$75,$B12,'9 COLLEGE PRIVE'!$K$6:$K$75)/SUMIF('9 COLLEGE PRIVE'!$B$6:$B$75,$B12,'9 COLLEGE PRIVE'!$AF$6:$AF$75),"-")</f>
        <v>27.99003673952301</v>
      </c>
      <c r="I12" s="35">
        <f>IFERROR(SUMIF('6 LYCEE PUBLIC'!$B$7:$B$77,$B12,'6 LYCEE PUBLIC'!$U$7:$U$77)/SUMIF('6 LYCEE PUBLIC'!$B$7:$B$77,$B12,'6 LYCEE PUBLIC'!$BE$7:$BE$77),"-")</f>
        <v>53.861178762786167</v>
      </c>
      <c r="J12" s="35">
        <f>IFERROR(SUMIF('10 LYCEE PRIVE'!$B$7:$B$77,$B12,'10 LYCEE PRIVE'!$U$7:$U$77)/SUMIF('10 LYCEE PRIVE'!$B$7:$B$77,$B12,'10 LYCEE PRIVE'!$BE$7:$BE$77),"-")</f>
        <v>27.553865652724969</v>
      </c>
      <c r="P12" s="119"/>
      <c r="Q12" s="119"/>
    </row>
    <row r="13" spans="1:17">
      <c r="A13" s="175" t="s">
        <v>4138</v>
      </c>
      <c r="B13" s="13" t="s">
        <v>119</v>
      </c>
      <c r="C13" s="12">
        <f>IFERROR(SUMIF('3 PRESCOLAIRE PUBLIC'!$B$6:$B$75,$B13,'3 PRESCOLAIRE PUBLIC'!$K$6:$K$75)/SUMIF('3 PRESCOLAIRE PUBLIC'!$B$6:$B$75,$B13,'3 PRESCOLAIRE PUBLIC'!$AV$6:$AV$75),"-")</f>
        <v>5.4957320429506824</v>
      </c>
      <c r="D13" s="12">
        <f>IFERROR(SUMIF('7 PRESCOLAIRE PRIVE'!$B$6:$B$75,$B13,'7 PRESCOLAIRE PRIVE'!$K$6:$K$75)/SUMIF('7 PRESCOLAIRE PRIVE'!$B$6:$B$75,$B13,'7 PRESCOLAIRE PRIVE'!$AQ$6:$AQ$75),"-")</f>
        <v>1.1810787015770938</v>
      </c>
      <c r="E13" s="12">
        <f>IFERROR(SUMIF('4 PRIMAIRE PUBLIC'!$B$6:$B$75,$B13,'4 PRIMAIRE PUBLIC'!$M$6:$M$75)/SUMIF('4 PRIMAIRE PUBLIC'!$B$6:$B$75,$B13,'4 PRIMAIRE PUBLIC'!$CS$6:$CS$75),"-")</f>
        <v>2.03228265761435</v>
      </c>
      <c r="F13" s="12">
        <f>IFERROR(SUMIF('8 PRIMAIRE PRIVE'!$B$6:$B$75,$B13,'8 PRIMAIRE PRIVE'!$M$6:$M$75)/SUMIF('8 PRIMAIRE PRIVE'!$B$6:$B$75,$B13,'8 PRIMAIRE PRIVE'!$CO$6:$CO$75),"-")</f>
        <v>0.92774054353169033</v>
      </c>
      <c r="G13" s="12">
        <f>IFERROR(SUMIF('5 COLLEGE PUBLIC'!$B$6:$B$75,$B13,'5 COLLEGE PUBLIC'!$K$6:$K$75)/SUMIF('5 COLLEGE PUBLIC'!$B$6:$B$75,$B13,'5 COLLEGE PUBLIC'!$CN$6:$CN$75),"-")</f>
        <v>1.3063059476018943</v>
      </c>
      <c r="H13" s="12">
        <f>IFERROR(SUMIF('9 COLLEGE PRIVE'!$B$6:$B$75,$B13,'9 COLLEGE PRIVE'!$K$6:$K$75)/SUMIF('9 COLLEGE PRIVE'!$B$6:$B$75,$B13,'9 COLLEGE PRIVE'!$CK$6:$CK$75),"-")</f>
        <v>0.85544265616549997</v>
      </c>
      <c r="I13" s="12">
        <f>IFERROR(SUMIF('6 LYCEE PUBLIC'!$B$7:$B$77,$B13,'6 LYCEE PUBLIC'!$U$7:$U$77)/SUMIF('6 LYCEE PUBLIC'!$B$7:$B$77,$B13,'6 LYCEE PUBLIC'!$DW$7:$DW$77),"-")</f>
        <v>1.2120047994998842</v>
      </c>
      <c r="J13" s="12">
        <f>IFERROR(SUMIF('10 LYCEE PRIVE'!$B$7:$B$77,$B13,'10 LYCEE PRIVE'!$U$7:$U$77)/SUMIF('10 LYCEE PRIVE'!$B$7:$B$77,$B13,'10 LYCEE PRIVE'!$DT$7:$DT$77),"-")</f>
        <v>0.77941362824722082</v>
      </c>
      <c r="P13" s="119"/>
      <c r="Q13" s="119"/>
    </row>
    <row r="14" spans="1:17">
      <c r="A14" s="176"/>
      <c r="B14" s="13" t="s">
        <v>120</v>
      </c>
      <c r="C14" s="12">
        <f>IFERROR(SUMIF('3 PRESCOLAIRE PUBLIC'!$B$6:$B$75,$B14,'3 PRESCOLAIRE PUBLIC'!$K$6:$K$75)/SUMIF('3 PRESCOLAIRE PUBLIC'!$B$6:$B$75,$B14,'3 PRESCOLAIRE PUBLIC'!$AV$6:$AV$75),"-")</f>
        <v>2.7917605515385908</v>
      </c>
      <c r="D14" s="12">
        <f>IFERROR(SUMIF('7 PRESCOLAIRE PRIVE'!$B$6:$B$75,$B14,'7 PRESCOLAIRE PRIVE'!$K$6:$K$75)/SUMIF('7 PRESCOLAIRE PRIVE'!$B$6:$B$75,$B14,'7 PRESCOLAIRE PRIVE'!$AQ$6:$AQ$75),"-")</f>
        <v>1.1199260166995229</v>
      </c>
      <c r="E14" s="12">
        <f>IFERROR(SUMIF('4 PRIMAIRE PUBLIC'!$B$6:$B$75,$B14,'4 PRIMAIRE PUBLIC'!$M$6:$M$75)/SUMIF('4 PRIMAIRE PUBLIC'!$B$6:$B$75,$B14,'4 PRIMAIRE PUBLIC'!$CS$6:$CS$75),"-")</f>
        <v>1.8984751071546324</v>
      </c>
      <c r="F14" s="12">
        <f>IFERROR(SUMIF('8 PRIMAIRE PRIVE'!$B$6:$B$75,$B14,'8 PRIMAIRE PRIVE'!$M$6:$M$75)/SUMIF('8 PRIMAIRE PRIVE'!$B$6:$B$75,$B14,'8 PRIMAIRE PRIVE'!$CO$6:$CO$75),"-")</f>
        <v>0.87151250006271352</v>
      </c>
      <c r="G14" s="12">
        <f>IFERROR(SUMIF('5 COLLEGE PUBLIC'!$B$6:$B$75,$B14,'5 COLLEGE PUBLIC'!$K$6:$K$75)/SUMIF('5 COLLEGE PUBLIC'!$B$6:$B$75,$B14,'5 COLLEGE PUBLIC'!$CN$6:$CN$75),"-")</f>
        <v>1.5255642940759426</v>
      </c>
      <c r="H14" s="12">
        <f>IFERROR(SUMIF('9 COLLEGE PRIVE'!$B$6:$B$75,$B14,'9 COLLEGE PRIVE'!$K$6:$K$75)/SUMIF('9 COLLEGE PRIVE'!$B$6:$B$75,$B14,'9 COLLEGE PRIVE'!$CK$6:$CK$75),"-")</f>
        <v>0.85379790570350289</v>
      </c>
      <c r="I14" s="12">
        <f>IFERROR(SUMIF('6 LYCEE PUBLIC'!$B$7:$B$77,$B14,'6 LYCEE PUBLIC'!$U$7:$U$77)/SUMIF('6 LYCEE PUBLIC'!$B$7:$B$77,$B14,'6 LYCEE PUBLIC'!$DW$7:$DW$77),"-")</f>
        <v>1.2670666348700312</v>
      </c>
      <c r="J14" s="12">
        <f>IFERROR(SUMIF('10 LYCEE PRIVE'!$B$7:$B$77,$B14,'10 LYCEE PRIVE'!$U$7:$U$77)/SUMIF('10 LYCEE PRIVE'!$B$7:$B$77,$B14,'10 LYCEE PRIVE'!$DT$7:$DT$77),"-")</f>
        <v>0.76632892222262283</v>
      </c>
      <c r="P14" s="119"/>
      <c r="Q14" s="119"/>
    </row>
    <row r="15" spans="1:17">
      <c r="A15" s="177"/>
      <c r="B15" s="34" t="s">
        <v>102</v>
      </c>
      <c r="C15" s="35">
        <f>IFERROR(SUMIF('3 PRESCOLAIRE PUBLIC'!$B$6:$B$75,$B15,'3 PRESCOLAIRE PUBLIC'!$K$6:$K$75)/SUMIF('3 PRESCOLAIRE PUBLIC'!$B$6:$B$75,$B15,'3 PRESCOLAIRE PUBLIC'!$AV$6:$AV$75),"-")</f>
        <v>4.9648676843439681</v>
      </c>
      <c r="D15" s="35">
        <f>IFERROR(SUMIF('7 PRESCOLAIRE PRIVE'!$B$6:$B$75,$B15,'7 PRESCOLAIRE PRIVE'!$K$6:$K$75)/SUMIF('7 PRESCOLAIRE PRIVE'!$B$6:$B$75,$B15,'7 PRESCOLAIRE PRIVE'!$AQ$6:$AQ$75),"-")</f>
        <v>1.1470173013901312</v>
      </c>
      <c r="E15" s="35">
        <f>IFERROR(SUMIF('4 PRIMAIRE PUBLIC'!$B$6:$B$75,$B15,'4 PRIMAIRE PUBLIC'!$M$6:$M$75)/SUMIF('4 PRIMAIRE PUBLIC'!$B$6:$B$75,$B15,'4 PRIMAIRE PUBLIC'!$CS$6:$CS$75),"-")</f>
        <v>2.0172992096404849</v>
      </c>
      <c r="F15" s="35">
        <f>IFERROR(SUMIF('8 PRIMAIRE PRIVE'!$B$6:$B$75,$B15,'8 PRIMAIRE PRIVE'!$M$6:$M$75)/SUMIF('8 PRIMAIRE PRIVE'!$B$6:$B$75,$B15,'8 PRIMAIRE PRIVE'!$CO$6:$CO$75),"-")</f>
        <v>0.90695006121767519</v>
      </c>
      <c r="G15" s="35">
        <f>IFERROR(SUMIF('5 COLLEGE PUBLIC'!$B$6:$B$75,$B15,'5 COLLEGE PUBLIC'!$K$6:$K$75)/SUMIF('5 COLLEGE PUBLIC'!$B$6:$B$75,$B15,'5 COLLEGE PUBLIC'!$CN$6:$CN$75),"-")</f>
        <v>1.3548162928808019</v>
      </c>
      <c r="H15" s="35">
        <f>IFERROR(SUMIF('9 COLLEGE PRIVE'!$B$6:$B$75,$B15,'9 COLLEGE PRIVE'!$K$6:$K$75)/SUMIF('9 COLLEGE PRIVE'!$B$6:$B$75,$B15,'9 COLLEGE PRIVE'!$CK$6:$CK$75),"-")</f>
        <v>0.85461901756040426</v>
      </c>
      <c r="I15" s="35">
        <f>IFERROR(SUMIF('6 LYCEE PUBLIC'!$B$7:$B$77,$B15,'6 LYCEE PUBLIC'!$U$7:$U$77)/SUMIF('6 LYCEE PUBLIC'!$B$7:$B$77,$B15,'6 LYCEE PUBLIC'!$DW$7:$DW$77),"-")</f>
        <v>1.2365334078837014</v>
      </c>
      <c r="J15" s="35">
        <f>IFERROR(SUMIF('10 LYCEE PRIVE'!$B$7:$B$77,$B15,'10 LYCEE PRIVE'!$U$7:$U$77)/SUMIF('10 LYCEE PRIVE'!$B$7:$B$77,$B15,'10 LYCEE PRIVE'!$DT$7:$DT$77),"-")</f>
        <v>0.77136647891071985</v>
      </c>
      <c r="P15" s="119"/>
      <c r="Q15" s="119"/>
    </row>
    <row r="16" spans="1:17">
      <c r="A16" s="175" t="s">
        <v>4131</v>
      </c>
      <c r="B16" s="13" t="s">
        <v>119</v>
      </c>
      <c r="C16" s="12">
        <f>IFERROR(SUMIF('3 PRESCOLAIRE PUBLIC'!$B$6:$B$75,$B16,'3 PRESCOLAIRE PUBLIC'!$K$6:$K$75)/SUMIF('3 PRESCOLAIRE PUBLIC'!$B$6:$B$75,$B16,'3 PRESCOLAIRE PUBLIC'!$AC$6:$AC$75),"-")</f>
        <v>23.878989076890125</v>
      </c>
      <c r="D16" s="12">
        <f>IFERROR(SUMIF('7 PRESCOLAIRE PRIVE'!$B$6:$B$75,$B16,'7 PRESCOLAIRE PRIVE'!$K$6:$K$75)/SUMIF('7 PRESCOLAIRE PRIVE'!$B$6:$B$75,$B16,'7 PRESCOLAIRE PRIVE'!$X$6:$X$75),"-")</f>
        <v>24.882661290322581</v>
      </c>
      <c r="E16" s="12">
        <f>IFERROR(SUMIF('4 PRIMAIRE PUBLIC'!$B$6:$B$75,$B16,'4 PRIMAIRE PUBLIC'!$M$6:$M$75)/SUMIF('4 PRIMAIRE PUBLIC'!$B$6:$B$75,$B16,'4 PRIMAIRE PUBLIC'!$BV$6:$BV$75),"-")</f>
        <v>41.999838898495312</v>
      </c>
      <c r="F16" s="12">
        <f>IFERROR(SUMIF('8 PRIMAIRE PRIVE'!$B$6:$B$75,$B16,'8 PRIMAIRE PRIVE'!$M$6:$M$75)/SUMIF('8 PRIMAIRE PRIVE'!$B$6:$B$75,$B16,'8 PRIMAIRE PRIVE'!$BQ$6:$BQ$75),"-")</f>
        <v>32.834158029064014</v>
      </c>
      <c r="G16" s="12">
        <f>IFERROR(SUMIF('5 COLLEGE PUBLIC'!$B$6:$B$75,$B16,'5 COLLEGE PUBLIC'!$K$6:$K$75)/SUMIF('5 COLLEGE PUBLIC'!$B$6:$B$75,$B16,'5 COLLEGE PUBLIC'!$BQ$6:$BQ$75),"-")</f>
        <v>19.612595822491034</v>
      </c>
      <c r="H16" s="12">
        <f>IFERROR(SUMIF('9 COLLEGE PRIVE'!$B$6:$B$75,$B16,'9 COLLEGE PRIVE'!$K$6:$K$75)/SUMIF('9 COLLEGE PRIVE'!$B$6:$B$75,$B16,'9 COLLEGE PRIVE'!$BL$6:$BL$75),"-")</f>
        <v>16.489282043752752</v>
      </c>
      <c r="I16" s="12">
        <f>IFERROR(SUMIF('6 LYCEE PUBLIC'!$B$7:$B$77,$B16,'6 LYCEE PUBLIC'!$U$7:$U$77)/SUMIF('6 LYCEE PUBLIC'!$B$7:$B$77,$B16,'6 LYCEE PUBLIC'!$CV$7:$CV$77),"-")</f>
        <v>19.250960922485586</v>
      </c>
      <c r="J16" s="12">
        <f>IFERROR(SUMIF('10 LYCEE PRIVE'!$B$7:$B$77,$B16,'10 LYCEE PRIVE'!$U$7:$U$77)/SUMIF('10 LYCEE PRIVE'!$B$7:$B$77,$B16,'10 LYCEE PRIVE'!$CQ$7:$CQ$77),"-")</f>
        <v>13.464079601990051</v>
      </c>
      <c r="P16" s="119"/>
      <c r="Q16" s="119"/>
    </row>
    <row r="17" spans="1:17">
      <c r="A17" s="176"/>
      <c r="B17" s="13" t="s">
        <v>120</v>
      </c>
      <c r="C17" s="12">
        <f>IFERROR(SUMIF('3 PRESCOLAIRE PUBLIC'!$B$6:$B$75,$B17,'3 PRESCOLAIRE PUBLIC'!$K$6:$K$75)/SUMIF('3 PRESCOLAIRE PUBLIC'!$B$6:$B$75,$B17,'3 PRESCOLAIRE PUBLIC'!$AC$6:$AC$75),"-")</f>
        <v>22.369442198868228</v>
      </c>
      <c r="D17" s="12">
        <f>IFERROR(SUMIF('7 PRESCOLAIRE PRIVE'!$B$6:$B$75,$B17,'7 PRESCOLAIRE PRIVE'!$K$6:$K$75)/SUMIF('7 PRESCOLAIRE PRIVE'!$B$6:$B$75,$B17,'7 PRESCOLAIRE PRIVE'!$X$6:$X$75),"-")</f>
        <v>25.268246608277519</v>
      </c>
      <c r="E17" s="12">
        <f>IFERROR(SUMIF('4 PRIMAIRE PUBLIC'!$B$6:$B$75,$B17,'4 PRIMAIRE PUBLIC'!$M$6:$M$75)/SUMIF('4 PRIMAIRE PUBLIC'!$B$6:$B$75,$B17,'4 PRIMAIRE PUBLIC'!$BV$6:$BV$75),"-")</f>
        <v>46.515803291931739</v>
      </c>
      <c r="F17" s="12">
        <f>IFERROR(SUMIF('8 PRIMAIRE PRIVE'!$B$6:$B$75,$B17,'8 PRIMAIRE PRIVE'!$M$6:$M$75)/SUMIF('8 PRIMAIRE PRIVE'!$B$6:$B$75,$B17,'8 PRIMAIRE PRIVE'!$BQ$6:$BQ$75),"-")</f>
        <v>31.409275834011392</v>
      </c>
      <c r="G17" s="12">
        <f>IFERROR(SUMIF('5 COLLEGE PUBLIC'!$B$6:$B$75,$B17,'5 COLLEGE PUBLIC'!$K$6:$K$75)/SUMIF('5 COLLEGE PUBLIC'!$B$6:$B$75,$B17,'5 COLLEGE PUBLIC'!$BQ$6:$BQ$75),"-")</f>
        <v>27.382953536549277</v>
      </c>
      <c r="H17" s="12">
        <f>IFERROR(SUMIF('9 COLLEGE PRIVE'!$B$6:$B$75,$B17,'9 COLLEGE PRIVE'!$K$6:$K$75)/SUMIF('9 COLLEGE PRIVE'!$B$6:$B$75,$B17,'9 COLLEGE PRIVE'!$BL$6:$BL$75),"-")</f>
        <v>18.610858230571878</v>
      </c>
      <c r="I17" s="12">
        <f>IFERROR(SUMIF('6 LYCEE PUBLIC'!$B$7:$B$77,$B17,'6 LYCEE PUBLIC'!$U$7:$U$77)/SUMIF('6 LYCEE PUBLIC'!$B$7:$B$77,$B17,'6 LYCEE PUBLIC'!$CV$7:$CV$77),"-")</f>
        <v>25.080993788819875</v>
      </c>
      <c r="J17" s="12">
        <f>IFERROR(SUMIF('10 LYCEE PRIVE'!$B$7:$B$77,$B17,'10 LYCEE PRIVE'!$U$7:$U$77)/SUMIF('10 LYCEE PRIVE'!$B$7:$B$77,$B17,'10 LYCEE PRIVE'!$CQ$7:$CQ$77),"-")</f>
        <v>15.243580547984507</v>
      </c>
      <c r="P17" s="119"/>
      <c r="Q17" s="119"/>
    </row>
    <row r="18" spans="1:17">
      <c r="A18" s="177"/>
      <c r="B18" s="34" t="s">
        <v>102</v>
      </c>
      <c r="C18" s="35">
        <f>IFERROR(SUMIF('3 PRESCOLAIRE PUBLIC'!$B$6:$B$75,$B18,'3 PRESCOLAIRE PUBLIC'!$K$6:$K$75)/SUMIF('3 PRESCOLAIRE PUBLIC'!$B$6:$B$75,$B18,'3 PRESCOLAIRE PUBLIC'!$AC$6:$AC$75),"-")</f>
        <v>23.702411347517732</v>
      </c>
      <c r="D18" s="35">
        <f>IFERROR(SUMIF('7 PRESCOLAIRE PRIVE'!$B$6:$B$75,$B18,'7 PRESCOLAIRE PRIVE'!$K$6:$K$75)/SUMIF('7 PRESCOLAIRE PRIVE'!$B$6:$B$75,$B18,'7 PRESCOLAIRE PRIVE'!$X$6:$X$75),"-")</f>
        <v>25.090883798571827</v>
      </c>
      <c r="E18" s="35">
        <f>IFERROR(SUMIF('4 PRIMAIRE PUBLIC'!$B$6:$B$75,$B18,'4 PRIMAIRE PUBLIC'!$M$6:$M$75)/SUMIF('4 PRIMAIRE PUBLIC'!$B$6:$B$75,$B18,'4 PRIMAIRE PUBLIC'!$BV$6:$BV$75),"-")</f>
        <v>42.433978565604008</v>
      </c>
      <c r="F18" s="35">
        <f>IFERROR(SUMIF('8 PRIMAIRE PRIVE'!$B$6:$B$75,$B18,'8 PRIMAIRE PRIVE'!$M$6:$M$75)/SUMIF('8 PRIMAIRE PRIVE'!$B$6:$B$75,$B18,'8 PRIMAIRE PRIVE'!$BQ$6:$BQ$75),"-")</f>
        <v>32.31331791143424</v>
      </c>
      <c r="G18" s="35">
        <f>IFERROR(SUMIF('5 COLLEGE PUBLIC'!$B$6:$B$75,$B18,'5 COLLEGE PUBLIC'!$K$6:$K$75)/SUMIF('5 COLLEGE PUBLIC'!$B$6:$B$75,$B18,'5 COLLEGE PUBLIC'!$BQ$6:$BQ$75),"-")</f>
        <v>21.104585748380497</v>
      </c>
      <c r="H18" s="35">
        <f>IFERROR(SUMIF('9 COLLEGE PRIVE'!$B$6:$B$75,$B18,'9 COLLEGE PRIVE'!$K$6:$K$75)/SUMIF('9 COLLEGE PRIVE'!$B$6:$B$75,$B18,'9 COLLEGE PRIVE'!$BL$6:$BL$75),"-")</f>
        <v>17.486559035207158</v>
      </c>
      <c r="I18" s="35">
        <f>IFERROR(SUMIF('6 LYCEE PUBLIC'!$B$7:$B$77,$B18,'6 LYCEE PUBLIC'!$U$7:$U$77)/SUMIF('6 LYCEE PUBLIC'!$B$7:$B$77,$B18,'6 LYCEE PUBLIC'!$CV$7:$CV$77),"-")</f>
        <v>21.536079462459831</v>
      </c>
      <c r="J18" s="35">
        <f>IFERROR(SUMIF('10 LYCEE PRIVE'!$B$7:$B$77,$B18,'10 LYCEE PRIVE'!$U$7:$U$77)/SUMIF('10 LYCEE PRIVE'!$B$7:$B$77,$B18,'10 LYCEE PRIVE'!$CQ$7:$CQ$77),"-")</f>
        <v>14.498166055351783</v>
      </c>
      <c r="P18" s="119"/>
      <c r="Q18" s="119"/>
    </row>
    <row r="19" spans="1:17">
      <c r="A19" s="175" t="s">
        <v>4149</v>
      </c>
      <c r="B19" s="13" t="s">
        <v>119</v>
      </c>
      <c r="C19" s="118"/>
      <c r="D19" s="118"/>
      <c r="E19" s="12">
        <f>IFERROR(SUMIF('4 PRIMAIRE PUBLIC'!$B$6:$B$75,$B19,'4 PRIMAIRE PUBLIC'!$M$6:$M$75)/SUMIF('4 PRIMAIRE PUBLIC'!$B$6:$B$75,$B19,'4 PRIMAIRE PUBLIC'!$CT$6:$CT$75),"-")</f>
        <v>0.51202281695606844</v>
      </c>
      <c r="F19" s="12">
        <f>IFERROR(SUMIF('8 PRIMAIRE PRIVE'!$B$6:$B$75,$B19,'8 PRIMAIRE PRIVE'!$M$6:$M$75)/SUMIF('8 PRIMAIRE PRIVE'!$B$6:$B$75,$B19,'8 PRIMAIRE PRIVE'!$CP$6:$CP$75),"-")</f>
        <v>1.1253362800420585</v>
      </c>
      <c r="G19" s="12">
        <f>IFERROR(SUMIF('5 COLLEGE PUBLIC'!$B$6:$B$75,$B19,'5 COLLEGE PUBLIC'!$K$6:$K$75)/SUMIF('5 COLLEGE PUBLIC'!$B$6:$B$75,$B19,'5 COLLEGE PUBLIC'!$CO$6:$CO$75),"-")</f>
        <v>0.98403817992554565</v>
      </c>
      <c r="H19" s="12">
        <f>IFERROR(SUMIF('9 COLLEGE PRIVE'!$B$6:$B$75,$B19,'9 COLLEGE PRIVE'!$K$6:$K$75)/SUMIF('9 COLLEGE PRIVE'!$B$6:$B$75,$B19,'9 COLLEGE PRIVE'!$CL$6:$CL$75),"-")</f>
        <v>5.0058389605758729</v>
      </c>
      <c r="I19" s="12">
        <f>IFERROR(SUMIF('6 LYCEE PUBLIC'!$B$7:$B$77,$B19,'6 LYCEE PUBLIC'!$U$7:$U$77)/SUMIF('6 LYCEE PUBLIC'!$B$7:$B$77,$B19,'6 LYCEE PUBLIC'!$DX$7:$DX$77),"-")</f>
        <v>1.2114917505719671</v>
      </c>
      <c r="J19" s="12">
        <f>IFERROR(SUMIF('10 LYCEE PRIVE'!$B$7:$B$77,$B19,'10 LYCEE PRIVE'!$U$7:$U$77)/SUMIF('10 LYCEE PRIVE'!$B$7:$B$77,$B19,'10 LYCEE PRIVE'!$DU$7:$DU$77),"-")</f>
        <v>8.3126919769013394</v>
      </c>
      <c r="P19" s="119"/>
      <c r="Q19" s="119"/>
    </row>
    <row r="20" spans="1:17">
      <c r="A20" s="176"/>
      <c r="B20" s="13" t="s">
        <v>120</v>
      </c>
      <c r="C20" s="118"/>
      <c r="D20" s="118"/>
      <c r="E20" s="12">
        <f>IFERROR(SUMIF('4 PRIMAIRE PUBLIC'!$B$6:$B$75,$B20,'4 PRIMAIRE PUBLIC'!$M$6:$M$75)/SUMIF('4 PRIMAIRE PUBLIC'!$B$6:$B$75,$B20,'4 PRIMAIRE PUBLIC'!$CT$6:$CT$75),"-")</f>
        <v>0.45087111424320725</v>
      </c>
      <c r="F20" s="12">
        <f>IFERROR(SUMIF('8 PRIMAIRE PRIVE'!$B$6:$B$75,$B20,'8 PRIMAIRE PRIVE'!$M$6:$M$75)/SUMIF('8 PRIMAIRE PRIVE'!$B$6:$B$75,$B20,'8 PRIMAIRE PRIVE'!$CP$6:$CP$75),"-")</f>
        <v>1.2078390743856819</v>
      </c>
      <c r="G20" s="12">
        <f>IFERROR(SUMIF('5 COLLEGE PUBLIC'!$B$6:$B$75,$B20,'5 COLLEGE PUBLIC'!$K$6:$K$75)/SUMIF('5 COLLEGE PUBLIC'!$B$6:$B$75,$B20,'5 COLLEGE PUBLIC'!$CO$6:$CO$75),"-")</f>
        <v>0.59159918542980727</v>
      </c>
      <c r="H20" s="12">
        <f>IFERROR(SUMIF('9 COLLEGE PRIVE'!$B$6:$B$75,$B20,'9 COLLEGE PRIVE'!$K$6:$K$75)/SUMIF('9 COLLEGE PRIVE'!$B$6:$B$75,$B20,'9 COLLEGE PRIVE'!$CL$6:$CL$75),"-")</f>
        <v>5.8334846558925006</v>
      </c>
      <c r="I20" s="12">
        <f>IFERROR(SUMIF('6 LYCEE PUBLIC'!$B$7:$B$77,$B20,'6 LYCEE PUBLIC'!$U$7:$U$77)/SUMIF('6 LYCEE PUBLIC'!$B$7:$B$77,$B20,'6 LYCEE PUBLIC'!$DX$7:$DX$77),"-")</f>
        <v>0.60929106864792437</v>
      </c>
      <c r="J20" s="12">
        <f>IFERROR(SUMIF('10 LYCEE PRIVE'!$B$7:$B$77,$B20,'10 LYCEE PRIVE'!$U$7:$U$77)/SUMIF('10 LYCEE PRIVE'!$B$7:$B$77,$B20,'10 LYCEE PRIVE'!$DU$7:$DU$77),"-")</f>
        <v>7.8365044247787612</v>
      </c>
      <c r="P20" s="119"/>
      <c r="Q20" s="119"/>
    </row>
    <row r="21" spans="1:17">
      <c r="A21" s="177"/>
      <c r="B21" s="34" t="s">
        <v>102</v>
      </c>
      <c r="C21" s="118"/>
      <c r="D21" s="118"/>
      <c r="E21" s="35">
        <f>IFERROR(SUMIF('4 PRIMAIRE PUBLIC'!$B$6:$B$75,$B21,'4 PRIMAIRE PUBLIC'!$M$6:$M$75)/SUMIF('4 PRIMAIRE PUBLIC'!$B$6:$B$75,$B21,'4 PRIMAIRE PUBLIC'!$CT$6:$CT$75),"-")</f>
        <v>0.50480762679235092</v>
      </c>
      <c r="F21" s="35">
        <f>IFERROR(SUMIF('8 PRIMAIRE PRIVE'!$B$6:$B$75,$B21,'8 PRIMAIRE PRIVE'!$M$6:$M$75)/SUMIF('8 PRIMAIRE PRIVE'!$B$6:$B$75,$B21,'8 PRIMAIRE PRIVE'!$CP$6:$CP$75),"-")</f>
        <v>1.1533269875644161</v>
      </c>
      <c r="G21" s="35">
        <f>IFERROR(SUMIF('5 COLLEGE PUBLIC'!$B$6:$B$75,$B21,'5 COLLEGE PUBLIC'!$K$6:$K$75)/SUMIF('5 COLLEGE PUBLIC'!$B$6:$B$75,$B21,'5 COLLEGE PUBLIC'!$CO$6:$CO$75),"-")</f>
        <v>0.84447807110788742</v>
      </c>
      <c r="H21" s="35">
        <f>IFERROR(SUMIF('9 COLLEGE PRIVE'!$B$6:$B$75,$B21,'9 COLLEGE PRIVE'!$K$6:$K$75)/SUMIF('9 COLLEGE PRIVE'!$B$6:$B$75,$B21,'9 COLLEGE PRIVE'!$CL$6:$CL$75),"-")</f>
        <v>5.3883001678254612</v>
      </c>
      <c r="I21" s="35">
        <f>IFERROR(SUMIF('6 LYCEE PUBLIC'!$B$7:$B$77,$B21,'6 LYCEE PUBLIC'!$U$7:$U$77)/SUMIF('6 LYCEE PUBLIC'!$B$7:$B$77,$B21,'6 LYCEE PUBLIC'!$DX$7:$DX$77),"-")</f>
        <v>0.834842679451124</v>
      </c>
      <c r="J21" s="35">
        <f>IFERROR(SUMIF('10 LYCEE PRIVE'!$B$7:$B$77,$B21,'10 LYCEE PRIVE'!$U$7:$U$77)/SUMIF('10 LYCEE PRIVE'!$B$7:$B$77,$B21,'10 LYCEE PRIVE'!$DU$7:$DU$77),"-")</f>
        <v>8.0151159039587085</v>
      </c>
      <c r="P21" s="119"/>
      <c r="Q21" s="119"/>
    </row>
    <row r="23" spans="1:17">
      <c r="A23" s="175" t="s">
        <v>4142</v>
      </c>
      <c r="B23" s="13" t="s">
        <v>119</v>
      </c>
      <c r="C23" s="117">
        <f>IFERROR(SUMIF('3 PRESCOLAIRE PUBLIC'!$B$6:$B$75,$B23,'3 PRESCOLAIRE PUBLIC'!$AH$6:$AH$75)/SUMIF('3 PRESCOLAIRE PUBLIC'!$B$6:$B$75,$B$25,'3 PRESCOLAIRE PUBLIC'!$AH$6:$AH$75),"-")</f>
        <v>0.92496303597831442</v>
      </c>
      <c r="D23" s="117">
        <f>IFERROR(SUMIF('7 PRESCOLAIRE PRIVE'!$B$6:$B$75,$B23,'7 PRESCOLAIRE PRIVE'!$AC$6:$AC$75)/SUMIF('7 PRESCOLAIRE PRIVE'!$B$6:$B$75,$B$25,'7 PRESCOLAIRE PRIVE'!$AC$6:$AC$75),"-")</f>
        <v>0.57196174480989037</v>
      </c>
      <c r="E23" s="117">
        <f>IFERROR(SUMIF('4 PRIMAIRE PUBLIC'!$B$6:$B$75,$B23,'4 PRIMAIRE PUBLIC'!$AO$6:$AO$75)/SUMIF('4 PRIMAIRE PUBLIC'!$B$6:$B$75,$B$25,'4 PRIMAIRE PUBLIC'!$AO$6:$AO$75),"-")</f>
        <v>0.9462096291866029</v>
      </c>
      <c r="F23" s="117">
        <f>IFERROR(SUMIF('8 PRIMAIRE PRIVE'!$B$6:$B$75,$B23,'8 PRIMAIRE PRIVE'!$AO$6:$AO$75)/SUMIF('8 PRIMAIRE PRIVE'!$B$6:$B$75,$B$25,'8 PRIMAIRE PRIVE'!$AO$6:$AO$75),"-")</f>
        <v>0.71873735329825983</v>
      </c>
      <c r="G23" s="117">
        <f>IFERROR(SUMIF('5 COLLEGE PUBLIC'!$B$6:$B$75,$B23,'5 COLLEGE PUBLIC'!$AJ$6:$AJ$75)/SUMIF('5 COLLEGE PUBLIC'!$B$6:$B$75,$B$25,'5 COLLEGE PUBLIC'!$AJ$6:$AJ$75),"-")</f>
        <v>0.91813070976809552</v>
      </c>
      <c r="H23" s="117">
        <f>IFERROR(SUMIF('9 COLLEGE PRIVE'!$B$6:$B$75,$B23,'9 COLLEGE PRIVE'!$AJ$6:$AJ$75)/SUMIF('9 COLLEGE PRIVE'!$B$6:$B$75,$B$25,'9 COLLEGE PRIVE'!$AJ$6:$AJ$75),"-")</f>
        <v>0.59676470588235297</v>
      </c>
      <c r="I23" s="117">
        <f>IFERROR(SUMIF('6 LYCEE PUBLIC'!$B$7:$B$77,$B23,'6 LYCEE PUBLIC'!$CV$7:$CV$77)/SUMIF('6 LYCEE PUBLIC'!$B$7:$B$77,$B$25,'6 LYCEE PUBLIC'!$CV$7:$CV$77),"-")</f>
        <v>0.60804362644853438</v>
      </c>
      <c r="J23" s="117">
        <f>IFERROR(SUMIF('10 LYCEE PRIVE'!$B$7:$B$77,$B23,'10 LYCEE PRIVE'!$BI$7:$BI$77)/SUMIF('10 LYCEE PRIVE'!$B$7:$B$77,$B$25,'10 LYCEE PRIVE'!$BI$7:$BI$77),"-")</f>
        <v>0.48075471698113209</v>
      </c>
      <c r="P23" s="120"/>
      <c r="Q23" s="120"/>
    </row>
    <row r="24" spans="1:17">
      <c r="A24" s="176"/>
      <c r="B24" s="13" t="s">
        <v>120</v>
      </c>
      <c r="C24" s="117">
        <f>IFERROR(SUMIF('3 PRESCOLAIRE PUBLIC'!$B$6:$B$75,$B24,'3 PRESCOLAIRE PUBLIC'!$AH$6:$AH$75)/SUMIF('3 PRESCOLAIRE PUBLIC'!$B$6:$B$75,$B$25,'3 PRESCOLAIRE PUBLIC'!$AH$6:$AH$75),"-")</f>
        <v>7.5036964021685554E-2</v>
      </c>
      <c r="D24" s="117">
        <f>IFERROR(SUMIF('7 PRESCOLAIRE PRIVE'!$B$6:$B$75,$B24,'7 PRESCOLAIRE PRIVE'!$AC$6:$AC$75)/SUMIF('7 PRESCOLAIRE PRIVE'!$B$6:$B$75,$B$25,'7 PRESCOLAIRE PRIVE'!$AC$6:$AC$75),"-")</f>
        <v>0.42803825519010963</v>
      </c>
      <c r="E24" s="117">
        <f>IFERROR(SUMIF('4 PRIMAIRE PUBLIC'!$B$6:$B$75,$B24,'4 PRIMAIRE PUBLIC'!$AO$6:$AO$75)/SUMIF('4 PRIMAIRE PUBLIC'!$B$6:$B$75,$B$25,'4 PRIMAIRE PUBLIC'!$AO$6:$AO$75),"-")</f>
        <v>5.3790370813397131E-2</v>
      </c>
      <c r="F24" s="117">
        <f>IFERROR(SUMIF('8 PRIMAIRE PRIVE'!$B$6:$B$75,$B24,'8 PRIMAIRE PRIVE'!$AO$6:$AO$75)/SUMIF('8 PRIMAIRE PRIVE'!$B$6:$B$75,$B$25,'8 PRIMAIRE PRIVE'!$AO$6:$AO$75),"-")</f>
        <v>0.28126264670174017</v>
      </c>
      <c r="G24" s="117">
        <f>IFERROR(SUMIF('5 COLLEGE PUBLIC'!$B$6:$B$75,$B24,'5 COLLEGE PUBLIC'!$AJ$6:$AJ$75)/SUMIF('5 COLLEGE PUBLIC'!$B$6:$B$75,$B$25,'5 COLLEGE PUBLIC'!$AJ$6:$AJ$75),"-")</f>
        <v>8.1869290231904424E-2</v>
      </c>
      <c r="H24" s="117">
        <f>IFERROR(SUMIF('9 COLLEGE PRIVE'!$B$6:$B$75,$B24,'9 COLLEGE PRIVE'!$AJ$6:$AJ$75)/SUMIF('9 COLLEGE PRIVE'!$B$6:$B$75,$B$25,'9 COLLEGE PRIVE'!$AJ$6:$AJ$75),"-")</f>
        <v>0.40323529411764708</v>
      </c>
      <c r="I24" s="117">
        <f>IFERROR(SUMIF('6 LYCEE PUBLIC'!$B$7:$B$77,$B24,'6 LYCEE PUBLIC'!$CV$7:$CV$77)/SUMIF('6 LYCEE PUBLIC'!$B$7:$B$77,$B$25,'6 LYCEE PUBLIC'!$CV$7:$CV$77),"-")</f>
        <v>0.39195637355146556</v>
      </c>
      <c r="J24" s="117">
        <f>IFERROR(SUMIF('10 LYCEE PRIVE'!$B$7:$B$77,$B24,'10 LYCEE PRIVE'!$BI$7:$BI$77)/SUMIF('10 LYCEE PRIVE'!$B$7:$B$77,$B$25,'10 LYCEE PRIVE'!$BI$7:$BI$77),"-")</f>
        <v>0.51924528301886796</v>
      </c>
      <c r="P24" s="120"/>
      <c r="Q24" s="120"/>
    </row>
    <row r="25" spans="1:17">
      <c r="A25" s="177"/>
      <c r="B25" s="34" t="s">
        <v>102</v>
      </c>
      <c r="C25" s="117">
        <f>IFERROR(SUMIF('3 PRESCOLAIRE PUBLIC'!$B$6:$B$75,$B25,'3 PRESCOLAIRE PUBLIC'!$AH$6:$AH$75)/(SUMIF('3 PRESCOLAIRE PUBLIC'!$B$6:$B$75,$B$25,'3 PRESCOLAIRE PUBLIC'!$AH$6:$AH$75)+SUMIF('7 PRESCOLAIRE PRIVE'!$B$6:$B$75,$B$25,'7 PRESCOLAIRE PRIVE'!$AC$6:$AC$75)),"-")</f>
        <v>0.79107168965349184</v>
      </c>
      <c r="D25" s="117">
        <f>IFERROR(SUMIF('7 PRESCOLAIRE PRIVE'!$B$6:$B$75,$B25,'7 PRESCOLAIRE PRIVE'!$AC$6:$AC$75)/(SUMIF('3 PRESCOLAIRE PUBLIC'!$B$6:$B$75,$B$25,'3 PRESCOLAIRE PUBLIC'!$AH$6:$AH$75)+SUMIF('7 PRESCOLAIRE PRIVE'!$B$6:$B$75,$B$25,'7 PRESCOLAIRE PRIVE'!$AC$6:$AC$75)),"-")</f>
        <v>0.20892831034650811</v>
      </c>
      <c r="E25" s="117">
        <f>IFERROR(SUMIF('4 PRIMAIRE PUBLIC'!$B$6:$B$75,$B25,'4 PRIMAIRE PUBLIC'!$AO$6:$AO$75)/(SUMIF('4 PRIMAIRE PUBLIC'!$B$6:$B$75,$B$25,'4 PRIMAIRE PUBLIC'!$AO$6:$AO$75)+SUMIF('8 PRIMAIRE PRIVE'!$B$6:$B$75,$B$25,'8 PRIMAIRE PRIVE'!$AO$6:$AO$75)),"-")</f>
        <v>0.7830235621249817</v>
      </c>
      <c r="F25" s="117">
        <f>IFERROR(SUMIF('8 PRIMAIRE PRIVE'!$B$6:$B$75,$B25,'8 PRIMAIRE PRIVE'!$AO$6:$AO$75)/(SUMIF('4 PRIMAIRE PUBLIC'!$B$6:$B$75,$B$25,'4 PRIMAIRE PUBLIC'!$AO$6:$AO$75)+SUMIF('8 PRIMAIRE PRIVE'!$B$6:$B$75,$B$25,'8 PRIMAIRE PRIVE'!$AO$6:$AO$75)),"-")</f>
        <v>0.2169764378750183</v>
      </c>
      <c r="G25" s="117">
        <f>IFERROR(SUMIF('5 COLLEGE PUBLIC'!$B$6:$B$75,$B25,'5 COLLEGE PUBLIC'!$AJ$6:$AJ$75)/(SUMIF('5 COLLEGE PUBLIC'!$B$6:$B$75,$B$25,'5 COLLEGE PUBLIC'!$AJ$6:$AJ$75)+SUMIF('9 COLLEGE PRIVE'!$B$6:$B$75,$B$25,'9 COLLEGE PRIVE'!$AJ$6:$AJ$75)),"-")</f>
        <v>0.45565161703490231</v>
      </c>
      <c r="H25" s="117">
        <f>IFERROR(SUMIF('9 COLLEGE PRIVE'!$B$6:$B$75,$B25,'9 COLLEGE PRIVE'!$AJ$6:$AJ$75)/(SUMIF('5 COLLEGE PUBLIC'!$B$6:$B$75,$B$25,'5 COLLEGE PUBLIC'!$AJ$6:$AJ$75)+SUMIF('9 COLLEGE PRIVE'!$B$6:$B$75,$B$25,'9 COLLEGE PRIVE'!$AJ$6:$AJ$75)),"-")</f>
        <v>0.54434838296509769</v>
      </c>
      <c r="I25" s="117">
        <f>IFERROR(SUMIF('6 LYCEE PUBLIC'!$B$7:$B$77,$B25,'6 LYCEE PUBLIC'!$CV$7:$CV$77)/(SUMIF('6 LYCEE PUBLIC'!$B$7:$B$77,$B$25,'6 LYCEE PUBLIC'!$CV$7:$CV$77)+SUMIF('10 LYCEE PRIVE'!$B$7:$B$77,$B$25,'10 LYCEE PRIVE'!$BI$7:$BI$77)),"-")</f>
        <v>0.88571675004312578</v>
      </c>
      <c r="J25" s="117">
        <f>IFERROR(SUMIF('10 LYCEE PRIVE'!$B$7:$B$77,$B25,'10 LYCEE PRIVE'!$BI$7:$BI$77)/(SUMIF('6 LYCEE PUBLIC'!$B$7:$B$77,$B$25,'6 LYCEE PUBLIC'!$CV$7:$CV$77)+SUMIF('10 LYCEE PRIVE'!$B$7:$B$77,$B$25,'10 LYCEE PRIVE'!$BI$7:$BI$77)),"-")</f>
        <v>0.11428324995687425</v>
      </c>
      <c r="P25" s="120"/>
      <c r="Q25" s="120"/>
    </row>
    <row r="26" spans="1:17">
      <c r="A26" s="175" t="s">
        <v>4143</v>
      </c>
      <c r="B26" s="13" t="s">
        <v>119</v>
      </c>
      <c r="C26" s="117">
        <f>IFERROR(SUMIF('3 PRESCOLAIRE PUBLIC'!$B$6:$B$75,$B26,'3 PRESCOLAIRE PUBLIC'!$K$6:$K$75)/SUMIF('3 PRESCOLAIRE PUBLIC'!$B$6:$B$75,$B$28,'3 PRESCOLAIRE PUBLIC'!$K$6:$K$75),"-")</f>
        <v>0.88960435342884381</v>
      </c>
      <c r="D26" s="117">
        <f>IFERROR(SUMIF('7 PRESCOLAIRE PRIVE'!$B$6:$B$75,$B26,'7 PRESCOLAIRE PRIVE'!$K$6:$K$75)/SUMIF('7 PRESCOLAIRE PRIVE'!$B$6:$B$75,$B$28,'7 PRESCOLAIRE PRIVE'!$K$6:$K$75),"-")</f>
        <v>0.45616602908835541</v>
      </c>
      <c r="E26" s="117">
        <f>IFERROR(SUMIF('4 PRIMAIRE PUBLIC'!$B$6:$B$75,$B26,'4 PRIMAIRE PUBLIC'!$M$6:$M$75)/SUMIF('4 PRIMAIRE PUBLIC'!$B$6:$B$75,$B$28,'4 PRIMAIRE PUBLIC'!$M$6:$M$75),"-")</f>
        <v>0.89461817085387585</v>
      </c>
      <c r="F26" s="117">
        <f>IFERROR(SUMIF('8 PRIMAIRE PRIVE'!$B$6:$B$75,$B26,'8 PRIMAIRE PRIVE'!$M$6:$M$75)/SUMIF('8 PRIMAIRE PRIVE'!$B$6:$B$75,$B$28,'8 PRIMAIRE PRIVE'!$M$6:$M$75),"-")</f>
        <v>0.64469457486748327</v>
      </c>
      <c r="G26" s="117">
        <f>IFERROR(SUMIF('5 COLLEGE PUBLIC'!$B$6:$B$75,$B26,'5 COLLEGE PUBLIC'!$K$6:$K$75)/SUMIF('5 COLLEGE PUBLIC'!$B$6:$B$75,$B$28,'5 COLLEGE PUBLIC'!$K$6:$K$75),"-")</f>
        <v>0.7508686760985841</v>
      </c>
      <c r="H26" s="117">
        <f>IFERROR(SUMIF('9 COLLEGE PRIVE'!$B$6:$B$75,$B26,'9 COLLEGE PRIVE'!$K$6:$K$75)/SUMIF('9 COLLEGE PRIVE'!$B$6:$B$75,$B$28,'9 COLLEGE PRIVE'!$K$6:$K$75),"-")</f>
        <v>0.49971300935278046</v>
      </c>
      <c r="I26" s="117">
        <f>IFERROR(SUMIF('6 LYCEE PUBLIC'!$B$7:$B$77,$B26,'6 LYCEE PUBLIC'!$U$7:$U$77)/SUMIF('6 LYCEE PUBLIC'!$B$7:$B$77,$B$28,'6 LYCEE PUBLIC'!$U$7:$U$77),"-")</f>
        <v>0.54352623059044824</v>
      </c>
      <c r="J26" s="117">
        <f>IFERROR(SUMIF('10 LYCEE PRIVE'!$B$7:$B$77,$B26,'10 LYCEE PRIVE'!$U$7:$U$77)/SUMIF('10 LYCEE PRIVE'!$B$7:$B$77,$B$28,'10 LYCEE PRIVE'!$U$7:$U$77),"-")</f>
        <v>0.3890121895124195</v>
      </c>
      <c r="P26" s="120"/>
      <c r="Q26" s="120"/>
    </row>
    <row r="27" spans="1:17">
      <c r="A27" s="176"/>
      <c r="B27" s="13" t="s">
        <v>120</v>
      </c>
      <c r="C27" s="117">
        <f>IFERROR(SUMIF('3 PRESCOLAIRE PUBLIC'!$B$6:$B$75,$B27,'3 PRESCOLAIRE PUBLIC'!$K$6:$K$75)/SUMIF('3 PRESCOLAIRE PUBLIC'!$B$6:$B$75,$B$28,'3 PRESCOLAIRE PUBLIC'!$K$6:$K$75),"-")</f>
        <v>0.11039564657115614</v>
      </c>
      <c r="D27" s="117">
        <f>IFERROR(SUMIF('7 PRESCOLAIRE PRIVE'!$B$6:$B$75,$B27,'7 PRESCOLAIRE PRIVE'!$K$6:$K$75)/SUMIF('7 PRESCOLAIRE PRIVE'!$B$6:$B$75,$B$28,'7 PRESCOLAIRE PRIVE'!$K$6:$K$75),"-")</f>
        <v>0.54383397091164454</v>
      </c>
      <c r="E27" s="117">
        <f>IFERROR(SUMIF('4 PRIMAIRE PUBLIC'!$B$6:$B$75,$B27,'4 PRIMAIRE PUBLIC'!$M$6:$M$75)/SUMIF('4 PRIMAIRE PUBLIC'!$B$6:$B$75,$B$28,'4 PRIMAIRE PUBLIC'!$M$6:$M$75),"-")</f>
        <v>0.10538182914612411</v>
      </c>
      <c r="F27" s="117">
        <f>IFERROR(SUMIF('8 PRIMAIRE PRIVE'!$B$6:$B$75,$B27,'8 PRIMAIRE PRIVE'!$M$6:$M$75)/SUMIF('8 PRIMAIRE PRIVE'!$B$6:$B$75,$B$28,'8 PRIMAIRE PRIVE'!$M$6:$M$75),"-")</f>
        <v>0.35530542513251673</v>
      </c>
      <c r="G27" s="117">
        <f>IFERROR(SUMIF('5 COLLEGE PUBLIC'!$B$6:$B$75,$B27,'5 COLLEGE PUBLIC'!$K$6:$K$75)/SUMIF('5 COLLEGE PUBLIC'!$B$6:$B$75,$B$28,'5 COLLEGE PUBLIC'!$K$6:$K$75),"-")</f>
        <v>0.24913132390141587</v>
      </c>
      <c r="H27" s="117">
        <f>IFERROR(SUMIF('9 COLLEGE PRIVE'!$B$6:$B$75,$B27,'9 COLLEGE PRIVE'!$K$6:$K$75)/SUMIF('9 COLLEGE PRIVE'!$B$6:$B$75,$B$28,'9 COLLEGE PRIVE'!$K$6:$K$75),"-")</f>
        <v>0.50028699064721949</v>
      </c>
      <c r="I27" s="117">
        <f>IFERROR(SUMIF('6 LYCEE PUBLIC'!$B$7:$B$77,$B27,'6 LYCEE PUBLIC'!$U$7:$U$77)/SUMIF('6 LYCEE PUBLIC'!$B$7:$B$77,$B$28,'6 LYCEE PUBLIC'!$U$7:$U$77),"-")</f>
        <v>0.4564737694095517</v>
      </c>
      <c r="J27" s="117">
        <f>IFERROR(SUMIF('10 LYCEE PRIVE'!$B$7:$B$77,$B27,'10 LYCEE PRIVE'!$U$7:$U$77)/SUMIF('10 LYCEE PRIVE'!$B$7:$B$77,$B$28,'10 LYCEE PRIVE'!$U$7:$U$77),"-")</f>
        <v>0.61098781048758055</v>
      </c>
      <c r="P27" s="120"/>
      <c r="Q27" s="120"/>
    </row>
    <row r="28" spans="1:17">
      <c r="A28" s="177"/>
      <c r="B28" s="34" t="s">
        <v>102</v>
      </c>
      <c r="C28" s="117">
        <f>IFERROR(SUMIF('3 PRESCOLAIRE PUBLIC'!$B$6:$B$75,$B28,'3 PRESCOLAIRE PUBLIC'!$K$6:$K$75)/(SUMIF('3 PRESCOLAIRE PUBLIC'!$B$6:$B$75,$B$28,'3 PRESCOLAIRE PUBLIC'!$K$6:$K$75)+SUMIF('7 PRESCOLAIRE PRIVE'!$B$6:$B$75,$B$28,'7 PRESCOLAIRE PRIVE'!$K$6:$K$75)),"-")</f>
        <v>0.73540215586290258</v>
      </c>
      <c r="D28" s="117">
        <f>IFERROR(SUMIF('7 PRESCOLAIRE PRIVE'!$B$6:$B$75,$B28,'7 PRESCOLAIRE PRIVE'!$K$6:$K$75)/(SUMIF('3 PRESCOLAIRE PUBLIC'!$B$6:$B$75,$B$28,'3 PRESCOLAIRE PUBLIC'!$K$6:$K$75)+SUMIF('7 PRESCOLAIRE PRIVE'!$B$6:$B$75,$B$28,'7 PRESCOLAIRE PRIVE'!$K$6:$K$75)),"-")</f>
        <v>0.26459784413709742</v>
      </c>
      <c r="E28" s="117">
        <f>IFERROR(SUMIF('4 PRIMAIRE PUBLIC'!$B$6:$B$75,$B28,'4 PRIMAIRE PUBLIC'!$M$6:$M$75)/(SUMIF('4 PRIMAIRE PUBLIC'!$B$6:$B$75,$B$28,'4 PRIMAIRE PUBLIC'!$M$6:$M$75)+SUMIF('8 PRIMAIRE PRIVE'!$B$6:$B$75,$B$28,'8 PRIMAIRE PRIVE'!$M$6:$M$75)),"-")</f>
        <v>0.8171996313336487</v>
      </c>
      <c r="F28" s="117">
        <f>IFERROR(SUMIF('8 PRIMAIRE PRIVE'!$B$6:$B$75,$B28,'8 PRIMAIRE PRIVE'!$M$6:$M$75)/(SUMIF('4 PRIMAIRE PUBLIC'!$B$6:$B$75,$B$28,'4 PRIMAIRE PUBLIC'!$M$6:$M$75)+SUMIF('8 PRIMAIRE PRIVE'!$B$6:$B$75,$B$28,'8 PRIMAIRE PRIVE'!$M$6:$M$75)),"-")</f>
        <v>0.18280036866635135</v>
      </c>
      <c r="G28" s="117">
        <f>IFERROR(SUMIF('5 COLLEGE PUBLIC'!$B$6:$B$75,$B28,'5 COLLEGE PUBLIC'!$K$6:$K$75)/(SUMIF('5 COLLEGE PUBLIC'!$B$6:$B$75,$B$28,'5 COLLEGE PUBLIC'!$K$6:$K$75)+SUMIF('9 COLLEGE PRIVE'!$B$6:$B$75,$B$28,'9 COLLEGE PRIVE'!$K$6:$K$75)),"-")</f>
        <v>0.62300079930285357</v>
      </c>
      <c r="H28" s="117">
        <f>IFERROR(SUMIF('9 COLLEGE PRIVE'!$B$6:$B$75,$B28,'9 COLLEGE PRIVE'!$K$6:$K$75)/(SUMIF('5 COLLEGE PUBLIC'!$B$6:$B$75,$B$28,'5 COLLEGE PUBLIC'!$K$6:$K$75)+SUMIF('9 COLLEGE PRIVE'!$B$6:$B$75,$B$28,'9 COLLEGE PRIVE'!$K$6:$K$75)),"-")</f>
        <v>0.37699920069714643</v>
      </c>
      <c r="I28" s="117">
        <f>IFERROR(SUMIF('6 LYCEE PUBLIC'!$B$7:$B$77,$B28,'6 LYCEE PUBLIC'!$U$7:$U$77)/(SUMIF('6 LYCEE PUBLIC'!$B$7:$B$77,$B$28,'6 LYCEE PUBLIC'!$U$7:$U$77)+SUMIF('10 LYCEE PRIVE'!$B$7:$B$77,$B$28,'10 LYCEE PRIVE'!$U$7:$U$77)),"-")</f>
        <v>0.55977867437492723</v>
      </c>
      <c r="J28" s="117">
        <f>IFERROR(SUMIF('10 LYCEE PRIVE'!$B$7:$B$77,$B28,'10 LYCEE PRIVE'!$U$7:$U$77)/(SUMIF('6 LYCEE PUBLIC'!$B$7:$B$77,$B$28,'6 LYCEE PUBLIC'!$U$7:$U$77)+SUMIF('10 LYCEE PRIVE'!$B$7:$B$77,$B$28,'10 LYCEE PRIVE'!$U$7:$U$77)),"-")</f>
        <v>0.44022132562507277</v>
      </c>
      <c r="P28" s="120"/>
      <c r="Q28" s="120"/>
    </row>
    <row r="29" spans="1:17">
      <c r="A29" s="175" t="s">
        <v>4139</v>
      </c>
      <c r="B29" s="13" t="s">
        <v>119</v>
      </c>
      <c r="C29" s="118"/>
      <c r="D29" s="118"/>
      <c r="E29" s="117">
        <f>IFERROR(SUMIF('4 PRIMAIRE PUBLIC'!$B$6:$B$75,$B29,'4 PRIMAIRE PUBLIC'!$AA$6:$AA$75)/SUMIF('4 PRIMAIRE PUBLIC'!$B$6:$B$75,$B29,'4 PRIMAIRE PUBLIC'!$M$6:$M$75),"-")</f>
        <v>0.19911173915367172</v>
      </c>
      <c r="F29" s="117">
        <f>IFERROR(SUMIF('8 PRIMAIRE PRIVE'!$B$6:$B$75,$B29,'8 PRIMAIRE PRIVE'!$AA$6:$AA$75)/SUMIF('8 PRIMAIRE PRIVE'!$B$6:$B$75,$B29,'8 PRIMAIRE PRIVE'!$M$6:$M$75),"-")</f>
        <v>0.11253951962537061</v>
      </c>
      <c r="G29" s="117">
        <f>IFERROR(SUMIF('5 COLLEGE PUBLIC'!$B$6:$B$75,$B29,'5 COLLEGE PUBLIC'!$W$6:$W$75)/SUMIF('5 COLLEGE PUBLIC'!$B$6:$B$75,$B29,'5 COLLEGE PUBLIC'!$K$6:$K$75),"-")</f>
        <v>9.4538165427445975E-2</v>
      </c>
      <c r="H29" s="117">
        <f>IFERROR(SUMIF('9 COLLEGE PRIVE'!$B$6:$B$75,$B29,'9 COLLEGE PRIVE'!$W$6:$W$75)/SUMIF('9 COLLEGE PRIVE'!$B$6:$B$75,$B29,'9 COLLEGE PRIVE'!$K$6:$K$75),"-")</f>
        <v>5.2422568193858883E-2</v>
      </c>
      <c r="I29" s="117">
        <f>IFERROR(SUMIF('6 LYCEE PUBLIC'!$B$7:$B$77,$B29,'6 LYCEE PUBLIC'!$AQ$7:$AQ$77)/SUMIF('6 LYCEE PUBLIC'!$B$7:$B$77,$B29,'6 LYCEE PUBLIC'!$U$7:$U$77),"-")</f>
        <v>9.048027087510295E-2</v>
      </c>
      <c r="J29" s="117">
        <f>IFERROR(SUMIF('10 LYCEE PRIVE'!$B$7:$B$77,$B29,'10 LYCEE PRIVE'!$AQ$7:$AQ$77)/SUMIF('10 LYCEE PRIVE'!$B$7:$B$77,$B29,'10 LYCEE PRIVE'!$U$7:$U$77),"-")</f>
        <v>5.0711678022968797E-2</v>
      </c>
      <c r="P29" s="120"/>
      <c r="Q29" s="120"/>
    </row>
    <row r="30" spans="1:17">
      <c r="A30" s="176"/>
      <c r="B30" s="13" t="s">
        <v>120</v>
      </c>
      <c r="C30" s="118"/>
      <c r="D30" s="118"/>
      <c r="E30" s="117">
        <f>IFERROR(SUMIF('4 PRIMAIRE PUBLIC'!$B$6:$B$75,$B30,'4 PRIMAIRE PUBLIC'!$AA$6:$AA$75)/SUMIF('4 PRIMAIRE PUBLIC'!$B$6:$B$75,$B30,'4 PRIMAIRE PUBLIC'!$M$6:$M$75),"-")</f>
        <v>0.17846242016646188</v>
      </c>
      <c r="F30" s="117">
        <f>IFERROR(SUMIF('8 PRIMAIRE PRIVE'!$B$6:$B$75,$B30,'8 PRIMAIRE PRIVE'!$AA$6:$AA$75)/SUMIF('8 PRIMAIRE PRIVE'!$B$6:$B$75,$B30,'8 PRIMAIRE PRIVE'!$M$6:$M$75),"-")</f>
        <v>4.444502011985562E-2</v>
      </c>
      <c r="G30" s="117">
        <f>IFERROR(SUMIF('5 COLLEGE PUBLIC'!$B$6:$B$75,$B30,'5 COLLEGE PUBLIC'!$W$6:$W$75)/SUMIF('5 COLLEGE PUBLIC'!$B$6:$B$75,$B30,'5 COLLEGE PUBLIC'!$K$6:$K$75),"-")</f>
        <v>0.12601186680644569</v>
      </c>
      <c r="H30" s="117">
        <f>IFERROR(SUMIF('9 COLLEGE PRIVE'!$B$6:$B$75,$B30,'9 COLLEGE PRIVE'!$W$6:$W$75)/SUMIF('9 COLLEGE PRIVE'!$B$6:$B$75,$B30,'9 COLLEGE PRIVE'!$K$6:$K$75),"-")</f>
        <v>4.7693162868260142E-2</v>
      </c>
      <c r="I30" s="117">
        <f>IFERROR(SUMIF('6 LYCEE PUBLIC'!$B$7:$B$77,$B30,'6 LYCEE PUBLIC'!$AQ$7:$AQ$77)/SUMIF('6 LYCEE PUBLIC'!$B$7:$B$77,$B30,'6 LYCEE PUBLIC'!$U$7:$U$77),"-")</f>
        <v>0.10186129904607186</v>
      </c>
      <c r="J30" s="117">
        <f>IFERROR(SUMIF('10 LYCEE PRIVE'!$B$7:$B$77,$B30,'10 LYCEE PRIVE'!$AQ$7:$AQ$77)/SUMIF('10 LYCEE PRIVE'!$B$7:$B$77,$B30,'10 LYCEE PRIVE'!$U$7:$U$77),"-")</f>
        <v>5.1777194319753819E-2</v>
      </c>
      <c r="P30" s="120"/>
      <c r="Q30" s="120"/>
    </row>
    <row r="31" spans="1:17">
      <c r="A31" s="177"/>
      <c r="B31" s="34" t="s">
        <v>102</v>
      </c>
      <c r="C31" s="118"/>
      <c r="D31" s="118"/>
      <c r="E31" s="133">
        <f>IFERROR(SUMIF('4 PRIMAIRE PUBLIC'!$B$6:$B$75,$B31,'4 PRIMAIRE PUBLIC'!$AA$6:$AA$75)/SUMIF('4 PRIMAIRE PUBLIC'!$B$6:$B$75,$B31,'4 PRIMAIRE PUBLIC'!$M$6:$M$75),"-")</f>
        <v>0.19693567614817778</v>
      </c>
      <c r="F31" s="133">
        <f>IFERROR(SUMIF('8 PRIMAIRE PRIVE'!$B$6:$B$75,$B31,'8 PRIMAIRE PRIVE'!$AA$6:$AA$75)/SUMIF('8 PRIMAIRE PRIVE'!$B$6:$B$75,$B31,'8 PRIMAIRE PRIVE'!$M$6:$M$75),"-")</f>
        <v>8.8345174529377651E-2</v>
      </c>
      <c r="G31" s="133">
        <f>IFERROR(SUMIF('5 COLLEGE PUBLIC'!$B$6:$B$75,$B31,'5 COLLEGE PUBLIC'!$W$6:$W$75)/SUMIF('5 COLLEGE PUBLIC'!$B$6:$B$75,$B31,'5 COLLEGE PUBLIC'!$K$6:$K$75),"-")</f>
        <v>0.10237925032007399</v>
      </c>
      <c r="H31" s="133">
        <f>IFERROR(SUMIF('9 COLLEGE PRIVE'!$B$6:$B$75,$B31,'9 COLLEGE PRIVE'!$W$6:$W$75)/SUMIF('9 COLLEGE PRIVE'!$B$6:$B$75,$B31,'9 COLLEGE PRIVE'!$K$6:$K$75),"-")</f>
        <v>5.0056508235964157E-2</v>
      </c>
      <c r="I31" s="133">
        <f>IFERROR(SUMIF('6 LYCEE PUBLIC'!$B$7:$B$77,$B31,'6 LYCEE PUBLIC'!$AQ$7:$AQ$77)/SUMIF('6 LYCEE PUBLIC'!$B$7:$B$77,$B31,'6 LYCEE PUBLIC'!$U$7:$U$77),"-")</f>
        <v>9.5675411704061422E-2</v>
      </c>
      <c r="J31" s="133">
        <f>IFERROR(SUMIF('10 LYCEE PRIVE'!$B$7:$B$77,$B31,'10 LYCEE PRIVE'!$AQ$7:$AQ$77)/SUMIF('10 LYCEE PRIVE'!$B$7:$B$77,$B31,'10 LYCEE PRIVE'!$U$7:$U$77),"-")</f>
        <v>5.136269549218031E-2</v>
      </c>
      <c r="P31" s="120"/>
      <c r="Q31" s="120"/>
    </row>
    <row r="32" spans="1:17">
      <c r="A32" s="175" t="str">
        <f>"Pourcentage des admis aux examens officiels, session "&amp;LEFT(annee_scolaire,4)</f>
        <v>Pourcentage des admis aux examens officiels, session 2020</v>
      </c>
      <c r="B32" s="13" t="s">
        <v>119</v>
      </c>
      <c r="C32" s="118"/>
      <c r="D32" s="118"/>
      <c r="E32" s="117">
        <f>IFERROR(SUMIF('4 PRIMAIRE PUBLIC'!$B$6:$B$75,$B32,'4 PRIMAIRE PUBLIC'!$BG$6:$BG$75)/SUMIF('4 PRIMAIRE PUBLIC'!$B$6:$B$75,$B32,'4 PRIMAIRE PUBLIC'!$BC$6:$BC$75),"-")</f>
        <v>0.49817036550789817</v>
      </c>
      <c r="F32" s="117">
        <f>IFERROR(SUMIF('8 PRIMAIRE PRIVE'!$B$6:$B$75,$B32,'8 PRIMAIRE PRIVE'!$BG$6:$BG$75)/SUMIF('8 PRIMAIRE PRIVE'!$B$6:$B$75,$B32,'8 PRIMAIRE PRIVE'!$BC$6:$BC$75),"-")</f>
        <v>0.69800569800569801</v>
      </c>
      <c r="G32" s="117">
        <f>IFERROR(SUMIF('5 COLLEGE PUBLIC'!$B$6:$B$75,$B32,'5 COLLEGE PUBLIC'!$BB$6:$BB$75)/SUMIF('5 COLLEGE PUBLIC'!$B$6:$B$75,$B32,'5 COLLEGE PUBLIC'!$AX$6:$AX$75),"-")</f>
        <v>0.4371410571295527</v>
      </c>
      <c r="H32" s="117">
        <f>IFERROR(SUMIF('9 COLLEGE PRIVE'!$B$6:$B$75,$B32,'9 COLLEGE PRIVE'!$BB$6:$BB$75)/SUMIF('9 COLLEGE PRIVE'!$B$6:$B$75,$B32,'9 COLLEGE PRIVE'!$AX$6:$AX$75),"-")</f>
        <v>0.39381124756137442</v>
      </c>
      <c r="I32" s="117">
        <f>IFERROR((SUMIF('6 LYCEE PUBLIC'!$B$7:$B$77,$B32,'6 LYCEE PUBLIC'!$CA$7:$CA$77)+SUMIF('6 LYCEE PUBLIC'!$B$7:$B$77,$B32,'6 LYCEE PUBLIC'!$CG$7:$CG$77)+SUMIF('6 LYCEE PUBLIC'!$B$7:$B$77,$B32,'6 LYCEE PUBLIC'!$CM$7:$CM$77))/(SUMIF('6 LYCEE PUBLIC'!$B$7:$B$77,$B32,'6 LYCEE PUBLIC'!$BW$7:$BW$77)+SUMIF('6 LYCEE PUBLIC'!$B$7:$B$77,$B32,'6 LYCEE PUBLIC'!$CC$7:$CC$77)+SUMIF('6 LYCEE PUBLIC'!$B$7:$B$77,$B32,'6 LYCEE PUBLIC'!$CI$7:$CI$77)),"-")</f>
        <v>0.49066955549343028</v>
      </c>
      <c r="J32" s="117">
        <f>IFERROR((SUMIF('10 LYCEE PRIVE'!$B$7:$B$77,$B32,'10 LYCEE PRIVE'!$CA$7:$CA$77)+SUMIF('10 LYCEE PRIVE'!$B$7:$B$77,$B32,'10 LYCEE PRIVE'!$CG$7:$CG$77)+SUMIF('10 LYCEE PRIVE'!$B$7:$B$77,$B32,'10 LYCEE PRIVE'!$CM$7:$CM$77))/(SUMIF('10 LYCEE PRIVE'!$B$7:$B$77,$B32,'10 LYCEE PRIVE'!$BW$7:$BW$77)+SUMIF('10 LYCEE PRIVE'!$B$7:$B$77,$B32,'10 LYCEE PRIVE'!$CC$7:$CC$77)+SUMIF('10 LYCEE PRIVE'!$B$7:$B$77,$B32,'10 LYCEE PRIVE'!$CI$7:$CI$77)),"-")</f>
        <v>0.53228667396309015</v>
      </c>
      <c r="P32" s="120"/>
      <c r="Q32" s="120"/>
    </row>
    <row r="33" spans="1:17">
      <c r="A33" s="176"/>
      <c r="B33" s="13" t="s">
        <v>120</v>
      </c>
      <c r="C33" s="118"/>
      <c r="D33" s="118"/>
      <c r="E33" s="117">
        <f>IFERROR(SUMIF('4 PRIMAIRE PUBLIC'!$B$6:$B$75,$B33,'4 PRIMAIRE PUBLIC'!$BG$6:$BG$75)/SUMIF('4 PRIMAIRE PUBLIC'!$B$6:$B$75,$B33,'4 PRIMAIRE PUBLIC'!$BC$6:$BC$75),"-")</f>
        <v>0.56263847109894272</v>
      </c>
      <c r="F33" s="117">
        <f>IFERROR(SUMIF('8 PRIMAIRE PRIVE'!$B$6:$B$75,$B33,'8 PRIMAIRE PRIVE'!$BG$6:$BG$75)/SUMIF('8 PRIMAIRE PRIVE'!$B$6:$B$75,$B33,'8 PRIMAIRE PRIVE'!$BC$6:$BC$75),"-")</f>
        <v>0.80927896484208739</v>
      </c>
      <c r="G33" s="117">
        <f>IFERROR(SUMIF('5 COLLEGE PUBLIC'!$B$6:$B$75,$B33,'5 COLLEGE PUBLIC'!$BB$6:$BB$75)/SUMIF('5 COLLEGE PUBLIC'!$B$6:$B$75,$B33,'5 COLLEGE PUBLIC'!$AX$6:$AX$75),"-")</f>
        <v>0.40245553428878206</v>
      </c>
      <c r="H33" s="117">
        <f>IFERROR(SUMIF('9 COLLEGE PRIVE'!$B$6:$B$75,$B33,'9 COLLEGE PRIVE'!$BB$6:$BB$75)/SUMIF('9 COLLEGE PRIVE'!$B$6:$B$75,$B33,'9 COLLEGE PRIVE'!$AX$6:$AX$75),"-")</f>
        <v>0.56386000795409352</v>
      </c>
      <c r="I33" s="117">
        <f>IFERROR((SUMIF('6 LYCEE PUBLIC'!$B$7:$B$77,$B33,'6 LYCEE PUBLIC'!$CA$7:$CA$77)+SUMIF('6 LYCEE PUBLIC'!$B$7:$B$77,$B33,'6 LYCEE PUBLIC'!$CG$7:$CG$77)+SUMIF('6 LYCEE PUBLIC'!$B$7:$B$77,$B33,'6 LYCEE PUBLIC'!$CM$7:$CM$77))/(SUMIF('6 LYCEE PUBLIC'!$B$7:$B$77,$B33,'6 LYCEE PUBLIC'!$BW$7:$BW$77)+SUMIF('6 LYCEE PUBLIC'!$B$7:$B$77,$B33,'6 LYCEE PUBLIC'!$CC$7:$CC$77)+SUMIF('6 LYCEE PUBLIC'!$B$7:$B$77,$B33,'6 LYCEE PUBLIC'!$CI$7:$CI$77)),"-")</f>
        <v>0.46239955082991191</v>
      </c>
      <c r="J33" s="117">
        <f>IFERROR((SUMIF('10 LYCEE PRIVE'!$B$7:$B$77,$B33,'10 LYCEE PRIVE'!$CA$7:$CA$77)+SUMIF('10 LYCEE PRIVE'!$B$7:$B$77,$B33,'10 LYCEE PRIVE'!$CG$7:$CG$77)+SUMIF('10 LYCEE PRIVE'!$B$7:$B$77,$B33,'10 LYCEE PRIVE'!$CM$7:$CM$77))/(SUMIF('10 LYCEE PRIVE'!$B$7:$B$77,$B33,'10 LYCEE PRIVE'!$BW$7:$BW$77)+SUMIF('10 LYCEE PRIVE'!$B$7:$B$77,$B33,'10 LYCEE PRIVE'!$CC$7:$CC$77)+SUMIF('10 LYCEE PRIVE'!$B$7:$B$77,$B33,'10 LYCEE PRIVE'!$CI$7:$CI$77)),"-")</f>
        <v>0.55825021517897833</v>
      </c>
      <c r="P33" s="120"/>
      <c r="Q33" s="120"/>
    </row>
    <row r="34" spans="1:17">
      <c r="A34" s="177"/>
      <c r="B34" s="34" t="s">
        <v>102</v>
      </c>
      <c r="C34" s="118"/>
      <c r="D34" s="118"/>
      <c r="E34" s="133">
        <f>IFERROR(SUMIF('4 PRIMAIRE PUBLIC'!$B$6:$B$75,$B34,'4 PRIMAIRE PUBLIC'!$BG$6:$BG$75)/SUMIF('4 PRIMAIRE PUBLIC'!$B$6:$B$75,$B34,'4 PRIMAIRE PUBLIC'!$BC$6:$BC$75),"-")</f>
        <v>0.50863816233954251</v>
      </c>
      <c r="F34" s="133">
        <f>IFERROR(SUMIF('8 PRIMAIRE PRIVE'!$B$6:$B$75,$B34,'8 PRIMAIRE PRIVE'!$BG$6:$BG$75)/SUMIF('8 PRIMAIRE PRIVE'!$B$6:$B$75,$B34,'8 PRIMAIRE PRIVE'!$BC$6:$BC$75),"-")</f>
        <v>0.73991100396250364</v>
      </c>
      <c r="G34" s="133">
        <f>IFERROR(SUMIF('5 COLLEGE PUBLIC'!$B$6:$B$75,$B34,'5 COLLEGE PUBLIC'!$BB$6:$BB$75)/SUMIF('5 COLLEGE PUBLIC'!$B$6:$B$75,$B34,'5 COLLEGE PUBLIC'!$AX$6:$AX$75),"-")</f>
        <v>0.42738817970006238</v>
      </c>
      <c r="H34" s="133">
        <f>IFERROR(SUMIF('9 COLLEGE PRIVE'!$B$6:$B$75,$B34,'9 COLLEGE PRIVE'!$BB$6:$BB$75)/SUMIF('9 COLLEGE PRIVE'!$B$6:$B$75,$B34,'9 COLLEGE PRIVE'!$AX$6:$AX$75),"-")</f>
        <v>0.46906921631118736</v>
      </c>
      <c r="I34" s="133">
        <f>IFERROR((SUMIF('6 LYCEE PUBLIC'!$B$7:$B$77,$B34,'6 LYCEE PUBLIC'!$CA$7:$CA$77)+SUMIF('6 LYCEE PUBLIC'!$B$7:$B$77,$B34,'6 LYCEE PUBLIC'!$CG$7:$CG$77)+SUMIF('6 LYCEE PUBLIC'!$B$7:$B$77,$B34,'6 LYCEE PUBLIC'!$CM$7:$CM$77))/(SUMIF('6 LYCEE PUBLIC'!$B$7:$B$77,$B34,'6 LYCEE PUBLIC'!$BW$7:$BW$77)+SUMIF('6 LYCEE PUBLIC'!$B$7:$B$77,$B34,'6 LYCEE PUBLIC'!$CC$7:$CC$77)+SUMIF('6 LYCEE PUBLIC'!$B$7:$B$77,$B34,'6 LYCEE PUBLIC'!$CI$7:$CI$77)),"-")</f>
        <v>0.4765640046924518</v>
      </c>
      <c r="J34" s="133">
        <f>IFERROR((SUMIF('10 LYCEE PRIVE'!$B$7:$B$77,$B34,'10 LYCEE PRIVE'!$CA$7:$CA$77)+SUMIF('10 LYCEE PRIVE'!$B$7:$B$77,$B34,'10 LYCEE PRIVE'!$CG$7:$CG$77)+SUMIF('10 LYCEE PRIVE'!$B$7:$B$77,$B34,'10 LYCEE PRIVE'!$CM$7:$CM$77))/(SUMIF('10 LYCEE PRIVE'!$B$7:$B$77,$B34,'10 LYCEE PRIVE'!$BW$7:$BW$77)+SUMIF('10 LYCEE PRIVE'!$B$7:$B$77,$B34,'10 LYCEE PRIVE'!$CC$7:$CC$77)+SUMIF('10 LYCEE PRIVE'!$B$7:$B$77,$B34,'10 LYCEE PRIVE'!$CI$7:$CI$77)),"-")</f>
        <v>0.54782648221942754</v>
      </c>
      <c r="P34" s="120"/>
      <c r="Q34" s="120"/>
    </row>
    <row r="35" spans="1:17">
      <c r="A35" s="175" t="s">
        <v>4144</v>
      </c>
      <c r="B35" s="13" t="s">
        <v>119</v>
      </c>
      <c r="C35" s="117">
        <f>IFERROR(SUMIF('3 PRESCOLAIRE PUBLIC'!$B$6:$B$75,$B35,'3 PRESCOLAIRE PUBLIC'!$AC$6:$AC$75)/SUMIF('3 PRESCOLAIRE PUBLIC'!$B$6:$B$75,$B$37,'3 PRESCOLAIRE PUBLIC'!$AC$6:$AC$75),"-")</f>
        <v>0.88302600472813242</v>
      </c>
      <c r="D35" s="117">
        <f>IFERROR(SUMIF('7 PRESCOLAIRE PRIVE'!$B$6:$B$75,$B35,'7 PRESCOLAIRE PRIVE'!$X$6:$X$75)/SUMIF('7 PRESCOLAIRE PRIVE'!$B$6:$B$75,$B$37,'7 PRESCOLAIRE PRIVE'!$X$6:$X$75),"-")</f>
        <v>0.4599833070574052</v>
      </c>
      <c r="E35" s="117">
        <f>IFERROR(SUMIF('4 PRIMAIRE PUBLIC'!$B$6:$B$75,$B35,'4 PRIMAIRE PUBLIC'!$BV$6:$BV$75)/SUMIF('4 PRIMAIRE PUBLIC'!$B$6:$B$75,$B$37,'4 PRIMAIRE PUBLIC'!$BV$6:$BV$75),"-")</f>
        <v>0.90386556905991533</v>
      </c>
      <c r="F35" s="117">
        <f>IFERROR(SUMIF('8 PRIMAIRE PRIVE'!$B$6:$B$75,$B35,'8 PRIMAIRE PRIVE'!$BQ$6:$BQ$75)/SUMIF('8 PRIMAIRE PRIVE'!$B$6:$B$75,$B$37,'8 PRIMAIRE PRIVE'!$BQ$6:$BQ$75),"-")</f>
        <v>0.63446794448116328</v>
      </c>
      <c r="G35" s="117">
        <f>IFERROR(SUMIF('5 COLLEGE PUBLIC'!$B$6:$B$75,$B35,'5 COLLEGE PUBLIC'!$BQ$6:$BQ$75)/SUMIF('5 COLLEGE PUBLIC'!$B$6:$B$75,$B$37,'5 COLLEGE PUBLIC'!$BQ$6:$BQ$75),"-")</f>
        <v>0.80798954426639391</v>
      </c>
      <c r="H35" s="117">
        <f>IFERROR(SUMIF('9 COLLEGE PRIVE'!$B$6:$B$75,$B35,'9 COLLEGE PRIVE'!$BL$6:$BL$75)/SUMIF('9 COLLEGE PRIVE'!$B$6:$B$75,$B$37,'9 COLLEGE PRIVE'!$BL$6:$BL$75),"-")</f>
        <v>0.52993581015366664</v>
      </c>
      <c r="I35" s="117">
        <f>IFERROR(SUMIF('6 LYCEE PUBLIC'!$B$7:$B$77,$B35,'6 LYCEE PUBLIC'!$CV$7:$CV$77)/SUMIF('6 LYCEE PUBLIC'!$B$7:$B$77,$B$37,'6 LYCEE PUBLIC'!$CV$7:$CV$77),"-")</f>
        <v>0.60804362644853438</v>
      </c>
      <c r="J35" s="117">
        <f>IFERROR(SUMIF('10 LYCEE PRIVE'!$B$7:$B$77,$B35,'10 LYCEE PRIVE'!$CQ$7:$CQ$77)/SUMIF('10 LYCEE PRIVE'!$B$7:$B$77,$B$37,'10 LYCEE PRIVE'!$CQ$7:$CQ$77),"-")</f>
        <v>0.41888962987662554</v>
      </c>
      <c r="P35" s="120"/>
      <c r="Q35" s="120"/>
    </row>
    <row r="36" spans="1:17">
      <c r="A36" s="176"/>
      <c r="B36" s="13" t="s">
        <v>120</v>
      </c>
      <c r="C36" s="117">
        <f>IFERROR(SUMIF('3 PRESCOLAIRE PUBLIC'!$B$6:$B$75,$B36,'3 PRESCOLAIRE PUBLIC'!$AC$6:$AC$75)/SUMIF('3 PRESCOLAIRE PUBLIC'!$B$6:$B$75,$B$37,'3 PRESCOLAIRE PUBLIC'!$AC$6:$AC$75),"-")</f>
        <v>0.11697399527186761</v>
      </c>
      <c r="D36" s="117">
        <f>IFERROR(SUMIF('7 PRESCOLAIRE PRIVE'!$B$6:$B$75,$B36,'7 PRESCOLAIRE PRIVE'!$X$6:$X$75)/SUMIF('7 PRESCOLAIRE PRIVE'!$B$6:$B$75,$B$37,'7 PRESCOLAIRE PRIVE'!$X$6:$X$75),"-")</f>
        <v>0.5400166929425948</v>
      </c>
      <c r="E36" s="117">
        <f>IFERROR(SUMIF('4 PRIMAIRE PUBLIC'!$B$6:$B$75,$B36,'4 PRIMAIRE PUBLIC'!$BV$6:$BV$75)/SUMIF('4 PRIMAIRE PUBLIC'!$B$6:$B$75,$B$37,'4 PRIMAIRE PUBLIC'!$BV$6:$BV$75),"-")</f>
        <v>9.6134430940084656E-2</v>
      </c>
      <c r="F36" s="117">
        <f>IFERROR(SUMIF('8 PRIMAIRE PRIVE'!$B$6:$B$75,$B36,'8 PRIMAIRE PRIVE'!$BQ$6:$BQ$75)/SUMIF('8 PRIMAIRE PRIVE'!$B$6:$B$75,$B$37,'8 PRIMAIRE PRIVE'!$BQ$6:$BQ$75),"-")</f>
        <v>0.36553205551883677</v>
      </c>
      <c r="G36" s="117">
        <f>IFERROR(SUMIF('5 COLLEGE PUBLIC'!$B$6:$B$75,$B36,'5 COLLEGE PUBLIC'!$BQ$6:$BQ$75)/SUMIF('5 COLLEGE PUBLIC'!$B$6:$B$75,$B$37,'5 COLLEGE PUBLIC'!$BQ$6:$BQ$75),"-")</f>
        <v>0.19201045573360609</v>
      </c>
      <c r="H36" s="117">
        <f>IFERROR(SUMIF('9 COLLEGE PRIVE'!$B$6:$B$75,$B36,'9 COLLEGE PRIVE'!$BL$6:$BL$75)/SUMIF('9 COLLEGE PRIVE'!$B$6:$B$75,$B$37,'9 COLLEGE PRIVE'!$BL$6:$BL$75),"-")</f>
        <v>0.47006418984633341</v>
      </c>
      <c r="I36" s="117">
        <f>IFERROR(SUMIF('6 LYCEE PUBLIC'!$B$7:$B$77,$B36,'6 LYCEE PUBLIC'!$CV$7:$CV$77)/SUMIF('6 LYCEE PUBLIC'!$B$7:$B$77,$B$37,'6 LYCEE PUBLIC'!$CV$7:$CV$77),"-")</f>
        <v>0.39195637355146556</v>
      </c>
      <c r="J36" s="117">
        <f>IFERROR(SUMIF('10 LYCEE PRIVE'!$B$7:$B$77,$B36,'10 LYCEE PRIVE'!$CQ$7:$CQ$77)/SUMIF('10 LYCEE PRIVE'!$B$7:$B$77,$B$37,'10 LYCEE PRIVE'!$CQ$7:$CQ$77),"-")</f>
        <v>0.58111037012337441</v>
      </c>
      <c r="P36" s="120"/>
      <c r="Q36" s="120"/>
    </row>
    <row r="37" spans="1:17">
      <c r="A37" s="177"/>
      <c r="B37" s="34" t="s">
        <v>102</v>
      </c>
      <c r="C37" s="117">
        <f>IFERROR(SUMIF('3 PRESCOLAIRE PUBLIC'!$B$6:$B$75,$B37,'3 PRESCOLAIRE PUBLIC'!$AC$6:$AC$75)/(SUMIF('3 PRESCOLAIRE PUBLIC'!$B$6:$B$75,$B$37,'3 PRESCOLAIRE PUBLIC'!$AC$6:$AC$75)+SUMIF('7 PRESCOLAIRE PRIVE'!$B$6:$B$75,$B$37,'7 PRESCOLAIRE PRIVE'!$X$6:$X$75)),"-")</f>
        <v>0.74633010256892818</v>
      </c>
      <c r="D37" s="117">
        <f>IFERROR(SUMIF('7 PRESCOLAIRE PRIVE'!$B$6:$B$75,$B37,'7 PRESCOLAIRE PRIVE'!$X$6:$X$75)/(SUMIF('3 PRESCOLAIRE PUBLIC'!$B$6:$B$75,$B$37,'3 PRESCOLAIRE PUBLIC'!$AC$6:$AC$75)+SUMIF('7 PRESCOLAIRE PRIVE'!$B$6:$B$75,$B$37,'7 PRESCOLAIRE PRIVE'!$X$6:$X$75)),"-")</f>
        <v>0.25366989743107182</v>
      </c>
      <c r="E37" s="117">
        <f>IFERROR(SUMIF('4 PRIMAIRE PUBLIC'!$B$6:$B$75,$B37,'4 PRIMAIRE PUBLIC'!$BV$6:$BV$75)/(SUMIF('4 PRIMAIRE PUBLIC'!$B$6:$B$75,$B$37,'4 PRIMAIRE PUBLIC'!$BV$6:$BV$75)+SUMIF('8 PRIMAIRE PRIVE'!$B$6:$B$75,$B$37,'8 PRIMAIRE PRIVE'!$BQ$6:$BQ$75)),"-")</f>
        <v>0.77294555495527939</v>
      </c>
      <c r="F37" s="117">
        <f>IFERROR(SUMIF('8 PRIMAIRE PRIVE'!$B$6:$B$75,$B37,'8 PRIMAIRE PRIVE'!$BQ$6:$BQ$75)/(SUMIF('4 PRIMAIRE PUBLIC'!$B$6:$B$75,$B$37,'4 PRIMAIRE PUBLIC'!$BV$6:$BV$75)+SUMIF('8 PRIMAIRE PRIVE'!$B$6:$B$75,$B$37,'8 PRIMAIRE PRIVE'!$BQ$6:$BQ$75)),"-")</f>
        <v>0.22705444504472058</v>
      </c>
      <c r="G37" s="117">
        <f>IFERROR(SUMIF('5 COLLEGE PUBLIC'!$B$6:$B$75,$B37,'5 COLLEGE PUBLIC'!$BQ$6:$BQ$75)/(SUMIF('5 COLLEGE PUBLIC'!$B$6:$B$75,$B$37,'5 COLLEGE PUBLIC'!$BQ$6:$BQ$75)+SUMIF('9 COLLEGE PRIVE'!$B$6:$B$75,$B$37,'9 COLLEGE PRIVE'!$BL$6:$BL$75)),"-")</f>
        <v>0.57792154480222002</v>
      </c>
      <c r="H37" s="117">
        <f>IFERROR(SUMIF('9 COLLEGE PRIVE'!$B$6:$B$75,$B37,'9 COLLEGE PRIVE'!$BL$6:$BL$75)/(SUMIF('5 COLLEGE PUBLIC'!$B$6:$B$75,$B$37,'5 COLLEGE PUBLIC'!$BQ$6:$BQ$75)+SUMIF('9 COLLEGE PRIVE'!$B$6:$B$75,$B$37,'9 COLLEGE PRIVE'!$BL$6:$BL$75)),"-")</f>
        <v>0.42207845519777998</v>
      </c>
      <c r="I37" s="117">
        <f>IFERROR(SUMIF('6 LYCEE PUBLIC'!$B$7:$B$77,$B37,'6 LYCEE PUBLIC'!$CV$7:$CV$77)/(SUMIF('6 LYCEE PUBLIC'!$B$7:$B$77,$B$37,'6 LYCEE PUBLIC'!$CV$7:$CV$77)+SUMIF('10 LYCEE PRIVE'!$B$7:$B$77,$B$37,'10 LYCEE PRIVE'!$CQ$7:$CQ$77)),"-")</f>
        <v>0.46121715697282728</v>
      </c>
      <c r="J37" s="117">
        <f>IFERROR(SUMIF('10 LYCEE PRIVE'!$B$7:$B$77,$B37,'10 LYCEE PRIVE'!$CQ$7:$CQ$77)/(SUMIF('6 LYCEE PUBLIC'!$B$7:$B$77,$B$37,'6 LYCEE PUBLIC'!$CV$7:$CV$77)+SUMIF('10 LYCEE PRIVE'!$B$7:$B$77,$B$37,'10 LYCEE PRIVE'!$CQ$7:$CQ$77)),"-")</f>
        <v>0.53878284302717272</v>
      </c>
      <c r="P37" s="120"/>
      <c r="Q37" s="120"/>
    </row>
    <row r="38" spans="1:17">
      <c r="A38" s="175" t="s">
        <v>4140</v>
      </c>
      <c r="B38" s="13" t="s">
        <v>119</v>
      </c>
      <c r="C38" s="117">
        <f>IFERROR((SUMIF('3 PRESCOLAIRE PUBLIC'!$B$6:$B$75,$B38,'3 PRESCOLAIRE PUBLIC'!$Z$6:$Z$75)+SUMIF('3 PRESCOLAIRE PUBLIC'!$B$6:$B$75,$B38,'3 PRESCOLAIRE PUBLIC'!$AA$6:$AA$75)+SUMIF('3 PRESCOLAIRE PUBLIC'!$B$6:$B$75,$B38,'3 PRESCOLAIRE PUBLIC'!$AB$6:$AB$75))/SUMIF('3 PRESCOLAIRE PUBLIC'!$B$6:$B$75,$B38,'3 PRESCOLAIRE PUBLIC'!$AC$6:$AC$75),"-")</f>
        <v>0.91557792532305271</v>
      </c>
      <c r="D38" s="118"/>
      <c r="E38" s="117">
        <f>IFERROR((SUMIF('4 PRIMAIRE PUBLIC'!$B$6:$B$75,$B38,'4 PRIMAIRE PUBLIC'!$BS$6:$BS$75)+SUMIF('4 PRIMAIRE PUBLIC'!$B$6:$B$75,$B38,'4 PRIMAIRE PUBLIC'!$BT$6:$BT$75)+SUMIF('4 PRIMAIRE PUBLIC'!$B$6:$B$75,$B38,'4 PRIMAIRE PUBLIC'!$BU$6:$BU$75))/SUMIF('4 PRIMAIRE PUBLIC'!$B$6:$B$75,$B38,'4 PRIMAIRE PUBLIC'!$BV$6:$BV$75),"-")</f>
        <v>0.6554683220741282</v>
      </c>
      <c r="F38" s="118"/>
      <c r="G38" s="117">
        <f>IFERROR((SUMIF('5 COLLEGE PUBLIC'!$B$6:$B$75,$B38,'5 COLLEGE PUBLIC'!$BN$6:$BN$75)+SUMIF('5 COLLEGE PUBLIC'!$B$6:$B$75,$B38,'5 COLLEGE PUBLIC'!$BO$6:$BO$75)+SUMIF('5 COLLEGE PUBLIC'!$B$6:$B$75,$B38,'5 COLLEGE PUBLIC'!$BP$6:$BP$75))/SUMIF('5 COLLEGE PUBLIC'!$B$6:$B$75,$B38,'5 COLLEGE PUBLIC'!$BQ$6:$BQ$75),"-")</f>
        <v>0.5155425838666573</v>
      </c>
      <c r="H38" s="118"/>
      <c r="I38" s="117">
        <f>IFERROR((SUMIF('6 LYCEE PUBLIC'!$B$7:$B$77,$B38,'6 LYCEE PUBLIC'!$CS$7:$CS$77)+SUMIF('6 LYCEE PUBLIC'!$B$7:$B$77,$B38,'6 LYCEE PUBLIC'!$CT$7:$CT$77)+SUMIF('6 LYCEE PUBLIC'!$B$7:$B$77,$B38,'6 LYCEE PUBLIC'!$CU$7:$CU$77))/SUMIF('6 LYCEE PUBLIC'!$B$7:$B$77,$B38,'6 LYCEE PUBLIC'!$CV$7:$CV$77),"-")</f>
        <v>0.45515695067264572</v>
      </c>
      <c r="J38" s="118"/>
      <c r="P38" s="120"/>
      <c r="Q38" s="120"/>
    </row>
    <row r="39" spans="1:17">
      <c r="A39" s="176"/>
      <c r="B39" s="13" t="s">
        <v>120</v>
      </c>
      <c r="C39" s="117">
        <f>IFERROR((SUMIF('3 PRESCOLAIRE PUBLIC'!$B$6:$B$75,$B39,'3 PRESCOLAIRE PUBLIC'!$Z$6:$Z$75)+SUMIF('3 PRESCOLAIRE PUBLIC'!$B$6:$B$75,$B39,'3 PRESCOLAIRE PUBLIC'!$AA$6:$AA$75)+SUMIF('3 PRESCOLAIRE PUBLIC'!$B$6:$B$75,$B39,'3 PRESCOLAIRE PUBLIC'!$AB$6:$AB$75))/SUMIF('3 PRESCOLAIRE PUBLIC'!$B$6:$B$75,$B39,'3 PRESCOLAIRE PUBLIC'!$AC$6:$AC$75),"-")</f>
        <v>0.75343573160873079</v>
      </c>
      <c r="D39" s="118"/>
      <c r="E39" s="117">
        <f>IFERROR((SUMIF('4 PRIMAIRE PUBLIC'!$B$6:$B$75,$B39,'4 PRIMAIRE PUBLIC'!$BS$6:$BS$75)+SUMIF('4 PRIMAIRE PUBLIC'!$B$6:$B$75,$B39,'4 PRIMAIRE PUBLIC'!$BT$6:$BT$75)+SUMIF('4 PRIMAIRE PUBLIC'!$B$6:$B$75,$B39,'4 PRIMAIRE PUBLIC'!$BU$6:$BU$75))/SUMIF('4 PRIMAIRE PUBLIC'!$B$6:$B$75,$B39,'4 PRIMAIRE PUBLIC'!$BV$6:$BV$75),"-")</f>
        <v>0.39493082904170451</v>
      </c>
      <c r="F39" s="118"/>
      <c r="G39" s="117">
        <f>IFERROR((SUMIF('5 COLLEGE PUBLIC'!$B$6:$B$75,$B39,'5 COLLEGE PUBLIC'!$BN$6:$BN$75)+SUMIF('5 COLLEGE PUBLIC'!$B$6:$B$75,$B39,'5 COLLEGE PUBLIC'!$BO$6:$BO$75)+SUMIF('5 COLLEGE PUBLIC'!$B$6:$B$75,$B39,'5 COLLEGE PUBLIC'!$BP$6:$BP$75))/SUMIF('5 COLLEGE PUBLIC'!$B$6:$B$75,$B39,'5 COLLEGE PUBLIC'!$BQ$6:$BQ$75),"-")</f>
        <v>0.22876590707309855</v>
      </c>
      <c r="H39" s="118"/>
      <c r="I39" s="117">
        <f>IFERROR((SUMIF('6 LYCEE PUBLIC'!$B$7:$B$77,$B39,'6 LYCEE PUBLIC'!$CS$7:$CS$77)+SUMIF('6 LYCEE PUBLIC'!$B$7:$B$77,$B39,'6 LYCEE PUBLIC'!$CT$7:$CT$77)+SUMIF('6 LYCEE PUBLIC'!$B$7:$B$77,$B39,'6 LYCEE PUBLIC'!$CU$7:$CU$77))/SUMIF('6 LYCEE PUBLIC'!$B$7:$B$77,$B39,'6 LYCEE PUBLIC'!$CV$7:$CV$77),"-")</f>
        <v>0.2417391304347826</v>
      </c>
      <c r="J39" s="118"/>
      <c r="P39" s="120"/>
      <c r="Q39" s="120"/>
    </row>
    <row r="40" spans="1:17">
      <c r="A40" s="177"/>
      <c r="B40" s="34" t="s">
        <v>102</v>
      </c>
      <c r="C40" s="133">
        <f>IFERROR((SUMIF('3 PRESCOLAIRE PUBLIC'!$B$6:$B$75,$B40,'3 PRESCOLAIRE PUBLIC'!$Z$6:$Z$75)+SUMIF('3 PRESCOLAIRE PUBLIC'!$B$6:$B$75,$B40,'3 PRESCOLAIRE PUBLIC'!$AA$6:$AA$75)+SUMIF('3 PRESCOLAIRE PUBLIC'!$B$6:$B$75,$B40,'3 PRESCOLAIRE PUBLIC'!$AB$6:$AB$75))/SUMIF('3 PRESCOLAIRE PUBLIC'!$B$6:$B$75,$B40,'3 PRESCOLAIRE PUBLIC'!$AC$6:$AC$75),"-")</f>
        <v>0.89661150512214338</v>
      </c>
      <c r="D40" s="118"/>
      <c r="E40" s="133">
        <f>IFERROR((SUMIF('4 PRIMAIRE PUBLIC'!$B$6:$B$75,$B40,'4 PRIMAIRE PUBLIC'!$BS$6:$BS$75)+SUMIF('4 PRIMAIRE PUBLIC'!$B$6:$B$75,$B40,'4 PRIMAIRE PUBLIC'!$BT$6:$BT$75)+SUMIF('4 PRIMAIRE PUBLIC'!$B$6:$B$75,$B40,'4 PRIMAIRE PUBLIC'!$BU$6:$BU$75))/SUMIF('4 PRIMAIRE PUBLIC'!$B$6:$B$75,$B40,'4 PRIMAIRE PUBLIC'!$BV$6:$BV$75),"-")</f>
        <v>0.63042169844289986</v>
      </c>
      <c r="F40" s="118"/>
      <c r="G40" s="133">
        <f>IFERROR((SUMIF('5 COLLEGE PUBLIC'!$B$6:$B$75,$B40,'5 COLLEGE PUBLIC'!$BN$6:$BN$75)+SUMIF('5 COLLEGE PUBLIC'!$B$6:$B$75,$B40,'5 COLLEGE PUBLIC'!$BO$6:$BO$75)+SUMIF('5 COLLEGE PUBLIC'!$B$6:$B$75,$B40,'5 COLLEGE PUBLIC'!$BP$6:$BP$75))/SUMIF('5 COLLEGE PUBLIC'!$B$6:$B$75,$B40,'5 COLLEGE PUBLIC'!$BQ$6:$BQ$75),"-")</f>
        <v>0.46047846346175703</v>
      </c>
      <c r="H40" s="118"/>
      <c r="I40" s="133">
        <f>IFERROR((SUMIF('6 LYCEE PUBLIC'!$B$7:$B$77,$B40,'6 LYCEE PUBLIC'!$CS$7:$CS$77)+SUMIF('6 LYCEE PUBLIC'!$B$7:$B$77,$B40,'6 LYCEE PUBLIC'!$CT$7:$CT$77)+SUMIF('6 LYCEE PUBLIC'!$B$7:$B$77,$B40,'6 LYCEE PUBLIC'!$CU$7:$CU$77))/SUMIF('6 LYCEE PUBLIC'!$B$7:$B$77,$B40,'6 LYCEE PUBLIC'!$CV$7:$CV$77),"-")</f>
        <v>0.37150647580095431</v>
      </c>
      <c r="J40" s="118"/>
      <c r="P40" s="120"/>
      <c r="Q40" s="120"/>
    </row>
    <row r="41" spans="1:17">
      <c r="A41" s="175" t="s">
        <v>4148</v>
      </c>
      <c r="B41" s="13" t="s">
        <v>119</v>
      </c>
      <c r="C41" s="117">
        <f>IFERROR((SUMIF('3 PRESCOLAIRE PUBLIC'!$B$6:$B$75,$B41,'3 PRESCOLAIRE PUBLIC'!$X$6:$X$75)+SUMIF('3 PRESCOLAIRE PUBLIC'!$B$6:$B$75,$B41,'3 PRESCOLAIRE PUBLIC'!$Y$6:$Y$75)+SUMIF('3 PRESCOLAIRE PUBLIC'!$B$6:$B$75,$B41,'3 PRESCOLAIRE PUBLIC'!$Z$6:$Z$75))/SUMIF('3 PRESCOLAIRE PUBLIC'!$B$6:$B$75,$B41,'3 PRESCOLAIRE PUBLIC'!$AC$6:$AC$75),"-")</f>
        <v>0.15938459341757694</v>
      </c>
      <c r="D41" s="118"/>
      <c r="E41" s="117">
        <f>IFERROR((SUMIF('4 PRIMAIRE PUBLIC'!$B$6:$B$75,$B41,'4 PRIMAIRE PUBLIC'!$BQ$6:$BQ$75)+SUMIF('4 PRIMAIRE PUBLIC'!$B$6:$B$75,$B41,'4 PRIMAIRE PUBLIC'!$BR$6:$BR$75)+SUMIF('4 PRIMAIRE PUBLIC'!$B$6:$B$75,$B41,'4 PRIMAIRE PUBLIC'!$BS$6:$BS$75))/SUMIF('4 PRIMAIRE PUBLIC'!$B$6:$B$75,$B41,'4 PRIMAIRE PUBLIC'!$BV$6:$BV$75),"-")</f>
        <v>0.6501627125197349</v>
      </c>
      <c r="F41" s="118"/>
      <c r="G41" s="117">
        <f>IFERROR((SUMIF('5 COLLEGE PUBLIC'!$B$6:$B$75,$B41,'5 COLLEGE PUBLIC'!$BL$6:$BL$75)+SUMIF('5 COLLEGE PUBLIC'!$B$6:$B$75,$B41,'5 COLLEGE PUBLIC'!$BM$6:$BM$75)+SUMIF('5 COLLEGE PUBLIC'!$B$6:$B$75,$B41,'5 COLLEGE PUBLIC'!$BN$6:$BN$75))/SUMIF('5 COLLEGE PUBLIC'!$B$6:$B$75,$B41,'5 COLLEGE PUBLIC'!$BQ$6:$BQ$75),"-")</f>
        <v>0.52978409170827767</v>
      </c>
      <c r="H41" s="118"/>
      <c r="I41" s="117">
        <f>IFERROR((SUMIF('6 LYCEE PUBLIC'!$B$7:$B$77,$B41,'6 LYCEE PUBLIC'!$CQ$7:$CQ$77)+SUMIF('6 LYCEE PUBLIC'!$B$7:$B$77,$B41,'6 LYCEE PUBLIC'!$CR$7:$CR$77)+SUMIF('6 LYCEE PUBLIC'!$B$7:$B$77,$B41,'6 LYCEE PUBLIC'!$CS$7:$CS$77))/SUMIF('6 LYCEE PUBLIC'!$B$7:$B$77,$B41,'6 LYCEE PUBLIC'!$CV$7:$CV$77),"-")</f>
        <v>0.5483664317745035</v>
      </c>
      <c r="J41" s="118"/>
      <c r="P41" s="120"/>
      <c r="Q41" s="120"/>
    </row>
    <row r="42" spans="1:17">
      <c r="A42" s="176"/>
      <c r="B42" s="13" t="s">
        <v>120</v>
      </c>
      <c r="C42" s="117">
        <f>IFERROR((SUMIF('3 PRESCOLAIRE PUBLIC'!$B$6:$B$75,$B42,'3 PRESCOLAIRE PUBLIC'!$X$6:$X$75)+SUMIF('3 PRESCOLAIRE PUBLIC'!$B$6:$B$75,$B42,'3 PRESCOLAIRE PUBLIC'!$Y$6:$Y$75)+SUMIF('3 PRESCOLAIRE PUBLIC'!$B$6:$B$75,$B42,'3 PRESCOLAIRE PUBLIC'!$Z$6:$Z$75))/SUMIF('3 PRESCOLAIRE PUBLIC'!$B$6:$B$75,$B42,'3 PRESCOLAIRE PUBLIC'!$AC$6:$AC$75),"-")</f>
        <v>0.37752627324171384</v>
      </c>
      <c r="D42" s="118"/>
      <c r="E42" s="117">
        <f>IFERROR((SUMIF('4 PRIMAIRE PUBLIC'!$B$6:$B$75,$B42,'4 PRIMAIRE PUBLIC'!$BQ$6:$BQ$75)+SUMIF('4 PRIMAIRE PUBLIC'!$B$6:$B$75,$B42,'4 PRIMAIRE PUBLIC'!$BR$6:$BR$75)+SUMIF('4 PRIMAIRE PUBLIC'!$B$6:$B$75,$B42,'4 PRIMAIRE PUBLIC'!$BS$6:$BS$75))/SUMIF('4 PRIMAIRE PUBLIC'!$B$6:$B$75,$B42,'4 PRIMAIRE PUBLIC'!$BV$6:$BV$75),"-")</f>
        <v>0.7744117944057356</v>
      </c>
      <c r="F42" s="118"/>
      <c r="G42" s="117">
        <f>IFERROR((SUMIF('5 COLLEGE PUBLIC'!$B$6:$B$75,$B42,'5 COLLEGE PUBLIC'!$BL$6:$BL$75)+SUMIF('5 COLLEGE PUBLIC'!$B$6:$B$75,$B42,'5 COLLEGE PUBLIC'!$BM$6:$BM$75)+SUMIF('5 COLLEGE PUBLIC'!$B$6:$B$75,$B42,'5 COLLEGE PUBLIC'!$BN$6:$BN$75))/SUMIF('5 COLLEGE PUBLIC'!$B$6:$B$75,$B42,'5 COLLEGE PUBLIC'!$BQ$6:$BQ$75),"-")</f>
        <v>0.79476176383545427</v>
      </c>
      <c r="H42" s="118"/>
      <c r="I42" s="117">
        <f>IFERROR((SUMIF('6 LYCEE PUBLIC'!$B$7:$B$77,$B42,'6 LYCEE PUBLIC'!$CQ$7:$CQ$77)+SUMIF('6 LYCEE PUBLIC'!$B$7:$B$77,$B42,'6 LYCEE PUBLIC'!$CR$7:$CR$77)+SUMIF('6 LYCEE PUBLIC'!$B$7:$B$77,$B42,'6 LYCEE PUBLIC'!$CS$7:$CS$77))/SUMIF('6 LYCEE PUBLIC'!$B$7:$B$77,$B42,'6 LYCEE PUBLIC'!$CV$7:$CV$77),"-")</f>
        <v>0.76347826086956527</v>
      </c>
      <c r="J42" s="118"/>
      <c r="P42" s="120"/>
      <c r="Q42" s="120"/>
    </row>
    <row r="43" spans="1:17">
      <c r="A43" s="177"/>
      <c r="B43" s="34" t="s">
        <v>102</v>
      </c>
      <c r="C43" s="133">
        <f>IFERROR((SUMIF('3 PRESCOLAIRE PUBLIC'!$B$6:$B$75,$B43,'3 PRESCOLAIRE PUBLIC'!$X$6:$X$75)+SUMIF('3 PRESCOLAIRE PUBLIC'!$B$6:$B$75,$B43,'3 PRESCOLAIRE PUBLIC'!$Y$6:$Y$75)+SUMIF('3 PRESCOLAIRE PUBLIC'!$B$6:$B$75,$B43,'3 PRESCOLAIRE PUBLIC'!$Z$6:$Z$75))/SUMIF('3 PRESCOLAIRE PUBLIC'!$B$6:$B$75,$B43,'3 PRESCOLAIRE PUBLIC'!$AC$6:$AC$75),"-")</f>
        <v>0.18490149724192279</v>
      </c>
      <c r="D43" s="118"/>
      <c r="E43" s="133">
        <f>IFERROR((SUMIF('4 PRIMAIRE PUBLIC'!$B$6:$B$75,$B43,'4 PRIMAIRE PUBLIC'!$BQ$6:$BQ$75)+SUMIF('4 PRIMAIRE PUBLIC'!$B$6:$B$75,$B43,'4 PRIMAIRE PUBLIC'!$BR$6:$BR$75)+SUMIF('4 PRIMAIRE PUBLIC'!$B$6:$B$75,$B43,'4 PRIMAIRE PUBLIC'!$BS$6:$BS$75))/SUMIF('4 PRIMAIRE PUBLIC'!$B$6:$B$75,$B43,'4 PRIMAIRE PUBLIC'!$BV$6:$BV$75),"-")</f>
        <v>0.66210732730167354</v>
      </c>
      <c r="F43" s="118"/>
      <c r="G43" s="133">
        <f>IFERROR((SUMIF('5 COLLEGE PUBLIC'!$B$6:$B$75,$B43,'5 COLLEGE PUBLIC'!$BL$6:$BL$75)+SUMIF('5 COLLEGE PUBLIC'!$B$6:$B$75,$B43,'5 COLLEGE PUBLIC'!$BM$6:$BM$75)+SUMIF('5 COLLEGE PUBLIC'!$B$6:$B$75,$B43,'5 COLLEGE PUBLIC'!$BN$6:$BN$75))/SUMIF('5 COLLEGE PUBLIC'!$B$6:$B$75,$B43,'5 COLLEGE PUBLIC'!$BQ$6:$BQ$75),"-")</f>
        <v>0.58066257529264687</v>
      </c>
      <c r="H43" s="118"/>
      <c r="I43" s="133">
        <f>IFERROR((SUMIF('6 LYCEE PUBLIC'!$B$7:$B$77,$B43,'6 LYCEE PUBLIC'!$CQ$7:$CQ$77)+SUMIF('6 LYCEE PUBLIC'!$B$7:$B$77,$B43,'6 LYCEE PUBLIC'!$CR$7:$CR$77)+SUMIF('6 LYCEE PUBLIC'!$B$7:$B$77,$B43,'6 LYCEE PUBLIC'!$CS$7:$CS$77))/SUMIF('6 LYCEE PUBLIC'!$B$7:$B$77,$B43,'6 LYCEE PUBLIC'!$CV$7:$CV$77),"-")</f>
        <v>0.63268088421462654</v>
      </c>
      <c r="J43" s="118"/>
      <c r="P43" s="120"/>
      <c r="Q43" s="120"/>
    </row>
    <row r="44" spans="1:17">
      <c r="A44" s="175" t="s">
        <v>4141</v>
      </c>
      <c r="B44" s="13" t="s">
        <v>119</v>
      </c>
      <c r="C44" s="117">
        <f>IFERROR(SUMIF('3 PRESCOLAIRE PUBLIC'!$B$6:$B$75,$B44,'3 PRESCOLAIRE PUBLIC'!$AE$6:$AE$75)/SUMIF('3 PRESCOLAIRE PUBLIC'!$B$6:$B$75,$B44,'3 PRESCOLAIRE PUBLIC'!$AC$6:$AC$75),"-")</f>
        <v>0.55782822874277149</v>
      </c>
      <c r="D44" s="117">
        <f>IFERROR(SUMIF('7 PRESCOLAIRE PRIVE'!$B$6:$B$75,$B44,'7 PRESCOLAIRE PRIVE'!$Z$6:$Z$75)/SUMIF('7 PRESCOLAIRE PRIVE'!$B$6:$B$75,$B44,'7 PRESCOLAIRE PRIVE'!$X$6:$X$75),"-")</f>
        <v>0.51431451612903223</v>
      </c>
      <c r="E44" s="117">
        <f>IFERROR(SUMIF('4 PRIMAIRE PUBLIC'!$B$6:$B$75,$B44,'4 PRIMAIRE PUBLIC'!$BX$6:$BX$75)/SUMIF('4 PRIMAIRE PUBLIC'!$B$6:$B$75,$B44,'4 PRIMAIRE PUBLIC'!$BV$6:$BV$75),"-")</f>
        <v>0.14850336702144798</v>
      </c>
      <c r="F44" s="117">
        <f>IFERROR(SUMIF('8 PRIMAIRE PRIVE'!$B$6:$B$75,$B44,'8 PRIMAIRE PRIVE'!$BS$6:$BS$75)/SUMIF('8 PRIMAIRE PRIVE'!$B$6:$B$75,$B44,'8 PRIMAIRE PRIVE'!$BQ$6:$BQ$75),"-")</f>
        <v>7.9118704099171835E-2</v>
      </c>
      <c r="G44" s="117">
        <f>IFERROR(SUMIF('5 COLLEGE PUBLIC'!$B$6:$B$75,$B44,'5 COLLEGE PUBLIC'!$BS$6:$BS$75)/SUMIF('5 COLLEGE PUBLIC'!$B$6:$B$75,$B44,'5 COLLEGE PUBLIC'!$BQ$6:$BQ$75),"-")</f>
        <v>0.25835150151206132</v>
      </c>
      <c r="H44" s="117">
        <f>IFERROR(SUMIF('9 COLLEGE PRIVE'!$B$6:$B$75,$B44,'9 COLLEGE PRIVE'!$BN$6:$BN$75)/SUMIF('9 COLLEGE PRIVE'!$B$6:$B$75,$B44,'9 COLLEGE PRIVE'!$BL$6:$BL$75),"-")</f>
        <v>9.4626339744530899E-2</v>
      </c>
      <c r="I44" s="117">
        <f>IFERROR(SUMIF('6 LYCEE PUBLIC'!$B$7:$B$77,$B44,'6 LYCEE PUBLIC'!$CX$7:$CX$77)/SUMIF('6 LYCEE PUBLIC'!$B$7:$B$77,$B44,'6 LYCEE PUBLIC'!$CV$7:$CV$77),"-")</f>
        <v>0.28106982703395261</v>
      </c>
      <c r="J44" s="117">
        <f>IFERROR(SUMIF('10 LYCEE PRIVE'!$B$7:$B$77,$B44,'10 LYCEE PRIVE'!$CS$7:$CS$77)/SUMIF('10 LYCEE PRIVE'!$B$7:$B$77,$B44,'10 LYCEE PRIVE'!$CQ$7:$CQ$77),"-")</f>
        <v>0.13950248756218905</v>
      </c>
      <c r="P44" s="120"/>
      <c r="Q44" s="120"/>
    </row>
    <row r="45" spans="1:17">
      <c r="A45" s="176"/>
      <c r="B45" s="13" t="s">
        <v>120</v>
      </c>
      <c r="C45" s="117">
        <f>IFERROR(SUMIF('3 PRESCOLAIRE PUBLIC'!$B$6:$B$75,$B45,'3 PRESCOLAIRE PUBLIC'!$AE$6:$AE$75)/SUMIF('3 PRESCOLAIRE PUBLIC'!$B$6:$B$75,$B45,'3 PRESCOLAIRE PUBLIC'!$AC$6:$AC$75),"-")</f>
        <v>0.71975208838587978</v>
      </c>
      <c r="D45" s="117">
        <f>IFERROR(SUMIF('7 PRESCOLAIRE PRIVE'!$B$6:$B$75,$B45,'7 PRESCOLAIRE PRIVE'!$Z$6:$Z$75)/SUMIF('7 PRESCOLAIRE PRIVE'!$B$6:$B$75,$B45,'7 PRESCOLAIRE PRIVE'!$X$6:$X$75),"-")</f>
        <v>0.47415421603984198</v>
      </c>
      <c r="E45" s="117">
        <f>IFERROR(SUMIF('4 PRIMAIRE PUBLIC'!$B$6:$B$75,$B45,'4 PRIMAIRE PUBLIC'!$BX$6:$BX$75)/SUMIF('4 PRIMAIRE PUBLIC'!$B$6:$B$75,$B45,'4 PRIMAIRE PUBLIC'!$BV$6:$BV$75),"-")</f>
        <v>0.35130768454003836</v>
      </c>
      <c r="F45" s="117">
        <f>IFERROR(SUMIF('8 PRIMAIRE PRIVE'!$B$6:$B$75,$B45,'8 PRIMAIRE PRIVE'!$BS$6:$BS$75)/SUMIF('8 PRIMAIRE PRIVE'!$B$6:$B$75,$B45,'8 PRIMAIRE PRIVE'!$BQ$6:$BQ$75),"-")</f>
        <v>0.13497875418135794</v>
      </c>
      <c r="G45" s="117">
        <f>IFERROR(SUMIF('5 COLLEGE PUBLIC'!$B$6:$B$75,$B45,'5 COLLEGE PUBLIC'!$BS$6:$BS$75)/SUMIF('5 COLLEGE PUBLIC'!$B$6:$B$75,$B45,'5 COLLEGE PUBLIC'!$BQ$6:$BQ$75),"-")</f>
        <v>0.51938443326427941</v>
      </c>
      <c r="H45" s="117">
        <f>IFERROR(SUMIF('9 COLLEGE PRIVE'!$B$6:$B$75,$B45,'9 COLLEGE PRIVE'!$BN$6:$BN$75)/SUMIF('9 COLLEGE PRIVE'!$B$6:$B$75,$B45,'9 COLLEGE PRIVE'!$BL$6:$BL$75),"-")</f>
        <v>0.15327319374327567</v>
      </c>
      <c r="I45" s="117">
        <f>IFERROR(SUMIF('6 LYCEE PUBLIC'!$B$7:$B$77,$B45,'6 LYCEE PUBLIC'!$CX$7:$CX$77)/SUMIF('6 LYCEE PUBLIC'!$B$7:$B$77,$B45,'6 LYCEE PUBLIC'!$CV$7:$CV$77),"-")</f>
        <v>0.39155279503105589</v>
      </c>
      <c r="J45" s="117">
        <f>IFERROR(SUMIF('10 LYCEE PRIVE'!$B$7:$B$77,$B45,'10 LYCEE PRIVE'!$CS$7:$CS$77)/SUMIF('10 LYCEE PRIVE'!$B$7:$B$77,$B45,'10 LYCEE PRIVE'!$CQ$7:$CQ$77),"-")</f>
        <v>0.18935590302682542</v>
      </c>
      <c r="P45" s="120"/>
      <c r="Q45" s="120"/>
    </row>
    <row r="46" spans="1:17">
      <c r="A46" s="177"/>
      <c r="B46" s="34" t="s">
        <v>102</v>
      </c>
      <c r="C46" s="133">
        <f>IFERROR(SUMIF('3 PRESCOLAIRE PUBLIC'!$B$6:$B$75,$B46,'3 PRESCOLAIRE PUBLIC'!$AE$6:$AE$75)/SUMIF('3 PRESCOLAIRE PUBLIC'!$B$6:$B$75,$B46,'3 PRESCOLAIRE PUBLIC'!$AC$6:$AC$75),"-")</f>
        <v>0.57676910953506699</v>
      </c>
      <c r="D46" s="133">
        <f>IFERROR(SUMIF('7 PRESCOLAIRE PRIVE'!$B$6:$B$75,$B46,'7 PRESCOLAIRE PRIVE'!$Z$6:$Z$75)/SUMIF('7 PRESCOLAIRE PRIVE'!$B$6:$B$75,$B46,'7 PRESCOLAIRE PRIVE'!$X$6:$X$75),"-")</f>
        <v>0.49262728368728553</v>
      </c>
      <c r="E46" s="133">
        <f>IFERROR(SUMIF('4 PRIMAIRE PUBLIC'!$B$6:$B$75,$B46,'4 PRIMAIRE PUBLIC'!$BX$6:$BX$75)/SUMIF('4 PRIMAIRE PUBLIC'!$B$6:$B$75,$B46,'4 PRIMAIRE PUBLIC'!$BV$6:$BV$75),"-")</f>
        <v>0.16799984467828991</v>
      </c>
      <c r="F46" s="133">
        <f>IFERROR(SUMIF('8 PRIMAIRE PRIVE'!$B$6:$B$75,$B46,'8 PRIMAIRE PRIVE'!$BS$6:$BS$75)/SUMIF('8 PRIMAIRE PRIVE'!$B$6:$B$75,$B46,'8 PRIMAIRE PRIVE'!$BQ$6:$BQ$75),"-")</f>
        <v>9.9537343027098477E-2</v>
      </c>
      <c r="G46" s="133">
        <f>IFERROR(SUMIF('5 COLLEGE PUBLIC'!$B$6:$B$75,$B46,'5 COLLEGE PUBLIC'!$BS$6:$BS$75)/SUMIF('5 COLLEGE PUBLIC'!$B$6:$B$75,$B46,'5 COLLEGE PUBLIC'!$BQ$6:$BQ$75),"-")</f>
        <v>0.308472553699284</v>
      </c>
      <c r="H46" s="133">
        <f>IFERROR(SUMIF('9 COLLEGE PRIVE'!$B$6:$B$75,$B46,'9 COLLEGE PRIVE'!$BN$6:$BN$75)/SUMIF('9 COLLEGE PRIVE'!$B$6:$B$75,$B46,'9 COLLEGE PRIVE'!$BL$6:$BL$75),"-")</f>
        <v>0.12219412565648706</v>
      </c>
      <c r="I46" s="133">
        <f>IFERROR(SUMIF('6 LYCEE PUBLIC'!$B$7:$B$77,$B46,'6 LYCEE PUBLIC'!$CX$7:$CX$77)/SUMIF('6 LYCEE PUBLIC'!$B$7:$B$77,$B46,'6 LYCEE PUBLIC'!$CV$7:$CV$77),"-")</f>
        <v>0.32437433050929981</v>
      </c>
      <c r="J46" s="133">
        <f>IFERROR(SUMIF('10 LYCEE PRIVE'!$B$7:$B$77,$B46,'10 LYCEE PRIVE'!$CS$7:$CS$77)/SUMIF('10 LYCEE PRIVE'!$B$7:$B$77,$B46,'10 LYCEE PRIVE'!$CQ$7:$CQ$77),"-")</f>
        <v>0.16847282427475826</v>
      </c>
      <c r="P46" s="120"/>
      <c r="Q46" s="120"/>
    </row>
    <row r="47" spans="1:17">
      <c r="C47" s="134"/>
      <c r="D47" s="134"/>
      <c r="E47" s="134"/>
      <c r="F47" s="134"/>
      <c r="G47" s="134"/>
      <c r="H47" s="134"/>
      <c r="I47" s="134"/>
      <c r="J47" s="134"/>
    </row>
    <row r="48" spans="1:17">
      <c r="A48" s="171" t="s">
        <v>4154</v>
      </c>
      <c r="B48" s="172"/>
      <c r="C48" s="117">
        <f>IFERROR(SUMIF('3 PRESCOLAIRE PUBLIC'!$B$6:$B$75,$B$9,'3 PRESCOLAIRE PUBLIC'!$K$6:$K$75)/population_presco,"-")</f>
        <v>0.31971752609644194</v>
      </c>
      <c r="D48" s="117">
        <f>IFERROR(SUMIF('7 PRESCOLAIRE PRIVE'!$B$6:$B$75,$B$9,'7 PRESCOLAIRE PRIVE'!$K$6:$K$75)/population_presco,"-")</f>
        <v>0.11503443043174275</v>
      </c>
      <c r="E48" s="117">
        <f>IFERROR(SUMIF('4 PRIMAIRE PUBLIC'!$B$6:$B$75,$B$9,'4 PRIMAIRE PUBLIC'!$M$6:$M$75)/population_primaire,"-")</f>
        <v>1.1809532229685253</v>
      </c>
      <c r="F48" s="117">
        <f>IFERROR(SUMIF('8 PRIMAIRE PRIVE'!$B$6:$B$75,$B$9,'8 PRIMAIRE PRIVE'!$M$6:$M$75)/population_primaire,"-")</f>
        <v>0.26416884719349887</v>
      </c>
      <c r="G48" s="117">
        <f>IFERROR(SUMIF('5 COLLEGE PUBLIC'!$B$6:$B$75,$B$9,'5 COLLEGE PUBLIC'!$K$6:$K$75)/population_college,"-")</f>
        <v>0.28215153043852459</v>
      </c>
      <c r="H48" s="117">
        <f>IFERROR(SUMIF('9 COLLEGE PRIVE'!$B$6:$B$75,$B$9,'9 COLLEGE PRIVE'!$K$6:$K$75)/population_college,"-")</f>
        <v>0.17073959065514979</v>
      </c>
      <c r="I48" s="117">
        <f>IFERROR(SUMIF('6 LYCEE PUBLIC'!$B$7:$B$77,$B$9,'6 LYCEE PUBLIC'!$U$7:$U$77)/population_lycee,"-")</f>
        <v>0.11641105003715882</v>
      </c>
      <c r="J48" s="117">
        <f>IFERROR(SUMIF('10 LYCEE PRIVE'!$B$7:$B$77,$B$9,'10 LYCEE PRIVE'!$U$7:$U$77)/population_lycee,"-")</f>
        <v>9.1548015511646458E-2</v>
      </c>
      <c r="M48" s="116" t="s">
        <v>4158</v>
      </c>
    </row>
    <row r="49" spans="1:14">
      <c r="A49" s="173"/>
      <c r="B49" s="174"/>
      <c r="C49" s="169">
        <f>IFERROR((SUMIF('3 PRESCOLAIRE PUBLIC'!$B$6:$B$75,$B$9,'3 PRESCOLAIRE PUBLIC'!$K$6:$K$75)+SUMIF('7 PRESCOLAIRE PRIVE'!$B$6:$B$75,$B$9,'7 PRESCOLAIRE PRIVE'!$K$6:$K$75))/population_presco,"-")</f>
        <v>0.43475195652818466</v>
      </c>
      <c r="D49" s="170"/>
      <c r="E49" s="169">
        <f>IFERROR((SUMIF('4 PRIMAIRE PUBLIC'!$B$6:$B$75,$B$9,'4 PRIMAIRE PUBLIC'!$M$6:$M$75)+SUMIF('8 PRIMAIRE PRIVE'!$B$6:$B$75,$B$9,'8 PRIMAIRE PRIVE'!$M$6:$M$75))/population_primaire,"-")</f>
        <v>1.445122070162024</v>
      </c>
      <c r="F49" s="170"/>
      <c r="G49" s="169">
        <f>IFERROR((SUMIF('5 COLLEGE PUBLIC'!$B$6:$B$75,$B$9,'5 COLLEGE PUBLIC'!$K$6:$K$75)+SUMIF('9 COLLEGE PRIVE'!$B$6:$B$75,$B$9,'9 COLLEGE PRIVE'!$K$6:$K$75))/population_college,"-")</f>
        <v>0.45289112109367435</v>
      </c>
      <c r="H49" s="170"/>
      <c r="I49" s="169">
        <f>IFERROR((SUMIF('6 LYCEE PUBLIC'!$B$7:$B$77,$B$9,'6 LYCEE PUBLIC'!$U$7:$U$77)+SUMIF('10 LYCEE PRIVE'!$B$7:$B$77,$B$9,'10 LYCEE PRIVE'!$U$7:$U$77))/population_lycee,"-")</f>
        <v>0.20795906554880528</v>
      </c>
      <c r="J49" s="170"/>
    </row>
    <row r="50" spans="1:14">
      <c r="A50" s="171" t="s">
        <v>4155</v>
      </c>
      <c r="B50" s="172"/>
      <c r="C50" s="117">
        <f>IFERROR(SUM('11 PAR AGE PRESCO PUB ET PV'!$J$6:$J$8)/population_presco,"-")</f>
        <v>0.30147520110642539</v>
      </c>
      <c r="D50" s="117">
        <f>IFERROR(SUM('11 PAR AGE PRESCO PUB ET PV'!$J$16:$J$18)/population_presco,"-")</f>
        <v>0.10499934467450303</v>
      </c>
      <c r="E50" s="117" t="str">
        <f>IFERROR(SUM(#REF!)/population_primaire,"-")</f>
        <v>-</v>
      </c>
      <c r="F50" s="117" t="str">
        <f>IFERROR(SUM(#REF!)/population_primaire,"-")</f>
        <v>-</v>
      </c>
      <c r="G50" s="117">
        <f>IFERROR(SUM('13 PAR AGE NIV II PUB ET PV'!$J$7:$J$10)/population_college,"-")</f>
        <v>0.15153512823013873</v>
      </c>
      <c r="H50" s="117">
        <f>IFERROR(SUM('13 PAR AGE NIV II PUB ET PV'!$J$23:$J$26)/population_college,"-")</f>
        <v>0.11617981850402709</v>
      </c>
      <c r="I50" s="117">
        <f>IFERROR(SUM('14 PAR AGE NIV III PUB ET PV'!$T$7:$T$9)/population_lycee,"-")</f>
        <v>5.285329283296291E-2</v>
      </c>
      <c r="J50" s="117">
        <f>IFERROR(SUM('14 PAR AGE NIV III PUB ET PV'!$T$24:$T$26)/population_lycee,"-")</f>
        <v>5.3344931784710135E-2</v>
      </c>
      <c r="M50" s="116" t="s">
        <v>4159</v>
      </c>
    </row>
    <row r="51" spans="1:14">
      <c r="A51" s="173"/>
      <c r="B51" s="174"/>
      <c r="C51" s="169">
        <f>IFERROR(SUM('11 PAR AGE PRESCO PUB ET PV'!$J$26:$J$28)/population_presco,"-")</f>
        <v>0.40647454578092845</v>
      </c>
      <c r="D51" s="170"/>
      <c r="E51" s="169" t="str">
        <f>IFERROR(SUM(#REF!)/population_primaire,"-")</f>
        <v>-</v>
      </c>
      <c r="F51" s="170"/>
      <c r="G51" s="169">
        <f>IFERROR(SUM('13 PAR AGE NIV II PUB ET PV'!$J$39:$J$42)/population_college,"-")</f>
        <v>0.26771494673416585</v>
      </c>
      <c r="H51" s="170"/>
      <c r="I51" s="169">
        <f>IFERROR(SUM('14 PAR AGE NIV III PUB ET PV'!$T$41:$T$43)/population_lycee,"-")</f>
        <v>0.10619822461767305</v>
      </c>
      <c r="J51" s="170"/>
    </row>
    <row r="52" spans="1:14">
      <c r="A52" s="171" t="s">
        <v>4156</v>
      </c>
      <c r="B52" s="172"/>
      <c r="C52" s="117">
        <f>IFERROR((SUMIF('3 PRESCOLAIRE PUBLIC'!$B$6:$B$75,$B$9,'3 PRESCOLAIRE PUBLIC'!$C$6:$C$75)+SUMIF('3 PRESCOLAIRE PUBLIC'!$B$6:$B$75,$B$9,'3 PRESCOLAIRE PUBLIC'!$E$6:$E$75))/population_presco_3,"-")</f>
        <v>0.15502652892952937</v>
      </c>
      <c r="D52" s="117">
        <f>IFERROR((SUMIF('7 PRESCOLAIRE PRIVE'!$B$6:$B$75,$B$9,'7 PRESCOLAIRE PRIVE'!$C$6:$C$75)+SUMIF('7 PRESCOLAIRE PRIVE'!$B$6:$B$75,$B$9,'7 PRESCOLAIRE PRIVE'!$E$6:$E$75))/population_presco_3,"-")</f>
        <v>8.5286375182637764E-2</v>
      </c>
      <c r="E52" s="117">
        <f>IFERROR((SUMIF('4 PRIMAIRE PUBLIC'!$B$6:$B$75,$B$9,'4 PRIMAIRE PUBLIC'!$C$6:$C$75)-SUMIF('4 PRIMAIRE PUBLIC'!$B$6:$B$75,$B$9,'4 PRIMAIRE PUBLIC'!$Q$6:$Q$75))/population_primaire_6,"-")</f>
        <v>1.6752740309472014</v>
      </c>
      <c r="F52" s="117">
        <f>IFERROR((SUMIF('8 PRIMAIRE PRIVE'!$B$6:$B$75,$B$9,'8 PRIMAIRE PRIVE'!$C$6:$C$75)-SUMIF('8 PRIMAIRE PRIVE'!$B$6:$B$75,$B$9,'8 PRIMAIRE PRIVE'!$Q$6:$Q$75))/population_primaire_6,"-")</f>
        <v>0.28287340336634076</v>
      </c>
      <c r="G52" s="117">
        <f>IFERROR((SUMIF('5 COLLEGE PUBLIC'!$B$6:$B$75,$B$9,'5 COLLEGE PUBLIC'!$C$6:$C$75)-SUMIF('5 COLLEGE PUBLIC'!$B$6:$B$75,$B$9,'5 COLLEGE PUBLIC'!$O$6:$O$75))/population_college_11,"-")</f>
        <v>0.32793413117123504</v>
      </c>
      <c r="H52" s="117">
        <f>IFERROR((SUMIF('9 COLLEGE PRIVE'!$B$6:$B$75,$B$9,'9 COLLEGE PRIVE'!$C$6:$C$75)-SUMIF('9 COLLEGE PRIVE'!$B$6:$B$75,$B$9,'9 COLLEGE PRIVE'!$O$6:$O$75))/population_college_11,"-")</f>
        <v>0.18069482958326069</v>
      </c>
      <c r="I52" s="117">
        <f>IFERROR((SUMIF('6 LYCEE PUBLIC'!$B$7:$B$77,$B$9,'6 LYCEE PUBLIC'!$C$7:$C$77)-SUMIF('6 LYCEE PUBLIC'!$B$7:$B$77,$B$9,'6 LYCEE PUBLIC'!$Y$7:$Y$77))/population_lycee_15,"-")</f>
        <v>0.12603578515604447</v>
      </c>
      <c r="J52" s="117">
        <f>IFERROR((SUMIF('10 LYCEE PRIVE'!$B$7:$B$77,$B$9,'10 LYCEE PRIVE'!$C$7:$C$77)-SUMIF('10 LYCEE PRIVE'!$B$7:$B$77,$B$9,'10 LYCEE PRIVE'!$Y$7:$Y$77))/population_lycee_15,"-")</f>
        <v>9.0772309663759959E-2</v>
      </c>
      <c r="M52" s="116" t="s">
        <v>4160</v>
      </c>
    </row>
    <row r="53" spans="1:14">
      <c r="A53" s="173"/>
      <c r="B53" s="174"/>
      <c r="C53" s="169">
        <f>IFERROR((SUMIF('3 PRESCOLAIRE PUBLIC'!$B$6:$B$75,$B$9,'3 PRESCOLAIRE PUBLIC'!$C$6:$C$75)+SUMIF('3 PRESCOLAIRE PUBLIC'!$B$6:$B$75,$B$9,'3 PRESCOLAIRE PUBLIC'!$E$6:$E$75)+SUMIF('7 PRESCOLAIRE PRIVE'!$B$6:$B$75,$B$9,'7 PRESCOLAIRE PRIVE'!$C$6:$C$75)+SUMIF('7 PRESCOLAIRE PRIVE'!$B$6:$B$75,$B$9,'7 PRESCOLAIRE PRIVE'!$E$6:$E$75))/population_presco_3,"-")</f>
        <v>0.24031290411216713</v>
      </c>
      <c r="D53" s="170"/>
      <c r="E53" s="169">
        <f>IFERROR((SUMIF('4 PRIMAIRE PUBLIC'!$B$6:$B$75,$B$9,'4 PRIMAIRE PUBLIC'!$C$6:$C$75)-SUMIF('4 PRIMAIRE PUBLIC'!$B$6:$B$75,$B$9,'4 PRIMAIRE PUBLIC'!$Q$6:$Q$75)+SUMIF('8 PRIMAIRE PRIVE'!$B$6:$B$75,$B$9,'8 PRIMAIRE PRIVE'!$C$6:$C$75)-SUMIF('8 PRIMAIRE PRIVE'!$B$6:$B$75,$B$9,'8 PRIMAIRE PRIVE'!$Q$6:$Q$75))/population_primaire_6,"-")</f>
        <v>1.9581474343135421</v>
      </c>
      <c r="F53" s="170"/>
      <c r="G53" s="169">
        <f>IFERROR((SUMIF('5 COLLEGE PUBLIC'!$B$6:$B$75,$B$9,'5 COLLEGE PUBLIC'!$C$6:$C$75)-SUMIF('5 COLLEGE PUBLIC'!$B$6:$B$75,$B$9,'5 COLLEGE PUBLIC'!$O$6:$O$75)+SUMIF('9 COLLEGE PRIVE'!$B$6:$B$75,$B$9,'9 COLLEGE PRIVE'!$C$6:$C$75)-SUMIF('9 COLLEGE PRIVE'!$B$6:$B$75,$B$9,'9 COLLEGE PRIVE'!$O$6:$O$75))/population_college_11,"-")</f>
        <v>0.50862896075449571</v>
      </c>
      <c r="H53" s="170"/>
      <c r="I53" s="169">
        <f>IFERROR((SUMIF('6 LYCEE PUBLIC'!$B$7:$B$77,$B$9,'6 LYCEE PUBLIC'!$C$7:$C$77)-SUMIF('6 LYCEE PUBLIC'!$B$7:$B$77,$B$9,'6 LYCEE PUBLIC'!$Y$7:$Y$77)+SUMIF('10 LYCEE PRIVE'!$B$7:$B$77,$B$9,'10 LYCEE PRIVE'!$C$7:$C$77)-SUMIF('10 LYCEE PRIVE'!$B$7:$B$77,$B$9,'10 LYCEE PRIVE'!$Y$7:$Y$77))/population_lycee_15,"-")</f>
        <v>0.21680809481980443</v>
      </c>
      <c r="J53" s="170"/>
    </row>
    <row r="54" spans="1:14">
      <c r="A54" s="171" t="s">
        <v>4157</v>
      </c>
      <c r="B54" s="172"/>
      <c r="C54" s="117">
        <f>IFERROR(SUMIF('3 PRESCOLAIRE PUBLIC'!$B$6:$B$75,$B$9,'3 PRESCOLAIRE PUBLIC'!$I$6:$I$75)/population_presco_5,"-")</f>
        <v>0.46576349197195882</v>
      </c>
      <c r="D54" s="117">
        <f>IFERROR(SUMIF('7 PRESCOLAIRE PRIVE'!$B$6:$B$75,$B$9,'7 PRESCOLAIRE PRIVE'!$I$6:$I$75)/population_presco_5,"-")</f>
        <v>0.15264097154025102</v>
      </c>
      <c r="E54" s="117">
        <f>IFERROR((SUMIF('4 PRIMAIRE PUBLIC'!$B$6:$B$75,$B$9,'4 PRIMAIRE PUBLIC'!$K$6:$K$75)-SUMIF('4 PRIMAIRE PUBLIC'!$B$6:$B$75,$B$9,'4 PRIMAIRE PUBLIC'!$Y$6:$Y$75))/population_primaire_10,"-")</f>
        <v>0.4080122479848286</v>
      </c>
      <c r="F54" s="117">
        <f>IFERROR((SUMIF('8 PRIMAIRE PRIVE'!$B$6:$B$75,$B$9,'8 PRIMAIRE PRIVE'!$K$6:$K$75)-SUMIF('8 PRIMAIRE PRIVE'!$B$6:$B$75,$B$9,'8 PRIMAIRE PRIVE'!$Y$6:$Y$75))/population_primaire_10,"-")</f>
        <v>0.1757957696317731</v>
      </c>
      <c r="G54" s="117">
        <f>IFERROR((SUMIF('5 COLLEGE PUBLIC'!$B$6:$B$75,$B$9,'5 COLLEGE PUBLIC'!$I$6:$I$75)-SUMIF('5 COLLEGE PUBLIC'!$B$6:$B$75,$B$9,'5 COLLEGE PUBLIC'!$U$6:$U$75))/population_college_14,"-")</f>
        <v>0.20351577404254947</v>
      </c>
      <c r="H54" s="117">
        <f>IFERROR((SUMIF('9 COLLEGE PRIVE'!$B$6:$B$75,$B$9,'9 COLLEGE PRIVE'!$I$6:$I$75)-SUMIF('9 COLLEGE PRIVE'!$B$6:$B$75,$B$9,'9 COLLEGE PRIVE'!$U$6:$U$75))/population_college_14,"-")</f>
        <v>0.15684015575863083</v>
      </c>
      <c r="I54" s="117">
        <f>IFERROR((SUMIF('6 LYCEE PUBLIC'!$B$7:$B$77,$B$9,'6 LYCEE PUBLIC'!$M$7:$M$77)+SUMIF('6 LYCEE PUBLIC'!$B$7:$B$77,$B$9,'6 LYCEE PUBLIC'!$O$7:$O$77)+SUMIF('6 LYCEE PUBLIC'!$B$7:$B$77,$B$9,'6 LYCEE PUBLIC'!$Q$7:$Q$77)+SUMIF('6 LYCEE PUBLIC'!$B$7:$B$77,$B$9,'6 LYCEE PUBLIC'!$S$7:$S$77)-SUMIF('6 LYCEE PUBLIC'!$B$7:$B$77,$B$9,'6 LYCEE PUBLIC'!$AI$7:$AI$77)-SUMIF('6 LYCEE PUBLIC'!$B$7:$B$77,$B$9,'6 LYCEE PUBLIC'!$AK$7:$AK$77)-SUMIF('6 LYCEE PUBLIC'!$B$7:$B$77,$B$9,'6 LYCEE PUBLIC'!$AM$7:$AM$77)-SUMIF('6 LYCEE PUBLIC'!$B$7:$B$77,$B$9,'6 LYCEE PUBLIC'!$AO$7:$AO$77))/population_lycee_17,"-")</f>
        <v>9.6867044050697668E-2</v>
      </c>
      <c r="J54" s="117">
        <f>IFERROR((SUMIF('10 LYCEE PRIVE'!$B$7:$B$77,$B$9,'10 LYCEE PRIVE'!$M$7:$M$77)+SUMIF('10 LYCEE PRIVE'!$B$7:$B$77,$B$9,'10 LYCEE PRIVE'!$O$7:$O$77)+SUMIF('10 LYCEE PRIVE'!$B$7:$B$77,$B$9,'10 LYCEE PRIVE'!$Q$7:$Q$77)+SUMIF('10 LYCEE PRIVE'!$B$7:$B$77,$B$9,'10 LYCEE PRIVE'!$S$7:$S$77)-SUMIF('10 LYCEE PRIVE'!$B$7:$B$77,$B$9,'10 LYCEE PRIVE'!$AI$7:$AI$77)-SUMIF('10 LYCEE PRIVE'!$B$7:$B$77,$B$9,'10 LYCEE PRIVE'!$AK$7:$AK$77)-SUMIF('10 LYCEE PRIVE'!$B$7:$B$77,$B$9,'10 LYCEE PRIVE'!$AM$7:$AM$77)-SUMIF('10 LYCEE PRIVE'!$B$7:$B$77,$B$9,'10 LYCEE PRIVE'!$AO$7:$AO$77))/population_lycee_17,"-")</f>
        <v>9.4009349892926294E-2</v>
      </c>
      <c r="M54" s="116" t="s">
        <v>4161</v>
      </c>
    </row>
    <row r="55" spans="1:14">
      <c r="A55" s="173"/>
      <c r="B55" s="174"/>
      <c r="C55" s="169">
        <f>IFERROR((SUMIF('3 PRESCOLAIRE PUBLIC'!$B$6:$B$75,$B$9,'3 PRESCOLAIRE PUBLIC'!$I$6:$I$75)+SUMIF('7 PRESCOLAIRE PRIVE'!$B$6:$B$75,$B$9,'7 PRESCOLAIRE PRIVE'!$I$6:$I$75))/population_presco_5,"-")</f>
        <v>0.61840446351220979</v>
      </c>
      <c r="D55" s="170"/>
      <c r="E55" s="169">
        <f>IFERROR((SUMIF('4 PRIMAIRE PUBLIC'!$B$6:$B$75,$B$9,'4 PRIMAIRE PUBLIC'!$K$6:$K$75)-SUMIF('4 PRIMAIRE PUBLIC'!$B$6:$B$75,$B$9,'4 PRIMAIRE PUBLIC'!$Y$6:$Y$75)+SUMIF('8 PRIMAIRE PRIVE'!$B$6:$B$75,$B$9,'8 PRIMAIRE PRIVE'!$K$6:$K$75)-SUMIF('8 PRIMAIRE PRIVE'!$B$6:$B$75,$B$9,'8 PRIMAIRE PRIVE'!$Y$6:$Y$75))/population_primaire_10,"-")</f>
        <v>0.58380801761660173</v>
      </c>
      <c r="F55" s="170"/>
      <c r="G55" s="169">
        <f>IFERROR((SUMIF('5 COLLEGE PUBLIC'!$B$6:$B$75,$B$9,'5 COLLEGE PUBLIC'!$I$6:$I$75)-SUMIF('5 COLLEGE PUBLIC'!$B$6:$B$75,$B$9,'5 COLLEGE PUBLIC'!$U$6:$U$75)+SUMIF('9 COLLEGE PRIVE'!$B$6:$B$75,$B$9,'9 COLLEGE PRIVE'!$I$6:$I$75)-SUMIF('9 COLLEGE PRIVE'!$B$6:$B$75,$B$9,'9 COLLEGE PRIVE'!$U$6:$U$75))/population_college_14,"-")</f>
        <v>0.36035592980118031</v>
      </c>
      <c r="H55" s="170"/>
      <c r="I55" s="169">
        <f>IFERROR((SUMIF('6 LYCEE PUBLIC'!$B$7:$B$77,$B$9,'6 LYCEE PUBLIC'!$M$7:$M$77)+SUMIF('6 LYCEE PUBLIC'!$B$7:$B$77,$B$9,'6 LYCEE PUBLIC'!$O$7:$O$77)+SUMIF('6 LYCEE PUBLIC'!$B$7:$B$77,$B$9,'6 LYCEE PUBLIC'!$Q$7:$Q$77)+SUMIF('6 LYCEE PUBLIC'!$B$7:$B$77,$B$9,'6 LYCEE PUBLIC'!$S$7:$S$77)-SUMIF('6 LYCEE PUBLIC'!$B$7:$B$77,$B$9,'6 LYCEE PUBLIC'!$AI$7:$AI$77)-SUMIF('6 LYCEE PUBLIC'!$B$7:$B$77,$B$9,'6 LYCEE PUBLIC'!$AK$7:$AK$77)-SUMIF('6 LYCEE PUBLIC'!$B$7:$B$77,$B$9,'6 LYCEE PUBLIC'!$AM$7:$AM$77)-SUMIF('6 LYCEE PUBLIC'!$B$7:$B$77,$B$9,'6 LYCEE PUBLIC'!$AO$7:$AO$77)+SUMIF('10 LYCEE PRIVE'!$B$7:$B$77,$B$9,'10 LYCEE PRIVE'!$M$7:$M$77)+SUMIF('10 LYCEE PRIVE'!$B$7:$B$77,$B$9,'10 LYCEE PRIVE'!$O$7:$O$77)+SUMIF('10 LYCEE PRIVE'!$B$7:$B$77,$B$9,'10 LYCEE PRIVE'!$Q$7:$Q$77)+SUMIF('10 LYCEE PRIVE'!$B$7:$B$77,$B$9,'10 LYCEE PRIVE'!$S$7:$S$77)-SUMIF('10 LYCEE PRIVE'!$B$7:$B$77,$B$9,'10 LYCEE PRIVE'!$AI$7:$AI$77)-SUMIF('10 LYCEE PRIVE'!$B$7:$B$77,$B$9,'10 LYCEE PRIVE'!$AK$7:$AK$77)-SUMIF('10 LYCEE PRIVE'!$B$7:$B$77,$B$9,'10 LYCEE PRIVE'!$AM$7:$AM$77)-SUMIF('10 LYCEE PRIVE'!$B$7:$B$77,$B$9,'10 LYCEE PRIVE'!$AO$7:$AO$77))/population_lycee_17,"-")</f>
        <v>0.19087639394362396</v>
      </c>
      <c r="J55" s="170"/>
    </row>
    <row r="56" spans="1:14">
      <c r="M56" s="116" t="s">
        <v>4147</v>
      </c>
      <c r="N56" s="116" t="s">
        <v>4163</v>
      </c>
    </row>
    <row r="57" spans="1:14">
      <c r="M57" s="116" t="s">
        <v>4164</v>
      </c>
      <c r="N57" s="116" t="s">
        <v>4165</v>
      </c>
    </row>
    <row r="58" spans="1:14">
      <c r="M58" s="116" t="s">
        <v>4168</v>
      </c>
      <c r="N58" s="116" t="s">
        <v>4166</v>
      </c>
    </row>
    <row r="59" spans="1:14">
      <c r="M59" s="116" t="s">
        <v>4169</v>
      </c>
      <c r="N59" s="116" t="s">
        <v>4167</v>
      </c>
    </row>
  </sheetData>
  <mergeCells count="41">
    <mergeCell ref="A7:A9"/>
    <mergeCell ref="A10:A12"/>
    <mergeCell ref="A16:A18"/>
    <mergeCell ref="A13:A15"/>
    <mergeCell ref="A29:A31"/>
    <mergeCell ref="C5:D5"/>
    <mergeCell ref="E5:F5"/>
    <mergeCell ref="G5:H5"/>
    <mergeCell ref="I5:J5"/>
    <mergeCell ref="A1:J1"/>
    <mergeCell ref="A2:J2"/>
    <mergeCell ref="A3:J3"/>
    <mergeCell ref="B5:B6"/>
    <mergeCell ref="C49:D49"/>
    <mergeCell ref="E49:F49"/>
    <mergeCell ref="G49:H49"/>
    <mergeCell ref="I49:J49"/>
    <mergeCell ref="C51:D51"/>
    <mergeCell ref="E51:F51"/>
    <mergeCell ref="G51:H51"/>
    <mergeCell ref="I51:J51"/>
    <mergeCell ref="A48:B49"/>
    <mergeCell ref="A50:B51"/>
    <mergeCell ref="A52:B53"/>
    <mergeCell ref="A54:B55"/>
    <mergeCell ref="A19:A21"/>
    <mergeCell ref="A32:A34"/>
    <mergeCell ref="A41:A43"/>
    <mergeCell ref="A44:A46"/>
    <mergeCell ref="A23:A25"/>
    <mergeCell ref="A26:A28"/>
    <mergeCell ref="A35:A37"/>
    <mergeCell ref="A38:A40"/>
    <mergeCell ref="I53:J53"/>
    <mergeCell ref="C55:D55"/>
    <mergeCell ref="E55:F55"/>
    <mergeCell ref="G55:H55"/>
    <mergeCell ref="I55:J55"/>
    <mergeCell ref="C53:D53"/>
    <mergeCell ref="E53:F53"/>
    <mergeCell ref="G53:H53"/>
  </mergeCells>
  <pageMargins left="0.31496062992125984" right="0.31496062992125984" top="0.35433070866141736" bottom="0.35433070866141736" header="0.11811023622047245" footer="0.11811023622047245"/>
  <pageSetup paperSize="9" scale="87"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V484"/>
  <sheetViews>
    <sheetView tabSelected="1" view="pageBreakPreview" topLeftCell="O1" zoomScale="90" zoomScaleNormal="90" zoomScaleSheetLayoutView="90" workbookViewId="0">
      <selection activeCell="AD19" sqref="AD19"/>
    </sheetView>
  </sheetViews>
  <sheetFormatPr baseColWidth="10" defaultRowHeight="15"/>
  <cols>
    <col min="1" max="1" width="14.5703125" customWidth="1"/>
    <col min="2" max="2" width="8.28515625" customWidth="1"/>
    <col min="3" max="12" width="12.7109375" customWidth="1"/>
    <col min="14" max="16" width="8.28515625" customWidth="1"/>
    <col min="18" max="18" width="14.5703125" customWidth="1"/>
    <col min="19" max="19" width="8.28515625" customWidth="1"/>
    <col min="31" max="31" width="11.5703125"/>
    <col min="32" max="32" width="11.5703125" style="104"/>
    <col min="35" max="35" width="14.5703125" customWidth="1"/>
    <col min="36" max="44" width="14.85546875" customWidth="1"/>
    <col min="46" max="46" width="11.5703125" style="110"/>
    <col min="47" max="47" width="11.5703125" style="111"/>
    <col min="48" max="48" width="11.5703125" style="112"/>
  </cols>
  <sheetData>
    <row r="1" spans="1:48" ht="21">
      <c r="A1" s="192" t="s">
        <v>158</v>
      </c>
      <c r="B1" s="192"/>
      <c r="C1" s="192"/>
      <c r="D1" s="192"/>
      <c r="E1" s="192"/>
      <c r="F1" s="192"/>
      <c r="G1" s="192"/>
      <c r="H1" s="192"/>
      <c r="I1" s="192"/>
      <c r="J1" s="192"/>
      <c r="K1" s="192"/>
      <c r="L1" s="192"/>
      <c r="M1" s="192"/>
      <c r="N1" s="192"/>
      <c r="O1" s="192"/>
      <c r="P1" s="192"/>
      <c r="Q1" s="192"/>
      <c r="R1" s="192" t="s">
        <v>159</v>
      </c>
      <c r="S1" s="192"/>
      <c r="T1" s="192"/>
      <c r="U1" s="192"/>
      <c r="V1" s="192"/>
      <c r="W1" s="192"/>
      <c r="X1" s="192"/>
      <c r="Y1" s="192"/>
      <c r="Z1" s="192"/>
      <c r="AA1" s="192"/>
      <c r="AB1" s="192"/>
      <c r="AC1" s="192"/>
      <c r="AD1" s="192"/>
      <c r="AE1" s="192"/>
      <c r="AF1" s="192"/>
      <c r="AG1" s="192"/>
      <c r="AH1" s="192"/>
      <c r="AI1" s="192" t="s">
        <v>160</v>
      </c>
      <c r="AJ1" s="192"/>
      <c r="AK1" s="192"/>
      <c r="AL1" s="192"/>
      <c r="AM1" s="192"/>
      <c r="AN1" s="192"/>
      <c r="AO1" s="192"/>
      <c r="AP1" s="192"/>
      <c r="AQ1" s="192"/>
      <c r="AR1" s="192"/>
      <c r="AS1" s="135"/>
      <c r="AT1" s="143"/>
      <c r="AU1" s="136"/>
      <c r="AV1" s="137"/>
    </row>
    <row r="2" spans="1:48">
      <c r="A2" s="163" t="s">
        <v>161</v>
      </c>
      <c r="B2" s="163"/>
      <c r="C2" s="163"/>
      <c r="D2" s="163"/>
      <c r="E2" s="163"/>
      <c r="F2" s="163"/>
      <c r="G2" s="163"/>
      <c r="H2" s="163"/>
      <c r="I2" s="163"/>
      <c r="J2" s="163"/>
      <c r="K2" s="163"/>
      <c r="L2" s="163"/>
      <c r="M2" s="163"/>
      <c r="N2" s="163"/>
      <c r="O2" s="163"/>
      <c r="P2" s="163"/>
      <c r="Q2" s="163"/>
      <c r="R2" s="163" t="s">
        <v>162</v>
      </c>
      <c r="S2" s="163"/>
      <c r="T2" s="163"/>
      <c r="U2" s="163"/>
      <c r="V2" s="163"/>
      <c r="W2" s="163"/>
      <c r="X2" s="163"/>
      <c r="Y2" s="163"/>
      <c r="Z2" s="163"/>
      <c r="AA2" s="163"/>
      <c r="AB2" s="163"/>
      <c r="AC2" s="163"/>
      <c r="AD2" s="163"/>
      <c r="AE2" s="163"/>
      <c r="AF2" s="163"/>
      <c r="AG2" s="163"/>
      <c r="AH2" s="163"/>
      <c r="AI2" s="163" t="s">
        <v>163</v>
      </c>
      <c r="AJ2" s="163"/>
      <c r="AK2" s="163"/>
      <c r="AL2" s="163"/>
      <c r="AM2" s="163"/>
      <c r="AN2" s="163"/>
      <c r="AO2" s="163"/>
      <c r="AP2" s="163"/>
      <c r="AQ2" s="163"/>
      <c r="AR2" s="163"/>
      <c r="AS2" s="135"/>
      <c r="AT2" s="143"/>
      <c r="AU2" s="136"/>
      <c r="AV2" s="137"/>
    </row>
    <row r="3" spans="1:48">
      <c r="A3" s="163" t="s">
        <v>4174</v>
      </c>
      <c r="B3" s="163"/>
      <c r="C3" s="163"/>
      <c r="D3" s="163"/>
      <c r="E3" s="163"/>
      <c r="F3" s="163"/>
      <c r="G3" s="163"/>
      <c r="H3" s="163"/>
      <c r="I3" s="163"/>
      <c r="J3" s="163"/>
      <c r="K3" s="163"/>
      <c r="L3" s="163"/>
      <c r="M3" s="163"/>
      <c r="N3" s="163"/>
      <c r="O3" s="163"/>
      <c r="P3" s="163"/>
      <c r="Q3" s="163"/>
      <c r="R3" s="185" t="s">
        <v>4174</v>
      </c>
      <c r="S3" s="185"/>
      <c r="T3" s="185"/>
      <c r="U3" s="185"/>
      <c r="V3" s="185"/>
      <c r="W3" s="185"/>
      <c r="X3" s="185"/>
      <c r="Y3" s="185"/>
      <c r="Z3" s="185"/>
      <c r="AA3" s="185"/>
      <c r="AB3" s="185"/>
      <c r="AC3" s="185"/>
      <c r="AD3" s="185"/>
      <c r="AE3" s="185"/>
      <c r="AF3" s="185"/>
      <c r="AG3" s="185"/>
      <c r="AH3" s="185"/>
      <c r="AI3" s="163" t="s">
        <v>4174</v>
      </c>
      <c r="AJ3" s="163"/>
      <c r="AK3" s="163"/>
      <c r="AL3" s="163"/>
      <c r="AM3" s="163"/>
      <c r="AN3" s="163"/>
      <c r="AO3" s="163"/>
      <c r="AP3" s="163"/>
      <c r="AQ3" s="163"/>
      <c r="AR3" s="163"/>
      <c r="AS3" s="135"/>
      <c r="AT3" s="143"/>
      <c r="AU3" s="136"/>
      <c r="AV3" s="137"/>
    </row>
    <row r="4" spans="1:48" ht="28.9" customHeight="1">
      <c r="A4" s="164" t="s">
        <v>1</v>
      </c>
      <c r="B4" s="164" t="s">
        <v>113</v>
      </c>
      <c r="C4" s="187" t="s">
        <v>281</v>
      </c>
      <c r="D4" s="187"/>
      <c r="E4" s="185" t="s">
        <v>52</v>
      </c>
      <c r="F4" s="185"/>
      <c r="G4" s="185" t="s">
        <v>53</v>
      </c>
      <c r="H4" s="185"/>
      <c r="I4" s="185" t="s">
        <v>54</v>
      </c>
      <c r="J4" s="185"/>
      <c r="K4" s="185" t="s">
        <v>56</v>
      </c>
      <c r="L4" s="185"/>
      <c r="M4" s="185" t="s">
        <v>164</v>
      </c>
      <c r="N4" s="185"/>
      <c r="O4" s="185"/>
      <c r="P4" s="185"/>
      <c r="Q4" s="185"/>
      <c r="R4" s="164" t="s">
        <v>1</v>
      </c>
      <c r="S4" s="190" t="s">
        <v>113</v>
      </c>
      <c r="T4" s="186" t="s">
        <v>165</v>
      </c>
      <c r="U4" s="186"/>
      <c r="V4" s="186"/>
      <c r="W4" s="186"/>
      <c r="X4" s="186" t="s">
        <v>166</v>
      </c>
      <c r="Y4" s="186"/>
      <c r="Z4" s="186"/>
      <c r="AA4" s="186"/>
      <c r="AB4" s="186"/>
      <c r="AC4" s="186"/>
      <c r="AD4" s="186"/>
      <c r="AE4" s="186"/>
      <c r="AF4" s="189" t="s">
        <v>167</v>
      </c>
      <c r="AG4" s="189"/>
      <c r="AH4" s="189" t="s">
        <v>168</v>
      </c>
      <c r="AI4" s="164" t="s">
        <v>1</v>
      </c>
      <c r="AJ4" s="164" t="s">
        <v>113</v>
      </c>
      <c r="AK4" s="188" t="s">
        <v>169</v>
      </c>
      <c r="AL4" s="188"/>
      <c r="AM4" s="188"/>
      <c r="AN4" s="188"/>
      <c r="AO4" s="188"/>
      <c r="AP4" s="188"/>
      <c r="AQ4" s="188"/>
      <c r="AR4" s="188"/>
      <c r="AS4" s="135"/>
      <c r="AT4" s="139" t="s">
        <v>1</v>
      </c>
      <c r="AU4" s="136"/>
      <c r="AV4" s="137"/>
    </row>
    <row r="5" spans="1:48" ht="24">
      <c r="A5" s="164"/>
      <c r="B5" s="164"/>
      <c r="C5" s="14" t="s">
        <v>170</v>
      </c>
      <c r="D5" s="14" t="s">
        <v>57</v>
      </c>
      <c r="E5" s="14" t="s">
        <v>170</v>
      </c>
      <c r="F5" s="14" t="s">
        <v>57</v>
      </c>
      <c r="G5" s="14" t="s">
        <v>170</v>
      </c>
      <c r="H5" s="14" t="s">
        <v>57</v>
      </c>
      <c r="I5" s="14" t="s">
        <v>170</v>
      </c>
      <c r="J5" s="14" t="s">
        <v>57</v>
      </c>
      <c r="K5" s="14" t="s">
        <v>170</v>
      </c>
      <c r="L5" s="14" t="s">
        <v>57</v>
      </c>
      <c r="M5" s="14" t="s">
        <v>282</v>
      </c>
      <c r="N5" s="14" t="s">
        <v>52</v>
      </c>
      <c r="O5" s="14" t="s">
        <v>53</v>
      </c>
      <c r="P5" s="14" t="s">
        <v>54</v>
      </c>
      <c r="Q5" s="14" t="s">
        <v>56</v>
      </c>
      <c r="R5" s="164"/>
      <c r="S5" s="190"/>
      <c r="T5" s="32" t="s">
        <v>171</v>
      </c>
      <c r="U5" s="31" t="s">
        <v>279</v>
      </c>
      <c r="V5" s="31" t="s">
        <v>172</v>
      </c>
      <c r="W5" s="31" t="s">
        <v>173</v>
      </c>
      <c r="X5" s="32" t="s">
        <v>338</v>
      </c>
      <c r="Y5" s="32" t="s">
        <v>341</v>
      </c>
      <c r="Z5" s="32" t="s">
        <v>339</v>
      </c>
      <c r="AA5" s="32" t="s">
        <v>340</v>
      </c>
      <c r="AB5" s="32" t="s">
        <v>0</v>
      </c>
      <c r="AC5" s="32" t="s">
        <v>56</v>
      </c>
      <c r="AD5" s="32" t="s">
        <v>174</v>
      </c>
      <c r="AE5" s="32" t="s">
        <v>280</v>
      </c>
      <c r="AF5" s="20" t="s">
        <v>56</v>
      </c>
      <c r="AG5" s="32" t="s">
        <v>174</v>
      </c>
      <c r="AH5" s="189"/>
      <c r="AI5" s="164"/>
      <c r="AJ5" s="164"/>
      <c r="AK5" s="14" t="s">
        <v>49</v>
      </c>
      <c r="AL5" s="14" t="s">
        <v>50</v>
      </c>
      <c r="AM5" s="14" t="s">
        <v>344</v>
      </c>
      <c r="AN5" s="14" t="s">
        <v>51</v>
      </c>
      <c r="AO5" s="14" t="s">
        <v>175</v>
      </c>
      <c r="AP5" s="14" t="s">
        <v>176</v>
      </c>
      <c r="AQ5" s="14" t="s">
        <v>283</v>
      </c>
      <c r="AR5" s="14" t="s">
        <v>284</v>
      </c>
      <c r="AS5" s="135"/>
      <c r="AT5" s="139" t="s">
        <v>1</v>
      </c>
      <c r="AU5" s="136"/>
      <c r="AV5" s="139" t="s">
        <v>507</v>
      </c>
    </row>
    <row r="6" spans="1:48" ht="14.45" customHeight="1">
      <c r="A6" s="162" t="s">
        <v>124</v>
      </c>
      <c r="B6" s="13" t="s">
        <v>119</v>
      </c>
      <c r="C6" s="12">
        <v>5</v>
      </c>
      <c r="D6" s="12">
        <v>2</v>
      </c>
      <c r="E6" s="12">
        <v>2100</v>
      </c>
      <c r="F6" s="12">
        <v>1111</v>
      </c>
      <c r="G6" s="12">
        <v>5577</v>
      </c>
      <c r="H6" s="12">
        <v>2914</v>
      </c>
      <c r="I6" s="12">
        <v>14064</v>
      </c>
      <c r="J6" s="12">
        <v>7172</v>
      </c>
      <c r="K6" s="29">
        <v>21746</v>
      </c>
      <c r="L6" s="29">
        <v>11199</v>
      </c>
      <c r="M6" s="12">
        <v>2</v>
      </c>
      <c r="N6" s="12">
        <v>167</v>
      </c>
      <c r="O6" s="12">
        <v>314</v>
      </c>
      <c r="P6" s="12">
        <v>631</v>
      </c>
      <c r="Q6" s="29">
        <v>1114</v>
      </c>
      <c r="R6" s="162" t="s">
        <v>124</v>
      </c>
      <c r="S6" s="13" t="s">
        <v>119</v>
      </c>
      <c r="T6" s="29">
        <v>553</v>
      </c>
      <c r="U6" s="12">
        <v>308</v>
      </c>
      <c r="V6" s="12">
        <v>0</v>
      </c>
      <c r="W6" s="12">
        <v>255</v>
      </c>
      <c r="X6" s="12">
        <v>2</v>
      </c>
      <c r="Y6" s="12">
        <v>109</v>
      </c>
      <c r="Z6" s="12">
        <v>8</v>
      </c>
      <c r="AA6" s="12">
        <v>727</v>
      </c>
      <c r="AB6" s="12">
        <v>1</v>
      </c>
      <c r="AC6" s="22">
        <v>847</v>
      </c>
      <c r="AD6" s="12">
        <v>788</v>
      </c>
      <c r="AE6" s="12">
        <v>738</v>
      </c>
      <c r="AF6" s="29">
        <v>592</v>
      </c>
      <c r="AG6" s="12">
        <v>309</v>
      </c>
      <c r="AH6" s="12">
        <v>649</v>
      </c>
      <c r="AI6" s="162" t="s">
        <v>124</v>
      </c>
      <c r="AJ6" s="13" t="s">
        <v>119</v>
      </c>
      <c r="AK6" s="12">
        <v>3577</v>
      </c>
      <c r="AL6" s="12">
        <v>1735</v>
      </c>
      <c r="AM6" s="12">
        <v>3600</v>
      </c>
      <c r="AN6" s="12">
        <v>522</v>
      </c>
      <c r="AO6" s="12">
        <v>164</v>
      </c>
      <c r="AP6" s="12">
        <v>774</v>
      </c>
      <c r="AQ6" s="12">
        <v>634</v>
      </c>
      <c r="AR6" s="12">
        <v>600</v>
      </c>
      <c r="AS6" s="135"/>
      <c r="AT6" s="139" t="s">
        <v>124</v>
      </c>
      <c r="AU6" s="139" t="s">
        <v>4176</v>
      </c>
      <c r="AV6" s="139">
        <v>10777</v>
      </c>
    </row>
    <row r="7" spans="1:48">
      <c r="A7" s="162"/>
      <c r="B7" s="13" t="s">
        <v>120</v>
      </c>
      <c r="C7" s="12">
        <v>0</v>
      </c>
      <c r="D7" s="12">
        <v>0</v>
      </c>
      <c r="E7" s="12">
        <v>261</v>
      </c>
      <c r="F7" s="12">
        <v>125</v>
      </c>
      <c r="G7" s="12">
        <v>1207</v>
      </c>
      <c r="H7" s="12">
        <v>623</v>
      </c>
      <c r="I7" s="12">
        <v>1742</v>
      </c>
      <c r="J7" s="12">
        <v>884</v>
      </c>
      <c r="K7" s="29">
        <v>3210</v>
      </c>
      <c r="L7" s="29">
        <v>1632</v>
      </c>
      <c r="M7" s="12">
        <v>0</v>
      </c>
      <c r="N7" s="12">
        <v>12</v>
      </c>
      <c r="O7" s="12">
        <v>38</v>
      </c>
      <c r="P7" s="12">
        <v>58</v>
      </c>
      <c r="Q7" s="29">
        <v>108</v>
      </c>
      <c r="R7" s="162"/>
      <c r="S7" s="13" t="s">
        <v>120</v>
      </c>
      <c r="T7" s="29">
        <v>53</v>
      </c>
      <c r="U7" s="12">
        <v>36</v>
      </c>
      <c r="V7" s="12">
        <v>3</v>
      </c>
      <c r="W7" s="12">
        <v>34</v>
      </c>
      <c r="X7" s="12">
        <v>0</v>
      </c>
      <c r="Y7" s="12">
        <v>22</v>
      </c>
      <c r="Z7" s="12">
        <v>1</v>
      </c>
      <c r="AA7" s="12">
        <v>77</v>
      </c>
      <c r="AB7" s="12">
        <v>1</v>
      </c>
      <c r="AC7" s="22">
        <v>101</v>
      </c>
      <c r="AD7" s="12">
        <v>98</v>
      </c>
      <c r="AE7" s="12">
        <v>88</v>
      </c>
      <c r="AF7" s="29">
        <v>50</v>
      </c>
      <c r="AG7" s="12">
        <v>32</v>
      </c>
      <c r="AH7" s="12">
        <v>53</v>
      </c>
      <c r="AI7" s="162"/>
      <c r="AJ7" s="13" t="s">
        <v>120</v>
      </c>
      <c r="AK7" s="12">
        <v>1116</v>
      </c>
      <c r="AL7" s="12">
        <v>258</v>
      </c>
      <c r="AM7" s="12">
        <v>193</v>
      </c>
      <c r="AN7" s="12">
        <v>36</v>
      </c>
      <c r="AO7" s="12">
        <v>34</v>
      </c>
      <c r="AP7" s="12">
        <v>82</v>
      </c>
      <c r="AQ7" s="12">
        <v>61</v>
      </c>
      <c r="AR7" s="12">
        <v>57</v>
      </c>
      <c r="AS7" s="135"/>
      <c r="AT7" s="139" t="s">
        <v>124</v>
      </c>
      <c r="AU7" s="139" t="s">
        <v>4177</v>
      </c>
      <c r="AV7" s="139">
        <v>1502</v>
      </c>
    </row>
    <row r="8" spans="1:48">
      <c r="A8" s="162"/>
      <c r="B8" s="34" t="s">
        <v>102</v>
      </c>
      <c r="C8" s="35">
        <v>5</v>
      </c>
      <c r="D8" s="35">
        <v>2</v>
      </c>
      <c r="E8" s="35">
        <v>2361</v>
      </c>
      <c r="F8" s="35">
        <v>1236</v>
      </c>
      <c r="G8" s="35">
        <v>6784</v>
      </c>
      <c r="H8" s="35">
        <v>3537</v>
      </c>
      <c r="I8" s="35">
        <v>15806</v>
      </c>
      <c r="J8" s="35">
        <v>8056</v>
      </c>
      <c r="K8" s="35">
        <v>24956</v>
      </c>
      <c r="L8" s="35">
        <v>12831</v>
      </c>
      <c r="M8" s="35">
        <v>2</v>
      </c>
      <c r="N8" s="35">
        <v>179</v>
      </c>
      <c r="O8" s="35">
        <v>352</v>
      </c>
      <c r="P8" s="35">
        <v>689</v>
      </c>
      <c r="Q8" s="35">
        <v>1222</v>
      </c>
      <c r="R8" s="162"/>
      <c r="S8" s="34" t="s">
        <v>102</v>
      </c>
      <c r="T8" s="35">
        <v>606</v>
      </c>
      <c r="U8" s="35">
        <v>344</v>
      </c>
      <c r="V8" s="35">
        <v>3</v>
      </c>
      <c r="W8" s="35">
        <v>289</v>
      </c>
      <c r="X8" s="35">
        <v>2</v>
      </c>
      <c r="Y8" s="35">
        <v>131</v>
      </c>
      <c r="Z8" s="35">
        <v>9</v>
      </c>
      <c r="AA8" s="35">
        <v>804</v>
      </c>
      <c r="AB8" s="35">
        <v>2</v>
      </c>
      <c r="AC8" s="35">
        <v>948</v>
      </c>
      <c r="AD8" s="35">
        <v>886</v>
      </c>
      <c r="AE8" s="35">
        <v>826</v>
      </c>
      <c r="AF8" s="35">
        <v>642</v>
      </c>
      <c r="AG8" s="35">
        <v>341</v>
      </c>
      <c r="AH8" s="35">
        <v>702</v>
      </c>
      <c r="AI8" s="162"/>
      <c r="AJ8" s="34" t="s">
        <v>102</v>
      </c>
      <c r="AK8" s="35">
        <v>4693</v>
      </c>
      <c r="AL8" s="35">
        <v>1993</v>
      </c>
      <c r="AM8" s="35">
        <v>3793</v>
      </c>
      <c r="AN8" s="35">
        <v>558</v>
      </c>
      <c r="AO8" s="35">
        <v>198</v>
      </c>
      <c r="AP8" s="35">
        <v>856</v>
      </c>
      <c r="AQ8" s="35">
        <v>695</v>
      </c>
      <c r="AR8" s="35">
        <v>657</v>
      </c>
      <c r="AS8" s="135"/>
      <c r="AT8" s="139" t="s">
        <v>124</v>
      </c>
      <c r="AU8" s="139" t="s">
        <v>4178</v>
      </c>
      <c r="AV8" s="139">
        <v>12279</v>
      </c>
    </row>
    <row r="9" spans="1:48" ht="14.45" customHeight="1">
      <c r="A9" s="162" t="s">
        <v>125</v>
      </c>
      <c r="B9" s="13" t="s">
        <v>119</v>
      </c>
      <c r="C9" s="12">
        <v>45</v>
      </c>
      <c r="D9" s="12">
        <v>28</v>
      </c>
      <c r="E9" s="12">
        <v>1535</v>
      </c>
      <c r="F9" s="12">
        <v>798</v>
      </c>
      <c r="G9" s="12">
        <v>5063</v>
      </c>
      <c r="H9" s="12">
        <v>2640</v>
      </c>
      <c r="I9" s="12">
        <v>12131</v>
      </c>
      <c r="J9" s="12">
        <v>6172</v>
      </c>
      <c r="K9" s="29">
        <v>18774</v>
      </c>
      <c r="L9" s="29">
        <v>9638</v>
      </c>
      <c r="M9" s="12">
        <v>9</v>
      </c>
      <c r="N9" s="12">
        <v>158</v>
      </c>
      <c r="O9" s="12">
        <v>342</v>
      </c>
      <c r="P9" s="12">
        <v>627</v>
      </c>
      <c r="Q9" s="29">
        <v>1136</v>
      </c>
      <c r="R9" s="162" t="s">
        <v>125</v>
      </c>
      <c r="S9" s="13" t="s">
        <v>119</v>
      </c>
      <c r="T9" s="29">
        <v>497</v>
      </c>
      <c r="U9" s="12">
        <v>130</v>
      </c>
      <c r="V9" s="12">
        <v>0</v>
      </c>
      <c r="W9" s="12">
        <v>244</v>
      </c>
      <c r="X9" s="12">
        <v>4</v>
      </c>
      <c r="Y9" s="12">
        <v>147</v>
      </c>
      <c r="Z9" s="12">
        <v>27</v>
      </c>
      <c r="AA9" s="12">
        <v>700</v>
      </c>
      <c r="AB9" s="12">
        <v>4</v>
      </c>
      <c r="AC9" s="22">
        <v>882</v>
      </c>
      <c r="AD9" s="12">
        <v>752</v>
      </c>
      <c r="AE9" s="12">
        <v>755</v>
      </c>
      <c r="AF9" s="29">
        <v>172</v>
      </c>
      <c r="AG9" s="12">
        <v>107</v>
      </c>
      <c r="AH9" s="12">
        <v>661</v>
      </c>
      <c r="AI9" s="162" t="s">
        <v>125</v>
      </c>
      <c r="AJ9" s="13" t="s">
        <v>119</v>
      </c>
      <c r="AK9" s="12">
        <v>1673</v>
      </c>
      <c r="AL9" s="12">
        <v>770</v>
      </c>
      <c r="AM9" s="12">
        <v>2663</v>
      </c>
      <c r="AN9" s="12">
        <v>859</v>
      </c>
      <c r="AO9" s="12">
        <v>143</v>
      </c>
      <c r="AP9" s="12">
        <v>708</v>
      </c>
      <c r="AQ9" s="12">
        <v>466</v>
      </c>
      <c r="AR9" s="12">
        <v>449</v>
      </c>
      <c r="AS9" s="135"/>
      <c r="AT9" s="139" t="s">
        <v>125</v>
      </c>
      <c r="AU9" s="139" t="s">
        <v>4179</v>
      </c>
      <c r="AV9" s="139">
        <v>6999</v>
      </c>
    </row>
    <row r="10" spans="1:48">
      <c r="A10" s="162"/>
      <c r="B10" s="13" t="s">
        <v>120</v>
      </c>
      <c r="C10" s="12">
        <v>0</v>
      </c>
      <c r="D10" s="12">
        <v>0</v>
      </c>
      <c r="E10" s="12">
        <v>336</v>
      </c>
      <c r="F10" s="12">
        <v>176</v>
      </c>
      <c r="G10" s="12">
        <v>1343</v>
      </c>
      <c r="H10" s="12">
        <v>690</v>
      </c>
      <c r="I10" s="12">
        <v>1457</v>
      </c>
      <c r="J10" s="12">
        <v>776</v>
      </c>
      <c r="K10" s="29">
        <v>3136</v>
      </c>
      <c r="L10" s="29">
        <v>1642</v>
      </c>
      <c r="M10" s="12">
        <v>0</v>
      </c>
      <c r="N10" s="12">
        <v>24</v>
      </c>
      <c r="O10" s="12">
        <v>60</v>
      </c>
      <c r="P10" s="12">
        <v>74</v>
      </c>
      <c r="Q10" s="29">
        <v>158</v>
      </c>
      <c r="R10" s="162"/>
      <c r="S10" s="13" t="s">
        <v>120</v>
      </c>
      <c r="T10" s="29">
        <v>96</v>
      </c>
      <c r="U10" s="12">
        <v>28</v>
      </c>
      <c r="V10" s="12">
        <v>3</v>
      </c>
      <c r="W10" s="12">
        <v>19</v>
      </c>
      <c r="X10" s="12">
        <v>1</v>
      </c>
      <c r="Y10" s="12">
        <v>32</v>
      </c>
      <c r="Z10" s="12">
        <v>11</v>
      </c>
      <c r="AA10" s="12">
        <v>107</v>
      </c>
      <c r="AB10" s="12">
        <v>0</v>
      </c>
      <c r="AC10" s="22">
        <v>151</v>
      </c>
      <c r="AD10" s="12">
        <v>147</v>
      </c>
      <c r="AE10" s="12">
        <v>131</v>
      </c>
      <c r="AF10" s="29">
        <v>17</v>
      </c>
      <c r="AG10" s="12">
        <v>16</v>
      </c>
      <c r="AH10" s="12">
        <v>84</v>
      </c>
      <c r="AI10" s="162"/>
      <c r="AJ10" s="13" t="s">
        <v>120</v>
      </c>
      <c r="AK10" s="12">
        <v>537</v>
      </c>
      <c r="AL10" s="12">
        <v>295</v>
      </c>
      <c r="AM10" s="12">
        <v>321</v>
      </c>
      <c r="AN10" s="12">
        <v>174</v>
      </c>
      <c r="AO10" s="12">
        <v>40</v>
      </c>
      <c r="AP10" s="12">
        <v>120</v>
      </c>
      <c r="AQ10" s="12">
        <v>89</v>
      </c>
      <c r="AR10" s="12">
        <v>76</v>
      </c>
      <c r="AS10" s="135"/>
      <c r="AT10" s="139" t="s">
        <v>125</v>
      </c>
      <c r="AU10" s="139" t="s">
        <v>4180</v>
      </c>
      <c r="AV10" s="139">
        <v>1179</v>
      </c>
    </row>
    <row r="11" spans="1:48">
      <c r="A11" s="162"/>
      <c r="B11" s="34" t="s">
        <v>102</v>
      </c>
      <c r="C11" s="35">
        <v>45</v>
      </c>
      <c r="D11" s="35">
        <v>28</v>
      </c>
      <c r="E11" s="35">
        <v>1871</v>
      </c>
      <c r="F11" s="35">
        <v>974</v>
      </c>
      <c r="G11" s="35">
        <v>6406</v>
      </c>
      <c r="H11" s="35">
        <v>3330</v>
      </c>
      <c r="I11" s="35">
        <v>13588</v>
      </c>
      <c r="J11" s="35">
        <v>6948</v>
      </c>
      <c r="K11" s="35">
        <v>21910</v>
      </c>
      <c r="L11" s="35">
        <v>11280</v>
      </c>
      <c r="M11" s="35">
        <v>9</v>
      </c>
      <c r="N11" s="35">
        <v>182</v>
      </c>
      <c r="O11" s="35">
        <v>402</v>
      </c>
      <c r="P11" s="35">
        <v>701</v>
      </c>
      <c r="Q11" s="35">
        <v>1294</v>
      </c>
      <c r="R11" s="162"/>
      <c r="S11" s="34" t="s">
        <v>102</v>
      </c>
      <c r="T11" s="35">
        <v>593</v>
      </c>
      <c r="U11" s="35">
        <v>158</v>
      </c>
      <c r="V11" s="35">
        <v>3</v>
      </c>
      <c r="W11" s="35">
        <v>263</v>
      </c>
      <c r="X11" s="35">
        <v>5</v>
      </c>
      <c r="Y11" s="35">
        <v>179</v>
      </c>
      <c r="Z11" s="35">
        <v>38</v>
      </c>
      <c r="AA11" s="35">
        <v>807</v>
      </c>
      <c r="AB11" s="35">
        <v>4</v>
      </c>
      <c r="AC11" s="35">
        <v>1033</v>
      </c>
      <c r="AD11" s="35">
        <v>899</v>
      </c>
      <c r="AE11" s="35">
        <v>886</v>
      </c>
      <c r="AF11" s="35">
        <v>189</v>
      </c>
      <c r="AG11" s="35">
        <v>123</v>
      </c>
      <c r="AH11" s="35">
        <v>745</v>
      </c>
      <c r="AI11" s="162"/>
      <c r="AJ11" s="34" t="s">
        <v>102</v>
      </c>
      <c r="AK11" s="35">
        <v>2210</v>
      </c>
      <c r="AL11" s="35">
        <v>1065</v>
      </c>
      <c r="AM11" s="35">
        <v>2984</v>
      </c>
      <c r="AN11" s="35">
        <v>1033</v>
      </c>
      <c r="AO11" s="35">
        <v>183</v>
      </c>
      <c r="AP11" s="35">
        <v>828</v>
      </c>
      <c r="AQ11" s="35">
        <v>555</v>
      </c>
      <c r="AR11" s="35">
        <v>525</v>
      </c>
      <c r="AS11" s="135"/>
      <c r="AT11" s="139" t="s">
        <v>125</v>
      </c>
      <c r="AU11" s="139" t="s">
        <v>4181</v>
      </c>
      <c r="AV11" s="139">
        <v>8178</v>
      </c>
    </row>
    <row r="12" spans="1:48">
      <c r="A12" s="162" t="s">
        <v>126</v>
      </c>
      <c r="B12" s="13" t="s">
        <v>119</v>
      </c>
      <c r="C12" s="12">
        <v>5</v>
      </c>
      <c r="D12" s="12">
        <v>3</v>
      </c>
      <c r="E12" s="12">
        <v>2702</v>
      </c>
      <c r="F12" s="12">
        <v>1411</v>
      </c>
      <c r="G12" s="12">
        <v>9654</v>
      </c>
      <c r="H12" s="12">
        <v>4960</v>
      </c>
      <c r="I12" s="12">
        <v>16521</v>
      </c>
      <c r="J12" s="12">
        <v>8255</v>
      </c>
      <c r="K12" s="29">
        <v>28882</v>
      </c>
      <c r="L12" s="29">
        <v>14629</v>
      </c>
      <c r="M12" s="12">
        <v>2</v>
      </c>
      <c r="N12" s="12">
        <v>317</v>
      </c>
      <c r="O12" s="12">
        <v>713</v>
      </c>
      <c r="P12" s="12">
        <v>972</v>
      </c>
      <c r="Q12" s="29">
        <v>2004</v>
      </c>
      <c r="R12" s="162" t="s">
        <v>126</v>
      </c>
      <c r="S12" s="13" t="s">
        <v>119</v>
      </c>
      <c r="T12" s="29">
        <v>1160</v>
      </c>
      <c r="U12" s="12">
        <v>803</v>
      </c>
      <c r="V12" s="12">
        <v>113</v>
      </c>
      <c r="W12" s="12">
        <v>92</v>
      </c>
      <c r="X12" s="12">
        <v>3</v>
      </c>
      <c r="Y12" s="12">
        <v>317</v>
      </c>
      <c r="Z12" s="12">
        <v>79</v>
      </c>
      <c r="AA12" s="12">
        <v>920</v>
      </c>
      <c r="AB12" s="12">
        <v>0</v>
      </c>
      <c r="AC12" s="22">
        <v>1319</v>
      </c>
      <c r="AD12" s="12">
        <v>1222</v>
      </c>
      <c r="AE12" s="12">
        <v>1227</v>
      </c>
      <c r="AF12" s="29">
        <v>997</v>
      </c>
      <c r="AG12" s="12">
        <v>610</v>
      </c>
      <c r="AH12" s="12">
        <v>993</v>
      </c>
      <c r="AI12" s="162" t="s">
        <v>126</v>
      </c>
      <c r="AJ12" s="13" t="s">
        <v>119</v>
      </c>
      <c r="AK12" s="12">
        <v>13011</v>
      </c>
      <c r="AL12" s="12">
        <v>4170</v>
      </c>
      <c r="AM12" s="12">
        <v>3750</v>
      </c>
      <c r="AN12" s="12">
        <v>1163</v>
      </c>
      <c r="AO12" s="12">
        <v>648</v>
      </c>
      <c r="AP12" s="12">
        <v>1313</v>
      </c>
      <c r="AQ12" s="12">
        <v>1040</v>
      </c>
      <c r="AR12" s="12">
        <v>1025</v>
      </c>
      <c r="AS12" s="135"/>
      <c r="AT12" s="139" t="s">
        <v>126</v>
      </c>
      <c r="AU12" s="139" t="s">
        <v>4182</v>
      </c>
      <c r="AV12" s="139">
        <v>20511</v>
      </c>
    </row>
    <row r="13" spans="1:48">
      <c r="A13" s="162"/>
      <c r="B13" s="13" t="s">
        <v>120</v>
      </c>
      <c r="C13" s="12">
        <v>0</v>
      </c>
      <c r="D13" s="12">
        <v>0</v>
      </c>
      <c r="E13" s="12">
        <v>572</v>
      </c>
      <c r="F13" s="12">
        <v>304</v>
      </c>
      <c r="G13" s="12">
        <v>3701</v>
      </c>
      <c r="H13" s="12">
        <v>1899</v>
      </c>
      <c r="I13" s="12">
        <v>5049</v>
      </c>
      <c r="J13" s="12">
        <v>2505</v>
      </c>
      <c r="K13" s="29">
        <v>9322</v>
      </c>
      <c r="L13" s="29">
        <v>4708</v>
      </c>
      <c r="M13" s="12">
        <v>0</v>
      </c>
      <c r="N13" s="12">
        <v>44</v>
      </c>
      <c r="O13" s="12">
        <v>156</v>
      </c>
      <c r="P13" s="12">
        <v>191</v>
      </c>
      <c r="Q13" s="29">
        <v>391</v>
      </c>
      <c r="R13" s="162"/>
      <c r="S13" s="13" t="s">
        <v>120</v>
      </c>
      <c r="T13" s="29">
        <v>240</v>
      </c>
      <c r="U13" s="12">
        <v>171</v>
      </c>
      <c r="V13" s="12">
        <v>133</v>
      </c>
      <c r="W13" s="12">
        <v>8</v>
      </c>
      <c r="X13" s="12">
        <v>5</v>
      </c>
      <c r="Y13" s="12">
        <v>103</v>
      </c>
      <c r="Z13" s="12">
        <v>24</v>
      </c>
      <c r="AA13" s="12">
        <v>240</v>
      </c>
      <c r="AB13" s="12">
        <v>0</v>
      </c>
      <c r="AC13" s="22">
        <v>372</v>
      </c>
      <c r="AD13" s="12">
        <v>335</v>
      </c>
      <c r="AE13" s="12">
        <v>327</v>
      </c>
      <c r="AF13" s="29">
        <v>158</v>
      </c>
      <c r="AG13" s="12">
        <v>115</v>
      </c>
      <c r="AH13" s="12">
        <v>153</v>
      </c>
      <c r="AI13" s="162"/>
      <c r="AJ13" s="13" t="s">
        <v>120</v>
      </c>
      <c r="AK13" s="12">
        <v>5448</v>
      </c>
      <c r="AL13" s="12">
        <v>2308</v>
      </c>
      <c r="AM13" s="12">
        <v>408</v>
      </c>
      <c r="AN13" s="12">
        <v>170</v>
      </c>
      <c r="AO13" s="12">
        <v>236</v>
      </c>
      <c r="AP13" s="12">
        <v>257</v>
      </c>
      <c r="AQ13" s="12">
        <v>261</v>
      </c>
      <c r="AR13" s="12">
        <v>230</v>
      </c>
      <c r="AS13" s="135"/>
      <c r="AT13" s="139" t="s">
        <v>126</v>
      </c>
      <c r="AU13" s="139" t="s">
        <v>4183</v>
      </c>
      <c r="AV13" s="139">
        <v>6264</v>
      </c>
    </row>
    <row r="14" spans="1:48">
      <c r="A14" s="162"/>
      <c r="B14" s="34" t="s">
        <v>102</v>
      </c>
      <c r="C14" s="35">
        <v>5</v>
      </c>
      <c r="D14" s="35">
        <v>3</v>
      </c>
      <c r="E14" s="35">
        <v>3274</v>
      </c>
      <c r="F14" s="35">
        <v>1715</v>
      </c>
      <c r="G14" s="35">
        <v>13355</v>
      </c>
      <c r="H14" s="35">
        <v>6859</v>
      </c>
      <c r="I14" s="35">
        <v>21570</v>
      </c>
      <c r="J14" s="35">
        <v>10760</v>
      </c>
      <c r="K14" s="35">
        <v>38204</v>
      </c>
      <c r="L14" s="35">
        <v>19337</v>
      </c>
      <c r="M14" s="35">
        <v>2</v>
      </c>
      <c r="N14" s="35">
        <v>361</v>
      </c>
      <c r="O14" s="35">
        <v>869</v>
      </c>
      <c r="P14" s="35">
        <v>1163</v>
      </c>
      <c r="Q14" s="35">
        <v>2395</v>
      </c>
      <c r="R14" s="162"/>
      <c r="S14" s="34" t="s">
        <v>102</v>
      </c>
      <c r="T14" s="35">
        <v>1400</v>
      </c>
      <c r="U14" s="35">
        <v>974</v>
      </c>
      <c r="V14" s="35">
        <v>246</v>
      </c>
      <c r="W14" s="35">
        <v>100</v>
      </c>
      <c r="X14" s="35">
        <v>8</v>
      </c>
      <c r="Y14" s="35">
        <v>420</v>
      </c>
      <c r="Z14" s="35">
        <v>103</v>
      </c>
      <c r="AA14" s="35">
        <v>1160</v>
      </c>
      <c r="AB14" s="35">
        <v>0</v>
      </c>
      <c r="AC14" s="35">
        <v>1691</v>
      </c>
      <c r="AD14" s="35">
        <v>1557</v>
      </c>
      <c r="AE14" s="35">
        <v>1554</v>
      </c>
      <c r="AF14" s="35">
        <v>1155</v>
      </c>
      <c r="AG14" s="35">
        <v>725</v>
      </c>
      <c r="AH14" s="35">
        <v>1146</v>
      </c>
      <c r="AI14" s="162"/>
      <c r="AJ14" s="34" t="s">
        <v>102</v>
      </c>
      <c r="AK14" s="35">
        <v>18459</v>
      </c>
      <c r="AL14" s="35">
        <v>6478</v>
      </c>
      <c r="AM14" s="35">
        <v>4158</v>
      </c>
      <c r="AN14" s="35">
        <v>1333</v>
      </c>
      <c r="AO14" s="35">
        <v>884</v>
      </c>
      <c r="AP14" s="35">
        <v>1570</v>
      </c>
      <c r="AQ14" s="35">
        <v>1301</v>
      </c>
      <c r="AR14" s="35">
        <v>1255</v>
      </c>
      <c r="AS14" s="135"/>
      <c r="AT14" s="139" t="s">
        <v>126</v>
      </c>
      <c r="AU14" s="139" t="s">
        <v>4184</v>
      </c>
      <c r="AV14" s="139">
        <v>26775</v>
      </c>
    </row>
    <row r="15" spans="1:48">
      <c r="A15" s="162" t="s">
        <v>127</v>
      </c>
      <c r="B15" s="13" t="s">
        <v>119</v>
      </c>
      <c r="C15" s="12">
        <v>62</v>
      </c>
      <c r="D15" s="12">
        <v>32</v>
      </c>
      <c r="E15" s="12">
        <v>11150</v>
      </c>
      <c r="F15" s="12">
        <v>5817</v>
      </c>
      <c r="G15" s="12">
        <v>13514</v>
      </c>
      <c r="H15" s="12">
        <v>7011</v>
      </c>
      <c r="I15" s="12">
        <v>14399</v>
      </c>
      <c r="J15" s="12">
        <v>7266</v>
      </c>
      <c r="K15" s="29">
        <v>39125</v>
      </c>
      <c r="L15" s="29">
        <v>20126</v>
      </c>
      <c r="M15" s="12">
        <v>6</v>
      </c>
      <c r="N15" s="12">
        <v>860</v>
      </c>
      <c r="O15" s="12">
        <v>911</v>
      </c>
      <c r="P15" s="12">
        <v>918</v>
      </c>
      <c r="Q15" s="29">
        <v>2695</v>
      </c>
      <c r="R15" s="162" t="s">
        <v>127</v>
      </c>
      <c r="S15" s="13" t="s">
        <v>119</v>
      </c>
      <c r="T15" s="29">
        <v>842</v>
      </c>
      <c r="U15" s="12">
        <v>175</v>
      </c>
      <c r="V15" s="12">
        <v>0</v>
      </c>
      <c r="W15" s="12">
        <v>395</v>
      </c>
      <c r="X15" s="12">
        <v>2</v>
      </c>
      <c r="Y15" s="12">
        <v>161</v>
      </c>
      <c r="Z15" s="12">
        <v>145</v>
      </c>
      <c r="AA15" s="12">
        <v>1132</v>
      </c>
      <c r="AB15" s="12">
        <v>5</v>
      </c>
      <c r="AC15" s="22">
        <v>1445</v>
      </c>
      <c r="AD15" s="12">
        <v>1334</v>
      </c>
      <c r="AE15" s="12">
        <v>1010</v>
      </c>
      <c r="AF15" s="29">
        <v>889</v>
      </c>
      <c r="AG15" s="12">
        <v>177</v>
      </c>
      <c r="AH15" s="12">
        <v>929</v>
      </c>
      <c r="AI15" s="162" t="s">
        <v>127</v>
      </c>
      <c r="AJ15" s="13" t="s">
        <v>119</v>
      </c>
      <c r="AK15" s="12">
        <v>6804</v>
      </c>
      <c r="AL15" s="12">
        <v>2848</v>
      </c>
      <c r="AM15" s="12">
        <v>2648</v>
      </c>
      <c r="AN15" s="12">
        <v>1140</v>
      </c>
      <c r="AO15" s="12">
        <v>237</v>
      </c>
      <c r="AP15" s="12">
        <v>1154</v>
      </c>
      <c r="AQ15" s="12">
        <v>383</v>
      </c>
      <c r="AR15" s="12">
        <v>359</v>
      </c>
      <c r="AS15" s="135"/>
      <c r="AT15" s="139" t="s">
        <v>127</v>
      </c>
      <c r="AU15" s="139" t="s">
        <v>4185</v>
      </c>
      <c r="AV15" s="139">
        <v>12100</v>
      </c>
    </row>
    <row r="16" spans="1:48">
      <c r="A16" s="162"/>
      <c r="B16" s="13" t="s">
        <v>120</v>
      </c>
      <c r="C16" s="12">
        <v>0</v>
      </c>
      <c r="D16" s="12">
        <v>0</v>
      </c>
      <c r="E16" s="12">
        <v>1600</v>
      </c>
      <c r="F16" s="12">
        <v>805</v>
      </c>
      <c r="G16" s="12">
        <v>1897</v>
      </c>
      <c r="H16" s="12">
        <v>965</v>
      </c>
      <c r="I16" s="12">
        <v>2085</v>
      </c>
      <c r="J16" s="12">
        <v>1062</v>
      </c>
      <c r="K16" s="29">
        <v>5582</v>
      </c>
      <c r="L16" s="29">
        <v>2832</v>
      </c>
      <c r="M16" s="12">
        <v>0</v>
      </c>
      <c r="N16" s="12">
        <v>93</v>
      </c>
      <c r="O16" s="12">
        <v>99</v>
      </c>
      <c r="P16" s="12">
        <v>99</v>
      </c>
      <c r="Q16" s="29">
        <v>291</v>
      </c>
      <c r="R16" s="162"/>
      <c r="S16" s="13" t="s">
        <v>120</v>
      </c>
      <c r="T16" s="29">
        <v>139</v>
      </c>
      <c r="U16" s="12">
        <v>42</v>
      </c>
      <c r="V16" s="12">
        <v>11</v>
      </c>
      <c r="W16" s="12">
        <v>13</v>
      </c>
      <c r="X16" s="12">
        <v>2</v>
      </c>
      <c r="Y16" s="12">
        <v>58</v>
      </c>
      <c r="Z16" s="12">
        <v>40</v>
      </c>
      <c r="AA16" s="12">
        <v>96</v>
      </c>
      <c r="AB16" s="12">
        <v>0</v>
      </c>
      <c r="AC16" s="22">
        <v>196</v>
      </c>
      <c r="AD16" s="12">
        <v>187</v>
      </c>
      <c r="AE16" s="12">
        <v>158</v>
      </c>
      <c r="AF16" s="29">
        <v>93</v>
      </c>
      <c r="AG16" s="12">
        <v>41</v>
      </c>
      <c r="AH16" s="12">
        <v>93</v>
      </c>
      <c r="AI16" s="162"/>
      <c r="AJ16" s="13" t="s">
        <v>120</v>
      </c>
      <c r="AK16" s="12">
        <v>1875</v>
      </c>
      <c r="AL16" s="12">
        <v>804</v>
      </c>
      <c r="AM16" s="12">
        <v>313</v>
      </c>
      <c r="AN16" s="12">
        <v>109</v>
      </c>
      <c r="AO16" s="12">
        <v>79</v>
      </c>
      <c r="AP16" s="12">
        <v>174</v>
      </c>
      <c r="AQ16" s="12">
        <v>104</v>
      </c>
      <c r="AR16" s="12">
        <v>95</v>
      </c>
      <c r="AS16" s="135"/>
      <c r="AT16" s="139" t="s">
        <v>127</v>
      </c>
      <c r="AU16" s="139" t="s">
        <v>4186</v>
      </c>
      <c r="AV16" s="139">
        <v>2501</v>
      </c>
    </row>
    <row r="17" spans="1:48">
      <c r="A17" s="162"/>
      <c r="B17" s="34" t="s">
        <v>102</v>
      </c>
      <c r="C17" s="35">
        <v>62</v>
      </c>
      <c r="D17" s="35">
        <v>32</v>
      </c>
      <c r="E17" s="35">
        <v>12750</v>
      </c>
      <c r="F17" s="35">
        <v>6622</v>
      </c>
      <c r="G17" s="35">
        <v>15411</v>
      </c>
      <c r="H17" s="35">
        <v>7976</v>
      </c>
      <c r="I17" s="35">
        <v>16484</v>
      </c>
      <c r="J17" s="35">
        <v>8328</v>
      </c>
      <c r="K17" s="35">
        <v>44707</v>
      </c>
      <c r="L17" s="35">
        <v>22958</v>
      </c>
      <c r="M17" s="35">
        <v>6</v>
      </c>
      <c r="N17" s="35">
        <v>953</v>
      </c>
      <c r="O17" s="35">
        <v>1010</v>
      </c>
      <c r="P17" s="35">
        <v>1017</v>
      </c>
      <c r="Q17" s="35">
        <v>2986</v>
      </c>
      <c r="R17" s="162"/>
      <c r="S17" s="34" t="s">
        <v>102</v>
      </c>
      <c r="T17" s="35">
        <v>981</v>
      </c>
      <c r="U17" s="35">
        <v>217</v>
      </c>
      <c r="V17" s="35">
        <v>11</v>
      </c>
      <c r="W17" s="35">
        <v>408</v>
      </c>
      <c r="X17" s="35">
        <v>4</v>
      </c>
      <c r="Y17" s="35">
        <v>219</v>
      </c>
      <c r="Z17" s="35">
        <v>185</v>
      </c>
      <c r="AA17" s="35">
        <v>1228</v>
      </c>
      <c r="AB17" s="35">
        <v>5</v>
      </c>
      <c r="AC17" s="35">
        <v>1641</v>
      </c>
      <c r="AD17" s="35">
        <v>1521</v>
      </c>
      <c r="AE17" s="35">
        <v>1168</v>
      </c>
      <c r="AF17" s="35">
        <v>982</v>
      </c>
      <c r="AG17" s="35">
        <v>218</v>
      </c>
      <c r="AH17" s="35">
        <v>1022</v>
      </c>
      <c r="AI17" s="162"/>
      <c r="AJ17" s="34" t="s">
        <v>102</v>
      </c>
      <c r="AK17" s="35">
        <v>8679</v>
      </c>
      <c r="AL17" s="35">
        <v>3652</v>
      </c>
      <c r="AM17" s="35">
        <v>2961</v>
      </c>
      <c r="AN17" s="35">
        <v>1249</v>
      </c>
      <c r="AO17" s="35">
        <v>316</v>
      </c>
      <c r="AP17" s="35">
        <v>1328</v>
      </c>
      <c r="AQ17" s="35">
        <v>487</v>
      </c>
      <c r="AR17" s="35">
        <v>454</v>
      </c>
      <c r="AS17" s="135"/>
      <c r="AT17" s="139" t="s">
        <v>127</v>
      </c>
      <c r="AU17" s="139" t="s">
        <v>4187</v>
      </c>
      <c r="AV17" s="139">
        <v>14601</v>
      </c>
    </row>
    <row r="18" spans="1:48">
      <c r="A18" s="162" t="s">
        <v>128</v>
      </c>
      <c r="B18" s="13" t="s">
        <v>119</v>
      </c>
      <c r="C18" s="12">
        <v>143</v>
      </c>
      <c r="D18" s="12">
        <v>81</v>
      </c>
      <c r="E18" s="12">
        <v>16341</v>
      </c>
      <c r="F18" s="12">
        <v>8850</v>
      </c>
      <c r="G18" s="12">
        <v>24982</v>
      </c>
      <c r="H18" s="12">
        <v>13420</v>
      </c>
      <c r="I18" s="12">
        <v>22011</v>
      </c>
      <c r="J18" s="12">
        <v>11802</v>
      </c>
      <c r="K18" s="29">
        <v>63477</v>
      </c>
      <c r="L18" s="29">
        <v>34153</v>
      </c>
      <c r="M18" s="12">
        <v>12</v>
      </c>
      <c r="N18" s="12">
        <v>659</v>
      </c>
      <c r="O18" s="12">
        <v>946</v>
      </c>
      <c r="P18" s="12">
        <v>860</v>
      </c>
      <c r="Q18" s="29">
        <v>2477</v>
      </c>
      <c r="R18" s="162" t="s">
        <v>128</v>
      </c>
      <c r="S18" s="13" t="s">
        <v>119</v>
      </c>
      <c r="T18" s="29">
        <v>913</v>
      </c>
      <c r="U18" s="12">
        <v>142</v>
      </c>
      <c r="V18" s="12">
        <v>0</v>
      </c>
      <c r="W18" s="12">
        <v>159</v>
      </c>
      <c r="X18" s="12">
        <v>1</v>
      </c>
      <c r="Y18" s="12">
        <v>120</v>
      </c>
      <c r="Z18" s="12">
        <v>193</v>
      </c>
      <c r="AA18" s="12">
        <v>2686</v>
      </c>
      <c r="AB18" s="12">
        <v>0</v>
      </c>
      <c r="AC18" s="22">
        <v>3000</v>
      </c>
      <c r="AD18" s="12">
        <v>1838</v>
      </c>
      <c r="AE18" s="12">
        <v>349</v>
      </c>
      <c r="AF18" s="29">
        <v>0</v>
      </c>
      <c r="AG18" s="12">
        <v>0</v>
      </c>
      <c r="AH18" s="12">
        <v>1029</v>
      </c>
      <c r="AI18" s="162" t="s">
        <v>128</v>
      </c>
      <c r="AJ18" s="13" t="s">
        <v>119</v>
      </c>
      <c r="AK18" s="12">
        <v>758</v>
      </c>
      <c r="AL18" s="12">
        <v>352</v>
      </c>
      <c r="AM18" s="12">
        <v>442</v>
      </c>
      <c r="AN18" s="12">
        <v>64</v>
      </c>
      <c r="AO18" s="12">
        <v>66</v>
      </c>
      <c r="AP18" s="12">
        <v>762</v>
      </c>
      <c r="AQ18" s="12">
        <v>235</v>
      </c>
      <c r="AR18" s="12">
        <v>197</v>
      </c>
      <c r="AS18" s="135"/>
      <c r="AT18" s="139" t="s">
        <v>128</v>
      </c>
      <c r="AU18" s="139" t="s">
        <v>4188</v>
      </c>
      <c r="AV18" s="139">
        <v>1642</v>
      </c>
    </row>
    <row r="19" spans="1:48">
      <c r="A19" s="162"/>
      <c r="B19" s="13" t="s">
        <v>120</v>
      </c>
      <c r="C19" s="12">
        <v>0</v>
      </c>
      <c r="D19" s="12">
        <v>0</v>
      </c>
      <c r="E19" s="12">
        <v>874</v>
      </c>
      <c r="F19" s="12">
        <v>491</v>
      </c>
      <c r="G19" s="12">
        <v>1819</v>
      </c>
      <c r="H19" s="12">
        <v>966</v>
      </c>
      <c r="I19" s="12">
        <v>1919</v>
      </c>
      <c r="J19" s="12">
        <v>1044</v>
      </c>
      <c r="K19" s="29">
        <v>4612</v>
      </c>
      <c r="L19" s="29">
        <v>2501</v>
      </c>
      <c r="M19" s="12">
        <v>0</v>
      </c>
      <c r="N19" s="12">
        <v>22</v>
      </c>
      <c r="O19" s="12">
        <v>48</v>
      </c>
      <c r="P19" s="12">
        <v>43</v>
      </c>
      <c r="Q19" s="29">
        <v>113</v>
      </c>
      <c r="R19" s="162"/>
      <c r="S19" s="13" t="s">
        <v>120</v>
      </c>
      <c r="T19" s="29">
        <v>38</v>
      </c>
      <c r="U19" s="12">
        <v>4</v>
      </c>
      <c r="V19" s="12">
        <v>0</v>
      </c>
      <c r="W19" s="12">
        <v>5</v>
      </c>
      <c r="X19" s="12">
        <v>2</v>
      </c>
      <c r="Y19" s="12">
        <v>32</v>
      </c>
      <c r="Z19" s="12">
        <v>14</v>
      </c>
      <c r="AA19" s="12">
        <v>196</v>
      </c>
      <c r="AB19" s="12">
        <v>0</v>
      </c>
      <c r="AC19" s="22">
        <v>244</v>
      </c>
      <c r="AD19" s="12">
        <v>168</v>
      </c>
      <c r="AE19" s="12">
        <v>30</v>
      </c>
      <c r="AF19" s="29">
        <v>0</v>
      </c>
      <c r="AG19" s="12">
        <v>0</v>
      </c>
      <c r="AH19" s="12">
        <v>45</v>
      </c>
      <c r="AI19" s="162"/>
      <c r="AJ19" s="13" t="s">
        <v>120</v>
      </c>
      <c r="AK19" s="12">
        <v>326</v>
      </c>
      <c r="AL19" s="12">
        <v>133</v>
      </c>
      <c r="AM19" s="12">
        <v>59</v>
      </c>
      <c r="AN19" s="12">
        <v>5</v>
      </c>
      <c r="AO19" s="12">
        <v>11</v>
      </c>
      <c r="AP19" s="12">
        <v>24</v>
      </c>
      <c r="AQ19" s="12">
        <v>18</v>
      </c>
      <c r="AR19" s="12">
        <v>14</v>
      </c>
      <c r="AS19" s="135"/>
      <c r="AT19" s="139" t="s">
        <v>128</v>
      </c>
      <c r="AU19" s="139" t="s">
        <v>4189</v>
      </c>
      <c r="AV19" s="139">
        <v>444</v>
      </c>
    </row>
    <row r="20" spans="1:48">
      <c r="A20" s="162"/>
      <c r="B20" s="34" t="s">
        <v>102</v>
      </c>
      <c r="C20" s="35">
        <v>143</v>
      </c>
      <c r="D20" s="35">
        <v>81</v>
      </c>
      <c r="E20" s="35">
        <v>17215</v>
      </c>
      <c r="F20" s="35">
        <v>9341</v>
      </c>
      <c r="G20" s="35">
        <v>26801</v>
      </c>
      <c r="H20" s="35">
        <v>14386</v>
      </c>
      <c r="I20" s="35">
        <v>23930</v>
      </c>
      <c r="J20" s="35">
        <v>12846</v>
      </c>
      <c r="K20" s="35">
        <v>68089</v>
      </c>
      <c r="L20" s="35">
        <v>36654</v>
      </c>
      <c r="M20" s="35">
        <v>12</v>
      </c>
      <c r="N20" s="35">
        <v>681</v>
      </c>
      <c r="O20" s="35">
        <v>994</v>
      </c>
      <c r="P20" s="35">
        <v>903</v>
      </c>
      <c r="Q20" s="35">
        <v>2590</v>
      </c>
      <c r="R20" s="162"/>
      <c r="S20" s="34" t="s">
        <v>102</v>
      </c>
      <c r="T20" s="35">
        <v>951</v>
      </c>
      <c r="U20" s="35">
        <v>146</v>
      </c>
      <c r="V20" s="35">
        <v>0</v>
      </c>
      <c r="W20" s="35">
        <v>164</v>
      </c>
      <c r="X20" s="35">
        <v>3</v>
      </c>
      <c r="Y20" s="35">
        <v>152</v>
      </c>
      <c r="Z20" s="35">
        <v>207</v>
      </c>
      <c r="AA20" s="35">
        <v>2882</v>
      </c>
      <c r="AB20" s="35">
        <v>0</v>
      </c>
      <c r="AC20" s="35">
        <v>3244</v>
      </c>
      <c r="AD20" s="35">
        <v>2006</v>
      </c>
      <c r="AE20" s="35">
        <v>379</v>
      </c>
      <c r="AF20" s="35">
        <v>0</v>
      </c>
      <c r="AG20" s="35">
        <v>0</v>
      </c>
      <c r="AH20" s="35">
        <v>1074</v>
      </c>
      <c r="AI20" s="162"/>
      <c r="AJ20" s="34" t="s">
        <v>102</v>
      </c>
      <c r="AK20" s="35">
        <v>1084</v>
      </c>
      <c r="AL20" s="35">
        <v>485</v>
      </c>
      <c r="AM20" s="35">
        <v>501</v>
      </c>
      <c r="AN20" s="35">
        <v>69</v>
      </c>
      <c r="AO20" s="35">
        <v>77</v>
      </c>
      <c r="AP20" s="35">
        <v>786</v>
      </c>
      <c r="AQ20" s="35">
        <v>253</v>
      </c>
      <c r="AR20" s="35">
        <v>211</v>
      </c>
      <c r="AS20" s="135"/>
      <c r="AT20" s="139" t="s">
        <v>128</v>
      </c>
      <c r="AU20" s="139" t="s">
        <v>4190</v>
      </c>
      <c r="AV20" s="139">
        <v>2086</v>
      </c>
    </row>
    <row r="21" spans="1:48">
      <c r="A21" s="162" t="s">
        <v>6</v>
      </c>
      <c r="B21" s="13" t="s">
        <v>119</v>
      </c>
      <c r="C21" s="12">
        <v>57</v>
      </c>
      <c r="D21" s="12">
        <v>25</v>
      </c>
      <c r="E21" s="12">
        <v>4479</v>
      </c>
      <c r="F21" s="12">
        <v>2340</v>
      </c>
      <c r="G21" s="12">
        <v>9607</v>
      </c>
      <c r="H21" s="12">
        <v>5143</v>
      </c>
      <c r="I21" s="12">
        <v>13403</v>
      </c>
      <c r="J21" s="12">
        <v>7077</v>
      </c>
      <c r="K21" s="29">
        <v>27546</v>
      </c>
      <c r="L21" s="29">
        <v>14585</v>
      </c>
      <c r="M21" s="12">
        <v>4</v>
      </c>
      <c r="N21" s="12">
        <v>186</v>
      </c>
      <c r="O21" s="12">
        <v>372</v>
      </c>
      <c r="P21" s="12">
        <v>454</v>
      </c>
      <c r="Q21" s="29">
        <v>1016</v>
      </c>
      <c r="R21" s="162" t="s">
        <v>6</v>
      </c>
      <c r="S21" s="13" t="s">
        <v>119</v>
      </c>
      <c r="T21" s="29">
        <v>461</v>
      </c>
      <c r="U21" s="12">
        <v>142</v>
      </c>
      <c r="V21" s="12">
        <v>0</v>
      </c>
      <c r="W21" s="12">
        <v>175</v>
      </c>
      <c r="X21" s="12">
        <v>0</v>
      </c>
      <c r="Y21" s="12">
        <v>56</v>
      </c>
      <c r="Z21" s="12">
        <v>65</v>
      </c>
      <c r="AA21" s="12">
        <v>1242</v>
      </c>
      <c r="AB21" s="12">
        <v>0</v>
      </c>
      <c r="AC21" s="22">
        <v>1363</v>
      </c>
      <c r="AD21" s="12">
        <v>985</v>
      </c>
      <c r="AE21" s="12">
        <v>350</v>
      </c>
      <c r="AF21" s="29">
        <v>0</v>
      </c>
      <c r="AG21" s="12">
        <v>0</v>
      </c>
      <c r="AH21" s="12">
        <v>566</v>
      </c>
      <c r="AI21" s="162" t="s">
        <v>6</v>
      </c>
      <c r="AJ21" s="13" t="s">
        <v>119</v>
      </c>
      <c r="AK21" s="12">
        <v>1318</v>
      </c>
      <c r="AL21" s="12">
        <v>1932</v>
      </c>
      <c r="AM21" s="12">
        <v>602</v>
      </c>
      <c r="AN21" s="12">
        <v>241</v>
      </c>
      <c r="AO21" s="12">
        <v>97</v>
      </c>
      <c r="AP21" s="12">
        <v>580</v>
      </c>
      <c r="AQ21" s="12">
        <v>365</v>
      </c>
      <c r="AR21" s="12">
        <v>333</v>
      </c>
      <c r="AS21" s="135"/>
      <c r="AT21" s="139" t="s">
        <v>6</v>
      </c>
      <c r="AU21" s="139" t="s">
        <v>4191</v>
      </c>
      <c r="AV21" s="139">
        <v>2522</v>
      </c>
    </row>
    <row r="22" spans="1:48">
      <c r="A22" s="162"/>
      <c r="B22" s="13" t="s">
        <v>120</v>
      </c>
      <c r="C22" s="12">
        <v>16</v>
      </c>
      <c r="D22" s="12">
        <v>9</v>
      </c>
      <c r="E22" s="12">
        <v>741</v>
      </c>
      <c r="F22" s="12">
        <v>397</v>
      </c>
      <c r="G22" s="12">
        <v>1400</v>
      </c>
      <c r="H22" s="12">
        <v>757</v>
      </c>
      <c r="I22" s="12">
        <v>1758</v>
      </c>
      <c r="J22" s="12">
        <v>908</v>
      </c>
      <c r="K22" s="29">
        <v>3915</v>
      </c>
      <c r="L22" s="29">
        <v>2071</v>
      </c>
      <c r="M22" s="12">
        <v>1</v>
      </c>
      <c r="N22" s="12">
        <v>24</v>
      </c>
      <c r="O22" s="12">
        <v>34</v>
      </c>
      <c r="P22" s="12">
        <v>47</v>
      </c>
      <c r="Q22" s="29">
        <v>106</v>
      </c>
      <c r="R22" s="162"/>
      <c r="S22" s="13" t="s">
        <v>120</v>
      </c>
      <c r="T22" s="29">
        <v>44</v>
      </c>
      <c r="U22" s="12">
        <v>24</v>
      </c>
      <c r="V22" s="12">
        <v>0</v>
      </c>
      <c r="W22" s="12">
        <v>12</v>
      </c>
      <c r="X22" s="12">
        <v>0</v>
      </c>
      <c r="Y22" s="12">
        <v>33</v>
      </c>
      <c r="Z22" s="12">
        <v>63</v>
      </c>
      <c r="AA22" s="12">
        <v>164</v>
      </c>
      <c r="AB22" s="12">
        <v>0</v>
      </c>
      <c r="AC22" s="22">
        <v>260</v>
      </c>
      <c r="AD22" s="12">
        <v>234</v>
      </c>
      <c r="AE22" s="12">
        <v>111</v>
      </c>
      <c r="AF22" s="29">
        <v>0</v>
      </c>
      <c r="AG22" s="12">
        <v>0</v>
      </c>
      <c r="AH22" s="12">
        <v>47</v>
      </c>
      <c r="AI22" s="162"/>
      <c r="AJ22" s="13" t="s">
        <v>120</v>
      </c>
      <c r="AK22" s="12">
        <v>526</v>
      </c>
      <c r="AL22" s="12">
        <v>313</v>
      </c>
      <c r="AM22" s="12">
        <v>75</v>
      </c>
      <c r="AN22" s="12">
        <v>56</v>
      </c>
      <c r="AO22" s="12">
        <v>33</v>
      </c>
      <c r="AP22" s="12">
        <v>58</v>
      </c>
      <c r="AQ22" s="12">
        <v>51</v>
      </c>
      <c r="AR22" s="12">
        <v>40</v>
      </c>
      <c r="AS22" s="135"/>
      <c r="AT22" s="139" t="s">
        <v>6</v>
      </c>
      <c r="AU22" s="139" t="s">
        <v>4192</v>
      </c>
      <c r="AV22" s="139">
        <v>676</v>
      </c>
    </row>
    <row r="23" spans="1:48">
      <c r="A23" s="162"/>
      <c r="B23" s="34" t="s">
        <v>102</v>
      </c>
      <c r="C23" s="35">
        <v>73</v>
      </c>
      <c r="D23" s="35">
        <v>34</v>
      </c>
      <c r="E23" s="35">
        <v>5220</v>
      </c>
      <c r="F23" s="35">
        <v>2737</v>
      </c>
      <c r="G23" s="35">
        <v>11007</v>
      </c>
      <c r="H23" s="35">
        <v>5900</v>
      </c>
      <c r="I23" s="35">
        <v>15161</v>
      </c>
      <c r="J23" s="35">
        <v>7985</v>
      </c>
      <c r="K23" s="35">
        <v>31461</v>
      </c>
      <c r="L23" s="35">
        <v>16656</v>
      </c>
      <c r="M23" s="35">
        <v>5</v>
      </c>
      <c r="N23" s="35">
        <v>210</v>
      </c>
      <c r="O23" s="35">
        <v>406</v>
      </c>
      <c r="P23" s="35">
        <v>501</v>
      </c>
      <c r="Q23" s="35">
        <v>1122</v>
      </c>
      <c r="R23" s="162"/>
      <c r="S23" s="34" t="s">
        <v>102</v>
      </c>
      <c r="T23" s="35">
        <v>505</v>
      </c>
      <c r="U23" s="35">
        <v>166</v>
      </c>
      <c r="V23" s="35">
        <v>0</v>
      </c>
      <c r="W23" s="35">
        <v>187</v>
      </c>
      <c r="X23" s="35">
        <v>0</v>
      </c>
      <c r="Y23" s="35">
        <v>89</v>
      </c>
      <c r="Z23" s="35">
        <v>128</v>
      </c>
      <c r="AA23" s="35">
        <v>1406</v>
      </c>
      <c r="AB23" s="35">
        <v>0</v>
      </c>
      <c r="AC23" s="35">
        <v>1623</v>
      </c>
      <c r="AD23" s="35">
        <v>1219</v>
      </c>
      <c r="AE23" s="35">
        <v>461</v>
      </c>
      <c r="AF23" s="35">
        <v>0</v>
      </c>
      <c r="AG23" s="35">
        <v>0</v>
      </c>
      <c r="AH23" s="35">
        <v>613</v>
      </c>
      <c r="AI23" s="162"/>
      <c r="AJ23" s="34" t="s">
        <v>102</v>
      </c>
      <c r="AK23" s="35">
        <v>1844</v>
      </c>
      <c r="AL23" s="35">
        <v>2245</v>
      </c>
      <c r="AM23" s="35">
        <v>677</v>
      </c>
      <c r="AN23" s="35">
        <v>297</v>
      </c>
      <c r="AO23" s="35">
        <v>130</v>
      </c>
      <c r="AP23" s="35">
        <v>638</v>
      </c>
      <c r="AQ23" s="35">
        <v>416</v>
      </c>
      <c r="AR23" s="35">
        <v>373</v>
      </c>
      <c r="AS23" s="135"/>
      <c r="AT23" s="139" t="s">
        <v>6</v>
      </c>
      <c r="AU23" s="139" t="s">
        <v>4193</v>
      </c>
      <c r="AV23" s="139">
        <v>3198</v>
      </c>
    </row>
    <row r="24" spans="1:48" ht="14.45" customHeight="1">
      <c r="A24" s="162" t="s">
        <v>3</v>
      </c>
      <c r="B24" s="13" t="s">
        <v>119</v>
      </c>
      <c r="C24" s="12">
        <v>100</v>
      </c>
      <c r="D24" s="12">
        <v>58</v>
      </c>
      <c r="E24" s="12">
        <v>6533</v>
      </c>
      <c r="F24" s="12">
        <v>3540</v>
      </c>
      <c r="G24" s="12">
        <v>61991</v>
      </c>
      <c r="H24" s="12">
        <v>33889</v>
      </c>
      <c r="I24" s="12">
        <v>61648</v>
      </c>
      <c r="J24" s="12">
        <v>33764</v>
      </c>
      <c r="K24" s="29">
        <v>130272</v>
      </c>
      <c r="L24" s="29">
        <v>71251</v>
      </c>
      <c r="M24" s="12">
        <v>2</v>
      </c>
      <c r="N24" s="12">
        <v>208</v>
      </c>
      <c r="O24" s="12">
        <v>1548</v>
      </c>
      <c r="P24" s="12">
        <v>1611</v>
      </c>
      <c r="Q24" s="29">
        <v>3369</v>
      </c>
      <c r="R24" s="162" t="s">
        <v>3</v>
      </c>
      <c r="S24" s="13" t="s">
        <v>119</v>
      </c>
      <c r="T24" s="29">
        <v>1176</v>
      </c>
      <c r="U24" s="12">
        <v>368</v>
      </c>
      <c r="V24" s="12">
        <v>0</v>
      </c>
      <c r="W24" s="12">
        <v>751</v>
      </c>
      <c r="X24" s="12">
        <v>7</v>
      </c>
      <c r="Y24" s="12">
        <v>170</v>
      </c>
      <c r="Z24" s="12">
        <v>12</v>
      </c>
      <c r="AA24" s="12">
        <v>4300</v>
      </c>
      <c r="AB24" s="12">
        <v>1</v>
      </c>
      <c r="AC24" s="22">
        <v>4490</v>
      </c>
      <c r="AD24" s="12">
        <v>2813</v>
      </c>
      <c r="AE24" s="12">
        <v>1129</v>
      </c>
      <c r="AF24" s="29">
        <v>7</v>
      </c>
      <c r="AG24" s="12">
        <v>2</v>
      </c>
      <c r="AH24" s="12">
        <v>1627</v>
      </c>
      <c r="AI24" s="162" t="s">
        <v>3</v>
      </c>
      <c r="AJ24" s="13" t="s">
        <v>119</v>
      </c>
      <c r="AK24" s="12">
        <v>2327</v>
      </c>
      <c r="AL24" s="12">
        <v>951</v>
      </c>
      <c r="AM24" s="12">
        <v>2443</v>
      </c>
      <c r="AN24" s="12">
        <v>406</v>
      </c>
      <c r="AO24" s="12">
        <v>154</v>
      </c>
      <c r="AP24" s="12">
        <v>1771</v>
      </c>
      <c r="AQ24" s="12">
        <v>776</v>
      </c>
      <c r="AR24" s="12">
        <v>627</v>
      </c>
      <c r="AS24" s="135"/>
      <c r="AT24" s="139" t="s">
        <v>3</v>
      </c>
      <c r="AU24" s="139" t="s">
        <v>4194</v>
      </c>
      <c r="AV24" s="139">
        <v>7213</v>
      </c>
    </row>
    <row r="25" spans="1:48">
      <c r="A25" s="162"/>
      <c r="B25" s="13" t="s">
        <v>120</v>
      </c>
      <c r="C25" s="12">
        <v>0</v>
      </c>
      <c r="D25" s="12">
        <v>0</v>
      </c>
      <c r="E25" s="12">
        <v>55</v>
      </c>
      <c r="F25" s="12">
        <v>32</v>
      </c>
      <c r="G25" s="12">
        <v>4871</v>
      </c>
      <c r="H25" s="12">
        <v>2645</v>
      </c>
      <c r="I25" s="12">
        <v>4076</v>
      </c>
      <c r="J25" s="12">
        <v>2181</v>
      </c>
      <c r="K25" s="29">
        <v>9002</v>
      </c>
      <c r="L25" s="29">
        <v>4858</v>
      </c>
      <c r="M25" s="12">
        <v>0</v>
      </c>
      <c r="N25" s="12">
        <v>2</v>
      </c>
      <c r="O25" s="12">
        <v>109</v>
      </c>
      <c r="P25" s="12">
        <v>105</v>
      </c>
      <c r="Q25" s="29">
        <v>216</v>
      </c>
      <c r="R25" s="162"/>
      <c r="S25" s="13" t="s">
        <v>120</v>
      </c>
      <c r="T25" s="29">
        <v>112</v>
      </c>
      <c r="U25" s="12">
        <v>40</v>
      </c>
      <c r="V25" s="12">
        <v>2</v>
      </c>
      <c r="W25" s="12">
        <v>24</v>
      </c>
      <c r="X25" s="12">
        <v>4</v>
      </c>
      <c r="Y25" s="12">
        <v>65</v>
      </c>
      <c r="Z25" s="12">
        <v>2</v>
      </c>
      <c r="AA25" s="12">
        <v>246</v>
      </c>
      <c r="AB25" s="12">
        <v>0</v>
      </c>
      <c r="AC25" s="22">
        <v>317</v>
      </c>
      <c r="AD25" s="12">
        <v>260</v>
      </c>
      <c r="AE25" s="12">
        <v>159</v>
      </c>
      <c r="AF25" s="29">
        <v>4</v>
      </c>
      <c r="AG25" s="12">
        <v>3</v>
      </c>
      <c r="AH25" s="12">
        <v>101</v>
      </c>
      <c r="AI25" s="162"/>
      <c r="AJ25" s="13" t="s">
        <v>120</v>
      </c>
      <c r="AK25" s="12">
        <v>1253</v>
      </c>
      <c r="AL25" s="12">
        <v>538</v>
      </c>
      <c r="AM25" s="12">
        <v>228</v>
      </c>
      <c r="AN25" s="12">
        <v>6</v>
      </c>
      <c r="AO25" s="12">
        <v>49</v>
      </c>
      <c r="AP25" s="12">
        <v>133</v>
      </c>
      <c r="AQ25" s="12">
        <v>69</v>
      </c>
      <c r="AR25" s="12">
        <v>60</v>
      </c>
      <c r="AS25" s="135"/>
      <c r="AT25" s="139" t="s">
        <v>3</v>
      </c>
      <c r="AU25" s="139" t="s">
        <v>4195</v>
      </c>
      <c r="AV25" s="139">
        <v>1709</v>
      </c>
    </row>
    <row r="26" spans="1:48">
      <c r="A26" s="162"/>
      <c r="B26" s="34" t="s">
        <v>102</v>
      </c>
      <c r="C26" s="35">
        <v>100</v>
      </c>
      <c r="D26" s="35">
        <v>58</v>
      </c>
      <c r="E26" s="35">
        <v>6588</v>
      </c>
      <c r="F26" s="35">
        <v>3572</v>
      </c>
      <c r="G26" s="35">
        <v>66862</v>
      </c>
      <c r="H26" s="35">
        <v>36534</v>
      </c>
      <c r="I26" s="35">
        <v>65724</v>
      </c>
      <c r="J26" s="35">
        <v>35945</v>
      </c>
      <c r="K26" s="35">
        <v>139274</v>
      </c>
      <c r="L26" s="35">
        <v>76109</v>
      </c>
      <c r="M26" s="35">
        <v>2</v>
      </c>
      <c r="N26" s="35">
        <v>210</v>
      </c>
      <c r="O26" s="35">
        <v>1657</v>
      </c>
      <c r="P26" s="35">
        <v>1716</v>
      </c>
      <c r="Q26" s="35">
        <v>3585</v>
      </c>
      <c r="R26" s="162"/>
      <c r="S26" s="34" t="s">
        <v>102</v>
      </c>
      <c r="T26" s="35">
        <v>1288</v>
      </c>
      <c r="U26" s="35">
        <v>408</v>
      </c>
      <c r="V26" s="35">
        <v>2</v>
      </c>
      <c r="W26" s="35">
        <v>775</v>
      </c>
      <c r="X26" s="35">
        <v>11</v>
      </c>
      <c r="Y26" s="35">
        <v>235</v>
      </c>
      <c r="Z26" s="35">
        <v>14</v>
      </c>
      <c r="AA26" s="35">
        <v>4546</v>
      </c>
      <c r="AB26" s="35">
        <v>1</v>
      </c>
      <c r="AC26" s="35">
        <v>4807</v>
      </c>
      <c r="AD26" s="35">
        <v>3073</v>
      </c>
      <c r="AE26" s="35">
        <v>1288</v>
      </c>
      <c r="AF26" s="35">
        <v>11</v>
      </c>
      <c r="AG26" s="35">
        <v>5</v>
      </c>
      <c r="AH26" s="35">
        <v>1728</v>
      </c>
      <c r="AI26" s="162"/>
      <c r="AJ26" s="34" t="s">
        <v>102</v>
      </c>
      <c r="AK26" s="35">
        <v>3580</v>
      </c>
      <c r="AL26" s="35">
        <v>1489</v>
      </c>
      <c r="AM26" s="35">
        <v>2671</v>
      </c>
      <c r="AN26" s="35">
        <v>412</v>
      </c>
      <c r="AO26" s="35">
        <v>203</v>
      </c>
      <c r="AP26" s="35">
        <v>1904</v>
      </c>
      <c r="AQ26" s="35">
        <v>845</v>
      </c>
      <c r="AR26" s="35">
        <v>687</v>
      </c>
      <c r="AS26" s="135"/>
      <c r="AT26" s="139" t="s">
        <v>3</v>
      </c>
      <c r="AU26" s="139" t="s">
        <v>4196</v>
      </c>
      <c r="AV26" s="139">
        <v>8922</v>
      </c>
    </row>
    <row r="27" spans="1:48" ht="14.45" customHeight="1">
      <c r="A27" s="162" t="s">
        <v>129</v>
      </c>
      <c r="B27" s="13" t="s">
        <v>119</v>
      </c>
      <c r="C27" s="12">
        <v>183</v>
      </c>
      <c r="D27" s="12">
        <v>78</v>
      </c>
      <c r="E27" s="12">
        <v>7739</v>
      </c>
      <c r="F27" s="12">
        <v>4000</v>
      </c>
      <c r="G27" s="12">
        <v>15667</v>
      </c>
      <c r="H27" s="12">
        <v>8180</v>
      </c>
      <c r="I27" s="12">
        <v>17633</v>
      </c>
      <c r="J27" s="12">
        <v>9189</v>
      </c>
      <c r="K27" s="29">
        <v>41222</v>
      </c>
      <c r="L27" s="29">
        <v>21447</v>
      </c>
      <c r="M27" s="12">
        <v>12</v>
      </c>
      <c r="N27" s="12">
        <v>345</v>
      </c>
      <c r="O27" s="12">
        <v>630</v>
      </c>
      <c r="P27" s="12">
        <v>695</v>
      </c>
      <c r="Q27" s="29">
        <v>1682</v>
      </c>
      <c r="R27" s="162" t="s">
        <v>129</v>
      </c>
      <c r="S27" s="13" t="s">
        <v>119</v>
      </c>
      <c r="T27" s="29">
        <v>848</v>
      </c>
      <c r="U27" s="12">
        <v>240</v>
      </c>
      <c r="V27" s="12">
        <v>0</v>
      </c>
      <c r="W27" s="12">
        <v>139</v>
      </c>
      <c r="X27" s="12">
        <v>4</v>
      </c>
      <c r="Y27" s="12">
        <v>150</v>
      </c>
      <c r="Z27" s="12">
        <v>94</v>
      </c>
      <c r="AA27" s="12">
        <v>1762</v>
      </c>
      <c r="AB27" s="12">
        <v>0</v>
      </c>
      <c r="AC27" s="22">
        <v>2010</v>
      </c>
      <c r="AD27" s="12">
        <v>1528</v>
      </c>
      <c r="AE27" s="12">
        <v>857</v>
      </c>
      <c r="AF27" s="29">
        <v>0</v>
      </c>
      <c r="AG27" s="12">
        <v>0</v>
      </c>
      <c r="AH27" s="12">
        <v>819</v>
      </c>
      <c r="AI27" s="162" t="s">
        <v>129</v>
      </c>
      <c r="AJ27" s="13" t="s">
        <v>119</v>
      </c>
      <c r="AK27" s="12">
        <v>2622</v>
      </c>
      <c r="AL27" s="12">
        <v>1429</v>
      </c>
      <c r="AM27" s="12">
        <v>2071</v>
      </c>
      <c r="AN27" s="12">
        <v>246</v>
      </c>
      <c r="AO27" s="12">
        <v>131</v>
      </c>
      <c r="AP27" s="12">
        <v>882</v>
      </c>
      <c r="AQ27" s="12">
        <v>235</v>
      </c>
      <c r="AR27" s="12">
        <v>245</v>
      </c>
      <c r="AS27" s="135"/>
      <c r="AT27" s="139" t="s">
        <v>129</v>
      </c>
      <c r="AU27" s="139" t="s">
        <v>4197</v>
      </c>
      <c r="AV27" s="139">
        <v>6764</v>
      </c>
    </row>
    <row r="28" spans="1:48">
      <c r="A28" s="162"/>
      <c r="B28" s="13" t="s">
        <v>120</v>
      </c>
      <c r="C28" s="12">
        <v>0</v>
      </c>
      <c r="D28" s="12">
        <v>0</v>
      </c>
      <c r="E28" s="12">
        <v>554</v>
      </c>
      <c r="F28" s="12">
        <v>293</v>
      </c>
      <c r="G28" s="12">
        <v>946</v>
      </c>
      <c r="H28" s="12">
        <v>510</v>
      </c>
      <c r="I28" s="12">
        <v>704</v>
      </c>
      <c r="J28" s="12">
        <v>318</v>
      </c>
      <c r="K28" s="29">
        <v>2204</v>
      </c>
      <c r="L28" s="29">
        <v>1121</v>
      </c>
      <c r="M28" s="12">
        <v>0</v>
      </c>
      <c r="N28" s="12">
        <v>14</v>
      </c>
      <c r="O28" s="12">
        <v>18</v>
      </c>
      <c r="P28" s="12">
        <v>14</v>
      </c>
      <c r="Q28" s="29">
        <v>46</v>
      </c>
      <c r="R28" s="162"/>
      <c r="S28" s="13" t="s">
        <v>120</v>
      </c>
      <c r="T28" s="29">
        <v>32</v>
      </c>
      <c r="U28" s="12">
        <v>19</v>
      </c>
      <c r="V28" s="12">
        <v>2</v>
      </c>
      <c r="W28" s="12">
        <v>0</v>
      </c>
      <c r="X28" s="12">
        <v>0</v>
      </c>
      <c r="Y28" s="12">
        <v>33</v>
      </c>
      <c r="Z28" s="12">
        <v>4</v>
      </c>
      <c r="AA28" s="12">
        <v>78</v>
      </c>
      <c r="AB28" s="12">
        <v>0</v>
      </c>
      <c r="AC28" s="22">
        <v>115</v>
      </c>
      <c r="AD28" s="12">
        <v>109</v>
      </c>
      <c r="AE28" s="12">
        <v>66</v>
      </c>
      <c r="AF28" s="29">
        <v>0</v>
      </c>
      <c r="AG28" s="12">
        <v>0</v>
      </c>
      <c r="AH28" s="12">
        <v>21</v>
      </c>
      <c r="AI28" s="162"/>
      <c r="AJ28" s="13" t="s">
        <v>120</v>
      </c>
      <c r="AK28" s="12">
        <v>514</v>
      </c>
      <c r="AL28" s="12">
        <v>237</v>
      </c>
      <c r="AM28" s="12">
        <v>51</v>
      </c>
      <c r="AN28" s="12">
        <v>2</v>
      </c>
      <c r="AO28" s="12">
        <v>15</v>
      </c>
      <c r="AP28" s="12">
        <v>49</v>
      </c>
      <c r="AQ28" s="12">
        <v>24</v>
      </c>
      <c r="AR28" s="12">
        <v>15</v>
      </c>
      <c r="AS28" s="135"/>
      <c r="AT28" s="139" t="s">
        <v>129</v>
      </c>
      <c r="AU28" s="139" t="s">
        <v>4198</v>
      </c>
      <c r="AV28" s="139">
        <v>616</v>
      </c>
    </row>
    <row r="29" spans="1:48">
      <c r="A29" s="162"/>
      <c r="B29" s="34" t="s">
        <v>102</v>
      </c>
      <c r="C29" s="35">
        <v>183</v>
      </c>
      <c r="D29" s="35">
        <v>78</v>
      </c>
      <c r="E29" s="35">
        <v>8293</v>
      </c>
      <c r="F29" s="35">
        <v>4293</v>
      </c>
      <c r="G29" s="35">
        <v>16613</v>
      </c>
      <c r="H29" s="35">
        <v>8690</v>
      </c>
      <c r="I29" s="35">
        <v>18337</v>
      </c>
      <c r="J29" s="35">
        <v>9507</v>
      </c>
      <c r="K29" s="35">
        <v>43426</v>
      </c>
      <c r="L29" s="35">
        <v>22568</v>
      </c>
      <c r="M29" s="35">
        <v>12</v>
      </c>
      <c r="N29" s="35">
        <v>359</v>
      </c>
      <c r="O29" s="35">
        <v>648</v>
      </c>
      <c r="P29" s="35">
        <v>709</v>
      </c>
      <c r="Q29" s="35">
        <v>1728</v>
      </c>
      <c r="R29" s="162"/>
      <c r="S29" s="34" t="s">
        <v>102</v>
      </c>
      <c r="T29" s="35">
        <v>880</v>
      </c>
      <c r="U29" s="35">
        <v>259</v>
      </c>
      <c r="V29" s="35">
        <v>2</v>
      </c>
      <c r="W29" s="35">
        <v>139</v>
      </c>
      <c r="X29" s="35">
        <v>4</v>
      </c>
      <c r="Y29" s="35">
        <v>183</v>
      </c>
      <c r="Z29" s="35">
        <v>98</v>
      </c>
      <c r="AA29" s="35">
        <v>1840</v>
      </c>
      <c r="AB29" s="35">
        <v>0</v>
      </c>
      <c r="AC29" s="35">
        <v>2125</v>
      </c>
      <c r="AD29" s="35">
        <v>1637</v>
      </c>
      <c r="AE29" s="35">
        <v>923</v>
      </c>
      <c r="AF29" s="35">
        <v>0</v>
      </c>
      <c r="AG29" s="35">
        <v>0</v>
      </c>
      <c r="AH29" s="35">
        <v>840</v>
      </c>
      <c r="AI29" s="162"/>
      <c r="AJ29" s="34" t="s">
        <v>102</v>
      </c>
      <c r="AK29" s="35">
        <v>3136</v>
      </c>
      <c r="AL29" s="35">
        <v>1666</v>
      </c>
      <c r="AM29" s="35">
        <v>2122</v>
      </c>
      <c r="AN29" s="35">
        <v>248</v>
      </c>
      <c r="AO29" s="35">
        <v>146</v>
      </c>
      <c r="AP29" s="35">
        <v>931</v>
      </c>
      <c r="AQ29" s="35">
        <v>259</v>
      </c>
      <c r="AR29" s="35">
        <v>260</v>
      </c>
      <c r="AS29" s="135"/>
      <c r="AT29" s="139" t="s">
        <v>129</v>
      </c>
      <c r="AU29" s="139" t="s">
        <v>4199</v>
      </c>
      <c r="AV29" s="139">
        <v>7380</v>
      </c>
    </row>
    <row r="30" spans="1:48">
      <c r="A30" s="162" t="s">
        <v>130</v>
      </c>
      <c r="B30" s="13" t="s">
        <v>119</v>
      </c>
      <c r="C30" s="12">
        <v>54</v>
      </c>
      <c r="D30" s="12">
        <v>28</v>
      </c>
      <c r="E30" s="12">
        <v>10465</v>
      </c>
      <c r="F30" s="12">
        <v>5514</v>
      </c>
      <c r="G30" s="12">
        <v>12503</v>
      </c>
      <c r="H30" s="12">
        <v>6564</v>
      </c>
      <c r="I30" s="12">
        <v>18768</v>
      </c>
      <c r="J30" s="12">
        <v>9650</v>
      </c>
      <c r="K30" s="29">
        <v>41790</v>
      </c>
      <c r="L30" s="29">
        <v>21756</v>
      </c>
      <c r="M30" s="12">
        <v>4</v>
      </c>
      <c r="N30" s="12">
        <v>823</v>
      </c>
      <c r="O30" s="12">
        <v>887</v>
      </c>
      <c r="P30" s="12">
        <v>1058</v>
      </c>
      <c r="Q30" s="29">
        <v>2772</v>
      </c>
      <c r="R30" s="162" t="s">
        <v>130</v>
      </c>
      <c r="S30" s="13" t="s">
        <v>119</v>
      </c>
      <c r="T30" s="29">
        <v>1173</v>
      </c>
      <c r="U30" s="12">
        <v>309</v>
      </c>
      <c r="V30" s="12">
        <v>6</v>
      </c>
      <c r="W30" s="12">
        <v>230</v>
      </c>
      <c r="X30" s="12">
        <v>0</v>
      </c>
      <c r="Y30" s="12">
        <v>102</v>
      </c>
      <c r="Z30" s="12">
        <v>1054</v>
      </c>
      <c r="AA30" s="12">
        <v>948</v>
      </c>
      <c r="AB30" s="12">
        <v>0</v>
      </c>
      <c r="AC30" s="22">
        <v>2104</v>
      </c>
      <c r="AD30" s="12">
        <v>1565</v>
      </c>
      <c r="AE30" s="12">
        <v>2069</v>
      </c>
      <c r="AF30" s="29">
        <v>0</v>
      </c>
      <c r="AG30" s="12">
        <v>0</v>
      </c>
      <c r="AH30" s="12">
        <v>1049</v>
      </c>
      <c r="AI30" s="162" t="s">
        <v>130</v>
      </c>
      <c r="AJ30" s="13" t="s">
        <v>119</v>
      </c>
      <c r="AK30" s="12">
        <v>4548</v>
      </c>
      <c r="AL30" s="12">
        <v>1425</v>
      </c>
      <c r="AM30" s="12">
        <v>2571</v>
      </c>
      <c r="AN30" s="12">
        <v>663</v>
      </c>
      <c r="AO30" s="12">
        <v>108</v>
      </c>
      <c r="AP30" s="12">
        <v>1240</v>
      </c>
      <c r="AQ30" s="12">
        <v>893</v>
      </c>
      <c r="AR30" s="12">
        <v>762</v>
      </c>
      <c r="AS30" s="135"/>
      <c r="AT30" s="139" t="s">
        <v>130</v>
      </c>
      <c r="AU30" s="139" t="s">
        <v>4200</v>
      </c>
      <c r="AV30" s="139">
        <v>9690</v>
      </c>
    </row>
    <row r="31" spans="1:48">
      <c r="A31" s="162"/>
      <c r="B31" s="13" t="s">
        <v>120</v>
      </c>
      <c r="C31" s="12">
        <v>85</v>
      </c>
      <c r="D31" s="12">
        <v>47</v>
      </c>
      <c r="E31" s="12">
        <v>1845</v>
      </c>
      <c r="F31" s="12">
        <v>964</v>
      </c>
      <c r="G31" s="12">
        <v>2374</v>
      </c>
      <c r="H31" s="12">
        <v>1214</v>
      </c>
      <c r="I31" s="12">
        <v>2460</v>
      </c>
      <c r="J31" s="12">
        <v>1241</v>
      </c>
      <c r="K31" s="29">
        <v>6764</v>
      </c>
      <c r="L31" s="29">
        <v>3466</v>
      </c>
      <c r="M31" s="12">
        <v>5</v>
      </c>
      <c r="N31" s="12">
        <v>83</v>
      </c>
      <c r="O31" s="12">
        <v>86</v>
      </c>
      <c r="P31" s="12">
        <v>85</v>
      </c>
      <c r="Q31" s="29">
        <v>259</v>
      </c>
      <c r="R31" s="162"/>
      <c r="S31" s="13" t="s">
        <v>120</v>
      </c>
      <c r="T31" s="29">
        <v>161</v>
      </c>
      <c r="U31" s="12">
        <v>53</v>
      </c>
      <c r="V31" s="12">
        <v>15</v>
      </c>
      <c r="W31" s="12">
        <v>9</v>
      </c>
      <c r="X31" s="12">
        <v>0</v>
      </c>
      <c r="Y31" s="12">
        <v>79</v>
      </c>
      <c r="Z31" s="12">
        <v>245</v>
      </c>
      <c r="AA31" s="12">
        <v>82</v>
      </c>
      <c r="AB31" s="12">
        <v>13</v>
      </c>
      <c r="AC31" s="22">
        <v>419</v>
      </c>
      <c r="AD31" s="12">
        <v>379</v>
      </c>
      <c r="AE31" s="12">
        <v>415</v>
      </c>
      <c r="AF31" s="29">
        <v>31</v>
      </c>
      <c r="AG31" s="12">
        <v>22</v>
      </c>
      <c r="AH31" s="12">
        <v>80</v>
      </c>
      <c r="AI31" s="162"/>
      <c r="AJ31" s="13" t="s">
        <v>120</v>
      </c>
      <c r="AK31" s="12">
        <v>2438</v>
      </c>
      <c r="AL31" s="12">
        <v>765</v>
      </c>
      <c r="AM31" s="12">
        <v>302</v>
      </c>
      <c r="AN31" s="12">
        <v>185</v>
      </c>
      <c r="AO31" s="12">
        <v>75</v>
      </c>
      <c r="AP31" s="12">
        <v>164</v>
      </c>
      <c r="AQ31" s="12">
        <v>164</v>
      </c>
      <c r="AR31" s="12">
        <v>121</v>
      </c>
      <c r="AS31" s="135"/>
      <c r="AT31" s="139" t="s">
        <v>130</v>
      </c>
      <c r="AU31" s="139" t="s">
        <v>4201</v>
      </c>
      <c r="AV31" s="139">
        <v>3042</v>
      </c>
    </row>
    <row r="32" spans="1:48">
      <c r="A32" s="162"/>
      <c r="B32" s="34" t="s">
        <v>102</v>
      </c>
      <c r="C32" s="35">
        <v>139</v>
      </c>
      <c r="D32" s="35">
        <v>75</v>
      </c>
      <c r="E32" s="35">
        <v>12310</v>
      </c>
      <c r="F32" s="35">
        <v>6478</v>
      </c>
      <c r="G32" s="35">
        <v>14877</v>
      </c>
      <c r="H32" s="35">
        <v>7778</v>
      </c>
      <c r="I32" s="35">
        <v>21228</v>
      </c>
      <c r="J32" s="35">
        <v>10891</v>
      </c>
      <c r="K32" s="35">
        <v>48554</v>
      </c>
      <c r="L32" s="35">
        <v>25222</v>
      </c>
      <c r="M32" s="35">
        <v>9</v>
      </c>
      <c r="N32" s="35">
        <v>906</v>
      </c>
      <c r="O32" s="35">
        <v>973</v>
      </c>
      <c r="P32" s="35">
        <v>1143</v>
      </c>
      <c r="Q32" s="35">
        <v>3031</v>
      </c>
      <c r="R32" s="162"/>
      <c r="S32" s="34" t="s">
        <v>102</v>
      </c>
      <c r="T32" s="35">
        <v>1334</v>
      </c>
      <c r="U32" s="35">
        <v>362</v>
      </c>
      <c r="V32" s="35">
        <v>21</v>
      </c>
      <c r="W32" s="35">
        <v>239</v>
      </c>
      <c r="X32" s="35">
        <v>0</v>
      </c>
      <c r="Y32" s="35">
        <v>181</v>
      </c>
      <c r="Z32" s="35">
        <v>1299</v>
      </c>
      <c r="AA32" s="35">
        <v>1030</v>
      </c>
      <c r="AB32" s="35">
        <v>13</v>
      </c>
      <c r="AC32" s="35">
        <v>2523</v>
      </c>
      <c r="AD32" s="35">
        <v>1944</v>
      </c>
      <c r="AE32" s="35">
        <v>2484</v>
      </c>
      <c r="AF32" s="35">
        <v>31</v>
      </c>
      <c r="AG32" s="35">
        <v>22</v>
      </c>
      <c r="AH32" s="35">
        <v>1129</v>
      </c>
      <c r="AI32" s="162"/>
      <c r="AJ32" s="34" t="s">
        <v>102</v>
      </c>
      <c r="AK32" s="35">
        <v>6986</v>
      </c>
      <c r="AL32" s="35">
        <v>2190</v>
      </c>
      <c r="AM32" s="35">
        <v>2873</v>
      </c>
      <c r="AN32" s="35">
        <v>848</v>
      </c>
      <c r="AO32" s="35">
        <v>183</v>
      </c>
      <c r="AP32" s="35">
        <v>1404</v>
      </c>
      <c r="AQ32" s="35">
        <v>1057</v>
      </c>
      <c r="AR32" s="35">
        <v>883</v>
      </c>
      <c r="AS32" s="135"/>
      <c r="AT32" s="139" t="s">
        <v>130</v>
      </c>
      <c r="AU32" s="139" t="s">
        <v>4202</v>
      </c>
      <c r="AV32" s="139">
        <v>12732</v>
      </c>
    </row>
    <row r="33" spans="1:48">
      <c r="A33" s="162" t="s">
        <v>131</v>
      </c>
      <c r="B33" s="13" t="s">
        <v>119</v>
      </c>
      <c r="C33" s="12">
        <v>10</v>
      </c>
      <c r="D33" s="12">
        <v>6</v>
      </c>
      <c r="E33" s="12">
        <v>1620</v>
      </c>
      <c r="F33" s="12">
        <v>863</v>
      </c>
      <c r="G33" s="12">
        <v>2844</v>
      </c>
      <c r="H33" s="12">
        <v>1527</v>
      </c>
      <c r="I33" s="12">
        <v>3732</v>
      </c>
      <c r="J33" s="12">
        <v>1929</v>
      </c>
      <c r="K33" s="29">
        <v>8206</v>
      </c>
      <c r="L33" s="29">
        <v>4325</v>
      </c>
      <c r="M33" s="12">
        <v>2</v>
      </c>
      <c r="N33" s="12">
        <v>157</v>
      </c>
      <c r="O33" s="12">
        <v>201</v>
      </c>
      <c r="P33" s="12">
        <v>217</v>
      </c>
      <c r="Q33" s="29">
        <v>577</v>
      </c>
      <c r="R33" s="162" t="s">
        <v>131</v>
      </c>
      <c r="S33" s="13" t="s">
        <v>119</v>
      </c>
      <c r="T33" s="29">
        <v>188</v>
      </c>
      <c r="U33" s="12">
        <v>60</v>
      </c>
      <c r="V33" s="12">
        <v>0</v>
      </c>
      <c r="W33" s="12">
        <v>84</v>
      </c>
      <c r="X33" s="12">
        <v>2</v>
      </c>
      <c r="Y33" s="12">
        <v>30</v>
      </c>
      <c r="Z33" s="12">
        <v>243</v>
      </c>
      <c r="AA33" s="12">
        <v>95</v>
      </c>
      <c r="AB33" s="12">
        <v>7</v>
      </c>
      <c r="AC33" s="22">
        <v>377</v>
      </c>
      <c r="AD33" s="12">
        <v>344</v>
      </c>
      <c r="AE33" s="12">
        <v>305</v>
      </c>
      <c r="AF33" s="29">
        <v>2</v>
      </c>
      <c r="AG33" s="12">
        <v>1</v>
      </c>
      <c r="AH33" s="12">
        <v>233</v>
      </c>
      <c r="AI33" s="162" t="s">
        <v>131</v>
      </c>
      <c r="AJ33" s="13" t="s">
        <v>119</v>
      </c>
      <c r="AK33" s="12">
        <v>377</v>
      </c>
      <c r="AL33" s="12">
        <v>159</v>
      </c>
      <c r="AM33" s="12">
        <v>340</v>
      </c>
      <c r="AN33" s="12">
        <v>192</v>
      </c>
      <c r="AO33" s="12">
        <v>27</v>
      </c>
      <c r="AP33" s="12">
        <v>218</v>
      </c>
      <c r="AQ33" s="12">
        <v>145</v>
      </c>
      <c r="AR33" s="12">
        <v>126</v>
      </c>
      <c r="AS33" s="135"/>
      <c r="AT33" s="139" t="s">
        <v>131</v>
      </c>
      <c r="AU33" s="139" t="s">
        <v>4203</v>
      </c>
      <c r="AV33" s="139">
        <v>1057</v>
      </c>
    </row>
    <row r="34" spans="1:48">
      <c r="A34" s="162"/>
      <c r="B34" s="13" t="s">
        <v>120</v>
      </c>
      <c r="C34" s="12">
        <v>0</v>
      </c>
      <c r="D34" s="12">
        <v>0</v>
      </c>
      <c r="E34" s="12">
        <v>246</v>
      </c>
      <c r="F34" s="12">
        <v>138</v>
      </c>
      <c r="G34" s="12">
        <v>328</v>
      </c>
      <c r="H34" s="12">
        <v>160</v>
      </c>
      <c r="I34" s="12">
        <v>498</v>
      </c>
      <c r="J34" s="12">
        <v>262</v>
      </c>
      <c r="K34" s="29">
        <v>1072</v>
      </c>
      <c r="L34" s="29">
        <v>560</v>
      </c>
      <c r="M34" s="12">
        <v>0</v>
      </c>
      <c r="N34" s="12">
        <v>14</v>
      </c>
      <c r="O34" s="12">
        <v>15</v>
      </c>
      <c r="P34" s="12">
        <v>19</v>
      </c>
      <c r="Q34" s="29">
        <v>48</v>
      </c>
      <c r="R34" s="162"/>
      <c r="S34" s="13" t="s">
        <v>120</v>
      </c>
      <c r="T34" s="29">
        <v>14</v>
      </c>
      <c r="U34" s="12">
        <v>6</v>
      </c>
      <c r="V34" s="12">
        <v>0</v>
      </c>
      <c r="W34" s="12">
        <v>10</v>
      </c>
      <c r="X34" s="12">
        <v>0</v>
      </c>
      <c r="Y34" s="12">
        <v>10</v>
      </c>
      <c r="Z34" s="12">
        <v>23</v>
      </c>
      <c r="AA34" s="12">
        <v>25</v>
      </c>
      <c r="AB34" s="12">
        <v>2</v>
      </c>
      <c r="AC34" s="22">
        <v>60</v>
      </c>
      <c r="AD34" s="12">
        <v>57</v>
      </c>
      <c r="AE34" s="12">
        <v>48</v>
      </c>
      <c r="AF34" s="29">
        <v>1</v>
      </c>
      <c r="AG34" s="12">
        <v>0</v>
      </c>
      <c r="AH34" s="12">
        <v>19</v>
      </c>
      <c r="AI34" s="162"/>
      <c r="AJ34" s="13" t="s">
        <v>120</v>
      </c>
      <c r="AK34" s="12">
        <v>154</v>
      </c>
      <c r="AL34" s="12">
        <v>63</v>
      </c>
      <c r="AM34" s="12">
        <v>55</v>
      </c>
      <c r="AN34" s="12">
        <v>2</v>
      </c>
      <c r="AO34" s="12">
        <v>5</v>
      </c>
      <c r="AP34" s="12">
        <v>23</v>
      </c>
      <c r="AQ34" s="12">
        <v>19</v>
      </c>
      <c r="AR34" s="12">
        <v>15</v>
      </c>
      <c r="AS34" s="135"/>
      <c r="AT34" s="139" t="s">
        <v>131</v>
      </c>
      <c r="AU34" s="139" t="s">
        <v>4204</v>
      </c>
      <c r="AV34" s="139">
        <v>264</v>
      </c>
    </row>
    <row r="35" spans="1:48">
      <c r="A35" s="162"/>
      <c r="B35" s="34" t="s">
        <v>102</v>
      </c>
      <c r="C35" s="35">
        <v>10</v>
      </c>
      <c r="D35" s="35">
        <v>6</v>
      </c>
      <c r="E35" s="35">
        <v>1866</v>
      </c>
      <c r="F35" s="35">
        <v>1001</v>
      </c>
      <c r="G35" s="35">
        <v>3172</v>
      </c>
      <c r="H35" s="35">
        <v>1687</v>
      </c>
      <c r="I35" s="35">
        <v>4230</v>
      </c>
      <c r="J35" s="35">
        <v>2191</v>
      </c>
      <c r="K35" s="35">
        <v>9278</v>
      </c>
      <c r="L35" s="35">
        <v>4885</v>
      </c>
      <c r="M35" s="35">
        <v>2</v>
      </c>
      <c r="N35" s="35">
        <v>171</v>
      </c>
      <c r="O35" s="35">
        <v>216</v>
      </c>
      <c r="P35" s="35">
        <v>236</v>
      </c>
      <c r="Q35" s="35">
        <v>625</v>
      </c>
      <c r="R35" s="162"/>
      <c r="S35" s="34" t="s">
        <v>102</v>
      </c>
      <c r="T35" s="35">
        <v>202</v>
      </c>
      <c r="U35" s="35">
        <v>66</v>
      </c>
      <c r="V35" s="35">
        <v>0</v>
      </c>
      <c r="W35" s="35">
        <v>94</v>
      </c>
      <c r="X35" s="35">
        <v>2</v>
      </c>
      <c r="Y35" s="35">
        <v>40</v>
      </c>
      <c r="Z35" s="35">
        <v>266</v>
      </c>
      <c r="AA35" s="35">
        <v>120</v>
      </c>
      <c r="AB35" s="35">
        <v>9</v>
      </c>
      <c r="AC35" s="35">
        <v>437</v>
      </c>
      <c r="AD35" s="35">
        <v>401</v>
      </c>
      <c r="AE35" s="35">
        <v>353</v>
      </c>
      <c r="AF35" s="35">
        <v>3</v>
      </c>
      <c r="AG35" s="35">
        <v>1</v>
      </c>
      <c r="AH35" s="35">
        <v>252</v>
      </c>
      <c r="AI35" s="162"/>
      <c r="AJ35" s="34" t="s">
        <v>102</v>
      </c>
      <c r="AK35" s="35">
        <v>531</v>
      </c>
      <c r="AL35" s="35">
        <v>222</v>
      </c>
      <c r="AM35" s="35">
        <v>395</v>
      </c>
      <c r="AN35" s="35">
        <v>194</v>
      </c>
      <c r="AO35" s="35">
        <v>32</v>
      </c>
      <c r="AP35" s="35">
        <v>241</v>
      </c>
      <c r="AQ35" s="35">
        <v>164</v>
      </c>
      <c r="AR35" s="35">
        <v>141</v>
      </c>
      <c r="AS35" s="135"/>
      <c r="AT35" s="139" t="s">
        <v>131</v>
      </c>
      <c r="AU35" s="139" t="s">
        <v>4205</v>
      </c>
      <c r="AV35" s="139">
        <v>1321</v>
      </c>
    </row>
    <row r="36" spans="1:48">
      <c r="A36" s="162" t="s">
        <v>132</v>
      </c>
      <c r="B36" s="13" t="s">
        <v>119</v>
      </c>
      <c r="C36" s="12">
        <v>115</v>
      </c>
      <c r="D36" s="12">
        <v>58</v>
      </c>
      <c r="E36" s="12">
        <v>1672</v>
      </c>
      <c r="F36" s="12">
        <v>873</v>
      </c>
      <c r="G36" s="12">
        <v>3845</v>
      </c>
      <c r="H36" s="12">
        <v>2010</v>
      </c>
      <c r="I36" s="12">
        <v>6666</v>
      </c>
      <c r="J36" s="12">
        <v>3540</v>
      </c>
      <c r="K36" s="29">
        <v>12298</v>
      </c>
      <c r="L36" s="29">
        <v>6481</v>
      </c>
      <c r="M36" s="12">
        <v>6</v>
      </c>
      <c r="N36" s="12">
        <v>146</v>
      </c>
      <c r="O36" s="12">
        <v>211</v>
      </c>
      <c r="P36" s="12">
        <v>281</v>
      </c>
      <c r="Q36" s="29">
        <v>644</v>
      </c>
      <c r="R36" s="162" t="s">
        <v>132</v>
      </c>
      <c r="S36" s="13" t="s">
        <v>119</v>
      </c>
      <c r="T36" s="29">
        <v>262</v>
      </c>
      <c r="U36" s="12">
        <v>59</v>
      </c>
      <c r="V36" s="12">
        <v>3</v>
      </c>
      <c r="W36" s="12">
        <v>60</v>
      </c>
      <c r="X36" s="12">
        <v>1</v>
      </c>
      <c r="Y36" s="12">
        <v>45</v>
      </c>
      <c r="Z36" s="12">
        <v>11</v>
      </c>
      <c r="AA36" s="12">
        <v>390</v>
      </c>
      <c r="AB36" s="12">
        <v>0</v>
      </c>
      <c r="AC36" s="22">
        <v>447</v>
      </c>
      <c r="AD36" s="12">
        <v>356</v>
      </c>
      <c r="AE36" s="12">
        <v>290</v>
      </c>
      <c r="AF36" s="29">
        <v>0</v>
      </c>
      <c r="AG36" s="12">
        <v>0</v>
      </c>
      <c r="AH36" s="12">
        <v>293</v>
      </c>
      <c r="AI36" s="162" t="s">
        <v>132</v>
      </c>
      <c r="AJ36" s="13" t="s">
        <v>119</v>
      </c>
      <c r="AK36" s="12">
        <v>1722</v>
      </c>
      <c r="AL36" s="12">
        <v>671</v>
      </c>
      <c r="AM36" s="12">
        <v>542</v>
      </c>
      <c r="AN36" s="12">
        <v>235</v>
      </c>
      <c r="AO36" s="12">
        <v>74</v>
      </c>
      <c r="AP36" s="12">
        <v>347</v>
      </c>
      <c r="AQ36" s="12">
        <v>210</v>
      </c>
      <c r="AR36" s="12">
        <v>187</v>
      </c>
      <c r="AS36" s="135"/>
      <c r="AT36" s="139" t="s">
        <v>132</v>
      </c>
      <c r="AU36" s="139" t="s">
        <v>4206</v>
      </c>
      <c r="AV36" s="139">
        <v>2806</v>
      </c>
    </row>
    <row r="37" spans="1:48">
      <c r="A37" s="162"/>
      <c r="B37" s="13" t="s">
        <v>120</v>
      </c>
      <c r="C37" s="12">
        <v>0</v>
      </c>
      <c r="D37" s="12">
        <v>0</v>
      </c>
      <c r="E37" s="12">
        <v>323</v>
      </c>
      <c r="F37" s="12">
        <v>161</v>
      </c>
      <c r="G37" s="12">
        <v>662</v>
      </c>
      <c r="H37" s="12">
        <v>355</v>
      </c>
      <c r="I37" s="12">
        <v>1996</v>
      </c>
      <c r="J37" s="12">
        <v>1031</v>
      </c>
      <c r="K37" s="29">
        <v>2981</v>
      </c>
      <c r="L37" s="29">
        <v>1547</v>
      </c>
      <c r="M37" s="12">
        <v>0</v>
      </c>
      <c r="N37" s="12">
        <v>15</v>
      </c>
      <c r="O37" s="12">
        <v>23</v>
      </c>
      <c r="P37" s="12">
        <v>55</v>
      </c>
      <c r="Q37" s="29">
        <v>93</v>
      </c>
      <c r="R37" s="162"/>
      <c r="S37" s="13" t="s">
        <v>120</v>
      </c>
      <c r="T37" s="29">
        <v>53</v>
      </c>
      <c r="U37" s="12">
        <v>37</v>
      </c>
      <c r="V37" s="12">
        <v>22</v>
      </c>
      <c r="W37" s="12">
        <v>6</v>
      </c>
      <c r="X37" s="12">
        <v>6</v>
      </c>
      <c r="Y37" s="12">
        <v>22</v>
      </c>
      <c r="Z37" s="12">
        <v>5</v>
      </c>
      <c r="AA37" s="12">
        <v>80</v>
      </c>
      <c r="AB37" s="12">
        <v>0</v>
      </c>
      <c r="AC37" s="22">
        <v>113</v>
      </c>
      <c r="AD37" s="12">
        <v>100</v>
      </c>
      <c r="AE37" s="12">
        <v>86</v>
      </c>
      <c r="AF37" s="29">
        <v>1</v>
      </c>
      <c r="AG37" s="12">
        <v>1</v>
      </c>
      <c r="AH37" s="12">
        <v>42</v>
      </c>
      <c r="AI37" s="162"/>
      <c r="AJ37" s="13" t="s">
        <v>120</v>
      </c>
      <c r="AK37" s="12">
        <v>1199</v>
      </c>
      <c r="AL37" s="12">
        <v>712</v>
      </c>
      <c r="AM37" s="12">
        <v>93</v>
      </c>
      <c r="AN37" s="12">
        <v>63</v>
      </c>
      <c r="AO37" s="12">
        <v>53</v>
      </c>
      <c r="AP37" s="12">
        <v>95</v>
      </c>
      <c r="AQ37" s="12">
        <v>73</v>
      </c>
      <c r="AR37" s="12">
        <v>55</v>
      </c>
      <c r="AS37" s="135"/>
      <c r="AT37" s="139" t="s">
        <v>132</v>
      </c>
      <c r="AU37" s="139" t="s">
        <v>4207</v>
      </c>
      <c r="AV37" s="139">
        <v>1385</v>
      </c>
    </row>
    <row r="38" spans="1:48">
      <c r="A38" s="162"/>
      <c r="B38" s="34" t="s">
        <v>102</v>
      </c>
      <c r="C38" s="35">
        <v>115</v>
      </c>
      <c r="D38" s="35">
        <v>58</v>
      </c>
      <c r="E38" s="35">
        <v>1995</v>
      </c>
      <c r="F38" s="35">
        <v>1034</v>
      </c>
      <c r="G38" s="35">
        <v>4507</v>
      </c>
      <c r="H38" s="35">
        <v>2365</v>
      </c>
      <c r="I38" s="35">
        <v>8662</v>
      </c>
      <c r="J38" s="35">
        <v>4571</v>
      </c>
      <c r="K38" s="35">
        <v>15279</v>
      </c>
      <c r="L38" s="35">
        <v>8028</v>
      </c>
      <c r="M38" s="35">
        <v>6</v>
      </c>
      <c r="N38" s="35">
        <v>161</v>
      </c>
      <c r="O38" s="35">
        <v>234</v>
      </c>
      <c r="P38" s="35">
        <v>336</v>
      </c>
      <c r="Q38" s="35">
        <v>737</v>
      </c>
      <c r="R38" s="162"/>
      <c r="S38" s="34" t="s">
        <v>102</v>
      </c>
      <c r="T38" s="35">
        <v>315</v>
      </c>
      <c r="U38" s="35">
        <v>96</v>
      </c>
      <c r="V38" s="35">
        <v>25</v>
      </c>
      <c r="W38" s="35">
        <v>66</v>
      </c>
      <c r="X38" s="35">
        <v>7</v>
      </c>
      <c r="Y38" s="35">
        <v>67</v>
      </c>
      <c r="Z38" s="35">
        <v>16</v>
      </c>
      <c r="AA38" s="35">
        <v>470</v>
      </c>
      <c r="AB38" s="35">
        <v>0</v>
      </c>
      <c r="AC38" s="35">
        <v>560</v>
      </c>
      <c r="AD38" s="35">
        <v>456</v>
      </c>
      <c r="AE38" s="35">
        <v>376</v>
      </c>
      <c r="AF38" s="35">
        <v>1</v>
      </c>
      <c r="AG38" s="35">
        <v>1</v>
      </c>
      <c r="AH38" s="35">
        <v>335</v>
      </c>
      <c r="AI38" s="162"/>
      <c r="AJ38" s="34" t="s">
        <v>102</v>
      </c>
      <c r="AK38" s="35">
        <v>2921</v>
      </c>
      <c r="AL38" s="35">
        <v>1383</v>
      </c>
      <c r="AM38" s="35">
        <v>635</v>
      </c>
      <c r="AN38" s="35">
        <v>298</v>
      </c>
      <c r="AO38" s="35">
        <v>127</v>
      </c>
      <c r="AP38" s="35">
        <v>442</v>
      </c>
      <c r="AQ38" s="35">
        <v>283</v>
      </c>
      <c r="AR38" s="35">
        <v>242</v>
      </c>
      <c r="AS38" s="135"/>
      <c r="AT38" s="139" t="s">
        <v>132</v>
      </c>
      <c r="AU38" s="139" t="s">
        <v>4208</v>
      </c>
      <c r="AV38" s="139">
        <v>4191</v>
      </c>
    </row>
    <row r="39" spans="1:48">
      <c r="A39" s="163" t="s">
        <v>161</v>
      </c>
      <c r="B39" s="163"/>
      <c r="C39" s="163"/>
      <c r="D39" s="163"/>
      <c r="E39" s="163"/>
      <c r="F39" s="163"/>
      <c r="G39" s="163"/>
      <c r="H39" s="163"/>
      <c r="I39" s="163"/>
      <c r="J39" s="163"/>
      <c r="K39" s="163"/>
      <c r="L39" s="163"/>
      <c r="M39" s="163"/>
      <c r="N39" s="163"/>
      <c r="O39" s="163"/>
      <c r="P39" s="163"/>
      <c r="Q39" s="163"/>
      <c r="R39" s="163" t="s">
        <v>162</v>
      </c>
      <c r="S39" s="163"/>
      <c r="T39" s="163"/>
      <c r="U39" s="163"/>
      <c r="V39" s="163"/>
      <c r="W39" s="163"/>
      <c r="X39" s="163"/>
      <c r="Y39" s="163"/>
      <c r="Z39" s="163"/>
      <c r="AA39" s="163"/>
      <c r="AB39" s="163"/>
      <c r="AC39" s="163"/>
      <c r="AD39" s="163"/>
      <c r="AE39" s="163"/>
      <c r="AF39" s="163"/>
      <c r="AG39" s="163"/>
      <c r="AH39" s="163"/>
      <c r="AI39" s="163" t="s">
        <v>163</v>
      </c>
      <c r="AJ39" s="163"/>
      <c r="AK39" s="163"/>
      <c r="AL39" s="163"/>
      <c r="AM39" s="163"/>
      <c r="AN39" s="163"/>
      <c r="AO39" s="163"/>
      <c r="AP39" s="163"/>
      <c r="AQ39" s="163"/>
      <c r="AR39" s="163"/>
      <c r="AS39" s="135"/>
      <c r="AT39" s="139" t="s">
        <v>161</v>
      </c>
      <c r="AU39" s="139" t="s">
        <v>161</v>
      </c>
      <c r="AV39" s="139">
        <v>0</v>
      </c>
    </row>
    <row r="40" spans="1:48">
      <c r="A40" s="163" t="s">
        <v>4174</v>
      </c>
      <c r="B40" s="163"/>
      <c r="C40" s="163"/>
      <c r="D40" s="163"/>
      <c r="E40" s="163"/>
      <c r="F40" s="163"/>
      <c r="G40" s="163"/>
      <c r="H40" s="163"/>
      <c r="I40" s="163"/>
      <c r="J40" s="163"/>
      <c r="K40" s="163"/>
      <c r="L40" s="163"/>
      <c r="M40" s="163"/>
      <c r="N40" s="163"/>
      <c r="O40" s="163"/>
      <c r="P40" s="163"/>
      <c r="Q40" s="163"/>
      <c r="R40" s="185" t="s">
        <v>4174</v>
      </c>
      <c r="S40" s="185"/>
      <c r="T40" s="185"/>
      <c r="U40" s="185"/>
      <c r="V40" s="185"/>
      <c r="W40" s="185"/>
      <c r="X40" s="185"/>
      <c r="Y40" s="185"/>
      <c r="Z40" s="185"/>
      <c r="AA40" s="185"/>
      <c r="AB40" s="185"/>
      <c r="AC40" s="185"/>
      <c r="AD40" s="185"/>
      <c r="AE40" s="185"/>
      <c r="AF40" s="185"/>
      <c r="AG40" s="185"/>
      <c r="AH40" s="185"/>
      <c r="AI40" s="163" t="s">
        <v>4174</v>
      </c>
      <c r="AJ40" s="163"/>
      <c r="AK40" s="163"/>
      <c r="AL40" s="163"/>
      <c r="AM40" s="163"/>
      <c r="AN40" s="163"/>
      <c r="AO40" s="163"/>
      <c r="AP40" s="163"/>
      <c r="AQ40" s="163"/>
      <c r="AR40" s="163"/>
      <c r="AS40" s="135"/>
      <c r="AT40" s="139" t="s">
        <v>4174</v>
      </c>
      <c r="AU40" s="139" t="s">
        <v>4174</v>
      </c>
      <c r="AV40" s="139">
        <v>0</v>
      </c>
    </row>
    <row r="41" spans="1:48" ht="28.9" customHeight="1">
      <c r="A41" s="164" t="s">
        <v>1</v>
      </c>
      <c r="B41" s="164" t="s">
        <v>113</v>
      </c>
      <c r="C41" s="187" t="s">
        <v>281</v>
      </c>
      <c r="D41" s="187"/>
      <c r="E41" s="185" t="s">
        <v>52</v>
      </c>
      <c r="F41" s="185"/>
      <c r="G41" s="185" t="s">
        <v>53</v>
      </c>
      <c r="H41" s="185"/>
      <c r="I41" s="185" t="s">
        <v>54</v>
      </c>
      <c r="J41" s="185"/>
      <c r="K41" s="185" t="s">
        <v>56</v>
      </c>
      <c r="L41" s="185"/>
      <c r="M41" s="185" t="s">
        <v>164</v>
      </c>
      <c r="N41" s="185"/>
      <c r="O41" s="185"/>
      <c r="P41" s="185"/>
      <c r="Q41" s="185"/>
      <c r="R41" s="164" t="s">
        <v>1</v>
      </c>
      <c r="S41" s="190" t="s">
        <v>113</v>
      </c>
      <c r="T41" s="186" t="s">
        <v>165</v>
      </c>
      <c r="U41" s="186"/>
      <c r="V41" s="186"/>
      <c r="W41" s="186"/>
      <c r="X41" s="186" t="s">
        <v>166</v>
      </c>
      <c r="Y41" s="186"/>
      <c r="Z41" s="186"/>
      <c r="AA41" s="186"/>
      <c r="AB41" s="186"/>
      <c r="AC41" s="186"/>
      <c r="AD41" s="186"/>
      <c r="AE41" s="186"/>
      <c r="AF41" s="189" t="s">
        <v>167</v>
      </c>
      <c r="AG41" s="189"/>
      <c r="AH41" s="189" t="s">
        <v>168</v>
      </c>
      <c r="AI41" s="164" t="s">
        <v>1</v>
      </c>
      <c r="AJ41" s="164" t="s">
        <v>113</v>
      </c>
      <c r="AK41" s="188" t="s">
        <v>169</v>
      </c>
      <c r="AL41" s="188"/>
      <c r="AM41" s="188"/>
      <c r="AN41" s="188"/>
      <c r="AO41" s="188"/>
      <c r="AP41" s="188"/>
      <c r="AQ41" s="188"/>
      <c r="AR41" s="188"/>
      <c r="AS41" s="135"/>
      <c r="AT41" s="139" t="s">
        <v>1</v>
      </c>
      <c r="AU41" s="139" t="s">
        <v>4209</v>
      </c>
      <c r="AV41" s="139" t="e">
        <v>#VALUE!</v>
      </c>
    </row>
    <row r="42" spans="1:48" ht="24">
      <c r="A42" s="164"/>
      <c r="B42" s="164"/>
      <c r="C42" s="14" t="s">
        <v>170</v>
      </c>
      <c r="D42" s="14" t="s">
        <v>57</v>
      </c>
      <c r="E42" s="14" t="s">
        <v>170</v>
      </c>
      <c r="F42" s="14" t="s">
        <v>57</v>
      </c>
      <c r="G42" s="14" t="s">
        <v>170</v>
      </c>
      <c r="H42" s="14" t="s">
        <v>57</v>
      </c>
      <c r="I42" s="14" t="s">
        <v>170</v>
      </c>
      <c r="J42" s="14" t="s">
        <v>57</v>
      </c>
      <c r="K42" s="14" t="s">
        <v>170</v>
      </c>
      <c r="L42" s="14" t="s">
        <v>57</v>
      </c>
      <c r="M42" s="14" t="s">
        <v>282</v>
      </c>
      <c r="N42" s="14" t="s">
        <v>52</v>
      </c>
      <c r="O42" s="14" t="s">
        <v>53</v>
      </c>
      <c r="P42" s="14" t="s">
        <v>54</v>
      </c>
      <c r="Q42" s="14" t="s">
        <v>56</v>
      </c>
      <c r="R42" s="164"/>
      <c r="S42" s="190"/>
      <c r="T42" s="32" t="s">
        <v>171</v>
      </c>
      <c r="U42" s="31" t="s">
        <v>279</v>
      </c>
      <c r="V42" s="31" t="s">
        <v>172</v>
      </c>
      <c r="W42" s="31" t="s">
        <v>173</v>
      </c>
      <c r="X42" s="32" t="s">
        <v>338</v>
      </c>
      <c r="Y42" s="32" t="s">
        <v>341</v>
      </c>
      <c r="Z42" s="32" t="s">
        <v>339</v>
      </c>
      <c r="AA42" s="32" t="s">
        <v>340</v>
      </c>
      <c r="AB42" s="32" t="s">
        <v>0</v>
      </c>
      <c r="AC42" s="32" t="s">
        <v>56</v>
      </c>
      <c r="AD42" s="32" t="s">
        <v>174</v>
      </c>
      <c r="AE42" s="32" t="s">
        <v>280</v>
      </c>
      <c r="AF42" s="20" t="s">
        <v>56</v>
      </c>
      <c r="AG42" s="32" t="s">
        <v>174</v>
      </c>
      <c r="AH42" s="189"/>
      <c r="AI42" s="164"/>
      <c r="AJ42" s="164"/>
      <c r="AK42" s="14" t="s">
        <v>49</v>
      </c>
      <c r="AL42" s="14" t="s">
        <v>50</v>
      </c>
      <c r="AM42" s="14" t="s">
        <v>344</v>
      </c>
      <c r="AN42" s="14" t="s">
        <v>51</v>
      </c>
      <c r="AO42" s="14" t="s">
        <v>175</v>
      </c>
      <c r="AP42" s="14" t="s">
        <v>176</v>
      </c>
      <c r="AQ42" s="14" t="s">
        <v>283</v>
      </c>
      <c r="AR42" s="14" t="s">
        <v>284</v>
      </c>
      <c r="AS42" s="135"/>
      <c r="AT42" s="139" t="s">
        <v>1</v>
      </c>
      <c r="AU42" s="139" t="s">
        <v>1</v>
      </c>
      <c r="AV42" s="139" t="e">
        <v>#VALUE!</v>
      </c>
    </row>
    <row r="43" spans="1:48">
      <c r="A43" s="162" t="s">
        <v>135</v>
      </c>
      <c r="B43" s="13" t="s">
        <v>119</v>
      </c>
      <c r="C43" s="12">
        <v>16</v>
      </c>
      <c r="D43" s="12">
        <v>10</v>
      </c>
      <c r="E43" s="12">
        <v>650</v>
      </c>
      <c r="F43" s="12">
        <v>359</v>
      </c>
      <c r="G43" s="12">
        <v>2155</v>
      </c>
      <c r="H43" s="12">
        <v>1126</v>
      </c>
      <c r="I43" s="12">
        <v>3648</v>
      </c>
      <c r="J43" s="12">
        <v>1897</v>
      </c>
      <c r="K43" s="29">
        <v>6469</v>
      </c>
      <c r="L43" s="29">
        <v>3392</v>
      </c>
      <c r="M43" s="12">
        <v>3</v>
      </c>
      <c r="N43" s="12">
        <v>76</v>
      </c>
      <c r="O43" s="12">
        <v>135</v>
      </c>
      <c r="P43" s="12">
        <v>170</v>
      </c>
      <c r="Q43" s="29">
        <v>384</v>
      </c>
      <c r="R43" s="162" t="s">
        <v>135</v>
      </c>
      <c r="S43" s="13" t="s">
        <v>119</v>
      </c>
      <c r="T43" s="29">
        <v>186</v>
      </c>
      <c r="U43" s="12">
        <v>52</v>
      </c>
      <c r="V43" s="12">
        <v>0</v>
      </c>
      <c r="W43" s="12">
        <v>19</v>
      </c>
      <c r="X43" s="12">
        <v>1</v>
      </c>
      <c r="Y43" s="12">
        <v>43</v>
      </c>
      <c r="Z43" s="12">
        <v>18</v>
      </c>
      <c r="AA43" s="12">
        <v>147</v>
      </c>
      <c r="AB43" s="12">
        <v>0</v>
      </c>
      <c r="AC43" s="22">
        <v>209</v>
      </c>
      <c r="AD43" s="12">
        <v>181</v>
      </c>
      <c r="AE43" s="12">
        <v>143</v>
      </c>
      <c r="AF43" s="29">
        <v>119</v>
      </c>
      <c r="AG43" s="12">
        <v>53</v>
      </c>
      <c r="AH43" s="12">
        <v>178</v>
      </c>
      <c r="AI43" s="162" t="s">
        <v>135</v>
      </c>
      <c r="AJ43" s="13" t="s">
        <v>119</v>
      </c>
      <c r="AK43" s="12">
        <v>730</v>
      </c>
      <c r="AL43" s="12">
        <v>202</v>
      </c>
      <c r="AM43" s="12">
        <v>434</v>
      </c>
      <c r="AN43" s="12">
        <v>179</v>
      </c>
      <c r="AO43" s="12">
        <v>37</v>
      </c>
      <c r="AP43" s="12">
        <v>173</v>
      </c>
      <c r="AQ43" s="12">
        <v>133</v>
      </c>
      <c r="AR43" s="12">
        <v>124</v>
      </c>
      <c r="AS43" s="135"/>
      <c r="AT43" s="139" t="s">
        <v>135</v>
      </c>
      <c r="AU43" s="139" t="s">
        <v>4210</v>
      </c>
      <c r="AV43" s="139">
        <v>1598</v>
      </c>
    </row>
    <row r="44" spans="1:48">
      <c r="A44" s="162"/>
      <c r="B44" s="13" t="s">
        <v>120</v>
      </c>
      <c r="C44" s="12">
        <v>0</v>
      </c>
      <c r="D44" s="12">
        <v>0</v>
      </c>
      <c r="E44" s="12">
        <v>10</v>
      </c>
      <c r="F44" s="12">
        <v>7</v>
      </c>
      <c r="G44" s="12">
        <v>116</v>
      </c>
      <c r="H44" s="12">
        <v>59</v>
      </c>
      <c r="I44" s="12">
        <v>161</v>
      </c>
      <c r="J44" s="12">
        <v>87</v>
      </c>
      <c r="K44" s="29">
        <v>287</v>
      </c>
      <c r="L44" s="29">
        <v>153</v>
      </c>
      <c r="M44" s="12">
        <v>0</v>
      </c>
      <c r="N44" s="12">
        <v>1</v>
      </c>
      <c r="O44" s="12">
        <v>4</v>
      </c>
      <c r="P44" s="12">
        <v>6</v>
      </c>
      <c r="Q44" s="29">
        <v>11</v>
      </c>
      <c r="R44" s="162"/>
      <c r="S44" s="13" t="s">
        <v>120</v>
      </c>
      <c r="T44" s="29">
        <v>7</v>
      </c>
      <c r="U44" s="12">
        <v>3</v>
      </c>
      <c r="V44" s="12">
        <v>0</v>
      </c>
      <c r="W44" s="12">
        <v>0</v>
      </c>
      <c r="X44" s="12">
        <v>1</v>
      </c>
      <c r="Y44" s="12">
        <v>6</v>
      </c>
      <c r="Z44" s="12">
        <v>2</v>
      </c>
      <c r="AA44" s="12">
        <v>3</v>
      </c>
      <c r="AB44" s="12">
        <v>0</v>
      </c>
      <c r="AC44" s="22">
        <v>12</v>
      </c>
      <c r="AD44" s="12">
        <v>11</v>
      </c>
      <c r="AE44" s="12">
        <v>12</v>
      </c>
      <c r="AF44" s="29">
        <v>2</v>
      </c>
      <c r="AG44" s="12">
        <v>2</v>
      </c>
      <c r="AH44" s="12">
        <v>5</v>
      </c>
      <c r="AI44" s="162"/>
      <c r="AJ44" s="13" t="s">
        <v>120</v>
      </c>
      <c r="AK44" s="12">
        <v>199</v>
      </c>
      <c r="AL44" s="12">
        <v>22</v>
      </c>
      <c r="AM44" s="12">
        <v>13</v>
      </c>
      <c r="AN44" s="12">
        <v>2</v>
      </c>
      <c r="AO44" s="12">
        <v>2</v>
      </c>
      <c r="AP44" s="12">
        <v>8</v>
      </c>
      <c r="AQ44" s="12">
        <v>10</v>
      </c>
      <c r="AR44" s="12">
        <v>7</v>
      </c>
      <c r="AS44" s="135"/>
      <c r="AT44" s="139" t="s">
        <v>135</v>
      </c>
      <c r="AU44" s="139" t="s">
        <v>4211</v>
      </c>
      <c r="AV44" s="139">
        <v>225</v>
      </c>
    </row>
    <row r="45" spans="1:48">
      <c r="A45" s="162"/>
      <c r="B45" s="34" t="s">
        <v>102</v>
      </c>
      <c r="C45" s="35">
        <v>16</v>
      </c>
      <c r="D45" s="35">
        <v>10</v>
      </c>
      <c r="E45" s="35">
        <v>660</v>
      </c>
      <c r="F45" s="35">
        <v>366</v>
      </c>
      <c r="G45" s="35">
        <v>2271</v>
      </c>
      <c r="H45" s="35">
        <v>1185</v>
      </c>
      <c r="I45" s="35">
        <v>3809</v>
      </c>
      <c r="J45" s="35">
        <v>1984</v>
      </c>
      <c r="K45" s="35">
        <v>6756</v>
      </c>
      <c r="L45" s="35">
        <v>3545</v>
      </c>
      <c r="M45" s="35">
        <v>3</v>
      </c>
      <c r="N45" s="35">
        <v>77</v>
      </c>
      <c r="O45" s="35">
        <v>139</v>
      </c>
      <c r="P45" s="35">
        <v>176</v>
      </c>
      <c r="Q45" s="35">
        <v>395</v>
      </c>
      <c r="R45" s="162"/>
      <c r="S45" s="34" t="s">
        <v>102</v>
      </c>
      <c r="T45" s="35">
        <v>193</v>
      </c>
      <c r="U45" s="35">
        <v>55</v>
      </c>
      <c r="V45" s="35">
        <v>0</v>
      </c>
      <c r="W45" s="35">
        <v>19</v>
      </c>
      <c r="X45" s="35">
        <v>2</v>
      </c>
      <c r="Y45" s="35">
        <v>49</v>
      </c>
      <c r="Z45" s="35">
        <v>20</v>
      </c>
      <c r="AA45" s="35">
        <v>150</v>
      </c>
      <c r="AB45" s="35">
        <v>0</v>
      </c>
      <c r="AC45" s="35">
        <v>221</v>
      </c>
      <c r="AD45" s="35">
        <v>192</v>
      </c>
      <c r="AE45" s="35">
        <v>155</v>
      </c>
      <c r="AF45" s="35">
        <v>121</v>
      </c>
      <c r="AG45" s="35">
        <v>55</v>
      </c>
      <c r="AH45" s="35">
        <v>183</v>
      </c>
      <c r="AI45" s="162"/>
      <c r="AJ45" s="34" t="s">
        <v>102</v>
      </c>
      <c r="AK45" s="35">
        <v>929</v>
      </c>
      <c r="AL45" s="35">
        <v>224</v>
      </c>
      <c r="AM45" s="35">
        <v>447</v>
      </c>
      <c r="AN45" s="35">
        <v>181</v>
      </c>
      <c r="AO45" s="35">
        <v>39</v>
      </c>
      <c r="AP45" s="35">
        <v>181</v>
      </c>
      <c r="AQ45" s="35">
        <v>143</v>
      </c>
      <c r="AR45" s="35">
        <v>131</v>
      </c>
      <c r="AS45" s="135"/>
      <c r="AT45" s="139" t="s">
        <v>135</v>
      </c>
      <c r="AU45" s="139" t="s">
        <v>4212</v>
      </c>
      <c r="AV45" s="139">
        <v>1823</v>
      </c>
    </row>
    <row r="46" spans="1:48">
      <c r="A46" s="162" t="s">
        <v>136</v>
      </c>
      <c r="B46" s="13" t="s">
        <v>119</v>
      </c>
      <c r="C46" s="12">
        <v>11</v>
      </c>
      <c r="D46" s="12">
        <v>4</v>
      </c>
      <c r="E46" s="12">
        <v>3315</v>
      </c>
      <c r="F46" s="12">
        <v>1770</v>
      </c>
      <c r="G46" s="12">
        <v>5245</v>
      </c>
      <c r="H46" s="12">
        <v>2757</v>
      </c>
      <c r="I46" s="12">
        <v>5617</v>
      </c>
      <c r="J46" s="12">
        <v>2999</v>
      </c>
      <c r="K46" s="29">
        <v>14188</v>
      </c>
      <c r="L46" s="29">
        <v>7530</v>
      </c>
      <c r="M46" s="12">
        <v>4</v>
      </c>
      <c r="N46" s="12">
        <v>295</v>
      </c>
      <c r="O46" s="12">
        <v>363</v>
      </c>
      <c r="P46" s="12">
        <v>369</v>
      </c>
      <c r="Q46" s="29">
        <v>1031</v>
      </c>
      <c r="R46" s="162" t="s">
        <v>136</v>
      </c>
      <c r="S46" s="13" t="s">
        <v>119</v>
      </c>
      <c r="T46" s="29">
        <v>365</v>
      </c>
      <c r="U46" s="12">
        <v>136</v>
      </c>
      <c r="V46" s="12">
        <v>2</v>
      </c>
      <c r="W46" s="12">
        <v>76</v>
      </c>
      <c r="X46" s="12">
        <v>0</v>
      </c>
      <c r="Y46" s="12">
        <v>77</v>
      </c>
      <c r="Z46" s="12">
        <v>4</v>
      </c>
      <c r="AA46" s="12">
        <v>447</v>
      </c>
      <c r="AB46" s="12">
        <v>7</v>
      </c>
      <c r="AC46" s="22">
        <v>535</v>
      </c>
      <c r="AD46" s="12">
        <v>489</v>
      </c>
      <c r="AE46" s="12">
        <v>381</v>
      </c>
      <c r="AF46" s="29">
        <v>135</v>
      </c>
      <c r="AG46" s="12">
        <v>56</v>
      </c>
      <c r="AH46" s="12">
        <v>393</v>
      </c>
      <c r="AI46" s="162" t="s">
        <v>136</v>
      </c>
      <c r="AJ46" s="13" t="s">
        <v>119</v>
      </c>
      <c r="AK46" s="12">
        <v>1044</v>
      </c>
      <c r="AL46" s="12">
        <v>540</v>
      </c>
      <c r="AM46" s="12">
        <v>746</v>
      </c>
      <c r="AN46" s="12">
        <v>319</v>
      </c>
      <c r="AO46" s="12">
        <v>82</v>
      </c>
      <c r="AP46" s="12">
        <v>416</v>
      </c>
      <c r="AQ46" s="12">
        <v>143</v>
      </c>
      <c r="AR46" s="12">
        <v>121</v>
      </c>
      <c r="AS46" s="135"/>
      <c r="AT46" s="139" t="s">
        <v>136</v>
      </c>
      <c r="AU46" s="139" t="s">
        <v>4213</v>
      </c>
      <c r="AV46" s="139">
        <v>2536</v>
      </c>
    </row>
    <row r="47" spans="1:48">
      <c r="A47" s="162"/>
      <c r="B47" s="13" t="s">
        <v>120</v>
      </c>
      <c r="C47" s="12">
        <v>20</v>
      </c>
      <c r="D47" s="12">
        <v>10</v>
      </c>
      <c r="E47" s="12">
        <v>1594</v>
      </c>
      <c r="F47" s="12">
        <v>828</v>
      </c>
      <c r="G47" s="12">
        <v>1735</v>
      </c>
      <c r="H47" s="12">
        <v>898</v>
      </c>
      <c r="I47" s="12">
        <v>2282</v>
      </c>
      <c r="J47" s="12">
        <v>1167</v>
      </c>
      <c r="K47" s="29">
        <v>5631</v>
      </c>
      <c r="L47" s="29">
        <v>2903</v>
      </c>
      <c r="M47" s="12">
        <v>4</v>
      </c>
      <c r="N47" s="12">
        <v>89</v>
      </c>
      <c r="O47" s="12">
        <v>89</v>
      </c>
      <c r="P47" s="12">
        <v>97</v>
      </c>
      <c r="Q47" s="29">
        <v>279</v>
      </c>
      <c r="R47" s="162"/>
      <c r="S47" s="13" t="s">
        <v>120</v>
      </c>
      <c r="T47" s="29">
        <v>131</v>
      </c>
      <c r="U47" s="12">
        <v>81</v>
      </c>
      <c r="V47" s="12">
        <v>15</v>
      </c>
      <c r="W47" s="12">
        <v>12</v>
      </c>
      <c r="X47" s="12">
        <v>0</v>
      </c>
      <c r="Y47" s="12">
        <v>55</v>
      </c>
      <c r="Z47" s="12">
        <v>18</v>
      </c>
      <c r="AA47" s="12">
        <v>145</v>
      </c>
      <c r="AB47" s="12">
        <v>0</v>
      </c>
      <c r="AC47" s="22">
        <v>218</v>
      </c>
      <c r="AD47" s="12">
        <v>207</v>
      </c>
      <c r="AE47" s="12">
        <v>194</v>
      </c>
      <c r="AF47" s="29">
        <v>32</v>
      </c>
      <c r="AG47" s="12">
        <v>17</v>
      </c>
      <c r="AH47" s="12">
        <v>98</v>
      </c>
      <c r="AI47" s="162"/>
      <c r="AJ47" s="13" t="s">
        <v>120</v>
      </c>
      <c r="AK47" s="12">
        <v>1522</v>
      </c>
      <c r="AL47" s="12">
        <v>520</v>
      </c>
      <c r="AM47" s="12">
        <v>495</v>
      </c>
      <c r="AN47" s="12">
        <v>172</v>
      </c>
      <c r="AO47" s="12">
        <v>94</v>
      </c>
      <c r="AP47" s="12">
        <v>160</v>
      </c>
      <c r="AQ47" s="12">
        <v>86</v>
      </c>
      <c r="AR47" s="12">
        <v>78</v>
      </c>
      <c r="AS47" s="135"/>
      <c r="AT47" s="139" t="s">
        <v>136</v>
      </c>
      <c r="AU47" s="139" t="s">
        <v>4214</v>
      </c>
      <c r="AV47" s="139">
        <v>2512</v>
      </c>
    </row>
    <row r="48" spans="1:48">
      <c r="A48" s="162"/>
      <c r="B48" s="34" t="s">
        <v>102</v>
      </c>
      <c r="C48" s="35">
        <v>31</v>
      </c>
      <c r="D48" s="35">
        <v>14</v>
      </c>
      <c r="E48" s="35">
        <v>4909</v>
      </c>
      <c r="F48" s="35">
        <v>2598</v>
      </c>
      <c r="G48" s="35">
        <v>6980</v>
      </c>
      <c r="H48" s="35">
        <v>3655</v>
      </c>
      <c r="I48" s="35">
        <v>7899</v>
      </c>
      <c r="J48" s="35">
        <v>4166</v>
      </c>
      <c r="K48" s="35">
        <v>19819</v>
      </c>
      <c r="L48" s="35">
        <v>10433</v>
      </c>
      <c r="M48" s="35">
        <v>8</v>
      </c>
      <c r="N48" s="35">
        <v>384</v>
      </c>
      <c r="O48" s="35">
        <v>452</v>
      </c>
      <c r="P48" s="35">
        <v>466</v>
      </c>
      <c r="Q48" s="35">
        <v>1310</v>
      </c>
      <c r="R48" s="162"/>
      <c r="S48" s="34" t="s">
        <v>102</v>
      </c>
      <c r="T48" s="35">
        <v>496</v>
      </c>
      <c r="U48" s="35">
        <v>217</v>
      </c>
      <c r="V48" s="35">
        <v>17</v>
      </c>
      <c r="W48" s="35">
        <v>88</v>
      </c>
      <c r="X48" s="35">
        <v>0</v>
      </c>
      <c r="Y48" s="35">
        <v>132</v>
      </c>
      <c r="Z48" s="35">
        <v>22</v>
      </c>
      <c r="AA48" s="35">
        <v>592</v>
      </c>
      <c r="AB48" s="35">
        <v>7</v>
      </c>
      <c r="AC48" s="35">
        <v>753</v>
      </c>
      <c r="AD48" s="35">
        <v>696</v>
      </c>
      <c r="AE48" s="35">
        <v>575</v>
      </c>
      <c r="AF48" s="35">
        <v>167</v>
      </c>
      <c r="AG48" s="35">
        <v>73</v>
      </c>
      <c r="AH48" s="35">
        <v>491</v>
      </c>
      <c r="AI48" s="162"/>
      <c r="AJ48" s="34" t="s">
        <v>102</v>
      </c>
      <c r="AK48" s="35">
        <v>2566</v>
      </c>
      <c r="AL48" s="35">
        <v>1060</v>
      </c>
      <c r="AM48" s="35">
        <v>1241</v>
      </c>
      <c r="AN48" s="35">
        <v>491</v>
      </c>
      <c r="AO48" s="35">
        <v>176</v>
      </c>
      <c r="AP48" s="35">
        <v>576</v>
      </c>
      <c r="AQ48" s="35">
        <v>229</v>
      </c>
      <c r="AR48" s="35">
        <v>199</v>
      </c>
      <c r="AS48" s="135"/>
      <c r="AT48" s="139" t="s">
        <v>136</v>
      </c>
      <c r="AU48" s="139" t="s">
        <v>4215</v>
      </c>
      <c r="AV48" s="139">
        <v>5048</v>
      </c>
    </row>
    <row r="49" spans="1:48" ht="14.45" customHeight="1">
      <c r="A49" s="162" t="s">
        <v>137</v>
      </c>
      <c r="B49" s="13" t="s">
        <v>119</v>
      </c>
      <c r="C49" s="12">
        <v>24</v>
      </c>
      <c r="D49" s="12">
        <v>9</v>
      </c>
      <c r="E49" s="12">
        <v>3278</v>
      </c>
      <c r="F49" s="12">
        <v>1772</v>
      </c>
      <c r="G49" s="12">
        <v>8602</v>
      </c>
      <c r="H49" s="12">
        <v>4529</v>
      </c>
      <c r="I49" s="12">
        <v>15732</v>
      </c>
      <c r="J49" s="12">
        <v>8247</v>
      </c>
      <c r="K49" s="29">
        <v>27636</v>
      </c>
      <c r="L49" s="29">
        <v>14557</v>
      </c>
      <c r="M49" s="12">
        <v>3</v>
      </c>
      <c r="N49" s="12">
        <v>258</v>
      </c>
      <c r="O49" s="12">
        <v>440</v>
      </c>
      <c r="P49" s="12">
        <v>736</v>
      </c>
      <c r="Q49" s="29">
        <v>1437</v>
      </c>
      <c r="R49" s="162" t="s">
        <v>137</v>
      </c>
      <c r="S49" s="13" t="s">
        <v>119</v>
      </c>
      <c r="T49" s="29">
        <v>721</v>
      </c>
      <c r="U49" s="12">
        <v>224</v>
      </c>
      <c r="V49" s="12">
        <v>0</v>
      </c>
      <c r="W49" s="12">
        <v>223</v>
      </c>
      <c r="X49" s="12">
        <v>4</v>
      </c>
      <c r="Y49" s="12">
        <v>91</v>
      </c>
      <c r="Z49" s="12">
        <v>7</v>
      </c>
      <c r="AA49" s="12">
        <v>1049</v>
      </c>
      <c r="AB49" s="12">
        <v>9</v>
      </c>
      <c r="AC49" s="22">
        <v>1160</v>
      </c>
      <c r="AD49" s="12">
        <v>983</v>
      </c>
      <c r="AE49" s="12">
        <v>718</v>
      </c>
      <c r="AF49" s="29">
        <v>591</v>
      </c>
      <c r="AG49" s="12">
        <v>281</v>
      </c>
      <c r="AH49" s="12">
        <v>777</v>
      </c>
      <c r="AI49" s="162" t="s">
        <v>137</v>
      </c>
      <c r="AJ49" s="13" t="s">
        <v>119</v>
      </c>
      <c r="AK49" s="12">
        <v>1968</v>
      </c>
      <c r="AL49" s="12">
        <v>795</v>
      </c>
      <c r="AM49" s="12">
        <v>1926</v>
      </c>
      <c r="AN49" s="12">
        <v>642</v>
      </c>
      <c r="AO49" s="12">
        <v>133</v>
      </c>
      <c r="AP49" s="12">
        <v>735</v>
      </c>
      <c r="AQ49" s="12">
        <v>476</v>
      </c>
      <c r="AR49" s="12">
        <v>447</v>
      </c>
      <c r="AS49" s="135"/>
      <c r="AT49" s="139" t="s">
        <v>137</v>
      </c>
      <c r="AU49" s="139" t="s">
        <v>4216</v>
      </c>
      <c r="AV49" s="139">
        <v>5820</v>
      </c>
    </row>
    <row r="50" spans="1:48">
      <c r="A50" s="162"/>
      <c r="B50" s="13" t="s">
        <v>120</v>
      </c>
      <c r="C50" s="12">
        <v>2</v>
      </c>
      <c r="D50" s="12">
        <v>1</v>
      </c>
      <c r="E50" s="12">
        <v>974</v>
      </c>
      <c r="F50" s="12">
        <v>488</v>
      </c>
      <c r="G50" s="12">
        <v>1331</v>
      </c>
      <c r="H50" s="12">
        <v>671</v>
      </c>
      <c r="I50" s="12">
        <v>2169</v>
      </c>
      <c r="J50" s="12">
        <v>1119</v>
      </c>
      <c r="K50" s="29">
        <v>4476</v>
      </c>
      <c r="L50" s="29">
        <v>2279</v>
      </c>
      <c r="M50" s="12">
        <v>1</v>
      </c>
      <c r="N50" s="12">
        <v>36</v>
      </c>
      <c r="O50" s="12">
        <v>44</v>
      </c>
      <c r="P50" s="12">
        <v>64</v>
      </c>
      <c r="Q50" s="29">
        <v>145</v>
      </c>
      <c r="R50" s="162"/>
      <c r="S50" s="13" t="s">
        <v>120</v>
      </c>
      <c r="T50" s="29">
        <v>75</v>
      </c>
      <c r="U50" s="12">
        <v>52</v>
      </c>
      <c r="V50" s="12">
        <v>19</v>
      </c>
      <c r="W50" s="12">
        <v>9</v>
      </c>
      <c r="X50" s="12">
        <v>1</v>
      </c>
      <c r="Y50" s="12">
        <v>90</v>
      </c>
      <c r="Z50" s="12">
        <v>1</v>
      </c>
      <c r="AA50" s="12">
        <v>61</v>
      </c>
      <c r="AB50" s="12">
        <v>14</v>
      </c>
      <c r="AC50" s="22">
        <v>167</v>
      </c>
      <c r="AD50" s="12">
        <v>159</v>
      </c>
      <c r="AE50" s="12">
        <v>151</v>
      </c>
      <c r="AF50" s="29">
        <v>47</v>
      </c>
      <c r="AG50" s="12">
        <v>33</v>
      </c>
      <c r="AH50" s="12">
        <v>54</v>
      </c>
      <c r="AI50" s="162"/>
      <c r="AJ50" s="13" t="s">
        <v>120</v>
      </c>
      <c r="AK50" s="12">
        <v>1390</v>
      </c>
      <c r="AL50" s="12">
        <v>535</v>
      </c>
      <c r="AM50" s="12">
        <v>204</v>
      </c>
      <c r="AN50" s="12">
        <v>76</v>
      </c>
      <c r="AO50" s="12">
        <v>69</v>
      </c>
      <c r="AP50" s="12">
        <v>81</v>
      </c>
      <c r="AQ50" s="12">
        <v>85</v>
      </c>
      <c r="AR50" s="12">
        <v>69</v>
      </c>
      <c r="AS50" s="135"/>
      <c r="AT50" s="139" t="s">
        <v>137</v>
      </c>
      <c r="AU50" s="139" t="s">
        <v>4217</v>
      </c>
      <c r="AV50" s="139">
        <v>1798</v>
      </c>
    </row>
    <row r="51" spans="1:48">
      <c r="A51" s="162"/>
      <c r="B51" s="34" t="s">
        <v>102</v>
      </c>
      <c r="C51" s="35">
        <v>26</v>
      </c>
      <c r="D51" s="35">
        <v>10</v>
      </c>
      <c r="E51" s="35">
        <v>4252</v>
      </c>
      <c r="F51" s="35">
        <v>2260</v>
      </c>
      <c r="G51" s="35">
        <v>9933</v>
      </c>
      <c r="H51" s="35">
        <v>5200</v>
      </c>
      <c r="I51" s="35">
        <v>17901</v>
      </c>
      <c r="J51" s="35">
        <v>9366</v>
      </c>
      <c r="K51" s="35">
        <v>32112</v>
      </c>
      <c r="L51" s="35">
        <v>16836</v>
      </c>
      <c r="M51" s="35">
        <v>4</v>
      </c>
      <c r="N51" s="35">
        <v>294</v>
      </c>
      <c r="O51" s="35">
        <v>484</v>
      </c>
      <c r="P51" s="35">
        <v>800</v>
      </c>
      <c r="Q51" s="35">
        <v>1582</v>
      </c>
      <c r="R51" s="162"/>
      <c r="S51" s="34" t="s">
        <v>102</v>
      </c>
      <c r="T51" s="35">
        <v>796</v>
      </c>
      <c r="U51" s="35">
        <v>276</v>
      </c>
      <c r="V51" s="35">
        <v>19</v>
      </c>
      <c r="W51" s="35">
        <v>232</v>
      </c>
      <c r="X51" s="35">
        <v>5</v>
      </c>
      <c r="Y51" s="35">
        <v>181</v>
      </c>
      <c r="Z51" s="35">
        <v>8</v>
      </c>
      <c r="AA51" s="35">
        <v>1110</v>
      </c>
      <c r="AB51" s="35">
        <v>23</v>
      </c>
      <c r="AC51" s="35">
        <v>1327</v>
      </c>
      <c r="AD51" s="35">
        <v>1142</v>
      </c>
      <c r="AE51" s="35">
        <v>869</v>
      </c>
      <c r="AF51" s="35">
        <v>638</v>
      </c>
      <c r="AG51" s="35">
        <v>314</v>
      </c>
      <c r="AH51" s="35">
        <v>831</v>
      </c>
      <c r="AI51" s="162"/>
      <c r="AJ51" s="34" t="s">
        <v>102</v>
      </c>
      <c r="AK51" s="35">
        <v>3358</v>
      </c>
      <c r="AL51" s="35">
        <v>1330</v>
      </c>
      <c r="AM51" s="35">
        <v>2130</v>
      </c>
      <c r="AN51" s="35">
        <v>718</v>
      </c>
      <c r="AO51" s="35">
        <v>202</v>
      </c>
      <c r="AP51" s="35">
        <v>816</v>
      </c>
      <c r="AQ51" s="35">
        <v>561</v>
      </c>
      <c r="AR51" s="35">
        <v>516</v>
      </c>
      <c r="AS51" s="135"/>
      <c r="AT51" s="139" t="s">
        <v>137</v>
      </c>
      <c r="AU51" s="139" t="s">
        <v>4218</v>
      </c>
      <c r="AV51" s="139">
        <v>7618</v>
      </c>
    </row>
    <row r="52" spans="1:48">
      <c r="A52" s="162" t="s">
        <v>138</v>
      </c>
      <c r="B52" s="13" t="s">
        <v>119</v>
      </c>
      <c r="C52" s="12">
        <v>34</v>
      </c>
      <c r="D52" s="12">
        <v>19</v>
      </c>
      <c r="E52" s="12">
        <v>1331</v>
      </c>
      <c r="F52" s="12">
        <v>690</v>
      </c>
      <c r="G52" s="12">
        <v>4242</v>
      </c>
      <c r="H52" s="12">
        <v>2247</v>
      </c>
      <c r="I52" s="12">
        <v>10000</v>
      </c>
      <c r="J52" s="12">
        <v>5159</v>
      </c>
      <c r="K52" s="29">
        <v>15607</v>
      </c>
      <c r="L52" s="29">
        <v>8115</v>
      </c>
      <c r="M52" s="12">
        <v>4</v>
      </c>
      <c r="N52" s="12">
        <v>94</v>
      </c>
      <c r="O52" s="12">
        <v>201</v>
      </c>
      <c r="P52" s="12">
        <v>398</v>
      </c>
      <c r="Q52" s="29">
        <v>697</v>
      </c>
      <c r="R52" s="162" t="s">
        <v>138</v>
      </c>
      <c r="S52" s="13" t="s">
        <v>119</v>
      </c>
      <c r="T52" s="29">
        <v>246</v>
      </c>
      <c r="U52" s="12">
        <v>122</v>
      </c>
      <c r="V52" s="12">
        <v>0</v>
      </c>
      <c r="W52" s="12">
        <v>240</v>
      </c>
      <c r="X52" s="12">
        <v>0</v>
      </c>
      <c r="Y52" s="12">
        <v>16</v>
      </c>
      <c r="Z52" s="12">
        <v>1</v>
      </c>
      <c r="AA52" s="12">
        <v>590</v>
      </c>
      <c r="AB52" s="12">
        <v>0</v>
      </c>
      <c r="AC52" s="22">
        <v>607</v>
      </c>
      <c r="AD52" s="12">
        <v>381</v>
      </c>
      <c r="AE52" s="12">
        <v>477</v>
      </c>
      <c r="AF52" s="29">
        <v>186</v>
      </c>
      <c r="AG52" s="12">
        <v>95</v>
      </c>
      <c r="AH52" s="12">
        <v>388</v>
      </c>
      <c r="AI52" s="162" t="s">
        <v>138</v>
      </c>
      <c r="AJ52" s="13" t="s">
        <v>119</v>
      </c>
      <c r="AK52" s="12">
        <v>605</v>
      </c>
      <c r="AL52" s="12">
        <v>267</v>
      </c>
      <c r="AM52" s="12">
        <v>179</v>
      </c>
      <c r="AN52" s="12">
        <v>99</v>
      </c>
      <c r="AO52" s="12">
        <v>35</v>
      </c>
      <c r="AP52" s="12">
        <v>430</v>
      </c>
      <c r="AQ52" s="12">
        <v>166</v>
      </c>
      <c r="AR52" s="12">
        <v>152</v>
      </c>
      <c r="AS52" s="135"/>
      <c r="AT52" s="139" t="s">
        <v>138</v>
      </c>
      <c r="AU52" s="139" t="s">
        <v>4219</v>
      </c>
      <c r="AV52" s="139">
        <v>963</v>
      </c>
    </row>
    <row r="53" spans="1:48">
      <c r="A53" s="162"/>
      <c r="B53" s="13" t="s">
        <v>120</v>
      </c>
      <c r="C53" s="12">
        <v>0</v>
      </c>
      <c r="D53" s="12">
        <v>0</v>
      </c>
      <c r="E53" s="12">
        <v>176</v>
      </c>
      <c r="F53" s="12">
        <v>90</v>
      </c>
      <c r="G53" s="12">
        <v>455</v>
      </c>
      <c r="H53" s="12">
        <v>223</v>
      </c>
      <c r="I53" s="12">
        <v>426</v>
      </c>
      <c r="J53" s="12">
        <v>206</v>
      </c>
      <c r="K53" s="29">
        <v>1057</v>
      </c>
      <c r="L53" s="29">
        <v>519</v>
      </c>
      <c r="M53" s="12">
        <v>0</v>
      </c>
      <c r="N53" s="12">
        <v>6</v>
      </c>
      <c r="O53" s="12">
        <v>10</v>
      </c>
      <c r="P53" s="12">
        <v>13</v>
      </c>
      <c r="Q53" s="29">
        <v>29</v>
      </c>
      <c r="R53" s="162"/>
      <c r="S53" s="13" t="s">
        <v>120</v>
      </c>
      <c r="T53" s="29">
        <v>16</v>
      </c>
      <c r="U53" s="12">
        <v>11</v>
      </c>
      <c r="V53" s="12">
        <v>2</v>
      </c>
      <c r="W53" s="12">
        <v>1</v>
      </c>
      <c r="X53" s="12">
        <v>0</v>
      </c>
      <c r="Y53" s="12">
        <v>1</v>
      </c>
      <c r="Z53" s="12">
        <v>0</v>
      </c>
      <c r="AA53" s="12">
        <v>46</v>
      </c>
      <c r="AB53" s="12">
        <v>0</v>
      </c>
      <c r="AC53" s="22">
        <v>47</v>
      </c>
      <c r="AD53" s="12">
        <v>44</v>
      </c>
      <c r="AE53" s="12">
        <v>39</v>
      </c>
      <c r="AF53" s="29">
        <v>13</v>
      </c>
      <c r="AG53" s="12">
        <v>12</v>
      </c>
      <c r="AH53" s="12">
        <v>12</v>
      </c>
      <c r="AI53" s="162"/>
      <c r="AJ53" s="13" t="s">
        <v>120</v>
      </c>
      <c r="AK53" s="12">
        <v>357</v>
      </c>
      <c r="AL53" s="12">
        <v>119</v>
      </c>
      <c r="AM53" s="12">
        <v>30</v>
      </c>
      <c r="AN53" s="12">
        <v>19</v>
      </c>
      <c r="AO53" s="12">
        <v>13</v>
      </c>
      <c r="AP53" s="12">
        <v>18</v>
      </c>
      <c r="AQ53" s="12">
        <v>19</v>
      </c>
      <c r="AR53" s="12">
        <v>15</v>
      </c>
      <c r="AS53" s="135"/>
      <c r="AT53" s="139" t="s">
        <v>138</v>
      </c>
      <c r="AU53" s="139" t="s">
        <v>4220</v>
      </c>
      <c r="AV53" s="139">
        <v>417</v>
      </c>
    </row>
    <row r="54" spans="1:48">
      <c r="A54" s="162"/>
      <c r="B54" s="34" t="s">
        <v>102</v>
      </c>
      <c r="C54" s="35">
        <v>34</v>
      </c>
      <c r="D54" s="35">
        <v>19</v>
      </c>
      <c r="E54" s="35">
        <v>1507</v>
      </c>
      <c r="F54" s="35">
        <v>780</v>
      </c>
      <c r="G54" s="35">
        <v>4697</v>
      </c>
      <c r="H54" s="35">
        <v>2470</v>
      </c>
      <c r="I54" s="35">
        <v>10426</v>
      </c>
      <c r="J54" s="35">
        <v>5365</v>
      </c>
      <c r="K54" s="35">
        <v>16664</v>
      </c>
      <c r="L54" s="35">
        <v>8634</v>
      </c>
      <c r="M54" s="35">
        <v>4</v>
      </c>
      <c r="N54" s="35">
        <v>100</v>
      </c>
      <c r="O54" s="35">
        <v>211</v>
      </c>
      <c r="P54" s="35">
        <v>411</v>
      </c>
      <c r="Q54" s="35">
        <v>726</v>
      </c>
      <c r="R54" s="162"/>
      <c r="S54" s="34" t="s">
        <v>102</v>
      </c>
      <c r="T54" s="35">
        <v>262</v>
      </c>
      <c r="U54" s="35">
        <v>133</v>
      </c>
      <c r="V54" s="35">
        <v>2</v>
      </c>
      <c r="W54" s="35">
        <v>241</v>
      </c>
      <c r="X54" s="35">
        <v>0</v>
      </c>
      <c r="Y54" s="35">
        <v>17</v>
      </c>
      <c r="Z54" s="35">
        <v>1</v>
      </c>
      <c r="AA54" s="35">
        <v>636</v>
      </c>
      <c r="AB54" s="35">
        <v>0</v>
      </c>
      <c r="AC54" s="35">
        <v>654</v>
      </c>
      <c r="AD54" s="35">
        <v>425</v>
      </c>
      <c r="AE54" s="35">
        <v>516</v>
      </c>
      <c r="AF54" s="35">
        <v>199</v>
      </c>
      <c r="AG54" s="35">
        <v>107</v>
      </c>
      <c r="AH54" s="35">
        <v>400</v>
      </c>
      <c r="AI54" s="162"/>
      <c r="AJ54" s="34" t="s">
        <v>102</v>
      </c>
      <c r="AK54" s="35">
        <v>962</v>
      </c>
      <c r="AL54" s="35">
        <v>386</v>
      </c>
      <c r="AM54" s="35">
        <v>209</v>
      </c>
      <c r="AN54" s="35">
        <v>118</v>
      </c>
      <c r="AO54" s="35">
        <v>48</v>
      </c>
      <c r="AP54" s="35">
        <v>448</v>
      </c>
      <c r="AQ54" s="35">
        <v>185</v>
      </c>
      <c r="AR54" s="35">
        <v>167</v>
      </c>
      <c r="AS54" s="135"/>
      <c r="AT54" s="139" t="s">
        <v>138</v>
      </c>
      <c r="AU54" s="139" t="s">
        <v>4221</v>
      </c>
      <c r="AV54" s="139">
        <v>1380</v>
      </c>
    </row>
    <row r="55" spans="1:48">
      <c r="A55" s="162" t="s">
        <v>139</v>
      </c>
      <c r="B55" s="13" t="s">
        <v>119</v>
      </c>
      <c r="C55" s="12">
        <v>0</v>
      </c>
      <c r="D55" s="12">
        <v>0</v>
      </c>
      <c r="E55" s="12">
        <v>549</v>
      </c>
      <c r="F55" s="12">
        <v>307</v>
      </c>
      <c r="G55" s="12">
        <v>2987</v>
      </c>
      <c r="H55" s="12">
        <v>1527</v>
      </c>
      <c r="I55" s="12">
        <v>5103</v>
      </c>
      <c r="J55" s="12">
        <v>2619</v>
      </c>
      <c r="K55" s="29">
        <v>8639</v>
      </c>
      <c r="L55" s="29">
        <v>4453</v>
      </c>
      <c r="M55" s="12">
        <v>0</v>
      </c>
      <c r="N55" s="12">
        <v>54</v>
      </c>
      <c r="O55" s="12">
        <v>184</v>
      </c>
      <c r="P55" s="12">
        <v>267</v>
      </c>
      <c r="Q55" s="29">
        <v>505</v>
      </c>
      <c r="R55" s="162" t="s">
        <v>139</v>
      </c>
      <c r="S55" s="13" t="s">
        <v>119</v>
      </c>
      <c r="T55" s="29">
        <v>316</v>
      </c>
      <c r="U55" s="12">
        <v>133</v>
      </c>
      <c r="V55" s="12">
        <v>1</v>
      </c>
      <c r="W55" s="12">
        <v>26</v>
      </c>
      <c r="X55" s="12">
        <v>1</v>
      </c>
      <c r="Y55" s="12">
        <v>60</v>
      </c>
      <c r="Z55" s="12">
        <v>25</v>
      </c>
      <c r="AA55" s="12">
        <v>273</v>
      </c>
      <c r="AB55" s="12">
        <v>0</v>
      </c>
      <c r="AC55" s="22">
        <v>359</v>
      </c>
      <c r="AD55" s="12">
        <v>306</v>
      </c>
      <c r="AE55" s="12">
        <v>291</v>
      </c>
      <c r="AF55" s="29">
        <v>242</v>
      </c>
      <c r="AG55" s="12">
        <v>133</v>
      </c>
      <c r="AH55" s="12">
        <v>294</v>
      </c>
      <c r="AI55" s="162" t="s">
        <v>139</v>
      </c>
      <c r="AJ55" s="13" t="s">
        <v>119</v>
      </c>
      <c r="AK55" s="12">
        <v>1624</v>
      </c>
      <c r="AL55" s="12">
        <v>616</v>
      </c>
      <c r="AM55" s="12">
        <v>1095</v>
      </c>
      <c r="AN55" s="12">
        <v>346</v>
      </c>
      <c r="AO55" s="12">
        <v>133</v>
      </c>
      <c r="AP55" s="12">
        <v>359</v>
      </c>
      <c r="AQ55" s="12">
        <v>261</v>
      </c>
      <c r="AR55" s="12">
        <v>252</v>
      </c>
      <c r="AS55" s="135"/>
      <c r="AT55" s="139" t="s">
        <v>139</v>
      </c>
      <c r="AU55" s="139" t="s">
        <v>4222</v>
      </c>
      <c r="AV55" s="139">
        <v>3814</v>
      </c>
    </row>
    <row r="56" spans="1:48">
      <c r="A56" s="162"/>
      <c r="B56" s="13" t="s">
        <v>120</v>
      </c>
      <c r="C56" s="12">
        <v>0</v>
      </c>
      <c r="D56" s="12">
        <v>0</v>
      </c>
      <c r="E56" s="12">
        <v>125</v>
      </c>
      <c r="F56" s="12">
        <v>74</v>
      </c>
      <c r="G56" s="12">
        <v>637</v>
      </c>
      <c r="H56" s="12">
        <v>322</v>
      </c>
      <c r="I56" s="12">
        <v>686</v>
      </c>
      <c r="J56" s="12">
        <v>345</v>
      </c>
      <c r="K56" s="29">
        <v>1448</v>
      </c>
      <c r="L56" s="29">
        <v>741</v>
      </c>
      <c r="M56" s="12">
        <v>0</v>
      </c>
      <c r="N56" s="12">
        <v>9</v>
      </c>
      <c r="O56" s="12">
        <v>23</v>
      </c>
      <c r="P56" s="12">
        <v>22</v>
      </c>
      <c r="Q56" s="29">
        <v>54</v>
      </c>
      <c r="R56" s="162"/>
      <c r="S56" s="13" t="s">
        <v>120</v>
      </c>
      <c r="T56" s="29">
        <v>35</v>
      </c>
      <c r="U56" s="12">
        <v>15</v>
      </c>
      <c r="V56" s="12">
        <v>7</v>
      </c>
      <c r="W56" s="12">
        <v>4</v>
      </c>
      <c r="X56" s="12">
        <v>1</v>
      </c>
      <c r="Y56" s="12">
        <v>21</v>
      </c>
      <c r="Z56" s="12">
        <v>2</v>
      </c>
      <c r="AA56" s="12">
        <v>62</v>
      </c>
      <c r="AB56" s="12">
        <v>0</v>
      </c>
      <c r="AC56" s="22">
        <v>86</v>
      </c>
      <c r="AD56" s="12">
        <v>82</v>
      </c>
      <c r="AE56" s="12">
        <v>75</v>
      </c>
      <c r="AF56" s="29">
        <v>20</v>
      </c>
      <c r="AG56" s="12">
        <v>12</v>
      </c>
      <c r="AH56" s="12">
        <v>24</v>
      </c>
      <c r="AI56" s="162"/>
      <c r="AJ56" s="13" t="s">
        <v>120</v>
      </c>
      <c r="AK56" s="12">
        <v>305</v>
      </c>
      <c r="AL56" s="12">
        <v>67</v>
      </c>
      <c r="AM56" s="12">
        <v>73</v>
      </c>
      <c r="AN56" s="12">
        <v>54</v>
      </c>
      <c r="AO56" s="12">
        <v>19</v>
      </c>
      <c r="AP56" s="12">
        <v>45</v>
      </c>
      <c r="AQ56" s="12">
        <v>27</v>
      </c>
      <c r="AR56" s="12">
        <v>25</v>
      </c>
      <c r="AS56" s="135"/>
      <c r="AT56" s="139" t="s">
        <v>139</v>
      </c>
      <c r="AU56" s="139" t="s">
        <v>4223</v>
      </c>
      <c r="AV56" s="139">
        <v>451</v>
      </c>
    </row>
    <row r="57" spans="1:48">
      <c r="A57" s="162"/>
      <c r="B57" s="34" t="s">
        <v>102</v>
      </c>
      <c r="C57" s="35">
        <v>0</v>
      </c>
      <c r="D57" s="35">
        <v>0</v>
      </c>
      <c r="E57" s="35">
        <v>674</v>
      </c>
      <c r="F57" s="35">
        <v>381</v>
      </c>
      <c r="G57" s="35">
        <v>3624</v>
      </c>
      <c r="H57" s="35">
        <v>1849</v>
      </c>
      <c r="I57" s="35">
        <v>5789</v>
      </c>
      <c r="J57" s="35">
        <v>2964</v>
      </c>
      <c r="K57" s="35">
        <v>10087</v>
      </c>
      <c r="L57" s="35">
        <v>5194</v>
      </c>
      <c r="M57" s="35">
        <v>0</v>
      </c>
      <c r="N57" s="35">
        <v>63</v>
      </c>
      <c r="O57" s="35">
        <v>207</v>
      </c>
      <c r="P57" s="35">
        <v>289</v>
      </c>
      <c r="Q57" s="35">
        <v>559</v>
      </c>
      <c r="R57" s="162"/>
      <c r="S57" s="34" t="s">
        <v>102</v>
      </c>
      <c r="T57" s="35">
        <v>351</v>
      </c>
      <c r="U57" s="35">
        <v>148</v>
      </c>
      <c r="V57" s="35">
        <v>8</v>
      </c>
      <c r="W57" s="35">
        <v>30</v>
      </c>
      <c r="X57" s="35">
        <v>2</v>
      </c>
      <c r="Y57" s="35">
        <v>81</v>
      </c>
      <c r="Z57" s="35">
        <v>27</v>
      </c>
      <c r="AA57" s="35">
        <v>335</v>
      </c>
      <c r="AB57" s="35">
        <v>0</v>
      </c>
      <c r="AC57" s="35">
        <v>445</v>
      </c>
      <c r="AD57" s="35">
        <v>388</v>
      </c>
      <c r="AE57" s="35">
        <v>366</v>
      </c>
      <c r="AF57" s="35">
        <v>262</v>
      </c>
      <c r="AG57" s="35">
        <v>145</v>
      </c>
      <c r="AH57" s="35">
        <v>318</v>
      </c>
      <c r="AI57" s="162"/>
      <c r="AJ57" s="34" t="s">
        <v>102</v>
      </c>
      <c r="AK57" s="35">
        <v>1929</v>
      </c>
      <c r="AL57" s="35">
        <v>683</v>
      </c>
      <c r="AM57" s="35">
        <v>1168</v>
      </c>
      <c r="AN57" s="35">
        <v>400</v>
      </c>
      <c r="AO57" s="35">
        <v>152</v>
      </c>
      <c r="AP57" s="35">
        <v>404</v>
      </c>
      <c r="AQ57" s="35">
        <v>288</v>
      </c>
      <c r="AR57" s="35">
        <v>277</v>
      </c>
      <c r="AS57" s="135"/>
      <c r="AT57" s="139" t="s">
        <v>139</v>
      </c>
      <c r="AU57" s="139" t="s">
        <v>4224</v>
      </c>
      <c r="AV57" s="139">
        <v>4265</v>
      </c>
    </row>
    <row r="58" spans="1:48">
      <c r="A58" s="162" t="s">
        <v>140</v>
      </c>
      <c r="B58" s="13" t="s">
        <v>119</v>
      </c>
      <c r="C58" s="12">
        <v>23</v>
      </c>
      <c r="D58" s="12">
        <v>10</v>
      </c>
      <c r="E58" s="12">
        <v>1388</v>
      </c>
      <c r="F58" s="12">
        <v>738</v>
      </c>
      <c r="G58" s="12">
        <v>1637</v>
      </c>
      <c r="H58" s="12">
        <v>872</v>
      </c>
      <c r="I58" s="12">
        <v>2429</v>
      </c>
      <c r="J58" s="12">
        <v>1259</v>
      </c>
      <c r="K58" s="29">
        <v>5477</v>
      </c>
      <c r="L58" s="29">
        <v>2879</v>
      </c>
      <c r="M58" s="12">
        <v>4</v>
      </c>
      <c r="N58" s="12">
        <v>103</v>
      </c>
      <c r="O58" s="12">
        <v>111</v>
      </c>
      <c r="P58" s="12">
        <v>127</v>
      </c>
      <c r="Q58" s="29">
        <v>345</v>
      </c>
      <c r="R58" s="162" t="s">
        <v>140</v>
      </c>
      <c r="S58" s="13" t="s">
        <v>119</v>
      </c>
      <c r="T58" s="29">
        <v>111</v>
      </c>
      <c r="U58" s="12">
        <v>36</v>
      </c>
      <c r="V58" s="12">
        <v>1</v>
      </c>
      <c r="W58" s="12">
        <v>32</v>
      </c>
      <c r="X58" s="12">
        <v>0</v>
      </c>
      <c r="Y58" s="12">
        <v>67</v>
      </c>
      <c r="Z58" s="12">
        <v>1</v>
      </c>
      <c r="AA58" s="12">
        <v>123</v>
      </c>
      <c r="AB58" s="12">
        <v>0</v>
      </c>
      <c r="AC58" s="22">
        <v>191</v>
      </c>
      <c r="AD58" s="12">
        <v>156</v>
      </c>
      <c r="AE58" s="12">
        <v>132</v>
      </c>
      <c r="AF58" s="29">
        <v>1</v>
      </c>
      <c r="AG58" s="12">
        <v>1</v>
      </c>
      <c r="AH58" s="12">
        <v>132</v>
      </c>
      <c r="AI58" s="162" t="s">
        <v>140</v>
      </c>
      <c r="AJ58" s="13" t="s">
        <v>119</v>
      </c>
      <c r="AK58" s="12">
        <v>927</v>
      </c>
      <c r="AL58" s="12">
        <v>410</v>
      </c>
      <c r="AM58" s="12">
        <v>14</v>
      </c>
      <c r="AN58" s="12">
        <v>16</v>
      </c>
      <c r="AO58" s="12">
        <v>38</v>
      </c>
      <c r="AP58" s="12">
        <v>129</v>
      </c>
      <c r="AQ58" s="12">
        <v>24</v>
      </c>
      <c r="AR58" s="12">
        <v>18</v>
      </c>
      <c r="AS58" s="135"/>
      <c r="AT58" s="139" t="s">
        <v>140</v>
      </c>
      <c r="AU58" s="139" t="s">
        <v>4225</v>
      </c>
      <c r="AV58" s="139">
        <v>955</v>
      </c>
    </row>
    <row r="59" spans="1:48">
      <c r="A59" s="162"/>
      <c r="B59" s="13" t="s">
        <v>120</v>
      </c>
      <c r="C59" s="12">
        <v>27</v>
      </c>
      <c r="D59" s="12">
        <v>13</v>
      </c>
      <c r="E59" s="12">
        <v>334</v>
      </c>
      <c r="F59" s="12">
        <v>192</v>
      </c>
      <c r="G59" s="12">
        <v>386</v>
      </c>
      <c r="H59" s="12">
        <v>204</v>
      </c>
      <c r="I59" s="12">
        <v>415</v>
      </c>
      <c r="J59" s="12">
        <v>220</v>
      </c>
      <c r="K59" s="29">
        <v>1162</v>
      </c>
      <c r="L59" s="29">
        <v>629</v>
      </c>
      <c r="M59" s="12">
        <v>1</v>
      </c>
      <c r="N59" s="12">
        <v>21</v>
      </c>
      <c r="O59" s="12">
        <v>19</v>
      </c>
      <c r="P59" s="12">
        <v>19</v>
      </c>
      <c r="Q59" s="29">
        <v>60</v>
      </c>
      <c r="R59" s="162"/>
      <c r="S59" s="13" t="s">
        <v>120</v>
      </c>
      <c r="T59" s="29">
        <v>20</v>
      </c>
      <c r="U59" s="12">
        <v>2</v>
      </c>
      <c r="V59" s="12">
        <v>1</v>
      </c>
      <c r="W59" s="12">
        <v>5</v>
      </c>
      <c r="X59" s="12">
        <v>0</v>
      </c>
      <c r="Y59" s="12">
        <v>23</v>
      </c>
      <c r="Z59" s="12">
        <v>0</v>
      </c>
      <c r="AA59" s="12">
        <v>19</v>
      </c>
      <c r="AB59" s="12">
        <v>0</v>
      </c>
      <c r="AC59" s="22">
        <v>42</v>
      </c>
      <c r="AD59" s="12">
        <v>42</v>
      </c>
      <c r="AE59" s="12">
        <v>20</v>
      </c>
      <c r="AF59" s="29">
        <v>0</v>
      </c>
      <c r="AG59" s="12">
        <v>0</v>
      </c>
      <c r="AH59" s="12">
        <v>20</v>
      </c>
      <c r="AI59" s="162"/>
      <c r="AJ59" s="13" t="s">
        <v>120</v>
      </c>
      <c r="AK59" s="12">
        <v>202</v>
      </c>
      <c r="AL59" s="12">
        <v>88</v>
      </c>
      <c r="AM59" s="12">
        <v>42</v>
      </c>
      <c r="AN59" s="12">
        <v>2</v>
      </c>
      <c r="AO59" s="12">
        <v>8</v>
      </c>
      <c r="AP59" s="12">
        <v>24</v>
      </c>
      <c r="AQ59" s="12">
        <v>9</v>
      </c>
      <c r="AR59" s="12">
        <v>8</v>
      </c>
      <c r="AS59" s="135"/>
      <c r="AT59" s="139" t="s">
        <v>140</v>
      </c>
      <c r="AU59" s="139" t="s">
        <v>4226</v>
      </c>
      <c r="AV59" s="139">
        <v>286</v>
      </c>
    </row>
    <row r="60" spans="1:48">
      <c r="A60" s="162"/>
      <c r="B60" s="34" t="s">
        <v>102</v>
      </c>
      <c r="C60" s="35">
        <v>50</v>
      </c>
      <c r="D60" s="35">
        <v>23</v>
      </c>
      <c r="E60" s="35">
        <v>1722</v>
      </c>
      <c r="F60" s="35">
        <v>930</v>
      </c>
      <c r="G60" s="35">
        <v>2023</v>
      </c>
      <c r="H60" s="35">
        <v>1076</v>
      </c>
      <c r="I60" s="35">
        <v>2844</v>
      </c>
      <c r="J60" s="35">
        <v>1479</v>
      </c>
      <c r="K60" s="35">
        <v>6639</v>
      </c>
      <c r="L60" s="35">
        <v>3508</v>
      </c>
      <c r="M60" s="35">
        <v>5</v>
      </c>
      <c r="N60" s="35">
        <v>124</v>
      </c>
      <c r="O60" s="35">
        <v>130</v>
      </c>
      <c r="P60" s="35">
        <v>146</v>
      </c>
      <c r="Q60" s="35">
        <v>405</v>
      </c>
      <c r="R60" s="162"/>
      <c r="S60" s="34" t="s">
        <v>102</v>
      </c>
      <c r="T60" s="35">
        <v>131</v>
      </c>
      <c r="U60" s="35">
        <v>38</v>
      </c>
      <c r="V60" s="35">
        <v>2</v>
      </c>
      <c r="W60" s="35">
        <v>37</v>
      </c>
      <c r="X60" s="35">
        <v>0</v>
      </c>
      <c r="Y60" s="35">
        <v>90</v>
      </c>
      <c r="Z60" s="35">
        <v>1</v>
      </c>
      <c r="AA60" s="35">
        <v>142</v>
      </c>
      <c r="AB60" s="35">
        <v>0</v>
      </c>
      <c r="AC60" s="35">
        <v>233</v>
      </c>
      <c r="AD60" s="35">
        <v>198</v>
      </c>
      <c r="AE60" s="35">
        <v>152</v>
      </c>
      <c r="AF60" s="35">
        <v>1</v>
      </c>
      <c r="AG60" s="35">
        <v>1</v>
      </c>
      <c r="AH60" s="35">
        <v>152</v>
      </c>
      <c r="AI60" s="162"/>
      <c r="AJ60" s="34" t="s">
        <v>102</v>
      </c>
      <c r="AK60" s="35">
        <v>1129</v>
      </c>
      <c r="AL60" s="35">
        <v>498</v>
      </c>
      <c r="AM60" s="35">
        <v>56</v>
      </c>
      <c r="AN60" s="35">
        <v>18</v>
      </c>
      <c r="AO60" s="35">
        <v>46</v>
      </c>
      <c r="AP60" s="35">
        <v>153</v>
      </c>
      <c r="AQ60" s="35">
        <v>33</v>
      </c>
      <c r="AR60" s="35">
        <v>26</v>
      </c>
      <c r="AS60" s="135"/>
      <c r="AT60" s="139" t="s">
        <v>140</v>
      </c>
      <c r="AU60" s="139" t="s">
        <v>4227</v>
      </c>
      <c r="AV60" s="139">
        <v>1241</v>
      </c>
    </row>
    <row r="61" spans="1:48">
      <c r="A61" s="162" t="s">
        <v>141</v>
      </c>
      <c r="B61" s="13" t="s">
        <v>119</v>
      </c>
      <c r="C61" s="12">
        <v>139</v>
      </c>
      <c r="D61" s="12">
        <v>68</v>
      </c>
      <c r="E61" s="12">
        <v>4211</v>
      </c>
      <c r="F61" s="12">
        <v>2290</v>
      </c>
      <c r="G61" s="12">
        <v>5512</v>
      </c>
      <c r="H61" s="12">
        <v>2952</v>
      </c>
      <c r="I61" s="12">
        <v>6387</v>
      </c>
      <c r="J61" s="12">
        <v>3466</v>
      </c>
      <c r="K61" s="29">
        <v>16249</v>
      </c>
      <c r="L61" s="29">
        <v>8776</v>
      </c>
      <c r="M61" s="12">
        <v>5</v>
      </c>
      <c r="N61" s="12">
        <v>208</v>
      </c>
      <c r="O61" s="12">
        <v>241</v>
      </c>
      <c r="P61" s="12">
        <v>260</v>
      </c>
      <c r="Q61" s="29">
        <v>714</v>
      </c>
      <c r="R61" s="162" t="s">
        <v>141</v>
      </c>
      <c r="S61" s="13" t="s">
        <v>119</v>
      </c>
      <c r="T61" s="29">
        <v>178</v>
      </c>
      <c r="U61" s="12">
        <v>58</v>
      </c>
      <c r="V61" s="12">
        <v>0</v>
      </c>
      <c r="W61" s="12">
        <v>132</v>
      </c>
      <c r="X61" s="12">
        <v>0</v>
      </c>
      <c r="Y61" s="12">
        <v>44</v>
      </c>
      <c r="Z61" s="12">
        <v>5</v>
      </c>
      <c r="AA61" s="12">
        <v>620</v>
      </c>
      <c r="AB61" s="12">
        <v>0</v>
      </c>
      <c r="AC61" s="22">
        <v>669</v>
      </c>
      <c r="AD61" s="12">
        <v>488</v>
      </c>
      <c r="AE61" s="12">
        <v>286</v>
      </c>
      <c r="AF61" s="29">
        <v>1</v>
      </c>
      <c r="AG61" s="12">
        <v>1</v>
      </c>
      <c r="AH61" s="12">
        <v>273</v>
      </c>
      <c r="AI61" s="162" t="s">
        <v>141</v>
      </c>
      <c r="AJ61" s="13" t="s">
        <v>119</v>
      </c>
      <c r="AK61" s="12">
        <v>148</v>
      </c>
      <c r="AL61" s="12">
        <v>84</v>
      </c>
      <c r="AM61" s="12">
        <v>291</v>
      </c>
      <c r="AN61" s="12">
        <v>63</v>
      </c>
      <c r="AO61" s="12">
        <v>21</v>
      </c>
      <c r="AP61" s="12">
        <v>225</v>
      </c>
      <c r="AQ61" s="12">
        <v>122</v>
      </c>
      <c r="AR61" s="12">
        <v>104</v>
      </c>
      <c r="AS61" s="135"/>
      <c r="AT61" s="139" t="s">
        <v>141</v>
      </c>
      <c r="AU61" s="139" t="s">
        <v>4228</v>
      </c>
      <c r="AV61" s="139">
        <v>730</v>
      </c>
    </row>
    <row r="62" spans="1:48">
      <c r="A62" s="162"/>
      <c r="B62" s="13" t="s">
        <v>120</v>
      </c>
      <c r="C62" s="12">
        <v>0</v>
      </c>
      <c r="D62" s="12">
        <v>0</v>
      </c>
      <c r="E62" s="12">
        <v>954</v>
      </c>
      <c r="F62" s="12">
        <v>499</v>
      </c>
      <c r="G62" s="12">
        <v>1148</v>
      </c>
      <c r="H62" s="12">
        <v>581</v>
      </c>
      <c r="I62" s="12">
        <v>1352</v>
      </c>
      <c r="J62" s="12">
        <v>715</v>
      </c>
      <c r="K62" s="29">
        <v>3454</v>
      </c>
      <c r="L62" s="29">
        <v>1795</v>
      </c>
      <c r="M62" s="12">
        <v>0</v>
      </c>
      <c r="N62" s="12">
        <v>36</v>
      </c>
      <c r="O62" s="12">
        <v>42</v>
      </c>
      <c r="P62" s="12">
        <v>42</v>
      </c>
      <c r="Q62" s="29">
        <v>120</v>
      </c>
      <c r="R62" s="162"/>
      <c r="S62" s="13" t="s">
        <v>120</v>
      </c>
      <c r="T62" s="29">
        <v>37</v>
      </c>
      <c r="U62" s="12">
        <v>12</v>
      </c>
      <c r="V62" s="12">
        <v>1</v>
      </c>
      <c r="W62" s="12">
        <v>24</v>
      </c>
      <c r="X62" s="12">
        <v>0</v>
      </c>
      <c r="Y62" s="12">
        <v>28</v>
      </c>
      <c r="Z62" s="12">
        <v>2</v>
      </c>
      <c r="AA62" s="12">
        <v>127</v>
      </c>
      <c r="AB62" s="12">
        <v>0</v>
      </c>
      <c r="AC62" s="22">
        <v>157</v>
      </c>
      <c r="AD62" s="12">
        <v>122</v>
      </c>
      <c r="AE62" s="12">
        <v>80</v>
      </c>
      <c r="AF62" s="29">
        <v>2</v>
      </c>
      <c r="AG62" s="12">
        <v>2</v>
      </c>
      <c r="AH62" s="12">
        <v>39</v>
      </c>
      <c r="AI62" s="162"/>
      <c r="AJ62" s="13" t="s">
        <v>120</v>
      </c>
      <c r="AK62" s="12">
        <v>210</v>
      </c>
      <c r="AL62" s="12">
        <v>67</v>
      </c>
      <c r="AM62" s="12">
        <v>103</v>
      </c>
      <c r="AN62" s="12">
        <v>68</v>
      </c>
      <c r="AO62" s="12">
        <v>18</v>
      </c>
      <c r="AP62" s="12">
        <v>52</v>
      </c>
      <c r="AQ62" s="12">
        <v>46</v>
      </c>
      <c r="AR62" s="12">
        <v>36</v>
      </c>
      <c r="AS62" s="135"/>
      <c r="AT62" s="139" t="s">
        <v>141</v>
      </c>
      <c r="AU62" s="139" t="s">
        <v>4229</v>
      </c>
      <c r="AV62" s="139">
        <v>416</v>
      </c>
    </row>
    <row r="63" spans="1:48">
      <c r="A63" s="162"/>
      <c r="B63" s="34" t="s">
        <v>102</v>
      </c>
      <c r="C63" s="35">
        <v>139</v>
      </c>
      <c r="D63" s="35">
        <v>68</v>
      </c>
      <c r="E63" s="35">
        <v>5165</v>
      </c>
      <c r="F63" s="35">
        <v>2789</v>
      </c>
      <c r="G63" s="35">
        <v>6660</v>
      </c>
      <c r="H63" s="35">
        <v>3533</v>
      </c>
      <c r="I63" s="35">
        <v>7739</v>
      </c>
      <c r="J63" s="35">
        <v>4181</v>
      </c>
      <c r="K63" s="35">
        <v>19703</v>
      </c>
      <c r="L63" s="35">
        <v>10571</v>
      </c>
      <c r="M63" s="35">
        <v>5</v>
      </c>
      <c r="N63" s="35">
        <v>244</v>
      </c>
      <c r="O63" s="35">
        <v>283</v>
      </c>
      <c r="P63" s="35">
        <v>302</v>
      </c>
      <c r="Q63" s="35">
        <v>834</v>
      </c>
      <c r="R63" s="162"/>
      <c r="S63" s="34" t="s">
        <v>102</v>
      </c>
      <c r="T63" s="35">
        <v>215</v>
      </c>
      <c r="U63" s="35">
        <v>70</v>
      </c>
      <c r="V63" s="35">
        <v>1</v>
      </c>
      <c r="W63" s="35">
        <v>156</v>
      </c>
      <c r="X63" s="35">
        <v>0</v>
      </c>
      <c r="Y63" s="35">
        <v>72</v>
      </c>
      <c r="Z63" s="35">
        <v>7</v>
      </c>
      <c r="AA63" s="35">
        <v>747</v>
      </c>
      <c r="AB63" s="35">
        <v>0</v>
      </c>
      <c r="AC63" s="35">
        <v>826</v>
      </c>
      <c r="AD63" s="35">
        <v>610</v>
      </c>
      <c r="AE63" s="35">
        <v>366</v>
      </c>
      <c r="AF63" s="35">
        <v>3</v>
      </c>
      <c r="AG63" s="35">
        <v>3</v>
      </c>
      <c r="AH63" s="35">
        <v>312</v>
      </c>
      <c r="AI63" s="162"/>
      <c r="AJ63" s="34" t="s">
        <v>102</v>
      </c>
      <c r="AK63" s="35">
        <v>358</v>
      </c>
      <c r="AL63" s="35">
        <v>151</v>
      </c>
      <c r="AM63" s="35">
        <v>394</v>
      </c>
      <c r="AN63" s="35">
        <v>131</v>
      </c>
      <c r="AO63" s="35">
        <v>39</v>
      </c>
      <c r="AP63" s="35">
        <v>277</v>
      </c>
      <c r="AQ63" s="35">
        <v>168</v>
      </c>
      <c r="AR63" s="35">
        <v>140</v>
      </c>
      <c r="AS63" s="135"/>
      <c r="AT63" s="139" t="s">
        <v>141</v>
      </c>
      <c r="AU63" s="139" t="s">
        <v>4230</v>
      </c>
      <c r="AV63" s="139">
        <v>1146</v>
      </c>
    </row>
    <row r="64" spans="1:48">
      <c r="A64" s="162" t="s">
        <v>142</v>
      </c>
      <c r="B64" s="13" t="s">
        <v>119</v>
      </c>
      <c r="C64" s="12">
        <v>35</v>
      </c>
      <c r="D64" s="12">
        <v>15</v>
      </c>
      <c r="E64" s="12">
        <v>2236</v>
      </c>
      <c r="F64" s="12">
        <v>1201</v>
      </c>
      <c r="G64" s="12">
        <v>3285</v>
      </c>
      <c r="H64" s="12">
        <v>1717</v>
      </c>
      <c r="I64" s="12">
        <v>4488</v>
      </c>
      <c r="J64" s="12">
        <v>2318</v>
      </c>
      <c r="K64" s="29">
        <v>10044</v>
      </c>
      <c r="L64" s="29">
        <v>5251</v>
      </c>
      <c r="M64" s="12">
        <v>6</v>
      </c>
      <c r="N64" s="12">
        <v>154</v>
      </c>
      <c r="O64" s="12">
        <v>192</v>
      </c>
      <c r="P64" s="12">
        <v>243</v>
      </c>
      <c r="Q64" s="29">
        <v>595</v>
      </c>
      <c r="R64" s="162" t="s">
        <v>142</v>
      </c>
      <c r="S64" s="13" t="s">
        <v>119</v>
      </c>
      <c r="T64" s="29">
        <v>260</v>
      </c>
      <c r="U64" s="12">
        <v>71</v>
      </c>
      <c r="V64" s="12">
        <v>0</v>
      </c>
      <c r="W64" s="12">
        <v>50</v>
      </c>
      <c r="X64" s="12">
        <v>4</v>
      </c>
      <c r="Y64" s="12">
        <v>51</v>
      </c>
      <c r="Z64" s="12">
        <v>9</v>
      </c>
      <c r="AA64" s="12">
        <v>280</v>
      </c>
      <c r="AB64" s="12">
        <v>0</v>
      </c>
      <c r="AC64" s="22">
        <v>344</v>
      </c>
      <c r="AD64" s="12">
        <v>290</v>
      </c>
      <c r="AE64" s="12">
        <v>201</v>
      </c>
      <c r="AF64" s="29">
        <v>221</v>
      </c>
      <c r="AG64" s="12">
        <v>41</v>
      </c>
      <c r="AH64" s="12">
        <v>268</v>
      </c>
      <c r="AI64" s="162" t="s">
        <v>142</v>
      </c>
      <c r="AJ64" s="13" t="s">
        <v>119</v>
      </c>
      <c r="AK64" s="12">
        <v>241</v>
      </c>
      <c r="AL64" s="12">
        <v>215</v>
      </c>
      <c r="AM64" s="12">
        <v>1805</v>
      </c>
      <c r="AN64" s="12">
        <v>392</v>
      </c>
      <c r="AO64" s="12">
        <v>54</v>
      </c>
      <c r="AP64" s="12">
        <v>283</v>
      </c>
      <c r="AQ64" s="12">
        <v>147</v>
      </c>
      <c r="AR64" s="12">
        <v>111</v>
      </c>
      <c r="AS64" s="135"/>
      <c r="AT64" s="139" t="s">
        <v>142</v>
      </c>
      <c r="AU64" s="139" t="s">
        <v>4231</v>
      </c>
      <c r="AV64" s="139">
        <v>3851</v>
      </c>
    </row>
    <row r="65" spans="1:48">
      <c r="A65" s="162"/>
      <c r="B65" s="13" t="s">
        <v>120</v>
      </c>
      <c r="C65" s="12">
        <v>0</v>
      </c>
      <c r="D65" s="12">
        <v>0</v>
      </c>
      <c r="E65" s="12">
        <v>585</v>
      </c>
      <c r="F65" s="12">
        <v>296</v>
      </c>
      <c r="G65" s="12">
        <v>739</v>
      </c>
      <c r="H65" s="12">
        <v>388</v>
      </c>
      <c r="I65" s="12">
        <v>1090</v>
      </c>
      <c r="J65" s="12">
        <v>535</v>
      </c>
      <c r="K65" s="29">
        <v>2414</v>
      </c>
      <c r="L65" s="29">
        <v>1219</v>
      </c>
      <c r="M65" s="12">
        <v>0</v>
      </c>
      <c r="N65" s="12">
        <v>23</v>
      </c>
      <c r="O65" s="12">
        <v>27</v>
      </c>
      <c r="P65" s="12">
        <v>36</v>
      </c>
      <c r="Q65" s="29">
        <v>86</v>
      </c>
      <c r="R65" s="162"/>
      <c r="S65" s="13" t="s">
        <v>120</v>
      </c>
      <c r="T65" s="29">
        <v>80</v>
      </c>
      <c r="U65" s="12">
        <v>24</v>
      </c>
      <c r="V65" s="12">
        <v>1</v>
      </c>
      <c r="W65" s="12">
        <v>1</v>
      </c>
      <c r="X65" s="12">
        <v>4</v>
      </c>
      <c r="Y65" s="12">
        <v>27</v>
      </c>
      <c r="Z65" s="12">
        <v>3</v>
      </c>
      <c r="AA65" s="12">
        <v>34</v>
      </c>
      <c r="AB65" s="12">
        <v>0</v>
      </c>
      <c r="AC65" s="22">
        <v>68</v>
      </c>
      <c r="AD65" s="12">
        <v>62</v>
      </c>
      <c r="AE65" s="12">
        <v>56</v>
      </c>
      <c r="AF65" s="29">
        <v>37</v>
      </c>
      <c r="AG65" s="12">
        <v>13</v>
      </c>
      <c r="AH65" s="12">
        <v>38</v>
      </c>
      <c r="AI65" s="162"/>
      <c r="AJ65" s="13" t="s">
        <v>120</v>
      </c>
      <c r="AK65" s="12">
        <v>270</v>
      </c>
      <c r="AL65" s="12">
        <v>62</v>
      </c>
      <c r="AM65" s="12">
        <v>217</v>
      </c>
      <c r="AN65" s="12">
        <v>129</v>
      </c>
      <c r="AO65" s="12">
        <v>22</v>
      </c>
      <c r="AP65" s="12">
        <v>55</v>
      </c>
      <c r="AQ65" s="12">
        <v>36</v>
      </c>
      <c r="AR65" s="12">
        <v>31</v>
      </c>
      <c r="AS65" s="135"/>
      <c r="AT65" s="139" t="s">
        <v>142</v>
      </c>
      <c r="AU65" s="139" t="s">
        <v>4232</v>
      </c>
      <c r="AV65" s="139">
        <v>704</v>
      </c>
    </row>
    <row r="66" spans="1:48">
      <c r="A66" s="162"/>
      <c r="B66" s="34" t="s">
        <v>102</v>
      </c>
      <c r="C66" s="35">
        <v>35</v>
      </c>
      <c r="D66" s="35">
        <v>15</v>
      </c>
      <c r="E66" s="35">
        <v>2821</v>
      </c>
      <c r="F66" s="35">
        <v>1497</v>
      </c>
      <c r="G66" s="35">
        <v>4024</v>
      </c>
      <c r="H66" s="35">
        <v>2105</v>
      </c>
      <c r="I66" s="35">
        <v>5578</v>
      </c>
      <c r="J66" s="35">
        <v>2853</v>
      </c>
      <c r="K66" s="35">
        <v>12458</v>
      </c>
      <c r="L66" s="35">
        <v>6470</v>
      </c>
      <c r="M66" s="35">
        <v>6</v>
      </c>
      <c r="N66" s="35">
        <v>177</v>
      </c>
      <c r="O66" s="35">
        <v>219</v>
      </c>
      <c r="P66" s="35">
        <v>279</v>
      </c>
      <c r="Q66" s="35">
        <v>681</v>
      </c>
      <c r="R66" s="162"/>
      <c r="S66" s="34" t="s">
        <v>102</v>
      </c>
      <c r="T66" s="35">
        <v>340</v>
      </c>
      <c r="U66" s="35">
        <v>95</v>
      </c>
      <c r="V66" s="35">
        <v>1</v>
      </c>
      <c r="W66" s="35">
        <v>51</v>
      </c>
      <c r="X66" s="35">
        <v>8</v>
      </c>
      <c r="Y66" s="35">
        <v>78</v>
      </c>
      <c r="Z66" s="35">
        <v>12</v>
      </c>
      <c r="AA66" s="35">
        <v>314</v>
      </c>
      <c r="AB66" s="35">
        <v>0</v>
      </c>
      <c r="AC66" s="35">
        <v>412</v>
      </c>
      <c r="AD66" s="35">
        <v>352</v>
      </c>
      <c r="AE66" s="35">
        <v>257</v>
      </c>
      <c r="AF66" s="35">
        <v>258</v>
      </c>
      <c r="AG66" s="35">
        <v>54</v>
      </c>
      <c r="AH66" s="35">
        <v>306</v>
      </c>
      <c r="AI66" s="162"/>
      <c r="AJ66" s="34" t="s">
        <v>102</v>
      </c>
      <c r="AK66" s="35">
        <v>511</v>
      </c>
      <c r="AL66" s="35">
        <v>277</v>
      </c>
      <c r="AM66" s="35">
        <v>2022</v>
      </c>
      <c r="AN66" s="35">
        <v>521</v>
      </c>
      <c r="AO66" s="35">
        <v>76</v>
      </c>
      <c r="AP66" s="35">
        <v>338</v>
      </c>
      <c r="AQ66" s="35">
        <v>183</v>
      </c>
      <c r="AR66" s="35">
        <v>142</v>
      </c>
      <c r="AS66" s="135"/>
      <c r="AT66" s="139" t="s">
        <v>142</v>
      </c>
      <c r="AU66" s="139" t="s">
        <v>4233</v>
      </c>
      <c r="AV66" s="139">
        <v>4555</v>
      </c>
    </row>
    <row r="67" spans="1:48">
      <c r="A67" s="162" t="s">
        <v>143</v>
      </c>
      <c r="B67" s="13" t="s">
        <v>119</v>
      </c>
      <c r="C67" s="12">
        <v>107</v>
      </c>
      <c r="D67" s="12">
        <v>54</v>
      </c>
      <c r="E67" s="12">
        <v>14093</v>
      </c>
      <c r="F67" s="12">
        <v>7413</v>
      </c>
      <c r="G67" s="12">
        <v>19805</v>
      </c>
      <c r="H67" s="12">
        <v>10305</v>
      </c>
      <c r="I67" s="12">
        <v>29478</v>
      </c>
      <c r="J67" s="12">
        <v>15081</v>
      </c>
      <c r="K67" s="29">
        <v>63483</v>
      </c>
      <c r="L67" s="29">
        <v>32853</v>
      </c>
      <c r="M67" s="12">
        <v>7</v>
      </c>
      <c r="N67" s="12">
        <v>1144</v>
      </c>
      <c r="O67" s="12">
        <v>1354</v>
      </c>
      <c r="P67" s="12">
        <v>1669</v>
      </c>
      <c r="Q67" s="29">
        <v>4174</v>
      </c>
      <c r="R67" s="162" t="s">
        <v>143</v>
      </c>
      <c r="S67" s="13" t="s">
        <v>119</v>
      </c>
      <c r="T67" s="29">
        <v>1645</v>
      </c>
      <c r="U67" s="12">
        <v>529</v>
      </c>
      <c r="V67" s="12">
        <v>0</v>
      </c>
      <c r="W67" s="12">
        <v>330</v>
      </c>
      <c r="X67" s="12">
        <v>6</v>
      </c>
      <c r="Y67" s="12">
        <v>203</v>
      </c>
      <c r="Z67" s="12">
        <v>33</v>
      </c>
      <c r="AA67" s="12">
        <v>2347</v>
      </c>
      <c r="AB67" s="12">
        <v>0</v>
      </c>
      <c r="AC67" s="22">
        <v>2589</v>
      </c>
      <c r="AD67" s="12">
        <v>2058</v>
      </c>
      <c r="AE67" s="12">
        <v>1980</v>
      </c>
      <c r="AF67" s="29">
        <v>208</v>
      </c>
      <c r="AG67" s="12">
        <v>26</v>
      </c>
      <c r="AH67" s="12">
        <v>1723</v>
      </c>
      <c r="AI67" s="162" t="s">
        <v>143</v>
      </c>
      <c r="AJ67" s="13" t="s">
        <v>119</v>
      </c>
      <c r="AK67" s="12">
        <v>2402</v>
      </c>
      <c r="AL67" s="12">
        <v>1172</v>
      </c>
      <c r="AM67" s="12">
        <v>2562</v>
      </c>
      <c r="AN67" s="12">
        <v>813</v>
      </c>
      <c r="AO67" s="12">
        <v>191</v>
      </c>
      <c r="AP67" s="12">
        <v>1682</v>
      </c>
      <c r="AQ67" s="12">
        <v>867</v>
      </c>
      <c r="AR67" s="12">
        <v>783</v>
      </c>
      <c r="AS67" s="135"/>
      <c r="AT67" s="139" t="s">
        <v>143</v>
      </c>
      <c r="AU67" s="139" t="s">
        <v>4234</v>
      </c>
      <c r="AV67" s="139">
        <v>7526</v>
      </c>
    </row>
    <row r="68" spans="1:48">
      <c r="A68" s="162"/>
      <c r="B68" s="13" t="s">
        <v>120</v>
      </c>
      <c r="C68" s="12">
        <v>0</v>
      </c>
      <c r="D68" s="12">
        <v>0</v>
      </c>
      <c r="E68" s="12">
        <v>715</v>
      </c>
      <c r="F68" s="12">
        <v>361</v>
      </c>
      <c r="G68" s="12">
        <v>903</v>
      </c>
      <c r="H68" s="12">
        <v>475</v>
      </c>
      <c r="I68" s="12">
        <v>1400</v>
      </c>
      <c r="J68" s="12">
        <v>673</v>
      </c>
      <c r="K68" s="29">
        <v>3018</v>
      </c>
      <c r="L68" s="29">
        <v>1509</v>
      </c>
      <c r="M68" s="12">
        <v>1</v>
      </c>
      <c r="N68" s="12">
        <v>32</v>
      </c>
      <c r="O68" s="12">
        <v>31</v>
      </c>
      <c r="P68" s="12">
        <v>46</v>
      </c>
      <c r="Q68" s="29">
        <v>110</v>
      </c>
      <c r="R68" s="162"/>
      <c r="S68" s="13" t="s">
        <v>120</v>
      </c>
      <c r="T68" s="29">
        <v>55</v>
      </c>
      <c r="U68" s="12">
        <v>25</v>
      </c>
      <c r="V68" s="12">
        <v>0</v>
      </c>
      <c r="W68" s="12">
        <v>6</v>
      </c>
      <c r="X68" s="12">
        <v>1</v>
      </c>
      <c r="Y68" s="12">
        <v>45</v>
      </c>
      <c r="Z68" s="12">
        <v>3</v>
      </c>
      <c r="AA68" s="12">
        <v>113</v>
      </c>
      <c r="AB68" s="12">
        <v>0</v>
      </c>
      <c r="AC68" s="22">
        <v>162</v>
      </c>
      <c r="AD68" s="12">
        <v>145</v>
      </c>
      <c r="AE68" s="12">
        <v>121</v>
      </c>
      <c r="AF68" s="29">
        <v>3</v>
      </c>
      <c r="AG68" s="12">
        <v>1</v>
      </c>
      <c r="AH68" s="12">
        <v>42</v>
      </c>
      <c r="AI68" s="162"/>
      <c r="AJ68" s="13" t="s">
        <v>120</v>
      </c>
      <c r="AK68" s="12">
        <v>596</v>
      </c>
      <c r="AL68" s="12">
        <v>290</v>
      </c>
      <c r="AM68" s="12">
        <v>86</v>
      </c>
      <c r="AN68" s="12">
        <v>89</v>
      </c>
      <c r="AO68" s="12">
        <v>25</v>
      </c>
      <c r="AP68" s="12">
        <v>58</v>
      </c>
      <c r="AQ68" s="12">
        <v>46</v>
      </c>
      <c r="AR68" s="12">
        <v>41</v>
      </c>
      <c r="AS68" s="135"/>
      <c r="AT68" s="139" t="s">
        <v>143</v>
      </c>
      <c r="AU68" s="139" t="s">
        <v>4235</v>
      </c>
      <c r="AV68" s="139">
        <v>768</v>
      </c>
    </row>
    <row r="69" spans="1:48">
      <c r="A69" s="162"/>
      <c r="B69" s="34" t="s">
        <v>102</v>
      </c>
      <c r="C69" s="35">
        <v>107</v>
      </c>
      <c r="D69" s="35">
        <v>54</v>
      </c>
      <c r="E69" s="35">
        <v>14808</v>
      </c>
      <c r="F69" s="35">
        <v>7774</v>
      </c>
      <c r="G69" s="35">
        <v>20708</v>
      </c>
      <c r="H69" s="35">
        <v>10780</v>
      </c>
      <c r="I69" s="35">
        <v>30878</v>
      </c>
      <c r="J69" s="35">
        <v>15754</v>
      </c>
      <c r="K69" s="35">
        <v>66501</v>
      </c>
      <c r="L69" s="35">
        <v>34362</v>
      </c>
      <c r="M69" s="35">
        <v>8</v>
      </c>
      <c r="N69" s="35">
        <v>1176</v>
      </c>
      <c r="O69" s="35">
        <v>1385</v>
      </c>
      <c r="P69" s="35">
        <v>1715</v>
      </c>
      <c r="Q69" s="35">
        <v>4284</v>
      </c>
      <c r="R69" s="162"/>
      <c r="S69" s="34" t="s">
        <v>102</v>
      </c>
      <c r="T69" s="35">
        <v>1700</v>
      </c>
      <c r="U69" s="35">
        <v>554</v>
      </c>
      <c r="V69" s="35">
        <v>0</v>
      </c>
      <c r="W69" s="35">
        <v>336</v>
      </c>
      <c r="X69" s="35">
        <v>7</v>
      </c>
      <c r="Y69" s="35">
        <v>248</v>
      </c>
      <c r="Z69" s="35">
        <v>36</v>
      </c>
      <c r="AA69" s="35">
        <v>2460</v>
      </c>
      <c r="AB69" s="35">
        <v>0</v>
      </c>
      <c r="AC69" s="35">
        <v>2751</v>
      </c>
      <c r="AD69" s="35">
        <v>2203</v>
      </c>
      <c r="AE69" s="35">
        <v>2101</v>
      </c>
      <c r="AF69" s="35">
        <v>211</v>
      </c>
      <c r="AG69" s="35">
        <v>27</v>
      </c>
      <c r="AH69" s="35">
        <v>1765</v>
      </c>
      <c r="AI69" s="162"/>
      <c r="AJ69" s="34" t="s">
        <v>102</v>
      </c>
      <c r="AK69" s="35">
        <v>2998</v>
      </c>
      <c r="AL69" s="35">
        <v>1462</v>
      </c>
      <c r="AM69" s="35">
        <v>2648</v>
      </c>
      <c r="AN69" s="35">
        <v>902</v>
      </c>
      <c r="AO69" s="35">
        <v>216</v>
      </c>
      <c r="AP69" s="35">
        <v>1740</v>
      </c>
      <c r="AQ69" s="35">
        <v>913</v>
      </c>
      <c r="AR69" s="35">
        <v>824</v>
      </c>
      <c r="AS69" s="135"/>
      <c r="AT69" s="139" t="s">
        <v>143</v>
      </c>
      <c r="AU69" s="139" t="s">
        <v>4236</v>
      </c>
      <c r="AV69" s="139">
        <v>8294</v>
      </c>
    </row>
    <row r="70" spans="1:48" ht="14.45" customHeight="1">
      <c r="A70" s="162" t="s">
        <v>144</v>
      </c>
      <c r="B70" s="13" t="s">
        <v>119</v>
      </c>
      <c r="C70" s="12">
        <v>0</v>
      </c>
      <c r="D70" s="12">
        <v>0</v>
      </c>
      <c r="E70" s="12">
        <v>447</v>
      </c>
      <c r="F70" s="12">
        <v>254</v>
      </c>
      <c r="G70" s="12">
        <v>1644</v>
      </c>
      <c r="H70" s="12">
        <v>873</v>
      </c>
      <c r="I70" s="12">
        <v>9946</v>
      </c>
      <c r="J70" s="12">
        <v>5152</v>
      </c>
      <c r="K70" s="29">
        <v>12037</v>
      </c>
      <c r="L70" s="29">
        <v>6279</v>
      </c>
      <c r="M70" s="12">
        <v>0</v>
      </c>
      <c r="N70" s="12">
        <v>29</v>
      </c>
      <c r="O70" s="12">
        <v>89</v>
      </c>
      <c r="P70" s="12">
        <v>427</v>
      </c>
      <c r="Q70" s="29">
        <v>545</v>
      </c>
      <c r="R70" s="162" t="s">
        <v>144</v>
      </c>
      <c r="S70" s="13" t="s">
        <v>119</v>
      </c>
      <c r="T70" s="29">
        <v>476</v>
      </c>
      <c r="U70" s="12">
        <v>328</v>
      </c>
      <c r="V70" s="12">
        <v>10</v>
      </c>
      <c r="W70" s="12">
        <v>31</v>
      </c>
      <c r="X70" s="12">
        <v>2</v>
      </c>
      <c r="Y70" s="12">
        <v>121</v>
      </c>
      <c r="Z70" s="12">
        <v>39</v>
      </c>
      <c r="AA70" s="12">
        <v>320</v>
      </c>
      <c r="AB70" s="12">
        <v>3</v>
      </c>
      <c r="AC70" s="22">
        <v>485</v>
      </c>
      <c r="AD70" s="12">
        <v>427</v>
      </c>
      <c r="AE70" s="12">
        <v>458</v>
      </c>
      <c r="AF70" s="29">
        <v>114</v>
      </c>
      <c r="AG70" s="12">
        <v>63</v>
      </c>
      <c r="AH70" s="12">
        <v>433</v>
      </c>
      <c r="AI70" s="162" t="s">
        <v>144</v>
      </c>
      <c r="AJ70" s="13" t="s">
        <v>119</v>
      </c>
      <c r="AK70" s="12">
        <v>3670</v>
      </c>
      <c r="AL70" s="12">
        <v>1271</v>
      </c>
      <c r="AM70" s="12">
        <v>1932</v>
      </c>
      <c r="AN70" s="12">
        <v>544</v>
      </c>
      <c r="AO70" s="12">
        <v>242</v>
      </c>
      <c r="AP70" s="12">
        <v>503</v>
      </c>
      <c r="AQ70" s="12">
        <v>406</v>
      </c>
      <c r="AR70" s="12">
        <v>413</v>
      </c>
      <c r="AS70" s="135"/>
      <c r="AT70" s="139" t="s">
        <v>144</v>
      </c>
      <c r="AU70" s="139" t="s">
        <v>4237</v>
      </c>
      <c r="AV70" s="139">
        <v>7534</v>
      </c>
    </row>
    <row r="71" spans="1:48">
      <c r="A71" s="162"/>
      <c r="B71" s="13" t="s">
        <v>120</v>
      </c>
      <c r="C71" s="12">
        <v>0</v>
      </c>
      <c r="D71" s="12">
        <v>0</v>
      </c>
      <c r="E71" s="12">
        <v>161</v>
      </c>
      <c r="F71" s="12">
        <v>90</v>
      </c>
      <c r="G71" s="12">
        <v>946</v>
      </c>
      <c r="H71" s="12">
        <v>482</v>
      </c>
      <c r="I71" s="12">
        <v>1944</v>
      </c>
      <c r="J71" s="12">
        <v>961</v>
      </c>
      <c r="K71" s="29">
        <v>3051</v>
      </c>
      <c r="L71" s="29">
        <v>1533</v>
      </c>
      <c r="M71" s="12">
        <v>0</v>
      </c>
      <c r="N71" s="12">
        <v>7</v>
      </c>
      <c r="O71" s="12">
        <v>33</v>
      </c>
      <c r="P71" s="12">
        <v>61</v>
      </c>
      <c r="Q71" s="29">
        <v>101</v>
      </c>
      <c r="R71" s="162"/>
      <c r="S71" s="13" t="s">
        <v>120</v>
      </c>
      <c r="T71" s="29">
        <v>69</v>
      </c>
      <c r="U71" s="12">
        <v>44</v>
      </c>
      <c r="V71" s="12">
        <v>27</v>
      </c>
      <c r="W71" s="12">
        <v>8</v>
      </c>
      <c r="X71" s="12">
        <v>1</v>
      </c>
      <c r="Y71" s="12">
        <v>54</v>
      </c>
      <c r="Z71" s="12">
        <v>8</v>
      </c>
      <c r="AA71" s="12">
        <v>47</v>
      </c>
      <c r="AB71" s="12">
        <v>0</v>
      </c>
      <c r="AC71" s="22">
        <v>110</v>
      </c>
      <c r="AD71" s="12">
        <v>97</v>
      </c>
      <c r="AE71" s="12">
        <v>107</v>
      </c>
      <c r="AF71" s="29">
        <v>9</v>
      </c>
      <c r="AG71" s="12">
        <v>4</v>
      </c>
      <c r="AH71" s="12">
        <v>57</v>
      </c>
      <c r="AI71" s="162"/>
      <c r="AJ71" s="13" t="s">
        <v>120</v>
      </c>
      <c r="AK71" s="12">
        <v>1093</v>
      </c>
      <c r="AL71" s="12">
        <v>371</v>
      </c>
      <c r="AM71" s="12">
        <v>378</v>
      </c>
      <c r="AN71" s="12">
        <v>35</v>
      </c>
      <c r="AO71" s="12">
        <v>59</v>
      </c>
      <c r="AP71" s="12">
        <v>79</v>
      </c>
      <c r="AQ71" s="12">
        <v>67</v>
      </c>
      <c r="AR71" s="12">
        <v>69</v>
      </c>
      <c r="AS71" s="135"/>
      <c r="AT71" s="139" t="s">
        <v>144</v>
      </c>
      <c r="AU71" s="139" t="s">
        <v>4238</v>
      </c>
      <c r="AV71" s="139">
        <v>1849</v>
      </c>
    </row>
    <row r="72" spans="1:48">
      <c r="A72" s="162"/>
      <c r="B72" s="34" t="s">
        <v>102</v>
      </c>
      <c r="C72" s="35">
        <v>0</v>
      </c>
      <c r="D72" s="35">
        <v>0</v>
      </c>
      <c r="E72" s="35">
        <v>608</v>
      </c>
      <c r="F72" s="35">
        <v>344</v>
      </c>
      <c r="G72" s="35">
        <v>2590</v>
      </c>
      <c r="H72" s="35">
        <v>1355</v>
      </c>
      <c r="I72" s="35">
        <v>11890</v>
      </c>
      <c r="J72" s="35">
        <v>6113</v>
      </c>
      <c r="K72" s="35">
        <v>15088</v>
      </c>
      <c r="L72" s="35">
        <v>7812</v>
      </c>
      <c r="M72" s="35">
        <v>0</v>
      </c>
      <c r="N72" s="35">
        <v>36</v>
      </c>
      <c r="O72" s="35">
        <v>122</v>
      </c>
      <c r="P72" s="35">
        <v>488</v>
      </c>
      <c r="Q72" s="35">
        <v>646</v>
      </c>
      <c r="R72" s="162"/>
      <c r="S72" s="34" t="s">
        <v>102</v>
      </c>
      <c r="T72" s="35">
        <v>545</v>
      </c>
      <c r="U72" s="35">
        <v>372</v>
      </c>
      <c r="V72" s="35">
        <v>37</v>
      </c>
      <c r="W72" s="35">
        <v>39</v>
      </c>
      <c r="X72" s="35">
        <v>3</v>
      </c>
      <c r="Y72" s="35">
        <v>175</v>
      </c>
      <c r="Z72" s="35">
        <v>47</v>
      </c>
      <c r="AA72" s="35">
        <v>367</v>
      </c>
      <c r="AB72" s="35">
        <v>3</v>
      </c>
      <c r="AC72" s="35">
        <v>595</v>
      </c>
      <c r="AD72" s="35">
        <v>524</v>
      </c>
      <c r="AE72" s="35">
        <v>565</v>
      </c>
      <c r="AF72" s="35">
        <v>123</v>
      </c>
      <c r="AG72" s="35">
        <v>67</v>
      </c>
      <c r="AH72" s="35">
        <v>490</v>
      </c>
      <c r="AI72" s="162"/>
      <c r="AJ72" s="34" t="s">
        <v>102</v>
      </c>
      <c r="AK72" s="35">
        <v>4763</v>
      </c>
      <c r="AL72" s="35">
        <v>1642</v>
      </c>
      <c r="AM72" s="35">
        <v>2310</v>
      </c>
      <c r="AN72" s="35">
        <v>579</v>
      </c>
      <c r="AO72" s="35">
        <v>301</v>
      </c>
      <c r="AP72" s="35">
        <v>582</v>
      </c>
      <c r="AQ72" s="35">
        <v>473</v>
      </c>
      <c r="AR72" s="35">
        <v>482</v>
      </c>
      <c r="AS72" s="135"/>
      <c r="AT72" s="139" t="s">
        <v>144</v>
      </c>
      <c r="AU72" s="139" t="s">
        <v>4239</v>
      </c>
      <c r="AV72" s="139">
        <v>9383</v>
      </c>
    </row>
    <row r="73" spans="1:48" ht="14.45" customHeight="1">
      <c r="A73" s="162" t="s">
        <v>145</v>
      </c>
      <c r="B73" s="13" t="s">
        <v>119</v>
      </c>
      <c r="C73" s="12">
        <v>153</v>
      </c>
      <c r="D73" s="12">
        <v>64</v>
      </c>
      <c r="E73" s="12">
        <v>8492</v>
      </c>
      <c r="F73" s="12">
        <v>4549</v>
      </c>
      <c r="G73" s="12">
        <v>22324</v>
      </c>
      <c r="H73" s="12">
        <v>11565</v>
      </c>
      <c r="I73" s="12">
        <v>24810</v>
      </c>
      <c r="J73" s="12">
        <v>12830</v>
      </c>
      <c r="K73" s="29">
        <v>55779</v>
      </c>
      <c r="L73" s="29">
        <v>29008</v>
      </c>
      <c r="M73" s="12">
        <v>12</v>
      </c>
      <c r="N73" s="12">
        <v>536</v>
      </c>
      <c r="O73" s="12">
        <v>1023</v>
      </c>
      <c r="P73" s="12">
        <v>1085</v>
      </c>
      <c r="Q73" s="29">
        <v>2656</v>
      </c>
      <c r="R73" s="162" t="s">
        <v>145</v>
      </c>
      <c r="S73" s="13" t="s">
        <v>119</v>
      </c>
      <c r="T73" s="29">
        <v>1646</v>
      </c>
      <c r="U73" s="12">
        <v>346</v>
      </c>
      <c r="V73" s="12">
        <v>0</v>
      </c>
      <c r="W73" s="12">
        <v>94</v>
      </c>
      <c r="X73" s="12">
        <v>2</v>
      </c>
      <c r="Y73" s="12">
        <v>139</v>
      </c>
      <c r="Z73" s="12">
        <v>27</v>
      </c>
      <c r="AA73" s="12">
        <v>2414</v>
      </c>
      <c r="AB73" s="12">
        <v>0</v>
      </c>
      <c r="AC73" s="22">
        <v>2582</v>
      </c>
      <c r="AD73" s="12">
        <v>1643</v>
      </c>
      <c r="AE73" s="12">
        <v>1481</v>
      </c>
      <c r="AF73" s="29">
        <v>0</v>
      </c>
      <c r="AG73" s="12">
        <v>0</v>
      </c>
      <c r="AH73" s="12">
        <v>1307</v>
      </c>
      <c r="AI73" s="162" t="s">
        <v>145</v>
      </c>
      <c r="AJ73" s="13" t="s">
        <v>119</v>
      </c>
      <c r="AK73" s="12">
        <v>1119</v>
      </c>
      <c r="AL73" s="12">
        <v>472</v>
      </c>
      <c r="AM73" s="12">
        <v>1597</v>
      </c>
      <c r="AN73" s="12">
        <v>653</v>
      </c>
      <c r="AO73" s="12">
        <v>97</v>
      </c>
      <c r="AP73" s="12">
        <v>1161</v>
      </c>
      <c r="AQ73" s="12">
        <v>510</v>
      </c>
      <c r="AR73" s="12">
        <v>476</v>
      </c>
      <c r="AS73" s="135"/>
      <c r="AT73" s="139" t="s">
        <v>145</v>
      </c>
      <c r="AU73" s="139" t="s">
        <v>4240</v>
      </c>
      <c r="AV73" s="139">
        <v>4313</v>
      </c>
    </row>
    <row r="74" spans="1:48">
      <c r="A74" s="162"/>
      <c r="B74" s="13" t="s">
        <v>120</v>
      </c>
      <c r="C74" s="12">
        <v>37</v>
      </c>
      <c r="D74" s="12">
        <v>14</v>
      </c>
      <c r="E74" s="12">
        <v>1178</v>
      </c>
      <c r="F74" s="12">
        <v>636</v>
      </c>
      <c r="G74" s="12">
        <v>1917</v>
      </c>
      <c r="H74" s="12">
        <v>984</v>
      </c>
      <c r="I74" s="12">
        <v>2083</v>
      </c>
      <c r="J74" s="12">
        <v>1072</v>
      </c>
      <c r="K74" s="29">
        <v>5215</v>
      </c>
      <c r="L74" s="29">
        <v>2706</v>
      </c>
      <c r="M74" s="12">
        <v>2</v>
      </c>
      <c r="N74" s="12">
        <v>61</v>
      </c>
      <c r="O74" s="12">
        <v>75</v>
      </c>
      <c r="P74" s="12">
        <v>80</v>
      </c>
      <c r="Q74" s="29">
        <v>218</v>
      </c>
      <c r="R74" s="162"/>
      <c r="S74" s="13" t="s">
        <v>120</v>
      </c>
      <c r="T74" s="29">
        <v>177</v>
      </c>
      <c r="U74" s="12">
        <v>41</v>
      </c>
      <c r="V74" s="12">
        <v>1</v>
      </c>
      <c r="W74" s="12">
        <v>1</v>
      </c>
      <c r="X74" s="12">
        <v>1</v>
      </c>
      <c r="Y74" s="12">
        <v>46</v>
      </c>
      <c r="Z74" s="12">
        <v>15</v>
      </c>
      <c r="AA74" s="12">
        <v>232</v>
      </c>
      <c r="AB74" s="12">
        <v>0</v>
      </c>
      <c r="AC74" s="22">
        <v>294</v>
      </c>
      <c r="AD74" s="12">
        <v>235</v>
      </c>
      <c r="AE74" s="12">
        <v>197</v>
      </c>
      <c r="AF74" s="29">
        <v>0</v>
      </c>
      <c r="AG74" s="12">
        <v>0</v>
      </c>
      <c r="AH74" s="12">
        <v>91</v>
      </c>
      <c r="AI74" s="162"/>
      <c r="AJ74" s="13" t="s">
        <v>120</v>
      </c>
      <c r="AK74" s="12">
        <v>303</v>
      </c>
      <c r="AL74" s="12">
        <v>82</v>
      </c>
      <c r="AM74" s="12">
        <v>212</v>
      </c>
      <c r="AN74" s="12">
        <v>130</v>
      </c>
      <c r="AO74" s="12">
        <v>28</v>
      </c>
      <c r="AP74" s="12">
        <v>76</v>
      </c>
      <c r="AQ74" s="12">
        <v>56</v>
      </c>
      <c r="AR74" s="12">
        <v>47</v>
      </c>
      <c r="AS74" s="135"/>
      <c r="AT74" s="139" t="s">
        <v>145</v>
      </c>
      <c r="AU74" s="139" t="s">
        <v>4241</v>
      </c>
      <c r="AV74" s="139">
        <v>727</v>
      </c>
    </row>
    <row r="75" spans="1:48">
      <c r="A75" s="162"/>
      <c r="B75" s="34" t="s">
        <v>102</v>
      </c>
      <c r="C75" s="35">
        <v>190</v>
      </c>
      <c r="D75" s="35">
        <v>78</v>
      </c>
      <c r="E75" s="35">
        <v>9670</v>
      </c>
      <c r="F75" s="35">
        <v>5185</v>
      </c>
      <c r="G75" s="35">
        <v>24241</v>
      </c>
      <c r="H75" s="35">
        <v>12549</v>
      </c>
      <c r="I75" s="35">
        <v>26893</v>
      </c>
      <c r="J75" s="35">
        <v>13902</v>
      </c>
      <c r="K75" s="35">
        <v>60994</v>
      </c>
      <c r="L75" s="35">
        <v>31714</v>
      </c>
      <c r="M75" s="35">
        <v>14</v>
      </c>
      <c r="N75" s="35">
        <v>597</v>
      </c>
      <c r="O75" s="35">
        <v>1098</v>
      </c>
      <c r="P75" s="35">
        <v>1165</v>
      </c>
      <c r="Q75" s="35">
        <v>2874</v>
      </c>
      <c r="R75" s="162"/>
      <c r="S75" s="34" t="s">
        <v>102</v>
      </c>
      <c r="T75" s="35">
        <v>1823</v>
      </c>
      <c r="U75" s="35">
        <v>387</v>
      </c>
      <c r="V75" s="35">
        <v>1</v>
      </c>
      <c r="W75" s="35">
        <v>95</v>
      </c>
      <c r="X75" s="35">
        <v>3</v>
      </c>
      <c r="Y75" s="35">
        <v>185</v>
      </c>
      <c r="Z75" s="35">
        <v>42</v>
      </c>
      <c r="AA75" s="35">
        <v>2646</v>
      </c>
      <c r="AB75" s="35">
        <v>0</v>
      </c>
      <c r="AC75" s="35">
        <v>2876</v>
      </c>
      <c r="AD75" s="35">
        <v>1878</v>
      </c>
      <c r="AE75" s="35">
        <v>1678</v>
      </c>
      <c r="AF75" s="35">
        <v>0</v>
      </c>
      <c r="AG75" s="35">
        <v>0</v>
      </c>
      <c r="AH75" s="35">
        <v>1398</v>
      </c>
      <c r="AI75" s="162"/>
      <c r="AJ75" s="34" t="s">
        <v>102</v>
      </c>
      <c r="AK75" s="35">
        <v>1422</v>
      </c>
      <c r="AL75" s="35">
        <v>554</v>
      </c>
      <c r="AM75" s="35">
        <v>1809</v>
      </c>
      <c r="AN75" s="35">
        <v>783</v>
      </c>
      <c r="AO75" s="35">
        <v>125</v>
      </c>
      <c r="AP75" s="35">
        <v>1237</v>
      </c>
      <c r="AQ75" s="35">
        <v>566</v>
      </c>
      <c r="AR75" s="35">
        <v>523</v>
      </c>
      <c r="AS75" s="135"/>
      <c r="AT75" s="139" t="s">
        <v>145</v>
      </c>
      <c r="AU75" s="139" t="s">
        <v>4242</v>
      </c>
      <c r="AV75" s="139">
        <v>5040</v>
      </c>
    </row>
    <row r="76" spans="1:48">
      <c r="A76" s="191" t="s">
        <v>177</v>
      </c>
      <c r="B76" s="191"/>
      <c r="C76" s="10">
        <v>1508</v>
      </c>
      <c r="D76" s="10">
        <v>746</v>
      </c>
      <c r="E76" s="10">
        <v>120539</v>
      </c>
      <c r="F76" s="10">
        <v>63907</v>
      </c>
      <c r="G76" s="10">
        <v>273546</v>
      </c>
      <c r="H76" s="10">
        <v>144799</v>
      </c>
      <c r="I76" s="10">
        <v>356366</v>
      </c>
      <c r="J76" s="10">
        <v>186155</v>
      </c>
      <c r="K76" s="10">
        <v>751959</v>
      </c>
      <c r="L76" s="10">
        <v>395607</v>
      </c>
      <c r="M76" s="10">
        <v>124</v>
      </c>
      <c r="N76" s="10">
        <v>7645</v>
      </c>
      <c r="O76" s="10">
        <v>12491</v>
      </c>
      <c r="P76" s="10">
        <v>15351</v>
      </c>
      <c r="Q76" s="10">
        <v>35611</v>
      </c>
      <c r="R76" s="191" t="s">
        <v>177</v>
      </c>
      <c r="S76" s="191"/>
      <c r="T76" s="10">
        <v>15907</v>
      </c>
      <c r="U76" s="10">
        <v>5541</v>
      </c>
      <c r="V76" s="10">
        <v>401</v>
      </c>
      <c r="W76" s="10">
        <v>4048</v>
      </c>
      <c r="X76" s="10">
        <v>76</v>
      </c>
      <c r="Y76" s="10">
        <v>3204</v>
      </c>
      <c r="Z76" s="10">
        <v>2586</v>
      </c>
      <c r="AA76" s="10">
        <v>25792</v>
      </c>
      <c r="AB76" s="10">
        <v>67</v>
      </c>
      <c r="AC76" s="10">
        <v>31725</v>
      </c>
      <c r="AD76" s="10">
        <v>24207</v>
      </c>
      <c r="AE76" s="10">
        <v>18298</v>
      </c>
      <c r="AF76" s="10">
        <v>4997</v>
      </c>
      <c r="AG76" s="10">
        <v>2282</v>
      </c>
      <c r="AH76" s="10">
        <v>16232</v>
      </c>
      <c r="AI76" s="191" t="s">
        <v>121</v>
      </c>
      <c r="AJ76" s="191"/>
      <c r="AK76" s="10">
        <v>75048</v>
      </c>
      <c r="AL76" s="10">
        <v>31135</v>
      </c>
      <c r="AM76" s="10">
        <v>38204</v>
      </c>
      <c r="AN76" s="10">
        <v>11381</v>
      </c>
      <c r="AO76" s="10">
        <v>3899</v>
      </c>
      <c r="AP76" s="10">
        <v>17680</v>
      </c>
      <c r="AQ76" s="10">
        <v>10057</v>
      </c>
      <c r="AR76" s="10">
        <v>9115</v>
      </c>
      <c r="AS76" s="135"/>
      <c r="AT76" s="139" t="s">
        <v>177</v>
      </c>
      <c r="AU76" s="139" t="s">
        <v>177</v>
      </c>
      <c r="AV76" s="139">
        <v>151456</v>
      </c>
    </row>
    <row r="77" spans="1:48">
      <c r="A77" s="163" t="s">
        <v>178</v>
      </c>
      <c r="B77" s="163"/>
      <c r="C77" s="163"/>
      <c r="D77" s="163"/>
      <c r="E77" s="163"/>
      <c r="F77" s="163"/>
      <c r="G77" s="163"/>
      <c r="H77" s="163"/>
      <c r="I77" s="163"/>
      <c r="J77" s="163"/>
      <c r="K77" s="163"/>
      <c r="L77" s="163"/>
      <c r="M77" s="163"/>
      <c r="N77" s="163"/>
      <c r="O77" s="163"/>
      <c r="P77" s="163"/>
      <c r="Q77" s="163"/>
      <c r="R77" s="185" t="s">
        <v>179</v>
      </c>
      <c r="S77" s="185"/>
      <c r="T77" s="185"/>
      <c r="U77" s="185"/>
      <c r="V77" s="185"/>
      <c r="W77" s="185"/>
      <c r="X77" s="185"/>
      <c r="Y77" s="185"/>
      <c r="Z77" s="185"/>
      <c r="AA77" s="185"/>
      <c r="AB77" s="185"/>
      <c r="AC77" s="185"/>
      <c r="AD77" s="185"/>
      <c r="AE77" s="185"/>
      <c r="AF77" s="185"/>
      <c r="AG77" s="185"/>
      <c r="AH77" s="185"/>
      <c r="AI77" s="185" t="s">
        <v>180</v>
      </c>
      <c r="AJ77" s="185"/>
      <c r="AK77" s="185"/>
      <c r="AL77" s="185"/>
      <c r="AM77" s="185"/>
      <c r="AN77" s="185"/>
      <c r="AO77" s="185"/>
      <c r="AP77" s="185"/>
      <c r="AQ77" s="185"/>
      <c r="AR77" s="185"/>
      <c r="AS77" s="135"/>
      <c r="AT77" s="139" t="s">
        <v>178</v>
      </c>
      <c r="AU77" s="139" t="s">
        <v>178</v>
      </c>
      <c r="AV77" s="139">
        <v>0</v>
      </c>
    </row>
    <row r="78" spans="1:48">
      <c r="A78" s="163" t="s">
        <v>4174</v>
      </c>
      <c r="B78" s="163"/>
      <c r="C78" s="163"/>
      <c r="D78" s="163"/>
      <c r="E78" s="163"/>
      <c r="F78" s="163"/>
      <c r="G78" s="163"/>
      <c r="H78" s="163"/>
      <c r="I78" s="163"/>
      <c r="J78" s="163"/>
      <c r="K78" s="163"/>
      <c r="L78" s="163"/>
      <c r="M78" s="163"/>
      <c r="N78" s="163"/>
      <c r="O78" s="163"/>
      <c r="P78" s="163"/>
      <c r="Q78" s="163"/>
      <c r="R78" s="185" t="s">
        <v>4174</v>
      </c>
      <c r="S78" s="185"/>
      <c r="T78" s="185"/>
      <c r="U78" s="185"/>
      <c r="V78" s="185"/>
      <c r="W78" s="185"/>
      <c r="X78" s="185"/>
      <c r="Y78" s="185"/>
      <c r="Z78" s="185"/>
      <c r="AA78" s="185"/>
      <c r="AB78" s="185"/>
      <c r="AC78" s="185"/>
      <c r="AD78" s="185"/>
      <c r="AE78" s="185"/>
      <c r="AF78" s="185"/>
      <c r="AG78" s="185"/>
      <c r="AH78" s="185"/>
      <c r="AI78" s="185" t="s">
        <v>4174</v>
      </c>
      <c r="AJ78" s="185"/>
      <c r="AK78" s="185"/>
      <c r="AL78" s="185"/>
      <c r="AM78" s="185"/>
      <c r="AN78" s="185"/>
      <c r="AO78" s="185"/>
      <c r="AP78" s="185"/>
      <c r="AQ78" s="185"/>
      <c r="AR78" s="185"/>
      <c r="AS78" s="135"/>
      <c r="AT78" s="139" t="s">
        <v>4174</v>
      </c>
      <c r="AU78" s="139" t="s">
        <v>4174</v>
      </c>
      <c r="AV78" s="139">
        <v>0</v>
      </c>
    </row>
    <row r="79" spans="1:48" ht="28.9" customHeight="1">
      <c r="A79" s="164" t="s">
        <v>2</v>
      </c>
      <c r="B79" s="164" t="s">
        <v>113</v>
      </c>
      <c r="C79" s="187" t="s">
        <v>281</v>
      </c>
      <c r="D79" s="187"/>
      <c r="E79" s="185" t="s">
        <v>52</v>
      </c>
      <c r="F79" s="185"/>
      <c r="G79" s="185" t="s">
        <v>53</v>
      </c>
      <c r="H79" s="185"/>
      <c r="I79" s="185" t="s">
        <v>54</v>
      </c>
      <c r="J79" s="185"/>
      <c r="K79" s="185" t="s">
        <v>56</v>
      </c>
      <c r="L79" s="185"/>
      <c r="M79" s="185" t="s">
        <v>164</v>
      </c>
      <c r="N79" s="185"/>
      <c r="O79" s="185"/>
      <c r="P79" s="185"/>
      <c r="Q79" s="185"/>
      <c r="R79" s="164" t="s">
        <v>2</v>
      </c>
      <c r="S79" s="190" t="s">
        <v>113</v>
      </c>
      <c r="T79" s="186" t="s">
        <v>165</v>
      </c>
      <c r="U79" s="186"/>
      <c r="V79" s="186"/>
      <c r="W79" s="186"/>
      <c r="X79" s="186" t="s">
        <v>166</v>
      </c>
      <c r="Y79" s="186"/>
      <c r="Z79" s="186"/>
      <c r="AA79" s="186"/>
      <c r="AB79" s="186"/>
      <c r="AC79" s="186"/>
      <c r="AD79" s="186"/>
      <c r="AE79" s="186"/>
      <c r="AF79" s="189" t="s">
        <v>167</v>
      </c>
      <c r="AG79" s="189"/>
      <c r="AH79" s="189" t="s">
        <v>168</v>
      </c>
      <c r="AI79" s="164" t="s">
        <v>2</v>
      </c>
      <c r="AJ79" s="164" t="s">
        <v>113</v>
      </c>
      <c r="AK79" s="188" t="s">
        <v>169</v>
      </c>
      <c r="AL79" s="188"/>
      <c r="AM79" s="188"/>
      <c r="AN79" s="188"/>
      <c r="AO79" s="188"/>
      <c r="AP79" s="188"/>
      <c r="AQ79" s="188"/>
      <c r="AR79" s="188"/>
      <c r="AS79" s="135"/>
      <c r="AT79" s="139" t="s">
        <v>2</v>
      </c>
      <c r="AU79" s="139" t="s">
        <v>4244</v>
      </c>
      <c r="AV79" s="139" t="e">
        <v>#VALUE!</v>
      </c>
    </row>
    <row r="80" spans="1:48" ht="24">
      <c r="A80" s="164"/>
      <c r="B80" s="164"/>
      <c r="C80" s="14" t="s">
        <v>170</v>
      </c>
      <c r="D80" s="14" t="s">
        <v>57</v>
      </c>
      <c r="E80" s="14" t="s">
        <v>170</v>
      </c>
      <c r="F80" s="14" t="s">
        <v>57</v>
      </c>
      <c r="G80" s="14" t="s">
        <v>170</v>
      </c>
      <c r="H80" s="14" t="s">
        <v>57</v>
      </c>
      <c r="I80" s="14" t="s">
        <v>170</v>
      </c>
      <c r="J80" s="14" t="s">
        <v>57</v>
      </c>
      <c r="K80" s="14" t="s">
        <v>170</v>
      </c>
      <c r="L80" s="14" t="s">
        <v>57</v>
      </c>
      <c r="M80" s="14" t="s">
        <v>282</v>
      </c>
      <c r="N80" s="14" t="s">
        <v>52</v>
      </c>
      <c r="O80" s="14" t="s">
        <v>53</v>
      </c>
      <c r="P80" s="14" t="s">
        <v>54</v>
      </c>
      <c r="Q80" s="14" t="s">
        <v>56</v>
      </c>
      <c r="R80" s="164"/>
      <c r="S80" s="190"/>
      <c r="T80" s="32" t="s">
        <v>171</v>
      </c>
      <c r="U80" s="31" t="s">
        <v>279</v>
      </c>
      <c r="V80" s="31" t="s">
        <v>172</v>
      </c>
      <c r="W80" s="31" t="s">
        <v>173</v>
      </c>
      <c r="X80" s="32" t="s">
        <v>338</v>
      </c>
      <c r="Y80" s="32" t="s">
        <v>341</v>
      </c>
      <c r="Z80" s="32" t="s">
        <v>339</v>
      </c>
      <c r="AA80" s="32" t="s">
        <v>340</v>
      </c>
      <c r="AB80" s="32" t="s">
        <v>0</v>
      </c>
      <c r="AC80" s="32" t="s">
        <v>56</v>
      </c>
      <c r="AD80" s="32" t="s">
        <v>174</v>
      </c>
      <c r="AE80" s="32" t="s">
        <v>280</v>
      </c>
      <c r="AF80" s="20" t="s">
        <v>56</v>
      </c>
      <c r="AG80" s="32" t="s">
        <v>174</v>
      </c>
      <c r="AH80" s="189"/>
      <c r="AI80" s="164"/>
      <c r="AJ80" s="164"/>
      <c r="AK80" s="14" t="s">
        <v>49</v>
      </c>
      <c r="AL80" s="14" t="s">
        <v>50</v>
      </c>
      <c r="AM80" s="14" t="s">
        <v>344</v>
      </c>
      <c r="AN80" s="14" t="s">
        <v>51</v>
      </c>
      <c r="AO80" s="14" t="s">
        <v>175</v>
      </c>
      <c r="AP80" s="14" t="s">
        <v>176</v>
      </c>
      <c r="AQ80" s="14" t="s">
        <v>283</v>
      </c>
      <c r="AR80" s="14" t="s">
        <v>284</v>
      </c>
      <c r="AS80" s="135"/>
      <c r="AT80" s="139" t="s">
        <v>2</v>
      </c>
      <c r="AU80" s="139" t="s">
        <v>2</v>
      </c>
      <c r="AV80" s="139" t="e">
        <v>#VALUE!</v>
      </c>
    </row>
    <row r="81" spans="1:48">
      <c r="A81" s="11" t="s">
        <v>124</v>
      </c>
      <c r="B81" s="11"/>
      <c r="C81" s="12"/>
      <c r="D81" s="12"/>
      <c r="E81" s="12"/>
      <c r="F81" s="12"/>
      <c r="G81" s="12"/>
      <c r="H81" s="12"/>
      <c r="I81" s="12"/>
      <c r="J81" s="12"/>
      <c r="K81" s="12"/>
      <c r="L81" s="12"/>
      <c r="M81" s="12"/>
      <c r="N81" s="12"/>
      <c r="O81" s="12"/>
      <c r="P81" s="12"/>
      <c r="Q81" s="12"/>
      <c r="R81" s="11" t="s">
        <v>124</v>
      </c>
      <c r="S81" s="25"/>
      <c r="T81" s="21"/>
      <c r="U81" s="21"/>
      <c r="V81" s="21"/>
      <c r="W81" s="21"/>
      <c r="X81" s="21"/>
      <c r="Y81" s="21"/>
      <c r="Z81" s="21"/>
      <c r="AA81" s="21"/>
      <c r="AB81" s="21"/>
      <c r="AC81" s="22"/>
      <c r="AD81" s="21"/>
      <c r="AE81" s="21"/>
      <c r="AF81" s="22"/>
      <c r="AG81" s="21"/>
      <c r="AH81" s="22"/>
      <c r="AI81" s="11" t="s">
        <v>124</v>
      </c>
      <c r="AJ81" s="11"/>
      <c r="AK81" s="15"/>
      <c r="AL81" s="12"/>
      <c r="AM81" s="12"/>
      <c r="AN81" s="12"/>
      <c r="AO81" s="12"/>
      <c r="AP81" s="12"/>
      <c r="AQ81" s="12"/>
      <c r="AR81" s="12"/>
      <c r="AS81" s="135"/>
      <c r="AT81" s="139" t="s">
        <v>124</v>
      </c>
      <c r="AU81" s="139" t="s">
        <v>124</v>
      </c>
      <c r="AV81" s="139">
        <v>0</v>
      </c>
    </row>
    <row r="82" spans="1:48" ht="14.45" customHeight="1">
      <c r="A82" s="162" t="s">
        <v>181</v>
      </c>
      <c r="B82" s="13" t="s">
        <v>119</v>
      </c>
      <c r="C82" s="12">
        <v>0</v>
      </c>
      <c r="D82" s="12">
        <v>0</v>
      </c>
      <c r="E82" s="12">
        <v>857</v>
      </c>
      <c r="F82" s="12">
        <v>457</v>
      </c>
      <c r="G82" s="12">
        <v>1406</v>
      </c>
      <c r="H82" s="12">
        <v>750</v>
      </c>
      <c r="I82" s="12">
        <v>3017</v>
      </c>
      <c r="J82" s="12">
        <v>1521</v>
      </c>
      <c r="K82" s="29">
        <v>5280</v>
      </c>
      <c r="L82" s="29">
        <v>2728</v>
      </c>
      <c r="M82" s="12">
        <v>0</v>
      </c>
      <c r="N82" s="12">
        <v>66</v>
      </c>
      <c r="O82" s="12">
        <v>86</v>
      </c>
      <c r="P82" s="12">
        <v>155</v>
      </c>
      <c r="Q82" s="29">
        <v>307</v>
      </c>
      <c r="R82" s="162" t="s">
        <v>181</v>
      </c>
      <c r="S82" s="13" t="s">
        <v>119</v>
      </c>
      <c r="T82" s="29">
        <v>203</v>
      </c>
      <c r="U82" s="12">
        <v>129</v>
      </c>
      <c r="V82" s="12">
        <v>0</v>
      </c>
      <c r="W82" s="12">
        <v>1</v>
      </c>
      <c r="X82" s="12">
        <v>1</v>
      </c>
      <c r="Y82" s="12">
        <v>19</v>
      </c>
      <c r="Z82" s="12">
        <v>2</v>
      </c>
      <c r="AA82" s="12">
        <v>191</v>
      </c>
      <c r="AB82" s="12">
        <v>1</v>
      </c>
      <c r="AC82" s="22">
        <v>214</v>
      </c>
      <c r="AD82" s="12">
        <v>186</v>
      </c>
      <c r="AE82" s="12">
        <v>151</v>
      </c>
      <c r="AF82" s="29">
        <v>123</v>
      </c>
      <c r="AG82" s="12">
        <v>66</v>
      </c>
      <c r="AH82" s="12">
        <v>158</v>
      </c>
      <c r="AI82" s="162" t="s">
        <v>181</v>
      </c>
      <c r="AJ82" s="13" t="s">
        <v>119</v>
      </c>
      <c r="AK82" s="12">
        <v>689</v>
      </c>
      <c r="AL82" s="12">
        <v>233</v>
      </c>
      <c r="AM82" s="12">
        <v>702</v>
      </c>
      <c r="AN82" s="12">
        <v>169</v>
      </c>
      <c r="AO82" s="12">
        <v>32</v>
      </c>
      <c r="AP82" s="12">
        <v>181</v>
      </c>
      <c r="AQ82" s="12">
        <v>155</v>
      </c>
      <c r="AR82" s="12">
        <v>155</v>
      </c>
      <c r="AS82" s="135"/>
      <c r="AT82" s="139" t="s">
        <v>181</v>
      </c>
      <c r="AU82" s="139" t="s">
        <v>4245</v>
      </c>
      <c r="AV82" s="139">
        <v>2093</v>
      </c>
    </row>
    <row r="83" spans="1:48">
      <c r="A83" s="162"/>
      <c r="B83" s="13" t="s">
        <v>120</v>
      </c>
      <c r="C83" s="12">
        <v>0</v>
      </c>
      <c r="D83" s="12">
        <v>0</v>
      </c>
      <c r="E83" s="12">
        <v>115</v>
      </c>
      <c r="F83" s="12">
        <v>57</v>
      </c>
      <c r="G83" s="12">
        <v>249</v>
      </c>
      <c r="H83" s="12">
        <v>137</v>
      </c>
      <c r="I83" s="12">
        <v>260</v>
      </c>
      <c r="J83" s="12">
        <v>136</v>
      </c>
      <c r="K83" s="29">
        <v>624</v>
      </c>
      <c r="L83" s="29">
        <v>330</v>
      </c>
      <c r="M83" s="12">
        <v>0</v>
      </c>
      <c r="N83" s="12">
        <v>6</v>
      </c>
      <c r="O83" s="12">
        <v>8</v>
      </c>
      <c r="P83" s="12">
        <v>8</v>
      </c>
      <c r="Q83" s="29">
        <v>22</v>
      </c>
      <c r="R83" s="162"/>
      <c r="S83" s="13" t="s">
        <v>120</v>
      </c>
      <c r="T83" s="29">
        <v>18</v>
      </c>
      <c r="U83" s="12">
        <v>13</v>
      </c>
      <c r="V83" s="12">
        <v>0</v>
      </c>
      <c r="W83" s="12">
        <v>0</v>
      </c>
      <c r="X83" s="12">
        <v>0</v>
      </c>
      <c r="Y83" s="12">
        <v>8</v>
      </c>
      <c r="Z83" s="12">
        <v>0</v>
      </c>
      <c r="AA83" s="12">
        <v>10</v>
      </c>
      <c r="AB83" s="12">
        <v>0</v>
      </c>
      <c r="AC83" s="22">
        <v>18</v>
      </c>
      <c r="AD83" s="12">
        <v>18</v>
      </c>
      <c r="AE83" s="12">
        <v>10</v>
      </c>
      <c r="AF83" s="29">
        <v>6</v>
      </c>
      <c r="AG83" s="12">
        <v>5</v>
      </c>
      <c r="AH83" s="12">
        <v>8</v>
      </c>
      <c r="AI83" s="162"/>
      <c r="AJ83" s="13" t="s">
        <v>120</v>
      </c>
      <c r="AK83" s="12">
        <v>418</v>
      </c>
      <c r="AL83" s="12">
        <v>50</v>
      </c>
      <c r="AM83" s="12">
        <v>13</v>
      </c>
      <c r="AN83" s="12">
        <v>19</v>
      </c>
      <c r="AO83" s="12">
        <v>11</v>
      </c>
      <c r="AP83" s="12">
        <v>20</v>
      </c>
      <c r="AQ83" s="12">
        <v>17</v>
      </c>
      <c r="AR83" s="12">
        <v>17</v>
      </c>
      <c r="AS83" s="135"/>
      <c r="AT83" s="139" t="s">
        <v>181</v>
      </c>
      <c r="AU83" s="139" t="s">
        <v>4246</v>
      </c>
      <c r="AV83" s="139">
        <v>444</v>
      </c>
    </row>
    <row r="84" spans="1:48">
      <c r="A84" s="162"/>
      <c r="B84" s="34" t="s">
        <v>102</v>
      </c>
      <c r="C84" s="35">
        <v>0</v>
      </c>
      <c r="D84" s="35">
        <v>0</v>
      </c>
      <c r="E84" s="35">
        <v>972</v>
      </c>
      <c r="F84" s="35">
        <v>514</v>
      </c>
      <c r="G84" s="35">
        <v>1655</v>
      </c>
      <c r="H84" s="35">
        <v>887</v>
      </c>
      <c r="I84" s="35">
        <v>3277</v>
      </c>
      <c r="J84" s="35">
        <v>1657</v>
      </c>
      <c r="K84" s="35">
        <v>5904</v>
      </c>
      <c r="L84" s="35">
        <v>3058</v>
      </c>
      <c r="M84" s="35">
        <v>0</v>
      </c>
      <c r="N84" s="35">
        <v>72</v>
      </c>
      <c r="O84" s="35">
        <v>94</v>
      </c>
      <c r="P84" s="35">
        <v>163</v>
      </c>
      <c r="Q84" s="35">
        <v>329</v>
      </c>
      <c r="R84" s="162"/>
      <c r="S84" s="34" t="s">
        <v>102</v>
      </c>
      <c r="T84" s="35">
        <v>221</v>
      </c>
      <c r="U84" s="35">
        <v>142</v>
      </c>
      <c r="V84" s="35">
        <v>0</v>
      </c>
      <c r="W84" s="35">
        <v>1</v>
      </c>
      <c r="X84" s="35">
        <v>1</v>
      </c>
      <c r="Y84" s="35">
        <v>27</v>
      </c>
      <c r="Z84" s="35">
        <v>2</v>
      </c>
      <c r="AA84" s="35">
        <v>201</v>
      </c>
      <c r="AB84" s="35">
        <v>1</v>
      </c>
      <c r="AC84" s="35">
        <v>232</v>
      </c>
      <c r="AD84" s="35">
        <v>204</v>
      </c>
      <c r="AE84" s="35">
        <v>161</v>
      </c>
      <c r="AF84" s="35">
        <v>129</v>
      </c>
      <c r="AG84" s="35">
        <v>71</v>
      </c>
      <c r="AH84" s="35">
        <v>166</v>
      </c>
      <c r="AI84" s="162"/>
      <c r="AJ84" s="34" t="s">
        <v>102</v>
      </c>
      <c r="AK84" s="35">
        <v>1107</v>
      </c>
      <c r="AL84" s="35">
        <v>283</v>
      </c>
      <c r="AM84" s="35">
        <v>715</v>
      </c>
      <c r="AN84" s="35">
        <v>188</v>
      </c>
      <c r="AO84" s="35">
        <v>43</v>
      </c>
      <c r="AP84" s="35">
        <v>201</v>
      </c>
      <c r="AQ84" s="35">
        <v>172</v>
      </c>
      <c r="AR84" s="35">
        <v>172</v>
      </c>
      <c r="AS84" s="135"/>
      <c r="AT84" s="139" t="s">
        <v>181</v>
      </c>
      <c r="AU84" s="139" t="s">
        <v>4247</v>
      </c>
      <c r="AV84" s="139">
        <v>2537</v>
      </c>
    </row>
    <row r="85" spans="1:48" ht="14.45" customHeight="1">
      <c r="A85" s="162" t="s">
        <v>182</v>
      </c>
      <c r="B85" s="13" t="s">
        <v>119</v>
      </c>
      <c r="C85" s="12">
        <v>4</v>
      </c>
      <c r="D85" s="12">
        <v>1</v>
      </c>
      <c r="E85" s="12">
        <v>369</v>
      </c>
      <c r="F85" s="12">
        <v>188</v>
      </c>
      <c r="G85" s="12">
        <v>1575</v>
      </c>
      <c r="H85" s="12">
        <v>829</v>
      </c>
      <c r="I85" s="12">
        <v>3617</v>
      </c>
      <c r="J85" s="12">
        <v>1876</v>
      </c>
      <c r="K85" s="29">
        <v>5565</v>
      </c>
      <c r="L85" s="29">
        <v>2894</v>
      </c>
      <c r="M85" s="12">
        <v>1</v>
      </c>
      <c r="N85" s="12">
        <v>18</v>
      </c>
      <c r="O85" s="12">
        <v>59</v>
      </c>
      <c r="P85" s="12">
        <v>136</v>
      </c>
      <c r="Q85" s="29">
        <v>214</v>
      </c>
      <c r="R85" s="162" t="s">
        <v>182</v>
      </c>
      <c r="S85" s="13" t="s">
        <v>119</v>
      </c>
      <c r="T85" s="29">
        <v>44</v>
      </c>
      <c r="U85" s="12">
        <v>29</v>
      </c>
      <c r="V85" s="12">
        <v>0</v>
      </c>
      <c r="W85" s="12">
        <v>155</v>
      </c>
      <c r="X85" s="12">
        <v>0</v>
      </c>
      <c r="Y85" s="12">
        <v>24</v>
      </c>
      <c r="Z85" s="12">
        <v>2</v>
      </c>
      <c r="AA85" s="12">
        <v>175</v>
      </c>
      <c r="AB85" s="12">
        <v>0</v>
      </c>
      <c r="AC85" s="22">
        <v>201</v>
      </c>
      <c r="AD85" s="12">
        <v>189</v>
      </c>
      <c r="AE85" s="12">
        <v>167</v>
      </c>
      <c r="AF85" s="29">
        <v>142</v>
      </c>
      <c r="AG85" s="12">
        <v>79</v>
      </c>
      <c r="AH85" s="12">
        <v>142</v>
      </c>
      <c r="AI85" s="162" t="s">
        <v>182</v>
      </c>
      <c r="AJ85" s="13" t="s">
        <v>119</v>
      </c>
      <c r="AK85" s="12">
        <v>732</v>
      </c>
      <c r="AL85" s="12">
        <v>347</v>
      </c>
      <c r="AM85" s="12">
        <v>964</v>
      </c>
      <c r="AN85" s="12">
        <v>72</v>
      </c>
      <c r="AO85" s="12">
        <v>43</v>
      </c>
      <c r="AP85" s="12">
        <v>196</v>
      </c>
      <c r="AQ85" s="12">
        <v>165</v>
      </c>
      <c r="AR85" s="12">
        <v>161</v>
      </c>
      <c r="AS85" s="135"/>
      <c r="AT85" s="139" t="s">
        <v>182</v>
      </c>
      <c r="AU85" s="139" t="s">
        <v>4248</v>
      </c>
      <c r="AV85" s="139">
        <v>2660</v>
      </c>
    </row>
    <row r="86" spans="1:48">
      <c r="A86" s="162"/>
      <c r="B86" s="13" t="s">
        <v>120</v>
      </c>
      <c r="C86" s="12">
        <v>0</v>
      </c>
      <c r="D86" s="12">
        <v>0</v>
      </c>
      <c r="E86" s="12">
        <v>12</v>
      </c>
      <c r="F86" s="12">
        <v>7</v>
      </c>
      <c r="G86" s="12">
        <v>194</v>
      </c>
      <c r="H86" s="12">
        <v>94</v>
      </c>
      <c r="I86" s="12">
        <v>448</v>
      </c>
      <c r="J86" s="12">
        <v>217</v>
      </c>
      <c r="K86" s="29">
        <v>654</v>
      </c>
      <c r="L86" s="29">
        <v>318</v>
      </c>
      <c r="M86" s="12">
        <v>0</v>
      </c>
      <c r="N86" s="12">
        <v>1</v>
      </c>
      <c r="O86" s="12">
        <v>9</v>
      </c>
      <c r="P86" s="12">
        <v>18</v>
      </c>
      <c r="Q86" s="29">
        <v>28</v>
      </c>
      <c r="R86" s="162"/>
      <c r="S86" s="13" t="s">
        <v>120</v>
      </c>
      <c r="T86" s="29">
        <v>8</v>
      </c>
      <c r="U86" s="12">
        <v>8</v>
      </c>
      <c r="V86" s="12">
        <v>2</v>
      </c>
      <c r="W86" s="12">
        <v>16</v>
      </c>
      <c r="X86" s="12">
        <v>0</v>
      </c>
      <c r="Y86" s="12">
        <v>2</v>
      </c>
      <c r="Z86" s="12">
        <v>0</v>
      </c>
      <c r="AA86" s="12">
        <v>22</v>
      </c>
      <c r="AB86" s="12">
        <v>0</v>
      </c>
      <c r="AC86" s="22">
        <v>24</v>
      </c>
      <c r="AD86" s="12">
        <v>23</v>
      </c>
      <c r="AE86" s="12">
        <v>23</v>
      </c>
      <c r="AF86" s="29">
        <v>18</v>
      </c>
      <c r="AG86" s="12">
        <v>14</v>
      </c>
      <c r="AH86" s="12">
        <v>18</v>
      </c>
      <c r="AI86" s="162"/>
      <c r="AJ86" s="13" t="s">
        <v>120</v>
      </c>
      <c r="AK86" s="12">
        <v>239</v>
      </c>
      <c r="AL86" s="12">
        <v>50</v>
      </c>
      <c r="AM86" s="12">
        <v>94</v>
      </c>
      <c r="AN86" s="12">
        <v>6</v>
      </c>
      <c r="AO86" s="12">
        <v>7</v>
      </c>
      <c r="AP86" s="12">
        <v>23</v>
      </c>
      <c r="AQ86" s="12">
        <v>19</v>
      </c>
      <c r="AR86" s="12">
        <v>18</v>
      </c>
      <c r="AS86" s="135"/>
      <c r="AT86" s="139" t="s">
        <v>182</v>
      </c>
      <c r="AU86" s="139" t="s">
        <v>4249</v>
      </c>
      <c r="AV86" s="139">
        <v>427</v>
      </c>
    </row>
    <row r="87" spans="1:48">
      <c r="A87" s="162"/>
      <c r="B87" s="34" t="s">
        <v>102</v>
      </c>
      <c r="C87" s="35">
        <v>4</v>
      </c>
      <c r="D87" s="35">
        <v>1</v>
      </c>
      <c r="E87" s="35">
        <v>381</v>
      </c>
      <c r="F87" s="35">
        <v>195</v>
      </c>
      <c r="G87" s="35">
        <v>1769</v>
      </c>
      <c r="H87" s="35">
        <v>923</v>
      </c>
      <c r="I87" s="35">
        <v>4065</v>
      </c>
      <c r="J87" s="35">
        <v>2093</v>
      </c>
      <c r="K87" s="35">
        <v>6219</v>
      </c>
      <c r="L87" s="35">
        <v>3212</v>
      </c>
      <c r="M87" s="35">
        <v>1</v>
      </c>
      <c r="N87" s="35">
        <v>19</v>
      </c>
      <c r="O87" s="35">
        <v>68</v>
      </c>
      <c r="P87" s="35">
        <v>154</v>
      </c>
      <c r="Q87" s="35">
        <v>242</v>
      </c>
      <c r="R87" s="162"/>
      <c r="S87" s="34" t="s">
        <v>102</v>
      </c>
      <c r="T87" s="35">
        <v>52</v>
      </c>
      <c r="U87" s="35">
        <v>37</v>
      </c>
      <c r="V87" s="35">
        <v>2</v>
      </c>
      <c r="W87" s="35">
        <v>171</v>
      </c>
      <c r="X87" s="35">
        <v>0</v>
      </c>
      <c r="Y87" s="35">
        <v>26</v>
      </c>
      <c r="Z87" s="35">
        <v>2</v>
      </c>
      <c r="AA87" s="35">
        <v>197</v>
      </c>
      <c r="AB87" s="35">
        <v>0</v>
      </c>
      <c r="AC87" s="35">
        <v>225</v>
      </c>
      <c r="AD87" s="35">
        <v>212</v>
      </c>
      <c r="AE87" s="35">
        <v>190</v>
      </c>
      <c r="AF87" s="35">
        <v>160</v>
      </c>
      <c r="AG87" s="35">
        <v>93</v>
      </c>
      <c r="AH87" s="35">
        <v>160</v>
      </c>
      <c r="AI87" s="162"/>
      <c r="AJ87" s="34" t="s">
        <v>102</v>
      </c>
      <c r="AK87" s="35">
        <v>971</v>
      </c>
      <c r="AL87" s="35">
        <v>397</v>
      </c>
      <c r="AM87" s="35">
        <v>1058</v>
      </c>
      <c r="AN87" s="35">
        <v>78</v>
      </c>
      <c r="AO87" s="35">
        <v>50</v>
      </c>
      <c r="AP87" s="35">
        <v>219</v>
      </c>
      <c r="AQ87" s="35">
        <v>184</v>
      </c>
      <c r="AR87" s="35">
        <v>179</v>
      </c>
      <c r="AS87" s="135"/>
      <c r="AT87" s="139" t="s">
        <v>182</v>
      </c>
      <c r="AU87" s="139" t="s">
        <v>4250</v>
      </c>
      <c r="AV87" s="139">
        <v>3087</v>
      </c>
    </row>
    <row r="88" spans="1:48">
      <c r="A88" s="162" t="s">
        <v>183</v>
      </c>
      <c r="B88" s="13" t="s">
        <v>119</v>
      </c>
      <c r="C88" s="12">
        <v>0</v>
      </c>
      <c r="D88" s="12">
        <v>0</v>
      </c>
      <c r="E88" s="12">
        <v>52</v>
      </c>
      <c r="F88" s="12">
        <v>31</v>
      </c>
      <c r="G88" s="12">
        <v>276</v>
      </c>
      <c r="H88" s="12">
        <v>149</v>
      </c>
      <c r="I88" s="12">
        <v>819</v>
      </c>
      <c r="J88" s="12">
        <v>425</v>
      </c>
      <c r="K88" s="29">
        <v>1147</v>
      </c>
      <c r="L88" s="29">
        <v>605</v>
      </c>
      <c r="M88" s="12">
        <v>0</v>
      </c>
      <c r="N88" s="12">
        <v>2</v>
      </c>
      <c r="O88" s="12">
        <v>8</v>
      </c>
      <c r="P88" s="12">
        <v>26</v>
      </c>
      <c r="Q88" s="29">
        <v>36</v>
      </c>
      <c r="R88" s="162" t="s">
        <v>183</v>
      </c>
      <c r="S88" s="13" t="s">
        <v>119</v>
      </c>
      <c r="T88" s="29">
        <v>21</v>
      </c>
      <c r="U88" s="12">
        <v>3</v>
      </c>
      <c r="V88" s="12">
        <v>0</v>
      </c>
      <c r="W88" s="12">
        <v>14</v>
      </c>
      <c r="X88" s="12">
        <v>0</v>
      </c>
      <c r="Y88" s="12">
        <v>5</v>
      </c>
      <c r="Z88" s="12">
        <v>2</v>
      </c>
      <c r="AA88" s="12">
        <v>30</v>
      </c>
      <c r="AB88" s="12">
        <v>0</v>
      </c>
      <c r="AC88" s="22">
        <v>37</v>
      </c>
      <c r="AD88" s="12">
        <v>35</v>
      </c>
      <c r="AE88" s="12">
        <v>34</v>
      </c>
      <c r="AF88" s="29">
        <v>26</v>
      </c>
      <c r="AG88" s="12">
        <v>8</v>
      </c>
      <c r="AH88" s="12">
        <v>26</v>
      </c>
      <c r="AI88" s="162" t="s">
        <v>183</v>
      </c>
      <c r="AJ88" s="13" t="s">
        <v>119</v>
      </c>
      <c r="AK88" s="12">
        <v>282</v>
      </c>
      <c r="AL88" s="12">
        <v>86</v>
      </c>
      <c r="AM88" s="12">
        <v>116</v>
      </c>
      <c r="AN88" s="12">
        <v>30</v>
      </c>
      <c r="AO88" s="12">
        <v>5</v>
      </c>
      <c r="AP88" s="12">
        <v>33</v>
      </c>
      <c r="AQ88" s="12">
        <v>23</v>
      </c>
      <c r="AR88" s="12">
        <v>20</v>
      </c>
      <c r="AS88" s="135"/>
      <c r="AT88" s="139" t="s">
        <v>183</v>
      </c>
      <c r="AU88" s="139" t="s">
        <v>4251</v>
      </c>
      <c r="AV88" s="139">
        <v>514</v>
      </c>
    </row>
    <row r="89" spans="1:48">
      <c r="A89" s="162"/>
      <c r="B89" s="13" t="s">
        <v>120</v>
      </c>
      <c r="C89" s="12">
        <v>0</v>
      </c>
      <c r="D89" s="12">
        <v>0</v>
      </c>
      <c r="E89" s="12">
        <v>0</v>
      </c>
      <c r="F89" s="12">
        <v>0</v>
      </c>
      <c r="G89" s="12">
        <v>364</v>
      </c>
      <c r="H89" s="12">
        <v>182</v>
      </c>
      <c r="I89" s="12">
        <v>587</v>
      </c>
      <c r="J89" s="12">
        <v>304</v>
      </c>
      <c r="K89" s="29">
        <v>951</v>
      </c>
      <c r="L89" s="29">
        <v>486</v>
      </c>
      <c r="M89" s="12">
        <v>0</v>
      </c>
      <c r="N89" s="12">
        <v>0</v>
      </c>
      <c r="O89" s="12">
        <v>12</v>
      </c>
      <c r="P89" s="12">
        <v>22</v>
      </c>
      <c r="Q89" s="29">
        <v>34</v>
      </c>
      <c r="R89" s="162"/>
      <c r="S89" s="13" t="s">
        <v>120</v>
      </c>
      <c r="T89" s="29">
        <v>14</v>
      </c>
      <c r="U89" s="12">
        <v>2</v>
      </c>
      <c r="V89" s="12">
        <v>0</v>
      </c>
      <c r="W89" s="12">
        <v>17</v>
      </c>
      <c r="X89" s="12">
        <v>0</v>
      </c>
      <c r="Y89" s="12">
        <v>7</v>
      </c>
      <c r="Z89" s="12">
        <v>1</v>
      </c>
      <c r="AA89" s="12">
        <v>26</v>
      </c>
      <c r="AB89" s="12">
        <v>0</v>
      </c>
      <c r="AC89" s="22">
        <v>34</v>
      </c>
      <c r="AD89" s="12">
        <v>33</v>
      </c>
      <c r="AE89" s="12">
        <v>30</v>
      </c>
      <c r="AF89" s="29">
        <v>19</v>
      </c>
      <c r="AG89" s="12">
        <v>6</v>
      </c>
      <c r="AH89" s="12">
        <v>19</v>
      </c>
      <c r="AI89" s="162"/>
      <c r="AJ89" s="13" t="s">
        <v>120</v>
      </c>
      <c r="AK89" s="12">
        <v>62</v>
      </c>
      <c r="AL89" s="12">
        <v>17</v>
      </c>
      <c r="AM89" s="12">
        <v>40</v>
      </c>
      <c r="AN89" s="12">
        <v>9</v>
      </c>
      <c r="AO89" s="12">
        <v>1</v>
      </c>
      <c r="AP89" s="12">
        <v>26</v>
      </c>
      <c r="AQ89" s="12">
        <v>10</v>
      </c>
      <c r="AR89" s="12">
        <v>8</v>
      </c>
      <c r="AS89" s="135"/>
      <c r="AT89" s="139" t="s">
        <v>183</v>
      </c>
      <c r="AU89" s="139" t="s">
        <v>4252</v>
      </c>
      <c r="AV89" s="139">
        <v>142</v>
      </c>
    </row>
    <row r="90" spans="1:48">
      <c r="A90" s="162"/>
      <c r="B90" s="34" t="s">
        <v>102</v>
      </c>
      <c r="C90" s="35">
        <v>0</v>
      </c>
      <c r="D90" s="35">
        <v>0</v>
      </c>
      <c r="E90" s="35">
        <v>52</v>
      </c>
      <c r="F90" s="35">
        <v>31</v>
      </c>
      <c r="G90" s="35">
        <v>640</v>
      </c>
      <c r="H90" s="35">
        <v>331</v>
      </c>
      <c r="I90" s="35">
        <v>1406</v>
      </c>
      <c r="J90" s="35">
        <v>729</v>
      </c>
      <c r="K90" s="35">
        <v>2098</v>
      </c>
      <c r="L90" s="35">
        <v>1091</v>
      </c>
      <c r="M90" s="35">
        <v>0</v>
      </c>
      <c r="N90" s="35">
        <v>2</v>
      </c>
      <c r="O90" s="35">
        <v>20</v>
      </c>
      <c r="P90" s="35">
        <v>48</v>
      </c>
      <c r="Q90" s="35">
        <v>70</v>
      </c>
      <c r="R90" s="162"/>
      <c r="S90" s="34" t="s">
        <v>102</v>
      </c>
      <c r="T90" s="35">
        <v>35</v>
      </c>
      <c r="U90" s="35">
        <v>5</v>
      </c>
      <c r="V90" s="35">
        <v>0</v>
      </c>
      <c r="W90" s="35">
        <v>31</v>
      </c>
      <c r="X90" s="35">
        <v>0</v>
      </c>
      <c r="Y90" s="35">
        <v>12</v>
      </c>
      <c r="Z90" s="35">
        <v>3</v>
      </c>
      <c r="AA90" s="35">
        <v>56</v>
      </c>
      <c r="AB90" s="35">
        <v>0</v>
      </c>
      <c r="AC90" s="35">
        <v>71</v>
      </c>
      <c r="AD90" s="35">
        <v>68</v>
      </c>
      <c r="AE90" s="35">
        <v>64</v>
      </c>
      <c r="AF90" s="35">
        <v>45</v>
      </c>
      <c r="AG90" s="35">
        <v>14</v>
      </c>
      <c r="AH90" s="35">
        <v>45</v>
      </c>
      <c r="AI90" s="162"/>
      <c r="AJ90" s="34" t="s">
        <v>102</v>
      </c>
      <c r="AK90" s="35">
        <v>344</v>
      </c>
      <c r="AL90" s="35">
        <v>103</v>
      </c>
      <c r="AM90" s="35">
        <v>156</v>
      </c>
      <c r="AN90" s="35">
        <v>39</v>
      </c>
      <c r="AO90" s="35">
        <v>6</v>
      </c>
      <c r="AP90" s="35">
        <v>59</v>
      </c>
      <c r="AQ90" s="35">
        <v>33</v>
      </c>
      <c r="AR90" s="35">
        <v>28</v>
      </c>
      <c r="AS90" s="135"/>
      <c r="AT90" s="139" t="s">
        <v>183</v>
      </c>
      <c r="AU90" s="139" t="s">
        <v>4253</v>
      </c>
      <c r="AV90" s="139">
        <v>656</v>
      </c>
    </row>
    <row r="91" spans="1:48" ht="14.45" customHeight="1">
      <c r="A91" s="162" t="s">
        <v>184</v>
      </c>
      <c r="B91" s="13" t="s">
        <v>119</v>
      </c>
      <c r="C91" s="12">
        <v>0</v>
      </c>
      <c r="D91" s="12">
        <v>0</v>
      </c>
      <c r="E91" s="12">
        <v>459</v>
      </c>
      <c r="F91" s="12">
        <v>241</v>
      </c>
      <c r="G91" s="12">
        <v>1213</v>
      </c>
      <c r="H91" s="12">
        <v>632</v>
      </c>
      <c r="I91" s="12">
        <v>1741</v>
      </c>
      <c r="J91" s="12">
        <v>905</v>
      </c>
      <c r="K91" s="29">
        <v>3413</v>
      </c>
      <c r="L91" s="29">
        <v>1778</v>
      </c>
      <c r="M91" s="12">
        <v>0</v>
      </c>
      <c r="N91" s="12">
        <v>60</v>
      </c>
      <c r="O91" s="12">
        <v>105</v>
      </c>
      <c r="P91" s="12">
        <v>113</v>
      </c>
      <c r="Q91" s="29">
        <v>278</v>
      </c>
      <c r="R91" s="162" t="s">
        <v>184</v>
      </c>
      <c r="S91" s="13" t="s">
        <v>119</v>
      </c>
      <c r="T91" s="29">
        <v>80</v>
      </c>
      <c r="U91" s="12">
        <v>15</v>
      </c>
      <c r="V91" s="12">
        <v>0</v>
      </c>
      <c r="W91" s="12">
        <v>53</v>
      </c>
      <c r="X91" s="12">
        <v>0</v>
      </c>
      <c r="Y91" s="12">
        <v>5</v>
      </c>
      <c r="Z91" s="12">
        <v>0</v>
      </c>
      <c r="AA91" s="12">
        <v>131</v>
      </c>
      <c r="AB91" s="12">
        <v>0</v>
      </c>
      <c r="AC91" s="22">
        <v>136</v>
      </c>
      <c r="AD91" s="12">
        <v>129</v>
      </c>
      <c r="AE91" s="12">
        <v>132</v>
      </c>
      <c r="AF91" s="29">
        <v>119</v>
      </c>
      <c r="AG91" s="12">
        <v>42</v>
      </c>
      <c r="AH91" s="12">
        <v>120</v>
      </c>
      <c r="AI91" s="162" t="s">
        <v>184</v>
      </c>
      <c r="AJ91" s="13" t="s">
        <v>119</v>
      </c>
      <c r="AK91" s="12">
        <v>175</v>
      </c>
      <c r="AL91" s="12">
        <v>85</v>
      </c>
      <c r="AM91" s="12">
        <v>677</v>
      </c>
      <c r="AN91" s="12">
        <v>45</v>
      </c>
      <c r="AO91" s="12">
        <v>14</v>
      </c>
      <c r="AP91" s="12">
        <v>128</v>
      </c>
      <c r="AQ91" s="12">
        <v>92</v>
      </c>
      <c r="AR91" s="12">
        <v>80</v>
      </c>
      <c r="AS91" s="135"/>
      <c r="AT91" s="139" t="s">
        <v>184</v>
      </c>
      <c r="AU91" s="139" t="s">
        <v>4254</v>
      </c>
      <c r="AV91" s="139">
        <v>1529</v>
      </c>
    </row>
    <row r="92" spans="1:48">
      <c r="A92" s="162"/>
      <c r="B92" s="13" t="s">
        <v>120</v>
      </c>
      <c r="C92" s="12">
        <v>0</v>
      </c>
      <c r="D92" s="12">
        <v>0</v>
      </c>
      <c r="E92" s="12">
        <v>0</v>
      </c>
      <c r="F92" s="12">
        <v>0</v>
      </c>
      <c r="G92" s="12">
        <v>0</v>
      </c>
      <c r="H92" s="12">
        <v>0</v>
      </c>
      <c r="I92" s="12">
        <v>0</v>
      </c>
      <c r="J92" s="12">
        <v>0</v>
      </c>
      <c r="K92" s="29">
        <v>0</v>
      </c>
      <c r="L92" s="29">
        <v>0</v>
      </c>
      <c r="M92" s="12">
        <v>0</v>
      </c>
      <c r="N92" s="12">
        <v>0</v>
      </c>
      <c r="O92" s="12">
        <v>0</v>
      </c>
      <c r="P92" s="12">
        <v>0</v>
      </c>
      <c r="Q92" s="29">
        <v>0</v>
      </c>
      <c r="R92" s="162"/>
      <c r="S92" s="13" t="s">
        <v>120</v>
      </c>
      <c r="T92" s="29">
        <v>0</v>
      </c>
      <c r="U92" s="12">
        <v>0</v>
      </c>
      <c r="V92" s="12">
        <v>0</v>
      </c>
      <c r="W92" s="12">
        <v>0</v>
      </c>
      <c r="X92" s="12">
        <v>0</v>
      </c>
      <c r="Y92" s="12">
        <v>0</v>
      </c>
      <c r="Z92" s="12">
        <v>0</v>
      </c>
      <c r="AA92" s="12">
        <v>0</v>
      </c>
      <c r="AB92" s="12">
        <v>0</v>
      </c>
      <c r="AC92" s="22">
        <v>0</v>
      </c>
      <c r="AD92" s="12">
        <v>0</v>
      </c>
      <c r="AE92" s="12">
        <v>0</v>
      </c>
      <c r="AF92" s="29">
        <v>0</v>
      </c>
      <c r="AG92" s="12">
        <v>0</v>
      </c>
      <c r="AH92" s="12">
        <v>0</v>
      </c>
      <c r="AI92" s="162"/>
      <c r="AJ92" s="13" t="s">
        <v>120</v>
      </c>
      <c r="AK92" s="12">
        <v>0</v>
      </c>
      <c r="AL92" s="12">
        <v>0</v>
      </c>
      <c r="AM92" s="12">
        <v>0</v>
      </c>
      <c r="AN92" s="12">
        <v>0</v>
      </c>
      <c r="AO92" s="12">
        <v>0</v>
      </c>
      <c r="AP92" s="12">
        <v>0</v>
      </c>
      <c r="AQ92" s="12">
        <v>0</v>
      </c>
      <c r="AR92" s="12">
        <v>0</v>
      </c>
      <c r="AS92" s="135"/>
      <c r="AT92" s="139" t="s">
        <v>184</v>
      </c>
      <c r="AU92" s="139" t="s">
        <v>4255</v>
      </c>
      <c r="AV92" s="139">
        <v>0</v>
      </c>
    </row>
    <row r="93" spans="1:48">
      <c r="A93" s="162"/>
      <c r="B93" s="34" t="s">
        <v>102</v>
      </c>
      <c r="C93" s="35">
        <v>0</v>
      </c>
      <c r="D93" s="35">
        <v>0</v>
      </c>
      <c r="E93" s="35">
        <v>459</v>
      </c>
      <c r="F93" s="35">
        <v>241</v>
      </c>
      <c r="G93" s="35">
        <v>1213</v>
      </c>
      <c r="H93" s="35">
        <v>632</v>
      </c>
      <c r="I93" s="35">
        <v>1741</v>
      </c>
      <c r="J93" s="35">
        <v>905</v>
      </c>
      <c r="K93" s="35">
        <v>3413</v>
      </c>
      <c r="L93" s="35">
        <v>1778</v>
      </c>
      <c r="M93" s="35">
        <v>0</v>
      </c>
      <c r="N93" s="35">
        <v>60</v>
      </c>
      <c r="O93" s="35">
        <v>105</v>
      </c>
      <c r="P93" s="35">
        <v>113</v>
      </c>
      <c r="Q93" s="35">
        <v>278</v>
      </c>
      <c r="R93" s="162"/>
      <c r="S93" s="34" t="s">
        <v>102</v>
      </c>
      <c r="T93" s="35">
        <v>80</v>
      </c>
      <c r="U93" s="35">
        <v>15</v>
      </c>
      <c r="V93" s="35">
        <v>0</v>
      </c>
      <c r="W93" s="35">
        <v>53</v>
      </c>
      <c r="X93" s="35">
        <v>0</v>
      </c>
      <c r="Y93" s="35">
        <v>5</v>
      </c>
      <c r="Z93" s="35">
        <v>0</v>
      </c>
      <c r="AA93" s="35">
        <v>131</v>
      </c>
      <c r="AB93" s="35">
        <v>0</v>
      </c>
      <c r="AC93" s="35">
        <v>136</v>
      </c>
      <c r="AD93" s="35">
        <v>129</v>
      </c>
      <c r="AE93" s="35">
        <v>132</v>
      </c>
      <c r="AF93" s="35">
        <v>119</v>
      </c>
      <c r="AG93" s="35">
        <v>42</v>
      </c>
      <c r="AH93" s="35">
        <v>120</v>
      </c>
      <c r="AI93" s="162"/>
      <c r="AJ93" s="34" t="s">
        <v>102</v>
      </c>
      <c r="AK93" s="35">
        <v>175</v>
      </c>
      <c r="AL93" s="35">
        <v>85</v>
      </c>
      <c r="AM93" s="35">
        <v>677</v>
      </c>
      <c r="AN93" s="35">
        <v>45</v>
      </c>
      <c r="AO93" s="35">
        <v>14</v>
      </c>
      <c r="AP93" s="35">
        <v>128</v>
      </c>
      <c r="AQ93" s="35">
        <v>92</v>
      </c>
      <c r="AR93" s="35">
        <v>80</v>
      </c>
      <c r="AS93" s="135"/>
      <c r="AT93" s="139" t="s">
        <v>184</v>
      </c>
      <c r="AU93" s="139" t="s">
        <v>4256</v>
      </c>
      <c r="AV93" s="139">
        <v>1529</v>
      </c>
    </row>
    <row r="94" spans="1:48">
      <c r="A94" s="162" t="s">
        <v>185</v>
      </c>
      <c r="B94" s="13" t="s">
        <v>119</v>
      </c>
      <c r="C94" s="12">
        <v>1</v>
      </c>
      <c r="D94" s="12">
        <v>1</v>
      </c>
      <c r="E94" s="12">
        <v>363</v>
      </c>
      <c r="F94" s="12">
        <v>194</v>
      </c>
      <c r="G94" s="12">
        <v>1107</v>
      </c>
      <c r="H94" s="12">
        <v>554</v>
      </c>
      <c r="I94" s="12">
        <v>4870</v>
      </c>
      <c r="J94" s="12">
        <v>2445</v>
      </c>
      <c r="K94" s="29">
        <v>6341</v>
      </c>
      <c r="L94" s="29">
        <v>3194</v>
      </c>
      <c r="M94" s="12">
        <v>1</v>
      </c>
      <c r="N94" s="12">
        <v>21</v>
      </c>
      <c r="O94" s="12">
        <v>56</v>
      </c>
      <c r="P94" s="12">
        <v>201</v>
      </c>
      <c r="Q94" s="29">
        <v>279</v>
      </c>
      <c r="R94" s="162" t="s">
        <v>185</v>
      </c>
      <c r="S94" s="13" t="s">
        <v>119</v>
      </c>
      <c r="T94" s="29">
        <v>205</v>
      </c>
      <c r="U94" s="12">
        <v>132</v>
      </c>
      <c r="V94" s="12">
        <v>0</v>
      </c>
      <c r="W94" s="12">
        <v>32</v>
      </c>
      <c r="X94" s="12">
        <v>1</v>
      </c>
      <c r="Y94" s="12">
        <v>56</v>
      </c>
      <c r="Z94" s="12">
        <v>2</v>
      </c>
      <c r="AA94" s="12">
        <v>200</v>
      </c>
      <c r="AB94" s="12">
        <v>0</v>
      </c>
      <c r="AC94" s="22">
        <v>259</v>
      </c>
      <c r="AD94" s="12">
        <v>249</v>
      </c>
      <c r="AE94" s="12">
        <v>254</v>
      </c>
      <c r="AF94" s="29">
        <v>182</v>
      </c>
      <c r="AG94" s="12">
        <v>114</v>
      </c>
      <c r="AH94" s="12">
        <v>203</v>
      </c>
      <c r="AI94" s="162" t="s">
        <v>185</v>
      </c>
      <c r="AJ94" s="13" t="s">
        <v>119</v>
      </c>
      <c r="AK94" s="12">
        <v>1699</v>
      </c>
      <c r="AL94" s="12">
        <v>984</v>
      </c>
      <c r="AM94" s="12">
        <v>1141</v>
      </c>
      <c r="AN94" s="12">
        <v>206</v>
      </c>
      <c r="AO94" s="12">
        <v>70</v>
      </c>
      <c r="AP94" s="12">
        <v>236</v>
      </c>
      <c r="AQ94" s="12">
        <v>199</v>
      </c>
      <c r="AR94" s="12">
        <v>184</v>
      </c>
      <c r="AS94" s="135"/>
      <c r="AT94" s="139" t="s">
        <v>185</v>
      </c>
      <c r="AU94" s="139" t="s">
        <v>4257</v>
      </c>
      <c r="AV94" s="139">
        <v>3981</v>
      </c>
    </row>
    <row r="95" spans="1:48">
      <c r="A95" s="162"/>
      <c r="B95" s="13" t="s">
        <v>120</v>
      </c>
      <c r="C95" s="12">
        <v>0</v>
      </c>
      <c r="D95" s="12">
        <v>0</v>
      </c>
      <c r="E95" s="12">
        <v>134</v>
      </c>
      <c r="F95" s="12">
        <v>61</v>
      </c>
      <c r="G95" s="12">
        <v>400</v>
      </c>
      <c r="H95" s="12">
        <v>210</v>
      </c>
      <c r="I95" s="12">
        <v>447</v>
      </c>
      <c r="J95" s="12">
        <v>227</v>
      </c>
      <c r="K95" s="29">
        <v>981</v>
      </c>
      <c r="L95" s="29">
        <v>498</v>
      </c>
      <c r="M95" s="12">
        <v>0</v>
      </c>
      <c r="N95" s="12">
        <v>5</v>
      </c>
      <c r="O95" s="12">
        <v>9</v>
      </c>
      <c r="P95" s="12">
        <v>10</v>
      </c>
      <c r="Q95" s="29">
        <v>24</v>
      </c>
      <c r="R95" s="162"/>
      <c r="S95" s="13" t="s">
        <v>120</v>
      </c>
      <c r="T95" s="29">
        <v>13</v>
      </c>
      <c r="U95" s="12">
        <v>13</v>
      </c>
      <c r="V95" s="12">
        <v>1</v>
      </c>
      <c r="W95" s="12">
        <v>1</v>
      </c>
      <c r="X95" s="12">
        <v>0</v>
      </c>
      <c r="Y95" s="12">
        <v>5</v>
      </c>
      <c r="Z95" s="12">
        <v>0</v>
      </c>
      <c r="AA95" s="12">
        <v>19</v>
      </c>
      <c r="AB95" s="12">
        <v>1</v>
      </c>
      <c r="AC95" s="22">
        <v>25</v>
      </c>
      <c r="AD95" s="12">
        <v>24</v>
      </c>
      <c r="AE95" s="12">
        <v>25</v>
      </c>
      <c r="AF95" s="29">
        <v>7</v>
      </c>
      <c r="AG95" s="12">
        <v>7</v>
      </c>
      <c r="AH95" s="12">
        <v>8</v>
      </c>
      <c r="AI95" s="162"/>
      <c r="AJ95" s="13" t="s">
        <v>120</v>
      </c>
      <c r="AK95" s="12">
        <v>397</v>
      </c>
      <c r="AL95" s="12">
        <v>141</v>
      </c>
      <c r="AM95" s="12">
        <v>46</v>
      </c>
      <c r="AN95" s="12">
        <v>2</v>
      </c>
      <c r="AO95" s="12">
        <v>15</v>
      </c>
      <c r="AP95" s="12">
        <v>13</v>
      </c>
      <c r="AQ95" s="12">
        <v>15</v>
      </c>
      <c r="AR95" s="12">
        <v>14</v>
      </c>
      <c r="AS95" s="135"/>
      <c r="AT95" s="139" t="s">
        <v>185</v>
      </c>
      <c r="AU95" s="139" t="s">
        <v>4258</v>
      </c>
      <c r="AV95" s="139">
        <v>489</v>
      </c>
    </row>
    <row r="96" spans="1:48">
      <c r="A96" s="162"/>
      <c r="B96" s="34" t="s">
        <v>102</v>
      </c>
      <c r="C96" s="35">
        <v>1</v>
      </c>
      <c r="D96" s="35">
        <v>1</v>
      </c>
      <c r="E96" s="35">
        <v>497</v>
      </c>
      <c r="F96" s="35">
        <v>255</v>
      </c>
      <c r="G96" s="35">
        <v>1507</v>
      </c>
      <c r="H96" s="35">
        <v>764</v>
      </c>
      <c r="I96" s="35">
        <v>5317</v>
      </c>
      <c r="J96" s="35">
        <v>2672</v>
      </c>
      <c r="K96" s="35">
        <v>7322</v>
      </c>
      <c r="L96" s="35">
        <v>3692</v>
      </c>
      <c r="M96" s="35">
        <v>1</v>
      </c>
      <c r="N96" s="35">
        <v>26</v>
      </c>
      <c r="O96" s="35">
        <v>65</v>
      </c>
      <c r="P96" s="35">
        <v>211</v>
      </c>
      <c r="Q96" s="35">
        <v>303</v>
      </c>
      <c r="R96" s="162"/>
      <c r="S96" s="34" t="s">
        <v>102</v>
      </c>
      <c r="T96" s="35">
        <v>218</v>
      </c>
      <c r="U96" s="35">
        <v>145</v>
      </c>
      <c r="V96" s="35">
        <v>1</v>
      </c>
      <c r="W96" s="35">
        <v>33</v>
      </c>
      <c r="X96" s="35">
        <v>1</v>
      </c>
      <c r="Y96" s="35">
        <v>61</v>
      </c>
      <c r="Z96" s="35">
        <v>2</v>
      </c>
      <c r="AA96" s="35">
        <v>219</v>
      </c>
      <c r="AB96" s="35">
        <v>1</v>
      </c>
      <c r="AC96" s="35">
        <v>284</v>
      </c>
      <c r="AD96" s="35">
        <v>273</v>
      </c>
      <c r="AE96" s="35">
        <v>279</v>
      </c>
      <c r="AF96" s="35">
        <v>189</v>
      </c>
      <c r="AG96" s="35">
        <v>121</v>
      </c>
      <c r="AH96" s="35">
        <v>211</v>
      </c>
      <c r="AI96" s="162"/>
      <c r="AJ96" s="34" t="s">
        <v>102</v>
      </c>
      <c r="AK96" s="35">
        <v>2096</v>
      </c>
      <c r="AL96" s="35">
        <v>1125</v>
      </c>
      <c r="AM96" s="35">
        <v>1187</v>
      </c>
      <c r="AN96" s="35">
        <v>208</v>
      </c>
      <c r="AO96" s="35">
        <v>85</v>
      </c>
      <c r="AP96" s="35">
        <v>249</v>
      </c>
      <c r="AQ96" s="35">
        <v>214</v>
      </c>
      <c r="AR96" s="35">
        <v>198</v>
      </c>
      <c r="AS96" s="135"/>
      <c r="AT96" s="139" t="s">
        <v>185</v>
      </c>
      <c r="AU96" s="139" t="s">
        <v>4259</v>
      </c>
      <c r="AV96" s="139">
        <v>4470</v>
      </c>
    </row>
    <row r="97" spans="1:48">
      <c r="A97" s="11" t="s">
        <v>125</v>
      </c>
      <c r="B97" s="13"/>
      <c r="C97" s="13"/>
      <c r="D97" s="13"/>
      <c r="E97" s="13"/>
      <c r="F97" s="13"/>
      <c r="G97" s="13"/>
      <c r="H97" s="13"/>
      <c r="I97" s="13"/>
      <c r="J97" s="13"/>
      <c r="K97" s="11"/>
      <c r="L97" s="11"/>
      <c r="M97" s="30"/>
      <c r="N97" s="30"/>
      <c r="O97" s="30"/>
      <c r="P97" s="30"/>
      <c r="Q97" s="11"/>
      <c r="R97" s="11" t="s">
        <v>125</v>
      </c>
      <c r="S97" s="13"/>
      <c r="T97" s="23"/>
      <c r="U97" s="23"/>
      <c r="V97" s="23"/>
      <c r="W97" s="23"/>
      <c r="X97" s="23"/>
      <c r="Y97" s="23"/>
      <c r="Z97" s="23"/>
      <c r="AA97" s="23"/>
      <c r="AB97" s="33"/>
      <c r="AC97" s="26"/>
      <c r="AD97" s="23"/>
      <c r="AE97" s="23"/>
      <c r="AF97" s="25"/>
      <c r="AG97" s="33"/>
      <c r="AH97" s="26"/>
      <c r="AI97" s="11" t="s">
        <v>125</v>
      </c>
      <c r="AJ97" s="13"/>
      <c r="AK97" s="17"/>
      <c r="AL97" s="30"/>
      <c r="AM97" s="30"/>
      <c r="AN97" s="30"/>
      <c r="AO97" s="30"/>
      <c r="AP97" s="30"/>
      <c r="AQ97" s="30"/>
      <c r="AR97" s="30"/>
      <c r="AS97" s="135"/>
      <c r="AT97" s="139" t="s">
        <v>125</v>
      </c>
      <c r="AU97" s="139" t="s">
        <v>125</v>
      </c>
      <c r="AV97" s="139">
        <v>0</v>
      </c>
    </row>
    <row r="98" spans="1:48" ht="14.45" customHeight="1">
      <c r="A98" s="162" t="s">
        <v>186</v>
      </c>
      <c r="B98" s="13" t="s">
        <v>119</v>
      </c>
      <c r="C98" s="12">
        <v>28</v>
      </c>
      <c r="D98" s="12">
        <v>17</v>
      </c>
      <c r="E98" s="12">
        <v>762</v>
      </c>
      <c r="F98" s="12">
        <v>409</v>
      </c>
      <c r="G98" s="12">
        <v>1782</v>
      </c>
      <c r="H98" s="12">
        <v>983</v>
      </c>
      <c r="I98" s="12">
        <v>2285</v>
      </c>
      <c r="J98" s="12">
        <v>1190</v>
      </c>
      <c r="K98" s="29">
        <v>4857</v>
      </c>
      <c r="L98" s="29">
        <v>2599</v>
      </c>
      <c r="M98" s="12">
        <v>3</v>
      </c>
      <c r="N98" s="12">
        <v>55</v>
      </c>
      <c r="O98" s="12">
        <v>100</v>
      </c>
      <c r="P98" s="12">
        <v>113</v>
      </c>
      <c r="Q98" s="29">
        <v>271</v>
      </c>
      <c r="R98" s="162" t="s">
        <v>186</v>
      </c>
      <c r="S98" s="13" t="s">
        <v>119</v>
      </c>
      <c r="T98" s="29">
        <v>146</v>
      </c>
      <c r="U98" s="12">
        <v>9</v>
      </c>
      <c r="V98" s="12">
        <v>0</v>
      </c>
      <c r="W98" s="12">
        <v>17</v>
      </c>
      <c r="X98" s="12">
        <v>0</v>
      </c>
      <c r="Y98" s="12">
        <v>28</v>
      </c>
      <c r="Z98" s="12">
        <v>0</v>
      </c>
      <c r="AA98" s="12">
        <v>178</v>
      </c>
      <c r="AB98" s="12">
        <v>0</v>
      </c>
      <c r="AC98" s="22">
        <v>206</v>
      </c>
      <c r="AD98" s="12">
        <v>157</v>
      </c>
      <c r="AE98" s="12">
        <v>173</v>
      </c>
      <c r="AF98" s="29">
        <v>0</v>
      </c>
      <c r="AG98" s="12">
        <v>0</v>
      </c>
      <c r="AH98" s="12">
        <v>137</v>
      </c>
      <c r="AI98" s="162" t="s">
        <v>186</v>
      </c>
      <c r="AJ98" s="13" t="s">
        <v>119</v>
      </c>
      <c r="AK98" s="12">
        <v>114</v>
      </c>
      <c r="AL98" s="12">
        <v>55</v>
      </c>
      <c r="AM98" s="12">
        <v>663</v>
      </c>
      <c r="AN98" s="12">
        <v>148</v>
      </c>
      <c r="AO98" s="12">
        <v>9</v>
      </c>
      <c r="AP98" s="12">
        <v>147</v>
      </c>
      <c r="AQ98" s="12">
        <v>90</v>
      </c>
      <c r="AR98" s="12">
        <v>88</v>
      </c>
      <c r="AS98" s="135"/>
      <c r="AT98" s="139" t="s">
        <v>186</v>
      </c>
      <c r="AU98" s="139" t="s">
        <v>4260</v>
      </c>
      <c r="AV98" s="139">
        <v>1440</v>
      </c>
    </row>
    <row r="99" spans="1:48">
      <c r="A99" s="162"/>
      <c r="B99" s="13" t="s">
        <v>120</v>
      </c>
      <c r="C99" s="12">
        <v>0</v>
      </c>
      <c r="D99" s="12">
        <v>0</v>
      </c>
      <c r="E99" s="12">
        <v>200</v>
      </c>
      <c r="F99" s="12">
        <v>106</v>
      </c>
      <c r="G99" s="12">
        <v>719</v>
      </c>
      <c r="H99" s="12">
        <v>366</v>
      </c>
      <c r="I99" s="12">
        <v>525</v>
      </c>
      <c r="J99" s="12">
        <v>283</v>
      </c>
      <c r="K99" s="29">
        <v>1444</v>
      </c>
      <c r="L99" s="29">
        <v>755</v>
      </c>
      <c r="M99" s="12">
        <v>0</v>
      </c>
      <c r="N99" s="12">
        <v>16</v>
      </c>
      <c r="O99" s="12">
        <v>38</v>
      </c>
      <c r="P99" s="12">
        <v>30</v>
      </c>
      <c r="Q99" s="29">
        <v>84</v>
      </c>
      <c r="R99" s="162"/>
      <c r="S99" s="13" t="s">
        <v>120</v>
      </c>
      <c r="T99" s="29">
        <v>48</v>
      </c>
      <c r="U99" s="12">
        <v>8</v>
      </c>
      <c r="V99" s="12">
        <v>0</v>
      </c>
      <c r="W99" s="12">
        <v>4</v>
      </c>
      <c r="X99" s="12">
        <v>0</v>
      </c>
      <c r="Y99" s="12">
        <v>13</v>
      </c>
      <c r="Z99" s="12">
        <v>3</v>
      </c>
      <c r="AA99" s="12">
        <v>58</v>
      </c>
      <c r="AB99" s="12">
        <v>0</v>
      </c>
      <c r="AC99" s="22">
        <v>74</v>
      </c>
      <c r="AD99" s="12">
        <v>73</v>
      </c>
      <c r="AE99" s="12">
        <v>61</v>
      </c>
      <c r="AF99" s="29">
        <v>0</v>
      </c>
      <c r="AG99" s="12">
        <v>0</v>
      </c>
      <c r="AH99" s="12">
        <v>43</v>
      </c>
      <c r="AI99" s="162"/>
      <c r="AJ99" s="13" t="s">
        <v>120</v>
      </c>
      <c r="AK99" s="12">
        <v>179</v>
      </c>
      <c r="AL99" s="12">
        <v>109</v>
      </c>
      <c r="AM99" s="12">
        <v>105</v>
      </c>
      <c r="AN99" s="12">
        <v>55</v>
      </c>
      <c r="AO99" s="12">
        <v>6</v>
      </c>
      <c r="AP99" s="12">
        <v>49</v>
      </c>
      <c r="AQ99" s="12">
        <v>34</v>
      </c>
      <c r="AR99" s="12">
        <v>30</v>
      </c>
      <c r="AS99" s="135"/>
      <c r="AT99" s="139" t="s">
        <v>186</v>
      </c>
      <c r="AU99" s="139" t="s">
        <v>4261</v>
      </c>
      <c r="AV99" s="139">
        <v>389</v>
      </c>
    </row>
    <row r="100" spans="1:48">
      <c r="A100" s="162"/>
      <c r="B100" s="34" t="s">
        <v>102</v>
      </c>
      <c r="C100" s="35">
        <v>28</v>
      </c>
      <c r="D100" s="35">
        <v>17</v>
      </c>
      <c r="E100" s="35">
        <v>962</v>
      </c>
      <c r="F100" s="35">
        <v>515</v>
      </c>
      <c r="G100" s="35">
        <v>2501</v>
      </c>
      <c r="H100" s="35">
        <v>1349</v>
      </c>
      <c r="I100" s="35">
        <v>2810</v>
      </c>
      <c r="J100" s="35">
        <v>1473</v>
      </c>
      <c r="K100" s="35">
        <v>6301</v>
      </c>
      <c r="L100" s="35">
        <v>3354</v>
      </c>
      <c r="M100" s="35">
        <v>3</v>
      </c>
      <c r="N100" s="35">
        <v>71</v>
      </c>
      <c r="O100" s="35">
        <v>138</v>
      </c>
      <c r="P100" s="35">
        <v>143</v>
      </c>
      <c r="Q100" s="35">
        <v>355</v>
      </c>
      <c r="R100" s="162"/>
      <c r="S100" s="34" t="s">
        <v>102</v>
      </c>
      <c r="T100" s="35">
        <v>194</v>
      </c>
      <c r="U100" s="35">
        <v>17</v>
      </c>
      <c r="V100" s="35">
        <v>0</v>
      </c>
      <c r="W100" s="35">
        <v>21</v>
      </c>
      <c r="X100" s="35">
        <v>0</v>
      </c>
      <c r="Y100" s="35">
        <v>41</v>
      </c>
      <c r="Z100" s="35">
        <v>3</v>
      </c>
      <c r="AA100" s="35">
        <v>236</v>
      </c>
      <c r="AB100" s="35">
        <v>0</v>
      </c>
      <c r="AC100" s="35">
        <v>280</v>
      </c>
      <c r="AD100" s="35">
        <v>230</v>
      </c>
      <c r="AE100" s="35">
        <v>234</v>
      </c>
      <c r="AF100" s="35">
        <v>0</v>
      </c>
      <c r="AG100" s="35">
        <v>0</v>
      </c>
      <c r="AH100" s="35">
        <v>180</v>
      </c>
      <c r="AI100" s="162"/>
      <c r="AJ100" s="34" t="s">
        <v>102</v>
      </c>
      <c r="AK100" s="35">
        <v>293</v>
      </c>
      <c r="AL100" s="35">
        <v>164</v>
      </c>
      <c r="AM100" s="35">
        <v>768</v>
      </c>
      <c r="AN100" s="35">
        <v>203</v>
      </c>
      <c r="AO100" s="35">
        <v>15</v>
      </c>
      <c r="AP100" s="35">
        <v>196</v>
      </c>
      <c r="AQ100" s="35">
        <v>124</v>
      </c>
      <c r="AR100" s="35">
        <v>118</v>
      </c>
      <c r="AS100" s="135"/>
      <c r="AT100" s="139" t="s">
        <v>186</v>
      </c>
      <c r="AU100" s="139" t="s">
        <v>4262</v>
      </c>
      <c r="AV100" s="139">
        <v>1829</v>
      </c>
    </row>
    <row r="101" spans="1:48">
      <c r="A101" s="162" t="s">
        <v>187</v>
      </c>
      <c r="B101" s="13" t="s">
        <v>119</v>
      </c>
      <c r="C101" s="12">
        <v>0</v>
      </c>
      <c r="D101" s="12">
        <v>0</v>
      </c>
      <c r="E101" s="12">
        <v>146</v>
      </c>
      <c r="F101" s="12">
        <v>66</v>
      </c>
      <c r="G101" s="12">
        <v>1021</v>
      </c>
      <c r="H101" s="12">
        <v>507</v>
      </c>
      <c r="I101" s="12">
        <v>5018</v>
      </c>
      <c r="J101" s="12">
        <v>2577</v>
      </c>
      <c r="K101" s="29">
        <v>6185</v>
      </c>
      <c r="L101" s="29">
        <v>3150</v>
      </c>
      <c r="M101" s="12">
        <v>0</v>
      </c>
      <c r="N101" s="12">
        <v>10</v>
      </c>
      <c r="O101" s="12">
        <v>56</v>
      </c>
      <c r="P101" s="12">
        <v>213</v>
      </c>
      <c r="Q101" s="29">
        <v>279</v>
      </c>
      <c r="R101" s="162" t="s">
        <v>187</v>
      </c>
      <c r="S101" s="13" t="s">
        <v>119</v>
      </c>
      <c r="T101" s="29">
        <v>87</v>
      </c>
      <c r="U101" s="12">
        <v>19</v>
      </c>
      <c r="V101" s="12">
        <v>0</v>
      </c>
      <c r="W101" s="12">
        <v>134</v>
      </c>
      <c r="X101" s="12">
        <v>0</v>
      </c>
      <c r="Y101" s="12">
        <v>45</v>
      </c>
      <c r="Z101" s="12">
        <v>13</v>
      </c>
      <c r="AA101" s="12">
        <v>210</v>
      </c>
      <c r="AB101" s="12">
        <v>0</v>
      </c>
      <c r="AC101" s="22">
        <v>268</v>
      </c>
      <c r="AD101" s="12">
        <v>244</v>
      </c>
      <c r="AE101" s="12">
        <v>230</v>
      </c>
      <c r="AF101" s="29">
        <v>172</v>
      </c>
      <c r="AG101" s="12">
        <v>107</v>
      </c>
      <c r="AH101" s="12">
        <v>207</v>
      </c>
      <c r="AI101" s="162" t="s">
        <v>187</v>
      </c>
      <c r="AJ101" s="13" t="s">
        <v>119</v>
      </c>
      <c r="AK101" s="12">
        <v>255</v>
      </c>
      <c r="AL101" s="12">
        <v>47</v>
      </c>
      <c r="AM101" s="12">
        <v>673</v>
      </c>
      <c r="AN101" s="12">
        <v>376</v>
      </c>
      <c r="AO101" s="12">
        <v>38</v>
      </c>
      <c r="AP101" s="12">
        <v>186</v>
      </c>
      <c r="AQ101" s="12">
        <v>123</v>
      </c>
      <c r="AR101" s="12">
        <v>116</v>
      </c>
      <c r="AS101" s="135"/>
      <c r="AT101" s="139" t="s">
        <v>187</v>
      </c>
      <c r="AU101" s="139" t="s">
        <v>4263</v>
      </c>
      <c r="AV101" s="139">
        <v>1601</v>
      </c>
    </row>
    <row r="102" spans="1:48">
      <c r="A102" s="162"/>
      <c r="B102" s="13" t="s">
        <v>120</v>
      </c>
      <c r="C102" s="12">
        <v>0</v>
      </c>
      <c r="D102" s="12">
        <v>0</v>
      </c>
      <c r="E102" s="12">
        <v>82</v>
      </c>
      <c r="F102" s="12">
        <v>44</v>
      </c>
      <c r="G102" s="12">
        <v>426</v>
      </c>
      <c r="H102" s="12">
        <v>222</v>
      </c>
      <c r="I102" s="12">
        <v>358</v>
      </c>
      <c r="J102" s="12">
        <v>193</v>
      </c>
      <c r="K102" s="29">
        <v>866</v>
      </c>
      <c r="L102" s="29">
        <v>459</v>
      </c>
      <c r="M102" s="12">
        <v>0</v>
      </c>
      <c r="N102" s="12">
        <v>4</v>
      </c>
      <c r="O102" s="12">
        <v>13</v>
      </c>
      <c r="P102" s="12">
        <v>15</v>
      </c>
      <c r="Q102" s="29">
        <v>32</v>
      </c>
      <c r="R102" s="162"/>
      <c r="S102" s="13" t="s">
        <v>120</v>
      </c>
      <c r="T102" s="29">
        <v>8</v>
      </c>
      <c r="U102" s="12">
        <v>5</v>
      </c>
      <c r="V102" s="12">
        <v>3</v>
      </c>
      <c r="W102" s="12">
        <v>13</v>
      </c>
      <c r="X102" s="12">
        <v>0</v>
      </c>
      <c r="Y102" s="12">
        <v>8</v>
      </c>
      <c r="Z102" s="12">
        <v>3</v>
      </c>
      <c r="AA102" s="12">
        <v>23</v>
      </c>
      <c r="AB102" s="12">
        <v>0</v>
      </c>
      <c r="AC102" s="22">
        <v>34</v>
      </c>
      <c r="AD102" s="12">
        <v>34</v>
      </c>
      <c r="AE102" s="12">
        <v>33</v>
      </c>
      <c r="AF102" s="29">
        <v>13</v>
      </c>
      <c r="AG102" s="12">
        <v>12</v>
      </c>
      <c r="AH102" s="12">
        <v>13</v>
      </c>
      <c r="AI102" s="162"/>
      <c r="AJ102" s="13" t="s">
        <v>120</v>
      </c>
      <c r="AK102" s="12">
        <v>169</v>
      </c>
      <c r="AL102" s="12">
        <v>66</v>
      </c>
      <c r="AM102" s="12">
        <v>77</v>
      </c>
      <c r="AN102" s="12">
        <v>79</v>
      </c>
      <c r="AO102" s="12">
        <v>17</v>
      </c>
      <c r="AP102" s="12">
        <v>25</v>
      </c>
      <c r="AQ102" s="12">
        <v>23</v>
      </c>
      <c r="AR102" s="12">
        <v>18</v>
      </c>
      <c r="AS102" s="135"/>
      <c r="AT102" s="139" t="s">
        <v>187</v>
      </c>
      <c r="AU102" s="139" t="s">
        <v>4264</v>
      </c>
      <c r="AV102" s="139">
        <v>323</v>
      </c>
    </row>
    <row r="103" spans="1:48">
      <c r="A103" s="162"/>
      <c r="B103" s="34" t="s">
        <v>102</v>
      </c>
      <c r="C103" s="35">
        <v>0</v>
      </c>
      <c r="D103" s="35">
        <v>0</v>
      </c>
      <c r="E103" s="35">
        <v>228</v>
      </c>
      <c r="F103" s="35">
        <v>110</v>
      </c>
      <c r="G103" s="35">
        <v>1447</v>
      </c>
      <c r="H103" s="35">
        <v>729</v>
      </c>
      <c r="I103" s="35">
        <v>5376</v>
      </c>
      <c r="J103" s="35">
        <v>2770</v>
      </c>
      <c r="K103" s="35">
        <v>7051</v>
      </c>
      <c r="L103" s="35">
        <v>3609</v>
      </c>
      <c r="M103" s="35">
        <v>0</v>
      </c>
      <c r="N103" s="35">
        <v>14</v>
      </c>
      <c r="O103" s="35">
        <v>69</v>
      </c>
      <c r="P103" s="35">
        <v>228</v>
      </c>
      <c r="Q103" s="35">
        <v>311</v>
      </c>
      <c r="R103" s="162"/>
      <c r="S103" s="34" t="s">
        <v>102</v>
      </c>
      <c r="T103" s="35">
        <v>95</v>
      </c>
      <c r="U103" s="35">
        <v>24</v>
      </c>
      <c r="V103" s="35">
        <v>3</v>
      </c>
      <c r="W103" s="35">
        <v>147</v>
      </c>
      <c r="X103" s="35">
        <v>0</v>
      </c>
      <c r="Y103" s="35">
        <v>53</v>
      </c>
      <c r="Z103" s="35">
        <v>16</v>
      </c>
      <c r="AA103" s="35">
        <v>233</v>
      </c>
      <c r="AB103" s="35">
        <v>0</v>
      </c>
      <c r="AC103" s="35">
        <v>302</v>
      </c>
      <c r="AD103" s="35">
        <v>278</v>
      </c>
      <c r="AE103" s="35">
        <v>263</v>
      </c>
      <c r="AF103" s="35">
        <v>185</v>
      </c>
      <c r="AG103" s="35">
        <v>119</v>
      </c>
      <c r="AH103" s="35">
        <v>220</v>
      </c>
      <c r="AI103" s="162"/>
      <c r="AJ103" s="34" t="s">
        <v>102</v>
      </c>
      <c r="AK103" s="35">
        <v>424</v>
      </c>
      <c r="AL103" s="35">
        <v>113</v>
      </c>
      <c r="AM103" s="35">
        <v>750</v>
      </c>
      <c r="AN103" s="35">
        <v>455</v>
      </c>
      <c r="AO103" s="35">
        <v>55</v>
      </c>
      <c r="AP103" s="35">
        <v>211</v>
      </c>
      <c r="AQ103" s="35">
        <v>146</v>
      </c>
      <c r="AR103" s="35">
        <v>134</v>
      </c>
      <c r="AS103" s="135"/>
      <c r="AT103" s="139" t="s">
        <v>187</v>
      </c>
      <c r="AU103" s="139" t="s">
        <v>4265</v>
      </c>
      <c r="AV103" s="139">
        <v>1924</v>
      </c>
    </row>
    <row r="104" spans="1:48">
      <c r="A104" s="162" t="s">
        <v>188</v>
      </c>
      <c r="B104" s="13" t="s">
        <v>119</v>
      </c>
      <c r="C104" s="12">
        <v>4</v>
      </c>
      <c r="D104" s="12">
        <v>2</v>
      </c>
      <c r="E104" s="12">
        <v>129</v>
      </c>
      <c r="F104" s="12">
        <v>67</v>
      </c>
      <c r="G104" s="12">
        <v>966</v>
      </c>
      <c r="H104" s="12">
        <v>467</v>
      </c>
      <c r="I104" s="12">
        <v>3360</v>
      </c>
      <c r="J104" s="12">
        <v>1644</v>
      </c>
      <c r="K104" s="29">
        <v>4459</v>
      </c>
      <c r="L104" s="29">
        <v>2180</v>
      </c>
      <c r="M104" s="12">
        <v>2</v>
      </c>
      <c r="N104" s="12">
        <v>12</v>
      </c>
      <c r="O104" s="12">
        <v>57</v>
      </c>
      <c r="P104" s="12">
        <v>168</v>
      </c>
      <c r="Q104" s="29">
        <v>239</v>
      </c>
      <c r="R104" s="162" t="s">
        <v>188</v>
      </c>
      <c r="S104" s="13" t="s">
        <v>119</v>
      </c>
      <c r="T104" s="29">
        <v>201</v>
      </c>
      <c r="U104" s="12">
        <v>75</v>
      </c>
      <c r="V104" s="12">
        <v>0</v>
      </c>
      <c r="W104" s="12">
        <v>3</v>
      </c>
      <c r="X104" s="12">
        <v>4</v>
      </c>
      <c r="Y104" s="12">
        <v>43</v>
      </c>
      <c r="Z104" s="12">
        <v>11</v>
      </c>
      <c r="AA104" s="12">
        <v>154</v>
      </c>
      <c r="AB104" s="12">
        <v>0</v>
      </c>
      <c r="AC104" s="22">
        <v>212</v>
      </c>
      <c r="AD104" s="12">
        <v>179</v>
      </c>
      <c r="AE104" s="12">
        <v>172</v>
      </c>
      <c r="AF104" s="29">
        <v>0</v>
      </c>
      <c r="AG104" s="12">
        <v>0</v>
      </c>
      <c r="AH104" s="12">
        <v>188</v>
      </c>
      <c r="AI104" s="162" t="s">
        <v>188</v>
      </c>
      <c r="AJ104" s="13" t="s">
        <v>119</v>
      </c>
      <c r="AK104" s="12">
        <v>1043</v>
      </c>
      <c r="AL104" s="12">
        <v>587</v>
      </c>
      <c r="AM104" s="12">
        <v>986</v>
      </c>
      <c r="AN104" s="12">
        <v>220</v>
      </c>
      <c r="AO104" s="12">
        <v>76</v>
      </c>
      <c r="AP104" s="12">
        <v>232</v>
      </c>
      <c r="AQ104" s="12">
        <v>183</v>
      </c>
      <c r="AR104" s="12">
        <v>175</v>
      </c>
      <c r="AS104" s="135"/>
      <c r="AT104" s="139" t="s">
        <v>188</v>
      </c>
      <c r="AU104" s="139" t="s">
        <v>4266</v>
      </c>
      <c r="AV104" s="139">
        <v>3015</v>
      </c>
    </row>
    <row r="105" spans="1:48">
      <c r="A105" s="162"/>
      <c r="B105" s="13" t="s">
        <v>120</v>
      </c>
      <c r="C105" s="12">
        <v>0</v>
      </c>
      <c r="D105" s="12">
        <v>0</v>
      </c>
      <c r="E105" s="12">
        <v>54</v>
      </c>
      <c r="F105" s="12">
        <v>26</v>
      </c>
      <c r="G105" s="12">
        <v>198</v>
      </c>
      <c r="H105" s="12">
        <v>102</v>
      </c>
      <c r="I105" s="12">
        <v>574</v>
      </c>
      <c r="J105" s="12">
        <v>300</v>
      </c>
      <c r="K105" s="29">
        <v>826</v>
      </c>
      <c r="L105" s="29">
        <v>428</v>
      </c>
      <c r="M105" s="12">
        <v>0</v>
      </c>
      <c r="N105" s="12">
        <v>4</v>
      </c>
      <c r="O105" s="12">
        <v>9</v>
      </c>
      <c r="P105" s="12">
        <v>29</v>
      </c>
      <c r="Q105" s="29">
        <v>42</v>
      </c>
      <c r="R105" s="162"/>
      <c r="S105" s="13" t="s">
        <v>120</v>
      </c>
      <c r="T105" s="29">
        <v>40</v>
      </c>
      <c r="U105" s="12">
        <v>15</v>
      </c>
      <c r="V105" s="12">
        <v>0</v>
      </c>
      <c r="W105" s="12">
        <v>2</v>
      </c>
      <c r="X105" s="12">
        <v>1</v>
      </c>
      <c r="Y105" s="12">
        <v>11</v>
      </c>
      <c r="Z105" s="12">
        <v>5</v>
      </c>
      <c r="AA105" s="12">
        <v>26</v>
      </c>
      <c r="AB105" s="12">
        <v>0</v>
      </c>
      <c r="AC105" s="22">
        <v>43</v>
      </c>
      <c r="AD105" s="12">
        <v>40</v>
      </c>
      <c r="AE105" s="12">
        <v>37</v>
      </c>
      <c r="AF105" s="29">
        <v>4</v>
      </c>
      <c r="AG105" s="12">
        <v>4</v>
      </c>
      <c r="AH105" s="12">
        <v>28</v>
      </c>
      <c r="AI105" s="162"/>
      <c r="AJ105" s="13" t="s">
        <v>120</v>
      </c>
      <c r="AK105" s="12">
        <v>189</v>
      </c>
      <c r="AL105" s="12">
        <v>120</v>
      </c>
      <c r="AM105" s="12">
        <v>139</v>
      </c>
      <c r="AN105" s="12">
        <v>40</v>
      </c>
      <c r="AO105" s="12">
        <v>17</v>
      </c>
      <c r="AP105" s="12">
        <v>46</v>
      </c>
      <c r="AQ105" s="12">
        <v>32</v>
      </c>
      <c r="AR105" s="12">
        <v>28</v>
      </c>
      <c r="AS105" s="135"/>
      <c r="AT105" s="139" t="s">
        <v>188</v>
      </c>
      <c r="AU105" s="139" t="s">
        <v>4267</v>
      </c>
      <c r="AV105" s="139">
        <v>467</v>
      </c>
    </row>
    <row r="106" spans="1:48">
      <c r="A106" s="162"/>
      <c r="B106" s="34" t="s">
        <v>102</v>
      </c>
      <c r="C106" s="35">
        <v>4</v>
      </c>
      <c r="D106" s="35">
        <v>2</v>
      </c>
      <c r="E106" s="35">
        <v>183</v>
      </c>
      <c r="F106" s="35">
        <v>93</v>
      </c>
      <c r="G106" s="35">
        <v>1164</v>
      </c>
      <c r="H106" s="35">
        <v>569</v>
      </c>
      <c r="I106" s="35">
        <v>3934</v>
      </c>
      <c r="J106" s="35">
        <v>1944</v>
      </c>
      <c r="K106" s="35">
        <v>5285</v>
      </c>
      <c r="L106" s="35">
        <v>2608</v>
      </c>
      <c r="M106" s="35">
        <v>2</v>
      </c>
      <c r="N106" s="35">
        <v>16</v>
      </c>
      <c r="O106" s="35">
        <v>66</v>
      </c>
      <c r="P106" s="35">
        <v>197</v>
      </c>
      <c r="Q106" s="35">
        <v>281</v>
      </c>
      <c r="R106" s="162"/>
      <c r="S106" s="34" t="s">
        <v>102</v>
      </c>
      <c r="T106" s="35">
        <v>241</v>
      </c>
      <c r="U106" s="35">
        <v>90</v>
      </c>
      <c r="V106" s="35">
        <v>0</v>
      </c>
      <c r="W106" s="35">
        <v>5</v>
      </c>
      <c r="X106" s="35">
        <v>5</v>
      </c>
      <c r="Y106" s="35">
        <v>54</v>
      </c>
      <c r="Z106" s="35">
        <v>16</v>
      </c>
      <c r="AA106" s="35">
        <v>180</v>
      </c>
      <c r="AB106" s="35">
        <v>0</v>
      </c>
      <c r="AC106" s="35">
        <v>255</v>
      </c>
      <c r="AD106" s="35">
        <v>219</v>
      </c>
      <c r="AE106" s="35">
        <v>209</v>
      </c>
      <c r="AF106" s="35">
        <v>4</v>
      </c>
      <c r="AG106" s="35">
        <v>4</v>
      </c>
      <c r="AH106" s="35">
        <v>216</v>
      </c>
      <c r="AI106" s="162"/>
      <c r="AJ106" s="34" t="s">
        <v>102</v>
      </c>
      <c r="AK106" s="35">
        <v>1232</v>
      </c>
      <c r="AL106" s="35">
        <v>707</v>
      </c>
      <c r="AM106" s="35">
        <v>1125</v>
      </c>
      <c r="AN106" s="35">
        <v>260</v>
      </c>
      <c r="AO106" s="35">
        <v>93</v>
      </c>
      <c r="AP106" s="35">
        <v>278</v>
      </c>
      <c r="AQ106" s="35">
        <v>215</v>
      </c>
      <c r="AR106" s="35">
        <v>203</v>
      </c>
      <c r="AS106" s="135"/>
      <c r="AT106" s="139" t="s">
        <v>188</v>
      </c>
      <c r="AU106" s="139" t="s">
        <v>4268</v>
      </c>
      <c r="AV106" s="139">
        <v>3482</v>
      </c>
    </row>
    <row r="107" spans="1:48" ht="14.45" customHeight="1">
      <c r="A107" s="162" t="s">
        <v>189</v>
      </c>
      <c r="B107" s="13" t="s">
        <v>119</v>
      </c>
      <c r="C107" s="12">
        <v>13</v>
      </c>
      <c r="D107" s="12">
        <v>9</v>
      </c>
      <c r="E107" s="12">
        <v>498</v>
      </c>
      <c r="F107" s="12">
        <v>256</v>
      </c>
      <c r="G107" s="12">
        <v>1294</v>
      </c>
      <c r="H107" s="12">
        <v>683</v>
      </c>
      <c r="I107" s="12">
        <v>1468</v>
      </c>
      <c r="J107" s="12">
        <v>761</v>
      </c>
      <c r="K107" s="29">
        <v>3273</v>
      </c>
      <c r="L107" s="29">
        <v>1709</v>
      </c>
      <c r="M107" s="12">
        <v>4</v>
      </c>
      <c r="N107" s="12">
        <v>81</v>
      </c>
      <c r="O107" s="12">
        <v>129</v>
      </c>
      <c r="P107" s="12">
        <v>133</v>
      </c>
      <c r="Q107" s="29">
        <v>347</v>
      </c>
      <c r="R107" s="162" t="s">
        <v>189</v>
      </c>
      <c r="S107" s="13" t="s">
        <v>119</v>
      </c>
      <c r="T107" s="29">
        <v>63</v>
      </c>
      <c r="U107" s="12">
        <v>27</v>
      </c>
      <c r="V107" s="12">
        <v>0</v>
      </c>
      <c r="W107" s="12">
        <v>90</v>
      </c>
      <c r="X107" s="12">
        <v>0</v>
      </c>
      <c r="Y107" s="12">
        <v>31</v>
      </c>
      <c r="Z107" s="12">
        <v>3</v>
      </c>
      <c r="AA107" s="12">
        <v>158</v>
      </c>
      <c r="AB107" s="12">
        <v>4</v>
      </c>
      <c r="AC107" s="22">
        <v>196</v>
      </c>
      <c r="AD107" s="12">
        <v>172</v>
      </c>
      <c r="AE107" s="12">
        <v>180</v>
      </c>
      <c r="AF107" s="29">
        <v>0</v>
      </c>
      <c r="AG107" s="12">
        <v>0</v>
      </c>
      <c r="AH107" s="12">
        <v>129</v>
      </c>
      <c r="AI107" s="162" t="s">
        <v>189</v>
      </c>
      <c r="AJ107" s="13" t="s">
        <v>119</v>
      </c>
      <c r="AK107" s="12">
        <v>261</v>
      </c>
      <c r="AL107" s="12">
        <v>81</v>
      </c>
      <c r="AM107" s="12">
        <v>341</v>
      </c>
      <c r="AN107" s="12">
        <v>115</v>
      </c>
      <c r="AO107" s="12">
        <v>20</v>
      </c>
      <c r="AP107" s="12">
        <v>143</v>
      </c>
      <c r="AQ107" s="12">
        <v>70</v>
      </c>
      <c r="AR107" s="12">
        <v>70</v>
      </c>
      <c r="AS107" s="135"/>
      <c r="AT107" s="139" t="s">
        <v>189</v>
      </c>
      <c r="AU107" s="139" t="s">
        <v>4269</v>
      </c>
      <c r="AV107" s="139">
        <v>943</v>
      </c>
    </row>
    <row r="108" spans="1:48">
      <c r="A108" s="162"/>
      <c r="B108" s="13" t="s">
        <v>120</v>
      </c>
      <c r="C108" s="12">
        <v>0</v>
      </c>
      <c r="D108" s="12">
        <v>0</v>
      </c>
      <c r="E108" s="12">
        <v>0</v>
      </c>
      <c r="F108" s="12">
        <v>0</v>
      </c>
      <c r="G108" s="12">
        <v>0</v>
      </c>
      <c r="H108" s="12">
        <v>0</v>
      </c>
      <c r="I108" s="12">
        <v>0</v>
      </c>
      <c r="J108" s="12">
        <v>0</v>
      </c>
      <c r="K108" s="29">
        <v>0</v>
      </c>
      <c r="L108" s="29">
        <v>0</v>
      </c>
      <c r="M108" s="12">
        <v>0</v>
      </c>
      <c r="N108" s="12">
        <v>0</v>
      </c>
      <c r="O108" s="12">
        <v>0</v>
      </c>
      <c r="P108" s="12">
        <v>0</v>
      </c>
      <c r="Q108" s="29">
        <v>0</v>
      </c>
      <c r="R108" s="162"/>
      <c r="S108" s="13" t="s">
        <v>120</v>
      </c>
      <c r="T108" s="29">
        <v>0</v>
      </c>
      <c r="U108" s="12">
        <v>0</v>
      </c>
      <c r="V108" s="12">
        <v>0</v>
      </c>
      <c r="W108" s="12">
        <v>0</v>
      </c>
      <c r="X108" s="12">
        <v>0</v>
      </c>
      <c r="Y108" s="12">
        <v>0</v>
      </c>
      <c r="Z108" s="12">
        <v>0</v>
      </c>
      <c r="AA108" s="12">
        <v>0</v>
      </c>
      <c r="AB108" s="12">
        <v>0</v>
      </c>
      <c r="AC108" s="22">
        <v>0</v>
      </c>
      <c r="AD108" s="12">
        <v>0</v>
      </c>
      <c r="AE108" s="12">
        <v>0</v>
      </c>
      <c r="AF108" s="29">
        <v>0</v>
      </c>
      <c r="AG108" s="12">
        <v>0</v>
      </c>
      <c r="AH108" s="12">
        <v>0</v>
      </c>
      <c r="AI108" s="162"/>
      <c r="AJ108" s="13" t="s">
        <v>120</v>
      </c>
      <c r="AK108" s="12">
        <v>0</v>
      </c>
      <c r="AL108" s="12">
        <v>0</v>
      </c>
      <c r="AM108" s="12">
        <v>0</v>
      </c>
      <c r="AN108" s="12">
        <v>0</v>
      </c>
      <c r="AO108" s="12">
        <v>0</v>
      </c>
      <c r="AP108" s="12">
        <v>0</v>
      </c>
      <c r="AQ108" s="12">
        <v>0</v>
      </c>
      <c r="AR108" s="12">
        <v>0</v>
      </c>
      <c r="AS108" s="135"/>
      <c r="AT108" s="139" t="s">
        <v>189</v>
      </c>
      <c r="AU108" s="139" t="s">
        <v>4270</v>
      </c>
      <c r="AV108" s="139">
        <v>0</v>
      </c>
    </row>
    <row r="109" spans="1:48">
      <c r="A109" s="162"/>
      <c r="B109" s="34" t="s">
        <v>102</v>
      </c>
      <c r="C109" s="35">
        <v>13</v>
      </c>
      <c r="D109" s="35">
        <v>9</v>
      </c>
      <c r="E109" s="35">
        <v>498</v>
      </c>
      <c r="F109" s="35">
        <v>256</v>
      </c>
      <c r="G109" s="35">
        <v>1294</v>
      </c>
      <c r="H109" s="35">
        <v>683</v>
      </c>
      <c r="I109" s="35">
        <v>1468</v>
      </c>
      <c r="J109" s="35">
        <v>761</v>
      </c>
      <c r="K109" s="35">
        <v>3273</v>
      </c>
      <c r="L109" s="35">
        <v>1709</v>
      </c>
      <c r="M109" s="35">
        <v>4</v>
      </c>
      <c r="N109" s="35">
        <v>81</v>
      </c>
      <c r="O109" s="35">
        <v>129</v>
      </c>
      <c r="P109" s="35">
        <v>133</v>
      </c>
      <c r="Q109" s="35">
        <v>347</v>
      </c>
      <c r="R109" s="162"/>
      <c r="S109" s="34" t="s">
        <v>102</v>
      </c>
      <c r="T109" s="35">
        <v>63</v>
      </c>
      <c r="U109" s="35">
        <v>27</v>
      </c>
      <c r="V109" s="35">
        <v>0</v>
      </c>
      <c r="W109" s="35">
        <v>90</v>
      </c>
      <c r="X109" s="35">
        <v>0</v>
      </c>
      <c r="Y109" s="35">
        <v>31</v>
      </c>
      <c r="Z109" s="35">
        <v>3</v>
      </c>
      <c r="AA109" s="35">
        <v>158</v>
      </c>
      <c r="AB109" s="35">
        <v>4</v>
      </c>
      <c r="AC109" s="35">
        <v>196</v>
      </c>
      <c r="AD109" s="35">
        <v>172</v>
      </c>
      <c r="AE109" s="35">
        <v>180</v>
      </c>
      <c r="AF109" s="35">
        <v>0</v>
      </c>
      <c r="AG109" s="35">
        <v>0</v>
      </c>
      <c r="AH109" s="35">
        <v>129</v>
      </c>
      <c r="AI109" s="162"/>
      <c r="AJ109" s="34" t="s">
        <v>102</v>
      </c>
      <c r="AK109" s="35">
        <v>261</v>
      </c>
      <c r="AL109" s="35">
        <v>81</v>
      </c>
      <c r="AM109" s="35">
        <v>341</v>
      </c>
      <c r="AN109" s="35">
        <v>115</v>
      </c>
      <c r="AO109" s="35">
        <v>20</v>
      </c>
      <c r="AP109" s="35">
        <v>143</v>
      </c>
      <c r="AQ109" s="35">
        <v>70</v>
      </c>
      <c r="AR109" s="35">
        <v>70</v>
      </c>
      <c r="AS109" s="135"/>
      <c r="AT109" s="139" t="s">
        <v>189</v>
      </c>
      <c r="AU109" s="139" t="s">
        <v>4271</v>
      </c>
      <c r="AV109" s="139">
        <v>943</v>
      </c>
    </row>
    <row r="110" spans="1:48">
      <c r="A110" s="163" t="s">
        <v>178</v>
      </c>
      <c r="B110" s="163"/>
      <c r="C110" s="163"/>
      <c r="D110" s="163"/>
      <c r="E110" s="163"/>
      <c r="F110" s="163"/>
      <c r="G110" s="163"/>
      <c r="H110" s="163"/>
      <c r="I110" s="163"/>
      <c r="J110" s="163"/>
      <c r="K110" s="163"/>
      <c r="L110" s="163"/>
      <c r="M110" s="163"/>
      <c r="N110" s="163"/>
      <c r="O110" s="163"/>
      <c r="P110" s="163"/>
      <c r="Q110" s="163"/>
      <c r="R110" s="185" t="s">
        <v>179</v>
      </c>
      <c r="S110" s="185"/>
      <c r="T110" s="185"/>
      <c r="U110" s="185"/>
      <c r="V110" s="185"/>
      <c r="W110" s="185"/>
      <c r="X110" s="185"/>
      <c r="Y110" s="185"/>
      <c r="Z110" s="185"/>
      <c r="AA110" s="185"/>
      <c r="AB110" s="185"/>
      <c r="AC110" s="185"/>
      <c r="AD110" s="185"/>
      <c r="AE110" s="185"/>
      <c r="AF110" s="185"/>
      <c r="AG110" s="185"/>
      <c r="AH110" s="185"/>
      <c r="AI110" s="185" t="s">
        <v>180</v>
      </c>
      <c r="AJ110" s="185"/>
      <c r="AK110" s="185"/>
      <c r="AL110" s="185"/>
      <c r="AM110" s="185"/>
      <c r="AN110" s="185"/>
      <c r="AO110" s="185"/>
      <c r="AP110" s="185"/>
      <c r="AQ110" s="185"/>
      <c r="AR110" s="185"/>
      <c r="AS110" s="135"/>
      <c r="AT110" s="139" t="s">
        <v>178</v>
      </c>
      <c r="AU110" s="139" t="s">
        <v>178</v>
      </c>
      <c r="AV110" s="139">
        <v>0</v>
      </c>
    </row>
    <row r="111" spans="1:48">
      <c r="A111" s="163" t="s">
        <v>4174</v>
      </c>
      <c r="B111" s="163"/>
      <c r="C111" s="163"/>
      <c r="D111" s="163"/>
      <c r="E111" s="163"/>
      <c r="F111" s="163"/>
      <c r="G111" s="163"/>
      <c r="H111" s="163"/>
      <c r="I111" s="163"/>
      <c r="J111" s="163"/>
      <c r="K111" s="163"/>
      <c r="L111" s="163"/>
      <c r="M111" s="163"/>
      <c r="N111" s="163"/>
      <c r="O111" s="163"/>
      <c r="P111" s="163"/>
      <c r="Q111" s="163"/>
      <c r="R111" s="185" t="s">
        <v>4174</v>
      </c>
      <c r="S111" s="185"/>
      <c r="T111" s="185"/>
      <c r="U111" s="185"/>
      <c r="V111" s="185"/>
      <c r="W111" s="185"/>
      <c r="X111" s="185"/>
      <c r="Y111" s="185"/>
      <c r="Z111" s="185"/>
      <c r="AA111" s="185"/>
      <c r="AB111" s="185"/>
      <c r="AC111" s="185"/>
      <c r="AD111" s="185"/>
      <c r="AE111" s="185"/>
      <c r="AF111" s="185"/>
      <c r="AG111" s="185"/>
      <c r="AH111" s="185"/>
      <c r="AI111" s="185" t="s">
        <v>4174</v>
      </c>
      <c r="AJ111" s="185"/>
      <c r="AK111" s="185"/>
      <c r="AL111" s="185"/>
      <c r="AM111" s="185"/>
      <c r="AN111" s="185"/>
      <c r="AO111" s="185"/>
      <c r="AP111" s="185"/>
      <c r="AQ111" s="185"/>
      <c r="AR111" s="185"/>
      <c r="AS111" s="135"/>
      <c r="AT111" s="139" t="s">
        <v>4174</v>
      </c>
      <c r="AU111" s="139" t="s">
        <v>4174</v>
      </c>
      <c r="AV111" s="139">
        <v>0</v>
      </c>
    </row>
    <row r="112" spans="1:48" ht="28.9" customHeight="1">
      <c r="A112" s="164" t="s">
        <v>2</v>
      </c>
      <c r="B112" s="164" t="s">
        <v>113</v>
      </c>
      <c r="C112" s="187" t="s">
        <v>281</v>
      </c>
      <c r="D112" s="187"/>
      <c r="E112" s="185" t="s">
        <v>52</v>
      </c>
      <c r="F112" s="185"/>
      <c r="G112" s="185" t="s">
        <v>53</v>
      </c>
      <c r="H112" s="185"/>
      <c r="I112" s="185" t="s">
        <v>54</v>
      </c>
      <c r="J112" s="185"/>
      <c r="K112" s="185" t="s">
        <v>56</v>
      </c>
      <c r="L112" s="185"/>
      <c r="M112" s="185" t="s">
        <v>164</v>
      </c>
      <c r="N112" s="185"/>
      <c r="O112" s="185"/>
      <c r="P112" s="185"/>
      <c r="Q112" s="185"/>
      <c r="R112" s="164" t="s">
        <v>2</v>
      </c>
      <c r="S112" s="190" t="s">
        <v>113</v>
      </c>
      <c r="T112" s="186" t="s">
        <v>165</v>
      </c>
      <c r="U112" s="186"/>
      <c r="V112" s="186"/>
      <c r="W112" s="186"/>
      <c r="X112" s="186" t="s">
        <v>166</v>
      </c>
      <c r="Y112" s="186"/>
      <c r="Z112" s="186"/>
      <c r="AA112" s="186"/>
      <c r="AB112" s="186"/>
      <c r="AC112" s="186"/>
      <c r="AD112" s="186"/>
      <c r="AE112" s="186"/>
      <c r="AF112" s="189" t="s">
        <v>167</v>
      </c>
      <c r="AG112" s="189"/>
      <c r="AH112" s="189" t="s">
        <v>168</v>
      </c>
      <c r="AI112" s="164" t="s">
        <v>2</v>
      </c>
      <c r="AJ112" s="164" t="s">
        <v>113</v>
      </c>
      <c r="AK112" s="188" t="s">
        <v>169</v>
      </c>
      <c r="AL112" s="188"/>
      <c r="AM112" s="188"/>
      <c r="AN112" s="188"/>
      <c r="AO112" s="188"/>
      <c r="AP112" s="188"/>
      <c r="AQ112" s="188"/>
      <c r="AR112" s="188"/>
      <c r="AS112" s="135"/>
      <c r="AT112" s="139" t="s">
        <v>2</v>
      </c>
      <c r="AU112" s="139" t="s">
        <v>4244</v>
      </c>
      <c r="AV112" s="139" t="e">
        <v>#VALUE!</v>
      </c>
    </row>
    <row r="113" spans="1:48" ht="24">
      <c r="A113" s="164"/>
      <c r="B113" s="164"/>
      <c r="C113" s="14" t="s">
        <v>170</v>
      </c>
      <c r="D113" s="14" t="s">
        <v>57</v>
      </c>
      <c r="E113" s="14" t="s">
        <v>170</v>
      </c>
      <c r="F113" s="14" t="s">
        <v>57</v>
      </c>
      <c r="G113" s="14" t="s">
        <v>170</v>
      </c>
      <c r="H113" s="14" t="s">
        <v>57</v>
      </c>
      <c r="I113" s="14" t="s">
        <v>170</v>
      </c>
      <c r="J113" s="14" t="s">
        <v>57</v>
      </c>
      <c r="K113" s="14" t="s">
        <v>170</v>
      </c>
      <c r="L113" s="14" t="s">
        <v>57</v>
      </c>
      <c r="M113" s="14" t="s">
        <v>282</v>
      </c>
      <c r="N113" s="14" t="s">
        <v>52</v>
      </c>
      <c r="O113" s="14" t="s">
        <v>53</v>
      </c>
      <c r="P113" s="14" t="s">
        <v>54</v>
      </c>
      <c r="Q113" s="14" t="s">
        <v>56</v>
      </c>
      <c r="R113" s="164"/>
      <c r="S113" s="190"/>
      <c r="T113" s="32" t="s">
        <v>171</v>
      </c>
      <c r="U113" s="31" t="s">
        <v>279</v>
      </c>
      <c r="V113" s="31" t="s">
        <v>172</v>
      </c>
      <c r="W113" s="31" t="s">
        <v>173</v>
      </c>
      <c r="X113" s="32" t="s">
        <v>338</v>
      </c>
      <c r="Y113" s="32" t="s">
        <v>341</v>
      </c>
      <c r="Z113" s="32" t="s">
        <v>339</v>
      </c>
      <c r="AA113" s="32" t="s">
        <v>340</v>
      </c>
      <c r="AB113" s="32" t="s">
        <v>0</v>
      </c>
      <c r="AC113" s="32" t="s">
        <v>56</v>
      </c>
      <c r="AD113" s="32" t="s">
        <v>174</v>
      </c>
      <c r="AE113" s="32" t="s">
        <v>280</v>
      </c>
      <c r="AF113" s="20" t="s">
        <v>56</v>
      </c>
      <c r="AG113" s="32" t="s">
        <v>174</v>
      </c>
      <c r="AH113" s="189"/>
      <c r="AI113" s="164"/>
      <c r="AJ113" s="164"/>
      <c r="AK113" s="14" t="s">
        <v>49</v>
      </c>
      <c r="AL113" s="14" t="s">
        <v>50</v>
      </c>
      <c r="AM113" s="14" t="s">
        <v>344</v>
      </c>
      <c r="AN113" s="14" t="s">
        <v>51</v>
      </c>
      <c r="AO113" s="14" t="s">
        <v>175</v>
      </c>
      <c r="AP113" s="14" t="s">
        <v>176</v>
      </c>
      <c r="AQ113" s="14" t="s">
        <v>283</v>
      </c>
      <c r="AR113" s="14" t="s">
        <v>284</v>
      </c>
      <c r="AS113" s="135"/>
      <c r="AT113" s="139" t="s">
        <v>2</v>
      </c>
      <c r="AU113" s="139" t="s">
        <v>2</v>
      </c>
      <c r="AV113" s="139" t="e">
        <v>#VALUE!</v>
      </c>
    </row>
    <row r="114" spans="1:48">
      <c r="A114" s="11" t="s">
        <v>126</v>
      </c>
      <c r="B114" s="13"/>
      <c r="C114" s="13"/>
      <c r="D114" s="13"/>
      <c r="E114" s="13"/>
      <c r="F114" s="13"/>
      <c r="G114" s="13"/>
      <c r="H114" s="13"/>
      <c r="I114" s="13"/>
      <c r="J114" s="13"/>
      <c r="K114" s="11"/>
      <c r="L114" s="11"/>
      <c r="M114" s="30"/>
      <c r="N114" s="30"/>
      <c r="O114" s="30"/>
      <c r="P114" s="30"/>
      <c r="Q114" s="11"/>
      <c r="R114" s="11" t="s">
        <v>126</v>
      </c>
      <c r="S114" s="33"/>
      <c r="T114" s="23"/>
      <c r="U114" s="23"/>
      <c r="V114" s="23"/>
      <c r="W114" s="23"/>
      <c r="X114" s="23"/>
      <c r="Y114" s="23"/>
      <c r="Z114" s="23"/>
      <c r="AA114" s="23"/>
      <c r="AB114" s="33"/>
      <c r="AC114" s="26"/>
      <c r="AD114" s="23"/>
      <c r="AE114" s="23"/>
      <c r="AF114" s="25"/>
      <c r="AG114" s="33"/>
      <c r="AH114" s="26"/>
      <c r="AI114" s="11" t="s">
        <v>126</v>
      </c>
      <c r="AJ114" s="13"/>
      <c r="AK114" s="17"/>
      <c r="AL114" s="30"/>
      <c r="AM114" s="30"/>
      <c r="AN114" s="30"/>
      <c r="AO114" s="30"/>
      <c r="AP114" s="30"/>
      <c r="AQ114" s="30"/>
      <c r="AR114" s="30"/>
      <c r="AS114" s="135"/>
      <c r="AT114" s="139" t="s">
        <v>126</v>
      </c>
      <c r="AU114" s="139" t="s">
        <v>126</v>
      </c>
      <c r="AV114" s="139">
        <v>0</v>
      </c>
    </row>
    <row r="115" spans="1:48" ht="14.45" customHeight="1">
      <c r="A115" s="162" t="s">
        <v>190</v>
      </c>
      <c r="B115" s="13" t="s">
        <v>119</v>
      </c>
      <c r="C115" s="12">
        <v>0</v>
      </c>
      <c r="D115" s="12">
        <v>0</v>
      </c>
      <c r="E115" s="12">
        <v>135</v>
      </c>
      <c r="F115" s="12">
        <v>63</v>
      </c>
      <c r="G115" s="12">
        <v>641</v>
      </c>
      <c r="H115" s="12">
        <v>315</v>
      </c>
      <c r="I115" s="12">
        <v>2348</v>
      </c>
      <c r="J115" s="12">
        <v>1221</v>
      </c>
      <c r="K115" s="29">
        <v>3124</v>
      </c>
      <c r="L115" s="29">
        <v>1599</v>
      </c>
      <c r="M115" s="12">
        <v>0</v>
      </c>
      <c r="N115" s="12">
        <v>6</v>
      </c>
      <c r="O115" s="12">
        <v>27</v>
      </c>
      <c r="P115" s="12">
        <v>94</v>
      </c>
      <c r="Q115" s="29">
        <v>127</v>
      </c>
      <c r="R115" s="162" t="s">
        <v>190</v>
      </c>
      <c r="S115" s="13" t="s">
        <v>119</v>
      </c>
      <c r="T115" s="29">
        <v>106</v>
      </c>
      <c r="U115" s="12">
        <v>72</v>
      </c>
      <c r="V115" s="12">
        <v>13</v>
      </c>
      <c r="W115" s="12">
        <v>6</v>
      </c>
      <c r="X115" s="12">
        <v>1</v>
      </c>
      <c r="Y115" s="12">
        <v>34</v>
      </c>
      <c r="Z115" s="12">
        <v>3</v>
      </c>
      <c r="AA115" s="12">
        <v>77</v>
      </c>
      <c r="AB115" s="12">
        <v>0</v>
      </c>
      <c r="AC115" s="22">
        <v>115</v>
      </c>
      <c r="AD115" s="12">
        <v>109</v>
      </c>
      <c r="AE115" s="12">
        <v>101</v>
      </c>
      <c r="AF115" s="29">
        <v>90</v>
      </c>
      <c r="AG115" s="12">
        <v>68</v>
      </c>
      <c r="AH115" s="12">
        <v>92</v>
      </c>
      <c r="AI115" s="162" t="s">
        <v>190</v>
      </c>
      <c r="AJ115" s="13" t="s">
        <v>119</v>
      </c>
      <c r="AK115" s="12">
        <v>2077</v>
      </c>
      <c r="AL115" s="12">
        <v>537</v>
      </c>
      <c r="AM115" s="12">
        <v>255</v>
      </c>
      <c r="AN115" s="12">
        <v>117</v>
      </c>
      <c r="AO115" s="12">
        <v>84</v>
      </c>
      <c r="AP115" s="12">
        <v>114</v>
      </c>
      <c r="AQ115" s="12">
        <v>102</v>
      </c>
      <c r="AR115" s="12">
        <v>101</v>
      </c>
      <c r="AS115" s="135"/>
      <c r="AT115" s="139" t="s">
        <v>190</v>
      </c>
      <c r="AU115" s="139" t="s">
        <v>4272</v>
      </c>
      <c r="AV115" s="139">
        <v>2587</v>
      </c>
    </row>
    <row r="116" spans="1:48">
      <c r="A116" s="162"/>
      <c r="B116" s="13" t="s">
        <v>120</v>
      </c>
      <c r="C116" s="12">
        <v>0</v>
      </c>
      <c r="D116" s="12">
        <v>0</v>
      </c>
      <c r="E116" s="12">
        <v>0</v>
      </c>
      <c r="F116" s="12">
        <v>0</v>
      </c>
      <c r="G116" s="12">
        <v>35</v>
      </c>
      <c r="H116" s="12">
        <v>15</v>
      </c>
      <c r="I116" s="12">
        <v>139</v>
      </c>
      <c r="J116" s="12">
        <v>61</v>
      </c>
      <c r="K116" s="29">
        <v>174</v>
      </c>
      <c r="L116" s="29">
        <v>76</v>
      </c>
      <c r="M116" s="12">
        <v>0</v>
      </c>
      <c r="N116" s="12">
        <v>0</v>
      </c>
      <c r="O116" s="12">
        <v>1</v>
      </c>
      <c r="P116" s="12">
        <v>4</v>
      </c>
      <c r="Q116" s="29">
        <v>5</v>
      </c>
      <c r="R116" s="162"/>
      <c r="S116" s="13" t="s">
        <v>120</v>
      </c>
      <c r="T116" s="29">
        <v>6</v>
      </c>
      <c r="U116" s="12">
        <v>6</v>
      </c>
      <c r="V116" s="12">
        <v>0</v>
      </c>
      <c r="W116" s="12">
        <v>2</v>
      </c>
      <c r="X116" s="12">
        <v>0</v>
      </c>
      <c r="Y116" s="12">
        <v>1</v>
      </c>
      <c r="Z116" s="12">
        <v>0</v>
      </c>
      <c r="AA116" s="12">
        <v>4</v>
      </c>
      <c r="AB116" s="12">
        <v>0</v>
      </c>
      <c r="AC116" s="22">
        <v>5</v>
      </c>
      <c r="AD116" s="12">
        <v>4</v>
      </c>
      <c r="AE116" s="12">
        <v>3</v>
      </c>
      <c r="AF116" s="29">
        <v>4</v>
      </c>
      <c r="AG116" s="12">
        <v>4</v>
      </c>
      <c r="AH116" s="12">
        <v>4</v>
      </c>
      <c r="AI116" s="162"/>
      <c r="AJ116" s="13" t="s">
        <v>120</v>
      </c>
      <c r="AK116" s="12">
        <v>111</v>
      </c>
      <c r="AL116" s="12">
        <v>34</v>
      </c>
      <c r="AM116" s="12">
        <v>19</v>
      </c>
      <c r="AN116" s="12">
        <v>1</v>
      </c>
      <c r="AO116" s="12">
        <v>3</v>
      </c>
      <c r="AP116" s="12">
        <v>5</v>
      </c>
      <c r="AQ116" s="12">
        <v>5</v>
      </c>
      <c r="AR116" s="12">
        <v>5</v>
      </c>
      <c r="AS116" s="135"/>
      <c r="AT116" s="139" t="s">
        <v>190</v>
      </c>
      <c r="AU116" s="139" t="s">
        <v>4273</v>
      </c>
      <c r="AV116" s="139">
        <v>149</v>
      </c>
    </row>
    <row r="117" spans="1:48">
      <c r="A117" s="162"/>
      <c r="B117" s="34" t="s">
        <v>102</v>
      </c>
      <c r="C117" s="35">
        <v>0</v>
      </c>
      <c r="D117" s="35">
        <v>0</v>
      </c>
      <c r="E117" s="35">
        <v>135</v>
      </c>
      <c r="F117" s="35">
        <v>63</v>
      </c>
      <c r="G117" s="35">
        <v>676</v>
      </c>
      <c r="H117" s="35">
        <v>330</v>
      </c>
      <c r="I117" s="35">
        <v>2487</v>
      </c>
      <c r="J117" s="35">
        <v>1282</v>
      </c>
      <c r="K117" s="35">
        <v>3298</v>
      </c>
      <c r="L117" s="35">
        <v>1675</v>
      </c>
      <c r="M117" s="35">
        <v>0</v>
      </c>
      <c r="N117" s="35">
        <v>6</v>
      </c>
      <c r="O117" s="35">
        <v>28</v>
      </c>
      <c r="P117" s="35">
        <v>98</v>
      </c>
      <c r="Q117" s="35">
        <v>132</v>
      </c>
      <c r="R117" s="162"/>
      <c r="S117" s="34" t="s">
        <v>102</v>
      </c>
      <c r="T117" s="35">
        <v>112</v>
      </c>
      <c r="U117" s="35">
        <v>78</v>
      </c>
      <c r="V117" s="35">
        <v>13</v>
      </c>
      <c r="W117" s="35">
        <v>8</v>
      </c>
      <c r="X117" s="35">
        <v>1</v>
      </c>
      <c r="Y117" s="35">
        <v>35</v>
      </c>
      <c r="Z117" s="35">
        <v>3</v>
      </c>
      <c r="AA117" s="35">
        <v>81</v>
      </c>
      <c r="AB117" s="35">
        <v>0</v>
      </c>
      <c r="AC117" s="35">
        <v>120</v>
      </c>
      <c r="AD117" s="35">
        <v>113</v>
      </c>
      <c r="AE117" s="35">
        <v>104</v>
      </c>
      <c r="AF117" s="35">
        <v>94</v>
      </c>
      <c r="AG117" s="35">
        <v>72</v>
      </c>
      <c r="AH117" s="35">
        <v>96</v>
      </c>
      <c r="AI117" s="162"/>
      <c r="AJ117" s="34" t="s">
        <v>102</v>
      </c>
      <c r="AK117" s="35">
        <v>2188</v>
      </c>
      <c r="AL117" s="35">
        <v>571</v>
      </c>
      <c r="AM117" s="35">
        <v>274</v>
      </c>
      <c r="AN117" s="35">
        <v>118</v>
      </c>
      <c r="AO117" s="35">
        <v>87</v>
      </c>
      <c r="AP117" s="35">
        <v>119</v>
      </c>
      <c r="AQ117" s="35">
        <v>107</v>
      </c>
      <c r="AR117" s="35">
        <v>106</v>
      </c>
      <c r="AS117" s="135"/>
      <c r="AT117" s="139" t="s">
        <v>190</v>
      </c>
      <c r="AU117" s="139" t="s">
        <v>4274</v>
      </c>
      <c r="AV117" s="139">
        <v>2736</v>
      </c>
    </row>
    <row r="118" spans="1:48">
      <c r="A118" s="162" t="s">
        <v>191</v>
      </c>
      <c r="B118" s="13" t="s">
        <v>119</v>
      </c>
      <c r="C118" s="12">
        <v>1</v>
      </c>
      <c r="D118" s="12">
        <v>1</v>
      </c>
      <c r="E118" s="12">
        <v>106</v>
      </c>
      <c r="F118" s="12">
        <v>43</v>
      </c>
      <c r="G118" s="12">
        <v>604</v>
      </c>
      <c r="H118" s="12">
        <v>322</v>
      </c>
      <c r="I118" s="12">
        <v>1529</v>
      </c>
      <c r="J118" s="12">
        <v>749</v>
      </c>
      <c r="K118" s="29">
        <v>2240</v>
      </c>
      <c r="L118" s="29">
        <v>1115</v>
      </c>
      <c r="M118" s="12">
        <v>1</v>
      </c>
      <c r="N118" s="12">
        <v>24</v>
      </c>
      <c r="O118" s="12">
        <v>57</v>
      </c>
      <c r="P118" s="12">
        <v>96</v>
      </c>
      <c r="Q118" s="29">
        <v>178</v>
      </c>
      <c r="R118" s="162" t="s">
        <v>191</v>
      </c>
      <c r="S118" s="13" t="s">
        <v>119</v>
      </c>
      <c r="T118" s="29">
        <v>102</v>
      </c>
      <c r="U118" s="12">
        <v>67</v>
      </c>
      <c r="V118" s="12">
        <v>1</v>
      </c>
      <c r="W118" s="12">
        <v>8</v>
      </c>
      <c r="X118" s="12">
        <v>0</v>
      </c>
      <c r="Y118" s="12">
        <v>25</v>
      </c>
      <c r="Z118" s="12">
        <v>12</v>
      </c>
      <c r="AA118" s="12">
        <v>70</v>
      </c>
      <c r="AB118" s="12">
        <v>0</v>
      </c>
      <c r="AC118" s="22">
        <v>107</v>
      </c>
      <c r="AD118" s="12">
        <v>97</v>
      </c>
      <c r="AE118" s="12">
        <v>105</v>
      </c>
      <c r="AF118" s="29">
        <v>103</v>
      </c>
      <c r="AG118" s="12">
        <v>58</v>
      </c>
      <c r="AH118" s="12">
        <v>104</v>
      </c>
      <c r="AI118" s="162" t="s">
        <v>191</v>
      </c>
      <c r="AJ118" s="13" t="s">
        <v>119</v>
      </c>
      <c r="AK118" s="12">
        <v>802</v>
      </c>
      <c r="AL118" s="12">
        <v>202</v>
      </c>
      <c r="AM118" s="12">
        <v>337</v>
      </c>
      <c r="AN118" s="12">
        <v>119</v>
      </c>
      <c r="AO118" s="12">
        <v>59</v>
      </c>
      <c r="AP118" s="12">
        <v>115</v>
      </c>
      <c r="AQ118" s="12">
        <v>96</v>
      </c>
      <c r="AR118" s="12">
        <v>95</v>
      </c>
      <c r="AS118" s="135"/>
      <c r="AT118" s="139" t="s">
        <v>191</v>
      </c>
      <c r="AU118" s="139" t="s">
        <v>4275</v>
      </c>
      <c r="AV118" s="139">
        <v>1476</v>
      </c>
    </row>
    <row r="119" spans="1:48">
      <c r="A119" s="162"/>
      <c r="B119" s="13" t="s">
        <v>120</v>
      </c>
      <c r="C119" s="12">
        <v>0</v>
      </c>
      <c r="D119" s="12">
        <v>0</v>
      </c>
      <c r="E119" s="12">
        <v>0</v>
      </c>
      <c r="F119" s="12">
        <v>0</v>
      </c>
      <c r="G119" s="12">
        <v>0</v>
      </c>
      <c r="H119" s="12">
        <v>0</v>
      </c>
      <c r="I119" s="12">
        <v>0</v>
      </c>
      <c r="J119" s="12">
        <v>0</v>
      </c>
      <c r="K119" s="29">
        <v>0</v>
      </c>
      <c r="L119" s="29">
        <v>0</v>
      </c>
      <c r="M119" s="12">
        <v>0</v>
      </c>
      <c r="N119" s="12">
        <v>0</v>
      </c>
      <c r="O119" s="12">
        <v>0</v>
      </c>
      <c r="P119" s="12">
        <v>0</v>
      </c>
      <c r="Q119" s="29">
        <v>0</v>
      </c>
      <c r="R119" s="162"/>
      <c r="S119" s="13" t="s">
        <v>120</v>
      </c>
      <c r="T119" s="29">
        <v>0</v>
      </c>
      <c r="U119" s="12">
        <v>0</v>
      </c>
      <c r="V119" s="12">
        <v>0</v>
      </c>
      <c r="W119" s="12">
        <v>0</v>
      </c>
      <c r="X119" s="12">
        <v>0</v>
      </c>
      <c r="Y119" s="12">
        <v>0</v>
      </c>
      <c r="Z119" s="12">
        <v>0</v>
      </c>
      <c r="AA119" s="12">
        <v>0</v>
      </c>
      <c r="AB119" s="12">
        <v>0</v>
      </c>
      <c r="AC119" s="22">
        <v>0</v>
      </c>
      <c r="AD119" s="12">
        <v>0</v>
      </c>
      <c r="AE119" s="12">
        <v>0</v>
      </c>
      <c r="AF119" s="29">
        <v>0</v>
      </c>
      <c r="AG119" s="12">
        <v>0</v>
      </c>
      <c r="AH119" s="12">
        <v>0</v>
      </c>
      <c r="AI119" s="162"/>
      <c r="AJ119" s="13" t="s">
        <v>120</v>
      </c>
      <c r="AK119" s="12">
        <v>0</v>
      </c>
      <c r="AL119" s="12">
        <v>0</v>
      </c>
      <c r="AM119" s="12">
        <v>0</v>
      </c>
      <c r="AN119" s="12">
        <v>0</v>
      </c>
      <c r="AO119" s="12">
        <v>0</v>
      </c>
      <c r="AP119" s="12">
        <v>0</v>
      </c>
      <c r="AQ119" s="12">
        <v>0</v>
      </c>
      <c r="AR119" s="12">
        <v>0</v>
      </c>
      <c r="AS119" s="135"/>
      <c r="AT119" s="139" t="s">
        <v>191</v>
      </c>
      <c r="AU119" s="139" t="s">
        <v>4276</v>
      </c>
      <c r="AV119" s="139">
        <v>0</v>
      </c>
    </row>
    <row r="120" spans="1:48">
      <c r="A120" s="162"/>
      <c r="B120" s="34" t="s">
        <v>102</v>
      </c>
      <c r="C120" s="35">
        <v>1</v>
      </c>
      <c r="D120" s="35">
        <v>1</v>
      </c>
      <c r="E120" s="35">
        <v>106</v>
      </c>
      <c r="F120" s="35">
        <v>43</v>
      </c>
      <c r="G120" s="35">
        <v>604</v>
      </c>
      <c r="H120" s="35">
        <v>322</v>
      </c>
      <c r="I120" s="35">
        <v>1529</v>
      </c>
      <c r="J120" s="35">
        <v>749</v>
      </c>
      <c r="K120" s="35">
        <v>2240</v>
      </c>
      <c r="L120" s="35">
        <v>1115</v>
      </c>
      <c r="M120" s="35">
        <v>1</v>
      </c>
      <c r="N120" s="35">
        <v>24</v>
      </c>
      <c r="O120" s="35">
        <v>57</v>
      </c>
      <c r="P120" s="35">
        <v>96</v>
      </c>
      <c r="Q120" s="35">
        <v>178</v>
      </c>
      <c r="R120" s="162"/>
      <c r="S120" s="34" t="s">
        <v>102</v>
      </c>
      <c r="T120" s="35">
        <v>102</v>
      </c>
      <c r="U120" s="35">
        <v>67</v>
      </c>
      <c r="V120" s="35">
        <v>1</v>
      </c>
      <c r="W120" s="35">
        <v>8</v>
      </c>
      <c r="X120" s="35">
        <v>0</v>
      </c>
      <c r="Y120" s="35">
        <v>25</v>
      </c>
      <c r="Z120" s="35">
        <v>12</v>
      </c>
      <c r="AA120" s="35">
        <v>70</v>
      </c>
      <c r="AB120" s="35">
        <v>0</v>
      </c>
      <c r="AC120" s="35">
        <v>107</v>
      </c>
      <c r="AD120" s="35">
        <v>97</v>
      </c>
      <c r="AE120" s="35">
        <v>105</v>
      </c>
      <c r="AF120" s="35">
        <v>103</v>
      </c>
      <c r="AG120" s="35">
        <v>58</v>
      </c>
      <c r="AH120" s="35">
        <v>104</v>
      </c>
      <c r="AI120" s="162"/>
      <c r="AJ120" s="34" t="s">
        <v>102</v>
      </c>
      <c r="AK120" s="35">
        <v>802</v>
      </c>
      <c r="AL120" s="35">
        <v>202</v>
      </c>
      <c r="AM120" s="35">
        <v>337</v>
      </c>
      <c r="AN120" s="35">
        <v>119</v>
      </c>
      <c r="AO120" s="35">
        <v>59</v>
      </c>
      <c r="AP120" s="35">
        <v>115</v>
      </c>
      <c r="AQ120" s="35">
        <v>96</v>
      </c>
      <c r="AR120" s="35">
        <v>95</v>
      </c>
      <c r="AS120" s="135"/>
      <c r="AT120" s="139" t="s">
        <v>191</v>
      </c>
      <c r="AU120" s="139" t="s">
        <v>4277</v>
      </c>
      <c r="AV120" s="139">
        <v>1476</v>
      </c>
    </row>
    <row r="121" spans="1:48">
      <c r="A121" s="162" t="s">
        <v>192</v>
      </c>
      <c r="B121" s="13" t="s">
        <v>119</v>
      </c>
      <c r="C121" s="12">
        <v>0</v>
      </c>
      <c r="D121" s="12">
        <v>0</v>
      </c>
      <c r="E121" s="12">
        <v>622</v>
      </c>
      <c r="F121" s="12">
        <v>324</v>
      </c>
      <c r="G121" s="12">
        <v>2091</v>
      </c>
      <c r="H121" s="12">
        <v>1069</v>
      </c>
      <c r="I121" s="12">
        <v>3318</v>
      </c>
      <c r="J121" s="12">
        <v>1637</v>
      </c>
      <c r="K121" s="29">
        <v>6031</v>
      </c>
      <c r="L121" s="29">
        <v>3030</v>
      </c>
      <c r="M121" s="12">
        <v>0</v>
      </c>
      <c r="N121" s="12">
        <v>96</v>
      </c>
      <c r="O121" s="12">
        <v>201</v>
      </c>
      <c r="P121" s="12">
        <v>238</v>
      </c>
      <c r="Q121" s="29">
        <v>535</v>
      </c>
      <c r="R121" s="162" t="s">
        <v>192</v>
      </c>
      <c r="S121" s="13" t="s">
        <v>119</v>
      </c>
      <c r="T121" s="29">
        <v>233</v>
      </c>
      <c r="U121" s="12">
        <v>132</v>
      </c>
      <c r="V121" s="12">
        <v>0</v>
      </c>
      <c r="W121" s="12">
        <v>54</v>
      </c>
      <c r="X121" s="12">
        <v>0</v>
      </c>
      <c r="Y121" s="12">
        <v>23</v>
      </c>
      <c r="Z121" s="12">
        <v>57</v>
      </c>
      <c r="AA121" s="12">
        <v>236</v>
      </c>
      <c r="AB121" s="12">
        <v>0</v>
      </c>
      <c r="AC121" s="22">
        <v>316</v>
      </c>
      <c r="AD121" s="12">
        <v>283</v>
      </c>
      <c r="AE121" s="12">
        <v>282</v>
      </c>
      <c r="AF121" s="29">
        <v>233</v>
      </c>
      <c r="AG121" s="12">
        <v>105</v>
      </c>
      <c r="AH121" s="12">
        <v>240</v>
      </c>
      <c r="AI121" s="162" t="s">
        <v>192</v>
      </c>
      <c r="AJ121" s="13" t="s">
        <v>119</v>
      </c>
      <c r="AK121" s="12">
        <v>606</v>
      </c>
      <c r="AL121" s="12">
        <v>241</v>
      </c>
      <c r="AM121" s="12">
        <v>861</v>
      </c>
      <c r="AN121" s="12">
        <v>301</v>
      </c>
      <c r="AO121" s="12">
        <v>45</v>
      </c>
      <c r="AP121" s="12">
        <v>289</v>
      </c>
      <c r="AQ121" s="12">
        <v>175</v>
      </c>
      <c r="AR121" s="12">
        <v>178</v>
      </c>
      <c r="AS121" s="135"/>
      <c r="AT121" s="139" t="s">
        <v>192</v>
      </c>
      <c r="AU121" s="139" t="s">
        <v>4278</v>
      </c>
      <c r="AV121" s="139">
        <v>2328</v>
      </c>
    </row>
    <row r="122" spans="1:48">
      <c r="A122" s="162"/>
      <c r="B122" s="13" t="s">
        <v>120</v>
      </c>
      <c r="C122" s="12">
        <v>0</v>
      </c>
      <c r="D122" s="12">
        <v>0</v>
      </c>
      <c r="E122" s="12">
        <v>110</v>
      </c>
      <c r="F122" s="12">
        <v>53</v>
      </c>
      <c r="G122" s="12">
        <v>290</v>
      </c>
      <c r="H122" s="12">
        <v>162</v>
      </c>
      <c r="I122" s="12">
        <v>488</v>
      </c>
      <c r="J122" s="12">
        <v>231</v>
      </c>
      <c r="K122" s="29">
        <v>888</v>
      </c>
      <c r="L122" s="29">
        <v>446</v>
      </c>
      <c r="M122" s="12">
        <v>0</v>
      </c>
      <c r="N122" s="12">
        <v>20</v>
      </c>
      <c r="O122" s="12">
        <v>34</v>
      </c>
      <c r="P122" s="12">
        <v>35</v>
      </c>
      <c r="Q122" s="29">
        <v>89</v>
      </c>
      <c r="R122" s="162"/>
      <c r="S122" s="13" t="s">
        <v>120</v>
      </c>
      <c r="T122" s="29">
        <v>46</v>
      </c>
      <c r="U122" s="12">
        <v>31</v>
      </c>
      <c r="V122" s="12">
        <v>2</v>
      </c>
      <c r="W122" s="12">
        <v>5</v>
      </c>
      <c r="X122" s="12">
        <v>0</v>
      </c>
      <c r="Y122" s="12">
        <v>11</v>
      </c>
      <c r="Z122" s="12">
        <v>7</v>
      </c>
      <c r="AA122" s="12">
        <v>36</v>
      </c>
      <c r="AB122" s="12">
        <v>0</v>
      </c>
      <c r="AC122" s="22">
        <v>54</v>
      </c>
      <c r="AD122" s="12">
        <v>50</v>
      </c>
      <c r="AE122" s="12">
        <v>47</v>
      </c>
      <c r="AF122" s="29">
        <v>33</v>
      </c>
      <c r="AG122" s="12">
        <v>23</v>
      </c>
      <c r="AH122" s="12">
        <v>34</v>
      </c>
      <c r="AI122" s="162"/>
      <c r="AJ122" s="13" t="s">
        <v>120</v>
      </c>
      <c r="AK122" s="12">
        <v>256</v>
      </c>
      <c r="AL122" s="12">
        <v>103</v>
      </c>
      <c r="AM122" s="12">
        <v>163</v>
      </c>
      <c r="AN122" s="12">
        <v>23</v>
      </c>
      <c r="AO122" s="12">
        <v>13</v>
      </c>
      <c r="AP122" s="12">
        <v>54</v>
      </c>
      <c r="AQ122" s="12">
        <v>38</v>
      </c>
      <c r="AR122" s="12">
        <v>37</v>
      </c>
      <c r="AS122" s="135"/>
      <c r="AT122" s="139" t="s">
        <v>192</v>
      </c>
      <c r="AU122" s="139" t="s">
        <v>4279</v>
      </c>
      <c r="AV122" s="139">
        <v>582</v>
      </c>
    </row>
    <row r="123" spans="1:48">
      <c r="A123" s="162"/>
      <c r="B123" s="34" t="s">
        <v>102</v>
      </c>
      <c r="C123" s="35">
        <v>0</v>
      </c>
      <c r="D123" s="35">
        <v>0</v>
      </c>
      <c r="E123" s="35">
        <v>732</v>
      </c>
      <c r="F123" s="35">
        <v>377</v>
      </c>
      <c r="G123" s="35">
        <v>2381</v>
      </c>
      <c r="H123" s="35">
        <v>1231</v>
      </c>
      <c r="I123" s="35">
        <v>3806</v>
      </c>
      <c r="J123" s="35">
        <v>1868</v>
      </c>
      <c r="K123" s="35">
        <v>6919</v>
      </c>
      <c r="L123" s="35">
        <v>3476</v>
      </c>
      <c r="M123" s="35">
        <v>0</v>
      </c>
      <c r="N123" s="35">
        <v>116</v>
      </c>
      <c r="O123" s="35">
        <v>235</v>
      </c>
      <c r="P123" s="35">
        <v>273</v>
      </c>
      <c r="Q123" s="35">
        <v>624</v>
      </c>
      <c r="R123" s="162"/>
      <c r="S123" s="34" t="s">
        <v>102</v>
      </c>
      <c r="T123" s="35">
        <v>279</v>
      </c>
      <c r="U123" s="35">
        <v>163</v>
      </c>
      <c r="V123" s="35">
        <v>2</v>
      </c>
      <c r="W123" s="35">
        <v>59</v>
      </c>
      <c r="X123" s="35">
        <v>0</v>
      </c>
      <c r="Y123" s="35">
        <v>34</v>
      </c>
      <c r="Z123" s="35">
        <v>64</v>
      </c>
      <c r="AA123" s="35">
        <v>272</v>
      </c>
      <c r="AB123" s="35">
        <v>0</v>
      </c>
      <c r="AC123" s="35">
        <v>370</v>
      </c>
      <c r="AD123" s="35">
        <v>333</v>
      </c>
      <c r="AE123" s="35">
        <v>329</v>
      </c>
      <c r="AF123" s="35">
        <v>266</v>
      </c>
      <c r="AG123" s="35">
        <v>128</v>
      </c>
      <c r="AH123" s="35">
        <v>274</v>
      </c>
      <c r="AI123" s="162"/>
      <c r="AJ123" s="34" t="s">
        <v>102</v>
      </c>
      <c r="AK123" s="35">
        <v>862</v>
      </c>
      <c r="AL123" s="35">
        <v>344</v>
      </c>
      <c r="AM123" s="35">
        <v>1024</v>
      </c>
      <c r="AN123" s="35">
        <v>324</v>
      </c>
      <c r="AO123" s="35">
        <v>58</v>
      </c>
      <c r="AP123" s="35">
        <v>343</v>
      </c>
      <c r="AQ123" s="35">
        <v>213</v>
      </c>
      <c r="AR123" s="35">
        <v>215</v>
      </c>
      <c r="AS123" s="135"/>
      <c r="AT123" s="139" t="s">
        <v>192</v>
      </c>
      <c r="AU123" s="139" t="s">
        <v>4280</v>
      </c>
      <c r="AV123" s="139">
        <v>2910</v>
      </c>
    </row>
    <row r="124" spans="1:48">
      <c r="A124" s="162" t="s">
        <v>193</v>
      </c>
      <c r="B124" s="13" t="s">
        <v>119</v>
      </c>
      <c r="C124" s="12">
        <v>0</v>
      </c>
      <c r="D124" s="12">
        <v>0</v>
      </c>
      <c r="E124" s="12">
        <v>393</v>
      </c>
      <c r="F124" s="12">
        <v>203</v>
      </c>
      <c r="G124" s="12">
        <v>997</v>
      </c>
      <c r="H124" s="12">
        <v>538</v>
      </c>
      <c r="I124" s="12">
        <v>1478</v>
      </c>
      <c r="J124" s="12">
        <v>758</v>
      </c>
      <c r="K124" s="29">
        <v>2868</v>
      </c>
      <c r="L124" s="29">
        <v>1499</v>
      </c>
      <c r="M124" s="12">
        <v>0</v>
      </c>
      <c r="N124" s="12">
        <v>51</v>
      </c>
      <c r="O124" s="12">
        <v>76</v>
      </c>
      <c r="P124" s="12">
        <v>98</v>
      </c>
      <c r="Q124" s="29">
        <v>225</v>
      </c>
      <c r="R124" s="162" t="s">
        <v>193</v>
      </c>
      <c r="S124" s="13" t="s">
        <v>119</v>
      </c>
      <c r="T124" s="29">
        <v>120</v>
      </c>
      <c r="U124" s="12">
        <v>91</v>
      </c>
      <c r="V124" s="12">
        <v>0</v>
      </c>
      <c r="W124" s="12">
        <v>3</v>
      </c>
      <c r="X124" s="12">
        <v>0</v>
      </c>
      <c r="Y124" s="12">
        <v>19</v>
      </c>
      <c r="Z124" s="12">
        <v>0</v>
      </c>
      <c r="AA124" s="12">
        <v>104</v>
      </c>
      <c r="AB124" s="12">
        <v>0</v>
      </c>
      <c r="AC124" s="22">
        <v>123</v>
      </c>
      <c r="AD124" s="12">
        <v>108</v>
      </c>
      <c r="AE124" s="12">
        <v>113</v>
      </c>
      <c r="AF124" s="29">
        <v>96</v>
      </c>
      <c r="AG124" s="12">
        <v>40</v>
      </c>
      <c r="AH124" s="12">
        <v>99</v>
      </c>
      <c r="AI124" s="162" t="s">
        <v>193</v>
      </c>
      <c r="AJ124" s="13" t="s">
        <v>119</v>
      </c>
      <c r="AK124" s="12">
        <v>939</v>
      </c>
      <c r="AL124" s="12">
        <v>165</v>
      </c>
      <c r="AM124" s="12">
        <v>441</v>
      </c>
      <c r="AN124" s="12">
        <v>135</v>
      </c>
      <c r="AO124" s="12">
        <v>32</v>
      </c>
      <c r="AP124" s="12">
        <v>120</v>
      </c>
      <c r="AQ124" s="12">
        <v>103</v>
      </c>
      <c r="AR124" s="12">
        <v>97</v>
      </c>
      <c r="AS124" s="135"/>
      <c r="AT124" s="139" t="s">
        <v>193</v>
      </c>
      <c r="AU124" s="139" t="s">
        <v>4281</v>
      </c>
      <c r="AV124" s="139">
        <v>1821</v>
      </c>
    </row>
    <row r="125" spans="1:48">
      <c r="A125" s="162"/>
      <c r="B125" s="13" t="s">
        <v>120</v>
      </c>
      <c r="C125" s="12">
        <v>0</v>
      </c>
      <c r="D125" s="12">
        <v>0</v>
      </c>
      <c r="E125" s="12">
        <v>143</v>
      </c>
      <c r="F125" s="12">
        <v>87</v>
      </c>
      <c r="G125" s="12">
        <v>259</v>
      </c>
      <c r="H125" s="12">
        <v>123</v>
      </c>
      <c r="I125" s="12">
        <v>357</v>
      </c>
      <c r="J125" s="12">
        <v>183</v>
      </c>
      <c r="K125" s="29">
        <v>759</v>
      </c>
      <c r="L125" s="29">
        <v>393</v>
      </c>
      <c r="M125" s="12">
        <v>0</v>
      </c>
      <c r="N125" s="12">
        <v>9</v>
      </c>
      <c r="O125" s="12">
        <v>16</v>
      </c>
      <c r="P125" s="12">
        <v>19</v>
      </c>
      <c r="Q125" s="29">
        <v>44</v>
      </c>
      <c r="R125" s="162"/>
      <c r="S125" s="13" t="s">
        <v>120</v>
      </c>
      <c r="T125" s="29">
        <v>23</v>
      </c>
      <c r="U125" s="12">
        <v>20</v>
      </c>
      <c r="V125" s="12">
        <v>0</v>
      </c>
      <c r="W125" s="12">
        <v>1</v>
      </c>
      <c r="X125" s="12">
        <v>0</v>
      </c>
      <c r="Y125" s="12">
        <v>6</v>
      </c>
      <c r="Z125" s="12">
        <v>1</v>
      </c>
      <c r="AA125" s="12">
        <v>23</v>
      </c>
      <c r="AB125" s="12">
        <v>0</v>
      </c>
      <c r="AC125" s="22">
        <v>30</v>
      </c>
      <c r="AD125" s="12">
        <v>30</v>
      </c>
      <c r="AE125" s="12">
        <v>24</v>
      </c>
      <c r="AF125" s="29">
        <v>20</v>
      </c>
      <c r="AG125" s="12">
        <v>16</v>
      </c>
      <c r="AH125" s="12">
        <v>20</v>
      </c>
      <c r="AI125" s="162"/>
      <c r="AJ125" s="13" t="s">
        <v>120</v>
      </c>
      <c r="AK125" s="12">
        <v>398</v>
      </c>
      <c r="AL125" s="12">
        <v>99</v>
      </c>
      <c r="AM125" s="12">
        <v>61</v>
      </c>
      <c r="AN125" s="12">
        <v>33</v>
      </c>
      <c r="AO125" s="12">
        <v>9</v>
      </c>
      <c r="AP125" s="12">
        <v>30</v>
      </c>
      <c r="AQ125" s="12">
        <v>29</v>
      </c>
      <c r="AR125" s="12">
        <v>28</v>
      </c>
      <c r="AS125" s="135"/>
      <c r="AT125" s="139" t="s">
        <v>193</v>
      </c>
      <c r="AU125" s="139" t="s">
        <v>4282</v>
      </c>
      <c r="AV125" s="139">
        <v>520</v>
      </c>
    </row>
    <row r="126" spans="1:48">
      <c r="A126" s="162"/>
      <c r="B126" s="34" t="s">
        <v>102</v>
      </c>
      <c r="C126" s="35">
        <v>0</v>
      </c>
      <c r="D126" s="35">
        <v>0</v>
      </c>
      <c r="E126" s="35">
        <v>536</v>
      </c>
      <c r="F126" s="35">
        <v>290</v>
      </c>
      <c r="G126" s="35">
        <v>1256</v>
      </c>
      <c r="H126" s="35">
        <v>661</v>
      </c>
      <c r="I126" s="35">
        <v>1835</v>
      </c>
      <c r="J126" s="35">
        <v>941</v>
      </c>
      <c r="K126" s="35">
        <v>3627</v>
      </c>
      <c r="L126" s="35">
        <v>1892</v>
      </c>
      <c r="M126" s="35">
        <v>0</v>
      </c>
      <c r="N126" s="35">
        <v>60</v>
      </c>
      <c r="O126" s="35">
        <v>92</v>
      </c>
      <c r="P126" s="35">
        <v>117</v>
      </c>
      <c r="Q126" s="35">
        <v>269</v>
      </c>
      <c r="R126" s="162"/>
      <c r="S126" s="34" t="s">
        <v>102</v>
      </c>
      <c r="T126" s="35">
        <v>143</v>
      </c>
      <c r="U126" s="35">
        <v>111</v>
      </c>
      <c r="V126" s="35">
        <v>0</v>
      </c>
      <c r="W126" s="35">
        <v>4</v>
      </c>
      <c r="X126" s="35">
        <v>0</v>
      </c>
      <c r="Y126" s="35">
        <v>25</v>
      </c>
      <c r="Z126" s="35">
        <v>1</v>
      </c>
      <c r="AA126" s="35">
        <v>127</v>
      </c>
      <c r="AB126" s="35">
        <v>0</v>
      </c>
      <c r="AC126" s="35">
        <v>153</v>
      </c>
      <c r="AD126" s="35">
        <v>138</v>
      </c>
      <c r="AE126" s="35">
        <v>137</v>
      </c>
      <c r="AF126" s="35">
        <v>116</v>
      </c>
      <c r="AG126" s="35">
        <v>56</v>
      </c>
      <c r="AH126" s="35">
        <v>119</v>
      </c>
      <c r="AI126" s="162"/>
      <c r="AJ126" s="34" t="s">
        <v>102</v>
      </c>
      <c r="AK126" s="35">
        <v>1337</v>
      </c>
      <c r="AL126" s="35">
        <v>264</v>
      </c>
      <c r="AM126" s="35">
        <v>502</v>
      </c>
      <c r="AN126" s="35">
        <v>168</v>
      </c>
      <c r="AO126" s="35">
        <v>41</v>
      </c>
      <c r="AP126" s="35">
        <v>150</v>
      </c>
      <c r="AQ126" s="35">
        <v>132</v>
      </c>
      <c r="AR126" s="35">
        <v>125</v>
      </c>
      <c r="AS126" s="135"/>
      <c r="AT126" s="139" t="s">
        <v>193</v>
      </c>
      <c r="AU126" s="139" t="s">
        <v>4283</v>
      </c>
      <c r="AV126" s="139">
        <v>2341</v>
      </c>
    </row>
    <row r="127" spans="1:48" ht="14.45" customHeight="1">
      <c r="A127" s="162" t="s">
        <v>194</v>
      </c>
      <c r="B127" s="13" t="s">
        <v>119</v>
      </c>
      <c r="C127" s="12">
        <v>0</v>
      </c>
      <c r="D127" s="12">
        <v>0</v>
      </c>
      <c r="E127" s="12">
        <v>402</v>
      </c>
      <c r="F127" s="12">
        <v>222</v>
      </c>
      <c r="G127" s="12">
        <v>2460</v>
      </c>
      <c r="H127" s="12">
        <v>1264</v>
      </c>
      <c r="I127" s="12">
        <v>3219</v>
      </c>
      <c r="J127" s="12">
        <v>1594</v>
      </c>
      <c r="K127" s="29">
        <v>6081</v>
      </c>
      <c r="L127" s="29">
        <v>3080</v>
      </c>
      <c r="M127" s="12">
        <v>0</v>
      </c>
      <c r="N127" s="12">
        <v>31</v>
      </c>
      <c r="O127" s="12">
        <v>99</v>
      </c>
      <c r="P127" s="12">
        <v>124</v>
      </c>
      <c r="Q127" s="29">
        <v>254</v>
      </c>
      <c r="R127" s="162" t="s">
        <v>194</v>
      </c>
      <c r="S127" s="13" t="s">
        <v>119</v>
      </c>
      <c r="T127" s="29">
        <v>196</v>
      </c>
      <c r="U127" s="12">
        <v>164</v>
      </c>
      <c r="V127" s="12">
        <v>55</v>
      </c>
      <c r="W127" s="12">
        <v>2</v>
      </c>
      <c r="X127" s="12">
        <v>1</v>
      </c>
      <c r="Y127" s="12">
        <v>72</v>
      </c>
      <c r="Z127" s="12">
        <v>5</v>
      </c>
      <c r="AA127" s="12">
        <v>144</v>
      </c>
      <c r="AB127" s="12">
        <v>0</v>
      </c>
      <c r="AC127" s="22">
        <v>222</v>
      </c>
      <c r="AD127" s="12">
        <v>203</v>
      </c>
      <c r="AE127" s="12">
        <v>196</v>
      </c>
      <c r="AF127" s="29">
        <v>130</v>
      </c>
      <c r="AG127" s="12">
        <v>88</v>
      </c>
      <c r="AH127" s="12">
        <v>119</v>
      </c>
      <c r="AI127" s="162" t="s">
        <v>194</v>
      </c>
      <c r="AJ127" s="13" t="s">
        <v>119</v>
      </c>
      <c r="AK127" s="12">
        <v>3884</v>
      </c>
      <c r="AL127" s="12">
        <v>1644</v>
      </c>
      <c r="AM127" s="12">
        <v>367</v>
      </c>
      <c r="AN127" s="12">
        <v>142</v>
      </c>
      <c r="AO127" s="12">
        <v>160</v>
      </c>
      <c r="AP127" s="12">
        <v>214</v>
      </c>
      <c r="AQ127" s="12">
        <v>177</v>
      </c>
      <c r="AR127" s="12">
        <v>176</v>
      </c>
      <c r="AS127" s="135"/>
      <c r="AT127" s="139" t="s">
        <v>194</v>
      </c>
      <c r="AU127" s="139" t="s">
        <v>4284</v>
      </c>
      <c r="AV127" s="139">
        <v>4618</v>
      </c>
    </row>
    <row r="128" spans="1:48">
      <c r="A128" s="162"/>
      <c r="B128" s="13" t="s">
        <v>120</v>
      </c>
      <c r="C128" s="12">
        <v>0</v>
      </c>
      <c r="D128" s="12">
        <v>0</v>
      </c>
      <c r="E128" s="12">
        <v>0</v>
      </c>
      <c r="F128" s="12">
        <v>0</v>
      </c>
      <c r="G128" s="12">
        <v>0</v>
      </c>
      <c r="H128" s="12">
        <v>0</v>
      </c>
      <c r="I128" s="12">
        <v>0</v>
      </c>
      <c r="J128" s="12">
        <v>0</v>
      </c>
      <c r="K128" s="29">
        <v>0</v>
      </c>
      <c r="L128" s="29">
        <v>0</v>
      </c>
      <c r="M128" s="12">
        <v>0</v>
      </c>
      <c r="N128" s="12">
        <v>0</v>
      </c>
      <c r="O128" s="12">
        <v>0</v>
      </c>
      <c r="P128" s="12">
        <v>0</v>
      </c>
      <c r="Q128" s="29">
        <v>0</v>
      </c>
      <c r="R128" s="162"/>
      <c r="S128" s="13" t="s">
        <v>120</v>
      </c>
      <c r="T128" s="29">
        <v>0</v>
      </c>
      <c r="U128" s="12">
        <v>0</v>
      </c>
      <c r="V128" s="12">
        <v>0</v>
      </c>
      <c r="W128" s="12">
        <v>0</v>
      </c>
      <c r="X128" s="12">
        <v>0</v>
      </c>
      <c r="Y128" s="12">
        <v>0</v>
      </c>
      <c r="Z128" s="12">
        <v>0</v>
      </c>
      <c r="AA128" s="12">
        <v>0</v>
      </c>
      <c r="AB128" s="12">
        <v>0</v>
      </c>
      <c r="AC128" s="22">
        <v>0</v>
      </c>
      <c r="AD128" s="12">
        <v>0</v>
      </c>
      <c r="AE128" s="12">
        <v>0</v>
      </c>
      <c r="AF128" s="29">
        <v>0</v>
      </c>
      <c r="AG128" s="12">
        <v>0</v>
      </c>
      <c r="AH128" s="12">
        <v>0</v>
      </c>
      <c r="AI128" s="162"/>
      <c r="AJ128" s="13" t="s">
        <v>120</v>
      </c>
      <c r="AK128" s="12">
        <v>0</v>
      </c>
      <c r="AL128" s="12">
        <v>0</v>
      </c>
      <c r="AM128" s="12">
        <v>0</v>
      </c>
      <c r="AN128" s="12">
        <v>0</v>
      </c>
      <c r="AO128" s="12">
        <v>0</v>
      </c>
      <c r="AP128" s="12">
        <v>0</v>
      </c>
      <c r="AQ128" s="12">
        <v>0</v>
      </c>
      <c r="AR128" s="12">
        <v>0</v>
      </c>
      <c r="AS128" s="135"/>
      <c r="AT128" s="139" t="s">
        <v>194</v>
      </c>
      <c r="AU128" s="139" t="s">
        <v>4285</v>
      </c>
      <c r="AV128" s="139">
        <v>0</v>
      </c>
    </row>
    <row r="129" spans="1:48">
      <c r="A129" s="162"/>
      <c r="B129" s="34" t="s">
        <v>102</v>
      </c>
      <c r="C129" s="35">
        <v>0</v>
      </c>
      <c r="D129" s="35">
        <v>0</v>
      </c>
      <c r="E129" s="35">
        <v>402</v>
      </c>
      <c r="F129" s="35">
        <v>222</v>
      </c>
      <c r="G129" s="35">
        <v>2460</v>
      </c>
      <c r="H129" s="35">
        <v>1264</v>
      </c>
      <c r="I129" s="35">
        <v>3219</v>
      </c>
      <c r="J129" s="35">
        <v>1594</v>
      </c>
      <c r="K129" s="35">
        <v>6081</v>
      </c>
      <c r="L129" s="35">
        <v>3080</v>
      </c>
      <c r="M129" s="35">
        <v>0</v>
      </c>
      <c r="N129" s="35">
        <v>31</v>
      </c>
      <c r="O129" s="35">
        <v>99</v>
      </c>
      <c r="P129" s="35">
        <v>124</v>
      </c>
      <c r="Q129" s="35">
        <v>254</v>
      </c>
      <c r="R129" s="162"/>
      <c r="S129" s="34" t="s">
        <v>102</v>
      </c>
      <c r="T129" s="35">
        <v>196</v>
      </c>
      <c r="U129" s="35">
        <v>164</v>
      </c>
      <c r="V129" s="35">
        <v>55</v>
      </c>
      <c r="W129" s="35">
        <v>2</v>
      </c>
      <c r="X129" s="35">
        <v>1</v>
      </c>
      <c r="Y129" s="35">
        <v>72</v>
      </c>
      <c r="Z129" s="35">
        <v>5</v>
      </c>
      <c r="AA129" s="35">
        <v>144</v>
      </c>
      <c r="AB129" s="35">
        <v>0</v>
      </c>
      <c r="AC129" s="35">
        <v>222</v>
      </c>
      <c r="AD129" s="35">
        <v>203</v>
      </c>
      <c r="AE129" s="35">
        <v>196</v>
      </c>
      <c r="AF129" s="35">
        <v>130</v>
      </c>
      <c r="AG129" s="35">
        <v>88</v>
      </c>
      <c r="AH129" s="35">
        <v>119</v>
      </c>
      <c r="AI129" s="162"/>
      <c r="AJ129" s="34" t="s">
        <v>102</v>
      </c>
      <c r="AK129" s="35">
        <v>3884</v>
      </c>
      <c r="AL129" s="35">
        <v>1644</v>
      </c>
      <c r="AM129" s="35">
        <v>367</v>
      </c>
      <c r="AN129" s="35">
        <v>142</v>
      </c>
      <c r="AO129" s="35">
        <v>160</v>
      </c>
      <c r="AP129" s="35">
        <v>214</v>
      </c>
      <c r="AQ129" s="35">
        <v>177</v>
      </c>
      <c r="AR129" s="35">
        <v>176</v>
      </c>
      <c r="AS129" s="135"/>
      <c r="AT129" s="139" t="s">
        <v>194</v>
      </c>
      <c r="AU129" s="139" t="s">
        <v>4286</v>
      </c>
      <c r="AV129" s="139">
        <v>4618</v>
      </c>
    </row>
    <row r="130" spans="1:48" ht="14.45" customHeight="1">
      <c r="A130" s="162" t="s">
        <v>195</v>
      </c>
      <c r="B130" s="13" t="s">
        <v>119</v>
      </c>
      <c r="C130" s="12">
        <v>4</v>
      </c>
      <c r="D130" s="12">
        <v>2</v>
      </c>
      <c r="E130" s="12">
        <v>460</v>
      </c>
      <c r="F130" s="12">
        <v>249</v>
      </c>
      <c r="G130" s="12">
        <v>1305</v>
      </c>
      <c r="H130" s="12">
        <v>660</v>
      </c>
      <c r="I130" s="12">
        <v>2369</v>
      </c>
      <c r="J130" s="12">
        <v>1190</v>
      </c>
      <c r="K130" s="29">
        <v>4138</v>
      </c>
      <c r="L130" s="29">
        <v>2101</v>
      </c>
      <c r="M130" s="12">
        <v>1</v>
      </c>
      <c r="N130" s="12">
        <v>32</v>
      </c>
      <c r="O130" s="12">
        <v>95</v>
      </c>
      <c r="P130" s="12">
        <v>135</v>
      </c>
      <c r="Q130" s="29">
        <v>263</v>
      </c>
      <c r="R130" s="162" t="s">
        <v>195</v>
      </c>
      <c r="S130" s="13" t="s">
        <v>119</v>
      </c>
      <c r="T130" s="29">
        <v>155</v>
      </c>
      <c r="U130" s="12">
        <v>93</v>
      </c>
      <c r="V130" s="12">
        <v>35</v>
      </c>
      <c r="W130" s="12">
        <v>15</v>
      </c>
      <c r="X130" s="12">
        <v>1</v>
      </c>
      <c r="Y130" s="12">
        <v>77</v>
      </c>
      <c r="Z130" s="12">
        <v>0</v>
      </c>
      <c r="AA130" s="12">
        <v>103</v>
      </c>
      <c r="AB130" s="12">
        <v>0</v>
      </c>
      <c r="AC130" s="22">
        <v>181</v>
      </c>
      <c r="AD130" s="12">
        <v>175</v>
      </c>
      <c r="AE130" s="12">
        <v>176</v>
      </c>
      <c r="AF130" s="29">
        <v>146</v>
      </c>
      <c r="AG130" s="12">
        <v>107</v>
      </c>
      <c r="AH130" s="12">
        <v>137</v>
      </c>
      <c r="AI130" s="162" t="s">
        <v>195</v>
      </c>
      <c r="AJ130" s="13" t="s">
        <v>119</v>
      </c>
      <c r="AK130" s="12">
        <v>2685</v>
      </c>
      <c r="AL130" s="12">
        <v>689</v>
      </c>
      <c r="AM130" s="12">
        <v>485</v>
      </c>
      <c r="AN130" s="12">
        <v>123</v>
      </c>
      <c r="AO130" s="12">
        <v>141</v>
      </c>
      <c r="AP130" s="12">
        <v>186</v>
      </c>
      <c r="AQ130" s="12">
        <v>160</v>
      </c>
      <c r="AR130" s="12">
        <v>151</v>
      </c>
      <c r="AS130" s="135"/>
      <c r="AT130" s="139" t="s">
        <v>195</v>
      </c>
      <c r="AU130" s="139" t="s">
        <v>4287</v>
      </c>
      <c r="AV130" s="139">
        <v>3655</v>
      </c>
    </row>
    <row r="131" spans="1:48">
      <c r="A131" s="162"/>
      <c r="B131" s="13" t="s">
        <v>120</v>
      </c>
      <c r="C131" s="12">
        <v>0</v>
      </c>
      <c r="D131" s="12">
        <v>0</v>
      </c>
      <c r="E131" s="12">
        <v>0</v>
      </c>
      <c r="F131" s="12">
        <v>0</v>
      </c>
      <c r="G131" s="12">
        <v>0</v>
      </c>
      <c r="H131" s="12">
        <v>0</v>
      </c>
      <c r="I131" s="12">
        <v>0</v>
      </c>
      <c r="J131" s="12">
        <v>0</v>
      </c>
      <c r="K131" s="29">
        <v>0</v>
      </c>
      <c r="L131" s="29">
        <v>0</v>
      </c>
      <c r="M131" s="12">
        <v>0</v>
      </c>
      <c r="N131" s="12">
        <v>0</v>
      </c>
      <c r="O131" s="12">
        <v>0</v>
      </c>
      <c r="P131" s="12">
        <v>0</v>
      </c>
      <c r="Q131" s="29">
        <v>0</v>
      </c>
      <c r="R131" s="162"/>
      <c r="S131" s="13" t="s">
        <v>120</v>
      </c>
      <c r="T131" s="29">
        <v>0</v>
      </c>
      <c r="U131" s="12">
        <v>0</v>
      </c>
      <c r="V131" s="12">
        <v>0</v>
      </c>
      <c r="W131" s="12">
        <v>0</v>
      </c>
      <c r="X131" s="12">
        <v>0</v>
      </c>
      <c r="Y131" s="12">
        <v>0</v>
      </c>
      <c r="Z131" s="12">
        <v>0</v>
      </c>
      <c r="AA131" s="12">
        <v>0</v>
      </c>
      <c r="AB131" s="12">
        <v>0</v>
      </c>
      <c r="AC131" s="22">
        <v>0</v>
      </c>
      <c r="AD131" s="12">
        <v>0</v>
      </c>
      <c r="AE131" s="12">
        <v>0</v>
      </c>
      <c r="AF131" s="29">
        <v>0</v>
      </c>
      <c r="AG131" s="12">
        <v>0</v>
      </c>
      <c r="AH131" s="12">
        <v>0</v>
      </c>
      <c r="AI131" s="162"/>
      <c r="AJ131" s="13" t="s">
        <v>120</v>
      </c>
      <c r="AK131" s="12">
        <v>0</v>
      </c>
      <c r="AL131" s="12">
        <v>0</v>
      </c>
      <c r="AM131" s="12">
        <v>0</v>
      </c>
      <c r="AN131" s="12">
        <v>0</v>
      </c>
      <c r="AO131" s="12">
        <v>0</v>
      </c>
      <c r="AP131" s="12">
        <v>0</v>
      </c>
      <c r="AQ131" s="12">
        <v>0</v>
      </c>
      <c r="AR131" s="12">
        <v>0</v>
      </c>
      <c r="AS131" s="135"/>
      <c r="AT131" s="139" t="s">
        <v>195</v>
      </c>
      <c r="AU131" s="139" t="s">
        <v>4288</v>
      </c>
      <c r="AV131" s="139">
        <v>0</v>
      </c>
    </row>
    <row r="132" spans="1:48">
      <c r="A132" s="162"/>
      <c r="B132" s="34" t="s">
        <v>102</v>
      </c>
      <c r="C132" s="35">
        <v>4</v>
      </c>
      <c r="D132" s="35">
        <v>2</v>
      </c>
      <c r="E132" s="35">
        <v>460</v>
      </c>
      <c r="F132" s="35">
        <v>249</v>
      </c>
      <c r="G132" s="35">
        <v>1305</v>
      </c>
      <c r="H132" s="35">
        <v>660</v>
      </c>
      <c r="I132" s="35">
        <v>2369</v>
      </c>
      <c r="J132" s="35">
        <v>1190</v>
      </c>
      <c r="K132" s="35">
        <v>4138</v>
      </c>
      <c r="L132" s="35">
        <v>2101</v>
      </c>
      <c r="M132" s="35">
        <v>1</v>
      </c>
      <c r="N132" s="35">
        <v>32</v>
      </c>
      <c r="O132" s="35">
        <v>95</v>
      </c>
      <c r="P132" s="35">
        <v>135</v>
      </c>
      <c r="Q132" s="35">
        <v>263</v>
      </c>
      <c r="R132" s="162"/>
      <c r="S132" s="34" t="s">
        <v>102</v>
      </c>
      <c r="T132" s="35">
        <v>155</v>
      </c>
      <c r="U132" s="35">
        <v>93</v>
      </c>
      <c r="V132" s="35">
        <v>35</v>
      </c>
      <c r="W132" s="35">
        <v>15</v>
      </c>
      <c r="X132" s="35">
        <v>1</v>
      </c>
      <c r="Y132" s="35">
        <v>77</v>
      </c>
      <c r="Z132" s="35">
        <v>0</v>
      </c>
      <c r="AA132" s="35">
        <v>103</v>
      </c>
      <c r="AB132" s="35">
        <v>0</v>
      </c>
      <c r="AC132" s="35">
        <v>181</v>
      </c>
      <c r="AD132" s="35">
        <v>175</v>
      </c>
      <c r="AE132" s="35">
        <v>176</v>
      </c>
      <c r="AF132" s="35">
        <v>146</v>
      </c>
      <c r="AG132" s="35">
        <v>107</v>
      </c>
      <c r="AH132" s="35">
        <v>137</v>
      </c>
      <c r="AI132" s="162"/>
      <c r="AJ132" s="34" t="s">
        <v>102</v>
      </c>
      <c r="AK132" s="35">
        <v>2685</v>
      </c>
      <c r="AL132" s="35">
        <v>689</v>
      </c>
      <c r="AM132" s="35">
        <v>485</v>
      </c>
      <c r="AN132" s="35">
        <v>123</v>
      </c>
      <c r="AO132" s="35">
        <v>141</v>
      </c>
      <c r="AP132" s="35">
        <v>186</v>
      </c>
      <c r="AQ132" s="35">
        <v>160</v>
      </c>
      <c r="AR132" s="35">
        <v>151</v>
      </c>
      <c r="AS132" s="135"/>
      <c r="AT132" s="139" t="s">
        <v>195</v>
      </c>
      <c r="AU132" s="139" t="s">
        <v>4289</v>
      </c>
      <c r="AV132" s="139">
        <v>3655</v>
      </c>
    </row>
    <row r="133" spans="1:48" ht="14.45" customHeight="1">
      <c r="A133" s="162" t="s">
        <v>196</v>
      </c>
      <c r="B133" s="13" t="s">
        <v>119</v>
      </c>
      <c r="C133" s="12">
        <v>0</v>
      </c>
      <c r="D133" s="12">
        <v>0</v>
      </c>
      <c r="E133" s="12">
        <v>0</v>
      </c>
      <c r="F133" s="12">
        <v>0</v>
      </c>
      <c r="G133" s="12">
        <v>0</v>
      </c>
      <c r="H133" s="12">
        <v>0</v>
      </c>
      <c r="I133" s="12">
        <v>0</v>
      </c>
      <c r="J133" s="12">
        <v>0</v>
      </c>
      <c r="K133" s="29">
        <v>0</v>
      </c>
      <c r="L133" s="29">
        <v>0</v>
      </c>
      <c r="M133" s="12">
        <v>0</v>
      </c>
      <c r="N133" s="12">
        <v>0</v>
      </c>
      <c r="O133" s="12">
        <v>0</v>
      </c>
      <c r="P133" s="12">
        <v>0</v>
      </c>
      <c r="Q133" s="29">
        <v>0</v>
      </c>
      <c r="R133" s="162" t="s">
        <v>196</v>
      </c>
      <c r="S133" s="13" t="s">
        <v>119</v>
      </c>
      <c r="T133" s="29">
        <v>0</v>
      </c>
      <c r="U133" s="12">
        <v>0</v>
      </c>
      <c r="V133" s="12">
        <v>0</v>
      </c>
      <c r="W133" s="12">
        <v>0</v>
      </c>
      <c r="X133" s="12">
        <v>0</v>
      </c>
      <c r="Y133" s="12">
        <v>0</v>
      </c>
      <c r="Z133" s="12">
        <v>0</v>
      </c>
      <c r="AA133" s="12">
        <v>0</v>
      </c>
      <c r="AB133" s="12">
        <v>0</v>
      </c>
      <c r="AC133" s="22">
        <v>0</v>
      </c>
      <c r="AD133" s="12">
        <v>0</v>
      </c>
      <c r="AE133" s="12">
        <v>0</v>
      </c>
      <c r="AF133" s="29">
        <v>0</v>
      </c>
      <c r="AG133" s="12">
        <v>0</v>
      </c>
      <c r="AH133" s="12">
        <v>0</v>
      </c>
      <c r="AI133" s="162" t="s">
        <v>196</v>
      </c>
      <c r="AJ133" s="13" t="s">
        <v>119</v>
      </c>
      <c r="AK133" s="12">
        <v>0</v>
      </c>
      <c r="AL133" s="12">
        <v>0</v>
      </c>
      <c r="AM133" s="12">
        <v>0</v>
      </c>
      <c r="AN133" s="12">
        <v>0</v>
      </c>
      <c r="AO133" s="12">
        <v>0</v>
      </c>
      <c r="AP133" s="12">
        <v>0</v>
      </c>
      <c r="AQ133" s="12">
        <v>0</v>
      </c>
      <c r="AR133" s="12">
        <v>0</v>
      </c>
      <c r="AS133" s="135"/>
      <c r="AT133" s="139" t="s">
        <v>196</v>
      </c>
      <c r="AU133" s="139" t="s">
        <v>4290</v>
      </c>
      <c r="AV133" s="139">
        <v>0</v>
      </c>
    </row>
    <row r="134" spans="1:48">
      <c r="A134" s="162"/>
      <c r="B134" s="13" t="s">
        <v>120</v>
      </c>
      <c r="C134" s="12">
        <v>0</v>
      </c>
      <c r="D134" s="12">
        <v>0</v>
      </c>
      <c r="E134" s="12">
        <v>268</v>
      </c>
      <c r="F134" s="12">
        <v>138</v>
      </c>
      <c r="G134" s="12">
        <v>2900</v>
      </c>
      <c r="H134" s="12">
        <v>1479</v>
      </c>
      <c r="I134" s="12">
        <v>3866</v>
      </c>
      <c r="J134" s="12">
        <v>1929</v>
      </c>
      <c r="K134" s="29">
        <v>7034</v>
      </c>
      <c r="L134" s="29">
        <v>3546</v>
      </c>
      <c r="M134" s="12">
        <v>0</v>
      </c>
      <c r="N134" s="12">
        <v>10</v>
      </c>
      <c r="O134" s="12">
        <v>92</v>
      </c>
      <c r="P134" s="12">
        <v>122</v>
      </c>
      <c r="Q134" s="29">
        <v>224</v>
      </c>
      <c r="R134" s="162"/>
      <c r="S134" s="13" t="s">
        <v>120</v>
      </c>
      <c r="T134" s="29">
        <v>145</v>
      </c>
      <c r="U134" s="12">
        <v>100</v>
      </c>
      <c r="V134" s="12">
        <v>128</v>
      </c>
      <c r="W134" s="12">
        <v>0</v>
      </c>
      <c r="X134" s="12">
        <v>5</v>
      </c>
      <c r="Y134" s="12">
        <v>75</v>
      </c>
      <c r="Z134" s="12">
        <v>16</v>
      </c>
      <c r="AA134" s="12">
        <v>166</v>
      </c>
      <c r="AB134" s="12">
        <v>0</v>
      </c>
      <c r="AC134" s="22">
        <v>262</v>
      </c>
      <c r="AD134" s="12">
        <v>233</v>
      </c>
      <c r="AE134" s="12">
        <v>232</v>
      </c>
      <c r="AF134" s="29">
        <v>85</v>
      </c>
      <c r="AG134" s="12">
        <v>59</v>
      </c>
      <c r="AH134" s="12">
        <v>80</v>
      </c>
      <c r="AI134" s="162"/>
      <c r="AJ134" s="13" t="s">
        <v>120</v>
      </c>
      <c r="AK134" s="12">
        <v>4348</v>
      </c>
      <c r="AL134" s="12">
        <v>1985</v>
      </c>
      <c r="AM134" s="12">
        <v>141</v>
      </c>
      <c r="AN134" s="12">
        <v>94</v>
      </c>
      <c r="AO134" s="12">
        <v>191</v>
      </c>
      <c r="AP134" s="12">
        <v>146</v>
      </c>
      <c r="AQ134" s="12">
        <v>169</v>
      </c>
      <c r="AR134" s="12">
        <v>140</v>
      </c>
      <c r="AS134" s="135"/>
      <c r="AT134" s="139" t="s">
        <v>196</v>
      </c>
      <c r="AU134" s="139" t="s">
        <v>4291</v>
      </c>
      <c r="AV134" s="139">
        <v>4630</v>
      </c>
    </row>
    <row r="135" spans="1:48">
      <c r="A135" s="162"/>
      <c r="B135" s="34" t="s">
        <v>102</v>
      </c>
      <c r="C135" s="35">
        <v>0</v>
      </c>
      <c r="D135" s="35">
        <v>0</v>
      </c>
      <c r="E135" s="35">
        <v>268</v>
      </c>
      <c r="F135" s="35">
        <v>138</v>
      </c>
      <c r="G135" s="35">
        <v>2900</v>
      </c>
      <c r="H135" s="35">
        <v>1479</v>
      </c>
      <c r="I135" s="35">
        <v>3866</v>
      </c>
      <c r="J135" s="35">
        <v>1929</v>
      </c>
      <c r="K135" s="35">
        <v>7034</v>
      </c>
      <c r="L135" s="35">
        <v>3546</v>
      </c>
      <c r="M135" s="35">
        <v>0</v>
      </c>
      <c r="N135" s="35">
        <v>10</v>
      </c>
      <c r="O135" s="35">
        <v>92</v>
      </c>
      <c r="P135" s="35">
        <v>122</v>
      </c>
      <c r="Q135" s="35">
        <v>224</v>
      </c>
      <c r="R135" s="162"/>
      <c r="S135" s="34" t="s">
        <v>102</v>
      </c>
      <c r="T135" s="35">
        <v>145</v>
      </c>
      <c r="U135" s="35">
        <v>100</v>
      </c>
      <c r="V135" s="35">
        <v>128</v>
      </c>
      <c r="W135" s="35">
        <v>0</v>
      </c>
      <c r="X135" s="35">
        <v>5</v>
      </c>
      <c r="Y135" s="35">
        <v>75</v>
      </c>
      <c r="Z135" s="35">
        <v>16</v>
      </c>
      <c r="AA135" s="35">
        <v>166</v>
      </c>
      <c r="AB135" s="35">
        <v>0</v>
      </c>
      <c r="AC135" s="35">
        <v>262</v>
      </c>
      <c r="AD135" s="35">
        <v>233</v>
      </c>
      <c r="AE135" s="35">
        <v>232</v>
      </c>
      <c r="AF135" s="35">
        <v>85</v>
      </c>
      <c r="AG135" s="35">
        <v>59</v>
      </c>
      <c r="AH135" s="35">
        <v>80</v>
      </c>
      <c r="AI135" s="162"/>
      <c r="AJ135" s="34" t="s">
        <v>102</v>
      </c>
      <c r="AK135" s="35">
        <v>4348</v>
      </c>
      <c r="AL135" s="35">
        <v>1985</v>
      </c>
      <c r="AM135" s="35">
        <v>141</v>
      </c>
      <c r="AN135" s="35">
        <v>94</v>
      </c>
      <c r="AO135" s="35">
        <v>191</v>
      </c>
      <c r="AP135" s="35">
        <v>146</v>
      </c>
      <c r="AQ135" s="35">
        <v>169</v>
      </c>
      <c r="AR135" s="35">
        <v>140</v>
      </c>
      <c r="AS135" s="135"/>
      <c r="AT135" s="139" t="s">
        <v>196</v>
      </c>
      <c r="AU135" s="139" t="s">
        <v>4292</v>
      </c>
      <c r="AV135" s="139">
        <v>4630</v>
      </c>
    </row>
    <row r="136" spans="1:48" ht="14.45" customHeight="1">
      <c r="A136" s="162" t="s">
        <v>197</v>
      </c>
      <c r="B136" s="13" t="s">
        <v>119</v>
      </c>
      <c r="C136" s="12">
        <v>0</v>
      </c>
      <c r="D136" s="12">
        <v>0</v>
      </c>
      <c r="E136" s="12">
        <v>584</v>
      </c>
      <c r="F136" s="12">
        <v>307</v>
      </c>
      <c r="G136" s="12">
        <v>1556</v>
      </c>
      <c r="H136" s="12">
        <v>792</v>
      </c>
      <c r="I136" s="12">
        <v>2260</v>
      </c>
      <c r="J136" s="12">
        <v>1106</v>
      </c>
      <c r="K136" s="29">
        <v>4400</v>
      </c>
      <c r="L136" s="29">
        <v>2205</v>
      </c>
      <c r="M136" s="12">
        <v>0</v>
      </c>
      <c r="N136" s="12">
        <v>77</v>
      </c>
      <c r="O136" s="12">
        <v>158</v>
      </c>
      <c r="P136" s="12">
        <v>187</v>
      </c>
      <c r="Q136" s="29">
        <v>422</v>
      </c>
      <c r="R136" s="162" t="s">
        <v>197</v>
      </c>
      <c r="S136" s="13" t="s">
        <v>119</v>
      </c>
      <c r="T136" s="29">
        <v>248</v>
      </c>
      <c r="U136" s="12">
        <v>184</v>
      </c>
      <c r="V136" s="12">
        <v>9</v>
      </c>
      <c r="W136" s="12">
        <v>4</v>
      </c>
      <c r="X136" s="12">
        <v>0</v>
      </c>
      <c r="Y136" s="12">
        <v>67</v>
      </c>
      <c r="Z136" s="12">
        <v>2</v>
      </c>
      <c r="AA136" s="12">
        <v>186</v>
      </c>
      <c r="AB136" s="12">
        <v>0</v>
      </c>
      <c r="AC136" s="22">
        <v>255</v>
      </c>
      <c r="AD136" s="12">
        <v>247</v>
      </c>
      <c r="AE136" s="12">
        <v>254</v>
      </c>
      <c r="AF136" s="29">
        <v>199</v>
      </c>
      <c r="AG136" s="12">
        <v>144</v>
      </c>
      <c r="AH136" s="12">
        <v>202</v>
      </c>
      <c r="AI136" s="162" t="s">
        <v>197</v>
      </c>
      <c r="AJ136" s="13" t="s">
        <v>119</v>
      </c>
      <c r="AK136" s="12">
        <v>2018</v>
      </c>
      <c r="AL136" s="12">
        <v>692</v>
      </c>
      <c r="AM136" s="12">
        <v>1004</v>
      </c>
      <c r="AN136" s="12">
        <v>226</v>
      </c>
      <c r="AO136" s="12">
        <v>127</v>
      </c>
      <c r="AP136" s="12">
        <v>275</v>
      </c>
      <c r="AQ136" s="12">
        <v>227</v>
      </c>
      <c r="AR136" s="12">
        <v>227</v>
      </c>
      <c r="AS136" s="135"/>
      <c r="AT136" s="139" t="s">
        <v>197</v>
      </c>
      <c r="AU136" s="139" t="s">
        <v>4293</v>
      </c>
      <c r="AV136" s="139">
        <v>4026</v>
      </c>
    </row>
    <row r="137" spans="1:48">
      <c r="A137" s="162"/>
      <c r="B137" s="13" t="s">
        <v>120</v>
      </c>
      <c r="C137" s="12">
        <v>0</v>
      </c>
      <c r="D137" s="12">
        <v>0</v>
      </c>
      <c r="E137" s="12">
        <v>51</v>
      </c>
      <c r="F137" s="12">
        <v>26</v>
      </c>
      <c r="G137" s="12">
        <v>217</v>
      </c>
      <c r="H137" s="12">
        <v>120</v>
      </c>
      <c r="I137" s="12">
        <v>199</v>
      </c>
      <c r="J137" s="12">
        <v>101</v>
      </c>
      <c r="K137" s="29">
        <v>467</v>
      </c>
      <c r="L137" s="29">
        <v>247</v>
      </c>
      <c r="M137" s="12">
        <v>0</v>
      </c>
      <c r="N137" s="12">
        <v>5</v>
      </c>
      <c r="O137" s="12">
        <v>13</v>
      </c>
      <c r="P137" s="12">
        <v>11</v>
      </c>
      <c r="Q137" s="29">
        <v>29</v>
      </c>
      <c r="R137" s="162"/>
      <c r="S137" s="13" t="s">
        <v>120</v>
      </c>
      <c r="T137" s="29">
        <v>20</v>
      </c>
      <c r="U137" s="12">
        <v>14</v>
      </c>
      <c r="V137" s="12">
        <v>3</v>
      </c>
      <c r="W137" s="12">
        <v>0</v>
      </c>
      <c r="X137" s="12">
        <v>0</v>
      </c>
      <c r="Y137" s="12">
        <v>10</v>
      </c>
      <c r="Z137" s="12">
        <v>0</v>
      </c>
      <c r="AA137" s="12">
        <v>11</v>
      </c>
      <c r="AB137" s="12">
        <v>0</v>
      </c>
      <c r="AC137" s="22">
        <v>21</v>
      </c>
      <c r="AD137" s="12">
        <v>18</v>
      </c>
      <c r="AE137" s="12">
        <v>21</v>
      </c>
      <c r="AF137" s="29">
        <v>16</v>
      </c>
      <c r="AG137" s="12">
        <v>13</v>
      </c>
      <c r="AH137" s="12">
        <v>15</v>
      </c>
      <c r="AI137" s="162"/>
      <c r="AJ137" s="13" t="s">
        <v>120</v>
      </c>
      <c r="AK137" s="12">
        <v>335</v>
      </c>
      <c r="AL137" s="12">
        <v>87</v>
      </c>
      <c r="AM137" s="12">
        <v>24</v>
      </c>
      <c r="AN137" s="12">
        <v>19</v>
      </c>
      <c r="AO137" s="12">
        <v>20</v>
      </c>
      <c r="AP137" s="12">
        <v>22</v>
      </c>
      <c r="AQ137" s="12">
        <v>20</v>
      </c>
      <c r="AR137" s="12">
        <v>20</v>
      </c>
      <c r="AS137" s="135"/>
      <c r="AT137" s="139" t="s">
        <v>197</v>
      </c>
      <c r="AU137" s="139" t="s">
        <v>4294</v>
      </c>
      <c r="AV137" s="139">
        <v>383</v>
      </c>
    </row>
    <row r="138" spans="1:48">
      <c r="A138" s="162"/>
      <c r="B138" s="34" t="s">
        <v>102</v>
      </c>
      <c r="C138" s="35">
        <v>0</v>
      </c>
      <c r="D138" s="35">
        <v>0</v>
      </c>
      <c r="E138" s="35">
        <v>635</v>
      </c>
      <c r="F138" s="35">
        <v>333</v>
      </c>
      <c r="G138" s="35">
        <v>1773</v>
      </c>
      <c r="H138" s="35">
        <v>912</v>
      </c>
      <c r="I138" s="35">
        <v>2459</v>
      </c>
      <c r="J138" s="35">
        <v>1207</v>
      </c>
      <c r="K138" s="35">
        <v>4867</v>
      </c>
      <c r="L138" s="35">
        <v>2452</v>
      </c>
      <c r="M138" s="35">
        <v>0</v>
      </c>
      <c r="N138" s="35">
        <v>82</v>
      </c>
      <c r="O138" s="35">
        <v>171</v>
      </c>
      <c r="P138" s="35">
        <v>198</v>
      </c>
      <c r="Q138" s="35">
        <v>451</v>
      </c>
      <c r="R138" s="162"/>
      <c r="S138" s="34" t="s">
        <v>102</v>
      </c>
      <c r="T138" s="35">
        <v>268</v>
      </c>
      <c r="U138" s="35">
        <v>198</v>
      </c>
      <c r="V138" s="35">
        <v>12</v>
      </c>
      <c r="W138" s="35">
        <v>4</v>
      </c>
      <c r="X138" s="35">
        <v>0</v>
      </c>
      <c r="Y138" s="35">
        <v>77</v>
      </c>
      <c r="Z138" s="35">
        <v>2</v>
      </c>
      <c r="AA138" s="35">
        <v>197</v>
      </c>
      <c r="AB138" s="35">
        <v>0</v>
      </c>
      <c r="AC138" s="35">
        <v>276</v>
      </c>
      <c r="AD138" s="35">
        <v>265</v>
      </c>
      <c r="AE138" s="35">
        <v>275</v>
      </c>
      <c r="AF138" s="35">
        <v>215</v>
      </c>
      <c r="AG138" s="35">
        <v>157</v>
      </c>
      <c r="AH138" s="35">
        <v>217</v>
      </c>
      <c r="AI138" s="162"/>
      <c r="AJ138" s="34" t="s">
        <v>102</v>
      </c>
      <c r="AK138" s="35">
        <v>2353</v>
      </c>
      <c r="AL138" s="35">
        <v>779</v>
      </c>
      <c r="AM138" s="35">
        <v>1028</v>
      </c>
      <c r="AN138" s="35">
        <v>245</v>
      </c>
      <c r="AO138" s="35">
        <v>147</v>
      </c>
      <c r="AP138" s="35">
        <v>297</v>
      </c>
      <c r="AQ138" s="35">
        <v>247</v>
      </c>
      <c r="AR138" s="35">
        <v>247</v>
      </c>
      <c r="AS138" s="135"/>
      <c r="AT138" s="139" t="s">
        <v>197</v>
      </c>
      <c r="AU138" s="139" t="s">
        <v>4295</v>
      </c>
      <c r="AV138" s="139">
        <v>4409</v>
      </c>
    </row>
    <row r="139" spans="1:48">
      <c r="A139" s="11" t="s">
        <v>127</v>
      </c>
      <c r="B139" s="13"/>
      <c r="C139" s="13"/>
      <c r="D139" s="13"/>
      <c r="E139" s="13"/>
      <c r="F139" s="13"/>
      <c r="G139" s="13"/>
      <c r="H139" s="13"/>
      <c r="I139" s="13"/>
      <c r="J139" s="13"/>
      <c r="K139" s="11"/>
      <c r="L139" s="11"/>
      <c r="M139" s="30"/>
      <c r="N139" s="30"/>
      <c r="O139" s="30"/>
      <c r="P139" s="30"/>
      <c r="Q139" s="11"/>
      <c r="R139" s="11" t="s">
        <v>127</v>
      </c>
      <c r="S139" s="13"/>
      <c r="T139" s="27"/>
      <c r="U139" s="27"/>
      <c r="V139" s="23"/>
      <c r="W139" s="23"/>
      <c r="X139" s="33"/>
      <c r="Y139" s="23"/>
      <c r="Z139" s="23"/>
      <c r="AA139" s="23"/>
      <c r="AB139" s="23"/>
      <c r="AC139" s="25"/>
      <c r="AD139" s="33"/>
      <c r="AE139" s="33"/>
      <c r="AF139" s="26"/>
      <c r="AG139" s="23"/>
      <c r="AH139" s="25"/>
      <c r="AI139" s="11" t="s">
        <v>127</v>
      </c>
      <c r="AJ139" s="13"/>
      <c r="AK139" s="30"/>
      <c r="AL139" s="17"/>
      <c r="AM139" s="30"/>
      <c r="AN139" s="30"/>
      <c r="AO139" s="30"/>
      <c r="AP139" s="30"/>
      <c r="AQ139" s="30"/>
      <c r="AR139" s="30"/>
      <c r="AS139" s="135"/>
      <c r="AT139" s="139" t="s">
        <v>127</v>
      </c>
      <c r="AU139" s="139" t="s">
        <v>127</v>
      </c>
      <c r="AV139" s="139">
        <v>0</v>
      </c>
    </row>
    <row r="140" spans="1:48">
      <c r="A140" s="162" t="s">
        <v>198</v>
      </c>
      <c r="B140" s="13" t="s">
        <v>119</v>
      </c>
      <c r="C140" s="12">
        <v>50</v>
      </c>
      <c r="D140" s="12">
        <v>27</v>
      </c>
      <c r="E140" s="12">
        <v>2951</v>
      </c>
      <c r="F140" s="12">
        <v>1543</v>
      </c>
      <c r="G140" s="12">
        <v>3865</v>
      </c>
      <c r="H140" s="12">
        <v>2012</v>
      </c>
      <c r="I140" s="12">
        <v>4043</v>
      </c>
      <c r="J140" s="12">
        <v>2034</v>
      </c>
      <c r="K140" s="29">
        <v>10909</v>
      </c>
      <c r="L140" s="29">
        <v>5616</v>
      </c>
      <c r="M140" s="12">
        <v>5</v>
      </c>
      <c r="N140" s="12">
        <v>250</v>
      </c>
      <c r="O140" s="12">
        <v>280</v>
      </c>
      <c r="P140" s="12">
        <v>287</v>
      </c>
      <c r="Q140" s="29">
        <v>822</v>
      </c>
      <c r="R140" s="162" t="s">
        <v>198</v>
      </c>
      <c r="S140" s="13" t="s">
        <v>119</v>
      </c>
      <c r="T140" s="29">
        <v>174</v>
      </c>
      <c r="U140" s="12">
        <v>44</v>
      </c>
      <c r="V140" s="12">
        <v>0</v>
      </c>
      <c r="W140" s="12">
        <v>177</v>
      </c>
      <c r="X140" s="12">
        <v>1</v>
      </c>
      <c r="Y140" s="12">
        <v>38</v>
      </c>
      <c r="Z140" s="12">
        <v>9</v>
      </c>
      <c r="AA140" s="12">
        <v>384</v>
      </c>
      <c r="AB140" s="12">
        <v>0</v>
      </c>
      <c r="AC140" s="22">
        <v>432</v>
      </c>
      <c r="AD140" s="12">
        <v>395</v>
      </c>
      <c r="AE140" s="12">
        <v>269</v>
      </c>
      <c r="AF140" s="29">
        <v>273</v>
      </c>
      <c r="AG140" s="12">
        <v>56</v>
      </c>
      <c r="AH140" s="12">
        <v>296</v>
      </c>
      <c r="AI140" s="162" t="s">
        <v>198</v>
      </c>
      <c r="AJ140" s="13" t="s">
        <v>119</v>
      </c>
      <c r="AK140" s="12">
        <v>1153</v>
      </c>
      <c r="AL140" s="12">
        <v>635</v>
      </c>
      <c r="AM140" s="12">
        <v>646</v>
      </c>
      <c r="AN140" s="12">
        <v>466</v>
      </c>
      <c r="AO140" s="12">
        <v>46</v>
      </c>
      <c r="AP140" s="12">
        <v>300</v>
      </c>
      <c r="AQ140" s="12">
        <v>101</v>
      </c>
      <c r="AR140" s="12">
        <v>98</v>
      </c>
      <c r="AS140" s="135"/>
      <c r="AT140" s="139" t="s">
        <v>198</v>
      </c>
      <c r="AU140" s="139" t="s">
        <v>4296</v>
      </c>
      <c r="AV140" s="139">
        <v>2445</v>
      </c>
    </row>
    <row r="141" spans="1:48">
      <c r="A141" s="162"/>
      <c r="B141" s="13" t="s">
        <v>120</v>
      </c>
      <c r="C141" s="12">
        <v>0</v>
      </c>
      <c r="D141" s="12">
        <v>0</v>
      </c>
      <c r="E141" s="12">
        <v>314</v>
      </c>
      <c r="F141" s="12">
        <v>163</v>
      </c>
      <c r="G141" s="12">
        <v>413</v>
      </c>
      <c r="H141" s="12">
        <v>203</v>
      </c>
      <c r="I141" s="12">
        <v>384</v>
      </c>
      <c r="J141" s="12">
        <v>200</v>
      </c>
      <c r="K141" s="29">
        <v>1111</v>
      </c>
      <c r="L141" s="29">
        <v>566</v>
      </c>
      <c r="M141" s="12">
        <v>0</v>
      </c>
      <c r="N141" s="12">
        <v>9</v>
      </c>
      <c r="O141" s="12">
        <v>9</v>
      </c>
      <c r="P141" s="12">
        <v>9</v>
      </c>
      <c r="Q141" s="29">
        <v>27</v>
      </c>
      <c r="R141" s="162"/>
      <c r="S141" s="13" t="s">
        <v>120</v>
      </c>
      <c r="T141" s="29">
        <v>13</v>
      </c>
      <c r="U141" s="12">
        <v>7</v>
      </c>
      <c r="V141" s="12">
        <v>3</v>
      </c>
      <c r="W141" s="12">
        <v>0</v>
      </c>
      <c r="X141" s="12">
        <v>1</v>
      </c>
      <c r="Y141" s="12">
        <v>21</v>
      </c>
      <c r="Z141" s="12">
        <v>3</v>
      </c>
      <c r="AA141" s="12">
        <v>16</v>
      </c>
      <c r="AB141" s="12">
        <v>0</v>
      </c>
      <c r="AC141" s="22">
        <v>41</v>
      </c>
      <c r="AD141" s="12">
        <v>40</v>
      </c>
      <c r="AE141" s="12">
        <v>28</v>
      </c>
      <c r="AF141" s="29">
        <v>5</v>
      </c>
      <c r="AG141" s="12">
        <v>2</v>
      </c>
      <c r="AH141" s="12">
        <v>6</v>
      </c>
      <c r="AI141" s="162"/>
      <c r="AJ141" s="13" t="s">
        <v>120</v>
      </c>
      <c r="AK141" s="12">
        <v>287</v>
      </c>
      <c r="AL141" s="12">
        <v>137</v>
      </c>
      <c r="AM141" s="12">
        <v>0</v>
      </c>
      <c r="AN141" s="12">
        <v>2</v>
      </c>
      <c r="AO141" s="12">
        <v>10</v>
      </c>
      <c r="AP141" s="12">
        <v>15</v>
      </c>
      <c r="AQ141" s="12">
        <v>10</v>
      </c>
      <c r="AR141" s="12">
        <v>9</v>
      </c>
      <c r="AS141" s="135"/>
      <c r="AT141" s="139" t="s">
        <v>198</v>
      </c>
      <c r="AU141" s="139" t="s">
        <v>4297</v>
      </c>
      <c r="AV141" s="139">
        <v>287</v>
      </c>
    </row>
    <row r="142" spans="1:48">
      <c r="A142" s="162"/>
      <c r="B142" s="34" t="s">
        <v>102</v>
      </c>
      <c r="C142" s="35">
        <v>50</v>
      </c>
      <c r="D142" s="35">
        <v>27</v>
      </c>
      <c r="E142" s="35">
        <v>3265</v>
      </c>
      <c r="F142" s="35">
        <v>1706</v>
      </c>
      <c r="G142" s="35">
        <v>4278</v>
      </c>
      <c r="H142" s="35">
        <v>2215</v>
      </c>
      <c r="I142" s="35">
        <v>4427</v>
      </c>
      <c r="J142" s="35">
        <v>2234</v>
      </c>
      <c r="K142" s="35">
        <v>12020</v>
      </c>
      <c r="L142" s="35">
        <v>6182</v>
      </c>
      <c r="M142" s="35">
        <v>5</v>
      </c>
      <c r="N142" s="35">
        <v>259</v>
      </c>
      <c r="O142" s="35">
        <v>289</v>
      </c>
      <c r="P142" s="35">
        <v>296</v>
      </c>
      <c r="Q142" s="35">
        <v>849</v>
      </c>
      <c r="R142" s="162"/>
      <c r="S142" s="34" t="s">
        <v>102</v>
      </c>
      <c r="T142" s="35">
        <v>187</v>
      </c>
      <c r="U142" s="35">
        <v>51</v>
      </c>
      <c r="V142" s="35">
        <v>3</v>
      </c>
      <c r="W142" s="35">
        <v>177</v>
      </c>
      <c r="X142" s="35">
        <v>2</v>
      </c>
      <c r="Y142" s="35">
        <v>59</v>
      </c>
      <c r="Z142" s="35">
        <v>12</v>
      </c>
      <c r="AA142" s="35">
        <v>400</v>
      </c>
      <c r="AB142" s="35">
        <v>0</v>
      </c>
      <c r="AC142" s="35">
        <v>473</v>
      </c>
      <c r="AD142" s="35">
        <v>435</v>
      </c>
      <c r="AE142" s="35">
        <v>297</v>
      </c>
      <c r="AF142" s="35">
        <v>278</v>
      </c>
      <c r="AG142" s="35">
        <v>58</v>
      </c>
      <c r="AH142" s="35">
        <v>302</v>
      </c>
      <c r="AI142" s="162"/>
      <c r="AJ142" s="34" t="s">
        <v>102</v>
      </c>
      <c r="AK142" s="35">
        <v>1440</v>
      </c>
      <c r="AL142" s="35">
        <v>772</v>
      </c>
      <c r="AM142" s="35">
        <v>646</v>
      </c>
      <c r="AN142" s="35">
        <v>468</v>
      </c>
      <c r="AO142" s="35">
        <v>56</v>
      </c>
      <c r="AP142" s="35">
        <v>315</v>
      </c>
      <c r="AQ142" s="35">
        <v>111</v>
      </c>
      <c r="AR142" s="35">
        <v>107</v>
      </c>
      <c r="AS142" s="135"/>
      <c r="AT142" s="139" t="s">
        <v>198</v>
      </c>
      <c r="AU142" s="139" t="s">
        <v>4298</v>
      </c>
      <c r="AV142" s="139">
        <v>2732</v>
      </c>
    </row>
    <row r="143" spans="1:48" ht="14.45" customHeight="1">
      <c r="A143" s="162" t="s">
        <v>199</v>
      </c>
      <c r="B143" s="13" t="s">
        <v>119</v>
      </c>
      <c r="C143" s="12">
        <v>12</v>
      </c>
      <c r="D143" s="12">
        <v>5</v>
      </c>
      <c r="E143" s="12">
        <v>2425</v>
      </c>
      <c r="F143" s="12">
        <v>1252</v>
      </c>
      <c r="G143" s="12">
        <v>2617</v>
      </c>
      <c r="H143" s="12">
        <v>1344</v>
      </c>
      <c r="I143" s="12">
        <v>2657</v>
      </c>
      <c r="J143" s="12">
        <v>1360</v>
      </c>
      <c r="K143" s="29">
        <v>7711</v>
      </c>
      <c r="L143" s="29">
        <v>3961</v>
      </c>
      <c r="M143" s="12">
        <v>1</v>
      </c>
      <c r="N143" s="12">
        <v>160</v>
      </c>
      <c r="O143" s="12">
        <v>164</v>
      </c>
      <c r="P143" s="12">
        <v>159</v>
      </c>
      <c r="Q143" s="29">
        <v>484</v>
      </c>
      <c r="R143" s="162" t="s">
        <v>199</v>
      </c>
      <c r="S143" s="13" t="s">
        <v>119</v>
      </c>
      <c r="T143" s="29">
        <v>198</v>
      </c>
      <c r="U143" s="12">
        <v>33</v>
      </c>
      <c r="V143" s="12">
        <v>0</v>
      </c>
      <c r="W143" s="12">
        <v>26</v>
      </c>
      <c r="X143" s="12">
        <v>1</v>
      </c>
      <c r="Y143" s="12">
        <v>23</v>
      </c>
      <c r="Z143" s="12">
        <v>52</v>
      </c>
      <c r="AA143" s="12">
        <v>165</v>
      </c>
      <c r="AB143" s="12">
        <v>0</v>
      </c>
      <c r="AC143" s="22">
        <v>241</v>
      </c>
      <c r="AD143" s="12">
        <v>219</v>
      </c>
      <c r="AE143" s="12">
        <v>124</v>
      </c>
      <c r="AF143" s="29">
        <v>152</v>
      </c>
      <c r="AG143" s="12">
        <v>28</v>
      </c>
      <c r="AH143" s="12">
        <v>165</v>
      </c>
      <c r="AI143" s="162" t="s">
        <v>199</v>
      </c>
      <c r="AJ143" s="13" t="s">
        <v>119</v>
      </c>
      <c r="AK143" s="12">
        <v>2333</v>
      </c>
      <c r="AL143" s="12">
        <v>796</v>
      </c>
      <c r="AM143" s="12">
        <v>599</v>
      </c>
      <c r="AN143" s="12">
        <v>149</v>
      </c>
      <c r="AO143" s="12">
        <v>73</v>
      </c>
      <c r="AP143" s="12">
        <v>219</v>
      </c>
      <c r="AQ143" s="12">
        <v>124</v>
      </c>
      <c r="AR143" s="12">
        <v>114</v>
      </c>
      <c r="AS143" s="135"/>
      <c r="AT143" s="139" t="s">
        <v>199</v>
      </c>
      <c r="AU143" s="139" t="s">
        <v>4299</v>
      </c>
      <c r="AV143" s="139">
        <v>3531</v>
      </c>
    </row>
    <row r="144" spans="1:48">
      <c r="A144" s="162"/>
      <c r="B144" s="13" t="s">
        <v>120</v>
      </c>
      <c r="C144" s="12">
        <v>0</v>
      </c>
      <c r="D144" s="12">
        <v>0</v>
      </c>
      <c r="E144" s="12">
        <v>316</v>
      </c>
      <c r="F144" s="12">
        <v>148</v>
      </c>
      <c r="G144" s="12">
        <v>286</v>
      </c>
      <c r="H144" s="12">
        <v>143</v>
      </c>
      <c r="I144" s="12">
        <v>327</v>
      </c>
      <c r="J144" s="12">
        <v>150</v>
      </c>
      <c r="K144" s="29">
        <v>929</v>
      </c>
      <c r="L144" s="29">
        <v>441</v>
      </c>
      <c r="M144" s="12">
        <v>0</v>
      </c>
      <c r="N144" s="12">
        <v>15</v>
      </c>
      <c r="O144" s="12">
        <v>15</v>
      </c>
      <c r="P144" s="12">
        <v>15</v>
      </c>
      <c r="Q144" s="29">
        <v>45</v>
      </c>
      <c r="R144" s="162"/>
      <c r="S144" s="13" t="s">
        <v>120</v>
      </c>
      <c r="T144" s="29">
        <v>37</v>
      </c>
      <c r="U144" s="12">
        <v>11</v>
      </c>
      <c r="V144" s="12">
        <v>0</v>
      </c>
      <c r="W144" s="12">
        <v>1</v>
      </c>
      <c r="X144" s="12">
        <v>0</v>
      </c>
      <c r="Y144" s="12">
        <v>8</v>
      </c>
      <c r="Z144" s="12">
        <v>8</v>
      </c>
      <c r="AA144" s="12">
        <v>11</v>
      </c>
      <c r="AB144" s="12">
        <v>0</v>
      </c>
      <c r="AC144" s="22">
        <v>27</v>
      </c>
      <c r="AD144" s="12">
        <v>26</v>
      </c>
      <c r="AE144" s="12">
        <v>16</v>
      </c>
      <c r="AF144" s="29">
        <v>17</v>
      </c>
      <c r="AG144" s="12">
        <v>7</v>
      </c>
      <c r="AH144" s="12">
        <v>15</v>
      </c>
      <c r="AI144" s="162"/>
      <c r="AJ144" s="13" t="s">
        <v>120</v>
      </c>
      <c r="AK144" s="12">
        <v>483</v>
      </c>
      <c r="AL144" s="12">
        <v>138</v>
      </c>
      <c r="AM144" s="12">
        <v>46</v>
      </c>
      <c r="AN144" s="12">
        <v>19</v>
      </c>
      <c r="AO144" s="12">
        <v>15</v>
      </c>
      <c r="AP144" s="12">
        <v>35</v>
      </c>
      <c r="AQ144" s="12">
        <v>17</v>
      </c>
      <c r="AR144" s="12">
        <v>13</v>
      </c>
      <c r="AS144" s="135"/>
      <c r="AT144" s="139" t="s">
        <v>199</v>
      </c>
      <c r="AU144" s="139" t="s">
        <v>4300</v>
      </c>
      <c r="AV144" s="139">
        <v>575</v>
      </c>
    </row>
    <row r="145" spans="1:48">
      <c r="A145" s="162"/>
      <c r="B145" s="34" t="s">
        <v>102</v>
      </c>
      <c r="C145" s="35">
        <v>12</v>
      </c>
      <c r="D145" s="35">
        <v>5</v>
      </c>
      <c r="E145" s="35">
        <v>2741</v>
      </c>
      <c r="F145" s="35">
        <v>1400</v>
      </c>
      <c r="G145" s="35">
        <v>2903</v>
      </c>
      <c r="H145" s="35">
        <v>1487</v>
      </c>
      <c r="I145" s="35">
        <v>2984</v>
      </c>
      <c r="J145" s="35">
        <v>1510</v>
      </c>
      <c r="K145" s="35">
        <v>8640</v>
      </c>
      <c r="L145" s="35">
        <v>4402</v>
      </c>
      <c r="M145" s="35">
        <v>1</v>
      </c>
      <c r="N145" s="35">
        <v>175</v>
      </c>
      <c r="O145" s="35">
        <v>179</v>
      </c>
      <c r="P145" s="35">
        <v>174</v>
      </c>
      <c r="Q145" s="35">
        <v>529</v>
      </c>
      <c r="R145" s="162"/>
      <c r="S145" s="34" t="s">
        <v>102</v>
      </c>
      <c r="T145" s="35">
        <v>235</v>
      </c>
      <c r="U145" s="35">
        <v>44</v>
      </c>
      <c r="V145" s="35">
        <v>0</v>
      </c>
      <c r="W145" s="35">
        <v>27</v>
      </c>
      <c r="X145" s="35">
        <v>1</v>
      </c>
      <c r="Y145" s="35">
        <v>31</v>
      </c>
      <c r="Z145" s="35">
        <v>60</v>
      </c>
      <c r="AA145" s="35">
        <v>176</v>
      </c>
      <c r="AB145" s="35">
        <v>0</v>
      </c>
      <c r="AC145" s="35">
        <v>268</v>
      </c>
      <c r="AD145" s="35">
        <v>245</v>
      </c>
      <c r="AE145" s="35">
        <v>140</v>
      </c>
      <c r="AF145" s="35">
        <v>169</v>
      </c>
      <c r="AG145" s="35">
        <v>35</v>
      </c>
      <c r="AH145" s="35">
        <v>180</v>
      </c>
      <c r="AI145" s="162"/>
      <c r="AJ145" s="34" t="s">
        <v>102</v>
      </c>
      <c r="AK145" s="35">
        <v>2816</v>
      </c>
      <c r="AL145" s="35">
        <v>934</v>
      </c>
      <c r="AM145" s="35">
        <v>645</v>
      </c>
      <c r="AN145" s="35">
        <v>168</v>
      </c>
      <c r="AO145" s="35">
        <v>88</v>
      </c>
      <c r="AP145" s="35">
        <v>254</v>
      </c>
      <c r="AQ145" s="35">
        <v>141</v>
      </c>
      <c r="AR145" s="35">
        <v>127</v>
      </c>
      <c r="AS145" s="135"/>
      <c r="AT145" s="139" t="s">
        <v>199</v>
      </c>
      <c r="AU145" s="139" t="s">
        <v>4301</v>
      </c>
      <c r="AV145" s="139">
        <v>4106</v>
      </c>
    </row>
    <row r="146" spans="1:48" ht="14.45" customHeight="1">
      <c r="A146" s="162" t="s">
        <v>200</v>
      </c>
      <c r="B146" s="13" t="s">
        <v>119</v>
      </c>
      <c r="C146" s="12">
        <v>0</v>
      </c>
      <c r="D146" s="12">
        <v>0</v>
      </c>
      <c r="E146" s="12">
        <v>1380</v>
      </c>
      <c r="F146" s="12">
        <v>728</v>
      </c>
      <c r="G146" s="12">
        <v>2334</v>
      </c>
      <c r="H146" s="12">
        <v>1212</v>
      </c>
      <c r="I146" s="12">
        <v>2482</v>
      </c>
      <c r="J146" s="12">
        <v>1261</v>
      </c>
      <c r="K146" s="29">
        <v>6196</v>
      </c>
      <c r="L146" s="29">
        <v>3201</v>
      </c>
      <c r="M146" s="12">
        <v>0</v>
      </c>
      <c r="N146" s="12">
        <v>106</v>
      </c>
      <c r="O146" s="12">
        <v>123</v>
      </c>
      <c r="P146" s="12">
        <v>129</v>
      </c>
      <c r="Q146" s="29">
        <v>358</v>
      </c>
      <c r="R146" s="162" t="s">
        <v>200</v>
      </c>
      <c r="S146" s="13" t="s">
        <v>119</v>
      </c>
      <c r="T146" s="29">
        <v>86</v>
      </c>
      <c r="U146" s="12">
        <v>10</v>
      </c>
      <c r="V146" s="12">
        <v>0</v>
      </c>
      <c r="W146" s="12">
        <v>112</v>
      </c>
      <c r="X146" s="12">
        <v>0</v>
      </c>
      <c r="Y146" s="12">
        <v>32</v>
      </c>
      <c r="Z146" s="12">
        <v>26</v>
      </c>
      <c r="AA146" s="12">
        <v>165</v>
      </c>
      <c r="AB146" s="12">
        <v>0</v>
      </c>
      <c r="AC146" s="22">
        <v>223</v>
      </c>
      <c r="AD146" s="12">
        <v>208</v>
      </c>
      <c r="AE146" s="12">
        <v>177</v>
      </c>
      <c r="AF146" s="29">
        <v>128</v>
      </c>
      <c r="AG146" s="12">
        <v>29</v>
      </c>
      <c r="AH146" s="12">
        <v>129</v>
      </c>
      <c r="AI146" s="162" t="s">
        <v>200</v>
      </c>
      <c r="AJ146" s="13" t="s">
        <v>119</v>
      </c>
      <c r="AK146" s="12">
        <v>832</v>
      </c>
      <c r="AL146" s="12">
        <v>396</v>
      </c>
      <c r="AM146" s="12">
        <v>882</v>
      </c>
      <c r="AN146" s="12">
        <v>237</v>
      </c>
      <c r="AO146" s="12">
        <v>27</v>
      </c>
      <c r="AP146" s="12">
        <v>197</v>
      </c>
      <c r="AQ146" s="12">
        <v>50</v>
      </c>
      <c r="AR146" s="12">
        <v>53</v>
      </c>
      <c r="AS146" s="135"/>
      <c r="AT146" s="139" t="s">
        <v>200</v>
      </c>
      <c r="AU146" s="139" t="s">
        <v>4302</v>
      </c>
      <c r="AV146" s="139">
        <v>2596</v>
      </c>
    </row>
    <row r="147" spans="1:48">
      <c r="A147" s="162"/>
      <c r="B147" s="13" t="s">
        <v>120</v>
      </c>
      <c r="C147" s="12">
        <v>0</v>
      </c>
      <c r="D147" s="12">
        <v>0</v>
      </c>
      <c r="E147" s="12">
        <v>133</v>
      </c>
      <c r="F147" s="12">
        <v>64</v>
      </c>
      <c r="G147" s="12">
        <v>295</v>
      </c>
      <c r="H147" s="12">
        <v>146</v>
      </c>
      <c r="I147" s="12">
        <v>294</v>
      </c>
      <c r="J147" s="12">
        <v>159</v>
      </c>
      <c r="K147" s="29">
        <v>722</v>
      </c>
      <c r="L147" s="29">
        <v>369</v>
      </c>
      <c r="M147" s="12">
        <v>0</v>
      </c>
      <c r="N147" s="12">
        <v>9</v>
      </c>
      <c r="O147" s="12">
        <v>15</v>
      </c>
      <c r="P147" s="12">
        <v>15</v>
      </c>
      <c r="Q147" s="29">
        <v>39</v>
      </c>
      <c r="R147" s="162"/>
      <c r="S147" s="13" t="s">
        <v>120</v>
      </c>
      <c r="T147" s="29">
        <v>12</v>
      </c>
      <c r="U147" s="12">
        <v>5</v>
      </c>
      <c r="V147" s="12">
        <v>0</v>
      </c>
      <c r="W147" s="12">
        <v>3</v>
      </c>
      <c r="X147" s="12">
        <v>0</v>
      </c>
      <c r="Y147" s="12">
        <v>11</v>
      </c>
      <c r="Z147" s="12">
        <v>5</v>
      </c>
      <c r="AA147" s="12">
        <v>10</v>
      </c>
      <c r="AB147" s="12">
        <v>0</v>
      </c>
      <c r="AC147" s="22">
        <v>26</v>
      </c>
      <c r="AD147" s="12">
        <v>26</v>
      </c>
      <c r="AE147" s="12">
        <v>24</v>
      </c>
      <c r="AF147" s="29">
        <v>14</v>
      </c>
      <c r="AG147" s="12">
        <v>11</v>
      </c>
      <c r="AH147" s="12">
        <v>14</v>
      </c>
      <c r="AI147" s="162"/>
      <c r="AJ147" s="13" t="s">
        <v>120</v>
      </c>
      <c r="AK147" s="12">
        <v>276</v>
      </c>
      <c r="AL147" s="12">
        <v>148</v>
      </c>
      <c r="AM147" s="12">
        <v>64</v>
      </c>
      <c r="AN147" s="12">
        <v>8</v>
      </c>
      <c r="AO147" s="12">
        <v>14</v>
      </c>
      <c r="AP147" s="12">
        <v>21</v>
      </c>
      <c r="AQ147" s="12">
        <v>15</v>
      </c>
      <c r="AR147" s="12">
        <v>14</v>
      </c>
      <c r="AS147" s="135"/>
      <c r="AT147" s="139" t="s">
        <v>200</v>
      </c>
      <c r="AU147" s="139" t="s">
        <v>4303</v>
      </c>
      <c r="AV147" s="139">
        <v>404</v>
      </c>
    </row>
    <row r="148" spans="1:48">
      <c r="A148" s="162"/>
      <c r="B148" s="34" t="s">
        <v>102</v>
      </c>
      <c r="C148" s="35">
        <v>0</v>
      </c>
      <c r="D148" s="35">
        <v>0</v>
      </c>
      <c r="E148" s="35">
        <v>1513</v>
      </c>
      <c r="F148" s="35">
        <v>792</v>
      </c>
      <c r="G148" s="35">
        <v>2629</v>
      </c>
      <c r="H148" s="35">
        <v>1358</v>
      </c>
      <c r="I148" s="35">
        <v>2776</v>
      </c>
      <c r="J148" s="35">
        <v>1420</v>
      </c>
      <c r="K148" s="35">
        <v>6918</v>
      </c>
      <c r="L148" s="35">
        <v>3570</v>
      </c>
      <c r="M148" s="35">
        <v>0</v>
      </c>
      <c r="N148" s="35">
        <v>115</v>
      </c>
      <c r="O148" s="35">
        <v>138</v>
      </c>
      <c r="P148" s="35">
        <v>144</v>
      </c>
      <c r="Q148" s="35">
        <v>397</v>
      </c>
      <c r="R148" s="162"/>
      <c r="S148" s="34" t="s">
        <v>102</v>
      </c>
      <c r="T148" s="35">
        <v>98</v>
      </c>
      <c r="U148" s="35">
        <v>15</v>
      </c>
      <c r="V148" s="35">
        <v>0</v>
      </c>
      <c r="W148" s="35">
        <v>115</v>
      </c>
      <c r="X148" s="35">
        <v>0</v>
      </c>
      <c r="Y148" s="35">
        <v>43</v>
      </c>
      <c r="Z148" s="35">
        <v>31</v>
      </c>
      <c r="AA148" s="35">
        <v>175</v>
      </c>
      <c r="AB148" s="35">
        <v>0</v>
      </c>
      <c r="AC148" s="35">
        <v>249</v>
      </c>
      <c r="AD148" s="35">
        <v>234</v>
      </c>
      <c r="AE148" s="35">
        <v>201</v>
      </c>
      <c r="AF148" s="35">
        <v>142</v>
      </c>
      <c r="AG148" s="35">
        <v>40</v>
      </c>
      <c r="AH148" s="35">
        <v>143</v>
      </c>
      <c r="AI148" s="162"/>
      <c r="AJ148" s="34" t="s">
        <v>102</v>
      </c>
      <c r="AK148" s="35">
        <v>1108</v>
      </c>
      <c r="AL148" s="35">
        <v>544</v>
      </c>
      <c r="AM148" s="35">
        <v>946</v>
      </c>
      <c r="AN148" s="35">
        <v>245</v>
      </c>
      <c r="AO148" s="35">
        <v>41</v>
      </c>
      <c r="AP148" s="35">
        <v>218</v>
      </c>
      <c r="AQ148" s="35">
        <v>65</v>
      </c>
      <c r="AR148" s="35">
        <v>67</v>
      </c>
      <c r="AS148" s="135"/>
      <c r="AT148" s="139" t="s">
        <v>200</v>
      </c>
      <c r="AU148" s="139" t="s">
        <v>4304</v>
      </c>
      <c r="AV148" s="139">
        <v>3000</v>
      </c>
    </row>
    <row r="149" spans="1:48">
      <c r="A149" s="162" t="s">
        <v>201</v>
      </c>
      <c r="B149" s="13" t="s">
        <v>119</v>
      </c>
      <c r="C149" s="12">
        <v>0</v>
      </c>
      <c r="D149" s="12">
        <v>0</v>
      </c>
      <c r="E149" s="12">
        <v>0</v>
      </c>
      <c r="F149" s="12">
        <v>0</v>
      </c>
      <c r="G149" s="12">
        <v>0</v>
      </c>
      <c r="H149" s="12">
        <v>0</v>
      </c>
      <c r="I149" s="12">
        <v>0</v>
      </c>
      <c r="J149" s="12">
        <v>0</v>
      </c>
      <c r="K149" s="29">
        <v>0</v>
      </c>
      <c r="L149" s="29">
        <v>0</v>
      </c>
      <c r="M149" s="12">
        <v>0</v>
      </c>
      <c r="N149" s="12">
        <v>0</v>
      </c>
      <c r="O149" s="12">
        <v>0</v>
      </c>
      <c r="P149" s="12">
        <v>0</v>
      </c>
      <c r="Q149" s="29">
        <v>0</v>
      </c>
      <c r="R149" s="162" t="s">
        <v>201</v>
      </c>
      <c r="S149" s="13" t="s">
        <v>119</v>
      </c>
      <c r="T149" s="29">
        <v>0</v>
      </c>
      <c r="U149" s="12">
        <v>0</v>
      </c>
      <c r="V149" s="12">
        <v>0</v>
      </c>
      <c r="W149" s="12">
        <v>0</v>
      </c>
      <c r="X149" s="12">
        <v>0</v>
      </c>
      <c r="Y149" s="12">
        <v>0</v>
      </c>
      <c r="Z149" s="12">
        <v>0</v>
      </c>
      <c r="AA149" s="12">
        <v>0</v>
      </c>
      <c r="AB149" s="12">
        <v>0</v>
      </c>
      <c r="AC149" s="22">
        <v>0</v>
      </c>
      <c r="AD149" s="12">
        <v>0</v>
      </c>
      <c r="AE149" s="12">
        <v>0</v>
      </c>
      <c r="AF149" s="29">
        <v>0</v>
      </c>
      <c r="AG149" s="12">
        <v>0</v>
      </c>
      <c r="AH149" s="12">
        <v>0</v>
      </c>
      <c r="AI149" s="162" t="s">
        <v>201</v>
      </c>
      <c r="AJ149" s="13" t="s">
        <v>119</v>
      </c>
      <c r="AK149" s="12">
        <v>0</v>
      </c>
      <c r="AL149" s="12">
        <v>0</v>
      </c>
      <c r="AM149" s="12">
        <v>0</v>
      </c>
      <c r="AN149" s="12">
        <v>0</v>
      </c>
      <c r="AO149" s="12">
        <v>0</v>
      </c>
      <c r="AP149" s="12">
        <v>0</v>
      </c>
      <c r="AQ149" s="12">
        <v>0</v>
      </c>
      <c r="AR149" s="12">
        <v>0</v>
      </c>
      <c r="AS149" s="135"/>
      <c r="AT149" s="139" t="s">
        <v>201</v>
      </c>
      <c r="AU149" s="139" t="s">
        <v>4305</v>
      </c>
      <c r="AV149" s="139">
        <v>0</v>
      </c>
    </row>
    <row r="150" spans="1:48">
      <c r="A150" s="162"/>
      <c r="B150" s="13" t="s">
        <v>120</v>
      </c>
      <c r="C150" s="12">
        <v>0</v>
      </c>
      <c r="D150" s="12">
        <v>0</v>
      </c>
      <c r="E150" s="12">
        <v>347</v>
      </c>
      <c r="F150" s="12">
        <v>169</v>
      </c>
      <c r="G150" s="12">
        <v>335</v>
      </c>
      <c r="H150" s="12">
        <v>165</v>
      </c>
      <c r="I150" s="12">
        <v>381</v>
      </c>
      <c r="J150" s="12">
        <v>200</v>
      </c>
      <c r="K150" s="29">
        <v>1063</v>
      </c>
      <c r="L150" s="29">
        <v>534</v>
      </c>
      <c r="M150" s="12">
        <v>0</v>
      </c>
      <c r="N150" s="12">
        <v>19</v>
      </c>
      <c r="O150" s="12">
        <v>19</v>
      </c>
      <c r="P150" s="12">
        <v>18</v>
      </c>
      <c r="Q150" s="29">
        <v>56</v>
      </c>
      <c r="R150" s="162"/>
      <c r="S150" s="13" t="s">
        <v>120</v>
      </c>
      <c r="T150" s="29">
        <v>29</v>
      </c>
      <c r="U150" s="12">
        <v>14</v>
      </c>
      <c r="V150" s="12">
        <v>8</v>
      </c>
      <c r="W150" s="12">
        <v>7</v>
      </c>
      <c r="X150" s="12">
        <v>0</v>
      </c>
      <c r="Y150" s="12">
        <v>6</v>
      </c>
      <c r="Z150" s="12">
        <v>12</v>
      </c>
      <c r="AA150" s="12">
        <v>29</v>
      </c>
      <c r="AB150" s="12">
        <v>0</v>
      </c>
      <c r="AC150" s="22">
        <v>47</v>
      </c>
      <c r="AD150" s="12">
        <v>44</v>
      </c>
      <c r="AE150" s="12">
        <v>47</v>
      </c>
      <c r="AF150" s="29">
        <v>18</v>
      </c>
      <c r="AG150" s="12">
        <v>9</v>
      </c>
      <c r="AH150" s="12">
        <v>18</v>
      </c>
      <c r="AI150" s="162"/>
      <c r="AJ150" s="13" t="s">
        <v>120</v>
      </c>
      <c r="AK150" s="12">
        <v>327</v>
      </c>
      <c r="AL150" s="12">
        <v>141</v>
      </c>
      <c r="AM150" s="12">
        <v>133</v>
      </c>
      <c r="AN150" s="12">
        <v>46</v>
      </c>
      <c r="AO150" s="12">
        <v>19</v>
      </c>
      <c r="AP150" s="12">
        <v>42</v>
      </c>
      <c r="AQ150" s="12">
        <v>36</v>
      </c>
      <c r="AR150" s="12">
        <v>38</v>
      </c>
      <c r="AS150" s="135"/>
      <c r="AT150" s="139" t="s">
        <v>201</v>
      </c>
      <c r="AU150" s="139" t="s">
        <v>4306</v>
      </c>
      <c r="AV150" s="139">
        <v>593</v>
      </c>
    </row>
    <row r="151" spans="1:48">
      <c r="A151" s="162"/>
      <c r="B151" s="34" t="s">
        <v>102</v>
      </c>
      <c r="C151" s="35">
        <v>0</v>
      </c>
      <c r="D151" s="35">
        <v>0</v>
      </c>
      <c r="E151" s="35">
        <v>347</v>
      </c>
      <c r="F151" s="35">
        <v>169</v>
      </c>
      <c r="G151" s="35">
        <v>335</v>
      </c>
      <c r="H151" s="35">
        <v>165</v>
      </c>
      <c r="I151" s="35">
        <v>381</v>
      </c>
      <c r="J151" s="35">
        <v>200</v>
      </c>
      <c r="K151" s="35">
        <v>1063</v>
      </c>
      <c r="L151" s="35">
        <v>534</v>
      </c>
      <c r="M151" s="35">
        <v>0</v>
      </c>
      <c r="N151" s="35">
        <v>19</v>
      </c>
      <c r="O151" s="35">
        <v>19</v>
      </c>
      <c r="P151" s="35">
        <v>18</v>
      </c>
      <c r="Q151" s="35">
        <v>56</v>
      </c>
      <c r="R151" s="162"/>
      <c r="S151" s="34" t="s">
        <v>102</v>
      </c>
      <c r="T151" s="35">
        <v>29</v>
      </c>
      <c r="U151" s="35">
        <v>14</v>
      </c>
      <c r="V151" s="35">
        <v>8</v>
      </c>
      <c r="W151" s="35">
        <v>7</v>
      </c>
      <c r="X151" s="35">
        <v>0</v>
      </c>
      <c r="Y151" s="35">
        <v>6</v>
      </c>
      <c r="Z151" s="35">
        <v>12</v>
      </c>
      <c r="AA151" s="35">
        <v>29</v>
      </c>
      <c r="AB151" s="35">
        <v>0</v>
      </c>
      <c r="AC151" s="35">
        <v>47</v>
      </c>
      <c r="AD151" s="35">
        <v>44</v>
      </c>
      <c r="AE151" s="35">
        <v>47</v>
      </c>
      <c r="AF151" s="35">
        <v>18</v>
      </c>
      <c r="AG151" s="35">
        <v>9</v>
      </c>
      <c r="AH151" s="35">
        <v>18</v>
      </c>
      <c r="AI151" s="162"/>
      <c r="AJ151" s="34" t="s">
        <v>102</v>
      </c>
      <c r="AK151" s="35">
        <v>327</v>
      </c>
      <c r="AL151" s="35">
        <v>141</v>
      </c>
      <c r="AM151" s="35">
        <v>133</v>
      </c>
      <c r="AN151" s="35">
        <v>46</v>
      </c>
      <c r="AO151" s="35">
        <v>19</v>
      </c>
      <c r="AP151" s="35">
        <v>42</v>
      </c>
      <c r="AQ151" s="35">
        <v>36</v>
      </c>
      <c r="AR151" s="35">
        <v>38</v>
      </c>
      <c r="AS151" s="135"/>
      <c r="AT151" s="139" t="s">
        <v>201</v>
      </c>
      <c r="AU151" s="139" t="s">
        <v>4307</v>
      </c>
      <c r="AV151" s="139">
        <v>593</v>
      </c>
    </row>
    <row r="152" spans="1:48" ht="14.45" customHeight="1">
      <c r="A152" s="162" t="s">
        <v>202</v>
      </c>
      <c r="B152" s="13" t="s">
        <v>119</v>
      </c>
      <c r="C152" s="12">
        <v>0</v>
      </c>
      <c r="D152" s="12">
        <v>0</v>
      </c>
      <c r="E152" s="12">
        <v>2559</v>
      </c>
      <c r="F152" s="12">
        <v>1332</v>
      </c>
      <c r="G152" s="12">
        <v>2780</v>
      </c>
      <c r="H152" s="12">
        <v>1424</v>
      </c>
      <c r="I152" s="12">
        <v>3021</v>
      </c>
      <c r="J152" s="12">
        <v>1501</v>
      </c>
      <c r="K152" s="29">
        <v>8360</v>
      </c>
      <c r="L152" s="29">
        <v>4257</v>
      </c>
      <c r="M152" s="12">
        <v>0</v>
      </c>
      <c r="N152" s="12">
        <v>198</v>
      </c>
      <c r="O152" s="12">
        <v>194</v>
      </c>
      <c r="P152" s="12">
        <v>195</v>
      </c>
      <c r="Q152" s="29">
        <v>587</v>
      </c>
      <c r="R152" s="162" t="s">
        <v>202</v>
      </c>
      <c r="S152" s="13" t="s">
        <v>119</v>
      </c>
      <c r="T152" s="29">
        <v>199</v>
      </c>
      <c r="U152" s="12">
        <v>27</v>
      </c>
      <c r="V152" s="12">
        <v>0</v>
      </c>
      <c r="W152" s="12">
        <v>71</v>
      </c>
      <c r="X152" s="12">
        <v>0</v>
      </c>
      <c r="Y152" s="12">
        <v>34</v>
      </c>
      <c r="Z152" s="12">
        <v>17</v>
      </c>
      <c r="AA152" s="12">
        <v>281</v>
      </c>
      <c r="AB152" s="12">
        <v>5</v>
      </c>
      <c r="AC152" s="22">
        <v>337</v>
      </c>
      <c r="AD152" s="12">
        <v>313</v>
      </c>
      <c r="AE152" s="12">
        <v>315</v>
      </c>
      <c r="AF152" s="29">
        <v>189</v>
      </c>
      <c r="AG152" s="12">
        <v>37</v>
      </c>
      <c r="AH152" s="12">
        <v>190</v>
      </c>
      <c r="AI152" s="162" t="s">
        <v>202</v>
      </c>
      <c r="AJ152" s="13" t="s">
        <v>119</v>
      </c>
      <c r="AK152" s="12">
        <v>808</v>
      </c>
      <c r="AL152" s="12">
        <v>246</v>
      </c>
      <c r="AM152" s="12">
        <v>316</v>
      </c>
      <c r="AN152" s="12">
        <v>159</v>
      </c>
      <c r="AO152" s="12">
        <v>40</v>
      </c>
      <c r="AP152" s="12">
        <v>270</v>
      </c>
      <c r="AQ152" s="12">
        <v>61</v>
      </c>
      <c r="AR152" s="12">
        <v>57</v>
      </c>
      <c r="AS152" s="135"/>
      <c r="AT152" s="139" t="s">
        <v>202</v>
      </c>
      <c r="AU152" s="139" t="s">
        <v>4308</v>
      </c>
      <c r="AV152" s="139">
        <v>1440</v>
      </c>
    </row>
    <row r="153" spans="1:48">
      <c r="A153" s="162"/>
      <c r="B153" s="13" t="s">
        <v>120</v>
      </c>
      <c r="C153" s="12">
        <v>0</v>
      </c>
      <c r="D153" s="12">
        <v>0</v>
      </c>
      <c r="E153" s="12">
        <v>0</v>
      </c>
      <c r="F153" s="12">
        <v>0</v>
      </c>
      <c r="G153" s="12">
        <v>0</v>
      </c>
      <c r="H153" s="12">
        <v>0</v>
      </c>
      <c r="I153" s="12">
        <v>0</v>
      </c>
      <c r="J153" s="12">
        <v>0</v>
      </c>
      <c r="K153" s="29">
        <v>0</v>
      </c>
      <c r="L153" s="29">
        <v>0</v>
      </c>
      <c r="M153" s="12">
        <v>0</v>
      </c>
      <c r="N153" s="12">
        <v>0</v>
      </c>
      <c r="O153" s="12">
        <v>0</v>
      </c>
      <c r="P153" s="12">
        <v>0</v>
      </c>
      <c r="Q153" s="29">
        <v>0</v>
      </c>
      <c r="R153" s="162"/>
      <c r="S153" s="13" t="s">
        <v>120</v>
      </c>
      <c r="T153" s="29">
        <v>0</v>
      </c>
      <c r="U153" s="12">
        <v>0</v>
      </c>
      <c r="V153" s="12">
        <v>0</v>
      </c>
      <c r="W153" s="12">
        <v>0</v>
      </c>
      <c r="X153" s="12">
        <v>0</v>
      </c>
      <c r="Y153" s="12">
        <v>0</v>
      </c>
      <c r="Z153" s="12">
        <v>0</v>
      </c>
      <c r="AA153" s="12">
        <v>0</v>
      </c>
      <c r="AB153" s="12">
        <v>0</v>
      </c>
      <c r="AC153" s="22">
        <v>0</v>
      </c>
      <c r="AD153" s="12">
        <v>0</v>
      </c>
      <c r="AE153" s="12">
        <v>0</v>
      </c>
      <c r="AF153" s="29">
        <v>0</v>
      </c>
      <c r="AG153" s="12">
        <v>0</v>
      </c>
      <c r="AH153" s="12">
        <v>0</v>
      </c>
      <c r="AI153" s="162"/>
      <c r="AJ153" s="13" t="s">
        <v>120</v>
      </c>
      <c r="AK153" s="12">
        <v>0</v>
      </c>
      <c r="AL153" s="12">
        <v>0</v>
      </c>
      <c r="AM153" s="12">
        <v>0</v>
      </c>
      <c r="AN153" s="12">
        <v>0</v>
      </c>
      <c r="AO153" s="12">
        <v>0</v>
      </c>
      <c r="AP153" s="12">
        <v>0</v>
      </c>
      <c r="AQ153" s="12">
        <v>0</v>
      </c>
      <c r="AR153" s="12">
        <v>0</v>
      </c>
      <c r="AS153" s="135"/>
      <c r="AT153" s="139" t="s">
        <v>202</v>
      </c>
      <c r="AU153" s="139" t="s">
        <v>4309</v>
      </c>
      <c r="AV153" s="139">
        <v>0</v>
      </c>
    </row>
    <row r="154" spans="1:48">
      <c r="A154" s="162"/>
      <c r="B154" s="34" t="s">
        <v>102</v>
      </c>
      <c r="C154" s="35">
        <v>0</v>
      </c>
      <c r="D154" s="35">
        <v>0</v>
      </c>
      <c r="E154" s="35">
        <v>2559</v>
      </c>
      <c r="F154" s="35">
        <v>1332</v>
      </c>
      <c r="G154" s="35">
        <v>2780</v>
      </c>
      <c r="H154" s="35">
        <v>1424</v>
      </c>
      <c r="I154" s="35">
        <v>3021</v>
      </c>
      <c r="J154" s="35">
        <v>1501</v>
      </c>
      <c r="K154" s="35">
        <v>8360</v>
      </c>
      <c r="L154" s="35">
        <v>4257</v>
      </c>
      <c r="M154" s="35">
        <v>0</v>
      </c>
      <c r="N154" s="35">
        <v>198</v>
      </c>
      <c r="O154" s="35">
        <v>194</v>
      </c>
      <c r="P154" s="35">
        <v>195</v>
      </c>
      <c r="Q154" s="35">
        <v>587</v>
      </c>
      <c r="R154" s="162"/>
      <c r="S154" s="34" t="s">
        <v>102</v>
      </c>
      <c r="T154" s="35">
        <v>199</v>
      </c>
      <c r="U154" s="35">
        <v>27</v>
      </c>
      <c r="V154" s="35">
        <v>0</v>
      </c>
      <c r="W154" s="35">
        <v>71</v>
      </c>
      <c r="X154" s="35">
        <v>0</v>
      </c>
      <c r="Y154" s="35">
        <v>34</v>
      </c>
      <c r="Z154" s="35">
        <v>17</v>
      </c>
      <c r="AA154" s="35">
        <v>281</v>
      </c>
      <c r="AB154" s="35">
        <v>5</v>
      </c>
      <c r="AC154" s="35">
        <v>337</v>
      </c>
      <c r="AD154" s="35">
        <v>313</v>
      </c>
      <c r="AE154" s="35">
        <v>315</v>
      </c>
      <c r="AF154" s="35">
        <v>189</v>
      </c>
      <c r="AG154" s="35">
        <v>37</v>
      </c>
      <c r="AH154" s="35">
        <v>190</v>
      </c>
      <c r="AI154" s="162"/>
      <c r="AJ154" s="34" t="s">
        <v>102</v>
      </c>
      <c r="AK154" s="35">
        <v>808</v>
      </c>
      <c r="AL154" s="35">
        <v>246</v>
      </c>
      <c r="AM154" s="35">
        <v>316</v>
      </c>
      <c r="AN154" s="35">
        <v>159</v>
      </c>
      <c r="AO154" s="35">
        <v>40</v>
      </c>
      <c r="AP154" s="35">
        <v>270</v>
      </c>
      <c r="AQ154" s="35">
        <v>61</v>
      </c>
      <c r="AR154" s="35">
        <v>57</v>
      </c>
      <c r="AS154" s="135"/>
      <c r="AT154" s="139" t="s">
        <v>202</v>
      </c>
      <c r="AU154" s="139" t="s">
        <v>4310</v>
      </c>
      <c r="AV154" s="139">
        <v>1440</v>
      </c>
    </row>
    <row r="155" spans="1:48">
      <c r="A155" s="162" t="s">
        <v>203</v>
      </c>
      <c r="B155" s="13" t="s">
        <v>119</v>
      </c>
      <c r="C155" s="12">
        <v>0</v>
      </c>
      <c r="D155" s="12">
        <v>0</v>
      </c>
      <c r="E155" s="12">
        <v>1835</v>
      </c>
      <c r="F155" s="12">
        <v>962</v>
      </c>
      <c r="G155" s="12">
        <v>1918</v>
      </c>
      <c r="H155" s="12">
        <v>1019</v>
      </c>
      <c r="I155" s="12">
        <v>2196</v>
      </c>
      <c r="J155" s="12">
        <v>1110</v>
      </c>
      <c r="K155" s="29">
        <v>5949</v>
      </c>
      <c r="L155" s="29">
        <v>3091</v>
      </c>
      <c r="M155" s="12">
        <v>0</v>
      </c>
      <c r="N155" s="12">
        <v>146</v>
      </c>
      <c r="O155" s="12">
        <v>150</v>
      </c>
      <c r="P155" s="12">
        <v>148</v>
      </c>
      <c r="Q155" s="29">
        <v>444</v>
      </c>
      <c r="R155" s="162" t="s">
        <v>203</v>
      </c>
      <c r="S155" s="13" t="s">
        <v>119</v>
      </c>
      <c r="T155" s="29">
        <v>185</v>
      </c>
      <c r="U155" s="12">
        <v>61</v>
      </c>
      <c r="V155" s="12">
        <v>0</v>
      </c>
      <c r="W155" s="12">
        <v>9</v>
      </c>
      <c r="X155" s="12">
        <v>0</v>
      </c>
      <c r="Y155" s="12">
        <v>34</v>
      </c>
      <c r="Z155" s="12">
        <v>41</v>
      </c>
      <c r="AA155" s="12">
        <v>137</v>
      </c>
      <c r="AB155" s="12">
        <v>0</v>
      </c>
      <c r="AC155" s="22">
        <v>212</v>
      </c>
      <c r="AD155" s="12">
        <v>199</v>
      </c>
      <c r="AE155" s="12">
        <v>125</v>
      </c>
      <c r="AF155" s="29">
        <v>147</v>
      </c>
      <c r="AG155" s="12">
        <v>27</v>
      </c>
      <c r="AH155" s="12">
        <v>149</v>
      </c>
      <c r="AI155" s="162" t="s">
        <v>203</v>
      </c>
      <c r="AJ155" s="13" t="s">
        <v>119</v>
      </c>
      <c r="AK155" s="12">
        <v>1678</v>
      </c>
      <c r="AL155" s="12">
        <v>775</v>
      </c>
      <c r="AM155" s="12">
        <v>205</v>
      </c>
      <c r="AN155" s="12">
        <v>129</v>
      </c>
      <c r="AO155" s="12">
        <v>51</v>
      </c>
      <c r="AP155" s="12">
        <v>168</v>
      </c>
      <c r="AQ155" s="12">
        <v>47</v>
      </c>
      <c r="AR155" s="12">
        <v>37</v>
      </c>
      <c r="AS155" s="135"/>
      <c r="AT155" s="139" t="s">
        <v>203</v>
      </c>
      <c r="AU155" s="139" t="s">
        <v>4311</v>
      </c>
      <c r="AV155" s="139">
        <v>2088</v>
      </c>
    </row>
    <row r="156" spans="1:48">
      <c r="A156" s="162"/>
      <c r="B156" s="13" t="s">
        <v>120</v>
      </c>
      <c r="C156" s="12">
        <v>0</v>
      </c>
      <c r="D156" s="12">
        <v>0</v>
      </c>
      <c r="E156" s="12">
        <v>490</v>
      </c>
      <c r="F156" s="12">
        <v>261</v>
      </c>
      <c r="G156" s="12">
        <v>568</v>
      </c>
      <c r="H156" s="12">
        <v>308</v>
      </c>
      <c r="I156" s="12">
        <v>699</v>
      </c>
      <c r="J156" s="12">
        <v>353</v>
      </c>
      <c r="K156" s="29">
        <v>1757</v>
      </c>
      <c r="L156" s="29">
        <v>922</v>
      </c>
      <c r="M156" s="12">
        <v>0</v>
      </c>
      <c r="N156" s="12">
        <v>41</v>
      </c>
      <c r="O156" s="12">
        <v>41</v>
      </c>
      <c r="P156" s="12">
        <v>42</v>
      </c>
      <c r="Q156" s="29">
        <v>124</v>
      </c>
      <c r="R156" s="162"/>
      <c r="S156" s="13" t="s">
        <v>120</v>
      </c>
      <c r="T156" s="29">
        <v>48</v>
      </c>
      <c r="U156" s="12">
        <v>5</v>
      </c>
      <c r="V156" s="12">
        <v>0</v>
      </c>
      <c r="W156" s="12">
        <v>2</v>
      </c>
      <c r="X156" s="12">
        <v>1</v>
      </c>
      <c r="Y156" s="12">
        <v>12</v>
      </c>
      <c r="Z156" s="12">
        <v>12</v>
      </c>
      <c r="AA156" s="12">
        <v>30</v>
      </c>
      <c r="AB156" s="12">
        <v>0</v>
      </c>
      <c r="AC156" s="22">
        <v>55</v>
      </c>
      <c r="AD156" s="12">
        <v>51</v>
      </c>
      <c r="AE156" s="12">
        <v>43</v>
      </c>
      <c r="AF156" s="29">
        <v>39</v>
      </c>
      <c r="AG156" s="12">
        <v>12</v>
      </c>
      <c r="AH156" s="12">
        <v>40</v>
      </c>
      <c r="AI156" s="162"/>
      <c r="AJ156" s="13" t="s">
        <v>120</v>
      </c>
      <c r="AK156" s="12">
        <v>502</v>
      </c>
      <c r="AL156" s="12">
        <v>240</v>
      </c>
      <c r="AM156" s="12">
        <v>70</v>
      </c>
      <c r="AN156" s="12">
        <v>34</v>
      </c>
      <c r="AO156" s="12">
        <v>21</v>
      </c>
      <c r="AP156" s="12">
        <v>61</v>
      </c>
      <c r="AQ156" s="12">
        <v>26</v>
      </c>
      <c r="AR156" s="12">
        <v>21</v>
      </c>
      <c r="AS156" s="135"/>
      <c r="AT156" s="139" t="s">
        <v>203</v>
      </c>
      <c r="AU156" s="139" t="s">
        <v>4312</v>
      </c>
      <c r="AV156" s="139">
        <v>642</v>
      </c>
    </row>
    <row r="157" spans="1:48">
      <c r="A157" s="162"/>
      <c r="B157" s="34" t="s">
        <v>102</v>
      </c>
      <c r="C157" s="35">
        <v>0</v>
      </c>
      <c r="D157" s="35">
        <v>0</v>
      </c>
      <c r="E157" s="35">
        <v>2325</v>
      </c>
      <c r="F157" s="35">
        <v>1223</v>
      </c>
      <c r="G157" s="35">
        <v>2486</v>
      </c>
      <c r="H157" s="35">
        <v>1327</v>
      </c>
      <c r="I157" s="35">
        <v>2895</v>
      </c>
      <c r="J157" s="35">
        <v>1463</v>
      </c>
      <c r="K157" s="35">
        <v>7706</v>
      </c>
      <c r="L157" s="35">
        <v>4013</v>
      </c>
      <c r="M157" s="35">
        <v>0</v>
      </c>
      <c r="N157" s="35">
        <v>187</v>
      </c>
      <c r="O157" s="35">
        <v>191</v>
      </c>
      <c r="P157" s="35">
        <v>190</v>
      </c>
      <c r="Q157" s="35">
        <v>568</v>
      </c>
      <c r="R157" s="162"/>
      <c r="S157" s="34" t="s">
        <v>102</v>
      </c>
      <c r="T157" s="35">
        <v>233</v>
      </c>
      <c r="U157" s="35">
        <v>66</v>
      </c>
      <c r="V157" s="35">
        <v>0</v>
      </c>
      <c r="W157" s="35">
        <v>11</v>
      </c>
      <c r="X157" s="35">
        <v>1</v>
      </c>
      <c r="Y157" s="35">
        <v>46</v>
      </c>
      <c r="Z157" s="35">
        <v>53</v>
      </c>
      <c r="AA157" s="35">
        <v>167</v>
      </c>
      <c r="AB157" s="35">
        <v>0</v>
      </c>
      <c r="AC157" s="35">
        <v>267</v>
      </c>
      <c r="AD157" s="35">
        <v>250</v>
      </c>
      <c r="AE157" s="35">
        <v>168</v>
      </c>
      <c r="AF157" s="35">
        <v>186</v>
      </c>
      <c r="AG157" s="35">
        <v>39</v>
      </c>
      <c r="AH157" s="35">
        <v>189</v>
      </c>
      <c r="AI157" s="162"/>
      <c r="AJ157" s="34" t="s">
        <v>102</v>
      </c>
      <c r="AK157" s="35">
        <v>2180</v>
      </c>
      <c r="AL157" s="35">
        <v>1015</v>
      </c>
      <c r="AM157" s="35">
        <v>275</v>
      </c>
      <c r="AN157" s="35">
        <v>163</v>
      </c>
      <c r="AO157" s="35">
        <v>72</v>
      </c>
      <c r="AP157" s="35">
        <v>229</v>
      </c>
      <c r="AQ157" s="35">
        <v>73</v>
      </c>
      <c r="AR157" s="35">
        <v>58</v>
      </c>
      <c r="AS157" s="135"/>
      <c r="AT157" s="139" t="s">
        <v>203</v>
      </c>
      <c r="AU157" s="139" t="s">
        <v>4313</v>
      </c>
      <c r="AV157" s="139">
        <v>2730</v>
      </c>
    </row>
    <row r="158" spans="1:48">
      <c r="A158" s="163" t="s">
        <v>178</v>
      </c>
      <c r="B158" s="163"/>
      <c r="C158" s="163"/>
      <c r="D158" s="163"/>
      <c r="E158" s="163"/>
      <c r="F158" s="163"/>
      <c r="G158" s="163"/>
      <c r="H158" s="163"/>
      <c r="I158" s="163"/>
      <c r="J158" s="163"/>
      <c r="K158" s="163"/>
      <c r="L158" s="163"/>
      <c r="M158" s="163"/>
      <c r="N158" s="163"/>
      <c r="O158" s="163"/>
      <c r="P158" s="163"/>
      <c r="Q158" s="163"/>
      <c r="R158" s="185" t="s">
        <v>179</v>
      </c>
      <c r="S158" s="185"/>
      <c r="T158" s="185"/>
      <c r="U158" s="185"/>
      <c r="V158" s="185"/>
      <c r="W158" s="185"/>
      <c r="X158" s="185"/>
      <c r="Y158" s="185"/>
      <c r="Z158" s="185"/>
      <c r="AA158" s="185"/>
      <c r="AB158" s="185"/>
      <c r="AC158" s="185"/>
      <c r="AD158" s="185"/>
      <c r="AE158" s="185"/>
      <c r="AF158" s="185"/>
      <c r="AG158" s="185"/>
      <c r="AH158" s="185"/>
      <c r="AI158" s="185" t="s">
        <v>180</v>
      </c>
      <c r="AJ158" s="185"/>
      <c r="AK158" s="185"/>
      <c r="AL158" s="185"/>
      <c r="AM158" s="185"/>
      <c r="AN158" s="185"/>
      <c r="AO158" s="185"/>
      <c r="AP158" s="185"/>
      <c r="AQ158" s="185"/>
      <c r="AR158" s="185"/>
      <c r="AS158" s="135"/>
      <c r="AT158" s="139" t="s">
        <v>178</v>
      </c>
      <c r="AU158" s="139" t="s">
        <v>178</v>
      </c>
      <c r="AV158" s="139">
        <v>0</v>
      </c>
    </row>
    <row r="159" spans="1:48">
      <c r="A159" s="163" t="s">
        <v>4174</v>
      </c>
      <c r="B159" s="163"/>
      <c r="C159" s="163"/>
      <c r="D159" s="163"/>
      <c r="E159" s="163"/>
      <c r="F159" s="163"/>
      <c r="G159" s="163"/>
      <c r="H159" s="163"/>
      <c r="I159" s="163"/>
      <c r="J159" s="163"/>
      <c r="K159" s="163"/>
      <c r="L159" s="163"/>
      <c r="M159" s="163"/>
      <c r="N159" s="163"/>
      <c r="O159" s="163"/>
      <c r="P159" s="163"/>
      <c r="Q159" s="163"/>
      <c r="R159" s="185" t="s">
        <v>4174</v>
      </c>
      <c r="S159" s="185"/>
      <c r="T159" s="185"/>
      <c r="U159" s="185"/>
      <c r="V159" s="185"/>
      <c r="W159" s="185"/>
      <c r="X159" s="185"/>
      <c r="Y159" s="185"/>
      <c r="Z159" s="185"/>
      <c r="AA159" s="185"/>
      <c r="AB159" s="185"/>
      <c r="AC159" s="185"/>
      <c r="AD159" s="185"/>
      <c r="AE159" s="185"/>
      <c r="AF159" s="185"/>
      <c r="AG159" s="185"/>
      <c r="AH159" s="185"/>
      <c r="AI159" s="185" t="s">
        <v>4174</v>
      </c>
      <c r="AJ159" s="185"/>
      <c r="AK159" s="185"/>
      <c r="AL159" s="185"/>
      <c r="AM159" s="185"/>
      <c r="AN159" s="185"/>
      <c r="AO159" s="185"/>
      <c r="AP159" s="185"/>
      <c r="AQ159" s="185"/>
      <c r="AR159" s="185"/>
      <c r="AS159" s="135"/>
      <c r="AT159" s="139" t="s">
        <v>4174</v>
      </c>
      <c r="AU159" s="139" t="s">
        <v>4174</v>
      </c>
      <c r="AV159" s="139">
        <v>0</v>
      </c>
    </row>
    <row r="160" spans="1:48" ht="28.9" customHeight="1">
      <c r="A160" s="164" t="s">
        <v>2</v>
      </c>
      <c r="B160" s="164" t="s">
        <v>113</v>
      </c>
      <c r="C160" s="187" t="s">
        <v>281</v>
      </c>
      <c r="D160" s="187"/>
      <c r="E160" s="185" t="s">
        <v>52</v>
      </c>
      <c r="F160" s="185"/>
      <c r="G160" s="185" t="s">
        <v>53</v>
      </c>
      <c r="H160" s="185"/>
      <c r="I160" s="185" t="s">
        <v>54</v>
      </c>
      <c r="J160" s="185"/>
      <c r="K160" s="185" t="s">
        <v>56</v>
      </c>
      <c r="L160" s="185"/>
      <c r="M160" s="185" t="s">
        <v>164</v>
      </c>
      <c r="N160" s="185"/>
      <c r="O160" s="185"/>
      <c r="P160" s="185"/>
      <c r="Q160" s="185"/>
      <c r="R160" s="164" t="s">
        <v>2</v>
      </c>
      <c r="S160" s="190" t="s">
        <v>113</v>
      </c>
      <c r="T160" s="186" t="s">
        <v>165</v>
      </c>
      <c r="U160" s="186"/>
      <c r="V160" s="186"/>
      <c r="W160" s="186"/>
      <c r="X160" s="186" t="s">
        <v>166</v>
      </c>
      <c r="Y160" s="186"/>
      <c r="Z160" s="186"/>
      <c r="AA160" s="186"/>
      <c r="AB160" s="186"/>
      <c r="AC160" s="186"/>
      <c r="AD160" s="186"/>
      <c r="AE160" s="186"/>
      <c r="AF160" s="189" t="s">
        <v>167</v>
      </c>
      <c r="AG160" s="189"/>
      <c r="AH160" s="189" t="s">
        <v>168</v>
      </c>
      <c r="AI160" s="164" t="s">
        <v>2</v>
      </c>
      <c r="AJ160" s="164" t="s">
        <v>113</v>
      </c>
      <c r="AK160" s="188" t="s">
        <v>169</v>
      </c>
      <c r="AL160" s="188"/>
      <c r="AM160" s="188"/>
      <c r="AN160" s="188"/>
      <c r="AO160" s="188"/>
      <c r="AP160" s="188"/>
      <c r="AQ160" s="188"/>
      <c r="AR160" s="188"/>
      <c r="AS160" s="135"/>
      <c r="AT160" s="139" t="s">
        <v>2</v>
      </c>
      <c r="AU160" s="139" t="s">
        <v>4244</v>
      </c>
      <c r="AV160" s="139" t="e">
        <v>#VALUE!</v>
      </c>
    </row>
    <row r="161" spans="1:48" ht="24">
      <c r="A161" s="164"/>
      <c r="B161" s="164"/>
      <c r="C161" s="14" t="s">
        <v>170</v>
      </c>
      <c r="D161" s="14" t="s">
        <v>57</v>
      </c>
      <c r="E161" s="14" t="s">
        <v>170</v>
      </c>
      <c r="F161" s="14" t="s">
        <v>57</v>
      </c>
      <c r="G161" s="14" t="s">
        <v>170</v>
      </c>
      <c r="H161" s="14" t="s">
        <v>57</v>
      </c>
      <c r="I161" s="14" t="s">
        <v>170</v>
      </c>
      <c r="J161" s="14" t="s">
        <v>57</v>
      </c>
      <c r="K161" s="14" t="s">
        <v>170</v>
      </c>
      <c r="L161" s="14" t="s">
        <v>57</v>
      </c>
      <c r="M161" s="14" t="s">
        <v>282</v>
      </c>
      <c r="N161" s="14" t="s">
        <v>52</v>
      </c>
      <c r="O161" s="14" t="s">
        <v>53</v>
      </c>
      <c r="P161" s="14" t="s">
        <v>54</v>
      </c>
      <c r="Q161" s="14" t="s">
        <v>56</v>
      </c>
      <c r="R161" s="164"/>
      <c r="S161" s="190"/>
      <c r="T161" s="32" t="s">
        <v>171</v>
      </c>
      <c r="U161" s="31" t="s">
        <v>279</v>
      </c>
      <c r="V161" s="31" t="s">
        <v>172</v>
      </c>
      <c r="W161" s="31" t="s">
        <v>173</v>
      </c>
      <c r="X161" s="32" t="s">
        <v>338</v>
      </c>
      <c r="Y161" s="32" t="s">
        <v>341</v>
      </c>
      <c r="Z161" s="32" t="s">
        <v>339</v>
      </c>
      <c r="AA161" s="32" t="s">
        <v>340</v>
      </c>
      <c r="AB161" s="32" t="s">
        <v>0</v>
      </c>
      <c r="AC161" s="32" t="s">
        <v>56</v>
      </c>
      <c r="AD161" s="32" t="s">
        <v>174</v>
      </c>
      <c r="AE161" s="32" t="s">
        <v>280</v>
      </c>
      <c r="AF161" s="20" t="s">
        <v>56</v>
      </c>
      <c r="AG161" s="32" t="s">
        <v>174</v>
      </c>
      <c r="AH161" s="189"/>
      <c r="AI161" s="164"/>
      <c r="AJ161" s="164"/>
      <c r="AK161" s="14" t="s">
        <v>49</v>
      </c>
      <c r="AL161" s="14" t="s">
        <v>50</v>
      </c>
      <c r="AM161" s="14" t="s">
        <v>344</v>
      </c>
      <c r="AN161" s="14" t="s">
        <v>51</v>
      </c>
      <c r="AO161" s="14" t="s">
        <v>175</v>
      </c>
      <c r="AP161" s="14" t="s">
        <v>176</v>
      </c>
      <c r="AQ161" s="14" t="s">
        <v>283</v>
      </c>
      <c r="AR161" s="14" t="s">
        <v>284</v>
      </c>
      <c r="AS161" s="135"/>
      <c r="AT161" s="139" t="s">
        <v>2</v>
      </c>
      <c r="AU161" s="139" t="s">
        <v>2</v>
      </c>
      <c r="AV161" s="139" t="e">
        <v>#VALUE!</v>
      </c>
    </row>
    <row r="162" spans="1:48">
      <c r="A162" s="11" t="s">
        <v>128</v>
      </c>
      <c r="B162" s="13"/>
      <c r="C162" s="13"/>
      <c r="D162" s="13"/>
      <c r="E162" s="13"/>
      <c r="F162" s="13"/>
      <c r="G162" s="13"/>
      <c r="H162" s="13"/>
      <c r="I162" s="13"/>
      <c r="J162" s="13"/>
      <c r="K162" s="11"/>
      <c r="L162" s="11"/>
      <c r="M162" s="30"/>
      <c r="N162" s="30"/>
      <c r="O162" s="30"/>
      <c r="P162" s="30"/>
      <c r="Q162" s="11"/>
      <c r="R162" s="11" t="s">
        <v>128</v>
      </c>
      <c r="S162" s="33"/>
      <c r="T162" s="27"/>
      <c r="U162" s="27"/>
      <c r="V162" s="23"/>
      <c r="W162" s="23"/>
      <c r="X162" s="33"/>
      <c r="Y162" s="23"/>
      <c r="Z162" s="23"/>
      <c r="AA162" s="23"/>
      <c r="AB162" s="23"/>
      <c r="AC162" s="25"/>
      <c r="AD162" s="33"/>
      <c r="AE162" s="33"/>
      <c r="AF162" s="26"/>
      <c r="AG162" s="23"/>
      <c r="AH162" s="25"/>
      <c r="AI162" s="11" t="s">
        <v>128</v>
      </c>
      <c r="AJ162" s="13"/>
      <c r="AK162" s="30"/>
      <c r="AL162" s="17"/>
      <c r="AM162" s="30"/>
      <c r="AN162" s="30"/>
      <c r="AO162" s="30"/>
      <c r="AP162" s="30"/>
      <c r="AQ162" s="30"/>
      <c r="AR162" s="30"/>
      <c r="AS162" s="135"/>
      <c r="AT162" s="139" t="s">
        <v>128</v>
      </c>
      <c r="AU162" s="139" t="s">
        <v>128</v>
      </c>
      <c r="AV162" s="139">
        <v>0</v>
      </c>
    </row>
    <row r="163" spans="1:48">
      <c r="A163" s="162" t="s">
        <v>204</v>
      </c>
      <c r="B163" s="13" t="s">
        <v>119</v>
      </c>
      <c r="C163" s="12">
        <v>0</v>
      </c>
      <c r="D163" s="12">
        <v>0</v>
      </c>
      <c r="E163" s="12">
        <v>3729</v>
      </c>
      <c r="F163" s="12">
        <v>2055</v>
      </c>
      <c r="G163" s="12">
        <v>9440</v>
      </c>
      <c r="H163" s="12">
        <v>5122</v>
      </c>
      <c r="I163" s="12">
        <v>9888</v>
      </c>
      <c r="J163" s="12">
        <v>5379</v>
      </c>
      <c r="K163" s="29">
        <v>23057</v>
      </c>
      <c r="L163" s="29">
        <v>12556</v>
      </c>
      <c r="M163" s="12">
        <v>1</v>
      </c>
      <c r="N163" s="12">
        <v>136</v>
      </c>
      <c r="O163" s="12">
        <v>296</v>
      </c>
      <c r="P163" s="12">
        <v>302</v>
      </c>
      <c r="Q163" s="29">
        <v>735</v>
      </c>
      <c r="R163" s="162" t="s">
        <v>204</v>
      </c>
      <c r="S163" s="13" t="s">
        <v>119</v>
      </c>
      <c r="T163" s="29">
        <v>321</v>
      </c>
      <c r="U163" s="12">
        <v>89</v>
      </c>
      <c r="V163" s="12">
        <v>0</v>
      </c>
      <c r="W163" s="12">
        <v>3</v>
      </c>
      <c r="X163" s="12">
        <v>1</v>
      </c>
      <c r="Y163" s="12">
        <v>29</v>
      </c>
      <c r="Z163" s="12">
        <v>40</v>
      </c>
      <c r="AA163" s="12">
        <v>1084</v>
      </c>
      <c r="AB163" s="12">
        <v>0</v>
      </c>
      <c r="AC163" s="22">
        <v>1154</v>
      </c>
      <c r="AD163" s="12">
        <v>594</v>
      </c>
      <c r="AE163" s="12">
        <v>56</v>
      </c>
      <c r="AF163" s="29">
        <v>0</v>
      </c>
      <c r="AG163" s="12">
        <v>0</v>
      </c>
      <c r="AH163" s="12">
        <v>311</v>
      </c>
      <c r="AI163" s="162" t="s">
        <v>204</v>
      </c>
      <c r="AJ163" s="13" t="s">
        <v>119</v>
      </c>
      <c r="AK163" s="12">
        <v>213</v>
      </c>
      <c r="AL163" s="12">
        <v>134</v>
      </c>
      <c r="AM163" s="12">
        <v>258</v>
      </c>
      <c r="AN163" s="12">
        <v>54</v>
      </c>
      <c r="AO163" s="12">
        <v>29</v>
      </c>
      <c r="AP163" s="12">
        <v>142</v>
      </c>
      <c r="AQ163" s="12">
        <v>76</v>
      </c>
      <c r="AR163" s="12">
        <v>69</v>
      </c>
      <c r="AS163" s="135"/>
      <c r="AT163" s="139" t="s">
        <v>204</v>
      </c>
      <c r="AU163" s="139" t="s">
        <v>4314</v>
      </c>
      <c r="AV163" s="139">
        <v>729</v>
      </c>
    </row>
    <row r="164" spans="1:48">
      <c r="A164" s="162"/>
      <c r="B164" s="13" t="s">
        <v>120</v>
      </c>
      <c r="C164" s="12">
        <v>0</v>
      </c>
      <c r="D164" s="12">
        <v>0</v>
      </c>
      <c r="E164" s="12">
        <v>768</v>
      </c>
      <c r="F164" s="12">
        <v>426</v>
      </c>
      <c r="G164" s="12">
        <v>1439</v>
      </c>
      <c r="H164" s="12">
        <v>746</v>
      </c>
      <c r="I164" s="12">
        <v>1585</v>
      </c>
      <c r="J164" s="12">
        <v>858</v>
      </c>
      <c r="K164" s="29">
        <v>3792</v>
      </c>
      <c r="L164" s="29">
        <v>2030</v>
      </c>
      <c r="M164" s="12">
        <v>0</v>
      </c>
      <c r="N164" s="12">
        <v>16</v>
      </c>
      <c r="O164" s="12">
        <v>36</v>
      </c>
      <c r="P164" s="12">
        <v>31</v>
      </c>
      <c r="Q164" s="29">
        <v>83</v>
      </c>
      <c r="R164" s="162"/>
      <c r="S164" s="13" t="s">
        <v>120</v>
      </c>
      <c r="T164" s="29">
        <v>36</v>
      </c>
      <c r="U164" s="12">
        <v>3</v>
      </c>
      <c r="V164" s="12">
        <v>0</v>
      </c>
      <c r="W164" s="12">
        <v>0</v>
      </c>
      <c r="X164" s="12">
        <v>2</v>
      </c>
      <c r="Y164" s="12">
        <v>17</v>
      </c>
      <c r="Z164" s="12">
        <v>14</v>
      </c>
      <c r="AA164" s="12">
        <v>177</v>
      </c>
      <c r="AB164" s="12">
        <v>0</v>
      </c>
      <c r="AC164" s="22">
        <v>210</v>
      </c>
      <c r="AD164" s="12">
        <v>138</v>
      </c>
      <c r="AE164" s="12">
        <v>11</v>
      </c>
      <c r="AF164" s="29">
        <v>0</v>
      </c>
      <c r="AG164" s="12">
        <v>0</v>
      </c>
      <c r="AH164" s="12">
        <v>33</v>
      </c>
      <c r="AI164" s="162"/>
      <c r="AJ164" s="13" t="s">
        <v>120</v>
      </c>
      <c r="AK164" s="12">
        <v>214</v>
      </c>
      <c r="AL164" s="12">
        <v>78</v>
      </c>
      <c r="AM164" s="12">
        <v>59</v>
      </c>
      <c r="AN164" s="12">
        <v>4</v>
      </c>
      <c r="AO164" s="12">
        <v>6</v>
      </c>
      <c r="AP164" s="12">
        <v>15</v>
      </c>
      <c r="AQ164" s="12">
        <v>15</v>
      </c>
      <c r="AR164" s="12">
        <v>12</v>
      </c>
      <c r="AS164" s="135"/>
      <c r="AT164" s="139" t="s">
        <v>204</v>
      </c>
      <c r="AU164" s="139" t="s">
        <v>4315</v>
      </c>
      <c r="AV164" s="139">
        <v>332</v>
      </c>
    </row>
    <row r="165" spans="1:48">
      <c r="A165" s="162"/>
      <c r="B165" s="34" t="s">
        <v>102</v>
      </c>
      <c r="C165" s="35">
        <v>0</v>
      </c>
      <c r="D165" s="35">
        <v>0</v>
      </c>
      <c r="E165" s="35">
        <v>4497</v>
      </c>
      <c r="F165" s="35">
        <v>2481</v>
      </c>
      <c r="G165" s="35">
        <v>10879</v>
      </c>
      <c r="H165" s="35">
        <v>5868</v>
      </c>
      <c r="I165" s="35">
        <v>11473</v>
      </c>
      <c r="J165" s="35">
        <v>6237</v>
      </c>
      <c r="K165" s="35">
        <v>26849</v>
      </c>
      <c r="L165" s="35">
        <v>14586</v>
      </c>
      <c r="M165" s="35">
        <v>1</v>
      </c>
      <c r="N165" s="35">
        <v>152</v>
      </c>
      <c r="O165" s="35">
        <v>332</v>
      </c>
      <c r="P165" s="35">
        <v>333</v>
      </c>
      <c r="Q165" s="35">
        <v>818</v>
      </c>
      <c r="R165" s="162"/>
      <c r="S165" s="34" t="s">
        <v>102</v>
      </c>
      <c r="T165" s="35">
        <v>357</v>
      </c>
      <c r="U165" s="35">
        <v>92</v>
      </c>
      <c r="V165" s="35">
        <v>0</v>
      </c>
      <c r="W165" s="35">
        <v>3</v>
      </c>
      <c r="X165" s="35">
        <v>3</v>
      </c>
      <c r="Y165" s="35">
        <v>46</v>
      </c>
      <c r="Z165" s="35">
        <v>54</v>
      </c>
      <c r="AA165" s="35">
        <v>1261</v>
      </c>
      <c r="AB165" s="35">
        <v>0</v>
      </c>
      <c r="AC165" s="35">
        <v>1364</v>
      </c>
      <c r="AD165" s="35">
        <v>732</v>
      </c>
      <c r="AE165" s="35">
        <v>67</v>
      </c>
      <c r="AF165" s="35">
        <v>0</v>
      </c>
      <c r="AG165" s="35">
        <v>0</v>
      </c>
      <c r="AH165" s="35">
        <v>344</v>
      </c>
      <c r="AI165" s="162"/>
      <c r="AJ165" s="34" t="s">
        <v>102</v>
      </c>
      <c r="AK165" s="35">
        <v>427</v>
      </c>
      <c r="AL165" s="35">
        <v>212</v>
      </c>
      <c r="AM165" s="35">
        <v>317</v>
      </c>
      <c r="AN165" s="35">
        <v>58</v>
      </c>
      <c r="AO165" s="35">
        <v>35</v>
      </c>
      <c r="AP165" s="35">
        <v>157</v>
      </c>
      <c r="AQ165" s="35">
        <v>91</v>
      </c>
      <c r="AR165" s="35">
        <v>81</v>
      </c>
      <c r="AS165" s="135"/>
      <c r="AT165" s="139" t="s">
        <v>204</v>
      </c>
      <c r="AU165" s="139" t="s">
        <v>4316</v>
      </c>
      <c r="AV165" s="139">
        <v>1061</v>
      </c>
    </row>
    <row r="166" spans="1:48">
      <c r="A166" s="162" t="s">
        <v>7</v>
      </c>
      <c r="B166" s="13" t="s">
        <v>119</v>
      </c>
      <c r="C166" s="12">
        <v>0</v>
      </c>
      <c r="D166" s="12">
        <v>0</v>
      </c>
      <c r="E166" s="12">
        <v>2459</v>
      </c>
      <c r="F166" s="12">
        <v>1312</v>
      </c>
      <c r="G166" s="12">
        <v>4890</v>
      </c>
      <c r="H166" s="12">
        <v>2532</v>
      </c>
      <c r="I166" s="12">
        <v>4344</v>
      </c>
      <c r="J166" s="12">
        <v>2266</v>
      </c>
      <c r="K166" s="29">
        <v>11693</v>
      </c>
      <c r="L166" s="29">
        <v>6110</v>
      </c>
      <c r="M166" s="12">
        <v>0</v>
      </c>
      <c r="N166" s="12">
        <v>146</v>
      </c>
      <c r="O166" s="12">
        <v>237</v>
      </c>
      <c r="P166" s="12">
        <v>228</v>
      </c>
      <c r="Q166" s="29">
        <v>611</v>
      </c>
      <c r="R166" s="162" t="s">
        <v>7</v>
      </c>
      <c r="S166" s="13" t="s">
        <v>119</v>
      </c>
      <c r="T166" s="29">
        <v>69</v>
      </c>
      <c r="U166" s="12">
        <v>14</v>
      </c>
      <c r="V166" s="12">
        <v>0</v>
      </c>
      <c r="W166" s="12">
        <v>128</v>
      </c>
      <c r="X166" s="12">
        <v>0</v>
      </c>
      <c r="Y166" s="12">
        <v>27</v>
      </c>
      <c r="Z166" s="12">
        <v>1</v>
      </c>
      <c r="AA166" s="12">
        <v>454</v>
      </c>
      <c r="AB166" s="12">
        <v>0</v>
      </c>
      <c r="AC166" s="22">
        <v>482</v>
      </c>
      <c r="AD166" s="12">
        <v>285</v>
      </c>
      <c r="AE166" s="12">
        <v>82</v>
      </c>
      <c r="AF166" s="29">
        <v>0</v>
      </c>
      <c r="AG166" s="12">
        <v>0</v>
      </c>
      <c r="AH166" s="12">
        <v>240</v>
      </c>
      <c r="AI166" s="162" t="s">
        <v>7</v>
      </c>
      <c r="AJ166" s="13" t="s">
        <v>119</v>
      </c>
      <c r="AK166" s="12">
        <v>301</v>
      </c>
      <c r="AL166" s="12">
        <v>143</v>
      </c>
      <c r="AM166" s="12">
        <v>0</v>
      </c>
      <c r="AN166" s="12">
        <v>1</v>
      </c>
      <c r="AO166" s="12">
        <v>13</v>
      </c>
      <c r="AP166" s="12">
        <v>118</v>
      </c>
      <c r="AQ166" s="12">
        <v>15</v>
      </c>
      <c r="AR166" s="12">
        <v>11</v>
      </c>
      <c r="AS166" s="135"/>
      <c r="AT166" s="139" t="s">
        <v>7</v>
      </c>
      <c r="AU166" s="139" t="s">
        <v>4317</v>
      </c>
      <c r="AV166" s="139">
        <v>301</v>
      </c>
    </row>
    <row r="167" spans="1:48">
      <c r="A167" s="162"/>
      <c r="B167" s="13" t="s">
        <v>120</v>
      </c>
      <c r="C167" s="12">
        <v>0</v>
      </c>
      <c r="D167" s="12">
        <v>0</v>
      </c>
      <c r="E167" s="12">
        <v>106</v>
      </c>
      <c r="F167" s="12">
        <v>65</v>
      </c>
      <c r="G167" s="12">
        <v>380</v>
      </c>
      <c r="H167" s="12">
        <v>220</v>
      </c>
      <c r="I167" s="12">
        <v>334</v>
      </c>
      <c r="J167" s="12">
        <v>186</v>
      </c>
      <c r="K167" s="29">
        <v>820</v>
      </c>
      <c r="L167" s="29">
        <v>471</v>
      </c>
      <c r="M167" s="12">
        <v>0</v>
      </c>
      <c r="N167" s="12">
        <v>6</v>
      </c>
      <c r="O167" s="12">
        <v>12</v>
      </c>
      <c r="P167" s="12">
        <v>12</v>
      </c>
      <c r="Q167" s="29">
        <v>30</v>
      </c>
      <c r="R167" s="162"/>
      <c r="S167" s="13" t="s">
        <v>120</v>
      </c>
      <c r="T167" s="29">
        <v>2</v>
      </c>
      <c r="U167" s="12">
        <v>1</v>
      </c>
      <c r="V167" s="12">
        <v>0</v>
      </c>
      <c r="W167" s="12">
        <v>5</v>
      </c>
      <c r="X167" s="12">
        <v>0</v>
      </c>
      <c r="Y167" s="12">
        <v>15</v>
      </c>
      <c r="Z167" s="12">
        <v>0</v>
      </c>
      <c r="AA167" s="12">
        <v>19</v>
      </c>
      <c r="AB167" s="12">
        <v>0</v>
      </c>
      <c r="AC167" s="22">
        <v>34</v>
      </c>
      <c r="AD167" s="12">
        <v>30</v>
      </c>
      <c r="AE167" s="12">
        <v>19</v>
      </c>
      <c r="AF167" s="29">
        <v>0</v>
      </c>
      <c r="AG167" s="12">
        <v>0</v>
      </c>
      <c r="AH167" s="12">
        <v>12</v>
      </c>
      <c r="AI167" s="162"/>
      <c r="AJ167" s="13" t="s">
        <v>120</v>
      </c>
      <c r="AK167" s="12">
        <v>112</v>
      </c>
      <c r="AL167" s="12">
        <v>55</v>
      </c>
      <c r="AM167" s="12">
        <v>0</v>
      </c>
      <c r="AN167" s="12">
        <v>1</v>
      </c>
      <c r="AO167" s="12">
        <v>5</v>
      </c>
      <c r="AP167" s="12">
        <v>9</v>
      </c>
      <c r="AQ167" s="12">
        <v>3</v>
      </c>
      <c r="AR167" s="12">
        <v>2</v>
      </c>
      <c r="AS167" s="135"/>
      <c r="AT167" s="139" t="s">
        <v>7</v>
      </c>
      <c r="AU167" s="139" t="s">
        <v>4318</v>
      </c>
      <c r="AV167" s="139">
        <v>112</v>
      </c>
    </row>
    <row r="168" spans="1:48">
      <c r="A168" s="162"/>
      <c r="B168" s="34" t="s">
        <v>102</v>
      </c>
      <c r="C168" s="35">
        <v>0</v>
      </c>
      <c r="D168" s="35">
        <v>0</v>
      </c>
      <c r="E168" s="35">
        <v>2565</v>
      </c>
      <c r="F168" s="35">
        <v>1377</v>
      </c>
      <c r="G168" s="35">
        <v>5270</v>
      </c>
      <c r="H168" s="35">
        <v>2752</v>
      </c>
      <c r="I168" s="35">
        <v>4678</v>
      </c>
      <c r="J168" s="35">
        <v>2452</v>
      </c>
      <c r="K168" s="35">
        <v>12513</v>
      </c>
      <c r="L168" s="35">
        <v>6581</v>
      </c>
      <c r="M168" s="35">
        <v>0</v>
      </c>
      <c r="N168" s="35">
        <v>152</v>
      </c>
      <c r="O168" s="35">
        <v>249</v>
      </c>
      <c r="P168" s="35">
        <v>240</v>
      </c>
      <c r="Q168" s="35">
        <v>641</v>
      </c>
      <c r="R168" s="162"/>
      <c r="S168" s="34" t="s">
        <v>102</v>
      </c>
      <c r="T168" s="35">
        <v>71</v>
      </c>
      <c r="U168" s="35">
        <v>15</v>
      </c>
      <c r="V168" s="35">
        <v>0</v>
      </c>
      <c r="W168" s="35">
        <v>133</v>
      </c>
      <c r="X168" s="35">
        <v>0</v>
      </c>
      <c r="Y168" s="35">
        <v>42</v>
      </c>
      <c r="Z168" s="35">
        <v>1</v>
      </c>
      <c r="AA168" s="35">
        <v>473</v>
      </c>
      <c r="AB168" s="35">
        <v>0</v>
      </c>
      <c r="AC168" s="35">
        <v>516</v>
      </c>
      <c r="AD168" s="35">
        <v>315</v>
      </c>
      <c r="AE168" s="35">
        <v>101</v>
      </c>
      <c r="AF168" s="35">
        <v>0</v>
      </c>
      <c r="AG168" s="35">
        <v>0</v>
      </c>
      <c r="AH168" s="35">
        <v>252</v>
      </c>
      <c r="AI168" s="162"/>
      <c r="AJ168" s="34" t="s">
        <v>102</v>
      </c>
      <c r="AK168" s="35">
        <v>413</v>
      </c>
      <c r="AL168" s="35">
        <v>198</v>
      </c>
      <c r="AM168" s="35">
        <v>0</v>
      </c>
      <c r="AN168" s="35">
        <v>2</v>
      </c>
      <c r="AO168" s="35">
        <v>18</v>
      </c>
      <c r="AP168" s="35">
        <v>127</v>
      </c>
      <c r="AQ168" s="35">
        <v>18</v>
      </c>
      <c r="AR168" s="35">
        <v>13</v>
      </c>
      <c r="AS168" s="135"/>
      <c r="AT168" s="139" t="s">
        <v>7</v>
      </c>
      <c r="AU168" s="139" t="s">
        <v>4319</v>
      </c>
      <c r="AV168" s="139">
        <v>413</v>
      </c>
    </row>
    <row r="169" spans="1:48">
      <c r="A169" s="162" t="s">
        <v>205</v>
      </c>
      <c r="B169" s="13" t="s">
        <v>119</v>
      </c>
      <c r="C169" s="12">
        <v>0</v>
      </c>
      <c r="D169" s="12">
        <v>0</v>
      </c>
      <c r="E169" s="12">
        <v>3674</v>
      </c>
      <c r="F169" s="12">
        <v>1960</v>
      </c>
      <c r="G169" s="12">
        <v>3047</v>
      </c>
      <c r="H169" s="12">
        <v>1658</v>
      </c>
      <c r="I169" s="12">
        <v>1479</v>
      </c>
      <c r="J169" s="12">
        <v>813</v>
      </c>
      <c r="K169" s="29">
        <v>8200</v>
      </c>
      <c r="L169" s="29">
        <v>4431</v>
      </c>
      <c r="M169" s="12">
        <v>0</v>
      </c>
      <c r="N169" s="12">
        <v>106</v>
      </c>
      <c r="O169" s="12">
        <v>100</v>
      </c>
      <c r="P169" s="12">
        <v>56</v>
      </c>
      <c r="Q169" s="29">
        <v>262</v>
      </c>
      <c r="R169" s="162" t="s">
        <v>205</v>
      </c>
      <c r="S169" s="13" t="s">
        <v>119</v>
      </c>
      <c r="T169" s="29">
        <v>137</v>
      </c>
      <c r="U169" s="12">
        <v>28</v>
      </c>
      <c r="V169" s="12">
        <v>0</v>
      </c>
      <c r="W169" s="12">
        <v>7</v>
      </c>
      <c r="X169" s="12">
        <v>0</v>
      </c>
      <c r="Y169" s="12">
        <v>7</v>
      </c>
      <c r="Z169" s="12">
        <v>0</v>
      </c>
      <c r="AA169" s="12">
        <v>348</v>
      </c>
      <c r="AB169" s="12">
        <v>0</v>
      </c>
      <c r="AC169" s="22">
        <v>355</v>
      </c>
      <c r="AD169" s="12">
        <v>218</v>
      </c>
      <c r="AE169" s="12">
        <v>77</v>
      </c>
      <c r="AF169" s="29">
        <v>0</v>
      </c>
      <c r="AG169" s="12">
        <v>0</v>
      </c>
      <c r="AH169" s="12">
        <v>158</v>
      </c>
      <c r="AI169" s="162" t="s">
        <v>205</v>
      </c>
      <c r="AJ169" s="13" t="s">
        <v>119</v>
      </c>
      <c r="AK169" s="12">
        <v>179</v>
      </c>
      <c r="AL169" s="12">
        <v>36</v>
      </c>
      <c r="AM169" s="12">
        <v>178</v>
      </c>
      <c r="AN169" s="12">
        <v>8</v>
      </c>
      <c r="AO169" s="12">
        <v>12</v>
      </c>
      <c r="AP169" s="12">
        <v>112</v>
      </c>
      <c r="AQ169" s="12">
        <v>68</v>
      </c>
      <c r="AR169" s="12">
        <v>59</v>
      </c>
      <c r="AS169" s="135"/>
      <c r="AT169" s="139" t="s">
        <v>205</v>
      </c>
      <c r="AU169" s="139" t="s">
        <v>4320</v>
      </c>
      <c r="AV169" s="139">
        <v>535</v>
      </c>
    </row>
    <row r="170" spans="1:48">
      <c r="A170" s="162"/>
      <c r="B170" s="13" t="s">
        <v>120</v>
      </c>
      <c r="C170" s="12">
        <v>0</v>
      </c>
      <c r="D170" s="12">
        <v>0</v>
      </c>
      <c r="E170" s="12">
        <v>0</v>
      </c>
      <c r="F170" s="12">
        <v>0</v>
      </c>
      <c r="G170" s="12">
        <v>0</v>
      </c>
      <c r="H170" s="12">
        <v>0</v>
      </c>
      <c r="I170" s="12">
        <v>0</v>
      </c>
      <c r="J170" s="12">
        <v>0</v>
      </c>
      <c r="K170" s="29">
        <v>0</v>
      </c>
      <c r="L170" s="29">
        <v>0</v>
      </c>
      <c r="M170" s="12">
        <v>0</v>
      </c>
      <c r="N170" s="12">
        <v>0</v>
      </c>
      <c r="O170" s="12">
        <v>0</v>
      </c>
      <c r="P170" s="12">
        <v>0</v>
      </c>
      <c r="Q170" s="29">
        <v>0</v>
      </c>
      <c r="R170" s="162"/>
      <c r="S170" s="13" t="s">
        <v>120</v>
      </c>
      <c r="T170" s="29">
        <v>0</v>
      </c>
      <c r="U170" s="12">
        <v>0</v>
      </c>
      <c r="V170" s="12">
        <v>0</v>
      </c>
      <c r="W170" s="12">
        <v>0</v>
      </c>
      <c r="X170" s="12">
        <v>0</v>
      </c>
      <c r="Y170" s="12">
        <v>0</v>
      </c>
      <c r="Z170" s="12">
        <v>0</v>
      </c>
      <c r="AA170" s="12">
        <v>0</v>
      </c>
      <c r="AB170" s="12">
        <v>0</v>
      </c>
      <c r="AC170" s="22">
        <v>0</v>
      </c>
      <c r="AD170" s="12">
        <v>0</v>
      </c>
      <c r="AE170" s="12">
        <v>0</v>
      </c>
      <c r="AF170" s="29">
        <v>0</v>
      </c>
      <c r="AG170" s="12">
        <v>0</v>
      </c>
      <c r="AH170" s="12">
        <v>0</v>
      </c>
      <c r="AI170" s="162"/>
      <c r="AJ170" s="13" t="s">
        <v>120</v>
      </c>
      <c r="AK170" s="12">
        <v>0</v>
      </c>
      <c r="AL170" s="12">
        <v>0</v>
      </c>
      <c r="AM170" s="12">
        <v>0</v>
      </c>
      <c r="AN170" s="12">
        <v>0</v>
      </c>
      <c r="AO170" s="12">
        <v>0</v>
      </c>
      <c r="AP170" s="12">
        <v>0</v>
      </c>
      <c r="AQ170" s="12">
        <v>0</v>
      </c>
      <c r="AR170" s="12">
        <v>0</v>
      </c>
      <c r="AS170" s="135"/>
      <c r="AT170" s="139" t="s">
        <v>205</v>
      </c>
      <c r="AU170" s="139" t="s">
        <v>4321</v>
      </c>
      <c r="AV170" s="139">
        <v>0</v>
      </c>
    </row>
    <row r="171" spans="1:48">
      <c r="A171" s="162"/>
      <c r="B171" s="34" t="s">
        <v>102</v>
      </c>
      <c r="C171" s="35">
        <v>0</v>
      </c>
      <c r="D171" s="35">
        <v>0</v>
      </c>
      <c r="E171" s="35">
        <v>3674</v>
      </c>
      <c r="F171" s="35">
        <v>1960</v>
      </c>
      <c r="G171" s="35">
        <v>3047</v>
      </c>
      <c r="H171" s="35">
        <v>1658</v>
      </c>
      <c r="I171" s="35">
        <v>1479</v>
      </c>
      <c r="J171" s="35">
        <v>813</v>
      </c>
      <c r="K171" s="35">
        <v>8200</v>
      </c>
      <c r="L171" s="35">
        <v>4431</v>
      </c>
      <c r="M171" s="35">
        <v>0</v>
      </c>
      <c r="N171" s="35">
        <v>106</v>
      </c>
      <c r="O171" s="35">
        <v>100</v>
      </c>
      <c r="P171" s="35">
        <v>56</v>
      </c>
      <c r="Q171" s="35">
        <v>262</v>
      </c>
      <c r="R171" s="162"/>
      <c r="S171" s="34" t="s">
        <v>102</v>
      </c>
      <c r="T171" s="35">
        <v>137</v>
      </c>
      <c r="U171" s="35">
        <v>28</v>
      </c>
      <c r="V171" s="35">
        <v>0</v>
      </c>
      <c r="W171" s="35">
        <v>7</v>
      </c>
      <c r="X171" s="35">
        <v>0</v>
      </c>
      <c r="Y171" s="35">
        <v>7</v>
      </c>
      <c r="Z171" s="35">
        <v>0</v>
      </c>
      <c r="AA171" s="35">
        <v>348</v>
      </c>
      <c r="AB171" s="35">
        <v>0</v>
      </c>
      <c r="AC171" s="35">
        <v>355</v>
      </c>
      <c r="AD171" s="35">
        <v>218</v>
      </c>
      <c r="AE171" s="35">
        <v>77</v>
      </c>
      <c r="AF171" s="35">
        <v>0</v>
      </c>
      <c r="AG171" s="35">
        <v>0</v>
      </c>
      <c r="AH171" s="35">
        <v>158</v>
      </c>
      <c r="AI171" s="162"/>
      <c r="AJ171" s="34" t="s">
        <v>102</v>
      </c>
      <c r="AK171" s="35">
        <v>179</v>
      </c>
      <c r="AL171" s="35">
        <v>36</v>
      </c>
      <c r="AM171" s="35">
        <v>178</v>
      </c>
      <c r="AN171" s="35">
        <v>8</v>
      </c>
      <c r="AO171" s="35">
        <v>12</v>
      </c>
      <c r="AP171" s="35">
        <v>112</v>
      </c>
      <c r="AQ171" s="35">
        <v>68</v>
      </c>
      <c r="AR171" s="35">
        <v>59</v>
      </c>
      <c r="AS171" s="135"/>
      <c r="AT171" s="139" t="s">
        <v>205</v>
      </c>
      <c r="AU171" s="139" t="s">
        <v>4322</v>
      </c>
      <c r="AV171" s="139">
        <v>535</v>
      </c>
    </row>
    <row r="172" spans="1:48">
      <c r="A172" s="162" t="s">
        <v>206</v>
      </c>
      <c r="B172" s="13" t="s">
        <v>119</v>
      </c>
      <c r="C172" s="12">
        <v>143</v>
      </c>
      <c r="D172" s="12">
        <v>81</v>
      </c>
      <c r="E172" s="12">
        <v>6479</v>
      </c>
      <c r="F172" s="12">
        <v>3523</v>
      </c>
      <c r="G172" s="12">
        <v>7605</v>
      </c>
      <c r="H172" s="12">
        <v>4108</v>
      </c>
      <c r="I172" s="12">
        <v>6300</v>
      </c>
      <c r="J172" s="12">
        <v>3344</v>
      </c>
      <c r="K172" s="29">
        <v>20527</v>
      </c>
      <c r="L172" s="29">
        <v>11056</v>
      </c>
      <c r="M172" s="12">
        <v>11</v>
      </c>
      <c r="N172" s="12">
        <v>271</v>
      </c>
      <c r="O172" s="12">
        <v>313</v>
      </c>
      <c r="P172" s="12">
        <v>274</v>
      </c>
      <c r="Q172" s="29">
        <v>869</v>
      </c>
      <c r="R172" s="162" t="s">
        <v>206</v>
      </c>
      <c r="S172" s="13" t="s">
        <v>119</v>
      </c>
      <c r="T172" s="29">
        <v>386</v>
      </c>
      <c r="U172" s="12">
        <v>11</v>
      </c>
      <c r="V172" s="12">
        <v>0</v>
      </c>
      <c r="W172" s="12">
        <v>21</v>
      </c>
      <c r="X172" s="12">
        <v>0</v>
      </c>
      <c r="Y172" s="12">
        <v>57</v>
      </c>
      <c r="Z172" s="12">
        <v>152</v>
      </c>
      <c r="AA172" s="12">
        <v>800</v>
      </c>
      <c r="AB172" s="12">
        <v>0</v>
      </c>
      <c r="AC172" s="22">
        <v>1009</v>
      </c>
      <c r="AD172" s="12">
        <v>741</v>
      </c>
      <c r="AE172" s="12">
        <v>134</v>
      </c>
      <c r="AF172" s="29">
        <v>0</v>
      </c>
      <c r="AG172" s="12">
        <v>0</v>
      </c>
      <c r="AH172" s="12">
        <v>320</v>
      </c>
      <c r="AI172" s="162" t="s">
        <v>206</v>
      </c>
      <c r="AJ172" s="13" t="s">
        <v>119</v>
      </c>
      <c r="AK172" s="12">
        <v>65</v>
      </c>
      <c r="AL172" s="12">
        <v>39</v>
      </c>
      <c r="AM172" s="12">
        <v>6</v>
      </c>
      <c r="AN172" s="12">
        <v>1</v>
      </c>
      <c r="AO172" s="12">
        <v>12</v>
      </c>
      <c r="AP172" s="12">
        <v>390</v>
      </c>
      <c r="AQ172" s="12">
        <v>76</v>
      </c>
      <c r="AR172" s="12">
        <v>58</v>
      </c>
      <c r="AS172" s="135"/>
      <c r="AT172" s="139" t="s">
        <v>206</v>
      </c>
      <c r="AU172" s="139" t="s">
        <v>4323</v>
      </c>
      <c r="AV172" s="139">
        <v>77</v>
      </c>
    </row>
    <row r="173" spans="1:48">
      <c r="A173" s="162"/>
      <c r="B173" s="13" t="s">
        <v>120</v>
      </c>
      <c r="C173" s="12">
        <v>0</v>
      </c>
      <c r="D173" s="12">
        <v>0</v>
      </c>
      <c r="E173" s="12">
        <v>0</v>
      </c>
      <c r="F173" s="12">
        <v>0</v>
      </c>
      <c r="G173" s="12">
        <v>0</v>
      </c>
      <c r="H173" s="12">
        <v>0</v>
      </c>
      <c r="I173" s="12">
        <v>0</v>
      </c>
      <c r="J173" s="12">
        <v>0</v>
      </c>
      <c r="K173" s="29">
        <v>0</v>
      </c>
      <c r="L173" s="29">
        <v>0</v>
      </c>
      <c r="M173" s="12">
        <v>0</v>
      </c>
      <c r="N173" s="12">
        <v>0</v>
      </c>
      <c r="O173" s="12">
        <v>0</v>
      </c>
      <c r="P173" s="12">
        <v>0</v>
      </c>
      <c r="Q173" s="29">
        <v>0</v>
      </c>
      <c r="R173" s="162"/>
      <c r="S173" s="13" t="s">
        <v>120</v>
      </c>
      <c r="T173" s="29">
        <v>0</v>
      </c>
      <c r="U173" s="12">
        <v>0</v>
      </c>
      <c r="V173" s="12">
        <v>0</v>
      </c>
      <c r="W173" s="12">
        <v>0</v>
      </c>
      <c r="X173" s="12">
        <v>0</v>
      </c>
      <c r="Y173" s="12">
        <v>0</v>
      </c>
      <c r="Z173" s="12">
        <v>0</v>
      </c>
      <c r="AA173" s="12">
        <v>0</v>
      </c>
      <c r="AB173" s="12">
        <v>0</v>
      </c>
      <c r="AC173" s="22">
        <v>0</v>
      </c>
      <c r="AD173" s="12">
        <v>0</v>
      </c>
      <c r="AE173" s="12">
        <v>0</v>
      </c>
      <c r="AF173" s="29">
        <v>0</v>
      </c>
      <c r="AG173" s="12">
        <v>0</v>
      </c>
      <c r="AH173" s="12">
        <v>0</v>
      </c>
      <c r="AI173" s="162"/>
      <c r="AJ173" s="13" t="s">
        <v>120</v>
      </c>
      <c r="AK173" s="12">
        <v>0</v>
      </c>
      <c r="AL173" s="12">
        <v>0</v>
      </c>
      <c r="AM173" s="12">
        <v>0</v>
      </c>
      <c r="AN173" s="12">
        <v>0</v>
      </c>
      <c r="AO173" s="12">
        <v>0</v>
      </c>
      <c r="AP173" s="12">
        <v>0</v>
      </c>
      <c r="AQ173" s="12">
        <v>0</v>
      </c>
      <c r="AR173" s="12">
        <v>0</v>
      </c>
      <c r="AS173" s="135"/>
      <c r="AT173" s="139" t="s">
        <v>206</v>
      </c>
      <c r="AU173" s="139" t="s">
        <v>4324</v>
      </c>
      <c r="AV173" s="139">
        <v>0</v>
      </c>
    </row>
    <row r="174" spans="1:48">
      <c r="A174" s="162"/>
      <c r="B174" s="34" t="s">
        <v>102</v>
      </c>
      <c r="C174" s="35">
        <v>143</v>
      </c>
      <c r="D174" s="35">
        <v>81</v>
      </c>
      <c r="E174" s="35">
        <v>6479</v>
      </c>
      <c r="F174" s="35">
        <v>3523</v>
      </c>
      <c r="G174" s="35">
        <v>7605</v>
      </c>
      <c r="H174" s="35">
        <v>4108</v>
      </c>
      <c r="I174" s="35">
        <v>6300</v>
      </c>
      <c r="J174" s="35">
        <v>3344</v>
      </c>
      <c r="K174" s="35">
        <v>20527</v>
      </c>
      <c r="L174" s="35">
        <v>11056</v>
      </c>
      <c r="M174" s="35">
        <v>11</v>
      </c>
      <c r="N174" s="35">
        <v>271</v>
      </c>
      <c r="O174" s="35">
        <v>313</v>
      </c>
      <c r="P174" s="35">
        <v>274</v>
      </c>
      <c r="Q174" s="35">
        <v>869</v>
      </c>
      <c r="R174" s="162"/>
      <c r="S174" s="34" t="s">
        <v>102</v>
      </c>
      <c r="T174" s="35">
        <v>386</v>
      </c>
      <c r="U174" s="35">
        <v>11</v>
      </c>
      <c r="V174" s="35">
        <v>0</v>
      </c>
      <c r="W174" s="35">
        <v>21</v>
      </c>
      <c r="X174" s="35">
        <v>0</v>
      </c>
      <c r="Y174" s="35">
        <v>57</v>
      </c>
      <c r="Z174" s="35">
        <v>152</v>
      </c>
      <c r="AA174" s="35">
        <v>800</v>
      </c>
      <c r="AB174" s="35">
        <v>0</v>
      </c>
      <c r="AC174" s="35">
        <v>1009</v>
      </c>
      <c r="AD174" s="35">
        <v>741</v>
      </c>
      <c r="AE174" s="35">
        <v>134</v>
      </c>
      <c r="AF174" s="35">
        <v>0</v>
      </c>
      <c r="AG174" s="35">
        <v>0</v>
      </c>
      <c r="AH174" s="35">
        <v>320</v>
      </c>
      <c r="AI174" s="162"/>
      <c r="AJ174" s="34" t="s">
        <v>102</v>
      </c>
      <c r="AK174" s="35">
        <v>65</v>
      </c>
      <c r="AL174" s="35">
        <v>39</v>
      </c>
      <c r="AM174" s="35">
        <v>6</v>
      </c>
      <c r="AN174" s="35">
        <v>1</v>
      </c>
      <c r="AO174" s="35">
        <v>12</v>
      </c>
      <c r="AP174" s="35">
        <v>390</v>
      </c>
      <c r="AQ174" s="35">
        <v>76</v>
      </c>
      <c r="AR174" s="35">
        <v>58</v>
      </c>
      <c r="AS174" s="135"/>
      <c r="AT174" s="139" t="s">
        <v>206</v>
      </c>
      <c r="AU174" s="139" t="s">
        <v>4325</v>
      </c>
      <c r="AV174" s="139">
        <v>77</v>
      </c>
    </row>
    <row r="175" spans="1:48">
      <c r="A175" s="11" t="s">
        <v>6</v>
      </c>
      <c r="B175" s="30"/>
      <c r="C175" s="16"/>
      <c r="D175" s="18"/>
      <c r="E175" s="16"/>
      <c r="F175" s="16"/>
      <c r="G175" s="16"/>
      <c r="H175" s="16"/>
      <c r="I175" s="16"/>
      <c r="J175" s="16"/>
      <c r="K175" s="16"/>
      <c r="L175" s="16"/>
      <c r="M175" s="16"/>
      <c r="N175" s="16"/>
      <c r="O175" s="16"/>
      <c r="P175" s="16"/>
      <c r="Q175" s="16"/>
      <c r="R175" s="11" t="s">
        <v>6</v>
      </c>
      <c r="S175" s="30"/>
      <c r="T175" s="26"/>
      <c r="U175" s="26"/>
      <c r="V175" s="26"/>
      <c r="W175" s="28"/>
      <c r="X175" s="26"/>
      <c r="Y175" s="26"/>
      <c r="Z175" s="26"/>
      <c r="AA175" s="26"/>
      <c r="AB175" s="26"/>
      <c r="AC175" s="26"/>
      <c r="AD175" s="26"/>
      <c r="AE175" s="26"/>
      <c r="AF175" s="26"/>
      <c r="AG175" s="26"/>
      <c r="AH175" s="26"/>
      <c r="AI175" s="11" t="s">
        <v>6</v>
      </c>
      <c r="AJ175" s="30"/>
      <c r="AK175" s="16"/>
      <c r="AL175" s="16"/>
      <c r="AM175" s="18"/>
      <c r="AN175" s="16"/>
      <c r="AO175" s="16"/>
      <c r="AP175" s="16"/>
      <c r="AQ175" s="16"/>
      <c r="AR175" s="16"/>
      <c r="AS175" s="135"/>
      <c r="AT175" s="139" t="s">
        <v>6</v>
      </c>
      <c r="AU175" s="139" t="s">
        <v>6</v>
      </c>
      <c r="AV175" s="139">
        <v>0</v>
      </c>
    </row>
    <row r="176" spans="1:48" ht="14.45" customHeight="1">
      <c r="A176" s="162" t="s">
        <v>207</v>
      </c>
      <c r="B176" s="13" t="s">
        <v>119</v>
      </c>
      <c r="C176" s="12">
        <v>13</v>
      </c>
      <c r="D176" s="12">
        <v>7</v>
      </c>
      <c r="E176" s="12">
        <v>1344</v>
      </c>
      <c r="F176" s="12">
        <v>735</v>
      </c>
      <c r="G176" s="12">
        <v>3027</v>
      </c>
      <c r="H176" s="12">
        <v>1659</v>
      </c>
      <c r="I176" s="12">
        <v>5227</v>
      </c>
      <c r="J176" s="12">
        <v>2863</v>
      </c>
      <c r="K176" s="29">
        <v>9611</v>
      </c>
      <c r="L176" s="29">
        <v>5264</v>
      </c>
      <c r="M176" s="12">
        <v>2</v>
      </c>
      <c r="N176" s="12">
        <v>57</v>
      </c>
      <c r="O176" s="12">
        <v>114</v>
      </c>
      <c r="P176" s="12">
        <v>163</v>
      </c>
      <c r="Q176" s="29">
        <v>336</v>
      </c>
      <c r="R176" s="162" t="s">
        <v>207</v>
      </c>
      <c r="S176" s="13" t="s">
        <v>119</v>
      </c>
      <c r="T176" s="29">
        <v>203</v>
      </c>
      <c r="U176" s="12">
        <v>39</v>
      </c>
      <c r="V176" s="12">
        <v>0</v>
      </c>
      <c r="W176" s="12">
        <v>16</v>
      </c>
      <c r="X176" s="12">
        <v>0</v>
      </c>
      <c r="Y176" s="12">
        <v>16</v>
      </c>
      <c r="Z176" s="12">
        <v>47</v>
      </c>
      <c r="AA176" s="12">
        <v>410</v>
      </c>
      <c r="AB176" s="12">
        <v>0</v>
      </c>
      <c r="AC176" s="22">
        <v>473</v>
      </c>
      <c r="AD176" s="12">
        <v>369</v>
      </c>
      <c r="AE176" s="12">
        <v>109</v>
      </c>
      <c r="AF176" s="29">
        <v>0</v>
      </c>
      <c r="AG176" s="12">
        <v>0</v>
      </c>
      <c r="AH176" s="12">
        <v>192</v>
      </c>
      <c r="AI176" s="162" t="s">
        <v>207</v>
      </c>
      <c r="AJ176" s="13" t="s">
        <v>119</v>
      </c>
      <c r="AK176" s="12">
        <v>202</v>
      </c>
      <c r="AL176" s="12">
        <v>124</v>
      </c>
      <c r="AM176" s="12">
        <v>258</v>
      </c>
      <c r="AN176" s="12">
        <v>116</v>
      </c>
      <c r="AO176" s="12">
        <v>19</v>
      </c>
      <c r="AP176" s="12">
        <v>197</v>
      </c>
      <c r="AQ176" s="12">
        <v>120</v>
      </c>
      <c r="AR176" s="12">
        <v>104</v>
      </c>
      <c r="AS176" s="135"/>
      <c r="AT176" s="139" t="s">
        <v>207</v>
      </c>
      <c r="AU176" s="139" t="s">
        <v>4326</v>
      </c>
      <c r="AV176" s="139">
        <v>718</v>
      </c>
    </row>
    <row r="177" spans="1:48">
      <c r="A177" s="162"/>
      <c r="B177" s="13" t="s">
        <v>120</v>
      </c>
      <c r="C177" s="12">
        <v>16</v>
      </c>
      <c r="D177" s="12">
        <v>9</v>
      </c>
      <c r="E177" s="12">
        <v>327</v>
      </c>
      <c r="F177" s="12">
        <v>190</v>
      </c>
      <c r="G177" s="12">
        <v>689</v>
      </c>
      <c r="H177" s="12">
        <v>378</v>
      </c>
      <c r="I177" s="12">
        <v>893</v>
      </c>
      <c r="J177" s="12">
        <v>481</v>
      </c>
      <c r="K177" s="29">
        <v>1925</v>
      </c>
      <c r="L177" s="29">
        <v>1058</v>
      </c>
      <c r="M177" s="12">
        <v>1</v>
      </c>
      <c r="N177" s="12">
        <v>11</v>
      </c>
      <c r="O177" s="12">
        <v>20</v>
      </c>
      <c r="P177" s="12">
        <v>25</v>
      </c>
      <c r="Q177" s="29">
        <v>57</v>
      </c>
      <c r="R177" s="162"/>
      <c r="S177" s="13" t="s">
        <v>120</v>
      </c>
      <c r="T177" s="29">
        <v>28</v>
      </c>
      <c r="U177" s="12">
        <v>16</v>
      </c>
      <c r="V177" s="12">
        <v>0</v>
      </c>
      <c r="W177" s="12">
        <v>1</v>
      </c>
      <c r="X177" s="12">
        <v>0</v>
      </c>
      <c r="Y177" s="12">
        <v>13</v>
      </c>
      <c r="Z177" s="12">
        <v>44</v>
      </c>
      <c r="AA177" s="12">
        <v>82</v>
      </c>
      <c r="AB177" s="12">
        <v>0</v>
      </c>
      <c r="AC177" s="22">
        <v>139</v>
      </c>
      <c r="AD177" s="12">
        <v>120</v>
      </c>
      <c r="AE177" s="12">
        <v>45</v>
      </c>
      <c r="AF177" s="29">
        <v>0</v>
      </c>
      <c r="AG177" s="12">
        <v>0</v>
      </c>
      <c r="AH177" s="12">
        <v>26</v>
      </c>
      <c r="AI177" s="162"/>
      <c r="AJ177" s="13" t="s">
        <v>120</v>
      </c>
      <c r="AK177" s="12">
        <v>94</v>
      </c>
      <c r="AL177" s="12">
        <v>79</v>
      </c>
      <c r="AM177" s="12">
        <v>75</v>
      </c>
      <c r="AN177" s="12">
        <v>45</v>
      </c>
      <c r="AO177" s="12">
        <v>16</v>
      </c>
      <c r="AP177" s="12">
        <v>31</v>
      </c>
      <c r="AQ177" s="12">
        <v>28</v>
      </c>
      <c r="AR177" s="12">
        <v>22</v>
      </c>
      <c r="AS177" s="135"/>
      <c r="AT177" s="139" t="s">
        <v>207</v>
      </c>
      <c r="AU177" s="139" t="s">
        <v>4327</v>
      </c>
      <c r="AV177" s="139">
        <v>244</v>
      </c>
    </row>
    <row r="178" spans="1:48">
      <c r="A178" s="162"/>
      <c r="B178" s="34" t="s">
        <v>102</v>
      </c>
      <c r="C178" s="35">
        <v>29</v>
      </c>
      <c r="D178" s="35">
        <v>16</v>
      </c>
      <c r="E178" s="35">
        <v>1671</v>
      </c>
      <c r="F178" s="35">
        <v>925</v>
      </c>
      <c r="G178" s="35">
        <v>3716</v>
      </c>
      <c r="H178" s="35">
        <v>2037</v>
      </c>
      <c r="I178" s="35">
        <v>6120</v>
      </c>
      <c r="J178" s="35">
        <v>3344</v>
      </c>
      <c r="K178" s="35">
        <v>11536</v>
      </c>
      <c r="L178" s="35">
        <v>6322</v>
      </c>
      <c r="M178" s="35">
        <v>3</v>
      </c>
      <c r="N178" s="35">
        <v>68</v>
      </c>
      <c r="O178" s="35">
        <v>134</v>
      </c>
      <c r="P178" s="35">
        <v>188</v>
      </c>
      <c r="Q178" s="35">
        <v>393</v>
      </c>
      <c r="R178" s="162"/>
      <c r="S178" s="34" t="s">
        <v>102</v>
      </c>
      <c r="T178" s="35">
        <v>231</v>
      </c>
      <c r="U178" s="35">
        <v>55</v>
      </c>
      <c r="V178" s="35">
        <v>0</v>
      </c>
      <c r="W178" s="35">
        <v>17</v>
      </c>
      <c r="X178" s="35">
        <v>0</v>
      </c>
      <c r="Y178" s="35">
        <v>29</v>
      </c>
      <c r="Z178" s="35">
        <v>91</v>
      </c>
      <c r="AA178" s="35">
        <v>492</v>
      </c>
      <c r="AB178" s="35">
        <v>0</v>
      </c>
      <c r="AC178" s="35">
        <v>612</v>
      </c>
      <c r="AD178" s="35">
        <v>489</v>
      </c>
      <c r="AE178" s="35">
        <v>154</v>
      </c>
      <c r="AF178" s="35">
        <v>0</v>
      </c>
      <c r="AG178" s="35">
        <v>0</v>
      </c>
      <c r="AH178" s="35">
        <v>218</v>
      </c>
      <c r="AI178" s="162"/>
      <c r="AJ178" s="34" t="s">
        <v>102</v>
      </c>
      <c r="AK178" s="35">
        <v>296</v>
      </c>
      <c r="AL178" s="35">
        <v>203</v>
      </c>
      <c r="AM178" s="35">
        <v>333</v>
      </c>
      <c r="AN178" s="35">
        <v>161</v>
      </c>
      <c r="AO178" s="35">
        <v>35</v>
      </c>
      <c r="AP178" s="35">
        <v>228</v>
      </c>
      <c r="AQ178" s="35">
        <v>148</v>
      </c>
      <c r="AR178" s="35">
        <v>126</v>
      </c>
      <c r="AS178" s="135"/>
      <c r="AT178" s="139" t="s">
        <v>207</v>
      </c>
      <c r="AU178" s="139" t="s">
        <v>4328</v>
      </c>
      <c r="AV178" s="139">
        <v>962</v>
      </c>
    </row>
    <row r="179" spans="1:48">
      <c r="A179" s="162" t="s">
        <v>208</v>
      </c>
      <c r="B179" s="13" t="s">
        <v>119</v>
      </c>
      <c r="C179" s="12">
        <v>0</v>
      </c>
      <c r="D179" s="12">
        <v>0</v>
      </c>
      <c r="E179" s="12">
        <v>464</v>
      </c>
      <c r="F179" s="12">
        <v>252</v>
      </c>
      <c r="G179" s="12">
        <v>2269</v>
      </c>
      <c r="H179" s="12">
        <v>1205</v>
      </c>
      <c r="I179" s="12">
        <v>3010</v>
      </c>
      <c r="J179" s="12">
        <v>1554</v>
      </c>
      <c r="K179" s="29">
        <v>5743</v>
      </c>
      <c r="L179" s="29">
        <v>3011</v>
      </c>
      <c r="M179" s="12">
        <v>0</v>
      </c>
      <c r="N179" s="12">
        <v>30</v>
      </c>
      <c r="O179" s="12">
        <v>109</v>
      </c>
      <c r="P179" s="12">
        <v>129</v>
      </c>
      <c r="Q179" s="29">
        <v>268</v>
      </c>
      <c r="R179" s="162" t="s">
        <v>208</v>
      </c>
      <c r="S179" s="13" t="s">
        <v>119</v>
      </c>
      <c r="T179" s="29">
        <v>36</v>
      </c>
      <c r="U179" s="12">
        <v>21</v>
      </c>
      <c r="V179" s="12">
        <v>0</v>
      </c>
      <c r="W179" s="12">
        <v>112</v>
      </c>
      <c r="X179" s="12">
        <v>0</v>
      </c>
      <c r="Y179" s="12">
        <v>20</v>
      </c>
      <c r="Z179" s="12">
        <v>3</v>
      </c>
      <c r="AA179" s="12">
        <v>289</v>
      </c>
      <c r="AB179" s="12">
        <v>0</v>
      </c>
      <c r="AC179" s="22">
        <v>312</v>
      </c>
      <c r="AD179" s="12">
        <v>229</v>
      </c>
      <c r="AE179" s="12">
        <v>105</v>
      </c>
      <c r="AF179" s="29">
        <v>0</v>
      </c>
      <c r="AG179" s="12">
        <v>0</v>
      </c>
      <c r="AH179" s="12">
        <v>140</v>
      </c>
      <c r="AI179" s="162" t="s">
        <v>208</v>
      </c>
      <c r="AJ179" s="13" t="s">
        <v>119</v>
      </c>
      <c r="AK179" s="12">
        <v>38</v>
      </c>
      <c r="AL179" s="12">
        <v>19</v>
      </c>
      <c r="AM179" s="12">
        <v>35</v>
      </c>
      <c r="AN179" s="12">
        <v>21</v>
      </c>
      <c r="AO179" s="12">
        <v>4</v>
      </c>
      <c r="AP179" s="12">
        <v>124</v>
      </c>
      <c r="AQ179" s="12">
        <v>51</v>
      </c>
      <c r="AR179" s="12">
        <v>46</v>
      </c>
      <c r="AS179" s="135"/>
      <c r="AT179" s="139" t="s">
        <v>208</v>
      </c>
      <c r="AU179" s="139" t="s">
        <v>4329</v>
      </c>
      <c r="AV179" s="139">
        <v>108</v>
      </c>
    </row>
    <row r="180" spans="1:48">
      <c r="A180" s="162"/>
      <c r="B180" s="13" t="s">
        <v>120</v>
      </c>
      <c r="C180" s="12">
        <v>0</v>
      </c>
      <c r="D180" s="12">
        <v>0</v>
      </c>
      <c r="E180" s="12">
        <v>90</v>
      </c>
      <c r="F180" s="12">
        <v>51</v>
      </c>
      <c r="G180" s="12">
        <v>189</v>
      </c>
      <c r="H180" s="12">
        <v>95</v>
      </c>
      <c r="I180" s="12">
        <v>216</v>
      </c>
      <c r="J180" s="12">
        <v>113</v>
      </c>
      <c r="K180" s="29">
        <v>495</v>
      </c>
      <c r="L180" s="29">
        <v>259</v>
      </c>
      <c r="M180" s="12">
        <v>0</v>
      </c>
      <c r="N180" s="12">
        <v>5</v>
      </c>
      <c r="O180" s="12">
        <v>7</v>
      </c>
      <c r="P180" s="12">
        <v>8</v>
      </c>
      <c r="Q180" s="29">
        <v>20</v>
      </c>
      <c r="R180" s="162"/>
      <c r="S180" s="13" t="s">
        <v>120</v>
      </c>
      <c r="T180" s="29">
        <v>0</v>
      </c>
      <c r="U180" s="12">
        <v>0</v>
      </c>
      <c r="V180" s="12">
        <v>0</v>
      </c>
      <c r="W180" s="12">
        <v>9</v>
      </c>
      <c r="X180" s="12">
        <v>0</v>
      </c>
      <c r="Y180" s="12">
        <v>3</v>
      </c>
      <c r="Z180" s="12">
        <v>3</v>
      </c>
      <c r="AA180" s="12">
        <v>34</v>
      </c>
      <c r="AB180" s="12">
        <v>0</v>
      </c>
      <c r="AC180" s="22">
        <v>40</v>
      </c>
      <c r="AD180" s="12">
        <v>35</v>
      </c>
      <c r="AE180" s="12">
        <v>14</v>
      </c>
      <c r="AF180" s="29">
        <v>0</v>
      </c>
      <c r="AG180" s="12">
        <v>0</v>
      </c>
      <c r="AH180" s="12">
        <v>8</v>
      </c>
      <c r="AI180" s="162"/>
      <c r="AJ180" s="13" t="s">
        <v>120</v>
      </c>
      <c r="AK180" s="12">
        <v>0</v>
      </c>
      <c r="AL180" s="12">
        <v>0</v>
      </c>
      <c r="AM180" s="12">
        <v>0</v>
      </c>
      <c r="AN180" s="12">
        <v>0</v>
      </c>
      <c r="AO180" s="12">
        <v>1</v>
      </c>
      <c r="AP180" s="12">
        <v>5</v>
      </c>
      <c r="AQ180" s="12">
        <v>3</v>
      </c>
      <c r="AR180" s="12">
        <v>3</v>
      </c>
      <c r="AS180" s="135"/>
      <c r="AT180" s="139" t="s">
        <v>208</v>
      </c>
      <c r="AU180" s="139" t="s">
        <v>4330</v>
      </c>
      <c r="AV180" s="139">
        <v>0</v>
      </c>
    </row>
    <row r="181" spans="1:48">
      <c r="A181" s="162"/>
      <c r="B181" s="34" t="s">
        <v>102</v>
      </c>
      <c r="C181" s="35">
        <v>0</v>
      </c>
      <c r="D181" s="35">
        <v>0</v>
      </c>
      <c r="E181" s="35">
        <v>554</v>
      </c>
      <c r="F181" s="35">
        <v>303</v>
      </c>
      <c r="G181" s="35">
        <v>2458</v>
      </c>
      <c r="H181" s="35">
        <v>1300</v>
      </c>
      <c r="I181" s="35">
        <v>3226</v>
      </c>
      <c r="J181" s="35">
        <v>1667</v>
      </c>
      <c r="K181" s="35">
        <v>6238</v>
      </c>
      <c r="L181" s="35">
        <v>3270</v>
      </c>
      <c r="M181" s="35">
        <v>0</v>
      </c>
      <c r="N181" s="35">
        <v>35</v>
      </c>
      <c r="O181" s="35">
        <v>116</v>
      </c>
      <c r="P181" s="35">
        <v>137</v>
      </c>
      <c r="Q181" s="35">
        <v>288</v>
      </c>
      <c r="R181" s="162"/>
      <c r="S181" s="34" t="s">
        <v>102</v>
      </c>
      <c r="T181" s="35">
        <v>36</v>
      </c>
      <c r="U181" s="35">
        <v>21</v>
      </c>
      <c r="V181" s="35">
        <v>0</v>
      </c>
      <c r="W181" s="35">
        <v>121</v>
      </c>
      <c r="X181" s="35">
        <v>0</v>
      </c>
      <c r="Y181" s="35">
        <v>23</v>
      </c>
      <c r="Z181" s="35">
        <v>6</v>
      </c>
      <c r="AA181" s="35">
        <v>323</v>
      </c>
      <c r="AB181" s="35">
        <v>0</v>
      </c>
      <c r="AC181" s="35">
        <v>352</v>
      </c>
      <c r="AD181" s="35">
        <v>264</v>
      </c>
      <c r="AE181" s="35">
        <v>119</v>
      </c>
      <c r="AF181" s="35">
        <v>0</v>
      </c>
      <c r="AG181" s="35">
        <v>0</v>
      </c>
      <c r="AH181" s="35">
        <v>148</v>
      </c>
      <c r="AI181" s="162"/>
      <c r="AJ181" s="34" t="s">
        <v>102</v>
      </c>
      <c r="AK181" s="35">
        <v>38</v>
      </c>
      <c r="AL181" s="35">
        <v>19</v>
      </c>
      <c r="AM181" s="35">
        <v>35</v>
      </c>
      <c r="AN181" s="35">
        <v>21</v>
      </c>
      <c r="AO181" s="35">
        <v>5</v>
      </c>
      <c r="AP181" s="35">
        <v>129</v>
      </c>
      <c r="AQ181" s="35">
        <v>54</v>
      </c>
      <c r="AR181" s="35">
        <v>49</v>
      </c>
      <c r="AS181" s="135"/>
      <c r="AT181" s="139" t="s">
        <v>208</v>
      </c>
      <c r="AU181" s="139" t="s">
        <v>4331</v>
      </c>
      <c r="AV181" s="139">
        <v>108</v>
      </c>
    </row>
    <row r="182" spans="1:48">
      <c r="A182" s="162" t="s">
        <v>209</v>
      </c>
      <c r="B182" s="13" t="s">
        <v>119</v>
      </c>
      <c r="C182" s="12">
        <v>44</v>
      </c>
      <c r="D182" s="12">
        <v>18</v>
      </c>
      <c r="E182" s="12">
        <v>2671</v>
      </c>
      <c r="F182" s="12">
        <v>1353</v>
      </c>
      <c r="G182" s="12">
        <v>4311</v>
      </c>
      <c r="H182" s="12">
        <v>2279</v>
      </c>
      <c r="I182" s="12">
        <v>5166</v>
      </c>
      <c r="J182" s="12">
        <v>2660</v>
      </c>
      <c r="K182" s="29">
        <v>12192</v>
      </c>
      <c r="L182" s="29">
        <v>6310</v>
      </c>
      <c r="M182" s="12">
        <v>2</v>
      </c>
      <c r="N182" s="12">
        <v>99</v>
      </c>
      <c r="O182" s="12">
        <v>149</v>
      </c>
      <c r="P182" s="12">
        <v>162</v>
      </c>
      <c r="Q182" s="29">
        <v>412</v>
      </c>
      <c r="R182" s="162" t="s">
        <v>209</v>
      </c>
      <c r="S182" s="13" t="s">
        <v>119</v>
      </c>
      <c r="T182" s="29">
        <v>222</v>
      </c>
      <c r="U182" s="12">
        <v>82</v>
      </c>
      <c r="V182" s="12">
        <v>0</v>
      </c>
      <c r="W182" s="12">
        <v>47</v>
      </c>
      <c r="X182" s="12">
        <v>0</v>
      </c>
      <c r="Y182" s="12">
        <v>20</v>
      </c>
      <c r="Z182" s="12">
        <v>15</v>
      </c>
      <c r="AA182" s="12">
        <v>543</v>
      </c>
      <c r="AB182" s="12">
        <v>0</v>
      </c>
      <c r="AC182" s="22">
        <v>578</v>
      </c>
      <c r="AD182" s="12">
        <v>387</v>
      </c>
      <c r="AE182" s="12">
        <v>136</v>
      </c>
      <c r="AF182" s="29">
        <v>0</v>
      </c>
      <c r="AG182" s="12">
        <v>0</v>
      </c>
      <c r="AH182" s="12">
        <v>234</v>
      </c>
      <c r="AI182" s="162" t="s">
        <v>209</v>
      </c>
      <c r="AJ182" s="13" t="s">
        <v>119</v>
      </c>
      <c r="AK182" s="12">
        <v>1078</v>
      </c>
      <c r="AL182" s="12">
        <v>1789</v>
      </c>
      <c r="AM182" s="12">
        <v>309</v>
      </c>
      <c r="AN182" s="12">
        <v>104</v>
      </c>
      <c r="AO182" s="12">
        <v>74</v>
      </c>
      <c r="AP182" s="12">
        <v>259</v>
      </c>
      <c r="AQ182" s="12">
        <v>194</v>
      </c>
      <c r="AR182" s="12">
        <v>183</v>
      </c>
      <c r="AS182" s="135"/>
      <c r="AT182" s="139" t="s">
        <v>209</v>
      </c>
      <c r="AU182" s="139" t="s">
        <v>4332</v>
      </c>
      <c r="AV182" s="139">
        <v>1696</v>
      </c>
    </row>
    <row r="183" spans="1:48">
      <c r="A183" s="162"/>
      <c r="B183" s="13" t="s">
        <v>120</v>
      </c>
      <c r="C183" s="12">
        <v>0</v>
      </c>
      <c r="D183" s="12">
        <v>0</v>
      </c>
      <c r="E183" s="12">
        <v>324</v>
      </c>
      <c r="F183" s="12">
        <v>156</v>
      </c>
      <c r="G183" s="12">
        <v>522</v>
      </c>
      <c r="H183" s="12">
        <v>284</v>
      </c>
      <c r="I183" s="12">
        <v>649</v>
      </c>
      <c r="J183" s="12">
        <v>314</v>
      </c>
      <c r="K183" s="29">
        <v>1495</v>
      </c>
      <c r="L183" s="29">
        <v>754</v>
      </c>
      <c r="M183" s="12">
        <v>0</v>
      </c>
      <c r="N183" s="12">
        <v>8</v>
      </c>
      <c r="O183" s="12">
        <v>7</v>
      </c>
      <c r="P183" s="12">
        <v>14</v>
      </c>
      <c r="Q183" s="29">
        <v>29</v>
      </c>
      <c r="R183" s="162"/>
      <c r="S183" s="13" t="s">
        <v>120</v>
      </c>
      <c r="T183" s="29">
        <v>16</v>
      </c>
      <c r="U183" s="12">
        <v>8</v>
      </c>
      <c r="V183" s="12">
        <v>0</v>
      </c>
      <c r="W183" s="12">
        <v>2</v>
      </c>
      <c r="X183" s="12">
        <v>0</v>
      </c>
      <c r="Y183" s="12">
        <v>17</v>
      </c>
      <c r="Z183" s="12">
        <v>16</v>
      </c>
      <c r="AA183" s="12">
        <v>48</v>
      </c>
      <c r="AB183" s="12">
        <v>0</v>
      </c>
      <c r="AC183" s="22">
        <v>81</v>
      </c>
      <c r="AD183" s="12">
        <v>79</v>
      </c>
      <c r="AE183" s="12">
        <v>52</v>
      </c>
      <c r="AF183" s="29">
        <v>0</v>
      </c>
      <c r="AG183" s="12">
        <v>0</v>
      </c>
      <c r="AH183" s="12">
        <v>13</v>
      </c>
      <c r="AI183" s="162"/>
      <c r="AJ183" s="13" t="s">
        <v>120</v>
      </c>
      <c r="AK183" s="12">
        <v>432</v>
      </c>
      <c r="AL183" s="12">
        <v>234</v>
      </c>
      <c r="AM183" s="12">
        <v>0</v>
      </c>
      <c r="AN183" s="12">
        <v>11</v>
      </c>
      <c r="AO183" s="12">
        <v>16</v>
      </c>
      <c r="AP183" s="12">
        <v>22</v>
      </c>
      <c r="AQ183" s="12">
        <v>20</v>
      </c>
      <c r="AR183" s="12">
        <v>15</v>
      </c>
      <c r="AS183" s="135"/>
      <c r="AT183" s="139" t="s">
        <v>209</v>
      </c>
      <c r="AU183" s="139" t="s">
        <v>4333</v>
      </c>
      <c r="AV183" s="139">
        <v>432</v>
      </c>
    </row>
    <row r="184" spans="1:48">
      <c r="A184" s="162"/>
      <c r="B184" s="34" t="s">
        <v>102</v>
      </c>
      <c r="C184" s="35">
        <v>44</v>
      </c>
      <c r="D184" s="35">
        <v>18</v>
      </c>
      <c r="E184" s="35">
        <v>2995</v>
      </c>
      <c r="F184" s="35">
        <v>1509</v>
      </c>
      <c r="G184" s="35">
        <v>4833</v>
      </c>
      <c r="H184" s="35">
        <v>2563</v>
      </c>
      <c r="I184" s="35">
        <v>5815</v>
      </c>
      <c r="J184" s="35">
        <v>2974</v>
      </c>
      <c r="K184" s="35">
        <v>13687</v>
      </c>
      <c r="L184" s="35">
        <v>7064</v>
      </c>
      <c r="M184" s="35">
        <v>2</v>
      </c>
      <c r="N184" s="35">
        <v>107</v>
      </c>
      <c r="O184" s="35">
        <v>156</v>
      </c>
      <c r="P184" s="35">
        <v>176</v>
      </c>
      <c r="Q184" s="35">
        <v>441</v>
      </c>
      <c r="R184" s="162"/>
      <c r="S184" s="34" t="s">
        <v>102</v>
      </c>
      <c r="T184" s="35">
        <v>238</v>
      </c>
      <c r="U184" s="35">
        <v>90</v>
      </c>
      <c r="V184" s="35">
        <v>0</v>
      </c>
      <c r="W184" s="35">
        <v>49</v>
      </c>
      <c r="X184" s="35">
        <v>0</v>
      </c>
      <c r="Y184" s="35">
        <v>37</v>
      </c>
      <c r="Z184" s="35">
        <v>31</v>
      </c>
      <c r="AA184" s="35">
        <v>591</v>
      </c>
      <c r="AB184" s="35">
        <v>0</v>
      </c>
      <c r="AC184" s="35">
        <v>659</v>
      </c>
      <c r="AD184" s="35">
        <v>466</v>
      </c>
      <c r="AE184" s="35">
        <v>188</v>
      </c>
      <c r="AF184" s="35">
        <v>0</v>
      </c>
      <c r="AG184" s="35">
        <v>0</v>
      </c>
      <c r="AH184" s="35">
        <v>247</v>
      </c>
      <c r="AI184" s="162"/>
      <c r="AJ184" s="34" t="s">
        <v>102</v>
      </c>
      <c r="AK184" s="35">
        <v>1510</v>
      </c>
      <c r="AL184" s="35">
        <v>2023</v>
      </c>
      <c r="AM184" s="35">
        <v>309</v>
      </c>
      <c r="AN184" s="35">
        <v>115</v>
      </c>
      <c r="AO184" s="35">
        <v>90</v>
      </c>
      <c r="AP184" s="35">
        <v>281</v>
      </c>
      <c r="AQ184" s="35">
        <v>214</v>
      </c>
      <c r="AR184" s="35">
        <v>198</v>
      </c>
      <c r="AS184" s="135"/>
      <c r="AT184" s="139" t="s">
        <v>209</v>
      </c>
      <c r="AU184" s="139" t="s">
        <v>4334</v>
      </c>
      <c r="AV184" s="139">
        <v>2128</v>
      </c>
    </row>
    <row r="185" spans="1:48">
      <c r="A185" s="163" t="s">
        <v>178</v>
      </c>
      <c r="B185" s="163"/>
      <c r="C185" s="163"/>
      <c r="D185" s="163"/>
      <c r="E185" s="163"/>
      <c r="F185" s="163"/>
      <c r="G185" s="163"/>
      <c r="H185" s="163"/>
      <c r="I185" s="163"/>
      <c r="J185" s="163"/>
      <c r="K185" s="163"/>
      <c r="L185" s="163"/>
      <c r="M185" s="163"/>
      <c r="N185" s="163"/>
      <c r="O185" s="163"/>
      <c r="P185" s="163"/>
      <c r="Q185" s="163"/>
      <c r="R185" s="185" t="s">
        <v>179</v>
      </c>
      <c r="S185" s="185"/>
      <c r="T185" s="185"/>
      <c r="U185" s="185"/>
      <c r="V185" s="185"/>
      <c r="W185" s="185"/>
      <c r="X185" s="185"/>
      <c r="Y185" s="185"/>
      <c r="Z185" s="185"/>
      <c r="AA185" s="185"/>
      <c r="AB185" s="185"/>
      <c r="AC185" s="185"/>
      <c r="AD185" s="185"/>
      <c r="AE185" s="185"/>
      <c r="AF185" s="185"/>
      <c r="AG185" s="185"/>
      <c r="AH185" s="185"/>
      <c r="AI185" s="185" t="s">
        <v>180</v>
      </c>
      <c r="AJ185" s="185"/>
      <c r="AK185" s="185"/>
      <c r="AL185" s="185"/>
      <c r="AM185" s="185"/>
      <c r="AN185" s="185"/>
      <c r="AO185" s="185"/>
      <c r="AP185" s="185"/>
      <c r="AQ185" s="185"/>
      <c r="AR185" s="185"/>
      <c r="AS185" s="135"/>
      <c r="AT185" s="139" t="s">
        <v>178</v>
      </c>
      <c r="AU185" s="139" t="s">
        <v>178</v>
      </c>
      <c r="AV185" s="139">
        <v>0</v>
      </c>
    </row>
    <row r="186" spans="1:48">
      <c r="A186" s="163" t="s">
        <v>4174</v>
      </c>
      <c r="B186" s="163"/>
      <c r="C186" s="163"/>
      <c r="D186" s="163"/>
      <c r="E186" s="163"/>
      <c r="F186" s="163"/>
      <c r="G186" s="163"/>
      <c r="H186" s="163"/>
      <c r="I186" s="163"/>
      <c r="J186" s="163"/>
      <c r="K186" s="163"/>
      <c r="L186" s="163"/>
      <c r="M186" s="163"/>
      <c r="N186" s="163"/>
      <c r="O186" s="163"/>
      <c r="P186" s="163"/>
      <c r="Q186" s="163"/>
      <c r="R186" s="185" t="s">
        <v>4174</v>
      </c>
      <c r="S186" s="185"/>
      <c r="T186" s="185"/>
      <c r="U186" s="185"/>
      <c r="V186" s="185"/>
      <c r="W186" s="185"/>
      <c r="X186" s="185"/>
      <c r="Y186" s="185"/>
      <c r="Z186" s="185"/>
      <c r="AA186" s="185"/>
      <c r="AB186" s="185"/>
      <c r="AC186" s="185"/>
      <c r="AD186" s="185"/>
      <c r="AE186" s="185"/>
      <c r="AF186" s="185"/>
      <c r="AG186" s="185"/>
      <c r="AH186" s="185"/>
      <c r="AI186" s="185" t="s">
        <v>4174</v>
      </c>
      <c r="AJ186" s="185"/>
      <c r="AK186" s="185"/>
      <c r="AL186" s="185"/>
      <c r="AM186" s="185"/>
      <c r="AN186" s="185"/>
      <c r="AO186" s="185"/>
      <c r="AP186" s="185"/>
      <c r="AQ186" s="185"/>
      <c r="AR186" s="185"/>
      <c r="AS186" s="135"/>
      <c r="AT186" s="139" t="s">
        <v>4174</v>
      </c>
      <c r="AU186" s="139" t="s">
        <v>4174</v>
      </c>
      <c r="AV186" s="139">
        <v>0</v>
      </c>
    </row>
    <row r="187" spans="1:48" ht="28.9" customHeight="1">
      <c r="A187" s="164" t="s">
        <v>2</v>
      </c>
      <c r="B187" s="164" t="s">
        <v>113</v>
      </c>
      <c r="C187" s="187" t="s">
        <v>281</v>
      </c>
      <c r="D187" s="187"/>
      <c r="E187" s="185" t="s">
        <v>52</v>
      </c>
      <c r="F187" s="185"/>
      <c r="G187" s="185" t="s">
        <v>53</v>
      </c>
      <c r="H187" s="185"/>
      <c r="I187" s="185" t="s">
        <v>54</v>
      </c>
      <c r="J187" s="185"/>
      <c r="K187" s="185" t="s">
        <v>56</v>
      </c>
      <c r="L187" s="185"/>
      <c r="M187" s="185" t="s">
        <v>164</v>
      </c>
      <c r="N187" s="185"/>
      <c r="O187" s="185"/>
      <c r="P187" s="185"/>
      <c r="Q187" s="185"/>
      <c r="R187" s="164" t="s">
        <v>2</v>
      </c>
      <c r="S187" s="190" t="s">
        <v>113</v>
      </c>
      <c r="T187" s="186" t="s">
        <v>165</v>
      </c>
      <c r="U187" s="186"/>
      <c r="V187" s="186"/>
      <c r="W187" s="186"/>
      <c r="X187" s="186" t="s">
        <v>166</v>
      </c>
      <c r="Y187" s="186"/>
      <c r="Z187" s="186"/>
      <c r="AA187" s="186"/>
      <c r="AB187" s="186"/>
      <c r="AC187" s="186"/>
      <c r="AD187" s="186"/>
      <c r="AE187" s="186"/>
      <c r="AF187" s="189" t="s">
        <v>167</v>
      </c>
      <c r="AG187" s="189"/>
      <c r="AH187" s="189" t="s">
        <v>168</v>
      </c>
      <c r="AI187" s="164" t="s">
        <v>2</v>
      </c>
      <c r="AJ187" s="164" t="s">
        <v>113</v>
      </c>
      <c r="AK187" s="188" t="s">
        <v>169</v>
      </c>
      <c r="AL187" s="188"/>
      <c r="AM187" s="188"/>
      <c r="AN187" s="188"/>
      <c r="AO187" s="188"/>
      <c r="AP187" s="188"/>
      <c r="AQ187" s="188"/>
      <c r="AR187" s="188"/>
      <c r="AS187" s="135"/>
      <c r="AT187" s="139" t="s">
        <v>2</v>
      </c>
      <c r="AU187" s="139" t="s">
        <v>4244</v>
      </c>
      <c r="AV187" s="139" t="e">
        <v>#VALUE!</v>
      </c>
    </row>
    <row r="188" spans="1:48" ht="24">
      <c r="A188" s="164"/>
      <c r="B188" s="164"/>
      <c r="C188" s="14" t="s">
        <v>170</v>
      </c>
      <c r="D188" s="14" t="s">
        <v>57</v>
      </c>
      <c r="E188" s="14" t="s">
        <v>170</v>
      </c>
      <c r="F188" s="14" t="s">
        <v>57</v>
      </c>
      <c r="G188" s="14" t="s">
        <v>170</v>
      </c>
      <c r="H188" s="14" t="s">
        <v>57</v>
      </c>
      <c r="I188" s="14" t="s">
        <v>170</v>
      </c>
      <c r="J188" s="14" t="s">
        <v>57</v>
      </c>
      <c r="K188" s="14" t="s">
        <v>170</v>
      </c>
      <c r="L188" s="14" t="s">
        <v>57</v>
      </c>
      <c r="M188" s="14" t="s">
        <v>282</v>
      </c>
      <c r="N188" s="14" t="s">
        <v>52</v>
      </c>
      <c r="O188" s="14" t="s">
        <v>53</v>
      </c>
      <c r="P188" s="14" t="s">
        <v>54</v>
      </c>
      <c r="Q188" s="14" t="s">
        <v>56</v>
      </c>
      <c r="R188" s="164"/>
      <c r="S188" s="190"/>
      <c r="T188" s="32" t="s">
        <v>171</v>
      </c>
      <c r="U188" s="31" t="s">
        <v>279</v>
      </c>
      <c r="V188" s="31" t="s">
        <v>172</v>
      </c>
      <c r="W188" s="31" t="s">
        <v>173</v>
      </c>
      <c r="X188" s="32" t="s">
        <v>338</v>
      </c>
      <c r="Y188" s="32" t="s">
        <v>341</v>
      </c>
      <c r="Z188" s="32" t="s">
        <v>339</v>
      </c>
      <c r="AA188" s="32" t="s">
        <v>340</v>
      </c>
      <c r="AB188" s="32" t="s">
        <v>0</v>
      </c>
      <c r="AC188" s="32" t="s">
        <v>56</v>
      </c>
      <c r="AD188" s="32" t="s">
        <v>174</v>
      </c>
      <c r="AE188" s="32" t="s">
        <v>280</v>
      </c>
      <c r="AF188" s="20" t="s">
        <v>56</v>
      </c>
      <c r="AG188" s="32" t="s">
        <v>174</v>
      </c>
      <c r="AH188" s="189"/>
      <c r="AI188" s="164"/>
      <c r="AJ188" s="164"/>
      <c r="AK188" s="14" t="s">
        <v>49</v>
      </c>
      <c r="AL188" s="14" t="s">
        <v>50</v>
      </c>
      <c r="AM188" s="14" t="s">
        <v>344</v>
      </c>
      <c r="AN188" s="14" t="s">
        <v>51</v>
      </c>
      <c r="AO188" s="14" t="s">
        <v>175</v>
      </c>
      <c r="AP188" s="14" t="s">
        <v>176</v>
      </c>
      <c r="AQ188" s="14" t="s">
        <v>283</v>
      </c>
      <c r="AR188" s="14" t="s">
        <v>284</v>
      </c>
      <c r="AS188" s="135"/>
      <c r="AT188" s="139" t="s">
        <v>2</v>
      </c>
      <c r="AU188" s="139" t="s">
        <v>2</v>
      </c>
      <c r="AV188" s="139" t="e">
        <v>#VALUE!</v>
      </c>
    </row>
    <row r="189" spans="1:48">
      <c r="A189" s="11" t="s">
        <v>3</v>
      </c>
      <c r="B189" s="13"/>
      <c r="C189" s="30"/>
      <c r="D189" s="17"/>
      <c r="E189" s="30"/>
      <c r="F189" s="30"/>
      <c r="G189" s="30"/>
      <c r="H189" s="30"/>
      <c r="I189" s="30"/>
      <c r="J189" s="30"/>
      <c r="K189" s="11"/>
      <c r="L189" s="11"/>
      <c r="M189" s="13"/>
      <c r="N189" s="13"/>
      <c r="O189" s="30"/>
      <c r="P189" s="30"/>
      <c r="Q189" s="11"/>
      <c r="R189" s="11" t="s">
        <v>3</v>
      </c>
      <c r="S189" s="33"/>
      <c r="T189" s="23"/>
      <c r="U189" s="23"/>
      <c r="V189" s="33"/>
      <c r="W189" s="27"/>
      <c r="X189" s="23"/>
      <c r="Y189" s="23"/>
      <c r="Z189" s="33"/>
      <c r="AA189" s="23"/>
      <c r="AB189" s="23"/>
      <c r="AC189" s="26"/>
      <c r="AD189" s="23"/>
      <c r="AE189" s="23"/>
      <c r="AF189" s="26"/>
      <c r="AG189" s="23"/>
      <c r="AH189" s="26"/>
      <c r="AI189" s="11" t="s">
        <v>3</v>
      </c>
      <c r="AJ189" s="13"/>
      <c r="AK189" s="30"/>
      <c r="AL189" s="13"/>
      <c r="AM189" s="17"/>
      <c r="AN189" s="30"/>
      <c r="AO189" s="30"/>
      <c r="AP189" s="30"/>
      <c r="AQ189" s="30"/>
      <c r="AR189" s="30"/>
      <c r="AS189" s="135"/>
      <c r="AT189" s="139" t="s">
        <v>3</v>
      </c>
      <c r="AU189" s="139" t="s">
        <v>3</v>
      </c>
      <c r="AV189" s="139">
        <v>0</v>
      </c>
    </row>
    <row r="190" spans="1:48">
      <c r="A190" s="162" t="s">
        <v>10</v>
      </c>
      <c r="B190" s="13" t="s">
        <v>119</v>
      </c>
      <c r="C190" s="12">
        <v>0</v>
      </c>
      <c r="D190" s="12">
        <v>0</v>
      </c>
      <c r="E190" s="12">
        <v>478</v>
      </c>
      <c r="F190" s="12">
        <v>264</v>
      </c>
      <c r="G190" s="12">
        <v>14112</v>
      </c>
      <c r="H190" s="12">
        <v>7796</v>
      </c>
      <c r="I190" s="12">
        <v>13913</v>
      </c>
      <c r="J190" s="12">
        <v>7770</v>
      </c>
      <c r="K190" s="29">
        <v>28503</v>
      </c>
      <c r="L190" s="29">
        <v>15830</v>
      </c>
      <c r="M190" s="12">
        <v>0</v>
      </c>
      <c r="N190" s="12">
        <v>15</v>
      </c>
      <c r="O190" s="12">
        <v>418</v>
      </c>
      <c r="P190" s="12">
        <v>440</v>
      </c>
      <c r="Q190" s="29">
        <v>873</v>
      </c>
      <c r="R190" s="162" t="s">
        <v>10</v>
      </c>
      <c r="S190" s="13" t="s">
        <v>119</v>
      </c>
      <c r="T190" s="29">
        <v>127</v>
      </c>
      <c r="U190" s="12">
        <v>6</v>
      </c>
      <c r="V190" s="12">
        <v>0</v>
      </c>
      <c r="W190" s="12">
        <v>335</v>
      </c>
      <c r="X190" s="12">
        <v>2</v>
      </c>
      <c r="Y190" s="12">
        <v>31</v>
      </c>
      <c r="Z190" s="12">
        <v>5</v>
      </c>
      <c r="AA190" s="12">
        <v>762</v>
      </c>
      <c r="AB190" s="12">
        <v>0</v>
      </c>
      <c r="AC190" s="22">
        <v>800</v>
      </c>
      <c r="AD190" s="12">
        <v>430</v>
      </c>
      <c r="AE190" s="12">
        <v>298</v>
      </c>
      <c r="AF190" s="29">
        <v>0</v>
      </c>
      <c r="AG190" s="12">
        <v>0</v>
      </c>
      <c r="AH190" s="12">
        <v>453</v>
      </c>
      <c r="AI190" s="162" t="s">
        <v>10</v>
      </c>
      <c r="AJ190" s="13" t="s">
        <v>119</v>
      </c>
      <c r="AK190" s="12">
        <v>86</v>
      </c>
      <c r="AL190" s="12">
        <v>45</v>
      </c>
      <c r="AM190" s="12">
        <v>46</v>
      </c>
      <c r="AN190" s="12">
        <v>11</v>
      </c>
      <c r="AO190" s="12">
        <v>15</v>
      </c>
      <c r="AP190" s="12">
        <v>464</v>
      </c>
      <c r="AQ190" s="12">
        <v>167</v>
      </c>
      <c r="AR190" s="12">
        <v>148</v>
      </c>
      <c r="AS190" s="135"/>
      <c r="AT190" s="139" t="s">
        <v>10</v>
      </c>
      <c r="AU190" s="139" t="s">
        <v>4335</v>
      </c>
      <c r="AV190" s="139">
        <v>178</v>
      </c>
    </row>
    <row r="191" spans="1:48">
      <c r="A191" s="162"/>
      <c r="B191" s="13" t="s">
        <v>120</v>
      </c>
      <c r="C191" s="12">
        <v>0</v>
      </c>
      <c r="D191" s="12">
        <v>0</v>
      </c>
      <c r="E191" s="12">
        <v>22</v>
      </c>
      <c r="F191" s="12">
        <v>12</v>
      </c>
      <c r="G191" s="12">
        <v>915</v>
      </c>
      <c r="H191" s="12">
        <v>502</v>
      </c>
      <c r="I191" s="12">
        <v>913</v>
      </c>
      <c r="J191" s="12">
        <v>504</v>
      </c>
      <c r="K191" s="29">
        <v>1850</v>
      </c>
      <c r="L191" s="29">
        <v>1018</v>
      </c>
      <c r="M191" s="12">
        <v>0</v>
      </c>
      <c r="N191" s="12">
        <v>1</v>
      </c>
      <c r="O191" s="12">
        <v>28</v>
      </c>
      <c r="P191" s="12">
        <v>28</v>
      </c>
      <c r="Q191" s="29">
        <v>57</v>
      </c>
      <c r="R191" s="162"/>
      <c r="S191" s="13" t="s">
        <v>120</v>
      </c>
      <c r="T191" s="29">
        <v>14</v>
      </c>
      <c r="U191" s="12">
        <v>2</v>
      </c>
      <c r="V191" s="12">
        <v>0</v>
      </c>
      <c r="W191" s="12">
        <v>20</v>
      </c>
      <c r="X191" s="12">
        <v>0</v>
      </c>
      <c r="Y191" s="12">
        <v>7</v>
      </c>
      <c r="Z191" s="12">
        <v>0</v>
      </c>
      <c r="AA191" s="12">
        <v>44</v>
      </c>
      <c r="AB191" s="12">
        <v>0</v>
      </c>
      <c r="AC191" s="22">
        <v>51</v>
      </c>
      <c r="AD191" s="12">
        <v>34</v>
      </c>
      <c r="AE191" s="12">
        <v>37</v>
      </c>
      <c r="AF191" s="29">
        <v>0</v>
      </c>
      <c r="AG191" s="12">
        <v>0</v>
      </c>
      <c r="AH191" s="12">
        <v>29</v>
      </c>
      <c r="AI191" s="162"/>
      <c r="AJ191" s="13" t="s">
        <v>120</v>
      </c>
      <c r="AK191" s="12">
        <v>20</v>
      </c>
      <c r="AL191" s="12">
        <v>10</v>
      </c>
      <c r="AM191" s="12">
        <v>0</v>
      </c>
      <c r="AN191" s="12">
        <v>0</v>
      </c>
      <c r="AO191" s="12">
        <v>2</v>
      </c>
      <c r="AP191" s="12">
        <v>34</v>
      </c>
      <c r="AQ191" s="12">
        <v>7</v>
      </c>
      <c r="AR191" s="12">
        <v>4</v>
      </c>
      <c r="AS191" s="135"/>
      <c r="AT191" s="139" t="s">
        <v>10</v>
      </c>
      <c r="AU191" s="139" t="s">
        <v>4336</v>
      </c>
      <c r="AV191" s="139">
        <v>20</v>
      </c>
    </row>
    <row r="192" spans="1:48">
      <c r="A192" s="162"/>
      <c r="B192" s="34" t="s">
        <v>102</v>
      </c>
      <c r="C192" s="35">
        <v>0</v>
      </c>
      <c r="D192" s="35">
        <v>0</v>
      </c>
      <c r="E192" s="35">
        <v>500</v>
      </c>
      <c r="F192" s="35">
        <v>276</v>
      </c>
      <c r="G192" s="35">
        <v>15027</v>
      </c>
      <c r="H192" s="35">
        <v>8298</v>
      </c>
      <c r="I192" s="35">
        <v>14826</v>
      </c>
      <c r="J192" s="35">
        <v>8274</v>
      </c>
      <c r="K192" s="35">
        <v>30353</v>
      </c>
      <c r="L192" s="35">
        <v>16848</v>
      </c>
      <c r="M192" s="35">
        <v>0</v>
      </c>
      <c r="N192" s="35">
        <v>16</v>
      </c>
      <c r="O192" s="35">
        <v>446</v>
      </c>
      <c r="P192" s="35">
        <v>468</v>
      </c>
      <c r="Q192" s="35">
        <v>930</v>
      </c>
      <c r="R192" s="162"/>
      <c r="S192" s="34" t="s">
        <v>102</v>
      </c>
      <c r="T192" s="35">
        <v>141</v>
      </c>
      <c r="U192" s="35">
        <v>8</v>
      </c>
      <c r="V192" s="35">
        <v>0</v>
      </c>
      <c r="W192" s="35">
        <v>355</v>
      </c>
      <c r="X192" s="35">
        <v>2</v>
      </c>
      <c r="Y192" s="35">
        <v>38</v>
      </c>
      <c r="Z192" s="35">
        <v>5</v>
      </c>
      <c r="AA192" s="35">
        <v>806</v>
      </c>
      <c r="AB192" s="35">
        <v>0</v>
      </c>
      <c r="AC192" s="35">
        <v>851</v>
      </c>
      <c r="AD192" s="35">
        <v>464</v>
      </c>
      <c r="AE192" s="35">
        <v>335</v>
      </c>
      <c r="AF192" s="35">
        <v>0</v>
      </c>
      <c r="AG192" s="35">
        <v>0</v>
      </c>
      <c r="AH192" s="35">
        <v>482</v>
      </c>
      <c r="AI192" s="162"/>
      <c r="AJ192" s="34" t="s">
        <v>102</v>
      </c>
      <c r="AK192" s="35">
        <v>106</v>
      </c>
      <c r="AL192" s="35">
        <v>55</v>
      </c>
      <c r="AM192" s="35">
        <v>46</v>
      </c>
      <c r="AN192" s="35">
        <v>11</v>
      </c>
      <c r="AO192" s="35">
        <v>17</v>
      </c>
      <c r="AP192" s="35">
        <v>498</v>
      </c>
      <c r="AQ192" s="35">
        <v>174</v>
      </c>
      <c r="AR192" s="35">
        <v>152</v>
      </c>
      <c r="AS192" s="135"/>
      <c r="AT192" s="139" t="s">
        <v>10</v>
      </c>
      <c r="AU192" s="139" t="s">
        <v>4337</v>
      </c>
      <c r="AV192" s="139">
        <v>198</v>
      </c>
    </row>
    <row r="193" spans="1:48">
      <c r="A193" s="162" t="s">
        <v>11</v>
      </c>
      <c r="B193" s="13" t="s">
        <v>119</v>
      </c>
      <c r="C193" s="12">
        <v>0</v>
      </c>
      <c r="D193" s="12">
        <v>0</v>
      </c>
      <c r="E193" s="12">
        <v>0</v>
      </c>
      <c r="F193" s="12">
        <v>0</v>
      </c>
      <c r="G193" s="12">
        <v>4386</v>
      </c>
      <c r="H193" s="12">
        <v>2279</v>
      </c>
      <c r="I193" s="12">
        <v>3912</v>
      </c>
      <c r="J193" s="12">
        <v>2078</v>
      </c>
      <c r="K193" s="29">
        <v>8298</v>
      </c>
      <c r="L193" s="29">
        <v>4357</v>
      </c>
      <c r="M193" s="12">
        <v>0</v>
      </c>
      <c r="N193" s="12">
        <v>0</v>
      </c>
      <c r="O193" s="12">
        <v>104</v>
      </c>
      <c r="P193" s="12">
        <v>99</v>
      </c>
      <c r="Q193" s="29">
        <v>203</v>
      </c>
      <c r="R193" s="162" t="s">
        <v>11</v>
      </c>
      <c r="S193" s="13" t="s">
        <v>119</v>
      </c>
      <c r="T193" s="29">
        <v>4</v>
      </c>
      <c r="U193" s="12">
        <v>1</v>
      </c>
      <c r="V193" s="12">
        <v>0</v>
      </c>
      <c r="W193" s="12">
        <v>191</v>
      </c>
      <c r="X193" s="12">
        <v>0</v>
      </c>
      <c r="Y193" s="12">
        <v>21</v>
      </c>
      <c r="Z193" s="12">
        <v>0</v>
      </c>
      <c r="AA193" s="12">
        <v>332</v>
      </c>
      <c r="AB193" s="12">
        <v>0</v>
      </c>
      <c r="AC193" s="22">
        <v>353</v>
      </c>
      <c r="AD193" s="12">
        <v>218</v>
      </c>
      <c r="AE193" s="12">
        <v>108</v>
      </c>
      <c r="AF193" s="29">
        <v>0</v>
      </c>
      <c r="AG193" s="12">
        <v>0</v>
      </c>
      <c r="AH193" s="12">
        <v>108</v>
      </c>
      <c r="AI193" s="162" t="s">
        <v>11</v>
      </c>
      <c r="AJ193" s="13" t="s">
        <v>119</v>
      </c>
      <c r="AK193" s="12">
        <v>176</v>
      </c>
      <c r="AL193" s="12">
        <v>140</v>
      </c>
      <c r="AM193" s="12">
        <v>1063</v>
      </c>
      <c r="AN193" s="12">
        <v>1</v>
      </c>
      <c r="AO193" s="12">
        <v>20</v>
      </c>
      <c r="AP193" s="12">
        <v>189</v>
      </c>
      <c r="AQ193" s="12">
        <v>49</v>
      </c>
      <c r="AR193" s="12">
        <v>49</v>
      </c>
      <c r="AS193" s="135"/>
      <c r="AT193" s="139" t="s">
        <v>11</v>
      </c>
      <c r="AU193" s="139" t="s">
        <v>4338</v>
      </c>
      <c r="AV193" s="139">
        <v>2302</v>
      </c>
    </row>
    <row r="194" spans="1:48">
      <c r="A194" s="162"/>
      <c r="B194" s="13" t="s">
        <v>120</v>
      </c>
      <c r="C194" s="12">
        <v>0</v>
      </c>
      <c r="D194" s="12">
        <v>0</v>
      </c>
      <c r="E194" s="12">
        <v>0</v>
      </c>
      <c r="F194" s="12">
        <v>0</v>
      </c>
      <c r="G194" s="12">
        <v>0</v>
      </c>
      <c r="H194" s="12">
        <v>0</v>
      </c>
      <c r="I194" s="12">
        <v>0</v>
      </c>
      <c r="J194" s="12">
        <v>0</v>
      </c>
      <c r="K194" s="29">
        <v>0</v>
      </c>
      <c r="L194" s="29">
        <v>0</v>
      </c>
      <c r="M194" s="12">
        <v>0</v>
      </c>
      <c r="N194" s="12">
        <v>0</v>
      </c>
      <c r="O194" s="12">
        <v>0</v>
      </c>
      <c r="P194" s="12">
        <v>0</v>
      </c>
      <c r="Q194" s="29">
        <v>0</v>
      </c>
      <c r="R194" s="162"/>
      <c r="S194" s="13" t="s">
        <v>120</v>
      </c>
      <c r="T194" s="29">
        <v>0</v>
      </c>
      <c r="U194" s="12">
        <v>0</v>
      </c>
      <c r="V194" s="12">
        <v>0</v>
      </c>
      <c r="W194" s="12">
        <v>0</v>
      </c>
      <c r="X194" s="12">
        <v>0</v>
      </c>
      <c r="Y194" s="12">
        <v>0</v>
      </c>
      <c r="Z194" s="12">
        <v>0</v>
      </c>
      <c r="AA194" s="12">
        <v>0</v>
      </c>
      <c r="AB194" s="12">
        <v>0</v>
      </c>
      <c r="AC194" s="22">
        <v>0</v>
      </c>
      <c r="AD194" s="12">
        <v>0</v>
      </c>
      <c r="AE194" s="12">
        <v>0</v>
      </c>
      <c r="AF194" s="29">
        <v>0</v>
      </c>
      <c r="AG194" s="12">
        <v>0</v>
      </c>
      <c r="AH194" s="12">
        <v>0</v>
      </c>
      <c r="AI194" s="162"/>
      <c r="AJ194" s="13" t="s">
        <v>120</v>
      </c>
      <c r="AK194" s="12">
        <v>0</v>
      </c>
      <c r="AL194" s="12">
        <v>0</v>
      </c>
      <c r="AM194" s="12">
        <v>0</v>
      </c>
      <c r="AN194" s="12">
        <v>0</v>
      </c>
      <c r="AO194" s="12">
        <v>0</v>
      </c>
      <c r="AP194" s="12">
        <v>0</v>
      </c>
      <c r="AQ194" s="12">
        <v>0</v>
      </c>
      <c r="AR194" s="12">
        <v>0</v>
      </c>
      <c r="AS194" s="135"/>
      <c r="AT194" s="139" t="s">
        <v>11</v>
      </c>
      <c r="AU194" s="139" t="s">
        <v>4339</v>
      </c>
      <c r="AV194" s="139">
        <v>0</v>
      </c>
    </row>
    <row r="195" spans="1:48">
      <c r="A195" s="162"/>
      <c r="B195" s="34" t="s">
        <v>102</v>
      </c>
      <c r="C195" s="35">
        <v>0</v>
      </c>
      <c r="D195" s="35">
        <v>0</v>
      </c>
      <c r="E195" s="35">
        <v>0</v>
      </c>
      <c r="F195" s="35">
        <v>0</v>
      </c>
      <c r="G195" s="35">
        <v>4386</v>
      </c>
      <c r="H195" s="35">
        <v>2279</v>
      </c>
      <c r="I195" s="35">
        <v>3912</v>
      </c>
      <c r="J195" s="35">
        <v>2078</v>
      </c>
      <c r="K195" s="35">
        <v>8298</v>
      </c>
      <c r="L195" s="35">
        <v>4357</v>
      </c>
      <c r="M195" s="35">
        <v>0</v>
      </c>
      <c r="N195" s="35">
        <v>0</v>
      </c>
      <c r="O195" s="35">
        <v>104</v>
      </c>
      <c r="P195" s="35">
        <v>99</v>
      </c>
      <c r="Q195" s="35">
        <v>203</v>
      </c>
      <c r="R195" s="162"/>
      <c r="S195" s="34" t="s">
        <v>102</v>
      </c>
      <c r="T195" s="35">
        <v>4</v>
      </c>
      <c r="U195" s="35">
        <v>1</v>
      </c>
      <c r="V195" s="35">
        <v>0</v>
      </c>
      <c r="W195" s="35">
        <v>191</v>
      </c>
      <c r="X195" s="35">
        <v>0</v>
      </c>
      <c r="Y195" s="35">
        <v>21</v>
      </c>
      <c r="Z195" s="35">
        <v>0</v>
      </c>
      <c r="AA195" s="35">
        <v>332</v>
      </c>
      <c r="AB195" s="35">
        <v>0</v>
      </c>
      <c r="AC195" s="35">
        <v>353</v>
      </c>
      <c r="AD195" s="35">
        <v>218</v>
      </c>
      <c r="AE195" s="35">
        <v>108</v>
      </c>
      <c r="AF195" s="35">
        <v>0</v>
      </c>
      <c r="AG195" s="35">
        <v>0</v>
      </c>
      <c r="AH195" s="35">
        <v>108</v>
      </c>
      <c r="AI195" s="162"/>
      <c r="AJ195" s="34" t="s">
        <v>102</v>
      </c>
      <c r="AK195" s="35">
        <v>176</v>
      </c>
      <c r="AL195" s="35">
        <v>140</v>
      </c>
      <c r="AM195" s="35">
        <v>1063</v>
      </c>
      <c r="AN195" s="35">
        <v>1</v>
      </c>
      <c r="AO195" s="35">
        <v>20</v>
      </c>
      <c r="AP195" s="35">
        <v>189</v>
      </c>
      <c r="AQ195" s="35">
        <v>49</v>
      </c>
      <c r="AR195" s="35">
        <v>49</v>
      </c>
      <c r="AS195" s="135"/>
      <c r="AT195" s="139" t="s">
        <v>11</v>
      </c>
      <c r="AU195" s="139" t="s">
        <v>4340</v>
      </c>
      <c r="AV195" s="139">
        <v>2302</v>
      </c>
    </row>
    <row r="196" spans="1:48">
      <c r="A196" s="162" t="s">
        <v>12</v>
      </c>
      <c r="B196" s="13" t="s">
        <v>119</v>
      </c>
      <c r="C196" s="12">
        <v>70</v>
      </c>
      <c r="D196" s="12">
        <v>36</v>
      </c>
      <c r="E196" s="12">
        <v>1360</v>
      </c>
      <c r="F196" s="12">
        <v>711</v>
      </c>
      <c r="G196" s="12">
        <v>1278</v>
      </c>
      <c r="H196" s="12">
        <v>691</v>
      </c>
      <c r="I196" s="12">
        <v>1596</v>
      </c>
      <c r="J196" s="12">
        <v>845</v>
      </c>
      <c r="K196" s="29">
        <v>4304</v>
      </c>
      <c r="L196" s="29">
        <v>2283</v>
      </c>
      <c r="M196" s="12">
        <v>1</v>
      </c>
      <c r="N196" s="12">
        <v>47</v>
      </c>
      <c r="O196" s="12">
        <v>48</v>
      </c>
      <c r="P196" s="12">
        <v>50</v>
      </c>
      <c r="Q196" s="29">
        <v>146</v>
      </c>
      <c r="R196" s="162" t="s">
        <v>12</v>
      </c>
      <c r="S196" s="13" t="s">
        <v>119</v>
      </c>
      <c r="T196" s="29">
        <v>47</v>
      </c>
      <c r="U196" s="12">
        <v>19</v>
      </c>
      <c r="V196" s="12">
        <v>0</v>
      </c>
      <c r="W196" s="12">
        <v>21</v>
      </c>
      <c r="X196" s="12">
        <v>0</v>
      </c>
      <c r="Y196" s="12">
        <v>12</v>
      </c>
      <c r="Z196" s="12">
        <v>0</v>
      </c>
      <c r="AA196" s="12">
        <v>151</v>
      </c>
      <c r="AB196" s="12">
        <v>1</v>
      </c>
      <c r="AC196" s="22">
        <v>164</v>
      </c>
      <c r="AD196" s="12">
        <v>98</v>
      </c>
      <c r="AE196" s="12">
        <v>57</v>
      </c>
      <c r="AF196" s="29">
        <v>0</v>
      </c>
      <c r="AG196" s="12">
        <v>0</v>
      </c>
      <c r="AH196" s="12">
        <v>61</v>
      </c>
      <c r="AI196" s="162" t="s">
        <v>12</v>
      </c>
      <c r="AJ196" s="13" t="s">
        <v>119</v>
      </c>
      <c r="AK196" s="12">
        <v>70</v>
      </c>
      <c r="AL196" s="12">
        <v>35</v>
      </c>
      <c r="AM196" s="12">
        <v>30</v>
      </c>
      <c r="AN196" s="12">
        <v>0</v>
      </c>
      <c r="AO196" s="12">
        <v>2</v>
      </c>
      <c r="AP196" s="12">
        <v>69</v>
      </c>
      <c r="AQ196" s="12">
        <v>5</v>
      </c>
      <c r="AR196" s="12">
        <v>3</v>
      </c>
      <c r="AS196" s="135"/>
      <c r="AT196" s="139" t="s">
        <v>12</v>
      </c>
      <c r="AU196" s="139" t="s">
        <v>4341</v>
      </c>
      <c r="AV196" s="139">
        <v>130</v>
      </c>
    </row>
    <row r="197" spans="1:48">
      <c r="A197" s="162"/>
      <c r="B197" s="13" t="s">
        <v>120</v>
      </c>
      <c r="C197" s="12">
        <v>0</v>
      </c>
      <c r="D197" s="12">
        <v>0</v>
      </c>
      <c r="E197" s="12">
        <v>0</v>
      </c>
      <c r="F197" s="12">
        <v>0</v>
      </c>
      <c r="G197" s="12">
        <v>0</v>
      </c>
      <c r="H197" s="12">
        <v>0</v>
      </c>
      <c r="I197" s="12">
        <v>0</v>
      </c>
      <c r="J197" s="12">
        <v>0</v>
      </c>
      <c r="K197" s="29">
        <v>0</v>
      </c>
      <c r="L197" s="29">
        <v>0</v>
      </c>
      <c r="M197" s="12">
        <v>0</v>
      </c>
      <c r="N197" s="12">
        <v>0</v>
      </c>
      <c r="O197" s="12">
        <v>0</v>
      </c>
      <c r="P197" s="12">
        <v>0</v>
      </c>
      <c r="Q197" s="29">
        <v>0</v>
      </c>
      <c r="R197" s="162"/>
      <c r="S197" s="13" t="s">
        <v>120</v>
      </c>
      <c r="T197" s="29">
        <v>0</v>
      </c>
      <c r="U197" s="12">
        <v>0</v>
      </c>
      <c r="V197" s="12">
        <v>0</v>
      </c>
      <c r="W197" s="12">
        <v>0</v>
      </c>
      <c r="X197" s="12">
        <v>0</v>
      </c>
      <c r="Y197" s="12">
        <v>0</v>
      </c>
      <c r="Z197" s="12">
        <v>0</v>
      </c>
      <c r="AA197" s="12">
        <v>0</v>
      </c>
      <c r="AB197" s="12">
        <v>0</v>
      </c>
      <c r="AC197" s="22">
        <v>0</v>
      </c>
      <c r="AD197" s="12">
        <v>0</v>
      </c>
      <c r="AE197" s="12">
        <v>0</v>
      </c>
      <c r="AF197" s="29">
        <v>0</v>
      </c>
      <c r="AG197" s="12">
        <v>0</v>
      </c>
      <c r="AH197" s="12">
        <v>0</v>
      </c>
      <c r="AI197" s="162"/>
      <c r="AJ197" s="13" t="s">
        <v>120</v>
      </c>
      <c r="AK197" s="12">
        <v>0</v>
      </c>
      <c r="AL197" s="12">
        <v>0</v>
      </c>
      <c r="AM197" s="12">
        <v>0</v>
      </c>
      <c r="AN197" s="12">
        <v>0</v>
      </c>
      <c r="AO197" s="12">
        <v>0</v>
      </c>
      <c r="AP197" s="12">
        <v>0</v>
      </c>
      <c r="AQ197" s="12">
        <v>0</v>
      </c>
      <c r="AR197" s="12">
        <v>0</v>
      </c>
      <c r="AS197" s="135"/>
      <c r="AT197" s="139" t="s">
        <v>12</v>
      </c>
      <c r="AU197" s="139" t="s">
        <v>4342</v>
      </c>
      <c r="AV197" s="139">
        <v>0</v>
      </c>
    </row>
    <row r="198" spans="1:48">
      <c r="A198" s="162"/>
      <c r="B198" s="34" t="s">
        <v>102</v>
      </c>
      <c r="C198" s="35">
        <v>70</v>
      </c>
      <c r="D198" s="35">
        <v>36</v>
      </c>
      <c r="E198" s="35">
        <v>1360</v>
      </c>
      <c r="F198" s="35">
        <v>711</v>
      </c>
      <c r="G198" s="35">
        <v>1278</v>
      </c>
      <c r="H198" s="35">
        <v>691</v>
      </c>
      <c r="I198" s="35">
        <v>1596</v>
      </c>
      <c r="J198" s="35">
        <v>845</v>
      </c>
      <c r="K198" s="35">
        <v>4304</v>
      </c>
      <c r="L198" s="35">
        <v>2283</v>
      </c>
      <c r="M198" s="35">
        <v>1</v>
      </c>
      <c r="N198" s="35">
        <v>47</v>
      </c>
      <c r="O198" s="35">
        <v>48</v>
      </c>
      <c r="P198" s="35">
        <v>50</v>
      </c>
      <c r="Q198" s="35">
        <v>146</v>
      </c>
      <c r="R198" s="162"/>
      <c r="S198" s="34" t="s">
        <v>102</v>
      </c>
      <c r="T198" s="35">
        <v>47</v>
      </c>
      <c r="U198" s="35">
        <v>19</v>
      </c>
      <c r="V198" s="35">
        <v>0</v>
      </c>
      <c r="W198" s="35">
        <v>21</v>
      </c>
      <c r="X198" s="35">
        <v>0</v>
      </c>
      <c r="Y198" s="35">
        <v>12</v>
      </c>
      <c r="Z198" s="35">
        <v>0</v>
      </c>
      <c r="AA198" s="35">
        <v>151</v>
      </c>
      <c r="AB198" s="35">
        <v>1</v>
      </c>
      <c r="AC198" s="35">
        <v>164</v>
      </c>
      <c r="AD198" s="35">
        <v>98</v>
      </c>
      <c r="AE198" s="35">
        <v>57</v>
      </c>
      <c r="AF198" s="35">
        <v>0</v>
      </c>
      <c r="AG198" s="35">
        <v>0</v>
      </c>
      <c r="AH198" s="35">
        <v>61</v>
      </c>
      <c r="AI198" s="162"/>
      <c r="AJ198" s="34" t="s">
        <v>102</v>
      </c>
      <c r="AK198" s="35">
        <v>70</v>
      </c>
      <c r="AL198" s="35">
        <v>35</v>
      </c>
      <c r="AM198" s="35">
        <v>30</v>
      </c>
      <c r="AN198" s="35">
        <v>0</v>
      </c>
      <c r="AO198" s="35">
        <v>2</v>
      </c>
      <c r="AP198" s="35">
        <v>69</v>
      </c>
      <c r="AQ198" s="35">
        <v>5</v>
      </c>
      <c r="AR198" s="35">
        <v>3</v>
      </c>
      <c r="AS198" s="135"/>
      <c r="AT198" s="139" t="s">
        <v>12</v>
      </c>
      <c r="AU198" s="139" t="s">
        <v>4343</v>
      </c>
      <c r="AV198" s="139">
        <v>130</v>
      </c>
    </row>
    <row r="199" spans="1:48">
      <c r="A199" s="162" t="s">
        <v>13</v>
      </c>
      <c r="B199" s="13" t="s">
        <v>119</v>
      </c>
      <c r="C199" s="12">
        <v>0</v>
      </c>
      <c r="D199" s="12">
        <v>0</v>
      </c>
      <c r="E199" s="12">
        <v>2193</v>
      </c>
      <c r="F199" s="12">
        <v>1207</v>
      </c>
      <c r="G199" s="12">
        <v>1603</v>
      </c>
      <c r="H199" s="12">
        <v>855</v>
      </c>
      <c r="I199" s="12">
        <v>2682</v>
      </c>
      <c r="J199" s="12">
        <v>1398</v>
      </c>
      <c r="K199" s="29">
        <v>6478</v>
      </c>
      <c r="L199" s="29">
        <v>3460</v>
      </c>
      <c r="M199" s="12">
        <v>0</v>
      </c>
      <c r="N199" s="12">
        <v>87</v>
      </c>
      <c r="O199" s="12">
        <v>66</v>
      </c>
      <c r="P199" s="12">
        <v>108</v>
      </c>
      <c r="Q199" s="29">
        <v>261</v>
      </c>
      <c r="R199" s="162" t="s">
        <v>13</v>
      </c>
      <c r="S199" s="13" t="s">
        <v>119</v>
      </c>
      <c r="T199" s="29">
        <v>15</v>
      </c>
      <c r="U199" s="12">
        <v>1</v>
      </c>
      <c r="V199" s="12">
        <v>0</v>
      </c>
      <c r="W199" s="12">
        <v>103</v>
      </c>
      <c r="X199" s="12">
        <v>0</v>
      </c>
      <c r="Y199" s="12">
        <v>12</v>
      </c>
      <c r="Z199" s="12">
        <v>0</v>
      </c>
      <c r="AA199" s="12">
        <v>246</v>
      </c>
      <c r="AB199" s="12">
        <v>0</v>
      </c>
      <c r="AC199" s="22">
        <v>258</v>
      </c>
      <c r="AD199" s="12">
        <v>155</v>
      </c>
      <c r="AE199" s="12">
        <v>113</v>
      </c>
      <c r="AF199" s="29">
        <v>0</v>
      </c>
      <c r="AG199" s="12">
        <v>0</v>
      </c>
      <c r="AH199" s="12">
        <v>107</v>
      </c>
      <c r="AI199" s="162" t="s">
        <v>13</v>
      </c>
      <c r="AJ199" s="13" t="s">
        <v>119</v>
      </c>
      <c r="AK199" s="12">
        <v>103</v>
      </c>
      <c r="AL199" s="12">
        <v>60</v>
      </c>
      <c r="AM199" s="12">
        <v>10</v>
      </c>
      <c r="AN199" s="12">
        <v>0</v>
      </c>
      <c r="AO199" s="12">
        <v>3</v>
      </c>
      <c r="AP199" s="12">
        <v>52</v>
      </c>
      <c r="AQ199" s="12">
        <v>22</v>
      </c>
      <c r="AR199" s="12">
        <v>14</v>
      </c>
      <c r="AS199" s="135"/>
      <c r="AT199" s="139" t="s">
        <v>13</v>
      </c>
      <c r="AU199" s="139" t="s">
        <v>4344</v>
      </c>
      <c r="AV199" s="139">
        <v>123</v>
      </c>
    </row>
    <row r="200" spans="1:48">
      <c r="A200" s="162"/>
      <c r="B200" s="13" t="s">
        <v>120</v>
      </c>
      <c r="C200" s="12">
        <v>0</v>
      </c>
      <c r="D200" s="12">
        <v>0</v>
      </c>
      <c r="E200" s="12">
        <v>0</v>
      </c>
      <c r="F200" s="12">
        <v>0</v>
      </c>
      <c r="G200" s="12">
        <v>0</v>
      </c>
      <c r="H200" s="12">
        <v>0</v>
      </c>
      <c r="I200" s="12">
        <v>0</v>
      </c>
      <c r="J200" s="12">
        <v>0</v>
      </c>
      <c r="K200" s="29">
        <v>0</v>
      </c>
      <c r="L200" s="29">
        <v>0</v>
      </c>
      <c r="M200" s="12">
        <v>0</v>
      </c>
      <c r="N200" s="12">
        <v>0</v>
      </c>
      <c r="O200" s="12">
        <v>0</v>
      </c>
      <c r="P200" s="12">
        <v>0</v>
      </c>
      <c r="Q200" s="29">
        <v>0</v>
      </c>
      <c r="R200" s="162"/>
      <c r="S200" s="13" t="s">
        <v>120</v>
      </c>
      <c r="T200" s="29">
        <v>0</v>
      </c>
      <c r="U200" s="12">
        <v>0</v>
      </c>
      <c r="V200" s="12">
        <v>0</v>
      </c>
      <c r="W200" s="12">
        <v>0</v>
      </c>
      <c r="X200" s="12">
        <v>0</v>
      </c>
      <c r="Y200" s="12">
        <v>0</v>
      </c>
      <c r="Z200" s="12">
        <v>0</v>
      </c>
      <c r="AA200" s="12">
        <v>0</v>
      </c>
      <c r="AB200" s="12">
        <v>0</v>
      </c>
      <c r="AC200" s="22">
        <v>0</v>
      </c>
      <c r="AD200" s="12">
        <v>0</v>
      </c>
      <c r="AE200" s="12">
        <v>0</v>
      </c>
      <c r="AF200" s="29">
        <v>0</v>
      </c>
      <c r="AG200" s="12">
        <v>0</v>
      </c>
      <c r="AH200" s="12">
        <v>0</v>
      </c>
      <c r="AI200" s="162"/>
      <c r="AJ200" s="13" t="s">
        <v>120</v>
      </c>
      <c r="AK200" s="12">
        <v>0</v>
      </c>
      <c r="AL200" s="12">
        <v>0</v>
      </c>
      <c r="AM200" s="12">
        <v>0</v>
      </c>
      <c r="AN200" s="12">
        <v>0</v>
      </c>
      <c r="AO200" s="12">
        <v>0</v>
      </c>
      <c r="AP200" s="12">
        <v>0</v>
      </c>
      <c r="AQ200" s="12">
        <v>0</v>
      </c>
      <c r="AR200" s="12">
        <v>0</v>
      </c>
      <c r="AS200" s="135"/>
      <c r="AT200" s="139" t="s">
        <v>13</v>
      </c>
      <c r="AU200" s="139" t="s">
        <v>4345</v>
      </c>
      <c r="AV200" s="139">
        <v>0</v>
      </c>
    </row>
    <row r="201" spans="1:48">
      <c r="A201" s="162"/>
      <c r="B201" s="34" t="s">
        <v>102</v>
      </c>
      <c r="C201" s="35">
        <v>0</v>
      </c>
      <c r="D201" s="35">
        <v>0</v>
      </c>
      <c r="E201" s="35">
        <v>2193</v>
      </c>
      <c r="F201" s="35">
        <v>1207</v>
      </c>
      <c r="G201" s="35">
        <v>1603</v>
      </c>
      <c r="H201" s="35">
        <v>855</v>
      </c>
      <c r="I201" s="35">
        <v>2682</v>
      </c>
      <c r="J201" s="35">
        <v>1398</v>
      </c>
      <c r="K201" s="35">
        <v>6478</v>
      </c>
      <c r="L201" s="35">
        <v>3460</v>
      </c>
      <c r="M201" s="35">
        <v>0</v>
      </c>
      <c r="N201" s="35">
        <v>87</v>
      </c>
      <c r="O201" s="35">
        <v>66</v>
      </c>
      <c r="P201" s="35">
        <v>108</v>
      </c>
      <c r="Q201" s="35">
        <v>261</v>
      </c>
      <c r="R201" s="162"/>
      <c r="S201" s="34" t="s">
        <v>102</v>
      </c>
      <c r="T201" s="35">
        <v>15</v>
      </c>
      <c r="U201" s="35">
        <v>1</v>
      </c>
      <c r="V201" s="35">
        <v>0</v>
      </c>
      <c r="W201" s="35">
        <v>103</v>
      </c>
      <c r="X201" s="35">
        <v>0</v>
      </c>
      <c r="Y201" s="35">
        <v>12</v>
      </c>
      <c r="Z201" s="35">
        <v>0</v>
      </c>
      <c r="AA201" s="35">
        <v>246</v>
      </c>
      <c r="AB201" s="35">
        <v>0</v>
      </c>
      <c r="AC201" s="35">
        <v>258</v>
      </c>
      <c r="AD201" s="35">
        <v>155</v>
      </c>
      <c r="AE201" s="35">
        <v>113</v>
      </c>
      <c r="AF201" s="35">
        <v>0</v>
      </c>
      <c r="AG201" s="35">
        <v>0</v>
      </c>
      <c r="AH201" s="35">
        <v>107</v>
      </c>
      <c r="AI201" s="162"/>
      <c r="AJ201" s="34" t="s">
        <v>102</v>
      </c>
      <c r="AK201" s="35">
        <v>103</v>
      </c>
      <c r="AL201" s="35">
        <v>60</v>
      </c>
      <c r="AM201" s="35">
        <v>10</v>
      </c>
      <c r="AN201" s="35">
        <v>0</v>
      </c>
      <c r="AO201" s="35">
        <v>3</v>
      </c>
      <c r="AP201" s="35">
        <v>52</v>
      </c>
      <c r="AQ201" s="35">
        <v>22</v>
      </c>
      <c r="AR201" s="35">
        <v>14</v>
      </c>
      <c r="AS201" s="135"/>
      <c r="AT201" s="139" t="s">
        <v>13</v>
      </c>
      <c r="AU201" s="139" t="s">
        <v>4346</v>
      </c>
      <c r="AV201" s="139">
        <v>123</v>
      </c>
    </row>
    <row r="202" spans="1:48">
      <c r="A202" s="162" t="s">
        <v>14</v>
      </c>
      <c r="B202" s="13" t="s">
        <v>119</v>
      </c>
      <c r="C202" s="12">
        <v>0</v>
      </c>
      <c r="D202" s="12">
        <v>0</v>
      </c>
      <c r="E202" s="12">
        <v>0</v>
      </c>
      <c r="F202" s="12">
        <v>0</v>
      </c>
      <c r="G202" s="12">
        <v>14806</v>
      </c>
      <c r="H202" s="12">
        <v>8275</v>
      </c>
      <c r="I202" s="12">
        <v>13571</v>
      </c>
      <c r="J202" s="12">
        <v>7679</v>
      </c>
      <c r="K202" s="29">
        <v>28377</v>
      </c>
      <c r="L202" s="29">
        <v>15954</v>
      </c>
      <c r="M202" s="12">
        <v>0</v>
      </c>
      <c r="N202" s="12">
        <v>0</v>
      </c>
      <c r="O202" s="12">
        <v>338</v>
      </c>
      <c r="P202" s="12">
        <v>328</v>
      </c>
      <c r="Q202" s="29">
        <v>666</v>
      </c>
      <c r="R202" s="162" t="s">
        <v>14</v>
      </c>
      <c r="S202" s="13" t="s">
        <v>119</v>
      </c>
      <c r="T202" s="29">
        <v>397</v>
      </c>
      <c r="U202" s="12">
        <v>120</v>
      </c>
      <c r="V202" s="12">
        <v>0</v>
      </c>
      <c r="W202" s="12">
        <v>0</v>
      </c>
      <c r="X202" s="12">
        <v>0</v>
      </c>
      <c r="Y202" s="12">
        <v>25</v>
      </c>
      <c r="Z202" s="12">
        <v>1</v>
      </c>
      <c r="AA202" s="12">
        <v>891</v>
      </c>
      <c r="AB202" s="12">
        <v>0</v>
      </c>
      <c r="AC202" s="22">
        <v>917</v>
      </c>
      <c r="AD202" s="12">
        <v>562</v>
      </c>
      <c r="AE202" s="12">
        <v>180</v>
      </c>
      <c r="AF202" s="29">
        <v>0</v>
      </c>
      <c r="AG202" s="12">
        <v>0</v>
      </c>
      <c r="AH202" s="12">
        <v>323</v>
      </c>
      <c r="AI202" s="162" t="s">
        <v>14</v>
      </c>
      <c r="AJ202" s="13" t="s">
        <v>119</v>
      </c>
      <c r="AK202" s="12">
        <v>155</v>
      </c>
      <c r="AL202" s="12">
        <v>46</v>
      </c>
      <c r="AM202" s="12">
        <v>284</v>
      </c>
      <c r="AN202" s="12">
        <v>101</v>
      </c>
      <c r="AO202" s="12">
        <v>12</v>
      </c>
      <c r="AP202" s="12">
        <v>367</v>
      </c>
      <c r="AQ202" s="12">
        <v>102</v>
      </c>
      <c r="AR202" s="12">
        <v>78</v>
      </c>
      <c r="AS202" s="135"/>
      <c r="AT202" s="139" t="s">
        <v>14</v>
      </c>
      <c r="AU202" s="139" t="s">
        <v>4347</v>
      </c>
      <c r="AV202" s="139">
        <v>723</v>
      </c>
    </row>
    <row r="203" spans="1:48">
      <c r="A203" s="162"/>
      <c r="B203" s="13" t="s">
        <v>120</v>
      </c>
      <c r="C203" s="12">
        <v>0</v>
      </c>
      <c r="D203" s="12">
        <v>0</v>
      </c>
      <c r="E203" s="12">
        <v>0</v>
      </c>
      <c r="F203" s="12">
        <v>0</v>
      </c>
      <c r="G203" s="12">
        <v>1845</v>
      </c>
      <c r="H203" s="12">
        <v>1006</v>
      </c>
      <c r="I203" s="12">
        <v>1420</v>
      </c>
      <c r="J203" s="12">
        <v>804</v>
      </c>
      <c r="K203" s="29">
        <v>3265</v>
      </c>
      <c r="L203" s="29">
        <v>1810</v>
      </c>
      <c r="M203" s="12">
        <v>0</v>
      </c>
      <c r="N203" s="12">
        <v>0</v>
      </c>
      <c r="O203" s="12">
        <v>38</v>
      </c>
      <c r="P203" s="12">
        <v>36</v>
      </c>
      <c r="Q203" s="29">
        <v>74</v>
      </c>
      <c r="R203" s="162"/>
      <c r="S203" s="13" t="s">
        <v>120</v>
      </c>
      <c r="T203" s="29">
        <v>35</v>
      </c>
      <c r="U203" s="12">
        <v>1</v>
      </c>
      <c r="V203" s="12">
        <v>0</v>
      </c>
      <c r="W203" s="12">
        <v>0</v>
      </c>
      <c r="X203" s="12">
        <v>2</v>
      </c>
      <c r="Y203" s="12">
        <v>16</v>
      </c>
      <c r="Z203" s="12">
        <v>0</v>
      </c>
      <c r="AA203" s="12">
        <v>100</v>
      </c>
      <c r="AB203" s="12">
        <v>0</v>
      </c>
      <c r="AC203" s="22">
        <v>118</v>
      </c>
      <c r="AD203" s="12">
        <v>98</v>
      </c>
      <c r="AE203" s="12">
        <v>27</v>
      </c>
      <c r="AF203" s="29">
        <v>0</v>
      </c>
      <c r="AG203" s="12">
        <v>0</v>
      </c>
      <c r="AH203" s="12">
        <v>33</v>
      </c>
      <c r="AI203" s="162"/>
      <c r="AJ203" s="13" t="s">
        <v>120</v>
      </c>
      <c r="AK203" s="12">
        <v>49</v>
      </c>
      <c r="AL203" s="12">
        <v>15</v>
      </c>
      <c r="AM203" s="12">
        <v>11</v>
      </c>
      <c r="AN203" s="12">
        <v>0</v>
      </c>
      <c r="AO203" s="12">
        <v>1</v>
      </c>
      <c r="AP203" s="12">
        <v>31</v>
      </c>
      <c r="AQ203" s="12">
        <v>6</v>
      </c>
      <c r="AR203" s="12">
        <v>4</v>
      </c>
      <c r="AS203" s="135"/>
      <c r="AT203" s="139" t="s">
        <v>14</v>
      </c>
      <c r="AU203" s="139" t="s">
        <v>4348</v>
      </c>
      <c r="AV203" s="139">
        <v>71</v>
      </c>
    </row>
    <row r="204" spans="1:48">
      <c r="A204" s="162"/>
      <c r="B204" s="34" t="s">
        <v>102</v>
      </c>
      <c r="C204" s="35">
        <v>0</v>
      </c>
      <c r="D204" s="35">
        <v>0</v>
      </c>
      <c r="E204" s="35">
        <v>0</v>
      </c>
      <c r="F204" s="35">
        <v>0</v>
      </c>
      <c r="G204" s="35">
        <v>16651</v>
      </c>
      <c r="H204" s="35">
        <v>9281</v>
      </c>
      <c r="I204" s="35">
        <v>14991</v>
      </c>
      <c r="J204" s="35">
        <v>8483</v>
      </c>
      <c r="K204" s="35">
        <v>31642</v>
      </c>
      <c r="L204" s="35">
        <v>17764</v>
      </c>
      <c r="M204" s="35">
        <v>0</v>
      </c>
      <c r="N204" s="35">
        <v>0</v>
      </c>
      <c r="O204" s="35">
        <v>376</v>
      </c>
      <c r="P204" s="35">
        <v>364</v>
      </c>
      <c r="Q204" s="35">
        <v>740</v>
      </c>
      <c r="R204" s="162"/>
      <c r="S204" s="34" t="s">
        <v>102</v>
      </c>
      <c r="T204" s="35">
        <v>432</v>
      </c>
      <c r="U204" s="35">
        <v>121</v>
      </c>
      <c r="V204" s="35">
        <v>0</v>
      </c>
      <c r="W204" s="35">
        <v>0</v>
      </c>
      <c r="X204" s="35">
        <v>2</v>
      </c>
      <c r="Y204" s="35">
        <v>41</v>
      </c>
      <c r="Z204" s="35">
        <v>1</v>
      </c>
      <c r="AA204" s="35">
        <v>991</v>
      </c>
      <c r="AB204" s="35">
        <v>0</v>
      </c>
      <c r="AC204" s="35">
        <v>1035</v>
      </c>
      <c r="AD204" s="35">
        <v>660</v>
      </c>
      <c r="AE204" s="35">
        <v>207</v>
      </c>
      <c r="AF204" s="35">
        <v>0</v>
      </c>
      <c r="AG204" s="35">
        <v>0</v>
      </c>
      <c r="AH204" s="35">
        <v>356</v>
      </c>
      <c r="AI204" s="162"/>
      <c r="AJ204" s="34" t="s">
        <v>102</v>
      </c>
      <c r="AK204" s="35">
        <v>204</v>
      </c>
      <c r="AL204" s="35">
        <v>61</v>
      </c>
      <c r="AM204" s="35">
        <v>295</v>
      </c>
      <c r="AN204" s="35">
        <v>101</v>
      </c>
      <c r="AO204" s="35">
        <v>13</v>
      </c>
      <c r="AP204" s="35">
        <v>398</v>
      </c>
      <c r="AQ204" s="35">
        <v>108</v>
      </c>
      <c r="AR204" s="35">
        <v>82</v>
      </c>
      <c r="AS204" s="135"/>
      <c r="AT204" s="139" t="s">
        <v>14</v>
      </c>
      <c r="AU204" s="139" t="s">
        <v>4349</v>
      </c>
      <c r="AV204" s="139">
        <v>794</v>
      </c>
    </row>
    <row r="205" spans="1:48">
      <c r="A205" s="162" t="s">
        <v>15</v>
      </c>
      <c r="B205" s="13" t="s">
        <v>119</v>
      </c>
      <c r="C205" s="12">
        <v>0</v>
      </c>
      <c r="D205" s="12">
        <v>0</v>
      </c>
      <c r="E205" s="12">
        <v>4</v>
      </c>
      <c r="F205" s="12">
        <v>1</v>
      </c>
      <c r="G205" s="12">
        <v>7012</v>
      </c>
      <c r="H205" s="12">
        <v>3844</v>
      </c>
      <c r="I205" s="12">
        <v>6446</v>
      </c>
      <c r="J205" s="12">
        <v>3592</v>
      </c>
      <c r="K205" s="29">
        <v>13462</v>
      </c>
      <c r="L205" s="29">
        <v>7437</v>
      </c>
      <c r="M205" s="12">
        <v>0</v>
      </c>
      <c r="N205" s="12">
        <v>1</v>
      </c>
      <c r="O205" s="12">
        <v>162</v>
      </c>
      <c r="P205" s="12">
        <v>159</v>
      </c>
      <c r="Q205" s="29">
        <v>322</v>
      </c>
      <c r="R205" s="162" t="s">
        <v>15</v>
      </c>
      <c r="S205" s="13" t="s">
        <v>119</v>
      </c>
      <c r="T205" s="29">
        <v>93</v>
      </c>
      <c r="U205" s="12">
        <v>21</v>
      </c>
      <c r="V205" s="12">
        <v>0</v>
      </c>
      <c r="W205" s="12">
        <v>73</v>
      </c>
      <c r="X205" s="12">
        <v>0</v>
      </c>
      <c r="Y205" s="12">
        <v>16</v>
      </c>
      <c r="Z205" s="12">
        <v>1</v>
      </c>
      <c r="AA205" s="12">
        <v>549</v>
      </c>
      <c r="AB205" s="12">
        <v>0</v>
      </c>
      <c r="AC205" s="22">
        <v>566</v>
      </c>
      <c r="AD205" s="12">
        <v>386</v>
      </c>
      <c r="AE205" s="12">
        <v>88</v>
      </c>
      <c r="AF205" s="29">
        <v>5</v>
      </c>
      <c r="AG205" s="12">
        <v>1</v>
      </c>
      <c r="AH205" s="12">
        <v>151</v>
      </c>
      <c r="AI205" s="162" t="s">
        <v>15</v>
      </c>
      <c r="AJ205" s="13" t="s">
        <v>119</v>
      </c>
      <c r="AK205" s="12">
        <v>360</v>
      </c>
      <c r="AL205" s="12">
        <v>172</v>
      </c>
      <c r="AM205" s="12">
        <v>115</v>
      </c>
      <c r="AN205" s="12">
        <v>93</v>
      </c>
      <c r="AO205" s="12">
        <v>12</v>
      </c>
      <c r="AP205" s="12">
        <v>149</v>
      </c>
      <c r="AQ205" s="12">
        <v>90</v>
      </c>
      <c r="AR205" s="12">
        <v>72</v>
      </c>
      <c r="AS205" s="135"/>
      <c r="AT205" s="139" t="s">
        <v>15</v>
      </c>
      <c r="AU205" s="139" t="s">
        <v>4350</v>
      </c>
      <c r="AV205" s="139">
        <v>590</v>
      </c>
    </row>
    <row r="206" spans="1:48">
      <c r="A206" s="162"/>
      <c r="B206" s="13" t="s">
        <v>120</v>
      </c>
      <c r="C206" s="12">
        <v>0</v>
      </c>
      <c r="D206" s="12">
        <v>0</v>
      </c>
      <c r="E206" s="12">
        <v>0</v>
      </c>
      <c r="F206" s="12">
        <v>0</v>
      </c>
      <c r="G206" s="12">
        <v>838</v>
      </c>
      <c r="H206" s="12">
        <v>465</v>
      </c>
      <c r="I206" s="12">
        <v>707</v>
      </c>
      <c r="J206" s="12">
        <v>389</v>
      </c>
      <c r="K206" s="29">
        <v>1545</v>
      </c>
      <c r="L206" s="29">
        <v>854</v>
      </c>
      <c r="M206" s="12">
        <v>0</v>
      </c>
      <c r="N206" s="12">
        <v>0</v>
      </c>
      <c r="O206" s="12">
        <v>19</v>
      </c>
      <c r="P206" s="12">
        <v>18</v>
      </c>
      <c r="Q206" s="29">
        <v>37</v>
      </c>
      <c r="R206" s="162"/>
      <c r="S206" s="13" t="s">
        <v>120</v>
      </c>
      <c r="T206" s="29">
        <v>20</v>
      </c>
      <c r="U206" s="12">
        <v>6</v>
      </c>
      <c r="V206" s="12">
        <v>0</v>
      </c>
      <c r="W206" s="12">
        <v>1</v>
      </c>
      <c r="X206" s="12">
        <v>0</v>
      </c>
      <c r="Y206" s="12">
        <v>5</v>
      </c>
      <c r="Z206" s="12">
        <v>0</v>
      </c>
      <c r="AA206" s="12">
        <v>61</v>
      </c>
      <c r="AB206" s="12">
        <v>0</v>
      </c>
      <c r="AC206" s="22">
        <v>66</v>
      </c>
      <c r="AD206" s="12">
        <v>53</v>
      </c>
      <c r="AE206" s="12">
        <v>36</v>
      </c>
      <c r="AF206" s="29">
        <v>1</v>
      </c>
      <c r="AG206" s="12">
        <v>0</v>
      </c>
      <c r="AH206" s="12">
        <v>16</v>
      </c>
      <c r="AI206" s="162"/>
      <c r="AJ206" s="13" t="s">
        <v>120</v>
      </c>
      <c r="AK206" s="12">
        <v>0</v>
      </c>
      <c r="AL206" s="12">
        <v>0</v>
      </c>
      <c r="AM206" s="12">
        <v>6</v>
      </c>
      <c r="AN206" s="12">
        <v>0</v>
      </c>
      <c r="AO206" s="12">
        <v>0</v>
      </c>
      <c r="AP206" s="12">
        <v>12</v>
      </c>
      <c r="AQ206" s="12">
        <v>9</v>
      </c>
      <c r="AR206" s="12">
        <v>7</v>
      </c>
      <c r="AS206" s="135"/>
      <c r="AT206" s="139" t="s">
        <v>15</v>
      </c>
      <c r="AU206" s="139" t="s">
        <v>4351</v>
      </c>
      <c r="AV206" s="139">
        <v>12</v>
      </c>
    </row>
    <row r="207" spans="1:48">
      <c r="A207" s="162"/>
      <c r="B207" s="34" t="s">
        <v>102</v>
      </c>
      <c r="C207" s="35">
        <v>0</v>
      </c>
      <c r="D207" s="35">
        <v>0</v>
      </c>
      <c r="E207" s="35">
        <v>4</v>
      </c>
      <c r="F207" s="35">
        <v>1</v>
      </c>
      <c r="G207" s="35">
        <v>7850</v>
      </c>
      <c r="H207" s="35">
        <v>4309</v>
      </c>
      <c r="I207" s="35">
        <v>7153</v>
      </c>
      <c r="J207" s="35">
        <v>3981</v>
      </c>
      <c r="K207" s="35">
        <v>15007</v>
      </c>
      <c r="L207" s="35">
        <v>8291</v>
      </c>
      <c r="M207" s="35">
        <v>0</v>
      </c>
      <c r="N207" s="35">
        <v>1</v>
      </c>
      <c r="O207" s="35">
        <v>181</v>
      </c>
      <c r="P207" s="35">
        <v>177</v>
      </c>
      <c r="Q207" s="35">
        <v>359</v>
      </c>
      <c r="R207" s="162"/>
      <c r="S207" s="34" t="s">
        <v>102</v>
      </c>
      <c r="T207" s="35">
        <v>113</v>
      </c>
      <c r="U207" s="35">
        <v>27</v>
      </c>
      <c r="V207" s="35">
        <v>0</v>
      </c>
      <c r="W207" s="35">
        <v>74</v>
      </c>
      <c r="X207" s="35">
        <v>0</v>
      </c>
      <c r="Y207" s="35">
        <v>21</v>
      </c>
      <c r="Z207" s="35">
        <v>1</v>
      </c>
      <c r="AA207" s="35">
        <v>610</v>
      </c>
      <c r="AB207" s="35">
        <v>0</v>
      </c>
      <c r="AC207" s="35">
        <v>632</v>
      </c>
      <c r="AD207" s="35">
        <v>439</v>
      </c>
      <c r="AE207" s="35">
        <v>124</v>
      </c>
      <c r="AF207" s="35">
        <v>6</v>
      </c>
      <c r="AG207" s="35">
        <v>1</v>
      </c>
      <c r="AH207" s="35">
        <v>167</v>
      </c>
      <c r="AI207" s="162"/>
      <c r="AJ207" s="34" t="s">
        <v>102</v>
      </c>
      <c r="AK207" s="35">
        <v>360</v>
      </c>
      <c r="AL207" s="35">
        <v>172</v>
      </c>
      <c r="AM207" s="35">
        <v>121</v>
      </c>
      <c r="AN207" s="35">
        <v>93</v>
      </c>
      <c r="AO207" s="35">
        <v>12</v>
      </c>
      <c r="AP207" s="35">
        <v>161</v>
      </c>
      <c r="AQ207" s="35">
        <v>99</v>
      </c>
      <c r="AR207" s="35">
        <v>79</v>
      </c>
      <c r="AS207" s="135"/>
      <c r="AT207" s="139" t="s">
        <v>15</v>
      </c>
      <c r="AU207" s="139" t="s">
        <v>4352</v>
      </c>
      <c r="AV207" s="139">
        <v>602</v>
      </c>
    </row>
    <row r="208" spans="1:48">
      <c r="A208" s="162" t="s">
        <v>16</v>
      </c>
      <c r="B208" s="13" t="s">
        <v>119</v>
      </c>
      <c r="C208" s="12">
        <v>0</v>
      </c>
      <c r="D208" s="12">
        <v>0</v>
      </c>
      <c r="E208" s="12">
        <v>432</v>
      </c>
      <c r="F208" s="12">
        <v>240</v>
      </c>
      <c r="G208" s="12">
        <v>4648</v>
      </c>
      <c r="H208" s="12">
        <v>2541</v>
      </c>
      <c r="I208" s="12">
        <v>4772</v>
      </c>
      <c r="J208" s="12">
        <v>2537</v>
      </c>
      <c r="K208" s="29">
        <v>9852</v>
      </c>
      <c r="L208" s="29">
        <v>5318</v>
      </c>
      <c r="M208" s="12">
        <v>0</v>
      </c>
      <c r="N208" s="12">
        <v>16</v>
      </c>
      <c r="O208" s="12">
        <v>158</v>
      </c>
      <c r="P208" s="12">
        <v>157</v>
      </c>
      <c r="Q208" s="29">
        <v>331</v>
      </c>
      <c r="R208" s="162" t="s">
        <v>16</v>
      </c>
      <c r="S208" s="13" t="s">
        <v>119</v>
      </c>
      <c r="T208" s="29">
        <v>145</v>
      </c>
      <c r="U208" s="12">
        <v>58</v>
      </c>
      <c r="V208" s="12">
        <v>0</v>
      </c>
      <c r="W208" s="12">
        <v>27</v>
      </c>
      <c r="X208" s="12">
        <v>3</v>
      </c>
      <c r="Y208" s="12">
        <v>13</v>
      </c>
      <c r="Z208" s="12">
        <v>1</v>
      </c>
      <c r="AA208" s="12">
        <v>368</v>
      </c>
      <c r="AB208" s="12">
        <v>0</v>
      </c>
      <c r="AC208" s="22">
        <v>385</v>
      </c>
      <c r="AD208" s="12">
        <v>240</v>
      </c>
      <c r="AE208" s="12">
        <v>77</v>
      </c>
      <c r="AF208" s="29">
        <v>0</v>
      </c>
      <c r="AG208" s="12">
        <v>0</v>
      </c>
      <c r="AH208" s="12">
        <v>145</v>
      </c>
      <c r="AI208" s="162" t="s">
        <v>16</v>
      </c>
      <c r="AJ208" s="13" t="s">
        <v>119</v>
      </c>
      <c r="AK208" s="12">
        <v>209</v>
      </c>
      <c r="AL208" s="12">
        <v>107</v>
      </c>
      <c r="AM208" s="12">
        <v>55</v>
      </c>
      <c r="AN208" s="12">
        <v>20</v>
      </c>
      <c r="AO208" s="12">
        <v>9</v>
      </c>
      <c r="AP208" s="12">
        <v>86</v>
      </c>
      <c r="AQ208" s="12">
        <v>23</v>
      </c>
      <c r="AR208" s="12">
        <v>19</v>
      </c>
      <c r="AS208" s="135"/>
      <c r="AT208" s="139" t="s">
        <v>16</v>
      </c>
      <c r="AU208" s="139" t="s">
        <v>4353</v>
      </c>
      <c r="AV208" s="139">
        <v>319</v>
      </c>
    </row>
    <row r="209" spans="1:48">
      <c r="A209" s="162"/>
      <c r="B209" s="13" t="s">
        <v>120</v>
      </c>
      <c r="C209" s="12">
        <v>0</v>
      </c>
      <c r="D209" s="12">
        <v>0</v>
      </c>
      <c r="E209" s="12">
        <v>0</v>
      </c>
      <c r="F209" s="12">
        <v>0</v>
      </c>
      <c r="G209" s="12">
        <v>0</v>
      </c>
      <c r="H209" s="12">
        <v>0</v>
      </c>
      <c r="I209" s="12">
        <v>0</v>
      </c>
      <c r="J209" s="12">
        <v>0</v>
      </c>
      <c r="K209" s="29">
        <v>0</v>
      </c>
      <c r="L209" s="29">
        <v>0</v>
      </c>
      <c r="M209" s="12">
        <v>0</v>
      </c>
      <c r="N209" s="12">
        <v>0</v>
      </c>
      <c r="O209" s="12">
        <v>0</v>
      </c>
      <c r="P209" s="12">
        <v>0</v>
      </c>
      <c r="Q209" s="29">
        <v>0</v>
      </c>
      <c r="R209" s="162"/>
      <c r="S209" s="13" t="s">
        <v>120</v>
      </c>
      <c r="T209" s="29">
        <v>0</v>
      </c>
      <c r="U209" s="12">
        <v>0</v>
      </c>
      <c r="V209" s="12">
        <v>0</v>
      </c>
      <c r="W209" s="12">
        <v>0</v>
      </c>
      <c r="X209" s="12">
        <v>0</v>
      </c>
      <c r="Y209" s="12">
        <v>0</v>
      </c>
      <c r="Z209" s="12">
        <v>0</v>
      </c>
      <c r="AA209" s="12">
        <v>0</v>
      </c>
      <c r="AB209" s="12">
        <v>0</v>
      </c>
      <c r="AC209" s="22">
        <v>0</v>
      </c>
      <c r="AD209" s="12">
        <v>0</v>
      </c>
      <c r="AE209" s="12">
        <v>0</v>
      </c>
      <c r="AF209" s="29">
        <v>0</v>
      </c>
      <c r="AG209" s="12">
        <v>0</v>
      </c>
      <c r="AH209" s="12">
        <v>0</v>
      </c>
      <c r="AI209" s="162"/>
      <c r="AJ209" s="13" t="s">
        <v>120</v>
      </c>
      <c r="AK209" s="12">
        <v>0</v>
      </c>
      <c r="AL209" s="12">
        <v>0</v>
      </c>
      <c r="AM209" s="12">
        <v>0</v>
      </c>
      <c r="AN209" s="12">
        <v>0</v>
      </c>
      <c r="AO209" s="12">
        <v>0</v>
      </c>
      <c r="AP209" s="12">
        <v>0</v>
      </c>
      <c r="AQ209" s="12">
        <v>0</v>
      </c>
      <c r="AR209" s="12">
        <v>0</v>
      </c>
      <c r="AS209" s="135"/>
      <c r="AT209" s="139" t="s">
        <v>16</v>
      </c>
      <c r="AU209" s="139" t="s">
        <v>4354</v>
      </c>
      <c r="AV209" s="139">
        <v>0</v>
      </c>
    </row>
    <row r="210" spans="1:48">
      <c r="A210" s="162"/>
      <c r="B210" s="34" t="s">
        <v>102</v>
      </c>
      <c r="C210" s="35">
        <v>0</v>
      </c>
      <c r="D210" s="35">
        <v>0</v>
      </c>
      <c r="E210" s="35">
        <v>432</v>
      </c>
      <c r="F210" s="35">
        <v>240</v>
      </c>
      <c r="G210" s="35">
        <v>4648</v>
      </c>
      <c r="H210" s="35">
        <v>2541</v>
      </c>
      <c r="I210" s="35">
        <v>4772</v>
      </c>
      <c r="J210" s="35">
        <v>2537</v>
      </c>
      <c r="K210" s="35">
        <v>9852</v>
      </c>
      <c r="L210" s="35">
        <v>5318</v>
      </c>
      <c r="M210" s="35">
        <v>0</v>
      </c>
      <c r="N210" s="35">
        <v>16</v>
      </c>
      <c r="O210" s="35">
        <v>158</v>
      </c>
      <c r="P210" s="35">
        <v>157</v>
      </c>
      <c r="Q210" s="35">
        <v>331</v>
      </c>
      <c r="R210" s="162"/>
      <c r="S210" s="34" t="s">
        <v>102</v>
      </c>
      <c r="T210" s="35">
        <v>145</v>
      </c>
      <c r="U210" s="35">
        <v>58</v>
      </c>
      <c r="V210" s="35">
        <v>0</v>
      </c>
      <c r="W210" s="35">
        <v>27</v>
      </c>
      <c r="X210" s="35">
        <v>3</v>
      </c>
      <c r="Y210" s="35">
        <v>13</v>
      </c>
      <c r="Z210" s="35">
        <v>1</v>
      </c>
      <c r="AA210" s="35">
        <v>368</v>
      </c>
      <c r="AB210" s="35">
        <v>0</v>
      </c>
      <c r="AC210" s="35">
        <v>385</v>
      </c>
      <c r="AD210" s="35">
        <v>240</v>
      </c>
      <c r="AE210" s="35">
        <v>77</v>
      </c>
      <c r="AF210" s="35">
        <v>0</v>
      </c>
      <c r="AG210" s="35">
        <v>0</v>
      </c>
      <c r="AH210" s="35">
        <v>145</v>
      </c>
      <c r="AI210" s="162"/>
      <c r="AJ210" s="34" t="s">
        <v>102</v>
      </c>
      <c r="AK210" s="35">
        <v>209</v>
      </c>
      <c r="AL210" s="35">
        <v>107</v>
      </c>
      <c r="AM210" s="35">
        <v>55</v>
      </c>
      <c r="AN210" s="35">
        <v>20</v>
      </c>
      <c r="AO210" s="35">
        <v>9</v>
      </c>
      <c r="AP210" s="35">
        <v>86</v>
      </c>
      <c r="AQ210" s="35">
        <v>23</v>
      </c>
      <c r="AR210" s="35">
        <v>19</v>
      </c>
      <c r="AS210" s="135"/>
      <c r="AT210" s="139" t="s">
        <v>16</v>
      </c>
      <c r="AU210" s="139" t="s">
        <v>4355</v>
      </c>
      <c r="AV210" s="139">
        <v>319</v>
      </c>
    </row>
    <row r="211" spans="1:48">
      <c r="A211" s="162" t="s">
        <v>8</v>
      </c>
      <c r="B211" s="13" t="s">
        <v>119</v>
      </c>
      <c r="C211" s="12">
        <v>0</v>
      </c>
      <c r="D211" s="12">
        <v>0</v>
      </c>
      <c r="E211" s="12">
        <v>0</v>
      </c>
      <c r="F211" s="12">
        <v>0</v>
      </c>
      <c r="G211" s="12">
        <v>0</v>
      </c>
      <c r="H211" s="12">
        <v>0</v>
      </c>
      <c r="I211" s="12">
        <v>0</v>
      </c>
      <c r="J211" s="12">
        <v>0</v>
      </c>
      <c r="K211" s="29">
        <v>0</v>
      </c>
      <c r="L211" s="29">
        <v>0</v>
      </c>
      <c r="M211" s="12">
        <v>0</v>
      </c>
      <c r="N211" s="12">
        <v>0</v>
      </c>
      <c r="O211" s="12">
        <v>0</v>
      </c>
      <c r="P211" s="12">
        <v>0</v>
      </c>
      <c r="Q211" s="29">
        <v>0</v>
      </c>
      <c r="R211" s="162" t="s">
        <v>8</v>
      </c>
      <c r="S211" s="13" t="s">
        <v>119</v>
      </c>
      <c r="T211" s="29">
        <v>0</v>
      </c>
      <c r="U211" s="12">
        <v>0</v>
      </c>
      <c r="V211" s="12">
        <v>0</v>
      </c>
      <c r="W211" s="12">
        <v>0</v>
      </c>
      <c r="X211" s="12">
        <v>0</v>
      </c>
      <c r="Y211" s="12">
        <v>0</v>
      </c>
      <c r="Z211" s="12">
        <v>0</v>
      </c>
      <c r="AA211" s="12">
        <v>0</v>
      </c>
      <c r="AB211" s="12">
        <v>0</v>
      </c>
      <c r="AC211" s="22">
        <v>0</v>
      </c>
      <c r="AD211" s="12">
        <v>0</v>
      </c>
      <c r="AE211" s="12">
        <v>0</v>
      </c>
      <c r="AF211" s="29">
        <v>0</v>
      </c>
      <c r="AG211" s="12">
        <v>0</v>
      </c>
      <c r="AH211" s="12">
        <v>0</v>
      </c>
      <c r="AI211" s="162" t="s">
        <v>8</v>
      </c>
      <c r="AJ211" s="13" t="s">
        <v>119</v>
      </c>
      <c r="AK211" s="12">
        <v>0</v>
      </c>
      <c r="AL211" s="12">
        <v>0</v>
      </c>
      <c r="AM211" s="12">
        <v>0</v>
      </c>
      <c r="AN211" s="12">
        <v>0</v>
      </c>
      <c r="AO211" s="12">
        <v>0</v>
      </c>
      <c r="AP211" s="12">
        <v>0</v>
      </c>
      <c r="AQ211" s="12">
        <v>0</v>
      </c>
      <c r="AR211" s="12">
        <v>0</v>
      </c>
      <c r="AS211" s="135"/>
      <c r="AT211" s="139" t="s">
        <v>8</v>
      </c>
      <c r="AU211" s="139" t="s">
        <v>4356</v>
      </c>
      <c r="AV211" s="139">
        <v>0</v>
      </c>
    </row>
    <row r="212" spans="1:48">
      <c r="A212" s="162"/>
      <c r="B212" s="13" t="s">
        <v>120</v>
      </c>
      <c r="C212" s="12">
        <v>0</v>
      </c>
      <c r="D212" s="12">
        <v>0</v>
      </c>
      <c r="E212" s="12">
        <v>33</v>
      </c>
      <c r="F212" s="12">
        <v>20</v>
      </c>
      <c r="G212" s="12">
        <v>1273</v>
      </c>
      <c r="H212" s="12">
        <v>672</v>
      </c>
      <c r="I212" s="12">
        <v>1036</v>
      </c>
      <c r="J212" s="12">
        <v>484</v>
      </c>
      <c r="K212" s="29">
        <v>2342</v>
      </c>
      <c r="L212" s="29">
        <v>1176</v>
      </c>
      <c r="M212" s="12">
        <v>0</v>
      </c>
      <c r="N212" s="12">
        <v>1</v>
      </c>
      <c r="O212" s="12">
        <v>24</v>
      </c>
      <c r="P212" s="12">
        <v>23</v>
      </c>
      <c r="Q212" s="29">
        <v>48</v>
      </c>
      <c r="R212" s="162"/>
      <c r="S212" s="13" t="s">
        <v>120</v>
      </c>
      <c r="T212" s="29">
        <v>43</v>
      </c>
      <c r="U212" s="12">
        <v>31</v>
      </c>
      <c r="V212" s="12">
        <v>2</v>
      </c>
      <c r="W212" s="12">
        <v>3</v>
      </c>
      <c r="X212" s="12">
        <v>2</v>
      </c>
      <c r="Y212" s="12">
        <v>37</v>
      </c>
      <c r="Z212" s="12">
        <v>2</v>
      </c>
      <c r="AA212" s="12">
        <v>41</v>
      </c>
      <c r="AB212" s="12">
        <v>0</v>
      </c>
      <c r="AC212" s="22">
        <v>82</v>
      </c>
      <c r="AD212" s="12">
        <v>75</v>
      </c>
      <c r="AE212" s="12">
        <v>59</v>
      </c>
      <c r="AF212" s="29">
        <v>3</v>
      </c>
      <c r="AG212" s="12">
        <v>3</v>
      </c>
      <c r="AH212" s="12">
        <v>23</v>
      </c>
      <c r="AI212" s="162"/>
      <c r="AJ212" s="13" t="s">
        <v>120</v>
      </c>
      <c r="AK212" s="12">
        <v>1184</v>
      </c>
      <c r="AL212" s="12">
        <v>513</v>
      </c>
      <c r="AM212" s="12">
        <v>211</v>
      </c>
      <c r="AN212" s="12">
        <v>6</v>
      </c>
      <c r="AO212" s="12">
        <v>46</v>
      </c>
      <c r="AP212" s="12">
        <v>56</v>
      </c>
      <c r="AQ212" s="12">
        <v>47</v>
      </c>
      <c r="AR212" s="12">
        <v>45</v>
      </c>
      <c r="AS212" s="135"/>
      <c r="AT212" s="139" t="s">
        <v>8</v>
      </c>
      <c r="AU212" s="139" t="s">
        <v>4357</v>
      </c>
      <c r="AV212" s="139">
        <v>1606</v>
      </c>
    </row>
    <row r="213" spans="1:48">
      <c r="A213" s="162"/>
      <c r="B213" s="34" t="s">
        <v>102</v>
      </c>
      <c r="C213" s="35">
        <v>0</v>
      </c>
      <c r="D213" s="35">
        <v>0</v>
      </c>
      <c r="E213" s="35">
        <v>33</v>
      </c>
      <c r="F213" s="35">
        <v>20</v>
      </c>
      <c r="G213" s="35">
        <v>1273</v>
      </c>
      <c r="H213" s="35">
        <v>672</v>
      </c>
      <c r="I213" s="35">
        <v>1036</v>
      </c>
      <c r="J213" s="35">
        <v>484</v>
      </c>
      <c r="K213" s="35">
        <v>2342</v>
      </c>
      <c r="L213" s="35">
        <v>1176</v>
      </c>
      <c r="M213" s="35">
        <v>0</v>
      </c>
      <c r="N213" s="35">
        <v>1</v>
      </c>
      <c r="O213" s="35">
        <v>24</v>
      </c>
      <c r="P213" s="35">
        <v>23</v>
      </c>
      <c r="Q213" s="35">
        <v>48</v>
      </c>
      <c r="R213" s="162"/>
      <c r="S213" s="34" t="s">
        <v>102</v>
      </c>
      <c r="T213" s="35">
        <v>43</v>
      </c>
      <c r="U213" s="35">
        <v>31</v>
      </c>
      <c r="V213" s="35">
        <v>2</v>
      </c>
      <c r="W213" s="35">
        <v>3</v>
      </c>
      <c r="X213" s="35">
        <v>2</v>
      </c>
      <c r="Y213" s="35">
        <v>37</v>
      </c>
      <c r="Z213" s="35">
        <v>2</v>
      </c>
      <c r="AA213" s="35">
        <v>41</v>
      </c>
      <c r="AB213" s="35">
        <v>0</v>
      </c>
      <c r="AC213" s="35">
        <v>82</v>
      </c>
      <c r="AD213" s="35">
        <v>75</v>
      </c>
      <c r="AE213" s="35">
        <v>59</v>
      </c>
      <c r="AF213" s="35">
        <v>3</v>
      </c>
      <c r="AG213" s="35">
        <v>3</v>
      </c>
      <c r="AH213" s="35">
        <v>23</v>
      </c>
      <c r="AI213" s="162"/>
      <c r="AJ213" s="34" t="s">
        <v>102</v>
      </c>
      <c r="AK213" s="35">
        <v>1184</v>
      </c>
      <c r="AL213" s="35">
        <v>513</v>
      </c>
      <c r="AM213" s="35">
        <v>211</v>
      </c>
      <c r="AN213" s="35">
        <v>6</v>
      </c>
      <c r="AO213" s="35">
        <v>46</v>
      </c>
      <c r="AP213" s="35">
        <v>56</v>
      </c>
      <c r="AQ213" s="35">
        <v>47</v>
      </c>
      <c r="AR213" s="35">
        <v>45</v>
      </c>
      <c r="AS213" s="135"/>
      <c r="AT213" s="139" t="s">
        <v>8</v>
      </c>
      <c r="AU213" s="139" t="s">
        <v>4358</v>
      </c>
      <c r="AV213" s="139">
        <v>1606</v>
      </c>
    </row>
    <row r="214" spans="1:48">
      <c r="A214" s="162" t="s">
        <v>9</v>
      </c>
      <c r="B214" s="13" t="s">
        <v>119</v>
      </c>
      <c r="C214" s="12">
        <v>30</v>
      </c>
      <c r="D214" s="12">
        <v>22</v>
      </c>
      <c r="E214" s="12">
        <v>2066</v>
      </c>
      <c r="F214" s="12">
        <v>1117</v>
      </c>
      <c r="G214" s="12">
        <v>14146</v>
      </c>
      <c r="H214" s="12">
        <v>7608</v>
      </c>
      <c r="I214" s="12">
        <v>14756</v>
      </c>
      <c r="J214" s="12">
        <v>7865</v>
      </c>
      <c r="K214" s="29">
        <v>30998</v>
      </c>
      <c r="L214" s="29">
        <v>16612</v>
      </c>
      <c r="M214" s="12">
        <v>1</v>
      </c>
      <c r="N214" s="12">
        <v>42</v>
      </c>
      <c r="O214" s="12">
        <v>254</v>
      </c>
      <c r="P214" s="12">
        <v>270</v>
      </c>
      <c r="Q214" s="29">
        <v>567</v>
      </c>
      <c r="R214" s="162" t="s">
        <v>9</v>
      </c>
      <c r="S214" s="13" t="s">
        <v>119</v>
      </c>
      <c r="T214" s="29">
        <v>348</v>
      </c>
      <c r="U214" s="12">
        <v>142</v>
      </c>
      <c r="V214" s="12">
        <v>0</v>
      </c>
      <c r="W214" s="12">
        <v>1</v>
      </c>
      <c r="X214" s="12">
        <v>2</v>
      </c>
      <c r="Y214" s="12">
        <v>40</v>
      </c>
      <c r="Z214" s="12">
        <v>4</v>
      </c>
      <c r="AA214" s="12">
        <v>1001</v>
      </c>
      <c r="AB214" s="12">
        <v>0</v>
      </c>
      <c r="AC214" s="22">
        <v>1047</v>
      </c>
      <c r="AD214" s="12">
        <v>724</v>
      </c>
      <c r="AE214" s="12">
        <v>208</v>
      </c>
      <c r="AF214" s="29">
        <v>2</v>
      </c>
      <c r="AG214" s="12">
        <v>1</v>
      </c>
      <c r="AH214" s="12">
        <v>279</v>
      </c>
      <c r="AI214" s="162" t="s">
        <v>9</v>
      </c>
      <c r="AJ214" s="13" t="s">
        <v>119</v>
      </c>
      <c r="AK214" s="12">
        <v>1168</v>
      </c>
      <c r="AL214" s="12">
        <v>346</v>
      </c>
      <c r="AM214" s="12">
        <v>840</v>
      </c>
      <c r="AN214" s="12">
        <v>180</v>
      </c>
      <c r="AO214" s="12">
        <v>81</v>
      </c>
      <c r="AP214" s="12">
        <v>395</v>
      </c>
      <c r="AQ214" s="12">
        <v>318</v>
      </c>
      <c r="AR214" s="12">
        <v>244</v>
      </c>
      <c r="AS214" s="135"/>
      <c r="AT214" s="139" t="s">
        <v>9</v>
      </c>
      <c r="AU214" s="139" t="s">
        <v>4359</v>
      </c>
      <c r="AV214" s="139">
        <v>2848</v>
      </c>
    </row>
    <row r="215" spans="1:48">
      <c r="A215" s="162"/>
      <c r="B215" s="13" t="s">
        <v>120</v>
      </c>
      <c r="C215" s="12">
        <v>0</v>
      </c>
      <c r="D215" s="12">
        <v>0</v>
      </c>
      <c r="E215" s="12">
        <v>0</v>
      </c>
      <c r="F215" s="12">
        <v>0</v>
      </c>
      <c r="G215" s="12">
        <v>0</v>
      </c>
      <c r="H215" s="12">
        <v>0</v>
      </c>
      <c r="I215" s="12">
        <v>0</v>
      </c>
      <c r="J215" s="12">
        <v>0</v>
      </c>
      <c r="K215" s="29">
        <v>0</v>
      </c>
      <c r="L215" s="29">
        <v>0</v>
      </c>
      <c r="M215" s="12">
        <v>0</v>
      </c>
      <c r="N215" s="12">
        <v>0</v>
      </c>
      <c r="O215" s="12">
        <v>0</v>
      </c>
      <c r="P215" s="12">
        <v>0</v>
      </c>
      <c r="Q215" s="29">
        <v>0</v>
      </c>
      <c r="R215" s="162"/>
      <c r="S215" s="13" t="s">
        <v>120</v>
      </c>
      <c r="T215" s="29">
        <v>0</v>
      </c>
      <c r="U215" s="12">
        <v>0</v>
      </c>
      <c r="V215" s="12">
        <v>0</v>
      </c>
      <c r="W215" s="12">
        <v>0</v>
      </c>
      <c r="X215" s="12">
        <v>0</v>
      </c>
      <c r="Y215" s="12">
        <v>0</v>
      </c>
      <c r="Z215" s="12">
        <v>0</v>
      </c>
      <c r="AA215" s="12">
        <v>0</v>
      </c>
      <c r="AB215" s="12">
        <v>0</v>
      </c>
      <c r="AC215" s="22">
        <v>0</v>
      </c>
      <c r="AD215" s="12">
        <v>0</v>
      </c>
      <c r="AE215" s="12">
        <v>0</v>
      </c>
      <c r="AF215" s="29">
        <v>0</v>
      </c>
      <c r="AG215" s="12">
        <v>0</v>
      </c>
      <c r="AH215" s="12">
        <v>0</v>
      </c>
      <c r="AI215" s="162"/>
      <c r="AJ215" s="13" t="s">
        <v>120</v>
      </c>
      <c r="AK215" s="12">
        <v>0</v>
      </c>
      <c r="AL215" s="12">
        <v>0</v>
      </c>
      <c r="AM215" s="12">
        <v>0</v>
      </c>
      <c r="AN215" s="12">
        <v>0</v>
      </c>
      <c r="AO215" s="12">
        <v>0</v>
      </c>
      <c r="AP215" s="12">
        <v>0</v>
      </c>
      <c r="AQ215" s="12">
        <v>0</v>
      </c>
      <c r="AR215" s="12">
        <v>0</v>
      </c>
      <c r="AS215" s="135"/>
      <c r="AT215" s="139" t="s">
        <v>9</v>
      </c>
      <c r="AU215" s="139" t="s">
        <v>4360</v>
      </c>
      <c r="AV215" s="139">
        <v>0</v>
      </c>
    </row>
    <row r="216" spans="1:48">
      <c r="A216" s="162"/>
      <c r="B216" s="34" t="s">
        <v>102</v>
      </c>
      <c r="C216" s="35">
        <v>30</v>
      </c>
      <c r="D216" s="35">
        <v>22</v>
      </c>
      <c r="E216" s="35">
        <v>2066</v>
      </c>
      <c r="F216" s="35">
        <v>1117</v>
      </c>
      <c r="G216" s="35">
        <v>14146</v>
      </c>
      <c r="H216" s="35">
        <v>7608</v>
      </c>
      <c r="I216" s="35">
        <v>14756</v>
      </c>
      <c r="J216" s="35">
        <v>7865</v>
      </c>
      <c r="K216" s="35">
        <v>30998</v>
      </c>
      <c r="L216" s="35">
        <v>16612</v>
      </c>
      <c r="M216" s="35">
        <v>1</v>
      </c>
      <c r="N216" s="35">
        <v>42</v>
      </c>
      <c r="O216" s="35">
        <v>254</v>
      </c>
      <c r="P216" s="35">
        <v>270</v>
      </c>
      <c r="Q216" s="35">
        <v>567</v>
      </c>
      <c r="R216" s="162"/>
      <c r="S216" s="34" t="s">
        <v>102</v>
      </c>
      <c r="T216" s="35">
        <v>348</v>
      </c>
      <c r="U216" s="35">
        <v>142</v>
      </c>
      <c r="V216" s="35">
        <v>0</v>
      </c>
      <c r="W216" s="35">
        <v>1</v>
      </c>
      <c r="X216" s="35">
        <v>2</v>
      </c>
      <c r="Y216" s="35">
        <v>40</v>
      </c>
      <c r="Z216" s="35">
        <v>4</v>
      </c>
      <c r="AA216" s="35">
        <v>1001</v>
      </c>
      <c r="AB216" s="35">
        <v>0</v>
      </c>
      <c r="AC216" s="35">
        <v>1047</v>
      </c>
      <c r="AD216" s="35">
        <v>724</v>
      </c>
      <c r="AE216" s="35">
        <v>208</v>
      </c>
      <c r="AF216" s="35">
        <v>2</v>
      </c>
      <c r="AG216" s="35">
        <v>1</v>
      </c>
      <c r="AH216" s="35">
        <v>279</v>
      </c>
      <c r="AI216" s="162"/>
      <c r="AJ216" s="34" t="s">
        <v>102</v>
      </c>
      <c r="AK216" s="35">
        <v>1168</v>
      </c>
      <c r="AL216" s="35">
        <v>346</v>
      </c>
      <c r="AM216" s="35">
        <v>840</v>
      </c>
      <c r="AN216" s="35">
        <v>180</v>
      </c>
      <c r="AO216" s="35">
        <v>81</v>
      </c>
      <c r="AP216" s="35">
        <v>395</v>
      </c>
      <c r="AQ216" s="35">
        <v>318</v>
      </c>
      <c r="AR216" s="35">
        <v>244</v>
      </c>
      <c r="AS216" s="135"/>
      <c r="AT216" s="139" t="s">
        <v>9</v>
      </c>
      <c r="AU216" s="139" t="s">
        <v>4361</v>
      </c>
      <c r="AV216" s="139">
        <v>2848</v>
      </c>
    </row>
    <row r="217" spans="1:48">
      <c r="A217" s="163" t="s">
        <v>178</v>
      </c>
      <c r="B217" s="163"/>
      <c r="C217" s="163"/>
      <c r="D217" s="163"/>
      <c r="E217" s="163"/>
      <c r="F217" s="163"/>
      <c r="G217" s="163"/>
      <c r="H217" s="163"/>
      <c r="I217" s="163"/>
      <c r="J217" s="163"/>
      <c r="K217" s="163"/>
      <c r="L217" s="163"/>
      <c r="M217" s="163"/>
      <c r="N217" s="163"/>
      <c r="O217" s="163"/>
      <c r="P217" s="163"/>
      <c r="Q217" s="163"/>
      <c r="R217" s="185" t="s">
        <v>179</v>
      </c>
      <c r="S217" s="185"/>
      <c r="T217" s="185"/>
      <c r="U217" s="185"/>
      <c r="V217" s="185"/>
      <c r="W217" s="185"/>
      <c r="X217" s="185"/>
      <c r="Y217" s="185"/>
      <c r="Z217" s="185"/>
      <c r="AA217" s="185"/>
      <c r="AB217" s="185"/>
      <c r="AC217" s="185"/>
      <c r="AD217" s="185"/>
      <c r="AE217" s="185"/>
      <c r="AF217" s="185"/>
      <c r="AG217" s="185"/>
      <c r="AH217" s="185"/>
      <c r="AI217" s="185" t="s">
        <v>180</v>
      </c>
      <c r="AJ217" s="185"/>
      <c r="AK217" s="185"/>
      <c r="AL217" s="185"/>
      <c r="AM217" s="185"/>
      <c r="AN217" s="185"/>
      <c r="AO217" s="185"/>
      <c r="AP217" s="185"/>
      <c r="AQ217" s="185"/>
      <c r="AR217" s="185"/>
      <c r="AS217" s="135"/>
      <c r="AT217" s="139" t="s">
        <v>178</v>
      </c>
      <c r="AU217" s="139" t="s">
        <v>178</v>
      </c>
      <c r="AV217" s="139">
        <v>0</v>
      </c>
    </row>
    <row r="218" spans="1:48">
      <c r="A218" s="163" t="s">
        <v>4174</v>
      </c>
      <c r="B218" s="163"/>
      <c r="C218" s="163"/>
      <c r="D218" s="163"/>
      <c r="E218" s="163"/>
      <c r="F218" s="163"/>
      <c r="G218" s="163"/>
      <c r="H218" s="163"/>
      <c r="I218" s="163"/>
      <c r="J218" s="163"/>
      <c r="K218" s="163"/>
      <c r="L218" s="163"/>
      <c r="M218" s="163"/>
      <c r="N218" s="163"/>
      <c r="O218" s="163"/>
      <c r="P218" s="163"/>
      <c r="Q218" s="163"/>
      <c r="R218" s="185" t="s">
        <v>4174</v>
      </c>
      <c r="S218" s="185"/>
      <c r="T218" s="185"/>
      <c r="U218" s="185"/>
      <c r="V218" s="185"/>
      <c r="W218" s="185"/>
      <c r="X218" s="185"/>
      <c r="Y218" s="185"/>
      <c r="Z218" s="185"/>
      <c r="AA218" s="185"/>
      <c r="AB218" s="185"/>
      <c r="AC218" s="185"/>
      <c r="AD218" s="185"/>
      <c r="AE218" s="185"/>
      <c r="AF218" s="185"/>
      <c r="AG218" s="185"/>
      <c r="AH218" s="185"/>
      <c r="AI218" s="185" t="s">
        <v>4174</v>
      </c>
      <c r="AJ218" s="185"/>
      <c r="AK218" s="185"/>
      <c r="AL218" s="185"/>
      <c r="AM218" s="185"/>
      <c r="AN218" s="185"/>
      <c r="AO218" s="185"/>
      <c r="AP218" s="185"/>
      <c r="AQ218" s="185"/>
      <c r="AR218" s="185"/>
      <c r="AS218" s="135"/>
      <c r="AT218" s="139" t="s">
        <v>4174</v>
      </c>
      <c r="AU218" s="139" t="s">
        <v>4174</v>
      </c>
      <c r="AV218" s="139">
        <v>0</v>
      </c>
    </row>
    <row r="219" spans="1:48" ht="28.9" customHeight="1">
      <c r="A219" s="164" t="s">
        <v>2</v>
      </c>
      <c r="B219" s="164" t="s">
        <v>113</v>
      </c>
      <c r="C219" s="187" t="s">
        <v>281</v>
      </c>
      <c r="D219" s="187"/>
      <c r="E219" s="185" t="s">
        <v>52</v>
      </c>
      <c r="F219" s="185"/>
      <c r="G219" s="185" t="s">
        <v>53</v>
      </c>
      <c r="H219" s="185"/>
      <c r="I219" s="185" t="s">
        <v>54</v>
      </c>
      <c r="J219" s="185"/>
      <c r="K219" s="185" t="s">
        <v>56</v>
      </c>
      <c r="L219" s="185"/>
      <c r="M219" s="185" t="s">
        <v>164</v>
      </c>
      <c r="N219" s="185"/>
      <c r="O219" s="185"/>
      <c r="P219" s="185"/>
      <c r="Q219" s="185"/>
      <c r="R219" s="164" t="s">
        <v>2</v>
      </c>
      <c r="S219" s="190" t="s">
        <v>113</v>
      </c>
      <c r="T219" s="186" t="s">
        <v>165</v>
      </c>
      <c r="U219" s="186"/>
      <c r="V219" s="186"/>
      <c r="W219" s="186"/>
      <c r="X219" s="186" t="s">
        <v>166</v>
      </c>
      <c r="Y219" s="186"/>
      <c r="Z219" s="186"/>
      <c r="AA219" s="186"/>
      <c r="AB219" s="186"/>
      <c r="AC219" s="186"/>
      <c r="AD219" s="186"/>
      <c r="AE219" s="186"/>
      <c r="AF219" s="189" t="s">
        <v>167</v>
      </c>
      <c r="AG219" s="189"/>
      <c r="AH219" s="189" t="s">
        <v>168</v>
      </c>
      <c r="AI219" s="164" t="s">
        <v>2</v>
      </c>
      <c r="AJ219" s="164" t="s">
        <v>113</v>
      </c>
      <c r="AK219" s="188" t="s">
        <v>169</v>
      </c>
      <c r="AL219" s="188"/>
      <c r="AM219" s="188"/>
      <c r="AN219" s="188"/>
      <c r="AO219" s="188"/>
      <c r="AP219" s="188"/>
      <c r="AQ219" s="188"/>
      <c r="AR219" s="188"/>
      <c r="AS219" s="135"/>
      <c r="AT219" s="139" t="s">
        <v>2</v>
      </c>
      <c r="AU219" s="139" t="s">
        <v>4244</v>
      </c>
      <c r="AV219" s="139" t="e">
        <v>#VALUE!</v>
      </c>
    </row>
    <row r="220" spans="1:48" ht="24">
      <c r="A220" s="164"/>
      <c r="B220" s="164"/>
      <c r="C220" s="14" t="s">
        <v>170</v>
      </c>
      <c r="D220" s="14" t="s">
        <v>57</v>
      </c>
      <c r="E220" s="14" t="s">
        <v>170</v>
      </c>
      <c r="F220" s="14" t="s">
        <v>57</v>
      </c>
      <c r="G220" s="14" t="s">
        <v>170</v>
      </c>
      <c r="H220" s="14" t="s">
        <v>57</v>
      </c>
      <c r="I220" s="14" t="s">
        <v>170</v>
      </c>
      <c r="J220" s="14" t="s">
        <v>57</v>
      </c>
      <c r="K220" s="14" t="s">
        <v>170</v>
      </c>
      <c r="L220" s="14" t="s">
        <v>57</v>
      </c>
      <c r="M220" s="14" t="s">
        <v>282</v>
      </c>
      <c r="N220" s="14" t="s">
        <v>52</v>
      </c>
      <c r="O220" s="14" t="s">
        <v>53</v>
      </c>
      <c r="P220" s="14" t="s">
        <v>54</v>
      </c>
      <c r="Q220" s="14" t="s">
        <v>56</v>
      </c>
      <c r="R220" s="164"/>
      <c r="S220" s="190"/>
      <c r="T220" s="32" t="s">
        <v>171</v>
      </c>
      <c r="U220" s="31" t="s">
        <v>279</v>
      </c>
      <c r="V220" s="31" t="s">
        <v>172</v>
      </c>
      <c r="W220" s="31" t="s">
        <v>173</v>
      </c>
      <c r="X220" s="32" t="s">
        <v>338</v>
      </c>
      <c r="Y220" s="32" t="s">
        <v>341</v>
      </c>
      <c r="Z220" s="32" t="s">
        <v>339</v>
      </c>
      <c r="AA220" s="32" t="s">
        <v>340</v>
      </c>
      <c r="AB220" s="32" t="s">
        <v>0</v>
      </c>
      <c r="AC220" s="32" t="s">
        <v>56</v>
      </c>
      <c r="AD220" s="32" t="s">
        <v>174</v>
      </c>
      <c r="AE220" s="32" t="s">
        <v>280</v>
      </c>
      <c r="AF220" s="20" t="s">
        <v>56</v>
      </c>
      <c r="AG220" s="32" t="s">
        <v>174</v>
      </c>
      <c r="AH220" s="189"/>
      <c r="AI220" s="164"/>
      <c r="AJ220" s="164"/>
      <c r="AK220" s="14" t="s">
        <v>49</v>
      </c>
      <c r="AL220" s="14" t="s">
        <v>50</v>
      </c>
      <c r="AM220" s="14" t="s">
        <v>344</v>
      </c>
      <c r="AN220" s="14" t="s">
        <v>51</v>
      </c>
      <c r="AO220" s="14" t="s">
        <v>175</v>
      </c>
      <c r="AP220" s="14" t="s">
        <v>176</v>
      </c>
      <c r="AQ220" s="14" t="s">
        <v>283</v>
      </c>
      <c r="AR220" s="14" t="s">
        <v>284</v>
      </c>
      <c r="AS220" s="135"/>
      <c r="AT220" s="139" t="s">
        <v>2</v>
      </c>
      <c r="AU220" s="139" t="s">
        <v>2</v>
      </c>
      <c r="AV220" s="139" t="e">
        <v>#VALUE!</v>
      </c>
    </row>
    <row r="221" spans="1:48">
      <c r="A221" s="11" t="s">
        <v>129</v>
      </c>
      <c r="B221" s="13"/>
      <c r="C221" s="30"/>
      <c r="D221" s="17"/>
      <c r="E221" s="30"/>
      <c r="F221" s="30"/>
      <c r="G221" s="30"/>
      <c r="H221" s="30"/>
      <c r="I221" s="30"/>
      <c r="J221" s="30"/>
      <c r="K221" s="11"/>
      <c r="L221" s="11"/>
      <c r="M221" s="13"/>
      <c r="N221" s="13"/>
      <c r="O221" s="30"/>
      <c r="P221" s="30"/>
      <c r="Q221" s="11"/>
      <c r="R221" s="11" t="s">
        <v>129</v>
      </c>
      <c r="S221" s="33"/>
      <c r="T221" s="23"/>
      <c r="U221" s="23"/>
      <c r="V221" s="33"/>
      <c r="W221" s="27"/>
      <c r="X221" s="23"/>
      <c r="Y221" s="23"/>
      <c r="Z221" s="33"/>
      <c r="AA221" s="23"/>
      <c r="AB221" s="23"/>
      <c r="AC221" s="26"/>
      <c r="AD221" s="23"/>
      <c r="AE221" s="23"/>
      <c r="AF221" s="26"/>
      <c r="AG221" s="23"/>
      <c r="AH221" s="26"/>
      <c r="AI221" s="11" t="s">
        <v>129</v>
      </c>
      <c r="AJ221" s="13"/>
      <c r="AK221" s="30"/>
      <c r="AL221" s="13"/>
      <c r="AM221" s="17"/>
      <c r="AN221" s="30"/>
      <c r="AO221" s="30"/>
      <c r="AP221" s="30"/>
      <c r="AQ221" s="30"/>
      <c r="AR221" s="30"/>
      <c r="AS221" s="135"/>
      <c r="AT221" s="139" t="s">
        <v>129</v>
      </c>
      <c r="AU221" s="139" t="s">
        <v>129</v>
      </c>
      <c r="AV221" s="139">
        <v>0</v>
      </c>
    </row>
    <row r="222" spans="1:48">
      <c r="A222" s="162" t="s">
        <v>18</v>
      </c>
      <c r="B222" s="13" t="s">
        <v>119</v>
      </c>
      <c r="C222" s="12">
        <v>0</v>
      </c>
      <c r="D222" s="12">
        <v>0</v>
      </c>
      <c r="E222" s="12">
        <v>0</v>
      </c>
      <c r="F222" s="12">
        <v>0</v>
      </c>
      <c r="G222" s="12">
        <v>1386</v>
      </c>
      <c r="H222" s="12">
        <v>671</v>
      </c>
      <c r="I222" s="12">
        <v>1311</v>
      </c>
      <c r="J222" s="12">
        <v>651</v>
      </c>
      <c r="K222" s="29">
        <v>2697</v>
      </c>
      <c r="L222" s="29">
        <v>1322</v>
      </c>
      <c r="M222" s="12">
        <v>0</v>
      </c>
      <c r="N222" s="12">
        <v>0</v>
      </c>
      <c r="O222" s="12">
        <v>60</v>
      </c>
      <c r="P222" s="12">
        <v>63</v>
      </c>
      <c r="Q222" s="29">
        <v>123</v>
      </c>
      <c r="R222" s="162" t="s">
        <v>18</v>
      </c>
      <c r="S222" s="13" t="s">
        <v>119</v>
      </c>
      <c r="T222" s="29">
        <v>23</v>
      </c>
      <c r="U222" s="12">
        <v>2</v>
      </c>
      <c r="V222" s="12">
        <v>0</v>
      </c>
      <c r="W222" s="12">
        <v>47</v>
      </c>
      <c r="X222" s="12">
        <v>0</v>
      </c>
      <c r="Y222" s="12">
        <v>27</v>
      </c>
      <c r="Z222" s="12">
        <v>3</v>
      </c>
      <c r="AA222" s="12">
        <v>107</v>
      </c>
      <c r="AB222" s="12">
        <v>0</v>
      </c>
      <c r="AC222" s="22">
        <v>137</v>
      </c>
      <c r="AD222" s="12">
        <v>94</v>
      </c>
      <c r="AE222" s="12">
        <v>128</v>
      </c>
      <c r="AF222" s="29">
        <v>0</v>
      </c>
      <c r="AG222" s="12">
        <v>0</v>
      </c>
      <c r="AH222" s="12">
        <v>61</v>
      </c>
      <c r="AI222" s="162" t="s">
        <v>18</v>
      </c>
      <c r="AJ222" s="13" t="s">
        <v>119</v>
      </c>
      <c r="AK222" s="12">
        <v>235</v>
      </c>
      <c r="AL222" s="12">
        <v>94</v>
      </c>
      <c r="AM222" s="12">
        <v>1</v>
      </c>
      <c r="AN222" s="12">
        <v>6</v>
      </c>
      <c r="AO222" s="12">
        <v>4</v>
      </c>
      <c r="AP222" s="12">
        <v>52</v>
      </c>
      <c r="AQ222" s="12">
        <v>13</v>
      </c>
      <c r="AR222" s="12">
        <v>8</v>
      </c>
      <c r="AS222" s="135"/>
      <c r="AT222" s="139" t="s">
        <v>18</v>
      </c>
      <c r="AU222" s="139" t="s">
        <v>4362</v>
      </c>
      <c r="AV222" s="139">
        <v>237</v>
      </c>
    </row>
    <row r="223" spans="1:48">
      <c r="A223" s="162"/>
      <c r="B223" s="13" t="s">
        <v>120</v>
      </c>
      <c r="C223" s="12">
        <v>0</v>
      </c>
      <c r="D223" s="12">
        <v>0</v>
      </c>
      <c r="E223" s="12">
        <v>0</v>
      </c>
      <c r="F223" s="12">
        <v>0</v>
      </c>
      <c r="G223" s="12">
        <v>0</v>
      </c>
      <c r="H223" s="12">
        <v>0</v>
      </c>
      <c r="I223" s="12">
        <v>0</v>
      </c>
      <c r="J223" s="12">
        <v>0</v>
      </c>
      <c r="K223" s="29">
        <v>0</v>
      </c>
      <c r="L223" s="29">
        <v>0</v>
      </c>
      <c r="M223" s="12">
        <v>0</v>
      </c>
      <c r="N223" s="12">
        <v>0</v>
      </c>
      <c r="O223" s="12">
        <v>0</v>
      </c>
      <c r="P223" s="12">
        <v>0</v>
      </c>
      <c r="Q223" s="29">
        <v>0</v>
      </c>
      <c r="R223" s="162"/>
      <c r="S223" s="13" t="s">
        <v>120</v>
      </c>
      <c r="T223" s="29">
        <v>0</v>
      </c>
      <c r="U223" s="12">
        <v>0</v>
      </c>
      <c r="V223" s="12">
        <v>0</v>
      </c>
      <c r="W223" s="12">
        <v>0</v>
      </c>
      <c r="X223" s="12">
        <v>0</v>
      </c>
      <c r="Y223" s="12">
        <v>0</v>
      </c>
      <c r="Z223" s="12">
        <v>0</v>
      </c>
      <c r="AA223" s="12">
        <v>0</v>
      </c>
      <c r="AB223" s="12">
        <v>0</v>
      </c>
      <c r="AC223" s="22">
        <v>0</v>
      </c>
      <c r="AD223" s="12">
        <v>0</v>
      </c>
      <c r="AE223" s="12">
        <v>0</v>
      </c>
      <c r="AF223" s="29">
        <v>0</v>
      </c>
      <c r="AG223" s="12">
        <v>0</v>
      </c>
      <c r="AH223" s="12">
        <v>0</v>
      </c>
      <c r="AI223" s="162"/>
      <c r="AJ223" s="13" t="s">
        <v>120</v>
      </c>
      <c r="AK223" s="12">
        <v>0</v>
      </c>
      <c r="AL223" s="12">
        <v>0</v>
      </c>
      <c r="AM223" s="12">
        <v>0</v>
      </c>
      <c r="AN223" s="12">
        <v>0</v>
      </c>
      <c r="AO223" s="12">
        <v>0</v>
      </c>
      <c r="AP223" s="12">
        <v>0</v>
      </c>
      <c r="AQ223" s="12">
        <v>0</v>
      </c>
      <c r="AR223" s="12">
        <v>0</v>
      </c>
      <c r="AS223" s="135"/>
      <c r="AT223" s="139" t="s">
        <v>18</v>
      </c>
      <c r="AU223" s="139" t="s">
        <v>4363</v>
      </c>
      <c r="AV223" s="139">
        <v>0</v>
      </c>
    </row>
    <row r="224" spans="1:48">
      <c r="A224" s="162"/>
      <c r="B224" s="34" t="s">
        <v>102</v>
      </c>
      <c r="C224" s="35">
        <v>0</v>
      </c>
      <c r="D224" s="35">
        <v>0</v>
      </c>
      <c r="E224" s="35">
        <v>0</v>
      </c>
      <c r="F224" s="35">
        <v>0</v>
      </c>
      <c r="G224" s="35">
        <v>1386</v>
      </c>
      <c r="H224" s="35">
        <v>671</v>
      </c>
      <c r="I224" s="35">
        <v>1311</v>
      </c>
      <c r="J224" s="35">
        <v>651</v>
      </c>
      <c r="K224" s="35">
        <v>2697</v>
      </c>
      <c r="L224" s="35">
        <v>1322</v>
      </c>
      <c r="M224" s="35">
        <v>0</v>
      </c>
      <c r="N224" s="35">
        <v>0</v>
      </c>
      <c r="O224" s="35">
        <v>60</v>
      </c>
      <c r="P224" s="35">
        <v>63</v>
      </c>
      <c r="Q224" s="35">
        <v>123</v>
      </c>
      <c r="R224" s="162"/>
      <c r="S224" s="34" t="s">
        <v>102</v>
      </c>
      <c r="T224" s="35">
        <v>23</v>
      </c>
      <c r="U224" s="35">
        <v>2</v>
      </c>
      <c r="V224" s="35">
        <v>0</v>
      </c>
      <c r="W224" s="35">
        <v>47</v>
      </c>
      <c r="X224" s="35">
        <v>0</v>
      </c>
      <c r="Y224" s="35">
        <v>27</v>
      </c>
      <c r="Z224" s="35">
        <v>3</v>
      </c>
      <c r="AA224" s="35">
        <v>107</v>
      </c>
      <c r="AB224" s="35">
        <v>0</v>
      </c>
      <c r="AC224" s="35">
        <v>137</v>
      </c>
      <c r="AD224" s="35">
        <v>94</v>
      </c>
      <c r="AE224" s="35">
        <v>128</v>
      </c>
      <c r="AF224" s="35">
        <v>0</v>
      </c>
      <c r="AG224" s="35">
        <v>0</v>
      </c>
      <c r="AH224" s="35">
        <v>61</v>
      </c>
      <c r="AI224" s="162"/>
      <c r="AJ224" s="34" t="s">
        <v>102</v>
      </c>
      <c r="AK224" s="35">
        <v>235</v>
      </c>
      <c r="AL224" s="35">
        <v>94</v>
      </c>
      <c r="AM224" s="35">
        <v>1</v>
      </c>
      <c r="AN224" s="35">
        <v>6</v>
      </c>
      <c r="AO224" s="35">
        <v>4</v>
      </c>
      <c r="AP224" s="35">
        <v>52</v>
      </c>
      <c r="AQ224" s="35">
        <v>13</v>
      </c>
      <c r="AR224" s="35">
        <v>8</v>
      </c>
      <c r="AS224" s="135"/>
      <c r="AT224" s="139" t="s">
        <v>18</v>
      </c>
      <c r="AU224" s="139" t="s">
        <v>4364</v>
      </c>
      <c r="AV224" s="139">
        <v>237</v>
      </c>
    </row>
    <row r="225" spans="1:48">
      <c r="A225" s="162" t="s">
        <v>210</v>
      </c>
      <c r="B225" s="13" t="s">
        <v>119</v>
      </c>
      <c r="C225" s="12">
        <v>0</v>
      </c>
      <c r="D225" s="12">
        <v>0</v>
      </c>
      <c r="E225" s="12">
        <v>2416</v>
      </c>
      <c r="F225" s="12">
        <v>1268</v>
      </c>
      <c r="G225" s="12">
        <v>6220</v>
      </c>
      <c r="H225" s="12">
        <v>3365</v>
      </c>
      <c r="I225" s="12">
        <v>7307</v>
      </c>
      <c r="J225" s="12">
        <v>3963</v>
      </c>
      <c r="K225" s="29">
        <v>15943</v>
      </c>
      <c r="L225" s="29">
        <v>8596</v>
      </c>
      <c r="M225" s="12">
        <v>0</v>
      </c>
      <c r="N225" s="12">
        <v>104</v>
      </c>
      <c r="O225" s="12">
        <v>223</v>
      </c>
      <c r="P225" s="12">
        <v>248</v>
      </c>
      <c r="Q225" s="29">
        <v>575</v>
      </c>
      <c r="R225" s="162" t="s">
        <v>210</v>
      </c>
      <c r="S225" s="13" t="s">
        <v>119</v>
      </c>
      <c r="T225" s="29">
        <v>363</v>
      </c>
      <c r="U225" s="12">
        <v>91</v>
      </c>
      <c r="V225" s="12">
        <v>0</v>
      </c>
      <c r="W225" s="12">
        <v>14</v>
      </c>
      <c r="X225" s="12">
        <v>1</v>
      </c>
      <c r="Y225" s="12">
        <v>46</v>
      </c>
      <c r="Z225" s="12">
        <v>57</v>
      </c>
      <c r="AA225" s="12">
        <v>773</v>
      </c>
      <c r="AB225" s="12">
        <v>0</v>
      </c>
      <c r="AC225" s="22">
        <v>877</v>
      </c>
      <c r="AD225" s="12">
        <v>662</v>
      </c>
      <c r="AE225" s="12">
        <v>352</v>
      </c>
      <c r="AF225" s="29">
        <v>0</v>
      </c>
      <c r="AG225" s="12">
        <v>0</v>
      </c>
      <c r="AH225" s="12">
        <v>295</v>
      </c>
      <c r="AI225" s="162" t="s">
        <v>210</v>
      </c>
      <c r="AJ225" s="13" t="s">
        <v>119</v>
      </c>
      <c r="AK225" s="12">
        <v>1292</v>
      </c>
      <c r="AL225" s="12">
        <v>628</v>
      </c>
      <c r="AM225" s="12">
        <v>529</v>
      </c>
      <c r="AN225" s="12">
        <v>147</v>
      </c>
      <c r="AO225" s="12">
        <v>63</v>
      </c>
      <c r="AP225" s="12">
        <v>351</v>
      </c>
      <c r="AQ225" s="12">
        <v>113</v>
      </c>
      <c r="AR225" s="12">
        <v>95</v>
      </c>
      <c r="AS225" s="135"/>
      <c r="AT225" s="139" t="s">
        <v>210</v>
      </c>
      <c r="AU225" s="139" t="s">
        <v>4365</v>
      </c>
      <c r="AV225" s="139">
        <v>2350</v>
      </c>
    </row>
    <row r="226" spans="1:48">
      <c r="A226" s="162"/>
      <c r="B226" s="13" t="s">
        <v>120</v>
      </c>
      <c r="C226" s="12">
        <v>0</v>
      </c>
      <c r="D226" s="12">
        <v>0</v>
      </c>
      <c r="E226" s="12">
        <v>214</v>
      </c>
      <c r="F226" s="12">
        <v>123</v>
      </c>
      <c r="G226" s="12">
        <v>493</v>
      </c>
      <c r="H226" s="12">
        <v>260</v>
      </c>
      <c r="I226" s="12">
        <v>465</v>
      </c>
      <c r="J226" s="12">
        <v>218</v>
      </c>
      <c r="K226" s="29">
        <v>1172</v>
      </c>
      <c r="L226" s="29">
        <v>601</v>
      </c>
      <c r="M226" s="12">
        <v>0</v>
      </c>
      <c r="N226" s="12">
        <v>5</v>
      </c>
      <c r="O226" s="12">
        <v>8</v>
      </c>
      <c r="P226" s="12">
        <v>9</v>
      </c>
      <c r="Q226" s="29">
        <v>22</v>
      </c>
      <c r="R226" s="162"/>
      <c r="S226" s="13" t="s">
        <v>120</v>
      </c>
      <c r="T226" s="29">
        <v>14</v>
      </c>
      <c r="U226" s="12">
        <v>10</v>
      </c>
      <c r="V226" s="12">
        <v>0</v>
      </c>
      <c r="W226" s="12">
        <v>0</v>
      </c>
      <c r="X226" s="12">
        <v>0</v>
      </c>
      <c r="Y226" s="12">
        <v>28</v>
      </c>
      <c r="Z226" s="12">
        <v>3</v>
      </c>
      <c r="AA226" s="12">
        <v>35</v>
      </c>
      <c r="AB226" s="12">
        <v>0</v>
      </c>
      <c r="AC226" s="22">
        <v>66</v>
      </c>
      <c r="AD226" s="12">
        <v>63</v>
      </c>
      <c r="AE226" s="12">
        <v>50</v>
      </c>
      <c r="AF226" s="29">
        <v>0</v>
      </c>
      <c r="AG226" s="12">
        <v>0</v>
      </c>
      <c r="AH226" s="12">
        <v>9</v>
      </c>
      <c r="AI226" s="162"/>
      <c r="AJ226" s="13" t="s">
        <v>120</v>
      </c>
      <c r="AK226" s="12">
        <v>345</v>
      </c>
      <c r="AL226" s="12">
        <v>156</v>
      </c>
      <c r="AM226" s="12">
        <v>50</v>
      </c>
      <c r="AN226" s="12">
        <v>2</v>
      </c>
      <c r="AO226" s="12">
        <v>11</v>
      </c>
      <c r="AP226" s="12">
        <v>25</v>
      </c>
      <c r="AQ226" s="12">
        <v>13</v>
      </c>
      <c r="AR226" s="12">
        <v>8</v>
      </c>
      <c r="AS226" s="135"/>
      <c r="AT226" s="139" t="s">
        <v>210</v>
      </c>
      <c r="AU226" s="139" t="s">
        <v>4366</v>
      </c>
      <c r="AV226" s="139">
        <v>445</v>
      </c>
    </row>
    <row r="227" spans="1:48">
      <c r="A227" s="162"/>
      <c r="B227" s="34" t="s">
        <v>102</v>
      </c>
      <c r="C227" s="35">
        <v>0</v>
      </c>
      <c r="D227" s="35">
        <v>0</v>
      </c>
      <c r="E227" s="35">
        <v>2630</v>
      </c>
      <c r="F227" s="35">
        <v>1391</v>
      </c>
      <c r="G227" s="35">
        <v>6713</v>
      </c>
      <c r="H227" s="35">
        <v>3625</v>
      </c>
      <c r="I227" s="35">
        <v>7772</v>
      </c>
      <c r="J227" s="35">
        <v>4181</v>
      </c>
      <c r="K227" s="35">
        <v>17115</v>
      </c>
      <c r="L227" s="35">
        <v>9197</v>
      </c>
      <c r="M227" s="35">
        <v>0</v>
      </c>
      <c r="N227" s="35">
        <v>109</v>
      </c>
      <c r="O227" s="35">
        <v>231</v>
      </c>
      <c r="P227" s="35">
        <v>257</v>
      </c>
      <c r="Q227" s="35">
        <v>597</v>
      </c>
      <c r="R227" s="162"/>
      <c r="S227" s="34" t="s">
        <v>102</v>
      </c>
      <c r="T227" s="35">
        <v>377</v>
      </c>
      <c r="U227" s="35">
        <v>101</v>
      </c>
      <c r="V227" s="35">
        <v>0</v>
      </c>
      <c r="W227" s="35">
        <v>14</v>
      </c>
      <c r="X227" s="35">
        <v>1</v>
      </c>
      <c r="Y227" s="35">
        <v>74</v>
      </c>
      <c r="Z227" s="35">
        <v>60</v>
      </c>
      <c r="AA227" s="35">
        <v>808</v>
      </c>
      <c r="AB227" s="35">
        <v>0</v>
      </c>
      <c r="AC227" s="35">
        <v>943</v>
      </c>
      <c r="AD227" s="35">
        <v>725</v>
      </c>
      <c r="AE227" s="35">
        <v>402</v>
      </c>
      <c r="AF227" s="35">
        <v>0</v>
      </c>
      <c r="AG227" s="35">
        <v>0</v>
      </c>
      <c r="AH227" s="35">
        <v>304</v>
      </c>
      <c r="AI227" s="162"/>
      <c r="AJ227" s="34" t="s">
        <v>102</v>
      </c>
      <c r="AK227" s="35">
        <v>1637</v>
      </c>
      <c r="AL227" s="35">
        <v>784</v>
      </c>
      <c r="AM227" s="35">
        <v>579</v>
      </c>
      <c r="AN227" s="35">
        <v>149</v>
      </c>
      <c r="AO227" s="35">
        <v>74</v>
      </c>
      <c r="AP227" s="35">
        <v>376</v>
      </c>
      <c r="AQ227" s="35">
        <v>126</v>
      </c>
      <c r="AR227" s="35">
        <v>103</v>
      </c>
      <c r="AS227" s="135"/>
      <c r="AT227" s="139" t="s">
        <v>210</v>
      </c>
      <c r="AU227" s="139" t="s">
        <v>4367</v>
      </c>
      <c r="AV227" s="139">
        <v>2795</v>
      </c>
    </row>
    <row r="228" spans="1:48">
      <c r="A228" s="162" t="s">
        <v>211</v>
      </c>
      <c r="B228" s="13" t="s">
        <v>119</v>
      </c>
      <c r="C228" s="12">
        <v>0</v>
      </c>
      <c r="D228" s="12">
        <v>0</v>
      </c>
      <c r="E228" s="12">
        <v>2099</v>
      </c>
      <c r="F228" s="12">
        <v>1068</v>
      </c>
      <c r="G228" s="12">
        <v>2092</v>
      </c>
      <c r="H228" s="12">
        <v>1027</v>
      </c>
      <c r="I228" s="12">
        <v>1962</v>
      </c>
      <c r="J228" s="12">
        <v>978</v>
      </c>
      <c r="K228" s="29">
        <v>6153</v>
      </c>
      <c r="L228" s="29">
        <v>3073</v>
      </c>
      <c r="M228" s="12">
        <v>0</v>
      </c>
      <c r="N228" s="12">
        <v>97</v>
      </c>
      <c r="O228" s="12">
        <v>98</v>
      </c>
      <c r="P228" s="12">
        <v>97</v>
      </c>
      <c r="Q228" s="29">
        <v>292</v>
      </c>
      <c r="R228" s="162" t="s">
        <v>211</v>
      </c>
      <c r="S228" s="13" t="s">
        <v>119</v>
      </c>
      <c r="T228" s="29">
        <v>106</v>
      </c>
      <c r="U228" s="12">
        <v>39</v>
      </c>
      <c r="V228" s="12">
        <v>0</v>
      </c>
      <c r="W228" s="12">
        <v>0</v>
      </c>
      <c r="X228" s="12">
        <v>0</v>
      </c>
      <c r="Y228" s="12">
        <v>35</v>
      </c>
      <c r="Z228" s="12">
        <v>8</v>
      </c>
      <c r="AA228" s="12">
        <v>233</v>
      </c>
      <c r="AB228" s="12">
        <v>0</v>
      </c>
      <c r="AC228" s="22">
        <v>276</v>
      </c>
      <c r="AD228" s="12">
        <v>178</v>
      </c>
      <c r="AE228" s="12">
        <v>156</v>
      </c>
      <c r="AF228" s="29">
        <v>0</v>
      </c>
      <c r="AG228" s="12">
        <v>0</v>
      </c>
      <c r="AH228" s="12">
        <v>97</v>
      </c>
      <c r="AI228" s="162" t="s">
        <v>211</v>
      </c>
      <c r="AJ228" s="13" t="s">
        <v>119</v>
      </c>
      <c r="AK228" s="12">
        <v>0</v>
      </c>
      <c r="AL228" s="12">
        <v>0</v>
      </c>
      <c r="AM228" s="12">
        <v>0</v>
      </c>
      <c r="AN228" s="12">
        <v>0</v>
      </c>
      <c r="AO228" s="12">
        <v>2</v>
      </c>
      <c r="AP228" s="12">
        <v>58</v>
      </c>
      <c r="AQ228" s="12">
        <v>21</v>
      </c>
      <c r="AR228" s="12">
        <v>18</v>
      </c>
      <c r="AS228" s="135"/>
      <c r="AT228" s="139" t="s">
        <v>211</v>
      </c>
      <c r="AU228" s="139" t="s">
        <v>4368</v>
      </c>
      <c r="AV228" s="139">
        <v>0</v>
      </c>
    </row>
    <row r="229" spans="1:48">
      <c r="A229" s="162"/>
      <c r="B229" s="13" t="s">
        <v>120</v>
      </c>
      <c r="C229" s="12">
        <v>0</v>
      </c>
      <c r="D229" s="12">
        <v>0</v>
      </c>
      <c r="E229" s="12">
        <v>0</v>
      </c>
      <c r="F229" s="12">
        <v>0</v>
      </c>
      <c r="G229" s="12">
        <v>0</v>
      </c>
      <c r="H229" s="12">
        <v>0</v>
      </c>
      <c r="I229" s="12">
        <v>0</v>
      </c>
      <c r="J229" s="12">
        <v>0</v>
      </c>
      <c r="K229" s="29">
        <v>0</v>
      </c>
      <c r="L229" s="29">
        <v>0</v>
      </c>
      <c r="M229" s="12">
        <v>0</v>
      </c>
      <c r="N229" s="12">
        <v>0</v>
      </c>
      <c r="O229" s="12">
        <v>0</v>
      </c>
      <c r="P229" s="12">
        <v>0</v>
      </c>
      <c r="Q229" s="29">
        <v>0</v>
      </c>
      <c r="R229" s="162"/>
      <c r="S229" s="13" t="s">
        <v>120</v>
      </c>
      <c r="T229" s="29">
        <v>0</v>
      </c>
      <c r="U229" s="12">
        <v>0</v>
      </c>
      <c r="V229" s="12">
        <v>0</v>
      </c>
      <c r="W229" s="12">
        <v>0</v>
      </c>
      <c r="X229" s="12">
        <v>0</v>
      </c>
      <c r="Y229" s="12">
        <v>0</v>
      </c>
      <c r="Z229" s="12">
        <v>0</v>
      </c>
      <c r="AA229" s="12">
        <v>0</v>
      </c>
      <c r="AB229" s="12">
        <v>0</v>
      </c>
      <c r="AC229" s="22">
        <v>0</v>
      </c>
      <c r="AD229" s="12">
        <v>0</v>
      </c>
      <c r="AE229" s="12">
        <v>0</v>
      </c>
      <c r="AF229" s="29">
        <v>0</v>
      </c>
      <c r="AG229" s="12">
        <v>0</v>
      </c>
      <c r="AH229" s="12">
        <v>0</v>
      </c>
      <c r="AI229" s="162"/>
      <c r="AJ229" s="13" t="s">
        <v>120</v>
      </c>
      <c r="AK229" s="12">
        <v>0</v>
      </c>
      <c r="AL229" s="12">
        <v>0</v>
      </c>
      <c r="AM229" s="12">
        <v>0</v>
      </c>
      <c r="AN229" s="12">
        <v>0</v>
      </c>
      <c r="AO229" s="12">
        <v>0</v>
      </c>
      <c r="AP229" s="12">
        <v>0</v>
      </c>
      <c r="AQ229" s="12">
        <v>0</v>
      </c>
      <c r="AR229" s="12">
        <v>0</v>
      </c>
      <c r="AS229" s="135"/>
      <c r="AT229" s="139" t="s">
        <v>211</v>
      </c>
      <c r="AU229" s="139" t="s">
        <v>4369</v>
      </c>
      <c r="AV229" s="139">
        <v>0</v>
      </c>
    </row>
    <row r="230" spans="1:48">
      <c r="A230" s="162"/>
      <c r="B230" s="34" t="s">
        <v>102</v>
      </c>
      <c r="C230" s="35">
        <v>0</v>
      </c>
      <c r="D230" s="35">
        <v>0</v>
      </c>
      <c r="E230" s="35">
        <v>2099</v>
      </c>
      <c r="F230" s="35">
        <v>1068</v>
      </c>
      <c r="G230" s="35">
        <v>2092</v>
      </c>
      <c r="H230" s="35">
        <v>1027</v>
      </c>
      <c r="I230" s="35">
        <v>1962</v>
      </c>
      <c r="J230" s="35">
        <v>978</v>
      </c>
      <c r="K230" s="35">
        <v>6153</v>
      </c>
      <c r="L230" s="35">
        <v>3073</v>
      </c>
      <c r="M230" s="35">
        <v>0</v>
      </c>
      <c r="N230" s="35">
        <v>97</v>
      </c>
      <c r="O230" s="35">
        <v>98</v>
      </c>
      <c r="P230" s="35">
        <v>97</v>
      </c>
      <c r="Q230" s="35">
        <v>292</v>
      </c>
      <c r="R230" s="162"/>
      <c r="S230" s="34" t="s">
        <v>102</v>
      </c>
      <c r="T230" s="35">
        <v>106</v>
      </c>
      <c r="U230" s="35">
        <v>39</v>
      </c>
      <c r="V230" s="35">
        <v>0</v>
      </c>
      <c r="W230" s="35">
        <v>0</v>
      </c>
      <c r="X230" s="35">
        <v>0</v>
      </c>
      <c r="Y230" s="35">
        <v>35</v>
      </c>
      <c r="Z230" s="35">
        <v>8</v>
      </c>
      <c r="AA230" s="35">
        <v>233</v>
      </c>
      <c r="AB230" s="35">
        <v>0</v>
      </c>
      <c r="AC230" s="35">
        <v>276</v>
      </c>
      <c r="AD230" s="35">
        <v>178</v>
      </c>
      <c r="AE230" s="35">
        <v>156</v>
      </c>
      <c r="AF230" s="35">
        <v>0</v>
      </c>
      <c r="AG230" s="35">
        <v>0</v>
      </c>
      <c r="AH230" s="35">
        <v>97</v>
      </c>
      <c r="AI230" s="162"/>
      <c r="AJ230" s="34" t="s">
        <v>102</v>
      </c>
      <c r="AK230" s="35">
        <v>0</v>
      </c>
      <c r="AL230" s="35">
        <v>0</v>
      </c>
      <c r="AM230" s="35">
        <v>0</v>
      </c>
      <c r="AN230" s="35">
        <v>0</v>
      </c>
      <c r="AO230" s="35">
        <v>2</v>
      </c>
      <c r="AP230" s="35">
        <v>58</v>
      </c>
      <c r="AQ230" s="35">
        <v>21</v>
      </c>
      <c r="AR230" s="35">
        <v>18</v>
      </c>
      <c r="AS230" s="135"/>
      <c r="AT230" s="139" t="s">
        <v>211</v>
      </c>
      <c r="AU230" s="139" t="s">
        <v>4370</v>
      </c>
      <c r="AV230" s="139">
        <v>0</v>
      </c>
    </row>
    <row r="231" spans="1:48" ht="14.45" customHeight="1">
      <c r="A231" s="162" t="s">
        <v>638</v>
      </c>
      <c r="B231" s="13" t="s">
        <v>119</v>
      </c>
      <c r="C231" s="12">
        <v>129</v>
      </c>
      <c r="D231" s="12">
        <v>57</v>
      </c>
      <c r="E231" s="12">
        <v>2153</v>
      </c>
      <c r="F231" s="12">
        <v>1107</v>
      </c>
      <c r="G231" s="12">
        <v>3022</v>
      </c>
      <c r="H231" s="12">
        <v>1616</v>
      </c>
      <c r="I231" s="12">
        <v>3472</v>
      </c>
      <c r="J231" s="12">
        <v>1717</v>
      </c>
      <c r="K231" s="29">
        <v>8776</v>
      </c>
      <c r="L231" s="29">
        <v>4497</v>
      </c>
      <c r="M231" s="12">
        <v>8</v>
      </c>
      <c r="N231" s="12">
        <v>96</v>
      </c>
      <c r="O231" s="12">
        <v>120</v>
      </c>
      <c r="P231" s="12">
        <v>136</v>
      </c>
      <c r="Q231" s="29">
        <v>360</v>
      </c>
      <c r="R231" s="162" t="s">
        <v>638</v>
      </c>
      <c r="S231" s="13" t="s">
        <v>119</v>
      </c>
      <c r="T231" s="29">
        <v>176</v>
      </c>
      <c r="U231" s="12">
        <v>56</v>
      </c>
      <c r="V231" s="12">
        <v>0</v>
      </c>
      <c r="W231" s="12">
        <v>27</v>
      </c>
      <c r="X231" s="12">
        <v>0</v>
      </c>
      <c r="Y231" s="12">
        <v>22</v>
      </c>
      <c r="Z231" s="12">
        <v>24</v>
      </c>
      <c r="AA231" s="12">
        <v>374</v>
      </c>
      <c r="AB231" s="12">
        <v>0</v>
      </c>
      <c r="AC231" s="22">
        <v>420</v>
      </c>
      <c r="AD231" s="12">
        <v>346</v>
      </c>
      <c r="AE231" s="12">
        <v>107</v>
      </c>
      <c r="AF231" s="29">
        <v>0</v>
      </c>
      <c r="AG231" s="12">
        <v>0</v>
      </c>
      <c r="AH231" s="12">
        <v>169</v>
      </c>
      <c r="AI231" s="162" t="s">
        <v>638</v>
      </c>
      <c r="AJ231" s="13" t="s">
        <v>119</v>
      </c>
      <c r="AK231" s="12">
        <v>644</v>
      </c>
      <c r="AL231" s="12">
        <v>324</v>
      </c>
      <c r="AM231" s="12">
        <v>145</v>
      </c>
      <c r="AN231" s="12">
        <v>42</v>
      </c>
      <c r="AO231" s="12">
        <v>31</v>
      </c>
      <c r="AP231" s="12">
        <v>178</v>
      </c>
      <c r="AQ231" s="12">
        <v>24</v>
      </c>
      <c r="AR231" s="12">
        <v>19</v>
      </c>
      <c r="AS231" s="135"/>
      <c r="AT231" s="139" t="s">
        <v>638</v>
      </c>
      <c r="AU231" s="139" t="s">
        <v>4371</v>
      </c>
      <c r="AV231" s="139">
        <v>934</v>
      </c>
    </row>
    <row r="232" spans="1:48">
      <c r="A232" s="162"/>
      <c r="B232" s="13" t="s">
        <v>120</v>
      </c>
      <c r="C232" s="12">
        <v>0</v>
      </c>
      <c r="D232" s="12">
        <v>0</v>
      </c>
      <c r="E232" s="12">
        <v>340</v>
      </c>
      <c r="F232" s="12">
        <v>170</v>
      </c>
      <c r="G232" s="12">
        <v>453</v>
      </c>
      <c r="H232" s="12">
        <v>250</v>
      </c>
      <c r="I232" s="12">
        <v>239</v>
      </c>
      <c r="J232" s="12">
        <v>100</v>
      </c>
      <c r="K232" s="29">
        <v>1032</v>
      </c>
      <c r="L232" s="29">
        <v>520</v>
      </c>
      <c r="M232" s="12">
        <v>0</v>
      </c>
      <c r="N232" s="12">
        <v>9</v>
      </c>
      <c r="O232" s="12">
        <v>10</v>
      </c>
      <c r="P232" s="12">
        <v>5</v>
      </c>
      <c r="Q232" s="29">
        <v>24</v>
      </c>
      <c r="R232" s="162"/>
      <c r="S232" s="13" t="s">
        <v>120</v>
      </c>
      <c r="T232" s="29">
        <v>18</v>
      </c>
      <c r="U232" s="12">
        <v>9</v>
      </c>
      <c r="V232" s="12">
        <v>2</v>
      </c>
      <c r="W232" s="12">
        <v>0</v>
      </c>
      <c r="X232" s="12">
        <v>0</v>
      </c>
      <c r="Y232" s="12">
        <v>5</v>
      </c>
      <c r="Z232" s="12">
        <v>1</v>
      </c>
      <c r="AA232" s="12">
        <v>43</v>
      </c>
      <c r="AB232" s="12">
        <v>0</v>
      </c>
      <c r="AC232" s="22">
        <v>49</v>
      </c>
      <c r="AD232" s="12">
        <v>46</v>
      </c>
      <c r="AE232" s="12">
        <v>16</v>
      </c>
      <c r="AF232" s="29">
        <v>0</v>
      </c>
      <c r="AG232" s="12">
        <v>0</v>
      </c>
      <c r="AH232" s="12">
        <v>12</v>
      </c>
      <c r="AI232" s="162"/>
      <c r="AJ232" s="13" t="s">
        <v>120</v>
      </c>
      <c r="AK232" s="12">
        <v>169</v>
      </c>
      <c r="AL232" s="12">
        <v>81</v>
      </c>
      <c r="AM232" s="12">
        <v>1</v>
      </c>
      <c r="AN232" s="12">
        <v>0</v>
      </c>
      <c r="AO232" s="12">
        <v>4</v>
      </c>
      <c r="AP232" s="12">
        <v>24</v>
      </c>
      <c r="AQ232" s="12">
        <v>11</v>
      </c>
      <c r="AR232" s="12">
        <v>7</v>
      </c>
      <c r="AS232" s="135"/>
      <c r="AT232" s="139" t="s">
        <v>638</v>
      </c>
      <c r="AU232" s="139" t="s">
        <v>4372</v>
      </c>
      <c r="AV232" s="139">
        <v>171</v>
      </c>
    </row>
    <row r="233" spans="1:48">
      <c r="A233" s="162"/>
      <c r="B233" s="34" t="s">
        <v>102</v>
      </c>
      <c r="C233" s="35">
        <v>129</v>
      </c>
      <c r="D233" s="35">
        <v>57</v>
      </c>
      <c r="E233" s="35">
        <v>2493</v>
      </c>
      <c r="F233" s="35">
        <v>1277</v>
      </c>
      <c r="G233" s="35">
        <v>3475</v>
      </c>
      <c r="H233" s="35">
        <v>1866</v>
      </c>
      <c r="I233" s="35">
        <v>3711</v>
      </c>
      <c r="J233" s="35">
        <v>1817</v>
      </c>
      <c r="K233" s="35">
        <v>9808</v>
      </c>
      <c r="L233" s="35">
        <v>5017</v>
      </c>
      <c r="M233" s="35">
        <v>8</v>
      </c>
      <c r="N233" s="35">
        <v>105</v>
      </c>
      <c r="O233" s="35">
        <v>130</v>
      </c>
      <c r="P233" s="35">
        <v>141</v>
      </c>
      <c r="Q233" s="35">
        <v>384</v>
      </c>
      <c r="R233" s="162"/>
      <c r="S233" s="34" t="s">
        <v>102</v>
      </c>
      <c r="T233" s="35">
        <v>194</v>
      </c>
      <c r="U233" s="35">
        <v>65</v>
      </c>
      <c r="V233" s="35">
        <v>2</v>
      </c>
      <c r="W233" s="35">
        <v>27</v>
      </c>
      <c r="X233" s="35">
        <v>0</v>
      </c>
      <c r="Y233" s="35">
        <v>27</v>
      </c>
      <c r="Z233" s="35">
        <v>25</v>
      </c>
      <c r="AA233" s="35">
        <v>417</v>
      </c>
      <c r="AB233" s="35">
        <v>0</v>
      </c>
      <c r="AC233" s="35">
        <v>469</v>
      </c>
      <c r="AD233" s="35">
        <v>392</v>
      </c>
      <c r="AE233" s="35">
        <v>123</v>
      </c>
      <c r="AF233" s="35">
        <v>0</v>
      </c>
      <c r="AG233" s="35">
        <v>0</v>
      </c>
      <c r="AH233" s="35">
        <v>181</v>
      </c>
      <c r="AI233" s="162"/>
      <c r="AJ233" s="34" t="s">
        <v>102</v>
      </c>
      <c r="AK233" s="35">
        <v>813</v>
      </c>
      <c r="AL233" s="35">
        <v>405</v>
      </c>
      <c r="AM233" s="35">
        <v>146</v>
      </c>
      <c r="AN233" s="35">
        <v>42</v>
      </c>
      <c r="AO233" s="35">
        <v>35</v>
      </c>
      <c r="AP233" s="35">
        <v>202</v>
      </c>
      <c r="AQ233" s="35">
        <v>35</v>
      </c>
      <c r="AR233" s="35">
        <v>26</v>
      </c>
      <c r="AS233" s="135"/>
      <c r="AT233" s="139" t="s">
        <v>638</v>
      </c>
      <c r="AU233" s="139" t="s">
        <v>4373</v>
      </c>
      <c r="AV233" s="139">
        <v>1105</v>
      </c>
    </row>
    <row r="234" spans="1:48">
      <c r="A234" s="162" t="s">
        <v>213</v>
      </c>
      <c r="B234" s="13" t="s">
        <v>119</v>
      </c>
      <c r="C234" s="12">
        <v>54</v>
      </c>
      <c r="D234" s="12">
        <v>21</v>
      </c>
      <c r="E234" s="12">
        <v>1071</v>
      </c>
      <c r="F234" s="12">
        <v>557</v>
      </c>
      <c r="G234" s="12">
        <v>2947</v>
      </c>
      <c r="H234" s="12">
        <v>1501</v>
      </c>
      <c r="I234" s="12">
        <v>3581</v>
      </c>
      <c r="J234" s="12">
        <v>1880</v>
      </c>
      <c r="K234" s="29">
        <v>7653</v>
      </c>
      <c r="L234" s="29">
        <v>3959</v>
      </c>
      <c r="M234" s="12">
        <v>4</v>
      </c>
      <c r="N234" s="12">
        <v>48</v>
      </c>
      <c r="O234" s="12">
        <v>129</v>
      </c>
      <c r="P234" s="12">
        <v>151</v>
      </c>
      <c r="Q234" s="29">
        <v>332</v>
      </c>
      <c r="R234" s="162" t="s">
        <v>213</v>
      </c>
      <c r="S234" s="13" t="s">
        <v>119</v>
      </c>
      <c r="T234" s="29">
        <v>180</v>
      </c>
      <c r="U234" s="12">
        <v>52</v>
      </c>
      <c r="V234" s="12">
        <v>0</v>
      </c>
      <c r="W234" s="12">
        <v>51</v>
      </c>
      <c r="X234" s="12">
        <v>3</v>
      </c>
      <c r="Y234" s="12">
        <v>20</v>
      </c>
      <c r="Z234" s="12">
        <v>2</v>
      </c>
      <c r="AA234" s="12">
        <v>275</v>
      </c>
      <c r="AB234" s="12">
        <v>0</v>
      </c>
      <c r="AC234" s="22">
        <v>300</v>
      </c>
      <c r="AD234" s="12">
        <v>248</v>
      </c>
      <c r="AE234" s="12">
        <v>114</v>
      </c>
      <c r="AF234" s="29">
        <v>0</v>
      </c>
      <c r="AG234" s="12">
        <v>0</v>
      </c>
      <c r="AH234" s="12">
        <v>197</v>
      </c>
      <c r="AI234" s="162" t="s">
        <v>213</v>
      </c>
      <c r="AJ234" s="13" t="s">
        <v>119</v>
      </c>
      <c r="AK234" s="12">
        <v>451</v>
      </c>
      <c r="AL234" s="12">
        <v>383</v>
      </c>
      <c r="AM234" s="12">
        <v>1396</v>
      </c>
      <c r="AN234" s="12">
        <v>51</v>
      </c>
      <c r="AO234" s="12">
        <v>31</v>
      </c>
      <c r="AP234" s="12">
        <v>243</v>
      </c>
      <c r="AQ234" s="12">
        <v>64</v>
      </c>
      <c r="AR234" s="12">
        <v>105</v>
      </c>
      <c r="AS234" s="135"/>
      <c r="AT234" s="139" t="s">
        <v>213</v>
      </c>
      <c r="AU234" s="139" t="s">
        <v>4374</v>
      </c>
      <c r="AV234" s="139">
        <v>3243</v>
      </c>
    </row>
    <row r="235" spans="1:48">
      <c r="A235" s="162"/>
      <c r="B235" s="13" t="s">
        <v>120</v>
      </c>
      <c r="C235" s="12">
        <v>0</v>
      </c>
      <c r="D235" s="12">
        <v>0</v>
      </c>
      <c r="E235" s="12">
        <v>0</v>
      </c>
      <c r="F235" s="12">
        <v>0</v>
      </c>
      <c r="G235" s="12">
        <v>0</v>
      </c>
      <c r="H235" s="12">
        <v>0</v>
      </c>
      <c r="I235" s="12">
        <v>0</v>
      </c>
      <c r="J235" s="12">
        <v>0</v>
      </c>
      <c r="K235" s="29">
        <v>0</v>
      </c>
      <c r="L235" s="29">
        <v>0</v>
      </c>
      <c r="M235" s="12">
        <v>0</v>
      </c>
      <c r="N235" s="12">
        <v>0</v>
      </c>
      <c r="O235" s="12">
        <v>0</v>
      </c>
      <c r="P235" s="12">
        <v>0</v>
      </c>
      <c r="Q235" s="29">
        <v>0</v>
      </c>
      <c r="R235" s="162"/>
      <c r="S235" s="13" t="s">
        <v>120</v>
      </c>
      <c r="T235" s="29">
        <v>0</v>
      </c>
      <c r="U235" s="12">
        <v>0</v>
      </c>
      <c r="V235" s="12">
        <v>0</v>
      </c>
      <c r="W235" s="12">
        <v>0</v>
      </c>
      <c r="X235" s="12">
        <v>0</v>
      </c>
      <c r="Y235" s="12">
        <v>0</v>
      </c>
      <c r="Z235" s="12">
        <v>0</v>
      </c>
      <c r="AA235" s="12">
        <v>0</v>
      </c>
      <c r="AB235" s="12">
        <v>0</v>
      </c>
      <c r="AC235" s="22">
        <v>0</v>
      </c>
      <c r="AD235" s="12">
        <v>0</v>
      </c>
      <c r="AE235" s="12">
        <v>0</v>
      </c>
      <c r="AF235" s="29">
        <v>0</v>
      </c>
      <c r="AG235" s="12">
        <v>0</v>
      </c>
      <c r="AH235" s="12">
        <v>0</v>
      </c>
      <c r="AI235" s="162"/>
      <c r="AJ235" s="13" t="s">
        <v>120</v>
      </c>
      <c r="AK235" s="12">
        <v>0</v>
      </c>
      <c r="AL235" s="12">
        <v>0</v>
      </c>
      <c r="AM235" s="12">
        <v>0</v>
      </c>
      <c r="AN235" s="12">
        <v>0</v>
      </c>
      <c r="AO235" s="12">
        <v>0</v>
      </c>
      <c r="AP235" s="12">
        <v>0</v>
      </c>
      <c r="AQ235" s="12">
        <v>0</v>
      </c>
      <c r="AR235" s="12">
        <v>0</v>
      </c>
      <c r="AS235" s="135"/>
      <c r="AT235" s="139" t="s">
        <v>213</v>
      </c>
      <c r="AU235" s="139" t="s">
        <v>4375</v>
      </c>
      <c r="AV235" s="139">
        <v>0</v>
      </c>
    </row>
    <row r="236" spans="1:48">
      <c r="A236" s="162"/>
      <c r="B236" s="34" t="s">
        <v>102</v>
      </c>
      <c r="C236" s="35">
        <v>54</v>
      </c>
      <c r="D236" s="35">
        <v>21</v>
      </c>
      <c r="E236" s="35">
        <v>1071</v>
      </c>
      <c r="F236" s="35">
        <v>557</v>
      </c>
      <c r="G236" s="35">
        <v>2947</v>
      </c>
      <c r="H236" s="35">
        <v>1501</v>
      </c>
      <c r="I236" s="35">
        <v>3581</v>
      </c>
      <c r="J236" s="35">
        <v>1880</v>
      </c>
      <c r="K236" s="35">
        <v>7653</v>
      </c>
      <c r="L236" s="35">
        <v>3959</v>
      </c>
      <c r="M236" s="35">
        <v>4</v>
      </c>
      <c r="N236" s="35">
        <v>48</v>
      </c>
      <c r="O236" s="35">
        <v>129</v>
      </c>
      <c r="P236" s="35">
        <v>151</v>
      </c>
      <c r="Q236" s="35">
        <v>332</v>
      </c>
      <c r="R236" s="162"/>
      <c r="S236" s="34" t="s">
        <v>102</v>
      </c>
      <c r="T236" s="35">
        <v>180</v>
      </c>
      <c r="U236" s="35">
        <v>52</v>
      </c>
      <c r="V236" s="35">
        <v>0</v>
      </c>
      <c r="W236" s="35">
        <v>51</v>
      </c>
      <c r="X236" s="35">
        <v>3</v>
      </c>
      <c r="Y236" s="35">
        <v>20</v>
      </c>
      <c r="Z236" s="35">
        <v>2</v>
      </c>
      <c r="AA236" s="35">
        <v>275</v>
      </c>
      <c r="AB236" s="35">
        <v>0</v>
      </c>
      <c r="AC236" s="35">
        <v>300</v>
      </c>
      <c r="AD236" s="35">
        <v>248</v>
      </c>
      <c r="AE236" s="35">
        <v>114</v>
      </c>
      <c r="AF236" s="35">
        <v>0</v>
      </c>
      <c r="AG236" s="35">
        <v>0</v>
      </c>
      <c r="AH236" s="35">
        <v>197</v>
      </c>
      <c r="AI236" s="162"/>
      <c r="AJ236" s="34" t="s">
        <v>102</v>
      </c>
      <c r="AK236" s="35">
        <v>451</v>
      </c>
      <c r="AL236" s="35">
        <v>383</v>
      </c>
      <c r="AM236" s="35">
        <v>1396</v>
      </c>
      <c r="AN236" s="35">
        <v>51</v>
      </c>
      <c r="AO236" s="35">
        <v>31</v>
      </c>
      <c r="AP236" s="35">
        <v>243</v>
      </c>
      <c r="AQ236" s="35">
        <v>64</v>
      </c>
      <c r="AR236" s="35">
        <v>105</v>
      </c>
      <c r="AS236" s="135"/>
      <c r="AT236" s="139" t="s">
        <v>213</v>
      </c>
      <c r="AU236" s="139" t="s">
        <v>4376</v>
      </c>
      <c r="AV236" s="139">
        <v>3243</v>
      </c>
    </row>
    <row r="237" spans="1:48">
      <c r="A237" s="11" t="s">
        <v>130</v>
      </c>
      <c r="B237" s="13"/>
      <c r="C237" s="30"/>
      <c r="D237" s="17"/>
      <c r="E237" s="30"/>
      <c r="F237" s="30"/>
      <c r="G237" s="30"/>
      <c r="H237" s="30"/>
      <c r="I237" s="30"/>
      <c r="J237" s="30"/>
      <c r="K237" s="11"/>
      <c r="L237" s="11"/>
      <c r="M237" s="13"/>
      <c r="N237" s="13"/>
      <c r="O237" s="30"/>
      <c r="P237" s="30"/>
      <c r="Q237" s="11"/>
      <c r="R237" s="11" t="s">
        <v>130</v>
      </c>
      <c r="S237" s="13"/>
      <c r="T237" s="23"/>
      <c r="U237" s="23"/>
      <c r="V237" s="33"/>
      <c r="W237" s="27"/>
      <c r="X237" s="23"/>
      <c r="Y237" s="23"/>
      <c r="Z237" s="33"/>
      <c r="AA237" s="23"/>
      <c r="AB237" s="23"/>
      <c r="AC237" s="26"/>
      <c r="AD237" s="23"/>
      <c r="AE237" s="23"/>
      <c r="AF237" s="26"/>
      <c r="AG237" s="23"/>
      <c r="AH237" s="26"/>
      <c r="AI237" s="11" t="s">
        <v>130</v>
      </c>
      <c r="AJ237" s="13"/>
      <c r="AK237" s="30"/>
      <c r="AL237" s="13"/>
      <c r="AM237" s="17"/>
      <c r="AN237" s="30"/>
      <c r="AO237" s="30"/>
      <c r="AP237" s="30"/>
      <c r="AQ237" s="30"/>
      <c r="AR237" s="30"/>
      <c r="AS237" s="135"/>
      <c r="AT237" s="139" t="s">
        <v>130</v>
      </c>
      <c r="AU237" s="139" t="s">
        <v>130</v>
      </c>
      <c r="AV237" s="139">
        <v>0</v>
      </c>
    </row>
    <row r="238" spans="1:48" ht="14.45" customHeight="1">
      <c r="A238" s="162" t="s">
        <v>214</v>
      </c>
      <c r="B238" s="13" t="s">
        <v>119</v>
      </c>
      <c r="C238" s="12">
        <v>23</v>
      </c>
      <c r="D238" s="12">
        <v>11</v>
      </c>
      <c r="E238" s="12">
        <v>1021</v>
      </c>
      <c r="F238" s="12">
        <v>531</v>
      </c>
      <c r="G238" s="12">
        <v>1199</v>
      </c>
      <c r="H238" s="12">
        <v>606</v>
      </c>
      <c r="I238" s="12">
        <v>1287</v>
      </c>
      <c r="J238" s="12">
        <v>661</v>
      </c>
      <c r="K238" s="29">
        <v>3530</v>
      </c>
      <c r="L238" s="29">
        <v>1809</v>
      </c>
      <c r="M238" s="12">
        <v>1</v>
      </c>
      <c r="N238" s="12">
        <v>93</v>
      </c>
      <c r="O238" s="12">
        <v>98</v>
      </c>
      <c r="P238" s="12">
        <v>97</v>
      </c>
      <c r="Q238" s="29">
        <v>289</v>
      </c>
      <c r="R238" s="162" t="s">
        <v>214</v>
      </c>
      <c r="S238" s="13" t="s">
        <v>119</v>
      </c>
      <c r="T238" s="29">
        <v>105</v>
      </c>
      <c r="U238" s="12">
        <v>20</v>
      </c>
      <c r="V238" s="12">
        <v>2</v>
      </c>
      <c r="W238" s="12">
        <v>11</v>
      </c>
      <c r="X238" s="12">
        <v>0</v>
      </c>
      <c r="Y238" s="12">
        <v>4</v>
      </c>
      <c r="Z238" s="12">
        <v>101</v>
      </c>
      <c r="AA238" s="12">
        <v>85</v>
      </c>
      <c r="AB238" s="12">
        <v>0</v>
      </c>
      <c r="AC238" s="22">
        <v>190</v>
      </c>
      <c r="AD238" s="12">
        <v>153</v>
      </c>
      <c r="AE238" s="12">
        <v>189</v>
      </c>
      <c r="AF238" s="29">
        <v>0</v>
      </c>
      <c r="AG238" s="12">
        <v>0</v>
      </c>
      <c r="AH238" s="12">
        <v>97</v>
      </c>
      <c r="AI238" s="162" t="s">
        <v>214</v>
      </c>
      <c r="AJ238" s="13" t="s">
        <v>119</v>
      </c>
      <c r="AK238" s="12">
        <v>235</v>
      </c>
      <c r="AL238" s="12">
        <v>33</v>
      </c>
      <c r="AM238" s="12">
        <v>378</v>
      </c>
      <c r="AN238" s="12">
        <v>82</v>
      </c>
      <c r="AO238" s="12">
        <v>4</v>
      </c>
      <c r="AP238" s="12">
        <v>98</v>
      </c>
      <c r="AQ238" s="12">
        <v>69</v>
      </c>
      <c r="AR238" s="12">
        <v>51</v>
      </c>
      <c r="AS238" s="135"/>
      <c r="AT238" s="139" t="s">
        <v>214</v>
      </c>
      <c r="AU238" s="139" t="s">
        <v>4377</v>
      </c>
      <c r="AV238" s="139">
        <v>991</v>
      </c>
    </row>
    <row r="239" spans="1:48">
      <c r="A239" s="162"/>
      <c r="B239" s="13" t="s">
        <v>120</v>
      </c>
      <c r="C239" s="12">
        <v>0</v>
      </c>
      <c r="D239" s="12">
        <v>0</v>
      </c>
      <c r="E239" s="12">
        <v>0</v>
      </c>
      <c r="F239" s="12">
        <v>0</v>
      </c>
      <c r="G239" s="12">
        <v>0</v>
      </c>
      <c r="H239" s="12">
        <v>0</v>
      </c>
      <c r="I239" s="12">
        <v>0</v>
      </c>
      <c r="J239" s="12">
        <v>0</v>
      </c>
      <c r="K239" s="29">
        <v>0</v>
      </c>
      <c r="L239" s="29">
        <v>0</v>
      </c>
      <c r="M239" s="12">
        <v>0</v>
      </c>
      <c r="N239" s="12">
        <v>0</v>
      </c>
      <c r="O239" s="12">
        <v>0</v>
      </c>
      <c r="P239" s="12">
        <v>0</v>
      </c>
      <c r="Q239" s="29">
        <v>0</v>
      </c>
      <c r="R239" s="162"/>
      <c r="S239" s="13" t="s">
        <v>120</v>
      </c>
      <c r="T239" s="29">
        <v>0</v>
      </c>
      <c r="U239" s="12">
        <v>0</v>
      </c>
      <c r="V239" s="12">
        <v>0</v>
      </c>
      <c r="W239" s="12">
        <v>0</v>
      </c>
      <c r="X239" s="12">
        <v>0</v>
      </c>
      <c r="Y239" s="12">
        <v>0</v>
      </c>
      <c r="Z239" s="12">
        <v>0</v>
      </c>
      <c r="AA239" s="12">
        <v>0</v>
      </c>
      <c r="AB239" s="12">
        <v>0</v>
      </c>
      <c r="AC239" s="22">
        <v>0</v>
      </c>
      <c r="AD239" s="12">
        <v>0</v>
      </c>
      <c r="AE239" s="12">
        <v>0</v>
      </c>
      <c r="AF239" s="29">
        <v>0</v>
      </c>
      <c r="AG239" s="12">
        <v>0</v>
      </c>
      <c r="AH239" s="12">
        <v>0</v>
      </c>
      <c r="AI239" s="162"/>
      <c r="AJ239" s="13" t="s">
        <v>120</v>
      </c>
      <c r="AK239" s="12">
        <v>0</v>
      </c>
      <c r="AL239" s="12">
        <v>0</v>
      </c>
      <c r="AM239" s="12">
        <v>0</v>
      </c>
      <c r="AN239" s="12">
        <v>0</v>
      </c>
      <c r="AO239" s="12">
        <v>0</v>
      </c>
      <c r="AP239" s="12">
        <v>0</v>
      </c>
      <c r="AQ239" s="12">
        <v>0</v>
      </c>
      <c r="AR239" s="12">
        <v>0</v>
      </c>
      <c r="AS239" s="135"/>
      <c r="AT239" s="139" t="s">
        <v>214</v>
      </c>
      <c r="AU239" s="139" t="s">
        <v>4378</v>
      </c>
      <c r="AV239" s="139">
        <v>0</v>
      </c>
    </row>
    <row r="240" spans="1:48">
      <c r="A240" s="162"/>
      <c r="B240" s="34" t="s">
        <v>102</v>
      </c>
      <c r="C240" s="35">
        <v>23</v>
      </c>
      <c r="D240" s="35">
        <v>11</v>
      </c>
      <c r="E240" s="35">
        <v>1021</v>
      </c>
      <c r="F240" s="35">
        <v>531</v>
      </c>
      <c r="G240" s="35">
        <v>1199</v>
      </c>
      <c r="H240" s="35">
        <v>606</v>
      </c>
      <c r="I240" s="35">
        <v>1287</v>
      </c>
      <c r="J240" s="35">
        <v>661</v>
      </c>
      <c r="K240" s="35">
        <v>3530</v>
      </c>
      <c r="L240" s="35">
        <v>1809</v>
      </c>
      <c r="M240" s="35">
        <v>1</v>
      </c>
      <c r="N240" s="35">
        <v>93</v>
      </c>
      <c r="O240" s="35">
        <v>98</v>
      </c>
      <c r="P240" s="35">
        <v>97</v>
      </c>
      <c r="Q240" s="35">
        <v>289</v>
      </c>
      <c r="R240" s="162"/>
      <c r="S240" s="34" t="s">
        <v>102</v>
      </c>
      <c r="T240" s="35">
        <v>105</v>
      </c>
      <c r="U240" s="35">
        <v>20</v>
      </c>
      <c r="V240" s="35">
        <v>2</v>
      </c>
      <c r="W240" s="35">
        <v>11</v>
      </c>
      <c r="X240" s="35">
        <v>0</v>
      </c>
      <c r="Y240" s="35">
        <v>4</v>
      </c>
      <c r="Z240" s="35">
        <v>101</v>
      </c>
      <c r="AA240" s="35">
        <v>85</v>
      </c>
      <c r="AB240" s="35">
        <v>0</v>
      </c>
      <c r="AC240" s="35">
        <v>190</v>
      </c>
      <c r="AD240" s="35">
        <v>153</v>
      </c>
      <c r="AE240" s="35">
        <v>189</v>
      </c>
      <c r="AF240" s="35">
        <v>0</v>
      </c>
      <c r="AG240" s="35">
        <v>0</v>
      </c>
      <c r="AH240" s="35">
        <v>97</v>
      </c>
      <c r="AI240" s="162"/>
      <c r="AJ240" s="34" t="s">
        <v>102</v>
      </c>
      <c r="AK240" s="35">
        <v>235</v>
      </c>
      <c r="AL240" s="35">
        <v>33</v>
      </c>
      <c r="AM240" s="35">
        <v>378</v>
      </c>
      <c r="AN240" s="35">
        <v>82</v>
      </c>
      <c r="AO240" s="35">
        <v>4</v>
      </c>
      <c r="AP240" s="35">
        <v>98</v>
      </c>
      <c r="AQ240" s="35">
        <v>69</v>
      </c>
      <c r="AR240" s="35">
        <v>51</v>
      </c>
      <c r="AS240" s="135"/>
      <c r="AT240" s="139" t="s">
        <v>214</v>
      </c>
      <c r="AU240" s="139" t="s">
        <v>4379</v>
      </c>
      <c r="AV240" s="139">
        <v>991</v>
      </c>
    </row>
    <row r="241" spans="1:48">
      <c r="A241" s="162" t="s">
        <v>215</v>
      </c>
      <c r="B241" s="13" t="s">
        <v>119</v>
      </c>
      <c r="C241" s="12">
        <v>9</v>
      </c>
      <c r="D241" s="12">
        <v>6</v>
      </c>
      <c r="E241" s="12">
        <v>1895</v>
      </c>
      <c r="F241" s="12">
        <v>989</v>
      </c>
      <c r="G241" s="12">
        <v>2015</v>
      </c>
      <c r="H241" s="12">
        <v>1081</v>
      </c>
      <c r="I241" s="12">
        <v>2476</v>
      </c>
      <c r="J241" s="12">
        <v>1281</v>
      </c>
      <c r="K241" s="29">
        <v>6395</v>
      </c>
      <c r="L241" s="29">
        <v>3357</v>
      </c>
      <c r="M241" s="12">
        <v>1</v>
      </c>
      <c r="N241" s="12">
        <v>203</v>
      </c>
      <c r="O241" s="12">
        <v>211</v>
      </c>
      <c r="P241" s="12">
        <v>224</v>
      </c>
      <c r="Q241" s="29">
        <v>639</v>
      </c>
      <c r="R241" s="162" t="s">
        <v>215</v>
      </c>
      <c r="S241" s="13" t="s">
        <v>119</v>
      </c>
      <c r="T241" s="29">
        <v>220</v>
      </c>
      <c r="U241" s="12">
        <v>96</v>
      </c>
      <c r="V241" s="12">
        <v>1</v>
      </c>
      <c r="W241" s="12">
        <v>33</v>
      </c>
      <c r="X241" s="12">
        <v>0</v>
      </c>
      <c r="Y241" s="12">
        <v>10</v>
      </c>
      <c r="Z241" s="12">
        <v>196</v>
      </c>
      <c r="AA241" s="12">
        <v>140</v>
      </c>
      <c r="AB241" s="12">
        <v>0</v>
      </c>
      <c r="AC241" s="22">
        <v>346</v>
      </c>
      <c r="AD241" s="12">
        <v>294</v>
      </c>
      <c r="AE241" s="12">
        <v>344</v>
      </c>
      <c r="AF241" s="29">
        <v>0</v>
      </c>
      <c r="AG241" s="12">
        <v>0</v>
      </c>
      <c r="AH241" s="12">
        <v>237</v>
      </c>
      <c r="AI241" s="162" t="s">
        <v>215</v>
      </c>
      <c r="AJ241" s="13" t="s">
        <v>119</v>
      </c>
      <c r="AK241" s="12">
        <v>1532</v>
      </c>
      <c r="AL241" s="12">
        <v>463</v>
      </c>
      <c r="AM241" s="12">
        <v>484</v>
      </c>
      <c r="AN241" s="12">
        <v>154</v>
      </c>
      <c r="AO241" s="12">
        <v>28</v>
      </c>
      <c r="AP241" s="12">
        <v>254</v>
      </c>
      <c r="AQ241" s="12">
        <v>212</v>
      </c>
      <c r="AR241" s="12">
        <v>188</v>
      </c>
      <c r="AS241" s="135"/>
      <c r="AT241" s="139" t="s">
        <v>215</v>
      </c>
      <c r="AU241" s="139" t="s">
        <v>4380</v>
      </c>
      <c r="AV241" s="139">
        <v>2500</v>
      </c>
    </row>
    <row r="242" spans="1:48">
      <c r="A242" s="162"/>
      <c r="B242" s="13" t="s">
        <v>120</v>
      </c>
      <c r="C242" s="12">
        <v>5</v>
      </c>
      <c r="D242" s="12">
        <v>2</v>
      </c>
      <c r="E242" s="12">
        <v>313</v>
      </c>
      <c r="F242" s="12">
        <v>169</v>
      </c>
      <c r="G242" s="12">
        <v>357</v>
      </c>
      <c r="H242" s="12">
        <v>185</v>
      </c>
      <c r="I242" s="12">
        <v>389</v>
      </c>
      <c r="J242" s="12">
        <v>208</v>
      </c>
      <c r="K242" s="29">
        <v>1064</v>
      </c>
      <c r="L242" s="29">
        <v>564</v>
      </c>
      <c r="M242" s="12">
        <v>1</v>
      </c>
      <c r="N242" s="12">
        <v>17</v>
      </c>
      <c r="O242" s="12">
        <v>17</v>
      </c>
      <c r="P242" s="12">
        <v>18</v>
      </c>
      <c r="Q242" s="29">
        <v>53</v>
      </c>
      <c r="R242" s="162"/>
      <c r="S242" s="13" t="s">
        <v>120</v>
      </c>
      <c r="T242" s="29">
        <v>22</v>
      </c>
      <c r="U242" s="12">
        <v>16</v>
      </c>
      <c r="V242" s="12">
        <v>0</v>
      </c>
      <c r="W242" s="12">
        <v>4</v>
      </c>
      <c r="X242" s="12">
        <v>0</v>
      </c>
      <c r="Y242" s="12">
        <v>5</v>
      </c>
      <c r="Z242" s="12">
        <v>31</v>
      </c>
      <c r="AA242" s="12">
        <v>11</v>
      </c>
      <c r="AB242" s="12">
        <v>0</v>
      </c>
      <c r="AC242" s="22">
        <v>47</v>
      </c>
      <c r="AD242" s="12">
        <v>41</v>
      </c>
      <c r="AE242" s="12">
        <v>46</v>
      </c>
      <c r="AF242" s="29">
        <v>0</v>
      </c>
      <c r="AG242" s="12">
        <v>0</v>
      </c>
      <c r="AH242" s="12">
        <v>19</v>
      </c>
      <c r="AI242" s="162"/>
      <c r="AJ242" s="13" t="s">
        <v>120</v>
      </c>
      <c r="AK242" s="12">
        <v>436</v>
      </c>
      <c r="AL242" s="12">
        <v>87</v>
      </c>
      <c r="AM242" s="12">
        <v>8</v>
      </c>
      <c r="AN242" s="12">
        <v>33</v>
      </c>
      <c r="AO242" s="12">
        <v>10</v>
      </c>
      <c r="AP242" s="12">
        <v>29</v>
      </c>
      <c r="AQ242" s="12">
        <v>21</v>
      </c>
      <c r="AR242" s="12">
        <v>22</v>
      </c>
      <c r="AS242" s="135"/>
      <c r="AT242" s="139" t="s">
        <v>215</v>
      </c>
      <c r="AU242" s="139" t="s">
        <v>4381</v>
      </c>
      <c r="AV242" s="139">
        <v>452</v>
      </c>
    </row>
    <row r="243" spans="1:48">
      <c r="A243" s="162"/>
      <c r="B243" s="34" t="s">
        <v>102</v>
      </c>
      <c r="C243" s="35">
        <v>14</v>
      </c>
      <c r="D243" s="35">
        <v>8</v>
      </c>
      <c r="E243" s="35">
        <v>2208</v>
      </c>
      <c r="F243" s="35">
        <v>1158</v>
      </c>
      <c r="G243" s="35">
        <v>2372</v>
      </c>
      <c r="H243" s="35">
        <v>1266</v>
      </c>
      <c r="I243" s="35">
        <v>2865</v>
      </c>
      <c r="J243" s="35">
        <v>1489</v>
      </c>
      <c r="K243" s="35">
        <v>7459</v>
      </c>
      <c r="L243" s="35">
        <v>3921</v>
      </c>
      <c r="M243" s="35">
        <v>2</v>
      </c>
      <c r="N243" s="35">
        <v>220</v>
      </c>
      <c r="O243" s="35">
        <v>228</v>
      </c>
      <c r="P243" s="35">
        <v>242</v>
      </c>
      <c r="Q243" s="35">
        <v>692</v>
      </c>
      <c r="R243" s="162"/>
      <c r="S243" s="34" t="s">
        <v>102</v>
      </c>
      <c r="T243" s="35">
        <v>242</v>
      </c>
      <c r="U243" s="35">
        <v>112</v>
      </c>
      <c r="V243" s="35">
        <v>1</v>
      </c>
      <c r="W243" s="35">
        <v>37</v>
      </c>
      <c r="X243" s="35">
        <v>0</v>
      </c>
      <c r="Y243" s="35">
        <v>15</v>
      </c>
      <c r="Z243" s="35">
        <v>227</v>
      </c>
      <c r="AA243" s="35">
        <v>151</v>
      </c>
      <c r="AB243" s="35">
        <v>0</v>
      </c>
      <c r="AC243" s="35">
        <v>393</v>
      </c>
      <c r="AD243" s="35">
        <v>335</v>
      </c>
      <c r="AE243" s="35">
        <v>390</v>
      </c>
      <c r="AF243" s="35">
        <v>0</v>
      </c>
      <c r="AG243" s="35">
        <v>0</v>
      </c>
      <c r="AH243" s="35">
        <v>256</v>
      </c>
      <c r="AI243" s="162"/>
      <c r="AJ243" s="34" t="s">
        <v>102</v>
      </c>
      <c r="AK243" s="35">
        <v>1968</v>
      </c>
      <c r="AL243" s="35">
        <v>550</v>
      </c>
      <c r="AM243" s="35">
        <v>492</v>
      </c>
      <c r="AN243" s="35">
        <v>187</v>
      </c>
      <c r="AO243" s="35">
        <v>38</v>
      </c>
      <c r="AP243" s="35">
        <v>283</v>
      </c>
      <c r="AQ243" s="35">
        <v>233</v>
      </c>
      <c r="AR243" s="35">
        <v>210</v>
      </c>
      <c r="AS243" s="135"/>
      <c r="AT243" s="139" t="s">
        <v>215</v>
      </c>
      <c r="AU243" s="139" t="s">
        <v>4382</v>
      </c>
      <c r="AV243" s="139">
        <v>2952</v>
      </c>
    </row>
    <row r="244" spans="1:48">
      <c r="A244" s="162" t="s">
        <v>216</v>
      </c>
      <c r="B244" s="13" t="s">
        <v>119</v>
      </c>
      <c r="C244" s="12">
        <v>17</v>
      </c>
      <c r="D244" s="12">
        <v>9</v>
      </c>
      <c r="E244" s="12">
        <v>1728</v>
      </c>
      <c r="F244" s="12">
        <v>883</v>
      </c>
      <c r="G244" s="12">
        <v>2408</v>
      </c>
      <c r="H244" s="12">
        <v>1228</v>
      </c>
      <c r="I244" s="12">
        <v>2741</v>
      </c>
      <c r="J244" s="12">
        <v>1401</v>
      </c>
      <c r="K244" s="29">
        <v>6894</v>
      </c>
      <c r="L244" s="29">
        <v>3521</v>
      </c>
      <c r="M244" s="12">
        <v>1</v>
      </c>
      <c r="N244" s="12">
        <v>140</v>
      </c>
      <c r="O244" s="12">
        <v>152</v>
      </c>
      <c r="P244" s="12">
        <v>150</v>
      </c>
      <c r="Q244" s="29">
        <v>443</v>
      </c>
      <c r="R244" s="162" t="s">
        <v>216</v>
      </c>
      <c r="S244" s="13" t="s">
        <v>119</v>
      </c>
      <c r="T244" s="29">
        <v>195</v>
      </c>
      <c r="U244" s="12">
        <v>24</v>
      </c>
      <c r="V244" s="12">
        <v>0</v>
      </c>
      <c r="W244" s="12">
        <v>19</v>
      </c>
      <c r="X244" s="12">
        <v>0</v>
      </c>
      <c r="Y244" s="12">
        <v>9</v>
      </c>
      <c r="Z244" s="12">
        <v>121</v>
      </c>
      <c r="AA244" s="12">
        <v>168</v>
      </c>
      <c r="AB244" s="12">
        <v>0</v>
      </c>
      <c r="AC244" s="22">
        <v>298</v>
      </c>
      <c r="AD244" s="12">
        <v>193</v>
      </c>
      <c r="AE244" s="12">
        <v>296</v>
      </c>
      <c r="AF244" s="29">
        <v>0</v>
      </c>
      <c r="AG244" s="12">
        <v>0</v>
      </c>
      <c r="AH244" s="12">
        <v>157</v>
      </c>
      <c r="AI244" s="162" t="s">
        <v>216</v>
      </c>
      <c r="AJ244" s="13" t="s">
        <v>119</v>
      </c>
      <c r="AK244" s="12">
        <v>343</v>
      </c>
      <c r="AL244" s="12">
        <v>153</v>
      </c>
      <c r="AM244" s="12">
        <v>356</v>
      </c>
      <c r="AN244" s="12">
        <v>102</v>
      </c>
      <c r="AO244" s="12">
        <v>19</v>
      </c>
      <c r="AP244" s="12">
        <v>163</v>
      </c>
      <c r="AQ244" s="12">
        <v>136</v>
      </c>
      <c r="AR244" s="12">
        <v>121</v>
      </c>
      <c r="AS244" s="135"/>
      <c r="AT244" s="139" t="s">
        <v>216</v>
      </c>
      <c r="AU244" s="139" t="s">
        <v>4383</v>
      </c>
      <c r="AV244" s="139">
        <v>1055</v>
      </c>
    </row>
    <row r="245" spans="1:48">
      <c r="A245" s="162"/>
      <c r="B245" s="13" t="s">
        <v>120</v>
      </c>
      <c r="C245" s="12">
        <v>20</v>
      </c>
      <c r="D245" s="12">
        <v>9</v>
      </c>
      <c r="E245" s="12">
        <v>447</v>
      </c>
      <c r="F245" s="12">
        <v>237</v>
      </c>
      <c r="G245" s="12">
        <v>565</v>
      </c>
      <c r="H245" s="12">
        <v>284</v>
      </c>
      <c r="I245" s="12">
        <v>519</v>
      </c>
      <c r="J245" s="12">
        <v>263</v>
      </c>
      <c r="K245" s="29">
        <v>1551</v>
      </c>
      <c r="L245" s="29">
        <v>793</v>
      </c>
      <c r="M245" s="12">
        <v>1</v>
      </c>
      <c r="N245" s="12">
        <v>31</v>
      </c>
      <c r="O245" s="12">
        <v>31</v>
      </c>
      <c r="P245" s="12">
        <v>30</v>
      </c>
      <c r="Q245" s="29">
        <v>93</v>
      </c>
      <c r="R245" s="162"/>
      <c r="S245" s="13" t="s">
        <v>120</v>
      </c>
      <c r="T245" s="29">
        <v>51</v>
      </c>
      <c r="U245" s="12">
        <v>3</v>
      </c>
      <c r="V245" s="12">
        <v>0</v>
      </c>
      <c r="W245" s="12">
        <v>0</v>
      </c>
      <c r="X245" s="12">
        <v>0</v>
      </c>
      <c r="Y245" s="12">
        <v>13</v>
      </c>
      <c r="Z245" s="12">
        <v>59</v>
      </c>
      <c r="AA245" s="12">
        <v>60</v>
      </c>
      <c r="AB245" s="12">
        <v>0</v>
      </c>
      <c r="AC245" s="22">
        <v>132</v>
      </c>
      <c r="AD245" s="12">
        <v>109</v>
      </c>
      <c r="AE245" s="12">
        <v>131</v>
      </c>
      <c r="AF245" s="29">
        <v>0</v>
      </c>
      <c r="AG245" s="12">
        <v>0</v>
      </c>
      <c r="AH245" s="12">
        <v>30</v>
      </c>
      <c r="AI245" s="162"/>
      <c r="AJ245" s="13" t="s">
        <v>120</v>
      </c>
      <c r="AK245" s="12">
        <v>398</v>
      </c>
      <c r="AL245" s="12">
        <v>68</v>
      </c>
      <c r="AM245" s="12">
        <v>15</v>
      </c>
      <c r="AN245" s="12">
        <v>18</v>
      </c>
      <c r="AO245" s="12">
        <v>5</v>
      </c>
      <c r="AP245" s="12">
        <v>36</v>
      </c>
      <c r="AQ245" s="12">
        <v>27</v>
      </c>
      <c r="AR245" s="12">
        <v>22</v>
      </c>
      <c r="AS245" s="135"/>
      <c r="AT245" s="139" t="s">
        <v>216</v>
      </c>
      <c r="AU245" s="139" t="s">
        <v>4384</v>
      </c>
      <c r="AV245" s="139">
        <v>428</v>
      </c>
    </row>
    <row r="246" spans="1:48">
      <c r="A246" s="162"/>
      <c r="B246" s="34" t="s">
        <v>102</v>
      </c>
      <c r="C246" s="35">
        <v>37</v>
      </c>
      <c r="D246" s="35">
        <v>18</v>
      </c>
      <c r="E246" s="35">
        <v>2175</v>
      </c>
      <c r="F246" s="35">
        <v>1120</v>
      </c>
      <c r="G246" s="35">
        <v>2973</v>
      </c>
      <c r="H246" s="35">
        <v>1512</v>
      </c>
      <c r="I246" s="35">
        <v>3260</v>
      </c>
      <c r="J246" s="35">
        <v>1664</v>
      </c>
      <c r="K246" s="35">
        <v>8445</v>
      </c>
      <c r="L246" s="35">
        <v>4314</v>
      </c>
      <c r="M246" s="35">
        <v>2</v>
      </c>
      <c r="N246" s="35">
        <v>171</v>
      </c>
      <c r="O246" s="35">
        <v>183</v>
      </c>
      <c r="P246" s="35">
        <v>180</v>
      </c>
      <c r="Q246" s="35">
        <v>536</v>
      </c>
      <c r="R246" s="162"/>
      <c r="S246" s="34" t="s">
        <v>102</v>
      </c>
      <c r="T246" s="35">
        <v>246</v>
      </c>
      <c r="U246" s="35">
        <v>27</v>
      </c>
      <c r="V246" s="35">
        <v>0</v>
      </c>
      <c r="W246" s="35">
        <v>19</v>
      </c>
      <c r="X246" s="35">
        <v>0</v>
      </c>
      <c r="Y246" s="35">
        <v>22</v>
      </c>
      <c r="Z246" s="35">
        <v>180</v>
      </c>
      <c r="AA246" s="35">
        <v>228</v>
      </c>
      <c r="AB246" s="35">
        <v>0</v>
      </c>
      <c r="AC246" s="35">
        <v>430</v>
      </c>
      <c r="AD246" s="35">
        <v>302</v>
      </c>
      <c r="AE246" s="35">
        <v>427</v>
      </c>
      <c r="AF246" s="35">
        <v>0</v>
      </c>
      <c r="AG246" s="35">
        <v>0</v>
      </c>
      <c r="AH246" s="35">
        <v>187</v>
      </c>
      <c r="AI246" s="162"/>
      <c r="AJ246" s="34" t="s">
        <v>102</v>
      </c>
      <c r="AK246" s="35">
        <v>741</v>
      </c>
      <c r="AL246" s="35">
        <v>221</v>
      </c>
      <c r="AM246" s="35">
        <v>371</v>
      </c>
      <c r="AN246" s="35">
        <v>120</v>
      </c>
      <c r="AO246" s="35">
        <v>24</v>
      </c>
      <c r="AP246" s="35">
        <v>199</v>
      </c>
      <c r="AQ246" s="35">
        <v>163</v>
      </c>
      <c r="AR246" s="35">
        <v>143</v>
      </c>
      <c r="AS246" s="135"/>
      <c r="AT246" s="139" t="s">
        <v>216</v>
      </c>
      <c r="AU246" s="139" t="s">
        <v>4385</v>
      </c>
      <c r="AV246" s="139">
        <v>1483</v>
      </c>
    </row>
    <row r="247" spans="1:48">
      <c r="A247" s="162" t="s">
        <v>217</v>
      </c>
      <c r="B247" s="13" t="s">
        <v>119</v>
      </c>
      <c r="C247" s="12">
        <v>0</v>
      </c>
      <c r="D247" s="12">
        <v>0</v>
      </c>
      <c r="E247" s="12">
        <v>3917</v>
      </c>
      <c r="F247" s="12">
        <v>2112</v>
      </c>
      <c r="G247" s="12">
        <v>4036</v>
      </c>
      <c r="H247" s="12">
        <v>2126</v>
      </c>
      <c r="I247" s="12">
        <v>4319</v>
      </c>
      <c r="J247" s="12">
        <v>2219</v>
      </c>
      <c r="K247" s="29">
        <v>12272</v>
      </c>
      <c r="L247" s="29">
        <v>6457</v>
      </c>
      <c r="M247" s="12">
        <v>0</v>
      </c>
      <c r="N247" s="12">
        <v>260</v>
      </c>
      <c r="O247" s="12">
        <v>262</v>
      </c>
      <c r="P247" s="12">
        <v>262</v>
      </c>
      <c r="Q247" s="29">
        <v>784</v>
      </c>
      <c r="R247" s="162" t="s">
        <v>217</v>
      </c>
      <c r="S247" s="13" t="s">
        <v>119</v>
      </c>
      <c r="T247" s="29">
        <v>293</v>
      </c>
      <c r="U247" s="12">
        <v>69</v>
      </c>
      <c r="V247" s="12">
        <v>0</v>
      </c>
      <c r="W247" s="12">
        <v>139</v>
      </c>
      <c r="X247" s="12">
        <v>0</v>
      </c>
      <c r="Y247" s="12">
        <v>28</v>
      </c>
      <c r="Z247" s="12">
        <v>221</v>
      </c>
      <c r="AA247" s="12">
        <v>358</v>
      </c>
      <c r="AB247" s="12">
        <v>0</v>
      </c>
      <c r="AC247" s="22">
        <v>607</v>
      </c>
      <c r="AD247" s="12">
        <v>363</v>
      </c>
      <c r="AE247" s="12">
        <v>601</v>
      </c>
      <c r="AF247" s="29">
        <v>0</v>
      </c>
      <c r="AG247" s="12">
        <v>0</v>
      </c>
      <c r="AH247" s="12">
        <v>254</v>
      </c>
      <c r="AI247" s="162" t="s">
        <v>217</v>
      </c>
      <c r="AJ247" s="13" t="s">
        <v>119</v>
      </c>
      <c r="AK247" s="12">
        <v>248</v>
      </c>
      <c r="AL247" s="12">
        <v>148</v>
      </c>
      <c r="AM247" s="12">
        <v>982</v>
      </c>
      <c r="AN247" s="12">
        <v>179</v>
      </c>
      <c r="AO247" s="12">
        <v>13</v>
      </c>
      <c r="AP247" s="12">
        <v>362</v>
      </c>
      <c r="AQ247" s="12">
        <v>256</v>
      </c>
      <c r="AR247" s="12">
        <v>221</v>
      </c>
      <c r="AS247" s="135"/>
      <c r="AT247" s="139" t="s">
        <v>217</v>
      </c>
      <c r="AU247" s="139" t="s">
        <v>4386</v>
      </c>
      <c r="AV247" s="139">
        <v>2212</v>
      </c>
    </row>
    <row r="248" spans="1:48">
      <c r="A248" s="162"/>
      <c r="B248" s="13" t="s">
        <v>120</v>
      </c>
      <c r="C248" s="12">
        <v>0</v>
      </c>
      <c r="D248" s="12">
        <v>0</v>
      </c>
      <c r="E248" s="12">
        <v>0</v>
      </c>
      <c r="F248" s="12">
        <v>0</v>
      </c>
      <c r="G248" s="12">
        <v>0</v>
      </c>
      <c r="H248" s="12">
        <v>0</v>
      </c>
      <c r="I248" s="12">
        <v>0</v>
      </c>
      <c r="J248" s="12">
        <v>0</v>
      </c>
      <c r="K248" s="29">
        <v>0</v>
      </c>
      <c r="L248" s="29">
        <v>0</v>
      </c>
      <c r="M248" s="12">
        <v>0</v>
      </c>
      <c r="N248" s="12">
        <v>0</v>
      </c>
      <c r="O248" s="12">
        <v>0</v>
      </c>
      <c r="P248" s="12">
        <v>0</v>
      </c>
      <c r="Q248" s="29">
        <v>0</v>
      </c>
      <c r="R248" s="162"/>
      <c r="S248" s="13" t="s">
        <v>120</v>
      </c>
      <c r="T248" s="29">
        <v>0</v>
      </c>
      <c r="U248" s="12">
        <v>0</v>
      </c>
      <c r="V248" s="12">
        <v>0</v>
      </c>
      <c r="W248" s="12">
        <v>0</v>
      </c>
      <c r="X248" s="12">
        <v>0</v>
      </c>
      <c r="Y248" s="12">
        <v>0</v>
      </c>
      <c r="Z248" s="12">
        <v>0</v>
      </c>
      <c r="AA248" s="12">
        <v>0</v>
      </c>
      <c r="AB248" s="12">
        <v>0</v>
      </c>
      <c r="AC248" s="22">
        <v>0</v>
      </c>
      <c r="AD248" s="12">
        <v>0</v>
      </c>
      <c r="AE248" s="12">
        <v>0</v>
      </c>
      <c r="AF248" s="29">
        <v>0</v>
      </c>
      <c r="AG248" s="12">
        <v>0</v>
      </c>
      <c r="AH248" s="12">
        <v>0</v>
      </c>
      <c r="AI248" s="162"/>
      <c r="AJ248" s="13" t="s">
        <v>120</v>
      </c>
      <c r="AK248" s="12">
        <v>0</v>
      </c>
      <c r="AL248" s="12">
        <v>0</v>
      </c>
      <c r="AM248" s="12">
        <v>0</v>
      </c>
      <c r="AN248" s="12">
        <v>0</v>
      </c>
      <c r="AO248" s="12">
        <v>0</v>
      </c>
      <c r="AP248" s="12">
        <v>0</v>
      </c>
      <c r="AQ248" s="12">
        <v>0</v>
      </c>
      <c r="AR248" s="12">
        <v>0</v>
      </c>
      <c r="AS248" s="135"/>
      <c r="AT248" s="139" t="s">
        <v>217</v>
      </c>
      <c r="AU248" s="139" t="s">
        <v>4387</v>
      </c>
      <c r="AV248" s="139">
        <v>0</v>
      </c>
    </row>
    <row r="249" spans="1:48">
      <c r="A249" s="162"/>
      <c r="B249" s="34" t="s">
        <v>102</v>
      </c>
      <c r="C249" s="35">
        <v>0</v>
      </c>
      <c r="D249" s="35">
        <v>0</v>
      </c>
      <c r="E249" s="35">
        <v>3917</v>
      </c>
      <c r="F249" s="35">
        <v>2112</v>
      </c>
      <c r="G249" s="35">
        <v>4036</v>
      </c>
      <c r="H249" s="35">
        <v>2126</v>
      </c>
      <c r="I249" s="35">
        <v>4319</v>
      </c>
      <c r="J249" s="35">
        <v>2219</v>
      </c>
      <c r="K249" s="35">
        <v>12272</v>
      </c>
      <c r="L249" s="35">
        <v>6457</v>
      </c>
      <c r="M249" s="35">
        <v>0</v>
      </c>
      <c r="N249" s="35">
        <v>260</v>
      </c>
      <c r="O249" s="35">
        <v>262</v>
      </c>
      <c r="P249" s="35">
        <v>262</v>
      </c>
      <c r="Q249" s="35">
        <v>784</v>
      </c>
      <c r="R249" s="162"/>
      <c r="S249" s="34" t="s">
        <v>102</v>
      </c>
      <c r="T249" s="35">
        <v>293</v>
      </c>
      <c r="U249" s="35">
        <v>69</v>
      </c>
      <c r="V249" s="35">
        <v>0</v>
      </c>
      <c r="W249" s="35">
        <v>139</v>
      </c>
      <c r="X249" s="35">
        <v>0</v>
      </c>
      <c r="Y249" s="35">
        <v>28</v>
      </c>
      <c r="Z249" s="35">
        <v>221</v>
      </c>
      <c r="AA249" s="35">
        <v>358</v>
      </c>
      <c r="AB249" s="35">
        <v>0</v>
      </c>
      <c r="AC249" s="35">
        <v>607</v>
      </c>
      <c r="AD249" s="35">
        <v>363</v>
      </c>
      <c r="AE249" s="35">
        <v>601</v>
      </c>
      <c r="AF249" s="35">
        <v>0</v>
      </c>
      <c r="AG249" s="35">
        <v>0</v>
      </c>
      <c r="AH249" s="35">
        <v>254</v>
      </c>
      <c r="AI249" s="162"/>
      <c r="AJ249" s="34" t="s">
        <v>102</v>
      </c>
      <c r="AK249" s="35">
        <v>248</v>
      </c>
      <c r="AL249" s="35">
        <v>148</v>
      </c>
      <c r="AM249" s="35">
        <v>982</v>
      </c>
      <c r="AN249" s="35">
        <v>179</v>
      </c>
      <c r="AO249" s="35">
        <v>13</v>
      </c>
      <c r="AP249" s="35">
        <v>362</v>
      </c>
      <c r="AQ249" s="35">
        <v>256</v>
      </c>
      <c r="AR249" s="35">
        <v>221</v>
      </c>
      <c r="AS249" s="135"/>
      <c r="AT249" s="139" t="s">
        <v>217</v>
      </c>
      <c r="AU249" s="139" t="s">
        <v>4388</v>
      </c>
      <c r="AV249" s="139">
        <v>2212</v>
      </c>
    </row>
    <row r="250" spans="1:48">
      <c r="A250" s="162" t="s">
        <v>218</v>
      </c>
      <c r="B250" s="13" t="s">
        <v>119</v>
      </c>
      <c r="C250" s="12">
        <v>0</v>
      </c>
      <c r="D250" s="12">
        <v>0</v>
      </c>
      <c r="E250" s="12">
        <v>0</v>
      </c>
      <c r="F250" s="12">
        <v>0</v>
      </c>
      <c r="G250" s="12">
        <v>0</v>
      </c>
      <c r="H250" s="12">
        <v>0</v>
      </c>
      <c r="I250" s="12">
        <v>0</v>
      </c>
      <c r="J250" s="12">
        <v>0</v>
      </c>
      <c r="K250" s="29">
        <v>0</v>
      </c>
      <c r="L250" s="29">
        <v>0</v>
      </c>
      <c r="M250" s="12">
        <v>0</v>
      </c>
      <c r="N250" s="12">
        <v>0</v>
      </c>
      <c r="O250" s="12">
        <v>0</v>
      </c>
      <c r="P250" s="12">
        <v>0</v>
      </c>
      <c r="Q250" s="29">
        <v>0</v>
      </c>
      <c r="R250" s="162" t="s">
        <v>218</v>
      </c>
      <c r="S250" s="13" t="s">
        <v>119</v>
      </c>
      <c r="T250" s="29">
        <v>0</v>
      </c>
      <c r="U250" s="12">
        <v>0</v>
      </c>
      <c r="V250" s="12">
        <v>0</v>
      </c>
      <c r="W250" s="12">
        <v>0</v>
      </c>
      <c r="X250" s="12">
        <v>0</v>
      </c>
      <c r="Y250" s="12">
        <v>0</v>
      </c>
      <c r="Z250" s="12">
        <v>0</v>
      </c>
      <c r="AA250" s="12">
        <v>0</v>
      </c>
      <c r="AB250" s="12">
        <v>0</v>
      </c>
      <c r="AC250" s="22">
        <v>0</v>
      </c>
      <c r="AD250" s="12">
        <v>0</v>
      </c>
      <c r="AE250" s="12">
        <v>0</v>
      </c>
      <c r="AF250" s="29">
        <v>0</v>
      </c>
      <c r="AG250" s="12">
        <v>0</v>
      </c>
      <c r="AH250" s="12">
        <v>0</v>
      </c>
      <c r="AI250" s="162" t="s">
        <v>218</v>
      </c>
      <c r="AJ250" s="13" t="s">
        <v>119</v>
      </c>
      <c r="AK250" s="12">
        <v>0</v>
      </c>
      <c r="AL250" s="12">
        <v>0</v>
      </c>
      <c r="AM250" s="12">
        <v>0</v>
      </c>
      <c r="AN250" s="12">
        <v>0</v>
      </c>
      <c r="AO250" s="12">
        <v>0</v>
      </c>
      <c r="AP250" s="12">
        <v>0</v>
      </c>
      <c r="AQ250" s="12">
        <v>0</v>
      </c>
      <c r="AR250" s="12">
        <v>0</v>
      </c>
      <c r="AS250" s="135"/>
      <c r="AT250" s="139" t="s">
        <v>218</v>
      </c>
      <c r="AU250" s="139" t="s">
        <v>4389</v>
      </c>
      <c r="AV250" s="139">
        <v>0</v>
      </c>
    </row>
    <row r="251" spans="1:48">
      <c r="A251" s="162"/>
      <c r="B251" s="13" t="s">
        <v>120</v>
      </c>
      <c r="C251" s="12">
        <v>60</v>
      </c>
      <c r="D251" s="12">
        <v>36</v>
      </c>
      <c r="E251" s="12">
        <v>902</v>
      </c>
      <c r="F251" s="12">
        <v>460</v>
      </c>
      <c r="G251" s="12">
        <v>1248</v>
      </c>
      <c r="H251" s="12">
        <v>646</v>
      </c>
      <c r="I251" s="12">
        <v>1341</v>
      </c>
      <c r="J251" s="12">
        <v>662</v>
      </c>
      <c r="K251" s="29">
        <v>3551</v>
      </c>
      <c r="L251" s="29">
        <v>1804</v>
      </c>
      <c r="M251" s="12">
        <v>3</v>
      </c>
      <c r="N251" s="12">
        <v>29</v>
      </c>
      <c r="O251" s="12">
        <v>32</v>
      </c>
      <c r="P251" s="12">
        <v>31</v>
      </c>
      <c r="Q251" s="29">
        <v>95</v>
      </c>
      <c r="R251" s="162"/>
      <c r="S251" s="13" t="s">
        <v>120</v>
      </c>
      <c r="T251" s="29">
        <v>79</v>
      </c>
      <c r="U251" s="12">
        <v>33</v>
      </c>
      <c r="V251" s="12">
        <v>15</v>
      </c>
      <c r="W251" s="12">
        <v>4</v>
      </c>
      <c r="X251" s="12">
        <v>0</v>
      </c>
      <c r="Y251" s="12">
        <v>53</v>
      </c>
      <c r="Z251" s="12">
        <v>129</v>
      </c>
      <c r="AA251" s="12">
        <v>8</v>
      </c>
      <c r="AB251" s="12">
        <v>13</v>
      </c>
      <c r="AC251" s="22">
        <v>203</v>
      </c>
      <c r="AD251" s="12">
        <v>194</v>
      </c>
      <c r="AE251" s="12">
        <v>202</v>
      </c>
      <c r="AF251" s="29">
        <v>30</v>
      </c>
      <c r="AG251" s="12">
        <v>21</v>
      </c>
      <c r="AH251" s="12">
        <v>26</v>
      </c>
      <c r="AI251" s="162"/>
      <c r="AJ251" s="13" t="s">
        <v>120</v>
      </c>
      <c r="AK251" s="12">
        <v>1372</v>
      </c>
      <c r="AL251" s="12">
        <v>531</v>
      </c>
      <c r="AM251" s="12">
        <v>235</v>
      </c>
      <c r="AN251" s="12">
        <v>124</v>
      </c>
      <c r="AO251" s="12">
        <v>53</v>
      </c>
      <c r="AP251" s="12">
        <v>91</v>
      </c>
      <c r="AQ251" s="12">
        <v>101</v>
      </c>
      <c r="AR251" s="12">
        <v>68</v>
      </c>
      <c r="AS251" s="135"/>
      <c r="AT251" s="139" t="s">
        <v>218</v>
      </c>
      <c r="AU251" s="139" t="s">
        <v>4390</v>
      </c>
      <c r="AV251" s="139">
        <v>1842</v>
      </c>
    </row>
    <row r="252" spans="1:48">
      <c r="A252" s="162"/>
      <c r="B252" s="34" t="s">
        <v>102</v>
      </c>
      <c r="C252" s="35">
        <v>60</v>
      </c>
      <c r="D252" s="35">
        <v>36</v>
      </c>
      <c r="E252" s="35">
        <v>902</v>
      </c>
      <c r="F252" s="35">
        <v>460</v>
      </c>
      <c r="G252" s="35">
        <v>1248</v>
      </c>
      <c r="H252" s="35">
        <v>646</v>
      </c>
      <c r="I252" s="35">
        <v>1341</v>
      </c>
      <c r="J252" s="35">
        <v>662</v>
      </c>
      <c r="K252" s="35">
        <v>3551</v>
      </c>
      <c r="L252" s="35">
        <v>1804</v>
      </c>
      <c r="M252" s="35">
        <v>3</v>
      </c>
      <c r="N252" s="35">
        <v>29</v>
      </c>
      <c r="O252" s="35">
        <v>32</v>
      </c>
      <c r="P252" s="35">
        <v>31</v>
      </c>
      <c r="Q252" s="35">
        <v>95</v>
      </c>
      <c r="R252" s="162"/>
      <c r="S252" s="34" t="s">
        <v>102</v>
      </c>
      <c r="T252" s="35">
        <v>79</v>
      </c>
      <c r="U252" s="35">
        <v>33</v>
      </c>
      <c r="V252" s="35">
        <v>15</v>
      </c>
      <c r="W252" s="35">
        <v>4</v>
      </c>
      <c r="X252" s="35">
        <v>0</v>
      </c>
      <c r="Y252" s="35">
        <v>53</v>
      </c>
      <c r="Z252" s="35">
        <v>129</v>
      </c>
      <c r="AA252" s="35">
        <v>8</v>
      </c>
      <c r="AB252" s="35">
        <v>13</v>
      </c>
      <c r="AC252" s="35">
        <v>203</v>
      </c>
      <c r="AD252" s="35">
        <v>194</v>
      </c>
      <c r="AE252" s="35">
        <v>202</v>
      </c>
      <c r="AF252" s="35">
        <v>30</v>
      </c>
      <c r="AG252" s="35">
        <v>21</v>
      </c>
      <c r="AH252" s="35">
        <v>26</v>
      </c>
      <c r="AI252" s="162"/>
      <c r="AJ252" s="34" t="s">
        <v>102</v>
      </c>
      <c r="AK252" s="35">
        <v>1372</v>
      </c>
      <c r="AL252" s="35">
        <v>531</v>
      </c>
      <c r="AM252" s="35">
        <v>235</v>
      </c>
      <c r="AN252" s="35">
        <v>124</v>
      </c>
      <c r="AO252" s="35">
        <v>53</v>
      </c>
      <c r="AP252" s="35">
        <v>91</v>
      </c>
      <c r="AQ252" s="35">
        <v>101</v>
      </c>
      <c r="AR252" s="35">
        <v>68</v>
      </c>
      <c r="AS252" s="135"/>
      <c r="AT252" s="139" t="s">
        <v>218</v>
      </c>
      <c r="AU252" s="139" t="s">
        <v>4391</v>
      </c>
      <c r="AV252" s="139">
        <v>1842</v>
      </c>
    </row>
    <row r="253" spans="1:48">
      <c r="A253" s="162" t="s">
        <v>219</v>
      </c>
      <c r="B253" s="13" t="s">
        <v>119</v>
      </c>
      <c r="C253" s="12">
        <v>5</v>
      </c>
      <c r="D253" s="12">
        <v>2</v>
      </c>
      <c r="E253" s="12">
        <v>1515</v>
      </c>
      <c r="F253" s="12">
        <v>784</v>
      </c>
      <c r="G253" s="12">
        <v>1813</v>
      </c>
      <c r="H253" s="12">
        <v>965</v>
      </c>
      <c r="I253" s="12">
        <v>1958</v>
      </c>
      <c r="J253" s="12">
        <v>997</v>
      </c>
      <c r="K253" s="29">
        <v>5291</v>
      </c>
      <c r="L253" s="29">
        <v>2748</v>
      </c>
      <c r="M253" s="12">
        <v>1</v>
      </c>
      <c r="N253" s="12">
        <v>107</v>
      </c>
      <c r="O253" s="12">
        <v>118</v>
      </c>
      <c r="P253" s="12">
        <v>116</v>
      </c>
      <c r="Q253" s="29">
        <v>342</v>
      </c>
      <c r="R253" s="162" t="s">
        <v>219</v>
      </c>
      <c r="S253" s="13" t="s">
        <v>119</v>
      </c>
      <c r="T253" s="29">
        <v>149</v>
      </c>
      <c r="U253" s="12">
        <v>70</v>
      </c>
      <c r="V253" s="12">
        <v>3</v>
      </c>
      <c r="W253" s="12">
        <v>22</v>
      </c>
      <c r="X253" s="12">
        <v>0</v>
      </c>
      <c r="Y253" s="12">
        <v>36</v>
      </c>
      <c r="Z253" s="12">
        <v>167</v>
      </c>
      <c r="AA253" s="12">
        <v>104</v>
      </c>
      <c r="AB253" s="12">
        <v>0</v>
      </c>
      <c r="AC253" s="22">
        <v>307</v>
      </c>
      <c r="AD253" s="12">
        <v>267</v>
      </c>
      <c r="AE253" s="12">
        <v>297</v>
      </c>
      <c r="AF253" s="29">
        <v>0</v>
      </c>
      <c r="AG253" s="12">
        <v>0</v>
      </c>
      <c r="AH253" s="12">
        <v>118</v>
      </c>
      <c r="AI253" s="162" t="s">
        <v>219</v>
      </c>
      <c r="AJ253" s="13" t="s">
        <v>119</v>
      </c>
      <c r="AK253" s="12">
        <v>1520</v>
      </c>
      <c r="AL253" s="12">
        <v>510</v>
      </c>
      <c r="AM253" s="12">
        <v>256</v>
      </c>
      <c r="AN253" s="12">
        <v>128</v>
      </c>
      <c r="AO253" s="12">
        <v>26</v>
      </c>
      <c r="AP253" s="12">
        <v>148</v>
      </c>
      <c r="AQ253" s="12">
        <v>135</v>
      </c>
      <c r="AR253" s="12">
        <v>110</v>
      </c>
      <c r="AS253" s="135"/>
      <c r="AT253" s="139" t="s">
        <v>219</v>
      </c>
      <c r="AU253" s="139" t="s">
        <v>4392</v>
      </c>
      <c r="AV253" s="139">
        <v>2032</v>
      </c>
    </row>
    <row r="254" spans="1:48">
      <c r="A254" s="162"/>
      <c r="B254" s="13" t="s">
        <v>120</v>
      </c>
      <c r="C254" s="12">
        <v>0</v>
      </c>
      <c r="D254" s="12">
        <v>0</v>
      </c>
      <c r="E254" s="12">
        <v>0</v>
      </c>
      <c r="F254" s="12">
        <v>0</v>
      </c>
      <c r="G254" s="12">
        <v>0</v>
      </c>
      <c r="H254" s="12">
        <v>0</v>
      </c>
      <c r="I254" s="12">
        <v>0</v>
      </c>
      <c r="J254" s="12">
        <v>0</v>
      </c>
      <c r="K254" s="29">
        <v>0</v>
      </c>
      <c r="L254" s="29">
        <v>0</v>
      </c>
      <c r="M254" s="12">
        <v>0</v>
      </c>
      <c r="N254" s="12">
        <v>0</v>
      </c>
      <c r="O254" s="12">
        <v>0</v>
      </c>
      <c r="P254" s="12">
        <v>0</v>
      </c>
      <c r="Q254" s="29">
        <v>0</v>
      </c>
      <c r="R254" s="162"/>
      <c r="S254" s="13" t="s">
        <v>120</v>
      </c>
      <c r="T254" s="29">
        <v>0</v>
      </c>
      <c r="U254" s="12">
        <v>0</v>
      </c>
      <c r="V254" s="12">
        <v>0</v>
      </c>
      <c r="W254" s="12">
        <v>0</v>
      </c>
      <c r="X254" s="12">
        <v>0</v>
      </c>
      <c r="Y254" s="12">
        <v>0</v>
      </c>
      <c r="Z254" s="12">
        <v>0</v>
      </c>
      <c r="AA254" s="12">
        <v>0</v>
      </c>
      <c r="AB254" s="12">
        <v>0</v>
      </c>
      <c r="AC254" s="22">
        <v>0</v>
      </c>
      <c r="AD254" s="12">
        <v>0</v>
      </c>
      <c r="AE254" s="12">
        <v>0</v>
      </c>
      <c r="AF254" s="29">
        <v>0</v>
      </c>
      <c r="AG254" s="12">
        <v>0</v>
      </c>
      <c r="AH254" s="12">
        <v>0</v>
      </c>
      <c r="AI254" s="162"/>
      <c r="AJ254" s="13" t="s">
        <v>120</v>
      </c>
      <c r="AK254" s="12">
        <v>0</v>
      </c>
      <c r="AL254" s="12">
        <v>0</v>
      </c>
      <c r="AM254" s="12">
        <v>0</v>
      </c>
      <c r="AN254" s="12">
        <v>0</v>
      </c>
      <c r="AO254" s="12">
        <v>0</v>
      </c>
      <c r="AP254" s="12">
        <v>0</v>
      </c>
      <c r="AQ254" s="12">
        <v>0</v>
      </c>
      <c r="AR254" s="12">
        <v>0</v>
      </c>
      <c r="AS254" s="135"/>
      <c r="AT254" s="139" t="s">
        <v>219</v>
      </c>
      <c r="AU254" s="139" t="s">
        <v>4393</v>
      </c>
      <c r="AV254" s="139">
        <v>0</v>
      </c>
    </row>
    <row r="255" spans="1:48">
      <c r="A255" s="162"/>
      <c r="B255" s="34" t="s">
        <v>102</v>
      </c>
      <c r="C255" s="35">
        <v>5</v>
      </c>
      <c r="D255" s="35">
        <v>2</v>
      </c>
      <c r="E255" s="35">
        <v>1515</v>
      </c>
      <c r="F255" s="35">
        <v>784</v>
      </c>
      <c r="G255" s="35">
        <v>1813</v>
      </c>
      <c r="H255" s="35">
        <v>965</v>
      </c>
      <c r="I255" s="35">
        <v>1958</v>
      </c>
      <c r="J255" s="35">
        <v>997</v>
      </c>
      <c r="K255" s="35">
        <v>5291</v>
      </c>
      <c r="L255" s="35">
        <v>2748</v>
      </c>
      <c r="M255" s="35">
        <v>1</v>
      </c>
      <c r="N255" s="35">
        <v>107</v>
      </c>
      <c r="O255" s="35">
        <v>118</v>
      </c>
      <c r="P255" s="35">
        <v>116</v>
      </c>
      <c r="Q255" s="35">
        <v>342</v>
      </c>
      <c r="R255" s="162"/>
      <c r="S255" s="34" t="s">
        <v>102</v>
      </c>
      <c r="T255" s="35">
        <v>149</v>
      </c>
      <c r="U255" s="35">
        <v>70</v>
      </c>
      <c r="V255" s="35">
        <v>3</v>
      </c>
      <c r="W255" s="35">
        <v>22</v>
      </c>
      <c r="X255" s="35">
        <v>0</v>
      </c>
      <c r="Y255" s="35">
        <v>36</v>
      </c>
      <c r="Z255" s="35">
        <v>167</v>
      </c>
      <c r="AA255" s="35">
        <v>104</v>
      </c>
      <c r="AB255" s="35">
        <v>0</v>
      </c>
      <c r="AC255" s="35">
        <v>307</v>
      </c>
      <c r="AD255" s="35">
        <v>267</v>
      </c>
      <c r="AE255" s="35">
        <v>297</v>
      </c>
      <c r="AF255" s="35">
        <v>0</v>
      </c>
      <c r="AG255" s="35">
        <v>0</v>
      </c>
      <c r="AH255" s="35">
        <v>118</v>
      </c>
      <c r="AI255" s="162"/>
      <c r="AJ255" s="34" t="s">
        <v>102</v>
      </c>
      <c r="AK255" s="35">
        <v>1520</v>
      </c>
      <c r="AL255" s="35">
        <v>510</v>
      </c>
      <c r="AM255" s="35">
        <v>256</v>
      </c>
      <c r="AN255" s="35">
        <v>128</v>
      </c>
      <c r="AO255" s="35">
        <v>26</v>
      </c>
      <c r="AP255" s="35">
        <v>148</v>
      </c>
      <c r="AQ255" s="35">
        <v>135</v>
      </c>
      <c r="AR255" s="35">
        <v>110</v>
      </c>
      <c r="AS255" s="135"/>
      <c r="AT255" s="139" t="s">
        <v>219</v>
      </c>
      <c r="AU255" s="139" t="s">
        <v>4394</v>
      </c>
      <c r="AV255" s="139">
        <v>2032</v>
      </c>
    </row>
    <row r="256" spans="1:48">
      <c r="A256" s="162" t="s">
        <v>220</v>
      </c>
      <c r="B256" s="13" t="s">
        <v>119</v>
      </c>
      <c r="C256" s="12">
        <v>0</v>
      </c>
      <c r="D256" s="12">
        <v>0</v>
      </c>
      <c r="E256" s="12">
        <v>389</v>
      </c>
      <c r="F256" s="12">
        <v>215</v>
      </c>
      <c r="G256" s="12">
        <v>1032</v>
      </c>
      <c r="H256" s="12">
        <v>558</v>
      </c>
      <c r="I256" s="12">
        <v>5987</v>
      </c>
      <c r="J256" s="12">
        <v>3091</v>
      </c>
      <c r="K256" s="29">
        <v>7408</v>
      </c>
      <c r="L256" s="29">
        <v>3864</v>
      </c>
      <c r="M256" s="12">
        <v>0</v>
      </c>
      <c r="N256" s="12">
        <v>20</v>
      </c>
      <c r="O256" s="12">
        <v>46</v>
      </c>
      <c r="P256" s="12">
        <v>209</v>
      </c>
      <c r="Q256" s="29">
        <v>275</v>
      </c>
      <c r="R256" s="162" t="s">
        <v>220</v>
      </c>
      <c r="S256" s="13" t="s">
        <v>119</v>
      </c>
      <c r="T256" s="29">
        <v>211</v>
      </c>
      <c r="U256" s="12">
        <v>30</v>
      </c>
      <c r="V256" s="12">
        <v>0</v>
      </c>
      <c r="W256" s="12">
        <v>6</v>
      </c>
      <c r="X256" s="12">
        <v>0</v>
      </c>
      <c r="Y256" s="12">
        <v>15</v>
      </c>
      <c r="Z256" s="12">
        <v>248</v>
      </c>
      <c r="AA256" s="12">
        <v>93</v>
      </c>
      <c r="AB256" s="12">
        <v>0</v>
      </c>
      <c r="AC256" s="22">
        <v>356</v>
      </c>
      <c r="AD256" s="12">
        <v>295</v>
      </c>
      <c r="AE256" s="12">
        <v>342</v>
      </c>
      <c r="AF256" s="29">
        <v>0</v>
      </c>
      <c r="AG256" s="12">
        <v>0</v>
      </c>
      <c r="AH256" s="12">
        <v>186</v>
      </c>
      <c r="AI256" s="162" t="s">
        <v>220</v>
      </c>
      <c r="AJ256" s="13" t="s">
        <v>119</v>
      </c>
      <c r="AK256" s="12">
        <v>670</v>
      </c>
      <c r="AL256" s="12">
        <v>118</v>
      </c>
      <c r="AM256" s="12">
        <v>115</v>
      </c>
      <c r="AN256" s="12">
        <v>18</v>
      </c>
      <c r="AO256" s="12">
        <v>18</v>
      </c>
      <c r="AP256" s="12">
        <v>215</v>
      </c>
      <c r="AQ256" s="12">
        <v>85</v>
      </c>
      <c r="AR256" s="12">
        <v>71</v>
      </c>
      <c r="AS256" s="135"/>
      <c r="AT256" s="139" t="s">
        <v>220</v>
      </c>
      <c r="AU256" s="139" t="s">
        <v>4395</v>
      </c>
      <c r="AV256" s="139">
        <v>900</v>
      </c>
    </row>
    <row r="257" spans="1:48">
      <c r="A257" s="162"/>
      <c r="B257" s="13" t="s">
        <v>120</v>
      </c>
      <c r="C257" s="12">
        <v>0</v>
      </c>
      <c r="D257" s="12">
        <v>0</v>
      </c>
      <c r="E257" s="12">
        <v>183</v>
      </c>
      <c r="F257" s="12">
        <v>98</v>
      </c>
      <c r="G257" s="12">
        <v>204</v>
      </c>
      <c r="H257" s="12">
        <v>99</v>
      </c>
      <c r="I257" s="12">
        <v>211</v>
      </c>
      <c r="J257" s="12">
        <v>108</v>
      </c>
      <c r="K257" s="29">
        <v>598</v>
      </c>
      <c r="L257" s="29">
        <v>305</v>
      </c>
      <c r="M257" s="12">
        <v>0</v>
      </c>
      <c r="N257" s="12">
        <v>6</v>
      </c>
      <c r="O257" s="12">
        <v>6</v>
      </c>
      <c r="P257" s="12">
        <v>6</v>
      </c>
      <c r="Q257" s="29">
        <v>18</v>
      </c>
      <c r="R257" s="162"/>
      <c r="S257" s="13" t="s">
        <v>120</v>
      </c>
      <c r="T257" s="29">
        <v>9</v>
      </c>
      <c r="U257" s="12">
        <v>1</v>
      </c>
      <c r="V257" s="12">
        <v>0</v>
      </c>
      <c r="W257" s="12">
        <v>1</v>
      </c>
      <c r="X257" s="12">
        <v>0</v>
      </c>
      <c r="Y257" s="12">
        <v>8</v>
      </c>
      <c r="Z257" s="12">
        <v>26</v>
      </c>
      <c r="AA257" s="12">
        <v>3</v>
      </c>
      <c r="AB257" s="12">
        <v>0</v>
      </c>
      <c r="AC257" s="22">
        <v>37</v>
      </c>
      <c r="AD257" s="12">
        <v>35</v>
      </c>
      <c r="AE257" s="12">
        <v>36</v>
      </c>
      <c r="AF257" s="29">
        <v>1</v>
      </c>
      <c r="AG257" s="12">
        <v>1</v>
      </c>
      <c r="AH257" s="12">
        <v>5</v>
      </c>
      <c r="AI257" s="162"/>
      <c r="AJ257" s="13" t="s">
        <v>120</v>
      </c>
      <c r="AK257" s="12">
        <v>232</v>
      </c>
      <c r="AL257" s="12">
        <v>79</v>
      </c>
      <c r="AM257" s="12">
        <v>44</v>
      </c>
      <c r="AN257" s="12">
        <v>10</v>
      </c>
      <c r="AO257" s="12">
        <v>7</v>
      </c>
      <c r="AP257" s="12">
        <v>8</v>
      </c>
      <c r="AQ257" s="12">
        <v>15</v>
      </c>
      <c r="AR257" s="12">
        <v>9</v>
      </c>
      <c r="AS257" s="135"/>
      <c r="AT257" s="139" t="s">
        <v>220</v>
      </c>
      <c r="AU257" s="139" t="s">
        <v>4396</v>
      </c>
      <c r="AV257" s="139">
        <v>320</v>
      </c>
    </row>
    <row r="258" spans="1:48">
      <c r="A258" s="162"/>
      <c r="B258" s="34" t="s">
        <v>102</v>
      </c>
      <c r="C258" s="35">
        <v>0</v>
      </c>
      <c r="D258" s="35">
        <v>0</v>
      </c>
      <c r="E258" s="35">
        <v>572</v>
      </c>
      <c r="F258" s="35">
        <v>313</v>
      </c>
      <c r="G258" s="35">
        <v>1236</v>
      </c>
      <c r="H258" s="35">
        <v>657</v>
      </c>
      <c r="I258" s="35">
        <v>6198</v>
      </c>
      <c r="J258" s="35">
        <v>3199</v>
      </c>
      <c r="K258" s="35">
        <v>8006</v>
      </c>
      <c r="L258" s="35">
        <v>4169</v>
      </c>
      <c r="M258" s="35">
        <v>0</v>
      </c>
      <c r="N258" s="35">
        <v>26</v>
      </c>
      <c r="O258" s="35">
        <v>52</v>
      </c>
      <c r="P258" s="35">
        <v>215</v>
      </c>
      <c r="Q258" s="35">
        <v>293</v>
      </c>
      <c r="R258" s="162"/>
      <c r="S258" s="34" t="s">
        <v>102</v>
      </c>
      <c r="T258" s="35">
        <v>220</v>
      </c>
      <c r="U258" s="35">
        <v>31</v>
      </c>
      <c r="V258" s="35">
        <v>0</v>
      </c>
      <c r="W258" s="35">
        <v>7</v>
      </c>
      <c r="X258" s="35">
        <v>0</v>
      </c>
      <c r="Y258" s="35">
        <v>23</v>
      </c>
      <c r="Z258" s="35">
        <v>274</v>
      </c>
      <c r="AA258" s="35">
        <v>96</v>
      </c>
      <c r="AB258" s="35">
        <v>0</v>
      </c>
      <c r="AC258" s="35">
        <v>393</v>
      </c>
      <c r="AD258" s="35">
        <v>330</v>
      </c>
      <c r="AE258" s="35">
        <v>378</v>
      </c>
      <c r="AF258" s="35">
        <v>1</v>
      </c>
      <c r="AG258" s="35">
        <v>1</v>
      </c>
      <c r="AH258" s="35">
        <v>191</v>
      </c>
      <c r="AI258" s="162"/>
      <c r="AJ258" s="34" t="s">
        <v>102</v>
      </c>
      <c r="AK258" s="35">
        <v>902</v>
      </c>
      <c r="AL258" s="35">
        <v>197</v>
      </c>
      <c r="AM258" s="35">
        <v>159</v>
      </c>
      <c r="AN258" s="35">
        <v>28</v>
      </c>
      <c r="AO258" s="35">
        <v>25</v>
      </c>
      <c r="AP258" s="35">
        <v>223</v>
      </c>
      <c r="AQ258" s="35">
        <v>100</v>
      </c>
      <c r="AR258" s="35">
        <v>80</v>
      </c>
      <c r="AS258" s="135"/>
      <c r="AT258" s="139" t="s">
        <v>220</v>
      </c>
      <c r="AU258" s="139" t="s">
        <v>4397</v>
      </c>
      <c r="AV258" s="139">
        <v>1220</v>
      </c>
    </row>
    <row r="259" spans="1:48">
      <c r="A259" s="163" t="s">
        <v>178</v>
      </c>
      <c r="B259" s="163"/>
      <c r="C259" s="163"/>
      <c r="D259" s="163"/>
      <c r="E259" s="163"/>
      <c r="F259" s="163"/>
      <c r="G259" s="163"/>
      <c r="H259" s="163"/>
      <c r="I259" s="163"/>
      <c r="J259" s="163"/>
      <c r="K259" s="163"/>
      <c r="L259" s="163"/>
      <c r="M259" s="163"/>
      <c r="N259" s="163"/>
      <c r="O259" s="163"/>
      <c r="P259" s="163"/>
      <c r="Q259" s="163"/>
      <c r="R259" s="185" t="s">
        <v>179</v>
      </c>
      <c r="S259" s="185"/>
      <c r="T259" s="185"/>
      <c r="U259" s="185"/>
      <c r="V259" s="185"/>
      <c r="W259" s="185"/>
      <c r="X259" s="185"/>
      <c r="Y259" s="185"/>
      <c r="Z259" s="185"/>
      <c r="AA259" s="185"/>
      <c r="AB259" s="185"/>
      <c r="AC259" s="185"/>
      <c r="AD259" s="185"/>
      <c r="AE259" s="185"/>
      <c r="AF259" s="185"/>
      <c r="AG259" s="185"/>
      <c r="AH259" s="185"/>
      <c r="AI259" s="185" t="s">
        <v>180</v>
      </c>
      <c r="AJ259" s="185"/>
      <c r="AK259" s="185"/>
      <c r="AL259" s="185"/>
      <c r="AM259" s="185"/>
      <c r="AN259" s="185"/>
      <c r="AO259" s="185"/>
      <c r="AP259" s="185"/>
      <c r="AQ259" s="185"/>
      <c r="AR259" s="185"/>
      <c r="AS259" s="135"/>
      <c r="AT259" s="139" t="s">
        <v>178</v>
      </c>
      <c r="AU259" s="139" t="s">
        <v>178</v>
      </c>
      <c r="AV259" s="139">
        <v>0</v>
      </c>
    </row>
    <row r="260" spans="1:48">
      <c r="A260" s="163" t="s">
        <v>4174</v>
      </c>
      <c r="B260" s="163"/>
      <c r="C260" s="163"/>
      <c r="D260" s="163"/>
      <c r="E260" s="163"/>
      <c r="F260" s="163"/>
      <c r="G260" s="163"/>
      <c r="H260" s="163"/>
      <c r="I260" s="163"/>
      <c r="J260" s="163"/>
      <c r="K260" s="163"/>
      <c r="L260" s="163"/>
      <c r="M260" s="163"/>
      <c r="N260" s="163"/>
      <c r="O260" s="163"/>
      <c r="P260" s="163"/>
      <c r="Q260" s="163"/>
      <c r="R260" s="185" t="s">
        <v>4174</v>
      </c>
      <c r="S260" s="185"/>
      <c r="T260" s="185"/>
      <c r="U260" s="185"/>
      <c r="V260" s="185"/>
      <c r="W260" s="185"/>
      <c r="X260" s="185"/>
      <c r="Y260" s="185"/>
      <c r="Z260" s="185"/>
      <c r="AA260" s="185"/>
      <c r="AB260" s="185"/>
      <c r="AC260" s="185"/>
      <c r="AD260" s="185"/>
      <c r="AE260" s="185"/>
      <c r="AF260" s="185"/>
      <c r="AG260" s="185"/>
      <c r="AH260" s="185"/>
      <c r="AI260" s="185" t="s">
        <v>4174</v>
      </c>
      <c r="AJ260" s="185"/>
      <c r="AK260" s="185"/>
      <c r="AL260" s="185"/>
      <c r="AM260" s="185"/>
      <c r="AN260" s="185"/>
      <c r="AO260" s="185"/>
      <c r="AP260" s="185"/>
      <c r="AQ260" s="185"/>
      <c r="AR260" s="185"/>
      <c r="AS260" s="135"/>
      <c r="AT260" s="139" t="s">
        <v>4174</v>
      </c>
      <c r="AU260" s="139" t="s">
        <v>4174</v>
      </c>
      <c r="AV260" s="139">
        <v>0</v>
      </c>
    </row>
    <row r="261" spans="1:48" ht="28.9" customHeight="1">
      <c r="A261" s="164" t="s">
        <v>2</v>
      </c>
      <c r="B261" s="164" t="s">
        <v>113</v>
      </c>
      <c r="C261" s="187" t="s">
        <v>281</v>
      </c>
      <c r="D261" s="187"/>
      <c r="E261" s="185" t="s">
        <v>52</v>
      </c>
      <c r="F261" s="185"/>
      <c r="G261" s="185" t="s">
        <v>53</v>
      </c>
      <c r="H261" s="185"/>
      <c r="I261" s="185" t="s">
        <v>54</v>
      </c>
      <c r="J261" s="185"/>
      <c r="K261" s="185" t="s">
        <v>56</v>
      </c>
      <c r="L261" s="185"/>
      <c r="M261" s="185" t="s">
        <v>164</v>
      </c>
      <c r="N261" s="185"/>
      <c r="O261" s="185"/>
      <c r="P261" s="185"/>
      <c r="Q261" s="185"/>
      <c r="R261" s="164" t="s">
        <v>2</v>
      </c>
      <c r="S261" s="190" t="s">
        <v>113</v>
      </c>
      <c r="T261" s="186" t="s">
        <v>165</v>
      </c>
      <c r="U261" s="186"/>
      <c r="V261" s="186"/>
      <c r="W261" s="186"/>
      <c r="X261" s="186" t="s">
        <v>166</v>
      </c>
      <c r="Y261" s="186"/>
      <c r="Z261" s="186"/>
      <c r="AA261" s="186"/>
      <c r="AB261" s="186"/>
      <c r="AC261" s="186"/>
      <c r="AD261" s="186"/>
      <c r="AE261" s="186"/>
      <c r="AF261" s="189" t="s">
        <v>167</v>
      </c>
      <c r="AG261" s="189"/>
      <c r="AH261" s="189" t="s">
        <v>168</v>
      </c>
      <c r="AI261" s="164" t="s">
        <v>2</v>
      </c>
      <c r="AJ261" s="164" t="s">
        <v>113</v>
      </c>
      <c r="AK261" s="188" t="s">
        <v>169</v>
      </c>
      <c r="AL261" s="188"/>
      <c r="AM261" s="188"/>
      <c r="AN261" s="188"/>
      <c r="AO261" s="188"/>
      <c r="AP261" s="188"/>
      <c r="AQ261" s="188"/>
      <c r="AR261" s="188"/>
      <c r="AS261" s="135"/>
      <c r="AT261" s="139" t="s">
        <v>2</v>
      </c>
      <c r="AU261" s="139" t="s">
        <v>4244</v>
      </c>
      <c r="AV261" s="139" t="e">
        <v>#VALUE!</v>
      </c>
    </row>
    <row r="262" spans="1:48" ht="24">
      <c r="A262" s="164"/>
      <c r="B262" s="164"/>
      <c r="C262" s="14" t="s">
        <v>170</v>
      </c>
      <c r="D262" s="14" t="s">
        <v>57</v>
      </c>
      <c r="E262" s="14" t="s">
        <v>170</v>
      </c>
      <c r="F262" s="14" t="s">
        <v>57</v>
      </c>
      <c r="G262" s="14" t="s">
        <v>170</v>
      </c>
      <c r="H262" s="14" t="s">
        <v>57</v>
      </c>
      <c r="I262" s="14" t="s">
        <v>170</v>
      </c>
      <c r="J262" s="14" t="s">
        <v>57</v>
      </c>
      <c r="K262" s="14" t="s">
        <v>170</v>
      </c>
      <c r="L262" s="14" t="s">
        <v>57</v>
      </c>
      <c r="M262" s="14" t="s">
        <v>282</v>
      </c>
      <c r="N262" s="14" t="s">
        <v>52</v>
      </c>
      <c r="O262" s="14" t="s">
        <v>53</v>
      </c>
      <c r="P262" s="14" t="s">
        <v>54</v>
      </c>
      <c r="Q262" s="14" t="s">
        <v>56</v>
      </c>
      <c r="R262" s="164"/>
      <c r="S262" s="190"/>
      <c r="T262" s="32" t="s">
        <v>171</v>
      </c>
      <c r="U262" s="31" t="s">
        <v>279</v>
      </c>
      <c r="V262" s="31" t="s">
        <v>172</v>
      </c>
      <c r="W262" s="31" t="s">
        <v>173</v>
      </c>
      <c r="X262" s="32" t="s">
        <v>338</v>
      </c>
      <c r="Y262" s="32" t="s">
        <v>341</v>
      </c>
      <c r="Z262" s="32" t="s">
        <v>339</v>
      </c>
      <c r="AA262" s="32" t="s">
        <v>340</v>
      </c>
      <c r="AB262" s="32" t="s">
        <v>0</v>
      </c>
      <c r="AC262" s="32" t="s">
        <v>56</v>
      </c>
      <c r="AD262" s="32" t="s">
        <v>174</v>
      </c>
      <c r="AE262" s="32" t="s">
        <v>280</v>
      </c>
      <c r="AF262" s="20" t="s">
        <v>56</v>
      </c>
      <c r="AG262" s="32" t="s">
        <v>174</v>
      </c>
      <c r="AH262" s="189"/>
      <c r="AI262" s="164"/>
      <c r="AJ262" s="164"/>
      <c r="AK262" s="14" t="s">
        <v>49</v>
      </c>
      <c r="AL262" s="14" t="s">
        <v>50</v>
      </c>
      <c r="AM262" s="14" t="s">
        <v>344</v>
      </c>
      <c r="AN262" s="14" t="s">
        <v>51</v>
      </c>
      <c r="AO262" s="14" t="s">
        <v>175</v>
      </c>
      <c r="AP262" s="14" t="s">
        <v>176</v>
      </c>
      <c r="AQ262" s="14" t="s">
        <v>283</v>
      </c>
      <c r="AR262" s="14" t="s">
        <v>284</v>
      </c>
      <c r="AS262" s="135"/>
      <c r="AT262" s="139" t="s">
        <v>2</v>
      </c>
      <c r="AU262" s="139" t="s">
        <v>2</v>
      </c>
      <c r="AV262" s="139" t="e">
        <v>#VALUE!</v>
      </c>
    </row>
    <row r="263" spans="1:48">
      <c r="A263" s="11" t="s">
        <v>131</v>
      </c>
      <c r="B263" s="13"/>
      <c r="C263" s="30"/>
      <c r="D263" s="17"/>
      <c r="E263" s="30"/>
      <c r="F263" s="30"/>
      <c r="G263" s="30"/>
      <c r="H263" s="30"/>
      <c r="I263" s="30"/>
      <c r="J263" s="30"/>
      <c r="K263" s="11"/>
      <c r="L263" s="11"/>
      <c r="M263" s="13"/>
      <c r="N263" s="13"/>
      <c r="O263" s="30"/>
      <c r="P263" s="30"/>
      <c r="Q263" s="11"/>
      <c r="R263" s="11" t="s">
        <v>131</v>
      </c>
      <c r="S263" s="33"/>
      <c r="T263" s="23"/>
      <c r="U263" s="23"/>
      <c r="V263" s="33"/>
      <c r="W263" s="27"/>
      <c r="X263" s="23"/>
      <c r="Y263" s="23"/>
      <c r="Z263" s="33"/>
      <c r="AA263" s="23"/>
      <c r="AB263" s="23"/>
      <c r="AC263" s="26"/>
      <c r="AD263" s="23"/>
      <c r="AE263" s="23"/>
      <c r="AF263" s="26"/>
      <c r="AG263" s="23"/>
      <c r="AH263" s="26"/>
      <c r="AI263" s="11" t="s">
        <v>131</v>
      </c>
      <c r="AJ263" s="13"/>
      <c r="AK263" s="30"/>
      <c r="AL263" s="13"/>
      <c r="AM263" s="17"/>
      <c r="AN263" s="30"/>
      <c r="AO263" s="30"/>
      <c r="AP263" s="30"/>
      <c r="AQ263" s="30"/>
      <c r="AR263" s="30"/>
      <c r="AS263" s="135"/>
      <c r="AT263" s="139" t="s">
        <v>131</v>
      </c>
      <c r="AU263" s="139" t="s">
        <v>131</v>
      </c>
      <c r="AV263" s="139">
        <v>0</v>
      </c>
    </row>
    <row r="264" spans="1:48">
      <c r="A264" s="162" t="s">
        <v>221</v>
      </c>
      <c r="B264" s="13" t="s">
        <v>119</v>
      </c>
      <c r="C264" s="12">
        <v>0</v>
      </c>
      <c r="D264" s="12">
        <v>0</v>
      </c>
      <c r="E264" s="12">
        <v>247</v>
      </c>
      <c r="F264" s="12">
        <v>132</v>
      </c>
      <c r="G264" s="12">
        <v>301</v>
      </c>
      <c r="H264" s="12">
        <v>162</v>
      </c>
      <c r="I264" s="12">
        <v>295</v>
      </c>
      <c r="J264" s="12">
        <v>162</v>
      </c>
      <c r="K264" s="29">
        <v>843</v>
      </c>
      <c r="L264" s="29">
        <v>456</v>
      </c>
      <c r="M264" s="12">
        <v>0</v>
      </c>
      <c r="N264" s="12">
        <v>22</v>
      </c>
      <c r="O264" s="12">
        <v>26</v>
      </c>
      <c r="P264" s="12">
        <v>26</v>
      </c>
      <c r="Q264" s="29">
        <v>74</v>
      </c>
      <c r="R264" s="162" t="s">
        <v>221</v>
      </c>
      <c r="S264" s="13" t="s">
        <v>119</v>
      </c>
      <c r="T264" s="29">
        <v>21</v>
      </c>
      <c r="U264" s="12">
        <v>3</v>
      </c>
      <c r="V264" s="12">
        <v>0</v>
      </c>
      <c r="W264" s="12">
        <v>8</v>
      </c>
      <c r="X264" s="12">
        <v>0</v>
      </c>
      <c r="Y264" s="12">
        <v>10</v>
      </c>
      <c r="Z264" s="12">
        <v>17</v>
      </c>
      <c r="AA264" s="12">
        <v>13</v>
      </c>
      <c r="AB264" s="12">
        <v>0</v>
      </c>
      <c r="AC264" s="22">
        <v>40</v>
      </c>
      <c r="AD264" s="12">
        <v>32</v>
      </c>
      <c r="AE264" s="12">
        <v>38</v>
      </c>
      <c r="AF264" s="29">
        <v>0</v>
      </c>
      <c r="AG264" s="12">
        <v>0</v>
      </c>
      <c r="AH264" s="12">
        <v>25</v>
      </c>
      <c r="AI264" s="162" t="s">
        <v>221</v>
      </c>
      <c r="AJ264" s="13" t="s">
        <v>119</v>
      </c>
      <c r="AK264" s="12">
        <v>0</v>
      </c>
      <c r="AL264" s="12">
        <v>0</v>
      </c>
      <c r="AM264" s="12">
        <v>0</v>
      </c>
      <c r="AN264" s="12">
        <v>0</v>
      </c>
      <c r="AO264" s="12">
        <v>0</v>
      </c>
      <c r="AP264" s="12">
        <v>26</v>
      </c>
      <c r="AQ264" s="12">
        <v>10</v>
      </c>
      <c r="AR264" s="12">
        <v>7</v>
      </c>
      <c r="AS264" s="135"/>
      <c r="AT264" s="139" t="s">
        <v>221</v>
      </c>
      <c r="AU264" s="139" t="s">
        <v>4398</v>
      </c>
      <c r="AV264" s="139">
        <v>0</v>
      </c>
    </row>
    <row r="265" spans="1:48">
      <c r="A265" s="162"/>
      <c r="B265" s="13" t="s">
        <v>120</v>
      </c>
      <c r="C265" s="12">
        <v>0</v>
      </c>
      <c r="D265" s="12">
        <v>0</v>
      </c>
      <c r="E265" s="12">
        <v>0</v>
      </c>
      <c r="F265" s="12">
        <v>0</v>
      </c>
      <c r="G265" s="12">
        <v>0</v>
      </c>
      <c r="H265" s="12">
        <v>0</v>
      </c>
      <c r="I265" s="12">
        <v>0</v>
      </c>
      <c r="J265" s="12">
        <v>0</v>
      </c>
      <c r="K265" s="29">
        <v>0</v>
      </c>
      <c r="L265" s="29">
        <v>0</v>
      </c>
      <c r="M265" s="12">
        <v>0</v>
      </c>
      <c r="N265" s="12">
        <v>0</v>
      </c>
      <c r="O265" s="12">
        <v>0</v>
      </c>
      <c r="P265" s="12">
        <v>0</v>
      </c>
      <c r="Q265" s="29">
        <v>0</v>
      </c>
      <c r="R265" s="162"/>
      <c r="S265" s="13" t="s">
        <v>120</v>
      </c>
      <c r="T265" s="29">
        <v>0</v>
      </c>
      <c r="U265" s="12">
        <v>0</v>
      </c>
      <c r="V265" s="12">
        <v>0</v>
      </c>
      <c r="W265" s="12">
        <v>0</v>
      </c>
      <c r="X265" s="12">
        <v>0</v>
      </c>
      <c r="Y265" s="12">
        <v>0</v>
      </c>
      <c r="Z265" s="12">
        <v>0</v>
      </c>
      <c r="AA265" s="12">
        <v>0</v>
      </c>
      <c r="AB265" s="12">
        <v>0</v>
      </c>
      <c r="AC265" s="22">
        <v>0</v>
      </c>
      <c r="AD265" s="12">
        <v>0</v>
      </c>
      <c r="AE265" s="12">
        <v>0</v>
      </c>
      <c r="AF265" s="29">
        <v>0</v>
      </c>
      <c r="AG265" s="12">
        <v>0</v>
      </c>
      <c r="AH265" s="12">
        <v>0</v>
      </c>
      <c r="AI265" s="162"/>
      <c r="AJ265" s="13" t="s">
        <v>120</v>
      </c>
      <c r="AK265" s="12">
        <v>0</v>
      </c>
      <c r="AL265" s="12">
        <v>0</v>
      </c>
      <c r="AM265" s="12">
        <v>0</v>
      </c>
      <c r="AN265" s="12">
        <v>0</v>
      </c>
      <c r="AO265" s="12">
        <v>0</v>
      </c>
      <c r="AP265" s="12">
        <v>0</v>
      </c>
      <c r="AQ265" s="12">
        <v>0</v>
      </c>
      <c r="AR265" s="12">
        <v>0</v>
      </c>
      <c r="AS265" s="135"/>
      <c r="AT265" s="139" t="s">
        <v>221</v>
      </c>
      <c r="AU265" s="139" t="s">
        <v>4399</v>
      </c>
      <c r="AV265" s="139">
        <v>0</v>
      </c>
    </row>
    <row r="266" spans="1:48">
      <c r="A266" s="162"/>
      <c r="B266" s="34" t="s">
        <v>102</v>
      </c>
      <c r="C266" s="35">
        <v>0</v>
      </c>
      <c r="D266" s="35">
        <v>0</v>
      </c>
      <c r="E266" s="35">
        <v>247</v>
      </c>
      <c r="F266" s="35">
        <v>132</v>
      </c>
      <c r="G266" s="35">
        <v>301</v>
      </c>
      <c r="H266" s="35">
        <v>162</v>
      </c>
      <c r="I266" s="35">
        <v>295</v>
      </c>
      <c r="J266" s="35">
        <v>162</v>
      </c>
      <c r="K266" s="35">
        <v>843</v>
      </c>
      <c r="L266" s="35">
        <v>456</v>
      </c>
      <c r="M266" s="35">
        <v>0</v>
      </c>
      <c r="N266" s="35">
        <v>22</v>
      </c>
      <c r="O266" s="35">
        <v>26</v>
      </c>
      <c r="P266" s="35">
        <v>26</v>
      </c>
      <c r="Q266" s="35">
        <v>74</v>
      </c>
      <c r="R266" s="162"/>
      <c r="S266" s="34" t="s">
        <v>102</v>
      </c>
      <c r="T266" s="35">
        <v>21</v>
      </c>
      <c r="U266" s="35">
        <v>3</v>
      </c>
      <c r="V266" s="35">
        <v>0</v>
      </c>
      <c r="W266" s="35">
        <v>8</v>
      </c>
      <c r="X266" s="35">
        <v>0</v>
      </c>
      <c r="Y266" s="35">
        <v>10</v>
      </c>
      <c r="Z266" s="35">
        <v>17</v>
      </c>
      <c r="AA266" s="35">
        <v>13</v>
      </c>
      <c r="AB266" s="35">
        <v>0</v>
      </c>
      <c r="AC266" s="35">
        <v>40</v>
      </c>
      <c r="AD266" s="35">
        <v>32</v>
      </c>
      <c r="AE266" s="35">
        <v>38</v>
      </c>
      <c r="AF266" s="35">
        <v>0</v>
      </c>
      <c r="AG266" s="35">
        <v>0</v>
      </c>
      <c r="AH266" s="35">
        <v>25</v>
      </c>
      <c r="AI266" s="162"/>
      <c r="AJ266" s="34" t="s">
        <v>102</v>
      </c>
      <c r="AK266" s="35">
        <v>0</v>
      </c>
      <c r="AL266" s="35">
        <v>0</v>
      </c>
      <c r="AM266" s="35">
        <v>0</v>
      </c>
      <c r="AN266" s="35">
        <v>0</v>
      </c>
      <c r="AO266" s="35">
        <v>0</v>
      </c>
      <c r="AP266" s="35">
        <v>26</v>
      </c>
      <c r="AQ266" s="35">
        <v>10</v>
      </c>
      <c r="AR266" s="35">
        <v>7</v>
      </c>
      <c r="AS266" s="135"/>
      <c r="AT266" s="139" t="s">
        <v>221</v>
      </c>
      <c r="AU266" s="139" t="s">
        <v>4400</v>
      </c>
      <c r="AV266" s="139">
        <v>0</v>
      </c>
    </row>
    <row r="267" spans="1:48" ht="14.45" customHeight="1">
      <c r="A267" s="162" t="s">
        <v>222</v>
      </c>
      <c r="B267" s="13" t="s">
        <v>119</v>
      </c>
      <c r="C267" s="12">
        <v>8</v>
      </c>
      <c r="D267" s="12">
        <v>4</v>
      </c>
      <c r="E267" s="12">
        <v>815</v>
      </c>
      <c r="F267" s="12">
        <v>426</v>
      </c>
      <c r="G267" s="12">
        <v>1646</v>
      </c>
      <c r="H267" s="12">
        <v>855</v>
      </c>
      <c r="I267" s="12">
        <v>1943</v>
      </c>
      <c r="J267" s="12">
        <v>984</v>
      </c>
      <c r="K267" s="29">
        <v>4412</v>
      </c>
      <c r="L267" s="29">
        <v>2269</v>
      </c>
      <c r="M267" s="12">
        <v>1</v>
      </c>
      <c r="N267" s="12">
        <v>78</v>
      </c>
      <c r="O267" s="12">
        <v>107</v>
      </c>
      <c r="P267" s="12">
        <v>108</v>
      </c>
      <c r="Q267" s="29">
        <v>294</v>
      </c>
      <c r="R267" s="162" t="s">
        <v>222</v>
      </c>
      <c r="S267" s="13" t="s">
        <v>119</v>
      </c>
      <c r="T267" s="29">
        <v>79</v>
      </c>
      <c r="U267" s="12">
        <v>28</v>
      </c>
      <c r="V267" s="12">
        <v>0</v>
      </c>
      <c r="W267" s="12">
        <v>50</v>
      </c>
      <c r="X267" s="12">
        <v>2</v>
      </c>
      <c r="Y267" s="12">
        <v>11</v>
      </c>
      <c r="Z267" s="12">
        <v>88</v>
      </c>
      <c r="AA267" s="12">
        <v>80</v>
      </c>
      <c r="AB267" s="12">
        <v>6</v>
      </c>
      <c r="AC267" s="22">
        <v>187</v>
      </c>
      <c r="AD267" s="12">
        <v>169</v>
      </c>
      <c r="AE267" s="12">
        <v>173</v>
      </c>
      <c r="AF267" s="29">
        <v>0</v>
      </c>
      <c r="AG267" s="12">
        <v>0</v>
      </c>
      <c r="AH267" s="12">
        <v>115</v>
      </c>
      <c r="AI267" s="162" t="s">
        <v>222</v>
      </c>
      <c r="AJ267" s="13" t="s">
        <v>119</v>
      </c>
      <c r="AK267" s="12">
        <v>82</v>
      </c>
      <c r="AL267" s="12">
        <v>61</v>
      </c>
      <c r="AM267" s="12">
        <v>151</v>
      </c>
      <c r="AN267" s="12">
        <v>65</v>
      </c>
      <c r="AO267" s="12">
        <v>18</v>
      </c>
      <c r="AP267" s="12">
        <v>94</v>
      </c>
      <c r="AQ267" s="12">
        <v>62</v>
      </c>
      <c r="AR267" s="12">
        <v>57</v>
      </c>
      <c r="AS267" s="135"/>
      <c r="AT267" s="139" t="s">
        <v>222</v>
      </c>
      <c r="AU267" s="139" t="s">
        <v>4401</v>
      </c>
      <c r="AV267" s="139">
        <v>384</v>
      </c>
    </row>
    <row r="268" spans="1:48">
      <c r="A268" s="162"/>
      <c r="B268" s="13" t="s">
        <v>120</v>
      </c>
      <c r="C268" s="12">
        <v>0</v>
      </c>
      <c r="D268" s="12">
        <v>0</v>
      </c>
      <c r="E268" s="12">
        <v>148</v>
      </c>
      <c r="F268" s="12">
        <v>82</v>
      </c>
      <c r="G268" s="12">
        <v>262</v>
      </c>
      <c r="H268" s="12">
        <v>124</v>
      </c>
      <c r="I268" s="12">
        <v>316</v>
      </c>
      <c r="J268" s="12">
        <v>163</v>
      </c>
      <c r="K268" s="29">
        <v>726</v>
      </c>
      <c r="L268" s="29">
        <v>369</v>
      </c>
      <c r="M268" s="12">
        <v>0</v>
      </c>
      <c r="N268" s="12">
        <v>7</v>
      </c>
      <c r="O268" s="12">
        <v>6</v>
      </c>
      <c r="P268" s="12">
        <v>8</v>
      </c>
      <c r="Q268" s="29">
        <v>21</v>
      </c>
      <c r="R268" s="162"/>
      <c r="S268" s="13" t="s">
        <v>120</v>
      </c>
      <c r="T268" s="29">
        <v>6</v>
      </c>
      <c r="U268" s="12">
        <v>4</v>
      </c>
      <c r="V268" s="12">
        <v>0</v>
      </c>
      <c r="W268" s="12">
        <v>4</v>
      </c>
      <c r="X268" s="12">
        <v>0</v>
      </c>
      <c r="Y268" s="12">
        <v>8</v>
      </c>
      <c r="Z268" s="12">
        <v>21</v>
      </c>
      <c r="AA268" s="12">
        <v>14</v>
      </c>
      <c r="AB268" s="12">
        <v>1</v>
      </c>
      <c r="AC268" s="22">
        <v>44</v>
      </c>
      <c r="AD268" s="12">
        <v>41</v>
      </c>
      <c r="AE268" s="12">
        <v>44</v>
      </c>
      <c r="AF268" s="29">
        <v>0</v>
      </c>
      <c r="AG268" s="12">
        <v>0</v>
      </c>
      <c r="AH268" s="12">
        <v>8</v>
      </c>
      <c r="AI268" s="162"/>
      <c r="AJ268" s="13" t="s">
        <v>120</v>
      </c>
      <c r="AK268" s="12">
        <v>124</v>
      </c>
      <c r="AL268" s="12">
        <v>47</v>
      </c>
      <c r="AM268" s="12">
        <v>45</v>
      </c>
      <c r="AN268" s="12">
        <v>2</v>
      </c>
      <c r="AO268" s="12">
        <v>5</v>
      </c>
      <c r="AP268" s="12">
        <v>9</v>
      </c>
      <c r="AQ268" s="12">
        <v>13</v>
      </c>
      <c r="AR268" s="12">
        <v>10</v>
      </c>
      <c r="AS268" s="135"/>
      <c r="AT268" s="139" t="s">
        <v>222</v>
      </c>
      <c r="AU268" s="139" t="s">
        <v>4402</v>
      </c>
      <c r="AV268" s="139">
        <v>214</v>
      </c>
    </row>
    <row r="269" spans="1:48">
      <c r="A269" s="162"/>
      <c r="B269" s="34" t="s">
        <v>102</v>
      </c>
      <c r="C269" s="35">
        <v>8</v>
      </c>
      <c r="D269" s="35">
        <v>4</v>
      </c>
      <c r="E269" s="35">
        <v>963</v>
      </c>
      <c r="F269" s="35">
        <v>508</v>
      </c>
      <c r="G269" s="35">
        <v>1908</v>
      </c>
      <c r="H269" s="35">
        <v>979</v>
      </c>
      <c r="I269" s="35">
        <v>2259</v>
      </c>
      <c r="J269" s="35">
        <v>1147</v>
      </c>
      <c r="K269" s="35">
        <v>5138</v>
      </c>
      <c r="L269" s="35">
        <v>2638</v>
      </c>
      <c r="M269" s="35">
        <v>1</v>
      </c>
      <c r="N269" s="35">
        <v>85</v>
      </c>
      <c r="O269" s="35">
        <v>113</v>
      </c>
      <c r="P269" s="35">
        <v>116</v>
      </c>
      <c r="Q269" s="35">
        <v>315</v>
      </c>
      <c r="R269" s="162"/>
      <c r="S269" s="34" t="s">
        <v>102</v>
      </c>
      <c r="T269" s="35">
        <v>85</v>
      </c>
      <c r="U269" s="35">
        <v>32</v>
      </c>
      <c r="V269" s="35">
        <v>0</v>
      </c>
      <c r="W269" s="35">
        <v>54</v>
      </c>
      <c r="X269" s="35">
        <v>2</v>
      </c>
      <c r="Y269" s="35">
        <v>19</v>
      </c>
      <c r="Z269" s="35">
        <v>109</v>
      </c>
      <c r="AA269" s="35">
        <v>94</v>
      </c>
      <c r="AB269" s="35">
        <v>7</v>
      </c>
      <c r="AC269" s="35">
        <v>231</v>
      </c>
      <c r="AD269" s="35">
        <v>210</v>
      </c>
      <c r="AE269" s="35">
        <v>217</v>
      </c>
      <c r="AF269" s="35">
        <v>0</v>
      </c>
      <c r="AG269" s="35">
        <v>0</v>
      </c>
      <c r="AH269" s="35">
        <v>123</v>
      </c>
      <c r="AI269" s="162"/>
      <c r="AJ269" s="34" t="s">
        <v>102</v>
      </c>
      <c r="AK269" s="35">
        <v>206</v>
      </c>
      <c r="AL269" s="35">
        <v>108</v>
      </c>
      <c r="AM269" s="35">
        <v>196</v>
      </c>
      <c r="AN269" s="35">
        <v>67</v>
      </c>
      <c r="AO269" s="35">
        <v>23</v>
      </c>
      <c r="AP269" s="35">
        <v>103</v>
      </c>
      <c r="AQ269" s="35">
        <v>75</v>
      </c>
      <c r="AR269" s="35">
        <v>67</v>
      </c>
      <c r="AS269" s="135"/>
      <c r="AT269" s="139" t="s">
        <v>222</v>
      </c>
      <c r="AU269" s="139" t="s">
        <v>4403</v>
      </c>
      <c r="AV269" s="139">
        <v>598</v>
      </c>
    </row>
    <row r="270" spans="1:48">
      <c r="A270" s="162" t="s">
        <v>223</v>
      </c>
      <c r="B270" s="13" t="s">
        <v>119</v>
      </c>
      <c r="C270" s="12">
        <v>2</v>
      </c>
      <c r="D270" s="12">
        <v>2</v>
      </c>
      <c r="E270" s="12">
        <v>558</v>
      </c>
      <c r="F270" s="12">
        <v>305</v>
      </c>
      <c r="G270" s="12">
        <v>897</v>
      </c>
      <c r="H270" s="12">
        <v>510</v>
      </c>
      <c r="I270" s="12">
        <v>1494</v>
      </c>
      <c r="J270" s="12">
        <v>783</v>
      </c>
      <c r="K270" s="29">
        <v>2951</v>
      </c>
      <c r="L270" s="29">
        <v>1600</v>
      </c>
      <c r="M270" s="12">
        <v>1</v>
      </c>
      <c r="N270" s="12">
        <v>57</v>
      </c>
      <c r="O270" s="12">
        <v>68</v>
      </c>
      <c r="P270" s="12">
        <v>83</v>
      </c>
      <c r="Q270" s="29">
        <v>209</v>
      </c>
      <c r="R270" s="162" t="s">
        <v>223</v>
      </c>
      <c r="S270" s="13" t="s">
        <v>119</v>
      </c>
      <c r="T270" s="29">
        <v>88</v>
      </c>
      <c r="U270" s="12">
        <v>29</v>
      </c>
      <c r="V270" s="12">
        <v>0</v>
      </c>
      <c r="W270" s="12">
        <v>26</v>
      </c>
      <c r="X270" s="12">
        <v>0</v>
      </c>
      <c r="Y270" s="12">
        <v>9</v>
      </c>
      <c r="Z270" s="12">
        <v>138</v>
      </c>
      <c r="AA270" s="12">
        <v>2</v>
      </c>
      <c r="AB270" s="12">
        <v>1</v>
      </c>
      <c r="AC270" s="22">
        <v>150</v>
      </c>
      <c r="AD270" s="12">
        <v>143</v>
      </c>
      <c r="AE270" s="12">
        <v>94</v>
      </c>
      <c r="AF270" s="29">
        <v>2</v>
      </c>
      <c r="AG270" s="12">
        <v>1</v>
      </c>
      <c r="AH270" s="12">
        <v>93</v>
      </c>
      <c r="AI270" s="162" t="s">
        <v>223</v>
      </c>
      <c r="AJ270" s="13" t="s">
        <v>119</v>
      </c>
      <c r="AK270" s="12">
        <v>295</v>
      </c>
      <c r="AL270" s="12">
        <v>98</v>
      </c>
      <c r="AM270" s="12">
        <v>189</v>
      </c>
      <c r="AN270" s="12">
        <v>127</v>
      </c>
      <c r="AO270" s="12">
        <v>9</v>
      </c>
      <c r="AP270" s="12">
        <v>98</v>
      </c>
      <c r="AQ270" s="12">
        <v>73</v>
      </c>
      <c r="AR270" s="12">
        <v>62</v>
      </c>
      <c r="AS270" s="135"/>
      <c r="AT270" s="139" t="s">
        <v>223</v>
      </c>
      <c r="AU270" s="139" t="s">
        <v>4404</v>
      </c>
      <c r="AV270" s="139">
        <v>673</v>
      </c>
    </row>
    <row r="271" spans="1:48">
      <c r="A271" s="162"/>
      <c r="B271" s="13" t="s">
        <v>120</v>
      </c>
      <c r="C271" s="12">
        <v>0</v>
      </c>
      <c r="D271" s="12">
        <v>0</v>
      </c>
      <c r="E271" s="12">
        <v>98</v>
      </c>
      <c r="F271" s="12">
        <v>56</v>
      </c>
      <c r="G271" s="12">
        <v>66</v>
      </c>
      <c r="H271" s="12">
        <v>36</v>
      </c>
      <c r="I271" s="12">
        <v>182</v>
      </c>
      <c r="J271" s="12">
        <v>99</v>
      </c>
      <c r="K271" s="29">
        <v>346</v>
      </c>
      <c r="L271" s="29">
        <v>191</v>
      </c>
      <c r="M271" s="12">
        <v>0</v>
      </c>
      <c r="N271" s="12">
        <v>7</v>
      </c>
      <c r="O271" s="12">
        <v>9</v>
      </c>
      <c r="P271" s="12">
        <v>11</v>
      </c>
      <c r="Q271" s="29">
        <v>27</v>
      </c>
      <c r="R271" s="162"/>
      <c r="S271" s="13" t="s">
        <v>120</v>
      </c>
      <c r="T271" s="29">
        <v>8</v>
      </c>
      <c r="U271" s="12">
        <v>2</v>
      </c>
      <c r="V271" s="12">
        <v>0</v>
      </c>
      <c r="W271" s="12">
        <v>6</v>
      </c>
      <c r="X271" s="12">
        <v>0</v>
      </c>
      <c r="Y271" s="12">
        <v>2</v>
      </c>
      <c r="Z271" s="12">
        <v>2</v>
      </c>
      <c r="AA271" s="12">
        <v>11</v>
      </c>
      <c r="AB271" s="12">
        <v>1</v>
      </c>
      <c r="AC271" s="22">
        <v>16</v>
      </c>
      <c r="AD271" s="12">
        <v>16</v>
      </c>
      <c r="AE271" s="12">
        <v>4</v>
      </c>
      <c r="AF271" s="29">
        <v>1</v>
      </c>
      <c r="AG271" s="12">
        <v>0</v>
      </c>
      <c r="AH271" s="12">
        <v>11</v>
      </c>
      <c r="AI271" s="162"/>
      <c r="AJ271" s="13" t="s">
        <v>120</v>
      </c>
      <c r="AK271" s="12">
        <v>30</v>
      </c>
      <c r="AL271" s="12">
        <v>16</v>
      </c>
      <c r="AM271" s="12">
        <v>10</v>
      </c>
      <c r="AN271" s="12">
        <v>0</v>
      </c>
      <c r="AO271" s="12">
        <v>0</v>
      </c>
      <c r="AP271" s="12">
        <v>14</v>
      </c>
      <c r="AQ271" s="12">
        <v>6</v>
      </c>
      <c r="AR271" s="12">
        <v>5</v>
      </c>
      <c r="AS271" s="135"/>
      <c r="AT271" s="139" t="s">
        <v>223</v>
      </c>
      <c r="AU271" s="139" t="s">
        <v>4405</v>
      </c>
      <c r="AV271" s="139">
        <v>50</v>
      </c>
    </row>
    <row r="272" spans="1:48">
      <c r="A272" s="162"/>
      <c r="B272" s="34" t="s">
        <v>102</v>
      </c>
      <c r="C272" s="35">
        <v>2</v>
      </c>
      <c r="D272" s="35">
        <v>2</v>
      </c>
      <c r="E272" s="35">
        <v>656</v>
      </c>
      <c r="F272" s="35">
        <v>361</v>
      </c>
      <c r="G272" s="35">
        <v>963</v>
      </c>
      <c r="H272" s="35">
        <v>546</v>
      </c>
      <c r="I272" s="35">
        <v>1676</v>
      </c>
      <c r="J272" s="35">
        <v>882</v>
      </c>
      <c r="K272" s="35">
        <v>3297</v>
      </c>
      <c r="L272" s="35">
        <v>1791</v>
      </c>
      <c r="M272" s="35">
        <v>1</v>
      </c>
      <c r="N272" s="35">
        <v>64</v>
      </c>
      <c r="O272" s="35">
        <v>77</v>
      </c>
      <c r="P272" s="35">
        <v>94</v>
      </c>
      <c r="Q272" s="35">
        <v>236</v>
      </c>
      <c r="R272" s="162"/>
      <c r="S272" s="34" t="s">
        <v>102</v>
      </c>
      <c r="T272" s="35">
        <v>96</v>
      </c>
      <c r="U272" s="35">
        <v>31</v>
      </c>
      <c r="V272" s="35">
        <v>0</v>
      </c>
      <c r="W272" s="35">
        <v>32</v>
      </c>
      <c r="X272" s="35">
        <v>0</v>
      </c>
      <c r="Y272" s="35">
        <v>11</v>
      </c>
      <c r="Z272" s="35">
        <v>140</v>
      </c>
      <c r="AA272" s="35">
        <v>13</v>
      </c>
      <c r="AB272" s="35">
        <v>2</v>
      </c>
      <c r="AC272" s="35">
        <v>166</v>
      </c>
      <c r="AD272" s="35">
        <v>159</v>
      </c>
      <c r="AE272" s="35">
        <v>98</v>
      </c>
      <c r="AF272" s="35">
        <v>3</v>
      </c>
      <c r="AG272" s="35">
        <v>1</v>
      </c>
      <c r="AH272" s="35">
        <v>104</v>
      </c>
      <c r="AI272" s="162"/>
      <c r="AJ272" s="34" t="s">
        <v>102</v>
      </c>
      <c r="AK272" s="35">
        <v>325</v>
      </c>
      <c r="AL272" s="35">
        <v>114</v>
      </c>
      <c r="AM272" s="35">
        <v>199</v>
      </c>
      <c r="AN272" s="35">
        <v>127</v>
      </c>
      <c r="AO272" s="35">
        <v>9</v>
      </c>
      <c r="AP272" s="35">
        <v>112</v>
      </c>
      <c r="AQ272" s="35">
        <v>79</v>
      </c>
      <c r="AR272" s="35">
        <v>67</v>
      </c>
      <c r="AS272" s="135"/>
      <c r="AT272" s="139" t="s">
        <v>223</v>
      </c>
      <c r="AU272" s="139" t="s">
        <v>4406</v>
      </c>
      <c r="AV272" s="139">
        <v>723</v>
      </c>
    </row>
    <row r="273" spans="1:48">
      <c r="A273" s="11" t="s">
        <v>132</v>
      </c>
      <c r="B273" s="13"/>
      <c r="C273" s="16"/>
      <c r="D273" s="18"/>
      <c r="E273" s="16"/>
      <c r="F273" s="16"/>
      <c r="G273" s="16"/>
      <c r="H273" s="16"/>
      <c r="I273" s="16"/>
      <c r="J273" s="16"/>
      <c r="K273" s="16"/>
      <c r="L273" s="16"/>
      <c r="M273" s="16"/>
      <c r="N273" s="16"/>
      <c r="O273" s="16"/>
      <c r="P273" s="16"/>
      <c r="Q273" s="16"/>
      <c r="R273" s="11" t="s">
        <v>132</v>
      </c>
      <c r="S273" s="13"/>
      <c r="T273" s="26"/>
      <c r="U273" s="26"/>
      <c r="V273" s="28"/>
      <c r="W273" s="26"/>
      <c r="X273" s="26"/>
      <c r="Y273" s="26"/>
      <c r="Z273" s="26"/>
      <c r="AA273" s="26"/>
      <c r="AB273" s="26"/>
      <c r="AC273" s="26"/>
      <c r="AD273" s="26"/>
      <c r="AE273" s="26"/>
      <c r="AF273" s="26"/>
      <c r="AG273" s="26"/>
      <c r="AH273" s="26"/>
      <c r="AI273" s="11" t="s">
        <v>132</v>
      </c>
      <c r="AJ273" s="13"/>
      <c r="AK273" s="16"/>
      <c r="AL273" s="18"/>
      <c r="AM273" s="16"/>
      <c r="AN273" s="16"/>
      <c r="AO273" s="16"/>
      <c r="AP273" s="16"/>
      <c r="AQ273" s="16"/>
      <c r="AR273" s="16"/>
      <c r="AS273" s="135"/>
      <c r="AT273" s="139" t="s">
        <v>132</v>
      </c>
      <c r="AU273" s="139" t="s">
        <v>132</v>
      </c>
      <c r="AV273" s="139">
        <v>0</v>
      </c>
    </row>
    <row r="274" spans="1:48">
      <c r="A274" s="162" t="s">
        <v>224</v>
      </c>
      <c r="B274" s="13" t="s">
        <v>119</v>
      </c>
      <c r="C274" s="12">
        <v>103</v>
      </c>
      <c r="D274" s="12">
        <v>51</v>
      </c>
      <c r="E274" s="12">
        <v>522</v>
      </c>
      <c r="F274" s="12">
        <v>294</v>
      </c>
      <c r="G274" s="12">
        <v>1799</v>
      </c>
      <c r="H274" s="12">
        <v>940</v>
      </c>
      <c r="I274" s="12">
        <v>1627</v>
      </c>
      <c r="J274" s="12">
        <v>859</v>
      </c>
      <c r="K274" s="29">
        <v>4051</v>
      </c>
      <c r="L274" s="29">
        <v>2144</v>
      </c>
      <c r="M274" s="12">
        <v>3</v>
      </c>
      <c r="N274" s="12">
        <v>32</v>
      </c>
      <c r="O274" s="12">
        <v>59</v>
      </c>
      <c r="P274" s="12">
        <v>54</v>
      </c>
      <c r="Q274" s="29">
        <v>148</v>
      </c>
      <c r="R274" s="162" t="s">
        <v>224</v>
      </c>
      <c r="S274" s="13" t="s">
        <v>119</v>
      </c>
      <c r="T274" s="29">
        <v>73</v>
      </c>
      <c r="U274" s="12">
        <v>15</v>
      </c>
      <c r="V274" s="12">
        <v>0</v>
      </c>
      <c r="W274" s="12">
        <v>3</v>
      </c>
      <c r="X274" s="12">
        <v>0</v>
      </c>
      <c r="Y274" s="12">
        <v>12</v>
      </c>
      <c r="Z274" s="12">
        <v>3</v>
      </c>
      <c r="AA274" s="12">
        <v>116</v>
      </c>
      <c r="AB274" s="12">
        <v>0</v>
      </c>
      <c r="AC274" s="22">
        <v>131</v>
      </c>
      <c r="AD274" s="12">
        <v>117</v>
      </c>
      <c r="AE274" s="12">
        <v>74</v>
      </c>
      <c r="AF274" s="29">
        <v>0</v>
      </c>
      <c r="AG274" s="12">
        <v>0</v>
      </c>
      <c r="AH274" s="12">
        <v>67</v>
      </c>
      <c r="AI274" s="162" t="s">
        <v>224</v>
      </c>
      <c r="AJ274" s="13" t="s">
        <v>119</v>
      </c>
      <c r="AK274" s="12">
        <v>431</v>
      </c>
      <c r="AL274" s="12">
        <v>161</v>
      </c>
      <c r="AM274" s="12">
        <v>118</v>
      </c>
      <c r="AN274" s="12">
        <v>65</v>
      </c>
      <c r="AO274" s="12">
        <v>19</v>
      </c>
      <c r="AP274" s="12">
        <v>76</v>
      </c>
      <c r="AQ274" s="12">
        <v>63</v>
      </c>
      <c r="AR274" s="12">
        <v>52</v>
      </c>
      <c r="AS274" s="135"/>
      <c r="AT274" s="139" t="s">
        <v>224</v>
      </c>
      <c r="AU274" s="139" t="s">
        <v>4407</v>
      </c>
      <c r="AV274" s="139">
        <v>667</v>
      </c>
    </row>
    <row r="275" spans="1:48">
      <c r="A275" s="162"/>
      <c r="B275" s="13" t="s">
        <v>120</v>
      </c>
      <c r="C275" s="12">
        <v>0</v>
      </c>
      <c r="D275" s="12">
        <v>0</v>
      </c>
      <c r="E275" s="12">
        <v>175</v>
      </c>
      <c r="F275" s="12">
        <v>93</v>
      </c>
      <c r="G275" s="12">
        <v>234</v>
      </c>
      <c r="H275" s="12">
        <v>135</v>
      </c>
      <c r="I275" s="12">
        <v>487</v>
      </c>
      <c r="J275" s="12">
        <v>254</v>
      </c>
      <c r="K275" s="29">
        <v>896</v>
      </c>
      <c r="L275" s="29">
        <v>482</v>
      </c>
      <c r="M275" s="12">
        <v>0</v>
      </c>
      <c r="N275" s="12">
        <v>6</v>
      </c>
      <c r="O275" s="12">
        <v>7</v>
      </c>
      <c r="P275" s="12">
        <v>13</v>
      </c>
      <c r="Q275" s="29">
        <v>26</v>
      </c>
      <c r="R275" s="162"/>
      <c r="S275" s="13" t="s">
        <v>120</v>
      </c>
      <c r="T275" s="29">
        <v>9</v>
      </c>
      <c r="U275" s="12">
        <v>4</v>
      </c>
      <c r="V275" s="12">
        <v>0</v>
      </c>
      <c r="W275" s="12">
        <v>3</v>
      </c>
      <c r="X275" s="12">
        <v>1</v>
      </c>
      <c r="Y275" s="12">
        <v>3</v>
      </c>
      <c r="Z275" s="12">
        <v>0</v>
      </c>
      <c r="AA275" s="12">
        <v>26</v>
      </c>
      <c r="AB275" s="12">
        <v>0</v>
      </c>
      <c r="AC275" s="22">
        <v>30</v>
      </c>
      <c r="AD275" s="12">
        <v>22</v>
      </c>
      <c r="AE275" s="12">
        <v>13</v>
      </c>
      <c r="AF275" s="29">
        <v>0</v>
      </c>
      <c r="AG275" s="12">
        <v>0</v>
      </c>
      <c r="AH275" s="12">
        <v>10</v>
      </c>
      <c r="AI275" s="162"/>
      <c r="AJ275" s="13" t="s">
        <v>120</v>
      </c>
      <c r="AK275" s="12">
        <v>156</v>
      </c>
      <c r="AL275" s="12">
        <v>65</v>
      </c>
      <c r="AM275" s="12">
        <v>22</v>
      </c>
      <c r="AN275" s="12">
        <v>0</v>
      </c>
      <c r="AO275" s="12">
        <v>5</v>
      </c>
      <c r="AP275" s="12">
        <v>12</v>
      </c>
      <c r="AQ275" s="12">
        <v>15</v>
      </c>
      <c r="AR275" s="12">
        <v>7</v>
      </c>
      <c r="AS275" s="135"/>
      <c r="AT275" s="139" t="s">
        <v>224</v>
      </c>
      <c r="AU275" s="139" t="s">
        <v>4408</v>
      </c>
      <c r="AV275" s="139">
        <v>200</v>
      </c>
    </row>
    <row r="276" spans="1:48">
      <c r="A276" s="162"/>
      <c r="B276" s="34" t="s">
        <v>102</v>
      </c>
      <c r="C276" s="35">
        <v>103</v>
      </c>
      <c r="D276" s="35">
        <v>51</v>
      </c>
      <c r="E276" s="35">
        <v>697</v>
      </c>
      <c r="F276" s="35">
        <v>387</v>
      </c>
      <c r="G276" s="35">
        <v>2033</v>
      </c>
      <c r="H276" s="35">
        <v>1075</v>
      </c>
      <c r="I276" s="35">
        <v>2114</v>
      </c>
      <c r="J276" s="35">
        <v>1113</v>
      </c>
      <c r="K276" s="35">
        <v>4947</v>
      </c>
      <c r="L276" s="35">
        <v>2626</v>
      </c>
      <c r="M276" s="35">
        <v>3</v>
      </c>
      <c r="N276" s="35">
        <v>38</v>
      </c>
      <c r="O276" s="35">
        <v>66</v>
      </c>
      <c r="P276" s="35">
        <v>67</v>
      </c>
      <c r="Q276" s="35">
        <v>174</v>
      </c>
      <c r="R276" s="162"/>
      <c r="S276" s="34" t="s">
        <v>102</v>
      </c>
      <c r="T276" s="35">
        <v>82</v>
      </c>
      <c r="U276" s="35">
        <v>19</v>
      </c>
      <c r="V276" s="35">
        <v>0</v>
      </c>
      <c r="W276" s="35">
        <v>6</v>
      </c>
      <c r="X276" s="35">
        <v>1</v>
      </c>
      <c r="Y276" s="35">
        <v>15</v>
      </c>
      <c r="Z276" s="35">
        <v>3</v>
      </c>
      <c r="AA276" s="35">
        <v>142</v>
      </c>
      <c r="AB276" s="35">
        <v>0</v>
      </c>
      <c r="AC276" s="35">
        <v>161</v>
      </c>
      <c r="AD276" s="35">
        <v>139</v>
      </c>
      <c r="AE276" s="35">
        <v>87</v>
      </c>
      <c r="AF276" s="35">
        <v>0</v>
      </c>
      <c r="AG276" s="35">
        <v>0</v>
      </c>
      <c r="AH276" s="35">
        <v>77</v>
      </c>
      <c r="AI276" s="162"/>
      <c r="AJ276" s="34" t="s">
        <v>102</v>
      </c>
      <c r="AK276" s="35">
        <v>587</v>
      </c>
      <c r="AL276" s="35">
        <v>226</v>
      </c>
      <c r="AM276" s="35">
        <v>140</v>
      </c>
      <c r="AN276" s="35">
        <v>65</v>
      </c>
      <c r="AO276" s="35">
        <v>24</v>
      </c>
      <c r="AP276" s="35">
        <v>88</v>
      </c>
      <c r="AQ276" s="35">
        <v>78</v>
      </c>
      <c r="AR276" s="35">
        <v>59</v>
      </c>
      <c r="AS276" s="135"/>
      <c r="AT276" s="139" t="s">
        <v>224</v>
      </c>
      <c r="AU276" s="139" t="s">
        <v>4409</v>
      </c>
      <c r="AV276" s="139">
        <v>867</v>
      </c>
    </row>
    <row r="277" spans="1:48">
      <c r="A277" s="162" t="s">
        <v>225</v>
      </c>
      <c r="B277" s="13" t="s">
        <v>119</v>
      </c>
      <c r="C277" s="12">
        <v>0</v>
      </c>
      <c r="D277" s="12">
        <v>0</v>
      </c>
      <c r="E277" s="12">
        <v>0</v>
      </c>
      <c r="F277" s="12">
        <v>0</v>
      </c>
      <c r="G277" s="12">
        <v>0</v>
      </c>
      <c r="H277" s="12">
        <v>0</v>
      </c>
      <c r="I277" s="12">
        <v>0</v>
      </c>
      <c r="J277" s="12">
        <v>0</v>
      </c>
      <c r="K277" s="29">
        <v>0</v>
      </c>
      <c r="L277" s="29">
        <v>0</v>
      </c>
      <c r="M277" s="12">
        <v>0</v>
      </c>
      <c r="N277" s="12">
        <v>0</v>
      </c>
      <c r="O277" s="12">
        <v>0</v>
      </c>
      <c r="P277" s="12">
        <v>0</v>
      </c>
      <c r="Q277" s="29">
        <v>0</v>
      </c>
      <c r="R277" s="162" t="s">
        <v>225</v>
      </c>
      <c r="S277" s="13" t="s">
        <v>119</v>
      </c>
      <c r="T277" s="29">
        <v>0</v>
      </c>
      <c r="U277" s="12">
        <v>0</v>
      </c>
      <c r="V277" s="12">
        <v>0</v>
      </c>
      <c r="W277" s="12">
        <v>0</v>
      </c>
      <c r="X277" s="12">
        <v>0</v>
      </c>
      <c r="Y277" s="12">
        <v>0</v>
      </c>
      <c r="Z277" s="12">
        <v>0</v>
      </c>
      <c r="AA277" s="12">
        <v>0</v>
      </c>
      <c r="AB277" s="12">
        <v>0</v>
      </c>
      <c r="AC277" s="22">
        <v>0</v>
      </c>
      <c r="AD277" s="12">
        <v>0</v>
      </c>
      <c r="AE277" s="12">
        <v>0</v>
      </c>
      <c r="AF277" s="29">
        <v>0</v>
      </c>
      <c r="AG277" s="12">
        <v>0</v>
      </c>
      <c r="AH277" s="12">
        <v>0</v>
      </c>
      <c r="AI277" s="162" t="s">
        <v>225</v>
      </c>
      <c r="AJ277" s="13" t="s">
        <v>119</v>
      </c>
      <c r="AK277" s="12">
        <v>0</v>
      </c>
      <c r="AL277" s="12">
        <v>0</v>
      </c>
      <c r="AM277" s="12">
        <v>0</v>
      </c>
      <c r="AN277" s="12">
        <v>0</v>
      </c>
      <c r="AO277" s="12">
        <v>0</v>
      </c>
      <c r="AP277" s="12">
        <v>0</v>
      </c>
      <c r="AQ277" s="12">
        <v>0</v>
      </c>
      <c r="AR277" s="12">
        <v>0</v>
      </c>
      <c r="AS277" s="135"/>
      <c r="AT277" s="139" t="s">
        <v>225</v>
      </c>
      <c r="AU277" s="139" t="s">
        <v>4410</v>
      </c>
      <c r="AV277" s="139">
        <v>0</v>
      </c>
    </row>
    <row r="278" spans="1:48">
      <c r="A278" s="162"/>
      <c r="B278" s="13" t="s">
        <v>120</v>
      </c>
      <c r="C278" s="12">
        <v>0</v>
      </c>
      <c r="D278" s="12">
        <v>0</v>
      </c>
      <c r="E278" s="12">
        <v>52</v>
      </c>
      <c r="F278" s="12">
        <v>18</v>
      </c>
      <c r="G278" s="12">
        <v>320</v>
      </c>
      <c r="H278" s="12">
        <v>176</v>
      </c>
      <c r="I278" s="12">
        <v>1043</v>
      </c>
      <c r="J278" s="12">
        <v>540</v>
      </c>
      <c r="K278" s="29">
        <v>1415</v>
      </c>
      <c r="L278" s="29">
        <v>734</v>
      </c>
      <c r="M278" s="12">
        <v>0</v>
      </c>
      <c r="N278" s="12">
        <v>2</v>
      </c>
      <c r="O278" s="12">
        <v>9</v>
      </c>
      <c r="P278" s="12">
        <v>22</v>
      </c>
      <c r="Q278" s="29">
        <v>33</v>
      </c>
      <c r="R278" s="162"/>
      <c r="S278" s="13" t="s">
        <v>120</v>
      </c>
      <c r="T278" s="29">
        <v>28</v>
      </c>
      <c r="U278" s="12">
        <v>26</v>
      </c>
      <c r="V278" s="12">
        <v>21</v>
      </c>
      <c r="W278" s="12">
        <v>0</v>
      </c>
      <c r="X278" s="12">
        <v>5</v>
      </c>
      <c r="Y278" s="12">
        <v>15</v>
      </c>
      <c r="Z278" s="12">
        <v>3</v>
      </c>
      <c r="AA278" s="12">
        <v>34</v>
      </c>
      <c r="AB278" s="12">
        <v>0</v>
      </c>
      <c r="AC278" s="22">
        <v>57</v>
      </c>
      <c r="AD278" s="12">
        <v>56</v>
      </c>
      <c r="AE278" s="12">
        <v>54</v>
      </c>
      <c r="AF278" s="29">
        <v>1</v>
      </c>
      <c r="AG278" s="12">
        <v>1</v>
      </c>
      <c r="AH278" s="12">
        <v>16</v>
      </c>
      <c r="AI278" s="162"/>
      <c r="AJ278" s="13" t="s">
        <v>120</v>
      </c>
      <c r="AK278" s="12">
        <v>801</v>
      </c>
      <c r="AL278" s="12">
        <v>560</v>
      </c>
      <c r="AM278" s="12">
        <v>33</v>
      </c>
      <c r="AN278" s="12">
        <v>59</v>
      </c>
      <c r="AO278" s="12">
        <v>39</v>
      </c>
      <c r="AP278" s="12">
        <v>57</v>
      </c>
      <c r="AQ278" s="12">
        <v>42</v>
      </c>
      <c r="AR278" s="12">
        <v>34</v>
      </c>
      <c r="AS278" s="135"/>
      <c r="AT278" s="139" t="s">
        <v>225</v>
      </c>
      <c r="AU278" s="139" t="s">
        <v>4411</v>
      </c>
      <c r="AV278" s="139">
        <v>867</v>
      </c>
    </row>
    <row r="279" spans="1:48">
      <c r="A279" s="162"/>
      <c r="B279" s="34" t="s">
        <v>102</v>
      </c>
      <c r="C279" s="35">
        <v>0</v>
      </c>
      <c r="D279" s="35">
        <v>0</v>
      </c>
      <c r="E279" s="35">
        <v>52</v>
      </c>
      <c r="F279" s="35">
        <v>18</v>
      </c>
      <c r="G279" s="35">
        <v>320</v>
      </c>
      <c r="H279" s="35">
        <v>176</v>
      </c>
      <c r="I279" s="35">
        <v>1043</v>
      </c>
      <c r="J279" s="35">
        <v>540</v>
      </c>
      <c r="K279" s="35">
        <v>1415</v>
      </c>
      <c r="L279" s="35">
        <v>734</v>
      </c>
      <c r="M279" s="35">
        <v>0</v>
      </c>
      <c r="N279" s="35">
        <v>2</v>
      </c>
      <c r="O279" s="35">
        <v>9</v>
      </c>
      <c r="P279" s="35">
        <v>22</v>
      </c>
      <c r="Q279" s="35">
        <v>33</v>
      </c>
      <c r="R279" s="162"/>
      <c r="S279" s="34" t="s">
        <v>102</v>
      </c>
      <c r="T279" s="35">
        <v>28</v>
      </c>
      <c r="U279" s="35">
        <v>26</v>
      </c>
      <c r="V279" s="35">
        <v>21</v>
      </c>
      <c r="W279" s="35">
        <v>0</v>
      </c>
      <c r="X279" s="35">
        <v>5</v>
      </c>
      <c r="Y279" s="35">
        <v>15</v>
      </c>
      <c r="Z279" s="35">
        <v>3</v>
      </c>
      <c r="AA279" s="35">
        <v>34</v>
      </c>
      <c r="AB279" s="35">
        <v>0</v>
      </c>
      <c r="AC279" s="35">
        <v>57</v>
      </c>
      <c r="AD279" s="35">
        <v>56</v>
      </c>
      <c r="AE279" s="35">
        <v>54</v>
      </c>
      <c r="AF279" s="35">
        <v>1</v>
      </c>
      <c r="AG279" s="35">
        <v>1</v>
      </c>
      <c r="AH279" s="35">
        <v>16</v>
      </c>
      <c r="AI279" s="162"/>
      <c r="AJ279" s="34" t="s">
        <v>102</v>
      </c>
      <c r="AK279" s="35">
        <v>801</v>
      </c>
      <c r="AL279" s="35">
        <v>560</v>
      </c>
      <c r="AM279" s="35">
        <v>33</v>
      </c>
      <c r="AN279" s="35">
        <v>59</v>
      </c>
      <c r="AO279" s="35">
        <v>39</v>
      </c>
      <c r="AP279" s="35">
        <v>57</v>
      </c>
      <c r="AQ279" s="35">
        <v>42</v>
      </c>
      <c r="AR279" s="35">
        <v>34</v>
      </c>
      <c r="AS279" s="135"/>
      <c r="AT279" s="139" t="s">
        <v>225</v>
      </c>
      <c r="AU279" s="139" t="s">
        <v>4412</v>
      </c>
      <c r="AV279" s="139">
        <v>867</v>
      </c>
    </row>
    <row r="280" spans="1:48">
      <c r="A280" s="162" t="s">
        <v>226</v>
      </c>
      <c r="B280" s="13" t="s">
        <v>119</v>
      </c>
      <c r="C280" s="12">
        <v>12</v>
      </c>
      <c r="D280" s="12">
        <v>7</v>
      </c>
      <c r="E280" s="12">
        <v>262</v>
      </c>
      <c r="F280" s="12">
        <v>132</v>
      </c>
      <c r="G280" s="12">
        <v>729</v>
      </c>
      <c r="H280" s="12">
        <v>372</v>
      </c>
      <c r="I280" s="12">
        <v>1112</v>
      </c>
      <c r="J280" s="12">
        <v>597</v>
      </c>
      <c r="K280" s="29">
        <v>2115</v>
      </c>
      <c r="L280" s="29">
        <v>1108</v>
      </c>
      <c r="M280" s="12">
        <v>3</v>
      </c>
      <c r="N280" s="12">
        <v>29</v>
      </c>
      <c r="O280" s="12">
        <v>55</v>
      </c>
      <c r="P280" s="12">
        <v>60</v>
      </c>
      <c r="Q280" s="29">
        <v>147</v>
      </c>
      <c r="R280" s="162" t="s">
        <v>226</v>
      </c>
      <c r="S280" s="13" t="s">
        <v>119</v>
      </c>
      <c r="T280" s="29">
        <v>61</v>
      </c>
      <c r="U280" s="12">
        <v>19</v>
      </c>
      <c r="V280" s="12">
        <v>3</v>
      </c>
      <c r="W280" s="12">
        <v>13</v>
      </c>
      <c r="X280" s="12">
        <v>0</v>
      </c>
      <c r="Y280" s="12">
        <v>15</v>
      </c>
      <c r="Z280" s="12">
        <v>2</v>
      </c>
      <c r="AA280" s="12">
        <v>61</v>
      </c>
      <c r="AB280" s="12">
        <v>0</v>
      </c>
      <c r="AC280" s="22">
        <v>78</v>
      </c>
      <c r="AD280" s="12">
        <v>73</v>
      </c>
      <c r="AE280" s="12">
        <v>51</v>
      </c>
      <c r="AF280" s="29">
        <v>0</v>
      </c>
      <c r="AG280" s="12">
        <v>0</v>
      </c>
      <c r="AH280" s="12">
        <v>65</v>
      </c>
      <c r="AI280" s="162" t="s">
        <v>226</v>
      </c>
      <c r="AJ280" s="13" t="s">
        <v>119</v>
      </c>
      <c r="AK280" s="12">
        <v>270</v>
      </c>
      <c r="AL280" s="12">
        <v>80</v>
      </c>
      <c r="AM280" s="12">
        <v>161</v>
      </c>
      <c r="AN280" s="12">
        <v>97</v>
      </c>
      <c r="AO280" s="12">
        <v>28</v>
      </c>
      <c r="AP280" s="12">
        <v>65</v>
      </c>
      <c r="AQ280" s="12">
        <v>48</v>
      </c>
      <c r="AR280" s="12">
        <v>45</v>
      </c>
      <c r="AS280" s="135"/>
      <c r="AT280" s="139" t="s">
        <v>226</v>
      </c>
      <c r="AU280" s="139" t="s">
        <v>4413</v>
      </c>
      <c r="AV280" s="139">
        <v>592</v>
      </c>
    </row>
    <row r="281" spans="1:48">
      <c r="A281" s="162"/>
      <c r="B281" s="13" t="s">
        <v>120</v>
      </c>
      <c r="C281" s="12">
        <v>0</v>
      </c>
      <c r="D281" s="12">
        <v>0</v>
      </c>
      <c r="E281" s="12">
        <v>0</v>
      </c>
      <c r="F281" s="12">
        <v>0</v>
      </c>
      <c r="G281" s="12">
        <v>0</v>
      </c>
      <c r="H281" s="12">
        <v>0</v>
      </c>
      <c r="I281" s="12">
        <v>0</v>
      </c>
      <c r="J281" s="12">
        <v>0</v>
      </c>
      <c r="K281" s="29">
        <v>0</v>
      </c>
      <c r="L281" s="29">
        <v>0</v>
      </c>
      <c r="M281" s="12">
        <v>0</v>
      </c>
      <c r="N281" s="12">
        <v>0</v>
      </c>
      <c r="O281" s="12">
        <v>0</v>
      </c>
      <c r="P281" s="12">
        <v>0</v>
      </c>
      <c r="Q281" s="29">
        <v>0</v>
      </c>
      <c r="R281" s="162"/>
      <c r="S281" s="13" t="s">
        <v>120</v>
      </c>
      <c r="T281" s="29">
        <v>0</v>
      </c>
      <c r="U281" s="12">
        <v>0</v>
      </c>
      <c r="V281" s="12">
        <v>0</v>
      </c>
      <c r="W281" s="12">
        <v>0</v>
      </c>
      <c r="X281" s="12">
        <v>0</v>
      </c>
      <c r="Y281" s="12">
        <v>0</v>
      </c>
      <c r="Z281" s="12">
        <v>0</v>
      </c>
      <c r="AA281" s="12">
        <v>0</v>
      </c>
      <c r="AB281" s="12">
        <v>0</v>
      </c>
      <c r="AC281" s="22">
        <v>0</v>
      </c>
      <c r="AD281" s="12">
        <v>0</v>
      </c>
      <c r="AE281" s="12">
        <v>0</v>
      </c>
      <c r="AF281" s="29">
        <v>0</v>
      </c>
      <c r="AG281" s="12">
        <v>0</v>
      </c>
      <c r="AH281" s="12">
        <v>0</v>
      </c>
      <c r="AI281" s="162"/>
      <c r="AJ281" s="13" t="s">
        <v>120</v>
      </c>
      <c r="AK281" s="12">
        <v>0</v>
      </c>
      <c r="AL281" s="12">
        <v>0</v>
      </c>
      <c r="AM281" s="12">
        <v>0</v>
      </c>
      <c r="AN281" s="12">
        <v>0</v>
      </c>
      <c r="AO281" s="12">
        <v>0</v>
      </c>
      <c r="AP281" s="12">
        <v>0</v>
      </c>
      <c r="AQ281" s="12">
        <v>0</v>
      </c>
      <c r="AR281" s="12">
        <v>0</v>
      </c>
      <c r="AS281" s="135"/>
      <c r="AT281" s="139" t="s">
        <v>226</v>
      </c>
      <c r="AU281" s="139" t="s">
        <v>4414</v>
      </c>
      <c r="AV281" s="139">
        <v>0</v>
      </c>
    </row>
    <row r="282" spans="1:48">
      <c r="A282" s="162"/>
      <c r="B282" s="34" t="s">
        <v>102</v>
      </c>
      <c r="C282" s="35">
        <v>12</v>
      </c>
      <c r="D282" s="35">
        <v>7</v>
      </c>
      <c r="E282" s="35">
        <v>262</v>
      </c>
      <c r="F282" s="35">
        <v>132</v>
      </c>
      <c r="G282" s="35">
        <v>729</v>
      </c>
      <c r="H282" s="35">
        <v>372</v>
      </c>
      <c r="I282" s="35">
        <v>1112</v>
      </c>
      <c r="J282" s="35">
        <v>597</v>
      </c>
      <c r="K282" s="35">
        <v>2115</v>
      </c>
      <c r="L282" s="35">
        <v>1108</v>
      </c>
      <c r="M282" s="35">
        <v>3</v>
      </c>
      <c r="N282" s="35">
        <v>29</v>
      </c>
      <c r="O282" s="35">
        <v>55</v>
      </c>
      <c r="P282" s="35">
        <v>60</v>
      </c>
      <c r="Q282" s="35">
        <v>147</v>
      </c>
      <c r="R282" s="162"/>
      <c r="S282" s="34" t="s">
        <v>102</v>
      </c>
      <c r="T282" s="35">
        <v>61</v>
      </c>
      <c r="U282" s="35">
        <v>19</v>
      </c>
      <c r="V282" s="35">
        <v>3</v>
      </c>
      <c r="W282" s="35">
        <v>13</v>
      </c>
      <c r="X282" s="35">
        <v>0</v>
      </c>
      <c r="Y282" s="35">
        <v>15</v>
      </c>
      <c r="Z282" s="35">
        <v>2</v>
      </c>
      <c r="AA282" s="35">
        <v>61</v>
      </c>
      <c r="AB282" s="35">
        <v>0</v>
      </c>
      <c r="AC282" s="35">
        <v>78</v>
      </c>
      <c r="AD282" s="35">
        <v>73</v>
      </c>
      <c r="AE282" s="35">
        <v>51</v>
      </c>
      <c r="AF282" s="35">
        <v>0</v>
      </c>
      <c r="AG282" s="35">
        <v>0</v>
      </c>
      <c r="AH282" s="35">
        <v>65</v>
      </c>
      <c r="AI282" s="162"/>
      <c r="AJ282" s="34" t="s">
        <v>102</v>
      </c>
      <c r="AK282" s="35">
        <v>270</v>
      </c>
      <c r="AL282" s="35">
        <v>80</v>
      </c>
      <c r="AM282" s="35">
        <v>161</v>
      </c>
      <c r="AN282" s="35">
        <v>97</v>
      </c>
      <c r="AO282" s="35">
        <v>28</v>
      </c>
      <c r="AP282" s="35">
        <v>65</v>
      </c>
      <c r="AQ282" s="35">
        <v>48</v>
      </c>
      <c r="AR282" s="35">
        <v>45</v>
      </c>
      <c r="AS282" s="135"/>
      <c r="AT282" s="139" t="s">
        <v>226</v>
      </c>
      <c r="AU282" s="139" t="s">
        <v>4415</v>
      </c>
      <c r="AV282" s="139">
        <v>592</v>
      </c>
    </row>
    <row r="283" spans="1:48">
      <c r="A283" s="162" t="s">
        <v>227</v>
      </c>
      <c r="B283" s="13" t="s">
        <v>119</v>
      </c>
      <c r="C283" s="12">
        <v>0</v>
      </c>
      <c r="D283" s="12">
        <v>0</v>
      </c>
      <c r="E283" s="12">
        <v>0</v>
      </c>
      <c r="F283" s="12">
        <v>0</v>
      </c>
      <c r="G283" s="12">
        <v>0</v>
      </c>
      <c r="H283" s="12">
        <v>0</v>
      </c>
      <c r="I283" s="12">
        <v>2383</v>
      </c>
      <c r="J283" s="12">
        <v>1282</v>
      </c>
      <c r="K283" s="29">
        <v>2383</v>
      </c>
      <c r="L283" s="29">
        <v>1282</v>
      </c>
      <c r="M283" s="12">
        <v>0</v>
      </c>
      <c r="N283" s="12">
        <v>0</v>
      </c>
      <c r="O283" s="12">
        <v>0</v>
      </c>
      <c r="P283" s="12">
        <v>72</v>
      </c>
      <c r="Q283" s="29">
        <v>72</v>
      </c>
      <c r="R283" s="162" t="s">
        <v>227</v>
      </c>
      <c r="S283" s="13" t="s">
        <v>119</v>
      </c>
      <c r="T283" s="29">
        <v>28</v>
      </c>
      <c r="U283" s="12">
        <v>10</v>
      </c>
      <c r="V283" s="12">
        <v>0</v>
      </c>
      <c r="W283" s="12">
        <v>42</v>
      </c>
      <c r="X283" s="12">
        <v>1</v>
      </c>
      <c r="Y283" s="12">
        <v>9</v>
      </c>
      <c r="Z283" s="12">
        <v>1</v>
      </c>
      <c r="AA283" s="12">
        <v>64</v>
      </c>
      <c r="AB283" s="12">
        <v>0</v>
      </c>
      <c r="AC283" s="22">
        <v>75</v>
      </c>
      <c r="AD283" s="12">
        <v>63</v>
      </c>
      <c r="AE283" s="12">
        <v>32</v>
      </c>
      <c r="AF283" s="29">
        <v>0</v>
      </c>
      <c r="AG283" s="12">
        <v>0</v>
      </c>
      <c r="AH283" s="12">
        <v>66</v>
      </c>
      <c r="AI283" s="162" t="s">
        <v>227</v>
      </c>
      <c r="AJ283" s="13" t="s">
        <v>119</v>
      </c>
      <c r="AK283" s="12">
        <v>327</v>
      </c>
      <c r="AL283" s="12">
        <v>167</v>
      </c>
      <c r="AM283" s="12">
        <v>39</v>
      </c>
      <c r="AN283" s="12">
        <v>44</v>
      </c>
      <c r="AO283" s="12">
        <v>10</v>
      </c>
      <c r="AP283" s="12">
        <v>107</v>
      </c>
      <c r="AQ283" s="12">
        <v>24</v>
      </c>
      <c r="AR283" s="12">
        <v>22</v>
      </c>
      <c r="AS283" s="135"/>
      <c r="AT283" s="139" t="s">
        <v>227</v>
      </c>
      <c r="AU283" s="139" t="s">
        <v>4416</v>
      </c>
      <c r="AV283" s="139">
        <v>405</v>
      </c>
    </row>
    <row r="284" spans="1:48">
      <c r="A284" s="162"/>
      <c r="B284" s="13" t="s">
        <v>120</v>
      </c>
      <c r="C284" s="12">
        <v>0</v>
      </c>
      <c r="D284" s="12">
        <v>0</v>
      </c>
      <c r="E284" s="12">
        <v>0</v>
      </c>
      <c r="F284" s="12">
        <v>0</v>
      </c>
      <c r="G284" s="12">
        <v>0</v>
      </c>
      <c r="H284" s="12">
        <v>0</v>
      </c>
      <c r="I284" s="12">
        <v>365</v>
      </c>
      <c r="J284" s="12">
        <v>195</v>
      </c>
      <c r="K284" s="29">
        <v>365</v>
      </c>
      <c r="L284" s="29">
        <v>195</v>
      </c>
      <c r="M284" s="12">
        <v>0</v>
      </c>
      <c r="N284" s="12">
        <v>0</v>
      </c>
      <c r="O284" s="12">
        <v>0</v>
      </c>
      <c r="P284" s="12">
        <v>13</v>
      </c>
      <c r="Q284" s="29">
        <v>13</v>
      </c>
      <c r="R284" s="162"/>
      <c r="S284" s="13" t="s">
        <v>120</v>
      </c>
      <c r="T284" s="29">
        <v>8</v>
      </c>
      <c r="U284" s="12">
        <v>7</v>
      </c>
      <c r="V284" s="12">
        <v>1</v>
      </c>
      <c r="W284" s="12">
        <v>3</v>
      </c>
      <c r="X284" s="12">
        <v>0</v>
      </c>
      <c r="Y284" s="12">
        <v>3</v>
      </c>
      <c r="Z284" s="12">
        <v>2</v>
      </c>
      <c r="AA284" s="12">
        <v>8</v>
      </c>
      <c r="AB284" s="12">
        <v>0</v>
      </c>
      <c r="AC284" s="22">
        <v>13</v>
      </c>
      <c r="AD284" s="12">
        <v>12</v>
      </c>
      <c r="AE284" s="12">
        <v>8</v>
      </c>
      <c r="AF284" s="29">
        <v>0</v>
      </c>
      <c r="AG284" s="12">
        <v>0</v>
      </c>
      <c r="AH284" s="12">
        <v>9</v>
      </c>
      <c r="AI284" s="162"/>
      <c r="AJ284" s="13" t="s">
        <v>120</v>
      </c>
      <c r="AK284" s="12">
        <v>182</v>
      </c>
      <c r="AL284" s="12">
        <v>63</v>
      </c>
      <c r="AM284" s="12">
        <v>38</v>
      </c>
      <c r="AN284" s="12">
        <v>4</v>
      </c>
      <c r="AO284" s="12">
        <v>9</v>
      </c>
      <c r="AP284" s="12">
        <v>18</v>
      </c>
      <c r="AQ284" s="12">
        <v>10</v>
      </c>
      <c r="AR284" s="12">
        <v>10</v>
      </c>
      <c r="AS284" s="135"/>
      <c r="AT284" s="139" t="s">
        <v>227</v>
      </c>
      <c r="AU284" s="139" t="s">
        <v>4417</v>
      </c>
      <c r="AV284" s="139">
        <v>258</v>
      </c>
    </row>
    <row r="285" spans="1:48">
      <c r="A285" s="162"/>
      <c r="B285" s="34" t="s">
        <v>102</v>
      </c>
      <c r="C285" s="35">
        <v>0</v>
      </c>
      <c r="D285" s="35">
        <v>0</v>
      </c>
      <c r="E285" s="35">
        <v>0</v>
      </c>
      <c r="F285" s="35">
        <v>0</v>
      </c>
      <c r="G285" s="35">
        <v>0</v>
      </c>
      <c r="H285" s="35">
        <v>0</v>
      </c>
      <c r="I285" s="35">
        <v>2748</v>
      </c>
      <c r="J285" s="35">
        <v>1477</v>
      </c>
      <c r="K285" s="35">
        <v>2748</v>
      </c>
      <c r="L285" s="35">
        <v>1477</v>
      </c>
      <c r="M285" s="35">
        <v>0</v>
      </c>
      <c r="N285" s="35">
        <v>0</v>
      </c>
      <c r="O285" s="35">
        <v>0</v>
      </c>
      <c r="P285" s="35">
        <v>85</v>
      </c>
      <c r="Q285" s="35">
        <v>85</v>
      </c>
      <c r="R285" s="162"/>
      <c r="S285" s="34" t="s">
        <v>102</v>
      </c>
      <c r="T285" s="35">
        <v>36</v>
      </c>
      <c r="U285" s="35">
        <v>17</v>
      </c>
      <c r="V285" s="35">
        <v>1</v>
      </c>
      <c r="W285" s="35">
        <v>45</v>
      </c>
      <c r="X285" s="35">
        <v>1</v>
      </c>
      <c r="Y285" s="35">
        <v>12</v>
      </c>
      <c r="Z285" s="35">
        <v>3</v>
      </c>
      <c r="AA285" s="35">
        <v>72</v>
      </c>
      <c r="AB285" s="35">
        <v>0</v>
      </c>
      <c r="AC285" s="35">
        <v>88</v>
      </c>
      <c r="AD285" s="35">
        <v>75</v>
      </c>
      <c r="AE285" s="35">
        <v>40</v>
      </c>
      <c r="AF285" s="35">
        <v>0</v>
      </c>
      <c r="AG285" s="35">
        <v>0</v>
      </c>
      <c r="AH285" s="35">
        <v>75</v>
      </c>
      <c r="AI285" s="162"/>
      <c r="AJ285" s="34" t="s">
        <v>102</v>
      </c>
      <c r="AK285" s="35">
        <v>509</v>
      </c>
      <c r="AL285" s="35">
        <v>230</v>
      </c>
      <c r="AM285" s="35">
        <v>77</v>
      </c>
      <c r="AN285" s="35">
        <v>48</v>
      </c>
      <c r="AO285" s="35">
        <v>19</v>
      </c>
      <c r="AP285" s="35">
        <v>125</v>
      </c>
      <c r="AQ285" s="35">
        <v>34</v>
      </c>
      <c r="AR285" s="35">
        <v>32</v>
      </c>
      <c r="AS285" s="135"/>
      <c r="AT285" s="139" t="s">
        <v>227</v>
      </c>
      <c r="AU285" s="139" t="s">
        <v>4418</v>
      </c>
      <c r="AV285" s="139">
        <v>663</v>
      </c>
    </row>
    <row r="286" spans="1:48">
      <c r="A286" s="162" t="s">
        <v>4</v>
      </c>
      <c r="B286" s="13" t="s">
        <v>119</v>
      </c>
      <c r="C286" s="12">
        <v>0</v>
      </c>
      <c r="D286" s="12">
        <v>0</v>
      </c>
      <c r="E286" s="12">
        <v>805</v>
      </c>
      <c r="F286" s="12">
        <v>405</v>
      </c>
      <c r="G286" s="12">
        <v>1145</v>
      </c>
      <c r="H286" s="12">
        <v>610</v>
      </c>
      <c r="I286" s="12">
        <v>1384</v>
      </c>
      <c r="J286" s="12">
        <v>712</v>
      </c>
      <c r="K286" s="29">
        <v>3334</v>
      </c>
      <c r="L286" s="29">
        <v>1727</v>
      </c>
      <c r="M286" s="12">
        <v>0</v>
      </c>
      <c r="N286" s="12">
        <v>79</v>
      </c>
      <c r="O286" s="12">
        <v>87</v>
      </c>
      <c r="P286" s="12">
        <v>85</v>
      </c>
      <c r="Q286" s="29">
        <v>251</v>
      </c>
      <c r="R286" s="162" t="s">
        <v>4</v>
      </c>
      <c r="S286" s="13" t="s">
        <v>119</v>
      </c>
      <c r="T286" s="29">
        <v>90</v>
      </c>
      <c r="U286" s="12">
        <v>15</v>
      </c>
      <c r="V286" s="12">
        <v>0</v>
      </c>
      <c r="W286" s="12">
        <v>2</v>
      </c>
      <c r="X286" s="12">
        <v>0</v>
      </c>
      <c r="Y286" s="12">
        <v>9</v>
      </c>
      <c r="Z286" s="12">
        <v>2</v>
      </c>
      <c r="AA286" s="12">
        <v>136</v>
      </c>
      <c r="AB286" s="12">
        <v>0</v>
      </c>
      <c r="AC286" s="22">
        <v>147</v>
      </c>
      <c r="AD286" s="12">
        <v>90</v>
      </c>
      <c r="AE286" s="12">
        <v>118</v>
      </c>
      <c r="AF286" s="29">
        <v>0</v>
      </c>
      <c r="AG286" s="12">
        <v>0</v>
      </c>
      <c r="AH286" s="12">
        <v>85</v>
      </c>
      <c r="AI286" s="162" t="s">
        <v>4</v>
      </c>
      <c r="AJ286" s="13" t="s">
        <v>119</v>
      </c>
      <c r="AK286" s="12">
        <v>634</v>
      </c>
      <c r="AL286" s="12">
        <v>247</v>
      </c>
      <c r="AM286" s="12">
        <v>175</v>
      </c>
      <c r="AN286" s="12">
        <v>29</v>
      </c>
      <c r="AO286" s="12">
        <v>14</v>
      </c>
      <c r="AP286" s="12">
        <v>89</v>
      </c>
      <c r="AQ286" s="12">
        <v>73</v>
      </c>
      <c r="AR286" s="12">
        <v>65</v>
      </c>
      <c r="AS286" s="135"/>
      <c r="AT286" s="139" t="s">
        <v>4</v>
      </c>
      <c r="AU286" s="139" t="s">
        <v>4419</v>
      </c>
      <c r="AV286" s="139">
        <v>984</v>
      </c>
    </row>
    <row r="287" spans="1:48">
      <c r="A287" s="162"/>
      <c r="B287" s="13" t="s">
        <v>120</v>
      </c>
      <c r="C287" s="12">
        <v>0</v>
      </c>
      <c r="D287" s="12">
        <v>0</v>
      </c>
      <c r="E287" s="12">
        <v>0</v>
      </c>
      <c r="F287" s="12">
        <v>0</v>
      </c>
      <c r="G287" s="12">
        <v>0</v>
      </c>
      <c r="H287" s="12">
        <v>0</v>
      </c>
      <c r="I287" s="12">
        <v>0</v>
      </c>
      <c r="J287" s="12">
        <v>0</v>
      </c>
      <c r="K287" s="29">
        <v>0</v>
      </c>
      <c r="L287" s="29">
        <v>0</v>
      </c>
      <c r="M287" s="12">
        <v>0</v>
      </c>
      <c r="N287" s="12">
        <v>0</v>
      </c>
      <c r="O287" s="12">
        <v>0</v>
      </c>
      <c r="P287" s="12">
        <v>0</v>
      </c>
      <c r="Q287" s="29">
        <v>0</v>
      </c>
      <c r="R287" s="162"/>
      <c r="S287" s="13" t="s">
        <v>120</v>
      </c>
      <c r="T287" s="29">
        <v>0</v>
      </c>
      <c r="U287" s="12">
        <v>0</v>
      </c>
      <c r="V287" s="12">
        <v>0</v>
      </c>
      <c r="W287" s="12">
        <v>0</v>
      </c>
      <c r="X287" s="12">
        <v>0</v>
      </c>
      <c r="Y287" s="12">
        <v>0</v>
      </c>
      <c r="Z287" s="12">
        <v>0</v>
      </c>
      <c r="AA287" s="12">
        <v>0</v>
      </c>
      <c r="AB287" s="12">
        <v>0</v>
      </c>
      <c r="AC287" s="22">
        <v>0</v>
      </c>
      <c r="AD287" s="12">
        <v>0</v>
      </c>
      <c r="AE287" s="12">
        <v>0</v>
      </c>
      <c r="AF287" s="29">
        <v>0</v>
      </c>
      <c r="AG287" s="12">
        <v>0</v>
      </c>
      <c r="AH287" s="12">
        <v>0</v>
      </c>
      <c r="AI287" s="162"/>
      <c r="AJ287" s="13" t="s">
        <v>120</v>
      </c>
      <c r="AK287" s="12">
        <v>0</v>
      </c>
      <c r="AL287" s="12">
        <v>0</v>
      </c>
      <c r="AM287" s="12">
        <v>0</v>
      </c>
      <c r="AN287" s="12">
        <v>0</v>
      </c>
      <c r="AO287" s="12">
        <v>0</v>
      </c>
      <c r="AP287" s="12">
        <v>0</v>
      </c>
      <c r="AQ287" s="12">
        <v>0</v>
      </c>
      <c r="AR287" s="12">
        <v>0</v>
      </c>
      <c r="AS287" s="135"/>
      <c r="AT287" s="139" t="s">
        <v>4</v>
      </c>
      <c r="AU287" s="139" t="s">
        <v>4420</v>
      </c>
      <c r="AV287" s="139">
        <v>0</v>
      </c>
    </row>
    <row r="288" spans="1:48">
      <c r="A288" s="162"/>
      <c r="B288" s="34" t="s">
        <v>102</v>
      </c>
      <c r="C288" s="35">
        <v>0</v>
      </c>
      <c r="D288" s="35">
        <v>0</v>
      </c>
      <c r="E288" s="35">
        <v>805</v>
      </c>
      <c r="F288" s="35">
        <v>405</v>
      </c>
      <c r="G288" s="35">
        <v>1145</v>
      </c>
      <c r="H288" s="35">
        <v>610</v>
      </c>
      <c r="I288" s="35">
        <v>1384</v>
      </c>
      <c r="J288" s="35">
        <v>712</v>
      </c>
      <c r="K288" s="35">
        <v>3334</v>
      </c>
      <c r="L288" s="35">
        <v>1727</v>
      </c>
      <c r="M288" s="35">
        <v>0</v>
      </c>
      <c r="N288" s="35">
        <v>79</v>
      </c>
      <c r="O288" s="35">
        <v>87</v>
      </c>
      <c r="P288" s="35">
        <v>85</v>
      </c>
      <c r="Q288" s="35">
        <v>251</v>
      </c>
      <c r="R288" s="162"/>
      <c r="S288" s="34" t="s">
        <v>102</v>
      </c>
      <c r="T288" s="35">
        <v>90</v>
      </c>
      <c r="U288" s="35">
        <v>15</v>
      </c>
      <c r="V288" s="35">
        <v>0</v>
      </c>
      <c r="W288" s="35">
        <v>2</v>
      </c>
      <c r="X288" s="35">
        <v>0</v>
      </c>
      <c r="Y288" s="35">
        <v>9</v>
      </c>
      <c r="Z288" s="35">
        <v>2</v>
      </c>
      <c r="AA288" s="35">
        <v>136</v>
      </c>
      <c r="AB288" s="35">
        <v>0</v>
      </c>
      <c r="AC288" s="35">
        <v>147</v>
      </c>
      <c r="AD288" s="35">
        <v>90</v>
      </c>
      <c r="AE288" s="35">
        <v>118</v>
      </c>
      <c r="AF288" s="35">
        <v>0</v>
      </c>
      <c r="AG288" s="35">
        <v>0</v>
      </c>
      <c r="AH288" s="35">
        <v>85</v>
      </c>
      <c r="AI288" s="162"/>
      <c r="AJ288" s="34" t="s">
        <v>102</v>
      </c>
      <c r="AK288" s="35">
        <v>634</v>
      </c>
      <c r="AL288" s="35">
        <v>247</v>
      </c>
      <c r="AM288" s="35">
        <v>175</v>
      </c>
      <c r="AN288" s="35">
        <v>29</v>
      </c>
      <c r="AO288" s="35">
        <v>14</v>
      </c>
      <c r="AP288" s="35">
        <v>89</v>
      </c>
      <c r="AQ288" s="35">
        <v>73</v>
      </c>
      <c r="AR288" s="35">
        <v>65</v>
      </c>
      <c r="AS288" s="135"/>
      <c r="AT288" s="139" t="s">
        <v>4</v>
      </c>
      <c r="AU288" s="139" t="s">
        <v>4421</v>
      </c>
      <c r="AV288" s="139">
        <v>984</v>
      </c>
    </row>
    <row r="289" spans="1:48">
      <c r="A289" s="162" t="s">
        <v>228</v>
      </c>
      <c r="B289" s="13" t="s">
        <v>119</v>
      </c>
      <c r="C289" s="12">
        <v>0</v>
      </c>
      <c r="D289" s="12">
        <v>0</v>
      </c>
      <c r="E289" s="12">
        <v>83</v>
      </c>
      <c r="F289" s="12">
        <v>42</v>
      </c>
      <c r="G289" s="12">
        <v>172</v>
      </c>
      <c r="H289" s="12">
        <v>88</v>
      </c>
      <c r="I289" s="12">
        <v>160</v>
      </c>
      <c r="J289" s="12">
        <v>90</v>
      </c>
      <c r="K289" s="29">
        <v>415</v>
      </c>
      <c r="L289" s="29">
        <v>220</v>
      </c>
      <c r="M289" s="12">
        <v>0</v>
      </c>
      <c r="N289" s="12">
        <v>6</v>
      </c>
      <c r="O289" s="12">
        <v>10</v>
      </c>
      <c r="P289" s="12">
        <v>10</v>
      </c>
      <c r="Q289" s="29">
        <v>26</v>
      </c>
      <c r="R289" s="162" t="s">
        <v>228</v>
      </c>
      <c r="S289" s="13" t="s">
        <v>119</v>
      </c>
      <c r="T289" s="29">
        <v>10</v>
      </c>
      <c r="U289" s="12">
        <v>0</v>
      </c>
      <c r="V289" s="12">
        <v>0</v>
      </c>
      <c r="W289" s="12">
        <v>0</v>
      </c>
      <c r="X289" s="12">
        <v>0</v>
      </c>
      <c r="Y289" s="12">
        <v>0</v>
      </c>
      <c r="Z289" s="12">
        <v>3</v>
      </c>
      <c r="AA289" s="12">
        <v>13</v>
      </c>
      <c r="AB289" s="12">
        <v>0</v>
      </c>
      <c r="AC289" s="22">
        <v>16</v>
      </c>
      <c r="AD289" s="12">
        <v>13</v>
      </c>
      <c r="AE289" s="12">
        <v>15</v>
      </c>
      <c r="AF289" s="29">
        <v>0</v>
      </c>
      <c r="AG289" s="12">
        <v>0</v>
      </c>
      <c r="AH289" s="12">
        <v>10</v>
      </c>
      <c r="AI289" s="162" t="s">
        <v>228</v>
      </c>
      <c r="AJ289" s="13" t="s">
        <v>119</v>
      </c>
      <c r="AK289" s="12">
        <v>60</v>
      </c>
      <c r="AL289" s="12">
        <v>16</v>
      </c>
      <c r="AM289" s="12">
        <v>49</v>
      </c>
      <c r="AN289" s="12">
        <v>0</v>
      </c>
      <c r="AO289" s="12">
        <v>3</v>
      </c>
      <c r="AP289" s="12">
        <v>10</v>
      </c>
      <c r="AQ289" s="12">
        <v>2</v>
      </c>
      <c r="AR289" s="12">
        <v>3</v>
      </c>
      <c r="AS289" s="135"/>
      <c r="AT289" s="139" t="s">
        <v>228</v>
      </c>
      <c r="AU289" s="139" t="s">
        <v>4422</v>
      </c>
      <c r="AV289" s="139">
        <v>158</v>
      </c>
    </row>
    <row r="290" spans="1:48">
      <c r="A290" s="162"/>
      <c r="B290" s="13" t="s">
        <v>120</v>
      </c>
      <c r="C290" s="12">
        <v>0</v>
      </c>
      <c r="D290" s="12">
        <v>0</v>
      </c>
      <c r="E290" s="12">
        <v>96</v>
      </c>
      <c r="F290" s="12">
        <v>50</v>
      </c>
      <c r="G290" s="12">
        <v>108</v>
      </c>
      <c r="H290" s="12">
        <v>44</v>
      </c>
      <c r="I290" s="12">
        <v>101</v>
      </c>
      <c r="J290" s="12">
        <v>42</v>
      </c>
      <c r="K290" s="29">
        <v>305</v>
      </c>
      <c r="L290" s="29">
        <v>136</v>
      </c>
      <c r="M290" s="12">
        <v>0</v>
      </c>
      <c r="N290" s="12">
        <v>7</v>
      </c>
      <c r="O290" s="12">
        <v>7</v>
      </c>
      <c r="P290" s="12">
        <v>7</v>
      </c>
      <c r="Q290" s="29">
        <v>21</v>
      </c>
      <c r="R290" s="162"/>
      <c r="S290" s="13" t="s">
        <v>120</v>
      </c>
      <c r="T290" s="29">
        <v>8</v>
      </c>
      <c r="U290" s="12">
        <v>0</v>
      </c>
      <c r="V290" s="12">
        <v>0</v>
      </c>
      <c r="W290" s="12">
        <v>0</v>
      </c>
      <c r="X290" s="12">
        <v>0</v>
      </c>
      <c r="Y290" s="12">
        <v>1</v>
      </c>
      <c r="Z290" s="12">
        <v>0</v>
      </c>
      <c r="AA290" s="12">
        <v>12</v>
      </c>
      <c r="AB290" s="12">
        <v>0</v>
      </c>
      <c r="AC290" s="22">
        <v>13</v>
      </c>
      <c r="AD290" s="12">
        <v>10</v>
      </c>
      <c r="AE290" s="12">
        <v>11</v>
      </c>
      <c r="AF290" s="29">
        <v>0</v>
      </c>
      <c r="AG290" s="12">
        <v>0</v>
      </c>
      <c r="AH290" s="12">
        <v>7</v>
      </c>
      <c r="AI290" s="162"/>
      <c r="AJ290" s="13" t="s">
        <v>120</v>
      </c>
      <c r="AK290" s="12">
        <v>60</v>
      </c>
      <c r="AL290" s="12">
        <v>24</v>
      </c>
      <c r="AM290" s="12">
        <v>0</v>
      </c>
      <c r="AN290" s="12">
        <v>0</v>
      </c>
      <c r="AO290" s="12">
        <v>0</v>
      </c>
      <c r="AP290" s="12">
        <v>8</v>
      </c>
      <c r="AQ290" s="12">
        <v>6</v>
      </c>
      <c r="AR290" s="12">
        <v>4</v>
      </c>
      <c r="AS290" s="135"/>
      <c r="AT290" s="139" t="s">
        <v>228</v>
      </c>
      <c r="AU290" s="139" t="s">
        <v>4423</v>
      </c>
      <c r="AV290" s="139">
        <v>60</v>
      </c>
    </row>
    <row r="291" spans="1:48">
      <c r="A291" s="162"/>
      <c r="B291" s="34" t="s">
        <v>102</v>
      </c>
      <c r="C291" s="35">
        <v>0</v>
      </c>
      <c r="D291" s="35">
        <v>0</v>
      </c>
      <c r="E291" s="35">
        <v>179</v>
      </c>
      <c r="F291" s="35">
        <v>92</v>
      </c>
      <c r="G291" s="35">
        <v>280</v>
      </c>
      <c r="H291" s="35">
        <v>132</v>
      </c>
      <c r="I291" s="35">
        <v>261</v>
      </c>
      <c r="J291" s="35">
        <v>132</v>
      </c>
      <c r="K291" s="35">
        <v>720</v>
      </c>
      <c r="L291" s="35">
        <v>356</v>
      </c>
      <c r="M291" s="35">
        <v>0</v>
      </c>
      <c r="N291" s="35">
        <v>13</v>
      </c>
      <c r="O291" s="35">
        <v>17</v>
      </c>
      <c r="P291" s="35">
        <v>17</v>
      </c>
      <c r="Q291" s="35">
        <v>47</v>
      </c>
      <c r="R291" s="162"/>
      <c r="S291" s="34" t="s">
        <v>102</v>
      </c>
      <c r="T291" s="35">
        <v>18</v>
      </c>
      <c r="U291" s="35">
        <v>0</v>
      </c>
      <c r="V291" s="35">
        <v>0</v>
      </c>
      <c r="W291" s="35">
        <v>0</v>
      </c>
      <c r="X291" s="35">
        <v>0</v>
      </c>
      <c r="Y291" s="35">
        <v>1</v>
      </c>
      <c r="Z291" s="35">
        <v>3</v>
      </c>
      <c r="AA291" s="35">
        <v>25</v>
      </c>
      <c r="AB291" s="35">
        <v>0</v>
      </c>
      <c r="AC291" s="35">
        <v>29</v>
      </c>
      <c r="AD291" s="35">
        <v>23</v>
      </c>
      <c r="AE291" s="35">
        <v>26</v>
      </c>
      <c r="AF291" s="35">
        <v>0</v>
      </c>
      <c r="AG291" s="35">
        <v>0</v>
      </c>
      <c r="AH291" s="35">
        <v>17</v>
      </c>
      <c r="AI291" s="162"/>
      <c r="AJ291" s="34" t="s">
        <v>102</v>
      </c>
      <c r="AK291" s="35">
        <v>120</v>
      </c>
      <c r="AL291" s="35">
        <v>40</v>
      </c>
      <c r="AM291" s="35">
        <v>49</v>
      </c>
      <c r="AN291" s="35">
        <v>0</v>
      </c>
      <c r="AO291" s="35">
        <v>3</v>
      </c>
      <c r="AP291" s="35">
        <v>18</v>
      </c>
      <c r="AQ291" s="35">
        <v>8</v>
      </c>
      <c r="AR291" s="35">
        <v>7</v>
      </c>
      <c r="AS291" s="135"/>
      <c r="AT291" s="139" t="s">
        <v>228</v>
      </c>
      <c r="AU291" s="139" t="s">
        <v>4424</v>
      </c>
      <c r="AV291" s="139">
        <v>218</v>
      </c>
    </row>
    <row r="292" spans="1:48">
      <c r="A292" s="11" t="s">
        <v>135</v>
      </c>
      <c r="B292" s="13"/>
      <c r="C292" s="30"/>
      <c r="D292" s="17"/>
      <c r="E292" s="30"/>
      <c r="F292" s="30"/>
      <c r="G292" s="30"/>
      <c r="H292" s="30"/>
      <c r="I292" s="30"/>
      <c r="J292" s="30"/>
      <c r="K292" s="11"/>
      <c r="L292" s="11"/>
      <c r="M292" s="13"/>
      <c r="N292" s="13"/>
      <c r="O292" s="30"/>
      <c r="P292" s="30"/>
      <c r="Q292" s="11"/>
      <c r="R292" s="11" t="s">
        <v>135</v>
      </c>
      <c r="S292" s="13"/>
      <c r="T292" s="33"/>
      <c r="U292" s="33"/>
      <c r="V292" s="27"/>
      <c r="W292" s="23"/>
      <c r="X292" s="23"/>
      <c r="Y292" s="33"/>
      <c r="Z292" s="23"/>
      <c r="AA292" s="23"/>
      <c r="AB292" s="23"/>
      <c r="AC292" s="26"/>
      <c r="AD292" s="23"/>
      <c r="AE292" s="23"/>
      <c r="AF292" s="26"/>
      <c r="AG292" s="23"/>
      <c r="AH292" s="26"/>
      <c r="AI292" s="11" t="s">
        <v>135</v>
      </c>
      <c r="AJ292" s="13"/>
      <c r="AK292" s="30"/>
      <c r="AL292" s="17"/>
      <c r="AM292" s="30"/>
      <c r="AN292" s="30"/>
      <c r="AO292" s="30"/>
      <c r="AP292" s="30"/>
      <c r="AQ292" s="30"/>
      <c r="AR292" s="30"/>
      <c r="AS292" s="135"/>
      <c r="AT292" s="139" t="s">
        <v>135</v>
      </c>
      <c r="AU292" s="139" t="s">
        <v>135</v>
      </c>
      <c r="AV292" s="139">
        <v>0</v>
      </c>
    </row>
    <row r="293" spans="1:48">
      <c r="A293" s="162" t="s">
        <v>229</v>
      </c>
      <c r="B293" s="13" t="s">
        <v>119</v>
      </c>
      <c r="C293" s="12">
        <v>11</v>
      </c>
      <c r="D293" s="12">
        <v>7</v>
      </c>
      <c r="E293" s="12">
        <v>273</v>
      </c>
      <c r="F293" s="12">
        <v>156</v>
      </c>
      <c r="G293" s="12">
        <v>728</v>
      </c>
      <c r="H293" s="12">
        <v>381</v>
      </c>
      <c r="I293" s="12">
        <v>1423</v>
      </c>
      <c r="J293" s="12">
        <v>760</v>
      </c>
      <c r="K293" s="29">
        <v>2435</v>
      </c>
      <c r="L293" s="29">
        <v>1304</v>
      </c>
      <c r="M293" s="12">
        <v>2</v>
      </c>
      <c r="N293" s="12">
        <v>30</v>
      </c>
      <c r="O293" s="12">
        <v>43</v>
      </c>
      <c r="P293" s="12">
        <v>64</v>
      </c>
      <c r="Q293" s="29">
        <v>139</v>
      </c>
      <c r="R293" s="162" t="s">
        <v>229</v>
      </c>
      <c r="S293" s="13" t="s">
        <v>119</v>
      </c>
      <c r="T293" s="29">
        <v>66</v>
      </c>
      <c r="U293" s="12">
        <v>10</v>
      </c>
      <c r="V293" s="12">
        <v>0</v>
      </c>
      <c r="W293" s="12">
        <v>11</v>
      </c>
      <c r="X293" s="12">
        <v>0</v>
      </c>
      <c r="Y293" s="12">
        <v>17</v>
      </c>
      <c r="Z293" s="12">
        <v>1</v>
      </c>
      <c r="AA293" s="12">
        <v>60</v>
      </c>
      <c r="AB293" s="12">
        <v>0</v>
      </c>
      <c r="AC293" s="22">
        <v>78</v>
      </c>
      <c r="AD293" s="12">
        <v>63</v>
      </c>
      <c r="AE293" s="12">
        <v>25</v>
      </c>
      <c r="AF293" s="29">
        <v>66</v>
      </c>
      <c r="AG293" s="12">
        <v>25</v>
      </c>
      <c r="AH293" s="12">
        <v>67</v>
      </c>
      <c r="AI293" s="162" t="s">
        <v>229</v>
      </c>
      <c r="AJ293" s="13" t="s">
        <v>119</v>
      </c>
      <c r="AK293" s="12">
        <v>232</v>
      </c>
      <c r="AL293" s="12">
        <v>66</v>
      </c>
      <c r="AM293" s="12">
        <v>151</v>
      </c>
      <c r="AN293" s="12">
        <v>73</v>
      </c>
      <c r="AO293" s="12">
        <v>8</v>
      </c>
      <c r="AP293" s="12">
        <v>63</v>
      </c>
      <c r="AQ293" s="12">
        <v>43</v>
      </c>
      <c r="AR293" s="12">
        <v>42</v>
      </c>
      <c r="AS293" s="135"/>
      <c r="AT293" s="139" t="s">
        <v>229</v>
      </c>
      <c r="AU293" s="139" t="s">
        <v>4425</v>
      </c>
      <c r="AV293" s="139">
        <v>534</v>
      </c>
    </row>
    <row r="294" spans="1:48">
      <c r="A294" s="162"/>
      <c r="B294" s="13" t="s">
        <v>120</v>
      </c>
      <c r="C294" s="12">
        <v>0</v>
      </c>
      <c r="D294" s="12">
        <v>0</v>
      </c>
      <c r="E294" s="12">
        <v>0</v>
      </c>
      <c r="F294" s="12">
        <v>0</v>
      </c>
      <c r="G294" s="12">
        <v>0</v>
      </c>
      <c r="H294" s="12">
        <v>0</v>
      </c>
      <c r="I294" s="12">
        <v>0</v>
      </c>
      <c r="J294" s="12">
        <v>0</v>
      </c>
      <c r="K294" s="29">
        <v>0</v>
      </c>
      <c r="L294" s="29">
        <v>0</v>
      </c>
      <c r="M294" s="12">
        <v>0</v>
      </c>
      <c r="N294" s="12">
        <v>0</v>
      </c>
      <c r="O294" s="12">
        <v>0</v>
      </c>
      <c r="P294" s="12">
        <v>0</v>
      </c>
      <c r="Q294" s="29">
        <v>0</v>
      </c>
      <c r="R294" s="162"/>
      <c r="S294" s="13" t="s">
        <v>120</v>
      </c>
      <c r="T294" s="29">
        <v>0</v>
      </c>
      <c r="U294" s="12">
        <v>0</v>
      </c>
      <c r="V294" s="12">
        <v>0</v>
      </c>
      <c r="W294" s="12">
        <v>0</v>
      </c>
      <c r="X294" s="12">
        <v>0</v>
      </c>
      <c r="Y294" s="12">
        <v>0</v>
      </c>
      <c r="Z294" s="12">
        <v>0</v>
      </c>
      <c r="AA294" s="12">
        <v>0</v>
      </c>
      <c r="AB294" s="12">
        <v>0</v>
      </c>
      <c r="AC294" s="22">
        <v>0</v>
      </c>
      <c r="AD294" s="12">
        <v>0</v>
      </c>
      <c r="AE294" s="12">
        <v>0</v>
      </c>
      <c r="AF294" s="29">
        <v>0</v>
      </c>
      <c r="AG294" s="12">
        <v>0</v>
      </c>
      <c r="AH294" s="12">
        <v>0</v>
      </c>
      <c r="AI294" s="162"/>
      <c r="AJ294" s="13" t="s">
        <v>120</v>
      </c>
      <c r="AK294" s="12">
        <v>0</v>
      </c>
      <c r="AL294" s="12">
        <v>0</v>
      </c>
      <c r="AM294" s="12">
        <v>0</v>
      </c>
      <c r="AN294" s="12">
        <v>0</v>
      </c>
      <c r="AO294" s="12">
        <v>0</v>
      </c>
      <c r="AP294" s="12">
        <v>0</v>
      </c>
      <c r="AQ294" s="12">
        <v>0</v>
      </c>
      <c r="AR294" s="12">
        <v>0</v>
      </c>
      <c r="AS294" s="135"/>
      <c r="AT294" s="139" t="s">
        <v>229</v>
      </c>
      <c r="AU294" s="139" t="s">
        <v>4426</v>
      </c>
      <c r="AV294" s="139">
        <v>0</v>
      </c>
    </row>
    <row r="295" spans="1:48">
      <c r="A295" s="162"/>
      <c r="B295" s="34" t="s">
        <v>102</v>
      </c>
      <c r="C295" s="35">
        <v>11</v>
      </c>
      <c r="D295" s="35">
        <v>7</v>
      </c>
      <c r="E295" s="35">
        <v>273</v>
      </c>
      <c r="F295" s="35">
        <v>156</v>
      </c>
      <c r="G295" s="35">
        <v>728</v>
      </c>
      <c r="H295" s="35">
        <v>381</v>
      </c>
      <c r="I295" s="35">
        <v>1423</v>
      </c>
      <c r="J295" s="35">
        <v>760</v>
      </c>
      <c r="K295" s="35">
        <v>2435</v>
      </c>
      <c r="L295" s="35">
        <v>1304</v>
      </c>
      <c r="M295" s="35">
        <v>2</v>
      </c>
      <c r="N295" s="35">
        <v>30</v>
      </c>
      <c r="O295" s="35">
        <v>43</v>
      </c>
      <c r="P295" s="35">
        <v>64</v>
      </c>
      <c r="Q295" s="35">
        <v>139</v>
      </c>
      <c r="R295" s="162"/>
      <c r="S295" s="34" t="s">
        <v>102</v>
      </c>
      <c r="T295" s="35">
        <v>66</v>
      </c>
      <c r="U295" s="35">
        <v>10</v>
      </c>
      <c r="V295" s="35">
        <v>0</v>
      </c>
      <c r="W295" s="35">
        <v>11</v>
      </c>
      <c r="X295" s="35">
        <v>0</v>
      </c>
      <c r="Y295" s="35">
        <v>17</v>
      </c>
      <c r="Z295" s="35">
        <v>1</v>
      </c>
      <c r="AA295" s="35">
        <v>60</v>
      </c>
      <c r="AB295" s="35">
        <v>0</v>
      </c>
      <c r="AC295" s="35">
        <v>78</v>
      </c>
      <c r="AD295" s="35">
        <v>63</v>
      </c>
      <c r="AE295" s="35">
        <v>25</v>
      </c>
      <c r="AF295" s="35">
        <v>66</v>
      </c>
      <c r="AG295" s="35">
        <v>25</v>
      </c>
      <c r="AH295" s="35">
        <v>67</v>
      </c>
      <c r="AI295" s="162"/>
      <c r="AJ295" s="34" t="s">
        <v>102</v>
      </c>
      <c r="AK295" s="35">
        <v>232</v>
      </c>
      <c r="AL295" s="35">
        <v>66</v>
      </c>
      <c r="AM295" s="35">
        <v>151</v>
      </c>
      <c r="AN295" s="35">
        <v>73</v>
      </c>
      <c r="AO295" s="35">
        <v>8</v>
      </c>
      <c r="AP295" s="35">
        <v>63</v>
      </c>
      <c r="AQ295" s="35">
        <v>43</v>
      </c>
      <c r="AR295" s="35">
        <v>42</v>
      </c>
      <c r="AS295" s="135"/>
      <c r="AT295" s="139" t="s">
        <v>229</v>
      </c>
      <c r="AU295" s="139" t="s">
        <v>4427</v>
      </c>
      <c r="AV295" s="139">
        <v>534</v>
      </c>
    </row>
    <row r="296" spans="1:48" ht="14.45" customHeight="1">
      <c r="A296" s="162" t="s">
        <v>230</v>
      </c>
      <c r="B296" s="13" t="s">
        <v>119</v>
      </c>
      <c r="C296" s="12">
        <v>5</v>
      </c>
      <c r="D296" s="12">
        <v>3</v>
      </c>
      <c r="E296" s="12">
        <v>377</v>
      </c>
      <c r="F296" s="12">
        <v>203</v>
      </c>
      <c r="G296" s="12">
        <v>1427</v>
      </c>
      <c r="H296" s="12">
        <v>745</v>
      </c>
      <c r="I296" s="12">
        <v>2225</v>
      </c>
      <c r="J296" s="12">
        <v>1137</v>
      </c>
      <c r="K296" s="29">
        <v>4034</v>
      </c>
      <c r="L296" s="29">
        <v>2088</v>
      </c>
      <c r="M296" s="12">
        <v>1</v>
      </c>
      <c r="N296" s="12">
        <v>46</v>
      </c>
      <c r="O296" s="12">
        <v>92</v>
      </c>
      <c r="P296" s="12">
        <v>106</v>
      </c>
      <c r="Q296" s="29">
        <v>245</v>
      </c>
      <c r="R296" s="162" t="s">
        <v>230</v>
      </c>
      <c r="S296" s="13" t="s">
        <v>119</v>
      </c>
      <c r="T296" s="29">
        <v>120</v>
      </c>
      <c r="U296" s="12">
        <v>42</v>
      </c>
      <c r="V296" s="12">
        <v>0</v>
      </c>
      <c r="W296" s="12">
        <v>8</v>
      </c>
      <c r="X296" s="12">
        <v>1</v>
      </c>
      <c r="Y296" s="12">
        <v>26</v>
      </c>
      <c r="Z296" s="12">
        <v>17</v>
      </c>
      <c r="AA296" s="12">
        <v>87</v>
      </c>
      <c r="AB296" s="12">
        <v>0</v>
      </c>
      <c r="AC296" s="22">
        <v>131</v>
      </c>
      <c r="AD296" s="12">
        <v>118</v>
      </c>
      <c r="AE296" s="12">
        <v>118</v>
      </c>
      <c r="AF296" s="29">
        <v>53</v>
      </c>
      <c r="AG296" s="12">
        <v>28</v>
      </c>
      <c r="AH296" s="12">
        <v>111</v>
      </c>
      <c r="AI296" s="162" t="s">
        <v>230</v>
      </c>
      <c r="AJ296" s="13" t="s">
        <v>119</v>
      </c>
      <c r="AK296" s="12">
        <v>498</v>
      </c>
      <c r="AL296" s="12">
        <v>136</v>
      </c>
      <c r="AM296" s="12">
        <v>283</v>
      </c>
      <c r="AN296" s="12">
        <v>106</v>
      </c>
      <c r="AO296" s="12">
        <v>29</v>
      </c>
      <c r="AP296" s="12">
        <v>110</v>
      </c>
      <c r="AQ296" s="12">
        <v>90</v>
      </c>
      <c r="AR296" s="12">
        <v>82</v>
      </c>
      <c r="AS296" s="135"/>
      <c r="AT296" s="139" t="s">
        <v>230</v>
      </c>
      <c r="AU296" s="139" t="s">
        <v>4428</v>
      </c>
      <c r="AV296" s="139">
        <v>1064</v>
      </c>
    </row>
    <row r="297" spans="1:48">
      <c r="A297" s="162"/>
      <c r="B297" s="13" t="s">
        <v>120</v>
      </c>
      <c r="C297" s="12">
        <v>0</v>
      </c>
      <c r="D297" s="12">
        <v>0</v>
      </c>
      <c r="E297" s="12">
        <v>10</v>
      </c>
      <c r="F297" s="12">
        <v>7</v>
      </c>
      <c r="G297" s="12">
        <v>116</v>
      </c>
      <c r="H297" s="12">
        <v>59</v>
      </c>
      <c r="I297" s="12">
        <v>161</v>
      </c>
      <c r="J297" s="12">
        <v>87</v>
      </c>
      <c r="K297" s="29">
        <v>287</v>
      </c>
      <c r="L297" s="29">
        <v>153</v>
      </c>
      <c r="M297" s="12">
        <v>0</v>
      </c>
      <c r="N297" s="12">
        <v>1</v>
      </c>
      <c r="O297" s="12">
        <v>4</v>
      </c>
      <c r="P297" s="12">
        <v>6</v>
      </c>
      <c r="Q297" s="29">
        <v>11</v>
      </c>
      <c r="R297" s="162"/>
      <c r="S297" s="13" t="s">
        <v>120</v>
      </c>
      <c r="T297" s="29">
        <v>7</v>
      </c>
      <c r="U297" s="12">
        <v>3</v>
      </c>
      <c r="V297" s="12">
        <v>0</v>
      </c>
      <c r="W297" s="12">
        <v>0</v>
      </c>
      <c r="X297" s="12">
        <v>1</v>
      </c>
      <c r="Y297" s="12">
        <v>6</v>
      </c>
      <c r="Z297" s="12">
        <v>2</v>
      </c>
      <c r="AA297" s="12">
        <v>3</v>
      </c>
      <c r="AB297" s="12">
        <v>0</v>
      </c>
      <c r="AC297" s="22">
        <v>12</v>
      </c>
      <c r="AD297" s="12">
        <v>11</v>
      </c>
      <c r="AE297" s="12">
        <v>12</v>
      </c>
      <c r="AF297" s="29">
        <v>2</v>
      </c>
      <c r="AG297" s="12">
        <v>2</v>
      </c>
      <c r="AH297" s="12">
        <v>5</v>
      </c>
      <c r="AI297" s="162"/>
      <c r="AJ297" s="13" t="s">
        <v>120</v>
      </c>
      <c r="AK297" s="12">
        <v>199</v>
      </c>
      <c r="AL297" s="12">
        <v>22</v>
      </c>
      <c r="AM297" s="12">
        <v>13</v>
      </c>
      <c r="AN297" s="12">
        <v>2</v>
      </c>
      <c r="AO297" s="12">
        <v>2</v>
      </c>
      <c r="AP297" s="12">
        <v>8</v>
      </c>
      <c r="AQ297" s="12">
        <v>10</v>
      </c>
      <c r="AR297" s="12">
        <v>7</v>
      </c>
      <c r="AS297" s="135"/>
      <c r="AT297" s="139" t="s">
        <v>230</v>
      </c>
      <c r="AU297" s="139" t="s">
        <v>4429</v>
      </c>
      <c r="AV297" s="139">
        <v>225</v>
      </c>
    </row>
    <row r="298" spans="1:48">
      <c r="A298" s="162"/>
      <c r="B298" s="34" t="s">
        <v>102</v>
      </c>
      <c r="C298" s="35">
        <v>5</v>
      </c>
      <c r="D298" s="35">
        <v>3</v>
      </c>
      <c r="E298" s="35">
        <v>387</v>
      </c>
      <c r="F298" s="35">
        <v>210</v>
      </c>
      <c r="G298" s="35">
        <v>1543</v>
      </c>
      <c r="H298" s="35">
        <v>804</v>
      </c>
      <c r="I298" s="35">
        <v>2386</v>
      </c>
      <c r="J298" s="35">
        <v>1224</v>
      </c>
      <c r="K298" s="35">
        <v>4321</v>
      </c>
      <c r="L298" s="35">
        <v>2241</v>
      </c>
      <c r="M298" s="35">
        <v>1</v>
      </c>
      <c r="N298" s="35">
        <v>47</v>
      </c>
      <c r="O298" s="35">
        <v>96</v>
      </c>
      <c r="P298" s="35">
        <v>112</v>
      </c>
      <c r="Q298" s="35">
        <v>256</v>
      </c>
      <c r="R298" s="162"/>
      <c r="S298" s="34" t="s">
        <v>102</v>
      </c>
      <c r="T298" s="35">
        <v>127</v>
      </c>
      <c r="U298" s="35">
        <v>45</v>
      </c>
      <c r="V298" s="35">
        <v>0</v>
      </c>
      <c r="W298" s="35">
        <v>8</v>
      </c>
      <c r="X298" s="35">
        <v>2</v>
      </c>
      <c r="Y298" s="35">
        <v>32</v>
      </c>
      <c r="Z298" s="35">
        <v>19</v>
      </c>
      <c r="AA298" s="35">
        <v>90</v>
      </c>
      <c r="AB298" s="35">
        <v>0</v>
      </c>
      <c r="AC298" s="35">
        <v>143</v>
      </c>
      <c r="AD298" s="35">
        <v>129</v>
      </c>
      <c r="AE298" s="35">
        <v>130</v>
      </c>
      <c r="AF298" s="35">
        <v>55</v>
      </c>
      <c r="AG298" s="35">
        <v>30</v>
      </c>
      <c r="AH298" s="35">
        <v>116</v>
      </c>
      <c r="AI298" s="162"/>
      <c r="AJ298" s="34" t="s">
        <v>102</v>
      </c>
      <c r="AK298" s="35">
        <v>697</v>
      </c>
      <c r="AL298" s="35">
        <v>158</v>
      </c>
      <c r="AM298" s="35">
        <v>296</v>
      </c>
      <c r="AN298" s="35">
        <v>108</v>
      </c>
      <c r="AO298" s="35">
        <v>31</v>
      </c>
      <c r="AP298" s="35">
        <v>118</v>
      </c>
      <c r="AQ298" s="35">
        <v>100</v>
      </c>
      <c r="AR298" s="35">
        <v>89</v>
      </c>
      <c r="AS298" s="135"/>
      <c r="AT298" s="139" t="s">
        <v>230</v>
      </c>
      <c r="AU298" s="139" t="s">
        <v>4430</v>
      </c>
      <c r="AV298" s="139">
        <v>1289</v>
      </c>
    </row>
    <row r="299" spans="1:48">
      <c r="A299" s="163" t="s">
        <v>178</v>
      </c>
      <c r="B299" s="163"/>
      <c r="C299" s="163"/>
      <c r="D299" s="163"/>
      <c r="E299" s="163"/>
      <c r="F299" s="163"/>
      <c r="G299" s="163"/>
      <c r="H299" s="163"/>
      <c r="I299" s="163"/>
      <c r="J299" s="163"/>
      <c r="K299" s="163"/>
      <c r="L299" s="163"/>
      <c r="M299" s="163"/>
      <c r="N299" s="163"/>
      <c r="O299" s="163"/>
      <c r="P299" s="163"/>
      <c r="Q299" s="163"/>
      <c r="R299" s="185" t="s">
        <v>179</v>
      </c>
      <c r="S299" s="185"/>
      <c r="T299" s="185"/>
      <c r="U299" s="185"/>
      <c r="V299" s="185"/>
      <c r="W299" s="185"/>
      <c r="X299" s="185"/>
      <c r="Y299" s="185"/>
      <c r="Z299" s="185"/>
      <c r="AA299" s="185"/>
      <c r="AB299" s="185"/>
      <c r="AC299" s="185"/>
      <c r="AD299" s="185"/>
      <c r="AE299" s="185"/>
      <c r="AF299" s="185"/>
      <c r="AG299" s="185"/>
      <c r="AH299" s="185"/>
      <c r="AI299" s="185" t="s">
        <v>180</v>
      </c>
      <c r="AJ299" s="185"/>
      <c r="AK299" s="185"/>
      <c r="AL299" s="185"/>
      <c r="AM299" s="185"/>
      <c r="AN299" s="185"/>
      <c r="AO299" s="185"/>
      <c r="AP299" s="185"/>
      <c r="AQ299" s="185"/>
      <c r="AR299" s="185"/>
      <c r="AS299" s="135"/>
      <c r="AT299" s="139" t="s">
        <v>178</v>
      </c>
      <c r="AU299" s="139" t="s">
        <v>178</v>
      </c>
      <c r="AV299" s="139">
        <v>0</v>
      </c>
    </row>
    <row r="300" spans="1:48">
      <c r="A300" s="163" t="s">
        <v>4174</v>
      </c>
      <c r="B300" s="163"/>
      <c r="C300" s="163"/>
      <c r="D300" s="163"/>
      <c r="E300" s="163"/>
      <c r="F300" s="163"/>
      <c r="G300" s="163"/>
      <c r="H300" s="163"/>
      <c r="I300" s="163"/>
      <c r="J300" s="163"/>
      <c r="K300" s="163"/>
      <c r="L300" s="163"/>
      <c r="M300" s="163"/>
      <c r="N300" s="163"/>
      <c r="O300" s="163"/>
      <c r="P300" s="163"/>
      <c r="Q300" s="163"/>
      <c r="R300" s="185" t="s">
        <v>4174</v>
      </c>
      <c r="S300" s="185"/>
      <c r="T300" s="185"/>
      <c r="U300" s="185"/>
      <c r="V300" s="185"/>
      <c r="W300" s="185"/>
      <c r="X300" s="185"/>
      <c r="Y300" s="185"/>
      <c r="Z300" s="185"/>
      <c r="AA300" s="185"/>
      <c r="AB300" s="185"/>
      <c r="AC300" s="185"/>
      <c r="AD300" s="185"/>
      <c r="AE300" s="185"/>
      <c r="AF300" s="185"/>
      <c r="AG300" s="185"/>
      <c r="AH300" s="185"/>
      <c r="AI300" s="185" t="s">
        <v>4174</v>
      </c>
      <c r="AJ300" s="185"/>
      <c r="AK300" s="185"/>
      <c r="AL300" s="185"/>
      <c r="AM300" s="185"/>
      <c r="AN300" s="185"/>
      <c r="AO300" s="185"/>
      <c r="AP300" s="185"/>
      <c r="AQ300" s="185"/>
      <c r="AR300" s="185"/>
      <c r="AS300" s="135"/>
      <c r="AT300" s="139" t="s">
        <v>4174</v>
      </c>
      <c r="AU300" s="139" t="s">
        <v>4174</v>
      </c>
      <c r="AV300" s="139">
        <v>0</v>
      </c>
    </row>
    <row r="301" spans="1:48" ht="28.9" customHeight="1">
      <c r="A301" s="164" t="s">
        <v>2</v>
      </c>
      <c r="B301" s="164" t="s">
        <v>113</v>
      </c>
      <c r="C301" s="187" t="s">
        <v>281</v>
      </c>
      <c r="D301" s="187"/>
      <c r="E301" s="185" t="s">
        <v>52</v>
      </c>
      <c r="F301" s="185"/>
      <c r="G301" s="185" t="s">
        <v>53</v>
      </c>
      <c r="H301" s="185"/>
      <c r="I301" s="185" t="s">
        <v>54</v>
      </c>
      <c r="J301" s="185"/>
      <c r="K301" s="185" t="s">
        <v>56</v>
      </c>
      <c r="L301" s="185"/>
      <c r="M301" s="185" t="s">
        <v>164</v>
      </c>
      <c r="N301" s="185"/>
      <c r="O301" s="185"/>
      <c r="P301" s="185"/>
      <c r="Q301" s="185"/>
      <c r="R301" s="164" t="s">
        <v>2</v>
      </c>
      <c r="S301" s="190" t="s">
        <v>113</v>
      </c>
      <c r="T301" s="186" t="s">
        <v>165</v>
      </c>
      <c r="U301" s="186"/>
      <c r="V301" s="186"/>
      <c r="W301" s="186"/>
      <c r="X301" s="186" t="s">
        <v>166</v>
      </c>
      <c r="Y301" s="186"/>
      <c r="Z301" s="186"/>
      <c r="AA301" s="186"/>
      <c r="AB301" s="186"/>
      <c r="AC301" s="186"/>
      <c r="AD301" s="186"/>
      <c r="AE301" s="186"/>
      <c r="AF301" s="189" t="s">
        <v>167</v>
      </c>
      <c r="AG301" s="189"/>
      <c r="AH301" s="189" t="s">
        <v>168</v>
      </c>
      <c r="AI301" s="164" t="s">
        <v>2</v>
      </c>
      <c r="AJ301" s="164" t="s">
        <v>113</v>
      </c>
      <c r="AK301" s="188" t="s">
        <v>169</v>
      </c>
      <c r="AL301" s="188"/>
      <c r="AM301" s="188"/>
      <c r="AN301" s="188"/>
      <c r="AO301" s="188"/>
      <c r="AP301" s="188"/>
      <c r="AQ301" s="188"/>
      <c r="AR301" s="188"/>
      <c r="AS301" s="135"/>
      <c r="AT301" s="139" t="s">
        <v>2</v>
      </c>
      <c r="AU301" s="139" t="s">
        <v>4244</v>
      </c>
      <c r="AV301" s="139" t="e">
        <v>#VALUE!</v>
      </c>
    </row>
    <row r="302" spans="1:48" ht="24">
      <c r="A302" s="164"/>
      <c r="B302" s="164"/>
      <c r="C302" s="14" t="s">
        <v>170</v>
      </c>
      <c r="D302" s="14" t="s">
        <v>57</v>
      </c>
      <c r="E302" s="14" t="s">
        <v>170</v>
      </c>
      <c r="F302" s="14" t="s">
        <v>57</v>
      </c>
      <c r="G302" s="14" t="s">
        <v>170</v>
      </c>
      <c r="H302" s="14" t="s">
        <v>57</v>
      </c>
      <c r="I302" s="14" t="s">
        <v>170</v>
      </c>
      <c r="J302" s="14" t="s">
        <v>57</v>
      </c>
      <c r="K302" s="14" t="s">
        <v>170</v>
      </c>
      <c r="L302" s="14" t="s">
        <v>57</v>
      </c>
      <c r="M302" s="14" t="s">
        <v>282</v>
      </c>
      <c r="N302" s="14" t="s">
        <v>52</v>
      </c>
      <c r="O302" s="14" t="s">
        <v>53</v>
      </c>
      <c r="P302" s="14" t="s">
        <v>54</v>
      </c>
      <c r="Q302" s="14" t="s">
        <v>56</v>
      </c>
      <c r="R302" s="164"/>
      <c r="S302" s="190"/>
      <c r="T302" s="32" t="s">
        <v>171</v>
      </c>
      <c r="U302" s="31" t="s">
        <v>279</v>
      </c>
      <c r="V302" s="31" t="s">
        <v>172</v>
      </c>
      <c r="W302" s="31" t="s">
        <v>173</v>
      </c>
      <c r="X302" s="32" t="s">
        <v>338</v>
      </c>
      <c r="Y302" s="32" t="s">
        <v>341</v>
      </c>
      <c r="Z302" s="32" t="s">
        <v>339</v>
      </c>
      <c r="AA302" s="32" t="s">
        <v>340</v>
      </c>
      <c r="AB302" s="32" t="s">
        <v>0</v>
      </c>
      <c r="AC302" s="32" t="s">
        <v>56</v>
      </c>
      <c r="AD302" s="32" t="s">
        <v>174</v>
      </c>
      <c r="AE302" s="32" t="s">
        <v>280</v>
      </c>
      <c r="AF302" s="20" t="s">
        <v>56</v>
      </c>
      <c r="AG302" s="32" t="s">
        <v>174</v>
      </c>
      <c r="AH302" s="189"/>
      <c r="AI302" s="164"/>
      <c r="AJ302" s="164"/>
      <c r="AK302" s="14" t="s">
        <v>49</v>
      </c>
      <c r="AL302" s="14" t="s">
        <v>50</v>
      </c>
      <c r="AM302" s="14" t="s">
        <v>344</v>
      </c>
      <c r="AN302" s="14" t="s">
        <v>51</v>
      </c>
      <c r="AO302" s="14" t="s">
        <v>175</v>
      </c>
      <c r="AP302" s="14" t="s">
        <v>176</v>
      </c>
      <c r="AQ302" s="14" t="s">
        <v>283</v>
      </c>
      <c r="AR302" s="14" t="s">
        <v>284</v>
      </c>
      <c r="AS302" s="135"/>
      <c r="AT302" s="139" t="s">
        <v>2</v>
      </c>
      <c r="AU302" s="139" t="s">
        <v>2</v>
      </c>
      <c r="AV302" s="139" t="e">
        <v>#VALUE!</v>
      </c>
    </row>
    <row r="303" spans="1:48">
      <c r="A303" s="11" t="s">
        <v>136</v>
      </c>
      <c r="B303" s="13"/>
      <c r="C303" s="30"/>
      <c r="D303" s="17"/>
      <c r="E303" s="30"/>
      <c r="F303" s="30"/>
      <c r="G303" s="30"/>
      <c r="H303" s="30"/>
      <c r="I303" s="30"/>
      <c r="J303" s="30"/>
      <c r="K303" s="11"/>
      <c r="L303" s="11"/>
      <c r="M303" s="13"/>
      <c r="N303" s="13"/>
      <c r="O303" s="30"/>
      <c r="P303" s="30"/>
      <c r="Q303" s="11"/>
      <c r="R303" s="11" t="s">
        <v>136</v>
      </c>
      <c r="S303" s="33"/>
      <c r="T303" s="33"/>
      <c r="U303" s="33"/>
      <c r="V303" s="27"/>
      <c r="W303" s="23"/>
      <c r="X303" s="23"/>
      <c r="Y303" s="33"/>
      <c r="Z303" s="23"/>
      <c r="AA303" s="23"/>
      <c r="AB303" s="24"/>
      <c r="AC303" s="26"/>
      <c r="AD303" s="23"/>
      <c r="AE303" s="23"/>
      <c r="AF303" s="26"/>
      <c r="AG303" s="23"/>
      <c r="AH303" s="26"/>
      <c r="AI303" s="11" t="s">
        <v>136</v>
      </c>
      <c r="AJ303" s="13"/>
      <c r="AK303" s="30"/>
      <c r="AL303" s="17"/>
      <c r="AM303" s="30"/>
      <c r="AN303" s="30"/>
      <c r="AO303" s="30"/>
      <c r="AP303" s="30"/>
      <c r="AQ303" s="30"/>
      <c r="AR303" s="30"/>
      <c r="AS303" s="135"/>
      <c r="AT303" s="139" t="s">
        <v>136</v>
      </c>
      <c r="AU303" s="139" t="s">
        <v>136</v>
      </c>
      <c r="AV303" s="139">
        <v>0</v>
      </c>
    </row>
    <row r="304" spans="1:48">
      <c r="A304" s="162" t="s">
        <v>231</v>
      </c>
      <c r="B304" s="13" t="s">
        <v>119</v>
      </c>
      <c r="C304" s="12">
        <v>5</v>
      </c>
      <c r="D304" s="12">
        <v>3</v>
      </c>
      <c r="E304" s="12">
        <v>1277</v>
      </c>
      <c r="F304" s="12">
        <v>694</v>
      </c>
      <c r="G304" s="12">
        <v>1891</v>
      </c>
      <c r="H304" s="12">
        <v>985</v>
      </c>
      <c r="I304" s="12">
        <v>2152</v>
      </c>
      <c r="J304" s="12">
        <v>1155</v>
      </c>
      <c r="K304" s="29">
        <v>5325</v>
      </c>
      <c r="L304" s="29">
        <v>2837</v>
      </c>
      <c r="M304" s="12">
        <v>2</v>
      </c>
      <c r="N304" s="12">
        <v>106</v>
      </c>
      <c r="O304" s="12">
        <v>136</v>
      </c>
      <c r="P304" s="12">
        <v>145</v>
      </c>
      <c r="Q304" s="29">
        <v>389</v>
      </c>
      <c r="R304" s="162" t="s">
        <v>231</v>
      </c>
      <c r="S304" s="13" t="s">
        <v>119</v>
      </c>
      <c r="T304" s="29">
        <v>149</v>
      </c>
      <c r="U304" s="12">
        <v>64</v>
      </c>
      <c r="V304" s="12">
        <v>0</v>
      </c>
      <c r="W304" s="12">
        <v>33</v>
      </c>
      <c r="X304" s="12">
        <v>0</v>
      </c>
      <c r="Y304" s="12">
        <v>24</v>
      </c>
      <c r="Z304" s="12">
        <v>2</v>
      </c>
      <c r="AA304" s="12">
        <v>226</v>
      </c>
      <c r="AB304" s="12">
        <v>0</v>
      </c>
      <c r="AC304" s="22">
        <v>252</v>
      </c>
      <c r="AD304" s="12">
        <v>236</v>
      </c>
      <c r="AE304" s="12">
        <v>200</v>
      </c>
      <c r="AF304" s="29">
        <v>2</v>
      </c>
      <c r="AG304" s="12">
        <v>1</v>
      </c>
      <c r="AH304" s="12">
        <v>154</v>
      </c>
      <c r="AI304" s="162" t="s">
        <v>231</v>
      </c>
      <c r="AJ304" s="13" t="s">
        <v>119</v>
      </c>
      <c r="AK304" s="12">
        <v>276</v>
      </c>
      <c r="AL304" s="12">
        <v>206</v>
      </c>
      <c r="AM304" s="12">
        <v>288</v>
      </c>
      <c r="AN304" s="12">
        <v>161</v>
      </c>
      <c r="AO304" s="12">
        <v>38</v>
      </c>
      <c r="AP304" s="12">
        <v>138</v>
      </c>
      <c r="AQ304" s="12">
        <v>49</v>
      </c>
      <c r="AR304" s="12">
        <v>49</v>
      </c>
      <c r="AS304" s="135"/>
      <c r="AT304" s="139" t="s">
        <v>231</v>
      </c>
      <c r="AU304" s="139" t="s">
        <v>4431</v>
      </c>
      <c r="AV304" s="139">
        <v>852</v>
      </c>
    </row>
    <row r="305" spans="1:48">
      <c r="A305" s="162"/>
      <c r="B305" s="13" t="s">
        <v>120</v>
      </c>
      <c r="C305" s="12">
        <v>0</v>
      </c>
      <c r="D305" s="12">
        <v>0</v>
      </c>
      <c r="E305" s="12">
        <v>282</v>
      </c>
      <c r="F305" s="12">
        <v>151</v>
      </c>
      <c r="G305" s="12">
        <v>228</v>
      </c>
      <c r="H305" s="12">
        <v>125</v>
      </c>
      <c r="I305" s="12">
        <v>323</v>
      </c>
      <c r="J305" s="12">
        <v>171</v>
      </c>
      <c r="K305" s="29">
        <v>833</v>
      </c>
      <c r="L305" s="29">
        <v>447</v>
      </c>
      <c r="M305" s="12">
        <v>0</v>
      </c>
      <c r="N305" s="12">
        <v>12</v>
      </c>
      <c r="O305" s="12">
        <v>11</v>
      </c>
      <c r="P305" s="12">
        <v>13</v>
      </c>
      <c r="Q305" s="29">
        <v>36</v>
      </c>
      <c r="R305" s="162"/>
      <c r="S305" s="13" t="s">
        <v>120</v>
      </c>
      <c r="T305" s="29">
        <v>14</v>
      </c>
      <c r="U305" s="12">
        <v>12</v>
      </c>
      <c r="V305" s="12">
        <v>0</v>
      </c>
      <c r="W305" s="12">
        <v>3</v>
      </c>
      <c r="X305" s="12">
        <v>0</v>
      </c>
      <c r="Y305" s="12">
        <v>5</v>
      </c>
      <c r="Z305" s="12">
        <v>2</v>
      </c>
      <c r="AA305" s="12">
        <v>27</v>
      </c>
      <c r="AB305" s="12">
        <v>0</v>
      </c>
      <c r="AC305" s="22">
        <v>34</v>
      </c>
      <c r="AD305" s="12">
        <v>33</v>
      </c>
      <c r="AE305" s="12">
        <v>26</v>
      </c>
      <c r="AF305" s="29">
        <v>1</v>
      </c>
      <c r="AG305" s="12">
        <v>1</v>
      </c>
      <c r="AH305" s="12">
        <v>13</v>
      </c>
      <c r="AI305" s="162"/>
      <c r="AJ305" s="13" t="s">
        <v>120</v>
      </c>
      <c r="AK305" s="12">
        <v>70</v>
      </c>
      <c r="AL305" s="12">
        <v>31</v>
      </c>
      <c r="AM305" s="12">
        <v>37</v>
      </c>
      <c r="AN305" s="12">
        <v>17</v>
      </c>
      <c r="AO305" s="12">
        <v>7</v>
      </c>
      <c r="AP305" s="12">
        <v>16</v>
      </c>
      <c r="AQ305" s="12">
        <v>7</v>
      </c>
      <c r="AR305" s="12">
        <v>7</v>
      </c>
      <c r="AS305" s="135"/>
      <c r="AT305" s="139" t="s">
        <v>231</v>
      </c>
      <c r="AU305" s="139" t="s">
        <v>4432</v>
      </c>
      <c r="AV305" s="139">
        <v>144</v>
      </c>
    </row>
    <row r="306" spans="1:48">
      <c r="A306" s="162"/>
      <c r="B306" s="34" t="s">
        <v>102</v>
      </c>
      <c r="C306" s="35">
        <v>5</v>
      </c>
      <c r="D306" s="35">
        <v>3</v>
      </c>
      <c r="E306" s="35">
        <v>1559</v>
      </c>
      <c r="F306" s="35">
        <v>845</v>
      </c>
      <c r="G306" s="35">
        <v>2119</v>
      </c>
      <c r="H306" s="35">
        <v>1110</v>
      </c>
      <c r="I306" s="35">
        <v>2475</v>
      </c>
      <c r="J306" s="35">
        <v>1326</v>
      </c>
      <c r="K306" s="35">
        <v>6158</v>
      </c>
      <c r="L306" s="35">
        <v>3284</v>
      </c>
      <c r="M306" s="35">
        <v>2</v>
      </c>
      <c r="N306" s="35">
        <v>118</v>
      </c>
      <c r="O306" s="35">
        <v>147</v>
      </c>
      <c r="P306" s="35">
        <v>158</v>
      </c>
      <c r="Q306" s="35">
        <v>425</v>
      </c>
      <c r="R306" s="162"/>
      <c r="S306" s="34" t="s">
        <v>102</v>
      </c>
      <c r="T306" s="35">
        <v>163</v>
      </c>
      <c r="U306" s="35">
        <v>76</v>
      </c>
      <c r="V306" s="35">
        <v>0</v>
      </c>
      <c r="W306" s="35">
        <v>36</v>
      </c>
      <c r="X306" s="35">
        <v>0</v>
      </c>
      <c r="Y306" s="35">
        <v>29</v>
      </c>
      <c r="Z306" s="35">
        <v>4</v>
      </c>
      <c r="AA306" s="35">
        <v>253</v>
      </c>
      <c r="AB306" s="35">
        <v>0</v>
      </c>
      <c r="AC306" s="35">
        <v>286</v>
      </c>
      <c r="AD306" s="35">
        <v>269</v>
      </c>
      <c r="AE306" s="35">
        <v>226</v>
      </c>
      <c r="AF306" s="35">
        <v>3</v>
      </c>
      <c r="AG306" s="35">
        <v>2</v>
      </c>
      <c r="AH306" s="35">
        <v>167</v>
      </c>
      <c r="AI306" s="162"/>
      <c r="AJ306" s="34" t="s">
        <v>102</v>
      </c>
      <c r="AK306" s="35">
        <v>346</v>
      </c>
      <c r="AL306" s="35">
        <v>237</v>
      </c>
      <c r="AM306" s="35">
        <v>325</v>
      </c>
      <c r="AN306" s="35">
        <v>178</v>
      </c>
      <c r="AO306" s="35">
        <v>45</v>
      </c>
      <c r="AP306" s="35">
        <v>154</v>
      </c>
      <c r="AQ306" s="35">
        <v>56</v>
      </c>
      <c r="AR306" s="35">
        <v>56</v>
      </c>
      <c r="AS306" s="135"/>
      <c r="AT306" s="139" t="s">
        <v>231</v>
      </c>
      <c r="AU306" s="139" t="s">
        <v>4433</v>
      </c>
      <c r="AV306" s="139">
        <v>996</v>
      </c>
    </row>
    <row r="307" spans="1:48">
      <c r="A307" s="162" t="s">
        <v>232</v>
      </c>
      <c r="B307" s="13" t="s">
        <v>119</v>
      </c>
      <c r="C307" s="12">
        <v>4</v>
      </c>
      <c r="D307" s="12">
        <v>0</v>
      </c>
      <c r="E307" s="12">
        <v>1345</v>
      </c>
      <c r="F307" s="12">
        <v>707</v>
      </c>
      <c r="G307" s="12">
        <v>2207</v>
      </c>
      <c r="H307" s="12">
        <v>1143</v>
      </c>
      <c r="I307" s="12">
        <v>2233</v>
      </c>
      <c r="J307" s="12">
        <v>1184</v>
      </c>
      <c r="K307" s="29">
        <v>5789</v>
      </c>
      <c r="L307" s="29">
        <v>3034</v>
      </c>
      <c r="M307" s="12">
        <v>1</v>
      </c>
      <c r="N307" s="12">
        <v>118</v>
      </c>
      <c r="O307" s="12">
        <v>139</v>
      </c>
      <c r="P307" s="12">
        <v>135</v>
      </c>
      <c r="Q307" s="29">
        <v>393</v>
      </c>
      <c r="R307" s="162" t="s">
        <v>232</v>
      </c>
      <c r="S307" s="13" t="s">
        <v>119</v>
      </c>
      <c r="T307" s="29">
        <v>116</v>
      </c>
      <c r="U307" s="12">
        <v>31</v>
      </c>
      <c r="V307" s="12">
        <v>2</v>
      </c>
      <c r="W307" s="12">
        <v>30</v>
      </c>
      <c r="X307" s="12">
        <v>0</v>
      </c>
      <c r="Y307" s="12">
        <v>24</v>
      </c>
      <c r="Z307" s="12">
        <v>2</v>
      </c>
      <c r="AA307" s="12">
        <v>131</v>
      </c>
      <c r="AB307" s="12">
        <v>7</v>
      </c>
      <c r="AC307" s="22">
        <v>164</v>
      </c>
      <c r="AD307" s="12">
        <v>152</v>
      </c>
      <c r="AE307" s="12">
        <v>106</v>
      </c>
      <c r="AF307" s="29">
        <v>133</v>
      </c>
      <c r="AG307" s="12">
        <v>55</v>
      </c>
      <c r="AH307" s="12">
        <v>139</v>
      </c>
      <c r="AI307" s="162" t="s">
        <v>232</v>
      </c>
      <c r="AJ307" s="13" t="s">
        <v>119</v>
      </c>
      <c r="AK307" s="12">
        <v>357</v>
      </c>
      <c r="AL307" s="12">
        <v>183</v>
      </c>
      <c r="AM307" s="12">
        <v>211</v>
      </c>
      <c r="AN307" s="12">
        <v>130</v>
      </c>
      <c r="AO307" s="12">
        <v>24</v>
      </c>
      <c r="AP307" s="12">
        <v>160</v>
      </c>
      <c r="AQ307" s="12">
        <v>54</v>
      </c>
      <c r="AR307" s="12">
        <v>37</v>
      </c>
      <c r="AS307" s="135"/>
      <c r="AT307" s="139" t="s">
        <v>232</v>
      </c>
      <c r="AU307" s="139" t="s">
        <v>4434</v>
      </c>
      <c r="AV307" s="139">
        <v>779</v>
      </c>
    </row>
    <row r="308" spans="1:48">
      <c r="A308" s="162"/>
      <c r="B308" s="13" t="s">
        <v>120</v>
      </c>
      <c r="C308" s="12">
        <v>12</v>
      </c>
      <c r="D308" s="12">
        <v>7</v>
      </c>
      <c r="E308" s="12">
        <v>265</v>
      </c>
      <c r="F308" s="12">
        <v>138</v>
      </c>
      <c r="G308" s="12">
        <v>278</v>
      </c>
      <c r="H308" s="12">
        <v>143</v>
      </c>
      <c r="I308" s="12">
        <v>328</v>
      </c>
      <c r="J308" s="12">
        <v>158</v>
      </c>
      <c r="K308" s="29">
        <v>883</v>
      </c>
      <c r="L308" s="29">
        <v>446</v>
      </c>
      <c r="M308" s="12">
        <v>1</v>
      </c>
      <c r="N308" s="12">
        <v>12</v>
      </c>
      <c r="O308" s="12">
        <v>11</v>
      </c>
      <c r="P308" s="12">
        <v>12</v>
      </c>
      <c r="Q308" s="29">
        <v>36</v>
      </c>
      <c r="R308" s="162"/>
      <c r="S308" s="13" t="s">
        <v>120</v>
      </c>
      <c r="T308" s="29">
        <v>11</v>
      </c>
      <c r="U308" s="12">
        <v>3</v>
      </c>
      <c r="V308" s="12">
        <v>2</v>
      </c>
      <c r="W308" s="12">
        <v>4</v>
      </c>
      <c r="X308" s="12">
        <v>0</v>
      </c>
      <c r="Y308" s="12">
        <v>4</v>
      </c>
      <c r="Z308" s="12">
        <v>1</v>
      </c>
      <c r="AA308" s="12">
        <v>12</v>
      </c>
      <c r="AB308" s="12">
        <v>0</v>
      </c>
      <c r="AC308" s="22">
        <v>17</v>
      </c>
      <c r="AD308" s="12">
        <v>17</v>
      </c>
      <c r="AE308" s="12">
        <v>17</v>
      </c>
      <c r="AF308" s="29">
        <v>11</v>
      </c>
      <c r="AG308" s="12">
        <v>6</v>
      </c>
      <c r="AH308" s="12">
        <v>12</v>
      </c>
      <c r="AI308" s="162"/>
      <c r="AJ308" s="13" t="s">
        <v>120</v>
      </c>
      <c r="AK308" s="12">
        <v>135</v>
      </c>
      <c r="AL308" s="12">
        <v>48</v>
      </c>
      <c r="AM308" s="12">
        <v>35</v>
      </c>
      <c r="AN308" s="12">
        <v>22</v>
      </c>
      <c r="AO308" s="12">
        <v>6</v>
      </c>
      <c r="AP308" s="12">
        <v>16</v>
      </c>
      <c r="AQ308" s="12">
        <v>5</v>
      </c>
      <c r="AR308" s="12">
        <v>4</v>
      </c>
      <c r="AS308" s="135"/>
      <c r="AT308" s="139" t="s">
        <v>232</v>
      </c>
      <c r="AU308" s="139" t="s">
        <v>4435</v>
      </c>
      <c r="AV308" s="139">
        <v>205</v>
      </c>
    </row>
    <row r="309" spans="1:48">
      <c r="A309" s="162"/>
      <c r="B309" s="34" t="s">
        <v>102</v>
      </c>
      <c r="C309" s="35">
        <v>16</v>
      </c>
      <c r="D309" s="35">
        <v>7</v>
      </c>
      <c r="E309" s="35">
        <v>1610</v>
      </c>
      <c r="F309" s="35">
        <v>845</v>
      </c>
      <c r="G309" s="35">
        <v>2485</v>
      </c>
      <c r="H309" s="35">
        <v>1286</v>
      </c>
      <c r="I309" s="35">
        <v>2561</v>
      </c>
      <c r="J309" s="35">
        <v>1342</v>
      </c>
      <c r="K309" s="35">
        <v>6672</v>
      </c>
      <c r="L309" s="35">
        <v>3480</v>
      </c>
      <c r="M309" s="35">
        <v>2</v>
      </c>
      <c r="N309" s="35">
        <v>130</v>
      </c>
      <c r="O309" s="35">
        <v>150</v>
      </c>
      <c r="P309" s="35">
        <v>147</v>
      </c>
      <c r="Q309" s="35">
        <v>429</v>
      </c>
      <c r="R309" s="162"/>
      <c r="S309" s="34" t="s">
        <v>102</v>
      </c>
      <c r="T309" s="35">
        <v>127</v>
      </c>
      <c r="U309" s="35">
        <v>34</v>
      </c>
      <c r="V309" s="35">
        <v>4</v>
      </c>
      <c r="W309" s="35">
        <v>34</v>
      </c>
      <c r="X309" s="35">
        <v>0</v>
      </c>
      <c r="Y309" s="35">
        <v>28</v>
      </c>
      <c r="Z309" s="35">
        <v>3</v>
      </c>
      <c r="AA309" s="35">
        <v>143</v>
      </c>
      <c r="AB309" s="35">
        <v>7</v>
      </c>
      <c r="AC309" s="35">
        <v>181</v>
      </c>
      <c r="AD309" s="35">
        <v>169</v>
      </c>
      <c r="AE309" s="35">
        <v>123</v>
      </c>
      <c r="AF309" s="35">
        <v>144</v>
      </c>
      <c r="AG309" s="35">
        <v>61</v>
      </c>
      <c r="AH309" s="35">
        <v>151</v>
      </c>
      <c r="AI309" s="162"/>
      <c r="AJ309" s="34" t="s">
        <v>102</v>
      </c>
      <c r="AK309" s="35">
        <v>492</v>
      </c>
      <c r="AL309" s="35">
        <v>231</v>
      </c>
      <c r="AM309" s="35">
        <v>246</v>
      </c>
      <c r="AN309" s="35">
        <v>152</v>
      </c>
      <c r="AO309" s="35">
        <v>30</v>
      </c>
      <c r="AP309" s="35">
        <v>176</v>
      </c>
      <c r="AQ309" s="35">
        <v>59</v>
      </c>
      <c r="AR309" s="35">
        <v>41</v>
      </c>
      <c r="AS309" s="135"/>
      <c r="AT309" s="139" t="s">
        <v>232</v>
      </c>
      <c r="AU309" s="139" t="s">
        <v>4436</v>
      </c>
      <c r="AV309" s="139">
        <v>984</v>
      </c>
    </row>
    <row r="310" spans="1:48" ht="14.45" customHeight="1">
      <c r="A310" s="162" t="s">
        <v>233</v>
      </c>
      <c r="B310" s="13" t="s">
        <v>119</v>
      </c>
      <c r="C310" s="12">
        <v>0</v>
      </c>
      <c r="D310" s="12">
        <v>0</v>
      </c>
      <c r="E310" s="12">
        <v>0</v>
      </c>
      <c r="F310" s="12">
        <v>0</v>
      </c>
      <c r="G310" s="12">
        <v>0</v>
      </c>
      <c r="H310" s="12">
        <v>0</v>
      </c>
      <c r="I310" s="12">
        <v>0</v>
      </c>
      <c r="J310" s="12">
        <v>0</v>
      </c>
      <c r="K310" s="29">
        <v>0</v>
      </c>
      <c r="L310" s="29">
        <v>0</v>
      </c>
      <c r="M310" s="12">
        <v>0</v>
      </c>
      <c r="N310" s="12">
        <v>0</v>
      </c>
      <c r="O310" s="12">
        <v>0</v>
      </c>
      <c r="P310" s="12">
        <v>0</v>
      </c>
      <c r="Q310" s="29">
        <v>0</v>
      </c>
      <c r="R310" s="162" t="s">
        <v>233</v>
      </c>
      <c r="S310" s="13" t="s">
        <v>119</v>
      </c>
      <c r="T310" s="29">
        <v>0</v>
      </c>
      <c r="U310" s="12">
        <v>0</v>
      </c>
      <c r="V310" s="12">
        <v>0</v>
      </c>
      <c r="W310" s="12">
        <v>0</v>
      </c>
      <c r="X310" s="12">
        <v>0</v>
      </c>
      <c r="Y310" s="12">
        <v>0</v>
      </c>
      <c r="Z310" s="12">
        <v>0</v>
      </c>
      <c r="AA310" s="12">
        <v>0</v>
      </c>
      <c r="AB310" s="12">
        <v>0</v>
      </c>
      <c r="AC310" s="22">
        <v>0</v>
      </c>
      <c r="AD310" s="12">
        <v>0</v>
      </c>
      <c r="AE310" s="12">
        <v>0</v>
      </c>
      <c r="AF310" s="29">
        <v>0</v>
      </c>
      <c r="AG310" s="12">
        <v>0</v>
      </c>
      <c r="AH310" s="12">
        <v>0</v>
      </c>
      <c r="AI310" s="162" t="s">
        <v>233</v>
      </c>
      <c r="AJ310" s="13" t="s">
        <v>119</v>
      </c>
      <c r="AK310" s="12">
        <v>0</v>
      </c>
      <c r="AL310" s="12">
        <v>0</v>
      </c>
      <c r="AM310" s="12">
        <v>0</v>
      </c>
      <c r="AN310" s="12">
        <v>0</v>
      </c>
      <c r="AO310" s="12">
        <v>0</v>
      </c>
      <c r="AP310" s="12">
        <v>0</v>
      </c>
      <c r="AQ310" s="12">
        <v>0</v>
      </c>
      <c r="AR310" s="12">
        <v>0</v>
      </c>
      <c r="AS310" s="135"/>
      <c r="AT310" s="139" t="s">
        <v>233</v>
      </c>
      <c r="AU310" s="139" t="s">
        <v>4437</v>
      </c>
      <c r="AV310" s="139">
        <v>0</v>
      </c>
    </row>
    <row r="311" spans="1:48">
      <c r="A311" s="162"/>
      <c r="B311" s="13" t="s">
        <v>120</v>
      </c>
      <c r="C311" s="12">
        <v>0</v>
      </c>
      <c r="D311" s="12">
        <v>0</v>
      </c>
      <c r="E311" s="12">
        <v>386</v>
      </c>
      <c r="F311" s="12">
        <v>197</v>
      </c>
      <c r="G311" s="12">
        <v>368</v>
      </c>
      <c r="H311" s="12">
        <v>187</v>
      </c>
      <c r="I311" s="12">
        <v>553</v>
      </c>
      <c r="J311" s="12">
        <v>270</v>
      </c>
      <c r="K311" s="29">
        <v>1307</v>
      </c>
      <c r="L311" s="29">
        <v>654</v>
      </c>
      <c r="M311" s="12">
        <v>0</v>
      </c>
      <c r="N311" s="12">
        <v>15</v>
      </c>
      <c r="O311" s="12">
        <v>14</v>
      </c>
      <c r="P311" s="12">
        <v>16</v>
      </c>
      <c r="Q311" s="29">
        <v>45</v>
      </c>
      <c r="R311" s="162"/>
      <c r="S311" s="13" t="s">
        <v>120</v>
      </c>
      <c r="T311" s="29">
        <v>23</v>
      </c>
      <c r="U311" s="12">
        <v>11</v>
      </c>
      <c r="V311" s="12">
        <v>12</v>
      </c>
      <c r="W311" s="12">
        <v>4</v>
      </c>
      <c r="X311" s="12">
        <v>0</v>
      </c>
      <c r="Y311" s="12">
        <v>17</v>
      </c>
      <c r="Z311" s="12">
        <v>1</v>
      </c>
      <c r="AA311" s="12">
        <v>40</v>
      </c>
      <c r="AB311" s="12">
        <v>0</v>
      </c>
      <c r="AC311" s="22">
        <v>58</v>
      </c>
      <c r="AD311" s="12">
        <v>53</v>
      </c>
      <c r="AE311" s="12">
        <v>50</v>
      </c>
      <c r="AF311" s="29">
        <v>20</v>
      </c>
      <c r="AG311" s="12">
        <v>10</v>
      </c>
      <c r="AH311" s="12">
        <v>17</v>
      </c>
      <c r="AI311" s="162"/>
      <c r="AJ311" s="13" t="s">
        <v>120</v>
      </c>
      <c r="AK311" s="12">
        <v>371</v>
      </c>
      <c r="AL311" s="12">
        <v>147</v>
      </c>
      <c r="AM311" s="12">
        <v>82</v>
      </c>
      <c r="AN311" s="12">
        <v>18</v>
      </c>
      <c r="AO311" s="12">
        <v>38</v>
      </c>
      <c r="AP311" s="12">
        <v>42</v>
      </c>
      <c r="AQ311" s="12">
        <v>28</v>
      </c>
      <c r="AR311" s="12">
        <v>25</v>
      </c>
      <c r="AS311" s="135"/>
      <c r="AT311" s="139" t="s">
        <v>233</v>
      </c>
      <c r="AU311" s="139" t="s">
        <v>4438</v>
      </c>
      <c r="AV311" s="139">
        <v>535</v>
      </c>
    </row>
    <row r="312" spans="1:48">
      <c r="A312" s="162"/>
      <c r="B312" s="34" t="s">
        <v>102</v>
      </c>
      <c r="C312" s="35">
        <v>0</v>
      </c>
      <c r="D312" s="35">
        <v>0</v>
      </c>
      <c r="E312" s="35">
        <v>386</v>
      </c>
      <c r="F312" s="35">
        <v>197</v>
      </c>
      <c r="G312" s="35">
        <v>368</v>
      </c>
      <c r="H312" s="35">
        <v>187</v>
      </c>
      <c r="I312" s="35">
        <v>553</v>
      </c>
      <c r="J312" s="35">
        <v>270</v>
      </c>
      <c r="K312" s="35">
        <v>1307</v>
      </c>
      <c r="L312" s="35">
        <v>654</v>
      </c>
      <c r="M312" s="35">
        <v>0</v>
      </c>
      <c r="N312" s="35">
        <v>15</v>
      </c>
      <c r="O312" s="35">
        <v>14</v>
      </c>
      <c r="P312" s="35">
        <v>16</v>
      </c>
      <c r="Q312" s="35">
        <v>45</v>
      </c>
      <c r="R312" s="162"/>
      <c r="S312" s="34" t="s">
        <v>102</v>
      </c>
      <c r="T312" s="35">
        <v>23</v>
      </c>
      <c r="U312" s="35">
        <v>11</v>
      </c>
      <c r="V312" s="35">
        <v>12</v>
      </c>
      <c r="W312" s="35">
        <v>4</v>
      </c>
      <c r="X312" s="35">
        <v>0</v>
      </c>
      <c r="Y312" s="35">
        <v>17</v>
      </c>
      <c r="Z312" s="35">
        <v>1</v>
      </c>
      <c r="AA312" s="35">
        <v>40</v>
      </c>
      <c r="AB312" s="35">
        <v>0</v>
      </c>
      <c r="AC312" s="35">
        <v>58</v>
      </c>
      <c r="AD312" s="35">
        <v>53</v>
      </c>
      <c r="AE312" s="35">
        <v>50</v>
      </c>
      <c r="AF312" s="35">
        <v>20</v>
      </c>
      <c r="AG312" s="35">
        <v>10</v>
      </c>
      <c r="AH312" s="35">
        <v>17</v>
      </c>
      <c r="AI312" s="162"/>
      <c r="AJ312" s="34" t="s">
        <v>102</v>
      </c>
      <c r="AK312" s="35">
        <v>371</v>
      </c>
      <c r="AL312" s="35">
        <v>147</v>
      </c>
      <c r="AM312" s="35">
        <v>82</v>
      </c>
      <c r="AN312" s="35">
        <v>18</v>
      </c>
      <c r="AO312" s="35">
        <v>38</v>
      </c>
      <c r="AP312" s="35">
        <v>42</v>
      </c>
      <c r="AQ312" s="35">
        <v>28</v>
      </c>
      <c r="AR312" s="35">
        <v>25</v>
      </c>
      <c r="AS312" s="135"/>
      <c r="AT312" s="139" t="s">
        <v>233</v>
      </c>
      <c r="AU312" s="139" t="s">
        <v>4439</v>
      </c>
      <c r="AV312" s="139">
        <v>535</v>
      </c>
    </row>
    <row r="313" spans="1:48" ht="14.45" customHeight="1">
      <c r="A313" s="162" t="s">
        <v>234</v>
      </c>
      <c r="B313" s="13" t="s">
        <v>119</v>
      </c>
      <c r="C313" s="12">
        <v>2</v>
      </c>
      <c r="D313" s="12">
        <v>1</v>
      </c>
      <c r="E313" s="12">
        <v>693</v>
      </c>
      <c r="F313" s="12">
        <v>369</v>
      </c>
      <c r="G313" s="12">
        <v>1147</v>
      </c>
      <c r="H313" s="12">
        <v>629</v>
      </c>
      <c r="I313" s="12">
        <v>1232</v>
      </c>
      <c r="J313" s="12">
        <v>660</v>
      </c>
      <c r="K313" s="29">
        <v>3074</v>
      </c>
      <c r="L313" s="29">
        <v>1659</v>
      </c>
      <c r="M313" s="12">
        <v>1</v>
      </c>
      <c r="N313" s="12">
        <v>71</v>
      </c>
      <c r="O313" s="12">
        <v>88</v>
      </c>
      <c r="P313" s="12">
        <v>89</v>
      </c>
      <c r="Q313" s="29">
        <v>249</v>
      </c>
      <c r="R313" s="162" t="s">
        <v>234</v>
      </c>
      <c r="S313" s="13" t="s">
        <v>119</v>
      </c>
      <c r="T313" s="29">
        <v>100</v>
      </c>
      <c r="U313" s="12">
        <v>41</v>
      </c>
      <c r="V313" s="12">
        <v>0</v>
      </c>
      <c r="W313" s="12">
        <v>13</v>
      </c>
      <c r="X313" s="12">
        <v>0</v>
      </c>
      <c r="Y313" s="12">
        <v>29</v>
      </c>
      <c r="Z313" s="12">
        <v>0</v>
      </c>
      <c r="AA313" s="12">
        <v>90</v>
      </c>
      <c r="AB313" s="12">
        <v>0</v>
      </c>
      <c r="AC313" s="22">
        <v>119</v>
      </c>
      <c r="AD313" s="12">
        <v>101</v>
      </c>
      <c r="AE313" s="12">
        <v>75</v>
      </c>
      <c r="AF313" s="29">
        <v>0</v>
      </c>
      <c r="AG313" s="12">
        <v>0</v>
      </c>
      <c r="AH313" s="12">
        <v>100</v>
      </c>
      <c r="AI313" s="162" t="s">
        <v>234</v>
      </c>
      <c r="AJ313" s="13" t="s">
        <v>119</v>
      </c>
      <c r="AK313" s="12">
        <v>411</v>
      </c>
      <c r="AL313" s="12">
        <v>151</v>
      </c>
      <c r="AM313" s="12">
        <v>247</v>
      </c>
      <c r="AN313" s="12">
        <v>28</v>
      </c>
      <c r="AO313" s="12">
        <v>20</v>
      </c>
      <c r="AP313" s="12">
        <v>118</v>
      </c>
      <c r="AQ313" s="12">
        <v>40</v>
      </c>
      <c r="AR313" s="12">
        <v>35</v>
      </c>
      <c r="AS313" s="135"/>
      <c r="AT313" s="139" t="s">
        <v>234</v>
      </c>
      <c r="AU313" s="139" t="s">
        <v>4440</v>
      </c>
      <c r="AV313" s="139">
        <v>905</v>
      </c>
    </row>
    <row r="314" spans="1:48">
      <c r="A314" s="162"/>
      <c r="B314" s="13" t="s">
        <v>120</v>
      </c>
      <c r="C314" s="12">
        <v>0</v>
      </c>
      <c r="D314" s="12">
        <v>0</v>
      </c>
      <c r="E314" s="12">
        <v>0</v>
      </c>
      <c r="F314" s="12">
        <v>0</v>
      </c>
      <c r="G314" s="12">
        <v>0</v>
      </c>
      <c r="H314" s="12">
        <v>0</v>
      </c>
      <c r="I314" s="12">
        <v>0</v>
      </c>
      <c r="J314" s="12">
        <v>0</v>
      </c>
      <c r="K314" s="29">
        <v>0</v>
      </c>
      <c r="L314" s="29">
        <v>0</v>
      </c>
      <c r="M314" s="12">
        <v>0</v>
      </c>
      <c r="N314" s="12">
        <v>0</v>
      </c>
      <c r="O314" s="12">
        <v>0</v>
      </c>
      <c r="P314" s="12">
        <v>0</v>
      </c>
      <c r="Q314" s="29">
        <v>0</v>
      </c>
      <c r="R314" s="162"/>
      <c r="S314" s="13" t="s">
        <v>120</v>
      </c>
      <c r="T314" s="29">
        <v>0</v>
      </c>
      <c r="U314" s="12">
        <v>0</v>
      </c>
      <c r="V314" s="12">
        <v>0</v>
      </c>
      <c r="W314" s="12">
        <v>0</v>
      </c>
      <c r="X314" s="12">
        <v>0</v>
      </c>
      <c r="Y314" s="12">
        <v>0</v>
      </c>
      <c r="Z314" s="12">
        <v>0</v>
      </c>
      <c r="AA314" s="12">
        <v>0</v>
      </c>
      <c r="AB314" s="12">
        <v>0</v>
      </c>
      <c r="AC314" s="22">
        <v>0</v>
      </c>
      <c r="AD314" s="12">
        <v>0</v>
      </c>
      <c r="AE314" s="12">
        <v>0</v>
      </c>
      <c r="AF314" s="29">
        <v>0</v>
      </c>
      <c r="AG314" s="12">
        <v>0</v>
      </c>
      <c r="AH314" s="12">
        <v>0</v>
      </c>
      <c r="AI314" s="162"/>
      <c r="AJ314" s="13" t="s">
        <v>120</v>
      </c>
      <c r="AK314" s="12">
        <v>0</v>
      </c>
      <c r="AL314" s="12">
        <v>0</v>
      </c>
      <c r="AM314" s="12">
        <v>0</v>
      </c>
      <c r="AN314" s="12">
        <v>0</v>
      </c>
      <c r="AO314" s="12">
        <v>0</v>
      </c>
      <c r="AP314" s="12">
        <v>0</v>
      </c>
      <c r="AQ314" s="12">
        <v>0</v>
      </c>
      <c r="AR314" s="12">
        <v>0</v>
      </c>
      <c r="AS314" s="135"/>
      <c r="AT314" s="139" t="s">
        <v>234</v>
      </c>
      <c r="AU314" s="139" t="s">
        <v>4441</v>
      </c>
      <c r="AV314" s="139">
        <v>0</v>
      </c>
    </row>
    <row r="315" spans="1:48">
      <c r="A315" s="162"/>
      <c r="B315" s="34" t="s">
        <v>102</v>
      </c>
      <c r="C315" s="35">
        <v>2</v>
      </c>
      <c r="D315" s="35">
        <v>1</v>
      </c>
      <c r="E315" s="35">
        <v>693</v>
      </c>
      <c r="F315" s="35">
        <v>369</v>
      </c>
      <c r="G315" s="35">
        <v>1147</v>
      </c>
      <c r="H315" s="35">
        <v>629</v>
      </c>
      <c r="I315" s="35">
        <v>1232</v>
      </c>
      <c r="J315" s="35">
        <v>660</v>
      </c>
      <c r="K315" s="35">
        <v>3074</v>
      </c>
      <c r="L315" s="35">
        <v>1659</v>
      </c>
      <c r="M315" s="35">
        <v>1</v>
      </c>
      <c r="N315" s="35">
        <v>71</v>
      </c>
      <c r="O315" s="35">
        <v>88</v>
      </c>
      <c r="P315" s="35">
        <v>89</v>
      </c>
      <c r="Q315" s="35">
        <v>249</v>
      </c>
      <c r="R315" s="162"/>
      <c r="S315" s="34" t="s">
        <v>102</v>
      </c>
      <c r="T315" s="35">
        <v>100</v>
      </c>
      <c r="U315" s="35">
        <v>41</v>
      </c>
      <c r="V315" s="35">
        <v>0</v>
      </c>
      <c r="W315" s="35">
        <v>13</v>
      </c>
      <c r="X315" s="35">
        <v>0</v>
      </c>
      <c r="Y315" s="35">
        <v>29</v>
      </c>
      <c r="Z315" s="35">
        <v>0</v>
      </c>
      <c r="AA315" s="35">
        <v>90</v>
      </c>
      <c r="AB315" s="35">
        <v>0</v>
      </c>
      <c r="AC315" s="35">
        <v>119</v>
      </c>
      <c r="AD315" s="35">
        <v>101</v>
      </c>
      <c r="AE315" s="35">
        <v>75</v>
      </c>
      <c r="AF315" s="35">
        <v>0</v>
      </c>
      <c r="AG315" s="35">
        <v>0</v>
      </c>
      <c r="AH315" s="35">
        <v>100</v>
      </c>
      <c r="AI315" s="162"/>
      <c r="AJ315" s="34" t="s">
        <v>102</v>
      </c>
      <c r="AK315" s="35">
        <v>411</v>
      </c>
      <c r="AL315" s="35">
        <v>151</v>
      </c>
      <c r="AM315" s="35">
        <v>247</v>
      </c>
      <c r="AN315" s="35">
        <v>28</v>
      </c>
      <c r="AO315" s="35">
        <v>20</v>
      </c>
      <c r="AP315" s="35">
        <v>118</v>
      </c>
      <c r="AQ315" s="35">
        <v>40</v>
      </c>
      <c r="AR315" s="35">
        <v>35</v>
      </c>
      <c r="AS315" s="135"/>
      <c r="AT315" s="139" t="s">
        <v>234</v>
      </c>
      <c r="AU315" s="139" t="s">
        <v>4442</v>
      </c>
      <c r="AV315" s="139">
        <v>905</v>
      </c>
    </row>
    <row r="316" spans="1:48">
      <c r="A316" s="162" t="s">
        <v>235</v>
      </c>
      <c r="B316" s="13" t="s">
        <v>119</v>
      </c>
      <c r="C316" s="12">
        <v>0</v>
      </c>
      <c r="D316" s="12">
        <v>0</v>
      </c>
      <c r="E316" s="12">
        <v>0</v>
      </c>
      <c r="F316" s="12">
        <v>0</v>
      </c>
      <c r="G316" s="12">
        <v>0</v>
      </c>
      <c r="H316" s="12">
        <v>0</v>
      </c>
      <c r="I316" s="12">
        <v>0</v>
      </c>
      <c r="J316" s="12">
        <v>0</v>
      </c>
      <c r="K316" s="29">
        <v>0</v>
      </c>
      <c r="L316" s="29">
        <v>0</v>
      </c>
      <c r="M316" s="12">
        <v>0</v>
      </c>
      <c r="N316" s="12">
        <v>0</v>
      </c>
      <c r="O316" s="12">
        <v>0</v>
      </c>
      <c r="P316" s="12">
        <v>0</v>
      </c>
      <c r="Q316" s="29">
        <v>0</v>
      </c>
      <c r="R316" s="162" t="s">
        <v>235</v>
      </c>
      <c r="S316" s="13" t="s">
        <v>119</v>
      </c>
      <c r="T316" s="29">
        <v>0</v>
      </c>
      <c r="U316" s="12">
        <v>0</v>
      </c>
      <c r="V316" s="12">
        <v>0</v>
      </c>
      <c r="W316" s="12">
        <v>0</v>
      </c>
      <c r="X316" s="12">
        <v>0</v>
      </c>
      <c r="Y316" s="12">
        <v>0</v>
      </c>
      <c r="Z316" s="12">
        <v>0</v>
      </c>
      <c r="AA316" s="12">
        <v>0</v>
      </c>
      <c r="AB316" s="12">
        <v>0</v>
      </c>
      <c r="AC316" s="22">
        <v>0</v>
      </c>
      <c r="AD316" s="12">
        <v>0</v>
      </c>
      <c r="AE316" s="12">
        <v>0</v>
      </c>
      <c r="AF316" s="29">
        <v>0</v>
      </c>
      <c r="AG316" s="12">
        <v>0</v>
      </c>
      <c r="AH316" s="12">
        <v>0</v>
      </c>
      <c r="AI316" s="162" t="s">
        <v>235</v>
      </c>
      <c r="AJ316" s="13" t="s">
        <v>119</v>
      </c>
      <c r="AK316" s="12">
        <v>0</v>
      </c>
      <c r="AL316" s="12">
        <v>0</v>
      </c>
      <c r="AM316" s="12">
        <v>0</v>
      </c>
      <c r="AN316" s="12">
        <v>0</v>
      </c>
      <c r="AO316" s="12">
        <v>0</v>
      </c>
      <c r="AP316" s="12">
        <v>0</v>
      </c>
      <c r="AQ316" s="12">
        <v>0</v>
      </c>
      <c r="AR316" s="12">
        <v>0</v>
      </c>
      <c r="AS316" s="135"/>
      <c r="AT316" s="139" t="s">
        <v>235</v>
      </c>
      <c r="AU316" s="139" t="s">
        <v>4443</v>
      </c>
      <c r="AV316" s="139">
        <v>0</v>
      </c>
    </row>
    <row r="317" spans="1:48">
      <c r="A317" s="162"/>
      <c r="B317" s="13" t="s">
        <v>120</v>
      </c>
      <c r="C317" s="12">
        <v>8</v>
      </c>
      <c r="D317" s="12">
        <v>3</v>
      </c>
      <c r="E317" s="12">
        <v>661</v>
      </c>
      <c r="F317" s="12">
        <v>342</v>
      </c>
      <c r="G317" s="12">
        <v>861</v>
      </c>
      <c r="H317" s="12">
        <v>443</v>
      </c>
      <c r="I317" s="12">
        <v>1078</v>
      </c>
      <c r="J317" s="12">
        <v>568</v>
      </c>
      <c r="K317" s="29">
        <v>2608</v>
      </c>
      <c r="L317" s="29">
        <v>1356</v>
      </c>
      <c r="M317" s="12">
        <v>3</v>
      </c>
      <c r="N317" s="12">
        <v>50</v>
      </c>
      <c r="O317" s="12">
        <v>53</v>
      </c>
      <c r="P317" s="12">
        <v>56</v>
      </c>
      <c r="Q317" s="29">
        <v>162</v>
      </c>
      <c r="R317" s="162"/>
      <c r="S317" s="13" t="s">
        <v>120</v>
      </c>
      <c r="T317" s="29">
        <v>83</v>
      </c>
      <c r="U317" s="12">
        <v>55</v>
      </c>
      <c r="V317" s="12">
        <v>1</v>
      </c>
      <c r="W317" s="12">
        <v>1</v>
      </c>
      <c r="X317" s="12">
        <v>0</v>
      </c>
      <c r="Y317" s="12">
        <v>29</v>
      </c>
      <c r="Z317" s="12">
        <v>14</v>
      </c>
      <c r="AA317" s="12">
        <v>66</v>
      </c>
      <c r="AB317" s="12">
        <v>0</v>
      </c>
      <c r="AC317" s="22">
        <v>109</v>
      </c>
      <c r="AD317" s="12">
        <v>104</v>
      </c>
      <c r="AE317" s="12">
        <v>101</v>
      </c>
      <c r="AF317" s="29">
        <v>0</v>
      </c>
      <c r="AG317" s="12">
        <v>0</v>
      </c>
      <c r="AH317" s="12">
        <v>56</v>
      </c>
      <c r="AI317" s="162"/>
      <c r="AJ317" s="13" t="s">
        <v>120</v>
      </c>
      <c r="AK317" s="12">
        <v>946</v>
      </c>
      <c r="AL317" s="12">
        <v>294</v>
      </c>
      <c r="AM317" s="12">
        <v>341</v>
      </c>
      <c r="AN317" s="12">
        <v>115</v>
      </c>
      <c r="AO317" s="12">
        <v>43</v>
      </c>
      <c r="AP317" s="12">
        <v>86</v>
      </c>
      <c r="AQ317" s="12">
        <v>46</v>
      </c>
      <c r="AR317" s="12">
        <v>42</v>
      </c>
      <c r="AS317" s="135"/>
      <c r="AT317" s="139" t="s">
        <v>235</v>
      </c>
      <c r="AU317" s="139" t="s">
        <v>4444</v>
      </c>
      <c r="AV317" s="139">
        <v>1628</v>
      </c>
    </row>
    <row r="318" spans="1:48">
      <c r="A318" s="162"/>
      <c r="B318" s="34" t="s">
        <v>102</v>
      </c>
      <c r="C318" s="35">
        <v>8</v>
      </c>
      <c r="D318" s="35">
        <v>3</v>
      </c>
      <c r="E318" s="35">
        <v>661</v>
      </c>
      <c r="F318" s="35">
        <v>342</v>
      </c>
      <c r="G318" s="35">
        <v>861</v>
      </c>
      <c r="H318" s="35">
        <v>443</v>
      </c>
      <c r="I318" s="35">
        <v>1078</v>
      </c>
      <c r="J318" s="35">
        <v>568</v>
      </c>
      <c r="K318" s="35">
        <v>2608</v>
      </c>
      <c r="L318" s="35">
        <v>1356</v>
      </c>
      <c r="M318" s="35">
        <v>3</v>
      </c>
      <c r="N318" s="35">
        <v>50</v>
      </c>
      <c r="O318" s="35">
        <v>53</v>
      </c>
      <c r="P318" s="35">
        <v>56</v>
      </c>
      <c r="Q318" s="35">
        <v>162</v>
      </c>
      <c r="R318" s="162"/>
      <c r="S318" s="34" t="s">
        <v>102</v>
      </c>
      <c r="T318" s="35">
        <v>83</v>
      </c>
      <c r="U318" s="35">
        <v>55</v>
      </c>
      <c r="V318" s="35">
        <v>1</v>
      </c>
      <c r="W318" s="35">
        <v>1</v>
      </c>
      <c r="X318" s="35">
        <v>0</v>
      </c>
      <c r="Y318" s="35">
        <v>29</v>
      </c>
      <c r="Z318" s="35">
        <v>14</v>
      </c>
      <c r="AA318" s="35">
        <v>66</v>
      </c>
      <c r="AB318" s="35">
        <v>0</v>
      </c>
      <c r="AC318" s="35">
        <v>109</v>
      </c>
      <c r="AD318" s="35">
        <v>104</v>
      </c>
      <c r="AE318" s="35">
        <v>101</v>
      </c>
      <c r="AF318" s="35">
        <v>0</v>
      </c>
      <c r="AG318" s="35">
        <v>0</v>
      </c>
      <c r="AH318" s="35">
        <v>56</v>
      </c>
      <c r="AI318" s="162"/>
      <c r="AJ318" s="34" t="s">
        <v>102</v>
      </c>
      <c r="AK318" s="35">
        <v>946</v>
      </c>
      <c r="AL318" s="35">
        <v>294</v>
      </c>
      <c r="AM318" s="35">
        <v>341</v>
      </c>
      <c r="AN318" s="35">
        <v>115</v>
      </c>
      <c r="AO318" s="35">
        <v>43</v>
      </c>
      <c r="AP318" s="35">
        <v>86</v>
      </c>
      <c r="AQ318" s="35">
        <v>46</v>
      </c>
      <c r="AR318" s="35">
        <v>42</v>
      </c>
      <c r="AS318" s="135"/>
      <c r="AT318" s="139" t="s">
        <v>235</v>
      </c>
      <c r="AU318" s="139" t="s">
        <v>4445</v>
      </c>
      <c r="AV318" s="139">
        <v>1628</v>
      </c>
    </row>
    <row r="319" spans="1:48">
      <c r="A319" s="11" t="s">
        <v>137</v>
      </c>
      <c r="B319" s="13"/>
      <c r="C319" s="30"/>
      <c r="D319" s="17"/>
      <c r="E319" s="30"/>
      <c r="F319" s="30"/>
      <c r="G319" s="30"/>
      <c r="H319" s="30"/>
      <c r="I319" s="30"/>
      <c r="J319" s="30"/>
      <c r="K319" s="11"/>
      <c r="L319" s="11"/>
      <c r="M319" s="13"/>
      <c r="N319" s="13"/>
      <c r="O319" s="30"/>
      <c r="P319" s="30"/>
      <c r="Q319" s="11"/>
      <c r="R319" s="11" t="s">
        <v>137</v>
      </c>
      <c r="S319" s="13"/>
      <c r="T319" s="33"/>
      <c r="U319" s="33"/>
      <c r="V319" s="27"/>
      <c r="W319" s="23"/>
      <c r="X319" s="23"/>
      <c r="Y319" s="33"/>
      <c r="Z319" s="23"/>
      <c r="AA319" s="23"/>
      <c r="AB319" s="23"/>
      <c r="AC319" s="26"/>
      <c r="AD319" s="23"/>
      <c r="AE319" s="23"/>
      <c r="AF319" s="26"/>
      <c r="AG319" s="23"/>
      <c r="AH319" s="26"/>
      <c r="AI319" s="11" t="s">
        <v>137</v>
      </c>
      <c r="AJ319" s="13"/>
      <c r="AK319" s="30"/>
      <c r="AL319" s="17"/>
      <c r="AM319" s="30"/>
      <c r="AN319" s="30"/>
      <c r="AO319" s="30"/>
      <c r="AP319" s="30"/>
      <c r="AQ319" s="30"/>
      <c r="AR319" s="30"/>
      <c r="AS319" s="135"/>
      <c r="AT319" s="139" t="s">
        <v>137</v>
      </c>
      <c r="AU319" s="139" t="s">
        <v>137</v>
      </c>
      <c r="AV319" s="139">
        <v>0</v>
      </c>
    </row>
    <row r="320" spans="1:48">
      <c r="A320" s="162" t="s">
        <v>236</v>
      </c>
      <c r="B320" s="13" t="s">
        <v>119</v>
      </c>
      <c r="C320" s="12">
        <v>0</v>
      </c>
      <c r="D320" s="12">
        <v>0</v>
      </c>
      <c r="E320" s="12">
        <v>309</v>
      </c>
      <c r="F320" s="12">
        <v>172</v>
      </c>
      <c r="G320" s="12">
        <v>757</v>
      </c>
      <c r="H320" s="12">
        <v>405</v>
      </c>
      <c r="I320" s="12">
        <v>2751</v>
      </c>
      <c r="J320" s="12">
        <v>1408</v>
      </c>
      <c r="K320" s="29">
        <v>3817</v>
      </c>
      <c r="L320" s="29">
        <v>1985</v>
      </c>
      <c r="M320" s="12">
        <v>0</v>
      </c>
      <c r="N320" s="12">
        <v>23</v>
      </c>
      <c r="O320" s="12">
        <v>37</v>
      </c>
      <c r="P320" s="12">
        <v>123</v>
      </c>
      <c r="Q320" s="29">
        <v>183</v>
      </c>
      <c r="R320" s="162" t="s">
        <v>236</v>
      </c>
      <c r="S320" s="13" t="s">
        <v>119</v>
      </c>
      <c r="T320" s="29">
        <v>107</v>
      </c>
      <c r="U320" s="12">
        <v>51</v>
      </c>
      <c r="V320" s="12">
        <v>0</v>
      </c>
      <c r="W320" s="12">
        <v>43</v>
      </c>
      <c r="X320" s="12">
        <v>1</v>
      </c>
      <c r="Y320" s="12">
        <v>17</v>
      </c>
      <c r="Z320" s="12">
        <v>4</v>
      </c>
      <c r="AA320" s="12">
        <v>143</v>
      </c>
      <c r="AB320" s="12">
        <v>3</v>
      </c>
      <c r="AC320" s="22">
        <v>168</v>
      </c>
      <c r="AD320" s="12">
        <v>142</v>
      </c>
      <c r="AE320" s="12">
        <v>136</v>
      </c>
      <c r="AF320" s="29">
        <v>115</v>
      </c>
      <c r="AG320" s="12">
        <v>46</v>
      </c>
      <c r="AH320" s="12">
        <v>129</v>
      </c>
      <c r="AI320" s="162" t="s">
        <v>236</v>
      </c>
      <c r="AJ320" s="13" t="s">
        <v>119</v>
      </c>
      <c r="AK320" s="12">
        <v>230</v>
      </c>
      <c r="AL320" s="12">
        <v>49</v>
      </c>
      <c r="AM320" s="12">
        <v>181</v>
      </c>
      <c r="AN320" s="12">
        <v>60</v>
      </c>
      <c r="AO320" s="12">
        <v>13</v>
      </c>
      <c r="AP320" s="12">
        <v>112</v>
      </c>
      <c r="AQ320" s="12">
        <v>62</v>
      </c>
      <c r="AR320" s="12">
        <v>55</v>
      </c>
      <c r="AS320" s="135"/>
      <c r="AT320" s="139" t="s">
        <v>236</v>
      </c>
      <c r="AU320" s="139" t="s">
        <v>4446</v>
      </c>
      <c r="AV320" s="139">
        <v>592</v>
      </c>
    </row>
    <row r="321" spans="1:48">
      <c r="A321" s="162"/>
      <c r="B321" s="13" t="s">
        <v>120</v>
      </c>
      <c r="C321" s="12">
        <v>0</v>
      </c>
      <c r="D321" s="12">
        <v>0</v>
      </c>
      <c r="E321" s="12">
        <v>47</v>
      </c>
      <c r="F321" s="12">
        <v>19</v>
      </c>
      <c r="G321" s="12">
        <v>97</v>
      </c>
      <c r="H321" s="12">
        <v>46</v>
      </c>
      <c r="I321" s="12">
        <v>602</v>
      </c>
      <c r="J321" s="12">
        <v>302</v>
      </c>
      <c r="K321" s="29">
        <v>746</v>
      </c>
      <c r="L321" s="29">
        <v>367</v>
      </c>
      <c r="M321" s="12">
        <v>0</v>
      </c>
      <c r="N321" s="12">
        <v>3</v>
      </c>
      <c r="O321" s="12">
        <v>4</v>
      </c>
      <c r="P321" s="12">
        <v>15</v>
      </c>
      <c r="Q321" s="29">
        <v>22</v>
      </c>
      <c r="R321" s="162"/>
      <c r="S321" s="13" t="s">
        <v>120</v>
      </c>
      <c r="T321" s="29">
        <v>16</v>
      </c>
      <c r="U321" s="12">
        <v>8</v>
      </c>
      <c r="V321" s="12">
        <v>0</v>
      </c>
      <c r="W321" s="12">
        <v>1</v>
      </c>
      <c r="X321" s="12">
        <v>0</v>
      </c>
      <c r="Y321" s="12">
        <v>1</v>
      </c>
      <c r="Z321" s="12">
        <v>0</v>
      </c>
      <c r="AA321" s="12">
        <v>22</v>
      </c>
      <c r="AB321" s="12">
        <v>2</v>
      </c>
      <c r="AC321" s="22">
        <v>25</v>
      </c>
      <c r="AD321" s="12">
        <v>24</v>
      </c>
      <c r="AE321" s="12">
        <v>22</v>
      </c>
      <c r="AF321" s="29">
        <v>14</v>
      </c>
      <c r="AG321" s="12">
        <v>7</v>
      </c>
      <c r="AH321" s="12">
        <v>15</v>
      </c>
      <c r="AI321" s="162"/>
      <c r="AJ321" s="13" t="s">
        <v>120</v>
      </c>
      <c r="AK321" s="12">
        <v>359</v>
      </c>
      <c r="AL321" s="12">
        <v>98</v>
      </c>
      <c r="AM321" s="12">
        <v>17</v>
      </c>
      <c r="AN321" s="12">
        <v>10</v>
      </c>
      <c r="AO321" s="12">
        <v>10</v>
      </c>
      <c r="AP321" s="12">
        <v>15</v>
      </c>
      <c r="AQ321" s="12">
        <v>17</v>
      </c>
      <c r="AR321" s="12">
        <v>14</v>
      </c>
      <c r="AS321" s="135"/>
      <c r="AT321" s="139" t="s">
        <v>236</v>
      </c>
      <c r="AU321" s="139" t="s">
        <v>4447</v>
      </c>
      <c r="AV321" s="139">
        <v>393</v>
      </c>
    </row>
    <row r="322" spans="1:48">
      <c r="A322" s="162"/>
      <c r="B322" s="34" t="s">
        <v>102</v>
      </c>
      <c r="C322" s="35">
        <v>0</v>
      </c>
      <c r="D322" s="35">
        <v>0</v>
      </c>
      <c r="E322" s="35">
        <v>356</v>
      </c>
      <c r="F322" s="35">
        <v>191</v>
      </c>
      <c r="G322" s="35">
        <v>854</v>
      </c>
      <c r="H322" s="35">
        <v>451</v>
      </c>
      <c r="I322" s="35">
        <v>3353</v>
      </c>
      <c r="J322" s="35">
        <v>1710</v>
      </c>
      <c r="K322" s="35">
        <v>4563</v>
      </c>
      <c r="L322" s="35">
        <v>2352</v>
      </c>
      <c r="M322" s="35">
        <v>0</v>
      </c>
      <c r="N322" s="35">
        <v>26</v>
      </c>
      <c r="O322" s="35">
        <v>41</v>
      </c>
      <c r="P322" s="35">
        <v>138</v>
      </c>
      <c r="Q322" s="35">
        <v>205</v>
      </c>
      <c r="R322" s="162"/>
      <c r="S322" s="34" t="s">
        <v>102</v>
      </c>
      <c r="T322" s="35">
        <v>123</v>
      </c>
      <c r="U322" s="35">
        <v>59</v>
      </c>
      <c r="V322" s="35">
        <v>0</v>
      </c>
      <c r="W322" s="35">
        <v>44</v>
      </c>
      <c r="X322" s="35">
        <v>1</v>
      </c>
      <c r="Y322" s="35">
        <v>18</v>
      </c>
      <c r="Z322" s="35">
        <v>4</v>
      </c>
      <c r="AA322" s="35">
        <v>165</v>
      </c>
      <c r="AB322" s="35">
        <v>5</v>
      </c>
      <c r="AC322" s="35">
        <v>193</v>
      </c>
      <c r="AD322" s="35">
        <v>166</v>
      </c>
      <c r="AE322" s="35">
        <v>158</v>
      </c>
      <c r="AF322" s="35">
        <v>129</v>
      </c>
      <c r="AG322" s="35">
        <v>53</v>
      </c>
      <c r="AH322" s="35">
        <v>144</v>
      </c>
      <c r="AI322" s="162"/>
      <c r="AJ322" s="34" t="s">
        <v>102</v>
      </c>
      <c r="AK322" s="35">
        <v>589</v>
      </c>
      <c r="AL322" s="35">
        <v>147</v>
      </c>
      <c r="AM322" s="35">
        <v>198</v>
      </c>
      <c r="AN322" s="35">
        <v>70</v>
      </c>
      <c r="AO322" s="35">
        <v>23</v>
      </c>
      <c r="AP322" s="35">
        <v>127</v>
      </c>
      <c r="AQ322" s="35">
        <v>79</v>
      </c>
      <c r="AR322" s="35">
        <v>69</v>
      </c>
      <c r="AS322" s="135"/>
      <c r="AT322" s="139" t="s">
        <v>236</v>
      </c>
      <c r="AU322" s="139" t="s">
        <v>4448</v>
      </c>
      <c r="AV322" s="139">
        <v>985</v>
      </c>
    </row>
    <row r="323" spans="1:48" ht="14.45" customHeight="1">
      <c r="A323" s="162" t="s">
        <v>237</v>
      </c>
      <c r="B323" s="13" t="s">
        <v>119</v>
      </c>
      <c r="C323" s="12">
        <v>0</v>
      </c>
      <c r="D323" s="12">
        <v>0</v>
      </c>
      <c r="E323" s="12">
        <v>371</v>
      </c>
      <c r="F323" s="12">
        <v>205</v>
      </c>
      <c r="G323" s="12">
        <v>1779</v>
      </c>
      <c r="H323" s="12">
        <v>898</v>
      </c>
      <c r="I323" s="12">
        <v>2572</v>
      </c>
      <c r="J323" s="12">
        <v>1399</v>
      </c>
      <c r="K323" s="29">
        <v>4722</v>
      </c>
      <c r="L323" s="29">
        <v>2502</v>
      </c>
      <c r="M323" s="12">
        <v>0</v>
      </c>
      <c r="N323" s="12">
        <v>36</v>
      </c>
      <c r="O323" s="12">
        <v>86</v>
      </c>
      <c r="P323" s="12">
        <v>119</v>
      </c>
      <c r="Q323" s="29">
        <v>241</v>
      </c>
      <c r="R323" s="162" t="s">
        <v>237</v>
      </c>
      <c r="S323" s="13" t="s">
        <v>119</v>
      </c>
      <c r="T323" s="29">
        <v>128</v>
      </c>
      <c r="U323" s="12">
        <v>35</v>
      </c>
      <c r="V323" s="12">
        <v>0</v>
      </c>
      <c r="W323" s="12">
        <v>42</v>
      </c>
      <c r="X323" s="12">
        <v>0</v>
      </c>
      <c r="Y323" s="12">
        <v>12</v>
      </c>
      <c r="Z323" s="12">
        <v>1</v>
      </c>
      <c r="AA323" s="12">
        <v>180</v>
      </c>
      <c r="AB323" s="12">
        <v>0</v>
      </c>
      <c r="AC323" s="22">
        <v>193</v>
      </c>
      <c r="AD323" s="12">
        <v>171</v>
      </c>
      <c r="AE323" s="12">
        <v>118</v>
      </c>
      <c r="AF323" s="29">
        <v>0</v>
      </c>
      <c r="AG323" s="12">
        <v>0</v>
      </c>
      <c r="AH323" s="12">
        <v>144</v>
      </c>
      <c r="AI323" s="162" t="s">
        <v>237</v>
      </c>
      <c r="AJ323" s="13" t="s">
        <v>119</v>
      </c>
      <c r="AK323" s="12">
        <v>265</v>
      </c>
      <c r="AL323" s="12">
        <v>92</v>
      </c>
      <c r="AM323" s="12">
        <v>545</v>
      </c>
      <c r="AN323" s="12">
        <v>216</v>
      </c>
      <c r="AO323" s="12">
        <v>19</v>
      </c>
      <c r="AP323" s="12">
        <v>151</v>
      </c>
      <c r="AQ323" s="12">
        <v>101</v>
      </c>
      <c r="AR323" s="12">
        <v>92</v>
      </c>
      <c r="AS323" s="135"/>
      <c r="AT323" s="139" t="s">
        <v>237</v>
      </c>
      <c r="AU323" s="139" t="s">
        <v>4449</v>
      </c>
      <c r="AV323" s="139">
        <v>1355</v>
      </c>
    </row>
    <row r="324" spans="1:48">
      <c r="A324" s="162"/>
      <c r="B324" s="13" t="s">
        <v>120</v>
      </c>
      <c r="C324" s="12">
        <v>2</v>
      </c>
      <c r="D324" s="12">
        <v>1</v>
      </c>
      <c r="E324" s="12">
        <v>38</v>
      </c>
      <c r="F324" s="12">
        <v>18</v>
      </c>
      <c r="G324" s="12">
        <v>51</v>
      </c>
      <c r="H324" s="12">
        <v>25</v>
      </c>
      <c r="I324" s="12">
        <v>127</v>
      </c>
      <c r="J324" s="12">
        <v>70</v>
      </c>
      <c r="K324" s="29">
        <v>218</v>
      </c>
      <c r="L324" s="29">
        <v>114</v>
      </c>
      <c r="M324" s="12">
        <v>1</v>
      </c>
      <c r="N324" s="12">
        <v>4</v>
      </c>
      <c r="O324" s="12">
        <v>4</v>
      </c>
      <c r="P324" s="12">
        <v>8</v>
      </c>
      <c r="Q324" s="29">
        <v>17</v>
      </c>
      <c r="R324" s="162"/>
      <c r="S324" s="13" t="s">
        <v>120</v>
      </c>
      <c r="T324" s="29">
        <v>8</v>
      </c>
      <c r="U324" s="12">
        <v>4</v>
      </c>
      <c r="V324" s="12">
        <v>0</v>
      </c>
      <c r="W324" s="12">
        <v>1</v>
      </c>
      <c r="X324" s="12">
        <v>0</v>
      </c>
      <c r="Y324" s="12">
        <v>2</v>
      </c>
      <c r="Z324" s="12">
        <v>0</v>
      </c>
      <c r="AA324" s="12">
        <v>9</v>
      </c>
      <c r="AB324" s="12">
        <v>0</v>
      </c>
      <c r="AC324" s="22">
        <v>11</v>
      </c>
      <c r="AD324" s="12">
        <v>10</v>
      </c>
      <c r="AE324" s="12">
        <v>4</v>
      </c>
      <c r="AF324" s="29">
        <v>0</v>
      </c>
      <c r="AG324" s="12">
        <v>0</v>
      </c>
      <c r="AH324" s="12">
        <v>7</v>
      </c>
      <c r="AI324" s="162"/>
      <c r="AJ324" s="13" t="s">
        <v>120</v>
      </c>
      <c r="AK324" s="12">
        <v>106</v>
      </c>
      <c r="AL324" s="12">
        <v>32</v>
      </c>
      <c r="AM324" s="12">
        <v>23</v>
      </c>
      <c r="AN324" s="12">
        <v>11</v>
      </c>
      <c r="AO324" s="12">
        <v>5</v>
      </c>
      <c r="AP324" s="12">
        <v>7</v>
      </c>
      <c r="AQ324" s="12">
        <v>5</v>
      </c>
      <c r="AR324" s="12">
        <v>4</v>
      </c>
      <c r="AS324" s="135"/>
      <c r="AT324" s="139" t="s">
        <v>237</v>
      </c>
      <c r="AU324" s="139" t="s">
        <v>4450</v>
      </c>
      <c r="AV324" s="139">
        <v>152</v>
      </c>
    </row>
    <row r="325" spans="1:48">
      <c r="A325" s="162"/>
      <c r="B325" s="34" t="s">
        <v>102</v>
      </c>
      <c r="C325" s="35">
        <v>2</v>
      </c>
      <c r="D325" s="35">
        <v>1</v>
      </c>
      <c r="E325" s="35">
        <v>409</v>
      </c>
      <c r="F325" s="35">
        <v>223</v>
      </c>
      <c r="G325" s="35">
        <v>1830</v>
      </c>
      <c r="H325" s="35">
        <v>923</v>
      </c>
      <c r="I325" s="35">
        <v>2699</v>
      </c>
      <c r="J325" s="35">
        <v>1469</v>
      </c>
      <c r="K325" s="35">
        <v>4940</v>
      </c>
      <c r="L325" s="35">
        <v>2616</v>
      </c>
      <c r="M325" s="35">
        <v>1</v>
      </c>
      <c r="N325" s="35">
        <v>40</v>
      </c>
      <c r="O325" s="35">
        <v>90</v>
      </c>
      <c r="P325" s="35">
        <v>127</v>
      </c>
      <c r="Q325" s="35">
        <v>258</v>
      </c>
      <c r="R325" s="162"/>
      <c r="S325" s="34" t="s">
        <v>102</v>
      </c>
      <c r="T325" s="35">
        <v>136</v>
      </c>
      <c r="U325" s="35">
        <v>39</v>
      </c>
      <c r="V325" s="35">
        <v>0</v>
      </c>
      <c r="W325" s="35">
        <v>43</v>
      </c>
      <c r="X325" s="35">
        <v>0</v>
      </c>
      <c r="Y325" s="35">
        <v>14</v>
      </c>
      <c r="Z325" s="35">
        <v>1</v>
      </c>
      <c r="AA325" s="35">
        <v>189</v>
      </c>
      <c r="AB325" s="35">
        <v>0</v>
      </c>
      <c r="AC325" s="35">
        <v>204</v>
      </c>
      <c r="AD325" s="35">
        <v>181</v>
      </c>
      <c r="AE325" s="35">
        <v>122</v>
      </c>
      <c r="AF325" s="35">
        <v>0</v>
      </c>
      <c r="AG325" s="35">
        <v>0</v>
      </c>
      <c r="AH325" s="35">
        <v>151</v>
      </c>
      <c r="AI325" s="162"/>
      <c r="AJ325" s="34" t="s">
        <v>102</v>
      </c>
      <c r="AK325" s="35">
        <v>371</v>
      </c>
      <c r="AL325" s="35">
        <v>124</v>
      </c>
      <c r="AM325" s="35">
        <v>568</v>
      </c>
      <c r="AN325" s="35">
        <v>227</v>
      </c>
      <c r="AO325" s="35">
        <v>24</v>
      </c>
      <c r="AP325" s="35">
        <v>158</v>
      </c>
      <c r="AQ325" s="35">
        <v>106</v>
      </c>
      <c r="AR325" s="35">
        <v>96</v>
      </c>
      <c r="AS325" s="135"/>
      <c r="AT325" s="139" t="s">
        <v>237</v>
      </c>
      <c r="AU325" s="139" t="s">
        <v>4451</v>
      </c>
      <c r="AV325" s="139">
        <v>1507</v>
      </c>
    </row>
    <row r="326" spans="1:48" ht="14.45" customHeight="1">
      <c r="A326" s="162" t="s">
        <v>238</v>
      </c>
      <c r="B326" s="13" t="s">
        <v>119</v>
      </c>
      <c r="C326" s="12">
        <v>0</v>
      </c>
      <c r="D326" s="12">
        <v>0</v>
      </c>
      <c r="E326" s="12">
        <v>0</v>
      </c>
      <c r="F326" s="12">
        <v>0</v>
      </c>
      <c r="G326" s="12">
        <v>0</v>
      </c>
      <c r="H326" s="12">
        <v>0</v>
      </c>
      <c r="I326" s="12">
        <v>0</v>
      </c>
      <c r="J326" s="12">
        <v>0</v>
      </c>
      <c r="K326" s="29">
        <v>0</v>
      </c>
      <c r="L326" s="29">
        <v>0</v>
      </c>
      <c r="M326" s="12">
        <v>0</v>
      </c>
      <c r="N326" s="12">
        <v>0</v>
      </c>
      <c r="O326" s="12">
        <v>0</v>
      </c>
      <c r="P326" s="12">
        <v>0</v>
      </c>
      <c r="Q326" s="29">
        <v>0</v>
      </c>
      <c r="R326" s="162" t="s">
        <v>238</v>
      </c>
      <c r="S326" s="13" t="s">
        <v>119</v>
      </c>
      <c r="T326" s="29">
        <v>0</v>
      </c>
      <c r="U326" s="12">
        <v>0</v>
      </c>
      <c r="V326" s="12">
        <v>0</v>
      </c>
      <c r="W326" s="12">
        <v>0</v>
      </c>
      <c r="X326" s="12">
        <v>0</v>
      </c>
      <c r="Y326" s="12">
        <v>0</v>
      </c>
      <c r="Z326" s="12">
        <v>0</v>
      </c>
      <c r="AA326" s="12">
        <v>0</v>
      </c>
      <c r="AB326" s="12">
        <v>0</v>
      </c>
      <c r="AC326" s="22">
        <v>0</v>
      </c>
      <c r="AD326" s="12">
        <v>0</v>
      </c>
      <c r="AE326" s="12">
        <v>0</v>
      </c>
      <c r="AF326" s="29">
        <v>0</v>
      </c>
      <c r="AG326" s="12">
        <v>0</v>
      </c>
      <c r="AH326" s="12">
        <v>0</v>
      </c>
      <c r="AI326" s="162" t="s">
        <v>238</v>
      </c>
      <c r="AJ326" s="13" t="s">
        <v>119</v>
      </c>
      <c r="AK326" s="12">
        <v>0</v>
      </c>
      <c r="AL326" s="12">
        <v>0</v>
      </c>
      <c r="AM326" s="12">
        <v>0</v>
      </c>
      <c r="AN326" s="12">
        <v>0</v>
      </c>
      <c r="AO326" s="12">
        <v>0</v>
      </c>
      <c r="AP326" s="12">
        <v>0</v>
      </c>
      <c r="AQ326" s="12">
        <v>0</v>
      </c>
      <c r="AR326" s="12">
        <v>0</v>
      </c>
      <c r="AS326" s="135"/>
      <c r="AT326" s="139" t="s">
        <v>238</v>
      </c>
      <c r="AU326" s="139" t="s">
        <v>4452</v>
      </c>
      <c r="AV326" s="139">
        <v>0</v>
      </c>
    </row>
    <row r="327" spans="1:48">
      <c r="A327" s="162"/>
      <c r="B327" s="13" t="s">
        <v>120</v>
      </c>
      <c r="C327" s="12">
        <v>0</v>
      </c>
      <c r="D327" s="12">
        <v>0</v>
      </c>
      <c r="E327" s="12">
        <v>889</v>
      </c>
      <c r="F327" s="12">
        <v>451</v>
      </c>
      <c r="G327" s="12">
        <v>1183</v>
      </c>
      <c r="H327" s="12">
        <v>600</v>
      </c>
      <c r="I327" s="12">
        <v>1440</v>
      </c>
      <c r="J327" s="12">
        <v>747</v>
      </c>
      <c r="K327" s="29">
        <v>3512</v>
      </c>
      <c r="L327" s="29">
        <v>1798</v>
      </c>
      <c r="M327" s="12">
        <v>0</v>
      </c>
      <c r="N327" s="12">
        <v>29</v>
      </c>
      <c r="O327" s="12">
        <v>36</v>
      </c>
      <c r="P327" s="12">
        <v>41</v>
      </c>
      <c r="Q327" s="29">
        <v>106</v>
      </c>
      <c r="R327" s="162"/>
      <c r="S327" s="13" t="s">
        <v>120</v>
      </c>
      <c r="T327" s="29">
        <v>51</v>
      </c>
      <c r="U327" s="12">
        <v>40</v>
      </c>
      <c r="V327" s="12">
        <v>19</v>
      </c>
      <c r="W327" s="12">
        <v>7</v>
      </c>
      <c r="X327" s="12">
        <v>1</v>
      </c>
      <c r="Y327" s="12">
        <v>87</v>
      </c>
      <c r="Z327" s="12">
        <v>1</v>
      </c>
      <c r="AA327" s="12">
        <v>30</v>
      </c>
      <c r="AB327" s="12">
        <v>12</v>
      </c>
      <c r="AC327" s="22">
        <v>131</v>
      </c>
      <c r="AD327" s="12">
        <v>125</v>
      </c>
      <c r="AE327" s="12">
        <v>125</v>
      </c>
      <c r="AF327" s="29">
        <v>33</v>
      </c>
      <c r="AG327" s="12">
        <v>26</v>
      </c>
      <c r="AH327" s="12">
        <v>32</v>
      </c>
      <c r="AI327" s="162"/>
      <c r="AJ327" s="13" t="s">
        <v>120</v>
      </c>
      <c r="AK327" s="12">
        <v>925</v>
      </c>
      <c r="AL327" s="12">
        <v>405</v>
      </c>
      <c r="AM327" s="12">
        <v>164</v>
      </c>
      <c r="AN327" s="12">
        <v>55</v>
      </c>
      <c r="AO327" s="12">
        <v>54</v>
      </c>
      <c r="AP327" s="12">
        <v>59</v>
      </c>
      <c r="AQ327" s="12">
        <v>63</v>
      </c>
      <c r="AR327" s="12">
        <v>51</v>
      </c>
      <c r="AS327" s="135"/>
      <c r="AT327" s="139" t="s">
        <v>238</v>
      </c>
      <c r="AU327" s="139" t="s">
        <v>4453</v>
      </c>
      <c r="AV327" s="139">
        <v>1253</v>
      </c>
    </row>
    <row r="328" spans="1:48">
      <c r="A328" s="162"/>
      <c r="B328" s="34" t="s">
        <v>102</v>
      </c>
      <c r="C328" s="35">
        <v>0</v>
      </c>
      <c r="D328" s="35">
        <v>0</v>
      </c>
      <c r="E328" s="35">
        <v>889</v>
      </c>
      <c r="F328" s="35">
        <v>451</v>
      </c>
      <c r="G328" s="35">
        <v>1183</v>
      </c>
      <c r="H328" s="35">
        <v>600</v>
      </c>
      <c r="I328" s="35">
        <v>1440</v>
      </c>
      <c r="J328" s="35">
        <v>747</v>
      </c>
      <c r="K328" s="35">
        <v>3512</v>
      </c>
      <c r="L328" s="35">
        <v>1798</v>
      </c>
      <c r="M328" s="35">
        <v>0</v>
      </c>
      <c r="N328" s="35">
        <v>29</v>
      </c>
      <c r="O328" s="35">
        <v>36</v>
      </c>
      <c r="P328" s="35">
        <v>41</v>
      </c>
      <c r="Q328" s="35">
        <v>106</v>
      </c>
      <c r="R328" s="162"/>
      <c r="S328" s="34" t="s">
        <v>102</v>
      </c>
      <c r="T328" s="35">
        <v>51</v>
      </c>
      <c r="U328" s="35">
        <v>40</v>
      </c>
      <c r="V328" s="35">
        <v>19</v>
      </c>
      <c r="W328" s="35">
        <v>7</v>
      </c>
      <c r="X328" s="35">
        <v>1</v>
      </c>
      <c r="Y328" s="35">
        <v>87</v>
      </c>
      <c r="Z328" s="35">
        <v>1</v>
      </c>
      <c r="AA328" s="35">
        <v>30</v>
      </c>
      <c r="AB328" s="35">
        <v>12</v>
      </c>
      <c r="AC328" s="35">
        <v>131</v>
      </c>
      <c r="AD328" s="35">
        <v>125</v>
      </c>
      <c r="AE328" s="35">
        <v>125</v>
      </c>
      <c r="AF328" s="35">
        <v>33</v>
      </c>
      <c r="AG328" s="35">
        <v>26</v>
      </c>
      <c r="AH328" s="35">
        <v>32</v>
      </c>
      <c r="AI328" s="162"/>
      <c r="AJ328" s="34" t="s">
        <v>102</v>
      </c>
      <c r="AK328" s="35">
        <v>925</v>
      </c>
      <c r="AL328" s="35">
        <v>405</v>
      </c>
      <c r="AM328" s="35">
        <v>164</v>
      </c>
      <c r="AN328" s="35">
        <v>55</v>
      </c>
      <c r="AO328" s="35">
        <v>54</v>
      </c>
      <c r="AP328" s="35">
        <v>59</v>
      </c>
      <c r="AQ328" s="35">
        <v>63</v>
      </c>
      <c r="AR328" s="35">
        <v>51</v>
      </c>
      <c r="AS328" s="135"/>
      <c r="AT328" s="139" t="s">
        <v>238</v>
      </c>
      <c r="AU328" s="139" t="s">
        <v>4454</v>
      </c>
      <c r="AV328" s="139">
        <v>1253</v>
      </c>
    </row>
    <row r="329" spans="1:48">
      <c r="A329" s="162" t="s">
        <v>239</v>
      </c>
      <c r="B329" s="13" t="s">
        <v>119</v>
      </c>
      <c r="C329" s="12">
        <v>24</v>
      </c>
      <c r="D329" s="12">
        <v>9</v>
      </c>
      <c r="E329" s="12">
        <v>1020</v>
      </c>
      <c r="F329" s="12">
        <v>537</v>
      </c>
      <c r="G329" s="12">
        <v>1711</v>
      </c>
      <c r="H329" s="12">
        <v>904</v>
      </c>
      <c r="I329" s="12">
        <v>1675</v>
      </c>
      <c r="J329" s="12">
        <v>866</v>
      </c>
      <c r="K329" s="29">
        <v>4430</v>
      </c>
      <c r="L329" s="29">
        <v>2316</v>
      </c>
      <c r="M329" s="12">
        <v>3</v>
      </c>
      <c r="N329" s="12">
        <v>76</v>
      </c>
      <c r="O329" s="12">
        <v>94</v>
      </c>
      <c r="P329" s="12">
        <v>91</v>
      </c>
      <c r="Q329" s="29">
        <v>264</v>
      </c>
      <c r="R329" s="162" t="s">
        <v>239</v>
      </c>
      <c r="S329" s="13" t="s">
        <v>119</v>
      </c>
      <c r="T329" s="29">
        <v>52</v>
      </c>
      <c r="U329" s="12">
        <v>21</v>
      </c>
      <c r="V329" s="12">
        <v>0</v>
      </c>
      <c r="W329" s="12">
        <v>42</v>
      </c>
      <c r="X329" s="12">
        <v>0</v>
      </c>
      <c r="Y329" s="12">
        <v>3</v>
      </c>
      <c r="Z329" s="12">
        <v>0</v>
      </c>
      <c r="AA329" s="12">
        <v>166</v>
      </c>
      <c r="AB329" s="12">
        <v>1</v>
      </c>
      <c r="AC329" s="22">
        <v>170</v>
      </c>
      <c r="AD329" s="12">
        <v>135</v>
      </c>
      <c r="AE329" s="12">
        <v>112</v>
      </c>
      <c r="AF329" s="29">
        <v>91</v>
      </c>
      <c r="AG329" s="12">
        <v>28</v>
      </c>
      <c r="AH329" s="12">
        <v>98</v>
      </c>
      <c r="AI329" s="162" t="s">
        <v>239</v>
      </c>
      <c r="AJ329" s="13" t="s">
        <v>119</v>
      </c>
      <c r="AK329" s="12">
        <v>370</v>
      </c>
      <c r="AL329" s="12">
        <v>134</v>
      </c>
      <c r="AM329" s="12">
        <v>7</v>
      </c>
      <c r="AN329" s="12">
        <v>0</v>
      </c>
      <c r="AO329" s="12">
        <v>13</v>
      </c>
      <c r="AP329" s="12">
        <v>79</v>
      </c>
      <c r="AQ329" s="12">
        <v>30</v>
      </c>
      <c r="AR329" s="12">
        <v>28</v>
      </c>
      <c r="AS329" s="135"/>
      <c r="AT329" s="139" t="s">
        <v>239</v>
      </c>
      <c r="AU329" s="139" t="s">
        <v>4455</v>
      </c>
      <c r="AV329" s="139">
        <v>384</v>
      </c>
    </row>
    <row r="330" spans="1:48">
      <c r="A330" s="162"/>
      <c r="B330" s="13" t="s">
        <v>120</v>
      </c>
      <c r="C330" s="12">
        <v>0</v>
      </c>
      <c r="D330" s="12">
        <v>0</v>
      </c>
      <c r="E330" s="12">
        <v>0</v>
      </c>
      <c r="F330" s="12">
        <v>0</v>
      </c>
      <c r="G330" s="12">
        <v>0</v>
      </c>
      <c r="H330" s="12">
        <v>0</v>
      </c>
      <c r="I330" s="12">
        <v>0</v>
      </c>
      <c r="J330" s="12">
        <v>0</v>
      </c>
      <c r="K330" s="29">
        <v>0</v>
      </c>
      <c r="L330" s="29">
        <v>0</v>
      </c>
      <c r="M330" s="12">
        <v>0</v>
      </c>
      <c r="N330" s="12">
        <v>0</v>
      </c>
      <c r="O330" s="12">
        <v>0</v>
      </c>
      <c r="P330" s="12">
        <v>0</v>
      </c>
      <c r="Q330" s="29">
        <v>0</v>
      </c>
      <c r="R330" s="162"/>
      <c r="S330" s="13" t="s">
        <v>120</v>
      </c>
      <c r="T330" s="29">
        <v>0</v>
      </c>
      <c r="U330" s="12">
        <v>0</v>
      </c>
      <c r="V330" s="12">
        <v>0</v>
      </c>
      <c r="W330" s="12">
        <v>0</v>
      </c>
      <c r="X330" s="12">
        <v>0</v>
      </c>
      <c r="Y330" s="12">
        <v>0</v>
      </c>
      <c r="Z330" s="12">
        <v>0</v>
      </c>
      <c r="AA330" s="12">
        <v>0</v>
      </c>
      <c r="AB330" s="12">
        <v>0</v>
      </c>
      <c r="AC330" s="22">
        <v>0</v>
      </c>
      <c r="AD330" s="12">
        <v>0</v>
      </c>
      <c r="AE330" s="12">
        <v>0</v>
      </c>
      <c r="AF330" s="29">
        <v>0</v>
      </c>
      <c r="AG330" s="12">
        <v>0</v>
      </c>
      <c r="AH330" s="12">
        <v>0</v>
      </c>
      <c r="AI330" s="162"/>
      <c r="AJ330" s="13" t="s">
        <v>120</v>
      </c>
      <c r="AK330" s="12">
        <v>0</v>
      </c>
      <c r="AL330" s="12">
        <v>0</v>
      </c>
      <c r="AM330" s="12">
        <v>0</v>
      </c>
      <c r="AN330" s="12">
        <v>0</v>
      </c>
      <c r="AO330" s="12">
        <v>0</v>
      </c>
      <c r="AP330" s="12">
        <v>0</v>
      </c>
      <c r="AQ330" s="12">
        <v>0</v>
      </c>
      <c r="AR330" s="12">
        <v>0</v>
      </c>
      <c r="AS330" s="135"/>
      <c r="AT330" s="139" t="s">
        <v>239</v>
      </c>
      <c r="AU330" s="139" t="s">
        <v>4456</v>
      </c>
      <c r="AV330" s="139">
        <v>0</v>
      </c>
    </row>
    <row r="331" spans="1:48">
      <c r="A331" s="162"/>
      <c r="B331" s="34" t="s">
        <v>102</v>
      </c>
      <c r="C331" s="35">
        <v>24</v>
      </c>
      <c r="D331" s="35">
        <v>9</v>
      </c>
      <c r="E331" s="35">
        <v>1020</v>
      </c>
      <c r="F331" s="35">
        <v>537</v>
      </c>
      <c r="G331" s="35">
        <v>1711</v>
      </c>
      <c r="H331" s="35">
        <v>904</v>
      </c>
      <c r="I331" s="35">
        <v>1675</v>
      </c>
      <c r="J331" s="35">
        <v>866</v>
      </c>
      <c r="K331" s="35">
        <v>4430</v>
      </c>
      <c r="L331" s="35">
        <v>2316</v>
      </c>
      <c r="M331" s="35">
        <v>3</v>
      </c>
      <c r="N331" s="35">
        <v>76</v>
      </c>
      <c r="O331" s="35">
        <v>94</v>
      </c>
      <c r="P331" s="35">
        <v>91</v>
      </c>
      <c r="Q331" s="35">
        <v>264</v>
      </c>
      <c r="R331" s="162"/>
      <c r="S331" s="34" t="s">
        <v>102</v>
      </c>
      <c r="T331" s="35">
        <v>52</v>
      </c>
      <c r="U331" s="35">
        <v>21</v>
      </c>
      <c r="V331" s="35">
        <v>0</v>
      </c>
      <c r="W331" s="35">
        <v>42</v>
      </c>
      <c r="X331" s="35">
        <v>0</v>
      </c>
      <c r="Y331" s="35">
        <v>3</v>
      </c>
      <c r="Z331" s="35">
        <v>0</v>
      </c>
      <c r="AA331" s="35">
        <v>166</v>
      </c>
      <c r="AB331" s="35">
        <v>1</v>
      </c>
      <c r="AC331" s="35">
        <v>170</v>
      </c>
      <c r="AD331" s="35">
        <v>135</v>
      </c>
      <c r="AE331" s="35">
        <v>112</v>
      </c>
      <c r="AF331" s="35">
        <v>91</v>
      </c>
      <c r="AG331" s="35">
        <v>28</v>
      </c>
      <c r="AH331" s="35">
        <v>98</v>
      </c>
      <c r="AI331" s="162"/>
      <c r="AJ331" s="34" t="s">
        <v>102</v>
      </c>
      <c r="AK331" s="35">
        <v>370</v>
      </c>
      <c r="AL331" s="35">
        <v>134</v>
      </c>
      <c r="AM331" s="35">
        <v>7</v>
      </c>
      <c r="AN331" s="35">
        <v>0</v>
      </c>
      <c r="AO331" s="35">
        <v>13</v>
      </c>
      <c r="AP331" s="35">
        <v>79</v>
      </c>
      <c r="AQ331" s="35">
        <v>30</v>
      </c>
      <c r="AR331" s="35">
        <v>28</v>
      </c>
      <c r="AS331" s="135"/>
      <c r="AT331" s="139" t="s">
        <v>239</v>
      </c>
      <c r="AU331" s="139" t="s">
        <v>4457</v>
      </c>
      <c r="AV331" s="139">
        <v>384</v>
      </c>
    </row>
    <row r="332" spans="1:48">
      <c r="A332" s="162" t="s">
        <v>240</v>
      </c>
      <c r="B332" s="13" t="s">
        <v>119</v>
      </c>
      <c r="C332" s="12">
        <v>0</v>
      </c>
      <c r="D332" s="12">
        <v>0</v>
      </c>
      <c r="E332" s="12">
        <v>598</v>
      </c>
      <c r="F332" s="12">
        <v>308</v>
      </c>
      <c r="G332" s="12">
        <v>1782</v>
      </c>
      <c r="H332" s="12">
        <v>960</v>
      </c>
      <c r="I332" s="12">
        <v>1939</v>
      </c>
      <c r="J332" s="12">
        <v>1036</v>
      </c>
      <c r="K332" s="29">
        <v>4319</v>
      </c>
      <c r="L332" s="29">
        <v>2304</v>
      </c>
      <c r="M332" s="12">
        <v>0</v>
      </c>
      <c r="N332" s="12">
        <v>48</v>
      </c>
      <c r="O332" s="12">
        <v>90</v>
      </c>
      <c r="P332" s="12">
        <v>95</v>
      </c>
      <c r="Q332" s="29">
        <v>233</v>
      </c>
      <c r="R332" s="162" t="s">
        <v>240</v>
      </c>
      <c r="S332" s="13" t="s">
        <v>119</v>
      </c>
      <c r="T332" s="29">
        <v>128</v>
      </c>
      <c r="U332" s="12">
        <v>47</v>
      </c>
      <c r="V332" s="12">
        <v>0</v>
      </c>
      <c r="W332" s="12">
        <v>11</v>
      </c>
      <c r="X332" s="12">
        <v>3</v>
      </c>
      <c r="Y332" s="12">
        <v>26</v>
      </c>
      <c r="Z332" s="12">
        <v>2</v>
      </c>
      <c r="AA332" s="12">
        <v>168</v>
      </c>
      <c r="AB332" s="12">
        <v>0</v>
      </c>
      <c r="AC332" s="22">
        <v>199</v>
      </c>
      <c r="AD332" s="12">
        <v>176</v>
      </c>
      <c r="AE332" s="12">
        <v>163</v>
      </c>
      <c r="AF332" s="29">
        <v>94</v>
      </c>
      <c r="AG332" s="12">
        <v>49</v>
      </c>
      <c r="AH332" s="12">
        <v>110</v>
      </c>
      <c r="AI332" s="162" t="s">
        <v>240</v>
      </c>
      <c r="AJ332" s="13" t="s">
        <v>119</v>
      </c>
      <c r="AK332" s="12">
        <v>259</v>
      </c>
      <c r="AL332" s="12">
        <v>129</v>
      </c>
      <c r="AM332" s="12">
        <v>256</v>
      </c>
      <c r="AN332" s="12">
        <v>75</v>
      </c>
      <c r="AO332" s="12">
        <v>20</v>
      </c>
      <c r="AP332" s="12">
        <v>97</v>
      </c>
      <c r="AQ332" s="12">
        <v>57</v>
      </c>
      <c r="AR332" s="12">
        <v>55</v>
      </c>
      <c r="AS332" s="135"/>
      <c r="AT332" s="139" t="s">
        <v>240</v>
      </c>
      <c r="AU332" s="139" t="s">
        <v>4458</v>
      </c>
      <c r="AV332" s="139">
        <v>771</v>
      </c>
    </row>
    <row r="333" spans="1:48">
      <c r="A333" s="162"/>
      <c r="B333" s="13" t="s">
        <v>120</v>
      </c>
      <c r="C333" s="12">
        <v>0</v>
      </c>
      <c r="D333" s="12">
        <v>0</v>
      </c>
      <c r="E333" s="12">
        <v>0</v>
      </c>
      <c r="F333" s="12">
        <v>0</v>
      </c>
      <c r="G333" s="12">
        <v>0</v>
      </c>
      <c r="H333" s="12">
        <v>0</v>
      </c>
      <c r="I333" s="12">
        <v>0</v>
      </c>
      <c r="J333" s="12">
        <v>0</v>
      </c>
      <c r="K333" s="29">
        <v>0</v>
      </c>
      <c r="L333" s="29">
        <v>0</v>
      </c>
      <c r="M333" s="12">
        <v>0</v>
      </c>
      <c r="N333" s="12">
        <v>0</v>
      </c>
      <c r="O333" s="12">
        <v>0</v>
      </c>
      <c r="P333" s="12">
        <v>0</v>
      </c>
      <c r="Q333" s="29">
        <v>0</v>
      </c>
      <c r="R333" s="162"/>
      <c r="S333" s="13" t="s">
        <v>120</v>
      </c>
      <c r="T333" s="29">
        <v>0</v>
      </c>
      <c r="U333" s="12">
        <v>0</v>
      </c>
      <c r="V333" s="12">
        <v>0</v>
      </c>
      <c r="W333" s="12">
        <v>0</v>
      </c>
      <c r="X333" s="12">
        <v>0</v>
      </c>
      <c r="Y333" s="12">
        <v>0</v>
      </c>
      <c r="Z333" s="12">
        <v>0</v>
      </c>
      <c r="AA333" s="12">
        <v>0</v>
      </c>
      <c r="AB333" s="12">
        <v>0</v>
      </c>
      <c r="AC333" s="22">
        <v>0</v>
      </c>
      <c r="AD333" s="12">
        <v>0</v>
      </c>
      <c r="AE333" s="12">
        <v>0</v>
      </c>
      <c r="AF333" s="29">
        <v>0</v>
      </c>
      <c r="AG333" s="12">
        <v>0</v>
      </c>
      <c r="AH333" s="12">
        <v>0</v>
      </c>
      <c r="AI333" s="162"/>
      <c r="AJ333" s="13" t="s">
        <v>120</v>
      </c>
      <c r="AK333" s="12">
        <v>0</v>
      </c>
      <c r="AL333" s="12">
        <v>0</v>
      </c>
      <c r="AM333" s="12">
        <v>0</v>
      </c>
      <c r="AN333" s="12">
        <v>0</v>
      </c>
      <c r="AO333" s="12">
        <v>0</v>
      </c>
      <c r="AP333" s="12">
        <v>0</v>
      </c>
      <c r="AQ333" s="12">
        <v>0</v>
      </c>
      <c r="AR333" s="12">
        <v>0</v>
      </c>
      <c r="AS333" s="135"/>
      <c r="AT333" s="139" t="s">
        <v>240</v>
      </c>
      <c r="AU333" s="139" t="s">
        <v>4459</v>
      </c>
      <c r="AV333" s="139">
        <v>0</v>
      </c>
    </row>
    <row r="334" spans="1:48">
      <c r="A334" s="162"/>
      <c r="B334" s="34" t="s">
        <v>102</v>
      </c>
      <c r="C334" s="35">
        <v>0</v>
      </c>
      <c r="D334" s="35">
        <v>0</v>
      </c>
      <c r="E334" s="35">
        <v>598</v>
      </c>
      <c r="F334" s="35">
        <v>308</v>
      </c>
      <c r="G334" s="35">
        <v>1782</v>
      </c>
      <c r="H334" s="35">
        <v>960</v>
      </c>
      <c r="I334" s="35">
        <v>1939</v>
      </c>
      <c r="J334" s="35">
        <v>1036</v>
      </c>
      <c r="K334" s="35">
        <v>4319</v>
      </c>
      <c r="L334" s="35">
        <v>2304</v>
      </c>
      <c r="M334" s="35">
        <v>0</v>
      </c>
      <c r="N334" s="35">
        <v>48</v>
      </c>
      <c r="O334" s="35">
        <v>90</v>
      </c>
      <c r="P334" s="35">
        <v>95</v>
      </c>
      <c r="Q334" s="35">
        <v>233</v>
      </c>
      <c r="R334" s="162"/>
      <c r="S334" s="34" t="s">
        <v>102</v>
      </c>
      <c r="T334" s="35">
        <v>128</v>
      </c>
      <c r="U334" s="35">
        <v>47</v>
      </c>
      <c r="V334" s="35">
        <v>0</v>
      </c>
      <c r="W334" s="35">
        <v>11</v>
      </c>
      <c r="X334" s="35">
        <v>3</v>
      </c>
      <c r="Y334" s="35">
        <v>26</v>
      </c>
      <c r="Z334" s="35">
        <v>2</v>
      </c>
      <c r="AA334" s="35">
        <v>168</v>
      </c>
      <c r="AB334" s="35">
        <v>0</v>
      </c>
      <c r="AC334" s="35">
        <v>199</v>
      </c>
      <c r="AD334" s="35">
        <v>176</v>
      </c>
      <c r="AE334" s="35">
        <v>163</v>
      </c>
      <c r="AF334" s="35">
        <v>94</v>
      </c>
      <c r="AG334" s="35">
        <v>49</v>
      </c>
      <c r="AH334" s="35">
        <v>110</v>
      </c>
      <c r="AI334" s="162"/>
      <c r="AJ334" s="34" t="s">
        <v>102</v>
      </c>
      <c r="AK334" s="35">
        <v>259</v>
      </c>
      <c r="AL334" s="35">
        <v>129</v>
      </c>
      <c r="AM334" s="35">
        <v>256</v>
      </c>
      <c r="AN334" s="35">
        <v>75</v>
      </c>
      <c r="AO334" s="35">
        <v>20</v>
      </c>
      <c r="AP334" s="35">
        <v>97</v>
      </c>
      <c r="AQ334" s="35">
        <v>57</v>
      </c>
      <c r="AR334" s="35">
        <v>55</v>
      </c>
      <c r="AS334" s="135"/>
      <c r="AT334" s="139" t="s">
        <v>240</v>
      </c>
      <c r="AU334" s="139" t="s">
        <v>4460</v>
      </c>
      <c r="AV334" s="139">
        <v>771</v>
      </c>
    </row>
    <row r="335" spans="1:48">
      <c r="A335" s="162" t="s">
        <v>241</v>
      </c>
      <c r="B335" s="13" t="s">
        <v>119</v>
      </c>
      <c r="C335" s="12">
        <v>0</v>
      </c>
      <c r="D335" s="12">
        <v>0</v>
      </c>
      <c r="E335" s="12">
        <v>980</v>
      </c>
      <c r="F335" s="12">
        <v>550</v>
      </c>
      <c r="G335" s="12">
        <v>1693</v>
      </c>
      <c r="H335" s="12">
        <v>896</v>
      </c>
      <c r="I335" s="12">
        <v>2334</v>
      </c>
      <c r="J335" s="12">
        <v>1210</v>
      </c>
      <c r="K335" s="29">
        <v>5007</v>
      </c>
      <c r="L335" s="29">
        <v>2656</v>
      </c>
      <c r="M335" s="12">
        <v>0</v>
      </c>
      <c r="N335" s="12">
        <v>75</v>
      </c>
      <c r="O335" s="12">
        <v>96</v>
      </c>
      <c r="P335" s="12">
        <v>115</v>
      </c>
      <c r="Q335" s="29">
        <v>286</v>
      </c>
      <c r="R335" s="162" t="s">
        <v>241</v>
      </c>
      <c r="S335" s="13" t="s">
        <v>119</v>
      </c>
      <c r="T335" s="29">
        <v>122</v>
      </c>
      <c r="U335" s="12">
        <v>45</v>
      </c>
      <c r="V335" s="12">
        <v>0</v>
      </c>
      <c r="W335" s="12">
        <v>49</v>
      </c>
      <c r="X335" s="12">
        <v>0</v>
      </c>
      <c r="Y335" s="12">
        <v>18</v>
      </c>
      <c r="Z335" s="12">
        <v>0</v>
      </c>
      <c r="AA335" s="12">
        <v>179</v>
      </c>
      <c r="AB335" s="12">
        <v>0</v>
      </c>
      <c r="AC335" s="22">
        <v>197</v>
      </c>
      <c r="AD335" s="12">
        <v>157</v>
      </c>
      <c r="AE335" s="12">
        <v>132</v>
      </c>
      <c r="AF335" s="29">
        <v>109</v>
      </c>
      <c r="AG335" s="12">
        <v>65</v>
      </c>
      <c r="AH335" s="12">
        <v>111</v>
      </c>
      <c r="AI335" s="162" t="s">
        <v>241</v>
      </c>
      <c r="AJ335" s="13" t="s">
        <v>119</v>
      </c>
      <c r="AK335" s="12">
        <v>530</v>
      </c>
      <c r="AL335" s="12">
        <v>269</v>
      </c>
      <c r="AM335" s="12">
        <v>442</v>
      </c>
      <c r="AN335" s="12">
        <v>91</v>
      </c>
      <c r="AO335" s="12">
        <v>37</v>
      </c>
      <c r="AP335" s="12">
        <v>133</v>
      </c>
      <c r="AQ335" s="12">
        <v>101</v>
      </c>
      <c r="AR335" s="12">
        <v>97</v>
      </c>
      <c r="AS335" s="135"/>
      <c r="AT335" s="139" t="s">
        <v>241</v>
      </c>
      <c r="AU335" s="139" t="s">
        <v>4461</v>
      </c>
      <c r="AV335" s="139">
        <v>1414</v>
      </c>
    </row>
    <row r="336" spans="1:48">
      <c r="A336" s="162"/>
      <c r="B336" s="13" t="s">
        <v>120</v>
      </c>
      <c r="C336" s="12">
        <v>0</v>
      </c>
      <c r="D336" s="12">
        <v>0</v>
      </c>
      <c r="E336" s="12">
        <v>0</v>
      </c>
      <c r="F336" s="12">
        <v>0</v>
      </c>
      <c r="G336" s="12">
        <v>0</v>
      </c>
      <c r="H336" s="12">
        <v>0</v>
      </c>
      <c r="I336" s="12">
        <v>0</v>
      </c>
      <c r="J336" s="12">
        <v>0</v>
      </c>
      <c r="K336" s="29">
        <v>0</v>
      </c>
      <c r="L336" s="29">
        <v>0</v>
      </c>
      <c r="M336" s="12">
        <v>0</v>
      </c>
      <c r="N336" s="12">
        <v>0</v>
      </c>
      <c r="O336" s="12">
        <v>0</v>
      </c>
      <c r="P336" s="12">
        <v>0</v>
      </c>
      <c r="Q336" s="29">
        <v>0</v>
      </c>
      <c r="R336" s="162"/>
      <c r="S336" s="13" t="s">
        <v>120</v>
      </c>
      <c r="T336" s="29">
        <v>0</v>
      </c>
      <c r="U336" s="12">
        <v>0</v>
      </c>
      <c r="V336" s="12">
        <v>0</v>
      </c>
      <c r="W336" s="12">
        <v>0</v>
      </c>
      <c r="X336" s="12">
        <v>0</v>
      </c>
      <c r="Y336" s="12">
        <v>0</v>
      </c>
      <c r="Z336" s="12">
        <v>0</v>
      </c>
      <c r="AA336" s="12">
        <v>0</v>
      </c>
      <c r="AB336" s="12">
        <v>0</v>
      </c>
      <c r="AC336" s="22">
        <v>0</v>
      </c>
      <c r="AD336" s="12">
        <v>0</v>
      </c>
      <c r="AE336" s="12">
        <v>0</v>
      </c>
      <c r="AF336" s="29">
        <v>0</v>
      </c>
      <c r="AG336" s="12">
        <v>0</v>
      </c>
      <c r="AH336" s="12">
        <v>0</v>
      </c>
      <c r="AI336" s="162"/>
      <c r="AJ336" s="13" t="s">
        <v>120</v>
      </c>
      <c r="AK336" s="12">
        <v>0</v>
      </c>
      <c r="AL336" s="12">
        <v>0</v>
      </c>
      <c r="AM336" s="12">
        <v>0</v>
      </c>
      <c r="AN336" s="12">
        <v>0</v>
      </c>
      <c r="AO336" s="12">
        <v>0</v>
      </c>
      <c r="AP336" s="12">
        <v>0</v>
      </c>
      <c r="AQ336" s="12">
        <v>0</v>
      </c>
      <c r="AR336" s="12">
        <v>0</v>
      </c>
      <c r="AS336" s="135"/>
      <c r="AT336" s="139" t="s">
        <v>241</v>
      </c>
      <c r="AU336" s="139" t="s">
        <v>4462</v>
      </c>
      <c r="AV336" s="139">
        <v>0</v>
      </c>
    </row>
    <row r="337" spans="1:48">
      <c r="A337" s="162"/>
      <c r="B337" s="34" t="s">
        <v>102</v>
      </c>
      <c r="C337" s="35">
        <v>0</v>
      </c>
      <c r="D337" s="35">
        <v>0</v>
      </c>
      <c r="E337" s="35">
        <v>980</v>
      </c>
      <c r="F337" s="35">
        <v>550</v>
      </c>
      <c r="G337" s="35">
        <v>1693</v>
      </c>
      <c r="H337" s="35">
        <v>896</v>
      </c>
      <c r="I337" s="35">
        <v>2334</v>
      </c>
      <c r="J337" s="35">
        <v>1210</v>
      </c>
      <c r="K337" s="35">
        <v>5007</v>
      </c>
      <c r="L337" s="35">
        <v>2656</v>
      </c>
      <c r="M337" s="35">
        <v>0</v>
      </c>
      <c r="N337" s="35">
        <v>75</v>
      </c>
      <c r="O337" s="35">
        <v>96</v>
      </c>
      <c r="P337" s="35">
        <v>115</v>
      </c>
      <c r="Q337" s="35">
        <v>286</v>
      </c>
      <c r="R337" s="162"/>
      <c r="S337" s="34" t="s">
        <v>102</v>
      </c>
      <c r="T337" s="35">
        <v>122</v>
      </c>
      <c r="U337" s="35">
        <v>45</v>
      </c>
      <c r="V337" s="35">
        <v>0</v>
      </c>
      <c r="W337" s="35">
        <v>49</v>
      </c>
      <c r="X337" s="35">
        <v>0</v>
      </c>
      <c r="Y337" s="35">
        <v>18</v>
      </c>
      <c r="Z337" s="35">
        <v>0</v>
      </c>
      <c r="AA337" s="35">
        <v>179</v>
      </c>
      <c r="AB337" s="35">
        <v>0</v>
      </c>
      <c r="AC337" s="35">
        <v>197</v>
      </c>
      <c r="AD337" s="35">
        <v>157</v>
      </c>
      <c r="AE337" s="35">
        <v>132</v>
      </c>
      <c r="AF337" s="35">
        <v>109</v>
      </c>
      <c r="AG337" s="35">
        <v>65</v>
      </c>
      <c r="AH337" s="35">
        <v>111</v>
      </c>
      <c r="AI337" s="162"/>
      <c r="AJ337" s="34" t="s">
        <v>102</v>
      </c>
      <c r="AK337" s="35">
        <v>530</v>
      </c>
      <c r="AL337" s="35">
        <v>269</v>
      </c>
      <c r="AM337" s="35">
        <v>442</v>
      </c>
      <c r="AN337" s="35">
        <v>91</v>
      </c>
      <c r="AO337" s="35">
        <v>37</v>
      </c>
      <c r="AP337" s="35">
        <v>133</v>
      </c>
      <c r="AQ337" s="35">
        <v>101</v>
      </c>
      <c r="AR337" s="35">
        <v>97</v>
      </c>
      <c r="AS337" s="135"/>
      <c r="AT337" s="139" t="s">
        <v>241</v>
      </c>
      <c r="AU337" s="139" t="s">
        <v>4463</v>
      </c>
      <c r="AV337" s="139">
        <v>1414</v>
      </c>
    </row>
    <row r="338" spans="1:48">
      <c r="A338" s="162" t="s">
        <v>242</v>
      </c>
      <c r="B338" s="13" t="s">
        <v>119</v>
      </c>
      <c r="C338" s="12">
        <v>0</v>
      </c>
      <c r="D338" s="12">
        <v>0</v>
      </c>
      <c r="E338" s="12">
        <v>0</v>
      </c>
      <c r="F338" s="12">
        <v>0</v>
      </c>
      <c r="G338" s="12">
        <v>880</v>
      </c>
      <c r="H338" s="12">
        <v>466</v>
      </c>
      <c r="I338" s="12">
        <v>4461</v>
      </c>
      <c r="J338" s="12">
        <v>2328</v>
      </c>
      <c r="K338" s="29">
        <v>5341</v>
      </c>
      <c r="L338" s="29">
        <v>2794</v>
      </c>
      <c r="M338" s="12">
        <v>0</v>
      </c>
      <c r="N338" s="12">
        <v>0</v>
      </c>
      <c r="O338" s="12">
        <v>37</v>
      </c>
      <c r="P338" s="12">
        <v>193</v>
      </c>
      <c r="Q338" s="29">
        <v>230</v>
      </c>
      <c r="R338" s="162" t="s">
        <v>242</v>
      </c>
      <c r="S338" s="13" t="s">
        <v>119</v>
      </c>
      <c r="T338" s="29">
        <v>184</v>
      </c>
      <c r="U338" s="12">
        <v>25</v>
      </c>
      <c r="V338" s="12">
        <v>0</v>
      </c>
      <c r="W338" s="12">
        <v>36</v>
      </c>
      <c r="X338" s="12">
        <v>0</v>
      </c>
      <c r="Y338" s="12">
        <v>15</v>
      </c>
      <c r="Z338" s="12">
        <v>0</v>
      </c>
      <c r="AA338" s="12">
        <v>213</v>
      </c>
      <c r="AB338" s="12">
        <v>5</v>
      </c>
      <c r="AC338" s="22">
        <v>233</v>
      </c>
      <c r="AD338" s="12">
        <v>202</v>
      </c>
      <c r="AE338" s="12">
        <v>57</v>
      </c>
      <c r="AF338" s="29">
        <v>182</v>
      </c>
      <c r="AG338" s="12">
        <v>93</v>
      </c>
      <c r="AH338" s="12">
        <v>185</v>
      </c>
      <c r="AI338" s="162" t="s">
        <v>242</v>
      </c>
      <c r="AJ338" s="13" t="s">
        <v>119</v>
      </c>
      <c r="AK338" s="12">
        <v>314</v>
      </c>
      <c r="AL338" s="12">
        <v>122</v>
      </c>
      <c r="AM338" s="12">
        <v>495</v>
      </c>
      <c r="AN338" s="12">
        <v>200</v>
      </c>
      <c r="AO338" s="12">
        <v>31</v>
      </c>
      <c r="AP338" s="12">
        <v>163</v>
      </c>
      <c r="AQ338" s="12">
        <v>125</v>
      </c>
      <c r="AR338" s="12">
        <v>120</v>
      </c>
      <c r="AS338" s="135"/>
      <c r="AT338" s="139" t="s">
        <v>242</v>
      </c>
      <c r="AU338" s="139" t="s">
        <v>4464</v>
      </c>
      <c r="AV338" s="139">
        <v>1304</v>
      </c>
    </row>
    <row r="339" spans="1:48">
      <c r="A339" s="162"/>
      <c r="B339" s="13" t="s">
        <v>120</v>
      </c>
      <c r="C339" s="12">
        <v>0</v>
      </c>
      <c r="D339" s="12">
        <v>0</v>
      </c>
      <c r="E339" s="12">
        <v>0</v>
      </c>
      <c r="F339" s="12">
        <v>0</v>
      </c>
      <c r="G339" s="12">
        <v>0</v>
      </c>
      <c r="H339" s="12">
        <v>0</v>
      </c>
      <c r="I339" s="12">
        <v>0</v>
      </c>
      <c r="J339" s="12">
        <v>0</v>
      </c>
      <c r="K339" s="29">
        <v>0</v>
      </c>
      <c r="L339" s="29">
        <v>0</v>
      </c>
      <c r="M339" s="12">
        <v>0</v>
      </c>
      <c r="N339" s="12">
        <v>0</v>
      </c>
      <c r="O339" s="12">
        <v>0</v>
      </c>
      <c r="P339" s="12">
        <v>0</v>
      </c>
      <c r="Q339" s="29">
        <v>0</v>
      </c>
      <c r="R339" s="162"/>
      <c r="S339" s="13" t="s">
        <v>120</v>
      </c>
      <c r="T339" s="29">
        <v>0</v>
      </c>
      <c r="U339" s="12">
        <v>0</v>
      </c>
      <c r="V339" s="12">
        <v>0</v>
      </c>
      <c r="W339" s="12">
        <v>0</v>
      </c>
      <c r="X339" s="12">
        <v>0</v>
      </c>
      <c r="Y339" s="12">
        <v>0</v>
      </c>
      <c r="Z339" s="12">
        <v>0</v>
      </c>
      <c r="AA339" s="12">
        <v>0</v>
      </c>
      <c r="AB339" s="12">
        <v>0</v>
      </c>
      <c r="AC339" s="22">
        <v>0</v>
      </c>
      <c r="AD339" s="12">
        <v>0</v>
      </c>
      <c r="AE339" s="12">
        <v>0</v>
      </c>
      <c r="AF339" s="29">
        <v>0</v>
      </c>
      <c r="AG339" s="12">
        <v>0</v>
      </c>
      <c r="AH339" s="12">
        <v>0</v>
      </c>
      <c r="AI339" s="162"/>
      <c r="AJ339" s="13" t="s">
        <v>120</v>
      </c>
      <c r="AK339" s="12">
        <v>0</v>
      </c>
      <c r="AL339" s="12">
        <v>0</v>
      </c>
      <c r="AM339" s="12">
        <v>0</v>
      </c>
      <c r="AN339" s="12">
        <v>0</v>
      </c>
      <c r="AO339" s="12">
        <v>0</v>
      </c>
      <c r="AP339" s="12">
        <v>0</v>
      </c>
      <c r="AQ339" s="12">
        <v>0</v>
      </c>
      <c r="AR339" s="12">
        <v>0</v>
      </c>
      <c r="AS339" s="135"/>
      <c r="AT339" s="139" t="s">
        <v>242</v>
      </c>
      <c r="AU339" s="139" t="s">
        <v>4465</v>
      </c>
      <c r="AV339" s="139">
        <v>0</v>
      </c>
    </row>
    <row r="340" spans="1:48">
      <c r="A340" s="162"/>
      <c r="B340" s="34" t="s">
        <v>102</v>
      </c>
      <c r="C340" s="35">
        <v>0</v>
      </c>
      <c r="D340" s="35">
        <v>0</v>
      </c>
      <c r="E340" s="35">
        <v>0</v>
      </c>
      <c r="F340" s="35">
        <v>0</v>
      </c>
      <c r="G340" s="35">
        <v>880</v>
      </c>
      <c r="H340" s="35">
        <v>466</v>
      </c>
      <c r="I340" s="35">
        <v>4461</v>
      </c>
      <c r="J340" s="35">
        <v>2328</v>
      </c>
      <c r="K340" s="35">
        <v>5341</v>
      </c>
      <c r="L340" s="35">
        <v>2794</v>
      </c>
      <c r="M340" s="35">
        <v>0</v>
      </c>
      <c r="N340" s="35">
        <v>0</v>
      </c>
      <c r="O340" s="35">
        <v>37</v>
      </c>
      <c r="P340" s="35">
        <v>193</v>
      </c>
      <c r="Q340" s="35">
        <v>230</v>
      </c>
      <c r="R340" s="162"/>
      <c r="S340" s="34" t="s">
        <v>102</v>
      </c>
      <c r="T340" s="35">
        <v>184</v>
      </c>
      <c r="U340" s="35">
        <v>25</v>
      </c>
      <c r="V340" s="35">
        <v>0</v>
      </c>
      <c r="W340" s="35">
        <v>36</v>
      </c>
      <c r="X340" s="35">
        <v>0</v>
      </c>
      <c r="Y340" s="35">
        <v>15</v>
      </c>
      <c r="Z340" s="35">
        <v>0</v>
      </c>
      <c r="AA340" s="35">
        <v>213</v>
      </c>
      <c r="AB340" s="35">
        <v>5</v>
      </c>
      <c r="AC340" s="35">
        <v>233</v>
      </c>
      <c r="AD340" s="35">
        <v>202</v>
      </c>
      <c r="AE340" s="35">
        <v>57</v>
      </c>
      <c r="AF340" s="35">
        <v>182</v>
      </c>
      <c r="AG340" s="35">
        <v>93</v>
      </c>
      <c r="AH340" s="35">
        <v>185</v>
      </c>
      <c r="AI340" s="162"/>
      <c r="AJ340" s="34" t="s">
        <v>102</v>
      </c>
      <c r="AK340" s="35">
        <v>314</v>
      </c>
      <c r="AL340" s="35">
        <v>122</v>
      </c>
      <c r="AM340" s="35">
        <v>495</v>
      </c>
      <c r="AN340" s="35">
        <v>200</v>
      </c>
      <c r="AO340" s="35">
        <v>31</v>
      </c>
      <c r="AP340" s="35">
        <v>163</v>
      </c>
      <c r="AQ340" s="35">
        <v>125</v>
      </c>
      <c r="AR340" s="35">
        <v>120</v>
      </c>
      <c r="AS340" s="135"/>
      <c r="AT340" s="139" t="s">
        <v>242</v>
      </c>
      <c r="AU340" s="139" t="s">
        <v>4466</v>
      </c>
      <c r="AV340" s="139">
        <v>1304</v>
      </c>
    </row>
    <row r="341" spans="1:48">
      <c r="A341" s="163" t="s">
        <v>178</v>
      </c>
      <c r="B341" s="163"/>
      <c r="C341" s="163"/>
      <c r="D341" s="163"/>
      <c r="E341" s="163"/>
      <c r="F341" s="163"/>
      <c r="G341" s="163"/>
      <c r="H341" s="163"/>
      <c r="I341" s="163"/>
      <c r="J341" s="163"/>
      <c r="K341" s="163"/>
      <c r="L341" s="163"/>
      <c r="M341" s="163"/>
      <c r="N341" s="163"/>
      <c r="O341" s="163"/>
      <c r="P341" s="163"/>
      <c r="Q341" s="163"/>
      <c r="R341" s="185" t="s">
        <v>179</v>
      </c>
      <c r="S341" s="185"/>
      <c r="T341" s="185"/>
      <c r="U341" s="185"/>
      <c r="V341" s="185"/>
      <c r="W341" s="185"/>
      <c r="X341" s="185"/>
      <c r="Y341" s="185"/>
      <c r="Z341" s="185"/>
      <c r="AA341" s="185"/>
      <c r="AB341" s="185"/>
      <c r="AC341" s="185"/>
      <c r="AD341" s="185"/>
      <c r="AE341" s="185"/>
      <c r="AF341" s="185"/>
      <c r="AG341" s="185"/>
      <c r="AH341" s="185"/>
      <c r="AI341" s="185" t="s">
        <v>180</v>
      </c>
      <c r="AJ341" s="185"/>
      <c r="AK341" s="185"/>
      <c r="AL341" s="185"/>
      <c r="AM341" s="185"/>
      <c r="AN341" s="185"/>
      <c r="AO341" s="185"/>
      <c r="AP341" s="185"/>
      <c r="AQ341" s="185"/>
      <c r="AR341" s="185"/>
      <c r="AS341" s="135"/>
      <c r="AT341" s="139" t="s">
        <v>178</v>
      </c>
      <c r="AU341" s="139" t="s">
        <v>178</v>
      </c>
      <c r="AV341" s="139">
        <v>0</v>
      </c>
    </row>
    <row r="342" spans="1:48">
      <c r="A342" s="163" t="s">
        <v>4174</v>
      </c>
      <c r="B342" s="163"/>
      <c r="C342" s="163"/>
      <c r="D342" s="163"/>
      <c r="E342" s="163"/>
      <c r="F342" s="163"/>
      <c r="G342" s="163"/>
      <c r="H342" s="163"/>
      <c r="I342" s="163"/>
      <c r="J342" s="163"/>
      <c r="K342" s="163"/>
      <c r="L342" s="163"/>
      <c r="M342" s="163"/>
      <c r="N342" s="163"/>
      <c r="O342" s="163"/>
      <c r="P342" s="163"/>
      <c r="Q342" s="163"/>
      <c r="R342" s="185" t="s">
        <v>4174</v>
      </c>
      <c r="S342" s="185"/>
      <c r="T342" s="185"/>
      <c r="U342" s="185"/>
      <c r="V342" s="185"/>
      <c r="W342" s="185"/>
      <c r="X342" s="185"/>
      <c r="Y342" s="185"/>
      <c r="Z342" s="185"/>
      <c r="AA342" s="185"/>
      <c r="AB342" s="185"/>
      <c r="AC342" s="185"/>
      <c r="AD342" s="185"/>
      <c r="AE342" s="185"/>
      <c r="AF342" s="185"/>
      <c r="AG342" s="185"/>
      <c r="AH342" s="185"/>
      <c r="AI342" s="185" t="s">
        <v>4174</v>
      </c>
      <c r="AJ342" s="185"/>
      <c r="AK342" s="185"/>
      <c r="AL342" s="185"/>
      <c r="AM342" s="185"/>
      <c r="AN342" s="185"/>
      <c r="AO342" s="185"/>
      <c r="AP342" s="185"/>
      <c r="AQ342" s="185"/>
      <c r="AR342" s="185"/>
      <c r="AS342" s="135"/>
      <c r="AT342" s="139" t="s">
        <v>4174</v>
      </c>
      <c r="AU342" s="139" t="s">
        <v>4174</v>
      </c>
      <c r="AV342" s="139">
        <v>0</v>
      </c>
    </row>
    <row r="343" spans="1:48" ht="28.9" customHeight="1">
      <c r="A343" s="164" t="s">
        <v>2</v>
      </c>
      <c r="B343" s="164" t="s">
        <v>113</v>
      </c>
      <c r="C343" s="187" t="s">
        <v>281</v>
      </c>
      <c r="D343" s="187"/>
      <c r="E343" s="185" t="s">
        <v>52</v>
      </c>
      <c r="F343" s="185"/>
      <c r="G343" s="185" t="s">
        <v>53</v>
      </c>
      <c r="H343" s="185"/>
      <c r="I343" s="185" t="s">
        <v>54</v>
      </c>
      <c r="J343" s="185"/>
      <c r="K343" s="185" t="s">
        <v>56</v>
      </c>
      <c r="L343" s="185"/>
      <c r="M343" s="185" t="s">
        <v>164</v>
      </c>
      <c r="N343" s="185"/>
      <c r="O343" s="185"/>
      <c r="P343" s="185"/>
      <c r="Q343" s="185"/>
      <c r="R343" s="164" t="s">
        <v>2</v>
      </c>
      <c r="S343" s="190" t="s">
        <v>113</v>
      </c>
      <c r="T343" s="186" t="s">
        <v>165</v>
      </c>
      <c r="U343" s="186"/>
      <c r="V343" s="186"/>
      <c r="W343" s="186"/>
      <c r="X343" s="186" t="s">
        <v>166</v>
      </c>
      <c r="Y343" s="186"/>
      <c r="Z343" s="186"/>
      <c r="AA343" s="186"/>
      <c r="AB343" s="186"/>
      <c r="AC343" s="186"/>
      <c r="AD343" s="186"/>
      <c r="AE343" s="186"/>
      <c r="AF343" s="189" t="s">
        <v>167</v>
      </c>
      <c r="AG343" s="189"/>
      <c r="AH343" s="189" t="s">
        <v>168</v>
      </c>
      <c r="AI343" s="164" t="s">
        <v>2</v>
      </c>
      <c r="AJ343" s="164" t="s">
        <v>113</v>
      </c>
      <c r="AK343" s="188" t="s">
        <v>169</v>
      </c>
      <c r="AL343" s="188"/>
      <c r="AM343" s="188"/>
      <c r="AN343" s="188"/>
      <c r="AO343" s="188"/>
      <c r="AP343" s="188"/>
      <c r="AQ343" s="188"/>
      <c r="AR343" s="188"/>
      <c r="AS343" s="135"/>
      <c r="AT343" s="139" t="s">
        <v>2</v>
      </c>
      <c r="AU343" s="139" t="s">
        <v>4244</v>
      </c>
      <c r="AV343" s="139" t="e">
        <v>#VALUE!</v>
      </c>
    </row>
    <row r="344" spans="1:48" ht="24">
      <c r="A344" s="164"/>
      <c r="B344" s="164"/>
      <c r="C344" s="14" t="s">
        <v>170</v>
      </c>
      <c r="D344" s="14" t="s">
        <v>57</v>
      </c>
      <c r="E344" s="14" t="s">
        <v>170</v>
      </c>
      <c r="F344" s="14" t="s">
        <v>57</v>
      </c>
      <c r="G344" s="14" t="s">
        <v>170</v>
      </c>
      <c r="H344" s="14" t="s">
        <v>57</v>
      </c>
      <c r="I344" s="14" t="s">
        <v>170</v>
      </c>
      <c r="J344" s="14" t="s">
        <v>57</v>
      </c>
      <c r="K344" s="14" t="s">
        <v>170</v>
      </c>
      <c r="L344" s="14" t="s">
        <v>57</v>
      </c>
      <c r="M344" s="14" t="s">
        <v>282</v>
      </c>
      <c r="N344" s="14" t="s">
        <v>52</v>
      </c>
      <c r="O344" s="14" t="s">
        <v>53</v>
      </c>
      <c r="P344" s="14" t="s">
        <v>54</v>
      </c>
      <c r="Q344" s="14" t="s">
        <v>56</v>
      </c>
      <c r="R344" s="164"/>
      <c r="S344" s="190"/>
      <c r="T344" s="32" t="s">
        <v>171</v>
      </c>
      <c r="U344" s="31" t="s">
        <v>279</v>
      </c>
      <c r="V344" s="31" t="s">
        <v>172</v>
      </c>
      <c r="W344" s="31" t="s">
        <v>173</v>
      </c>
      <c r="X344" s="32" t="s">
        <v>338</v>
      </c>
      <c r="Y344" s="32" t="s">
        <v>341</v>
      </c>
      <c r="Z344" s="32" t="s">
        <v>339</v>
      </c>
      <c r="AA344" s="32" t="s">
        <v>340</v>
      </c>
      <c r="AB344" s="32" t="s">
        <v>0</v>
      </c>
      <c r="AC344" s="32" t="s">
        <v>56</v>
      </c>
      <c r="AD344" s="32" t="s">
        <v>174</v>
      </c>
      <c r="AE344" s="32" t="s">
        <v>280</v>
      </c>
      <c r="AF344" s="20" t="s">
        <v>56</v>
      </c>
      <c r="AG344" s="32" t="s">
        <v>174</v>
      </c>
      <c r="AH344" s="189"/>
      <c r="AI344" s="164"/>
      <c r="AJ344" s="164"/>
      <c r="AK344" s="14" t="s">
        <v>49</v>
      </c>
      <c r="AL344" s="14" t="s">
        <v>50</v>
      </c>
      <c r="AM344" s="14" t="s">
        <v>344</v>
      </c>
      <c r="AN344" s="14" t="s">
        <v>51</v>
      </c>
      <c r="AO344" s="14" t="s">
        <v>175</v>
      </c>
      <c r="AP344" s="14" t="s">
        <v>176</v>
      </c>
      <c r="AQ344" s="14" t="s">
        <v>283</v>
      </c>
      <c r="AR344" s="14" t="s">
        <v>284</v>
      </c>
      <c r="AS344" s="135"/>
      <c r="AT344" s="139" t="s">
        <v>2</v>
      </c>
      <c r="AU344" s="139" t="s">
        <v>2</v>
      </c>
      <c r="AV344" s="139" t="e">
        <v>#VALUE!</v>
      </c>
    </row>
    <row r="345" spans="1:48">
      <c r="A345" s="11" t="s">
        <v>138</v>
      </c>
      <c r="B345" s="13"/>
      <c r="C345" s="30"/>
      <c r="D345" s="17"/>
      <c r="E345" s="30"/>
      <c r="F345" s="30"/>
      <c r="G345" s="30"/>
      <c r="H345" s="30"/>
      <c r="I345" s="30"/>
      <c r="J345" s="30"/>
      <c r="K345" s="11"/>
      <c r="L345" s="11"/>
      <c r="M345" s="13"/>
      <c r="N345" s="13"/>
      <c r="O345" s="30"/>
      <c r="P345" s="30"/>
      <c r="Q345" s="11"/>
      <c r="R345" s="11" t="s">
        <v>138</v>
      </c>
      <c r="S345" s="33"/>
      <c r="T345" s="33"/>
      <c r="U345" s="33"/>
      <c r="V345" s="27"/>
      <c r="W345" s="23"/>
      <c r="X345" s="23"/>
      <c r="Y345" s="33"/>
      <c r="Z345" s="23"/>
      <c r="AA345" s="23"/>
      <c r="AB345" s="23"/>
      <c r="AC345" s="26"/>
      <c r="AD345" s="23"/>
      <c r="AE345" s="23"/>
      <c r="AF345" s="26"/>
      <c r="AG345" s="23"/>
      <c r="AH345" s="26"/>
      <c r="AI345" s="11" t="s">
        <v>138</v>
      </c>
      <c r="AJ345" s="13"/>
      <c r="AK345" s="30"/>
      <c r="AL345" s="17"/>
      <c r="AM345" s="30"/>
      <c r="AN345" s="30"/>
      <c r="AO345" s="30"/>
      <c r="AP345" s="30"/>
      <c r="AQ345" s="30"/>
      <c r="AR345" s="30"/>
      <c r="AS345" s="135"/>
      <c r="AT345" s="139" t="s">
        <v>138</v>
      </c>
      <c r="AU345" s="139" t="s">
        <v>138</v>
      </c>
      <c r="AV345" s="139">
        <v>0</v>
      </c>
    </row>
    <row r="346" spans="1:48">
      <c r="A346" s="162" t="s">
        <v>243</v>
      </c>
      <c r="B346" s="13" t="s">
        <v>119</v>
      </c>
      <c r="C346" s="12">
        <v>0</v>
      </c>
      <c r="D346" s="12">
        <v>0</v>
      </c>
      <c r="E346" s="12">
        <v>266</v>
      </c>
      <c r="F346" s="12">
        <v>121</v>
      </c>
      <c r="G346" s="12">
        <v>1077</v>
      </c>
      <c r="H346" s="12">
        <v>550</v>
      </c>
      <c r="I346" s="12">
        <v>3437</v>
      </c>
      <c r="J346" s="12">
        <v>1709</v>
      </c>
      <c r="K346" s="29">
        <v>4780</v>
      </c>
      <c r="L346" s="29">
        <v>2380</v>
      </c>
      <c r="M346" s="12">
        <v>0</v>
      </c>
      <c r="N346" s="12">
        <v>9</v>
      </c>
      <c r="O346" s="12">
        <v>37</v>
      </c>
      <c r="P346" s="12">
        <v>121</v>
      </c>
      <c r="Q346" s="29">
        <v>167</v>
      </c>
      <c r="R346" s="162" t="s">
        <v>243</v>
      </c>
      <c r="S346" s="13" t="s">
        <v>119</v>
      </c>
      <c r="T346" s="29">
        <v>55</v>
      </c>
      <c r="U346" s="12">
        <v>19</v>
      </c>
      <c r="V346" s="12">
        <v>0</v>
      </c>
      <c r="W346" s="12">
        <v>80</v>
      </c>
      <c r="X346" s="12">
        <v>0</v>
      </c>
      <c r="Y346" s="12">
        <v>0</v>
      </c>
      <c r="Z346" s="12">
        <v>1</v>
      </c>
      <c r="AA346" s="12">
        <v>166</v>
      </c>
      <c r="AB346" s="12">
        <v>0</v>
      </c>
      <c r="AC346" s="22">
        <v>167</v>
      </c>
      <c r="AD346" s="12">
        <v>72</v>
      </c>
      <c r="AE346" s="12">
        <v>144</v>
      </c>
      <c r="AF346" s="29">
        <v>0</v>
      </c>
      <c r="AG346" s="12">
        <v>0</v>
      </c>
      <c r="AH346" s="12">
        <v>86</v>
      </c>
      <c r="AI346" s="162" t="s">
        <v>243</v>
      </c>
      <c r="AJ346" s="13" t="s">
        <v>119</v>
      </c>
      <c r="AK346" s="12">
        <v>196</v>
      </c>
      <c r="AL346" s="12">
        <v>87</v>
      </c>
      <c r="AM346" s="12">
        <v>5</v>
      </c>
      <c r="AN346" s="12">
        <v>4</v>
      </c>
      <c r="AO346" s="12">
        <v>7</v>
      </c>
      <c r="AP346" s="12">
        <v>123</v>
      </c>
      <c r="AQ346" s="12">
        <v>19</v>
      </c>
      <c r="AR346" s="12">
        <v>14</v>
      </c>
      <c r="AS346" s="135"/>
      <c r="AT346" s="139" t="s">
        <v>243</v>
      </c>
      <c r="AU346" s="139" t="s">
        <v>4467</v>
      </c>
      <c r="AV346" s="139">
        <v>206</v>
      </c>
    </row>
    <row r="347" spans="1:48">
      <c r="A347" s="162"/>
      <c r="B347" s="13" t="s">
        <v>120</v>
      </c>
      <c r="C347" s="12">
        <v>0</v>
      </c>
      <c r="D347" s="12">
        <v>0</v>
      </c>
      <c r="E347" s="12">
        <v>0</v>
      </c>
      <c r="F347" s="12">
        <v>0</v>
      </c>
      <c r="G347" s="12">
        <v>0</v>
      </c>
      <c r="H347" s="12">
        <v>0</v>
      </c>
      <c r="I347" s="12">
        <v>0</v>
      </c>
      <c r="J347" s="12">
        <v>0</v>
      </c>
      <c r="K347" s="29">
        <v>0</v>
      </c>
      <c r="L347" s="29">
        <v>0</v>
      </c>
      <c r="M347" s="12">
        <v>0</v>
      </c>
      <c r="N347" s="12">
        <v>0</v>
      </c>
      <c r="O347" s="12">
        <v>0</v>
      </c>
      <c r="P347" s="12">
        <v>0</v>
      </c>
      <c r="Q347" s="29">
        <v>0</v>
      </c>
      <c r="R347" s="162"/>
      <c r="S347" s="13" t="s">
        <v>120</v>
      </c>
      <c r="T347" s="29">
        <v>0</v>
      </c>
      <c r="U347" s="12">
        <v>0</v>
      </c>
      <c r="V347" s="12">
        <v>0</v>
      </c>
      <c r="W347" s="12">
        <v>0</v>
      </c>
      <c r="X347" s="12">
        <v>0</v>
      </c>
      <c r="Y347" s="12">
        <v>0</v>
      </c>
      <c r="Z347" s="12">
        <v>0</v>
      </c>
      <c r="AA347" s="12">
        <v>0</v>
      </c>
      <c r="AB347" s="12">
        <v>0</v>
      </c>
      <c r="AC347" s="22">
        <v>0</v>
      </c>
      <c r="AD347" s="12">
        <v>0</v>
      </c>
      <c r="AE347" s="12">
        <v>0</v>
      </c>
      <c r="AF347" s="29">
        <v>0</v>
      </c>
      <c r="AG347" s="12">
        <v>0</v>
      </c>
      <c r="AH347" s="12">
        <v>0</v>
      </c>
      <c r="AI347" s="162"/>
      <c r="AJ347" s="13" t="s">
        <v>120</v>
      </c>
      <c r="AK347" s="12">
        <v>0</v>
      </c>
      <c r="AL347" s="12">
        <v>0</v>
      </c>
      <c r="AM347" s="12">
        <v>0</v>
      </c>
      <c r="AN347" s="12">
        <v>0</v>
      </c>
      <c r="AO347" s="12">
        <v>0</v>
      </c>
      <c r="AP347" s="12">
        <v>0</v>
      </c>
      <c r="AQ347" s="12">
        <v>0</v>
      </c>
      <c r="AR347" s="12">
        <v>0</v>
      </c>
      <c r="AS347" s="135"/>
      <c r="AT347" s="139" t="s">
        <v>243</v>
      </c>
      <c r="AU347" s="139" t="s">
        <v>4468</v>
      </c>
      <c r="AV347" s="139">
        <v>0</v>
      </c>
    </row>
    <row r="348" spans="1:48">
      <c r="A348" s="162"/>
      <c r="B348" s="34" t="s">
        <v>102</v>
      </c>
      <c r="C348" s="35">
        <v>0</v>
      </c>
      <c r="D348" s="35">
        <v>0</v>
      </c>
      <c r="E348" s="35">
        <v>266</v>
      </c>
      <c r="F348" s="35">
        <v>121</v>
      </c>
      <c r="G348" s="35">
        <v>1077</v>
      </c>
      <c r="H348" s="35">
        <v>550</v>
      </c>
      <c r="I348" s="35">
        <v>3437</v>
      </c>
      <c r="J348" s="35">
        <v>1709</v>
      </c>
      <c r="K348" s="35">
        <v>4780</v>
      </c>
      <c r="L348" s="35">
        <v>2380</v>
      </c>
      <c r="M348" s="35">
        <v>0</v>
      </c>
      <c r="N348" s="35">
        <v>9</v>
      </c>
      <c r="O348" s="35">
        <v>37</v>
      </c>
      <c r="P348" s="35">
        <v>121</v>
      </c>
      <c r="Q348" s="35">
        <v>167</v>
      </c>
      <c r="R348" s="162"/>
      <c r="S348" s="34" t="s">
        <v>102</v>
      </c>
      <c r="T348" s="35">
        <v>55</v>
      </c>
      <c r="U348" s="35">
        <v>19</v>
      </c>
      <c r="V348" s="35">
        <v>0</v>
      </c>
      <c r="W348" s="35">
        <v>80</v>
      </c>
      <c r="X348" s="35">
        <v>0</v>
      </c>
      <c r="Y348" s="35">
        <v>0</v>
      </c>
      <c r="Z348" s="35">
        <v>1</v>
      </c>
      <c r="AA348" s="35">
        <v>166</v>
      </c>
      <c r="AB348" s="35">
        <v>0</v>
      </c>
      <c r="AC348" s="35">
        <v>167</v>
      </c>
      <c r="AD348" s="35">
        <v>72</v>
      </c>
      <c r="AE348" s="35">
        <v>144</v>
      </c>
      <c r="AF348" s="35">
        <v>0</v>
      </c>
      <c r="AG348" s="35">
        <v>0</v>
      </c>
      <c r="AH348" s="35">
        <v>86</v>
      </c>
      <c r="AI348" s="162"/>
      <c r="AJ348" s="34" t="s">
        <v>102</v>
      </c>
      <c r="AK348" s="35">
        <v>196</v>
      </c>
      <c r="AL348" s="35">
        <v>87</v>
      </c>
      <c r="AM348" s="35">
        <v>5</v>
      </c>
      <c r="AN348" s="35">
        <v>4</v>
      </c>
      <c r="AO348" s="35">
        <v>7</v>
      </c>
      <c r="AP348" s="35">
        <v>123</v>
      </c>
      <c r="AQ348" s="35">
        <v>19</v>
      </c>
      <c r="AR348" s="35">
        <v>14</v>
      </c>
      <c r="AS348" s="135"/>
      <c r="AT348" s="139" t="s">
        <v>243</v>
      </c>
      <c r="AU348" s="139" t="s">
        <v>4469</v>
      </c>
      <c r="AV348" s="139">
        <v>206</v>
      </c>
    </row>
    <row r="349" spans="1:48">
      <c r="A349" s="162" t="s">
        <v>244</v>
      </c>
      <c r="B349" s="13" t="s">
        <v>119</v>
      </c>
      <c r="C349" s="12">
        <v>0</v>
      </c>
      <c r="D349" s="12">
        <v>0</v>
      </c>
      <c r="E349" s="12">
        <v>704</v>
      </c>
      <c r="F349" s="12">
        <v>384</v>
      </c>
      <c r="G349" s="12">
        <v>1896</v>
      </c>
      <c r="H349" s="12">
        <v>1005</v>
      </c>
      <c r="I349" s="12">
        <v>4170</v>
      </c>
      <c r="J349" s="12">
        <v>2230</v>
      </c>
      <c r="K349" s="29">
        <v>6770</v>
      </c>
      <c r="L349" s="29">
        <v>3619</v>
      </c>
      <c r="M349" s="12">
        <v>0</v>
      </c>
      <c r="N349" s="12">
        <v>69</v>
      </c>
      <c r="O349" s="12">
        <v>109</v>
      </c>
      <c r="P349" s="12">
        <v>180</v>
      </c>
      <c r="Q349" s="29">
        <v>358</v>
      </c>
      <c r="R349" s="162" t="s">
        <v>244</v>
      </c>
      <c r="S349" s="13" t="s">
        <v>119</v>
      </c>
      <c r="T349" s="29">
        <v>119</v>
      </c>
      <c r="U349" s="12">
        <v>61</v>
      </c>
      <c r="V349" s="12">
        <v>0</v>
      </c>
      <c r="W349" s="12">
        <v>87</v>
      </c>
      <c r="X349" s="12">
        <v>0</v>
      </c>
      <c r="Y349" s="12">
        <v>10</v>
      </c>
      <c r="Z349" s="12">
        <v>0</v>
      </c>
      <c r="AA349" s="12">
        <v>265</v>
      </c>
      <c r="AB349" s="12">
        <v>0</v>
      </c>
      <c r="AC349" s="22">
        <v>275</v>
      </c>
      <c r="AD349" s="12">
        <v>217</v>
      </c>
      <c r="AE349" s="12">
        <v>184</v>
      </c>
      <c r="AF349" s="29">
        <v>186</v>
      </c>
      <c r="AG349" s="12">
        <v>95</v>
      </c>
      <c r="AH349" s="12">
        <v>189</v>
      </c>
      <c r="AI349" s="162" t="s">
        <v>244</v>
      </c>
      <c r="AJ349" s="13" t="s">
        <v>119</v>
      </c>
      <c r="AK349" s="12">
        <v>294</v>
      </c>
      <c r="AL349" s="12">
        <v>124</v>
      </c>
      <c r="AM349" s="12">
        <v>156</v>
      </c>
      <c r="AN349" s="12">
        <v>69</v>
      </c>
      <c r="AO349" s="12">
        <v>22</v>
      </c>
      <c r="AP349" s="12">
        <v>204</v>
      </c>
      <c r="AQ349" s="12">
        <v>103</v>
      </c>
      <c r="AR349" s="12">
        <v>95</v>
      </c>
      <c r="AS349" s="135"/>
      <c r="AT349" s="139" t="s">
        <v>244</v>
      </c>
      <c r="AU349" s="139" t="s">
        <v>4470</v>
      </c>
      <c r="AV349" s="139">
        <v>606</v>
      </c>
    </row>
    <row r="350" spans="1:48">
      <c r="A350" s="162"/>
      <c r="B350" s="13" t="s">
        <v>120</v>
      </c>
      <c r="C350" s="12">
        <v>0</v>
      </c>
      <c r="D350" s="12">
        <v>0</v>
      </c>
      <c r="E350" s="12">
        <v>176</v>
      </c>
      <c r="F350" s="12">
        <v>90</v>
      </c>
      <c r="G350" s="12">
        <v>455</v>
      </c>
      <c r="H350" s="12">
        <v>223</v>
      </c>
      <c r="I350" s="12">
        <v>426</v>
      </c>
      <c r="J350" s="12">
        <v>206</v>
      </c>
      <c r="K350" s="29">
        <v>1057</v>
      </c>
      <c r="L350" s="29">
        <v>519</v>
      </c>
      <c r="M350" s="12">
        <v>0</v>
      </c>
      <c r="N350" s="12">
        <v>6</v>
      </c>
      <c r="O350" s="12">
        <v>10</v>
      </c>
      <c r="P350" s="12">
        <v>13</v>
      </c>
      <c r="Q350" s="29">
        <v>29</v>
      </c>
      <c r="R350" s="162"/>
      <c r="S350" s="13" t="s">
        <v>120</v>
      </c>
      <c r="T350" s="29">
        <v>16</v>
      </c>
      <c r="U350" s="12">
        <v>11</v>
      </c>
      <c r="V350" s="12">
        <v>2</v>
      </c>
      <c r="W350" s="12">
        <v>1</v>
      </c>
      <c r="X350" s="12">
        <v>0</v>
      </c>
      <c r="Y350" s="12">
        <v>1</v>
      </c>
      <c r="Z350" s="12">
        <v>0</v>
      </c>
      <c r="AA350" s="12">
        <v>46</v>
      </c>
      <c r="AB350" s="12">
        <v>0</v>
      </c>
      <c r="AC350" s="22">
        <v>47</v>
      </c>
      <c r="AD350" s="12">
        <v>44</v>
      </c>
      <c r="AE350" s="12">
        <v>39</v>
      </c>
      <c r="AF350" s="29">
        <v>13</v>
      </c>
      <c r="AG350" s="12">
        <v>12</v>
      </c>
      <c r="AH350" s="12">
        <v>12</v>
      </c>
      <c r="AI350" s="162"/>
      <c r="AJ350" s="13" t="s">
        <v>120</v>
      </c>
      <c r="AK350" s="12">
        <v>357</v>
      </c>
      <c r="AL350" s="12">
        <v>119</v>
      </c>
      <c r="AM350" s="12">
        <v>30</v>
      </c>
      <c r="AN350" s="12">
        <v>19</v>
      </c>
      <c r="AO350" s="12">
        <v>13</v>
      </c>
      <c r="AP350" s="12">
        <v>18</v>
      </c>
      <c r="AQ350" s="12">
        <v>19</v>
      </c>
      <c r="AR350" s="12">
        <v>15</v>
      </c>
      <c r="AS350" s="135"/>
      <c r="AT350" s="139" t="s">
        <v>244</v>
      </c>
      <c r="AU350" s="139" t="s">
        <v>4471</v>
      </c>
      <c r="AV350" s="139">
        <v>417</v>
      </c>
    </row>
    <row r="351" spans="1:48">
      <c r="A351" s="162"/>
      <c r="B351" s="34" t="s">
        <v>102</v>
      </c>
      <c r="C351" s="35">
        <v>0</v>
      </c>
      <c r="D351" s="35">
        <v>0</v>
      </c>
      <c r="E351" s="35">
        <v>880</v>
      </c>
      <c r="F351" s="35">
        <v>474</v>
      </c>
      <c r="G351" s="35">
        <v>2351</v>
      </c>
      <c r="H351" s="35">
        <v>1228</v>
      </c>
      <c r="I351" s="35">
        <v>4596</v>
      </c>
      <c r="J351" s="35">
        <v>2436</v>
      </c>
      <c r="K351" s="35">
        <v>7827</v>
      </c>
      <c r="L351" s="35">
        <v>4138</v>
      </c>
      <c r="M351" s="35">
        <v>0</v>
      </c>
      <c r="N351" s="35">
        <v>75</v>
      </c>
      <c r="O351" s="35">
        <v>119</v>
      </c>
      <c r="P351" s="35">
        <v>193</v>
      </c>
      <c r="Q351" s="35">
        <v>387</v>
      </c>
      <c r="R351" s="162"/>
      <c r="S351" s="34" t="s">
        <v>102</v>
      </c>
      <c r="T351" s="35">
        <v>135</v>
      </c>
      <c r="U351" s="35">
        <v>72</v>
      </c>
      <c r="V351" s="35">
        <v>2</v>
      </c>
      <c r="W351" s="35">
        <v>88</v>
      </c>
      <c r="X351" s="35">
        <v>0</v>
      </c>
      <c r="Y351" s="35">
        <v>11</v>
      </c>
      <c r="Z351" s="35">
        <v>0</v>
      </c>
      <c r="AA351" s="35">
        <v>311</v>
      </c>
      <c r="AB351" s="35">
        <v>0</v>
      </c>
      <c r="AC351" s="35">
        <v>322</v>
      </c>
      <c r="AD351" s="35">
        <v>261</v>
      </c>
      <c r="AE351" s="35">
        <v>223</v>
      </c>
      <c r="AF351" s="35">
        <v>199</v>
      </c>
      <c r="AG351" s="35">
        <v>107</v>
      </c>
      <c r="AH351" s="35">
        <v>201</v>
      </c>
      <c r="AI351" s="162"/>
      <c r="AJ351" s="34" t="s">
        <v>102</v>
      </c>
      <c r="AK351" s="35">
        <v>651</v>
      </c>
      <c r="AL351" s="35">
        <v>243</v>
      </c>
      <c r="AM351" s="35">
        <v>186</v>
      </c>
      <c r="AN351" s="35">
        <v>88</v>
      </c>
      <c r="AO351" s="35">
        <v>35</v>
      </c>
      <c r="AP351" s="35">
        <v>222</v>
      </c>
      <c r="AQ351" s="35">
        <v>122</v>
      </c>
      <c r="AR351" s="35">
        <v>110</v>
      </c>
      <c r="AS351" s="135"/>
      <c r="AT351" s="139" t="s">
        <v>244</v>
      </c>
      <c r="AU351" s="139" t="s">
        <v>4472</v>
      </c>
      <c r="AV351" s="139">
        <v>1023</v>
      </c>
    </row>
    <row r="352" spans="1:48">
      <c r="A352" s="162" t="s">
        <v>245</v>
      </c>
      <c r="B352" s="13" t="s">
        <v>119</v>
      </c>
      <c r="C352" s="12">
        <v>34</v>
      </c>
      <c r="D352" s="12">
        <v>19</v>
      </c>
      <c r="E352" s="12">
        <v>361</v>
      </c>
      <c r="F352" s="12">
        <v>185</v>
      </c>
      <c r="G352" s="12">
        <v>1269</v>
      </c>
      <c r="H352" s="12">
        <v>692</v>
      </c>
      <c r="I352" s="12">
        <v>2393</v>
      </c>
      <c r="J352" s="12">
        <v>1220</v>
      </c>
      <c r="K352" s="29">
        <v>4057</v>
      </c>
      <c r="L352" s="29">
        <v>2116</v>
      </c>
      <c r="M352" s="12">
        <v>4</v>
      </c>
      <c r="N352" s="12">
        <v>16</v>
      </c>
      <c r="O352" s="12">
        <v>55</v>
      </c>
      <c r="P352" s="12">
        <v>97</v>
      </c>
      <c r="Q352" s="29">
        <v>172</v>
      </c>
      <c r="R352" s="162" t="s">
        <v>245</v>
      </c>
      <c r="S352" s="13" t="s">
        <v>119</v>
      </c>
      <c r="T352" s="29">
        <v>72</v>
      </c>
      <c r="U352" s="12">
        <v>42</v>
      </c>
      <c r="V352" s="12">
        <v>0</v>
      </c>
      <c r="W352" s="12">
        <v>73</v>
      </c>
      <c r="X352" s="12">
        <v>0</v>
      </c>
      <c r="Y352" s="12">
        <v>6</v>
      </c>
      <c r="Z352" s="12">
        <v>0</v>
      </c>
      <c r="AA352" s="12">
        <v>159</v>
      </c>
      <c r="AB352" s="12">
        <v>0</v>
      </c>
      <c r="AC352" s="22">
        <v>165</v>
      </c>
      <c r="AD352" s="12">
        <v>92</v>
      </c>
      <c r="AE352" s="12">
        <v>149</v>
      </c>
      <c r="AF352" s="29">
        <v>0</v>
      </c>
      <c r="AG352" s="12">
        <v>0</v>
      </c>
      <c r="AH352" s="12">
        <v>113</v>
      </c>
      <c r="AI352" s="162" t="s">
        <v>245</v>
      </c>
      <c r="AJ352" s="13" t="s">
        <v>119</v>
      </c>
      <c r="AK352" s="12">
        <v>115</v>
      </c>
      <c r="AL352" s="12">
        <v>56</v>
      </c>
      <c r="AM352" s="12">
        <v>18</v>
      </c>
      <c r="AN352" s="12">
        <v>26</v>
      </c>
      <c r="AO352" s="12">
        <v>6</v>
      </c>
      <c r="AP352" s="12">
        <v>103</v>
      </c>
      <c r="AQ352" s="12">
        <v>44</v>
      </c>
      <c r="AR352" s="12">
        <v>43</v>
      </c>
      <c r="AS352" s="135"/>
      <c r="AT352" s="139" t="s">
        <v>245</v>
      </c>
      <c r="AU352" s="139" t="s">
        <v>4473</v>
      </c>
      <c r="AV352" s="139">
        <v>151</v>
      </c>
    </row>
    <row r="353" spans="1:48">
      <c r="A353" s="162"/>
      <c r="B353" s="13" t="s">
        <v>120</v>
      </c>
      <c r="C353" s="12">
        <v>0</v>
      </c>
      <c r="D353" s="12">
        <v>0</v>
      </c>
      <c r="E353" s="12">
        <v>0</v>
      </c>
      <c r="F353" s="12">
        <v>0</v>
      </c>
      <c r="G353" s="12">
        <v>0</v>
      </c>
      <c r="H353" s="12">
        <v>0</v>
      </c>
      <c r="I353" s="12">
        <v>0</v>
      </c>
      <c r="J353" s="12">
        <v>0</v>
      </c>
      <c r="K353" s="29">
        <v>0</v>
      </c>
      <c r="L353" s="29">
        <v>0</v>
      </c>
      <c r="M353" s="12">
        <v>0</v>
      </c>
      <c r="N353" s="12">
        <v>0</v>
      </c>
      <c r="O353" s="12">
        <v>0</v>
      </c>
      <c r="P353" s="12">
        <v>0</v>
      </c>
      <c r="Q353" s="29">
        <v>0</v>
      </c>
      <c r="R353" s="162"/>
      <c r="S353" s="13" t="s">
        <v>120</v>
      </c>
      <c r="T353" s="29">
        <v>0</v>
      </c>
      <c r="U353" s="12">
        <v>0</v>
      </c>
      <c r="V353" s="12">
        <v>0</v>
      </c>
      <c r="W353" s="12">
        <v>0</v>
      </c>
      <c r="X353" s="12">
        <v>0</v>
      </c>
      <c r="Y353" s="12">
        <v>0</v>
      </c>
      <c r="Z353" s="12">
        <v>0</v>
      </c>
      <c r="AA353" s="12">
        <v>0</v>
      </c>
      <c r="AB353" s="12">
        <v>0</v>
      </c>
      <c r="AC353" s="22">
        <v>0</v>
      </c>
      <c r="AD353" s="12">
        <v>0</v>
      </c>
      <c r="AE353" s="12">
        <v>0</v>
      </c>
      <c r="AF353" s="29">
        <v>0</v>
      </c>
      <c r="AG353" s="12">
        <v>0</v>
      </c>
      <c r="AH353" s="12">
        <v>0</v>
      </c>
      <c r="AI353" s="162"/>
      <c r="AJ353" s="13" t="s">
        <v>120</v>
      </c>
      <c r="AK353" s="12">
        <v>0</v>
      </c>
      <c r="AL353" s="12">
        <v>0</v>
      </c>
      <c r="AM353" s="12">
        <v>0</v>
      </c>
      <c r="AN353" s="12">
        <v>0</v>
      </c>
      <c r="AO353" s="12">
        <v>0</v>
      </c>
      <c r="AP353" s="12">
        <v>0</v>
      </c>
      <c r="AQ353" s="12">
        <v>0</v>
      </c>
      <c r="AR353" s="12">
        <v>0</v>
      </c>
      <c r="AS353" s="135"/>
      <c r="AT353" s="139" t="s">
        <v>245</v>
      </c>
      <c r="AU353" s="139" t="s">
        <v>4474</v>
      </c>
      <c r="AV353" s="139">
        <v>0</v>
      </c>
    </row>
    <row r="354" spans="1:48">
      <c r="A354" s="162"/>
      <c r="B354" s="34" t="s">
        <v>102</v>
      </c>
      <c r="C354" s="35">
        <v>34</v>
      </c>
      <c r="D354" s="35">
        <v>19</v>
      </c>
      <c r="E354" s="35">
        <v>361</v>
      </c>
      <c r="F354" s="35">
        <v>185</v>
      </c>
      <c r="G354" s="35">
        <v>1269</v>
      </c>
      <c r="H354" s="35">
        <v>692</v>
      </c>
      <c r="I354" s="35">
        <v>2393</v>
      </c>
      <c r="J354" s="35">
        <v>1220</v>
      </c>
      <c r="K354" s="35">
        <v>4057</v>
      </c>
      <c r="L354" s="35">
        <v>2116</v>
      </c>
      <c r="M354" s="35">
        <v>4</v>
      </c>
      <c r="N354" s="35">
        <v>16</v>
      </c>
      <c r="O354" s="35">
        <v>55</v>
      </c>
      <c r="P354" s="35">
        <v>97</v>
      </c>
      <c r="Q354" s="35">
        <v>172</v>
      </c>
      <c r="R354" s="162"/>
      <c r="S354" s="34" t="s">
        <v>102</v>
      </c>
      <c r="T354" s="35">
        <v>72</v>
      </c>
      <c r="U354" s="35">
        <v>42</v>
      </c>
      <c r="V354" s="35">
        <v>0</v>
      </c>
      <c r="W354" s="35">
        <v>73</v>
      </c>
      <c r="X354" s="35">
        <v>0</v>
      </c>
      <c r="Y354" s="35">
        <v>6</v>
      </c>
      <c r="Z354" s="35">
        <v>0</v>
      </c>
      <c r="AA354" s="35">
        <v>159</v>
      </c>
      <c r="AB354" s="35">
        <v>0</v>
      </c>
      <c r="AC354" s="35">
        <v>165</v>
      </c>
      <c r="AD354" s="35">
        <v>92</v>
      </c>
      <c r="AE354" s="35">
        <v>149</v>
      </c>
      <c r="AF354" s="35">
        <v>0</v>
      </c>
      <c r="AG354" s="35">
        <v>0</v>
      </c>
      <c r="AH354" s="35">
        <v>113</v>
      </c>
      <c r="AI354" s="162"/>
      <c r="AJ354" s="34" t="s">
        <v>102</v>
      </c>
      <c r="AK354" s="35">
        <v>115</v>
      </c>
      <c r="AL354" s="35">
        <v>56</v>
      </c>
      <c r="AM354" s="35">
        <v>18</v>
      </c>
      <c r="AN354" s="35">
        <v>26</v>
      </c>
      <c r="AO354" s="35">
        <v>6</v>
      </c>
      <c r="AP354" s="35">
        <v>103</v>
      </c>
      <c r="AQ354" s="35">
        <v>44</v>
      </c>
      <c r="AR354" s="35">
        <v>43</v>
      </c>
      <c r="AS354" s="135"/>
      <c r="AT354" s="139" t="s">
        <v>245</v>
      </c>
      <c r="AU354" s="139" t="s">
        <v>4475</v>
      </c>
      <c r="AV354" s="139">
        <v>151</v>
      </c>
    </row>
    <row r="355" spans="1:48">
      <c r="A355" s="11" t="s">
        <v>139</v>
      </c>
      <c r="B355" s="13"/>
      <c r="C355" s="30"/>
      <c r="D355" s="17"/>
      <c r="E355" s="30"/>
      <c r="F355" s="30"/>
      <c r="G355" s="30"/>
      <c r="H355" s="30"/>
      <c r="I355" s="30"/>
      <c r="J355" s="30"/>
      <c r="K355" s="11"/>
      <c r="L355" s="11"/>
      <c r="M355" s="13"/>
      <c r="N355" s="13"/>
      <c r="O355" s="30"/>
      <c r="P355" s="30"/>
      <c r="Q355" s="11"/>
      <c r="R355" s="11" t="s">
        <v>139</v>
      </c>
      <c r="S355" s="33"/>
      <c r="T355" s="33"/>
      <c r="U355" s="33"/>
      <c r="V355" s="27"/>
      <c r="W355" s="23"/>
      <c r="X355" s="23"/>
      <c r="Y355" s="33"/>
      <c r="Z355" s="23"/>
      <c r="AA355" s="23"/>
      <c r="AB355" s="23"/>
      <c r="AC355" s="26"/>
      <c r="AD355" s="23"/>
      <c r="AE355" s="23"/>
      <c r="AF355" s="26"/>
      <c r="AG355" s="23"/>
      <c r="AH355" s="26"/>
      <c r="AI355" s="11" t="s">
        <v>139</v>
      </c>
      <c r="AJ355" s="13"/>
      <c r="AK355" s="30"/>
      <c r="AL355" s="17"/>
      <c r="AM355" s="30"/>
      <c r="AN355" s="30"/>
      <c r="AO355" s="30"/>
      <c r="AP355" s="30"/>
      <c r="AQ355" s="30"/>
      <c r="AR355" s="30"/>
      <c r="AS355" s="135"/>
      <c r="AT355" s="139" t="s">
        <v>139</v>
      </c>
      <c r="AU355" s="139" t="s">
        <v>139</v>
      </c>
      <c r="AV355" s="139">
        <v>0</v>
      </c>
    </row>
    <row r="356" spans="1:48">
      <c r="A356" s="162" t="s">
        <v>246</v>
      </c>
      <c r="B356" s="13" t="s">
        <v>119</v>
      </c>
      <c r="C356" s="12">
        <v>0</v>
      </c>
      <c r="D356" s="12">
        <v>0</v>
      </c>
      <c r="E356" s="12">
        <v>278</v>
      </c>
      <c r="F356" s="12">
        <v>153</v>
      </c>
      <c r="G356" s="12">
        <v>1038</v>
      </c>
      <c r="H356" s="12">
        <v>527</v>
      </c>
      <c r="I356" s="12">
        <v>1670</v>
      </c>
      <c r="J356" s="12">
        <v>844</v>
      </c>
      <c r="K356" s="29">
        <v>2986</v>
      </c>
      <c r="L356" s="29">
        <v>1524</v>
      </c>
      <c r="M356" s="12">
        <v>0</v>
      </c>
      <c r="N356" s="12">
        <v>35</v>
      </c>
      <c r="O356" s="12">
        <v>78</v>
      </c>
      <c r="P356" s="12">
        <v>101</v>
      </c>
      <c r="Q356" s="29">
        <v>214</v>
      </c>
      <c r="R356" s="162" t="s">
        <v>246</v>
      </c>
      <c r="S356" s="13" t="s">
        <v>119</v>
      </c>
      <c r="T356" s="29">
        <v>112</v>
      </c>
      <c r="U356" s="12">
        <v>45</v>
      </c>
      <c r="V356" s="12">
        <v>1</v>
      </c>
      <c r="W356" s="12">
        <v>13</v>
      </c>
      <c r="X356" s="12">
        <v>0</v>
      </c>
      <c r="Y356" s="12">
        <v>11</v>
      </c>
      <c r="Z356" s="12">
        <v>2</v>
      </c>
      <c r="AA356" s="12">
        <v>111</v>
      </c>
      <c r="AB356" s="12">
        <v>0</v>
      </c>
      <c r="AC356" s="22">
        <v>124</v>
      </c>
      <c r="AD356" s="12">
        <v>106</v>
      </c>
      <c r="AE356" s="12">
        <v>101</v>
      </c>
      <c r="AF356" s="29">
        <v>87</v>
      </c>
      <c r="AG356" s="12">
        <v>54</v>
      </c>
      <c r="AH356" s="12">
        <v>110</v>
      </c>
      <c r="AI356" s="162" t="s">
        <v>246</v>
      </c>
      <c r="AJ356" s="13" t="s">
        <v>119</v>
      </c>
      <c r="AK356" s="12">
        <v>839</v>
      </c>
      <c r="AL356" s="12">
        <v>257</v>
      </c>
      <c r="AM356" s="12">
        <v>382</v>
      </c>
      <c r="AN356" s="12">
        <v>111</v>
      </c>
      <c r="AO356" s="12">
        <v>48</v>
      </c>
      <c r="AP356" s="12">
        <v>149</v>
      </c>
      <c r="AQ356" s="12">
        <v>94</v>
      </c>
      <c r="AR356" s="12">
        <v>90</v>
      </c>
      <c r="AS356" s="135"/>
      <c r="AT356" s="139" t="s">
        <v>246</v>
      </c>
      <c r="AU356" s="139" t="s">
        <v>4476</v>
      </c>
      <c r="AV356" s="139">
        <v>1603</v>
      </c>
    </row>
    <row r="357" spans="1:48">
      <c r="A357" s="162"/>
      <c r="B357" s="13" t="s">
        <v>120</v>
      </c>
      <c r="C357" s="12">
        <v>0</v>
      </c>
      <c r="D357" s="12">
        <v>0</v>
      </c>
      <c r="E357" s="12">
        <v>25</v>
      </c>
      <c r="F357" s="12">
        <v>14</v>
      </c>
      <c r="G357" s="12">
        <v>210</v>
      </c>
      <c r="H357" s="12">
        <v>105</v>
      </c>
      <c r="I357" s="12">
        <v>328</v>
      </c>
      <c r="J357" s="12">
        <v>155</v>
      </c>
      <c r="K357" s="29">
        <v>563</v>
      </c>
      <c r="L357" s="29">
        <v>274</v>
      </c>
      <c r="M357" s="12">
        <v>0</v>
      </c>
      <c r="N357" s="12">
        <v>2</v>
      </c>
      <c r="O357" s="12">
        <v>6</v>
      </c>
      <c r="P357" s="12">
        <v>7</v>
      </c>
      <c r="Q357" s="29">
        <v>15</v>
      </c>
      <c r="R357" s="162"/>
      <c r="S357" s="13" t="s">
        <v>120</v>
      </c>
      <c r="T357" s="29">
        <v>13</v>
      </c>
      <c r="U357" s="12">
        <v>2</v>
      </c>
      <c r="V357" s="12">
        <v>5</v>
      </c>
      <c r="W357" s="12">
        <v>2</v>
      </c>
      <c r="X357" s="12">
        <v>0</v>
      </c>
      <c r="Y357" s="12">
        <v>11</v>
      </c>
      <c r="Z357" s="12">
        <v>1</v>
      </c>
      <c r="AA357" s="12">
        <v>37</v>
      </c>
      <c r="AB357" s="12">
        <v>0</v>
      </c>
      <c r="AC357" s="22">
        <v>49</v>
      </c>
      <c r="AD357" s="12">
        <v>46</v>
      </c>
      <c r="AE357" s="12">
        <v>44</v>
      </c>
      <c r="AF357" s="29">
        <v>7</v>
      </c>
      <c r="AG357" s="12">
        <v>4</v>
      </c>
      <c r="AH357" s="12">
        <v>8</v>
      </c>
      <c r="AI357" s="162"/>
      <c r="AJ357" s="13" t="s">
        <v>120</v>
      </c>
      <c r="AK357" s="12">
        <v>117</v>
      </c>
      <c r="AL357" s="12">
        <v>37</v>
      </c>
      <c r="AM357" s="12">
        <v>11</v>
      </c>
      <c r="AN357" s="12">
        <v>17</v>
      </c>
      <c r="AO357" s="12">
        <v>5</v>
      </c>
      <c r="AP357" s="12">
        <v>12</v>
      </c>
      <c r="AQ357" s="12">
        <v>8</v>
      </c>
      <c r="AR357" s="12">
        <v>7</v>
      </c>
      <c r="AS357" s="135"/>
      <c r="AT357" s="139" t="s">
        <v>246</v>
      </c>
      <c r="AU357" s="139" t="s">
        <v>4477</v>
      </c>
      <c r="AV357" s="139">
        <v>139</v>
      </c>
    </row>
    <row r="358" spans="1:48">
      <c r="A358" s="162"/>
      <c r="B358" s="34" t="s">
        <v>102</v>
      </c>
      <c r="C358" s="35">
        <v>0</v>
      </c>
      <c r="D358" s="35">
        <v>0</v>
      </c>
      <c r="E358" s="35">
        <v>303</v>
      </c>
      <c r="F358" s="35">
        <v>167</v>
      </c>
      <c r="G358" s="35">
        <v>1248</v>
      </c>
      <c r="H358" s="35">
        <v>632</v>
      </c>
      <c r="I358" s="35">
        <v>1998</v>
      </c>
      <c r="J358" s="35">
        <v>999</v>
      </c>
      <c r="K358" s="35">
        <v>3549</v>
      </c>
      <c r="L358" s="35">
        <v>1798</v>
      </c>
      <c r="M358" s="35">
        <v>0</v>
      </c>
      <c r="N358" s="35">
        <v>37</v>
      </c>
      <c r="O358" s="35">
        <v>84</v>
      </c>
      <c r="P358" s="35">
        <v>108</v>
      </c>
      <c r="Q358" s="35">
        <v>229</v>
      </c>
      <c r="R358" s="162"/>
      <c r="S358" s="34" t="s">
        <v>102</v>
      </c>
      <c r="T358" s="35">
        <v>125</v>
      </c>
      <c r="U358" s="35">
        <v>47</v>
      </c>
      <c r="V358" s="35">
        <v>6</v>
      </c>
      <c r="W358" s="35">
        <v>15</v>
      </c>
      <c r="X358" s="35">
        <v>0</v>
      </c>
      <c r="Y358" s="35">
        <v>22</v>
      </c>
      <c r="Z358" s="35">
        <v>3</v>
      </c>
      <c r="AA358" s="35">
        <v>148</v>
      </c>
      <c r="AB358" s="35">
        <v>0</v>
      </c>
      <c r="AC358" s="35">
        <v>173</v>
      </c>
      <c r="AD358" s="35">
        <v>152</v>
      </c>
      <c r="AE358" s="35">
        <v>145</v>
      </c>
      <c r="AF358" s="35">
        <v>94</v>
      </c>
      <c r="AG358" s="35">
        <v>58</v>
      </c>
      <c r="AH358" s="35">
        <v>118</v>
      </c>
      <c r="AI358" s="162"/>
      <c r="AJ358" s="34" t="s">
        <v>102</v>
      </c>
      <c r="AK358" s="35">
        <v>956</v>
      </c>
      <c r="AL358" s="35">
        <v>294</v>
      </c>
      <c r="AM358" s="35">
        <v>393</v>
      </c>
      <c r="AN358" s="35">
        <v>128</v>
      </c>
      <c r="AO358" s="35">
        <v>53</v>
      </c>
      <c r="AP358" s="35">
        <v>161</v>
      </c>
      <c r="AQ358" s="35">
        <v>102</v>
      </c>
      <c r="AR358" s="35">
        <v>97</v>
      </c>
      <c r="AS358" s="135"/>
      <c r="AT358" s="139" t="s">
        <v>246</v>
      </c>
      <c r="AU358" s="139" t="s">
        <v>4478</v>
      </c>
      <c r="AV358" s="139">
        <v>1742</v>
      </c>
    </row>
    <row r="359" spans="1:48">
      <c r="A359" s="162" t="s">
        <v>247</v>
      </c>
      <c r="B359" s="13" t="s">
        <v>119</v>
      </c>
      <c r="C359" s="12">
        <v>0</v>
      </c>
      <c r="D359" s="12">
        <v>0</v>
      </c>
      <c r="E359" s="12">
        <v>171</v>
      </c>
      <c r="F359" s="12">
        <v>93</v>
      </c>
      <c r="G359" s="12">
        <v>1208</v>
      </c>
      <c r="H359" s="12">
        <v>614</v>
      </c>
      <c r="I359" s="12">
        <v>1955</v>
      </c>
      <c r="J359" s="12">
        <v>1013</v>
      </c>
      <c r="K359" s="29">
        <v>3334</v>
      </c>
      <c r="L359" s="29">
        <v>1720</v>
      </c>
      <c r="M359" s="12">
        <v>0</v>
      </c>
      <c r="N359" s="12">
        <v>12</v>
      </c>
      <c r="O359" s="12">
        <v>63</v>
      </c>
      <c r="P359" s="12">
        <v>101</v>
      </c>
      <c r="Q359" s="29">
        <v>176</v>
      </c>
      <c r="R359" s="162" t="s">
        <v>247</v>
      </c>
      <c r="S359" s="13" t="s">
        <v>119</v>
      </c>
      <c r="T359" s="29">
        <v>124</v>
      </c>
      <c r="U359" s="12">
        <v>50</v>
      </c>
      <c r="V359" s="12">
        <v>0</v>
      </c>
      <c r="W359" s="12">
        <v>10</v>
      </c>
      <c r="X359" s="12">
        <v>1</v>
      </c>
      <c r="Y359" s="12">
        <v>18</v>
      </c>
      <c r="Z359" s="12">
        <v>23</v>
      </c>
      <c r="AA359" s="12">
        <v>103</v>
      </c>
      <c r="AB359" s="12">
        <v>0</v>
      </c>
      <c r="AC359" s="22">
        <v>145</v>
      </c>
      <c r="AD359" s="12">
        <v>112</v>
      </c>
      <c r="AE359" s="12">
        <v>110</v>
      </c>
      <c r="AF359" s="29">
        <v>88</v>
      </c>
      <c r="AG359" s="12">
        <v>42</v>
      </c>
      <c r="AH359" s="12">
        <v>115</v>
      </c>
      <c r="AI359" s="162" t="s">
        <v>247</v>
      </c>
      <c r="AJ359" s="13" t="s">
        <v>119</v>
      </c>
      <c r="AK359" s="12">
        <v>462</v>
      </c>
      <c r="AL359" s="12">
        <v>179</v>
      </c>
      <c r="AM359" s="12">
        <v>349</v>
      </c>
      <c r="AN359" s="12">
        <v>177</v>
      </c>
      <c r="AO359" s="12">
        <v>45</v>
      </c>
      <c r="AP359" s="12">
        <v>118</v>
      </c>
      <c r="AQ359" s="12">
        <v>100</v>
      </c>
      <c r="AR359" s="12">
        <v>96</v>
      </c>
      <c r="AS359" s="135"/>
      <c r="AT359" s="139" t="s">
        <v>247</v>
      </c>
      <c r="AU359" s="139" t="s">
        <v>4479</v>
      </c>
      <c r="AV359" s="139">
        <v>1160</v>
      </c>
    </row>
    <row r="360" spans="1:48">
      <c r="A360" s="162"/>
      <c r="B360" s="13" t="s">
        <v>120</v>
      </c>
      <c r="C360" s="12">
        <v>0</v>
      </c>
      <c r="D360" s="12">
        <v>0</v>
      </c>
      <c r="E360" s="12">
        <v>12</v>
      </c>
      <c r="F360" s="12">
        <v>8</v>
      </c>
      <c r="G360" s="12">
        <v>93</v>
      </c>
      <c r="H360" s="12">
        <v>50</v>
      </c>
      <c r="I360" s="12">
        <v>93</v>
      </c>
      <c r="J360" s="12">
        <v>48</v>
      </c>
      <c r="K360" s="29">
        <v>198</v>
      </c>
      <c r="L360" s="29">
        <v>106</v>
      </c>
      <c r="M360" s="12">
        <v>0</v>
      </c>
      <c r="N360" s="12">
        <v>1</v>
      </c>
      <c r="O360" s="12">
        <v>5</v>
      </c>
      <c r="P360" s="12">
        <v>5</v>
      </c>
      <c r="Q360" s="29">
        <v>11</v>
      </c>
      <c r="R360" s="162"/>
      <c r="S360" s="13" t="s">
        <v>120</v>
      </c>
      <c r="T360" s="29">
        <v>7</v>
      </c>
      <c r="U360" s="12">
        <v>5</v>
      </c>
      <c r="V360" s="12">
        <v>0</v>
      </c>
      <c r="W360" s="12">
        <v>2</v>
      </c>
      <c r="X360" s="12">
        <v>0</v>
      </c>
      <c r="Y360" s="12">
        <v>4</v>
      </c>
      <c r="Z360" s="12">
        <v>1</v>
      </c>
      <c r="AA360" s="12">
        <v>6</v>
      </c>
      <c r="AB360" s="12">
        <v>0</v>
      </c>
      <c r="AC360" s="22">
        <v>11</v>
      </c>
      <c r="AD360" s="12">
        <v>10</v>
      </c>
      <c r="AE360" s="12">
        <v>8</v>
      </c>
      <c r="AF360" s="29">
        <v>2</v>
      </c>
      <c r="AG360" s="12">
        <v>2</v>
      </c>
      <c r="AH360" s="12">
        <v>5</v>
      </c>
      <c r="AI360" s="162"/>
      <c r="AJ360" s="13" t="s">
        <v>120</v>
      </c>
      <c r="AK360" s="12">
        <v>60</v>
      </c>
      <c r="AL360" s="12">
        <v>19</v>
      </c>
      <c r="AM360" s="12">
        <v>23</v>
      </c>
      <c r="AN360" s="12">
        <v>9</v>
      </c>
      <c r="AO360" s="12">
        <v>5</v>
      </c>
      <c r="AP360" s="12">
        <v>10</v>
      </c>
      <c r="AQ360" s="12">
        <v>8</v>
      </c>
      <c r="AR360" s="12">
        <v>8</v>
      </c>
      <c r="AS360" s="135"/>
      <c r="AT360" s="139" t="s">
        <v>247</v>
      </c>
      <c r="AU360" s="139" t="s">
        <v>4480</v>
      </c>
      <c r="AV360" s="139">
        <v>106</v>
      </c>
    </row>
    <row r="361" spans="1:48" ht="14.45" customHeight="1">
      <c r="A361" s="162"/>
      <c r="B361" s="34" t="s">
        <v>102</v>
      </c>
      <c r="C361" s="35">
        <v>0</v>
      </c>
      <c r="D361" s="35">
        <v>0</v>
      </c>
      <c r="E361" s="35">
        <v>183</v>
      </c>
      <c r="F361" s="35">
        <v>101</v>
      </c>
      <c r="G361" s="35">
        <v>1301</v>
      </c>
      <c r="H361" s="35">
        <v>664</v>
      </c>
      <c r="I361" s="35">
        <v>2048</v>
      </c>
      <c r="J361" s="35">
        <v>1061</v>
      </c>
      <c r="K361" s="35">
        <v>3532</v>
      </c>
      <c r="L361" s="35">
        <v>1826</v>
      </c>
      <c r="M361" s="35">
        <v>0</v>
      </c>
      <c r="N361" s="35">
        <v>13</v>
      </c>
      <c r="O361" s="35">
        <v>68</v>
      </c>
      <c r="P361" s="35">
        <v>106</v>
      </c>
      <c r="Q361" s="35">
        <v>187</v>
      </c>
      <c r="R361" s="162"/>
      <c r="S361" s="34" t="s">
        <v>102</v>
      </c>
      <c r="T361" s="35">
        <v>131</v>
      </c>
      <c r="U361" s="35">
        <v>55</v>
      </c>
      <c r="V361" s="35">
        <v>0</v>
      </c>
      <c r="W361" s="35">
        <v>12</v>
      </c>
      <c r="X361" s="35">
        <v>1</v>
      </c>
      <c r="Y361" s="35">
        <v>22</v>
      </c>
      <c r="Z361" s="35">
        <v>24</v>
      </c>
      <c r="AA361" s="35">
        <v>109</v>
      </c>
      <c r="AB361" s="35">
        <v>0</v>
      </c>
      <c r="AC361" s="35">
        <v>156</v>
      </c>
      <c r="AD361" s="35">
        <v>122</v>
      </c>
      <c r="AE361" s="35">
        <v>118</v>
      </c>
      <c r="AF361" s="35">
        <v>90</v>
      </c>
      <c r="AG361" s="35">
        <v>44</v>
      </c>
      <c r="AH361" s="35">
        <v>120</v>
      </c>
      <c r="AI361" s="162"/>
      <c r="AJ361" s="34" t="s">
        <v>102</v>
      </c>
      <c r="AK361" s="35">
        <v>522</v>
      </c>
      <c r="AL361" s="35">
        <v>198</v>
      </c>
      <c r="AM361" s="35">
        <v>372</v>
      </c>
      <c r="AN361" s="35">
        <v>186</v>
      </c>
      <c r="AO361" s="35">
        <v>50</v>
      </c>
      <c r="AP361" s="35">
        <v>128</v>
      </c>
      <c r="AQ361" s="35">
        <v>108</v>
      </c>
      <c r="AR361" s="35">
        <v>104</v>
      </c>
      <c r="AS361" s="135"/>
      <c r="AT361" s="139" t="s">
        <v>247</v>
      </c>
      <c r="AU361" s="139" t="s">
        <v>4481</v>
      </c>
      <c r="AV361" s="139">
        <v>1266</v>
      </c>
    </row>
    <row r="362" spans="1:48" ht="14.45" customHeight="1">
      <c r="A362" s="162" t="s">
        <v>248</v>
      </c>
      <c r="B362" s="13" t="s">
        <v>119</v>
      </c>
      <c r="C362" s="12">
        <v>0</v>
      </c>
      <c r="D362" s="12">
        <v>0</v>
      </c>
      <c r="E362" s="12">
        <v>100</v>
      </c>
      <c r="F362" s="12">
        <v>61</v>
      </c>
      <c r="G362" s="12">
        <v>741</v>
      </c>
      <c r="H362" s="12">
        <v>386</v>
      </c>
      <c r="I362" s="12">
        <v>1478</v>
      </c>
      <c r="J362" s="12">
        <v>762</v>
      </c>
      <c r="K362" s="29">
        <v>2319</v>
      </c>
      <c r="L362" s="29">
        <v>1209</v>
      </c>
      <c r="M362" s="12">
        <v>0</v>
      </c>
      <c r="N362" s="12">
        <v>7</v>
      </c>
      <c r="O362" s="12">
        <v>43</v>
      </c>
      <c r="P362" s="12">
        <v>65</v>
      </c>
      <c r="Q362" s="29">
        <v>115</v>
      </c>
      <c r="R362" s="162" t="s">
        <v>248</v>
      </c>
      <c r="S362" s="13" t="s">
        <v>119</v>
      </c>
      <c r="T362" s="29">
        <v>80</v>
      </c>
      <c r="U362" s="12">
        <v>38</v>
      </c>
      <c r="V362" s="12">
        <v>0</v>
      </c>
      <c r="W362" s="12">
        <v>3</v>
      </c>
      <c r="X362" s="12">
        <v>0</v>
      </c>
      <c r="Y362" s="12">
        <v>31</v>
      </c>
      <c r="Z362" s="12">
        <v>0</v>
      </c>
      <c r="AA362" s="12">
        <v>59</v>
      </c>
      <c r="AB362" s="12">
        <v>0</v>
      </c>
      <c r="AC362" s="22">
        <v>90</v>
      </c>
      <c r="AD362" s="12">
        <v>88</v>
      </c>
      <c r="AE362" s="12">
        <v>80</v>
      </c>
      <c r="AF362" s="29">
        <v>67</v>
      </c>
      <c r="AG362" s="12">
        <v>37</v>
      </c>
      <c r="AH362" s="12">
        <v>69</v>
      </c>
      <c r="AI362" s="162" t="s">
        <v>248</v>
      </c>
      <c r="AJ362" s="13" t="s">
        <v>119</v>
      </c>
      <c r="AK362" s="12">
        <v>323</v>
      </c>
      <c r="AL362" s="12">
        <v>180</v>
      </c>
      <c r="AM362" s="12">
        <v>364</v>
      </c>
      <c r="AN362" s="12">
        <v>58</v>
      </c>
      <c r="AO362" s="12">
        <v>40</v>
      </c>
      <c r="AP362" s="12">
        <v>92</v>
      </c>
      <c r="AQ362" s="12">
        <v>67</v>
      </c>
      <c r="AR362" s="12">
        <v>66</v>
      </c>
      <c r="AS362" s="135"/>
      <c r="AT362" s="139" t="s">
        <v>248</v>
      </c>
      <c r="AU362" s="139" t="s">
        <v>4482</v>
      </c>
      <c r="AV362" s="139">
        <v>1051</v>
      </c>
    </row>
    <row r="363" spans="1:48">
      <c r="A363" s="162"/>
      <c r="B363" s="13" t="s">
        <v>120</v>
      </c>
      <c r="C363" s="12">
        <v>0</v>
      </c>
      <c r="D363" s="12">
        <v>0</v>
      </c>
      <c r="E363" s="12">
        <v>88</v>
      </c>
      <c r="F363" s="12">
        <v>52</v>
      </c>
      <c r="G363" s="12">
        <v>334</v>
      </c>
      <c r="H363" s="12">
        <v>167</v>
      </c>
      <c r="I363" s="12">
        <v>265</v>
      </c>
      <c r="J363" s="12">
        <v>142</v>
      </c>
      <c r="K363" s="29">
        <v>687</v>
      </c>
      <c r="L363" s="29">
        <v>361</v>
      </c>
      <c r="M363" s="12">
        <v>0</v>
      </c>
      <c r="N363" s="12">
        <v>6</v>
      </c>
      <c r="O363" s="12">
        <v>12</v>
      </c>
      <c r="P363" s="12">
        <v>10</v>
      </c>
      <c r="Q363" s="29">
        <v>28</v>
      </c>
      <c r="R363" s="162"/>
      <c r="S363" s="13" t="s">
        <v>120</v>
      </c>
      <c r="T363" s="29">
        <v>15</v>
      </c>
      <c r="U363" s="12">
        <v>8</v>
      </c>
      <c r="V363" s="12">
        <v>2</v>
      </c>
      <c r="W363" s="12">
        <v>0</v>
      </c>
      <c r="X363" s="12">
        <v>1</v>
      </c>
      <c r="Y363" s="12">
        <v>6</v>
      </c>
      <c r="Z363" s="12">
        <v>0</v>
      </c>
      <c r="AA363" s="12">
        <v>19</v>
      </c>
      <c r="AB363" s="12">
        <v>0</v>
      </c>
      <c r="AC363" s="22">
        <v>26</v>
      </c>
      <c r="AD363" s="12">
        <v>26</v>
      </c>
      <c r="AE363" s="12">
        <v>23</v>
      </c>
      <c r="AF363" s="29">
        <v>11</v>
      </c>
      <c r="AG363" s="12">
        <v>6</v>
      </c>
      <c r="AH363" s="12">
        <v>11</v>
      </c>
      <c r="AI363" s="162"/>
      <c r="AJ363" s="13" t="s">
        <v>120</v>
      </c>
      <c r="AK363" s="12">
        <v>128</v>
      </c>
      <c r="AL363" s="12">
        <v>11</v>
      </c>
      <c r="AM363" s="12">
        <v>39</v>
      </c>
      <c r="AN363" s="12">
        <v>28</v>
      </c>
      <c r="AO363" s="12">
        <v>9</v>
      </c>
      <c r="AP363" s="12">
        <v>23</v>
      </c>
      <c r="AQ363" s="12">
        <v>11</v>
      </c>
      <c r="AR363" s="12">
        <v>10</v>
      </c>
      <c r="AS363" s="135"/>
      <c r="AT363" s="139" t="s">
        <v>248</v>
      </c>
      <c r="AU363" s="139" t="s">
        <v>4483</v>
      </c>
      <c r="AV363" s="139">
        <v>206</v>
      </c>
    </row>
    <row r="364" spans="1:48">
      <c r="A364" s="162"/>
      <c r="B364" s="34" t="s">
        <v>102</v>
      </c>
      <c r="C364" s="35">
        <v>0</v>
      </c>
      <c r="D364" s="35">
        <v>0</v>
      </c>
      <c r="E364" s="35">
        <v>188</v>
      </c>
      <c r="F364" s="35">
        <v>113</v>
      </c>
      <c r="G364" s="35">
        <v>1075</v>
      </c>
      <c r="H364" s="35">
        <v>553</v>
      </c>
      <c r="I364" s="35">
        <v>1743</v>
      </c>
      <c r="J364" s="35">
        <v>904</v>
      </c>
      <c r="K364" s="35">
        <v>3006</v>
      </c>
      <c r="L364" s="35">
        <v>1570</v>
      </c>
      <c r="M364" s="35">
        <v>0</v>
      </c>
      <c r="N364" s="35">
        <v>13</v>
      </c>
      <c r="O364" s="35">
        <v>55</v>
      </c>
      <c r="P364" s="35">
        <v>75</v>
      </c>
      <c r="Q364" s="35">
        <v>143</v>
      </c>
      <c r="R364" s="162"/>
      <c r="S364" s="34" t="s">
        <v>102</v>
      </c>
      <c r="T364" s="35">
        <v>95</v>
      </c>
      <c r="U364" s="35">
        <v>46</v>
      </c>
      <c r="V364" s="35">
        <v>2</v>
      </c>
      <c r="W364" s="35">
        <v>3</v>
      </c>
      <c r="X364" s="35">
        <v>1</v>
      </c>
      <c r="Y364" s="35">
        <v>37</v>
      </c>
      <c r="Z364" s="35">
        <v>0</v>
      </c>
      <c r="AA364" s="35">
        <v>78</v>
      </c>
      <c r="AB364" s="35">
        <v>0</v>
      </c>
      <c r="AC364" s="35">
        <v>116</v>
      </c>
      <c r="AD364" s="35">
        <v>114</v>
      </c>
      <c r="AE364" s="35">
        <v>103</v>
      </c>
      <c r="AF364" s="35">
        <v>78</v>
      </c>
      <c r="AG364" s="35">
        <v>43</v>
      </c>
      <c r="AH364" s="35">
        <v>80</v>
      </c>
      <c r="AI364" s="162"/>
      <c r="AJ364" s="34" t="s">
        <v>102</v>
      </c>
      <c r="AK364" s="35">
        <v>451</v>
      </c>
      <c r="AL364" s="35">
        <v>191</v>
      </c>
      <c r="AM364" s="35">
        <v>403</v>
      </c>
      <c r="AN364" s="35">
        <v>86</v>
      </c>
      <c r="AO364" s="35">
        <v>49</v>
      </c>
      <c r="AP364" s="35">
        <v>115</v>
      </c>
      <c r="AQ364" s="35">
        <v>78</v>
      </c>
      <c r="AR364" s="35">
        <v>76</v>
      </c>
      <c r="AS364" s="135"/>
      <c r="AT364" s="139" t="s">
        <v>248</v>
      </c>
      <c r="AU364" s="139" t="s">
        <v>4484</v>
      </c>
      <c r="AV364" s="139">
        <v>1257</v>
      </c>
    </row>
    <row r="365" spans="1:48" ht="14.45" customHeight="1">
      <c r="A365" s="11" t="s">
        <v>140</v>
      </c>
      <c r="B365" s="13"/>
      <c r="C365" s="30"/>
      <c r="D365" s="17"/>
      <c r="E365" s="30"/>
      <c r="F365" s="30"/>
      <c r="G365" s="30"/>
      <c r="H365" s="30"/>
      <c r="I365" s="30"/>
      <c r="J365" s="30"/>
      <c r="K365" s="11"/>
      <c r="L365" s="11"/>
      <c r="M365" s="13"/>
      <c r="N365" s="13"/>
      <c r="O365" s="30"/>
      <c r="P365" s="30"/>
      <c r="Q365" s="11"/>
      <c r="R365" s="11" t="s">
        <v>140</v>
      </c>
      <c r="S365" s="13"/>
      <c r="T365" s="33"/>
      <c r="U365" s="33"/>
      <c r="V365" s="27"/>
      <c r="W365" s="23"/>
      <c r="X365" s="23"/>
      <c r="Y365" s="33"/>
      <c r="Z365" s="23"/>
      <c r="AA365" s="23"/>
      <c r="AB365" s="23"/>
      <c r="AC365" s="26"/>
      <c r="AD365" s="23"/>
      <c r="AE365" s="23"/>
      <c r="AF365" s="26"/>
      <c r="AG365" s="23"/>
      <c r="AH365" s="26"/>
      <c r="AI365" s="11" t="s">
        <v>140</v>
      </c>
      <c r="AJ365" s="13"/>
      <c r="AK365" s="30"/>
      <c r="AL365" s="17"/>
      <c r="AM365" s="30"/>
      <c r="AN365" s="30"/>
      <c r="AO365" s="30"/>
      <c r="AP365" s="30"/>
      <c r="AQ365" s="30"/>
      <c r="AR365" s="30"/>
      <c r="AS365" s="135"/>
      <c r="AT365" s="139" t="s">
        <v>140</v>
      </c>
      <c r="AU365" s="139" t="s">
        <v>140</v>
      </c>
      <c r="AV365" s="139">
        <v>0</v>
      </c>
    </row>
    <row r="366" spans="1:48" ht="14.45" customHeight="1">
      <c r="A366" s="162" t="s">
        <v>19</v>
      </c>
      <c r="B366" s="13" t="s">
        <v>119</v>
      </c>
      <c r="C366" s="12">
        <v>0</v>
      </c>
      <c r="D366" s="12">
        <v>0</v>
      </c>
      <c r="E366" s="12">
        <v>222</v>
      </c>
      <c r="F366" s="12">
        <v>117</v>
      </c>
      <c r="G366" s="12">
        <v>296</v>
      </c>
      <c r="H366" s="12">
        <v>158</v>
      </c>
      <c r="I366" s="12">
        <v>694</v>
      </c>
      <c r="J366" s="12">
        <v>374</v>
      </c>
      <c r="K366" s="29">
        <v>1212</v>
      </c>
      <c r="L366" s="29">
        <v>649</v>
      </c>
      <c r="M366" s="12">
        <v>0</v>
      </c>
      <c r="N366" s="12">
        <v>17</v>
      </c>
      <c r="O366" s="12">
        <v>19</v>
      </c>
      <c r="P366" s="12">
        <v>31</v>
      </c>
      <c r="Q366" s="29">
        <v>67</v>
      </c>
      <c r="R366" s="162" t="s">
        <v>19</v>
      </c>
      <c r="S366" s="13" t="s">
        <v>119</v>
      </c>
      <c r="T366" s="29">
        <v>28</v>
      </c>
      <c r="U366" s="12">
        <v>16</v>
      </c>
      <c r="V366" s="12">
        <v>0</v>
      </c>
      <c r="W366" s="12">
        <v>6</v>
      </c>
      <c r="X366" s="12">
        <v>0</v>
      </c>
      <c r="Y366" s="12">
        <v>9</v>
      </c>
      <c r="Z366" s="12">
        <v>0</v>
      </c>
      <c r="AA366" s="12">
        <v>31</v>
      </c>
      <c r="AB366" s="12">
        <v>0</v>
      </c>
      <c r="AC366" s="22">
        <v>40</v>
      </c>
      <c r="AD366" s="12">
        <v>31</v>
      </c>
      <c r="AE366" s="12">
        <v>40</v>
      </c>
      <c r="AF366" s="29">
        <v>0</v>
      </c>
      <c r="AG366" s="12">
        <v>0</v>
      </c>
      <c r="AH366" s="12">
        <v>33</v>
      </c>
      <c r="AI366" s="162" t="s">
        <v>19</v>
      </c>
      <c r="AJ366" s="13" t="s">
        <v>119</v>
      </c>
      <c r="AK366" s="12">
        <v>239</v>
      </c>
      <c r="AL366" s="12">
        <v>99</v>
      </c>
      <c r="AM366" s="12">
        <v>6</v>
      </c>
      <c r="AN366" s="12">
        <v>6</v>
      </c>
      <c r="AO366" s="12">
        <v>10</v>
      </c>
      <c r="AP366" s="12">
        <v>41</v>
      </c>
      <c r="AQ366" s="12">
        <v>17</v>
      </c>
      <c r="AR366" s="12">
        <v>12</v>
      </c>
      <c r="AS366" s="135"/>
      <c r="AT366" s="139" t="s">
        <v>19</v>
      </c>
      <c r="AU366" s="139" t="s">
        <v>4485</v>
      </c>
      <c r="AV366" s="139">
        <v>251</v>
      </c>
    </row>
    <row r="367" spans="1:48">
      <c r="A367" s="162"/>
      <c r="B367" s="13" t="s">
        <v>120</v>
      </c>
      <c r="C367" s="12">
        <v>0</v>
      </c>
      <c r="D367" s="12">
        <v>0</v>
      </c>
      <c r="E367" s="12">
        <v>0</v>
      </c>
      <c r="F367" s="12">
        <v>0</v>
      </c>
      <c r="G367" s="12">
        <v>0</v>
      </c>
      <c r="H367" s="12">
        <v>0</v>
      </c>
      <c r="I367" s="12">
        <v>0</v>
      </c>
      <c r="J367" s="12">
        <v>0</v>
      </c>
      <c r="K367" s="29">
        <v>0</v>
      </c>
      <c r="L367" s="29">
        <v>0</v>
      </c>
      <c r="M367" s="12">
        <v>0</v>
      </c>
      <c r="N367" s="12">
        <v>0</v>
      </c>
      <c r="O367" s="12">
        <v>0</v>
      </c>
      <c r="P367" s="12">
        <v>0</v>
      </c>
      <c r="Q367" s="29">
        <v>0</v>
      </c>
      <c r="R367" s="162"/>
      <c r="S367" s="13" t="s">
        <v>120</v>
      </c>
      <c r="T367" s="29">
        <v>0</v>
      </c>
      <c r="U367" s="12">
        <v>0</v>
      </c>
      <c r="V367" s="12">
        <v>0</v>
      </c>
      <c r="W367" s="12">
        <v>0</v>
      </c>
      <c r="X367" s="12">
        <v>0</v>
      </c>
      <c r="Y367" s="12">
        <v>0</v>
      </c>
      <c r="Z367" s="12">
        <v>0</v>
      </c>
      <c r="AA367" s="12">
        <v>0</v>
      </c>
      <c r="AB367" s="12">
        <v>0</v>
      </c>
      <c r="AC367" s="22">
        <v>0</v>
      </c>
      <c r="AD367" s="12">
        <v>0</v>
      </c>
      <c r="AE367" s="12">
        <v>0</v>
      </c>
      <c r="AF367" s="29">
        <v>0</v>
      </c>
      <c r="AG367" s="12">
        <v>0</v>
      </c>
      <c r="AH367" s="12">
        <v>0</v>
      </c>
      <c r="AI367" s="162"/>
      <c r="AJ367" s="13" t="s">
        <v>120</v>
      </c>
      <c r="AK367" s="12">
        <v>0</v>
      </c>
      <c r="AL367" s="12">
        <v>0</v>
      </c>
      <c r="AM367" s="12">
        <v>0</v>
      </c>
      <c r="AN367" s="12">
        <v>0</v>
      </c>
      <c r="AO367" s="12">
        <v>0</v>
      </c>
      <c r="AP367" s="12">
        <v>0</v>
      </c>
      <c r="AQ367" s="12">
        <v>0</v>
      </c>
      <c r="AR367" s="12">
        <v>0</v>
      </c>
      <c r="AS367" s="135"/>
      <c r="AT367" s="139" t="s">
        <v>19</v>
      </c>
      <c r="AU367" s="139" t="s">
        <v>4486</v>
      </c>
      <c r="AV367" s="139">
        <v>0</v>
      </c>
    </row>
    <row r="368" spans="1:48">
      <c r="A368" s="162"/>
      <c r="B368" s="34" t="s">
        <v>102</v>
      </c>
      <c r="C368" s="35">
        <v>0</v>
      </c>
      <c r="D368" s="35">
        <v>0</v>
      </c>
      <c r="E368" s="35">
        <v>222</v>
      </c>
      <c r="F368" s="35">
        <v>117</v>
      </c>
      <c r="G368" s="35">
        <v>296</v>
      </c>
      <c r="H368" s="35">
        <v>158</v>
      </c>
      <c r="I368" s="35">
        <v>694</v>
      </c>
      <c r="J368" s="35">
        <v>374</v>
      </c>
      <c r="K368" s="35">
        <v>1212</v>
      </c>
      <c r="L368" s="35">
        <v>649</v>
      </c>
      <c r="M368" s="35">
        <v>0</v>
      </c>
      <c r="N368" s="35">
        <v>17</v>
      </c>
      <c r="O368" s="35">
        <v>19</v>
      </c>
      <c r="P368" s="35">
        <v>31</v>
      </c>
      <c r="Q368" s="35">
        <v>67</v>
      </c>
      <c r="R368" s="162"/>
      <c r="S368" s="34" t="s">
        <v>102</v>
      </c>
      <c r="T368" s="35">
        <v>28</v>
      </c>
      <c r="U368" s="35">
        <v>16</v>
      </c>
      <c r="V368" s="35">
        <v>0</v>
      </c>
      <c r="W368" s="35">
        <v>6</v>
      </c>
      <c r="X368" s="35">
        <v>0</v>
      </c>
      <c r="Y368" s="35">
        <v>9</v>
      </c>
      <c r="Z368" s="35">
        <v>0</v>
      </c>
      <c r="AA368" s="35">
        <v>31</v>
      </c>
      <c r="AB368" s="35">
        <v>0</v>
      </c>
      <c r="AC368" s="35">
        <v>40</v>
      </c>
      <c r="AD368" s="35">
        <v>31</v>
      </c>
      <c r="AE368" s="35">
        <v>40</v>
      </c>
      <c r="AF368" s="35">
        <v>0</v>
      </c>
      <c r="AG368" s="35">
        <v>0</v>
      </c>
      <c r="AH368" s="35">
        <v>33</v>
      </c>
      <c r="AI368" s="162"/>
      <c r="AJ368" s="34" t="s">
        <v>102</v>
      </c>
      <c r="AK368" s="35">
        <v>239</v>
      </c>
      <c r="AL368" s="35">
        <v>99</v>
      </c>
      <c r="AM368" s="35">
        <v>6</v>
      </c>
      <c r="AN368" s="35">
        <v>6</v>
      </c>
      <c r="AO368" s="35">
        <v>10</v>
      </c>
      <c r="AP368" s="35">
        <v>41</v>
      </c>
      <c r="AQ368" s="35">
        <v>17</v>
      </c>
      <c r="AR368" s="35">
        <v>12</v>
      </c>
      <c r="AS368" s="135"/>
      <c r="AT368" s="139" t="s">
        <v>19</v>
      </c>
      <c r="AU368" s="139" t="s">
        <v>4487</v>
      </c>
      <c r="AV368" s="139">
        <v>251</v>
      </c>
    </row>
    <row r="369" spans="1:48">
      <c r="A369" s="162" t="s">
        <v>249</v>
      </c>
      <c r="B369" s="13" t="s">
        <v>119</v>
      </c>
      <c r="C369" s="12">
        <v>0</v>
      </c>
      <c r="D369" s="12">
        <v>0</v>
      </c>
      <c r="E369" s="12">
        <v>99</v>
      </c>
      <c r="F369" s="12">
        <v>57</v>
      </c>
      <c r="G369" s="12">
        <v>210</v>
      </c>
      <c r="H369" s="12">
        <v>118</v>
      </c>
      <c r="I369" s="12">
        <v>187</v>
      </c>
      <c r="J369" s="12">
        <v>100</v>
      </c>
      <c r="K369" s="29">
        <v>496</v>
      </c>
      <c r="L369" s="29">
        <v>275</v>
      </c>
      <c r="M369" s="12">
        <v>0</v>
      </c>
      <c r="N369" s="12">
        <v>7</v>
      </c>
      <c r="O369" s="12">
        <v>10</v>
      </c>
      <c r="P369" s="12">
        <v>9</v>
      </c>
      <c r="Q369" s="29">
        <v>26</v>
      </c>
      <c r="R369" s="162" t="s">
        <v>249</v>
      </c>
      <c r="S369" s="13" t="s">
        <v>119</v>
      </c>
      <c r="T369" s="29">
        <v>5</v>
      </c>
      <c r="U369" s="12">
        <v>2</v>
      </c>
      <c r="V369" s="12">
        <v>0</v>
      </c>
      <c r="W369" s="12">
        <v>6</v>
      </c>
      <c r="X369" s="12">
        <v>0</v>
      </c>
      <c r="Y369" s="12">
        <v>13</v>
      </c>
      <c r="Z369" s="12">
        <v>0</v>
      </c>
      <c r="AA369" s="12">
        <v>2</v>
      </c>
      <c r="AB369" s="12">
        <v>0</v>
      </c>
      <c r="AC369" s="22">
        <v>15</v>
      </c>
      <c r="AD369" s="12">
        <v>15</v>
      </c>
      <c r="AE369" s="12">
        <v>5</v>
      </c>
      <c r="AF369" s="29">
        <v>0</v>
      </c>
      <c r="AG369" s="12">
        <v>0</v>
      </c>
      <c r="AH369" s="12">
        <v>9</v>
      </c>
      <c r="AI369" s="162" t="s">
        <v>249</v>
      </c>
      <c r="AJ369" s="13" t="s">
        <v>119</v>
      </c>
      <c r="AK369" s="12">
        <v>140</v>
      </c>
      <c r="AL369" s="12">
        <v>84</v>
      </c>
      <c r="AM369" s="12">
        <v>8</v>
      </c>
      <c r="AN369" s="12">
        <v>0</v>
      </c>
      <c r="AO369" s="12">
        <v>7</v>
      </c>
      <c r="AP369" s="12">
        <v>8</v>
      </c>
      <c r="AQ369" s="12">
        <v>0</v>
      </c>
      <c r="AR369" s="12">
        <v>0</v>
      </c>
      <c r="AS369" s="135"/>
      <c r="AT369" s="139" t="s">
        <v>249</v>
      </c>
      <c r="AU369" s="139" t="s">
        <v>4488</v>
      </c>
      <c r="AV369" s="139">
        <v>156</v>
      </c>
    </row>
    <row r="370" spans="1:48">
      <c r="A370" s="162"/>
      <c r="B370" s="13" t="s">
        <v>120</v>
      </c>
      <c r="C370" s="12">
        <v>0</v>
      </c>
      <c r="D370" s="12">
        <v>0</v>
      </c>
      <c r="E370" s="12">
        <v>0</v>
      </c>
      <c r="F370" s="12">
        <v>0</v>
      </c>
      <c r="G370" s="12">
        <v>0</v>
      </c>
      <c r="H370" s="12">
        <v>0</v>
      </c>
      <c r="I370" s="12">
        <v>0</v>
      </c>
      <c r="J370" s="12">
        <v>0</v>
      </c>
      <c r="K370" s="29">
        <v>0</v>
      </c>
      <c r="L370" s="29">
        <v>0</v>
      </c>
      <c r="M370" s="12">
        <v>0</v>
      </c>
      <c r="N370" s="12">
        <v>0</v>
      </c>
      <c r="O370" s="12">
        <v>0</v>
      </c>
      <c r="P370" s="12">
        <v>0</v>
      </c>
      <c r="Q370" s="29">
        <v>0</v>
      </c>
      <c r="R370" s="162"/>
      <c r="S370" s="13" t="s">
        <v>120</v>
      </c>
      <c r="T370" s="29">
        <v>0</v>
      </c>
      <c r="U370" s="12">
        <v>0</v>
      </c>
      <c r="V370" s="12">
        <v>0</v>
      </c>
      <c r="W370" s="12">
        <v>0</v>
      </c>
      <c r="X370" s="12">
        <v>0</v>
      </c>
      <c r="Y370" s="12">
        <v>0</v>
      </c>
      <c r="Z370" s="12">
        <v>0</v>
      </c>
      <c r="AA370" s="12">
        <v>0</v>
      </c>
      <c r="AB370" s="12">
        <v>0</v>
      </c>
      <c r="AC370" s="22">
        <v>0</v>
      </c>
      <c r="AD370" s="12">
        <v>0</v>
      </c>
      <c r="AE370" s="12">
        <v>0</v>
      </c>
      <c r="AF370" s="29">
        <v>0</v>
      </c>
      <c r="AG370" s="12">
        <v>0</v>
      </c>
      <c r="AH370" s="12">
        <v>0</v>
      </c>
      <c r="AI370" s="162"/>
      <c r="AJ370" s="13" t="s">
        <v>120</v>
      </c>
      <c r="AK370" s="12">
        <v>0</v>
      </c>
      <c r="AL370" s="12">
        <v>0</v>
      </c>
      <c r="AM370" s="12">
        <v>0</v>
      </c>
      <c r="AN370" s="12">
        <v>0</v>
      </c>
      <c r="AO370" s="12">
        <v>0</v>
      </c>
      <c r="AP370" s="12">
        <v>0</v>
      </c>
      <c r="AQ370" s="12">
        <v>0</v>
      </c>
      <c r="AR370" s="12">
        <v>0</v>
      </c>
      <c r="AS370" s="135"/>
      <c r="AT370" s="139" t="s">
        <v>249</v>
      </c>
      <c r="AU370" s="139" t="s">
        <v>4489</v>
      </c>
      <c r="AV370" s="139">
        <v>0</v>
      </c>
    </row>
    <row r="371" spans="1:48">
      <c r="A371" s="162"/>
      <c r="B371" s="34" t="s">
        <v>102</v>
      </c>
      <c r="C371" s="35">
        <v>0</v>
      </c>
      <c r="D371" s="35">
        <v>0</v>
      </c>
      <c r="E371" s="35">
        <v>99</v>
      </c>
      <c r="F371" s="35">
        <v>57</v>
      </c>
      <c r="G371" s="35">
        <v>210</v>
      </c>
      <c r="H371" s="35">
        <v>118</v>
      </c>
      <c r="I371" s="35">
        <v>187</v>
      </c>
      <c r="J371" s="35">
        <v>100</v>
      </c>
      <c r="K371" s="35">
        <v>496</v>
      </c>
      <c r="L371" s="35">
        <v>275</v>
      </c>
      <c r="M371" s="35">
        <v>0</v>
      </c>
      <c r="N371" s="35">
        <v>7</v>
      </c>
      <c r="O371" s="35">
        <v>10</v>
      </c>
      <c r="P371" s="35">
        <v>9</v>
      </c>
      <c r="Q371" s="35">
        <v>26</v>
      </c>
      <c r="R371" s="162"/>
      <c r="S371" s="34" t="s">
        <v>102</v>
      </c>
      <c r="T371" s="35">
        <v>5</v>
      </c>
      <c r="U371" s="35">
        <v>2</v>
      </c>
      <c r="V371" s="35">
        <v>0</v>
      </c>
      <c r="W371" s="35">
        <v>6</v>
      </c>
      <c r="X371" s="35">
        <v>0</v>
      </c>
      <c r="Y371" s="35">
        <v>13</v>
      </c>
      <c r="Z371" s="35">
        <v>0</v>
      </c>
      <c r="AA371" s="35">
        <v>2</v>
      </c>
      <c r="AB371" s="35">
        <v>0</v>
      </c>
      <c r="AC371" s="35">
        <v>15</v>
      </c>
      <c r="AD371" s="35">
        <v>15</v>
      </c>
      <c r="AE371" s="35">
        <v>5</v>
      </c>
      <c r="AF371" s="35">
        <v>0</v>
      </c>
      <c r="AG371" s="35">
        <v>0</v>
      </c>
      <c r="AH371" s="35">
        <v>9</v>
      </c>
      <c r="AI371" s="162"/>
      <c r="AJ371" s="34" t="s">
        <v>102</v>
      </c>
      <c r="AK371" s="35">
        <v>140</v>
      </c>
      <c r="AL371" s="35">
        <v>84</v>
      </c>
      <c r="AM371" s="35">
        <v>8</v>
      </c>
      <c r="AN371" s="35">
        <v>0</v>
      </c>
      <c r="AO371" s="35">
        <v>7</v>
      </c>
      <c r="AP371" s="35">
        <v>8</v>
      </c>
      <c r="AQ371" s="35">
        <v>0</v>
      </c>
      <c r="AR371" s="35">
        <v>0</v>
      </c>
      <c r="AS371" s="135"/>
      <c r="AT371" s="139" t="s">
        <v>249</v>
      </c>
      <c r="AU371" s="139" t="s">
        <v>4490</v>
      </c>
      <c r="AV371" s="139">
        <v>156</v>
      </c>
    </row>
    <row r="372" spans="1:48">
      <c r="A372" s="162" t="s">
        <v>20</v>
      </c>
      <c r="B372" s="13" t="s">
        <v>119</v>
      </c>
      <c r="C372" s="12">
        <v>0</v>
      </c>
      <c r="D372" s="12">
        <v>0</v>
      </c>
      <c r="E372" s="12">
        <v>281</v>
      </c>
      <c r="F372" s="12">
        <v>153</v>
      </c>
      <c r="G372" s="12">
        <v>288</v>
      </c>
      <c r="H372" s="12">
        <v>141</v>
      </c>
      <c r="I372" s="12">
        <v>281</v>
      </c>
      <c r="J372" s="12">
        <v>133</v>
      </c>
      <c r="K372" s="29">
        <v>850</v>
      </c>
      <c r="L372" s="29">
        <v>427</v>
      </c>
      <c r="M372" s="12">
        <v>0</v>
      </c>
      <c r="N372" s="12">
        <v>27</v>
      </c>
      <c r="O372" s="12">
        <v>27</v>
      </c>
      <c r="P372" s="12">
        <v>26</v>
      </c>
      <c r="Q372" s="29">
        <v>80</v>
      </c>
      <c r="R372" s="162" t="s">
        <v>20</v>
      </c>
      <c r="S372" s="13" t="s">
        <v>119</v>
      </c>
      <c r="T372" s="29">
        <v>30</v>
      </c>
      <c r="U372" s="12">
        <v>3</v>
      </c>
      <c r="V372" s="12">
        <v>1</v>
      </c>
      <c r="W372" s="12">
        <v>2</v>
      </c>
      <c r="X372" s="12">
        <v>0</v>
      </c>
      <c r="Y372" s="12">
        <v>7</v>
      </c>
      <c r="Z372" s="12">
        <v>1</v>
      </c>
      <c r="AA372" s="12">
        <v>26</v>
      </c>
      <c r="AB372" s="12">
        <v>0</v>
      </c>
      <c r="AC372" s="22">
        <v>34</v>
      </c>
      <c r="AD372" s="12">
        <v>29</v>
      </c>
      <c r="AE372" s="12">
        <v>1</v>
      </c>
      <c r="AF372" s="29">
        <v>0</v>
      </c>
      <c r="AG372" s="12">
        <v>0</v>
      </c>
      <c r="AH372" s="12">
        <v>28</v>
      </c>
      <c r="AI372" s="162" t="s">
        <v>20</v>
      </c>
      <c r="AJ372" s="13" t="s">
        <v>119</v>
      </c>
      <c r="AK372" s="12">
        <v>40</v>
      </c>
      <c r="AL372" s="12">
        <v>20</v>
      </c>
      <c r="AM372" s="12">
        <v>0</v>
      </c>
      <c r="AN372" s="12">
        <v>7</v>
      </c>
      <c r="AO372" s="12">
        <v>1</v>
      </c>
      <c r="AP372" s="12">
        <v>23</v>
      </c>
      <c r="AQ372" s="12">
        <v>0</v>
      </c>
      <c r="AR372" s="12">
        <v>0</v>
      </c>
      <c r="AS372" s="135"/>
      <c r="AT372" s="139" t="s">
        <v>20</v>
      </c>
      <c r="AU372" s="139" t="s">
        <v>4491</v>
      </c>
      <c r="AV372" s="139">
        <v>40</v>
      </c>
    </row>
    <row r="373" spans="1:48">
      <c r="A373" s="162"/>
      <c r="B373" s="13" t="s">
        <v>120</v>
      </c>
      <c r="C373" s="12">
        <v>27</v>
      </c>
      <c r="D373" s="12">
        <v>13</v>
      </c>
      <c r="E373" s="12">
        <v>107</v>
      </c>
      <c r="F373" s="12">
        <v>60</v>
      </c>
      <c r="G373" s="12">
        <v>118</v>
      </c>
      <c r="H373" s="12">
        <v>64</v>
      </c>
      <c r="I373" s="12">
        <v>209</v>
      </c>
      <c r="J373" s="12">
        <v>112</v>
      </c>
      <c r="K373" s="29">
        <v>461</v>
      </c>
      <c r="L373" s="29">
        <v>249</v>
      </c>
      <c r="M373" s="12">
        <v>1</v>
      </c>
      <c r="N373" s="12">
        <v>14</v>
      </c>
      <c r="O373" s="12">
        <v>13</v>
      </c>
      <c r="P373" s="12">
        <v>13</v>
      </c>
      <c r="Q373" s="29">
        <v>41</v>
      </c>
      <c r="R373" s="162"/>
      <c r="S373" s="13" t="s">
        <v>120</v>
      </c>
      <c r="T373" s="29">
        <v>16</v>
      </c>
      <c r="U373" s="12">
        <v>0</v>
      </c>
      <c r="V373" s="12">
        <v>0</v>
      </c>
      <c r="W373" s="12">
        <v>0</v>
      </c>
      <c r="X373" s="12">
        <v>0</v>
      </c>
      <c r="Y373" s="12">
        <v>11</v>
      </c>
      <c r="Z373" s="12">
        <v>0</v>
      </c>
      <c r="AA373" s="12">
        <v>14</v>
      </c>
      <c r="AB373" s="12">
        <v>0</v>
      </c>
      <c r="AC373" s="22">
        <v>25</v>
      </c>
      <c r="AD373" s="12">
        <v>25</v>
      </c>
      <c r="AE373" s="12">
        <v>6</v>
      </c>
      <c r="AF373" s="29">
        <v>0</v>
      </c>
      <c r="AG373" s="12">
        <v>0</v>
      </c>
      <c r="AH373" s="12">
        <v>14</v>
      </c>
      <c r="AI373" s="162"/>
      <c r="AJ373" s="13" t="s">
        <v>120</v>
      </c>
      <c r="AK373" s="12">
        <v>28</v>
      </c>
      <c r="AL373" s="12">
        <v>6</v>
      </c>
      <c r="AM373" s="12">
        <v>0</v>
      </c>
      <c r="AN373" s="12">
        <v>2</v>
      </c>
      <c r="AO373" s="12">
        <v>1</v>
      </c>
      <c r="AP373" s="12">
        <v>11</v>
      </c>
      <c r="AQ373" s="12">
        <v>3</v>
      </c>
      <c r="AR373" s="12">
        <v>3</v>
      </c>
      <c r="AS373" s="135"/>
      <c r="AT373" s="139" t="s">
        <v>20</v>
      </c>
      <c r="AU373" s="139" t="s">
        <v>4492</v>
      </c>
      <c r="AV373" s="139">
        <v>28</v>
      </c>
    </row>
    <row r="374" spans="1:48">
      <c r="A374" s="162"/>
      <c r="B374" s="34" t="s">
        <v>102</v>
      </c>
      <c r="C374" s="35">
        <v>27</v>
      </c>
      <c r="D374" s="35">
        <v>13</v>
      </c>
      <c r="E374" s="35">
        <v>388</v>
      </c>
      <c r="F374" s="35">
        <v>213</v>
      </c>
      <c r="G374" s="35">
        <v>406</v>
      </c>
      <c r="H374" s="35">
        <v>205</v>
      </c>
      <c r="I374" s="35">
        <v>490</v>
      </c>
      <c r="J374" s="35">
        <v>245</v>
      </c>
      <c r="K374" s="35">
        <v>1311</v>
      </c>
      <c r="L374" s="35">
        <v>676</v>
      </c>
      <c r="M374" s="35">
        <v>1</v>
      </c>
      <c r="N374" s="35">
        <v>41</v>
      </c>
      <c r="O374" s="35">
        <v>40</v>
      </c>
      <c r="P374" s="35">
        <v>39</v>
      </c>
      <c r="Q374" s="35">
        <v>121</v>
      </c>
      <c r="R374" s="162"/>
      <c r="S374" s="34" t="s">
        <v>102</v>
      </c>
      <c r="T374" s="35">
        <v>46</v>
      </c>
      <c r="U374" s="35">
        <v>3</v>
      </c>
      <c r="V374" s="35">
        <v>1</v>
      </c>
      <c r="W374" s="35">
        <v>2</v>
      </c>
      <c r="X374" s="35">
        <v>0</v>
      </c>
      <c r="Y374" s="35">
        <v>18</v>
      </c>
      <c r="Z374" s="35">
        <v>1</v>
      </c>
      <c r="AA374" s="35">
        <v>40</v>
      </c>
      <c r="AB374" s="35">
        <v>0</v>
      </c>
      <c r="AC374" s="35">
        <v>59</v>
      </c>
      <c r="AD374" s="35">
        <v>54</v>
      </c>
      <c r="AE374" s="35">
        <v>7</v>
      </c>
      <c r="AF374" s="35">
        <v>0</v>
      </c>
      <c r="AG374" s="35">
        <v>0</v>
      </c>
      <c r="AH374" s="35">
        <v>42</v>
      </c>
      <c r="AI374" s="162"/>
      <c r="AJ374" s="34" t="s">
        <v>102</v>
      </c>
      <c r="AK374" s="35">
        <v>68</v>
      </c>
      <c r="AL374" s="35">
        <v>26</v>
      </c>
      <c r="AM374" s="35">
        <v>0</v>
      </c>
      <c r="AN374" s="35">
        <v>9</v>
      </c>
      <c r="AO374" s="35">
        <v>2</v>
      </c>
      <c r="AP374" s="35">
        <v>34</v>
      </c>
      <c r="AQ374" s="35">
        <v>3</v>
      </c>
      <c r="AR374" s="35">
        <v>3</v>
      </c>
      <c r="AS374" s="135"/>
      <c r="AT374" s="139" t="s">
        <v>20</v>
      </c>
      <c r="AU374" s="139" t="s">
        <v>4493</v>
      </c>
      <c r="AV374" s="139">
        <v>68</v>
      </c>
    </row>
    <row r="375" spans="1:48">
      <c r="A375" s="162" t="s">
        <v>250</v>
      </c>
      <c r="B375" s="13" t="s">
        <v>119</v>
      </c>
      <c r="C375" s="12">
        <v>12</v>
      </c>
      <c r="D375" s="12">
        <v>5</v>
      </c>
      <c r="E375" s="12">
        <v>406</v>
      </c>
      <c r="F375" s="12">
        <v>215</v>
      </c>
      <c r="G375" s="12">
        <v>453</v>
      </c>
      <c r="H375" s="12">
        <v>260</v>
      </c>
      <c r="I375" s="12">
        <v>774</v>
      </c>
      <c r="J375" s="12">
        <v>409</v>
      </c>
      <c r="K375" s="29">
        <v>1645</v>
      </c>
      <c r="L375" s="29">
        <v>889</v>
      </c>
      <c r="M375" s="12">
        <v>2</v>
      </c>
      <c r="N375" s="12">
        <v>25</v>
      </c>
      <c r="O375" s="12">
        <v>27</v>
      </c>
      <c r="P375" s="12">
        <v>31</v>
      </c>
      <c r="Q375" s="29">
        <v>85</v>
      </c>
      <c r="R375" s="162" t="s">
        <v>250</v>
      </c>
      <c r="S375" s="13" t="s">
        <v>119</v>
      </c>
      <c r="T375" s="29">
        <v>15</v>
      </c>
      <c r="U375" s="12">
        <v>7</v>
      </c>
      <c r="V375" s="12">
        <v>0</v>
      </c>
      <c r="W375" s="12">
        <v>16</v>
      </c>
      <c r="X375" s="12">
        <v>0</v>
      </c>
      <c r="Y375" s="12">
        <v>27</v>
      </c>
      <c r="Z375" s="12">
        <v>0</v>
      </c>
      <c r="AA375" s="12">
        <v>18</v>
      </c>
      <c r="AB375" s="12">
        <v>0</v>
      </c>
      <c r="AC375" s="22">
        <v>45</v>
      </c>
      <c r="AD375" s="12">
        <v>41</v>
      </c>
      <c r="AE375" s="12">
        <v>34</v>
      </c>
      <c r="AF375" s="29">
        <v>1</v>
      </c>
      <c r="AG375" s="12">
        <v>1</v>
      </c>
      <c r="AH375" s="12">
        <v>31</v>
      </c>
      <c r="AI375" s="162" t="s">
        <v>250</v>
      </c>
      <c r="AJ375" s="13" t="s">
        <v>119</v>
      </c>
      <c r="AK375" s="12">
        <v>265</v>
      </c>
      <c r="AL375" s="12">
        <v>103</v>
      </c>
      <c r="AM375" s="12">
        <v>0</v>
      </c>
      <c r="AN375" s="12">
        <v>1</v>
      </c>
      <c r="AO375" s="12">
        <v>14</v>
      </c>
      <c r="AP375" s="12">
        <v>25</v>
      </c>
      <c r="AQ375" s="12">
        <v>6</v>
      </c>
      <c r="AR375" s="12">
        <v>5</v>
      </c>
      <c r="AS375" s="135"/>
      <c r="AT375" s="139" t="s">
        <v>250</v>
      </c>
      <c r="AU375" s="139" t="s">
        <v>4494</v>
      </c>
      <c r="AV375" s="139">
        <v>265</v>
      </c>
    </row>
    <row r="376" spans="1:48">
      <c r="A376" s="162"/>
      <c r="B376" s="13" t="s">
        <v>120</v>
      </c>
      <c r="C376" s="12">
        <v>0</v>
      </c>
      <c r="D376" s="12">
        <v>0</v>
      </c>
      <c r="E376" s="12">
        <v>227</v>
      </c>
      <c r="F376" s="12">
        <v>132</v>
      </c>
      <c r="G376" s="12">
        <v>268</v>
      </c>
      <c r="H376" s="12">
        <v>140</v>
      </c>
      <c r="I376" s="12">
        <v>206</v>
      </c>
      <c r="J376" s="12">
        <v>108</v>
      </c>
      <c r="K376" s="29">
        <v>701</v>
      </c>
      <c r="L376" s="29">
        <v>380</v>
      </c>
      <c r="M376" s="12">
        <v>0</v>
      </c>
      <c r="N376" s="12">
        <v>7</v>
      </c>
      <c r="O376" s="12">
        <v>6</v>
      </c>
      <c r="P376" s="12">
        <v>6</v>
      </c>
      <c r="Q376" s="29">
        <v>19</v>
      </c>
      <c r="R376" s="162"/>
      <c r="S376" s="13" t="s">
        <v>120</v>
      </c>
      <c r="T376" s="29">
        <v>4</v>
      </c>
      <c r="U376" s="12">
        <v>2</v>
      </c>
      <c r="V376" s="12">
        <v>1</v>
      </c>
      <c r="W376" s="12">
        <v>5</v>
      </c>
      <c r="X376" s="12">
        <v>0</v>
      </c>
      <c r="Y376" s="12">
        <v>12</v>
      </c>
      <c r="Z376" s="12">
        <v>0</v>
      </c>
      <c r="AA376" s="12">
        <v>5</v>
      </c>
      <c r="AB376" s="12">
        <v>0</v>
      </c>
      <c r="AC376" s="22">
        <v>17</v>
      </c>
      <c r="AD376" s="12">
        <v>17</v>
      </c>
      <c r="AE376" s="12">
        <v>14</v>
      </c>
      <c r="AF376" s="29">
        <v>0</v>
      </c>
      <c r="AG376" s="12">
        <v>0</v>
      </c>
      <c r="AH376" s="12">
        <v>6</v>
      </c>
      <c r="AI376" s="162"/>
      <c r="AJ376" s="13" t="s">
        <v>120</v>
      </c>
      <c r="AK376" s="12">
        <v>174</v>
      </c>
      <c r="AL376" s="12">
        <v>82</v>
      </c>
      <c r="AM376" s="12">
        <v>42</v>
      </c>
      <c r="AN376" s="12">
        <v>0</v>
      </c>
      <c r="AO376" s="12">
        <v>7</v>
      </c>
      <c r="AP376" s="12">
        <v>13</v>
      </c>
      <c r="AQ376" s="12">
        <v>6</v>
      </c>
      <c r="AR376" s="12">
        <v>5</v>
      </c>
      <c r="AS376" s="135"/>
      <c r="AT376" s="139" t="s">
        <v>250</v>
      </c>
      <c r="AU376" s="139" t="s">
        <v>4495</v>
      </c>
      <c r="AV376" s="139">
        <v>258</v>
      </c>
    </row>
    <row r="377" spans="1:48">
      <c r="A377" s="162"/>
      <c r="B377" s="34" t="s">
        <v>102</v>
      </c>
      <c r="C377" s="35">
        <v>12</v>
      </c>
      <c r="D377" s="35">
        <v>5</v>
      </c>
      <c r="E377" s="35">
        <v>633</v>
      </c>
      <c r="F377" s="35">
        <v>347</v>
      </c>
      <c r="G377" s="35">
        <v>721</v>
      </c>
      <c r="H377" s="35">
        <v>400</v>
      </c>
      <c r="I377" s="35">
        <v>980</v>
      </c>
      <c r="J377" s="35">
        <v>517</v>
      </c>
      <c r="K377" s="35">
        <v>2346</v>
      </c>
      <c r="L377" s="35">
        <v>1269</v>
      </c>
      <c r="M377" s="35">
        <v>2</v>
      </c>
      <c r="N377" s="35">
        <v>32</v>
      </c>
      <c r="O377" s="35">
        <v>33</v>
      </c>
      <c r="P377" s="35">
        <v>37</v>
      </c>
      <c r="Q377" s="35">
        <v>104</v>
      </c>
      <c r="R377" s="162"/>
      <c r="S377" s="34" t="s">
        <v>102</v>
      </c>
      <c r="T377" s="35">
        <v>19</v>
      </c>
      <c r="U377" s="35">
        <v>9</v>
      </c>
      <c r="V377" s="35">
        <v>1</v>
      </c>
      <c r="W377" s="35">
        <v>21</v>
      </c>
      <c r="X377" s="35">
        <v>0</v>
      </c>
      <c r="Y377" s="35">
        <v>39</v>
      </c>
      <c r="Z377" s="35">
        <v>0</v>
      </c>
      <c r="AA377" s="35">
        <v>23</v>
      </c>
      <c r="AB377" s="35">
        <v>0</v>
      </c>
      <c r="AC377" s="35">
        <v>62</v>
      </c>
      <c r="AD377" s="35">
        <v>58</v>
      </c>
      <c r="AE377" s="35">
        <v>48</v>
      </c>
      <c r="AF377" s="35">
        <v>1</v>
      </c>
      <c r="AG377" s="35">
        <v>1</v>
      </c>
      <c r="AH377" s="35">
        <v>37</v>
      </c>
      <c r="AI377" s="162"/>
      <c r="AJ377" s="34" t="s">
        <v>102</v>
      </c>
      <c r="AK377" s="35">
        <v>439</v>
      </c>
      <c r="AL377" s="35">
        <v>185</v>
      </c>
      <c r="AM377" s="35">
        <v>42</v>
      </c>
      <c r="AN377" s="35">
        <v>1</v>
      </c>
      <c r="AO377" s="35">
        <v>21</v>
      </c>
      <c r="AP377" s="35">
        <v>38</v>
      </c>
      <c r="AQ377" s="35">
        <v>12</v>
      </c>
      <c r="AR377" s="35">
        <v>10</v>
      </c>
      <c r="AS377" s="135"/>
      <c r="AT377" s="139" t="s">
        <v>250</v>
      </c>
      <c r="AU377" s="139" t="s">
        <v>4496</v>
      </c>
      <c r="AV377" s="139">
        <v>523</v>
      </c>
    </row>
    <row r="378" spans="1:48">
      <c r="A378" s="162" t="s">
        <v>21</v>
      </c>
      <c r="B378" s="13" t="s">
        <v>119</v>
      </c>
      <c r="C378" s="12">
        <v>11</v>
      </c>
      <c r="D378" s="12">
        <v>5</v>
      </c>
      <c r="E378" s="12">
        <v>380</v>
      </c>
      <c r="F378" s="12">
        <v>196</v>
      </c>
      <c r="G378" s="12">
        <v>390</v>
      </c>
      <c r="H378" s="12">
        <v>195</v>
      </c>
      <c r="I378" s="12">
        <v>493</v>
      </c>
      <c r="J378" s="12">
        <v>243</v>
      </c>
      <c r="K378" s="29">
        <v>1274</v>
      </c>
      <c r="L378" s="29">
        <v>639</v>
      </c>
      <c r="M378" s="12">
        <v>2</v>
      </c>
      <c r="N378" s="12">
        <v>27</v>
      </c>
      <c r="O378" s="12">
        <v>28</v>
      </c>
      <c r="P378" s="12">
        <v>30</v>
      </c>
      <c r="Q378" s="29">
        <v>87</v>
      </c>
      <c r="R378" s="162" t="s">
        <v>21</v>
      </c>
      <c r="S378" s="13" t="s">
        <v>119</v>
      </c>
      <c r="T378" s="29">
        <v>33</v>
      </c>
      <c r="U378" s="12">
        <v>8</v>
      </c>
      <c r="V378" s="12">
        <v>0</v>
      </c>
      <c r="W378" s="12">
        <v>2</v>
      </c>
      <c r="X378" s="12">
        <v>0</v>
      </c>
      <c r="Y378" s="12">
        <v>11</v>
      </c>
      <c r="Z378" s="12">
        <v>0</v>
      </c>
      <c r="AA378" s="12">
        <v>46</v>
      </c>
      <c r="AB378" s="12">
        <v>0</v>
      </c>
      <c r="AC378" s="22">
        <v>57</v>
      </c>
      <c r="AD378" s="12">
        <v>40</v>
      </c>
      <c r="AE378" s="12">
        <v>52</v>
      </c>
      <c r="AF378" s="29">
        <v>0</v>
      </c>
      <c r="AG378" s="12">
        <v>0</v>
      </c>
      <c r="AH378" s="12">
        <v>31</v>
      </c>
      <c r="AI378" s="162" t="s">
        <v>21</v>
      </c>
      <c r="AJ378" s="13" t="s">
        <v>119</v>
      </c>
      <c r="AK378" s="12">
        <v>243</v>
      </c>
      <c r="AL378" s="12">
        <v>104</v>
      </c>
      <c r="AM378" s="12">
        <v>0</v>
      </c>
      <c r="AN378" s="12">
        <v>2</v>
      </c>
      <c r="AO378" s="12">
        <v>6</v>
      </c>
      <c r="AP378" s="12">
        <v>32</v>
      </c>
      <c r="AQ378" s="12">
        <v>1</v>
      </c>
      <c r="AR378" s="12">
        <v>1</v>
      </c>
      <c r="AS378" s="135"/>
      <c r="AT378" s="139" t="s">
        <v>21</v>
      </c>
      <c r="AU378" s="139" t="s">
        <v>4497</v>
      </c>
      <c r="AV378" s="139">
        <v>243</v>
      </c>
    </row>
    <row r="379" spans="1:48">
      <c r="A379" s="162"/>
      <c r="B379" s="13" t="s">
        <v>120</v>
      </c>
      <c r="C379" s="12">
        <v>0</v>
      </c>
      <c r="D379" s="12">
        <v>0</v>
      </c>
      <c r="E379" s="12">
        <v>0</v>
      </c>
      <c r="F379" s="12">
        <v>0</v>
      </c>
      <c r="G379" s="12">
        <v>0</v>
      </c>
      <c r="H379" s="12">
        <v>0</v>
      </c>
      <c r="I379" s="12">
        <v>0</v>
      </c>
      <c r="J379" s="12">
        <v>0</v>
      </c>
      <c r="K379" s="29">
        <v>0</v>
      </c>
      <c r="L379" s="29">
        <v>0</v>
      </c>
      <c r="M379" s="12">
        <v>0</v>
      </c>
      <c r="N379" s="12">
        <v>0</v>
      </c>
      <c r="O379" s="12">
        <v>0</v>
      </c>
      <c r="P379" s="12">
        <v>0</v>
      </c>
      <c r="Q379" s="29">
        <v>0</v>
      </c>
      <c r="R379" s="162"/>
      <c r="S379" s="13" t="s">
        <v>120</v>
      </c>
      <c r="T379" s="29">
        <v>0</v>
      </c>
      <c r="U379" s="12">
        <v>0</v>
      </c>
      <c r="V379" s="12">
        <v>0</v>
      </c>
      <c r="W379" s="12">
        <v>0</v>
      </c>
      <c r="X379" s="12">
        <v>0</v>
      </c>
      <c r="Y379" s="12">
        <v>0</v>
      </c>
      <c r="Z379" s="12">
        <v>0</v>
      </c>
      <c r="AA379" s="12">
        <v>0</v>
      </c>
      <c r="AB379" s="12">
        <v>0</v>
      </c>
      <c r="AC379" s="22">
        <v>0</v>
      </c>
      <c r="AD379" s="12">
        <v>0</v>
      </c>
      <c r="AE379" s="12">
        <v>0</v>
      </c>
      <c r="AF379" s="29">
        <v>0</v>
      </c>
      <c r="AG379" s="12">
        <v>0</v>
      </c>
      <c r="AH379" s="12">
        <v>0</v>
      </c>
      <c r="AI379" s="162"/>
      <c r="AJ379" s="13" t="s">
        <v>120</v>
      </c>
      <c r="AK379" s="12">
        <v>0</v>
      </c>
      <c r="AL379" s="12">
        <v>0</v>
      </c>
      <c r="AM379" s="12">
        <v>0</v>
      </c>
      <c r="AN379" s="12">
        <v>0</v>
      </c>
      <c r="AO379" s="12">
        <v>0</v>
      </c>
      <c r="AP379" s="12">
        <v>0</v>
      </c>
      <c r="AQ379" s="12">
        <v>0</v>
      </c>
      <c r="AR379" s="12">
        <v>0</v>
      </c>
      <c r="AS379" s="135"/>
      <c r="AT379" s="139" t="s">
        <v>21</v>
      </c>
      <c r="AU379" s="139" t="s">
        <v>4498</v>
      </c>
      <c r="AV379" s="139">
        <v>0</v>
      </c>
    </row>
    <row r="380" spans="1:48">
      <c r="A380" s="162"/>
      <c r="B380" s="34" t="s">
        <v>102</v>
      </c>
      <c r="C380" s="35">
        <v>11</v>
      </c>
      <c r="D380" s="35">
        <v>5</v>
      </c>
      <c r="E380" s="35">
        <v>380</v>
      </c>
      <c r="F380" s="35">
        <v>196</v>
      </c>
      <c r="G380" s="35">
        <v>390</v>
      </c>
      <c r="H380" s="35">
        <v>195</v>
      </c>
      <c r="I380" s="35">
        <v>493</v>
      </c>
      <c r="J380" s="35">
        <v>243</v>
      </c>
      <c r="K380" s="35">
        <v>1274</v>
      </c>
      <c r="L380" s="35">
        <v>639</v>
      </c>
      <c r="M380" s="35">
        <v>2</v>
      </c>
      <c r="N380" s="35">
        <v>27</v>
      </c>
      <c r="O380" s="35">
        <v>28</v>
      </c>
      <c r="P380" s="35">
        <v>30</v>
      </c>
      <c r="Q380" s="35">
        <v>87</v>
      </c>
      <c r="R380" s="162"/>
      <c r="S380" s="34" t="s">
        <v>102</v>
      </c>
      <c r="T380" s="35">
        <v>33</v>
      </c>
      <c r="U380" s="35">
        <v>8</v>
      </c>
      <c r="V380" s="35">
        <v>0</v>
      </c>
      <c r="W380" s="35">
        <v>2</v>
      </c>
      <c r="X380" s="35">
        <v>0</v>
      </c>
      <c r="Y380" s="35">
        <v>11</v>
      </c>
      <c r="Z380" s="35">
        <v>0</v>
      </c>
      <c r="AA380" s="35">
        <v>46</v>
      </c>
      <c r="AB380" s="35">
        <v>0</v>
      </c>
      <c r="AC380" s="35">
        <v>57</v>
      </c>
      <c r="AD380" s="35">
        <v>40</v>
      </c>
      <c r="AE380" s="35">
        <v>52</v>
      </c>
      <c r="AF380" s="35">
        <v>0</v>
      </c>
      <c r="AG380" s="35">
        <v>0</v>
      </c>
      <c r="AH380" s="35">
        <v>31</v>
      </c>
      <c r="AI380" s="162"/>
      <c r="AJ380" s="34" t="s">
        <v>102</v>
      </c>
      <c r="AK380" s="35">
        <v>243</v>
      </c>
      <c r="AL380" s="35">
        <v>104</v>
      </c>
      <c r="AM380" s="35">
        <v>0</v>
      </c>
      <c r="AN380" s="35">
        <v>2</v>
      </c>
      <c r="AO380" s="35">
        <v>6</v>
      </c>
      <c r="AP380" s="35">
        <v>32</v>
      </c>
      <c r="AQ380" s="35">
        <v>1</v>
      </c>
      <c r="AR380" s="35">
        <v>1</v>
      </c>
      <c r="AS380" s="135"/>
      <c r="AT380" s="139" t="s">
        <v>21</v>
      </c>
      <c r="AU380" s="139" t="s">
        <v>4499</v>
      </c>
      <c r="AV380" s="139">
        <v>243</v>
      </c>
    </row>
    <row r="381" spans="1:48">
      <c r="A381" s="163" t="s">
        <v>178</v>
      </c>
      <c r="B381" s="163"/>
      <c r="C381" s="163"/>
      <c r="D381" s="163"/>
      <c r="E381" s="163"/>
      <c r="F381" s="163"/>
      <c r="G381" s="163"/>
      <c r="H381" s="163"/>
      <c r="I381" s="163"/>
      <c r="J381" s="163"/>
      <c r="K381" s="163"/>
      <c r="L381" s="163"/>
      <c r="M381" s="163"/>
      <c r="N381" s="163"/>
      <c r="O381" s="163"/>
      <c r="P381" s="163"/>
      <c r="Q381" s="163"/>
      <c r="R381" s="185" t="s">
        <v>179</v>
      </c>
      <c r="S381" s="185"/>
      <c r="T381" s="185"/>
      <c r="U381" s="185"/>
      <c r="V381" s="185"/>
      <c r="W381" s="185"/>
      <c r="X381" s="185"/>
      <c r="Y381" s="185"/>
      <c r="Z381" s="185"/>
      <c r="AA381" s="185"/>
      <c r="AB381" s="185"/>
      <c r="AC381" s="185"/>
      <c r="AD381" s="185"/>
      <c r="AE381" s="185"/>
      <c r="AF381" s="185"/>
      <c r="AG381" s="185"/>
      <c r="AH381" s="185"/>
      <c r="AI381" s="185" t="s">
        <v>180</v>
      </c>
      <c r="AJ381" s="185"/>
      <c r="AK381" s="185"/>
      <c r="AL381" s="185"/>
      <c r="AM381" s="185"/>
      <c r="AN381" s="185"/>
      <c r="AO381" s="185"/>
      <c r="AP381" s="185"/>
      <c r="AQ381" s="185"/>
      <c r="AR381" s="185"/>
      <c r="AS381" s="135"/>
      <c r="AT381" s="139" t="s">
        <v>178</v>
      </c>
      <c r="AU381" s="139" t="s">
        <v>178</v>
      </c>
      <c r="AV381" s="139">
        <v>0</v>
      </c>
    </row>
    <row r="382" spans="1:48">
      <c r="A382" s="163" t="s">
        <v>4174</v>
      </c>
      <c r="B382" s="163"/>
      <c r="C382" s="163"/>
      <c r="D382" s="163"/>
      <c r="E382" s="163"/>
      <c r="F382" s="163"/>
      <c r="G382" s="163"/>
      <c r="H382" s="163"/>
      <c r="I382" s="163"/>
      <c r="J382" s="163"/>
      <c r="K382" s="163"/>
      <c r="L382" s="163"/>
      <c r="M382" s="163"/>
      <c r="N382" s="163"/>
      <c r="O382" s="163"/>
      <c r="P382" s="163"/>
      <c r="Q382" s="163"/>
      <c r="R382" s="185" t="s">
        <v>4174</v>
      </c>
      <c r="S382" s="185"/>
      <c r="T382" s="185"/>
      <c r="U382" s="185"/>
      <c r="V382" s="185"/>
      <c r="W382" s="185"/>
      <c r="X382" s="185"/>
      <c r="Y382" s="185"/>
      <c r="Z382" s="185"/>
      <c r="AA382" s="185"/>
      <c r="AB382" s="185"/>
      <c r="AC382" s="185"/>
      <c r="AD382" s="185"/>
      <c r="AE382" s="185"/>
      <c r="AF382" s="185"/>
      <c r="AG382" s="185"/>
      <c r="AH382" s="185"/>
      <c r="AI382" s="185" t="s">
        <v>4174</v>
      </c>
      <c r="AJ382" s="185"/>
      <c r="AK382" s="185"/>
      <c r="AL382" s="185"/>
      <c r="AM382" s="185"/>
      <c r="AN382" s="185"/>
      <c r="AO382" s="185"/>
      <c r="AP382" s="185"/>
      <c r="AQ382" s="185"/>
      <c r="AR382" s="185"/>
      <c r="AS382" s="135"/>
      <c r="AT382" s="139" t="s">
        <v>4174</v>
      </c>
      <c r="AU382" s="139" t="s">
        <v>4174</v>
      </c>
      <c r="AV382" s="139">
        <v>0</v>
      </c>
    </row>
    <row r="383" spans="1:48" ht="28.9" customHeight="1">
      <c r="A383" s="164" t="s">
        <v>2</v>
      </c>
      <c r="B383" s="164" t="s">
        <v>113</v>
      </c>
      <c r="C383" s="187" t="s">
        <v>281</v>
      </c>
      <c r="D383" s="187"/>
      <c r="E383" s="185" t="s">
        <v>52</v>
      </c>
      <c r="F383" s="185"/>
      <c r="G383" s="185" t="s">
        <v>53</v>
      </c>
      <c r="H383" s="185"/>
      <c r="I383" s="185" t="s">
        <v>54</v>
      </c>
      <c r="J383" s="185"/>
      <c r="K383" s="185" t="s">
        <v>56</v>
      </c>
      <c r="L383" s="185"/>
      <c r="M383" s="185" t="s">
        <v>164</v>
      </c>
      <c r="N383" s="185"/>
      <c r="O383" s="185"/>
      <c r="P383" s="185"/>
      <c r="Q383" s="185"/>
      <c r="R383" s="164" t="s">
        <v>2</v>
      </c>
      <c r="S383" s="190" t="s">
        <v>113</v>
      </c>
      <c r="T383" s="186" t="s">
        <v>165</v>
      </c>
      <c r="U383" s="186"/>
      <c r="V383" s="186"/>
      <c r="W383" s="186"/>
      <c r="X383" s="186" t="s">
        <v>166</v>
      </c>
      <c r="Y383" s="186"/>
      <c r="Z383" s="186"/>
      <c r="AA383" s="186"/>
      <c r="AB383" s="186"/>
      <c r="AC383" s="186"/>
      <c r="AD383" s="186"/>
      <c r="AE383" s="186"/>
      <c r="AF383" s="189" t="s">
        <v>167</v>
      </c>
      <c r="AG383" s="189"/>
      <c r="AH383" s="189" t="s">
        <v>168</v>
      </c>
      <c r="AI383" s="164" t="s">
        <v>2</v>
      </c>
      <c r="AJ383" s="164" t="s">
        <v>113</v>
      </c>
      <c r="AK383" s="188" t="s">
        <v>169</v>
      </c>
      <c r="AL383" s="188"/>
      <c r="AM383" s="188"/>
      <c r="AN383" s="188"/>
      <c r="AO383" s="188"/>
      <c r="AP383" s="188"/>
      <c r="AQ383" s="188"/>
      <c r="AR383" s="188"/>
      <c r="AS383" s="135"/>
      <c r="AT383" s="139" t="s">
        <v>2</v>
      </c>
      <c r="AU383" s="139" t="s">
        <v>4244</v>
      </c>
      <c r="AV383" s="139" t="e">
        <v>#VALUE!</v>
      </c>
    </row>
    <row r="384" spans="1:48" ht="24">
      <c r="A384" s="164"/>
      <c r="B384" s="164"/>
      <c r="C384" s="14" t="s">
        <v>170</v>
      </c>
      <c r="D384" s="14" t="s">
        <v>57</v>
      </c>
      <c r="E384" s="14" t="s">
        <v>170</v>
      </c>
      <c r="F384" s="14" t="s">
        <v>57</v>
      </c>
      <c r="G384" s="14" t="s">
        <v>170</v>
      </c>
      <c r="H384" s="14" t="s">
        <v>57</v>
      </c>
      <c r="I384" s="14" t="s">
        <v>170</v>
      </c>
      <c r="J384" s="14" t="s">
        <v>57</v>
      </c>
      <c r="K384" s="14" t="s">
        <v>170</v>
      </c>
      <c r="L384" s="14" t="s">
        <v>57</v>
      </c>
      <c r="M384" s="14" t="s">
        <v>282</v>
      </c>
      <c r="N384" s="14" t="s">
        <v>52</v>
      </c>
      <c r="O384" s="14" t="s">
        <v>53</v>
      </c>
      <c r="P384" s="14" t="s">
        <v>54</v>
      </c>
      <c r="Q384" s="14" t="s">
        <v>56</v>
      </c>
      <c r="R384" s="164"/>
      <c r="S384" s="190"/>
      <c r="T384" s="32" t="s">
        <v>171</v>
      </c>
      <c r="U384" s="31" t="s">
        <v>279</v>
      </c>
      <c r="V384" s="31" t="s">
        <v>172</v>
      </c>
      <c r="W384" s="31" t="s">
        <v>173</v>
      </c>
      <c r="X384" s="32" t="s">
        <v>338</v>
      </c>
      <c r="Y384" s="32" t="s">
        <v>341</v>
      </c>
      <c r="Z384" s="32" t="s">
        <v>339</v>
      </c>
      <c r="AA384" s="32" t="s">
        <v>340</v>
      </c>
      <c r="AB384" s="32" t="s">
        <v>0</v>
      </c>
      <c r="AC384" s="32" t="s">
        <v>56</v>
      </c>
      <c r="AD384" s="32" t="s">
        <v>174</v>
      </c>
      <c r="AE384" s="32" t="s">
        <v>280</v>
      </c>
      <c r="AF384" s="20" t="s">
        <v>56</v>
      </c>
      <c r="AG384" s="32" t="s">
        <v>174</v>
      </c>
      <c r="AH384" s="189"/>
      <c r="AI384" s="164"/>
      <c r="AJ384" s="164"/>
      <c r="AK384" s="14" t="s">
        <v>49</v>
      </c>
      <c r="AL384" s="14" t="s">
        <v>50</v>
      </c>
      <c r="AM384" s="14" t="s">
        <v>344</v>
      </c>
      <c r="AN384" s="14" t="s">
        <v>51</v>
      </c>
      <c r="AO384" s="14" t="s">
        <v>175</v>
      </c>
      <c r="AP384" s="14" t="s">
        <v>176</v>
      </c>
      <c r="AQ384" s="14" t="s">
        <v>283</v>
      </c>
      <c r="AR384" s="14" t="s">
        <v>284</v>
      </c>
      <c r="AS384" s="135"/>
      <c r="AT384" s="139" t="s">
        <v>2</v>
      </c>
      <c r="AU384" s="139" t="s">
        <v>2</v>
      </c>
      <c r="AV384" s="139" t="e">
        <v>#VALUE!</v>
      </c>
    </row>
    <row r="385" spans="1:48">
      <c r="A385" s="11" t="s">
        <v>141</v>
      </c>
      <c r="B385" s="13"/>
      <c r="C385" s="16"/>
      <c r="D385" s="16"/>
      <c r="E385" s="16"/>
      <c r="F385" s="16"/>
      <c r="G385" s="16"/>
      <c r="H385" s="16"/>
      <c r="I385" s="16"/>
      <c r="J385" s="16"/>
      <c r="K385" s="16"/>
      <c r="L385" s="16"/>
      <c r="M385" s="16"/>
      <c r="N385" s="16"/>
      <c r="O385" s="16"/>
      <c r="P385" s="16"/>
      <c r="Q385" s="16"/>
      <c r="R385" s="11" t="s">
        <v>141</v>
      </c>
      <c r="S385" s="33"/>
      <c r="T385" s="26"/>
      <c r="U385" s="26"/>
      <c r="V385" s="26"/>
      <c r="W385" s="26"/>
      <c r="X385" s="26"/>
      <c r="Y385" s="26"/>
      <c r="Z385" s="26"/>
      <c r="AA385" s="26"/>
      <c r="AB385" s="26"/>
      <c r="AC385" s="26"/>
      <c r="AD385" s="26"/>
      <c r="AE385" s="26"/>
      <c r="AF385" s="26"/>
      <c r="AG385" s="26"/>
      <c r="AH385" s="26"/>
      <c r="AI385" s="11" t="s">
        <v>141</v>
      </c>
      <c r="AJ385" s="13"/>
      <c r="AK385" s="30"/>
      <c r="AL385" s="30"/>
      <c r="AM385" s="30"/>
      <c r="AN385" s="30"/>
      <c r="AO385" s="30"/>
      <c r="AP385" s="30"/>
      <c r="AQ385" s="30"/>
      <c r="AR385" s="30"/>
      <c r="AS385" s="135"/>
      <c r="AT385" s="139" t="s">
        <v>141</v>
      </c>
      <c r="AU385" s="139" t="s">
        <v>141</v>
      </c>
      <c r="AV385" s="139">
        <v>0</v>
      </c>
    </row>
    <row r="386" spans="1:48" ht="14.45" customHeight="1">
      <c r="A386" s="162" t="s">
        <v>251</v>
      </c>
      <c r="B386" s="13" t="s">
        <v>119</v>
      </c>
      <c r="C386" s="12">
        <v>22</v>
      </c>
      <c r="D386" s="12">
        <v>9</v>
      </c>
      <c r="E386" s="12">
        <v>743</v>
      </c>
      <c r="F386" s="12">
        <v>409</v>
      </c>
      <c r="G386" s="12">
        <v>1053</v>
      </c>
      <c r="H386" s="12">
        <v>565</v>
      </c>
      <c r="I386" s="12">
        <v>1296</v>
      </c>
      <c r="J386" s="12">
        <v>696</v>
      </c>
      <c r="K386" s="29">
        <v>3114</v>
      </c>
      <c r="L386" s="29">
        <v>1679</v>
      </c>
      <c r="M386" s="12">
        <v>1</v>
      </c>
      <c r="N386" s="12">
        <v>32</v>
      </c>
      <c r="O386" s="12">
        <v>39</v>
      </c>
      <c r="P386" s="12">
        <v>46</v>
      </c>
      <c r="Q386" s="29">
        <v>118</v>
      </c>
      <c r="R386" s="162" t="s">
        <v>251</v>
      </c>
      <c r="S386" s="13" t="s">
        <v>119</v>
      </c>
      <c r="T386" s="29">
        <v>43</v>
      </c>
      <c r="U386" s="12">
        <v>16</v>
      </c>
      <c r="V386" s="12">
        <v>0</v>
      </c>
      <c r="W386" s="12">
        <v>9</v>
      </c>
      <c r="X386" s="12">
        <v>0</v>
      </c>
      <c r="Y386" s="12">
        <v>12</v>
      </c>
      <c r="Z386" s="12">
        <v>1</v>
      </c>
      <c r="AA386" s="12">
        <v>85</v>
      </c>
      <c r="AB386" s="12">
        <v>0</v>
      </c>
      <c r="AC386" s="22">
        <v>98</v>
      </c>
      <c r="AD386" s="12">
        <v>92</v>
      </c>
      <c r="AE386" s="12">
        <v>61</v>
      </c>
      <c r="AF386" s="29">
        <v>0</v>
      </c>
      <c r="AG386" s="12">
        <v>0</v>
      </c>
      <c r="AH386" s="12">
        <v>48</v>
      </c>
      <c r="AI386" s="162" t="s">
        <v>251</v>
      </c>
      <c r="AJ386" s="13" t="s">
        <v>119</v>
      </c>
      <c r="AK386" s="12">
        <v>0</v>
      </c>
      <c r="AL386" s="12">
        <v>0</v>
      </c>
      <c r="AM386" s="12">
        <v>25</v>
      </c>
      <c r="AN386" s="12">
        <v>8</v>
      </c>
      <c r="AO386" s="12">
        <v>3</v>
      </c>
      <c r="AP386" s="12">
        <v>43</v>
      </c>
      <c r="AQ386" s="12">
        <v>21</v>
      </c>
      <c r="AR386" s="12">
        <v>14</v>
      </c>
      <c r="AS386" s="135"/>
      <c r="AT386" s="139" t="s">
        <v>251</v>
      </c>
      <c r="AU386" s="139" t="s">
        <v>4500</v>
      </c>
      <c r="AV386" s="139">
        <v>50</v>
      </c>
    </row>
    <row r="387" spans="1:48">
      <c r="A387" s="162"/>
      <c r="B387" s="13" t="s">
        <v>120</v>
      </c>
      <c r="C387" s="12">
        <v>0</v>
      </c>
      <c r="D387" s="12">
        <v>0</v>
      </c>
      <c r="E387" s="12">
        <v>0</v>
      </c>
      <c r="F387" s="12">
        <v>0</v>
      </c>
      <c r="G387" s="12">
        <v>0</v>
      </c>
      <c r="H387" s="12">
        <v>0</v>
      </c>
      <c r="I387" s="12">
        <v>0</v>
      </c>
      <c r="J387" s="12">
        <v>0</v>
      </c>
      <c r="K387" s="29">
        <v>0</v>
      </c>
      <c r="L387" s="29">
        <v>0</v>
      </c>
      <c r="M387" s="12">
        <v>0</v>
      </c>
      <c r="N387" s="12">
        <v>0</v>
      </c>
      <c r="O387" s="12">
        <v>0</v>
      </c>
      <c r="P387" s="12">
        <v>0</v>
      </c>
      <c r="Q387" s="29">
        <v>0</v>
      </c>
      <c r="R387" s="162"/>
      <c r="S387" s="13" t="s">
        <v>120</v>
      </c>
      <c r="T387" s="29">
        <v>0</v>
      </c>
      <c r="U387" s="12">
        <v>0</v>
      </c>
      <c r="V387" s="12">
        <v>0</v>
      </c>
      <c r="W387" s="12">
        <v>0</v>
      </c>
      <c r="X387" s="12">
        <v>0</v>
      </c>
      <c r="Y387" s="12">
        <v>0</v>
      </c>
      <c r="Z387" s="12">
        <v>0</v>
      </c>
      <c r="AA387" s="12">
        <v>0</v>
      </c>
      <c r="AB387" s="12">
        <v>0</v>
      </c>
      <c r="AC387" s="22">
        <v>0</v>
      </c>
      <c r="AD387" s="12">
        <v>0</v>
      </c>
      <c r="AE387" s="12">
        <v>0</v>
      </c>
      <c r="AF387" s="29">
        <v>0</v>
      </c>
      <c r="AG387" s="12">
        <v>0</v>
      </c>
      <c r="AH387" s="12">
        <v>0</v>
      </c>
      <c r="AI387" s="162"/>
      <c r="AJ387" s="13" t="s">
        <v>120</v>
      </c>
      <c r="AK387" s="12">
        <v>0</v>
      </c>
      <c r="AL387" s="12">
        <v>0</v>
      </c>
      <c r="AM387" s="12">
        <v>0</v>
      </c>
      <c r="AN387" s="12">
        <v>0</v>
      </c>
      <c r="AO387" s="12">
        <v>0</v>
      </c>
      <c r="AP387" s="12">
        <v>0</v>
      </c>
      <c r="AQ387" s="12">
        <v>0</v>
      </c>
      <c r="AR387" s="12">
        <v>0</v>
      </c>
      <c r="AS387" s="135"/>
      <c r="AT387" s="139" t="s">
        <v>251</v>
      </c>
      <c r="AU387" s="139" t="s">
        <v>4501</v>
      </c>
      <c r="AV387" s="139">
        <v>0</v>
      </c>
    </row>
    <row r="388" spans="1:48">
      <c r="A388" s="162"/>
      <c r="B388" s="34" t="s">
        <v>102</v>
      </c>
      <c r="C388" s="35">
        <v>22</v>
      </c>
      <c r="D388" s="35">
        <v>9</v>
      </c>
      <c r="E388" s="35">
        <v>743</v>
      </c>
      <c r="F388" s="35">
        <v>409</v>
      </c>
      <c r="G388" s="35">
        <v>1053</v>
      </c>
      <c r="H388" s="35">
        <v>565</v>
      </c>
      <c r="I388" s="35">
        <v>1296</v>
      </c>
      <c r="J388" s="35">
        <v>696</v>
      </c>
      <c r="K388" s="35">
        <v>3114</v>
      </c>
      <c r="L388" s="35">
        <v>1679</v>
      </c>
      <c r="M388" s="35">
        <v>1</v>
      </c>
      <c r="N388" s="35">
        <v>32</v>
      </c>
      <c r="O388" s="35">
        <v>39</v>
      </c>
      <c r="P388" s="35">
        <v>46</v>
      </c>
      <c r="Q388" s="35">
        <v>118</v>
      </c>
      <c r="R388" s="162"/>
      <c r="S388" s="34" t="s">
        <v>102</v>
      </c>
      <c r="T388" s="35">
        <v>43</v>
      </c>
      <c r="U388" s="35">
        <v>16</v>
      </c>
      <c r="V388" s="35">
        <v>0</v>
      </c>
      <c r="W388" s="35">
        <v>9</v>
      </c>
      <c r="X388" s="35">
        <v>0</v>
      </c>
      <c r="Y388" s="35">
        <v>12</v>
      </c>
      <c r="Z388" s="35">
        <v>1</v>
      </c>
      <c r="AA388" s="35">
        <v>85</v>
      </c>
      <c r="AB388" s="35">
        <v>0</v>
      </c>
      <c r="AC388" s="35">
        <v>98</v>
      </c>
      <c r="AD388" s="35">
        <v>92</v>
      </c>
      <c r="AE388" s="35">
        <v>61</v>
      </c>
      <c r="AF388" s="35">
        <v>0</v>
      </c>
      <c r="AG388" s="35">
        <v>0</v>
      </c>
      <c r="AH388" s="35">
        <v>48</v>
      </c>
      <c r="AI388" s="162"/>
      <c r="AJ388" s="34" t="s">
        <v>102</v>
      </c>
      <c r="AK388" s="35">
        <v>0</v>
      </c>
      <c r="AL388" s="35">
        <v>0</v>
      </c>
      <c r="AM388" s="35">
        <v>25</v>
      </c>
      <c r="AN388" s="35">
        <v>8</v>
      </c>
      <c r="AO388" s="35">
        <v>3</v>
      </c>
      <c r="AP388" s="35">
        <v>43</v>
      </c>
      <c r="AQ388" s="35">
        <v>21</v>
      </c>
      <c r="AR388" s="35">
        <v>14</v>
      </c>
      <c r="AS388" s="135"/>
      <c r="AT388" s="139" t="s">
        <v>251</v>
      </c>
      <c r="AU388" s="139" t="s">
        <v>4502</v>
      </c>
      <c r="AV388" s="139">
        <v>50</v>
      </c>
    </row>
    <row r="389" spans="1:48">
      <c r="A389" s="162" t="s">
        <v>17</v>
      </c>
      <c r="B389" s="13" t="s">
        <v>119</v>
      </c>
      <c r="C389" s="12">
        <v>0</v>
      </c>
      <c r="D389" s="12">
        <v>0</v>
      </c>
      <c r="E389" s="12">
        <v>398</v>
      </c>
      <c r="F389" s="12">
        <v>211</v>
      </c>
      <c r="G389" s="12">
        <v>657</v>
      </c>
      <c r="H389" s="12">
        <v>368</v>
      </c>
      <c r="I389" s="12">
        <v>831</v>
      </c>
      <c r="J389" s="12">
        <v>465</v>
      </c>
      <c r="K389" s="29">
        <v>1886</v>
      </c>
      <c r="L389" s="29">
        <v>1044</v>
      </c>
      <c r="M389" s="12">
        <v>0</v>
      </c>
      <c r="N389" s="12">
        <v>18</v>
      </c>
      <c r="O389" s="12">
        <v>28</v>
      </c>
      <c r="P389" s="12">
        <v>32</v>
      </c>
      <c r="Q389" s="29">
        <v>78</v>
      </c>
      <c r="R389" s="162" t="s">
        <v>17</v>
      </c>
      <c r="S389" s="13" t="s">
        <v>119</v>
      </c>
      <c r="T389" s="29">
        <v>34</v>
      </c>
      <c r="U389" s="12">
        <v>4</v>
      </c>
      <c r="V389" s="12">
        <v>0</v>
      </c>
      <c r="W389" s="12">
        <v>11</v>
      </c>
      <c r="X389" s="12">
        <v>0</v>
      </c>
      <c r="Y389" s="12">
        <v>8</v>
      </c>
      <c r="Z389" s="12">
        <v>3</v>
      </c>
      <c r="AA389" s="12">
        <v>52</v>
      </c>
      <c r="AB389" s="12">
        <v>0</v>
      </c>
      <c r="AC389" s="22">
        <v>63</v>
      </c>
      <c r="AD389" s="12">
        <v>49</v>
      </c>
      <c r="AE389" s="12">
        <v>16</v>
      </c>
      <c r="AF389" s="29">
        <v>0</v>
      </c>
      <c r="AG389" s="12">
        <v>0</v>
      </c>
      <c r="AH389" s="12">
        <v>38</v>
      </c>
      <c r="AI389" s="162" t="s">
        <v>17</v>
      </c>
      <c r="AJ389" s="13" t="s">
        <v>119</v>
      </c>
      <c r="AK389" s="12">
        <v>30</v>
      </c>
      <c r="AL389" s="12">
        <v>29</v>
      </c>
      <c r="AM389" s="12">
        <v>83</v>
      </c>
      <c r="AN389" s="12">
        <v>9</v>
      </c>
      <c r="AO389" s="12">
        <v>4</v>
      </c>
      <c r="AP389" s="12">
        <v>30</v>
      </c>
      <c r="AQ389" s="12">
        <v>19</v>
      </c>
      <c r="AR389" s="12">
        <v>18</v>
      </c>
      <c r="AS389" s="135"/>
      <c r="AT389" s="139" t="s">
        <v>17</v>
      </c>
      <c r="AU389" s="139" t="s">
        <v>4503</v>
      </c>
      <c r="AV389" s="139">
        <v>196</v>
      </c>
    </row>
    <row r="390" spans="1:48">
      <c r="A390" s="162"/>
      <c r="B390" s="13" t="s">
        <v>120</v>
      </c>
      <c r="C390" s="12">
        <v>0</v>
      </c>
      <c r="D390" s="12">
        <v>0</v>
      </c>
      <c r="E390" s="12">
        <v>32</v>
      </c>
      <c r="F390" s="12">
        <v>16</v>
      </c>
      <c r="G390" s="12">
        <v>66</v>
      </c>
      <c r="H390" s="12">
        <v>41</v>
      </c>
      <c r="I390" s="12">
        <v>75</v>
      </c>
      <c r="J390" s="12">
        <v>42</v>
      </c>
      <c r="K390" s="29">
        <v>173</v>
      </c>
      <c r="L390" s="29">
        <v>99</v>
      </c>
      <c r="M390" s="12">
        <v>0</v>
      </c>
      <c r="N390" s="12">
        <v>1</v>
      </c>
      <c r="O390" s="12">
        <v>2</v>
      </c>
      <c r="P390" s="12">
        <v>3</v>
      </c>
      <c r="Q390" s="29">
        <v>6</v>
      </c>
      <c r="R390" s="162"/>
      <c r="S390" s="13" t="s">
        <v>120</v>
      </c>
      <c r="T390" s="29">
        <v>1</v>
      </c>
      <c r="U390" s="12">
        <v>0</v>
      </c>
      <c r="V390" s="12">
        <v>0</v>
      </c>
      <c r="W390" s="12">
        <v>2</v>
      </c>
      <c r="X390" s="12">
        <v>0</v>
      </c>
      <c r="Y390" s="12">
        <v>4</v>
      </c>
      <c r="Z390" s="12">
        <v>0</v>
      </c>
      <c r="AA390" s="12">
        <v>2</v>
      </c>
      <c r="AB390" s="12">
        <v>0</v>
      </c>
      <c r="AC390" s="22">
        <v>6</v>
      </c>
      <c r="AD390" s="12">
        <v>6</v>
      </c>
      <c r="AE390" s="12">
        <v>5</v>
      </c>
      <c r="AF390" s="29">
        <v>0</v>
      </c>
      <c r="AG390" s="12">
        <v>0</v>
      </c>
      <c r="AH390" s="12">
        <v>2</v>
      </c>
      <c r="AI390" s="162"/>
      <c r="AJ390" s="13" t="s">
        <v>120</v>
      </c>
      <c r="AK390" s="12">
        <v>18</v>
      </c>
      <c r="AL390" s="12">
        <v>10</v>
      </c>
      <c r="AM390" s="12">
        <v>0</v>
      </c>
      <c r="AN390" s="12">
        <v>8</v>
      </c>
      <c r="AO390" s="12">
        <v>2</v>
      </c>
      <c r="AP390" s="12">
        <v>3</v>
      </c>
      <c r="AQ390" s="12">
        <v>3</v>
      </c>
      <c r="AR390" s="12">
        <v>3</v>
      </c>
      <c r="AS390" s="135"/>
      <c r="AT390" s="139" t="s">
        <v>17</v>
      </c>
      <c r="AU390" s="139" t="s">
        <v>4504</v>
      </c>
      <c r="AV390" s="139">
        <v>18</v>
      </c>
    </row>
    <row r="391" spans="1:48">
      <c r="A391" s="162"/>
      <c r="B391" s="34" t="s">
        <v>102</v>
      </c>
      <c r="C391" s="35">
        <v>0</v>
      </c>
      <c r="D391" s="35">
        <v>0</v>
      </c>
      <c r="E391" s="35">
        <v>430</v>
      </c>
      <c r="F391" s="35">
        <v>227</v>
      </c>
      <c r="G391" s="35">
        <v>723</v>
      </c>
      <c r="H391" s="35">
        <v>409</v>
      </c>
      <c r="I391" s="35">
        <v>906</v>
      </c>
      <c r="J391" s="35">
        <v>507</v>
      </c>
      <c r="K391" s="35">
        <v>2059</v>
      </c>
      <c r="L391" s="35">
        <v>1143</v>
      </c>
      <c r="M391" s="35">
        <v>0</v>
      </c>
      <c r="N391" s="35">
        <v>19</v>
      </c>
      <c r="O391" s="35">
        <v>30</v>
      </c>
      <c r="P391" s="35">
        <v>35</v>
      </c>
      <c r="Q391" s="35">
        <v>84</v>
      </c>
      <c r="R391" s="162"/>
      <c r="S391" s="34" t="s">
        <v>102</v>
      </c>
      <c r="T391" s="35">
        <v>35</v>
      </c>
      <c r="U391" s="35">
        <v>4</v>
      </c>
      <c r="V391" s="35">
        <v>0</v>
      </c>
      <c r="W391" s="35">
        <v>13</v>
      </c>
      <c r="X391" s="35">
        <v>0</v>
      </c>
      <c r="Y391" s="35">
        <v>12</v>
      </c>
      <c r="Z391" s="35">
        <v>3</v>
      </c>
      <c r="AA391" s="35">
        <v>54</v>
      </c>
      <c r="AB391" s="35">
        <v>0</v>
      </c>
      <c r="AC391" s="35">
        <v>69</v>
      </c>
      <c r="AD391" s="35">
        <v>55</v>
      </c>
      <c r="AE391" s="35">
        <v>21</v>
      </c>
      <c r="AF391" s="35">
        <v>0</v>
      </c>
      <c r="AG391" s="35">
        <v>0</v>
      </c>
      <c r="AH391" s="35">
        <v>40</v>
      </c>
      <c r="AI391" s="162"/>
      <c r="AJ391" s="34" t="s">
        <v>102</v>
      </c>
      <c r="AK391" s="35">
        <v>48</v>
      </c>
      <c r="AL391" s="35">
        <v>39</v>
      </c>
      <c r="AM391" s="35">
        <v>83</v>
      </c>
      <c r="AN391" s="35">
        <v>17</v>
      </c>
      <c r="AO391" s="35">
        <v>6</v>
      </c>
      <c r="AP391" s="35">
        <v>33</v>
      </c>
      <c r="AQ391" s="35">
        <v>22</v>
      </c>
      <c r="AR391" s="35">
        <v>21</v>
      </c>
      <c r="AS391" s="135"/>
      <c r="AT391" s="139" t="s">
        <v>17</v>
      </c>
      <c r="AU391" s="139" t="s">
        <v>4505</v>
      </c>
      <c r="AV391" s="139">
        <v>214</v>
      </c>
    </row>
    <row r="392" spans="1:48">
      <c r="A392" s="162" t="s">
        <v>252</v>
      </c>
      <c r="B392" s="13" t="s">
        <v>119</v>
      </c>
      <c r="C392" s="12">
        <v>104</v>
      </c>
      <c r="D392" s="12">
        <v>51</v>
      </c>
      <c r="E392" s="12">
        <v>1859</v>
      </c>
      <c r="F392" s="12">
        <v>999</v>
      </c>
      <c r="G392" s="12">
        <v>1787</v>
      </c>
      <c r="H392" s="12">
        <v>946</v>
      </c>
      <c r="I392" s="12">
        <v>1725</v>
      </c>
      <c r="J392" s="12">
        <v>941</v>
      </c>
      <c r="K392" s="29">
        <v>5475</v>
      </c>
      <c r="L392" s="29">
        <v>2937</v>
      </c>
      <c r="M392" s="12">
        <v>3</v>
      </c>
      <c r="N392" s="12">
        <v>95</v>
      </c>
      <c r="O392" s="12">
        <v>86</v>
      </c>
      <c r="P392" s="12">
        <v>78</v>
      </c>
      <c r="Q392" s="29">
        <v>262</v>
      </c>
      <c r="R392" s="162" t="s">
        <v>252</v>
      </c>
      <c r="S392" s="13" t="s">
        <v>119</v>
      </c>
      <c r="T392" s="29">
        <v>9</v>
      </c>
      <c r="U392" s="12">
        <v>0</v>
      </c>
      <c r="V392" s="12">
        <v>0</v>
      </c>
      <c r="W392" s="12">
        <v>69</v>
      </c>
      <c r="X392" s="12">
        <v>0</v>
      </c>
      <c r="Y392" s="12">
        <v>5</v>
      </c>
      <c r="Z392" s="12">
        <v>0</v>
      </c>
      <c r="AA392" s="12">
        <v>253</v>
      </c>
      <c r="AB392" s="12">
        <v>0</v>
      </c>
      <c r="AC392" s="22">
        <v>258</v>
      </c>
      <c r="AD392" s="12">
        <v>134</v>
      </c>
      <c r="AE392" s="12">
        <v>32</v>
      </c>
      <c r="AF392" s="29">
        <v>0</v>
      </c>
      <c r="AG392" s="12">
        <v>0</v>
      </c>
      <c r="AH392" s="12">
        <v>73</v>
      </c>
      <c r="AI392" s="162" t="s">
        <v>252</v>
      </c>
      <c r="AJ392" s="13" t="s">
        <v>119</v>
      </c>
      <c r="AK392" s="12">
        <v>0</v>
      </c>
      <c r="AL392" s="12">
        <v>0</v>
      </c>
      <c r="AM392" s="12">
        <v>22</v>
      </c>
      <c r="AN392" s="12">
        <v>0</v>
      </c>
      <c r="AO392" s="12">
        <v>0</v>
      </c>
      <c r="AP392" s="12">
        <v>76</v>
      </c>
      <c r="AQ392" s="12">
        <v>37</v>
      </c>
      <c r="AR392" s="12">
        <v>30</v>
      </c>
      <c r="AS392" s="135"/>
      <c r="AT392" s="139" t="s">
        <v>252</v>
      </c>
      <c r="AU392" s="139" t="s">
        <v>4506</v>
      </c>
      <c r="AV392" s="139">
        <v>44</v>
      </c>
    </row>
    <row r="393" spans="1:48">
      <c r="A393" s="162"/>
      <c r="B393" s="13" t="s">
        <v>120</v>
      </c>
      <c r="C393" s="12">
        <v>0</v>
      </c>
      <c r="D393" s="12">
        <v>0</v>
      </c>
      <c r="E393" s="12">
        <v>456</v>
      </c>
      <c r="F393" s="12">
        <v>237</v>
      </c>
      <c r="G393" s="12">
        <v>501</v>
      </c>
      <c r="H393" s="12">
        <v>252</v>
      </c>
      <c r="I393" s="12">
        <v>457</v>
      </c>
      <c r="J393" s="12">
        <v>241</v>
      </c>
      <c r="K393" s="29">
        <v>1414</v>
      </c>
      <c r="L393" s="29">
        <v>730</v>
      </c>
      <c r="M393" s="12">
        <v>0</v>
      </c>
      <c r="N393" s="12">
        <v>21</v>
      </c>
      <c r="O393" s="12">
        <v>22</v>
      </c>
      <c r="P393" s="12">
        <v>17</v>
      </c>
      <c r="Q393" s="29">
        <v>60</v>
      </c>
      <c r="R393" s="162"/>
      <c r="S393" s="13" t="s">
        <v>120</v>
      </c>
      <c r="T393" s="29">
        <v>5</v>
      </c>
      <c r="U393" s="12">
        <v>1</v>
      </c>
      <c r="V393" s="12">
        <v>0</v>
      </c>
      <c r="W393" s="12">
        <v>15</v>
      </c>
      <c r="X393" s="12">
        <v>0</v>
      </c>
      <c r="Y393" s="12">
        <v>8</v>
      </c>
      <c r="Z393" s="12">
        <v>0</v>
      </c>
      <c r="AA393" s="12">
        <v>61</v>
      </c>
      <c r="AB393" s="12">
        <v>0</v>
      </c>
      <c r="AC393" s="22">
        <v>69</v>
      </c>
      <c r="AD393" s="12">
        <v>40</v>
      </c>
      <c r="AE393" s="12">
        <v>7</v>
      </c>
      <c r="AF393" s="29">
        <v>0</v>
      </c>
      <c r="AG393" s="12">
        <v>0</v>
      </c>
      <c r="AH393" s="12">
        <v>17</v>
      </c>
      <c r="AI393" s="162"/>
      <c r="AJ393" s="13" t="s">
        <v>120</v>
      </c>
      <c r="AK393" s="12">
        <v>0</v>
      </c>
      <c r="AL393" s="12">
        <v>0</v>
      </c>
      <c r="AM393" s="12">
        <v>6</v>
      </c>
      <c r="AN393" s="12">
        <v>0</v>
      </c>
      <c r="AO393" s="12">
        <v>1</v>
      </c>
      <c r="AP393" s="12">
        <v>20</v>
      </c>
      <c r="AQ393" s="12">
        <v>12</v>
      </c>
      <c r="AR393" s="12">
        <v>7</v>
      </c>
      <c r="AS393" s="135"/>
      <c r="AT393" s="139" t="s">
        <v>252</v>
      </c>
      <c r="AU393" s="139" t="s">
        <v>4507</v>
      </c>
      <c r="AV393" s="139">
        <v>12</v>
      </c>
    </row>
    <row r="394" spans="1:48">
      <c r="A394" s="162"/>
      <c r="B394" s="34" t="s">
        <v>102</v>
      </c>
      <c r="C394" s="35">
        <v>104</v>
      </c>
      <c r="D394" s="35">
        <v>51</v>
      </c>
      <c r="E394" s="35">
        <v>2315</v>
      </c>
      <c r="F394" s="35">
        <v>1236</v>
      </c>
      <c r="G394" s="35">
        <v>2288</v>
      </c>
      <c r="H394" s="35">
        <v>1198</v>
      </c>
      <c r="I394" s="35">
        <v>2182</v>
      </c>
      <c r="J394" s="35">
        <v>1182</v>
      </c>
      <c r="K394" s="35">
        <v>6889</v>
      </c>
      <c r="L394" s="35">
        <v>3667</v>
      </c>
      <c r="M394" s="35">
        <v>3</v>
      </c>
      <c r="N394" s="35">
        <v>116</v>
      </c>
      <c r="O394" s="35">
        <v>108</v>
      </c>
      <c r="P394" s="35">
        <v>95</v>
      </c>
      <c r="Q394" s="35">
        <v>322</v>
      </c>
      <c r="R394" s="162"/>
      <c r="S394" s="34" t="s">
        <v>102</v>
      </c>
      <c r="T394" s="35">
        <v>14</v>
      </c>
      <c r="U394" s="35">
        <v>1</v>
      </c>
      <c r="V394" s="35">
        <v>0</v>
      </c>
      <c r="W394" s="35">
        <v>84</v>
      </c>
      <c r="X394" s="35">
        <v>0</v>
      </c>
      <c r="Y394" s="35">
        <v>13</v>
      </c>
      <c r="Z394" s="35">
        <v>0</v>
      </c>
      <c r="AA394" s="35">
        <v>314</v>
      </c>
      <c r="AB394" s="35">
        <v>0</v>
      </c>
      <c r="AC394" s="35">
        <v>327</v>
      </c>
      <c r="AD394" s="35">
        <v>174</v>
      </c>
      <c r="AE394" s="35">
        <v>39</v>
      </c>
      <c r="AF394" s="35">
        <v>0</v>
      </c>
      <c r="AG394" s="35">
        <v>0</v>
      </c>
      <c r="AH394" s="35">
        <v>90</v>
      </c>
      <c r="AI394" s="162"/>
      <c r="AJ394" s="34" t="s">
        <v>102</v>
      </c>
      <c r="AK394" s="35">
        <v>0</v>
      </c>
      <c r="AL394" s="35">
        <v>0</v>
      </c>
      <c r="AM394" s="35">
        <v>28</v>
      </c>
      <c r="AN394" s="35">
        <v>0</v>
      </c>
      <c r="AO394" s="35">
        <v>1</v>
      </c>
      <c r="AP394" s="35">
        <v>96</v>
      </c>
      <c r="AQ394" s="35">
        <v>49</v>
      </c>
      <c r="AR394" s="35">
        <v>37</v>
      </c>
      <c r="AS394" s="135"/>
      <c r="AT394" s="139" t="s">
        <v>252</v>
      </c>
      <c r="AU394" s="139" t="s">
        <v>4508</v>
      </c>
      <c r="AV394" s="139">
        <v>56</v>
      </c>
    </row>
    <row r="395" spans="1:48">
      <c r="A395" s="162" t="s">
        <v>253</v>
      </c>
      <c r="B395" s="13" t="s">
        <v>119</v>
      </c>
      <c r="C395" s="12">
        <v>0</v>
      </c>
      <c r="D395" s="12">
        <v>0</v>
      </c>
      <c r="E395" s="12">
        <v>471</v>
      </c>
      <c r="F395" s="12">
        <v>247</v>
      </c>
      <c r="G395" s="12">
        <v>1204</v>
      </c>
      <c r="H395" s="12">
        <v>642</v>
      </c>
      <c r="I395" s="12">
        <v>1318</v>
      </c>
      <c r="J395" s="12">
        <v>693</v>
      </c>
      <c r="K395" s="29">
        <v>2993</v>
      </c>
      <c r="L395" s="29">
        <v>1582</v>
      </c>
      <c r="M395" s="12">
        <v>0</v>
      </c>
      <c r="N395" s="12">
        <v>30</v>
      </c>
      <c r="O395" s="12">
        <v>50</v>
      </c>
      <c r="P395" s="12">
        <v>52</v>
      </c>
      <c r="Q395" s="29">
        <v>132</v>
      </c>
      <c r="R395" s="162" t="s">
        <v>253</v>
      </c>
      <c r="S395" s="13" t="s">
        <v>119</v>
      </c>
      <c r="T395" s="29">
        <v>52</v>
      </c>
      <c r="U395" s="12">
        <v>20</v>
      </c>
      <c r="V395" s="12">
        <v>0</v>
      </c>
      <c r="W395" s="12">
        <v>12</v>
      </c>
      <c r="X395" s="12">
        <v>0</v>
      </c>
      <c r="Y395" s="12">
        <v>9</v>
      </c>
      <c r="Z395" s="12">
        <v>0</v>
      </c>
      <c r="AA395" s="12">
        <v>96</v>
      </c>
      <c r="AB395" s="12">
        <v>0</v>
      </c>
      <c r="AC395" s="22">
        <v>105</v>
      </c>
      <c r="AD395" s="12">
        <v>86</v>
      </c>
      <c r="AE395" s="12">
        <v>78</v>
      </c>
      <c r="AF395" s="29">
        <v>0</v>
      </c>
      <c r="AG395" s="12">
        <v>0</v>
      </c>
      <c r="AH395" s="12">
        <v>59</v>
      </c>
      <c r="AI395" s="162" t="s">
        <v>253</v>
      </c>
      <c r="AJ395" s="13" t="s">
        <v>119</v>
      </c>
      <c r="AK395" s="12">
        <v>0</v>
      </c>
      <c r="AL395" s="12">
        <v>2</v>
      </c>
      <c r="AM395" s="12">
        <v>76</v>
      </c>
      <c r="AN395" s="12">
        <v>1</v>
      </c>
      <c r="AO395" s="12">
        <v>3</v>
      </c>
      <c r="AP395" s="12">
        <v>41</v>
      </c>
      <c r="AQ395" s="12">
        <v>22</v>
      </c>
      <c r="AR395" s="12">
        <v>22</v>
      </c>
      <c r="AS395" s="135"/>
      <c r="AT395" s="139" t="s">
        <v>253</v>
      </c>
      <c r="AU395" s="139" t="s">
        <v>4509</v>
      </c>
      <c r="AV395" s="139">
        <v>152</v>
      </c>
    </row>
    <row r="396" spans="1:48">
      <c r="A396" s="162"/>
      <c r="B396" s="13" t="s">
        <v>120</v>
      </c>
      <c r="C396" s="12">
        <v>0</v>
      </c>
      <c r="D396" s="12">
        <v>0</v>
      </c>
      <c r="E396" s="12">
        <v>61</v>
      </c>
      <c r="F396" s="12">
        <v>32</v>
      </c>
      <c r="G396" s="12">
        <v>169</v>
      </c>
      <c r="H396" s="12">
        <v>85</v>
      </c>
      <c r="I396" s="12">
        <v>206</v>
      </c>
      <c r="J396" s="12">
        <v>106</v>
      </c>
      <c r="K396" s="29">
        <v>436</v>
      </c>
      <c r="L396" s="29">
        <v>223</v>
      </c>
      <c r="M396" s="12">
        <v>0</v>
      </c>
      <c r="N396" s="12">
        <v>3</v>
      </c>
      <c r="O396" s="12">
        <v>6</v>
      </c>
      <c r="P396" s="12">
        <v>6</v>
      </c>
      <c r="Q396" s="29">
        <v>15</v>
      </c>
      <c r="R396" s="162"/>
      <c r="S396" s="13" t="s">
        <v>120</v>
      </c>
      <c r="T396" s="29">
        <v>5</v>
      </c>
      <c r="U396" s="12">
        <v>2</v>
      </c>
      <c r="V396" s="12">
        <v>0</v>
      </c>
      <c r="W396" s="12">
        <v>2</v>
      </c>
      <c r="X396" s="12">
        <v>0</v>
      </c>
      <c r="Y396" s="12">
        <v>2</v>
      </c>
      <c r="Z396" s="12">
        <v>0</v>
      </c>
      <c r="AA396" s="12">
        <v>11</v>
      </c>
      <c r="AB396" s="12">
        <v>0</v>
      </c>
      <c r="AC396" s="22">
        <v>13</v>
      </c>
      <c r="AD396" s="12">
        <v>12</v>
      </c>
      <c r="AE396" s="12">
        <v>10</v>
      </c>
      <c r="AF396" s="29">
        <v>0</v>
      </c>
      <c r="AG396" s="12">
        <v>0</v>
      </c>
      <c r="AH396" s="12">
        <v>6</v>
      </c>
      <c r="AI396" s="162"/>
      <c r="AJ396" s="13" t="s">
        <v>120</v>
      </c>
      <c r="AK396" s="12">
        <v>4</v>
      </c>
      <c r="AL396" s="12">
        <v>4</v>
      </c>
      <c r="AM396" s="12">
        <v>0</v>
      </c>
      <c r="AN396" s="12">
        <v>16</v>
      </c>
      <c r="AO396" s="12">
        <v>2</v>
      </c>
      <c r="AP396" s="12">
        <v>4</v>
      </c>
      <c r="AQ396" s="12">
        <v>2</v>
      </c>
      <c r="AR396" s="12">
        <v>2</v>
      </c>
      <c r="AS396" s="135"/>
      <c r="AT396" s="139" t="s">
        <v>253</v>
      </c>
      <c r="AU396" s="139" t="s">
        <v>4510</v>
      </c>
      <c r="AV396" s="139">
        <v>4</v>
      </c>
    </row>
    <row r="397" spans="1:48">
      <c r="A397" s="162"/>
      <c r="B397" s="34" t="s">
        <v>102</v>
      </c>
      <c r="C397" s="35">
        <v>0</v>
      </c>
      <c r="D397" s="35">
        <v>0</v>
      </c>
      <c r="E397" s="35">
        <v>532</v>
      </c>
      <c r="F397" s="35">
        <v>279</v>
      </c>
      <c r="G397" s="35">
        <v>1373</v>
      </c>
      <c r="H397" s="35">
        <v>727</v>
      </c>
      <c r="I397" s="35">
        <v>1524</v>
      </c>
      <c r="J397" s="35">
        <v>799</v>
      </c>
      <c r="K397" s="35">
        <v>3429</v>
      </c>
      <c r="L397" s="35">
        <v>1805</v>
      </c>
      <c r="M397" s="35">
        <v>0</v>
      </c>
      <c r="N397" s="35">
        <v>33</v>
      </c>
      <c r="O397" s="35">
        <v>56</v>
      </c>
      <c r="P397" s="35">
        <v>58</v>
      </c>
      <c r="Q397" s="35">
        <v>147</v>
      </c>
      <c r="R397" s="162"/>
      <c r="S397" s="34" t="s">
        <v>102</v>
      </c>
      <c r="T397" s="35">
        <v>57</v>
      </c>
      <c r="U397" s="35">
        <v>22</v>
      </c>
      <c r="V397" s="35">
        <v>0</v>
      </c>
      <c r="W397" s="35">
        <v>14</v>
      </c>
      <c r="X397" s="35">
        <v>0</v>
      </c>
      <c r="Y397" s="35">
        <v>11</v>
      </c>
      <c r="Z397" s="35">
        <v>0</v>
      </c>
      <c r="AA397" s="35">
        <v>107</v>
      </c>
      <c r="AB397" s="35">
        <v>0</v>
      </c>
      <c r="AC397" s="35">
        <v>118</v>
      </c>
      <c r="AD397" s="35">
        <v>98</v>
      </c>
      <c r="AE397" s="35">
        <v>88</v>
      </c>
      <c r="AF397" s="35">
        <v>0</v>
      </c>
      <c r="AG397" s="35">
        <v>0</v>
      </c>
      <c r="AH397" s="35">
        <v>65</v>
      </c>
      <c r="AI397" s="162"/>
      <c r="AJ397" s="34" t="s">
        <v>102</v>
      </c>
      <c r="AK397" s="35">
        <v>4</v>
      </c>
      <c r="AL397" s="35">
        <v>6</v>
      </c>
      <c r="AM397" s="35">
        <v>76</v>
      </c>
      <c r="AN397" s="35">
        <v>17</v>
      </c>
      <c r="AO397" s="35">
        <v>5</v>
      </c>
      <c r="AP397" s="35">
        <v>45</v>
      </c>
      <c r="AQ397" s="35">
        <v>24</v>
      </c>
      <c r="AR397" s="35">
        <v>24</v>
      </c>
      <c r="AS397" s="135"/>
      <c r="AT397" s="139" t="s">
        <v>253</v>
      </c>
      <c r="AU397" s="139" t="s">
        <v>4511</v>
      </c>
      <c r="AV397" s="139">
        <v>156</v>
      </c>
    </row>
    <row r="398" spans="1:48">
      <c r="A398" s="162" t="s">
        <v>254</v>
      </c>
      <c r="B398" s="13" t="s">
        <v>119</v>
      </c>
      <c r="C398" s="12">
        <v>13</v>
      </c>
      <c r="D398" s="12">
        <v>8</v>
      </c>
      <c r="E398" s="12">
        <v>740</v>
      </c>
      <c r="F398" s="12">
        <v>424</v>
      </c>
      <c r="G398" s="12">
        <v>811</v>
      </c>
      <c r="H398" s="12">
        <v>431</v>
      </c>
      <c r="I398" s="12">
        <v>1217</v>
      </c>
      <c r="J398" s="12">
        <v>671</v>
      </c>
      <c r="K398" s="29">
        <v>2781</v>
      </c>
      <c r="L398" s="29">
        <v>1534</v>
      </c>
      <c r="M398" s="12">
        <v>1</v>
      </c>
      <c r="N398" s="12">
        <v>33</v>
      </c>
      <c r="O398" s="12">
        <v>38</v>
      </c>
      <c r="P398" s="12">
        <v>52</v>
      </c>
      <c r="Q398" s="29">
        <v>124</v>
      </c>
      <c r="R398" s="162" t="s">
        <v>254</v>
      </c>
      <c r="S398" s="13" t="s">
        <v>119</v>
      </c>
      <c r="T398" s="29">
        <v>40</v>
      </c>
      <c r="U398" s="12">
        <v>18</v>
      </c>
      <c r="V398" s="12">
        <v>0</v>
      </c>
      <c r="W398" s="12">
        <v>31</v>
      </c>
      <c r="X398" s="12">
        <v>0</v>
      </c>
      <c r="Y398" s="12">
        <v>10</v>
      </c>
      <c r="Z398" s="12">
        <v>1</v>
      </c>
      <c r="AA398" s="12">
        <v>134</v>
      </c>
      <c r="AB398" s="12">
        <v>0</v>
      </c>
      <c r="AC398" s="22">
        <v>145</v>
      </c>
      <c r="AD398" s="12">
        <v>127</v>
      </c>
      <c r="AE398" s="12">
        <v>99</v>
      </c>
      <c r="AF398" s="29">
        <v>1</v>
      </c>
      <c r="AG398" s="12">
        <v>1</v>
      </c>
      <c r="AH398" s="12">
        <v>55</v>
      </c>
      <c r="AI398" s="162" t="s">
        <v>254</v>
      </c>
      <c r="AJ398" s="13" t="s">
        <v>119</v>
      </c>
      <c r="AK398" s="12">
        <v>118</v>
      </c>
      <c r="AL398" s="12">
        <v>53</v>
      </c>
      <c r="AM398" s="12">
        <v>85</v>
      </c>
      <c r="AN398" s="12">
        <v>45</v>
      </c>
      <c r="AO398" s="12">
        <v>11</v>
      </c>
      <c r="AP398" s="12">
        <v>35</v>
      </c>
      <c r="AQ398" s="12">
        <v>23</v>
      </c>
      <c r="AR398" s="12">
        <v>20</v>
      </c>
      <c r="AS398" s="135"/>
      <c r="AT398" s="139" t="s">
        <v>254</v>
      </c>
      <c r="AU398" s="139" t="s">
        <v>4512</v>
      </c>
      <c r="AV398" s="139">
        <v>288</v>
      </c>
    </row>
    <row r="399" spans="1:48">
      <c r="A399" s="162"/>
      <c r="B399" s="13" t="s">
        <v>120</v>
      </c>
      <c r="C399" s="12">
        <v>0</v>
      </c>
      <c r="D399" s="12">
        <v>0</v>
      </c>
      <c r="E399" s="12">
        <v>405</v>
      </c>
      <c r="F399" s="12">
        <v>214</v>
      </c>
      <c r="G399" s="12">
        <v>412</v>
      </c>
      <c r="H399" s="12">
        <v>203</v>
      </c>
      <c r="I399" s="12">
        <v>614</v>
      </c>
      <c r="J399" s="12">
        <v>326</v>
      </c>
      <c r="K399" s="29">
        <v>1431</v>
      </c>
      <c r="L399" s="29">
        <v>743</v>
      </c>
      <c r="M399" s="12">
        <v>0</v>
      </c>
      <c r="N399" s="12">
        <v>11</v>
      </c>
      <c r="O399" s="12">
        <v>12</v>
      </c>
      <c r="P399" s="12">
        <v>16</v>
      </c>
      <c r="Q399" s="29">
        <v>39</v>
      </c>
      <c r="R399" s="162"/>
      <c r="S399" s="13" t="s">
        <v>120</v>
      </c>
      <c r="T399" s="29">
        <v>26</v>
      </c>
      <c r="U399" s="12">
        <v>9</v>
      </c>
      <c r="V399" s="12">
        <v>1</v>
      </c>
      <c r="W399" s="12">
        <v>5</v>
      </c>
      <c r="X399" s="12">
        <v>0</v>
      </c>
      <c r="Y399" s="12">
        <v>14</v>
      </c>
      <c r="Z399" s="12">
        <v>2</v>
      </c>
      <c r="AA399" s="12">
        <v>53</v>
      </c>
      <c r="AB399" s="12">
        <v>0</v>
      </c>
      <c r="AC399" s="22">
        <v>69</v>
      </c>
      <c r="AD399" s="12">
        <v>64</v>
      </c>
      <c r="AE399" s="12">
        <v>58</v>
      </c>
      <c r="AF399" s="29">
        <v>2</v>
      </c>
      <c r="AG399" s="12">
        <v>2</v>
      </c>
      <c r="AH399" s="12">
        <v>14</v>
      </c>
      <c r="AI399" s="162"/>
      <c r="AJ399" s="13" t="s">
        <v>120</v>
      </c>
      <c r="AK399" s="12">
        <v>188</v>
      </c>
      <c r="AL399" s="12">
        <v>53</v>
      </c>
      <c r="AM399" s="12">
        <v>97</v>
      </c>
      <c r="AN399" s="12">
        <v>44</v>
      </c>
      <c r="AO399" s="12">
        <v>13</v>
      </c>
      <c r="AP399" s="12">
        <v>25</v>
      </c>
      <c r="AQ399" s="12">
        <v>29</v>
      </c>
      <c r="AR399" s="12">
        <v>24</v>
      </c>
      <c r="AS399" s="135"/>
      <c r="AT399" s="139" t="s">
        <v>254</v>
      </c>
      <c r="AU399" s="139" t="s">
        <v>4513</v>
      </c>
      <c r="AV399" s="139">
        <v>382</v>
      </c>
    </row>
    <row r="400" spans="1:48">
      <c r="A400" s="162"/>
      <c r="B400" s="34" t="s">
        <v>102</v>
      </c>
      <c r="C400" s="35">
        <v>13</v>
      </c>
      <c r="D400" s="35">
        <v>8</v>
      </c>
      <c r="E400" s="35">
        <v>1145</v>
      </c>
      <c r="F400" s="35">
        <v>638</v>
      </c>
      <c r="G400" s="35">
        <v>1223</v>
      </c>
      <c r="H400" s="35">
        <v>634</v>
      </c>
      <c r="I400" s="35">
        <v>1831</v>
      </c>
      <c r="J400" s="35">
        <v>997</v>
      </c>
      <c r="K400" s="35">
        <v>4212</v>
      </c>
      <c r="L400" s="35">
        <v>2277</v>
      </c>
      <c r="M400" s="35">
        <v>1</v>
      </c>
      <c r="N400" s="35">
        <v>44</v>
      </c>
      <c r="O400" s="35">
        <v>50</v>
      </c>
      <c r="P400" s="35">
        <v>68</v>
      </c>
      <c r="Q400" s="35">
        <v>163</v>
      </c>
      <c r="R400" s="162"/>
      <c r="S400" s="34" t="s">
        <v>102</v>
      </c>
      <c r="T400" s="35">
        <v>66</v>
      </c>
      <c r="U400" s="35">
        <v>27</v>
      </c>
      <c r="V400" s="35">
        <v>1</v>
      </c>
      <c r="W400" s="35">
        <v>36</v>
      </c>
      <c r="X400" s="35">
        <v>0</v>
      </c>
      <c r="Y400" s="35">
        <v>24</v>
      </c>
      <c r="Z400" s="35">
        <v>3</v>
      </c>
      <c r="AA400" s="35">
        <v>187</v>
      </c>
      <c r="AB400" s="35">
        <v>0</v>
      </c>
      <c r="AC400" s="35">
        <v>214</v>
      </c>
      <c r="AD400" s="35">
        <v>191</v>
      </c>
      <c r="AE400" s="35">
        <v>157</v>
      </c>
      <c r="AF400" s="35">
        <v>3</v>
      </c>
      <c r="AG400" s="35">
        <v>3</v>
      </c>
      <c r="AH400" s="35">
        <v>69</v>
      </c>
      <c r="AI400" s="162"/>
      <c r="AJ400" s="34" t="s">
        <v>102</v>
      </c>
      <c r="AK400" s="35">
        <v>306</v>
      </c>
      <c r="AL400" s="35">
        <v>106</v>
      </c>
      <c r="AM400" s="35">
        <v>182</v>
      </c>
      <c r="AN400" s="35">
        <v>89</v>
      </c>
      <c r="AO400" s="35">
        <v>24</v>
      </c>
      <c r="AP400" s="35">
        <v>60</v>
      </c>
      <c r="AQ400" s="35">
        <v>52</v>
      </c>
      <c r="AR400" s="35">
        <v>44</v>
      </c>
      <c r="AS400" s="135"/>
      <c r="AT400" s="139" t="s">
        <v>254</v>
      </c>
      <c r="AU400" s="139" t="s">
        <v>4514</v>
      </c>
      <c r="AV400" s="139">
        <v>670</v>
      </c>
    </row>
    <row r="401" spans="1:48">
      <c r="A401" s="11" t="s">
        <v>142</v>
      </c>
      <c r="B401" s="13"/>
      <c r="C401" s="30"/>
      <c r="D401" s="30"/>
      <c r="E401" s="30"/>
      <c r="F401" s="30"/>
      <c r="G401" s="30"/>
      <c r="H401" s="30"/>
      <c r="I401" s="30"/>
      <c r="J401" s="30"/>
      <c r="K401" s="11"/>
      <c r="L401" s="11"/>
      <c r="M401" s="30"/>
      <c r="N401" s="30"/>
      <c r="O401" s="30"/>
      <c r="P401" s="30"/>
      <c r="Q401" s="11"/>
      <c r="R401" s="11" t="s">
        <v>142</v>
      </c>
      <c r="S401" s="13"/>
      <c r="T401" s="23"/>
      <c r="U401" s="23"/>
      <c r="V401" s="33"/>
      <c r="W401" s="33"/>
      <c r="X401" s="33"/>
      <c r="Y401" s="33"/>
      <c r="Z401" s="33"/>
      <c r="AA401" s="33"/>
      <c r="AB401" s="23"/>
      <c r="AC401" s="25"/>
      <c r="AD401" s="33"/>
      <c r="AE401" s="33"/>
      <c r="AF401" s="26"/>
      <c r="AG401" s="23"/>
      <c r="AH401" s="26"/>
      <c r="AI401" s="11" t="s">
        <v>142</v>
      </c>
      <c r="AJ401" s="13"/>
      <c r="AK401" s="30"/>
      <c r="AL401" s="30"/>
      <c r="AM401" s="30"/>
      <c r="AN401" s="30"/>
      <c r="AO401" s="30"/>
      <c r="AP401" s="30"/>
      <c r="AQ401" s="30"/>
      <c r="AR401" s="30"/>
      <c r="AS401" s="135"/>
      <c r="AT401" s="139" t="s">
        <v>142</v>
      </c>
      <c r="AU401" s="139" t="s">
        <v>142</v>
      </c>
      <c r="AV401" s="139">
        <v>0</v>
      </c>
    </row>
    <row r="402" spans="1:48">
      <c r="A402" s="162" t="s">
        <v>255</v>
      </c>
      <c r="B402" s="13" t="s">
        <v>119</v>
      </c>
      <c r="C402" s="12">
        <v>0</v>
      </c>
      <c r="D402" s="12">
        <v>0</v>
      </c>
      <c r="E402" s="12">
        <v>600</v>
      </c>
      <c r="F402" s="12">
        <v>327</v>
      </c>
      <c r="G402" s="12">
        <v>805</v>
      </c>
      <c r="H402" s="12">
        <v>425</v>
      </c>
      <c r="I402" s="12">
        <v>1429</v>
      </c>
      <c r="J402" s="12">
        <v>752</v>
      </c>
      <c r="K402" s="29">
        <v>2834</v>
      </c>
      <c r="L402" s="29">
        <v>1504</v>
      </c>
      <c r="M402" s="12">
        <v>0</v>
      </c>
      <c r="N402" s="12">
        <v>42</v>
      </c>
      <c r="O402" s="12">
        <v>48</v>
      </c>
      <c r="P402" s="12">
        <v>75</v>
      </c>
      <c r="Q402" s="29">
        <v>165</v>
      </c>
      <c r="R402" s="162" t="s">
        <v>255</v>
      </c>
      <c r="S402" s="13" t="s">
        <v>119</v>
      </c>
      <c r="T402" s="29">
        <v>55</v>
      </c>
      <c r="U402" s="12">
        <v>10</v>
      </c>
      <c r="V402" s="12">
        <v>0</v>
      </c>
      <c r="W402" s="12">
        <v>32</v>
      </c>
      <c r="X402" s="12">
        <v>0</v>
      </c>
      <c r="Y402" s="12">
        <v>18</v>
      </c>
      <c r="Z402" s="12">
        <v>1</v>
      </c>
      <c r="AA402" s="12">
        <v>73</v>
      </c>
      <c r="AB402" s="12">
        <v>0</v>
      </c>
      <c r="AC402" s="22">
        <v>92</v>
      </c>
      <c r="AD402" s="12">
        <v>82</v>
      </c>
      <c r="AE402" s="12">
        <v>64</v>
      </c>
      <c r="AF402" s="29">
        <v>72</v>
      </c>
      <c r="AG402" s="12">
        <v>11</v>
      </c>
      <c r="AH402" s="12">
        <v>75</v>
      </c>
      <c r="AI402" s="162" t="s">
        <v>255</v>
      </c>
      <c r="AJ402" s="13" t="s">
        <v>119</v>
      </c>
      <c r="AK402" s="12">
        <v>84</v>
      </c>
      <c r="AL402" s="12">
        <v>70</v>
      </c>
      <c r="AM402" s="12">
        <v>600</v>
      </c>
      <c r="AN402" s="12">
        <v>36</v>
      </c>
      <c r="AO402" s="12">
        <v>10</v>
      </c>
      <c r="AP402" s="12">
        <v>81</v>
      </c>
      <c r="AQ402" s="12">
        <v>23</v>
      </c>
      <c r="AR402" s="12">
        <v>17</v>
      </c>
      <c r="AS402" s="135"/>
      <c r="AT402" s="139" t="s">
        <v>255</v>
      </c>
      <c r="AU402" s="139" t="s">
        <v>4515</v>
      </c>
      <c r="AV402" s="139">
        <v>1284</v>
      </c>
    </row>
    <row r="403" spans="1:48">
      <c r="A403" s="162"/>
      <c r="B403" s="13" t="s">
        <v>120</v>
      </c>
      <c r="C403" s="12">
        <v>0</v>
      </c>
      <c r="D403" s="12">
        <v>0</v>
      </c>
      <c r="E403" s="12">
        <v>88</v>
      </c>
      <c r="F403" s="12">
        <v>55</v>
      </c>
      <c r="G403" s="12">
        <v>100</v>
      </c>
      <c r="H403" s="12">
        <v>56</v>
      </c>
      <c r="I403" s="12">
        <v>204</v>
      </c>
      <c r="J403" s="12">
        <v>95</v>
      </c>
      <c r="K403" s="29">
        <v>392</v>
      </c>
      <c r="L403" s="29">
        <v>206</v>
      </c>
      <c r="M403" s="12">
        <v>0</v>
      </c>
      <c r="N403" s="12">
        <v>4</v>
      </c>
      <c r="O403" s="12">
        <v>4</v>
      </c>
      <c r="P403" s="12">
        <v>6</v>
      </c>
      <c r="Q403" s="29">
        <v>14</v>
      </c>
      <c r="R403" s="162"/>
      <c r="S403" s="13" t="s">
        <v>120</v>
      </c>
      <c r="T403" s="29">
        <v>8</v>
      </c>
      <c r="U403" s="12">
        <v>4</v>
      </c>
      <c r="V403" s="12">
        <v>0</v>
      </c>
      <c r="W403" s="12">
        <v>1</v>
      </c>
      <c r="X403" s="12">
        <v>0</v>
      </c>
      <c r="Y403" s="12">
        <v>9</v>
      </c>
      <c r="Z403" s="12">
        <v>0</v>
      </c>
      <c r="AA403" s="12">
        <v>8</v>
      </c>
      <c r="AB403" s="12">
        <v>0</v>
      </c>
      <c r="AC403" s="22">
        <v>17</v>
      </c>
      <c r="AD403" s="12">
        <v>16</v>
      </c>
      <c r="AE403" s="12">
        <v>16</v>
      </c>
      <c r="AF403" s="29">
        <v>6</v>
      </c>
      <c r="AG403" s="12">
        <v>1</v>
      </c>
      <c r="AH403" s="12">
        <v>6</v>
      </c>
      <c r="AI403" s="162"/>
      <c r="AJ403" s="13" t="s">
        <v>120</v>
      </c>
      <c r="AK403" s="12">
        <v>47</v>
      </c>
      <c r="AL403" s="12">
        <v>3</v>
      </c>
      <c r="AM403" s="12">
        <v>67</v>
      </c>
      <c r="AN403" s="12">
        <v>19</v>
      </c>
      <c r="AO403" s="12">
        <v>5</v>
      </c>
      <c r="AP403" s="12">
        <v>9</v>
      </c>
      <c r="AQ403" s="12">
        <v>5</v>
      </c>
      <c r="AR403" s="12">
        <v>4</v>
      </c>
      <c r="AS403" s="135"/>
      <c r="AT403" s="139" t="s">
        <v>255</v>
      </c>
      <c r="AU403" s="139" t="s">
        <v>4516</v>
      </c>
      <c r="AV403" s="139">
        <v>181</v>
      </c>
    </row>
    <row r="404" spans="1:48">
      <c r="A404" s="162"/>
      <c r="B404" s="34" t="s">
        <v>102</v>
      </c>
      <c r="C404" s="35">
        <v>0</v>
      </c>
      <c r="D404" s="35">
        <v>0</v>
      </c>
      <c r="E404" s="35">
        <v>688</v>
      </c>
      <c r="F404" s="35">
        <v>382</v>
      </c>
      <c r="G404" s="35">
        <v>905</v>
      </c>
      <c r="H404" s="35">
        <v>481</v>
      </c>
      <c r="I404" s="35">
        <v>1633</v>
      </c>
      <c r="J404" s="35">
        <v>847</v>
      </c>
      <c r="K404" s="35">
        <v>3226</v>
      </c>
      <c r="L404" s="35">
        <v>1710</v>
      </c>
      <c r="M404" s="35">
        <v>0</v>
      </c>
      <c r="N404" s="35">
        <v>46</v>
      </c>
      <c r="O404" s="35">
        <v>52</v>
      </c>
      <c r="P404" s="35">
        <v>81</v>
      </c>
      <c r="Q404" s="35">
        <v>179</v>
      </c>
      <c r="R404" s="162"/>
      <c r="S404" s="34" t="s">
        <v>102</v>
      </c>
      <c r="T404" s="35">
        <v>63</v>
      </c>
      <c r="U404" s="35">
        <v>14</v>
      </c>
      <c r="V404" s="35">
        <v>0</v>
      </c>
      <c r="W404" s="35">
        <v>33</v>
      </c>
      <c r="X404" s="35">
        <v>0</v>
      </c>
      <c r="Y404" s="35">
        <v>27</v>
      </c>
      <c r="Z404" s="35">
        <v>1</v>
      </c>
      <c r="AA404" s="35">
        <v>81</v>
      </c>
      <c r="AB404" s="35">
        <v>0</v>
      </c>
      <c r="AC404" s="35">
        <v>109</v>
      </c>
      <c r="AD404" s="35">
        <v>98</v>
      </c>
      <c r="AE404" s="35">
        <v>80</v>
      </c>
      <c r="AF404" s="35">
        <v>78</v>
      </c>
      <c r="AG404" s="35">
        <v>12</v>
      </c>
      <c r="AH404" s="35">
        <v>81</v>
      </c>
      <c r="AI404" s="162"/>
      <c r="AJ404" s="34" t="s">
        <v>102</v>
      </c>
      <c r="AK404" s="35">
        <v>131</v>
      </c>
      <c r="AL404" s="35">
        <v>73</v>
      </c>
      <c r="AM404" s="35">
        <v>667</v>
      </c>
      <c r="AN404" s="35">
        <v>55</v>
      </c>
      <c r="AO404" s="35">
        <v>15</v>
      </c>
      <c r="AP404" s="35">
        <v>90</v>
      </c>
      <c r="AQ404" s="35">
        <v>28</v>
      </c>
      <c r="AR404" s="35">
        <v>21</v>
      </c>
      <c r="AS404" s="135"/>
      <c r="AT404" s="139" t="s">
        <v>255</v>
      </c>
      <c r="AU404" s="139" t="s">
        <v>4517</v>
      </c>
      <c r="AV404" s="139">
        <v>1465</v>
      </c>
    </row>
    <row r="405" spans="1:48">
      <c r="A405" s="162" t="s">
        <v>256</v>
      </c>
      <c r="B405" s="13" t="s">
        <v>119</v>
      </c>
      <c r="C405" s="12">
        <v>8</v>
      </c>
      <c r="D405" s="12">
        <v>5</v>
      </c>
      <c r="E405" s="12">
        <v>396</v>
      </c>
      <c r="F405" s="12">
        <v>217</v>
      </c>
      <c r="G405" s="12">
        <v>648</v>
      </c>
      <c r="H405" s="12">
        <v>327</v>
      </c>
      <c r="I405" s="12">
        <v>678</v>
      </c>
      <c r="J405" s="12">
        <v>354</v>
      </c>
      <c r="K405" s="29">
        <v>1730</v>
      </c>
      <c r="L405" s="29">
        <v>903</v>
      </c>
      <c r="M405" s="12">
        <v>1</v>
      </c>
      <c r="N405" s="12">
        <v>24</v>
      </c>
      <c r="O405" s="12">
        <v>32</v>
      </c>
      <c r="P405" s="12">
        <v>37</v>
      </c>
      <c r="Q405" s="29">
        <v>94</v>
      </c>
      <c r="R405" s="162" t="s">
        <v>256</v>
      </c>
      <c r="S405" s="13" t="s">
        <v>119</v>
      </c>
      <c r="T405" s="29">
        <v>50</v>
      </c>
      <c r="U405" s="12">
        <v>15</v>
      </c>
      <c r="V405" s="12">
        <v>0</v>
      </c>
      <c r="W405" s="12">
        <v>3</v>
      </c>
      <c r="X405" s="12">
        <v>1</v>
      </c>
      <c r="Y405" s="12">
        <v>4</v>
      </c>
      <c r="Z405" s="12">
        <v>1</v>
      </c>
      <c r="AA405" s="12">
        <v>51</v>
      </c>
      <c r="AB405" s="12">
        <v>0</v>
      </c>
      <c r="AC405" s="22">
        <v>57</v>
      </c>
      <c r="AD405" s="12">
        <v>46</v>
      </c>
      <c r="AE405" s="12">
        <v>24</v>
      </c>
      <c r="AF405" s="29">
        <v>43</v>
      </c>
      <c r="AG405" s="12">
        <v>8</v>
      </c>
      <c r="AH405" s="12">
        <v>47</v>
      </c>
      <c r="AI405" s="162" t="s">
        <v>256</v>
      </c>
      <c r="AJ405" s="13" t="s">
        <v>119</v>
      </c>
      <c r="AK405" s="12">
        <v>26</v>
      </c>
      <c r="AL405" s="12">
        <v>29</v>
      </c>
      <c r="AM405" s="12">
        <v>282</v>
      </c>
      <c r="AN405" s="12">
        <v>166</v>
      </c>
      <c r="AO405" s="12">
        <v>11</v>
      </c>
      <c r="AP405" s="12">
        <v>48</v>
      </c>
      <c r="AQ405" s="12">
        <v>24</v>
      </c>
      <c r="AR405" s="12">
        <v>20</v>
      </c>
      <c r="AS405" s="135"/>
      <c r="AT405" s="139" t="s">
        <v>256</v>
      </c>
      <c r="AU405" s="139" t="s">
        <v>4518</v>
      </c>
      <c r="AV405" s="139">
        <v>590</v>
      </c>
    </row>
    <row r="406" spans="1:48">
      <c r="A406" s="162"/>
      <c r="B406" s="13" t="s">
        <v>120</v>
      </c>
      <c r="C406" s="12">
        <v>0</v>
      </c>
      <c r="D406" s="12">
        <v>0</v>
      </c>
      <c r="E406" s="12">
        <v>221</v>
      </c>
      <c r="F406" s="12">
        <v>100</v>
      </c>
      <c r="G406" s="12">
        <v>317</v>
      </c>
      <c r="H406" s="12">
        <v>164</v>
      </c>
      <c r="I406" s="12">
        <v>380</v>
      </c>
      <c r="J406" s="12">
        <v>194</v>
      </c>
      <c r="K406" s="29">
        <v>918</v>
      </c>
      <c r="L406" s="29">
        <v>458</v>
      </c>
      <c r="M406" s="12">
        <v>0</v>
      </c>
      <c r="N406" s="12">
        <v>9</v>
      </c>
      <c r="O406" s="12">
        <v>13</v>
      </c>
      <c r="P406" s="12">
        <v>14</v>
      </c>
      <c r="Q406" s="29">
        <v>36</v>
      </c>
      <c r="R406" s="162"/>
      <c r="S406" s="13" t="s">
        <v>120</v>
      </c>
      <c r="T406" s="29">
        <v>22</v>
      </c>
      <c r="U406" s="12">
        <v>4</v>
      </c>
      <c r="V406" s="12">
        <v>0</v>
      </c>
      <c r="W406" s="12">
        <v>0</v>
      </c>
      <c r="X406" s="12">
        <v>0</v>
      </c>
      <c r="Y406" s="12">
        <v>10</v>
      </c>
      <c r="Z406" s="12">
        <v>3</v>
      </c>
      <c r="AA406" s="12">
        <v>8</v>
      </c>
      <c r="AB406" s="12">
        <v>0</v>
      </c>
      <c r="AC406" s="22">
        <v>21</v>
      </c>
      <c r="AD406" s="12">
        <v>17</v>
      </c>
      <c r="AE406" s="12">
        <v>18</v>
      </c>
      <c r="AF406" s="29">
        <v>15</v>
      </c>
      <c r="AG406" s="12">
        <v>6</v>
      </c>
      <c r="AH406" s="12">
        <v>16</v>
      </c>
      <c r="AI406" s="162"/>
      <c r="AJ406" s="13" t="s">
        <v>120</v>
      </c>
      <c r="AK406" s="12">
        <v>52</v>
      </c>
      <c r="AL406" s="12">
        <v>10</v>
      </c>
      <c r="AM406" s="12">
        <v>79</v>
      </c>
      <c r="AN406" s="12">
        <v>72</v>
      </c>
      <c r="AO406" s="12">
        <v>7</v>
      </c>
      <c r="AP406" s="12">
        <v>20</v>
      </c>
      <c r="AQ406" s="12">
        <v>12</v>
      </c>
      <c r="AR406" s="12">
        <v>11</v>
      </c>
      <c r="AS406" s="135"/>
      <c r="AT406" s="139" t="s">
        <v>256</v>
      </c>
      <c r="AU406" s="139" t="s">
        <v>4519</v>
      </c>
      <c r="AV406" s="139">
        <v>210</v>
      </c>
    </row>
    <row r="407" spans="1:48">
      <c r="A407" s="162"/>
      <c r="B407" s="34" t="s">
        <v>102</v>
      </c>
      <c r="C407" s="35">
        <v>8</v>
      </c>
      <c r="D407" s="35">
        <v>5</v>
      </c>
      <c r="E407" s="35">
        <v>617</v>
      </c>
      <c r="F407" s="35">
        <v>317</v>
      </c>
      <c r="G407" s="35">
        <v>965</v>
      </c>
      <c r="H407" s="35">
        <v>491</v>
      </c>
      <c r="I407" s="35">
        <v>1058</v>
      </c>
      <c r="J407" s="35">
        <v>548</v>
      </c>
      <c r="K407" s="35">
        <v>2648</v>
      </c>
      <c r="L407" s="35">
        <v>1361</v>
      </c>
      <c r="M407" s="35">
        <v>1</v>
      </c>
      <c r="N407" s="35">
        <v>33</v>
      </c>
      <c r="O407" s="35">
        <v>45</v>
      </c>
      <c r="P407" s="35">
        <v>51</v>
      </c>
      <c r="Q407" s="35">
        <v>130</v>
      </c>
      <c r="R407" s="162"/>
      <c r="S407" s="34" t="s">
        <v>102</v>
      </c>
      <c r="T407" s="35">
        <v>72</v>
      </c>
      <c r="U407" s="35">
        <v>19</v>
      </c>
      <c r="V407" s="35">
        <v>0</v>
      </c>
      <c r="W407" s="35">
        <v>3</v>
      </c>
      <c r="X407" s="35">
        <v>1</v>
      </c>
      <c r="Y407" s="35">
        <v>14</v>
      </c>
      <c r="Z407" s="35">
        <v>4</v>
      </c>
      <c r="AA407" s="35">
        <v>59</v>
      </c>
      <c r="AB407" s="35">
        <v>0</v>
      </c>
      <c r="AC407" s="35">
        <v>78</v>
      </c>
      <c r="AD407" s="35">
        <v>63</v>
      </c>
      <c r="AE407" s="35">
        <v>42</v>
      </c>
      <c r="AF407" s="35">
        <v>58</v>
      </c>
      <c r="AG407" s="35">
        <v>14</v>
      </c>
      <c r="AH407" s="35">
        <v>63</v>
      </c>
      <c r="AI407" s="162"/>
      <c r="AJ407" s="34" t="s">
        <v>102</v>
      </c>
      <c r="AK407" s="35">
        <v>78</v>
      </c>
      <c r="AL407" s="35">
        <v>39</v>
      </c>
      <c r="AM407" s="35">
        <v>361</v>
      </c>
      <c r="AN407" s="35">
        <v>238</v>
      </c>
      <c r="AO407" s="35">
        <v>18</v>
      </c>
      <c r="AP407" s="35">
        <v>68</v>
      </c>
      <c r="AQ407" s="35">
        <v>36</v>
      </c>
      <c r="AR407" s="35">
        <v>31</v>
      </c>
      <c r="AS407" s="135"/>
      <c r="AT407" s="139" t="s">
        <v>256</v>
      </c>
      <c r="AU407" s="139" t="s">
        <v>4520</v>
      </c>
      <c r="AV407" s="139">
        <v>800</v>
      </c>
    </row>
    <row r="408" spans="1:48">
      <c r="A408" s="162" t="s">
        <v>257</v>
      </c>
      <c r="B408" s="13" t="s">
        <v>119</v>
      </c>
      <c r="C408" s="12">
        <v>16</v>
      </c>
      <c r="D408" s="12">
        <v>6</v>
      </c>
      <c r="E408" s="12">
        <v>839</v>
      </c>
      <c r="F408" s="12">
        <v>435</v>
      </c>
      <c r="G408" s="12">
        <v>959</v>
      </c>
      <c r="H408" s="12">
        <v>505</v>
      </c>
      <c r="I408" s="12">
        <v>1334</v>
      </c>
      <c r="J408" s="12">
        <v>692</v>
      </c>
      <c r="K408" s="29">
        <v>3148</v>
      </c>
      <c r="L408" s="29">
        <v>1638</v>
      </c>
      <c r="M408" s="12">
        <v>3</v>
      </c>
      <c r="N408" s="12">
        <v>51</v>
      </c>
      <c r="O408" s="12">
        <v>59</v>
      </c>
      <c r="P408" s="12">
        <v>74</v>
      </c>
      <c r="Q408" s="29">
        <v>187</v>
      </c>
      <c r="R408" s="162" t="s">
        <v>257</v>
      </c>
      <c r="S408" s="13" t="s">
        <v>119</v>
      </c>
      <c r="T408" s="29">
        <v>94</v>
      </c>
      <c r="U408" s="12">
        <v>29</v>
      </c>
      <c r="V408" s="12">
        <v>0</v>
      </c>
      <c r="W408" s="12">
        <v>4</v>
      </c>
      <c r="X408" s="12">
        <v>3</v>
      </c>
      <c r="Y408" s="12">
        <v>12</v>
      </c>
      <c r="Z408" s="12">
        <v>7</v>
      </c>
      <c r="AA408" s="12">
        <v>88</v>
      </c>
      <c r="AB408" s="12">
        <v>0</v>
      </c>
      <c r="AC408" s="22">
        <v>110</v>
      </c>
      <c r="AD408" s="12">
        <v>90</v>
      </c>
      <c r="AE408" s="12">
        <v>56</v>
      </c>
      <c r="AF408" s="29">
        <v>52</v>
      </c>
      <c r="AG408" s="12">
        <v>12</v>
      </c>
      <c r="AH408" s="12">
        <v>83</v>
      </c>
      <c r="AI408" s="162" t="s">
        <v>257</v>
      </c>
      <c r="AJ408" s="13" t="s">
        <v>119</v>
      </c>
      <c r="AK408" s="12">
        <v>89</v>
      </c>
      <c r="AL408" s="12">
        <v>87</v>
      </c>
      <c r="AM408" s="12">
        <v>419</v>
      </c>
      <c r="AN408" s="12">
        <v>133</v>
      </c>
      <c r="AO408" s="12">
        <v>27</v>
      </c>
      <c r="AP408" s="12">
        <v>87</v>
      </c>
      <c r="AQ408" s="12">
        <v>48</v>
      </c>
      <c r="AR408" s="12">
        <v>48</v>
      </c>
      <c r="AS408" s="135"/>
      <c r="AT408" s="139" t="s">
        <v>257</v>
      </c>
      <c r="AU408" s="139" t="s">
        <v>4521</v>
      </c>
      <c r="AV408" s="139">
        <v>927</v>
      </c>
    </row>
    <row r="409" spans="1:48">
      <c r="A409" s="162"/>
      <c r="B409" s="13" t="s">
        <v>120</v>
      </c>
      <c r="C409" s="12">
        <v>0</v>
      </c>
      <c r="D409" s="12">
        <v>0</v>
      </c>
      <c r="E409" s="12">
        <v>276</v>
      </c>
      <c r="F409" s="12">
        <v>141</v>
      </c>
      <c r="G409" s="12">
        <v>209</v>
      </c>
      <c r="H409" s="12">
        <v>112</v>
      </c>
      <c r="I409" s="12">
        <v>406</v>
      </c>
      <c r="J409" s="12">
        <v>203</v>
      </c>
      <c r="K409" s="29">
        <v>891</v>
      </c>
      <c r="L409" s="29">
        <v>456</v>
      </c>
      <c r="M409" s="12">
        <v>0</v>
      </c>
      <c r="N409" s="12">
        <v>10</v>
      </c>
      <c r="O409" s="12">
        <v>7</v>
      </c>
      <c r="P409" s="12">
        <v>13</v>
      </c>
      <c r="Q409" s="29">
        <v>30</v>
      </c>
      <c r="R409" s="162"/>
      <c r="S409" s="13" t="s">
        <v>120</v>
      </c>
      <c r="T409" s="29">
        <v>45</v>
      </c>
      <c r="U409" s="12">
        <v>11</v>
      </c>
      <c r="V409" s="12">
        <v>1</v>
      </c>
      <c r="W409" s="12">
        <v>0</v>
      </c>
      <c r="X409" s="12">
        <v>4</v>
      </c>
      <c r="Y409" s="12">
        <v>6</v>
      </c>
      <c r="Z409" s="12">
        <v>0</v>
      </c>
      <c r="AA409" s="12">
        <v>14</v>
      </c>
      <c r="AB409" s="12">
        <v>0</v>
      </c>
      <c r="AC409" s="22">
        <v>24</v>
      </c>
      <c r="AD409" s="12">
        <v>23</v>
      </c>
      <c r="AE409" s="12">
        <v>17</v>
      </c>
      <c r="AF409" s="29">
        <v>13</v>
      </c>
      <c r="AG409" s="12">
        <v>5</v>
      </c>
      <c r="AH409" s="12">
        <v>13</v>
      </c>
      <c r="AI409" s="162"/>
      <c r="AJ409" s="13" t="s">
        <v>120</v>
      </c>
      <c r="AK409" s="12">
        <v>131</v>
      </c>
      <c r="AL409" s="12">
        <v>39</v>
      </c>
      <c r="AM409" s="12">
        <v>65</v>
      </c>
      <c r="AN409" s="12">
        <v>35</v>
      </c>
      <c r="AO409" s="12">
        <v>9</v>
      </c>
      <c r="AP409" s="12">
        <v>22</v>
      </c>
      <c r="AQ409" s="12">
        <v>15</v>
      </c>
      <c r="AR409" s="12">
        <v>13</v>
      </c>
      <c r="AS409" s="135"/>
      <c r="AT409" s="139" t="s">
        <v>257</v>
      </c>
      <c r="AU409" s="139" t="s">
        <v>4522</v>
      </c>
      <c r="AV409" s="139">
        <v>261</v>
      </c>
    </row>
    <row r="410" spans="1:48">
      <c r="A410" s="162"/>
      <c r="B410" s="34" t="s">
        <v>102</v>
      </c>
      <c r="C410" s="35">
        <v>16</v>
      </c>
      <c r="D410" s="35">
        <v>6</v>
      </c>
      <c r="E410" s="35">
        <v>1115</v>
      </c>
      <c r="F410" s="35">
        <v>576</v>
      </c>
      <c r="G410" s="35">
        <v>1168</v>
      </c>
      <c r="H410" s="35">
        <v>617</v>
      </c>
      <c r="I410" s="35">
        <v>1740</v>
      </c>
      <c r="J410" s="35">
        <v>895</v>
      </c>
      <c r="K410" s="35">
        <v>4039</v>
      </c>
      <c r="L410" s="35">
        <v>2094</v>
      </c>
      <c r="M410" s="35">
        <v>3</v>
      </c>
      <c r="N410" s="35">
        <v>61</v>
      </c>
      <c r="O410" s="35">
        <v>66</v>
      </c>
      <c r="P410" s="35">
        <v>87</v>
      </c>
      <c r="Q410" s="35">
        <v>217</v>
      </c>
      <c r="R410" s="162"/>
      <c r="S410" s="34" t="s">
        <v>102</v>
      </c>
      <c r="T410" s="35">
        <v>139</v>
      </c>
      <c r="U410" s="35">
        <v>40</v>
      </c>
      <c r="V410" s="35">
        <v>1</v>
      </c>
      <c r="W410" s="35">
        <v>4</v>
      </c>
      <c r="X410" s="35">
        <v>7</v>
      </c>
      <c r="Y410" s="35">
        <v>18</v>
      </c>
      <c r="Z410" s="35">
        <v>7</v>
      </c>
      <c r="AA410" s="35">
        <v>102</v>
      </c>
      <c r="AB410" s="35">
        <v>0</v>
      </c>
      <c r="AC410" s="35">
        <v>134</v>
      </c>
      <c r="AD410" s="35">
        <v>113</v>
      </c>
      <c r="AE410" s="35">
        <v>73</v>
      </c>
      <c r="AF410" s="35">
        <v>65</v>
      </c>
      <c r="AG410" s="35">
        <v>17</v>
      </c>
      <c r="AH410" s="35">
        <v>96</v>
      </c>
      <c r="AI410" s="162"/>
      <c r="AJ410" s="34" t="s">
        <v>102</v>
      </c>
      <c r="AK410" s="35">
        <v>220</v>
      </c>
      <c r="AL410" s="35">
        <v>126</v>
      </c>
      <c r="AM410" s="35">
        <v>484</v>
      </c>
      <c r="AN410" s="35">
        <v>168</v>
      </c>
      <c r="AO410" s="35">
        <v>36</v>
      </c>
      <c r="AP410" s="35">
        <v>109</v>
      </c>
      <c r="AQ410" s="35">
        <v>63</v>
      </c>
      <c r="AR410" s="35">
        <v>61</v>
      </c>
      <c r="AS410" s="135"/>
      <c r="AT410" s="139" t="s">
        <v>257</v>
      </c>
      <c r="AU410" s="139" t="s">
        <v>4523</v>
      </c>
      <c r="AV410" s="139">
        <v>1188</v>
      </c>
    </row>
    <row r="411" spans="1:48">
      <c r="A411" s="162" t="s">
        <v>258</v>
      </c>
      <c r="B411" s="13" t="s">
        <v>119</v>
      </c>
      <c r="C411" s="12">
        <v>11</v>
      </c>
      <c r="D411" s="12">
        <v>4</v>
      </c>
      <c r="E411" s="12">
        <v>401</v>
      </c>
      <c r="F411" s="12">
        <v>222</v>
      </c>
      <c r="G411" s="12">
        <v>873</v>
      </c>
      <c r="H411" s="12">
        <v>460</v>
      </c>
      <c r="I411" s="12">
        <v>1047</v>
      </c>
      <c r="J411" s="12">
        <v>520</v>
      </c>
      <c r="K411" s="29">
        <v>2332</v>
      </c>
      <c r="L411" s="29">
        <v>1206</v>
      </c>
      <c r="M411" s="12">
        <v>2</v>
      </c>
      <c r="N411" s="12">
        <v>37</v>
      </c>
      <c r="O411" s="12">
        <v>53</v>
      </c>
      <c r="P411" s="12">
        <v>57</v>
      </c>
      <c r="Q411" s="29">
        <v>149</v>
      </c>
      <c r="R411" s="162" t="s">
        <v>258</v>
      </c>
      <c r="S411" s="13" t="s">
        <v>119</v>
      </c>
      <c r="T411" s="29">
        <v>61</v>
      </c>
      <c r="U411" s="12">
        <v>17</v>
      </c>
      <c r="V411" s="12">
        <v>0</v>
      </c>
      <c r="W411" s="12">
        <v>11</v>
      </c>
      <c r="X411" s="12">
        <v>0</v>
      </c>
      <c r="Y411" s="12">
        <v>17</v>
      </c>
      <c r="Z411" s="12">
        <v>0</v>
      </c>
      <c r="AA411" s="12">
        <v>68</v>
      </c>
      <c r="AB411" s="12">
        <v>0</v>
      </c>
      <c r="AC411" s="22">
        <v>85</v>
      </c>
      <c r="AD411" s="12">
        <v>72</v>
      </c>
      <c r="AE411" s="12">
        <v>57</v>
      </c>
      <c r="AF411" s="29">
        <v>54</v>
      </c>
      <c r="AG411" s="12">
        <v>10</v>
      </c>
      <c r="AH411" s="12">
        <v>63</v>
      </c>
      <c r="AI411" s="162" t="s">
        <v>258</v>
      </c>
      <c r="AJ411" s="13" t="s">
        <v>119</v>
      </c>
      <c r="AK411" s="12">
        <v>42</v>
      </c>
      <c r="AL411" s="12">
        <v>29</v>
      </c>
      <c r="AM411" s="12">
        <v>504</v>
      </c>
      <c r="AN411" s="12">
        <v>57</v>
      </c>
      <c r="AO411" s="12">
        <v>6</v>
      </c>
      <c r="AP411" s="12">
        <v>67</v>
      </c>
      <c r="AQ411" s="12">
        <v>52</v>
      </c>
      <c r="AR411" s="12">
        <v>26</v>
      </c>
      <c r="AS411" s="135"/>
      <c r="AT411" s="139" t="s">
        <v>258</v>
      </c>
      <c r="AU411" s="139" t="s">
        <v>4524</v>
      </c>
      <c r="AV411" s="139">
        <v>1050</v>
      </c>
    </row>
    <row r="412" spans="1:48">
      <c r="A412" s="162"/>
      <c r="B412" s="13" t="s">
        <v>120</v>
      </c>
      <c r="C412" s="12">
        <v>0</v>
      </c>
      <c r="D412" s="12">
        <v>0</v>
      </c>
      <c r="E412" s="12">
        <v>0</v>
      </c>
      <c r="F412" s="12">
        <v>0</v>
      </c>
      <c r="G412" s="12">
        <v>113</v>
      </c>
      <c r="H412" s="12">
        <v>56</v>
      </c>
      <c r="I412" s="12">
        <v>100</v>
      </c>
      <c r="J412" s="12">
        <v>43</v>
      </c>
      <c r="K412" s="29">
        <v>213</v>
      </c>
      <c r="L412" s="29">
        <v>99</v>
      </c>
      <c r="M412" s="12">
        <v>0</v>
      </c>
      <c r="N412" s="12">
        <v>0</v>
      </c>
      <c r="O412" s="12">
        <v>3</v>
      </c>
      <c r="P412" s="12">
        <v>3</v>
      </c>
      <c r="Q412" s="29">
        <v>6</v>
      </c>
      <c r="R412" s="162"/>
      <c r="S412" s="13" t="s">
        <v>120</v>
      </c>
      <c r="T412" s="29">
        <v>5</v>
      </c>
      <c r="U412" s="12">
        <v>5</v>
      </c>
      <c r="V412" s="12">
        <v>0</v>
      </c>
      <c r="W412" s="12">
        <v>0</v>
      </c>
      <c r="X412" s="12">
        <v>0</v>
      </c>
      <c r="Y412" s="12">
        <v>2</v>
      </c>
      <c r="Z412" s="12">
        <v>0</v>
      </c>
      <c r="AA412" s="12">
        <v>4</v>
      </c>
      <c r="AB412" s="12">
        <v>0</v>
      </c>
      <c r="AC412" s="22">
        <v>6</v>
      </c>
      <c r="AD412" s="12">
        <v>6</v>
      </c>
      <c r="AE412" s="12">
        <v>5</v>
      </c>
      <c r="AF412" s="29">
        <v>3</v>
      </c>
      <c r="AG412" s="12">
        <v>1</v>
      </c>
      <c r="AH412" s="12">
        <v>3</v>
      </c>
      <c r="AI412" s="162"/>
      <c r="AJ412" s="13" t="s">
        <v>120</v>
      </c>
      <c r="AK412" s="12">
        <v>40</v>
      </c>
      <c r="AL412" s="12">
        <v>10</v>
      </c>
      <c r="AM412" s="12">
        <v>6</v>
      </c>
      <c r="AN412" s="12">
        <v>3</v>
      </c>
      <c r="AO412" s="12">
        <v>1</v>
      </c>
      <c r="AP412" s="12">
        <v>4</v>
      </c>
      <c r="AQ412" s="12">
        <v>4</v>
      </c>
      <c r="AR412" s="12">
        <v>3</v>
      </c>
      <c r="AS412" s="135"/>
      <c r="AT412" s="139" t="s">
        <v>258</v>
      </c>
      <c r="AU412" s="139" t="s">
        <v>4525</v>
      </c>
      <c r="AV412" s="139">
        <v>52</v>
      </c>
    </row>
    <row r="413" spans="1:48">
      <c r="A413" s="162"/>
      <c r="B413" s="34" t="s">
        <v>102</v>
      </c>
      <c r="C413" s="35">
        <v>11</v>
      </c>
      <c r="D413" s="35">
        <v>4</v>
      </c>
      <c r="E413" s="35">
        <v>401</v>
      </c>
      <c r="F413" s="35">
        <v>222</v>
      </c>
      <c r="G413" s="35">
        <v>986</v>
      </c>
      <c r="H413" s="35">
        <v>516</v>
      </c>
      <c r="I413" s="35">
        <v>1147</v>
      </c>
      <c r="J413" s="35">
        <v>563</v>
      </c>
      <c r="K413" s="35">
        <v>2545</v>
      </c>
      <c r="L413" s="35">
        <v>1305</v>
      </c>
      <c r="M413" s="35">
        <v>2</v>
      </c>
      <c r="N413" s="35">
        <v>37</v>
      </c>
      <c r="O413" s="35">
        <v>56</v>
      </c>
      <c r="P413" s="35">
        <v>60</v>
      </c>
      <c r="Q413" s="35">
        <v>155</v>
      </c>
      <c r="R413" s="162"/>
      <c r="S413" s="34" t="s">
        <v>102</v>
      </c>
      <c r="T413" s="35">
        <v>66</v>
      </c>
      <c r="U413" s="35">
        <v>22</v>
      </c>
      <c r="V413" s="35">
        <v>0</v>
      </c>
      <c r="W413" s="35">
        <v>11</v>
      </c>
      <c r="X413" s="35">
        <v>0</v>
      </c>
      <c r="Y413" s="35">
        <v>19</v>
      </c>
      <c r="Z413" s="35">
        <v>0</v>
      </c>
      <c r="AA413" s="35">
        <v>72</v>
      </c>
      <c r="AB413" s="35">
        <v>0</v>
      </c>
      <c r="AC413" s="35">
        <v>91</v>
      </c>
      <c r="AD413" s="35">
        <v>78</v>
      </c>
      <c r="AE413" s="35">
        <v>62</v>
      </c>
      <c r="AF413" s="35">
        <v>57</v>
      </c>
      <c r="AG413" s="35">
        <v>11</v>
      </c>
      <c r="AH413" s="35">
        <v>66</v>
      </c>
      <c r="AI413" s="162"/>
      <c r="AJ413" s="34" t="s">
        <v>102</v>
      </c>
      <c r="AK413" s="35">
        <v>82</v>
      </c>
      <c r="AL413" s="35">
        <v>39</v>
      </c>
      <c r="AM413" s="35">
        <v>510</v>
      </c>
      <c r="AN413" s="35">
        <v>60</v>
      </c>
      <c r="AO413" s="35">
        <v>7</v>
      </c>
      <c r="AP413" s="35">
        <v>71</v>
      </c>
      <c r="AQ413" s="35">
        <v>56</v>
      </c>
      <c r="AR413" s="35">
        <v>29</v>
      </c>
      <c r="AS413" s="135"/>
      <c r="AT413" s="139" t="s">
        <v>258</v>
      </c>
      <c r="AU413" s="139" t="s">
        <v>4526</v>
      </c>
      <c r="AV413" s="139">
        <v>1102</v>
      </c>
    </row>
    <row r="414" spans="1:48">
      <c r="A414" s="163" t="s">
        <v>178</v>
      </c>
      <c r="B414" s="163"/>
      <c r="C414" s="163"/>
      <c r="D414" s="163"/>
      <c r="E414" s="163"/>
      <c r="F414" s="163"/>
      <c r="G414" s="163"/>
      <c r="H414" s="163"/>
      <c r="I414" s="163"/>
      <c r="J414" s="163"/>
      <c r="K414" s="163"/>
      <c r="L414" s="163"/>
      <c r="M414" s="163"/>
      <c r="N414" s="163"/>
      <c r="O414" s="163"/>
      <c r="P414" s="163"/>
      <c r="Q414" s="163"/>
      <c r="R414" s="185" t="s">
        <v>179</v>
      </c>
      <c r="S414" s="185"/>
      <c r="T414" s="185"/>
      <c r="U414" s="185"/>
      <c r="V414" s="185"/>
      <c r="W414" s="185"/>
      <c r="X414" s="185"/>
      <c r="Y414" s="185"/>
      <c r="Z414" s="185"/>
      <c r="AA414" s="185"/>
      <c r="AB414" s="185"/>
      <c r="AC414" s="185"/>
      <c r="AD414" s="185"/>
      <c r="AE414" s="185"/>
      <c r="AF414" s="185"/>
      <c r="AG414" s="185"/>
      <c r="AH414" s="185"/>
      <c r="AI414" s="185" t="s">
        <v>180</v>
      </c>
      <c r="AJ414" s="185"/>
      <c r="AK414" s="185"/>
      <c r="AL414" s="185"/>
      <c r="AM414" s="185"/>
      <c r="AN414" s="185"/>
      <c r="AO414" s="185"/>
      <c r="AP414" s="185"/>
      <c r="AQ414" s="185"/>
      <c r="AR414" s="185"/>
      <c r="AS414" s="135"/>
      <c r="AT414" s="139" t="s">
        <v>178</v>
      </c>
      <c r="AU414" s="139" t="s">
        <v>178</v>
      </c>
      <c r="AV414" s="139">
        <v>0</v>
      </c>
    </row>
    <row r="415" spans="1:48">
      <c r="A415" s="163" t="s">
        <v>4174</v>
      </c>
      <c r="B415" s="163"/>
      <c r="C415" s="163"/>
      <c r="D415" s="163"/>
      <c r="E415" s="163"/>
      <c r="F415" s="163"/>
      <c r="G415" s="163"/>
      <c r="H415" s="163"/>
      <c r="I415" s="163"/>
      <c r="J415" s="163"/>
      <c r="K415" s="163"/>
      <c r="L415" s="163"/>
      <c r="M415" s="163"/>
      <c r="N415" s="163"/>
      <c r="O415" s="163"/>
      <c r="P415" s="163"/>
      <c r="Q415" s="163"/>
      <c r="R415" s="185" t="s">
        <v>4174</v>
      </c>
      <c r="S415" s="185"/>
      <c r="T415" s="185"/>
      <c r="U415" s="185"/>
      <c r="V415" s="185"/>
      <c r="W415" s="185"/>
      <c r="X415" s="185"/>
      <c r="Y415" s="185"/>
      <c r="Z415" s="185"/>
      <c r="AA415" s="185"/>
      <c r="AB415" s="185"/>
      <c r="AC415" s="185"/>
      <c r="AD415" s="185"/>
      <c r="AE415" s="185"/>
      <c r="AF415" s="185"/>
      <c r="AG415" s="185"/>
      <c r="AH415" s="185"/>
      <c r="AI415" s="185" t="s">
        <v>4174</v>
      </c>
      <c r="AJ415" s="185"/>
      <c r="AK415" s="185"/>
      <c r="AL415" s="185"/>
      <c r="AM415" s="185"/>
      <c r="AN415" s="185"/>
      <c r="AO415" s="185"/>
      <c r="AP415" s="185"/>
      <c r="AQ415" s="185"/>
      <c r="AR415" s="185"/>
      <c r="AS415" s="135"/>
      <c r="AT415" s="139" t="s">
        <v>4174</v>
      </c>
      <c r="AU415" s="139" t="s">
        <v>4174</v>
      </c>
      <c r="AV415" s="139">
        <v>0</v>
      </c>
    </row>
    <row r="416" spans="1:48" ht="28.9" customHeight="1">
      <c r="A416" s="164" t="s">
        <v>2</v>
      </c>
      <c r="B416" s="164" t="s">
        <v>113</v>
      </c>
      <c r="C416" s="187" t="s">
        <v>281</v>
      </c>
      <c r="D416" s="187"/>
      <c r="E416" s="185" t="s">
        <v>52</v>
      </c>
      <c r="F416" s="185"/>
      <c r="G416" s="185" t="s">
        <v>53</v>
      </c>
      <c r="H416" s="185"/>
      <c r="I416" s="185" t="s">
        <v>54</v>
      </c>
      <c r="J416" s="185"/>
      <c r="K416" s="185" t="s">
        <v>56</v>
      </c>
      <c r="L416" s="185"/>
      <c r="M416" s="185" t="s">
        <v>164</v>
      </c>
      <c r="N416" s="185"/>
      <c r="O416" s="185"/>
      <c r="P416" s="185"/>
      <c r="Q416" s="185"/>
      <c r="R416" s="164" t="s">
        <v>2</v>
      </c>
      <c r="S416" s="190" t="s">
        <v>113</v>
      </c>
      <c r="T416" s="186" t="s">
        <v>165</v>
      </c>
      <c r="U416" s="186"/>
      <c r="V416" s="186"/>
      <c r="W416" s="186"/>
      <c r="X416" s="186" t="s">
        <v>166</v>
      </c>
      <c r="Y416" s="186"/>
      <c r="Z416" s="186"/>
      <c r="AA416" s="186"/>
      <c r="AB416" s="186"/>
      <c r="AC416" s="186"/>
      <c r="AD416" s="186"/>
      <c r="AE416" s="186"/>
      <c r="AF416" s="189" t="s">
        <v>167</v>
      </c>
      <c r="AG416" s="189"/>
      <c r="AH416" s="189" t="s">
        <v>168</v>
      </c>
      <c r="AI416" s="164" t="s">
        <v>2</v>
      </c>
      <c r="AJ416" s="164" t="s">
        <v>113</v>
      </c>
      <c r="AK416" s="188" t="s">
        <v>169</v>
      </c>
      <c r="AL416" s="188"/>
      <c r="AM416" s="188"/>
      <c r="AN416" s="188"/>
      <c r="AO416" s="188"/>
      <c r="AP416" s="188"/>
      <c r="AQ416" s="188"/>
      <c r="AR416" s="188"/>
      <c r="AS416" s="135"/>
      <c r="AT416" s="139" t="s">
        <v>2</v>
      </c>
      <c r="AU416" s="139" t="s">
        <v>4244</v>
      </c>
      <c r="AV416" s="139" t="e">
        <v>#VALUE!</v>
      </c>
    </row>
    <row r="417" spans="1:48" ht="24">
      <c r="A417" s="164"/>
      <c r="B417" s="164"/>
      <c r="C417" s="14" t="s">
        <v>170</v>
      </c>
      <c r="D417" s="14" t="s">
        <v>57</v>
      </c>
      <c r="E417" s="14" t="s">
        <v>170</v>
      </c>
      <c r="F417" s="14" t="s">
        <v>57</v>
      </c>
      <c r="G417" s="14" t="s">
        <v>170</v>
      </c>
      <c r="H417" s="14" t="s">
        <v>57</v>
      </c>
      <c r="I417" s="14" t="s">
        <v>170</v>
      </c>
      <c r="J417" s="14" t="s">
        <v>57</v>
      </c>
      <c r="K417" s="14" t="s">
        <v>170</v>
      </c>
      <c r="L417" s="14" t="s">
        <v>57</v>
      </c>
      <c r="M417" s="14" t="s">
        <v>282</v>
      </c>
      <c r="N417" s="14" t="s">
        <v>52</v>
      </c>
      <c r="O417" s="14" t="s">
        <v>53</v>
      </c>
      <c r="P417" s="14" t="s">
        <v>54</v>
      </c>
      <c r="Q417" s="14" t="s">
        <v>56</v>
      </c>
      <c r="R417" s="164"/>
      <c r="S417" s="190"/>
      <c r="T417" s="32" t="s">
        <v>171</v>
      </c>
      <c r="U417" s="31" t="s">
        <v>279</v>
      </c>
      <c r="V417" s="31" t="s">
        <v>172</v>
      </c>
      <c r="W417" s="31" t="s">
        <v>173</v>
      </c>
      <c r="X417" s="32" t="s">
        <v>338</v>
      </c>
      <c r="Y417" s="32" t="s">
        <v>341</v>
      </c>
      <c r="Z417" s="32" t="s">
        <v>339</v>
      </c>
      <c r="AA417" s="32" t="s">
        <v>340</v>
      </c>
      <c r="AB417" s="32" t="s">
        <v>0</v>
      </c>
      <c r="AC417" s="32" t="s">
        <v>56</v>
      </c>
      <c r="AD417" s="32" t="s">
        <v>174</v>
      </c>
      <c r="AE417" s="32" t="s">
        <v>280</v>
      </c>
      <c r="AF417" s="20" t="s">
        <v>56</v>
      </c>
      <c r="AG417" s="32" t="s">
        <v>174</v>
      </c>
      <c r="AH417" s="189"/>
      <c r="AI417" s="164"/>
      <c r="AJ417" s="164"/>
      <c r="AK417" s="14" t="s">
        <v>49</v>
      </c>
      <c r="AL417" s="14" t="s">
        <v>50</v>
      </c>
      <c r="AM417" s="14" t="s">
        <v>344</v>
      </c>
      <c r="AN417" s="14" t="s">
        <v>51</v>
      </c>
      <c r="AO417" s="14" t="s">
        <v>175</v>
      </c>
      <c r="AP417" s="14" t="s">
        <v>176</v>
      </c>
      <c r="AQ417" s="14" t="s">
        <v>283</v>
      </c>
      <c r="AR417" s="14" t="s">
        <v>284</v>
      </c>
      <c r="AS417" s="135"/>
      <c r="AT417" s="139" t="s">
        <v>2</v>
      </c>
      <c r="AU417" s="139" t="s">
        <v>2</v>
      </c>
      <c r="AV417" s="139" t="e">
        <v>#VALUE!</v>
      </c>
    </row>
    <row r="418" spans="1:48">
      <c r="A418" s="19" t="s">
        <v>143</v>
      </c>
      <c r="B418" s="13"/>
      <c r="C418" s="30"/>
      <c r="D418" s="30"/>
      <c r="E418" s="30"/>
      <c r="F418" s="30"/>
      <c r="G418" s="30"/>
      <c r="H418" s="30"/>
      <c r="I418" s="30"/>
      <c r="J418" s="30"/>
      <c r="K418" s="11"/>
      <c r="L418" s="11"/>
      <c r="M418" s="30"/>
      <c r="N418" s="30"/>
      <c r="O418" s="30"/>
      <c r="P418" s="30"/>
      <c r="Q418" s="11"/>
      <c r="R418" s="19" t="s">
        <v>143</v>
      </c>
      <c r="S418" s="33"/>
      <c r="T418" s="23"/>
      <c r="U418" s="23"/>
      <c r="V418" s="33"/>
      <c r="W418" s="33"/>
      <c r="X418" s="33"/>
      <c r="Y418" s="33"/>
      <c r="Z418" s="33"/>
      <c r="AA418" s="33"/>
      <c r="AB418" s="23"/>
      <c r="AC418" s="25"/>
      <c r="AD418" s="33"/>
      <c r="AE418" s="33"/>
      <c r="AF418" s="26"/>
      <c r="AG418" s="23"/>
      <c r="AH418" s="26"/>
      <c r="AI418" s="19" t="s">
        <v>143</v>
      </c>
      <c r="AJ418" s="13"/>
      <c r="AK418" s="30"/>
      <c r="AL418" s="30"/>
      <c r="AM418" s="30"/>
      <c r="AN418" s="30"/>
      <c r="AO418" s="30"/>
      <c r="AP418" s="30"/>
      <c r="AQ418" s="30"/>
      <c r="AR418" s="30"/>
      <c r="AS418" s="135"/>
      <c r="AT418" s="139" t="s">
        <v>143</v>
      </c>
      <c r="AU418" s="139" t="s">
        <v>143</v>
      </c>
      <c r="AV418" s="139">
        <v>0</v>
      </c>
    </row>
    <row r="419" spans="1:48">
      <c r="A419" s="162" t="s">
        <v>259</v>
      </c>
      <c r="B419" s="13" t="s">
        <v>119</v>
      </c>
      <c r="C419" s="12">
        <v>17</v>
      </c>
      <c r="D419" s="12">
        <v>9</v>
      </c>
      <c r="E419" s="12">
        <v>2449</v>
      </c>
      <c r="F419" s="12">
        <v>1306</v>
      </c>
      <c r="G419" s="12">
        <v>2997</v>
      </c>
      <c r="H419" s="12">
        <v>1582</v>
      </c>
      <c r="I419" s="12">
        <v>2874</v>
      </c>
      <c r="J419" s="12">
        <v>1507</v>
      </c>
      <c r="K419" s="29">
        <v>8337</v>
      </c>
      <c r="L419" s="29">
        <v>4404</v>
      </c>
      <c r="M419" s="12">
        <v>4</v>
      </c>
      <c r="N419" s="12">
        <v>209</v>
      </c>
      <c r="O419" s="12">
        <v>220</v>
      </c>
      <c r="P419" s="12">
        <v>213</v>
      </c>
      <c r="Q419" s="29">
        <v>646</v>
      </c>
      <c r="R419" s="162" t="s">
        <v>259</v>
      </c>
      <c r="S419" s="13" t="s">
        <v>119</v>
      </c>
      <c r="T419" s="29">
        <v>191</v>
      </c>
      <c r="U419" s="12">
        <v>80</v>
      </c>
      <c r="V419" s="12">
        <v>0</v>
      </c>
      <c r="W419" s="12">
        <v>59</v>
      </c>
      <c r="X419" s="12">
        <v>0</v>
      </c>
      <c r="Y419" s="12">
        <v>21</v>
      </c>
      <c r="Z419" s="12">
        <v>1</v>
      </c>
      <c r="AA419" s="12">
        <v>335</v>
      </c>
      <c r="AB419" s="12">
        <v>0</v>
      </c>
      <c r="AC419" s="22">
        <v>357</v>
      </c>
      <c r="AD419" s="12">
        <v>248</v>
      </c>
      <c r="AE419" s="12">
        <v>264</v>
      </c>
      <c r="AF419" s="29">
        <v>0</v>
      </c>
      <c r="AG419" s="12">
        <v>0</v>
      </c>
      <c r="AH419" s="12">
        <v>233</v>
      </c>
      <c r="AI419" s="162" t="s">
        <v>259</v>
      </c>
      <c r="AJ419" s="13" t="s">
        <v>119</v>
      </c>
      <c r="AK419" s="12">
        <v>447</v>
      </c>
      <c r="AL419" s="12">
        <v>185</v>
      </c>
      <c r="AM419" s="12">
        <v>424</v>
      </c>
      <c r="AN419" s="12">
        <v>112</v>
      </c>
      <c r="AO419" s="12">
        <v>19</v>
      </c>
      <c r="AP419" s="12">
        <v>194</v>
      </c>
      <c r="AQ419" s="12">
        <v>81</v>
      </c>
      <c r="AR419" s="12">
        <v>76</v>
      </c>
      <c r="AS419" s="135"/>
      <c r="AT419" s="139" t="s">
        <v>259</v>
      </c>
      <c r="AU419" s="139" t="s">
        <v>4527</v>
      </c>
      <c r="AV419" s="139">
        <v>1295</v>
      </c>
    </row>
    <row r="420" spans="1:48">
      <c r="A420" s="162"/>
      <c r="B420" s="13" t="s">
        <v>120</v>
      </c>
      <c r="C420" s="12">
        <v>0</v>
      </c>
      <c r="D420" s="12">
        <v>0</v>
      </c>
      <c r="E420" s="12">
        <v>133</v>
      </c>
      <c r="F420" s="12">
        <v>70</v>
      </c>
      <c r="G420" s="12">
        <v>207</v>
      </c>
      <c r="H420" s="12">
        <v>111</v>
      </c>
      <c r="I420" s="12">
        <v>275</v>
      </c>
      <c r="J420" s="12">
        <v>141</v>
      </c>
      <c r="K420" s="29">
        <v>615</v>
      </c>
      <c r="L420" s="29">
        <v>322</v>
      </c>
      <c r="M420" s="12">
        <v>0</v>
      </c>
      <c r="N420" s="12">
        <v>13</v>
      </c>
      <c r="O420" s="12">
        <v>13</v>
      </c>
      <c r="P420" s="12">
        <v>15</v>
      </c>
      <c r="Q420" s="29">
        <v>41</v>
      </c>
      <c r="R420" s="162"/>
      <c r="S420" s="13" t="s">
        <v>120</v>
      </c>
      <c r="T420" s="29">
        <v>15</v>
      </c>
      <c r="U420" s="12">
        <v>6</v>
      </c>
      <c r="V420" s="12">
        <v>0</v>
      </c>
      <c r="W420" s="12">
        <v>2</v>
      </c>
      <c r="X420" s="12">
        <v>0</v>
      </c>
      <c r="Y420" s="12">
        <v>3</v>
      </c>
      <c r="Z420" s="12">
        <v>0</v>
      </c>
      <c r="AA420" s="12">
        <v>24</v>
      </c>
      <c r="AB420" s="12">
        <v>0</v>
      </c>
      <c r="AC420" s="22">
        <v>27</v>
      </c>
      <c r="AD420" s="12">
        <v>22</v>
      </c>
      <c r="AE420" s="12">
        <v>22</v>
      </c>
      <c r="AF420" s="29">
        <v>0</v>
      </c>
      <c r="AG420" s="12">
        <v>0</v>
      </c>
      <c r="AH420" s="12">
        <v>16</v>
      </c>
      <c r="AI420" s="162"/>
      <c r="AJ420" s="13" t="s">
        <v>120</v>
      </c>
      <c r="AK420" s="12">
        <v>80</v>
      </c>
      <c r="AL420" s="12">
        <v>50</v>
      </c>
      <c r="AM420" s="12">
        <v>33</v>
      </c>
      <c r="AN420" s="12">
        <v>29</v>
      </c>
      <c r="AO420" s="12">
        <v>1</v>
      </c>
      <c r="AP420" s="12">
        <v>14</v>
      </c>
      <c r="AQ420" s="12">
        <v>7</v>
      </c>
      <c r="AR420" s="12">
        <v>6</v>
      </c>
      <c r="AS420" s="135"/>
      <c r="AT420" s="139" t="s">
        <v>259</v>
      </c>
      <c r="AU420" s="139" t="s">
        <v>4528</v>
      </c>
      <c r="AV420" s="139">
        <v>146</v>
      </c>
    </row>
    <row r="421" spans="1:48">
      <c r="A421" s="162"/>
      <c r="B421" s="34" t="s">
        <v>102</v>
      </c>
      <c r="C421" s="35">
        <v>17</v>
      </c>
      <c r="D421" s="35">
        <v>9</v>
      </c>
      <c r="E421" s="35">
        <v>2582</v>
      </c>
      <c r="F421" s="35">
        <v>1376</v>
      </c>
      <c r="G421" s="35">
        <v>3204</v>
      </c>
      <c r="H421" s="35">
        <v>1693</v>
      </c>
      <c r="I421" s="35">
        <v>3149</v>
      </c>
      <c r="J421" s="35">
        <v>1648</v>
      </c>
      <c r="K421" s="35">
        <v>8952</v>
      </c>
      <c r="L421" s="35">
        <v>4726</v>
      </c>
      <c r="M421" s="35">
        <v>4</v>
      </c>
      <c r="N421" s="35">
        <v>222</v>
      </c>
      <c r="O421" s="35">
        <v>233</v>
      </c>
      <c r="P421" s="35">
        <v>228</v>
      </c>
      <c r="Q421" s="35">
        <v>687</v>
      </c>
      <c r="R421" s="162"/>
      <c r="S421" s="34" t="s">
        <v>102</v>
      </c>
      <c r="T421" s="35">
        <v>206</v>
      </c>
      <c r="U421" s="35">
        <v>86</v>
      </c>
      <c r="V421" s="35">
        <v>0</v>
      </c>
      <c r="W421" s="35">
        <v>61</v>
      </c>
      <c r="X421" s="35">
        <v>0</v>
      </c>
      <c r="Y421" s="35">
        <v>24</v>
      </c>
      <c r="Z421" s="35">
        <v>1</v>
      </c>
      <c r="AA421" s="35">
        <v>359</v>
      </c>
      <c r="AB421" s="35">
        <v>0</v>
      </c>
      <c r="AC421" s="35">
        <v>384</v>
      </c>
      <c r="AD421" s="35">
        <v>270</v>
      </c>
      <c r="AE421" s="35">
        <v>286</v>
      </c>
      <c r="AF421" s="35">
        <v>0</v>
      </c>
      <c r="AG421" s="35">
        <v>0</v>
      </c>
      <c r="AH421" s="35">
        <v>249</v>
      </c>
      <c r="AI421" s="162"/>
      <c r="AJ421" s="34" t="s">
        <v>102</v>
      </c>
      <c r="AK421" s="35">
        <v>527</v>
      </c>
      <c r="AL421" s="35">
        <v>235</v>
      </c>
      <c r="AM421" s="35">
        <v>457</v>
      </c>
      <c r="AN421" s="35">
        <v>141</v>
      </c>
      <c r="AO421" s="35">
        <v>20</v>
      </c>
      <c r="AP421" s="35">
        <v>208</v>
      </c>
      <c r="AQ421" s="35">
        <v>88</v>
      </c>
      <c r="AR421" s="35">
        <v>82</v>
      </c>
      <c r="AS421" s="135"/>
      <c r="AT421" s="139" t="s">
        <v>259</v>
      </c>
      <c r="AU421" s="139" t="s">
        <v>4529</v>
      </c>
      <c r="AV421" s="139">
        <v>1441</v>
      </c>
    </row>
    <row r="422" spans="1:48">
      <c r="A422" s="162" t="s">
        <v>260</v>
      </c>
      <c r="B422" s="13" t="s">
        <v>119</v>
      </c>
      <c r="C422" s="12">
        <v>0</v>
      </c>
      <c r="D422" s="12">
        <v>0</v>
      </c>
      <c r="E422" s="12">
        <v>2421</v>
      </c>
      <c r="F422" s="12">
        <v>1279</v>
      </c>
      <c r="G422" s="12">
        <v>2749</v>
      </c>
      <c r="H422" s="12">
        <v>1456</v>
      </c>
      <c r="I422" s="12">
        <v>3066</v>
      </c>
      <c r="J422" s="12">
        <v>1614</v>
      </c>
      <c r="K422" s="29">
        <v>8236</v>
      </c>
      <c r="L422" s="29">
        <v>4349</v>
      </c>
      <c r="M422" s="12">
        <v>0</v>
      </c>
      <c r="N422" s="12">
        <v>171</v>
      </c>
      <c r="O422" s="12">
        <v>182</v>
      </c>
      <c r="P422" s="12">
        <v>188</v>
      </c>
      <c r="Q422" s="29">
        <v>541</v>
      </c>
      <c r="R422" s="162" t="s">
        <v>260</v>
      </c>
      <c r="S422" s="13" t="s">
        <v>119</v>
      </c>
      <c r="T422" s="29">
        <v>133</v>
      </c>
      <c r="U422" s="12">
        <v>44</v>
      </c>
      <c r="V422" s="12">
        <v>0</v>
      </c>
      <c r="W422" s="12">
        <v>86</v>
      </c>
      <c r="X422" s="12">
        <v>3</v>
      </c>
      <c r="Y422" s="12">
        <v>37</v>
      </c>
      <c r="Z422" s="12">
        <v>4</v>
      </c>
      <c r="AA422" s="12">
        <v>343</v>
      </c>
      <c r="AB422" s="12">
        <v>0</v>
      </c>
      <c r="AC422" s="22">
        <v>387</v>
      </c>
      <c r="AD422" s="12">
        <v>318</v>
      </c>
      <c r="AE422" s="12">
        <v>116</v>
      </c>
      <c r="AF422" s="29">
        <v>0</v>
      </c>
      <c r="AG422" s="12">
        <v>0</v>
      </c>
      <c r="AH422" s="12">
        <v>194</v>
      </c>
      <c r="AI422" s="162" t="s">
        <v>260</v>
      </c>
      <c r="AJ422" s="13" t="s">
        <v>119</v>
      </c>
      <c r="AK422" s="12">
        <v>283</v>
      </c>
      <c r="AL422" s="12">
        <v>194</v>
      </c>
      <c r="AM422" s="12">
        <v>91</v>
      </c>
      <c r="AN422" s="12">
        <v>85</v>
      </c>
      <c r="AO422" s="12">
        <v>22</v>
      </c>
      <c r="AP422" s="12">
        <v>173</v>
      </c>
      <c r="AQ422" s="12">
        <v>63</v>
      </c>
      <c r="AR422" s="12">
        <v>54</v>
      </c>
      <c r="AS422" s="135"/>
      <c r="AT422" s="139" t="s">
        <v>260</v>
      </c>
      <c r="AU422" s="139" t="s">
        <v>4530</v>
      </c>
      <c r="AV422" s="139">
        <v>465</v>
      </c>
    </row>
    <row r="423" spans="1:48">
      <c r="A423" s="162"/>
      <c r="B423" s="13" t="s">
        <v>120</v>
      </c>
      <c r="C423" s="12">
        <v>0</v>
      </c>
      <c r="D423" s="12">
        <v>0</v>
      </c>
      <c r="E423" s="12">
        <v>222</v>
      </c>
      <c r="F423" s="12">
        <v>117</v>
      </c>
      <c r="G423" s="12">
        <v>220</v>
      </c>
      <c r="H423" s="12">
        <v>120</v>
      </c>
      <c r="I423" s="12">
        <v>293</v>
      </c>
      <c r="J423" s="12">
        <v>136</v>
      </c>
      <c r="K423" s="29">
        <v>735</v>
      </c>
      <c r="L423" s="29">
        <v>373</v>
      </c>
      <c r="M423" s="12">
        <v>0</v>
      </c>
      <c r="N423" s="12">
        <v>8</v>
      </c>
      <c r="O423" s="12">
        <v>6</v>
      </c>
      <c r="P423" s="12">
        <v>8</v>
      </c>
      <c r="Q423" s="29">
        <v>22</v>
      </c>
      <c r="R423" s="162"/>
      <c r="S423" s="13" t="s">
        <v>120</v>
      </c>
      <c r="T423" s="29">
        <v>12</v>
      </c>
      <c r="U423" s="12">
        <v>9</v>
      </c>
      <c r="V423" s="12">
        <v>0</v>
      </c>
      <c r="W423" s="12">
        <v>1</v>
      </c>
      <c r="X423" s="12">
        <v>1</v>
      </c>
      <c r="Y423" s="12">
        <v>15</v>
      </c>
      <c r="Z423" s="12">
        <v>0</v>
      </c>
      <c r="AA423" s="12">
        <v>27</v>
      </c>
      <c r="AB423" s="12">
        <v>0</v>
      </c>
      <c r="AC423" s="22">
        <v>43</v>
      </c>
      <c r="AD423" s="12">
        <v>41</v>
      </c>
      <c r="AE423" s="12">
        <v>25</v>
      </c>
      <c r="AF423" s="29">
        <v>0</v>
      </c>
      <c r="AG423" s="12">
        <v>0</v>
      </c>
      <c r="AH423" s="12">
        <v>9</v>
      </c>
      <c r="AI423" s="162"/>
      <c r="AJ423" s="13" t="s">
        <v>120</v>
      </c>
      <c r="AK423" s="12">
        <v>134</v>
      </c>
      <c r="AL423" s="12">
        <v>72</v>
      </c>
      <c r="AM423" s="12">
        <v>20</v>
      </c>
      <c r="AN423" s="12">
        <v>37</v>
      </c>
      <c r="AO423" s="12">
        <v>7</v>
      </c>
      <c r="AP423" s="12">
        <v>15</v>
      </c>
      <c r="AQ423" s="12">
        <v>10</v>
      </c>
      <c r="AR423" s="12">
        <v>8</v>
      </c>
      <c r="AS423" s="135"/>
      <c r="AT423" s="139" t="s">
        <v>260</v>
      </c>
      <c r="AU423" s="139" t="s">
        <v>4531</v>
      </c>
      <c r="AV423" s="139">
        <v>174</v>
      </c>
    </row>
    <row r="424" spans="1:48">
      <c r="A424" s="162"/>
      <c r="B424" s="34" t="s">
        <v>102</v>
      </c>
      <c r="C424" s="35">
        <v>0</v>
      </c>
      <c r="D424" s="35">
        <v>0</v>
      </c>
      <c r="E424" s="35">
        <v>2643</v>
      </c>
      <c r="F424" s="35">
        <v>1396</v>
      </c>
      <c r="G424" s="35">
        <v>2969</v>
      </c>
      <c r="H424" s="35">
        <v>1576</v>
      </c>
      <c r="I424" s="35">
        <v>3359</v>
      </c>
      <c r="J424" s="35">
        <v>1750</v>
      </c>
      <c r="K424" s="35">
        <v>8971</v>
      </c>
      <c r="L424" s="35">
        <v>4722</v>
      </c>
      <c r="M424" s="35">
        <v>0</v>
      </c>
      <c r="N424" s="35">
        <v>179</v>
      </c>
      <c r="O424" s="35">
        <v>188</v>
      </c>
      <c r="P424" s="35">
        <v>196</v>
      </c>
      <c r="Q424" s="35">
        <v>563</v>
      </c>
      <c r="R424" s="162"/>
      <c r="S424" s="34" t="s">
        <v>102</v>
      </c>
      <c r="T424" s="35">
        <v>145</v>
      </c>
      <c r="U424" s="35">
        <v>53</v>
      </c>
      <c r="V424" s="35">
        <v>0</v>
      </c>
      <c r="W424" s="35">
        <v>87</v>
      </c>
      <c r="X424" s="35">
        <v>4</v>
      </c>
      <c r="Y424" s="35">
        <v>52</v>
      </c>
      <c r="Z424" s="35">
        <v>4</v>
      </c>
      <c r="AA424" s="35">
        <v>370</v>
      </c>
      <c r="AB424" s="35">
        <v>0</v>
      </c>
      <c r="AC424" s="35">
        <v>430</v>
      </c>
      <c r="AD424" s="35">
        <v>359</v>
      </c>
      <c r="AE424" s="35">
        <v>141</v>
      </c>
      <c r="AF424" s="35">
        <v>0</v>
      </c>
      <c r="AG424" s="35">
        <v>0</v>
      </c>
      <c r="AH424" s="35">
        <v>203</v>
      </c>
      <c r="AI424" s="162"/>
      <c r="AJ424" s="34" t="s">
        <v>102</v>
      </c>
      <c r="AK424" s="35">
        <v>417</v>
      </c>
      <c r="AL424" s="35">
        <v>266</v>
      </c>
      <c r="AM424" s="35">
        <v>111</v>
      </c>
      <c r="AN424" s="35">
        <v>122</v>
      </c>
      <c r="AO424" s="35">
        <v>29</v>
      </c>
      <c r="AP424" s="35">
        <v>188</v>
      </c>
      <c r="AQ424" s="35">
        <v>73</v>
      </c>
      <c r="AR424" s="35">
        <v>62</v>
      </c>
      <c r="AS424" s="135"/>
      <c r="AT424" s="139" t="s">
        <v>260</v>
      </c>
      <c r="AU424" s="139" t="s">
        <v>4532</v>
      </c>
      <c r="AV424" s="139">
        <v>639</v>
      </c>
    </row>
    <row r="425" spans="1:48">
      <c r="A425" s="162" t="s">
        <v>261</v>
      </c>
      <c r="B425" s="13" t="s">
        <v>119</v>
      </c>
      <c r="C425" s="12">
        <v>35</v>
      </c>
      <c r="D425" s="12">
        <v>15</v>
      </c>
      <c r="E425" s="12">
        <v>1347</v>
      </c>
      <c r="F425" s="12">
        <v>686</v>
      </c>
      <c r="G425" s="12">
        <v>2238</v>
      </c>
      <c r="H425" s="12">
        <v>1168</v>
      </c>
      <c r="I425" s="12">
        <v>2284</v>
      </c>
      <c r="J425" s="12">
        <v>1128</v>
      </c>
      <c r="K425" s="29">
        <v>5904</v>
      </c>
      <c r="L425" s="29">
        <v>2997</v>
      </c>
      <c r="M425" s="12">
        <v>2</v>
      </c>
      <c r="N425" s="12">
        <v>150</v>
      </c>
      <c r="O425" s="12">
        <v>190</v>
      </c>
      <c r="P425" s="12">
        <v>178</v>
      </c>
      <c r="Q425" s="29">
        <v>520</v>
      </c>
      <c r="R425" s="162" t="s">
        <v>261</v>
      </c>
      <c r="S425" s="13" t="s">
        <v>119</v>
      </c>
      <c r="T425" s="29">
        <v>217</v>
      </c>
      <c r="U425" s="12">
        <v>137</v>
      </c>
      <c r="V425" s="12">
        <v>0</v>
      </c>
      <c r="W425" s="12">
        <v>34</v>
      </c>
      <c r="X425" s="12">
        <v>3</v>
      </c>
      <c r="Y425" s="12">
        <v>26</v>
      </c>
      <c r="Z425" s="12">
        <v>0</v>
      </c>
      <c r="AA425" s="12">
        <v>190</v>
      </c>
      <c r="AB425" s="12">
        <v>0</v>
      </c>
      <c r="AC425" s="22">
        <v>219</v>
      </c>
      <c r="AD425" s="12">
        <v>187</v>
      </c>
      <c r="AE425" s="12">
        <v>95</v>
      </c>
      <c r="AF425" s="29">
        <v>0</v>
      </c>
      <c r="AG425" s="12">
        <v>0</v>
      </c>
      <c r="AH425" s="12">
        <v>199</v>
      </c>
      <c r="AI425" s="162" t="s">
        <v>261</v>
      </c>
      <c r="AJ425" s="13" t="s">
        <v>119</v>
      </c>
      <c r="AK425" s="12">
        <v>362</v>
      </c>
      <c r="AL425" s="12">
        <v>183</v>
      </c>
      <c r="AM425" s="12">
        <v>282</v>
      </c>
      <c r="AN425" s="12">
        <v>188</v>
      </c>
      <c r="AO425" s="12">
        <v>26</v>
      </c>
      <c r="AP425" s="12">
        <v>153</v>
      </c>
      <c r="AQ425" s="12">
        <v>90</v>
      </c>
      <c r="AR425" s="12">
        <v>64</v>
      </c>
      <c r="AS425" s="135"/>
      <c r="AT425" s="139" t="s">
        <v>261</v>
      </c>
      <c r="AU425" s="139" t="s">
        <v>4533</v>
      </c>
      <c r="AV425" s="139">
        <v>926</v>
      </c>
    </row>
    <row r="426" spans="1:48">
      <c r="A426" s="162"/>
      <c r="B426" s="13" t="s">
        <v>120</v>
      </c>
      <c r="C426" s="12">
        <v>0</v>
      </c>
      <c r="D426" s="12">
        <v>0</v>
      </c>
      <c r="E426" s="12">
        <v>0</v>
      </c>
      <c r="F426" s="12">
        <v>0</v>
      </c>
      <c r="G426" s="12">
        <v>0</v>
      </c>
      <c r="H426" s="12">
        <v>0</v>
      </c>
      <c r="I426" s="12">
        <v>0</v>
      </c>
      <c r="J426" s="12">
        <v>0</v>
      </c>
      <c r="K426" s="29">
        <v>0</v>
      </c>
      <c r="L426" s="29">
        <v>0</v>
      </c>
      <c r="M426" s="12">
        <v>0</v>
      </c>
      <c r="N426" s="12">
        <v>0</v>
      </c>
      <c r="O426" s="12">
        <v>0</v>
      </c>
      <c r="P426" s="12">
        <v>0</v>
      </c>
      <c r="Q426" s="29">
        <v>0</v>
      </c>
      <c r="R426" s="162"/>
      <c r="S426" s="13" t="s">
        <v>120</v>
      </c>
      <c r="T426" s="29">
        <v>0</v>
      </c>
      <c r="U426" s="12">
        <v>0</v>
      </c>
      <c r="V426" s="12">
        <v>0</v>
      </c>
      <c r="W426" s="12">
        <v>0</v>
      </c>
      <c r="X426" s="12">
        <v>0</v>
      </c>
      <c r="Y426" s="12">
        <v>8</v>
      </c>
      <c r="Z426" s="12">
        <v>0</v>
      </c>
      <c r="AA426" s="12">
        <v>22</v>
      </c>
      <c r="AB426" s="12">
        <v>0</v>
      </c>
      <c r="AC426" s="22">
        <v>30</v>
      </c>
      <c r="AD426" s="12">
        <v>26</v>
      </c>
      <c r="AE426" s="12">
        <v>14</v>
      </c>
      <c r="AF426" s="29">
        <v>0</v>
      </c>
      <c r="AG426" s="12">
        <v>0</v>
      </c>
      <c r="AH426" s="12">
        <v>0</v>
      </c>
      <c r="AI426" s="162"/>
      <c r="AJ426" s="13" t="s">
        <v>120</v>
      </c>
      <c r="AK426" s="12">
        <v>0</v>
      </c>
      <c r="AL426" s="12">
        <v>0</v>
      </c>
      <c r="AM426" s="12">
        <v>0</v>
      </c>
      <c r="AN426" s="12">
        <v>0</v>
      </c>
      <c r="AO426" s="12">
        <v>0</v>
      </c>
      <c r="AP426" s="12">
        <v>0</v>
      </c>
      <c r="AQ426" s="12">
        <v>0</v>
      </c>
      <c r="AR426" s="12">
        <v>0</v>
      </c>
      <c r="AS426" s="135"/>
      <c r="AT426" s="139" t="s">
        <v>261</v>
      </c>
      <c r="AU426" s="139" t="s">
        <v>4534</v>
      </c>
      <c r="AV426" s="139">
        <v>0</v>
      </c>
    </row>
    <row r="427" spans="1:48">
      <c r="A427" s="162"/>
      <c r="B427" s="34" t="s">
        <v>102</v>
      </c>
      <c r="C427" s="35">
        <v>35</v>
      </c>
      <c r="D427" s="35">
        <v>15</v>
      </c>
      <c r="E427" s="35">
        <v>1347</v>
      </c>
      <c r="F427" s="35">
        <v>686</v>
      </c>
      <c r="G427" s="35">
        <v>2238</v>
      </c>
      <c r="H427" s="35">
        <v>1168</v>
      </c>
      <c r="I427" s="35">
        <v>2284</v>
      </c>
      <c r="J427" s="35">
        <v>1128</v>
      </c>
      <c r="K427" s="35">
        <v>5904</v>
      </c>
      <c r="L427" s="35">
        <v>2997</v>
      </c>
      <c r="M427" s="35">
        <v>2</v>
      </c>
      <c r="N427" s="35">
        <v>150</v>
      </c>
      <c r="O427" s="35">
        <v>190</v>
      </c>
      <c r="P427" s="35">
        <v>178</v>
      </c>
      <c r="Q427" s="35">
        <v>520</v>
      </c>
      <c r="R427" s="162"/>
      <c r="S427" s="34" t="s">
        <v>102</v>
      </c>
      <c r="T427" s="35">
        <v>217</v>
      </c>
      <c r="U427" s="35">
        <v>137</v>
      </c>
      <c r="V427" s="35">
        <v>0</v>
      </c>
      <c r="W427" s="35">
        <v>34</v>
      </c>
      <c r="X427" s="35">
        <v>3</v>
      </c>
      <c r="Y427" s="35">
        <v>34</v>
      </c>
      <c r="Z427" s="35">
        <v>0</v>
      </c>
      <c r="AA427" s="35">
        <v>212</v>
      </c>
      <c r="AB427" s="35">
        <v>0</v>
      </c>
      <c r="AC427" s="35">
        <v>249</v>
      </c>
      <c r="AD427" s="35">
        <v>213</v>
      </c>
      <c r="AE427" s="35">
        <v>109</v>
      </c>
      <c r="AF427" s="35">
        <v>0</v>
      </c>
      <c r="AG427" s="35">
        <v>0</v>
      </c>
      <c r="AH427" s="35">
        <v>199</v>
      </c>
      <c r="AI427" s="162"/>
      <c r="AJ427" s="34" t="s">
        <v>102</v>
      </c>
      <c r="AK427" s="35">
        <v>362</v>
      </c>
      <c r="AL427" s="35">
        <v>183</v>
      </c>
      <c r="AM427" s="35">
        <v>282</v>
      </c>
      <c r="AN427" s="35">
        <v>188</v>
      </c>
      <c r="AO427" s="35">
        <v>26</v>
      </c>
      <c r="AP427" s="35">
        <v>153</v>
      </c>
      <c r="AQ427" s="35">
        <v>90</v>
      </c>
      <c r="AR427" s="35">
        <v>64</v>
      </c>
      <c r="AS427" s="135"/>
      <c r="AT427" s="139" t="s">
        <v>261</v>
      </c>
      <c r="AU427" s="139" t="s">
        <v>4535</v>
      </c>
      <c r="AV427" s="139">
        <v>926</v>
      </c>
    </row>
    <row r="428" spans="1:48" ht="14.45" customHeight="1">
      <c r="A428" s="162" t="s">
        <v>262</v>
      </c>
      <c r="B428" s="13" t="s">
        <v>119</v>
      </c>
      <c r="C428" s="12">
        <v>0</v>
      </c>
      <c r="D428" s="12">
        <v>0</v>
      </c>
      <c r="E428" s="12">
        <v>5093</v>
      </c>
      <c r="F428" s="12">
        <v>2662</v>
      </c>
      <c r="G428" s="12">
        <v>5686</v>
      </c>
      <c r="H428" s="12">
        <v>2893</v>
      </c>
      <c r="I428" s="12">
        <v>6001</v>
      </c>
      <c r="J428" s="12">
        <v>2973</v>
      </c>
      <c r="K428" s="29">
        <v>16780</v>
      </c>
      <c r="L428" s="29">
        <v>8528</v>
      </c>
      <c r="M428" s="12">
        <v>0</v>
      </c>
      <c r="N428" s="12">
        <v>385</v>
      </c>
      <c r="O428" s="12">
        <v>399</v>
      </c>
      <c r="P428" s="12">
        <v>398</v>
      </c>
      <c r="Q428" s="29">
        <v>1182</v>
      </c>
      <c r="R428" s="162" t="s">
        <v>262</v>
      </c>
      <c r="S428" s="13" t="s">
        <v>119</v>
      </c>
      <c r="T428" s="29">
        <v>408</v>
      </c>
      <c r="U428" s="12">
        <v>47</v>
      </c>
      <c r="V428" s="12">
        <v>0</v>
      </c>
      <c r="W428" s="12">
        <v>41</v>
      </c>
      <c r="X428" s="12">
        <v>0</v>
      </c>
      <c r="Y428" s="12">
        <v>46</v>
      </c>
      <c r="Z428" s="12">
        <v>6</v>
      </c>
      <c r="AA428" s="12">
        <v>628</v>
      </c>
      <c r="AB428" s="12">
        <v>0</v>
      </c>
      <c r="AC428" s="22">
        <v>680</v>
      </c>
      <c r="AD428" s="12">
        <v>537</v>
      </c>
      <c r="AE428" s="12">
        <v>632</v>
      </c>
      <c r="AF428" s="29">
        <v>0</v>
      </c>
      <c r="AG428" s="12">
        <v>0</v>
      </c>
      <c r="AH428" s="12">
        <v>401</v>
      </c>
      <c r="AI428" s="162" t="s">
        <v>262</v>
      </c>
      <c r="AJ428" s="13" t="s">
        <v>119</v>
      </c>
      <c r="AK428" s="12">
        <v>726</v>
      </c>
      <c r="AL428" s="12">
        <v>269</v>
      </c>
      <c r="AM428" s="12">
        <v>896</v>
      </c>
      <c r="AN428" s="12">
        <v>292</v>
      </c>
      <c r="AO428" s="12">
        <v>62</v>
      </c>
      <c r="AP428" s="12">
        <v>458</v>
      </c>
      <c r="AQ428" s="12">
        <v>303</v>
      </c>
      <c r="AR428" s="12">
        <v>276</v>
      </c>
      <c r="AS428" s="135"/>
      <c r="AT428" s="139" t="s">
        <v>262</v>
      </c>
      <c r="AU428" s="139" t="s">
        <v>4536</v>
      </c>
      <c r="AV428" s="139">
        <v>2518</v>
      </c>
    </row>
    <row r="429" spans="1:48">
      <c r="A429" s="162"/>
      <c r="B429" s="13" t="s">
        <v>120</v>
      </c>
      <c r="C429" s="12">
        <v>0</v>
      </c>
      <c r="D429" s="12">
        <v>0</v>
      </c>
      <c r="E429" s="12">
        <v>68</v>
      </c>
      <c r="F429" s="12">
        <v>37</v>
      </c>
      <c r="G429" s="12">
        <v>114</v>
      </c>
      <c r="H429" s="12">
        <v>56</v>
      </c>
      <c r="I429" s="12">
        <v>150</v>
      </c>
      <c r="J429" s="12">
        <v>63</v>
      </c>
      <c r="K429" s="29">
        <v>332</v>
      </c>
      <c r="L429" s="29">
        <v>156</v>
      </c>
      <c r="M429" s="12">
        <v>0</v>
      </c>
      <c r="N429" s="12">
        <v>2</v>
      </c>
      <c r="O429" s="12">
        <v>3</v>
      </c>
      <c r="P429" s="12">
        <v>4</v>
      </c>
      <c r="Q429" s="29">
        <v>9</v>
      </c>
      <c r="R429" s="162"/>
      <c r="S429" s="13" t="s">
        <v>120</v>
      </c>
      <c r="T429" s="29">
        <v>5</v>
      </c>
      <c r="U429" s="12">
        <v>4</v>
      </c>
      <c r="V429" s="12">
        <v>0</v>
      </c>
      <c r="W429" s="12">
        <v>0</v>
      </c>
      <c r="X429" s="12">
        <v>0</v>
      </c>
      <c r="Y429" s="12">
        <v>5</v>
      </c>
      <c r="Z429" s="12">
        <v>0</v>
      </c>
      <c r="AA429" s="12">
        <v>5</v>
      </c>
      <c r="AB429" s="12">
        <v>0</v>
      </c>
      <c r="AC429" s="22">
        <v>10</v>
      </c>
      <c r="AD429" s="12">
        <v>10</v>
      </c>
      <c r="AE429" s="12">
        <v>10</v>
      </c>
      <c r="AF429" s="29">
        <v>0</v>
      </c>
      <c r="AG429" s="12">
        <v>0</v>
      </c>
      <c r="AH429" s="12">
        <v>3</v>
      </c>
      <c r="AI429" s="162"/>
      <c r="AJ429" s="13" t="s">
        <v>120</v>
      </c>
      <c r="AK429" s="12">
        <v>132</v>
      </c>
      <c r="AL429" s="12">
        <v>74</v>
      </c>
      <c r="AM429" s="12">
        <v>0</v>
      </c>
      <c r="AN429" s="12">
        <v>23</v>
      </c>
      <c r="AO429" s="12">
        <v>4</v>
      </c>
      <c r="AP429" s="12">
        <v>6</v>
      </c>
      <c r="AQ429" s="12">
        <v>9</v>
      </c>
      <c r="AR429" s="12">
        <v>9</v>
      </c>
      <c r="AS429" s="135"/>
      <c r="AT429" s="139" t="s">
        <v>262</v>
      </c>
      <c r="AU429" s="139" t="s">
        <v>4537</v>
      </c>
      <c r="AV429" s="139">
        <v>132</v>
      </c>
    </row>
    <row r="430" spans="1:48">
      <c r="A430" s="162"/>
      <c r="B430" s="34" t="s">
        <v>102</v>
      </c>
      <c r="C430" s="35">
        <v>0</v>
      </c>
      <c r="D430" s="35">
        <v>0</v>
      </c>
      <c r="E430" s="35">
        <v>5161</v>
      </c>
      <c r="F430" s="35">
        <v>2699</v>
      </c>
      <c r="G430" s="35">
        <v>5800</v>
      </c>
      <c r="H430" s="35">
        <v>2949</v>
      </c>
      <c r="I430" s="35">
        <v>6151</v>
      </c>
      <c r="J430" s="35">
        <v>3036</v>
      </c>
      <c r="K430" s="35">
        <v>17112</v>
      </c>
      <c r="L430" s="35">
        <v>8684</v>
      </c>
      <c r="M430" s="35">
        <v>0</v>
      </c>
      <c r="N430" s="35">
        <v>387</v>
      </c>
      <c r="O430" s="35">
        <v>402</v>
      </c>
      <c r="P430" s="35">
        <v>402</v>
      </c>
      <c r="Q430" s="35">
        <v>1191</v>
      </c>
      <c r="R430" s="162"/>
      <c r="S430" s="34" t="s">
        <v>102</v>
      </c>
      <c r="T430" s="35">
        <v>413</v>
      </c>
      <c r="U430" s="35">
        <v>51</v>
      </c>
      <c r="V430" s="35">
        <v>0</v>
      </c>
      <c r="W430" s="35">
        <v>41</v>
      </c>
      <c r="X430" s="35">
        <v>0</v>
      </c>
      <c r="Y430" s="35">
        <v>51</v>
      </c>
      <c r="Z430" s="35">
        <v>6</v>
      </c>
      <c r="AA430" s="35">
        <v>633</v>
      </c>
      <c r="AB430" s="35">
        <v>0</v>
      </c>
      <c r="AC430" s="35">
        <v>690</v>
      </c>
      <c r="AD430" s="35">
        <v>547</v>
      </c>
      <c r="AE430" s="35">
        <v>642</v>
      </c>
      <c r="AF430" s="35">
        <v>0</v>
      </c>
      <c r="AG430" s="35">
        <v>0</v>
      </c>
      <c r="AH430" s="35">
        <v>404</v>
      </c>
      <c r="AI430" s="162"/>
      <c r="AJ430" s="34" t="s">
        <v>102</v>
      </c>
      <c r="AK430" s="35">
        <v>858</v>
      </c>
      <c r="AL430" s="35">
        <v>343</v>
      </c>
      <c r="AM430" s="35">
        <v>896</v>
      </c>
      <c r="AN430" s="35">
        <v>315</v>
      </c>
      <c r="AO430" s="35">
        <v>66</v>
      </c>
      <c r="AP430" s="35">
        <v>464</v>
      </c>
      <c r="AQ430" s="35">
        <v>312</v>
      </c>
      <c r="AR430" s="35">
        <v>285</v>
      </c>
      <c r="AS430" s="135"/>
      <c r="AT430" s="139" t="s">
        <v>262</v>
      </c>
      <c r="AU430" s="139" t="s">
        <v>4538</v>
      </c>
      <c r="AV430" s="139">
        <v>2650</v>
      </c>
    </row>
    <row r="431" spans="1:48">
      <c r="A431" s="162" t="s">
        <v>263</v>
      </c>
      <c r="B431" s="13" t="s">
        <v>119</v>
      </c>
      <c r="C431" s="12">
        <v>0</v>
      </c>
      <c r="D431" s="12">
        <v>0</v>
      </c>
      <c r="E431" s="12">
        <v>1076</v>
      </c>
      <c r="F431" s="12">
        <v>578</v>
      </c>
      <c r="G431" s="12">
        <v>1297</v>
      </c>
      <c r="H431" s="12">
        <v>707</v>
      </c>
      <c r="I431" s="12">
        <v>2489</v>
      </c>
      <c r="J431" s="12">
        <v>1273</v>
      </c>
      <c r="K431" s="29">
        <v>4862</v>
      </c>
      <c r="L431" s="29">
        <v>2558</v>
      </c>
      <c r="M431" s="12">
        <v>0</v>
      </c>
      <c r="N431" s="12">
        <v>64</v>
      </c>
      <c r="O431" s="12">
        <v>75</v>
      </c>
      <c r="P431" s="12">
        <v>113</v>
      </c>
      <c r="Q431" s="29">
        <v>252</v>
      </c>
      <c r="R431" s="162" t="s">
        <v>263</v>
      </c>
      <c r="S431" s="13" t="s">
        <v>119</v>
      </c>
      <c r="T431" s="29">
        <v>108</v>
      </c>
      <c r="U431" s="12">
        <v>31</v>
      </c>
      <c r="V431" s="12">
        <v>0</v>
      </c>
      <c r="W431" s="12">
        <v>30</v>
      </c>
      <c r="X431" s="12">
        <v>0</v>
      </c>
      <c r="Y431" s="12">
        <v>12</v>
      </c>
      <c r="Z431" s="12">
        <v>1</v>
      </c>
      <c r="AA431" s="12">
        <v>175</v>
      </c>
      <c r="AB431" s="12">
        <v>0</v>
      </c>
      <c r="AC431" s="22">
        <v>188</v>
      </c>
      <c r="AD431" s="12">
        <v>153</v>
      </c>
      <c r="AE431" s="12">
        <v>163</v>
      </c>
      <c r="AF431" s="29">
        <v>0</v>
      </c>
      <c r="AG431" s="12">
        <v>0</v>
      </c>
      <c r="AH431" s="12">
        <v>116</v>
      </c>
      <c r="AI431" s="162" t="s">
        <v>263</v>
      </c>
      <c r="AJ431" s="13" t="s">
        <v>119</v>
      </c>
      <c r="AK431" s="12">
        <v>0</v>
      </c>
      <c r="AL431" s="12">
        <v>40</v>
      </c>
      <c r="AM431" s="12">
        <v>127</v>
      </c>
      <c r="AN431" s="12">
        <v>45</v>
      </c>
      <c r="AO431" s="12">
        <v>9</v>
      </c>
      <c r="AP431" s="12">
        <v>101</v>
      </c>
      <c r="AQ431" s="12">
        <v>49</v>
      </c>
      <c r="AR431" s="12">
        <v>41</v>
      </c>
      <c r="AS431" s="135"/>
      <c r="AT431" s="139" t="s">
        <v>263</v>
      </c>
      <c r="AU431" s="139" t="s">
        <v>4539</v>
      </c>
      <c r="AV431" s="139">
        <v>254</v>
      </c>
    </row>
    <row r="432" spans="1:48">
      <c r="A432" s="162"/>
      <c r="B432" s="13" t="s">
        <v>120</v>
      </c>
      <c r="C432" s="12">
        <v>0</v>
      </c>
      <c r="D432" s="12">
        <v>0</v>
      </c>
      <c r="E432" s="12">
        <v>201</v>
      </c>
      <c r="F432" s="12">
        <v>100</v>
      </c>
      <c r="G432" s="12">
        <v>159</v>
      </c>
      <c r="H432" s="12">
        <v>85</v>
      </c>
      <c r="I432" s="12">
        <v>353</v>
      </c>
      <c r="J432" s="12">
        <v>164</v>
      </c>
      <c r="K432" s="29">
        <v>713</v>
      </c>
      <c r="L432" s="29">
        <v>349</v>
      </c>
      <c r="M432" s="12">
        <v>0</v>
      </c>
      <c r="N432" s="12">
        <v>5</v>
      </c>
      <c r="O432" s="12">
        <v>2</v>
      </c>
      <c r="P432" s="12">
        <v>9</v>
      </c>
      <c r="Q432" s="29">
        <v>16</v>
      </c>
      <c r="R432" s="162"/>
      <c r="S432" s="13" t="s">
        <v>120</v>
      </c>
      <c r="T432" s="29">
        <v>7</v>
      </c>
      <c r="U432" s="12">
        <v>2</v>
      </c>
      <c r="V432" s="12">
        <v>0</v>
      </c>
      <c r="W432" s="12">
        <v>1</v>
      </c>
      <c r="X432" s="12">
        <v>0</v>
      </c>
      <c r="Y432" s="12">
        <v>8</v>
      </c>
      <c r="Z432" s="12">
        <v>3</v>
      </c>
      <c r="AA432" s="12">
        <v>17</v>
      </c>
      <c r="AB432" s="12">
        <v>0</v>
      </c>
      <c r="AC432" s="22">
        <v>28</v>
      </c>
      <c r="AD432" s="12">
        <v>24</v>
      </c>
      <c r="AE432" s="12">
        <v>26</v>
      </c>
      <c r="AF432" s="29">
        <v>0</v>
      </c>
      <c r="AG432" s="12">
        <v>0</v>
      </c>
      <c r="AH432" s="12">
        <v>4</v>
      </c>
      <c r="AI432" s="162"/>
      <c r="AJ432" s="13" t="s">
        <v>120</v>
      </c>
      <c r="AK432" s="12">
        <v>162</v>
      </c>
      <c r="AL432" s="12">
        <v>62</v>
      </c>
      <c r="AM432" s="12">
        <v>22</v>
      </c>
      <c r="AN432" s="12">
        <v>0</v>
      </c>
      <c r="AO432" s="12">
        <v>6</v>
      </c>
      <c r="AP432" s="12">
        <v>8</v>
      </c>
      <c r="AQ432" s="12">
        <v>4</v>
      </c>
      <c r="AR432" s="12">
        <v>3</v>
      </c>
      <c r="AS432" s="135"/>
      <c r="AT432" s="139" t="s">
        <v>263</v>
      </c>
      <c r="AU432" s="139" t="s">
        <v>4540</v>
      </c>
      <c r="AV432" s="139">
        <v>206</v>
      </c>
    </row>
    <row r="433" spans="1:48">
      <c r="A433" s="162"/>
      <c r="B433" s="34" t="s">
        <v>102</v>
      </c>
      <c r="C433" s="35">
        <v>0</v>
      </c>
      <c r="D433" s="35">
        <v>0</v>
      </c>
      <c r="E433" s="35">
        <v>1277</v>
      </c>
      <c r="F433" s="35">
        <v>678</v>
      </c>
      <c r="G433" s="35">
        <v>1456</v>
      </c>
      <c r="H433" s="35">
        <v>792</v>
      </c>
      <c r="I433" s="35">
        <v>2842</v>
      </c>
      <c r="J433" s="35">
        <v>1437</v>
      </c>
      <c r="K433" s="35">
        <v>5575</v>
      </c>
      <c r="L433" s="35">
        <v>2907</v>
      </c>
      <c r="M433" s="35">
        <v>0</v>
      </c>
      <c r="N433" s="35">
        <v>69</v>
      </c>
      <c r="O433" s="35">
        <v>77</v>
      </c>
      <c r="P433" s="35">
        <v>122</v>
      </c>
      <c r="Q433" s="35">
        <v>268</v>
      </c>
      <c r="R433" s="162"/>
      <c r="S433" s="34" t="s">
        <v>102</v>
      </c>
      <c r="T433" s="35">
        <v>115</v>
      </c>
      <c r="U433" s="35">
        <v>33</v>
      </c>
      <c r="V433" s="35">
        <v>0</v>
      </c>
      <c r="W433" s="35">
        <v>31</v>
      </c>
      <c r="X433" s="35">
        <v>0</v>
      </c>
      <c r="Y433" s="35">
        <v>20</v>
      </c>
      <c r="Z433" s="35">
        <v>4</v>
      </c>
      <c r="AA433" s="35">
        <v>192</v>
      </c>
      <c r="AB433" s="35">
        <v>0</v>
      </c>
      <c r="AC433" s="35">
        <v>216</v>
      </c>
      <c r="AD433" s="35">
        <v>177</v>
      </c>
      <c r="AE433" s="35">
        <v>189</v>
      </c>
      <c r="AF433" s="35">
        <v>0</v>
      </c>
      <c r="AG433" s="35">
        <v>0</v>
      </c>
      <c r="AH433" s="35">
        <v>120</v>
      </c>
      <c r="AI433" s="162"/>
      <c r="AJ433" s="34" t="s">
        <v>102</v>
      </c>
      <c r="AK433" s="35">
        <v>162</v>
      </c>
      <c r="AL433" s="35">
        <v>102</v>
      </c>
      <c r="AM433" s="35">
        <v>149</v>
      </c>
      <c r="AN433" s="35">
        <v>45</v>
      </c>
      <c r="AO433" s="35">
        <v>15</v>
      </c>
      <c r="AP433" s="35">
        <v>109</v>
      </c>
      <c r="AQ433" s="35">
        <v>53</v>
      </c>
      <c r="AR433" s="35">
        <v>44</v>
      </c>
      <c r="AS433" s="135"/>
      <c r="AT433" s="139" t="s">
        <v>263</v>
      </c>
      <c r="AU433" s="139" t="s">
        <v>4541</v>
      </c>
      <c r="AV433" s="139">
        <v>460</v>
      </c>
    </row>
    <row r="434" spans="1:48" ht="14.45" customHeight="1">
      <c r="A434" s="162" t="s">
        <v>264</v>
      </c>
      <c r="B434" s="13" t="s">
        <v>119</v>
      </c>
      <c r="C434" s="12">
        <v>55</v>
      </c>
      <c r="D434" s="12">
        <v>30</v>
      </c>
      <c r="E434" s="12">
        <v>795</v>
      </c>
      <c r="F434" s="12">
        <v>395</v>
      </c>
      <c r="G434" s="12">
        <v>2903</v>
      </c>
      <c r="H434" s="12">
        <v>1481</v>
      </c>
      <c r="I434" s="12">
        <v>8936</v>
      </c>
      <c r="J434" s="12">
        <v>4574</v>
      </c>
      <c r="K434" s="29">
        <v>12689</v>
      </c>
      <c r="L434" s="29">
        <v>6480</v>
      </c>
      <c r="M434" s="12">
        <v>1</v>
      </c>
      <c r="N434" s="12">
        <v>67</v>
      </c>
      <c r="O434" s="12">
        <v>154</v>
      </c>
      <c r="P434" s="12">
        <v>370</v>
      </c>
      <c r="Q434" s="29">
        <v>592</v>
      </c>
      <c r="R434" s="162" t="s">
        <v>264</v>
      </c>
      <c r="S434" s="13" t="s">
        <v>119</v>
      </c>
      <c r="T434" s="29">
        <v>408</v>
      </c>
      <c r="U434" s="12">
        <v>186</v>
      </c>
      <c r="V434" s="12">
        <v>0</v>
      </c>
      <c r="W434" s="12">
        <v>32</v>
      </c>
      <c r="X434" s="12">
        <v>0</v>
      </c>
      <c r="Y434" s="12">
        <v>46</v>
      </c>
      <c r="Z434" s="12">
        <v>19</v>
      </c>
      <c r="AA434" s="12">
        <v>422</v>
      </c>
      <c r="AB434" s="12">
        <v>0</v>
      </c>
      <c r="AC434" s="22">
        <v>487</v>
      </c>
      <c r="AD434" s="12">
        <v>422</v>
      </c>
      <c r="AE434" s="12">
        <v>472</v>
      </c>
      <c r="AF434" s="29">
        <v>0</v>
      </c>
      <c r="AG434" s="12">
        <v>0</v>
      </c>
      <c r="AH434" s="12">
        <v>365</v>
      </c>
      <c r="AI434" s="162" t="s">
        <v>264</v>
      </c>
      <c r="AJ434" s="13" t="s">
        <v>119</v>
      </c>
      <c r="AK434" s="12">
        <v>448</v>
      </c>
      <c r="AL434" s="12">
        <v>259</v>
      </c>
      <c r="AM434" s="12">
        <v>124</v>
      </c>
      <c r="AN434" s="12">
        <v>25</v>
      </c>
      <c r="AO434" s="12">
        <v>46</v>
      </c>
      <c r="AP434" s="12">
        <v>409</v>
      </c>
      <c r="AQ434" s="12">
        <v>151</v>
      </c>
      <c r="AR434" s="12">
        <v>135</v>
      </c>
      <c r="AS434" s="135"/>
      <c r="AT434" s="139" t="s">
        <v>264</v>
      </c>
      <c r="AU434" s="139" t="s">
        <v>4542</v>
      </c>
      <c r="AV434" s="139">
        <v>696</v>
      </c>
    </row>
    <row r="435" spans="1:48">
      <c r="A435" s="162"/>
      <c r="B435" s="13" t="s">
        <v>120</v>
      </c>
      <c r="C435" s="12">
        <v>0</v>
      </c>
      <c r="D435" s="12">
        <v>0</v>
      </c>
      <c r="E435" s="12">
        <v>65</v>
      </c>
      <c r="F435" s="12">
        <v>27</v>
      </c>
      <c r="G435" s="12">
        <v>161</v>
      </c>
      <c r="H435" s="12">
        <v>80</v>
      </c>
      <c r="I435" s="12">
        <v>245</v>
      </c>
      <c r="J435" s="12">
        <v>123</v>
      </c>
      <c r="K435" s="29">
        <v>471</v>
      </c>
      <c r="L435" s="29">
        <v>230</v>
      </c>
      <c r="M435" s="12">
        <v>1</v>
      </c>
      <c r="N435" s="12">
        <v>2</v>
      </c>
      <c r="O435" s="12">
        <v>5</v>
      </c>
      <c r="P435" s="12">
        <v>7</v>
      </c>
      <c r="Q435" s="29">
        <v>15</v>
      </c>
      <c r="R435" s="162"/>
      <c r="S435" s="13" t="s">
        <v>120</v>
      </c>
      <c r="T435" s="29">
        <v>13</v>
      </c>
      <c r="U435" s="12">
        <v>4</v>
      </c>
      <c r="V435" s="12">
        <v>0</v>
      </c>
      <c r="W435" s="12">
        <v>2</v>
      </c>
      <c r="X435" s="12">
        <v>0</v>
      </c>
      <c r="Y435" s="12">
        <v>4</v>
      </c>
      <c r="Z435" s="12">
        <v>0</v>
      </c>
      <c r="AA435" s="12">
        <v>12</v>
      </c>
      <c r="AB435" s="12">
        <v>0</v>
      </c>
      <c r="AC435" s="22">
        <v>16</v>
      </c>
      <c r="AD435" s="12">
        <v>14</v>
      </c>
      <c r="AE435" s="12">
        <v>16</v>
      </c>
      <c r="AF435" s="29">
        <v>0</v>
      </c>
      <c r="AG435" s="12">
        <v>0</v>
      </c>
      <c r="AH435" s="12">
        <v>7</v>
      </c>
      <c r="AI435" s="162"/>
      <c r="AJ435" s="13" t="s">
        <v>120</v>
      </c>
      <c r="AK435" s="12">
        <v>88</v>
      </c>
      <c r="AL435" s="12">
        <v>32</v>
      </c>
      <c r="AM435" s="12">
        <v>11</v>
      </c>
      <c r="AN435" s="12">
        <v>0</v>
      </c>
      <c r="AO435" s="12">
        <v>7</v>
      </c>
      <c r="AP435" s="12">
        <v>12</v>
      </c>
      <c r="AQ435" s="12">
        <v>13</v>
      </c>
      <c r="AR435" s="12">
        <v>12</v>
      </c>
      <c r="AS435" s="135"/>
      <c r="AT435" s="139" t="s">
        <v>264</v>
      </c>
      <c r="AU435" s="139" t="s">
        <v>4543</v>
      </c>
      <c r="AV435" s="139">
        <v>110</v>
      </c>
    </row>
    <row r="436" spans="1:48">
      <c r="A436" s="162"/>
      <c r="B436" s="34" t="s">
        <v>102</v>
      </c>
      <c r="C436" s="35">
        <v>55</v>
      </c>
      <c r="D436" s="35">
        <v>30</v>
      </c>
      <c r="E436" s="35">
        <v>860</v>
      </c>
      <c r="F436" s="35">
        <v>422</v>
      </c>
      <c r="G436" s="35">
        <v>3064</v>
      </c>
      <c r="H436" s="35">
        <v>1561</v>
      </c>
      <c r="I436" s="35">
        <v>9181</v>
      </c>
      <c r="J436" s="35">
        <v>4697</v>
      </c>
      <c r="K436" s="35">
        <v>13160</v>
      </c>
      <c r="L436" s="35">
        <v>6710</v>
      </c>
      <c r="M436" s="35">
        <v>2</v>
      </c>
      <c r="N436" s="35">
        <v>69</v>
      </c>
      <c r="O436" s="35">
        <v>159</v>
      </c>
      <c r="P436" s="35">
        <v>377</v>
      </c>
      <c r="Q436" s="35">
        <v>607</v>
      </c>
      <c r="R436" s="162"/>
      <c r="S436" s="34" t="s">
        <v>102</v>
      </c>
      <c r="T436" s="35">
        <v>421</v>
      </c>
      <c r="U436" s="35">
        <v>190</v>
      </c>
      <c r="V436" s="35">
        <v>0</v>
      </c>
      <c r="W436" s="35">
        <v>34</v>
      </c>
      <c r="X436" s="35">
        <v>0</v>
      </c>
      <c r="Y436" s="35">
        <v>50</v>
      </c>
      <c r="Z436" s="35">
        <v>19</v>
      </c>
      <c r="AA436" s="35">
        <v>434</v>
      </c>
      <c r="AB436" s="35">
        <v>0</v>
      </c>
      <c r="AC436" s="35">
        <v>503</v>
      </c>
      <c r="AD436" s="35">
        <v>436</v>
      </c>
      <c r="AE436" s="35">
        <v>488</v>
      </c>
      <c r="AF436" s="35">
        <v>0</v>
      </c>
      <c r="AG436" s="35">
        <v>0</v>
      </c>
      <c r="AH436" s="35">
        <v>372</v>
      </c>
      <c r="AI436" s="162"/>
      <c r="AJ436" s="34" t="s">
        <v>102</v>
      </c>
      <c r="AK436" s="35">
        <v>536</v>
      </c>
      <c r="AL436" s="35">
        <v>291</v>
      </c>
      <c r="AM436" s="35">
        <v>135</v>
      </c>
      <c r="AN436" s="35">
        <v>25</v>
      </c>
      <c r="AO436" s="35">
        <v>53</v>
      </c>
      <c r="AP436" s="35">
        <v>421</v>
      </c>
      <c r="AQ436" s="35">
        <v>164</v>
      </c>
      <c r="AR436" s="35">
        <v>147</v>
      </c>
      <c r="AS436" s="135"/>
      <c r="AT436" s="139" t="s">
        <v>264</v>
      </c>
      <c r="AU436" s="139" t="s">
        <v>4544</v>
      </c>
      <c r="AV436" s="139">
        <v>806</v>
      </c>
    </row>
    <row r="437" spans="1:48">
      <c r="A437" s="162" t="s">
        <v>265</v>
      </c>
      <c r="B437" s="13" t="s">
        <v>119</v>
      </c>
      <c r="C437" s="12">
        <v>0</v>
      </c>
      <c r="D437" s="12">
        <v>0</v>
      </c>
      <c r="E437" s="12">
        <v>912</v>
      </c>
      <c r="F437" s="12">
        <v>507</v>
      </c>
      <c r="G437" s="12">
        <v>1935</v>
      </c>
      <c r="H437" s="12">
        <v>1018</v>
      </c>
      <c r="I437" s="12">
        <v>3828</v>
      </c>
      <c r="J437" s="12">
        <v>2012</v>
      </c>
      <c r="K437" s="29">
        <v>6675</v>
      </c>
      <c r="L437" s="29">
        <v>3537</v>
      </c>
      <c r="M437" s="12">
        <v>0</v>
      </c>
      <c r="N437" s="12">
        <v>98</v>
      </c>
      <c r="O437" s="12">
        <v>134</v>
      </c>
      <c r="P437" s="12">
        <v>209</v>
      </c>
      <c r="Q437" s="29">
        <v>441</v>
      </c>
      <c r="R437" s="162" t="s">
        <v>265</v>
      </c>
      <c r="S437" s="13" t="s">
        <v>119</v>
      </c>
      <c r="T437" s="29">
        <v>180</v>
      </c>
      <c r="U437" s="12">
        <v>4</v>
      </c>
      <c r="V437" s="12">
        <v>0</v>
      </c>
      <c r="W437" s="12">
        <v>48</v>
      </c>
      <c r="X437" s="12">
        <v>0</v>
      </c>
      <c r="Y437" s="12">
        <v>15</v>
      </c>
      <c r="Z437" s="12">
        <v>2</v>
      </c>
      <c r="AA437" s="12">
        <v>254</v>
      </c>
      <c r="AB437" s="12">
        <v>0</v>
      </c>
      <c r="AC437" s="22">
        <v>271</v>
      </c>
      <c r="AD437" s="12">
        <v>193</v>
      </c>
      <c r="AE437" s="12">
        <v>238</v>
      </c>
      <c r="AF437" s="29">
        <v>208</v>
      </c>
      <c r="AG437" s="12">
        <v>26</v>
      </c>
      <c r="AH437" s="12">
        <v>215</v>
      </c>
      <c r="AI437" s="162" t="s">
        <v>265</v>
      </c>
      <c r="AJ437" s="13" t="s">
        <v>119</v>
      </c>
      <c r="AK437" s="12">
        <v>136</v>
      </c>
      <c r="AL437" s="12">
        <v>42</v>
      </c>
      <c r="AM437" s="12">
        <v>618</v>
      </c>
      <c r="AN437" s="12">
        <v>66</v>
      </c>
      <c r="AO437" s="12">
        <v>7</v>
      </c>
      <c r="AP437" s="12">
        <v>194</v>
      </c>
      <c r="AQ437" s="12">
        <v>130</v>
      </c>
      <c r="AR437" s="12">
        <v>137</v>
      </c>
      <c r="AS437" s="135"/>
      <c r="AT437" s="139" t="s">
        <v>265</v>
      </c>
      <c r="AU437" s="139" t="s">
        <v>4545</v>
      </c>
      <c r="AV437" s="139">
        <v>1372</v>
      </c>
    </row>
    <row r="438" spans="1:48">
      <c r="A438" s="162"/>
      <c r="B438" s="13" t="s">
        <v>120</v>
      </c>
      <c r="C438" s="12">
        <v>0</v>
      </c>
      <c r="D438" s="12">
        <v>0</v>
      </c>
      <c r="E438" s="12">
        <v>26</v>
      </c>
      <c r="F438" s="12">
        <v>10</v>
      </c>
      <c r="G438" s="12">
        <v>42</v>
      </c>
      <c r="H438" s="12">
        <v>23</v>
      </c>
      <c r="I438" s="12">
        <v>84</v>
      </c>
      <c r="J438" s="12">
        <v>46</v>
      </c>
      <c r="K438" s="29">
        <v>152</v>
      </c>
      <c r="L438" s="29">
        <v>79</v>
      </c>
      <c r="M438" s="12">
        <v>0</v>
      </c>
      <c r="N438" s="12">
        <v>2</v>
      </c>
      <c r="O438" s="12">
        <v>2</v>
      </c>
      <c r="P438" s="12">
        <v>3</v>
      </c>
      <c r="Q438" s="29">
        <v>7</v>
      </c>
      <c r="R438" s="162"/>
      <c r="S438" s="13" t="s">
        <v>120</v>
      </c>
      <c r="T438" s="29">
        <v>3</v>
      </c>
      <c r="U438" s="12">
        <v>0</v>
      </c>
      <c r="V438" s="12">
        <v>0</v>
      </c>
      <c r="W438" s="12">
        <v>0</v>
      </c>
      <c r="X438" s="12">
        <v>0</v>
      </c>
      <c r="Y438" s="12">
        <v>2</v>
      </c>
      <c r="Z438" s="12">
        <v>0</v>
      </c>
      <c r="AA438" s="12">
        <v>6</v>
      </c>
      <c r="AB438" s="12">
        <v>0</v>
      </c>
      <c r="AC438" s="22">
        <v>8</v>
      </c>
      <c r="AD438" s="12">
        <v>8</v>
      </c>
      <c r="AE438" s="12">
        <v>8</v>
      </c>
      <c r="AF438" s="29">
        <v>3</v>
      </c>
      <c r="AG438" s="12">
        <v>1</v>
      </c>
      <c r="AH438" s="12">
        <v>3</v>
      </c>
      <c r="AI438" s="162"/>
      <c r="AJ438" s="13" t="s">
        <v>120</v>
      </c>
      <c r="AK438" s="12">
        <v>0</v>
      </c>
      <c r="AL438" s="12">
        <v>0</v>
      </c>
      <c r="AM438" s="12">
        <v>0</v>
      </c>
      <c r="AN438" s="12">
        <v>0</v>
      </c>
      <c r="AO438" s="12">
        <v>0</v>
      </c>
      <c r="AP438" s="12">
        <v>3</v>
      </c>
      <c r="AQ438" s="12">
        <v>3</v>
      </c>
      <c r="AR438" s="12">
        <v>3</v>
      </c>
      <c r="AS438" s="135"/>
      <c r="AT438" s="139" t="s">
        <v>265</v>
      </c>
      <c r="AU438" s="139" t="s">
        <v>4546</v>
      </c>
      <c r="AV438" s="139">
        <v>0</v>
      </c>
    </row>
    <row r="439" spans="1:48">
      <c r="A439" s="162"/>
      <c r="B439" s="34" t="s">
        <v>102</v>
      </c>
      <c r="C439" s="35">
        <v>0</v>
      </c>
      <c r="D439" s="35">
        <v>0</v>
      </c>
      <c r="E439" s="35">
        <v>938</v>
      </c>
      <c r="F439" s="35">
        <v>517</v>
      </c>
      <c r="G439" s="35">
        <v>1977</v>
      </c>
      <c r="H439" s="35">
        <v>1041</v>
      </c>
      <c r="I439" s="35">
        <v>3912</v>
      </c>
      <c r="J439" s="35">
        <v>2058</v>
      </c>
      <c r="K439" s="35">
        <v>6827</v>
      </c>
      <c r="L439" s="35">
        <v>3616</v>
      </c>
      <c r="M439" s="35">
        <v>0</v>
      </c>
      <c r="N439" s="35">
        <v>100</v>
      </c>
      <c r="O439" s="35">
        <v>136</v>
      </c>
      <c r="P439" s="35">
        <v>212</v>
      </c>
      <c r="Q439" s="35">
        <v>448</v>
      </c>
      <c r="R439" s="162"/>
      <c r="S439" s="34" t="s">
        <v>102</v>
      </c>
      <c r="T439" s="35">
        <v>183</v>
      </c>
      <c r="U439" s="35">
        <v>4</v>
      </c>
      <c r="V439" s="35">
        <v>0</v>
      </c>
      <c r="W439" s="35">
        <v>48</v>
      </c>
      <c r="X439" s="35">
        <v>0</v>
      </c>
      <c r="Y439" s="35">
        <v>17</v>
      </c>
      <c r="Z439" s="35">
        <v>2</v>
      </c>
      <c r="AA439" s="35">
        <v>260</v>
      </c>
      <c r="AB439" s="35">
        <v>0</v>
      </c>
      <c r="AC439" s="35">
        <v>279</v>
      </c>
      <c r="AD439" s="35">
        <v>201</v>
      </c>
      <c r="AE439" s="35">
        <v>246</v>
      </c>
      <c r="AF439" s="35">
        <v>211</v>
      </c>
      <c r="AG439" s="35">
        <v>27</v>
      </c>
      <c r="AH439" s="35">
        <v>218</v>
      </c>
      <c r="AI439" s="162"/>
      <c r="AJ439" s="34" t="s">
        <v>102</v>
      </c>
      <c r="AK439" s="35">
        <v>136</v>
      </c>
      <c r="AL439" s="35">
        <v>42</v>
      </c>
      <c r="AM439" s="35">
        <v>618</v>
      </c>
      <c r="AN439" s="35">
        <v>66</v>
      </c>
      <c r="AO439" s="35">
        <v>7</v>
      </c>
      <c r="AP439" s="35">
        <v>197</v>
      </c>
      <c r="AQ439" s="35">
        <v>133</v>
      </c>
      <c r="AR439" s="35">
        <v>140</v>
      </c>
      <c r="AS439" s="135"/>
      <c r="AT439" s="139" t="s">
        <v>265</v>
      </c>
      <c r="AU439" s="139" t="s">
        <v>4547</v>
      </c>
      <c r="AV439" s="139">
        <v>1372</v>
      </c>
    </row>
    <row r="440" spans="1:48">
      <c r="A440" s="11" t="s">
        <v>266</v>
      </c>
      <c r="B440" s="13"/>
      <c r="C440" s="30"/>
      <c r="D440" s="30"/>
      <c r="E440" s="30"/>
      <c r="F440" s="30"/>
      <c r="G440" s="30"/>
      <c r="H440" s="30"/>
      <c r="I440" s="30"/>
      <c r="J440" s="30"/>
      <c r="K440" s="11"/>
      <c r="L440" s="11"/>
      <c r="M440" s="30"/>
      <c r="N440" s="30"/>
      <c r="O440" s="30"/>
      <c r="P440" s="30"/>
      <c r="Q440" s="11"/>
      <c r="R440" s="11" t="s">
        <v>266</v>
      </c>
      <c r="S440" s="13"/>
      <c r="T440" s="23"/>
      <c r="U440" s="23"/>
      <c r="V440" s="23"/>
      <c r="W440" s="23"/>
      <c r="X440" s="23"/>
      <c r="Y440" s="23"/>
      <c r="Z440" s="23"/>
      <c r="AA440" s="23"/>
      <c r="AB440" s="23"/>
      <c r="AC440" s="26"/>
      <c r="AD440" s="23"/>
      <c r="AE440" s="23"/>
      <c r="AF440" s="26"/>
      <c r="AG440" s="23"/>
      <c r="AH440" s="26"/>
      <c r="AI440" s="11" t="s">
        <v>266</v>
      </c>
      <c r="AJ440" s="13"/>
      <c r="AK440" s="30"/>
      <c r="AL440" s="30"/>
      <c r="AM440" s="30"/>
      <c r="AN440" s="30"/>
      <c r="AO440" s="30"/>
      <c r="AP440" s="30"/>
      <c r="AQ440" s="30"/>
      <c r="AR440" s="30"/>
      <c r="AS440" s="135"/>
      <c r="AT440" s="139" t="s">
        <v>266</v>
      </c>
      <c r="AU440" s="139" t="s">
        <v>266</v>
      </c>
      <c r="AV440" s="139">
        <v>0</v>
      </c>
    </row>
    <row r="441" spans="1:48" ht="14.45" customHeight="1">
      <c r="A441" s="162" t="s">
        <v>5</v>
      </c>
      <c r="B441" s="13" t="s">
        <v>119</v>
      </c>
      <c r="C441" s="12">
        <v>0</v>
      </c>
      <c r="D441" s="12">
        <v>0</v>
      </c>
      <c r="E441" s="12">
        <v>159</v>
      </c>
      <c r="F441" s="12">
        <v>92</v>
      </c>
      <c r="G441" s="12">
        <v>533</v>
      </c>
      <c r="H441" s="12">
        <v>276</v>
      </c>
      <c r="I441" s="12">
        <v>1440</v>
      </c>
      <c r="J441" s="12">
        <v>750</v>
      </c>
      <c r="K441" s="29">
        <v>2132</v>
      </c>
      <c r="L441" s="29">
        <v>1118</v>
      </c>
      <c r="M441" s="12">
        <v>0</v>
      </c>
      <c r="N441" s="12">
        <v>9</v>
      </c>
      <c r="O441" s="12">
        <v>29</v>
      </c>
      <c r="P441" s="12">
        <v>63</v>
      </c>
      <c r="Q441" s="29">
        <v>101</v>
      </c>
      <c r="R441" s="162" t="s">
        <v>5</v>
      </c>
      <c r="S441" s="13" t="s">
        <v>119</v>
      </c>
      <c r="T441" s="29">
        <v>76</v>
      </c>
      <c r="U441" s="12">
        <v>59</v>
      </c>
      <c r="V441" s="12">
        <v>0</v>
      </c>
      <c r="W441" s="12">
        <v>8</v>
      </c>
      <c r="X441" s="12">
        <v>2</v>
      </c>
      <c r="Y441" s="12">
        <v>9</v>
      </c>
      <c r="Z441" s="12">
        <v>5</v>
      </c>
      <c r="AA441" s="12">
        <v>71</v>
      </c>
      <c r="AB441" s="12">
        <v>0</v>
      </c>
      <c r="AC441" s="22">
        <v>87</v>
      </c>
      <c r="AD441" s="12">
        <v>75</v>
      </c>
      <c r="AE441" s="12">
        <v>79</v>
      </c>
      <c r="AF441" s="29">
        <v>5</v>
      </c>
      <c r="AG441" s="12">
        <v>3</v>
      </c>
      <c r="AH441" s="12">
        <v>67</v>
      </c>
      <c r="AI441" s="162" t="s">
        <v>5</v>
      </c>
      <c r="AJ441" s="13" t="s">
        <v>119</v>
      </c>
      <c r="AK441" s="12">
        <v>690</v>
      </c>
      <c r="AL441" s="12">
        <v>242</v>
      </c>
      <c r="AM441" s="12">
        <v>187</v>
      </c>
      <c r="AN441" s="12">
        <v>119</v>
      </c>
      <c r="AO441" s="12">
        <v>38</v>
      </c>
      <c r="AP441" s="12">
        <v>75</v>
      </c>
      <c r="AQ441" s="12">
        <v>62</v>
      </c>
      <c r="AR441" s="12">
        <v>62</v>
      </c>
      <c r="AS441" s="135"/>
      <c r="AT441" s="139" t="s">
        <v>5</v>
      </c>
      <c r="AU441" s="139" t="s">
        <v>4548</v>
      </c>
      <c r="AV441" s="139">
        <v>1064</v>
      </c>
    </row>
    <row r="442" spans="1:48">
      <c r="A442" s="162"/>
      <c r="B442" s="13" t="s">
        <v>120</v>
      </c>
      <c r="C442" s="12">
        <v>0</v>
      </c>
      <c r="D442" s="12">
        <v>0</v>
      </c>
      <c r="E442" s="12">
        <v>51</v>
      </c>
      <c r="F442" s="12">
        <v>28</v>
      </c>
      <c r="G442" s="12">
        <v>136</v>
      </c>
      <c r="H442" s="12">
        <v>76</v>
      </c>
      <c r="I442" s="12">
        <v>177</v>
      </c>
      <c r="J442" s="12">
        <v>79</v>
      </c>
      <c r="K442" s="29">
        <v>364</v>
      </c>
      <c r="L442" s="29">
        <v>183</v>
      </c>
      <c r="M442" s="12">
        <v>0</v>
      </c>
      <c r="N442" s="12">
        <v>2</v>
      </c>
      <c r="O442" s="12">
        <v>5</v>
      </c>
      <c r="P442" s="12">
        <v>6</v>
      </c>
      <c r="Q442" s="29">
        <v>13</v>
      </c>
      <c r="R442" s="162"/>
      <c r="S442" s="13" t="s">
        <v>120</v>
      </c>
      <c r="T442" s="29">
        <v>12</v>
      </c>
      <c r="U442" s="12">
        <v>11</v>
      </c>
      <c r="V442" s="12">
        <v>3</v>
      </c>
      <c r="W442" s="12">
        <v>0</v>
      </c>
      <c r="X442" s="12">
        <v>1</v>
      </c>
      <c r="Y442" s="12">
        <v>7</v>
      </c>
      <c r="Z442" s="12">
        <v>0</v>
      </c>
      <c r="AA442" s="12">
        <v>4</v>
      </c>
      <c r="AB442" s="12">
        <v>0</v>
      </c>
      <c r="AC442" s="22">
        <v>12</v>
      </c>
      <c r="AD442" s="12">
        <v>10</v>
      </c>
      <c r="AE442" s="12">
        <v>9</v>
      </c>
      <c r="AF442" s="29">
        <v>4</v>
      </c>
      <c r="AG442" s="12">
        <v>1</v>
      </c>
      <c r="AH442" s="12">
        <v>6</v>
      </c>
      <c r="AI442" s="162"/>
      <c r="AJ442" s="13" t="s">
        <v>120</v>
      </c>
      <c r="AK442" s="12">
        <v>18</v>
      </c>
      <c r="AL442" s="12">
        <v>18</v>
      </c>
      <c r="AM442" s="12">
        <v>83</v>
      </c>
      <c r="AN442" s="12">
        <v>3</v>
      </c>
      <c r="AO442" s="12">
        <v>8</v>
      </c>
      <c r="AP442" s="12">
        <v>10</v>
      </c>
      <c r="AQ442" s="12">
        <v>8</v>
      </c>
      <c r="AR442" s="12">
        <v>8</v>
      </c>
      <c r="AS442" s="135"/>
      <c r="AT442" s="139" t="s">
        <v>5</v>
      </c>
      <c r="AU442" s="139" t="s">
        <v>4549</v>
      </c>
      <c r="AV442" s="139">
        <v>184</v>
      </c>
    </row>
    <row r="443" spans="1:48">
      <c r="A443" s="162"/>
      <c r="B443" s="34" t="s">
        <v>102</v>
      </c>
      <c r="C443" s="35">
        <v>0</v>
      </c>
      <c r="D443" s="35">
        <v>0</v>
      </c>
      <c r="E443" s="35">
        <v>210</v>
      </c>
      <c r="F443" s="35">
        <v>120</v>
      </c>
      <c r="G443" s="35">
        <v>669</v>
      </c>
      <c r="H443" s="35">
        <v>352</v>
      </c>
      <c r="I443" s="35">
        <v>1617</v>
      </c>
      <c r="J443" s="35">
        <v>829</v>
      </c>
      <c r="K443" s="35">
        <v>2496</v>
      </c>
      <c r="L443" s="35">
        <v>1301</v>
      </c>
      <c r="M443" s="35">
        <v>0</v>
      </c>
      <c r="N443" s="35">
        <v>11</v>
      </c>
      <c r="O443" s="35">
        <v>34</v>
      </c>
      <c r="P443" s="35">
        <v>69</v>
      </c>
      <c r="Q443" s="35">
        <v>114</v>
      </c>
      <c r="R443" s="162"/>
      <c r="S443" s="34" t="s">
        <v>102</v>
      </c>
      <c r="T443" s="35">
        <v>88</v>
      </c>
      <c r="U443" s="35">
        <v>70</v>
      </c>
      <c r="V443" s="35">
        <v>3</v>
      </c>
      <c r="W443" s="35">
        <v>8</v>
      </c>
      <c r="X443" s="35">
        <v>3</v>
      </c>
      <c r="Y443" s="35">
        <v>16</v>
      </c>
      <c r="Z443" s="35">
        <v>5</v>
      </c>
      <c r="AA443" s="35">
        <v>75</v>
      </c>
      <c r="AB443" s="35">
        <v>0</v>
      </c>
      <c r="AC443" s="35">
        <v>99</v>
      </c>
      <c r="AD443" s="35">
        <v>85</v>
      </c>
      <c r="AE443" s="35">
        <v>88</v>
      </c>
      <c r="AF443" s="35">
        <v>9</v>
      </c>
      <c r="AG443" s="35">
        <v>4</v>
      </c>
      <c r="AH443" s="35">
        <v>73</v>
      </c>
      <c r="AI443" s="162"/>
      <c r="AJ443" s="34" t="s">
        <v>102</v>
      </c>
      <c r="AK443" s="35">
        <v>708</v>
      </c>
      <c r="AL443" s="35">
        <v>260</v>
      </c>
      <c r="AM443" s="35">
        <v>270</v>
      </c>
      <c r="AN443" s="35">
        <v>122</v>
      </c>
      <c r="AO443" s="35">
        <v>46</v>
      </c>
      <c r="AP443" s="35">
        <v>85</v>
      </c>
      <c r="AQ443" s="35">
        <v>70</v>
      </c>
      <c r="AR443" s="35">
        <v>70</v>
      </c>
      <c r="AS443" s="135"/>
      <c r="AT443" s="139" t="s">
        <v>5</v>
      </c>
      <c r="AU443" s="139" t="s">
        <v>4550</v>
      </c>
      <c r="AV443" s="139">
        <v>1248</v>
      </c>
    </row>
    <row r="444" spans="1:48" ht="14.45" customHeight="1">
      <c r="A444" s="162" t="s">
        <v>267</v>
      </c>
      <c r="B444" s="13" t="s">
        <v>119</v>
      </c>
      <c r="C444" s="12">
        <v>0</v>
      </c>
      <c r="D444" s="12">
        <v>0</v>
      </c>
      <c r="E444" s="12">
        <v>84</v>
      </c>
      <c r="F444" s="12">
        <v>48</v>
      </c>
      <c r="G444" s="12">
        <v>162</v>
      </c>
      <c r="H444" s="12">
        <v>84</v>
      </c>
      <c r="I444" s="12">
        <v>1057</v>
      </c>
      <c r="J444" s="12">
        <v>587</v>
      </c>
      <c r="K444" s="29">
        <v>1303</v>
      </c>
      <c r="L444" s="29">
        <v>719</v>
      </c>
      <c r="M444" s="12">
        <v>0</v>
      </c>
      <c r="N444" s="12">
        <v>8</v>
      </c>
      <c r="O444" s="12">
        <v>12</v>
      </c>
      <c r="P444" s="12">
        <v>43</v>
      </c>
      <c r="Q444" s="29">
        <v>63</v>
      </c>
      <c r="R444" s="162" t="s">
        <v>267</v>
      </c>
      <c r="S444" s="13" t="s">
        <v>119</v>
      </c>
      <c r="T444" s="29">
        <v>63</v>
      </c>
      <c r="U444" s="12">
        <v>34</v>
      </c>
      <c r="V444" s="12">
        <v>2</v>
      </c>
      <c r="W444" s="12">
        <v>4</v>
      </c>
      <c r="X444" s="12">
        <v>0</v>
      </c>
      <c r="Y444" s="12">
        <v>9</v>
      </c>
      <c r="Z444" s="12">
        <v>2</v>
      </c>
      <c r="AA444" s="12">
        <v>36</v>
      </c>
      <c r="AB444" s="12">
        <v>0</v>
      </c>
      <c r="AC444" s="22">
        <v>47</v>
      </c>
      <c r="AD444" s="12">
        <v>46</v>
      </c>
      <c r="AE444" s="12">
        <v>46</v>
      </c>
      <c r="AF444" s="29">
        <v>43</v>
      </c>
      <c r="AG444" s="12">
        <v>29</v>
      </c>
      <c r="AH444" s="12">
        <v>45</v>
      </c>
      <c r="AI444" s="162" t="s">
        <v>267</v>
      </c>
      <c r="AJ444" s="13" t="s">
        <v>119</v>
      </c>
      <c r="AK444" s="12">
        <v>428</v>
      </c>
      <c r="AL444" s="12">
        <v>159</v>
      </c>
      <c r="AM444" s="12">
        <v>172</v>
      </c>
      <c r="AN444" s="12">
        <v>36</v>
      </c>
      <c r="AO444" s="12">
        <v>21</v>
      </c>
      <c r="AP444" s="12">
        <v>46</v>
      </c>
      <c r="AQ444" s="12">
        <v>36</v>
      </c>
      <c r="AR444" s="12">
        <v>38</v>
      </c>
      <c r="AS444" s="135"/>
      <c r="AT444" s="139" t="s">
        <v>267</v>
      </c>
      <c r="AU444" s="139" t="s">
        <v>4551</v>
      </c>
      <c r="AV444" s="139">
        <v>772</v>
      </c>
    </row>
    <row r="445" spans="1:48">
      <c r="A445" s="162"/>
      <c r="B445" s="13" t="s">
        <v>120</v>
      </c>
      <c r="C445" s="12">
        <v>0</v>
      </c>
      <c r="D445" s="12">
        <v>0</v>
      </c>
      <c r="E445" s="12">
        <v>0</v>
      </c>
      <c r="F445" s="12">
        <v>0</v>
      </c>
      <c r="G445" s="12">
        <v>0</v>
      </c>
      <c r="H445" s="12">
        <v>0</v>
      </c>
      <c r="I445" s="12">
        <v>0</v>
      </c>
      <c r="J445" s="12">
        <v>0</v>
      </c>
      <c r="K445" s="29">
        <v>0</v>
      </c>
      <c r="L445" s="29">
        <v>0</v>
      </c>
      <c r="M445" s="12">
        <v>0</v>
      </c>
      <c r="N445" s="12">
        <v>0</v>
      </c>
      <c r="O445" s="12">
        <v>0</v>
      </c>
      <c r="P445" s="12">
        <v>0</v>
      </c>
      <c r="Q445" s="29">
        <v>0</v>
      </c>
      <c r="R445" s="162"/>
      <c r="S445" s="13" t="s">
        <v>120</v>
      </c>
      <c r="T445" s="29">
        <v>0</v>
      </c>
      <c r="U445" s="12">
        <v>0</v>
      </c>
      <c r="V445" s="12">
        <v>0</v>
      </c>
      <c r="W445" s="12">
        <v>0</v>
      </c>
      <c r="X445" s="12">
        <v>0</v>
      </c>
      <c r="Y445" s="12">
        <v>0</v>
      </c>
      <c r="Z445" s="12">
        <v>0</v>
      </c>
      <c r="AA445" s="12">
        <v>0</v>
      </c>
      <c r="AB445" s="12">
        <v>0</v>
      </c>
      <c r="AC445" s="22">
        <v>0</v>
      </c>
      <c r="AD445" s="12">
        <v>0</v>
      </c>
      <c r="AE445" s="12">
        <v>0</v>
      </c>
      <c r="AF445" s="29">
        <v>0</v>
      </c>
      <c r="AG445" s="12">
        <v>0</v>
      </c>
      <c r="AH445" s="12">
        <v>0</v>
      </c>
      <c r="AI445" s="162"/>
      <c r="AJ445" s="13" t="s">
        <v>120</v>
      </c>
      <c r="AK445" s="12">
        <v>0</v>
      </c>
      <c r="AL445" s="12">
        <v>0</v>
      </c>
      <c r="AM445" s="12">
        <v>0</v>
      </c>
      <c r="AN445" s="12">
        <v>0</v>
      </c>
      <c r="AO445" s="12">
        <v>0</v>
      </c>
      <c r="AP445" s="12">
        <v>0</v>
      </c>
      <c r="AQ445" s="12">
        <v>0</v>
      </c>
      <c r="AR445" s="12">
        <v>0</v>
      </c>
      <c r="AS445" s="135"/>
      <c r="AT445" s="139" t="s">
        <v>267</v>
      </c>
      <c r="AU445" s="139" t="s">
        <v>4552</v>
      </c>
      <c r="AV445" s="139">
        <v>0</v>
      </c>
    </row>
    <row r="446" spans="1:48">
      <c r="A446" s="162"/>
      <c r="B446" s="34" t="s">
        <v>102</v>
      </c>
      <c r="C446" s="35">
        <v>0</v>
      </c>
      <c r="D446" s="35">
        <v>0</v>
      </c>
      <c r="E446" s="35">
        <v>84</v>
      </c>
      <c r="F446" s="35">
        <v>48</v>
      </c>
      <c r="G446" s="35">
        <v>162</v>
      </c>
      <c r="H446" s="35">
        <v>84</v>
      </c>
      <c r="I446" s="35">
        <v>1057</v>
      </c>
      <c r="J446" s="35">
        <v>587</v>
      </c>
      <c r="K446" s="35">
        <v>1303</v>
      </c>
      <c r="L446" s="35">
        <v>719</v>
      </c>
      <c r="M446" s="35">
        <v>0</v>
      </c>
      <c r="N446" s="35">
        <v>8</v>
      </c>
      <c r="O446" s="35">
        <v>12</v>
      </c>
      <c r="P446" s="35">
        <v>43</v>
      </c>
      <c r="Q446" s="35">
        <v>63</v>
      </c>
      <c r="R446" s="162"/>
      <c r="S446" s="34" t="s">
        <v>102</v>
      </c>
      <c r="T446" s="35">
        <v>63</v>
      </c>
      <c r="U446" s="35">
        <v>34</v>
      </c>
      <c r="V446" s="35">
        <v>2</v>
      </c>
      <c r="W446" s="35">
        <v>4</v>
      </c>
      <c r="X446" s="35">
        <v>0</v>
      </c>
      <c r="Y446" s="35">
        <v>9</v>
      </c>
      <c r="Z446" s="35">
        <v>2</v>
      </c>
      <c r="AA446" s="35">
        <v>36</v>
      </c>
      <c r="AB446" s="35">
        <v>0</v>
      </c>
      <c r="AC446" s="35">
        <v>47</v>
      </c>
      <c r="AD446" s="35">
        <v>46</v>
      </c>
      <c r="AE446" s="35">
        <v>46</v>
      </c>
      <c r="AF446" s="35">
        <v>43</v>
      </c>
      <c r="AG446" s="35">
        <v>29</v>
      </c>
      <c r="AH446" s="35">
        <v>45</v>
      </c>
      <c r="AI446" s="162"/>
      <c r="AJ446" s="34" t="s">
        <v>102</v>
      </c>
      <c r="AK446" s="35">
        <v>428</v>
      </c>
      <c r="AL446" s="35">
        <v>159</v>
      </c>
      <c r="AM446" s="35">
        <v>172</v>
      </c>
      <c r="AN446" s="35">
        <v>36</v>
      </c>
      <c r="AO446" s="35">
        <v>21</v>
      </c>
      <c r="AP446" s="35">
        <v>46</v>
      </c>
      <c r="AQ446" s="35">
        <v>36</v>
      </c>
      <c r="AR446" s="35">
        <v>38</v>
      </c>
      <c r="AS446" s="135"/>
      <c r="AT446" s="139" t="s">
        <v>267</v>
      </c>
      <c r="AU446" s="139" t="s">
        <v>4553</v>
      </c>
      <c r="AV446" s="139">
        <v>772</v>
      </c>
    </row>
    <row r="447" spans="1:48">
      <c r="A447" s="162" t="s">
        <v>268</v>
      </c>
      <c r="B447" s="13" t="s">
        <v>119</v>
      </c>
      <c r="C447" s="12">
        <v>0</v>
      </c>
      <c r="D447" s="12">
        <v>0</v>
      </c>
      <c r="E447" s="12">
        <v>0</v>
      </c>
      <c r="F447" s="12">
        <v>0</v>
      </c>
      <c r="G447" s="12">
        <v>0</v>
      </c>
      <c r="H447" s="12">
        <v>0</v>
      </c>
      <c r="I447" s="12">
        <v>0</v>
      </c>
      <c r="J447" s="12">
        <v>0</v>
      </c>
      <c r="K447" s="29">
        <v>0</v>
      </c>
      <c r="L447" s="29">
        <v>0</v>
      </c>
      <c r="M447" s="12">
        <v>0</v>
      </c>
      <c r="N447" s="12">
        <v>0</v>
      </c>
      <c r="O447" s="12">
        <v>0</v>
      </c>
      <c r="P447" s="12">
        <v>0</v>
      </c>
      <c r="Q447" s="29">
        <v>0</v>
      </c>
      <c r="R447" s="162" t="s">
        <v>268</v>
      </c>
      <c r="S447" s="13" t="s">
        <v>119</v>
      </c>
      <c r="T447" s="29">
        <v>0</v>
      </c>
      <c r="U447" s="12">
        <v>0</v>
      </c>
      <c r="V447" s="12">
        <v>0</v>
      </c>
      <c r="W447" s="12">
        <v>0</v>
      </c>
      <c r="X447" s="12">
        <v>0</v>
      </c>
      <c r="Y447" s="12">
        <v>0</v>
      </c>
      <c r="Z447" s="12">
        <v>0</v>
      </c>
      <c r="AA447" s="12">
        <v>0</v>
      </c>
      <c r="AB447" s="12">
        <v>0</v>
      </c>
      <c r="AC447" s="22">
        <v>0</v>
      </c>
      <c r="AD447" s="12">
        <v>0</v>
      </c>
      <c r="AE447" s="12">
        <v>0</v>
      </c>
      <c r="AF447" s="29">
        <v>0</v>
      </c>
      <c r="AG447" s="12">
        <v>0</v>
      </c>
      <c r="AH447" s="12">
        <v>0</v>
      </c>
      <c r="AI447" s="162" t="s">
        <v>268</v>
      </c>
      <c r="AJ447" s="13" t="s">
        <v>119</v>
      </c>
      <c r="AK447" s="12">
        <v>0</v>
      </c>
      <c r="AL447" s="12">
        <v>0</v>
      </c>
      <c r="AM447" s="12">
        <v>0</v>
      </c>
      <c r="AN447" s="12">
        <v>0</v>
      </c>
      <c r="AO447" s="12">
        <v>0</v>
      </c>
      <c r="AP447" s="12">
        <v>0</v>
      </c>
      <c r="AQ447" s="12">
        <v>0</v>
      </c>
      <c r="AR447" s="12">
        <v>0</v>
      </c>
      <c r="AS447" s="135"/>
      <c r="AT447" s="139" t="s">
        <v>268</v>
      </c>
      <c r="AU447" s="139" t="s">
        <v>4554</v>
      </c>
      <c r="AV447" s="139">
        <v>0</v>
      </c>
    </row>
    <row r="448" spans="1:48">
      <c r="A448" s="162"/>
      <c r="B448" s="13" t="s">
        <v>120</v>
      </c>
      <c r="C448" s="12">
        <v>0</v>
      </c>
      <c r="D448" s="12">
        <v>0</v>
      </c>
      <c r="E448" s="12">
        <v>110</v>
      </c>
      <c r="F448" s="12">
        <v>62</v>
      </c>
      <c r="G448" s="12">
        <v>810</v>
      </c>
      <c r="H448" s="12">
        <v>406</v>
      </c>
      <c r="I448" s="12">
        <v>1767</v>
      </c>
      <c r="J448" s="12">
        <v>882</v>
      </c>
      <c r="K448" s="29">
        <v>2687</v>
      </c>
      <c r="L448" s="29">
        <v>1350</v>
      </c>
      <c r="M448" s="12">
        <v>0</v>
      </c>
      <c r="N448" s="12">
        <v>5</v>
      </c>
      <c r="O448" s="12">
        <v>28</v>
      </c>
      <c r="P448" s="12">
        <v>55</v>
      </c>
      <c r="Q448" s="29">
        <v>88</v>
      </c>
      <c r="R448" s="162"/>
      <c r="S448" s="13" t="s">
        <v>120</v>
      </c>
      <c r="T448" s="29">
        <v>57</v>
      </c>
      <c r="U448" s="12">
        <v>33</v>
      </c>
      <c r="V448" s="12">
        <v>24</v>
      </c>
      <c r="W448" s="12">
        <v>8</v>
      </c>
      <c r="X448" s="12">
        <v>0</v>
      </c>
      <c r="Y448" s="12">
        <v>40</v>
      </c>
      <c r="Z448" s="12">
        <v>8</v>
      </c>
      <c r="AA448" s="12">
        <v>33</v>
      </c>
      <c r="AB448" s="12">
        <v>0</v>
      </c>
      <c r="AC448" s="22">
        <v>81</v>
      </c>
      <c r="AD448" s="12">
        <v>71</v>
      </c>
      <c r="AE448" s="12">
        <v>81</v>
      </c>
      <c r="AF448" s="29">
        <v>5</v>
      </c>
      <c r="AG448" s="12">
        <v>3</v>
      </c>
      <c r="AH448" s="12">
        <v>51</v>
      </c>
      <c r="AI448" s="162"/>
      <c r="AJ448" s="13" t="s">
        <v>120</v>
      </c>
      <c r="AK448" s="12">
        <v>1075</v>
      </c>
      <c r="AL448" s="12">
        <v>353</v>
      </c>
      <c r="AM448" s="12">
        <v>295</v>
      </c>
      <c r="AN448" s="12">
        <v>32</v>
      </c>
      <c r="AO448" s="12">
        <v>51</v>
      </c>
      <c r="AP448" s="12">
        <v>69</v>
      </c>
      <c r="AQ448" s="12">
        <v>59</v>
      </c>
      <c r="AR448" s="12">
        <v>61</v>
      </c>
      <c r="AS448" s="135"/>
      <c r="AT448" s="139" t="s">
        <v>268</v>
      </c>
      <c r="AU448" s="139" t="s">
        <v>4555</v>
      </c>
      <c r="AV448" s="139">
        <v>1665</v>
      </c>
    </row>
    <row r="449" spans="1:48">
      <c r="A449" s="162"/>
      <c r="B449" s="34" t="s">
        <v>102</v>
      </c>
      <c r="C449" s="35">
        <v>0</v>
      </c>
      <c r="D449" s="35">
        <v>0</v>
      </c>
      <c r="E449" s="35">
        <v>110</v>
      </c>
      <c r="F449" s="35">
        <v>62</v>
      </c>
      <c r="G449" s="35">
        <v>810</v>
      </c>
      <c r="H449" s="35">
        <v>406</v>
      </c>
      <c r="I449" s="35">
        <v>1767</v>
      </c>
      <c r="J449" s="35">
        <v>882</v>
      </c>
      <c r="K449" s="35">
        <v>2687</v>
      </c>
      <c r="L449" s="35">
        <v>1350</v>
      </c>
      <c r="M449" s="35">
        <v>0</v>
      </c>
      <c r="N449" s="35">
        <v>5</v>
      </c>
      <c r="O449" s="35">
        <v>28</v>
      </c>
      <c r="P449" s="35">
        <v>55</v>
      </c>
      <c r="Q449" s="35">
        <v>88</v>
      </c>
      <c r="R449" s="162"/>
      <c r="S449" s="34" t="s">
        <v>102</v>
      </c>
      <c r="T449" s="35">
        <v>57</v>
      </c>
      <c r="U449" s="35">
        <v>33</v>
      </c>
      <c r="V449" s="35">
        <v>24</v>
      </c>
      <c r="W449" s="35">
        <v>8</v>
      </c>
      <c r="X449" s="35">
        <v>0</v>
      </c>
      <c r="Y449" s="35">
        <v>40</v>
      </c>
      <c r="Z449" s="35">
        <v>8</v>
      </c>
      <c r="AA449" s="35">
        <v>33</v>
      </c>
      <c r="AB449" s="35">
        <v>0</v>
      </c>
      <c r="AC449" s="35">
        <v>81</v>
      </c>
      <c r="AD449" s="35">
        <v>71</v>
      </c>
      <c r="AE449" s="35">
        <v>81</v>
      </c>
      <c r="AF449" s="35">
        <v>5</v>
      </c>
      <c r="AG449" s="35">
        <v>3</v>
      </c>
      <c r="AH449" s="35">
        <v>51</v>
      </c>
      <c r="AI449" s="162"/>
      <c r="AJ449" s="34" t="s">
        <v>102</v>
      </c>
      <c r="AK449" s="35">
        <v>1075</v>
      </c>
      <c r="AL449" s="35">
        <v>353</v>
      </c>
      <c r="AM449" s="35">
        <v>295</v>
      </c>
      <c r="AN449" s="35">
        <v>32</v>
      </c>
      <c r="AO449" s="35">
        <v>51</v>
      </c>
      <c r="AP449" s="35">
        <v>69</v>
      </c>
      <c r="AQ449" s="35">
        <v>59</v>
      </c>
      <c r="AR449" s="35">
        <v>61</v>
      </c>
      <c r="AS449" s="135"/>
      <c r="AT449" s="139" t="s">
        <v>268</v>
      </c>
      <c r="AU449" s="139" t="s">
        <v>4556</v>
      </c>
      <c r="AV449" s="139">
        <v>1665</v>
      </c>
    </row>
    <row r="450" spans="1:48">
      <c r="A450" s="162" t="s">
        <v>269</v>
      </c>
      <c r="B450" s="13" t="s">
        <v>119</v>
      </c>
      <c r="C450" s="12">
        <v>0</v>
      </c>
      <c r="D450" s="12">
        <v>0</v>
      </c>
      <c r="E450" s="12">
        <v>0</v>
      </c>
      <c r="F450" s="12">
        <v>0</v>
      </c>
      <c r="G450" s="12">
        <v>0</v>
      </c>
      <c r="H450" s="12">
        <v>0</v>
      </c>
      <c r="I450" s="12">
        <v>2928</v>
      </c>
      <c r="J450" s="12">
        <v>1509</v>
      </c>
      <c r="K450" s="29">
        <v>2928</v>
      </c>
      <c r="L450" s="29">
        <v>1509</v>
      </c>
      <c r="M450" s="12">
        <v>0</v>
      </c>
      <c r="N450" s="12">
        <v>0</v>
      </c>
      <c r="O450" s="12">
        <v>0</v>
      </c>
      <c r="P450" s="12">
        <v>119</v>
      </c>
      <c r="Q450" s="29">
        <v>119</v>
      </c>
      <c r="R450" s="162" t="s">
        <v>269</v>
      </c>
      <c r="S450" s="13" t="s">
        <v>119</v>
      </c>
      <c r="T450" s="29">
        <v>122</v>
      </c>
      <c r="U450" s="12">
        <v>115</v>
      </c>
      <c r="V450" s="12">
        <v>0</v>
      </c>
      <c r="W450" s="12">
        <v>0</v>
      </c>
      <c r="X450" s="12">
        <v>0</v>
      </c>
      <c r="Y450" s="12">
        <v>47</v>
      </c>
      <c r="Z450" s="12">
        <v>26</v>
      </c>
      <c r="AA450" s="12">
        <v>49</v>
      </c>
      <c r="AB450" s="12">
        <v>0</v>
      </c>
      <c r="AC450" s="22">
        <v>122</v>
      </c>
      <c r="AD450" s="12">
        <v>98</v>
      </c>
      <c r="AE450" s="12">
        <v>112</v>
      </c>
      <c r="AF450" s="29">
        <v>0</v>
      </c>
      <c r="AG450" s="12">
        <v>0</v>
      </c>
      <c r="AH450" s="12">
        <v>117</v>
      </c>
      <c r="AI450" s="162" t="s">
        <v>269</v>
      </c>
      <c r="AJ450" s="13" t="s">
        <v>119</v>
      </c>
      <c r="AK450" s="12">
        <v>772</v>
      </c>
      <c r="AL450" s="12">
        <v>305</v>
      </c>
      <c r="AM450" s="12">
        <v>658</v>
      </c>
      <c r="AN450" s="12">
        <v>136</v>
      </c>
      <c r="AO450" s="12">
        <v>77</v>
      </c>
      <c r="AP450" s="12">
        <v>129</v>
      </c>
      <c r="AQ450" s="12">
        <v>107</v>
      </c>
      <c r="AR450" s="12">
        <v>108</v>
      </c>
      <c r="AS450" s="135"/>
      <c r="AT450" s="139" t="s">
        <v>269</v>
      </c>
      <c r="AU450" s="139" t="s">
        <v>4557</v>
      </c>
      <c r="AV450" s="139">
        <v>2088</v>
      </c>
    </row>
    <row r="451" spans="1:48">
      <c r="A451" s="162"/>
      <c r="B451" s="13" t="s">
        <v>120</v>
      </c>
      <c r="C451" s="12">
        <v>0</v>
      </c>
      <c r="D451" s="12">
        <v>0</v>
      </c>
      <c r="E451" s="12">
        <v>0</v>
      </c>
      <c r="F451" s="12">
        <v>0</v>
      </c>
      <c r="G451" s="12">
        <v>0</v>
      </c>
      <c r="H451" s="12">
        <v>0</v>
      </c>
      <c r="I451" s="12">
        <v>0</v>
      </c>
      <c r="J451" s="12">
        <v>0</v>
      </c>
      <c r="K451" s="29">
        <v>0</v>
      </c>
      <c r="L451" s="29">
        <v>0</v>
      </c>
      <c r="M451" s="12">
        <v>0</v>
      </c>
      <c r="N451" s="12">
        <v>0</v>
      </c>
      <c r="O451" s="12">
        <v>0</v>
      </c>
      <c r="P451" s="12">
        <v>0</v>
      </c>
      <c r="Q451" s="29">
        <v>0</v>
      </c>
      <c r="R451" s="162"/>
      <c r="S451" s="13" t="s">
        <v>120</v>
      </c>
      <c r="T451" s="29">
        <v>0</v>
      </c>
      <c r="U451" s="12">
        <v>0</v>
      </c>
      <c r="V451" s="12">
        <v>0</v>
      </c>
      <c r="W451" s="12">
        <v>0</v>
      </c>
      <c r="X451" s="12">
        <v>0</v>
      </c>
      <c r="Y451" s="12">
        <v>0</v>
      </c>
      <c r="Z451" s="12">
        <v>0</v>
      </c>
      <c r="AA451" s="12">
        <v>0</v>
      </c>
      <c r="AB451" s="12">
        <v>0</v>
      </c>
      <c r="AC451" s="22">
        <v>0</v>
      </c>
      <c r="AD451" s="12">
        <v>0</v>
      </c>
      <c r="AE451" s="12">
        <v>0</v>
      </c>
      <c r="AF451" s="29">
        <v>0</v>
      </c>
      <c r="AG451" s="12">
        <v>0</v>
      </c>
      <c r="AH451" s="12">
        <v>0</v>
      </c>
      <c r="AI451" s="162"/>
      <c r="AJ451" s="13" t="s">
        <v>120</v>
      </c>
      <c r="AK451" s="12">
        <v>0</v>
      </c>
      <c r="AL451" s="12">
        <v>0</v>
      </c>
      <c r="AM451" s="12">
        <v>0</v>
      </c>
      <c r="AN451" s="12">
        <v>0</v>
      </c>
      <c r="AO451" s="12">
        <v>0</v>
      </c>
      <c r="AP451" s="12">
        <v>0</v>
      </c>
      <c r="AQ451" s="12">
        <v>0</v>
      </c>
      <c r="AR451" s="12">
        <v>0</v>
      </c>
      <c r="AS451" s="135"/>
      <c r="AT451" s="139" t="s">
        <v>269</v>
      </c>
      <c r="AU451" s="139" t="s">
        <v>4558</v>
      </c>
      <c r="AV451" s="139">
        <v>0</v>
      </c>
    </row>
    <row r="452" spans="1:48">
      <c r="A452" s="162"/>
      <c r="B452" s="34" t="s">
        <v>102</v>
      </c>
      <c r="C452" s="35">
        <v>0</v>
      </c>
      <c r="D452" s="35">
        <v>0</v>
      </c>
      <c r="E452" s="35">
        <v>0</v>
      </c>
      <c r="F452" s="35">
        <v>0</v>
      </c>
      <c r="G452" s="35">
        <v>0</v>
      </c>
      <c r="H452" s="35">
        <v>0</v>
      </c>
      <c r="I452" s="35">
        <v>2928</v>
      </c>
      <c r="J452" s="35">
        <v>1509</v>
      </c>
      <c r="K452" s="35">
        <v>2928</v>
      </c>
      <c r="L452" s="35">
        <v>1509</v>
      </c>
      <c r="M452" s="35">
        <v>0</v>
      </c>
      <c r="N452" s="35">
        <v>0</v>
      </c>
      <c r="O452" s="35">
        <v>0</v>
      </c>
      <c r="P452" s="35">
        <v>119</v>
      </c>
      <c r="Q452" s="35">
        <v>119</v>
      </c>
      <c r="R452" s="162"/>
      <c r="S452" s="34" t="s">
        <v>102</v>
      </c>
      <c r="T452" s="35">
        <v>122</v>
      </c>
      <c r="U452" s="35">
        <v>115</v>
      </c>
      <c r="V452" s="35">
        <v>0</v>
      </c>
      <c r="W452" s="35">
        <v>0</v>
      </c>
      <c r="X452" s="35">
        <v>0</v>
      </c>
      <c r="Y452" s="35">
        <v>47</v>
      </c>
      <c r="Z452" s="35">
        <v>26</v>
      </c>
      <c r="AA452" s="35">
        <v>49</v>
      </c>
      <c r="AB452" s="35">
        <v>0</v>
      </c>
      <c r="AC452" s="35">
        <v>122</v>
      </c>
      <c r="AD452" s="35">
        <v>98</v>
      </c>
      <c r="AE452" s="35">
        <v>112</v>
      </c>
      <c r="AF452" s="35">
        <v>0</v>
      </c>
      <c r="AG452" s="35">
        <v>0</v>
      </c>
      <c r="AH452" s="35">
        <v>117</v>
      </c>
      <c r="AI452" s="162"/>
      <c r="AJ452" s="34" t="s">
        <v>102</v>
      </c>
      <c r="AK452" s="35">
        <v>772</v>
      </c>
      <c r="AL452" s="35">
        <v>305</v>
      </c>
      <c r="AM452" s="35">
        <v>658</v>
      </c>
      <c r="AN452" s="35">
        <v>136</v>
      </c>
      <c r="AO452" s="35">
        <v>77</v>
      </c>
      <c r="AP452" s="35">
        <v>129</v>
      </c>
      <c r="AQ452" s="35">
        <v>107</v>
      </c>
      <c r="AR452" s="35">
        <v>108</v>
      </c>
      <c r="AS452" s="135"/>
      <c r="AT452" s="139" t="s">
        <v>269</v>
      </c>
      <c r="AU452" s="139" t="s">
        <v>4559</v>
      </c>
      <c r="AV452" s="139">
        <v>2088</v>
      </c>
    </row>
    <row r="453" spans="1:48">
      <c r="A453" s="162" t="s">
        <v>270</v>
      </c>
      <c r="B453" s="13" t="s">
        <v>119</v>
      </c>
      <c r="C453" s="12">
        <v>0</v>
      </c>
      <c r="D453" s="12">
        <v>0</v>
      </c>
      <c r="E453" s="12">
        <v>143</v>
      </c>
      <c r="F453" s="12">
        <v>77</v>
      </c>
      <c r="G453" s="12">
        <v>789</v>
      </c>
      <c r="H453" s="12">
        <v>424</v>
      </c>
      <c r="I453" s="12">
        <v>1723</v>
      </c>
      <c r="J453" s="12">
        <v>887</v>
      </c>
      <c r="K453" s="29">
        <v>2655</v>
      </c>
      <c r="L453" s="29">
        <v>1388</v>
      </c>
      <c r="M453" s="12">
        <v>0</v>
      </c>
      <c r="N453" s="12">
        <v>9</v>
      </c>
      <c r="O453" s="12">
        <v>38</v>
      </c>
      <c r="P453" s="12">
        <v>75</v>
      </c>
      <c r="Q453" s="29">
        <v>122</v>
      </c>
      <c r="R453" s="162" t="s">
        <v>270</v>
      </c>
      <c r="S453" s="13" t="s">
        <v>119</v>
      </c>
      <c r="T453" s="29">
        <v>89</v>
      </c>
      <c r="U453" s="12">
        <v>63</v>
      </c>
      <c r="V453" s="12">
        <v>6</v>
      </c>
      <c r="W453" s="12">
        <v>10</v>
      </c>
      <c r="X453" s="12">
        <v>0</v>
      </c>
      <c r="Y453" s="12">
        <v>19</v>
      </c>
      <c r="Z453" s="12">
        <v>3</v>
      </c>
      <c r="AA453" s="12">
        <v>63</v>
      </c>
      <c r="AB453" s="12">
        <v>3</v>
      </c>
      <c r="AC453" s="22">
        <v>88</v>
      </c>
      <c r="AD453" s="12">
        <v>76</v>
      </c>
      <c r="AE453" s="12">
        <v>84</v>
      </c>
      <c r="AF453" s="29">
        <v>0</v>
      </c>
      <c r="AG453" s="12">
        <v>0</v>
      </c>
      <c r="AH453" s="12">
        <v>80</v>
      </c>
      <c r="AI453" s="162" t="s">
        <v>270</v>
      </c>
      <c r="AJ453" s="13" t="s">
        <v>119</v>
      </c>
      <c r="AK453" s="12">
        <v>586</v>
      </c>
      <c r="AL453" s="12">
        <v>182</v>
      </c>
      <c r="AM453" s="12">
        <v>410</v>
      </c>
      <c r="AN453" s="12">
        <v>129</v>
      </c>
      <c r="AO453" s="12">
        <v>52</v>
      </c>
      <c r="AP453" s="12">
        <v>121</v>
      </c>
      <c r="AQ453" s="12">
        <v>90</v>
      </c>
      <c r="AR453" s="12">
        <v>90</v>
      </c>
      <c r="AS453" s="135"/>
      <c r="AT453" s="139" t="s">
        <v>270</v>
      </c>
      <c r="AU453" s="139" t="s">
        <v>4560</v>
      </c>
      <c r="AV453" s="139">
        <v>1406</v>
      </c>
    </row>
    <row r="454" spans="1:48">
      <c r="A454" s="162"/>
      <c r="B454" s="13" t="s">
        <v>120</v>
      </c>
      <c r="C454" s="12">
        <v>0</v>
      </c>
      <c r="D454" s="12">
        <v>0</v>
      </c>
      <c r="E454" s="12">
        <v>0</v>
      </c>
      <c r="F454" s="12">
        <v>0</v>
      </c>
      <c r="G454" s="12">
        <v>0</v>
      </c>
      <c r="H454" s="12">
        <v>0</v>
      </c>
      <c r="I454" s="12">
        <v>0</v>
      </c>
      <c r="J454" s="12">
        <v>0</v>
      </c>
      <c r="K454" s="29">
        <v>0</v>
      </c>
      <c r="L454" s="29">
        <v>0</v>
      </c>
      <c r="M454" s="12">
        <v>0</v>
      </c>
      <c r="N454" s="12">
        <v>0</v>
      </c>
      <c r="O454" s="12">
        <v>0</v>
      </c>
      <c r="P454" s="12">
        <v>0</v>
      </c>
      <c r="Q454" s="29">
        <v>0</v>
      </c>
      <c r="R454" s="162"/>
      <c r="S454" s="13" t="s">
        <v>120</v>
      </c>
      <c r="T454" s="29">
        <v>0</v>
      </c>
      <c r="U454" s="12">
        <v>0</v>
      </c>
      <c r="V454" s="12">
        <v>0</v>
      </c>
      <c r="W454" s="12">
        <v>0</v>
      </c>
      <c r="X454" s="12">
        <v>0</v>
      </c>
      <c r="Y454" s="12">
        <v>7</v>
      </c>
      <c r="Z454" s="12">
        <v>0</v>
      </c>
      <c r="AA454" s="12">
        <v>10</v>
      </c>
      <c r="AB454" s="12">
        <v>0</v>
      </c>
      <c r="AC454" s="22">
        <v>17</v>
      </c>
      <c r="AD454" s="12">
        <v>16</v>
      </c>
      <c r="AE454" s="12">
        <v>17</v>
      </c>
      <c r="AF454" s="29">
        <v>0</v>
      </c>
      <c r="AG454" s="12">
        <v>0</v>
      </c>
      <c r="AH454" s="12">
        <v>0</v>
      </c>
      <c r="AI454" s="162"/>
      <c r="AJ454" s="13" t="s">
        <v>120</v>
      </c>
      <c r="AK454" s="12">
        <v>0</v>
      </c>
      <c r="AL454" s="12">
        <v>0</v>
      </c>
      <c r="AM454" s="12">
        <v>0</v>
      </c>
      <c r="AN454" s="12">
        <v>0</v>
      </c>
      <c r="AO454" s="12">
        <v>0</v>
      </c>
      <c r="AP454" s="12">
        <v>0</v>
      </c>
      <c r="AQ454" s="12">
        <v>0</v>
      </c>
      <c r="AR454" s="12">
        <v>0</v>
      </c>
      <c r="AS454" s="135"/>
      <c r="AT454" s="139" t="s">
        <v>270</v>
      </c>
      <c r="AU454" s="139" t="s">
        <v>4561</v>
      </c>
      <c r="AV454" s="139">
        <v>0</v>
      </c>
    </row>
    <row r="455" spans="1:48">
      <c r="A455" s="162"/>
      <c r="B455" s="34" t="s">
        <v>102</v>
      </c>
      <c r="C455" s="35">
        <v>0</v>
      </c>
      <c r="D455" s="35">
        <v>0</v>
      </c>
      <c r="E455" s="35">
        <v>143</v>
      </c>
      <c r="F455" s="35">
        <v>77</v>
      </c>
      <c r="G455" s="35">
        <v>789</v>
      </c>
      <c r="H455" s="35">
        <v>424</v>
      </c>
      <c r="I455" s="35">
        <v>1723</v>
      </c>
      <c r="J455" s="35">
        <v>887</v>
      </c>
      <c r="K455" s="35">
        <v>2655</v>
      </c>
      <c r="L455" s="35">
        <v>1388</v>
      </c>
      <c r="M455" s="35">
        <v>0</v>
      </c>
      <c r="N455" s="35">
        <v>9</v>
      </c>
      <c r="O455" s="35">
        <v>38</v>
      </c>
      <c r="P455" s="35">
        <v>75</v>
      </c>
      <c r="Q455" s="35">
        <v>122</v>
      </c>
      <c r="R455" s="162"/>
      <c r="S455" s="34" t="s">
        <v>102</v>
      </c>
      <c r="T455" s="35">
        <v>89</v>
      </c>
      <c r="U455" s="35">
        <v>63</v>
      </c>
      <c r="V455" s="35">
        <v>6</v>
      </c>
      <c r="W455" s="35">
        <v>10</v>
      </c>
      <c r="X455" s="35">
        <v>0</v>
      </c>
      <c r="Y455" s="35">
        <v>26</v>
      </c>
      <c r="Z455" s="35">
        <v>3</v>
      </c>
      <c r="AA455" s="35">
        <v>73</v>
      </c>
      <c r="AB455" s="35">
        <v>3</v>
      </c>
      <c r="AC455" s="35">
        <v>105</v>
      </c>
      <c r="AD455" s="35">
        <v>92</v>
      </c>
      <c r="AE455" s="35">
        <v>101</v>
      </c>
      <c r="AF455" s="35">
        <v>0</v>
      </c>
      <c r="AG455" s="35">
        <v>0</v>
      </c>
      <c r="AH455" s="35">
        <v>80</v>
      </c>
      <c r="AI455" s="162"/>
      <c r="AJ455" s="34" t="s">
        <v>102</v>
      </c>
      <c r="AK455" s="35">
        <v>586</v>
      </c>
      <c r="AL455" s="35">
        <v>182</v>
      </c>
      <c r="AM455" s="35">
        <v>410</v>
      </c>
      <c r="AN455" s="35">
        <v>129</v>
      </c>
      <c r="AO455" s="35">
        <v>52</v>
      </c>
      <c r="AP455" s="35">
        <v>121</v>
      </c>
      <c r="AQ455" s="35">
        <v>90</v>
      </c>
      <c r="AR455" s="35">
        <v>90</v>
      </c>
      <c r="AS455" s="135"/>
      <c r="AT455" s="139" t="s">
        <v>270</v>
      </c>
      <c r="AU455" s="139" t="s">
        <v>4562</v>
      </c>
      <c r="AV455" s="139">
        <v>1406</v>
      </c>
    </row>
    <row r="456" spans="1:48">
      <c r="A456" s="162" t="s">
        <v>271</v>
      </c>
      <c r="B456" s="13" t="s">
        <v>119</v>
      </c>
      <c r="C456" s="12">
        <v>0</v>
      </c>
      <c r="D456" s="12">
        <v>0</v>
      </c>
      <c r="E456" s="12">
        <v>34</v>
      </c>
      <c r="F456" s="12">
        <v>20</v>
      </c>
      <c r="G456" s="12">
        <v>73</v>
      </c>
      <c r="H456" s="12">
        <v>40</v>
      </c>
      <c r="I456" s="12">
        <v>1789</v>
      </c>
      <c r="J456" s="12">
        <v>898</v>
      </c>
      <c r="K456" s="29">
        <v>1896</v>
      </c>
      <c r="L456" s="29">
        <v>958</v>
      </c>
      <c r="M456" s="12">
        <v>0</v>
      </c>
      <c r="N456" s="12">
        <v>1</v>
      </c>
      <c r="O456" s="12">
        <v>5</v>
      </c>
      <c r="P456" s="12">
        <v>85</v>
      </c>
      <c r="Q456" s="29">
        <v>91</v>
      </c>
      <c r="R456" s="162" t="s">
        <v>271</v>
      </c>
      <c r="S456" s="13" t="s">
        <v>119</v>
      </c>
      <c r="T456" s="29">
        <v>82</v>
      </c>
      <c r="U456" s="12">
        <v>42</v>
      </c>
      <c r="V456" s="12">
        <v>2</v>
      </c>
      <c r="W456" s="12">
        <v>6</v>
      </c>
      <c r="X456" s="12">
        <v>0</v>
      </c>
      <c r="Y456" s="12">
        <v>27</v>
      </c>
      <c r="Z456" s="12">
        <v>1</v>
      </c>
      <c r="AA456" s="12">
        <v>66</v>
      </c>
      <c r="AB456" s="12">
        <v>0</v>
      </c>
      <c r="AC456" s="22">
        <v>94</v>
      </c>
      <c r="AD456" s="12">
        <v>88</v>
      </c>
      <c r="AE456" s="12">
        <v>91</v>
      </c>
      <c r="AF456" s="29">
        <v>66</v>
      </c>
      <c r="AG456" s="12">
        <v>31</v>
      </c>
      <c r="AH456" s="12">
        <v>81</v>
      </c>
      <c r="AI456" s="162" t="s">
        <v>271</v>
      </c>
      <c r="AJ456" s="13" t="s">
        <v>119</v>
      </c>
      <c r="AK456" s="12">
        <v>878</v>
      </c>
      <c r="AL456" s="12">
        <v>266</v>
      </c>
      <c r="AM456" s="12">
        <v>376</v>
      </c>
      <c r="AN456" s="12">
        <v>45</v>
      </c>
      <c r="AO456" s="12">
        <v>33</v>
      </c>
      <c r="AP456" s="12">
        <v>83</v>
      </c>
      <c r="AQ456" s="12">
        <v>74</v>
      </c>
      <c r="AR456" s="12">
        <v>79</v>
      </c>
      <c r="AS456" s="135"/>
      <c r="AT456" s="139" t="s">
        <v>271</v>
      </c>
      <c r="AU456" s="139" t="s">
        <v>4563</v>
      </c>
      <c r="AV456" s="139">
        <v>1630</v>
      </c>
    </row>
    <row r="457" spans="1:48">
      <c r="A457" s="162"/>
      <c r="B457" s="13" t="s">
        <v>120</v>
      </c>
      <c r="C457" s="12">
        <v>0</v>
      </c>
      <c r="D457" s="12">
        <v>0</v>
      </c>
      <c r="E457" s="12">
        <v>0</v>
      </c>
      <c r="F457" s="12">
        <v>0</v>
      </c>
      <c r="G457" s="12">
        <v>0</v>
      </c>
      <c r="H457" s="12">
        <v>0</v>
      </c>
      <c r="I457" s="12">
        <v>0</v>
      </c>
      <c r="J457" s="12">
        <v>0</v>
      </c>
      <c r="K457" s="29">
        <v>0</v>
      </c>
      <c r="L457" s="29">
        <v>0</v>
      </c>
      <c r="M457" s="12">
        <v>0</v>
      </c>
      <c r="N457" s="12">
        <v>0</v>
      </c>
      <c r="O457" s="12">
        <v>0</v>
      </c>
      <c r="P457" s="12">
        <v>0</v>
      </c>
      <c r="Q457" s="29">
        <v>0</v>
      </c>
      <c r="R457" s="162"/>
      <c r="S457" s="13" t="s">
        <v>120</v>
      </c>
      <c r="T457" s="29">
        <v>0</v>
      </c>
      <c r="U457" s="12">
        <v>0</v>
      </c>
      <c r="V457" s="12">
        <v>0</v>
      </c>
      <c r="W457" s="12">
        <v>0</v>
      </c>
      <c r="X457" s="12">
        <v>0</v>
      </c>
      <c r="Y457" s="12">
        <v>0</v>
      </c>
      <c r="Z457" s="12">
        <v>0</v>
      </c>
      <c r="AA457" s="12">
        <v>0</v>
      </c>
      <c r="AB457" s="12">
        <v>0</v>
      </c>
      <c r="AC457" s="22">
        <v>0</v>
      </c>
      <c r="AD457" s="12">
        <v>0</v>
      </c>
      <c r="AE457" s="12">
        <v>0</v>
      </c>
      <c r="AF457" s="29">
        <v>0</v>
      </c>
      <c r="AG457" s="12">
        <v>0</v>
      </c>
      <c r="AH457" s="12">
        <v>0</v>
      </c>
      <c r="AI457" s="162"/>
      <c r="AJ457" s="13" t="s">
        <v>120</v>
      </c>
      <c r="AK457" s="12">
        <v>0</v>
      </c>
      <c r="AL457" s="12">
        <v>0</v>
      </c>
      <c r="AM457" s="12">
        <v>0</v>
      </c>
      <c r="AN457" s="12">
        <v>0</v>
      </c>
      <c r="AO457" s="12">
        <v>0</v>
      </c>
      <c r="AP457" s="12">
        <v>0</v>
      </c>
      <c r="AQ457" s="12">
        <v>0</v>
      </c>
      <c r="AR457" s="12">
        <v>0</v>
      </c>
      <c r="AS457" s="135"/>
      <c r="AT457" s="139" t="s">
        <v>271</v>
      </c>
      <c r="AU457" s="139" t="s">
        <v>4564</v>
      </c>
      <c r="AV457" s="139">
        <v>0</v>
      </c>
    </row>
    <row r="458" spans="1:48">
      <c r="A458" s="162"/>
      <c r="B458" s="34" t="s">
        <v>102</v>
      </c>
      <c r="C458" s="35">
        <v>0</v>
      </c>
      <c r="D458" s="35">
        <v>0</v>
      </c>
      <c r="E458" s="35">
        <v>34</v>
      </c>
      <c r="F458" s="35">
        <v>20</v>
      </c>
      <c r="G458" s="35">
        <v>73</v>
      </c>
      <c r="H458" s="35">
        <v>40</v>
      </c>
      <c r="I458" s="35">
        <v>1789</v>
      </c>
      <c r="J458" s="35">
        <v>898</v>
      </c>
      <c r="K458" s="35">
        <v>1896</v>
      </c>
      <c r="L458" s="35">
        <v>958</v>
      </c>
      <c r="M458" s="35">
        <v>0</v>
      </c>
      <c r="N458" s="35">
        <v>1</v>
      </c>
      <c r="O458" s="35">
        <v>5</v>
      </c>
      <c r="P458" s="35">
        <v>85</v>
      </c>
      <c r="Q458" s="35">
        <v>91</v>
      </c>
      <c r="R458" s="162"/>
      <c r="S458" s="34" t="s">
        <v>102</v>
      </c>
      <c r="T458" s="35">
        <v>82</v>
      </c>
      <c r="U458" s="35">
        <v>42</v>
      </c>
      <c r="V458" s="35">
        <v>2</v>
      </c>
      <c r="W458" s="35">
        <v>6</v>
      </c>
      <c r="X458" s="35">
        <v>0</v>
      </c>
      <c r="Y458" s="35">
        <v>27</v>
      </c>
      <c r="Z458" s="35">
        <v>1</v>
      </c>
      <c r="AA458" s="35">
        <v>66</v>
      </c>
      <c r="AB458" s="35">
        <v>0</v>
      </c>
      <c r="AC458" s="35">
        <v>94</v>
      </c>
      <c r="AD458" s="35">
        <v>88</v>
      </c>
      <c r="AE458" s="35">
        <v>91</v>
      </c>
      <c r="AF458" s="35">
        <v>66</v>
      </c>
      <c r="AG458" s="35">
        <v>31</v>
      </c>
      <c r="AH458" s="35">
        <v>81</v>
      </c>
      <c r="AI458" s="162"/>
      <c r="AJ458" s="34" t="s">
        <v>102</v>
      </c>
      <c r="AK458" s="35">
        <v>878</v>
      </c>
      <c r="AL458" s="35">
        <v>266</v>
      </c>
      <c r="AM458" s="35">
        <v>376</v>
      </c>
      <c r="AN458" s="35">
        <v>45</v>
      </c>
      <c r="AO458" s="35">
        <v>33</v>
      </c>
      <c r="AP458" s="35">
        <v>83</v>
      </c>
      <c r="AQ458" s="35">
        <v>74</v>
      </c>
      <c r="AR458" s="35">
        <v>79</v>
      </c>
      <c r="AS458" s="135"/>
      <c r="AT458" s="139" t="s">
        <v>271</v>
      </c>
      <c r="AU458" s="139" t="s">
        <v>4565</v>
      </c>
      <c r="AV458" s="139">
        <v>1630</v>
      </c>
    </row>
    <row r="459" spans="1:48">
      <c r="A459" s="162" t="s">
        <v>272</v>
      </c>
      <c r="B459" s="13" t="s">
        <v>119</v>
      </c>
      <c r="C459" s="12">
        <v>0</v>
      </c>
      <c r="D459" s="12">
        <v>0</v>
      </c>
      <c r="E459" s="12">
        <v>27</v>
      </c>
      <c r="F459" s="12">
        <v>17</v>
      </c>
      <c r="G459" s="12">
        <v>87</v>
      </c>
      <c r="H459" s="12">
        <v>49</v>
      </c>
      <c r="I459" s="12">
        <v>1009</v>
      </c>
      <c r="J459" s="12">
        <v>521</v>
      </c>
      <c r="K459" s="29">
        <v>1123</v>
      </c>
      <c r="L459" s="29">
        <v>587</v>
      </c>
      <c r="M459" s="12">
        <v>0</v>
      </c>
      <c r="N459" s="12">
        <v>2</v>
      </c>
      <c r="O459" s="12">
        <v>5</v>
      </c>
      <c r="P459" s="12">
        <v>42</v>
      </c>
      <c r="Q459" s="29">
        <v>49</v>
      </c>
      <c r="R459" s="162" t="s">
        <v>272</v>
      </c>
      <c r="S459" s="13" t="s">
        <v>119</v>
      </c>
      <c r="T459" s="29">
        <v>44</v>
      </c>
      <c r="U459" s="12">
        <v>15</v>
      </c>
      <c r="V459" s="12">
        <v>0</v>
      </c>
      <c r="W459" s="12">
        <v>3</v>
      </c>
      <c r="X459" s="12">
        <v>0</v>
      </c>
      <c r="Y459" s="12">
        <v>10</v>
      </c>
      <c r="Z459" s="12">
        <v>2</v>
      </c>
      <c r="AA459" s="12">
        <v>35</v>
      </c>
      <c r="AB459" s="12">
        <v>0</v>
      </c>
      <c r="AC459" s="22">
        <v>47</v>
      </c>
      <c r="AD459" s="12">
        <v>44</v>
      </c>
      <c r="AE459" s="12">
        <v>46</v>
      </c>
      <c r="AF459" s="29">
        <v>0</v>
      </c>
      <c r="AG459" s="12">
        <v>0</v>
      </c>
      <c r="AH459" s="12">
        <v>43</v>
      </c>
      <c r="AI459" s="162" t="s">
        <v>272</v>
      </c>
      <c r="AJ459" s="13" t="s">
        <v>119</v>
      </c>
      <c r="AK459" s="12">
        <v>316</v>
      </c>
      <c r="AL459" s="12">
        <v>117</v>
      </c>
      <c r="AM459" s="12">
        <v>129</v>
      </c>
      <c r="AN459" s="12">
        <v>79</v>
      </c>
      <c r="AO459" s="12">
        <v>21</v>
      </c>
      <c r="AP459" s="12">
        <v>49</v>
      </c>
      <c r="AQ459" s="12">
        <v>37</v>
      </c>
      <c r="AR459" s="12">
        <v>36</v>
      </c>
      <c r="AS459" s="135"/>
      <c r="AT459" s="139" t="s">
        <v>272</v>
      </c>
      <c r="AU459" s="139" t="s">
        <v>4566</v>
      </c>
      <c r="AV459" s="139">
        <v>574</v>
      </c>
    </row>
    <row r="460" spans="1:48">
      <c r="A460" s="162"/>
      <c r="B460" s="13" t="s">
        <v>120</v>
      </c>
      <c r="C460" s="12">
        <v>0</v>
      </c>
      <c r="D460" s="12">
        <v>0</v>
      </c>
      <c r="E460" s="12">
        <v>0</v>
      </c>
      <c r="F460" s="12">
        <v>0</v>
      </c>
      <c r="G460" s="12">
        <v>0</v>
      </c>
      <c r="H460" s="12">
        <v>0</v>
      </c>
      <c r="I460" s="12">
        <v>0</v>
      </c>
      <c r="J460" s="12">
        <v>0</v>
      </c>
      <c r="K460" s="29">
        <v>0</v>
      </c>
      <c r="L460" s="29">
        <v>0</v>
      </c>
      <c r="M460" s="12">
        <v>0</v>
      </c>
      <c r="N460" s="12">
        <v>0</v>
      </c>
      <c r="O460" s="12">
        <v>0</v>
      </c>
      <c r="P460" s="12">
        <v>0</v>
      </c>
      <c r="Q460" s="29">
        <v>0</v>
      </c>
      <c r="R460" s="162"/>
      <c r="S460" s="13" t="s">
        <v>120</v>
      </c>
      <c r="T460" s="29">
        <v>0</v>
      </c>
      <c r="U460" s="12">
        <v>0</v>
      </c>
      <c r="V460" s="12">
        <v>0</v>
      </c>
      <c r="W460" s="12">
        <v>0</v>
      </c>
      <c r="X460" s="12">
        <v>0</v>
      </c>
      <c r="Y460" s="12">
        <v>0</v>
      </c>
      <c r="Z460" s="12">
        <v>0</v>
      </c>
      <c r="AA460" s="12">
        <v>0</v>
      </c>
      <c r="AB460" s="12">
        <v>0</v>
      </c>
      <c r="AC460" s="22">
        <v>0</v>
      </c>
      <c r="AD460" s="12">
        <v>0</v>
      </c>
      <c r="AE460" s="12">
        <v>0</v>
      </c>
      <c r="AF460" s="29">
        <v>0</v>
      </c>
      <c r="AG460" s="12">
        <v>0</v>
      </c>
      <c r="AH460" s="12">
        <v>0</v>
      </c>
      <c r="AI460" s="162"/>
      <c r="AJ460" s="13" t="s">
        <v>120</v>
      </c>
      <c r="AK460" s="12">
        <v>0</v>
      </c>
      <c r="AL460" s="12">
        <v>0</v>
      </c>
      <c r="AM460" s="12">
        <v>0</v>
      </c>
      <c r="AN460" s="12">
        <v>0</v>
      </c>
      <c r="AO460" s="12">
        <v>0</v>
      </c>
      <c r="AP460" s="12">
        <v>0</v>
      </c>
      <c r="AQ460" s="12">
        <v>0</v>
      </c>
      <c r="AR460" s="12">
        <v>0</v>
      </c>
      <c r="AS460" s="135"/>
      <c r="AT460" s="139" t="s">
        <v>272</v>
      </c>
      <c r="AU460" s="139" t="s">
        <v>4567</v>
      </c>
      <c r="AV460" s="139">
        <v>0</v>
      </c>
    </row>
    <row r="461" spans="1:48">
      <c r="A461" s="162"/>
      <c r="B461" s="34" t="s">
        <v>102</v>
      </c>
      <c r="C461" s="35">
        <v>0</v>
      </c>
      <c r="D461" s="35">
        <v>0</v>
      </c>
      <c r="E461" s="35">
        <v>27</v>
      </c>
      <c r="F461" s="35">
        <v>17</v>
      </c>
      <c r="G461" s="35">
        <v>87</v>
      </c>
      <c r="H461" s="35">
        <v>49</v>
      </c>
      <c r="I461" s="35">
        <v>1009</v>
      </c>
      <c r="J461" s="35">
        <v>521</v>
      </c>
      <c r="K461" s="35">
        <v>1123</v>
      </c>
      <c r="L461" s="35">
        <v>587</v>
      </c>
      <c r="M461" s="35">
        <v>0</v>
      </c>
      <c r="N461" s="35">
        <v>2</v>
      </c>
      <c r="O461" s="35">
        <v>5</v>
      </c>
      <c r="P461" s="35">
        <v>42</v>
      </c>
      <c r="Q461" s="35">
        <v>49</v>
      </c>
      <c r="R461" s="162"/>
      <c r="S461" s="34" t="s">
        <v>102</v>
      </c>
      <c r="T461" s="35">
        <v>44</v>
      </c>
      <c r="U461" s="35">
        <v>15</v>
      </c>
      <c r="V461" s="35">
        <v>0</v>
      </c>
      <c r="W461" s="35">
        <v>3</v>
      </c>
      <c r="X461" s="35">
        <v>0</v>
      </c>
      <c r="Y461" s="35">
        <v>10</v>
      </c>
      <c r="Z461" s="35">
        <v>2</v>
      </c>
      <c r="AA461" s="35">
        <v>35</v>
      </c>
      <c r="AB461" s="35">
        <v>0</v>
      </c>
      <c r="AC461" s="35">
        <v>47</v>
      </c>
      <c r="AD461" s="35">
        <v>44</v>
      </c>
      <c r="AE461" s="35">
        <v>46</v>
      </c>
      <c r="AF461" s="35">
        <v>0</v>
      </c>
      <c r="AG461" s="35">
        <v>0</v>
      </c>
      <c r="AH461" s="35">
        <v>43</v>
      </c>
      <c r="AI461" s="162"/>
      <c r="AJ461" s="34" t="s">
        <v>102</v>
      </c>
      <c r="AK461" s="35">
        <v>316</v>
      </c>
      <c r="AL461" s="35">
        <v>117</v>
      </c>
      <c r="AM461" s="35">
        <v>129</v>
      </c>
      <c r="AN461" s="35">
        <v>79</v>
      </c>
      <c r="AO461" s="35">
        <v>21</v>
      </c>
      <c r="AP461" s="35">
        <v>49</v>
      </c>
      <c r="AQ461" s="35">
        <v>37</v>
      </c>
      <c r="AR461" s="35">
        <v>36</v>
      </c>
      <c r="AS461" s="135"/>
      <c r="AT461" s="139" t="s">
        <v>272</v>
      </c>
      <c r="AU461" s="139" t="s">
        <v>4568</v>
      </c>
      <c r="AV461" s="139">
        <v>574</v>
      </c>
    </row>
    <row r="462" spans="1:48">
      <c r="A462" s="163" t="s">
        <v>178</v>
      </c>
      <c r="B462" s="163"/>
      <c r="C462" s="163"/>
      <c r="D462" s="163"/>
      <c r="E462" s="163"/>
      <c r="F462" s="163"/>
      <c r="G462" s="163"/>
      <c r="H462" s="163"/>
      <c r="I462" s="163"/>
      <c r="J462" s="163"/>
      <c r="K462" s="163"/>
      <c r="L462" s="163"/>
      <c r="M462" s="163"/>
      <c r="N462" s="163"/>
      <c r="O462" s="163"/>
      <c r="P462" s="163"/>
      <c r="Q462" s="163"/>
      <c r="R462" s="185" t="s">
        <v>179</v>
      </c>
      <c r="S462" s="185"/>
      <c r="T462" s="185"/>
      <c r="U462" s="185"/>
      <c r="V462" s="185"/>
      <c r="W462" s="185"/>
      <c r="X462" s="185"/>
      <c r="Y462" s="185"/>
      <c r="Z462" s="185"/>
      <c r="AA462" s="185"/>
      <c r="AB462" s="185"/>
      <c r="AC462" s="185"/>
      <c r="AD462" s="185"/>
      <c r="AE462" s="185"/>
      <c r="AF462" s="185"/>
      <c r="AG462" s="185"/>
      <c r="AH462" s="185"/>
      <c r="AI462" s="185" t="s">
        <v>180</v>
      </c>
      <c r="AJ462" s="185"/>
      <c r="AK462" s="185"/>
      <c r="AL462" s="185"/>
      <c r="AM462" s="185"/>
      <c r="AN462" s="185"/>
      <c r="AO462" s="185"/>
      <c r="AP462" s="185"/>
      <c r="AQ462" s="185"/>
      <c r="AR462" s="185"/>
      <c r="AS462" s="135"/>
      <c r="AT462" s="139" t="s">
        <v>178</v>
      </c>
      <c r="AU462" s="139" t="s">
        <v>178</v>
      </c>
      <c r="AV462" s="139">
        <v>0</v>
      </c>
    </row>
    <row r="463" spans="1:48">
      <c r="A463" s="163" t="s">
        <v>4174</v>
      </c>
      <c r="B463" s="163"/>
      <c r="C463" s="163"/>
      <c r="D463" s="163"/>
      <c r="E463" s="163"/>
      <c r="F463" s="163"/>
      <c r="G463" s="163"/>
      <c r="H463" s="163"/>
      <c r="I463" s="163"/>
      <c r="J463" s="163"/>
      <c r="K463" s="163"/>
      <c r="L463" s="163"/>
      <c r="M463" s="163"/>
      <c r="N463" s="163"/>
      <c r="O463" s="163"/>
      <c r="P463" s="163"/>
      <c r="Q463" s="163"/>
      <c r="R463" s="185" t="s">
        <v>4174</v>
      </c>
      <c r="S463" s="185"/>
      <c r="T463" s="185"/>
      <c r="U463" s="185"/>
      <c r="V463" s="185"/>
      <c r="W463" s="185"/>
      <c r="X463" s="185"/>
      <c r="Y463" s="185"/>
      <c r="Z463" s="185"/>
      <c r="AA463" s="185"/>
      <c r="AB463" s="185"/>
      <c r="AC463" s="185"/>
      <c r="AD463" s="185"/>
      <c r="AE463" s="185"/>
      <c r="AF463" s="185"/>
      <c r="AG463" s="185"/>
      <c r="AH463" s="185"/>
      <c r="AI463" s="185" t="s">
        <v>4174</v>
      </c>
      <c r="AJ463" s="185"/>
      <c r="AK463" s="185"/>
      <c r="AL463" s="185"/>
      <c r="AM463" s="185"/>
      <c r="AN463" s="185"/>
      <c r="AO463" s="185"/>
      <c r="AP463" s="185"/>
      <c r="AQ463" s="185"/>
      <c r="AR463" s="185"/>
      <c r="AS463" s="135"/>
      <c r="AT463" s="139" t="s">
        <v>4174</v>
      </c>
      <c r="AU463" s="139" t="s">
        <v>4174</v>
      </c>
      <c r="AV463" s="139">
        <v>0</v>
      </c>
    </row>
    <row r="464" spans="1:48" ht="28.9" customHeight="1">
      <c r="A464" s="164" t="s">
        <v>2</v>
      </c>
      <c r="B464" s="164" t="s">
        <v>113</v>
      </c>
      <c r="C464" s="187" t="s">
        <v>281</v>
      </c>
      <c r="D464" s="187"/>
      <c r="E464" s="185" t="s">
        <v>52</v>
      </c>
      <c r="F464" s="185"/>
      <c r="G464" s="185" t="s">
        <v>53</v>
      </c>
      <c r="H464" s="185"/>
      <c r="I464" s="185" t="s">
        <v>54</v>
      </c>
      <c r="J464" s="185"/>
      <c r="K464" s="185" t="s">
        <v>56</v>
      </c>
      <c r="L464" s="185"/>
      <c r="M464" s="185" t="s">
        <v>164</v>
      </c>
      <c r="N464" s="185"/>
      <c r="O464" s="185"/>
      <c r="P464" s="185"/>
      <c r="Q464" s="185"/>
      <c r="R464" s="164" t="s">
        <v>2</v>
      </c>
      <c r="S464" s="190" t="s">
        <v>113</v>
      </c>
      <c r="T464" s="186" t="s">
        <v>165</v>
      </c>
      <c r="U464" s="186"/>
      <c r="V464" s="186"/>
      <c r="W464" s="186"/>
      <c r="X464" s="186" t="s">
        <v>166</v>
      </c>
      <c r="Y464" s="186"/>
      <c r="Z464" s="186"/>
      <c r="AA464" s="186"/>
      <c r="AB464" s="186"/>
      <c r="AC464" s="186"/>
      <c r="AD464" s="186"/>
      <c r="AE464" s="186"/>
      <c r="AF464" s="189" t="s">
        <v>167</v>
      </c>
      <c r="AG464" s="189"/>
      <c r="AH464" s="189" t="s">
        <v>168</v>
      </c>
      <c r="AI464" s="164" t="s">
        <v>2</v>
      </c>
      <c r="AJ464" s="164" t="s">
        <v>113</v>
      </c>
      <c r="AK464" s="188" t="s">
        <v>169</v>
      </c>
      <c r="AL464" s="188"/>
      <c r="AM464" s="188"/>
      <c r="AN464" s="188"/>
      <c r="AO464" s="188"/>
      <c r="AP464" s="188"/>
      <c r="AQ464" s="188"/>
      <c r="AR464" s="188"/>
      <c r="AS464" s="135"/>
      <c r="AT464" s="139" t="s">
        <v>2</v>
      </c>
      <c r="AU464" s="139" t="s">
        <v>4244</v>
      </c>
      <c r="AV464" s="139" t="e">
        <v>#VALUE!</v>
      </c>
    </row>
    <row r="465" spans="1:48" ht="24">
      <c r="A465" s="164"/>
      <c r="B465" s="164"/>
      <c r="C465" s="14" t="s">
        <v>170</v>
      </c>
      <c r="D465" s="14" t="s">
        <v>57</v>
      </c>
      <c r="E465" s="14" t="s">
        <v>170</v>
      </c>
      <c r="F465" s="14" t="s">
        <v>57</v>
      </c>
      <c r="G465" s="14" t="s">
        <v>170</v>
      </c>
      <c r="H465" s="14" t="s">
        <v>57</v>
      </c>
      <c r="I465" s="14" t="s">
        <v>170</v>
      </c>
      <c r="J465" s="14" t="s">
        <v>57</v>
      </c>
      <c r="K465" s="14" t="s">
        <v>170</v>
      </c>
      <c r="L465" s="14" t="s">
        <v>57</v>
      </c>
      <c r="M465" s="14" t="s">
        <v>282</v>
      </c>
      <c r="N465" s="14" t="s">
        <v>52</v>
      </c>
      <c r="O465" s="14" t="s">
        <v>53</v>
      </c>
      <c r="P465" s="14" t="s">
        <v>54</v>
      </c>
      <c r="Q465" s="14" t="s">
        <v>56</v>
      </c>
      <c r="R465" s="164"/>
      <c r="S465" s="190"/>
      <c r="T465" s="32" t="s">
        <v>171</v>
      </c>
      <c r="U465" s="31" t="s">
        <v>279</v>
      </c>
      <c r="V465" s="31" t="s">
        <v>172</v>
      </c>
      <c r="W465" s="31" t="s">
        <v>173</v>
      </c>
      <c r="X465" s="32" t="s">
        <v>338</v>
      </c>
      <c r="Y465" s="32" t="s">
        <v>341</v>
      </c>
      <c r="Z465" s="32" t="s">
        <v>339</v>
      </c>
      <c r="AA465" s="32" t="s">
        <v>340</v>
      </c>
      <c r="AB465" s="32" t="s">
        <v>0</v>
      </c>
      <c r="AC465" s="32" t="s">
        <v>56</v>
      </c>
      <c r="AD465" s="32" t="s">
        <v>174</v>
      </c>
      <c r="AE465" s="32" t="s">
        <v>280</v>
      </c>
      <c r="AF465" s="20" t="s">
        <v>56</v>
      </c>
      <c r="AG465" s="32" t="s">
        <v>174</v>
      </c>
      <c r="AH465" s="189"/>
      <c r="AI465" s="164"/>
      <c r="AJ465" s="164"/>
      <c r="AK465" s="14" t="s">
        <v>49</v>
      </c>
      <c r="AL465" s="14" t="s">
        <v>50</v>
      </c>
      <c r="AM465" s="14" t="s">
        <v>344</v>
      </c>
      <c r="AN465" s="14" t="s">
        <v>51</v>
      </c>
      <c r="AO465" s="14" t="s">
        <v>175</v>
      </c>
      <c r="AP465" s="14" t="s">
        <v>176</v>
      </c>
      <c r="AQ465" s="14" t="s">
        <v>283</v>
      </c>
      <c r="AR465" s="14" t="s">
        <v>284</v>
      </c>
      <c r="AS465" s="135"/>
      <c r="AT465" s="139" t="s">
        <v>2</v>
      </c>
      <c r="AU465" s="139" t="s">
        <v>2</v>
      </c>
      <c r="AV465" s="139" t="e">
        <v>#VALUE!</v>
      </c>
    </row>
    <row r="466" spans="1:48">
      <c r="A466" s="11" t="s">
        <v>145</v>
      </c>
      <c r="B466" s="13"/>
      <c r="C466" s="30"/>
      <c r="D466" s="30"/>
      <c r="E466" s="30"/>
      <c r="F466" s="30"/>
      <c r="G466" s="30"/>
      <c r="H466" s="30"/>
      <c r="I466" s="30"/>
      <c r="J466" s="30"/>
      <c r="K466" s="11"/>
      <c r="L466" s="11"/>
      <c r="M466" s="30"/>
      <c r="N466" s="30"/>
      <c r="O466" s="30"/>
      <c r="P466" s="30"/>
      <c r="Q466" s="11"/>
      <c r="R466" s="11" t="s">
        <v>145</v>
      </c>
      <c r="S466" s="33"/>
      <c r="T466" s="23"/>
      <c r="U466" s="23"/>
      <c r="V466" s="23"/>
      <c r="W466" s="23"/>
      <c r="X466" s="23"/>
      <c r="Y466" s="23"/>
      <c r="Z466" s="23"/>
      <c r="AA466" s="23"/>
      <c r="AB466" s="23"/>
      <c r="AC466" s="26"/>
      <c r="AD466" s="23"/>
      <c r="AE466" s="23"/>
      <c r="AF466" s="26"/>
      <c r="AG466" s="23"/>
      <c r="AH466" s="26"/>
      <c r="AI466" s="11" t="s">
        <v>145</v>
      </c>
      <c r="AJ466" s="13"/>
      <c r="AK466" s="30"/>
      <c r="AL466" s="30"/>
      <c r="AM466" s="30"/>
      <c r="AN466" s="30"/>
      <c r="AO466" s="30"/>
      <c r="AP466" s="30"/>
      <c r="AQ466" s="30"/>
      <c r="AR466" s="30"/>
      <c r="AS466" s="135"/>
      <c r="AT466" s="139" t="s">
        <v>145</v>
      </c>
      <c r="AU466" s="139" t="s">
        <v>145</v>
      </c>
      <c r="AV466" s="139">
        <v>0</v>
      </c>
    </row>
    <row r="467" spans="1:48">
      <c r="A467" s="162" t="s">
        <v>273</v>
      </c>
      <c r="B467" s="13" t="s">
        <v>119</v>
      </c>
      <c r="C467" s="12">
        <v>0</v>
      </c>
      <c r="D467" s="12">
        <v>0</v>
      </c>
      <c r="E467" s="12">
        <v>683</v>
      </c>
      <c r="F467" s="12">
        <v>361</v>
      </c>
      <c r="G467" s="12">
        <v>1186</v>
      </c>
      <c r="H467" s="12">
        <v>615</v>
      </c>
      <c r="I467" s="12">
        <v>1751</v>
      </c>
      <c r="J467" s="12">
        <v>938</v>
      </c>
      <c r="K467" s="29">
        <v>3620</v>
      </c>
      <c r="L467" s="29">
        <v>1914</v>
      </c>
      <c r="M467" s="12">
        <v>0</v>
      </c>
      <c r="N467" s="12">
        <v>44</v>
      </c>
      <c r="O467" s="12">
        <v>63</v>
      </c>
      <c r="P467" s="12">
        <v>92</v>
      </c>
      <c r="Q467" s="29">
        <v>199</v>
      </c>
      <c r="R467" s="162" t="s">
        <v>273</v>
      </c>
      <c r="S467" s="13" t="s">
        <v>119</v>
      </c>
      <c r="T467" s="29">
        <v>128</v>
      </c>
      <c r="U467" s="12">
        <v>27</v>
      </c>
      <c r="V467" s="12">
        <v>0</v>
      </c>
      <c r="W467" s="12">
        <v>0</v>
      </c>
      <c r="X467" s="12">
        <v>0</v>
      </c>
      <c r="Y467" s="12">
        <v>7</v>
      </c>
      <c r="Z467" s="12">
        <v>1</v>
      </c>
      <c r="AA467" s="12">
        <v>207</v>
      </c>
      <c r="AB467" s="12">
        <v>0</v>
      </c>
      <c r="AC467" s="22">
        <v>215</v>
      </c>
      <c r="AD467" s="12">
        <v>158</v>
      </c>
      <c r="AE467" s="12">
        <v>187</v>
      </c>
      <c r="AF467" s="29">
        <v>0</v>
      </c>
      <c r="AG467" s="12">
        <v>0</v>
      </c>
      <c r="AH467" s="12">
        <v>120</v>
      </c>
      <c r="AI467" s="162" t="s">
        <v>273</v>
      </c>
      <c r="AJ467" s="13" t="s">
        <v>119</v>
      </c>
      <c r="AK467" s="12">
        <v>323</v>
      </c>
      <c r="AL467" s="12">
        <v>37</v>
      </c>
      <c r="AM467" s="12">
        <v>273</v>
      </c>
      <c r="AN467" s="12">
        <v>38</v>
      </c>
      <c r="AO467" s="12">
        <v>10</v>
      </c>
      <c r="AP467" s="12">
        <v>100</v>
      </c>
      <c r="AQ467" s="12">
        <v>64</v>
      </c>
      <c r="AR467" s="12">
        <v>55</v>
      </c>
      <c r="AS467" s="135"/>
      <c r="AT467" s="139" t="s">
        <v>273</v>
      </c>
      <c r="AU467" s="139" t="s">
        <v>4569</v>
      </c>
      <c r="AV467" s="139">
        <v>869</v>
      </c>
    </row>
    <row r="468" spans="1:48">
      <c r="A468" s="162"/>
      <c r="B468" s="13" t="s">
        <v>120</v>
      </c>
      <c r="C468" s="12">
        <v>0</v>
      </c>
      <c r="D468" s="12">
        <v>0</v>
      </c>
      <c r="E468" s="12">
        <v>155</v>
      </c>
      <c r="F468" s="12">
        <v>94</v>
      </c>
      <c r="G468" s="12">
        <v>252</v>
      </c>
      <c r="H468" s="12">
        <v>129</v>
      </c>
      <c r="I468" s="12">
        <v>360</v>
      </c>
      <c r="J468" s="12">
        <v>190</v>
      </c>
      <c r="K468" s="29">
        <v>767</v>
      </c>
      <c r="L468" s="29">
        <v>413</v>
      </c>
      <c r="M468" s="12">
        <v>0</v>
      </c>
      <c r="N468" s="12">
        <v>10</v>
      </c>
      <c r="O468" s="12">
        <v>15</v>
      </c>
      <c r="P468" s="12">
        <v>20</v>
      </c>
      <c r="Q468" s="29">
        <v>45</v>
      </c>
      <c r="R468" s="162"/>
      <c r="S468" s="13" t="s">
        <v>120</v>
      </c>
      <c r="T468" s="29">
        <v>30</v>
      </c>
      <c r="U468" s="12">
        <v>7</v>
      </c>
      <c r="V468" s="12">
        <v>0</v>
      </c>
      <c r="W468" s="12">
        <v>0</v>
      </c>
      <c r="X468" s="12">
        <v>0</v>
      </c>
      <c r="Y468" s="12">
        <v>6</v>
      </c>
      <c r="Z468" s="12">
        <v>1</v>
      </c>
      <c r="AA468" s="12">
        <v>49</v>
      </c>
      <c r="AB468" s="12">
        <v>0</v>
      </c>
      <c r="AC468" s="22">
        <v>56</v>
      </c>
      <c r="AD468" s="12">
        <v>43</v>
      </c>
      <c r="AE468" s="12">
        <v>54</v>
      </c>
      <c r="AF468" s="29">
        <v>0</v>
      </c>
      <c r="AG468" s="12">
        <v>0</v>
      </c>
      <c r="AH468" s="12">
        <v>25</v>
      </c>
      <c r="AI468" s="162"/>
      <c r="AJ468" s="13" t="s">
        <v>120</v>
      </c>
      <c r="AK468" s="12">
        <v>24</v>
      </c>
      <c r="AL468" s="12">
        <v>6</v>
      </c>
      <c r="AM468" s="12">
        <v>81</v>
      </c>
      <c r="AN468" s="12">
        <v>53</v>
      </c>
      <c r="AO468" s="12">
        <v>3</v>
      </c>
      <c r="AP468" s="12">
        <v>21</v>
      </c>
      <c r="AQ468" s="12">
        <v>14</v>
      </c>
      <c r="AR468" s="12">
        <v>12</v>
      </c>
      <c r="AS468" s="135"/>
      <c r="AT468" s="139" t="s">
        <v>273</v>
      </c>
      <c r="AU468" s="139" t="s">
        <v>4570</v>
      </c>
      <c r="AV468" s="139">
        <v>186</v>
      </c>
    </row>
    <row r="469" spans="1:48">
      <c r="A469" s="162"/>
      <c r="B469" s="34" t="s">
        <v>102</v>
      </c>
      <c r="C469" s="35">
        <v>0</v>
      </c>
      <c r="D469" s="35">
        <v>0</v>
      </c>
      <c r="E469" s="35">
        <v>838</v>
      </c>
      <c r="F469" s="35">
        <v>455</v>
      </c>
      <c r="G469" s="35">
        <v>1438</v>
      </c>
      <c r="H469" s="35">
        <v>744</v>
      </c>
      <c r="I469" s="35">
        <v>2111</v>
      </c>
      <c r="J469" s="35">
        <v>1128</v>
      </c>
      <c r="K469" s="35">
        <v>4387</v>
      </c>
      <c r="L469" s="35">
        <v>2327</v>
      </c>
      <c r="M469" s="35">
        <v>0</v>
      </c>
      <c r="N469" s="35">
        <v>54</v>
      </c>
      <c r="O469" s="35">
        <v>78</v>
      </c>
      <c r="P469" s="35">
        <v>112</v>
      </c>
      <c r="Q469" s="35">
        <v>244</v>
      </c>
      <c r="R469" s="162"/>
      <c r="S469" s="34" t="s">
        <v>102</v>
      </c>
      <c r="T469" s="35">
        <v>158</v>
      </c>
      <c r="U469" s="35">
        <v>34</v>
      </c>
      <c r="V469" s="35">
        <v>0</v>
      </c>
      <c r="W469" s="35">
        <v>0</v>
      </c>
      <c r="X469" s="35">
        <v>0</v>
      </c>
      <c r="Y469" s="35">
        <v>13</v>
      </c>
      <c r="Z469" s="35">
        <v>2</v>
      </c>
      <c r="AA469" s="35">
        <v>256</v>
      </c>
      <c r="AB469" s="35">
        <v>0</v>
      </c>
      <c r="AC469" s="35">
        <v>271</v>
      </c>
      <c r="AD469" s="35">
        <v>201</v>
      </c>
      <c r="AE469" s="35">
        <v>241</v>
      </c>
      <c r="AF469" s="35">
        <v>0</v>
      </c>
      <c r="AG469" s="35">
        <v>0</v>
      </c>
      <c r="AH469" s="35">
        <v>145</v>
      </c>
      <c r="AI469" s="162"/>
      <c r="AJ469" s="34" t="s">
        <v>102</v>
      </c>
      <c r="AK469" s="35">
        <v>347</v>
      </c>
      <c r="AL469" s="35">
        <v>43</v>
      </c>
      <c r="AM469" s="35">
        <v>354</v>
      </c>
      <c r="AN469" s="35">
        <v>91</v>
      </c>
      <c r="AO469" s="35">
        <v>13</v>
      </c>
      <c r="AP469" s="35">
        <v>121</v>
      </c>
      <c r="AQ469" s="35">
        <v>78</v>
      </c>
      <c r="AR469" s="35">
        <v>67</v>
      </c>
      <c r="AS469" s="135"/>
      <c r="AT469" s="139" t="s">
        <v>273</v>
      </c>
      <c r="AU469" s="139" t="s">
        <v>4571</v>
      </c>
      <c r="AV469" s="139">
        <v>1055</v>
      </c>
    </row>
    <row r="470" spans="1:48">
      <c r="A470" s="162" t="s">
        <v>274</v>
      </c>
      <c r="B470" s="13" t="s">
        <v>119</v>
      </c>
      <c r="C470" s="12">
        <v>12</v>
      </c>
      <c r="D470" s="12">
        <v>6</v>
      </c>
      <c r="E470" s="12">
        <v>1679</v>
      </c>
      <c r="F470" s="12">
        <v>910</v>
      </c>
      <c r="G470" s="12">
        <v>2806</v>
      </c>
      <c r="H470" s="12">
        <v>1479</v>
      </c>
      <c r="I470" s="12">
        <v>3025</v>
      </c>
      <c r="J470" s="12">
        <v>1589</v>
      </c>
      <c r="K470" s="29">
        <v>7522</v>
      </c>
      <c r="L470" s="29">
        <v>3984</v>
      </c>
      <c r="M470" s="12">
        <v>4</v>
      </c>
      <c r="N470" s="12">
        <v>129</v>
      </c>
      <c r="O470" s="12">
        <v>156</v>
      </c>
      <c r="P470" s="12">
        <v>143</v>
      </c>
      <c r="Q470" s="29">
        <v>432</v>
      </c>
      <c r="R470" s="162" t="s">
        <v>274</v>
      </c>
      <c r="S470" s="13" t="s">
        <v>119</v>
      </c>
      <c r="T470" s="29">
        <v>366</v>
      </c>
      <c r="U470" s="12">
        <v>68</v>
      </c>
      <c r="V470" s="12">
        <v>0</v>
      </c>
      <c r="W470" s="12">
        <v>13</v>
      </c>
      <c r="X470" s="12">
        <v>0</v>
      </c>
      <c r="Y470" s="12">
        <v>41</v>
      </c>
      <c r="Z470" s="12">
        <v>6</v>
      </c>
      <c r="AA470" s="12">
        <v>368</v>
      </c>
      <c r="AB470" s="12">
        <v>0</v>
      </c>
      <c r="AC470" s="22">
        <v>415</v>
      </c>
      <c r="AD470" s="12">
        <v>339</v>
      </c>
      <c r="AE470" s="12">
        <v>302</v>
      </c>
      <c r="AF470" s="29">
        <v>0</v>
      </c>
      <c r="AG470" s="12">
        <v>0</v>
      </c>
      <c r="AH470" s="12">
        <v>178</v>
      </c>
      <c r="AI470" s="162" t="s">
        <v>274</v>
      </c>
      <c r="AJ470" s="13" t="s">
        <v>119</v>
      </c>
      <c r="AK470" s="12">
        <v>196</v>
      </c>
      <c r="AL470" s="12">
        <v>44</v>
      </c>
      <c r="AM470" s="12">
        <v>91</v>
      </c>
      <c r="AN470" s="12">
        <v>46</v>
      </c>
      <c r="AO470" s="12">
        <v>4</v>
      </c>
      <c r="AP470" s="12">
        <v>112</v>
      </c>
      <c r="AQ470" s="12">
        <v>23</v>
      </c>
      <c r="AR470" s="12">
        <v>22</v>
      </c>
      <c r="AS470" s="135"/>
      <c r="AT470" s="139" t="s">
        <v>274</v>
      </c>
      <c r="AU470" s="139" t="s">
        <v>4572</v>
      </c>
      <c r="AV470" s="139">
        <v>378</v>
      </c>
    </row>
    <row r="471" spans="1:48">
      <c r="A471" s="162"/>
      <c r="B471" s="13" t="s">
        <v>120</v>
      </c>
      <c r="C471" s="12">
        <v>7</v>
      </c>
      <c r="D471" s="12">
        <v>4</v>
      </c>
      <c r="E471" s="12">
        <v>536</v>
      </c>
      <c r="F471" s="12">
        <v>292</v>
      </c>
      <c r="G471" s="12">
        <v>719</v>
      </c>
      <c r="H471" s="12">
        <v>370</v>
      </c>
      <c r="I471" s="12">
        <v>821</v>
      </c>
      <c r="J471" s="12">
        <v>407</v>
      </c>
      <c r="K471" s="29">
        <v>2083</v>
      </c>
      <c r="L471" s="29">
        <v>1073</v>
      </c>
      <c r="M471" s="12">
        <v>1</v>
      </c>
      <c r="N471" s="12">
        <v>35</v>
      </c>
      <c r="O471" s="12">
        <v>36</v>
      </c>
      <c r="P471" s="12">
        <v>39</v>
      </c>
      <c r="Q471" s="29">
        <v>111</v>
      </c>
      <c r="R471" s="162"/>
      <c r="S471" s="13" t="s">
        <v>120</v>
      </c>
      <c r="T471" s="29">
        <v>115</v>
      </c>
      <c r="U471" s="12">
        <v>23</v>
      </c>
      <c r="V471" s="12">
        <v>0</v>
      </c>
      <c r="W471" s="12">
        <v>0</v>
      </c>
      <c r="X471" s="12">
        <v>1</v>
      </c>
      <c r="Y471" s="12">
        <v>9</v>
      </c>
      <c r="Z471" s="12">
        <v>3</v>
      </c>
      <c r="AA471" s="12">
        <v>113</v>
      </c>
      <c r="AB471" s="12">
        <v>0</v>
      </c>
      <c r="AC471" s="22">
        <v>126</v>
      </c>
      <c r="AD471" s="12">
        <v>90</v>
      </c>
      <c r="AE471" s="12">
        <v>79</v>
      </c>
      <c r="AF471" s="29">
        <v>0</v>
      </c>
      <c r="AG471" s="12">
        <v>0</v>
      </c>
      <c r="AH471" s="12">
        <v>42</v>
      </c>
      <c r="AI471" s="162"/>
      <c r="AJ471" s="13" t="s">
        <v>120</v>
      </c>
      <c r="AK471" s="12">
        <v>24</v>
      </c>
      <c r="AL471" s="12">
        <v>6</v>
      </c>
      <c r="AM471" s="12">
        <v>26</v>
      </c>
      <c r="AN471" s="12">
        <v>23</v>
      </c>
      <c r="AO471" s="12">
        <v>1</v>
      </c>
      <c r="AP471" s="12">
        <v>27</v>
      </c>
      <c r="AQ471" s="12">
        <v>8</v>
      </c>
      <c r="AR471" s="12">
        <v>7</v>
      </c>
      <c r="AS471" s="135"/>
      <c r="AT471" s="139" t="s">
        <v>274</v>
      </c>
      <c r="AU471" s="139" t="s">
        <v>4573</v>
      </c>
      <c r="AV471" s="139">
        <v>76</v>
      </c>
    </row>
    <row r="472" spans="1:48">
      <c r="A472" s="162"/>
      <c r="B472" s="34" t="s">
        <v>102</v>
      </c>
      <c r="C472" s="35">
        <v>19</v>
      </c>
      <c r="D472" s="35">
        <v>10</v>
      </c>
      <c r="E472" s="35">
        <v>2215</v>
      </c>
      <c r="F472" s="35">
        <v>1202</v>
      </c>
      <c r="G472" s="35">
        <v>3525</v>
      </c>
      <c r="H472" s="35">
        <v>1849</v>
      </c>
      <c r="I472" s="35">
        <v>3846</v>
      </c>
      <c r="J472" s="35">
        <v>1996</v>
      </c>
      <c r="K472" s="35">
        <v>9605</v>
      </c>
      <c r="L472" s="35">
        <v>5057</v>
      </c>
      <c r="M472" s="35">
        <v>5</v>
      </c>
      <c r="N472" s="35">
        <v>164</v>
      </c>
      <c r="O472" s="35">
        <v>192</v>
      </c>
      <c r="P472" s="35">
        <v>182</v>
      </c>
      <c r="Q472" s="35">
        <v>543</v>
      </c>
      <c r="R472" s="162"/>
      <c r="S472" s="34" t="s">
        <v>102</v>
      </c>
      <c r="T472" s="35">
        <v>481</v>
      </c>
      <c r="U472" s="35">
        <v>91</v>
      </c>
      <c r="V472" s="35">
        <v>0</v>
      </c>
      <c r="W472" s="35">
        <v>13</v>
      </c>
      <c r="X472" s="35">
        <v>1</v>
      </c>
      <c r="Y472" s="35">
        <v>50</v>
      </c>
      <c r="Z472" s="35">
        <v>9</v>
      </c>
      <c r="AA472" s="35">
        <v>481</v>
      </c>
      <c r="AB472" s="35">
        <v>0</v>
      </c>
      <c r="AC472" s="35">
        <v>541</v>
      </c>
      <c r="AD472" s="35">
        <v>429</v>
      </c>
      <c r="AE472" s="35">
        <v>381</v>
      </c>
      <c r="AF472" s="35">
        <v>0</v>
      </c>
      <c r="AG472" s="35">
        <v>0</v>
      </c>
      <c r="AH472" s="35">
        <v>220</v>
      </c>
      <c r="AI472" s="162"/>
      <c r="AJ472" s="34" t="s">
        <v>102</v>
      </c>
      <c r="AK472" s="35">
        <v>220</v>
      </c>
      <c r="AL472" s="35">
        <v>50</v>
      </c>
      <c r="AM472" s="35">
        <v>117</v>
      </c>
      <c r="AN472" s="35">
        <v>69</v>
      </c>
      <c r="AO472" s="35">
        <v>5</v>
      </c>
      <c r="AP472" s="35">
        <v>139</v>
      </c>
      <c r="AQ472" s="35">
        <v>31</v>
      </c>
      <c r="AR472" s="35">
        <v>29</v>
      </c>
      <c r="AS472" s="135"/>
      <c r="AT472" s="139" t="s">
        <v>274</v>
      </c>
      <c r="AU472" s="139" t="s">
        <v>4574</v>
      </c>
      <c r="AV472" s="139">
        <v>454</v>
      </c>
    </row>
    <row r="473" spans="1:48">
      <c r="A473" s="162" t="s">
        <v>275</v>
      </c>
      <c r="B473" s="13" t="s">
        <v>119</v>
      </c>
      <c r="C473" s="12">
        <v>124</v>
      </c>
      <c r="D473" s="12">
        <v>49</v>
      </c>
      <c r="E473" s="12">
        <v>3866</v>
      </c>
      <c r="F473" s="12">
        <v>2060</v>
      </c>
      <c r="G473" s="12">
        <v>7472</v>
      </c>
      <c r="H473" s="12">
        <v>3884</v>
      </c>
      <c r="I473" s="12">
        <v>8597</v>
      </c>
      <c r="J473" s="12">
        <v>4458</v>
      </c>
      <c r="K473" s="29">
        <v>20059</v>
      </c>
      <c r="L473" s="29">
        <v>10451</v>
      </c>
      <c r="M473" s="12">
        <v>7</v>
      </c>
      <c r="N473" s="12">
        <v>207</v>
      </c>
      <c r="O473" s="12">
        <v>349</v>
      </c>
      <c r="P473" s="12">
        <v>374</v>
      </c>
      <c r="Q473" s="29">
        <v>937</v>
      </c>
      <c r="R473" s="162" t="s">
        <v>275</v>
      </c>
      <c r="S473" s="13" t="s">
        <v>119</v>
      </c>
      <c r="T473" s="29">
        <v>550</v>
      </c>
      <c r="U473" s="12">
        <v>153</v>
      </c>
      <c r="V473" s="12">
        <v>0</v>
      </c>
      <c r="W473" s="12">
        <v>31</v>
      </c>
      <c r="X473" s="12">
        <v>2</v>
      </c>
      <c r="Y473" s="12">
        <v>32</v>
      </c>
      <c r="Z473" s="12">
        <v>14</v>
      </c>
      <c r="AA473" s="12">
        <v>845</v>
      </c>
      <c r="AB473" s="12">
        <v>0</v>
      </c>
      <c r="AC473" s="22">
        <v>893</v>
      </c>
      <c r="AD473" s="12">
        <v>458</v>
      </c>
      <c r="AE473" s="12">
        <v>459</v>
      </c>
      <c r="AF473" s="29">
        <v>0</v>
      </c>
      <c r="AG473" s="12">
        <v>0</v>
      </c>
      <c r="AH473" s="12">
        <v>419</v>
      </c>
      <c r="AI473" s="162" t="s">
        <v>275</v>
      </c>
      <c r="AJ473" s="13" t="s">
        <v>119</v>
      </c>
      <c r="AK473" s="12">
        <v>198</v>
      </c>
      <c r="AL473" s="12">
        <v>145</v>
      </c>
      <c r="AM473" s="12">
        <v>481</v>
      </c>
      <c r="AN473" s="12">
        <v>149</v>
      </c>
      <c r="AO473" s="12">
        <v>23</v>
      </c>
      <c r="AP473" s="12">
        <v>386</v>
      </c>
      <c r="AQ473" s="12">
        <v>101</v>
      </c>
      <c r="AR473" s="12">
        <v>91</v>
      </c>
      <c r="AS473" s="135"/>
      <c r="AT473" s="139" t="s">
        <v>275</v>
      </c>
      <c r="AU473" s="139" t="s">
        <v>4575</v>
      </c>
      <c r="AV473" s="139">
        <v>1160</v>
      </c>
    </row>
    <row r="474" spans="1:48">
      <c r="A474" s="162"/>
      <c r="B474" s="13" t="s">
        <v>120</v>
      </c>
      <c r="C474" s="12">
        <v>0</v>
      </c>
      <c r="D474" s="12">
        <v>0</v>
      </c>
      <c r="E474" s="12">
        <v>223</v>
      </c>
      <c r="F474" s="12">
        <v>125</v>
      </c>
      <c r="G474" s="12">
        <v>364</v>
      </c>
      <c r="H474" s="12">
        <v>186</v>
      </c>
      <c r="I474" s="12">
        <v>439</v>
      </c>
      <c r="J474" s="12">
        <v>227</v>
      </c>
      <c r="K474" s="29">
        <v>1026</v>
      </c>
      <c r="L474" s="29">
        <v>538</v>
      </c>
      <c r="M474" s="12">
        <v>0</v>
      </c>
      <c r="N474" s="12">
        <v>8</v>
      </c>
      <c r="O474" s="12">
        <v>10</v>
      </c>
      <c r="P474" s="12">
        <v>8</v>
      </c>
      <c r="Q474" s="29">
        <v>26</v>
      </c>
      <c r="R474" s="162"/>
      <c r="S474" s="13" t="s">
        <v>120</v>
      </c>
      <c r="T474" s="29">
        <v>11</v>
      </c>
      <c r="U474" s="12">
        <v>6</v>
      </c>
      <c r="V474" s="12">
        <v>0</v>
      </c>
      <c r="W474" s="12">
        <v>0</v>
      </c>
      <c r="X474" s="12">
        <v>0</v>
      </c>
      <c r="Y474" s="12">
        <v>10</v>
      </c>
      <c r="Z474" s="12">
        <v>9</v>
      </c>
      <c r="AA474" s="12">
        <v>32</v>
      </c>
      <c r="AB474" s="12">
        <v>0</v>
      </c>
      <c r="AC474" s="22">
        <v>51</v>
      </c>
      <c r="AD474" s="12">
        <v>46</v>
      </c>
      <c r="AE474" s="12">
        <v>23</v>
      </c>
      <c r="AF474" s="29">
        <v>0</v>
      </c>
      <c r="AG474" s="12">
        <v>0</v>
      </c>
      <c r="AH474" s="12">
        <v>6</v>
      </c>
      <c r="AI474" s="162"/>
      <c r="AJ474" s="13" t="s">
        <v>120</v>
      </c>
      <c r="AK474" s="12">
        <v>102</v>
      </c>
      <c r="AL474" s="12">
        <v>33</v>
      </c>
      <c r="AM474" s="12">
        <v>32</v>
      </c>
      <c r="AN474" s="12">
        <v>9</v>
      </c>
      <c r="AO474" s="12">
        <v>10</v>
      </c>
      <c r="AP474" s="12">
        <v>8</v>
      </c>
      <c r="AQ474" s="12">
        <v>8</v>
      </c>
      <c r="AR474" s="12">
        <v>8</v>
      </c>
      <c r="AS474" s="135"/>
      <c r="AT474" s="139" t="s">
        <v>275</v>
      </c>
      <c r="AU474" s="139" t="s">
        <v>4576</v>
      </c>
      <c r="AV474" s="139">
        <v>166</v>
      </c>
    </row>
    <row r="475" spans="1:48">
      <c r="A475" s="162"/>
      <c r="B475" s="34" t="s">
        <v>102</v>
      </c>
      <c r="C475" s="35">
        <v>124</v>
      </c>
      <c r="D475" s="35">
        <v>49</v>
      </c>
      <c r="E475" s="35">
        <v>4089</v>
      </c>
      <c r="F475" s="35">
        <v>2185</v>
      </c>
      <c r="G475" s="35">
        <v>7836</v>
      </c>
      <c r="H475" s="35">
        <v>4070</v>
      </c>
      <c r="I475" s="35">
        <v>9036</v>
      </c>
      <c r="J475" s="35">
        <v>4685</v>
      </c>
      <c r="K475" s="35">
        <v>21085</v>
      </c>
      <c r="L475" s="35">
        <v>10989</v>
      </c>
      <c r="M475" s="35">
        <v>7</v>
      </c>
      <c r="N475" s="35">
        <v>215</v>
      </c>
      <c r="O475" s="35">
        <v>359</v>
      </c>
      <c r="P475" s="35">
        <v>382</v>
      </c>
      <c r="Q475" s="35">
        <v>963</v>
      </c>
      <c r="R475" s="162"/>
      <c r="S475" s="34" t="s">
        <v>102</v>
      </c>
      <c r="T475" s="35">
        <v>561</v>
      </c>
      <c r="U475" s="35">
        <v>159</v>
      </c>
      <c r="V475" s="35">
        <v>0</v>
      </c>
      <c r="W475" s="35">
        <v>31</v>
      </c>
      <c r="X475" s="35">
        <v>2</v>
      </c>
      <c r="Y475" s="35">
        <v>42</v>
      </c>
      <c r="Z475" s="35">
        <v>23</v>
      </c>
      <c r="AA475" s="35">
        <v>877</v>
      </c>
      <c r="AB475" s="35">
        <v>0</v>
      </c>
      <c r="AC475" s="35">
        <v>944</v>
      </c>
      <c r="AD475" s="35">
        <v>504</v>
      </c>
      <c r="AE475" s="35">
        <v>482</v>
      </c>
      <c r="AF475" s="35">
        <v>0</v>
      </c>
      <c r="AG475" s="35">
        <v>0</v>
      </c>
      <c r="AH475" s="35">
        <v>425</v>
      </c>
      <c r="AI475" s="162"/>
      <c r="AJ475" s="34" t="s">
        <v>102</v>
      </c>
      <c r="AK475" s="35">
        <v>300</v>
      </c>
      <c r="AL475" s="35">
        <v>178</v>
      </c>
      <c r="AM475" s="35">
        <v>513</v>
      </c>
      <c r="AN475" s="35">
        <v>158</v>
      </c>
      <c r="AO475" s="35">
        <v>33</v>
      </c>
      <c r="AP475" s="35">
        <v>394</v>
      </c>
      <c r="AQ475" s="35">
        <v>109</v>
      </c>
      <c r="AR475" s="35">
        <v>99</v>
      </c>
      <c r="AS475" s="135"/>
      <c r="AT475" s="139" t="s">
        <v>275</v>
      </c>
      <c r="AU475" s="139" t="s">
        <v>4577</v>
      </c>
      <c r="AV475" s="139">
        <v>1326</v>
      </c>
    </row>
    <row r="476" spans="1:48">
      <c r="A476" s="162" t="s">
        <v>276</v>
      </c>
      <c r="B476" s="13" t="s">
        <v>119</v>
      </c>
      <c r="C476" s="12">
        <v>0</v>
      </c>
      <c r="D476" s="12">
        <v>0</v>
      </c>
      <c r="E476" s="12">
        <v>891</v>
      </c>
      <c r="F476" s="12">
        <v>479</v>
      </c>
      <c r="G476" s="12">
        <v>3939</v>
      </c>
      <c r="H476" s="12">
        <v>2031</v>
      </c>
      <c r="I476" s="12">
        <v>4412</v>
      </c>
      <c r="J476" s="12">
        <v>2246</v>
      </c>
      <c r="K476" s="29">
        <v>9242</v>
      </c>
      <c r="L476" s="29">
        <v>4756</v>
      </c>
      <c r="M476" s="12">
        <v>0</v>
      </c>
      <c r="N476" s="12">
        <v>81</v>
      </c>
      <c r="O476" s="12">
        <v>203</v>
      </c>
      <c r="P476" s="12">
        <v>207</v>
      </c>
      <c r="Q476" s="29">
        <v>491</v>
      </c>
      <c r="R476" s="162" t="s">
        <v>276</v>
      </c>
      <c r="S476" s="13" t="s">
        <v>119</v>
      </c>
      <c r="T476" s="29">
        <v>264</v>
      </c>
      <c r="U476" s="12">
        <v>28</v>
      </c>
      <c r="V476" s="12">
        <v>0</v>
      </c>
      <c r="W476" s="12">
        <v>27</v>
      </c>
      <c r="X476" s="12">
        <v>0</v>
      </c>
      <c r="Y476" s="12">
        <v>23</v>
      </c>
      <c r="Z476" s="12">
        <v>3</v>
      </c>
      <c r="AA476" s="12">
        <v>304</v>
      </c>
      <c r="AB476" s="12">
        <v>0</v>
      </c>
      <c r="AC476" s="22">
        <v>330</v>
      </c>
      <c r="AD476" s="12">
        <v>244</v>
      </c>
      <c r="AE476" s="12">
        <v>240</v>
      </c>
      <c r="AF476" s="29">
        <v>0</v>
      </c>
      <c r="AG476" s="12">
        <v>0</v>
      </c>
      <c r="AH476" s="12">
        <v>258</v>
      </c>
      <c r="AI476" s="162" t="s">
        <v>276</v>
      </c>
      <c r="AJ476" s="13" t="s">
        <v>119</v>
      </c>
      <c r="AK476" s="12">
        <v>59</v>
      </c>
      <c r="AL476" s="12">
        <v>42</v>
      </c>
      <c r="AM476" s="12">
        <v>408</v>
      </c>
      <c r="AN476" s="12">
        <v>159</v>
      </c>
      <c r="AO476" s="12">
        <v>25</v>
      </c>
      <c r="AP476" s="12">
        <v>278</v>
      </c>
      <c r="AQ476" s="12">
        <v>122</v>
      </c>
      <c r="AR476" s="12">
        <v>114</v>
      </c>
      <c r="AS476" s="135"/>
      <c r="AT476" s="139" t="s">
        <v>276</v>
      </c>
      <c r="AU476" s="139" t="s">
        <v>4578</v>
      </c>
      <c r="AV476" s="139">
        <v>875</v>
      </c>
    </row>
    <row r="477" spans="1:48">
      <c r="A477" s="162"/>
      <c r="B477" s="13" t="s">
        <v>120</v>
      </c>
      <c r="C477" s="12">
        <v>0</v>
      </c>
      <c r="D477" s="12">
        <v>0</v>
      </c>
      <c r="E477" s="12">
        <v>95</v>
      </c>
      <c r="F477" s="12">
        <v>49</v>
      </c>
      <c r="G477" s="12">
        <v>265</v>
      </c>
      <c r="H477" s="12">
        <v>140</v>
      </c>
      <c r="I477" s="12">
        <v>298</v>
      </c>
      <c r="J477" s="12">
        <v>148</v>
      </c>
      <c r="K477" s="29">
        <v>658</v>
      </c>
      <c r="L477" s="29">
        <v>337</v>
      </c>
      <c r="M477" s="12">
        <v>0</v>
      </c>
      <c r="N477" s="12">
        <v>5</v>
      </c>
      <c r="O477" s="12">
        <v>9</v>
      </c>
      <c r="P477" s="12">
        <v>9</v>
      </c>
      <c r="Q477" s="29">
        <v>23</v>
      </c>
      <c r="R477" s="162"/>
      <c r="S477" s="13" t="s">
        <v>120</v>
      </c>
      <c r="T477" s="29">
        <v>11</v>
      </c>
      <c r="U477" s="12">
        <v>3</v>
      </c>
      <c r="V477" s="12">
        <v>1</v>
      </c>
      <c r="W477" s="12">
        <v>0</v>
      </c>
      <c r="X477" s="12">
        <v>0</v>
      </c>
      <c r="Y477" s="12">
        <v>8</v>
      </c>
      <c r="Z477" s="12">
        <v>0</v>
      </c>
      <c r="AA477" s="12">
        <v>17</v>
      </c>
      <c r="AB477" s="12">
        <v>0</v>
      </c>
      <c r="AC477" s="22">
        <v>25</v>
      </c>
      <c r="AD477" s="12">
        <v>25</v>
      </c>
      <c r="AE477" s="12">
        <v>23</v>
      </c>
      <c r="AF477" s="29">
        <v>0</v>
      </c>
      <c r="AG477" s="12">
        <v>0</v>
      </c>
      <c r="AH477" s="12">
        <v>10</v>
      </c>
      <c r="AI477" s="162"/>
      <c r="AJ477" s="13" t="s">
        <v>120</v>
      </c>
      <c r="AK477" s="12">
        <v>96</v>
      </c>
      <c r="AL477" s="12">
        <v>19</v>
      </c>
      <c r="AM477" s="12">
        <v>63</v>
      </c>
      <c r="AN477" s="12">
        <v>20</v>
      </c>
      <c r="AO477" s="12">
        <v>13</v>
      </c>
      <c r="AP477" s="12">
        <v>12</v>
      </c>
      <c r="AQ477" s="12">
        <v>14</v>
      </c>
      <c r="AR477" s="12">
        <v>11</v>
      </c>
      <c r="AS477" s="135"/>
      <c r="AT477" s="139" t="s">
        <v>276</v>
      </c>
      <c r="AU477" s="139" t="s">
        <v>4579</v>
      </c>
      <c r="AV477" s="139">
        <v>222</v>
      </c>
    </row>
    <row r="478" spans="1:48">
      <c r="A478" s="162"/>
      <c r="B478" s="34" t="s">
        <v>102</v>
      </c>
      <c r="C478" s="35">
        <v>0</v>
      </c>
      <c r="D478" s="35">
        <v>0</v>
      </c>
      <c r="E478" s="35">
        <v>986</v>
      </c>
      <c r="F478" s="35">
        <v>528</v>
      </c>
      <c r="G478" s="35">
        <v>4204</v>
      </c>
      <c r="H478" s="35">
        <v>2171</v>
      </c>
      <c r="I478" s="35">
        <v>4710</v>
      </c>
      <c r="J478" s="35">
        <v>2394</v>
      </c>
      <c r="K478" s="35">
        <v>9900</v>
      </c>
      <c r="L478" s="35">
        <v>5093</v>
      </c>
      <c r="M478" s="35">
        <v>0</v>
      </c>
      <c r="N478" s="35">
        <v>86</v>
      </c>
      <c r="O478" s="35">
        <v>212</v>
      </c>
      <c r="P478" s="35">
        <v>216</v>
      </c>
      <c r="Q478" s="35">
        <v>514</v>
      </c>
      <c r="R478" s="162"/>
      <c r="S478" s="34" t="s">
        <v>102</v>
      </c>
      <c r="T478" s="35">
        <v>275</v>
      </c>
      <c r="U478" s="35">
        <v>31</v>
      </c>
      <c r="V478" s="35">
        <v>1</v>
      </c>
      <c r="W478" s="35">
        <v>27</v>
      </c>
      <c r="X478" s="35">
        <v>0</v>
      </c>
      <c r="Y478" s="35">
        <v>31</v>
      </c>
      <c r="Z478" s="35">
        <v>3</v>
      </c>
      <c r="AA478" s="35">
        <v>321</v>
      </c>
      <c r="AB478" s="35">
        <v>0</v>
      </c>
      <c r="AC478" s="35">
        <v>355</v>
      </c>
      <c r="AD478" s="35">
        <v>269</v>
      </c>
      <c r="AE478" s="35">
        <v>263</v>
      </c>
      <c r="AF478" s="35">
        <v>0</v>
      </c>
      <c r="AG478" s="35">
        <v>0</v>
      </c>
      <c r="AH478" s="35">
        <v>268</v>
      </c>
      <c r="AI478" s="162"/>
      <c r="AJ478" s="34" t="s">
        <v>102</v>
      </c>
      <c r="AK478" s="35">
        <v>155</v>
      </c>
      <c r="AL478" s="35">
        <v>61</v>
      </c>
      <c r="AM478" s="35">
        <v>471</v>
      </c>
      <c r="AN478" s="35">
        <v>179</v>
      </c>
      <c r="AO478" s="35">
        <v>38</v>
      </c>
      <c r="AP478" s="35">
        <v>290</v>
      </c>
      <c r="AQ478" s="35">
        <v>136</v>
      </c>
      <c r="AR478" s="35">
        <v>125</v>
      </c>
      <c r="AS478" s="135"/>
      <c r="AT478" s="139" t="s">
        <v>276</v>
      </c>
      <c r="AU478" s="139" t="s">
        <v>4580</v>
      </c>
      <c r="AV478" s="139">
        <v>1097</v>
      </c>
    </row>
    <row r="479" spans="1:48">
      <c r="A479" s="162" t="s">
        <v>277</v>
      </c>
      <c r="B479" s="13" t="s">
        <v>119</v>
      </c>
      <c r="C479" s="12">
        <v>0</v>
      </c>
      <c r="D479" s="12">
        <v>0</v>
      </c>
      <c r="E479" s="12">
        <v>450</v>
      </c>
      <c r="F479" s="12">
        <v>244</v>
      </c>
      <c r="G479" s="12">
        <v>2659</v>
      </c>
      <c r="H479" s="12">
        <v>1343</v>
      </c>
      <c r="I479" s="12">
        <v>3210</v>
      </c>
      <c r="J479" s="12">
        <v>1614</v>
      </c>
      <c r="K479" s="29">
        <v>6319</v>
      </c>
      <c r="L479" s="29">
        <v>3201</v>
      </c>
      <c r="M479" s="12">
        <v>0</v>
      </c>
      <c r="N479" s="12">
        <v>35</v>
      </c>
      <c r="O479" s="12">
        <v>120</v>
      </c>
      <c r="P479" s="12">
        <v>145</v>
      </c>
      <c r="Q479" s="29">
        <v>300</v>
      </c>
      <c r="R479" s="162" t="s">
        <v>277</v>
      </c>
      <c r="S479" s="13" t="s">
        <v>119</v>
      </c>
      <c r="T479" s="29">
        <v>174</v>
      </c>
      <c r="U479" s="12">
        <v>55</v>
      </c>
      <c r="V479" s="12">
        <v>0</v>
      </c>
      <c r="W479" s="12">
        <v>15</v>
      </c>
      <c r="X479" s="12">
        <v>0</v>
      </c>
      <c r="Y479" s="12">
        <v>21</v>
      </c>
      <c r="Z479" s="12">
        <v>0</v>
      </c>
      <c r="AA479" s="12">
        <v>255</v>
      </c>
      <c r="AB479" s="12">
        <v>0</v>
      </c>
      <c r="AC479" s="22">
        <v>276</v>
      </c>
      <c r="AD479" s="12">
        <v>146</v>
      </c>
      <c r="AE479" s="12">
        <v>139</v>
      </c>
      <c r="AF479" s="29">
        <v>0</v>
      </c>
      <c r="AG479" s="12">
        <v>0</v>
      </c>
      <c r="AH479" s="12">
        <v>177</v>
      </c>
      <c r="AI479" s="162" t="s">
        <v>277</v>
      </c>
      <c r="AJ479" s="13" t="s">
        <v>119</v>
      </c>
      <c r="AK479" s="12">
        <v>151</v>
      </c>
      <c r="AL479" s="12">
        <v>80</v>
      </c>
      <c r="AM479" s="12">
        <v>246</v>
      </c>
      <c r="AN479" s="12">
        <v>251</v>
      </c>
      <c r="AO479" s="12">
        <v>23</v>
      </c>
      <c r="AP479" s="12">
        <v>181</v>
      </c>
      <c r="AQ479" s="12">
        <v>104</v>
      </c>
      <c r="AR479" s="12">
        <v>97</v>
      </c>
      <c r="AS479" s="135"/>
      <c r="AT479" s="139" t="s">
        <v>277</v>
      </c>
      <c r="AU479" s="139" t="s">
        <v>4581</v>
      </c>
      <c r="AV479" s="139">
        <v>643</v>
      </c>
    </row>
    <row r="480" spans="1:48">
      <c r="A480" s="162"/>
      <c r="B480" s="13" t="s">
        <v>120</v>
      </c>
      <c r="C480" s="12">
        <v>0</v>
      </c>
      <c r="D480" s="12">
        <v>0</v>
      </c>
      <c r="E480" s="12">
        <v>0</v>
      </c>
      <c r="F480" s="12">
        <v>0</v>
      </c>
      <c r="G480" s="12">
        <v>0</v>
      </c>
      <c r="H480" s="12">
        <v>0</v>
      </c>
      <c r="I480" s="12">
        <v>0</v>
      </c>
      <c r="J480" s="12">
        <v>0</v>
      </c>
      <c r="K480" s="29">
        <v>0</v>
      </c>
      <c r="L480" s="29">
        <v>0</v>
      </c>
      <c r="M480" s="12">
        <v>0</v>
      </c>
      <c r="N480" s="12">
        <v>0</v>
      </c>
      <c r="O480" s="12">
        <v>0</v>
      </c>
      <c r="P480" s="12">
        <v>0</v>
      </c>
      <c r="Q480" s="29">
        <v>0</v>
      </c>
      <c r="R480" s="162"/>
      <c r="S480" s="13" t="s">
        <v>120</v>
      </c>
      <c r="T480" s="29">
        <v>0</v>
      </c>
      <c r="U480" s="12">
        <v>0</v>
      </c>
      <c r="V480" s="12">
        <v>0</v>
      </c>
      <c r="W480" s="12">
        <v>0</v>
      </c>
      <c r="X480" s="12">
        <v>0</v>
      </c>
      <c r="Y480" s="12">
        <v>0</v>
      </c>
      <c r="Z480" s="12">
        <v>0</v>
      </c>
      <c r="AA480" s="12">
        <v>0</v>
      </c>
      <c r="AB480" s="12">
        <v>0</v>
      </c>
      <c r="AC480" s="22">
        <v>0</v>
      </c>
      <c r="AD480" s="12">
        <v>0</v>
      </c>
      <c r="AE480" s="12">
        <v>0</v>
      </c>
      <c r="AF480" s="29">
        <v>0</v>
      </c>
      <c r="AG480" s="12">
        <v>0</v>
      </c>
      <c r="AH480" s="12">
        <v>0</v>
      </c>
      <c r="AI480" s="162"/>
      <c r="AJ480" s="13" t="s">
        <v>120</v>
      </c>
      <c r="AK480" s="12">
        <v>0</v>
      </c>
      <c r="AL480" s="12">
        <v>0</v>
      </c>
      <c r="AM480" s="12">
        <v>0</v>
      </c>
      <c r="AN480" s="12">
        <v>0</v>
      </c>
      <c r="AO480" s="12">
        <v>0</v>
      </c>
      <c r="AP480" s="12">
        <v>0</v>
      </c>
      <c r="AQ480" s="12">
        <v>0</v>
      </c>
      <c r="AR480" s="12">
        <v>0</v>
      </c>
      <c r="AS480" s="135"/>
      <c r="AT480" s="139" t="s">
        <v>277</v>
      </c>
      <c r="AU480" s="139" t="s">
        <v>4582</v>
      </c>
      <c r="AV480" s="139">
        <v>0</v>
      </c>
    </row>
    <row r="481" spans="1:48">
      <c r="A481" s="162"/>
      <c r="B481" s="34" t="s">
        <v>102</v>
      </c>
      <c r="C481" s="35">
        <v>0</v>
      </c>
      <c r="D481" s="35">
        <v>0</v>
      </c>
      <c r="E481" s="35">
        <v>450</v>
      </c>
      <c r="F481" s="35">
        <v>244</v>
      </c>
      <c r="G481" s="35">
        <v>2659</v>
      </c>
      <c r="H481" s="35">
        <v>1343</v>
      </c>
      <c r="I481" s="35">
        <v>3210</v>
      </c>
      <c r="J481" s="35">
        <v>1614</v>
      </c>
      <c r="K481" s="35">
        <v>6319</v>
      </c>
      <c r="L481" s="35">
        <v>3201</v>
      </c>
      <c r="M481" s="35">
        <v>0</v>
      </c>
      <c r="N481" s="35">
        <v>35</v>
      </c>
      <c r="O481" s="35">
        <v>120</v>
      </c>
      <c r="P481" s="35">
        <v>145</v>
      </c>
      <c r="Q481" s="35">
        <v>300</v>
      </c>
      <c r="R481" s="162"/>
      <c r="S481" s="34" t="s">
        <v>102</v>
      </c>
      <c r="T481" s="35">
        <v>174</v>
      </c>
      <c r="U481" s="35">
        <v>55</v>
      </c>
      <c r="V481" s="35">
        <v>0</v>
      </c>
      <c r="W481" s="35">
        <v>15</v>
      </c>
      <c r="X481" s="35">
        <v>0</v>
      </c>
      <c r="Y481" s="35">
        <v>21</v>
      </c>
      <c r="Z481" s="35">
        <v>0</v>
      </c>
      <c r="AA481" s="35">
        <v>255</v>
      </c>
      <c r="AB481" s="35">
        <v>0</v>
      </c>
      <c r="AC481" s="35">
        <v>276</v>
      </c>
      <c r="AD481" s="35">
        <v>146</v>
      </c>
      <c r="AE481" s="35">
        <v>139</v>
      </c>
      <c r="AF481" s="35">
        <v>0</v>
      </c>
      <c r="AG481" s="35">
        <v>0</v>
      </c>
      <c r="AH481" s="35">
        <v>177</v>
      </c>
      <c r="AI481" s="162"/>
      <c r="AJ481" s="34" t="s">
        <v>102</v>
      </c>
      <c r="AK481" s="35">
        <v>151</v>
      </c>
      <c r="AL481" s="35">
        <v>80</v>
      </c>
      <c r="AM481" s="35">
        <v>246</v>
      </c>
      <c r="AN481" s="35">
        <v>251</v>
      </c>
      <c r="AO481" s="35">
        <v>23</v>
      </c>
      <c r="AP481" s="35">
        <v>181</v>
      </c>
      <c r="AQ481" s="35">
        <v>104</v>
      </c>
      <c r="AR481" s="35">
        <v>97</v>
      </c>
      <c r="AS481" s="135"/>
      <c r="AT481" s="139" t="s">
        <v>277</v>
      </c>
      <c r="AU481" s="139" t="s">
        <v>4583</v>
      </c>
      <c r="AV481" s="139">
        <v>643</v>
      </c>
    </row>
    <row r="482" spans="1:48">
      <c r="A482" s="162" t="s">
        <v>278</v>
      </c>
      <c r="B482" s="13" t="s">
        <v>119</v>
      </c>
      <c r="C482" s="12">
        <v>17</v>
      </c>
      <c r="D482" s="12">
        <v>9</v>
      </c>
      <c r="E482" s="12">
        <v>923</v>
      </c>
      <c r="F482" s="12">
        <v>495</v>
      </c>
      <c r="G482" s="12">
        <v>4262</v>
      </c>
      <c r="H482" s="12">
        <v>2213</v>
      </c>
      <c r="I482" s="12">
        <v>3815</v>
      </c>
      <c r="J482" s="12">
        <v>1985</v>
      </c>
      <c r="K482" s="29">
        <v>9017</v>
      </c>
      <c r="L482" s="29">
        <v>4702</v>
      </c>
      <c r="M482" s="12">
        <v>1</v>
      </c>
      <c r="N482" s="12">
        <v>40</v>
      </c>
      <c r="O482" s="12">
        <v>132</v>
      </c>
      <c r="P482" s="12">
        <v>124</v>
      </c>
      <c r="Q482" s="29">
        <v>297</v>
      </c>
      <c r="R482" s="162" t="s">
        <v>278</v>
      </c>
      <c r="S482" s="13" t="s">
        <v>119</v>
      </c>
      <c r="T482" s="29">
        <v>164</v>
      </c>
      <c r="U482" s="12">
        <v>15</v>
      </c>
      <c r="V482" s="12">
        <v>0</v>
      </c>
      <c r="W482" s="12">
        <v>8</v>
      </c>
      <c r="X482" s="12">
        <v>0</v>
      </c>
      <c r="Y482" s="12">
        <v>15</v>
      </c>
      <c r="Z482" s="12">
        <v>3</v>
      </c>
      <c r="AA482" s="12">
        <v>435</v>
      </c>
      <c r="AB482" s="12">
        <v>0</v>
      </c>
      <c r="AC482" s="22">
        <v>453</v>
      </c>
      <c r="AD482" s="12">
        <v>298</v>
      </c>
      <c r="AE482" s="12">
        <v>154</v>
      </c>
      <c r="AF482" s="29">
        <v>0</v>
      </c>
      <c r="AG482" s="12">
        <v>0</v>
      </c>
      <c r="AH482" s="12">
        <v>155</v>
      </c>
      <c r="AI482" s="162" t="s">
        <v>278</v>
      </c>
      <c r="AJ482" s="13" t="s">
        <v>119</v>
      </c>
      <c r="AK482" s="12">
        <v>192</v>
      </c>
      <c r="AL482" s="12">
        <v>124</v>
      </c>
      <c r="AM482" s="12">
        <v>98</v>
      </c>
      <c r="AN482" s="12">
        <v>10</v>
      </c>
      <c r="AO482" s="12">
        <v>12</v>
      </c>
      <c r="AP482" s="12">
        <v>104</v>
      </c>
      <c r="AQ482" s="12">
        <v>96</v>
      </c>
      <c r="AR482" s="12">
        <v>97</v>
      </c>
      <c r="AS482" s="135"/>
      <c r="AT482" s="139" t="s">
        <v>278</v>
      </c>
      <c r="AU482" s="139" t="s">
        <v>4584</v>
      </c>
      <c r="AV482" s="139">
        <v>388</v>
      </c>
    </row>
    <row r="483" spans="1:48">
      <c r="A483" s="162"/>
      <c r="B483" s="13" t="s">
        <v>120</v>
      </c>
      <c r="C483" s="12">
        <v>30</v>
      </c>
      <c r="D483" s="12">
        <v>10</v>
      </c>
      <c r="E483" s="12">
        <v>169</v>
      </c>
      <c r="F483" s="12">
        <v>76</v>
      </c>
      <c r="G483" s="12">
        <v>317</v>
      </c>
      <c r="H483" s="12">
        <v>159</v>
      </c>
      <c r="I483" s="12">
        <v>165</v>
      </c>
      <c r="J483" s="12">
        <v>100</v>
      </c>
      <c r="K483" s="29">
        <v>681</v>
      </c>
      <c r="L483" s="29">
        <v>345</v>
      </c>
      <c r="M483" s="12">
        <v>1</v>
      </c>
      <c r="N483" s="12">
        <v>3</v>
      </c>
      <c r="O483" s="12">
        <v>5</v>
      </c>
      <c r="P483" s="12">
        <v>4</v>
      </c>
      <c r="Q483" s="29">
        <v>13</v>
      </c>
      <c r="R483" s="162"/>
      <c r="S483" s="13" t="s">
        <v>120</v>
      </c>
      <c r="T483" s="29">
        <v>10</v>
      </c>
      <c r="U483" s="12">
        <v>2</v>
      </c>
      <c r="V483" s="12">
        <v>0</v>
      </c>
      <c r="W483" s="12">
        <v>1</v>
      </c>
      <c r="X483" s="12">
        <v>0</v>
      </c>
      <c r="Y483" s="12">
        <v>13</v>
      </c>
      <c r="Z483" s="12">
        <v>2</v>
      </c>
      <c r="AA483" s="12">
        <v>21</v>
      </c>
      <c r="AB483" s="12">
        <v>0</v>
      </c>
      <c r="AC483" s="22">
        <v>36</v>
      </c>
      <c r="AD483" s="12">
        <v>31</v>
      </c>
      <c r="AE483" s="12">
        <v>18</v>
      </c>
      <c r="AF483" s="29">
        <v>0</v>
      </c>
      <c r="AG483" s="12">
        <v>0</v>
      </c>
      <c r="AH483" s="12">
        <v>8</v>
      </c>
      <c r="AI483" s="162"/>
      <c r="AJ483" s="13" t="s">
        <v>120</v>
      </c>
      <c r="AK483" s="12">
        <v>57</v>
      </c>
      <c r="AL483" s="12">
        <v>18</v>
      </c>
      <c r="AM483" s="12">
        <v>10</v>
      </c>
      <c r="AN483" s="12">
        <v>25</v>
      </c>
      <c r="AO483" s="12">
        <v>1</v>
      </c>
      <c r="AP483" s="12">
        <v>8</v>
      </c>
      <c r="AQ483" s="12">
        <v>12</v>
      </c>
      <c r="AR483" s="12">
        <v>9</v>
      </c>
      <c r="AS483" s="135"/>
      <c r="AT483" s="139" t="s">
        <v>278</v>
      </c>
      <c r="AU483" s="139" t="s">
        <v>4585</v>
      </c>
      <c r="AV483" s="139">
        <v>77</v>
      </c>
    </row>
    <row r="484" spans="1:48">
      <c r="A484" s="162"/>
      <c r="B484" s="34" t="s">
        <v>102</v>
      </c>
      <c r="C484" s="35">
        <v>47</v>
      </c>
      <c r="D484" s="35">
        <v>19</v>
      </c>
      <c r="E484" s="35">
        <v>1092</v>
      </c>
      <c r="F484" s="35">
        <v>571</v>
      </c>
      <c r="G484" s="35">
        <v>4579</v>
      </c>
      <c r="H484" s="35">
        <v>2372</v>
      </c>
      <c r="I484" s="35">
        <v>3980</v>
      </c>
      <c r="J484" s="35">
        <v>2085</v>
      </c>
      <c r="K484" s="35">
        <v>9698</v>
      </c>
      <c r="L484" s="35">
        <v>5047</v>
      </c>
      <c r="M484" s="35">
        <v>2</v>
      </c>
      <c r="N484" s="35">
        <v>43</v>
      </c>
      <c r="O484" s="35">
        <v>137</v>
      </c>
      <c r="P484" s="35">
        <v>128</v>
      </c>
      <c r="Q484" s="35">
        <v>310</v>
      </c>
      <c r="R484" s="162"/>
      <c r="S484" s="34" t="s">
        <v>102</v>
      </c>
      <c r="T484" s="35">
        <v>174</v>
      </c>
      <c r="U484" s="35">
        <v>17</v>
      </c>
      <c r="V484" s="35">
        <v>0</v>
      </c>
      <c r="W484" s="35">
        <v>9</v>
      </c>
      <c r="X484" s="35">
        <v>0</v>
      </c>
      <c r="Y484" s="35">
        <v>28</v>
      </c>
      <c r="Z484" s="35">
        <v>5</v>
      </c>
      <c r="AA484" s="35">
        <v>456</v>
      </c>
      <c r="AB484" s="35">
        <v>0</v>
      </c>
      <c r="AC484" s="35">
        <v>489</v>
      </c>
      <c r="AD484" s="35">
        <v>329</v>
      </c>
      <c r="AE484" s="35">
        <v>172</v>
      </c>
      <c r="AF484" s="35">
        <v>0</v>
      </c>
      <c r="AG484" s="35">
        <v>0</v>
      </c>
      <c r="AH484" s="35">
        <v>163</v>
      </c>
      <c r="AI484" s="162"/>
      <c r="AJ484" s="34" t="s">
        <v>102</v>
      </c>
      <c r="AK484" s="35">
        <v>249</v>
      </c>
      <c r="AL484" s="35">
        <v>142</v>
      </c>
      <c r="AM484" s="35">
        <v>108</v>
      </c>
      <c r="AN484" s="35">
        <v>35</v>
      </c>
      <c r="AO484" s="35">
        <v>13</v>
      </c>
      <c r="AP484" s="35">
        <v>112</v>
      </c>
      <c r="AQ484" s="35">
        <v>108</v>
      </c>
      <c r="AR484" s="35">
        <v>106</v>
      </c>
      <c r="AS484" s="135"/>
      <c r="AT484" s="139" t="s">
        <v>278</v>
      </c>
      <c r="AU484" s="139" t="s">
        <v>4586</v>
      </c>
      <c r="AV484" s="139">
        <v>465</v>
      </c>
    </row>
  </sheetData>
  <mergeCells count="713">
    <mergeCell ref="AI3:AR3"/>
    <mergeCell ref="A1:Q1"/>
    <mergeCell ref="R1:AH1"/>
    <mergeCell ref="A2:Q2"/>
    <mergeCell ref="R2:AH2"/>
    <mergeCell ref="AI1:AR1"/>
    <mergeCell ref="AI2:AR2"/>
    <mergeCell ref="A3:Q3"/>
    <mergeCell ref="R3:AH3"/>
    <mergeCell ref="AJ4:AJ5"/>
    <mergeCell ref="AK4:AR4"/>
    <mergeCell ref="AH4:AH5"/>
    <mergeCell ref="I4:J4"/>
    <mergeCell ref="K4:L4"/>
    <mergeCell ref="M4:Q4"/>
    <mergeCell ref="R4:R5"/>
    <mergeCell ref="S4:S5"/>
    <mergeCell ref="T4:W4"/>
    <mergeCell ref="A6:A8"/>
    <mergeCell ref="R6:R8"/>
    <mergeCell ref="AI6:AI8"/>
    <mergeCell ref="A9:A11"/>
    <mergeCell ref="R9:R11"/>
    <mergeCell ref="AI9:AI11"/>
    <mergeCell ref="AI4:AI5"/>
    <mergeCell ref="A4:A5"/>
    <mergeCell ref="B4:B5"/>
    <mergeCell ref="C4:D4"/>
    <mergeCell ref="E4:F4"/>
    <mergeCell ref="G4:H4"/>
    <mergeCell ref="AF4:AG4"/>
    <mergeCell ref="X4:AE4"/>
    <mergeCell ref="A18:A20"/>
    <mergeCell ref="R18:R20"/>
    <mergeCell ref="AI18:AI20"/>
    <mergeCell ref="A21:A23"/>
    <mergeCell ref="R21:R23"/>
    <mergeCell ref="AI21:AI23"/>
    <mergeCell ref="A12:A14"/>
    <mergeCell ref="R12:R14"/>
    <mergeCell ref="AI12:AI14"/>
    <mergeCell ref="A15:A17"/>
    <mergeCell ref="R15:R17"/>
    <mergeCell ref="AI15:AI17"/>
    <mergeCell ref="A30:A32"/>
    <mergeCell ref="R30:R32"/>
    <mergeCell ref="AI30:AI32"/>
    <mergeCell ref="A33:A35"/>
    <mergeCell ref="R33:R35"/>
    <mergeCell ref="AI33:AI35"/>
    <mergeCell ref="A24:A26"/>
    <mergeCell ref="R24:R26"/>
    <mergeCell ref="AI24:AI26"/>
    <mergeCell ref="A27:A29"/>
    <mergeCell ref="R27:R29"/>
    <mergeCell ref="AI27:AI29"/>
    <mergeCell ref="A36:A38"/>
    <mergeCell ref="R36:R38"/>
    <mergeCell ref="AI36:AI38"/>
    <mergeCell ref="A43:A45"/>
    <mergeCell ref="R43:R45"/>
    <mergeCell ref="AI43:AI45"/>
    <mergeCell ref="A39:Q39"/>
    <mergeCell ref="R39:AH39"/>
    <mergeCell ref="AF41:AG41"/>
    <mergeCell ref="A40:Q40"/>
    <mergeCell ref="R40:AH40"/>
    <mergeCell ref="AI39:AR39"/>
    <mergeCell ref="AI40:AR40"/>
    <mergeCell ref="S41:S42"/>
    <mergeCell ref="T41:W41"/>
    <mergeCell ref="AH41:AH42"/>
    <mergeCell ref="AI41:AI42"/>
    <mergeCell ref="AJ41:AJ42"/>
    <mergeCell ref="AK41:AR41"/>
    <mergeCell ref="A41:A42"/>
    <mergeCell ref="B41:B42"/>
    <mergeCell ref="C41:D41"/>
    <mergeCell ref="E41:F41"/>
    <mergeCell ref="G41:H41"/>
    <mergeCell ref="A52:A54"/>
    <mergeCell ref="R52:R54"/>
    <mergeCell ref="AI52:AI54"/>
    <mergeCell ref="A55:A57"/>
    <mergeCell ref="R55:R57"/>
    <mergeCell ref="AI55:AI57"/>
    <mergeCell ref="A46:A48"/>
    <mergeCell ref="R46:R48"/>
    <mergeCell ref="AI46:AI48"/>
    <mergeCell ref="A49:A51"/>
    <mergeCell ref="R49:R51"/>
    <mergeCell ref="AI49:AI51"/>
    <mergeCell ref="A64:A66"/>
    <mergeCell ref="R64:R66"/>
    <mergeCell ref="AI64:AI66"/>
    <mergeCell ref="A67:A69"/>
    <mergeCell ref="R67:R69"/>
    <mergeCell ref="AI67:AI69"/>
    <mergeCell ref="A58:A60"/>
    <mergeCell ref="R58:R60"/>
    <mergeCell ref="AI58:AI60"/>
    <mergeCell ref="A61:A63"/>
    <mergeCell ref="R61:R63"/>
    <mergeCell ref="AI61:AI63"/>
    <mergeCell ref="A85:A87"/>
    <mergeCell ref="R85:R87"/>
    <mergeCell ref="AI85:AI87"/>
    <mergeCell ref="A88:A90"/>
    <mergeCell ref="R88:R90"/>
    <mergeCell ref="AI88:AI90"/>
    <mergeCell ref="AF79:AG79"/>
    <mergeCell ref="E79:F79"/>
    <mergeCell ref="A82:A84"/>
    <mergeCell ref="R82:R84"/>
    <mergeCell ref="AI82:AI84"/>
    <mergeCell ref="AH79:AH80"/>
    <mergeCell ref="AI79:AI80"/>
    <mergeCell ref="K79:L79"/>
    <mergeCell ref="M79:Q79"/>
    <mergeCell ref="R79:R80"/>
    <mergeCell ref="S79:S80"/>
    <mergeCell ref="T79:W79"/>
    <mergeCell ref="A79:A80"/>
    <mergeCell ref="B79:B80"/>
    <mergeCell ref="C79:D79"/>
    <mergeCell ref="G79:H79"/>
    <mergeCell ref="G219:H219"/>
    <mergeCell ref="AJ219:AJ220"/>
    <mergeCell ref="R196:R198"/>
    <mergeCell ref="AI196:AI198"/>
    <mergeCell ref="A199:A201"/>
    <mergeCell ref="R199:R201"/>
    <mergeCell ref="AI199:AI201"/>
    <mergeCell ref="A163:A165"/>
    <mergeCell ref="R163:R165"/>
    <mergeCell ref="AI163:AI165"/>
    <mergeCell ref="A166:A168"/>
    <mergeCell ref="R166:R168"/>
    <mergeCell ref="AI166:AI168"/>
    <mergeCell ref="A172:A174"/>
    <mergeCell ref="R172:R174"/>
    <mergeCell ref="AI172:AI174"/>
    <mergeCell ref="R182:R184"/>
    <mergeCell ref="AI182:AI184"/>
    <mergeCell ref="A193:A195"/>
    <mergeCell ref="A176:A178"/>
    <mergeCell ref="R176:R178"/>
    <mergeCell ref="AI176:AI178"/>
    <mergeCell ref="AI186:AR186"/>
    <mergeCell ref="A187:A188"/>
    <mergeCell ref="AI222:AI224"/>
    <mergeCell ref="R231:R233"/>
    <mergeCell ref="AI231:AI233"/>
    <mergeCell ref="A234:A236"/>
    <mergeCell ref="A208:A210"/>
    <mergeCell ref="R208:R210"/>
    <mergeCell ref="AI208:AI210"/>
    <mergeCell ref="A211:A213"/>
    <mergeCell ref="R211:R213"/>
    <mergeCell ref="AI211:AI213"/>
    <mergeCell ref="A214:A216"/>
    <mergeCell ref="R214:R216"/>
    <mergeCell ref="AI214:AI216"/>
    <mergeCell ref="AH219:AH220"/>
    <mergeCell ref="AI219:AI220"/>
    <mergeCell ref="R217:AH217"/>
    <mergeCell ref="AI217:AR217"/>
    <mergeCell ref="A218:Q218"/>
    <mergeCell ref="R218:AH218"/>
    <mergeCell ref="AI218:AR218"/>
    <mergeCell ref="A219:A220"/>
    <mergeCell ref="B219:B220"/>
    <mergeCell ref="C219:D219"/>
    <mergeCell ref="E219:F219"/>
    <mergeCell ref="AI250:AI252"/>
    <mergeCell ref="A253:A255"/>
    <mergeCell ref="R253:R255"/>
    <mergeCell ref="AI253:AI255"/>
    <mergeCell ref="A241:A243"/>
    <mergeCell ref="R241:R243"/>
    <mergeCell ref="AI241:AI243"/>
    <mergeCell ref="AI234:AI236"/>
    <mergeCell ref="A225:A227"/>
    <mergeCell ref="R225:R227"/>
    <mergeCell ref="AI225:AI227"/>
    <mergeCell ref="A228:A230"/>
    <mergeCell ref="R228:R230"/>
    <mergeCell ref="AI228:AI230"/>
    <mergeCell ref="R234:R236"/>
    <mergeCell ref="AI293:AI295"/>
    <mergeCell ref="R296:R298"/>
    <mergeCell ref="A300:Q300"/>
    <mergeCell ref="R300:AH300"/>
    <mergeCell ref="AI300:AR300"/>
    <mergeCell ref="A301:A302"/>
    <mergeCell ref="B301:B302"/>
    <mergeCell ref="C301:D301"/>
    <mergeCell ref="E301:F301"/>
    <mergeCell ref="G301:H301"/>
    <mergeCell ref="I301:J301"/>
    <mergeCell ref="K301:L301"/>
    <mergeCell ref="M301:Q301"/>
    <mergeCell ref="R301:R302"/>
    <mergeCell ref="AJ301:AJ302"/>
    <mergeCell ref="AI299:AR299"/>
    <mergeCell ref="A296:A298"/>
    <mergeCell ref="AI296:AI298"/>
    <mergeCell ref="AK301:AR301"/>
    <mergeCell ref="AI332:AI334"/>
    <mergeCell ref="AI320:AI322"/>
    <mergeCell ref="R326:R328"/>
    <mergeCell ref="R366:R368"/>
    <mergeCell ref="K383:L383"/>
    <mergeCell ref="M383:Q383"/>
    <mergeCell ref="AI369:AI371"/>
    <mergeCell ref="AH383:AH384"/>
    <mergeCell ref="AI326:AI328"/>
    <mergeCell ref="R335:R337"/>
    <mergeCell ref="R375:R377"/>
    <mergeCell ref="AI375:AI377"/>
    <mergeCell ref="AI335:AI337"/>
    <mergeCell ref="A341:Q341"/>
    <mergeCell ref="R341:AH341"/>
    <mergeCell ref="AI341:AR341"/>
    <mergeCell ref="A342:Q342"/>
    <mergeCell ref="R342:AH342"/>
    <mergeCell ref="AI342:AR342"/>
    <mergeCell ref="A343:A344"/>
    <mergeCell ref="B343:B344"/>
    <mergeCell ref="C343:D343"/>
    <mergeCell ref="E343:F343"/>
    <mergeCell ref="AI323:AI325"/>
    <mergeCell ref="S416:S417"/>
    <mergeCell ref="T416:W416"/>
    <mergeCell ref="AF416:AG416"/>
    <mergeCell ref="AH416:AH417"/>
    <mergeCell ref="A405:A407"/>
    <mergeCell ref="R405:R407"/>
    <mergeCell ref="A425:A427"/>
    <mergeCell ref="R425:R427"/>
    <mergeCell ref="B416:B417"/>
    <mergeCell ref="C416:D416"/>
    <mergeCell ref="E416:F416"/>
    <mergeCell ref="G416:H416"/>
    <mergeCell ref="I416:J416"/>
    <mergeCell ref="K416:L416"/>
    <mergeCell ref="M416:Q416"/>
    <mergeCell ref="R416:R417"/>
    <mergeCell ref="A419:A421"/>
    <mergeCell ref="R419:R421"/>
    <mergeCell ref="A416:A417"/>
    <mergeCell ref="A414:Q414"/>
    <mergeCell ref="R414:AH414"/>
    <mergeCell ref="X416:AE416"/>
    <mergeCell ref="A441:A443"/>
    <mergeCell ref="R441:R443"/>
    <mergeCell ref="AI441:AI443"/>
    <mergeCell ref="A431:A433"/>
    <mergeCell ref="R431:R433"/>
    <mergeCell ref="AI431:AI433"/>
    <mergeCell ref="A434:A436"/>
    <mergeCell ref="R434:R436"/>
    <mergeCell ref="AI434:AI436"/>
    <mergeCell ref="A437:A439"/>
    <mergeCell ref="R437:R439"/>
    <mergeCell ref="AI437:AI439"/>
    <mergeCell ref="AI470:AI472"/>
    <mergeCell ref="A470:A472"/>
    <mergeCell ref="R470:R472"/>
    <mergeCell ref="A459:A461"/>
    <mergeCell ref="R459:R461"/>
    <mergeCell ref="AI459:AI461"/>
    <mergeCell ref="A467:A469"/>
    <mergeCell ref="R467:R469"/>
    <mergeCell ref="AI467:AI469"/>
    <mergeCell ref="R464:R465"/>
    <mergeCell ref="S464:S465"/>
    <mergeCell ref="T464:W464"/>
    <mergeCell ref="AF464:AG464"/>
    <mergeCell ref="AH464:AH465"/>
    <mergeCell ref="K464:L464"/>
    <mergeCell ref="M464:Q464"/>
    <mergeCell ref="X464:AE464"/>
    <mergeCell ref="A479:A481"/>
    <mergeCell ref="R479:R481"/>
    <mergeCell ref="AI479:AI481"/>
    <mergeCell ref="A482:A484"/>
    <mergeCell ref="R482:R484"/>
    <mergeCell ref="AI482:AI484"/>
    <mergeCell ref="A473:A475"/>
    <mergeCell ref="R473:R475"/>
    <mergeCell ref="AI473:AI475"/>
    <mergeCell ref="A476:A478"/>
    <mergeCell ref="R476:R478"/>
    <mergeCell ref="AI476:AI478"/>
    <mergeCell ref="AI447:AI449"/>
    <mergeCell ref="A456:A458"/>
    <mergeCell ref="R456:R458"/>
    <mergeCell ref="AI456:AI458"/>
    <mergeCell ref="A450:A452"/>
    <mergeCell ref="R450:R452"/>
    <mergeCell ref="AI450:AI452"/>
    <mergeCell ref="A453:A455"/>
    <mergeCell ref="R453:R455"/>
    <mergeCell ref="AI453:AI455"/>
    <mergeCell ref="AJ79:AJ80"/>
    <mergeCell ref="AK79:AR79"/>
    <mergeCell ref="I79:J79"/>
    <mergeCell ref="A77:Q77"/>
    <mergeCell ref="R77:AH77"/>
    <mergeCell ref="AI77:AR77"/>
    <mergeCell ref="A78:Q78"/>
    <mergeCell ref="R78:AH78"/>
    <mergeCell ref="AI78:AR78"/>
    <mergeCell ref="A70:A72"/>
    <mergeCell ref="R70:R72"/>
    <mergeCell ref="AI70:AI72"/>
    <mergeCell ref="A73:A75"/>
    <mergeCell ref="R73:R75"/>
    <mergeCell ref="AI73:AI75"/>
    <mergeCell ref="A76:B76"/>
    <mergeCell ref="R76:S76"/>
    <mergeCell ref="AI76:AJ76"/>
    <mergeCell ref="I41:J41"/>
    <mergeCell ref="K41:L41"/>
    <mergeCell ref="M41:Q41"/>
    <mergeCell ref="R41:R42"/>
    <mergeCell ref="A115:A117"/>
    <mergeCell ref="R115:R117"/>
    <mergeCell ref="AI115:AI117"/>
    <mergeCell ref="A118:A120"/>
    <mergeCell ref="R118:R120"/>
    <mergeCell ref="AI118:AI120"/>
    <mergeCell ref="R98:R100"/>
    <mergeCell ref="AI98:AI100"/>
    <mergeCell ref="R101:R103"/>
    <mergeCell ref="AI101:AI103"/>
    <mergeCell ref="A91:A93"/>
    <mergeCell ref="A104:A106"/>
    <mergeCell ref="R104:R106"/>
    <mergeCell ref="AI104:AI106"/>
    <mergeCell ref="R91:R93"/>
    <mergeCell ref="AI91:AI93"/>
    <mergeCell ref="A94:A96"/>
    <mergeCell ref="R94:R96"/>
    <mergeCell ref="AI107:AI109"/>
    <mergeCell ref="A98:A100"/>
    <mergeCell ref="AI149:AI151"/>
    <mergeCell ref="A140:A142"/>
    <mergeCell ref="R140:R142"/>
    <mergeCell ref="AI140:AI142"/>
    <mergeCell ref="A155:A157"/>
    <mergeCell ref="AI155:AI157"/>
    <mergeCell ref="AI143:AI145"/>
    <mergeCell ref="R155:R157"/>
    <mergeCell ref="A143:A145"/>
    <mergeCell ref="R143:R145"/>
    <mergeCell ref="R149:R151"/>
    <mergeCell ref="A146:A148"/>
    <mergeCell ref="R146:R148"/>
    <mergeCell ref="AI146:AI148"/>
    <mergeCell ref="A149:A151"/>
    <mergeCell ref="A152:A154"/>
    <mergeCell ref="R152:R154"/>
    <mergeCell ref="AI152:AI154"/>
    <mergeCell ref="AI277:AI279"/>
    <mergeCell ref="A280:A282"/>
    <mergeCell ref="R267:R269"/>
    <mergeCell ref="AI267:AI269"/>
    <mergeCell ref="A270:A272"/>
    <mergeCell ref="R270:R272"/>
    <mergeCell ref="R299:AH299"/>
    <mergeCell ref="A299:Q299"/>
    <mergeCell ref="AI238:AI240"/>
    <mergeCell ref="AI283:AI285"/>
    <mergeCell ref="A286:A288"/>
    <mergeCell ref="R286:R288"/>
    <mergeCell ref="AI286:AI288"/>
    <mergeCell ref="R280:R282"/>
    <mergeCell ref="AI280:AI282"/>
    <mergeCell ref="A267:A269"/>
    <mergeCell ref="AI270:AI272"/>
    <mergeCell ref="A264:A266"/>
    <mergeCell ref="R264:R266"/>
    <mergeCell ref="AI264:AI266"/>
    <mergeCell ref="A289:A291"/>
    <mergeCell ref="R289:R291"/>
    <mergeCell ref="AI289:AI291"/>
    <mergeCell ref="A293:A295"/>
    <mergeCell ref="A316:A318"/>
    <mergeCell ref="AF301:AG301"/>
    <mergeCell ref="AH301:AH302"/>
    <mergeCell ref="AI301:AI302"/>
    <mergeCell ref="A304:A306"/>
    <mergeCell ref="A307:A309"/>
    <mergeCell ref="R307:R309"/>
    <mergeCell ref="R304:R306"/>
    <mergeCell ref="AI304:AI306"/>
    <mergeCell ref="S301:S302"/>
    <mergeCell ref="T301:W301"/>
    <mergeCell ref="R316:R318"/>
    <mergeCell ref="AI316:AI318"/>
    <mergeCell ref="AI307:AI309"/>
    <mergeCell ref="A310:A312"/>
    <mergeCell ref="R310:R312"/>
    <mergeCell ref="AI310:AI312"/>
    <mergeCell ref="AI398:AI400"/>
    <mergeCell ref="A386:A388"/>
    <mergeCell ref="R386:R388"/>
    <mergeCell ref="A378:A380"/>
    <mergeCell ref="R378:R380"/>
    <mergeCell ref="AI378:AI380"/>
    <mergeCell ref="A369:A371"/>
    <mergeCell ref="R369:R371"/>
    <mergeCell ref="A381:Q381"/>
    <mergeCell ref="R381:AH381"/>
    <mergeCell ref="AI381:AR381"/>
    <mergeCell ref="A382:Q382"/>
    <mergeCell ref="R382:AH382"/>
    <mergeCell ref="AK383:AR383"/>
    <mergeCell ref="AI383:AI384"/>
    <mergeCell ref="R383:R384"/>
    <mergeCell ref="S383:S384"/>
    <mergeCell ref="T383:W383"/>
    <mergeCell ref="AF383:AG383"/>
    <mergeCell ref="AJ383:AJ384"/>
    <mergeCell ref="AI382:AR382"/>
    <mergeCell ref="A395:A397"/>
    <mergeCell ref="R395:R397"/>
    <mergeCell ref="AI395:AI397"/>
    <mergeCell ref="A259:Q259"/>
    <mergeCell ref="R259:AH259"/>
    <mergeCell ref="AI259:AR259"/>
    <mergeCell ref="A260:Q260"/>
    <mergeCell ref="R260:AH260"/>
    <mergeCell ref="AI260:AR260"/>
    <mergeCell ref="A261:A262"/>
    <mergeCell ref="B261:B262"/>
    <mergeCell ref="C261:D261"/>
    <mergeCell ref="E261:F261"/>
    <mergeCell ref="G261:H261"/>
    <mergeCell ref="I261:J261"/>
    <mergeCell ref="K261:L261"/>
    <mergeCell ref="M261:Q261"/>
    <mergeCell ref="R261:R262"/>
    <mergeCell ref="A101:A103"/>
    <mergeCell ref="S112:S113"/>
    <mergeCell ref="R136:R138"/>
    <mergeCell ref="AI136:AI138"/>
    <mergeCell ref="A127:A129"/>
    <mergeCell ref="R127:R129"/>
    <mergeCell ref="AI127:AI129"/>
    <mergeCell ref="A130:A132"/>
    <mergeCell ref="R130:R132"/>
    <mergeCell ref="AI130:AI132"/>
    <mergeCell ref="A121:A123"/>
    <mergeCell ref="R121:R123"/>
    <mergeCell ref="AI121:AI123"/>
    <mergeCell ref="A133:A135"/>
    <mergeCell ref="R133:R135"/>
    <mergeCell ref="AI133:AI135"/>
    <mergeCell ref="A136:A138"/>
    <mergeCell ref="A124:A126"/>
    <mergeCell ref="R124:R126"/>
    <mergeCell ref="AI124:AI126"/>
    <mergeCell ref="AI94:AI96"/>
    <mergeCell ref="A110:Q110"/>
    <mergeCell ref="R110:AH110"/>
    <mergeCell ref="AI110:AR110"/>
    <mergeCell ref="A111:Q111"/>
    <mergeCell ref="R111:AH111"/>
    <mergeCell ref="AI111:AR111"/>
    <mergeCell ref="A112:A113"/>
    <mergeCell ref="B112:B113"/>
    <mergeCell ref="C112:D112"/>
    <mergeCell ref="E112:F112"/>
    <mergeCell ref="G112:H112"/>
    <mergeCell ref="I112:J112"/>
    <mergeCell ref="K112:L112"/>
    <mergeCell ref="M112:Q112"/>
    <mergeCell ref="R112:R113"/>
    <mergeCell ref="AK112:AR112"/>
    <mergeCell ref="T112:W112"/>
    <mergeCell ref="AJ112:AJ113"/>
    <mergeCell ref="AF112:AG112"/>
    <mergeCell ref="AH112:AH113"/>
    <mergeCell ref="AI112:AI113"/>
    <mergeCell ref="A107:A109"/>
    <mergeCell ref="R107:R109"/>
    <mergeCell ref="AI158:AR158"/>
    <mergeCell ref="A159:Q159"/>
    <mergeCell ref="R159:AH159"/>
    <mergeCell ref="AI159:AR159"/>
    <mergeCell ref="A160:A161"/>
    <mergeCell ref="B160:B161"/>
    <mergeCell ref="C160:D160"/>
    <mergeCell ref="E160:F160"/>
    <mergeCell ref="G160:H160"/>
    <mergeCell ref="I160:J160"/>
    <mergeCell ref="K160:L160"/>
    <mergeCell ref="M160:Q160"/>
    <mergeCell ref="R160:R161"/>
    <mergeCell ref="S160:S161"/>
    <mergeCell ref="T160:W160"/>
    <mergeCell ref="AK160:AR160"/>
    <mergeCell ref="AJ160:AJ161"/>
    <mergeCell ref="AF160:AG160"/>
    <mergeCell ref="AH160:AH161"/>
    <mergeCell ref="AI160:AI161"/>
    <mergeCell ref="AF187:AG187"/>
    <mergeCell ref="AH187:AH188"/>
    <mergeCell ref="A179:A181"/>
    <mergeCell ref="B187:B188"/>
    <mergeCell ref="C187:D187"/>
    <mergeCell ref="E187:F187"/>
    <mergeCell ref="G187:H187"/>
    <mergeCell ref="I187:J187"/>
    <mergeCell ref="K187:L187"/>
    <mergeCell ref="M187:Q187"/>
    <mergeCell ref="R187:R188"/>
    <mergeCell ref="S187:S188"/>
    <mergeCell ref="R256:R258"/>
    <mergeCell ref="S261:S262"/>
    <mergeCell ref="T261:W261"/>
    <mergeCell ref="T187:W187"/>
    <mergeCell ref="AJ187:AJ188"/>
    <mergeCell ref="AI187:AI188"/>
    <mergeCell ref="AK187:AR187"/>
    <mergeCell ref="A169:A171"/>
    <mergeCell ref="R169:R171"/>
    <mergeCell ref="AI169:AI171"/>
    <mergeCell ref="A217:Q217"/>
    <mergeCell ref="A231:A233"/>
    <mergeCell ref="A185:Q185"/>
    <mergeCell ref="R185:AH185"/>
    <mergeCell ref="AI185:AR185"/>
    <mergeCell ref="A186:Q186"/>
    <mergeCell ref="AI190:AI192"/>
    <mergeCell ref="R193:R195"/>
    <mergeCell ref="AI193:AI195"/>
    <mergeCell ref="AI202:AI204"/>
    <mergeCell ref="A202:A204"/>
    <mergeCell ref="R202:R204"/>
    <mergeCell ref="AI205:AI207"/>
    <mergeCell ref="A196:A198"/>
    <mergeCell ref="A356:A358"/>
    <mergeCell ref="R356:R358"/>
    <mergeCell ref="AI356:AI358"/>
    <mergeCell ref="R179:R181"/>
    <mergeCell ref="AI179:AI181"/>
    <mergeCell ref="A182:A184"/>
    <mergeCell ref="AK261:AR261"/>
    <mergeCell ref="AJ261:AJ262"/>
    <mergeCell ref="AI256:AI258"/>
    <mergeCell ref="A244:A246"/>
    <mergeCell ref="R244:R246"/>
    <mergeCell ref="AI244:AI246"/>
    <mergeCell ref="A247:A249"/>
    <mergeCell ref="R247:R249"/>
    <mergeCell ref="I219:J219"/>
    <mergeCell ref="K219:L219"/>
    <mergeCell ref="M219:Q219"/>
    <mergeCell ref="R219:R220"/>
    <mergeCell ref="S219:S220"/>
    <mergeCell ref="T219:W219"/>
    <mergeCell ref="AF219:AG219"/>
    <mergeCell ref="AK219:AR219"/>
    <mergeCell ref="AI247:AI249"/>
    <mergeCell ref="A256:A258"/>
    <mergeCell ref="AH343:AH344"/>
    <mergeCell ref="AI343:AI344"/>
    <mergeCell ref="S343:S344"/>
    <mergeCell ref="A349:A351"/>
    <mergeCell ref="R349:R351"/>
    <mergeCell ref="AI349:AI351"/>
    <mergeCell ref="AF261:AG261"/>
    <mergeCell ref="AH261:AH262"/>
    <mergeCell ref="AI261:AI262"/>
    <mergeCell ref="AI338:AI340"/>
    <mergeCell ref="A346:A348"/>
    <mergeCell ref="R346:R348"/>
    <mergeCell ref="AI329:AI331"/>
    <mergeCell ref="A320:A322"/>
    <mergeCell ref="R320:R322"/>
    <mergeCell ref="A326:A328"/>
    <mergeCell ref="A274:A276"/>
    <mergeCell ref="R274:R276"/>
    <mergeCell ref="AI274:AI276"/>
    <mergeCell ref="A323:A325"/>
    <mergeCell ref="R323:R325"/>
    <mergeCell ref="A313:A315"/>
    <mergeCell ref="R313:R315"/>
    <mergeCell ref="AI313:AI315"/>
    <mergeCell ref="X383:AE383"/>
    <mergeCell ref="AI359:AI361"/>
    <mergeCell ref="A362:A364"/>
    <mergeCell ref="R362:R364"/>
    <mergeCell ref="A352:A354"/>
    <mergeCell ref="R352:R354"/>
    <mergeCell ref="AI352:AI354"/>
    <mergeCell ref="AK343:AR343"/>
    <mergeCell ref="A372:A374"/>
    <mergeCell ref="R372:R374"/>
    <mergeCell ref="AI372:AI374"/>
    <mergeCell ref="AJ343:AJ344"/>
    <mergeCell ref="AI346:AI348"/>
    <mergeCell ref="AI362:AI364"/>
    <mergeCell ref="A366:A368"/>
    <mergeCell ref="G343:H343"/>
    <mergeCell ref="I343:J343"/>
    <mergeCell ref="K343:L343"/>
    <mergeCell ref="M343:Q343"/>
    <mergeCell ref="R343:R344"/>
    <mergeCell ref="A359:A361"/>
    <mergeCell ref="R359:R361"/>
    <mergeCell ref="T343:W343"/>
    <mergeCell ref="AF343:AG343"/>
    <mergeCell ref="AJ464:AJ465"/>
    <mergeCell ref="AK464:AR464"/>
    <mergeCell ref="AI416:AI417"/>
    <mergeCell ref="AJ416:AJ417"/>
    <mergeCell ref="AK416:AR416"/>
    <mergeCell ref="A462:Q462"/>
    <mergeCell ref="R462:AH462"/>
    <mergeCell ref="AI462:AR462"/>
    <mergeCell ref="A463:Q463"/>
    <mergeCell ref="R463:AH463"/>
    <mergeCell ref="AI463:AR463"/>
    <mergeCell ref="A464:A465"/>
    <mergeCell ref="B464:B465"/>
    <mergeCell ref="C464:D464"/>
    <mergeCell ref="E464:F464"/>
    <mergeCell ref="G464:H464"/>
    <mergeCell ref="I464:J464"/>
    <mergeCell ref="AI425:AI427"/>
    <mergeCell ref="AI419:AI421"/>
    <mergeCell ref="A422:A424"/>
    <mergeCell ref="R422:R424"/>
    <mergeCell ref="AI444:AI446"/>
    <mergeCell ref="A447:A449"/>
    <mergeCell ref="R447:R449"/>
    <mergeCell ref="AI422:AI424"/>
    <mergeCell ref="A444:A446"/>
    <mergeCell ref="R444:R446"/>
    <mergeCell ref="AI428:AI430"/>
    <mergeCell ref="A411:A413"/>
    <mergeCell ref="R411:R413"/>
    <mergeCell ref="AI411:AI413"/>
    <mergeCell ref="AI464:AI465"/>
    <mergeCell ref="A389:A391"/>
    <mergeCell ref="R389:R391"/>
    <mergeCell ref="AI389:AI391"/>
    <mergeCell ref="A392:A394"/>
    <mergeCell ref="R392:R394"/>
    <mergeCell ref="AI392:AI394"/>
    <mergeCell ref="A408:A410"/>
    <mergeCell ref="R408:R410"/>
    <mergeCell ref="AI408:AI410"/>
    <mergeCell ref="AI405:AI407"/>
    <mergeCell ref="A402:A404"/>
    <mergeCell ref="R402:R404"/>
    <mergeCell ref="AI402:AI404"/>
    <mergeCell ref="AI414:AR414"/>
    <mergeCell ref="A415:Q415"/>
    <mergeCell ref="R415:AH415"/>
    <mergeCell ref="AI415:AR415"/>
    <mergeCell ref="A398:A400"/>
    <mergeCell ref="R398:R400"/>
    <mergeCell ref="X41:AE41"/>
    <mergeCell ref="X79:AE79"/>
    <mergeCell ref="X112:AE112"/>
    <mergeCell ref="X160:AE160"/>
    <mergeCell ref="X187:AE187"/>
    <mergeCell ref="X219:AE219"/>
    <mergeCell ref="X261:AE261"/>
    <mergeCell ref="X301:AE301"/>
    <mergeCell ref="R186:AH186"/>
    <mergeCell ref="A158:Q158"/>
    <mergeCell ref="R158:AH158"/>
    <mergeCell ref="AI386:AI388"/>
    <mergeCell ref="A375:A377"/>
    <mergeCell ref="AI366:AI368"/>
    <mergeCell ref="A383:A384"/>
    <mergeCell ref="B383:B384"/>
    <mergeCell ref="C383:D383"/>
    <mergeCell ref="E383:F383"/>
    <mergeCell ref="G383:H383"/>
    <mergeCell ref="I383:J383"/>
    <mergeCell ref="X343:AE343"/>
    <mergeCell ref="A428:A430"/>
    <mergeCell ref="R428:R430"/>
    <mergeCell ref="A338:A340"/>
    <mergeCell ref="R338:R340"/>
    <mergeCell ref="A277:A279"/>
    <mergeCell ref="R277:R279"/>
    <mergeCell ref="A283:A285"/>
    <mergeCell ref="R283:R285"/>
    <mergeCell ref="A190:A192"/>
    <mergeCell ref="R190:R192"/>
    <mergeCell ref="A238:A240"/>
    <mergeCell ref="R238:R240"/>
    <mergeCell ref="A329:A331"/>
    <mergeCell ref="A335:A337"/>
    <mergeCell ref="A332:A334"/>
    <mergeCell ref="R329:R331"/>
    <mergeCell ref="A205:A207"/>
    <mergeCell ref="R205:R207"/>
    <mergeCell ref="R332:R334"/>
    <mergeCell ref="R293:R295"/>
    <mergeCell ref="A250:A252"/>
    <mergeCell ref="R250:R252"/>
    <mergeCell ref="A222:A224"/>
    <mergeCell ref="R222:R224"/>
  </mergeCells>
  <printOptions horizontalCentered="1"/>
  <pageMargins left="0.23622047244094491" right="0.23622047244094491" top="0.35433070866141736" bottom="0.35433070866141736" header="0.11811023622047245" footer="0.11811023622047245"/>
  <pageSetup paperSize="9" scale="74" orientation="landscape" horizontalDpi="300" verticalDpi="300" r:id="rId1"/>
  <rowBreaks count="12" manualBreakCount="12">
    <brk id="38" max="42" man="1"/>
    <brk id="76" max="42" man="1"/>
    <brk id="109" max="42" man="1"/>
    <brk id="157" max="42" man="1"/>
    <brk id="184" max="42" man="1"/>
    <brk id="216" max="42" man="1"/>
    <brk id="258" max="42" man="1"/>
    <brk id="298" max="42" man="1"/>
    <brk id="340" max="42" man="1"/>
    <brk id="380" max="42" man="1"/>
    <brk id="413" max="42" man="1"/>
    <brk id="461" max="42"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CT492"/>
  <sheetViews>
    <sheetView view="pageBreakPreview" zoomScale="90" zoomScaleNormal="90" zoomScaleSheetLayoutView="90" workbookViewId="0">
      <selection sqref="A1:N1"/>
    </sheetView>
  </sheetViews>
  <sheetFormatPr baseColWidth="10" defaultRowHeight="15"/>
  <cols>
    <col min="1" max="1" width="14.5703125" customWidth="1"/>
    <col min="2" max="2" width="8.85546875" customWidth="1"/>
    <col min="16" max="16" width="8.85546875" customWidth="1"/>
    <col min="30" max="30" width="8.85546875" customWidth="1"/>
    <col min="31" max="40" width="12.42578125" customWidth="1"/>
    <col min="41" max="41" width="13.28515625" customWidth="1"/>
    <col min="43" max="43" width="8.85546875" customWidth="1"/>
    <col min="44" max="52" width="15.7109375" customWidth="1"/>
    <col min="54" max="54" width="8.85546875" customWidth="1"/>
    <col min="68" max="68" width="8.85546875" customWidth="1"/>
    <col min="69" max="76" width="13.28515625" customWidth="1"/>
    <col min="77" max="77" width="13.28515625" style="104" customWidth="1"/>
    <col min="78" max="78" width="13.28515625" customWidth="1"/>
    <col min="80" max="80" width="8.85546875" customWidth="1"/>
    <col min="81" max="93" width="10.85546875" customWidth="1"/>
    <col min="95" max="95" width="11.5703125" style="114"/>
    <col min="96" max="97" width="11.5703125" style="112"/>
    <col min="98" max="98" width="5.7109375" bestFit="1" customWidth="1"/>
  </cols>
  <sheetData>
    <row r="1" spans="1:98" ht="21">
      <c r="A1" s="196" t="s">
        <v>290</v>
      </c>
      <c r="B1" s="196"/>
      <c r="C1" s="196"/>
      <c r="D1" s="196"/>
      <c r="E1" s="196"/>
      <c r="F1" s="196"/>
      <c r="G1" s="196"/>
      <c r="H1" s="196"/>
      <c r="I1" s="196"/>
      <c r="J1" s="196"/>
      <c r="K1" s="196"/>
      <c r="L1" s="196"/>
      <c r="M1" s="196"/>
      <c r="N1" s="196"/>
      <c r="O1" s="196" t="s">
        <v>291</v>
      </c>
      <c r="P1" s="196"/>
      <c r="Q1" s="196"/>
      <c r="R1" s="196"/>
      <c r="S1" s="196"/>
      <c r="T1" s="196"/>
      <c r="U1" s="196"/>
      <c r="V1" s="196"/>
      <c r="W1" s="196"/>
      <c r="X1" s="196"/>
      <c r="Y1" s="196"/>
      <c r="Z1" s="196"/>
      <c r="AA1" s="196"/>
      <c r="AB1" s="196"/>
      <c r="AC1" s="196" t="s">
        <v>292</v>
      </c>
      <c r="AD1" s="196"/>
      <c r="AE1" s="196"/>
      <c r="AF1" s="196"/>
      <c r="AG1" s="196"/>
      <c r="AH1" s="196"/>
      <c r="AI1" s="196"/>
      <c r="AJ1" s="196"/>
      <c r="AK1" s="196"/>
      <c r="AL1" s="196"/>
      <c r="AM1" s="196"/>
      <c r="AN1" s="196"/>
      <c r="AO1" s="196"/>
      <c r="AP1" s="193" t="s">
        <v>293</v>
      </c>
      <c r="AQ1" s="193"/>
      <c r="AR1" s="193"/>
      <c r="AS1" s="193"/>
      <c r="AT1" s="193"/>
      <c r="AU1" s="193"/>
      <c r="AV1" s="193"/>
      <c r="AW1" s="193"/>
      <c r="AX1" s="193"/>
      <c r="AY1" s="193"/>
      <c r="AZ1" s="193"/>
      <c r="BA1" s="193" t="s">
        <v>4597</v>
      </c>
      <c r="BB1" s="193"/>
      <c r="BC1" s="193"/>
      <c r="BD1" s="193"/>
      <c r="BE1" s="193"/>
      <c r="BF1" s="193"/>
      <c r="BG1" s="193"/>
      <c r="BH1" s="193"/>
      <c r="BI1" s="193"/>
      <c r="BJ1" s="193"/>
      <c r="BK1" s="193"/>
      <c r="BL1" s="193"/>
      <c r="BM1" s="193"/>
      <c r="BN1" s="193"/>
      <c r="BO1" s="197" t="s">
        <v>294</v>
      </c>
      <c r="BP1" s="197"/>
      <c r="BQ1" s="197"/>
      <c r="BR1" s="197"/>
      <c r="BS1" s="197"/>
      <c r="BT1" s="197"/>
      <c r="BU1" s="197"/>
      <c r="BV1" s="197"/>
      <c r="BW1" s="197"/>
      <c r="BX1" s="197"/>
      <c r="BY1" s="197"/>
      <c r="BZ1" s="197"/>
      <c r="CA1" s="193" t="s">
        <v>295</v>
      </c>
      <c r="CB1" s="193"/>
      <c r="CC1" s="193"/>
      <c r="CD1" s="193"/>
      <c r="CE1" s="193"/>
      <c r="CF1" s="193"/>
      <c r="CG1" s="193"/>
      <c r="CH1" s="193"/>
      <c r="CI1" s="193"/>
      <c r="CJ1" s="193"/>
      <c r="CK1" s="193"/>
      <c r="CL1" s="193"/>
      <c r="CM1" s="193"/>
      <c r="CN1" s="193"/>
      <c r="CO1" s="193"/>
      <c r="CP1" s="135"/>
      <c r="CQ1" s="138"/>
      <c r="CR1" s="137"/>
      <c r="CS1" s="137"/>
      <c r="CT1" s="135"/>
    </row>
    <row r="2" spans="1:98">
      <c r="A2" s="194" t="s">
        <v>296</v>
      </c>
      <c r="B2" s="194"/>
      <c r="C2" s="194"/>
      <c r="D2" s="194"/>
      <c r="E2" s="194"/>
      <c r="F2" s="194"/>
      <c r="G2" s="194"/>
      <c r="H2" s="194"/>
      <c r="I2" s="194"/>
      <c r="J2" s="194"/>
      <c r="K2" s="194"/>
      <c r="L2" s="194"/>
      <c r="M2" s="194"/>
      <c r="N2" s="194"/>
      <c r="O2" s="194" t="s">
        <v>297</v>
      </c>
      <c r="P2" s="194"/>
      <c r="Q2" s="194"/>
      <c r="R2" s="194"/>
      <c r="S2" s="194"/>
      <c r="T2" s="194"/>
      <c r="U2" s="194"/>
      <c r="V2" s="194"/>
      <c r="W2" s="194"/>
      <c r="X2" s="194"/>
      <c r="Y2" s="194"/>
      <c r="Z2" s="194"/>
      <c r="AA2" s="194"/>
      <c r="AB2" s="194"/>
      <c r="AC2" s="194" t="s">
        <v>298</v>
      </c>
      <c r="AD2" s="194"/>
      <c r="AE2" s="194"/>
      <c r="AF2" s="194"/>
      <c r="AG2" s="194"/>
      <c r="AH2" s="194"/>
      <c r="AI2" s="194"/>
      <c r="AJ2" s="194"/>
      <c r="AK2" s="194"/>
      <c r="AL2" s="194"/>
      <c r="AM2" s="194"/>
      <c r="AN2" s="194"/>
      <c r="AO2" s="194"/>
      <c r="AP2" s="195" t="s">
        <v>299</v>
      </c>
      <c r="AQ2" s="195"/>
      <c r="AR2" s="195"/>
      <c r="AS2" s="195"/>
      <c r="AT2" s="195"/>
      <c r="AU2" s="195"/>
      <c r="AV2" s="195"/>
      <c r="AW2" s="195"/>
      <c r="AX2" s="195"/>
      <c r="AY2" s="195"/>
      <c r="AZ2" s="195"/>
      <c r="BA2" s="195" t="s">
        <v>4598</v>
      </c>
      <c r="BB2" s="195"/>
      <c r="BC2" s="195"/>
      <c r="BD2" s="195"/>
      <c r="BE2" s="195"/>
      <c r="BF2" s="195"/>
      <c r="BG2" s="195"/>
      <c r="BH2" s="195"/>
      <c r="BI2" s="195"/>
      <c r="BJ2" s="195"/>
      <c r="BK2" s="195"/>
      <c r="BL2" s="195"/>
      <c r="BM2" s="195"/>
      <c r="BN2" s="195"/>
      <c r="BO2" s="163" t="s">
        <v>300</v>
      </c>
      <c r="BP2" s="163"/>
      <c r="BQ2" s="163"/>
      <c r="BR2" s="163"/>
      <c r="BS2" s="163"/>
      <c r="BT2" s="163"/>
      <c r="BU2" s="163"/>
      <c r="BV2" s="163"/>
      <c r="BW2" s="163"/>
      <c r="BX2" s="163"/>
      <c r="BY2" s="163"/>
      <c r="BZ2" s="163"/>
      <c r="CA2" s="195" t="s">
        <v>301</v>
      </c>
      <c r="CB2" s="195"/>
      <c r="CC2" s="195"/>
      <c r="CD2" s="195"/>
      <c r="CE2" s="195"/>
      <c r="CF2" s="195"/>
      <c r="CG2" s="195"/>
      <c r="CH2" s="195"/>
      <c r="CI2" s="195"/>
      <c r="CJ2" s="195"/>
      <c r="CK2" s="195"/>
      <c r="CL2" s="195"/>
      <c r="CM2" s="195"/>
      <c r="CN2" s="195"/>
      <c r="CO2" s="195"/>
      <c r="CP2" s="135"/>
      <c r="CQ2" s="138"/>
      <c r="CR2" s="137"/>
      <c r="CS2" s="137"/>
      <c r="CT2" s="135"/>
    </row>
    <row r="3" spans="1:98">
      <c r="A3" s="194" t="s">
        <v>4174</v>
      </c>
      <c r="B3" s="194"/>
      <c r="C3" s="194"/>
      <c r="D3" s="194"/>
      <c r="E3" s="194"/>
      <c r="F3" s="194"/>
      <c r="G3" s="194"/>
      <c r="H3" s="194"/>
      <c r="I3" s="194"/>
      <c r="J3" s="194"/>
      <c r="K3" s="194"/>
      <c r="L3" s="194"/>
      <c r="M3" s="194"/>
      <c r="N3" s="194"/>
      <c r="O3" s="194" t="s">
        <v>4174</v>
      </c>
      <c r="P3" s="194"/>
      <c r="Q3" s="194"/>
      <c r="R3" s="194"/>
      <c r="S3" s="194"/>
      <c r="T3" s="194"/>
      <c r="U3" s="194"/>
      <c r="V3" s="194"/>
      <c r="W3" s="194"/>
      <c r="X3" s="194"/>
      <c r="Y3" s="194"/>
      <c r="Z3" s="194"/>
      <c r="AA3" s="194"/>
      <c r="AB3" s="194"/>
      <c r="AC3" s="194" t="s">
        <v>4174</v>
      </c>
      <c r="AD3" s="194"/>
      <c r="AE3" s="194"/>
      <c r="AF3" s="194"/>
      <c r="AG3" s="194"/>
      <c r="AH3" s="194"/>
      <c r="AI3" s="194"/>
      <c r="AJ3" s="194"/>
      <c r="AK3" s="194"/>
      <c r="AL3" s="194"/>
      <c r="AM3" s="194"/>
      <c r="AN3" s="194"/>
      <c r="AO3" s="194"/>
      <c r="AP3" s="195" t="s">
        <v>4174</v>
      </c>
      <c r="AQ3" s="195"/>
      <c r="AR3" s="195"/>
      <c r="AS3" s="195"/>
      <c r="AT3" s="195"/>
      <c r="AU3" s="195"/>
      <c r="AV3" s="195"/>
      <c r="AW3" s="195"/>
      <c r="AX3" s="195"/>
      <c r="AY3" s="195"/>
      <c r="AZ3" s="195"/>
      <c r="BA3" s="195" t="s">
        <v>4175</v>
      </c>
      <c r="BB3" s="195"/>
      <c r="BC3" s="195"/>
      <c r="BD3" s="195"/>
      <c r="BE3" s="195"/>
      <c r="BF3" s="195"/>
      <c r="BG3" s="195"/>
      <c r="BH3" s="195"/>
      <c r="BI3" s="195"/>
      <c r="BJ3" s="195"/>
      <c r="BK3" s="195"/>
      <c r="BL3" s="195"/>
      <c r="BM3" s="195"/>
      <c r="BN3" s="195"/>
      <c r="BO3" s="163" t="s">
        <v>4174</v>
      </c>
      <c r="BP3" s="163"/>
      <c r="BQ3" s="163"/>
      <c r="BR3" s="163"/>
      <c r="BS3" s="163"/>
      <c r="BT3" s="163"/>
      <c r="BU3" s="163"/>
      <c r="BV3" s="163"/>
      <c r="BW3" s="163"/>
      <c r="BX3" s="163"/>
      <c r="BY3" s="163"/>
      <c r="BZ3" s="163"/>
      <c r="CA3" s="194" t="s">
        <v>4174</v>
      </c>
      <c r="CB3" s="194"/>
      <c r="CC3" s="194"/>
      <c r="CD3" s="194"/>
      <c r="CE3" s="194"/>
      <c r="CF3" s="194"/>
      <c r="CG3" s="194"/>
      <c r="CH3" s="194"/>
      <c r="CI3" s="194"/>
      <c r="CJ3" s="194"/>
      <c r="CK3" s="194"/>
      <c r="CL3" s="194"/>
      <c r="CM3" s="194"/>
      <c r="CN3" s="194"/>
      <c r="CO3" s="194"/>
      <c r="CP3" s="135"/>
      <c r="CQ3" s="138"/>
      <c r="CR3" s="137"/>
      <c r="CS3" s="137"/>
      <c r="CT3" s="135"/>
    </row>
    <row r="4" spans="1:98" ht="24.6" customHeight="1">
      <c r="A4" s="198" t="s">
        <v>1</v>
      </c>
      <c r="B4" s="199" t="s">
        <v>335</v>
      </c>
      <c r="C4" s="194" t="s">
        <v>302</v>
      </c>
      <c r="D4" s="194"/>
      <c r="E4" s="194" t="s">
        <v>303</v>
      </c>
      <c r="F4" s="194"/>
      <c r="G4" s="194" t="s">
        <v>304</v>
      </c>
      <c r="H4" s="194"/>
      <c r="I4" s="194" t="s">
        <v>305</v>
      </c>
      <c r="J4" s="194"/>
      <c r="K4" s="194" t="s">
        <v>306</v>
      </c>
      <c r="L4" s="194"/>
      <c r="M4" s="198" t="s">
        <v>307</v>
      </c>
      <c r="N4" s="198"/>
      <c r="O4" s="198" t="s">
        <v>1</v>
      </c>
      <c r="P4" s="199" t="s">
        <v>335</v>
      </c>
      <c r="Q4" s="194" t="s">
        <v>302</v>
      </c>
      <c r="R4" s="194"/>
      <c r="S4" s="194" t="s">
        <v>303</v>
      </c>
      <c r="T4" s="194"/>
      <c r="U4" s="194" t="s">
        <v>304</v>
      </c>
      <c r="V4" s="194"/>
      <c r="W4" s="194" t="s">
        <v>305</v>
      </c>
      <c r="X4" s="194"/>
      <c r="Y4" s="194" t="s">
        <v>306</v>
      </c>
      <c r="Z4" s="194"/>
      <c r="AA4" s="198" t="s">
        <v>307</v>
      </c>
      <c r="AB4" s="198"/>
      <c r="AC4" s="198" t="s">
        <v>1</v>
      </c>
      <c r="AD4" s="199" t="s">
        <v>113</v>
      </c>
      <c r="AE4" s="200" t="s">
        <v>308</v>
      </c>
      <c r="AF4" s="200"/>
      <c r="AG4" s="200"/>
      <c r="AH4" s="200"/>
      <c r="AI4" s="200"/>
      <c r="AJ4" s="200"/>
      <c r="AK4" s="195" t="s">
        <v>165</v>
      </c>
      <c r="AL4" s="195"/>
      <c r="AM4" s="195"/>
      <c r="AN4" s="195"/>
      <c r="AO4" s="200" t="s">
        <v>309</v>
      </c>
      <c r="AP4" s="198" t="s">
        <v>1</v>
      </c>
      <c r="AQ4" s="199" t="s">
        <v>335</v>
      </c>
      <c r="AR4" s="195" t="s">
        <v>310</v>
      </c>
      <c r="AS4" s="195"/>
      <c r="AT4" s="195"/>
      <c r="AU4" s="195"/>
      <c r="AV4" s="195"/>
      <c r="AW4" s="195"/>
      <c r="AX4" s="195"/>
      <c r="AY4" s="195"/>
      <c r="AZ4" s="195"/>
      <c r="BA4" s="198" t="s">
        <v>1</v>
      </c>
      <c r="BB4" s="199" t="s">
        <v>335</v>
      </c>
      <c r="BC4" s="195" t="s">
        <v>311</v>
      </c>
      <c r="BD4" s="195"/>
      <c r="BE4" s="195" t="s">
        <v>312</v>
      </c>
      <c r="BF4" s="195"/>
      <c r="BG4" s="195" t="s">
        <v>313</v>
      </c>
      <c r="BH4" s="195"/>
      <c r="BI4" s="195" t="s">
        <v>343</v>
      </c>
      <c r="BJ4" s="195"/>
      <c r="BK4" s="195" t="s">
        <v>314</v>
      </c>
      <c r="BL4" s="195"/>
      <c r="BM4" s="200" t="s">
        <v>315</v>
      </c>
      <c r="BN4" s="200"/>
      <c r="BO4" s="199" t="s">
        <v>1</v>
      </c>
      <c r="BP4" s="199" t="s">
        <v>335</v>
      </c>
      <c r="BQ4" s="163" t="s">
        <v>166</v>
      </c>
      <c r="BR4" s="163"/>
      <c r="BS4" s="163"/>
      <c r="BT4" s="163"/>
      <c r="BU4" s="163"/>
      <c r="BV4" s="163"/>
      <c r="BW4" s="163"/>
      <c r="BX4" s="163"/>
      <c r="BY4" s="164" t="s">
        <v>167</v>
      </c>
      <c r="BZ4" s="164"/>
      <c r="CA4" s="198" t="s">
        <v>1</v>
      </c>
      <c r="CB4" s="199" t="s">
        <v>335</v>
      </c>
      <c r="CC4" s="195" t="s">
        <v>316</v>
      </c>
      <c r="CD4" s="195"/>
      <c r="CE4" s="195"/>
      <c r="CF4" s="195"/>
      <c r="CG4" s="195"/>
      <c r="CH4" s="195"/>
      <c r="CI4" s="195"/>
      <c r="CJ4" s="195"/>
      <c r="CK4" s="195"/>
      <c r="CL4" s="195"/>
      <c r="CM4" s="195"/>
      <c r="CN4" s="195"/>
      <c r="CO4" s="195"/>
      <c r="CP4" s="135"/>
      <c r="CQ4" s="138"/>
      <c r="CR4" s="137"/>
      <c r="CS4" s="137"/>
      <c r="CT4" s="135"/>
    </row>
    <row r="5" spans="1:98" ht="48">
      <c r="A5" s="198"/>
      <c r="B5" s="199"/>
      <c r="C5" s="43" t="s">
        <v>170</v>
      </c>
      <c r="D5" s="43" t="s">
        <v>57</v>
      </c>
      <c r="E5" s="43" t="s">
        <v>170</v>
      </c>
      <c r="F5" s="43" t="s">
        <v>57</v>
      </c>
      <c r="G5" s="43" t="s">
        <v>170</v>
      </c>
      <c r="H5" s="43" t="s">
        <v>57</v>
      </c>
      <c r="I5" s="43" t="s">
        <v>170</v>
      </c>
      <c r="J5" s="43" t="s">
        <v>57</v>
      </c>
      <c r="K5" s="43" t="s">
        <v>170</v>
      </c>
      <c r="L5" s="43" t="s">
        <v>57</v>
      </c>
      <c r="M5" s="43" t="s">
        <v>170</v>
      </c>
      <c r="N5" s="43" t="s">
        <v>57</v>
      </c>
      <c r="O5" s="198"/>
      <c r="P5" s="199"/>
      <c r="Q5" s="43" t="s">
        <v>170</v>
      </c>
      <c r="R5" s="43" t="s">
        <v>57</v>
      </c>
      <c r="S5" s="43" t="s">
        <v>170</v>
      </c>
      <c r="T5" s="43" t="s">
        <v>57</v>
      </c>
      <c r="U5" s="43" t="s">
        <v>170</v>
      </c>
      <c r="V5" s="43" t="s">
        <v>57</v>
      </c>
      <c r="W5" s="43" t="s">
        <v>170</v>
      </c>
      <c r="X5" s="43" t="s">
        <v>57</v>
      </c>
      <c r="Y5" s="43" t="s">
        <v>170</v>
      </c>
      <c r="Z5" s="43" t="s">
        <v>57</v>
      </c>
      <c r="AA5" s="43" t="s">
        <v>170</v>
      </c>
      <c r="AB5" s="43" t="s">
        <v>57</v>
      </c>
      <c r="AC5" s="198"/>
      <c r="AD5" s="199"/>
      <c r="AE5" s="44" t="s">
        <v>302</v>
      </c>
      <c r="AF5" s="44" t="s">
        <v>303</v>
      </c>
      <c r="AG5" s="44" t="s">
        <v>304</v>
      </c>
      <c r="AH5" s="44" t="s">
        <v>305</v>
      </c>
      <c r="AI5" s="44" t="s">
        <v>306</v>
      </c>
      <c r="AJ5" s="44" t="s">
        <v>56</v>
      </c>
      <c r="AK5" s="44" t="s">
        <v>317</v>
      </c>
      <c r="AL5" s="31" t="s">
        <v>279</v>
      </c>
      <c r="AM5" s="31" t="s">
        <v>172</v>
      </c>
      <c r="AN5" s="31" t="s">
        <v>173</v>
      </c>
      <c r="AO5" s="200"/>
      <c r="AP5" s="198"/>
      <c r="AQ5" s="199"/>
      <c r="AR5" s="44" t="s">
        <v>434</v>
      </c>
      <c r="AS5" s="44" t="s">
        <v>344</v>
      </c>
      <c r="AT5" s="44" t="s">
        <v>435</v>
      </c>
      <c r="AU5" s="44" t="s">
        <v>436</v>
      </c>
      <c r="AV5" s="44" t="s">
        <v>437</v>
      </c>
      <c r="AW5" s="14" t="s">
        <v>175</v>
      </c>
      <c r="AX5" s="14" t="s">
        <v>176</v>
      </c>
      <c r="AY5" s="44" t="s">
        <v>69</v>
      </c>
      <c r="AZ5" s="44" t="s">
        <v>70</v>
      </c>
      <c r="BA5" s="198"/>
      <c r="BB5" s="199"/>
      <c r="BC5" s="43" t="s">
        <v>170</v>
      </c>
      <c r="BD5" s="43" t="s">
        <v>57</v>
      </c>
      <c r="BE5" s="43" t="s">
        <v>170</v>
      </c>
      <c r="BF5" s="43" t="s">
        <v>57</v>
      </c>
      <c r="BG5" s="43" t="s">
        <v>170</v>
      </c>
      <c r="BH5" s="43" t="s">
        <v>57</v>
      </c>
      <c r="BI5" s="43" t="s">
        <v>170</v>
      </c>
      <c r="BJ5" s="43" t="s">
        <v>57</v>
      </c>
      <c r="BK5" s="43" t="s">
        <v>170</v>
      </c>
      <c r="BL5" s="43" t="s">
        <v>57</v>
      </c>
      <c r="BM5" s="43" t="s">
        <v>170</v>
      </c>
      <c r="BN5" s="43" t="s">
        <v>57</v>
      </c>
      <c r="BO5" s="199"/>
      <c r="BP5" s="199"/>
      <c r="BQ5" s="32" t="s">
        <v>338</v>
      </c>
      <c r="BR5" s="32" t="s">
        <v>341</v>
      </c>
      <c r="BS5" s="32" t="s">
        <v>339</v>
      </c>
      <c r="BT5" s="32" t="s">
        <v>340</v>
      </c>
      <c r="BU5" s="45" t="s">
        <v>342</v>
      </c>
      <c r="BV5" s="45" t="s">
        <v>66</v>
      </c>
      <c r="BW5" s="45" t="s">
        <v>174</v>
      </c>
      <c r="BX5" s="45" t="s">
        <v>280</v>
      </c>
      <c r="BY5" s="45" t="s">
        <v>66</v>
      </c>
      <c r="BZ5" s="45" t="s">
        <v>174</v>
      </c>
      <c r="CA5" s="198"/>
      <c r="CB5" s="199"/>
      <c r="CC5" s="44" t="s">
        <v>336</v>
      </c>
      <c r="CD5" s="44" t="s">
        <v>318</v>
      </c>
      <c r="CE5" s="44" t="s">
        <v>350</v>
      </c>
      <c r="CF5" s="44" t="s">
        <v>345</v>
      </c>
      <c r="CG5" s="44" t="s">
        <v>346</v>
      </c>
      <c r="CH5" s="44" t="s">
        <v>347</v>
      </c>
      <c r="CI5" s="44" t="s">
        <v>348</v>
      </c>
      <c r="CJ5" s="44" t="s">
        <v>349</v>
      </c>
      <c r="CK5" s="44" t="s">
        <v>337</v>
      </c>
      <c r="CL5" s="44" t="s">
        <v>319</v>
      </c>
      <c r="CM5" s="44" t="s">
        <v>68</v>
      </c>
      <c r="CN5" s="44" t="s">
        <v>351</v>
      </c>
      <c r="CO5" s="44" t="s">
        <v>0</v>
      </c>
      <c r="CP5" s="135"/>
      <c r="CQ5" s="138"/>
      <c r="CR5" s="137"/>
      <c r="CS5" s="139" t="s">
        <v>507</v>
      </c>
      <c r="CT5" s="139" t="s">
        <v>4146</v>
      </c>
    </row>
    <row r="6" spans="1:98">
      <c r="A6" s="201" t="s">
        <v>124</v>
      </c>
      <c r="B6" s="46" t="s">
        <v>119</v>
      </c>
      <c r="C6" s="47">
        <v>63604</v>
      </c>
      <c r="D6" s="47">
        <v>31180</v>
      </c>
      <c r="E6" s="47">
        <v>40363</v>
      </c>
      <c r="F6" s="47">
        <v>19650</v>
      </c>
      <c r="G6" s="47">
        <v>34315</v>
      </c>
      <c r="H6" s="47">
        <v>16905</v>
      </c>
      <c r="I6" s="47">
        <v>27452</v>
      </c>
      <c r="J6" s="47">
        <v>13806</v>
      </c>
      <c r="K6" s="47">
        <v>22924</v>
      </c>
      <c r="L6" s="47">
        <v>11855</v>
      </c>
      <c r="M6" s="48">
        <v>188658</v>
      </c>
      <c r="N6" s="48">
        <v>93396</v>
      </c>
      <c r="O6" s="201" t="s">
        <v>124</v>
      </c>
      <c r="P6" s="46" t="s">
        <v>119</v>
      </c>
      <c r="Q6" s="47">
        <v>10606</v>
      </c>
      <c r="R6" s="47">
        <v>4855</v>
      </c>
      <c r="S6" s="47">
        <v>7061</v>
      </c>
      <c r="T6" s="47">
        <v>3305</v>
      </c>
      <c r="U6" s="47">
        <v>6183</v>
      </c>
      <c r="V6" s="47">
        <v>2879</v>
      </c>
      <c r="W6" s="47">
        <v>4101</v>
      </c>
      <c r="X6" s="47">
        <v>1941</v>
      </c>
      <c r="Y6" s="47">
        <v>3679</v>
      </c>
      <c r="Z6" s="47">
        <v>1912</v>
      </c>
      <c r="AA6" s="48">
        <v>31630</v>
      </c>
      <c r="AB6" s="48">
        <v>14892</v>
      </c>
      <c r="AC6" s="201" t="s">
        <v>124</v>
      </c>
      <c r="AD6" s="46" t="s">
        <v>119</v>
      </c>
      <c r="AE6" s="47">
        <v>1410</v>
      </c>
      <c r="AF6" s="47">
        <v>1309</v>
      </c>
      <c r="AG6" s="47">
        <v>1281</v>
      </c>
      <c r="AH6" s="47">
        <v>1217</v>
      </c>
      <c r="AI6" s="47">
        <v>1161</v>
      </c>
      <c r="AJ6" s="48">
        <v>6378</v>
      </c>
      <c r="AK6" s="47">
        <v>4574</v>
      </c>
      <c r="AL6" s="47">
        <v>2562</v>
      </c>
      <c r="AM6" s="47">
        <v>49</v>
      </c>
      <c r="AN6" s="47">
        <v>235</v>
      </c>
      <c r="AO6" s="47">
        <v>1208</v>
      </c>
      <c r="AP6" s="201" t="s">
        <v>124</v>
      </c>
      <c r="AQ6" s="46" t="s">
        <v>119</v>
      </c>
      <c r="AR6" s="47">
        <v>225</v>
      </c>
      <c r="AS6" s="47">
        <v>32819</v>
      </c>
      <c r="AT6" s="47">
        <v>12205</v>
      </c>
      <c r="AU6" s="47">
        <v>5391</v>
      </c>
      <c r="AV6" s="47">
        <v>829</v>
      </c>
      <c r="AW6" s="47">
        <v>2770</v>
      </c>
      <c r="AX6" s="47">
        <v>5807</v>
      </c>
      <c r="AY6" s="47">
        <v>4386</v>
      </c>
      <c r="AZ6" s="47">
        <v>4544</v>
      </c>
      <c r="BA6" s="201" t="s">
        <v>124</v>
      </c>
      <c r="BB6" s="46" t="s">
        <v>119</v>
      </c>
      <c r="BC6" s="47">
        <v>17449</v>
      </c>
      <c r="BD6" s="47">
        <v>9009</v>
      </c>
      <c r="BE6" s="47">
        <v>15250</v>
      </c>
      <c r="BF6" s="47">
        <v>8027</v>
      </c>
      <c r="BG6" s="47">
        <v>8676</v>
      </c>
      <c r="BH6" s="47">
        <v>4619</v>
      </c>
      <c r="BI6" s="47">
        <v>17460</v>
      </c>
      <c r="BJ6" s="47">
        <v>9060</v>
      </c>
      <c r="BK6" s="47">
        <v>15301</v>
      </c>
      <c r="BL6" s="47">
        <v>8052</v>
      </c>
      <c r="BM6" s="47">
        <v>8741</v>
      </c>
      <c r="BN6" s="47">
        <v>4660</v>
      </c>
      <c r="BO6" s="201" t="s">
        <v>124</v>
      </c>
      <c r="BP6" s="46" t="s">
        <v>119</v>
      </c>
      <c r="BQ6" s="49">
        <v>369</v>
      </c>
      <c r="BR6" s="49">
        <v>1382</v>
      </c>
      <c r="BS6" s="49">
        <v>1575</v>
      </c>
      <c r="BT6" s="49">
        <v>1618</v>
      </c>
      <c r="BU6" s="49">
        <v>9</v>
      </c>
      <c r="BV6" s="50">
        <v>4953</v>
      </c>
      <c r="BW6" s="49">
        <v>2894</v>
      </c>
      <c r="BX6" s="49">
        <v>1385</v>
      </c>
      <c r="BY6" s="50">
        <v>97</v>
      </c>
      <c r="BZ6" s="49">
        <v>58</v>
      </c>
      <c r="CA6" s="201" t="s">
        <v>124</v>
      </c>
      <c r="CB6" s="46" t="s">
        <v>119</v>
      </c>
      <c r="CC6" s="47">
        <v>144565</v>
      </c>
      <c r="CD6" s="47">
        <v>98501</v>
      </c>
      <c r="CE6" s="47">
        <v>39674</v>
      </c>
      <c r="CF6" s="47">
        <v>64416</v>
      </c>
      <c r="CG6" s="47">
        <v>82755</v>
      </c>
      <c r="CH6" s="47">
        <v>44871</v>
      </c>
      <c r="CI6" s="47">
        <v>4044</v>
      </c>
      <c r="CJ6" s="47">
        <v>39839</v>
      </c>
      <c r="CK6" s="47">
        <v>2223</v>
      </c>
      <c r="CL6" s="47">
        <v>7379</v>
      </c>
      <c r="CM6" s="47">
        <v>10044</v>
      </c>
      <c r="CN6" s="47">
        <v>789</v>
      </c>
      <c r="CO6" s="47">
        <v>30897</v>
      </c>
      <c r="CP6" s="135"/>
      <c r="CQ6" s="138" t="s">
        <v>124</v>
      </c>
      <c r="CR6" s="138" t="s">
        <v>4176</v>
      </c>
      <c r="CS6" s="139">
        <v>128187</v>
      </c>
      <c r="CT6" s="141">
        <v>520888</v>
      </c>
    </row>
    <row r="7" spans="1:98">
      <c r="A7" s="201"/>
      <c r="B7" s="46" t="s">
        <v>120</v>
      </c>
      <c r="C7" s="47">
        <v>5331</v>
      </c>
      <c r="D7" s="47">
        <v>2529</v>
      </c>
      <c r="E7" s="47">
        <v>4073</v>
      </c>
      <c r="F7" s="47">
        <v>2017</v>
      </c>
      <c r="G7" s="47">
        <v>3907</v>
      </c>
      <c r="H7" s="47">
        <v>1853</v>
      </c>
      <c r="I7" s="47">
        <v>3250</v>
      </c>
      <c r="J7" s="47">
        <v>1609</v>
      </c>
      <c r="K7" s="47">
        <v>3074</v>
      </c>
      <c r="L7" s="47">
        <v>1529</v>
      </c>
      <c r="M7" s="48">
        <v>19635</v>
      </c>
      <c r="N7" s="48">
        <v>9537</v>
      </c>
      <c r="O7" s="201"/>
      <c r="P7" s="46" t="s">
        <v>120</v>
      </c>
      <c r="Q7" s="47">
        <v>856</v>
      </c>
      <c r="R7" s="47">
        <v>383</v>
      </c>
      <c r="S7" s="47">
        <v>660</v>
      </c>
      <c r="T7" s="47">
        <v>300</v>
      </c>
      <c r="U7" s="47">
        <v>604</v>
      </c>
      <c r="V7" s="47">
        <v>283</v>
      </c>
      <c r="W7" s="47">
        <v>545</v>
      </c>
      <c r="X7" s="47">
        <v>247</v>
      </c>
      <c r="Y7" s="47">
        <v>444</v>
      </c>
      <c r="Z7" s="47">
        <v>225</v>
      </c>
      <c r="AA7" s="48">
        <v>3109</v>
      </c>
      <c r="AB7" s="48">
        <v>1438</v>
      </c>
      <c r="AC7" s="201"/>
      <c r="AD7" s="46" t="s">
        <v>120</v>
      </c>
      <c r="AE7" s="47">
        <v>120</v>
      </c>
      <c r="AF7" s="47">
        <v>112</v>
      </c>
      <c r="AG7" s="47">
        <v>109</v>
      </c>
      <c r="AH7" s="47">
        <v>102</v>
      </c>
      <c r="AI7" s="47">
        <v>96</v>
      </c>
      <c r="AJ7" s="48">
        <v>539</v>
      </c>
      <c r="AK7" s="47">
        <v>376</v>
      </c>
      <c r="AL7" s="47">
        <v>191</v>
      </c>
      <c r="AM7" s="47">
        <v>61</v>
      </c>
      <c r="AN7" s="47">
        <v>30</v>
      </c>
      <c r="AO7" s="47">
        <v>79</v>
      </c>
      <c r="AP7" s="201"/>
      <c r="AQ7" s="46" t="s">
        <v>120</v>
      </c>
      <c r="AR7" s="47">
        <v>20</v>
      </c>
      <c r="AS7" s="47">
        <v>4300</v>
      </c>
      <c r="AT7" s="47">
        <v>644</v>
      </c>
      <c r="AU7" s="47">
        <v>347</v>
      </c>
      <c r="AV7" s="47">
        <v>36</v>
      </c>
      <c r="AW7" s="47">
        <v>255</v>
      </c>
      <c r="AX7" s="47">
        <v>433</v>
      </c>
      <c r="AY7" s="47">
        <v>411</v>
      </c>
      <c r="AZ7" s="47">
        <v>394</v>
      </c>
      <c r="BA7" s="201"/>
      <c r="BB7" s="46" t="s">
        <v>120</v>
      </c>
      <c r="BC7" s="47">
        <v>2374</v>
      </c>
      <c r="BD7" s="47">
        <v>1188</v>
      </c>
      <c r="BE7" s="47">
        <v>2211</v>
      </c>
      <c r="BF7" s="47">
        <v>1104</v>
      </c>
      <c r="BG7" s="47">
        <v>1412</v>
      </c>
      <c r="BH7" s="47">
        <v>713</v>
      </c>
      <c r="BI7" s="47">
        <v>2369</v>
      </c>
      <c r="BJ7" s="47">
        <v>1186</v>
      </c>
      <c r="BK7" s="47">
        <v>2207</v>
      </c>
      <c r="BL7" s="47">
        <v>1102</v>
      </c>
      <c r="BM7" s="47">
        <v>1286</v>
      </c>
      <c r="BN7" s="47">
        <v>661</v>
      </c>
      <c r="BO7" s="201"/>
      <c r="BP7" s="46" t="s">
        <v>120</v>
      </c>
      <c r="BQ7" s="49">
        <v>108</v>
      </c>
      <c r="BR7" s="49">
        <v>179</v>
      </c>
      <c r="BS7" s="49">
        <v>66</v>
      </c>
      <c r="BT7" s="49">
        <v>99</v>
      </c>
      <c r="BU7" s="49">
        <v>1</v>
      </c>
      <c r="BV7" s="50">
        <v>453</v>
      </c>
      <c r="BW7" s="49">
        <v>350</v>
      </c>
      <c r="BX7" s="49">
        <v>226</v>
      </c>
      <c r="BY7" s="50">
        <v>80</v>
      </c>
      <c r="BZ7" s="49">
        <v>55</v>
      </c>
      <c r="CA7" s="201"/>
      <c r="CB7" s="46" t="s">
        <v>120</v>
      </c>
      <c r="CC7" s="47">
        <v>19659</v>
      </c>
      <c r="CD7" s="47">
        <v>9265</v>
      </c>
      <c r="CE7" s="47">
        <v>5044</v>
      </c>
      <c r="CF7" s="47">
        <v>10494</v>
      </c>
      <c r="CG7" s="47">
        <v>9256</v>
      </c>
      <c r="CH7" s="47">
        <v>5600</v>
      </c>
      <c r="CI7" s="47">
        <v>474</v>
      </c>
      <c r="CJ7" s="47">
        <v>5170</v>
      </c>
      <c r="CK7" s="47">
        <v>140</v>
      </c>
      <c r="CL7" s="47">
        <v>648</v>
      </c>
      <c r="CM7" s="47">
        <v>1073</v>
      </c>
      <c r="CN7" s="47">
        <v>848</v>
      </c>
      <c r="CO7" s="47">
        <v>8744</v>
      </c>
      <c r="CP7" s="135"/>
      <c r="CQ7" s="138" t="s">
        <v>124</v>
      </c>
      <c r="CR7" s="138" t="s">
        <v>4177</v>
      </c>
      <c r="CS7" s="139">
        <v>12120</v>
      </c>
      <c r="CT7" s="141">
        <v>65102</v>
      </c>
    </row>
    <row r="8" spans="1:98">
      <c r="A8" s="201"/>
      <c r="B8" s="34" t="s">
        <v>102</v>
      </c>
      <c r="C8" s="35">
        <v>68935</v>
      </c>
      <c r="D8" s="63">
        <v>33709</v>
      </c>
      <c r="E8" s="63">
        <v>44436</v>
      </c>
      <c r="F8" s="63">
        <v>21667</v>
      </c>
      <c r="G8" s="63">
        <v>38222</v>
      </c>
      <c r="H8" s="63">
        <v>18758</v>
      </c>
      <c r="I8" s="63">
        <v>30702</v>
      </c>
      <c r="J8" s="63">
        <v>15415</v>
      </c>
      <c r="K8" s="63">
        <v>25998</v>
      </c>
      <c r="L8" s="63">
        <v>13384</v>
      </c>
      <c r="M8" s="63">
        <v>208293</v>
      </c>
      <c r="N8" s="63">
        <v>102933</v>
      </c>
      <c r="O8" s="201"/>
      <c r="P8" s="64" t="s">
        <v>102</v>
      </c>
      <c r="Q8" s="63">
        <v>11462</v>
      </c>
      <c r="R8" s="63">
        <v>5238</v>
      </c>
      <c r="S8" s="63">
        <v>7721</v>
      </c>
      <c r="T8" s="63">
        <v>3605</v>
      </c>
      <c r="U8" s="63">
        <v>6787</v>
      </c>
      <c r="V8" s="63">
        <v>3162</v>
      </c>
      <c r="W8" s="63">
        <v>4646</v>
      </c>
      <c r="X8" s="63">
        <v>2188</v>
      </c>
      <c r="Y8" s="63">
        <v>4123</v>
      </c>
      <c r="Z8" s="63">
        <v>2137</v>
      </c>
      <c r="AA8" s="63">
        <v>34739</v>
      </c>
      <c r="AB8" s="63">
        <v>16330</v>
      </c>
      <c r="AC8" s="201"/>
      <c r="AD8" s="64" t="s">
        <v>102</v>
      </c>
      <c r="AE8" s="63">
        <v>1530</v>
      </c>
      <c r="AF8" s="63">
        <v>1421</v>
      </c>
      <c r="AG8" s="63">
        <v>1390</v>
      </c>
      <c r="AH8" s="63">
        <v>1319</v>
      </c>
      <c r="AI8" s="63">
        <v>1257</v>
      </c>
      <c r="AJ8" s="63">
        <v>6917</v>
      </c>
      <c r="AK8" s="63">
        <v>4950</v>
      </c>
      <c r="AL8" s="63">
        <v>2753</v>
      </c>
      <c r="AM8" s="63">
        <v>110</v>
      </c>
      <c r="AN8" s="63">
        <v>265</v>
      </c>
      <c r="AO8" s="63">
        <v>1287</v>
      </c>
      <c r="AP8" s="201"/>
      <c r="AQ8" s="64" t="s">
        <v>102</v>
      </c>
      <c r="AR8" s="63">
        <v>245</v>
      </c>
      <c r="AS8" s="63">
        <v>37119</v>
      </c>
      <c r="AT8" s="63">
        <v>12849</v>
      </c>
      <c r="AU8" s="63">
        <v>5738</v>
      </c>
      <c r="AV8" s="63">
        <v>865</v>
      </c>
      <c r="AW8" s="63">
        <v>3025</v>
      </c>
      <c r="AX8" s="63">
        <v>6240</v>
      </c>
      <c r="AY8" s="63">
        <v>4797</v>
      </c>
      <c r="AZ8" s="63">
        <v>4938</v>
      </c>
      <c r="BA8" s="201"/>
      <c r="BB8" s="64" t="s">
        <v>102</v>
      </c>
      <c r="BC8" s="63">
        <v>19823</v>
      </c>
      <c r="BD8" s="63">
        <v>10197</v>
      </c>
      <c r="BE8" s="63">
        <v>17461</v>
      </c>
      <c r="BF8" s="63">
        <v>9131</v>
      </c>
      <c r="BG8" s="63">
        <v>10088</v>
      </c>
      <c r="BH8" s="63">
        <v>5332</v>
      </c>
      <c r="BI8" s="63">
        <v>19829</v>
      </c>
      <c r="BJ8" s="63">
        <v>10246</v>
      </c>
      <c r="BK8" s="63">
        <v>17508</v>
      </c>
      <c r="BL8" s="63">
        <v>9154</v>
      </c>
      <c r="BM8" s="63">
        <v>10027</v>
      </c>
      <c r="BN8" s="63">
        <v>5321</v>
      </c>
      <c r="BO8" s="201"/>
      <c r="BP8" s="64" t="s">
        <v>102</v>
      </c>
      <c r="BQ8" s="63">
        <v>477</v>
      </c>
      <c r="BR8" s="63">
        <v>1561</v>
      </c>
      <c r="BS8" s="63">
        <v>1641</v>
      </c>
      <c r="BT8" s="63">
        <v>1717</v>
      </c>
      <c r="BU8" s="63">
        <v>10</v>
      </c>
      <c r="BV8" s="63">
        <v>5406</v>
      </c>
      <c r="BW8" s="63">
        <v>3244</v>
      </c>
      <c r="BX8" s="63">
        <v>1611</v>
      </c>
      <c r="BY8" s="63">
        <v>177</v>
      </c>
      <c r="BZ8" s="63">
        <v>113</v>
      </c>
      <c r="CA8" s="201"/>
      <c r="CB8" s="64" t="s">
        <v>102</v>
      </c>
      <c r="CC8" s="63">
        <v>164224</v>
      </c>
      <c r="CD8" s="63">
        <v>107766</v>
      </c>
      <c r="CE8" s="63">
        <v>44718</v>
      </c>
      <c r="CF8" s="63">
        <v>74910</v>
      </c>
      <c r="CG8" s="63">
        <v>92011</v>
      </c>
      <c r="CH8" s="63">
        <v>50471</v>
      </c>
      <c r="CI8" s="63">
        <v>4518</v>
      </c>
      <c r="CJ8" s="63">
        <v>45009</v>
      </c>
      <c r="CK8" s="63">
        <v>2363</v>
      </c>
      <c r="CL8" s="63">
        <v>8027</v>
      </c>
      <c r="CM8" s="63">
        <v>11117</v>
      </c>
      <c r="CN8" s="63">
        <v>1637</v>
      </c>
      <c r="CO8" s="63">
        <v>39641</v>
      </c>
      <c r="CP8" s="135"/>
      <c r="CQ8" s="138" t="s">
        <v>124</v>
      </c>
      <c r="CR8" s="138" t="s">
        <v>4178</v>
      </c>
      <c r="CS8" s="139">
        <v>140307</v>
      </c>
      <c r="CT8" s="141">
        <v>585990</v>
      </c>
    </row>
    <row r="9" spans="1:98">
      <c r="A9" s="201" t="s">
        <v>125</v>
      </c>
      <c r="B9" s="46" t="s">
        <v>119</v>
      </c>
      <c r="C9" s="47">
        <v>44947</v>
      </c>
      <c r="D9" s="47">
        <v>21898</v>
      </c>
      <c r="E9" s="47">
        <v>31485</v>
      </c>
      <c r="F9" s="47">
        <v>14956</v>
      </c>
      <c r="G9" s="47">
        <v>26665</v>
      </c>
      <c r="H9" s="47">
        <v>12941</v>
      </c>
      <c r="I9" s="47">
        <v>19683</v>
      </c>
      <c r="J9" s="47">
        <v>9684</v>
      </c>
      <c r="K9" s="47">
        <v>15251</v>
      </c>
      <c r="L9" s="47">
        <v>7863</v>
      </c>
      <c r="M9" s="48">
        <v>138031</v>
      </c>
      <c r="N9" s="48">
        <v>67342</v>
      </c>
      <c r="O9" s="201" t="s">
        <v>125</v>
      </c>
      <c r="P9" s="46" t="s">
        <v>119</v>
      </c>
      <c r="Q9" s="47">
        <v>11433</v>
      </c>
      <c r="R9" s="47">
        <v>5206</v>
      </c>
      <c r="S9" s="47">
        <v>8473</v>
      </c>
      <c r="T9" s="47">
        <v>3870</v>
      </c>
      <c r="U9" s="47">
        <v>7519</v>
      </c>
      <c r="V9" s="47">
        <v>3513</v>
      </c>
      <c r="W9" s="47">
        <v>4649</v>
      </c>
      <c r="X9" s="47">
        <v>2214</v>
      </c>
      <c r="Y9" s="47">
        <v>3976</v>
      </c>
      <c r="Z9" s="47">
        <v>2067</v>
      </c>
      <c r="AA9" s="48">
        <v>36050</v>
      </c>
      <c r="AB9" s="48">
        <v>16870</v>
      </c>
      <c r="AC9" s="201" t="s">
        <v>125</v>
      </c>
      <c r="AD9" s="46" t="s">
        <v>119</v>
      </c>
      <c r="AE9" s="47">
        <v>1054</v>
      </c>
      <c r="AF9" s="47">
        <v>992</v>
      </c>
      <c r="AG9" s="47">
        <v>977</v>
      </c>
      <c r="AH9" s="47">
        <v>906</v>
      </c>
      <c r="AI9" s="47">
        <v>855</v>
      </c>
      <c r="AJ9" s="48">
        <v>4784</v>
      </c>
      <c r="AK9" s="47">
        <v>3646</v>
      </c>
      <c r="AL9" s="47">
        <v>1490</v>
      </c>
      <c r="AM9" s="47">
        <v>2</v>
      </c>
      <c r="AN9" s="47">
        <v>80</v>
      </c>
      <c r="AO9" s="47">
        <v>925</v>
      </c>
      <c r="AP9" s="201" t="s">
        <v>125</v>
      </c>
      <c r="AQ9" s="46" t="s">
        <v>119</v>
      </c>
      <c r="AR9" s="47">
        <v>307</v>
      </c>
      <c r="AS9" s="47">
        <v>27728</v>
      </c>
      <c r="AT9" s="47">
        <v>7705</v>
      </c>
      <c r="AU9" s="47">
        <v>2853</v>
      </c>
      <c r="AV9" s="47">
        <v>635</v>
      </c>
      <c r="AW9" s="47">
        <v>2289</v>
      </c>
      <c r="AX9" s="47">
        <v>4193</v>
      </c>
      <c r="AY9" s="47">
        <v>3141</v>
      </c>
      <c r="AZ9" s="47">
        <v>3144</v>
      </c>
      <c r="BA9" s="201" t="s">
        <v>125</v>
      </c>
      <c r="BB9" s="46" t="s">
        <v>119</v>
      </c>
      <c r="BC9" s="47">
        <v>13088</v>
      </c>
      <c r="BD9" s="47">
        <v>6798</v>
      </c>
      <c r="BE9" s="47">
        <v>12272</v>
      </c>
      <c r="BF9" s="47">
        <v>6379</v>
      </c>
      <c r="BG9" s="47">
        <v>5630</v>
      </c>
      <c r="BH9" s="47">
        <v>2918</v>
      </c>
      <c r="BI9" s="47">
        <v>13010</v>
      </c>
      <c r="BJ9" s="47">
        <v>6800</v>
      </c>
      <c r="BK9" s="47">
        <v>12207</v>
      </c>
      <c r="BL9" s="47">
        <v>6382</v>
      </c>
      <c r="BM9" s="47">
        <v>5634</v>
      </c>
      <c r="BN9" s="47">
        <v>2931</v>
      </c>
      <c r="BO9" s="201" t="s">
        <v>125</v>
      </c>
      <c r="BP9" s="46" t="s">
        <v>119</v>
      </c>
      <c r="BQ9" s="49">
        <v>210</v>
      </c>
      <c r="BR9" s="49">
        <v>1103</v>
      </c>
      <c r="BS9" s="49">
        <v>1068</v>
      </c>
      <c r="BT9" s="49">
        <v>1200</v>
      </c>
      <c r="BU9" s="49">
        <v>102</v>
      </c>
      <c r="BV9" s="50">
        <v>3683</v>
      </c>
      <c r="BW9" s="49">
        <v>2119</v>
      </c>
      <c r="BX9" s="49">
        <v>831</v>
      </c>
      <c r="BY9" s="50">
        <v>35</v>
      </c>
      <c r="BZ9" s="49">
        <v>26</v>
      </c>
      <c r="CA9" s="201" t="s">
        <v>125</v>
      </c>
      <c r="CB9" s="46" t="s">
        <v>119</v>
      </c>
      <c r="CC9" s="47">
        <v>92966</v>
      </c>
      <c r="CD9" s="47">
        <v>65982</v>
      </c>
      <c r="CE9" s="47">
        <v>22491</v>
      </c>
      <c r="CF9" s="47">
        <v>45452</v>
      </c>
      <c r="CG9" s="47">
        <v>56918</v>
      </c>
      <c r="CH9" s="47">
        <v>33079</v>
      </c>
      <c r="CI9" s="47">
        <v>3172</v>
      </c>
      <c r="CJ9" s="47">
        <v>29664</v>
      </c>
      <c r="CK9" s="47">
        <v>1569</v>
      </c>
      <c r="CL9" s="47">
        <v>6944</v>
      </c>
      <c r="CM9" s="47">
        <v>5755</v>
      </c>
      <c r="CN9" s="47">
        <v>773</v>
      </c>
      <c r="CO9" s="47">
        <v>8739</v>
      </c>
      <c r="CP9" s="135"/>
      <c r="CQ9" s="138" t="s">
        <v>125</v>
      </c>
      <c r="CR9" s="138" t="s">
        <v>4179</v>
      </c>
      <c r="CS9" s="139">
        <v>93465</v>
      </c>
      <c r="CT9" s="141">
        <v>351293</v>
      </c>
    </row>
    <row r="10" spans="1:98">
      <c r="A10" s="201"/>
      <c r="B10" s="46" t="s">
        <v>120</v>
      </c>
      <c r="C10" s="47">
        <v>4603</v>
      </c>
      <c r="D10" s="47">
        <v>2226</v>
      </c>
      <c r="E10" s="47">
        <v>3500</v>
      </c>
      <c r="F10" s="47">
        <v>1752</v>
      </c>
      <c r="G10" s="47">
        <v>3279</v>
      </c>
      <c r="H10" s="47">
        <v>1514</v>
      </c>
      <c r="I10" s="47">
        <v>2746</v>
      </c>
      <c r="J10" s="47">
        <v>1408</v>
      </c>
      <c r="K10" s="47">
        <v>2401</v>
      </c>
      <c r="L10" s="47">
        <v>1260</v>
      </c>
      <c r="M10" s="48">
        <v>16529</v>
      </c>
      <c r="N10" s="48">
        <v>8160</v>
      </c>
      <c r="O10" s="201"/>
      <c r="P10" s="46" t="s">
        <v>120</v>
      </c>
      <c r="Q10" s="47">
        <v>1225</v>
      </c>
      <c r="R10" s="47">
        <v>622</v>
      </c>
      <c r="S10" s="47">
        <v>970</v>
      </c>
      <c r="T10" s="47">
        <v>423</v>
      </c>
      <c r="U10" s="47">
        <v>901</v>
      </c>
      <c r="V10" s="47">
        <v>430</v>
      </c>
      <c r="W10" s="47">
        <v>700</v>
      </c>
      <c r="X10" s="47">
        <v>348</v>
      </c>
      <c r="Y10" s="47">
        <v>659</v>
      </c>
      <c r="Z10" s="47">
        <v>337</v>
      </c>
      <c r="AA10" s="48">
        <v>4455</v>
      </c>
      <c r="AB10" s="48">
        <v>2160</v>
      </c>
      <c r="AC10" s="201"/>
      <c r="AD10" s="46" t="s">
        <v>120</v>
      </c>
      <c r="AE10" s="47">
        <v>119</v>
      </c>
      <c r="AF10" s="47">
        <v>113</v>
      </c>
      <c r="AG10" s="47">
        <v>118</v>
      </c>
      <c r="AH10" s="47">
        <v>106</v>
      </c>
      <c r="AI10" s="47">
        <v>108</v>
      </c>
      <c r="AJ10" s="48">
        <v>564</v>
      </c>
      <c r="AK10" s="47">
        <v>447</v>
      </c>
      <c r="AL10" s="47">
        <v>162</v>
      </c>
      <c r="AM10" s="47">
        <v>28</v>
      </c>
      <c r="AN10" s="47">
        <v>3</v>
      </c>
      <c r="AO10" s="47">
        <v>98</v>
      </c>
      <c r="AP10" s="201"/>
      <c r="AQ10" s="46" t="s">
        <v>120</v>
      </c>
      <c r="AR10" s="47">
        <v>5</v>
      </c>
      <c r="AS10" s="47">
        <v>3347</v>
      </c>
      <c r="AT10" s="47">
        <v>814</v>
      </c>
      <c r="AU10" s="47">
        <v>625</v>
      </c>
      <c r="AV10" s="47">
        <v>25</v>
      </c>
      <c r="AW10" s="47">
        <v>290</v>
      </c>
      <c r="AX10" s="47">
        <v>526</v>
      </c>
      <c r="AY10" s="47">
        <v>440</v>
      </c>
      <c r="AZ10" s="47">
        <v>407</v>
      </c>
      <c r="BA10" s="201"/>
      <c r="BB10" s="46" t="s">
        <v>120</v>
      </c>
      <c r="BC10" s="47">
        <v>2216</v>
      </c>
      <c r="BD10" s="47">
        <v>1163</v>
      </c>
      <c r="BE10" s="47">
        <v>2142</v>
      </c>
      <c r="BF10" s="47">
        <v>1131</v>
      </c>
      <c r="BG10" s="47">
        <v>1148</v>
      </c>
      <c r="BH10" s="47">
        <v>635</v>
      </c>
      <c r="BI10" s="47">
        <v>2194</v>
      </c>
      <c r="BJ10" s="47">
        <v>1157</v>
      </c>
      <c r="BK10" s="47">
        <v>2122</v>
      </c>
      <c r="BL10" s="47">
        <v>1125</v>
      </c>
      <c r="BM10" s="47">
        <v>1117</v>
      </c>
      <c r="BN10" s="47">
        <v>624</v>
      </c>
      <c r="BO10" s="201"/>
      <c r="BP10" s="46" t="s">
        <v>120</v>
      </c>
      <c r="BQ10" s="49">
        <v>77</v>
      </c>
      <c r="BR10" s="49">
        <v>166</v>
      </c>
      <c r="BS10" s="49">
        <v>100</v>
      </c>
      <c r="BT10" s="49">
        <v>132</v>
      </c>
      <c r="BU10" s="49">
        <v>1</v>
      </c>
      <c r="BV10" s="50">
        <v>476</v>
      </c>
      <c r="BW10" s="49">
        <v>338</v>
      </c>
      <c r="BX10" s="49">
        <v>188</v>
      </c>
      <c r="BY10" s="50">
        <v>40</v>
      </c>
      <c r="BZ10" s="49">
        <v>33</v>
      </c>
      <c r="CA10" s="201"/>
      <c r="CB10" s="46" t="s">
        <v>120</v>
      </c>
      <c r="CC10" s="47">
        <v>9763</v>
      </c>
      <c r="CD10" s="47">
        <v>6587</v>
      </c>
      <c r="CE10" s="47">
        <v>5291</v>
      </c>
      <c r="CF10" s="47">
        <v>5445</v>
      </c>
      <c r="CG10" s="47">
        <v>7913</v>
      </c>
      <c r="CH10" s="47">
        <v>3886</v>
      </c>
      <c r="CI10" s="47">
        <v>261</v>
      </c>
      <c r="CJ10" s="47">
        <v>3203</v>
      </c>
      <c r="CK10" s="47">
        <v>128</v>
      </c>
      <c r="CL10" s="47">
        <v>763</v>
      </c>
      <c r="CM10" s="47">
        <v>711</v>
      </c>
      <c r="CN10" s="47">
        <v>25</v>
      </c>
      <c r="CO10" s="47">
        <v>1037</v>
      </c>
      <c r="CP10" s="135"/>
      <c r="CQ10" s="138" t="s">
        <v>125</v>
      </c>
      <c r="CR10" s="138" t="s">
        <v>4180</v>
      </c>
      <c r="CS10" s="139">
        <v>11766</v>
      </c>
      <c r="CT10" s="141">
        <v>42477</v>
      </c>
    </row>
    <row r="11" spans="1:98">
      <c r="A11" s="201"/>
      <c r="B11" s="34" t="s">
        <v>102</v>
      </c>
      <c r="C11" s="35">
        <v>49550</v>
      </c>
      <c r="D11" s="63">
        <v>24124</v>
      </c>
      <c r="E11" s="63">
        <v>34985</v>
      </c>
      <c r="F11" s="63">
        <v>16708</v>
      </c>
      <c r="G11" s="63">
        <v>29944</v>
      </c>
      <c r="H11" s="63">
        <v>14455</v>
      </c>
      <c r="I11" s="63">
        <v>22429</v>
      </c>
      <c r="J11" s="63">
        <v>11092</v>
      </c>
      <c r="K11" s="63">
        <v>17652</v>
      </c>
      <c r="L11" s="63">
        <v>9123</v>
      </c>
      <c r="M11" s="63">
        <v>154560</v>
      </c>
      <c r="N11" s="63">
        <v>75502</v>
      </c>
      <c r="O11" s="201"/>
      <c r="P11" s="64" t="s">
        <v>102</v>
      </c>
      <c r="Q11" s="63">
        <v>12658</v>
      </c>
      <c r="R11" s="63">
        <v>5828</v>
      </c>
      <c r="S11" s="63">
        <v>9443</v>
      </c>
      <c r="T11" s="63">
        <v>4293</v>
      </c>
      <c r="U11" s="63">
        <v>8420</v>
      </c>
      <c r="V11" s="63">
        <v>3943</v>
      </c>
      <c r="W11" s="63">
        <v>5349</v>
      </c>
      <c r="X11" s="63">
        <v>2562</v>
      </c>
      <c r="Y11" s="63">
        <v>4635</v>
      </c>
      <c r="Z11" s="63">
        <v>2404</v>
      </c>
      <c r="AA11" s="63">
        <v>40505</v>
      </c>
      <c r="AB11" s="63">
        <v>19030</v>
      </c>
      <c r="AC11" s="201"/>
      <c r="AD11" s="64" t="s">
        <v>102</v>
      </c>
      <c r="AE11" s="63">
        <v>1173</v>
      </c>
      <c r="AF11" s="63">
        <v>1105</v>
      </c>
      <c r="AG11" s="63">
        <v>1095</v>
      </c>
      <c r="AH11" s="63">
        <v>1012</v>
      </c>
      <c r="AI11" s="63">
        <v>963</v>
      </c>
      <c r="AJ11" s="63">
        <v>5348</v>
      </c>
      <c r="AK11" s="63">
        <v>4093</v>
      </c>
      <c r="AL11" s="63">
        <v>1652</v>
      </c>
      <c r="AM11" s="63">
        <v>30</v>
      </c>
      <c r="AN11" s="63">
        <v>83</v>
      </c>
      <c r="AO11" s="63">
        <v>1023</v>
      </c>
      <c r="AP11" s="201"/>
      <c r="AQ11" s="64" t="s">
        <v>102</v>
      </c>
      <c r="AR11" s="63">
        <v>312</v>
      </c>
      <c r="AS11" s="63">
        <v>31075</v>
      </c>
      <c r="AT11" s="63">
        <v>8519</v>
      </c>
      <c r="AU11" s="63">
        <v>3478</v>
      </c>
      <c r="AV11" s="63">
        <v>660</v>
      </c>
      <c r="AW11" s="63">
        <v>2579</v>
      </c>
      <c r="AX11" s="63">
        <v>4719</v>
      </c>
      <c r="AY11" s="63">
        <v>3581</v>
      </c>
      <c r="AZ11" s="63">
        <v>3551</v>
      </c>
      <c r="BA11" s="201"/>
      <c r="BB11" s="64" t="s">
        <v>102</v>
      </c>
      <c r="BC11" s="63">
        <v>15304</v>
      </c>
      <c r="BD11" s="63">
        <v>7961</v>
      </c>
      <c r="BE11" s="63">
        <v>14414</v>
      </c>
      <c r="BF11" s="63">
        <v>7510</v>
      </c>
      <c r="BG11" s="63">
        <v>6778</v>
      </c>
      <c r="BH11" s="63">
        <v>3553</v>
      </c>
      <c r="BI11" s="63">
        <v>15204</v>
      </c>
      <c r="BJ11" s="63">
        <v>7957</v>
      </c>
      <c r="BK11" s="63">
        <v>14329</v>
      </c>
      <c r="BL11" s="63">
        <v>7507</v>
      </c>
      <c r="BM11" s="63">
        <v>6751</v>
      </c>
      <c r="BN11" s="63">
        <v>3555</v>
      </c>
      <c r="BO11" s="201"/>
      <c r="BP11" s="64" t="s">
        <v>102</v>
      </c>
      <c r="BQ11" s="63">
        <v>287</v>
      </c>
      <c r="BR11" s="63">
        <v>1269</v>
      </c>
      <c r="BS11" s="63">
        <v>1168</v>
      </c>
      <c r="BT11" s="63">
        <v>1332</v>
      </c>
      <c r="BU11" s="63">
        <v>103</v>
      </c>
      <c r="BV11" s="63">
        <v>4159</v>
      </c>
      <c r="BW11" s="63">
        <v>2457</v>
      </c>
      <c r="BX11" s="63">
        <v>1019</v>
      </c>
      <c r="BY11" s="63">
        <v>75</v>
      </c>
      <c r="BZ11" s="63">
        <v>59</v>
      </c>
      <c r="CA11" s="201"/>
      <c r="CB11" s="64" t="s">
        <v>102</v>
      </c>
      <c r="CC11" s="63">
        <v>102729</v>
      </c>
      <c r="CD11" s="63">
        <v>72569</v>
      </c>
      <c r="CE11" s="63">
        <v>27782</v>
      </c>
      <c r="CF11" s="63">
        <v>50897</v>
      </c>
      <c r="CG11" s="63">
        <v>64831</v>
      </c>
      <c r="CH11" s="63">
        <v>36965</v>
      </c>
      <c r="CI11" s="63">
        <v>3433</v>
      </c>
      <c r="CJ11" s="63">
        <v>32867</v>
      </c>
      <c r="CK11" s="63">
        <v>1697</v>
      </c>
      <c r="CL11" s="63">
        <v>7707</v>
      </c>
      <c r="CM11" s="63">
        <v>6466</v>
      </c>
      <c r="CN11" s="63">
        <v>798</v>
      </c>
      <c r="CO11" s="63">
        <v>9776</v>
      </c>
      <c r="CP11" s="135"/>
      <c r="CQ11" s="138" t="s">
        <v>125</v>
      </c>
      <c r="CR11" s="138" t="s">
        <v>4181</v>
      </c>
      <c r="CS11" s="139">
        <v>105231</v>
      </c>
      <c r="CT11" s="141">
        <v>393770</v>
      </c>
    </row>
    <row r="12" spans="1:98">
      <c r="A12" s="201" t="s">
        <v>126</v>
      </c>
      <c r="B12" s="46" t="s">
        <v>119</v>
      </c>
      <c r="C12" s="47">
        <v>49277</v>
      </c>
      <c r="D12" s="47">
        <v>23470</v>
      </c>
      <c r="E12" s="47">
        <v>41651</v>
      </c>
      <c r="F12" s="47">
        <v>19510</v>
      </c>
      <c r="G12" s="47">
        <v>40813</v>
      </c>
      <c r="H12" s="47">
        <v>19162</v>
      </c>
      <c r="I12" s="47">
        <v>37561</v>
      </c>
      <c r="J12" s="47">
        <v>18187</v>
      </c>
      <c r="K12" s="47">
        <v>31758</v>
      </c>
      <c r="L12" s="47">
        <v>16038</v>
      </c>
      <c r="M12" s="48">
        <v>201060</v>
      </c>
      <c r="N12" s="48">
        <v>96367</v>
      </c>
      <c r="O12" s="201" t="s">
        <v>126</v>
      </c>
      <c r="P12" s="46" t="s">
        <v>119</v>
      </c>
      <c r="Q12" s="47">
        <v>8118</v>
      </c>
      <c r="R12" s="47">
        <v>3538</v>
      </c>
      <c r="S12" s="47">
        <v>6725</v>
      </c>
      <c r="T12" s="47">
        <v>2795</v>
      </c>
      <c r="U12" s="47">
        <v>7431</v>
      </c>
      <c r="V12" s="47">
        <v>3144</v>
      </c>
      <c r="W12" s="47">
        <v>5749</v>
      </c>
      <c r="X12" s="47">
        <v>2633</v>
      </c>
      <c r="Y12" s="47">
        <v>4699</v>
      </c>
      <c r="Z12" s="47">
        <v>2276</v>
      </c>
      <c r="AA12" s="48">
        <v>32722</v>
      </c>
      <c r="AB12" s="48">
        <v>14386</v>
      </c>
      <c r="AC12" s="201" t="s">
        <v>126</v>
      </c>
      <c r="AD12" s="46" t="s">
        <v>119</v>
      </c>
      <c r="AE12" s="47">
        <v>1671</v>
      </c>
      <c r="AF12" s="47">
        <v>1635</v>
      </c>
      <c r="AG12" s="47">
        <v>1637</v>
      </c>
      <c r="AH12" s="47">
        <v>1628</v>
      </c>
      <c r="AI12" s="47">
        <v>1602</v>
      </c>
      <c r="AJ12" s="48">
        <v>8173</v>
      </c>
      <c r="AK12" s="47">
        <v>5978</v>
      </c>
      <c r="AL12" s="47">
        <v>4379</v>
      </c>
      <c r="AM12" s="47">
        <v>606</v>
      </c>
      <c r="AN12" s="47">
        <v>119</v>
      </c>
      <c r="AO12" s="47">
        <v>1533</v>
      </c>
      <c r="AP12" s="201" t="s">
        <v>126</v>
      </c>
      <c r="AQ12" s="46" t="s">
        <v>119</v>
      </c>
      <c r="AR12" s="47">
        <v>253</v>
      </c>
      <c r="AS12" s="47">
        <v>51905</v>
      </c>
      <c r="AT12" s="47">
        <v>13115</v>
      </c>
      <c r="AU12" s="47">
        <v>4298</v>
      </c>
      <c r="AV12" s="47">
        <v>536</v>
      </c>
      <c r="AW12" s="47">
        <v>4063</v>
      </c>
      <c r="AX12" s="47">
        <v>7340</v>
      </c>
      <c r="AY12" s="47">
        <v>5683</v>
      </c>
      <c r="AZ12" s="47">
        <v>5652</v>
      </c>
      <c r="BA12" s="201" t="s">
        <v>126</v>
      </c>
      <c r="BB12" s="46" t="s">
        <v>119</v>
      </c>
      <c r="BC12" s="47">
        <v>28335</v>
      </c>
      <c r="BD12" s="47">
        <v>14114</v>
      </c>
      <c r="BE12" s="47">
        <v>26125</v>
      </c>
      <c r="BF12" s="47">
        <v>13342</v>
      </c>
      <c r="BG12" s="47">
        <v>17942</v>
      </c>
      <c r="BH12" s="47">
        <v>9389</v>
      </c>
      <c r="BI12" s="47">
        <v>28466</v>
      </c>
      <c r="BJ12" s="47">
        <v>14171</v>
      </c>
      <c r="BK12" s="47">
        <v>26261</v>
      </c>
      <c r="BL12" s="47">
        <v>13398</v>
      </c>
      <c r="BM12" s="47">
        <v>15871</v>
      </c>
      <c r="BN12" s="47">
        <v>8254</v>
      </c>
      <c r="BO12" s="201" t="s">
        <v>126</v>
      </c>
      <c r="BP12" s="46" t="s">
        <v>119</v>
      </c>
      <c r="BQ12" s="49">
        <v>397</v>
      </c>
      <c r="BR12" s="49">
        <v>2983</v>
      </c>
      <c r="BS12" s="49">
        <v>838</v>
      </c>
      <c r="BT12" s="49">
        <v>1917</v>
      </c>
      <c r="BU12" s="49">
        <v>29</v>
      </c>
      <c r="BV12" s="50">
        <v>6164</v>
      </c>
      <c r="BW12" s="49">
        <v>4134</v>
      </c>
      <c r="BX12" s="49">
        <v>2121</v>
      </c>
      <c r="BY12" s="50">
        <v>329</v>
      </c>
      <c r="BZ12" s="49">
        <v>161</v>
      </c>
      <c r="CA12" s="201" t="s">
        <v>126</v>
      </c>
      <c r="CB12" s="46" t="s">
        <v>119</v>
      </c>
      <c r="CC12" s="47">
        <v>136141</v>
      </c>
      <c r="CD12" s="47">
        <v>82353</v>
      </c>
      <c r="CE12" s="47">
        <v>41688</v>
      </c>
      <c r="CF12" s="47">
        <v>78877</v>
      </c>
      <c r="CG12" s="47">
        <v>93775</v>
      </c>
      <c r="CH12" s="47">
        <v>52657</v>
      </c>
      <c r="CI12" s="47">
        <v>3354</v>
      </c>
      <c r="CJ12" s="47">
        <v>43699</v>
      </c>
      <c r="CK12" s="47">
        <v>3101</v>
      </c>
      <c r="CL12" s="47">
        <v>8899</v>
      </c>
      <c r="CM12" s="47">
        <v>13112</v>
      </c>
      <c r="CN12" s="47">
        <v>784</v>
      </c>
      <c r="CO12" s="47">
        <v>52554</v>
      </c>
      <c r="CP12" s="135"/>
      <c r="CQ12" s="138" t="s">
        <v>126</v>
      </c>
      <c r="CR12" s="138" t="s">
        <v>4182</v>
      </c>
      <c r="CS12" s="139">
        <v>163280</v>
      </c>
      <c r="CT12" s="141">
        <v>535645</v>
      </c>
    </row>
    <row r="13" spans="1:98">
      <c r="A13" s="201"/>
      <c r="B13" s="46" t="s">
        <v>120</v>
      </c>
      <c r="C13" s="47">
        <v>13714</v>
      </c>
      <c r="D13" s="47">
        <v>6502</v>
      </c>
      <c r="E13" s="47">
        <v>12906</v>
      </c>
      <c r="F13" s="47">
        <v>6061</v>
      </c>
      <c r="G13" s="47">
        <v>12387</v>
      </c>
      <c r="H13" s="47">
        <v>5864</v>
      </c>
      <c r="I13" s="47">
        <v>11692</v>
      </c>
      <c r="J13" s="47">
        <v>5635</v>
      </c>
      <c r="K13" s="47">
        <v>11560</v>
      </c>
      <c r="L13" s="47">
        <v>5756</v>
      </c>
      <c r="M13" s="48">
        <v>62259</v>
      </c>
      <c r="N13" s="48">
        <v>29818</v>
      </c>
      <c r="O13" s="201"/>
      <c r="P13" s="46" t="s">
        <v>120</v>
      </c>
      <c r="Q13" s="47">
        <v>2241</v>
      </c>
      <c r="R13" s="47">
        <v>1029</v>
      </c>
      <c r="S13" s="47">
        <v>1869</v>
      </c>
      <c r="T13" s="47">
        <v>801</v>
      </c>
      <c r="U13" s="47">
        <v>2174</v>
      </c>
      <c r="V13" s="47">
        <v>990</v>
      </c>
      <c r="W13" s="47">
        <v>1640</v>
      </c>
      <c r="X13" s="47">
        <v>741</v>
      </c>
      <c r="Y13" s="47">
        <v>1955</v>
      </c>
      <c r="Z13" s="47">
        <v>940</v>
      </c>
      <c r="AA13" s="48">
        <v>9879</v>
      </c>
      <c r="AB13" s="48">
        <v>4501</v>
      </c>
      <c r="AC13" s="201"/>
      <c r="AD13" s="46" t="s">
        <v>120</v>
      </c>
      <c r="AE13" s="47">
        <v>285</v>
      </c>
      <c r="AF13" s="47">
        <v>279</v>
      </c>
      <c r="AG13" s="47">
        <v>279</v>
      </c>
      <c r="AH13" s="47">
        <v>261</v>
      </c>
      <c r="AI13" s="47">
        <v>284</v>
      </c>
      <c r="AJ13" s="48">
        <v>1388</v>
      </c>
      <c r="AK13" s="47">
        <v>1032</v>
      </c>
      <c r="AL13" s="47">
        <v>731</v>
      </c>
      <c r="AM13" s="47">
        <v>699</v>
      </c>
      <c r="AN13" s="47">
        <v>26</v>
      </c>
      <c r="AO13" s="47">
        <v>173</v>
      </c>
      <c r="AP13" s="201"/>
      <c r="AQ13" s="46" t="s">
        <v>120</v>
      </c>
      <c r="AR13" s="47">
        <v>344</v>
      </c>
      <c r="AS13" s="47">
        <v>15853</v>
      </c>
      <c r="AT13" s="47">
        <v>2035</v>
      </c>
      <c r="AU13" s="47">
        <v>366</v>
      </c>
      <c r="AV13" s="47">
        <v>57</v>
      </c>
      <c r="AW13" s="47">
        <v>1058</v>
      </c>
      <c r="AX13" s="47">
        <v>1248</v>
      </c>
      <c r="AY13" s="47">
        <v>1101</v>
      </c>
      <c r="AZ13" s="47">
        <v>1074</v>
      </c>
      <c r="BA13" s="201"/>
      <c r="BB13" s="46" t="s">
        <v>120</v>
      </c>
      <c r="BC13" s="47">
        <v>9749</v>
      </c>
      <c r="BD13" s="47">
        <v>4898</v>
      </c>
      <c r="BE13" s="47">
        <v>9348</v>
      </c>
      <c r="BF13" s="47">
        <v>4713</v>
      </c>
      <c r="BG13" s="47">
        <v>6071</v>
      </c>
      <c r="BH13" s="47">
        <v>3114</v>
      </c>
      <c r="BI13" s="47">
        <v>9838</v>
      </c>
      <c r="BJ13" s="47">
        <v>4946</v>
      </c>
      <c r="BK13" s="47">
        <v>9437</v>
      </c>
      <c r="BL13" s="47">
        <v>4760</v>
      </c>
      <c r="BM13" s="47">
        <v>3550</v>
      </c>
      <c r="BN13" s="47">
        <v>1810</v>
      </c>
      <c r="BO13" s="201"/>
      <c r="BP13" s="46" t="s">
        <v>120</v>
      </c>
      <c r="BQ13" s="49">
        <v>203</v>
      </c>
      <c r="BR13" s="49">
        <v>696</v>
      </c>
      <c r="BS13" s="49">
        <v>61</v>
      </c>
      <c r="BT13" s="49">
        <v>305</v>
      </c>
      <c r="BU13" s="49">
        <v>1</v>
      </c>
      <c r="BV13" s="50">
        <v>1266</v>
      </c>
      <c r="BW13" s="49">
        <v>1035</v>
      </c>
      <c r="BX13" s="49">
        <v>546</v>
      </c>
      <c r="BY13" s="50">
        <v>211</v>
      </c>
      <c r="BZ13" s="49">
        <v>141</v>
      </c>
      <c r="CA13" s="201"/>
      <c r="CB13" s="46" t="s">
        <v>120</v>
      </c>
      <c r="CC13" s="47">
        <v>42415</v>
      </c>
      <c r="CD13" s="47">
        <v>21748</v>
      </c>
      <c r="CE13" s="47">
        <v>12656</v>
      </c>
      <c r="CF13" s="47">
        <v>25294</v>
      </c>
      <c r="CG13" s="47">
        <v>27342</v>
      </c>
      <c r="CH13" s="47">
        <v>17597</v>
      </c>
      <c r="CI13" s="47">
        <v>1182</v>
      </c>
      <c r="CJ13" s="47">
        <v>13685</v>
      </c>
      <c r="CK13" s="47">
        <v>514</v>
      </c>
      <c r="CL13" s="47">
        <v>1265</v>
      </c>
      <c r="CM13" s="47">
        <v>1873</v>
      </c>
      <c r="CN13" s="47">
        <v>998</v>
      </c>
      <c r="CO13" s="47">
        <v>8055</v>
      </c>
      <c r="CP13" s="135"/>
      <c r="CQ13" s="138" t="s">
        <v>126</v>
      </c>
      <c r="CR13" s="138" t="s">
        <v>4183</v>
      </c>
      <c r="CS13" s="139">
        <v>39904</v>
      </c>
      <c r="CT13" s="141">
        <v>162433</v>
      </c>
    </row>
    <row r="14" spans="1:98">
      <c r="A14" s="201"/>
      <c r="B14" s="34" t="s">
        <v>102</v>
      </c>
      <c r="C14" s="35">
        <v>62991</v>
      </c>
      <c r="D14" s="63">
        <v>29972</v>
      </c>
      <c r="E14" s="63">
        <v>54557</v>
      </c>
      <c r="F14" s="63">
        <v>25571</v>
      </c>
      <c r="G14" s="63">
        <v>53200</v>
      </c>
      <c r="H14" s="63">
        <v>25026</v>
      </c>
      <c r="I14" s="63">
        <v>49253</v>
      </c>
      <c r="J14" s="63">
        <v>23822</v>
      </c>
      <c r="K14" s="63">
        <v>43318</v>
      </c>
      <c r="L14" s="63">
        <v>21794</v>
      </c>
      <c r="M14" s="63">
        <v>263319</v>
      </c>
      <c r="N14" s="63">
        <v>126185</v>
      </c>
      <c r="O14" s="201"/>
      <c r="P14" s="64" t="s">
        <v>102</v>
      </c>
      <c r="Q14" s="63">
        <v>10359</v>
      </c>
      <c r="R14" s="63">
        <v>4567</v>
      </c>
      <c r="S14" s="63">
        <v>8594</v>
      </c>
      <c r="T14" s="63">
        <v>3596</v>
      </c>
      <c r="U14" s="63">
        <v>9605</v>
      </c>
      <c r="V14" s="63">
        <v>4134</v>
      </c>
      <c r="W14" s="63">
        <v>7389</v>
      </c>
      <c r="X14" s="63">
        <v>3374</v>
      </c>
      <c r="Y14" s="63">
        <v>6654</v>
      </c>
      <c r="Z14" s="63">
        <v>3216</v>
      </c>
      <c r="AA14" s="63">
        <v>42601</v>
      </c>
      <c r="AB14" s="63">
        <v>18887</v>
      </c>
      <c r="AC14" s="201"/>
      <c r="AD14" s="64" t="s">
        <v>102</v>
      </c>
      <c r="AE14" s="63">
        <v>1956</v>
      </c>
      <c r="AF14" s="63">
        <v>1914</v>
      </c>
      <c r="AG14" s="63">
        <v>1916</v>
      </c>
      <c r="AH14" s="63">
        <v>1889</v>
      </c>
      <c r="AI14" s="63">
        <v>1886</v>
      </c>
      <c r="AJ14" s="63">
        <v>9561</v>
      </c>
      <c r="AK14" s="63">
        <v>7010</v>
      </c>
      <c r="AL14" s="63">
        <v>5110</v>
      </c>
      <c r="AM14" s="63">
        <v>1305</v>
      </c>
      <c r="AN14" s="63">
        <v>145</v>
      </c>
      <c r="AO14" s="63">
        <v>1706</v>
      </c>
      <c r="AP14" s="201"/>
      <c r="AQ14" s="64" t="s">
        <v>102</v>
      </c>
      <c r="AR14" s="63">
        <v>597</v>
      </c>
      <c r="AS14" s="63">
        <v>67758</v>
      </c>
      <c r="AT14" s="63">
        <v>15150</v>
      </c>
      <c r="AU14" s="63">
        <v>4664</v>
      </c>
      <c r="AV14" s="63">
        <v>593</v>
      </c>
      <c r="AW14" s="63">
        <v>5121</v>
      </c>
      <c r="AX14" s="63">
        <v>8588</v>
      </c>
      <c r="AY14" s="63">
        <v>6784</v>
      </c>
      <c r="AZ14" s="63">
        <v>6726</v>
      </c>
      <c r="BA14" s="201"/>
      <c r="BB14" s="64" t="s">
        <v>102</v>
      </c>
      <c r="BC14" s="63">
        <v>38084</v>
      </c>
      <c r="BD14" s="63">
        <v>19012</v>
      </c>
      <c r="BE14" s="63">
        <v>35473</v>
      </c>
      <c r="BF14" s="63">
        <v>18055</v>
      </c>
      <c r="BG14" s="63">
        <v>24013</v>
      </c>
      <c r="BH14" s="63">
        <v>12503</v>
      </c>
      <c r="BI14" s="63">
        <v>38304</v>
      </c>
      <c r="BJ14" s="63">
        <v>19117</v>
      </c>
      <c r="BK14" s="63">
        <v>35698</v>
      </c>
      <c r="BL14" s="63">
        <v>18158</v>
      </c>
      <c r="BM14" s="63">
        <v>19421</v>
      </c>
      <c r="BN14" s="63">
        <v>10064</v>
      </c>
      <c r="BO14" s="201"/>
      <c r="BP14" s="64" t="s">
        <v>102</v>
      </c>
      <c r="BQ14" s="63">
        <v>600</v>
      </c>
      <c r="BR14" s="63">
        <v>3679</v>
      </c>
      <c r="BS14" s="63">
        <v>899</v>
      </c>
      <c r="BT14" s="63">
        <v>2222</v>
      </c>
      <c r="BU14" s="63">
        <v>30</v>
      </c>
      <c r="BV14" s="63">
        <v>7430</v>
      </c>
      <c r="BW14" s="63">
        <v>5169</v>
      </c>
      <c r="BX14" s="63">
        <v>2667</v>
      </c>
      <c r="BY14" s="63">
        <v>540</v>
      </c>
      <c r="BZ14" s="63">
        <v>302</v>
      </c>
      <c r="CA14" s="201"/>
      <c r="CB14" s="64" t="s">
        <v>102</v>
      </c>
      <c r="CC14" s="63">
        <v>178556</v>
      </c>
      <c r="CD14" s="63">
        <v>104101</v>
      </c>
      <c r="CE14" s="63">
        <v>54344</v>
      </c>
      <c r="CF14" s="63">
        <v>104171</v>
      </c>
      <c r="CG14" s="63">
        <v>121117</v>
      </c>
      <c r="CH14" s="63">
        <v>70254</v>
      </c>
      <c r="CI14" s="63">
        <v>4536</v>
      </c>
      <c r="CJ14" s="63">
        <v>57384</v>
      </c>
      <c r="CK14" s="63">
        <v>3615</v>
      </c>
      <c r="CL14" s="63">
        <v>10164</v>
      </c>
      <c r="CM14" s="63">
        <v>14985</v>
      </c>
      <c r="CN14" s="63">
        <v>1782</v>
      </c>
      <c r="CO14" s="63">
        <v>60609</v>
      </c>
      <c r="CP14" s="135"/>
      <c r="CQ14" s="138" t="s">
        <v>126</v>
      </c>
      <c r="CR14" s="138" t="s">
        <v>4184</v>
      </c>
      <c r="CS14" s="139">
        <v>203184</v>
      </c>
      <c r="CT14" s="141">
        <v>698078</v>
      </c>
    </row>
    <row r="15" spans="1:98">
      <c r="A15" s="201" t="s">
        <v>127</v>
      </c>
      <c r="B15" s="46" t="s">
        <v>119</v>
      </c>
      <c r="C15" s="47">
        <v>60316</v>
      </c>
      <c r="D15" s="47">
        <v>28825</v>
      </c>
      <c r="E15" s="47">
        <v>40516</v>
      </c>
      <c r="F15" s="47">
        <v>19706</v>
      </c>
      <c r="G15" s="47">
        <v>35136</v>
      </c>
      <c r="H15" s="47">
        <v>17158</v>
      </c>
      <c r="I15" s="47">
        <v>25775</v>
      </c>
      <c r="J15" s="47">
        <v>12405</v>
      </c>
      <c r="K15" s="47">
        <v>23538</v>
      </c>
      <c r="L15" s="47">
        <v>11285</v>
      </c>
      <c r="M15" s="48">
        <v>185281</v>
      </c>
      <c r="N15" s="48">
        <v>89379</v>
      </c>
      <c r="O15" s="201" t="s">
        <v>127</v>
      </c>
      <c r="P15" s="46" t="s">
        <v>119</v>
      </c>
      <c r="Q15" s="47">
        <v>13978</v>
      </c>
      <c r="R15" s="47">
        <v>6336</v>
      </c>
      <c r="S15" s="47">
        <v>9162</v>
      </c>
      <c r="T15" s="47">
        <v>4341</v>
      </c>
      <c r="U15" s="47">
        <v>8681</v>
      </c>
      <c r="V15" s="47">
        <v>4076</v>
      </c>
      <c r="W15" s="47">
        <v>4913</v>
      </c>
      <c r="X15" s="47">
        <v>2264</v>
      </c>
      <c r="Y15" s="47">
        <v>5219</v>
      </c>
      <c r="Z15" s="47">
        <v>2405</v>
      </c>
      <c r="AA15" s="48">
        <v>41953</v>
      </c>
      <c r="AB15" s="48">
        <v>19422</v>
      </c>
      <c r="AC15" s="201" t="s">
        <v>127</v>
      </c>
      <c r="AD15" s="46" t="s">
        <v>119</v>
      </c>
      <c r="AE15" s="47">
        <v>1560</v>
      </c>
      <c r="AF15" s="47">
        <v>1453</v>
      </c>
      <c r="AG15" s="47">
        <v>1434</v>
      </c>
      <c r="AH15" s="47">
        <v>1338</v>
      </c>
      <c r="AI15" s="47">
        <v>1327</v>
      </c>
      <c r="AJ15" s="48">
        <v>7112</v>
      </c>
      <c r="AK15" s="47">
        <v>5127</v>
      </c>
      <c r="AL15" s="47">
        <v>1759</v>
      </c>
      <c r="AM15" s="47">
        <v>36</v>
      </c>
      <c r="AN15" s="47">
        <v>410</v>
      </c>
      <c r="AO15" s="47">
        <v>1333</v>
      </c>
      <c r="AP15" s="201" t="s">
        <v>127</v>
      </c>
      <c r="AQ15" s="46" t="s">
        <v>119</v>
      </c>
      <c r="AR15" s="47">
        <v>639</v>
      </c>
      <c r="AS15" s="47">
        <v>46898</v>
      </c>
      <c r="AT15" s="47">
        <v>9879</v>
      </c>
      <c r="AU15" s="47">
        <v>1345</v>
      </c>
      <c r="AV15" s="47">
        <v>135</v>
      </c>
      <c r="AW15" s="47">
        <v>2535</v>
      </c>
      <c r="AX15" s="47">
        <v>6227</v>
      </c>
      <c r="AY15" s="47">
        <v>2900</v>
      </c>
      <c r="AZ15" s="47">
        <v>2893</v>
      </c>
      <c r="BA15" s="201" t="s">
        <v>127</v>
      </c>
      <c r="BB15" s="46" t="s">
        <v>119</v>
      </c>
      <c r="BC15" s="47">
        <v>21795</v>
      </c>
      <c r="BD15" s="47">
        <v>10564</v>
      </c>
      <c r="BE15" s="47">
        <v>19141</v>
      </c>
      <c r="BF15" s="47">
        <v>9372</v>
      </c>
      <c r="BG15" s="47">
        <v>10929</v>
      </c>
      <c r="BH15" s="47">
        <v>5510</v>
      </c>
      <c r="BI15" s="47">
        <v>21738</v>
      </c>
      <c r="BJ15" s="47">
        <v>10557</v>
      </c>
      <c r="BK15" s="47">
        <v>19100</v>
      </c>
      <c r="BL15" s="47">
        <v>9367</v>
      </c>
      <c r="BM15" s="47">
        <v>10774</v>
      </c>
      <c r="BN15" s="47">
        <v>5418</v>
      </c>
      <c r="BO15" s="201" t="s">
        <v>127</v>
      </c>
      <c r="BP15" s="46" t="s">
        <v>119</v>
      </c>
      <c r="BQ15" s="49">
        <v>367</v>
      </c>
      <c r="BR15" s="49">
        <v>1258</v>
      </c>
      <c r="BS15" s="49">
        <v>1853</v>
      </c>
      <c r="BT15" s="49">
        <v>1903</v>
      </c>
      <c r="BU15" s="49">
        <v>12</v>
      </c>
      <c r="BV15" s="50">
        <v>5393</v>
      </c>
      <c r="BW15" s="49">
        <v>1775</v>
      </c>
      <c r="BX15" s="49">
        <v>646</v>
      </c>
      <c r="BY15" s="50">
        <v>56</v>
      </c>
      <c r="BZ15" s="49">
        <v>25</v>
      </c>
      <c r="CA15" s="201" t="s">
        <v>127</v>
      </c>
      <c r="CB15" s="46" t="s">
        <v>119</v>
      </c>
      <c r="CC15" s="47">
        <v>187260</v>
      </c>
      <c r="CD15" s="47">
        <v>102946</v>
      </c>
      <c r="CE15" s="47">
        <v>46092</v>
      </c>
      <c r="CF15" s="47">
        <v>59583</v>
      </c>
      <c r="CG15" s="47">
        <v>91915</v>
      </c>
      <c r="CH15" s="47">
        <v>49921</v>
      </c>
      <c r="CI15" s="47">
        <v>3192</v>
      </c>
      <c r="CJ15" s="47">
        <v>41499</v>
      </c>
      <c r="CK15" s="47">
        <v>2101</v>
      </c>
      <c r="CL15" s="47">
        <v>9302</v>
      </c>
      <c r="CM15" s="47">
        <v>5984</v>
      </c>
      <c r="CN15" s="47">
        <v>1331</v>
      </c>
      <c r="CO15" s="47">
        <v>36153</v>
      </c>
      <c r="CP15" s="135"/>
      <c r="CQ15" s="138" t="s">
        <v>127</v>
      </c>
      <c r="CR15" s="138" t="s">
        <v>4185</v>
      </c>
      <c r="CS15" s="139">
        <v>130127</v>
      </c>
      <c r="CT15" s="141">
        <v>584509</v>
      </c>
    </row>
    <row r="16" spans="1:98">
      <c r="A16" s="201"/>
      <c r="B16" s="46" t="s">
        <v>120</v>
      </c>
      <c r="C16" s="47">
        <v>5947</v>
      </c>
      <c r="D16" s="47">
        <v>2799</v>
      </c>
      <c r="E16" s="47">
        <v>4517</v>
      </c>
      <c r="F16" s="47">
        <v>2178</v>
      </c>
      <c r="G16" s="47">
        <v>4595</v>
      </c>
      <c r="H16" s="47">
        <v>2179</v>
      </c>
      <c r="I16" s="47">
        <v>3546</v>
      </c>
      <c r="J16" s="47">
        <v>1733</v>
      </c>
      <c r="K16" s="47">
        <v>3667</v>
      </c>
      <c r="L16" s="47">
        <v>1814</v>
      </c>
      <c r="M16" s="48">
        <v>22272</v>
      </c>
      <c r="N16" s="48">
        <v>10703</v>
      </c>
      <c r="O16" s="201"/>
      <c r="P16" s="46" t="s">
        <v>120</v>
      </c>
      <c r="Q16" s="47">
        <v>1106</v>
      </c>
      <c r="R16" s="47">
        <v>515</v>
      </c>
      <c r="S16" s="47">
        <v>781</v>
      </c>
      <c r="T16" s="47">
        <v>354</v>
      </c>
      <c r="U16" s="47">
        <v>1065</v>
      </c>
      <c r="V16" s="47">
        <v>501</v>
      </c>
      <c r="W16" s="47">
        <v>699</v>
      </c>
      <c r="X16" s="47">
        <v>311</v>
      </c>
      <c r="Y16" s="47">
        <v>795</v>
      </c>
      <c r="Z16" s="47">
        <v>350</v>
      </c>
      <c r="AA16" s="48">
        <v>4446</v>
      </c>
      <c r="AB16" s="48">
        <v>2031</v>
      </c>
      <c r="AC16" s="201"/>
      <c r="AD16" s="46" t="s">
        <v>120</v>
      </c>
      <c r="AE16" s="47">
        <v>145</v>
      </c>
      <c r="AF16" s="47">
        <v>128</v>
      </c>
      <c r="AG16" s="47">
        <v>136</v>
      </c>
      <c r="AH16" s="47">
        <v>122</v>
      </c>
      <c r="AI16" s="47">
        <v>134</v>
      </c>
      <c r="AJ16" s="48">
        <v>665</v>
      </c>
      <c r="AK16" s="47">
        <v>499</v>
      </c>
      <c r="AL16" s="47">
        <v>219</v>
      </c>
      <c r="AM16" s="47">
        <v>56</v>
      </c>
      <c r="AN16" s="47">
        <v>15</v>
      </c>
      <c r="AO16" s="47">
        <v>100</v>
      </c>
      <c r="AP16" s="201"/>
      <c r="AQ16" s="46" t="s">
        <v>120</v>
      </c>
      <c r="AR16" s="47">
        <v>1</v>
      </c>
      <c r="AS16" s="47">
        <v>6921</v>
      </c>
      <c r="AT16" s="47">
        <v>311</v>
      </c>
      <c r="AU16" s="47">
        <v>54</v>
      </c>
      <c r="AV16" s="47">
        <v>62</v>
      </c>
      <c r="AW16" s="47">
        <v>359</v>
      </c>
      <c r="AX16" s="47">
        <v>619</v>
      </c>
      <c r="AY16" s="47">
        <v>438</v>
      </c>
      <c r="AZ16" s="47">
        <v>423</v>
      </c>
      <c r="BA16" s="201"/>
      <c r="BB16" s="46" t="s">
        <v>120</v>
      </c>
      <c r="BC16" s="47">
        <v>3667</v>
      </c>
      <c r="BD16" s="47">
        <v>1888</v>
      </c>
      <c r="BE16" s="47">
        <v>3140</v>
      </c>
      <c r="BF16" s="47">
        <v>1592</v>
      </c>
      <c r="BG16" s="47">
        <v>2091</v>
      </c>
      <c r="BH16" s="47">
        <v>1070</v>
      </c>
      <c r="BI16" s="47">
        <v>3656</v>
      </c>
      <c r="BJ16" s="47">
        <v>1887</v>
      </c>
      <c r="BK16" s="47">
        <v>3137</v>
      </c>
      <c r="BL16" s="47">
        <v>1591</v>
      </c>
      <c r="BM16" s="47">
        <v>1933</v>
      </c>
      <c r="BN16" s="47">
        <v>1007</v>
      </c>
      <c r="BO16" s="201"/>
      <c r="BP16" s="46" t="s">
        <v>120</v>
      </c>
      <c r="BQ16" s="49">
        <v>172</v>
      </c>
      <c r="BR16" s="49">
        <v>265</v>
      </c>
      <c r="BS16" s="49">
        <v>112</v>
      </c>
      <c r="BT16" s="49">
        <v>113</v>
      </c>
      <c r="BU16" s="49">
        <v>0</v>
      </c>
      <c r="BV16" s="50">
        <v>662</v>
      </c>
      <c r="BW16" s="49">
        <v>456</v>
      </c>
      <c r="BX16" s="49">
        <v>284</v>
      </c>
      <c r="BY16" s="50">
        <v>93</v>
      </c>
      <c r="BZ16" s="49">
        <v>67</v>
      </c>
      <c r="CA16" s="201"/>
      <c r="CB16" s="46" t="s">
        <v>120</v>
      </c>
      <c r="CC16" s="47">
        <v>20884</v>
      </c>
      <c r="CD16" s="47">
        <v>11614</v>
      </c>
      <c r="CE16" s="47">
        <v>4611</v>
      </c>
      <c r="CF16" s="47">
        <v>7295</v>
      </c>
      <c r="CG16" s="47">
        <v>13594</v>
      </c>
      <c r="CH16" s="47">
        <v>8323</v>
      </c>
      <c r="CI16" s="47">
        <v>927</v>
      </c>
      <c r="CJ16" s="47">
        <v>6621</v>
      </c>
      <c r="CK16" s="47">
        <v>189</v>
      </c>
      <c r="CL16" s="47">
        <v>1100</v>
      </c>
      <c r="CM16" s="47">
        <v>660</v>
      </c>
      <c r="CN16" s="47">
        <v>65</v>
      </c>
      <c r="CO16" s="47">
        <v>5733</v>
      </c>
      <c r="CP16" s="135"/>
      <c r="CQ16" s="138" t="s">
        <v>127</v>
      </c>
      <c r="CR16" s="138" t="s">
        <v>4186</v>
      </c>
      <c r="CS16" s="139">
        <v>15302</v>
      </c>
      <c r="CT16" s="141">
        <v>74058</v>
      </c>
    </row>
    <row r="17" spans="1:98">
      <c r="A17" s="201"/>
      <c r="B17" s="34" t="s">
        <v>102</v>
      </c>
      <c r="C17" s="35">
        <v>66263</v>
      </c>
      <c r="D17" s="63">
        <v>31624</v>
      </c>
      <c r="E17" s="63">
        <v>45033</v>
      </c>
      <c r="F17" s="63">
        <v>21884</v>
      </c>
      <c r="G17" s="63">
        <v>39731</v>
      </c>
      <c r="H17" s="63">
        <v>19337</v>
      </c>
      <c r="I17" s="63">
        <v>29321</v>
      </c>
      <c r="J17" s="63">
        <v>14138</v>
      </c>
      <c r="K17" s="63">
        <v>27205</v>
      </c>
      <c r="L17" s="63">
        <v>13099</v>
      </c>
      <c r="M17" s="63">
        <v>207553</v>
      </c>
      <c r="N17" s="63">
        <v>100082</v>
      </c>
      <c r="O17" s="201"/>
      <c r="P17" s="64" t="s">
        <v>102</v>
      </c>
      <c r="Q17" s="63">
        <v>15084</v>
      </c>
      <c r="R17" s="63">
        <v>6851</v>
      </c>
      <c r="S17" s="63">
        <v>9943</v>
      </c>
      <c r="T17" s="63">
        <v>4695</v>
      </c>
      <c r="U17" s="63">
        <v>9746</v>
      </c>
      <c r="V17" s="63">
        <v>4577</v>
      </c>
      <c r="W17" s="63">
        <v>5612</v>
      </c>
      <c r="X17" s="63">
        <v>2575</v>
      </c>
      <c r="Y17" s="63">
        <v>6014</v>
      </c>
      <c r="Z17" s="63">
        <v>2755</v>
      </c>
      <c r="AA17" s="63">
        <v>46399</v>
      </c>
      <c r="AB17" s="63">
        <v>21453</v>
      </c>
      <c r="AC17" s="201"/>
      <c r="AD17" s="64" t="s">
        <v>102</v>
      </c>
      <c r="AE17" s="63">
        <v>1705</v>
      </c>
      <c r="AF17" s="63">
        <v>1581</v>
      </c>
      <c r="AG17" s="63">
        <v>1570</v>
      </c>
      <c r="AH17" s="63">
        <v>1460</v>
      </c>
      <c r="AI17" s="63">
        <v>1461</v>
      </c>
      <c r="AJ17" s="63">
        <v>7777</v>
      </c>
      <c r="AK17" s="63">
        <v>5626</v>
      </c>
      <c r="AL17" s="63">
        <v>1978</v>
      </c>
      <c r="AM17" s="63">
        <v>92</v>
      </c>
      <c r="AN17" s="63">
        <v>425</v>
      </c>
      <c r="AO17" s="63">
        <v>1433</v>
      </c>
      <c r="AP17" s="201"/>
      <c r="AQ17" s="64" t="s">
        <v>102</v>
      </c>
      <c r="AR17" s="63">
        <v>640</v>
      </c>
      <c r="AS17" s="63">
        <v>53819</v>
      </c>
      <c r="AT17" s="63">
        <v>10190</v>
      </c>
      <c r="AU17" s="63">
        <v>1399</v>
      </c>
      <c r="AV17" s="63">
        <v>197</v>
      </c>
      <c r="AW17" s="63">
        <v>2894</v>
      </c>
      <c r="AX17" s="63">
        <v>6846</v>
      </c>
      <c r="AY17" s="63">
        <v>3338</v>
      </c>
      <c r="AZ17" s="63">
        <v>3316</v>
      </c>
      <c r="BA17" s="201"/>
      <c r="BB17" s="64" t="s">
        <v>102</v>
      </c>
      <c r="BC17" s="63">
        <v>25462</v>
      </c>
      <c r="BD17" s="63">
        <v>12452</v>
      </c>
      <c r="BE17" s="63">
        <v>22281</v>
      </c>
      <c r="BF17" s="63">
        <v>10964</v>
      </c>
      <c r="BG17" s="63">
        <v>13020</v>
      </c>
      <c r="BH17" s="63">
        <v>6580</v>
      </c>
      <c r="BI17" s="63">
        <v>25394</v>
      </c>
      <c r="BJ17" s="63">
        <v>12444</v>
      </c>
      <c r="BK17" s="63">
        <v>22237</v>
      </c>
      <c r="BL17" s="63">
        <v>10958</v>
      </c>
      <c r="BM17" s="63">
        <v>12707</v>
      </c>
      <c r="BN17" s="63">
        <v>6425</v>
      </c>
      <c r="BO17" s="201"/>
      <c r="BP17" s="64" t="s">
        <v>102</v>
      </c>
      <c r="BQ17" s="63">
        <v>539</v>
      </c>
      <c r="BR17" s="63">
        <v>1523</v>
      </c>
      <c r="BS17" s="63">
        <v>1965</v>
      </c>
      <c r="BT17" s="63">
        <v>2016</v>
      </c>
      <c r="BU17" s="63">
        <v>12</v>
      </c>
      <c r="BV17" s="63">
        <v>6055</v>
      </c>
      <c r="BW17" s="63">
        <v>2231</v>
      </c>
      <c r="BX17" s="63">
        <v>930</v>
      </c>
      <c r="BY17" s="63">
        <v>149</v>
      </c>
      <c r="BZ17" s="63">
        <v>92</v>
      </c>
      <c r="CA17" s="201"/>
      <c r="CB17" s="64" t="s">
        <v>102</v>
      </c>
      <c r="CC17" s="63">
        <v>208144</v>
      </c>
      <c r="CD17" s="63">
        <v>114560</v>
      </c>
      <c r="CE17" s="63">
        <v>50703</v>
      </c>
      <c r="CF17" s="63">
        <v>66878</v>
      </c>
      <c r="CG17" s="63">
        <v>105509</v>
      </c>
      <c r="CH17" s="63">
        <v>58244</v>
      </c>
      <c r="CI17" s="63">
        <v>4119</v>
      </c>
      <c r="CJ17" s="63">
        <v>48120</v>
      </c>
      <c r="CK17" s="63">
        <v>2290</v>
      </c>
      <c r="CL17" s="63">
        <v>10402</v>
      </c>
      <c r="CM17" s="63">
        <v>6644</v>
      </c>
      <c r="CN17" s="63">
        <v>1396</v>
      </c>
      <c r="CO17" s="63">
        <v>41886</v>
      </c>
      <c r="CP17" s="135"/>
      <c r="CQ17" s="138" t="s">
        <v>127</v>
      </c>
      <c r="CR17" s="138" t="s">
        <v>4187</v>
      </c>
      <c r="CS17" s="139">
        <v>145429</v>
      </c>
      <c r="CT17" s="141">
        <v>658567</v>
      </c>
    </row>
    <row r="18" spans="1:98">
      <c r="A18" s="201" t="s">
        <v>128</v>
      </c>
      <c r="B18" s="46" t="s">
        <v>119</v>
      </c>
      <c r="C18" s="47">
        <v>110001</v>
      </c>
      <c r="D18" s="47">
        <v>58205</v>
      </c>
      <c r="E18" s="47">
        <v>54029</v>
      </c>
      <c r="F18" s="47">
        <v>29408</v>
      </c>
      <c r="G18" s="47">
        <v>33471</v>
      </c>
      <c r="H18" s="47">
        <v>18802</v>
      </c>
      <c r="I18" s="47">
        <v>18282</v>
      </c>
      <c r="J18" s="47">
        <v>10562</v>
      </c>
      <c r="K18" s="47">
        <v>9160</v>
      </c>
      <c r="L18" s="47">
        <v>5449</v>
      </c>
      <c r="M18" s="48">
        <v>224943</v>
      </c>
      <c r="N18" s="48">
        <v>122426</v>
      </c>
      <c r="O18" s="201" t="s">
        <v>128</v>
      </c>
      <c r="P18" s="46" t="s">
        <v>119</v>
      </c>
      <c r="Q18" s="47">
        <v>21489</v>
      </c>
      <c r="R18" s="47">
        <v>11171</v>
      </c>
      <c r="S18" s="47">
        <v>9681</v>
      </c>
      <c r="T18" s="47">
        <v>5281</v>
      </c>
      <c r="U18" s="47">
        <v>6115</v>
      </c>
      <c r="V18" s="47">
        <v>3420</v>
      </c>
      <c r="W18" s="47">
        <v>2346</v>
      </c>
      <c r="X18" s="47">
        <v>1322</v>
      </c>
      <c r="Y18" s="47">
        <v>1121</v>
      </c>
      <c r="Z18" s="47">
        <v>633</v>
      </c>
      <c r="AA18" s="48">
        <v>40752</v>
      </c>
      <c r="AB18" s="48">
        <v>21827</v>
      </c>
      <c r="AC18" s="201" t="s">
        <v>128</v>
      </c>
      <c r="AD18" s="46" t="s">
        <v>119</v>
      </c>
      <c r="AE18" s="47">
        <v>1598</v>
      </c>
      <c r="AF18" s="47">
        <v>1415</v>
      </c>
      <c r="AG18" s="47">
        <v>1269</v>
      </c>
      <c r="AH18" s="47">
        <v>957</v>
      </c>
      <c r="AI18" s="47">
        <v>648</v>
      </c>
      <c r="AJ18" s="48">
        <v>5887</v>
      </c>
      <c r="AK18" s="47">
        <v>2702</v>
      </c>
      <c r="AL18" s="47">
        <v>886</v>
      </c>
      <c r="AM18" s="47">
        <v>14</v>
      </c>
      <c r="AN18" s="47">
        <v>97</v>
      </c>
      <c r="AO18" s="47">
        <v>1405</v>
      </c>
      <c r="AP18" s="201" t="s">
        <v>128</v>
      </c>
      <c r="AQ18" s="46" t="s">
        <v>119</v>
      </c>
      <c r="AR18" s="47">
        <v>173</v>
      </c>
      <c r="AS18" s="47">
        <v>18908</v>
      </c>
      <c r="AT18" s="47">
        <v>1517</v>
      </c>
      <c r="AU18" s="47">
        <v>193</v>
      </c>
      <c r="AV18" s="47">
        <v>44</v>
      </c>
      <c r="AW18" s="47">
        <v>948</v>
      </c>
      <c r="AX18" s="47">
        <v>3119</v>
      </c>
      <c r="AY18" s="47">
        <v>1720</v>
      </c>
      <c r="AZ18" s="47">
        <v>1643</v>
      </c>
      <c r="BA18" s="201" t="s">
        <v>128</v>
      </c>
      <c r="BB18" s="46" t="s">
        <v>119</v>
      </c>
      <c r="BC18" s="47">
        <v>6358</v>
      </c>
      <c r="BD18" s="47">
        <v>3735</v>
      </c>
      <c r="BE18" s="47">
        <v>5689</v>
      </c>
      <c r="BF18" s="47">
        <v>3349</v>
      </c>
      <c r="BG18" s="47">
        <v>4377</v>
      </c>
      <c r="BH18" s="47">
        <v>2631</v>
      </c>
      <c r="BI18" s="47">
        <v>6525</v>
      </c>
      <c r="BJ18" s="47">
        <v>3838</v>
      </c>
      <c r="BK18" s="47">
        <v>5834</v>
      </c>
      <c r="BL18" s="47">
        <v>3432</v>
      </c>
      <c r="BM18" s="47">
        <v>4459</v>
      </c>
      <c r="BN18" s="47">
        <v>2684</v>
      </c>
      <c r="BO18" s="201" t="s">
        <v>128</v>
      </c>
      <c r="BP18" s="46" t="s">
        <v>119</v>
      </c>
      <c r="BQ18" s="49">
        <v>119</v>
      </c>
      <c r="BR18" s="49">
        <v>994</v>
      </c>
      <c r="BS18" s="49">
        <v>1843</v>
      </c>
      <c r="BT18" s="49">
        <v>719</v>
      </c>
      <c r="BU18" s="49">
        <v>40</v>
      </c>
      <c r="BV18" s="50">
        <v>3715</v>
      </c>
      <c r="BW18" s="49">
        <v>1753</v>
      </c>
      <c r="BX18" s="49">
        <v>233</v>
      </c>
      <c r="BY18" s="50">
        <v>39</v>
      </c>
      <c r="BZ18" s="49">
        <v>23</v>
      </c>
      <c r="CA18" s="201" t="s">
        <v>128</v>
      </c>
      <c r="CB18" s="46" t="s">
        <v>119</v>
      </c>
      <c r="CC18" s="47">
        <v>54766</v>
      </c>
      <c r="CD18" s="47">
        <v>61343</v>
      </c>
      <c r="CE18" s="47">
        <v>31168</v>
      </c>
      <c r="CF18" s="47">
        <v>12323</v>
      </c>
      <c r="CG18" s="47">
        <v>25622</v>
      </c>
      <c r="CH18" s="47">
        <v>6286</v>
      </c>
      <c r="CI18" s="47">
        <v>981</v>
      </c>
      <c r="CJ18" s="47">
        <v>4932</v>
      </c>
      <c r="CK18" s="47">
        <v>771</v>
      </c>
      <c r="CL18" s="47">
        <v>6611</v>
      </c>
      <c r="CM18" s="47">
        <v>1252</v>
      </c>
      <c r="CN18" s="47">
        <v>157</v>
      </c>
      <c r="CO18" s="47">
        <v>8906</v>
      </c>
      <c r="CP18" s="135"/>
      <c r="CQ18" s="138" t="s">
        <v>128</v>
      </c>
      <c r="CR18" s="138" t="s">
        <v>4188</v>
      </c>
      <c r="CS18" s="139">
        <v>43532</v>
      </c>
      <c r="CT18" s="141">
        <v>198192</v>
      </c>
    </row>
    <row r="19" spans="1:98">
      <c r="A19" s="201"/>
      <c r="B19" s="46" t="s">
        <v>120</v>
      </c>
      <c r="C19" s="47">
        <v>9238</v>
      </c>
      <c r="D19" s="47">
        <v>4759</v>
      </c>
      <c r="E19" s="47">
        <v>4127</v>
      </c>
      <c r="F19" s="47">
        <v>2150</v>
      </c>
      <c r="G19" s="47">
        <v>2877</v>
      </c>
      <c r="H19" s="47">
        <v>1578</v>
      </c>
      <c r="I19" s="47">
        <v>1910</v>
      </c>
      <c r="J19" s="47">
        <v>1069</v>
      </c>
      <c r="K19" s="47">
        <v>1441</v>
      </c>
      <c r="L19" s="47">
        <v>813</v>
      </c>
      <c r="M19" s="48">
        <v>19593</v>
      </c>
      <c r="N19" s="48">
        <v>10369</v>
      </c>
      <c r="O19" s="201"/>
      <c r="P19" s="46" t="s">
        <v>120</v>
      </c>
      <c r="Q19" s="47">
        <v>1631</v>
      </c>
      <c r="R19" s="47">
        <v>814</v>
      </c>
      <c r="S19" s="47">
        <v>699</v>
      </c>
      <c r="T19" s="47">
        <v>331</v>
      </c>
      <c r="U19" s="47">
        <v>545</v>
      </c>
      <c r="V19" s="47">
        <v>288</v>
      </c>
      <c r="W19" s="47">
        <v>302</v>
      </c>
      <c r="X19" s="47">
        <v>155</v>
      </c>
      <c r="Y19" s="47">
        <v>182</v>
      </c>
      <c r="Z19" s="47">
        <v>102</v>
      </c>
      <c r="AA19" s="48">
        <v>3359</v>
      </c>
      <c r="AB19" s="48">
        <v>1690</v>
      </c>
      <c r="AC19" s="201"/>
      <c r="AD19" s="46" t="s">
        <v>120</v>
      </c>
      <c r="AE19" s="47">
        <v>102</v>
      </c>
      <c r="AF19" s="47">
        <v>75</v>
      </c>
      <c r="AG19" s="47">
        <v>66</v>
      </c>
      <c r="AH19" s="47">
        <v>55</v>
      </c>
      <c r="AI19" s="47">
        <v>39</v>
      </c>
      <c r="AJ19" s="48">
        <v>337</v>
      </c>
      <c r="AK19" s="47">
        <v>172</v>
      </c>
      <c r="AL19" s="47">
        <v>86</v>
      </c>
      <c r="AM19" s="47">
        <v>0</v>
      </c>
      <c r="AN19" s="47">
        <v>2</v>
      </c>
      <c r="AO19" s="47">
        <v>57</v>
      </c>
      <c r="AP19" s="201"/>
      <c r="AQ19" s="46" t="s">
        <v>120</v>
      </c>
      <c r="AR19" s="47">
        <v>0</v>
      </c>
      <c r="AS19" s="47">
        <v>2181</v>
      </c>
      <c r="AT19" s="47">
        <v>98</v>
      </c>
      <c r="AU19" s="47">
        <v>18</v>
      </c>
      <c r="AV19" s="47">
        <v>10</v>
      </c>
      <c r="AW19" s="47">
        <v>126</v>
      </c>
      <c r="AX19" s="47">
        <v>223</v>
      </c>
      <c r="AY19" s="47">
        <v>152</v>
      </c>
      <c r="AZ19" s="47">
        <v>142</v>
      </c>
      <c r="BA19" s="201"/>
      <c r="BB19" s="46" t="s">
        <v>120</v>
      </c>
      <c r="BC19" s="47">
        <v>1089</v>
      </c>
      <c r="BD19" s="47">
        <v>585</v>
      </c>
      <c r="BE19" s="47">
        <v>988</v>
      </c>
      <c r="BF19" s="47">
        <v>533</v>
      </c>
      <c r="BG19" s="47">
        <v>650</v>
      </c>
      <c r="BH19" s="47">
        <v>341</v>
      </c>
      <c r="BI19" s="47">
        <v>1089</v>
      </c>
      <c r="BJ19" s="47">
        <v>585</v>
      </c>
      <c r="BK19" s="47">
        <v>988</v>
      </c>
      <c r="BL19" s="47">
        <v>533</v>
      </c>
      <c r="BM19" s="47">
        <v>650</v>
      </c>
      <c r="BN19" s="47">
        <v>341</v>
      </c>
      <c r="BO19" s="201"/>
      <c r="BP19" s="46" t="s">
        <v>120</v>
      </c>
      <c r="BQ19" s="49">
        <v>33</v>
      </c>
      <c r="BR19" s="49">
        <v>115</v>
      </c>
      <c r="BS19" s="49">
        <v>136</v>
      </c>
      <c r="BT19" s="49">
        <v>5</v>
      </c>
      <c r="BU19" s="49">
        <v>0</v>
      </c>
      <c r="BV19" s="50">
        <v>289</v>
      </c>
      <c r="BW19" s="49">
        <v>195</v>
      </c>
      <c r="BX19" s="49">
        <v>54</v>
      </c>
      <c r="BY19" s="50">
        <v>19</v>
      </c>
      <c r="BZ19" s="49">
        <v>15</v>
      </c>
      <c r="CA19" s="201"/>
      <c r="CB19" s="46" t="s">
        <v>120</v>
      </c>
      <c r="CC19" s="47">
        <v>4736</v>
      </c>
      <c r="CD19" s="47">
        <v>6238</v>
      </c>
      <c r="CE19" s="47">
        <v>4344</v>
      </c>
      <c r="CF19" s="47">
        <v>1703</v>
      </c>
      <c r="CG19" s="47">
        <v>4088</v>
      </c>
      <c r="CH19" s="47">
        <v>1247</v>
      </c>
      <c r="CI19" s="47">
        <v>81</v>
      </c>
      <c r="CJ19" s="47">
        <v>922</v>
      </c>
      <c r="CK19" s="47">
        <v>67</v>
      </c>
      <c r="CL19" s="47">
        <v>426</v>
      </c>
      <c r="CM19" s="47">
        <v>119</v>
      </c>
      <c r="CN19" s="47">
        <v>13</v>
      </c>
      <c r="CO19" s="47">
        <v>494</v>
      </c>
      <c r="CP19" s="135"/>
      <c r="CQ19" s="138" t="s">
        <v>128</v>
      </c>
      <c r="CR19" s="138" t="s">
        <v>4189</v>
      </c>
      <c r="CS19" s="139">
        <v>4778</v>
      </c>
      <c r="CT19" s="141">
        <v>23426</v>
      </c>
    </row>
    <row r="20" spans="1:98">
      <c r="A20" s="201"/>
      <c r="B20" s="34" t="s">
        <v>102</v>
      </c>
      <c r="C20" s="35">
        <v>119239</v>
      </c>
      <c r="D20" s="63">
        <v>62964</v>
      </c>
      <c r="E20" s="63">
        <v>58156</v>
      </c>
      <c r="F20" s="63">
        <v>31558</v>
      </c>
      <c r="G20" s="63">
        <v>36348</v>
      </c>
      <c r="H20" s="63">
        <v>20380</v>
      </c>
      <c r="I20" s="63">
        <v>20192</v>
      </c>
      <c r="J20" s="63">
        <v>11631</v>
      </c>
      <c r="K20" s="63">
        <v>10601</v>
      </c>
      <c r="L20" s="63">
        <v>6262</v>
      </c>
      <c r="M20" s="63">
        <v>244536</v>
      </c>
      <c r="N20" s="63">
        <v>132795</v>
      </c>
      <c r="O20" s="201"/>
      <c r="P20" s="64" t="s">
        <v>102</v>
      </c>
      <c r="Q20" s="63">
        <v>23120</v>
      </c>
      <c r="R20" s="63">
        <v>11985</v>
      </c>
      <c r="S20" s="63">
        <v>10380</v>
      </c>
      <c r="T20" s="63">
        <v>5612</v>
      </c>
      <c r="U20" s="63">
        <v>6660</v>
      </c>
      <c r="V20" s="63">
        <v>3708</v>
      </c>
      <c r="W20" s="63">
        <v>2648</v>
      </c>
      <c r="X20" s="63">
        <v>1477</v>
      </c>
      <c r="Y20" s="63">
        <v>1303</v>
      </c>
      <c r="Z20" s="63">
        <v>735</v>
      </c>
      <c r="AA20" s="63">
        <v>44111</v>
      </c>
      <c r="AB20" s="63">
        <v>23517</v>
      </c>
      <c r="AC20" s="201"/>
      <c r="AD20" s="64" t="s">
        <v>102</v>
      </c>
      <c r="AE20" s="63">
        <v>1700</v>
      </c>
      <c r="AF20" s="63">
        <v>1490</v>
      </c>
      <c r="AG20" s="63">
        <v>1335</v>
      </c>
      <c r="AH20" s="63">
        <v>1012</v>
      </c>
      <c r="AI20" s="63">
        <v>687</v>
      </c>
      <c r="AJ20" s="63">
        <v>6224</v>
      </c>
      <c r="AK20" s="63">
        <v>2874</v>
      </c>
      <c r="AL20" s="63">
        <v>972</v>
      </c>
      <c r="AM20" s="63">
        <v>14</v>
      </c>
      <c r="AN20" s="63">
        <v>99</v>
      </c>
      <c r="AO20" s="63">
        <v>1462</v>
      </c>
      <c r="AP20" s="201"/>
      <c r="AQ20" s="64" t="s">
        <v>102</v>
      </c>
      <c r="AR20" s="63">
        <v>173</v>
      </c>
      <c r="AS20" s="63">
        <v>21089</v>
      </c>
      <c r="AT20" s="63">
        <v>1615</v>
      </c>
      <c r="AU20" s="63">
        <v>211</v>
      </c>
      <c r="AV20" s="63">
        <v>54</v>
      </c>
      <c r="AW20" s="63">
        <v>1074</v>
      </c>
      <c r="AX20" s="63">
        <v>3342</v>
      </c>
      <c r="AY20" s="63">
        <v>1872</v>
      </c>
      <c r="AZ20" s="63">
        <v>1785</v>
      </c>
      <c r="BA20" s="201"/>
      <c r="BB20" s="64" t="s">
        <v>102</v>
      </c>
      <c r="BC20" s="63">
        <v>7447</v>
      </c>
      <c r="BD20" s="63">
        <v>4320</v>
      </c>
      <c r="BE20" s="63">
        <v>6677</v>
      </c>
      <c r="BF20" s="63">
        <v>3882</v>
      </c>
      <c r="BG20" s="63">
        <v>5027</v>
      </c>
      <c r="BH20" s="63">
        <v>2972</v>
      </c>
      <c r="BI20" s="63">
        <v>7614</v>
      </c>
      <c r="BJ20" s="63">
        <v>4423</v>
      </c>
      <c r="BK20" s="63">
        <v>6822</v>
      </c>
      <c r="BL20" s="63">
        <v>3965</v>
      </c>
      <c r="BM20" s="63">
        <v>5109</v>
      </c>
      <c r="BN20" s="63">
        <v>3025</v>
      </c>
      <c r="BO20" s="201"/>
      <c r="BP20" s="64" t="s">
        <v>102</v>
      </c>
      <c r="BQ20" s="63">
        <v>152</v>
      </c>
      <c r="BR20" s="63">
        <v>1109</v>
      </c>
      <c r="BS20" s="63">
        <v>1979</v>
      </c>
      <c r="BT20" s="63">
        <v>724</v>
      </c>
      <c r="BU20" s="63">
        <v>40</v>
      </c>
      <c r="BV20" s="63">
        <v>4004</v>
      </c>
      <c r="BW20" s="63">
        <v>1948</v>
      </c>
      <c r="BX20" s="63">
        <v>287</v>
      </c>
      <c r="BY20" s="63">
        <v>58</v>
      </c>
      <c r="BZ20" s="63">
        <v>38</v>
      </c>
      <c r="CA20" s="201"/>
      <c r="CB20" s="64" t="s">
        <v>102</v>
      </c>
      <c r="CC20" s="63">
        <v>59502</v>
      </c>
      <c r="CD20" s="63">
        <v>67581</v>
      </c>
      <c r="CE20" s="63">
        <v>35512</v>
      </c>
      <c r="CF20" s="63">
        <v>14026</v>
      </c>
      <c r="CG20" s="63">
        <v>29710</v>
      </c>
      <c r="CH20" s="63">
        <v>7533</v>
      </c>
      <c r="CI20" s="63">
        <v>1062</v>
      </c>
      <c r="CJ20" s="63">
        <v>5854</v>
      </c>
      <c r="CK20" s="63">
        <v>838</v>
      </c>
      <c r="CL20" s="63">
        <v>7037</v>
      </c>
      <c r="CM20" s="63">
        <v>1371</v>
      </c>
      <c r="CN20" s="63">
        <v>170</v>
      </c>
      <c r="CO20" s="63">
        <v>9400</v>
      </c>
      <c r="CP20" s="135"/>
      <c r="CQ20" s="138" t="s">
        <v>128</v>
      </c>
      <c r="CR20" s="138" t="s">
        <v>4190</v>
      </c>
      <c r="CS20" s="139">
        <v>48310</v>
      </c>
      <c r="CT20" s="141">
        <v>221618</v>
      </c>
    </row>
    <row r="21" spans="1:98">
      <c r="A21" s="201" t="s">
        <v>6</v>
      </c>
      <c r="B21" s="46" t="s">
        <v>119</v>
      </c>
      <c r="C21" s="47">
        <v>57483</v>
      </c>
      <c r="D21" s="47">
        <v>29703</v>
      </c>
      <c r="E21" s="47">
        <v>32021</v>
      </c>
      <c r="F21" s="47">
        <v>16793</v>
      </c>
      <c r="G21" s="47">
        <v>23216</v>
      </c>
      <c r="H21" s="47">
        <v>12325</v>
      </c>
      <c r="I21" s="47">
        <v>13396</v>
      </c>
      <c r="J21" s="47">
        <v>7107</v>
      </c>
      <c r="K21" s="47">
        <v>7417</v>
      </c>
      <c r="L21" s="47">
        <v>3777</v>
      </c>
      <c r="M21" s="48">
        <v>133533</v>
      </c>
      <c r="N21" s="48">
        <v>69705</v>
      </c>
      <c r="O21" s="201" t="s">
        <v>6</v>
      </c>
      <c r="P21" s="46" t="s">
        <v>119</v>
      </c>
      <c r="Q21" s="47">
        <v>8619</v>
      </c>
      <c r="R21" s="47">
        <v>4389</v>
      </c>
      <c r="S21" s="47">
        <v>5123</v>
      </c>
      <c r="T21" s="47">
        <v>2660</v>
      </c>
      <c r="U21" s="47">
        <v>3418</v>
      </c>
      <c r="V21" s="47">
        <v>1834</v>
      </c>
      <c r="W21" s="47">
        <v>1545</v>
      </c>
      <c r="X21" s="47">
        <v>836</v>
      </c>
      <c r="Y21" s="47">
        <v>992</v>
      </c>
      <c r="Z21" s="47">
        <v>479</v>
      </c>
      <c r="AA21" s="48">
        <v>19697</v>
      </c>
      <c r="AB21" s="48">
        <v>10198</v>
      </c>
      <c r="AC21" s="201" t="s">
        <v>6</v>
      </c>
      <c r="AD21" s="46" t="s">
        <v>119</v>
      </c>
      <c r="AE21" s="47">
        <v>961</v>
      </c>
      <c r="AF21" s="47">
        <v>844</v>
      </c>
      <c r="AG21" s="47">
        <v>775</v>
      </c>
      <c r="AH21" s="47">
        <v>586</v>
      </c>
      <c r="AI21" s="47">
        <v>431</v>
      </c>
      <c r="AJ21" s="48">
        <v>3597</v>
      </c>
      <c r="AK21" s="47">
        <v>1596</v>
      </c>
      <c r="AL21" s="47">
        <v>841</v>
      </c>
      <c r="AM21" s="47">
        <v>0</v>
      </c>
      <c r="AN21" s="47">
        <v>167</v>
      </c>
      <c r="AO21" s="47">
        <v>762</v>
      </c>
      <c r="AP21" s="201" t="s">
        <v>6</v>
      </c>
      <c r="AQ21" s="46" t="s">
        <v>119</v>
      </c>
      <c r="AR21" s="47">
        <v>743</v>
      </c>
      <c r="AS21" s="47">
        <v>13821</v>
      </c>
      <c r="AT21" s="47">
        <v>2844</v>
      </c>
      <c r="AU21" s="47">
        <v>1121</v>
      </c>
      <c r="AV21" s="47">
        <v>265</v>
      </c>
      <c r="AW21" s="47">
        <v>747</v>
      </c>
      <c r="AX21" s="47">
        <v>1858</v>
      </c>
      <c r="AY21" s="47">
        <v>1230</v>
      </c>
      <c r="AZ21" s="47">
        <v>1170</v>
      </c>
      <c r="BA21" s="201" t="s">
        <v>6</v>
      </c>
      <c r="BB21" s="46" t="s">
        <v>119</v>
      </c>
      <c r="BC21" s="47">
        <v>4374</v>
      </c>
      <c r="BD21" s="47">
        <v>2218</v>
      </c>
      <c r="BE21" s="47">
        <v>3980</v>
      </c>
      <c r="BF21" s="47">
        <v>2012</v>
      </c>
      <c r="BG21" s="47">
        <v>2351</v>
      </c>
      <c r="BH21" s="47">
        <v>1237</v>
      </c>
      <c r="BI21" s="47">
        <v>4530</v>
      </c>
      <c r="BJ21" s="47">
        <v>2312</v>
      </c>
      <c r="BK21" s="47">
        <v>4106</v>
      </c>
      <c r="BL21" s="47">
        <v>2080</v>
      </c>
      <c r="BM21" s="47">
        <v>2282</v>
      </c>
      <c r="BN21" s="47">
        <v>1199</v>
      </c>
      <c r="BO21" s="201" t="s">
        <v>6</v>
      </c>
      <c r="BP21" s="46" t="s">
        <v>119</v>
      </c>
      <c r="BQ21" s="49">
        <v>75</v>
      </c>
      <c r="BR21" s="49">
        <v>525</v>
      </c>
      <c r="BS21" s="49">
        <v>948</v>
      </c>
      <c r="BT21" s="49">
        <v>906</v>
      </c>
      <c r="BU21" s="49">
        <v>1</v>
      </c>
      <c r="BV21" s="50">
        <v>2455</v>
      </c>
      <c r="BW21" s="49">
        <v>971</v>
      </c>
      <c r="BX21" s="49">
        <v>128</v>
      </c>
      <c r="BY21" s="50">
        <v>77</v>
      </c>
      <c r="BZ21" s="49">
        <v>35</v>
      </c>
      <c r="CA21" s="201" t="s">
        <v>6</v>
      </c>
      <c r="CB21" s="46" t="s">
        <v>119</v>
      </c>
      <c r="CC21" s="47">
        <v>55400</v>
      </c>
      <c r="CD21" s="47">
        <v>53462</v>
      </c>
      <c r="CE21" s="47">
        <v>29985</v>
      </c>
      <c r="CF21" s="47">
        <v>13897</v>
      </c>
      <c r="CG21" s="47">
        <v>23918</v>
      </c>
      <c r="CH21" s="47">
        <v>7958</v>
      </c>
      <c r="CI21" s="47">
        <v>1405</v>
      </c>
      <c r="CJ21" s="47">
        <v>6728</v>
      </c>
      <c r="CK21" s="47">
        <v>1564</v>
      </c>
      <c r="CL21" s="47">
        <v>3294</v>
      </c>
      <c r="CM21" s="47">
        <v>1241</v>
      </c>
      <c r="CN21" s="47">
        <v>880</v>
      </c>
      <c r="CO21" s="47">
        <v>5632</v>
      </c>
      <c r="CP21" s="135"/>
      <c r="CQ21" s="138" t="s">
        <v>6</v>
      </c>
      <c r="CR21" s="138" t="s">
        <v>4191</v>
      </c>
      <c r="CS21" s="139">
        <v>42726</v>
      </c>
      <c r="CT21" s="141">
        <v>194317</v>
      </c>
    </row>
    <row r="22" spans="1:98">
      <c r="A22" s="201"/>
      <c r="B22" s="46" t="s">
        <v>120</v>
      </c>
      <c r="C22" s="47">
        <v>7638</v>
      </c>
      <c r="D22" s="47">
        <v>3866</v>
      </c>
      <c r="E22" s="47">
        <v>5168</v>
      </c>
      <c r="F22" s="47">
        <v>2644</v>
      </c>
      <c r="G22" s="47">
        <v>4261</v>
      </c>
      <c r="H22" s="47">
        <v>2211</v>
      </c>
      <c r="I22" s="47">
        <v>3413</v>
      </c>
      <c r="J22" s="47">
        <v>1818</v>
      </c>
      <c r="K22" s="47">
        <v>2353</v>
      </c>
      <c r="L22" s="47">
        <v>1281</v>
      </c>
      <c r="M22" s="48">
        <v>22833</v>
      </c>
      <c r="N22" s="48">
        <v>11820</v>
      </c>
      <c r="O22" s="201"/>
      <c r="P22" s="46" t="s">
        <v>120</v>
      </c>
      <c r="Q22" s="47">
        <v>1178</v>
      </c>
      <c r="R22" s="47">
        <v>540</v>
      </c>
      <c r="S22" s="47">
        <v>763</v>
      </c>
      <c r="T22" s="47">
        <v>360</v>
      </c>
      <c r="U22" s="47">
        <v>670</v>
      </c>
      <c r="V22" s="47">
        <v>362</v>
      </c>
      <c r="W22" s="47">
        <v>476</v>
      </c>
      <c r="X22" s="47">
        <v>264</v>
      </c>
      <c r="Y22" s="47">
        <v>486</v>
      </c>
      <c r="Z22" s="47">
        <v>258</v>
      </c>
      <c r="AA22" s="48">
        <v>3573</v>
      </c>
      <c r="AB22" s="48">
        <v>1784</v>
      </c>
      <c r="AC22" s="201"/>
      <c r="AD22" s="46" t="s">
        <v>120</v>
      </c>
      <c r="AE22" s="47">
        <v>136</v>
      </c>
      <c r="AF22" s="47">
        <v>112</v>
      </c>
      <c r="AG22" s="47">
        <v>100</v>
      </c>
      <c r="AH22" s="47">
        <v>85</v>
      </c>
      <c r="AI22" s="47">
        <v>68</v>
      </c>
      <c r="AJ22" s="48">
        <v>501</v>
      </c>
      <c r="AK22" s="47">
        <v>277</v>
      </c>
      <c r="AL22" s="47">
        <v>160</v>
      </c>
      <c r="AM22" s="47">
        <v>7</v>
      </c>
      <c r="AN22" s="47">
        <v>14</v>
      </c>
      <c r="AO22" s="47">
        <v>48</v>
      </c>
      <c r="AP22" s="201"/>
      <c r="AQ22" s="46" t="s">
        <v>120</v>
      </c>
      <c r="AR22" s="47">
        <v>110</v>
      </c>
      <c r="AS22" s="47">
        <v>3869</v>
      </c>
      <c r="AT22" s="47">
        <v>418</v>
      </c>
      <c r="AU22" s="47">
        <v>104</v>
      </c>
      <c r="AV22" s="47">
        <v>2</v>
      </c>
      <c r="AW22" s="47">
        <v>159</v>
      </c>
      <c r="AX22" s="47">
        <v>300</v>
      </c>
      <c r="AY22" s="47">
        <v>232</v>
      </c>
      <c r="AZ22" s="47">
        <v>224</v>
      </c>
      <c r="BA22" s="201"/>
      <c r="BB22" s="46" t="s">
        <v>120</v>
      </c>
      <c r="BC22" s="47">
        <v>1676</v>
      </c>
      <c r="BD22" s="47">
        <v>921</v>
      </c>
      <c r="BE22" s="47">
        <v>1597</v>
      </c>
      <c r="BF22" s="47">
        <v>883</v>
      </c>
      <c r="BG22" s="47">
        <v>895</v>
      </c>
      <c r="BH22" s="47">
        <v>471</v>
      </c>
      <c r="BI22" s="47">
        <v>1662</v>
      </c>
      <c r="BJ22" s="47">
        <v>913</v>
      </c>
      <c r="BK22" s="47">
        <v>1586</v>
      </c>
      <c r="BL22" s="47">
        <v>877</v>
      </c>
      <c r="BM22" s="47">
        <v>838</v>
      </c>
      <c r="BN22" s="47">
        <v>441</v>
      </c>
      <c r="BO22" s="201"/>
      <c r="BP22" s="46" t="s">
        <v>120</v>
      </c>
      <c r="BQ22" s="49">
        <v>39</v>
      </c>
      <c r="BR22" s="49">
        <v>161</v>
      </c>
      <c r="BS22" s="49">
        <v>208</v>
      </c>
      <c r="BT22" s="49">
        <v>134</v>
      </c>
      <c r="BU22" s="49">
        <v>0</v>
      </c>
      <c r="BV22" s="50">
        <v>542</v>
      </c>
      <c r="BW22" s="49">
        <v>361</v>
      </c>
      <c r="BX22" s="49">
        <v>71</v>
      </c>
      <c r="BY22" s="50">
        <v>43</v>
      </c>
      <c r="BZ22" s="49">
        <v>26</v>
      </c>
      <c r="CA22" s="201"/>
      <c r="CB22" s="46" t="s">
        <v>120</v>
      </c>
      <c r="CC22" s="47">
        <v>12776</v>
      </c>
      <c r="CD22" s="47">
        <v>8481</v>
      </c>
      <c r="CE22" s="47">
        <v>14510</v>
      </c>
      <c r="CF22" s="47">
        <v>1525</v>
      </c>
      <c r="CG22" s="47">
        <v>6072</v>
      </c>
      <c r="CH22" s="47">
        <v>1438</v>
      </c>
      <c r="CI22" s="47">
        <v>204</v>
      </c>
      <c r="CJ22" s="47">
        <v>1226</v>
      </c>
      <c r="CK22" s="47">
        <v>172</v>
      </c>
      <c r="CL22" s="47">
        <v>398</v>
      </c>
      <c r="CM22" s="47">
        <v>165</v>
      </c>
      <c r="CN22" s="47">
        <v>39</v>
      </c>
      <c r="CO22" s="47">
        <v>954</v>
      </c>
      <c r="CP22" s="135"/>
      <c r="CQ22" s="138" t="s">
        <v>6</v>
      </c>
      <c r="CR22" s="138" t="s">
        <v>4192</v>
      </c>
      <c r="CS22" s="139">
        <v>9528</v>
      </c>
      <c r="CT22" s="141">
        <v>46404</v>
      </c>
    </row>
    <row r="23" spans="1:98">
      <c r="A23" s="201"/>
      <c r="B23" s="34" t="s">
        <v>102</v>
      </c>
      <c r="C23" s="35">
        <v>65121</v>
      </c>
      <c r="D23" s="63">
        <v>33569</v>
      </c>
      <c r="E23" s="63">
        <v>37189</v>
      </c>
      <c r="F23" s="63">
        <v>19437</v>
      </c>
      <c r="G23" s="63">
        <v>27477</v>
      </c>
      <c r="H23" s="63">
        <v>14536</v>
      </c>
      <c r="I23" s="63">
        <v>16809</v>
      </c>
      <c r="J23" s="63">
        <v>8925</v>
      </c>
      <c r="K23" s="63">
        <v>9770</v>
      </c>
      <c r="L23" s="63">
        <v>5058</v>
      </c>
      <c r="M23" s="63">
        <v>156366</v>
      </c>
      <c r="N23" s="63">
        <v>81525</v>
      </c>
      <c r="O23" s="201"/>
      <c r="P23" s="64" t="s">
        <v>102</v>
      </c>
      <c r="Q23" s="63">
        <v>9797</v>
      </c>
      <c r="R23" s="63">
        <v>4929</v>
      </c>
      <c r="S23" s="63">
        <v>5886</v>
      </c>
      <c r="T23" s="63">
        <v>3020</v>
      </c>
      <c r="U23" s="63">
        <v>4088</v>
      </c>
      <c r="V23" s="63">
        <v>2196</v>
      </c>
      <c r="W23" s="63">
        <v>2021</v>
      </c>
      <c r="X23" s="63">
        <v>1100</v>
      </c>
      <c r="Y23" s="63">
        <v>1478</v>
      </c>
      <c r="Z23" s="63">
        <v>737</v>
      </c>
      <c r="AA23" s="63">
        <v>23270</v>
      </c>
      <c r="AB23" s="63">
        <v>11982</v>
      </c>
      <c r="AC23" s="201"/>
      <c r="AD23" s="64" t="s">
        <v>102</v>
      </c>
      <c r="AE23" s="63">
        <v>1097</v>
      </c>
      <c r="AF23" s="63">
        <v>956</v>
      </c>
      <c r="AG23" s="63">
        <v>875</v>
      </c>
      <c r="AH23" s="63">
        <v>671</v>
      </c>
      <c r="AI23" s="63">
        <v>499</v>
      </c>
      <c r="AJ23" s="63">
        <v>4098</v>
      </c>
      <c r="AK23" s="63">
        <v>1873</v>
      </c>
      <c r="AL23" s="63">
        <v>1001</v>
      </c>
      <c r="AM23" s="63">
        <v>7</v>
      </c>
      <c r="AN23" s="63">
        <v>181</v>
      </c>
      <c r="AO23" s="63">
        <v>810</v>
      </c>
      <c r="AP23" s="201"/>
      <c r="AQ23" s="64" t="s">
        <v>102</v>
      </c>
      <c r="AR23" s="63">
        <v>853</v>
      </c>
      <c r="AS23" s="63">
        <v>17690</v>
      </c>
      <c r="AT23" s="63">
        <v>3262</v>
      </c>
      <c r="AU23" s="63">
        <v>1225</v>
      </c>
      <c r="AV23" s="63">
        <v>267</v>
      </c>
      <c r="AW23" s="63">
        <v>906</v>
      </c>
      <c r="AX23" s="63">
        <v>2158</v>
      </c>
      <c r="AY23" s="63">
        <v>1462</v>
      </c>
      <c r="AZ23" s="63">
        <v>1394</v>
      </c>
      <c r="BA23" s="201"/>
      <c r="BB23" s="64" t="s">
        <v>102</v>
      </c>
      <c r="BC23" s="63">
        <v>6050</v>
      </c>
      <c r="BD23" s="63">
        <v>3139</v>
      </c>
      <c r="BE23" s="63">
        <v>5577</v>
      </c>
      <c r="BF23" s="63">
        <v>2895</v>
      </c>
      <c r="BG23" s="63">
        <v>3246</v>
      </c>
      <c r="BH23" s="63">
        <v>1708</v>
      </c>
      <c r="BI23" s="63">
        <v>6192</v>
      </c>
      <c r="BJ23" s="63">
        <v>3225</v>
      </c>
      <c r="BK23" s="63">
        <v>5692</v>
      </c>
      <c r="BL23" s="63">
        <v>2957</v>
      </c>
      <c r="BM23" s="63">
        <v>3120</v>
      </c>
      <c r="BN23" s="63">
        <v>1640</v>
      </c>
      <c r="BO23" s="201"/>
      <c r="BP23" s="64" t="s">
        <v>102</v>
      </c>
      <c r="BQ23" s="63">
        <v>114</v>
      </c>
      <c r="BR23" s="63">
        <v>686</v>
      </c>
      <c r="BS23" s="63">
        <v>1156</v>
      </c>
      <c r="BT23" s="63">
        <v>1040</v>
      </c>
      <c r="BU23" s="63">
        <v>1</v>
      </c>
      <c r="BV23" s="63">
        <v>2997</v>
      </c>
      <c r="BW23" s="63">
        <v>1332</v>
      </c>
      <c r="BX23" s="63">
        <v>199</v>
      </c>
      <c r="BY23" s="63">
        <v>120</v>
      </c>
      <c r="BZ23" s="63">
        <v>61</v>
      </c>
      <c r="CA23" s="201"/>
      <c r="CB23" s="64" t="s">
        <v>102</v>
      </c>
      <c r="CC23" s="63">
        <v>68176</v>
      </c>
      <c r="CD23" s="63">
        <v>61943</v>
      </c>
      <c r="CE23" s="63">
        <v>44495</v>
      </c>
      <c r="CF23" s="63">
        <v>15422</v>
      </c>
      <c r="CG23" s="63">
        <v>29990</v>
      </c>
      <c r="CH23" s="63">
        <v>9396</v>
      </c>
      <c r="CI23" s="63">
        <v>1609</v>
      </c>
      <c r="CJ23" s="63">
        <v>7954</v>
      </c>
      <c r="CK23" s="63">
        <v>1736</v>
      </c>
      <c r="CL23" s="63">
        <v>3692</v>
      </c>
      <c r="CM23" s="63">
        <v>1406</v>
      </c>
      <c r="CN23" s="63">
        <v>919</v>
      </c>
      <c r="CO23" s="63">
        <v>6586</v>
      </c>
      <c r="CP23" s="135"/>
      <c r="CQ23" s="138" t="s">
        <v>6</v>
      </c>
      <c r="CR23" s="138" t="s">
        <v>4193</v>
      </c>
      <c r="CS23" s="139">
        <v>52254</v>
      </c>
      <c r="CT23" s="141">
        <v>240721</v>
      </c>
    </row>
    <row r="24" spans="1:98">
      <c r="A24" s="201" t="s">
        <v>3</v>
      </c>
      <c r="B24" s="46" t="s">
        <v>119</v>
      </c>
      <c r="C24" s="47">
        <v>119197</v>
      </c>
      <c r="D24" s="47">
        <v>65026</v>
      </c>
      <c r="E24" s="47">
        <v>71630</v>
      </c>
      <c r="F24" s="47">
        <v>40043</v>
      </c>
      <c r="G24" s="47">
        <v>47645</v>
      </c>
      <c r="H24" s="47">
        <v>26887</v>
      </c>
      <c r="I24" s="47">
        <v>28789</v>
      </c>
      <c r="J24" s="47">
        <v>16197</v>
      </c>
      <c r="K24" s="47">
        <v>15583</v>
      </c>
      <c r="L24" s="47">
        <v>8710</v>
      </c>
      <c r="M24" s="48">
        <v>282844</v>
      </c>
      <c r="N24" s="48">
        <v>156863</v>
      </c>
      <c r="O24" s="201" t="s">
        <v>3</v>
      </c>
      <c r="P24" s="46" t="s">
        <v>119</v>
      </c>
      <c r="Q24" s="47">
        <v>15297</v>
      </c>
      <c r="R24" s="47">
        <v>8267</v>
      </c>
      <c r="S24" s="47">
        <v>8337</v>
      </c>
      <c r="T24" s="47">
        <v>4587</v>
      </c>
      <c r="U24" s="47">
        <v>5205</v>
      </c>
      <c r="V24" s="47">
        <v>2891</v>
      </c>
      <c r="W24" s="47">
        <v>2635</v>
      </c>
      <c r="X24" s="47">
        <v>1431</v>
      </c>
      <c r="Y24" s="47">
        <v>1492</v>
      </c>
      <c r="Z24" s="47">
        <v>790</v>
      </c>
      <c r="AA24" s="48">
        <v>32966</v>
      </c>
      <c r="AB24" s="48">
        <v>17966</v>
      </c>
      <c r="AC24" s="201" t="s">
        <v>3</v>
      </c>
      <c r="AD24" s="46" t="s">
        <v>119</v>
      </c>
      <c r="AE24" s="47">
        <v>2242</v>
      </c>
      <c r="AF24" s="47">
        <v>1978</v>
      </c>
      <c r="AG24" s="47">
        <v>1737</v>
      </c>
      <c r="AH24" s="47">
        <v>1331</v>
      </c>
      <c r="AI24" s="47">
        <v>963</v>
      </c>
      <c r="AJ24" s="48">
        <v>8251</v>
      </c>
      <c r="AK24" s="47">
        <v>3323</v>
      </c>
      <c r="AL24" s="47">
        <v>1651</v>
      </c>
      <c r="AM24" s="47">
        <v>26</v>
      </c>
      <c r="AN24" s="47">
        <v>376</v>
      </c>
      <c r="AO24" s="47">
        <v>1801</v>
      </c>
      <c r="AP24" s="201" t="s">
        <v>3</v>
      </c>
      <c r="AQ24" s="46" t="s">
        <v>119</v>
      </c>
      <c r="AR24" s="47">
        <v>209</v>
      </c>
      <c r="AS24" s="47">
        <v>24317</v>
      </c>
      <c r="AT24" s="47">
        <v>1946</v>
      </c>
      <c r="AU24" s="47">
        <v>311</v>
      </c>
      <c r="AV24" s="47">
        <v>44</v>
      </c>
      <c r="AW24" s="47">
        <v>1309</v>
      </c>
      <c r="AX24" s="47">
        <v>4541</v>
      </c>
      <c r="AY24" s="47">
        <v>2912</v>
      </c>
      <c r="AZ24" s="47">
        <v>2577</v>
      </c>
      <c r="BA24" s="201" t="s">
        <v>3</v>
      </c>
      <c r="BB24" s="46" t="s">
        <v>119</v>
      </c>
      <c r="BC24" s="47">
        <v>10405</v>
      </c>
      <c r="BD24" s="47">
        <v>5766</v>
      </c>
      <c r="BE24" s="47">
        <v>9233</v>
      </c>
      <c r="BF24" s="47">
        <v>5140</v>
      </c>
      <c r="BG24" s="47">
        <v>7008</v>
      </c>
      <c r="BH24" s="47">
        <v>3970</v>
      </c>
      <c r="BI24" s="47">
        <v>10576</v>
      </c>
      <c r="BJ24" s="47">
        <v>5840</v>
      </c>
      <c r="BK24" s="47">
        <v>9392</v>
      </c>
      <c r="BL24" s="47">
        <v>5211</v>
      </c>
      <c r="BM24" s="47">
        <v>6936</v>
      </c>
      <c r="BN24" s="47">
        <v>3915</v>
      </c>
      <c r="BO24" s="201" t="s">
        <v>3</v>
      </c>
      <c r="BP24" s="46" t="s">
        <v>119</v>
      </c>
      <c r="BQ24" s="49">
        <v>142</v>
      </c>
      <c r="BR24" s="49">
        <v>1499</v>
      </c>
      <c r="BS24" s="49">
        <v>2232</v>
      </c>
      <c r="BT24" s="49">
        <v>1918</v>
      </c>
      <c r="BU24" s="49">
        <v>78</v>
      </c>
      <c r="BV24" s="50">
        <v>5869</v>
      </c>
      <c r="BW24" s="49">
        <v>2787</v>
      </c>
      <c r="BX24" s="49">
        <v>222</v>
      </c>
      <c r="BY24" s="50">
        <v>361</v>
      </c>
      <c r="BZ24" s="49">
        <v>165</v>
      </c>
      <c r="CA24" s="201" t="s">
        <v>3</v>
      </c>
      <c r="CB24" s="46" t="s">
        <v>119</v>
      </c>
      <c r="CC24" s="47">
        <v>100870</v>
      </c>
      <c r="CD24" s="47">
        <v>70712</v>
      </c>
      <c r="CE24" s="47">
        <v>37859</v>
      </c>
      <c r="CF24" s="47">
        <v>19673</v>
      </c>
      <c r="CG24" s="47">
        <v>34399</v>
      </c>
      <c r="CH24" s="47">
        <v>12160</v>
      </c>
      <c r="CI24" s="47">
        <v>2079</v>
      </c>
      <c r="CJ24" s="47">
        <v>10676</v>
      </c>
      <c r="CK24" s="47">
        <v>1422</v>
      </c>
      <c r="CL24" s="47">
        <v>7515</v>
      </c>
      <c r="CM24" s="47">
        <v>1907</v>
      </c>
      <c r="CN24" s="47">
        <v>422</v>
      </c>
      <c r="CO24" s="47">
        <v>4834</v>
      </c>
      <c r="CP24" s="135"/>
      <c r="CQ24" s="138" t="s">
        <v>3</v>
      </c>
      <c r="CR24" s="138" t="s">
        <v>4194</v>
      </c>
      <c r="CS24" s="139">
        <v>56145</v>
      </c>
      <c r="CT24" s="141">
        <v>289850</v>
      </c>
    </row>
    <row r="25" spans="1:98">
      <c r="A25" s="201"/>
      <c r="B25" s="46" t="s">
        <v>120</v>
      </c>
      <c r="C25" s="47">
        <v>12247</v>
      </c>
      <c r="D25" s="47">
        <v>6565</v>
      </c>
      <c r="E25" s="47">
        <v>8160</v>
      </c>
      <c r="F25" s="47">
        <v>4423</v>
      </c>
      <c r="G25" s="47">
        <v>5690</v>
      </c>
      <c r="H25" s="47">
        <v>3169</v>
      </c>
      <c r="I25" s="47">
        <v>3992</v>
      </c>
      <c r="J25" s="47">
        <v>2230</v>
      </c>
      <c r="K25" s="47">
        <v>3017</v>
      </c>
      <c r="L25" s="47">
        <v>1699</v>
      </c>
      <c r="M25" s="48">
        <v>33106</v>
      </c>
      <c r="N25" s="48">
        <v>18086</v>
      </c>
      <c r="O25" s="201"/>
      <c r="P25" s="46" t="s">
        <v>120</v>
      </c>
      <c r="Q25" s="47">
        <v>2041</v>
      </c>
      <c r="R25" s="47">
        <v>1082</v>
      </c>
      <c r="S25" s="47">
        <v>1531</v>
      </c>
      <c r="T25" s="47">
        <v>788</v>
      </c>
      <c r="U25" s="47">
        <v>1128</v>
      </c>
      <c r="V25" s="47">
        <v>620</v>
      </c>
      <c r="W25" s="47">
        <v>655</v>
      </c>
      <c r="X25" s="47">
        <v>332</v>
      </c>
      <c r="Y25" s="47">
        <v>464</v>
      </c>
      <c r="Z25" s="47">
        <v>268</v>
      </c>
      <c r="AA25" s="48">
        <v>5819</v>
      </c>
      <c r="AB25" s="48">
        <v>3090</v>
      </c>
      <c r="AC25" s="201"/>
      <c r="AD25" s="46" t="s">
        <v>120</v>
      </c>
      <c r="AE25" s="47">
        <v>207</v>
      </c>
      <c r="AF25" s="47">
        <v>184</v>
      </c>
      <c r="AG25" s="47">
        <v>158</v>
      </c>
      <c r="AH25" s="47">
        <v>123</v>
      </c>
      <c r="AI25" s="47">
        <v>97</v>
      </c>
      <c r="AJ25" s="48">
        <v>769</v>
      </c>
      <c r="AK25" s="47">
        <v>429</v>
      </c>
      <c r="AL25" s="47">
        <v>246</v>
      </c>
      <c r="AM25" s="47">
        <v>47</v>
      </c>
      <c r="AN25" s="47">
        <v>11</v>
      </c>
      <c r="AO25" s="47">
        <v>116</v>
      </c>
      <c r="AP25" s="201"/>
      <c r="AQ25" s="46" t="s">
        <v>120</v>
      </c>
      <c r="AR25" s="47">
        <v>0</v>
      </c>
      <c r="AS25" s="47">
        <v>5871</v>
      </c>
      <c r="AT25" s="47">
        <v>168</v>
      </c>
      <c r="AU25" s="47">
        <v>17</v>
      </c>
      <c r="AV25" s="47">
        <v>0</v>
      </c>
      <c r="AW25" s="47">
        <v>276</v>
      </c>
      <c r="AX25" s="47">
        <v>638</v>
      </c>
      <c r="AY25" s="47">
        <v>426</v>
      </c>
      <c r="AZ25" s="47">
        <v>388</v>
      </c>
      <c r="BA25" s="201"/>
      <c r="BB25" s="46" t="s">
        <v>120</v>
      </c>
      <c r="BC25" s="47">
        <v>2418</v>
      </c>
      <c r="BD25" s="47">
        <v>1339</v>
      </c>
      <c r="BE25" s="47">
        <v>2203</v>
      </c>
      <c r="BF25" s="47">
        <v>1234</v>
      </c>
      <c r="BG25" s="47">
        <v>1384</v>
      </c>
      <c r="BH25" s="47">
        <v>790</v>
      </c>
      <c r="BI25" s="47">
        <v>2402</v>
      </c>
      <c r="BJ25" s="47">
        <v>1335</v>
      </c>
      <c r="BK25" s="47">
        <v>2188</v>
      </c>
      <c r="BL25" s="47">
        <v>1231</v>
      </c>
      <c r="BM25" s="47">
        <v>1262</v>
      </c>
      <c r="BN25" s="47">
        <v>723</v>
      </c>
      <c r="BO25" s="201"/>
      <c r="BP25" s="46" t="s">
        <v>120</v>
      </c>
      <c r="BQ25" s="49">
        <v>95</v>
      </c>
      <c r="BR25" s="49">
        <v>209</v>
      </c>
      <c r="BS25" s="49">
        <v>201</v>
      </c>
      <c r="BT25" s="49">
        <v>97</v>
      </c>
      <c r="BU25" s="49">
        <v>91</v>
      </c>
      <c r="BV25" s="50">
        <v>693</v>
      </c>
      <c r="BW25" s="49">
        <v>483</v>
      </c>
      <c r="BX25" s="49">
        <v>67</v>
      </c>
      <c r="BY25" s="50">
        <v>160</v>
      </c>
      <c r="BZ25" s="49">
        <v>119</v>
      </c>
      <c r="CA25" s="201"/>
      <c r="CB25" s="46" t="s">
        <v>120</v>
      </c>
      <c r="CC25" s="47">
        <v>24322</v>
      </c>
      <c r="CD25" s="47">
        <v>12249</v>
      </c>
      <c r="CE25" s="47">
        <v>7759</v>
      </c>
      <c r="CF25" s="47">
        <v>5392</v>
      </c>
      <c r="CG25" s="47">
        <v>7630</v>
      </c>
      <c r="CH25" s="47">
        <v>3222</v>
      </c>
      <c r="CI25" s="47">
        <v>858</v>
      </c>
      <c r="CJ25" s="47">
        <v>2738</v>
      </c>
      <c r="CK25" s="47">
        <v>544</v>
      </c>
      <c r="CL25" s="47">
        <v>528</v>
      </c>
      <c r="CM25" s="47">
        <v>330</v>
      </c>
      <c r="CN25" s="47">
        <v>139</v>
      </c>
      <c r="CO25" s="47">
        <v>2782</v>
      </c>
      <c r="CP25" s="135"/>
      <c r="CQ25" s="138" t="s">
        <v>3</v>
      </c>
      <c r="CR25" s="138" t="s">
        <v>4195</v>
      </c>
      <c r="CS25" s="139">
        <v>12314</v>
      </c>
      <c r="CT25" s="141">
        <v>64714</v>
      </c>
    </row>
    <row r="26" spans="1:98">
      <c r="A26" s="201"/>
      <c r="B26" s="34" t="s">
        <v>102</v>
      </c>
      <c r="C26" s="35">
        <v>131444</v>
      </c>
      <c r="D26" s="63">
        <v>71591</v>
      </c>
      <c r="E26" s="63">
        <v>79790</v>
      </c>
      <c r="F26" s="63">
        <v>44466</v>
      </c>
      <c r="G26" s="63">
        <v>53335</v>
      </c>
      <c r="H26" s="63">
        <v>30056</v>
      </c>
      <c r="I26" s="63">
        <v>32781</v>
      </c>
      <c r="J26" s="63">
        <v>18427</v>
      </c>
      <c r="K26" s="63">
        <v>18600</v>
      </c>
      <c r="L26" s="63">
        <v>10409</v>
      </c>
      <c r="M26" s="63">
        <v>315950</v>
      </c>
      <c r="N26" s="63">
        <v>174949</v>
      </c>
      <c r="O26" s="201"/>
      <c r="P26" s="64" t="s">
        <v>102</v>
      </c>
      <c r="Q26" s="63">
        <v>17338</v>
      </c>
      <c r="R26" s="63">
        <v>9349</v>
      </c>
      <c r="S26" s="63">
        <v>9868</v>
      </c>
      <c r="T26" s="63">
        <v>5375</v>
      </c>
      <c r="U26" s="63">
        <v>6333</v>
      </c>
      <c r="V26" s="63">
        <v>3511</v>
      </c>
      <c r="W26" s="63">
        <v>3290</v>
      </c>
      <c r="X26" s="63">
        <v>1763</v>
      </c>
      <c r="Y26" s="63">
        <v>1956</v>
      </c>
      <c r="Z26" s="63">
        <v>1058</v>
      </c>
      <c r="AA26" s="63">
        <v>38785</v>
      </c>
      <c r="AB26" s="63">
        <v>21056</v>
      </c>
      <c r="AC26" s="201"/>
      <c r="AD26" s="64" t="s">
        <v>102</v>
      </c>
      <c r="AE26" s="63">
        <v>2449</v>
      </c>
      <c r="AF26" s="63">
        <v>2162</v>
      </c>
      <c r="AG26" s="63">
        <v>1895</v>
      </c>
      <c r="AH26" s="63">
        <v>1454</v>
      </c>
      <c r="AI26" s="63">
        <v>1060</v>
      </c>
      <c r="AJ26" s="63">
        <v>9020</v>
      </c>
      <c r="AK26" s="63">
        <v>3752</v>
      </c>
      <c r="AL26" s="63">
        <v>1897</v>
      </c>
      <c r="AM26" s="63">
        <v>73</v>
      </c>
      <c r="AN26" s="63">
        <v>387</v>
      </c>
      <c r="AO26" s="63">
        <v>1917</v>
      </c>
      <c r="AP26" s="201"/>
      <c r="AQ26" s="64" t="s">
        <v>102</v>
      </c>
      <c r="AR26" s="63">
        <v>209</v>
      </c>
      <c r="AS26" s="63">
        <v>30188</v>
      </c>
      <c r="AT26" s="63">
        <v>2114</v>
      </c>
      <c r="AU26" s="63">
        <v>328</v>
      </c>
      <c r="AV26" s="63">
        <v>44</v>
      </c>
      <c r="AW26" s="63">
        <v>1585</v>
      </c>
      <c r="AX26" s="63">
        <v>5179</v>
      </c>
      <c r="AY26" s="63">
        <v>3338</v>
      </c>
      <c r="AZ26" s="63">
        <v>2965</v>
      </c>
      <c r="BA26" s="201"/>
      <c r="BB26" s="64" t="s">
        <v>102</v>
      </c>
      <c r="BC26" s="63">
        <v>12823</v>
      </c>
      <c r="BD26" s="63">
        <v>7105</v>
      </c>
      <c r="BE26" s="63">
        <v>11436</v>
      </c>
      <c r="BF26" s="63">
        <v>6374</v>
      </c>
      <c r="BG26" s="63">
        <v>8392</v>
      </c>
      <c r="BH26" s="63">
        <v>4760</v>
      </c>
      <c r="BI26" s="63">
        <v>12978</v>
      </c>
      <c r="BJ26" s="63">
        <v>7175</v>
      </c>
      <c r="BK26" s="63">
        <v>11580</v>
      </c>
      <c r="BL26" s="63">
        <v>6442</v>
      </c>
      <c r="BM26" s="63">
        <v>8198</v>
      </c>
      <c r="BN26" s="63">
        <v>4638</v>
      </c>
      <c r="BO26" s="201"/>
      <c r="BP26" s="64" t="s">
        <v>102</v>
      </c>
      <c r="BQ26" s="63">
        <v>237</v>
      </c>
      <c r="BR26" s="63">
        <v>1708</v>
      </c>
      <c r="BS26" s="63">
        <v>2433</v>
      </c>
      <c r="BT26" s="63">
        <v>2015</v>
      </c>
      <c r="BU26" s="63">
        <v>169</v>
      </c>
      <c r="BV26" s="63">
        <v>6562</v>
      </c>
      <c r="BW26" s="63">
        <v>3270</v>
      </c>
      <c r="BX26" s="63">
        <v>289</v>
      </c>
      <c r="BY26" s="63">
        <v>521</v>
      </c>
      <c r="BZ26" s="63">
        <v>284</v>
      </c>
      <c r="CA26" s="201"/>
      <c r="CB26" s="64" t="s">
        <v>102</v>
      </c>
      <c r="CC26" s="63">
        <v>125192</v>
      </c>
      <c r="CD26" s="63">
        <v>82961</v>
      </c>
      <c r="CE26" s="63">
        <v>45618</v>
      </c>
      <c r="CF26" s="63">
        <v>25065</v>
      </c>
      <c r="CG26" s="63">
        <v>42029</v>
      </c>
      <c r="CH26" s="63">
        <v>15382</v>
      </c>
      <c r="CI26" s="63">
        <v>2937</v>
      </c>
      <c r="CJ26" s="63">
        <v>13414</v>
      </c>
      <c r="CK26" s="63">
        <v>1966</v>
      </c>
      <c r="CL26" s="63">
        <v>8043</v>
      </c>
      <c r="CM26" s="63">
        <v>2237</v>
      </c>
      <c r="CN26" s="63">
        <v>561</v>
      </c>
      <c r="CO26" s="63">
        <v>7616</v>
      </c>
      <c r="CP26" s="135"/>
      <c r="CQ26" s="138" t="s">
        <v>3</v>
      </c>
      <c r="CR26" s="138" t="s">
        <v>4196</v>
      </c>
      <c r="CS26" s="139">
        <v>68459</v>
      </c>
      <c r="CT26" s="141">
        <v>354564</v>
      </c>
    </row>
    <row r="27" spans="1:98">
      <c r="A27" s="201" t="s">
        <v>129</v>
      </c>
      <c r="B27" s="46" t="s">
        <v>119</v>
      </c>
      <c r="C27" s="47">
        <v>103158</v>
      </c>
      <c r="D27" s="47">
        <v>51000</v>
      </c>
      <c r="E27" s="47">
        <v>59884</v>
      </c>
      <c r="F27" s="47">
        <v>29715</v>
      </c>
      <c r="G27" s="47">
        <v>44165</v>
      </c>
      <c r="H27" s="47">
        <v>21516</v>
      </c>
      <c r="I27" s="47">
        <v>28951</v>
      </c>
      <c r="J27" s="47">
        <v>13958</v>
      </c>
      <c r="K27" s="47">
        <v>19254</v>
      </c>
      <c r="L27" s="47">
        <v>8692</v>
      </c>
      <c r="M27" s="48">
        <v>255412</v>
      </c>
      <c r="N27" s="48">
        <v>124881</v>
      </c>
      <c r="O27" s="201" t="s">
        <v>129</v>
      </c>
      <c r="P27" s="46" t="s">
        <v>119</v>
      </c>
      <c r="Q27" s="47">
        <v>26391</v>
      </c>
      <c r="R27" s="47">
        <v>12718</v>
      </c>
      <c r="S27" s="47">
        <v>13908</v>
      </c>
      <c r="T27" s="47">
        <v>6716</v>
      </c>
      <c r="U27" s="47">
        <v>9970</v>
      </c>
      <c r="V27" s="47">
        <v>4810</v>
      </c>
      <c r="W27" s="47">
        <v>5185</v>
      </c>
      <c r="X27" s="47">
        <v>2458</v>
      </c>
      <c r="Y27" s="47">
        <v>4099</v>
      </c>
      <c r="Z27" s="47">
        <v>1814</v>
      </c>
      <c r="AA27" s="48">
        <v>59553</v>
      </c>
      <c r="AB27" s="48">
        <v>28516</v>
      </c>
      <c r="AC27" s="201" t="s">
        <v>129</v>
      </c>
      <c r="AD27" s="46" t="s">
        <v>119</v>
      </c>
      <c r="AE27" s="47">
        <v>1842</v>
      </c>
      <c r="AF27" s="47">
        <v>1584</v>
      </c>
      <c r="AG27" s="47">
        <v>1474</v>
      </c>
      <c r="AH27" s="47">
        <v>1271</v>
      </c>
      <c r="AI27" s="47">
        <v>1102</v>
      </c>
      <c r="AJ27" s="48">
        <v>7273</v>
      </c>
      <c r="AK27" s="47">
        <v>4624</v>
      </c>
      <c r="AL27" s="47">
        <v>2146</v>
      </c>
      <c r="AM27" s="47">
        <v>0</v>
      </c>
      <c r="AN27" s="47">
        <v>182</v>
      </c>
      <c r="AO27" s="47">
        <v>1411</v>
      </c>
      <c r="AP27" s="201" t="s">
        <v>129</v>
      </c>
      <c r="AQ27" s="46" t="s">
        <v>119</v>
      </c>
      <c r="AR27" s="47">
        <v>307</v>
      </c>
      <c r="AS27" s="47">
        <v>26186</v>
      </c>
      <c r="AT27" s="47">
        <v>8557</v>
      </c>
      <c r="AU27" s="47">
        <v>2994</v>
      </c>
      <c r="AV27" s="47">
        <v>767</v>
      </c>
      <c r="AW27" s="47">
        <v>1277</v>
      </c>
      <c r="AX27" s="47">
        <v>4722</v>
      </c>
      <c r="AY27" s="47">
        <v>2296</v>
      </c>
      <c r="AZ27" s="47">
        <v>2141</v>
      </c>
      <c r="BA27" s="201" t="s">
        <v>129</v>
      </c>
      <c r="BB27" s="46" t="s">
        <v>119</v>
      </c>
      <c r="BC27" s="47">
        <v>15331</v>
      </c>
      <c r="BD27" s="47">
        <v>6566</v>
      </c>
      <c r="BE27" s="47">
        <v>13755</v>
      </c>
      <c r="BF27" s="47">
        <v>5922</v>
      </c>
      <c r="BG27" s="47">
        <v>7853</v>
      </c>
      <c r="BH27" s="47">
        <v>3345</v>
      </c>
      <c r="BI27" s="47">
        <v>15212</v>
      </c>
      <c r="BJ27" s="47">
        <v>6531</v>
      </c>
      <c r="BK27" s="47">
        <v>13665</v>
      </c>
      <c r="BL27" s="47">
        <v>5898</v>
      </c>
      <c r="BM27" s="47">
        <v>7799</v>
      </c>
      <c r="BN27" s="47">
        <v>3327</v>
      </c>
      <c r="BO27" s="201" t="s">
        <v>129</v>
      </c>
      <c r="BP27" s="46" t="s">
        <v>119</v>
      </c>
      <c r="BQ27" s="49">
        <v>156</v>
      </c>
      <c r="BR27" s="49">
        <v>1164</v>
      </c>
      <c r="BS27" s="49">
        <v>1809</v>
      </c>
      <c r="BT27" s="49">
        <v>2839</v>
      </c>
      <c r="BU27" s="49">
        <v>2</v>
      </c>
      <c r="BV27" s="50">
        <v>5970</v>
      </c>
      <c r="BW27" s="49">
        <v>1869</v>
      </c>
      <c r="BX27" s="49">
        <v>234</v>
      </c>
      <c r="BY27" s="50">
        <v>51</v>
      </c>
      <c r="BZ27" s="49">
        <v>24</v>
      </c>
      <c r="CA27" s="201" t="s">
        <v>129</v>
      </c>
      <c r="CB27" s="46" t="s">
        <v>119</v>
      </c>
      <c r="CC27" s="47">
        <v>108636</v>
      </c>
      <c r="CD27" s="47">
        <v>102148</v>
      </c>
      <c r="CE27" s="47">
        <v>51441</v>
      </c>
      <c r="CF27" s="47">
        <v>35126</v>
      </c>
      <c r="CG27" s="47">
        <v>56196</v>
      </c>
      <c r="CH27" s="47">
        <v>21335</v>
      </c>
      <c r="CI27" s="47">
        <v>2243</v>
      </c>
      <c r="CJ27" s="47">
        <v>19083</v>
      </c>
      <c r="CK27" s="47">
        <v>2092</v>
      </c>
      <c r="CL27" s="47">
        <v>7774</v>
      </c>
      <c r="CM27" s="47">
        <v>3740</v>
      </c>
      <c r="CN27" s="47">
        <v>1125</v>
      </c>
      <c r="CO27" s="47">
        <v>16231</v>
      </c>
      <c r="CP27" s="135"/>
      <c r="CQ27" s="138" t="s">
        <v>129</v>
      </c>
      <c r="CR27" s="138" t="s">
        <v>4197</v>
      </c>
      <c r="CS27" s="139">
        <v>94161</v>
      </c>
      <c r="CT27" s="141">
        <v>398300</v>
      </c>
    </row>
    <row r="28" spans="1:98">
      <c r="A28" s="201"/>
      <c r="B28" s="46" t="s">
        <v>120</v>
      </c>
      <c r="C28" s="47">
        <v>3322</v>
      </c>
      <c r="D28" s="47">
        <v>1662</v>
      </c>
      <c r="E28" s="47">
        <v>2699</v>
      </c>
      <c r="F28" s="47">
        <v>1263</v>
      </c>
      <c r="G28" s="47">
        <v>2481</v>
      </c>
      <c r="H28" s="47">
        <v>1183</v>
      </c>
      <c r="I28" s="47">
        <v>1953</v>
      </c>
      <c r="J28" s="47">
        <v>934</v>
      </c>
      <c r="K28" s="47">
        <v>1907</v>
      </c>
      <c r="L28" s="47">
        <v>961</v>
      </c>
      <c r="M28" s="48">
        <v>12362</v>
      </c>
      <c r="N28" s="48">
        <v>6003</v>
      </c>
      <c r="O28" s="201"/>
      <c r="P28" s="46" t="s">
        <v>120</v>
      </c>
      <c r="Q28" s="47">
        <v>970</v>
      </c>
      <c r="R28" s="47">
        <v>398</v>
      </c>
      <c r="S28" s="47">
        <v>921</v>
      </c>
      <c r="T28" s="47">
        <v>422</v>
      </c>
      <c r="U28" s="47">
        <v>789</v>
      </c>
      <c r="V28" s="47">
        <v>393</v>
      </c>
      <c r="W28" s="47">
        <v>426</v>
      </c>
      <c r="X28" s="47">
        <v>209</v>
      </c>
      <c r="Y28" s="47">
        <v>633</v>
      </c>
      <c r="Z28" s="47">
        <v>333</v>
      </c>
      <c r="AA28" s="48">
        <v>3739</v>
      </c>
      <c r="AB28" s="48">
        <v>1755</v>
      </c>
      <c r="AC28" s="201"/>
      <c r="AD28" s="46" t="s">
        <v>120</v>
      </c>
      <c r="AE28" s="47">
        <v>60</v>
      </c>
      <c r="AF28" s="47">
        <v>54</v>
      </c>
      <c r="AG28" s="47">
        <v>51</v>
      </c>
      <c r="AH28" s="47">
        <v>43</v>
      </c>
      <c r="AI28" s="47">
        <v>47</v>
      </c>
      <c r="AJ28" s="48">
        <v>255</v>
      </c>
      <c r="AK28" s="47">
        <v>177</v>
      </c>
      <c r="AL28" s="47">
        <v>121</v>
      </c>
      <c r="AM28" s="47">
        <v>25</v>
      </c>
      <c r="AN28" s="47">
        <v>7</v>
      </c>
      <c r="AO28" s="47">
        <v>23</v>
      </c>
      <c r="AP28" s="201"/>
      <c r="AQ28" s="46" t="s">
        <v>120</v>
      </c>
      <c r="AR28" s="47">
        <v>0</v>
      </c>
      <c r="AS28" s="47">
        <v>2139</v>
      </c>
      <c r="AT28" s="47">
        <v>405</v>
      </c>
      <c r="AU28" s="47">
        <v>25</v>
      </c>
      <c r="AV28" s="47">
        <v>0</v>
      </c>
      <c r="AW28" s="47">
        <v>113</v>
      </c>
      <c r="AX28" s="47">
        <v>195</v>
      </c>
      <c r="AY28" s="47">
        <v>151</v>
      </c>
      <c r="AZ28" s="47">
        <v>152</v>
      </c>
      <c r="BA28" s="201"/>
      <c r="BB28" s="46" t="s">
        <v>120</v>
      </c>
      <c r="BC28" s="47">
        <v>1574</v>
      </c>
      <c r="BD28" s="47">
        <v>798</v>
      </c>
      <c r="BE28" s="47">
        <v>1493</v>
      </c>
      <c r="BF28" s="47">
        <v>761</v>
      </c>
      <c r="BG28" s="47">
        <v>498</v>
      </c>
      <c r="BH28" s="47">
        <v>246</v>
      </c>
      <c r="BI28" s="47">
        <v>1550</v>
      </c>
      <c r="BJ28" s="47">
        <v>788</v>
      </c>
      <c r="BK28" s="47">
        <v>1472</v>
      </c>
      <c r="BL28" s="47">
        <v>752</v>
      </c>
      <c r="BM28" s="47">
        <v>519</v>
      </c>
      <c r="BN28" s="47">
        <v>255</v>
      </c>
      <c r="BO28" s="201"/>
      <c r="BP28" s="46" t="s">
        <v>120</v>
      </c>
      <c r="BQ28" s="49">
        <v>61</v>
      </c>
      <c r="BR28" s="49">
        <v>96</v>
      </c>
      <c r="BS28" s="49">
        <v>85</v>
      </c>
      <c r="BT28" s="49">
        <v>80</v>
      </c>
      <c r="BU28" s="49">
        <v>0</v>
      </c>
      <c r="BV28" s="50">
        <v>322</v>
      </c>
      <c r="BW28" s="49">
        <v>225</v>
      </c>
      <c r="BX28" s="49">
        <v>83</v>
      </c>
      <c r="BY28" s="50">
        <v>39</v>
      </c>
      <c r="BZ28" s="49">
        <v>19</v>
      </c>
      <c r="CA28" s="201"/>
      <c r="CB28" s="46" t="s">
        <v>120</v>
      </c>
      <c r="CC28" s="47">
        <v>6635</v>
      </c>
      <c r="CD28" s="47">
        <v>5477</v>
      </c>
      <c r="CE28" s="47">
        <v>1916</v>
      </c>
      <c r="CF28" s="47">
        <v>2247</v>
      </c>
      <c r="CG28" s="47">
        <v>3809</v>
      </c>
      <c r="CH28" s="47">
        <v>1484</v>
      </c>
      <c r="CI28" s="47">
        <v>96</v>
      </c>
      <c r="CJ28" s="47">
        <v>942</v>
      </c>
      <c r="CK28" s="47">
        <v>41</v>
      </c>
      <c r="CL28" s="47">
        <v>206</v>
      </c>
      <c r="CM28" s="47">
        <v>134</v>
      </c>
      <c r="CN28" s="47">
        <v>8</v>
      </c>
      <c r="CO28" s="47">
        <v>186</v>
      </c>
      <c r="CP28" s="135"/>
      <c r="CQ28" s="138" t="s">
        <v>129</v>
      </c>
      <c r="CR28" s="138" t="s">
        <v>4198</v>
      </c>
      <c r="CS28" s="139">
        <v>5593</v>
      </c>
      <c r="CT28" s="141">
        <v>22647</v>
      </c>
    </row>
    <row r="29" spans="1:98">
      <c r="A29" s="201"/>
      <c r="B29" s="34" t="s">
        <v>102</v>
      </c>
      <c r="C29" s="35">
        <v>106480</v>
      </c>
      <c r="D29" s="63">
        <v>52662</v>
      </c>
      <c r="E29" s="63">
        <v>62583</v>
      </c>
      <c r="F29" s="63">
        <v>30978</v>
      </c>
      <c r="G29" s="63">
        <v>46646</v>
      </c>
      <c r="H29" s="63">
        <v>22699</v>
      </c>
      <c r="I29" s="63">
        <v>30904</v>
      </c>
      <c r="J29" s="63">
        <v>14892</v>
      </c>
      <c r="K29" s="63">
        <v>21161</v>
      </c>
      <c r="L29" s="63">
        <v>9653</v>
      </c>
      <c r="M29" s="63">
        <v>267774</v>
      </c>
      <c r="N29" s="63">
        <v>130884</v>
      </c>
      <c r="O29" s="201"/>
      <c r="P29" s="64" t="s">
        <v>102</v>
      </c>
      <c r="Q29" s="63">
        <v>27361</v>
      </c>
      <c r="R29" s="63">
        <v>13116</v>
      </c>
      <c r="S29" s="63">
        <v>14829</v>
      </c>
      <c r="T29" s="63">
        <v>7138</v>
      </c>
      <c r="U29" s="63">
        <v>10759</v>
      </c>
      <c r="V29" s="63">
        <v>5203</v>
      </c>
      <c r="W29" s="63">
        <v>5611</v>
      </c>
      <c r="X29" s="63">
        <v>2667</v>
      </c>
      <c r="Y29" s="63">
        <v>4732</v>
      </c>
      <c r="Z29" s="63">
        <v>2147</v>
      </c>
      <c r="AA29" s="63">
        <v>63292</v>
      </c>
      <c r="AB29" s="63">
        <v>30271</v>
      </c>
      <c r="AC29" s="201"/>
      <c r="AD29" s="64" t="s">
        <v>102</v>
      </c>
      <c r="AE29" s="63">
        <v>1902</v>
      </c>
      <c r="AF29" s="63">
        <v>1638</v>
      </c>
      <c r="AG29" s="63">
        <v>1525</v>
      </c>
      <c r="AH29" s="63">
        <v>1314</v>
      </c>
      <c r="AI29" s="63">
        <v>1149</v>
      </c>
      <c r="AJ29" s="63">
        <v>7528</v>
      </c>
      <c r="AK29" s="63">
        <v>4801</v>
      </c>
      <c r="AL29" s="63">
        <v>2267</v>
      </c>
      <c r="AM29" s="63">
        <v>25</v>
      </c>
      <c r="AN29" s="63">
        <v>189</v>
      </c>
      <c r="AO29" s="63">
        <v>1434</v>
      </c>
      <c r="AP29" s="201"/>
      <c r="AQ29" s="64" t="s">
        <v>102</v>
      </c>
      <c r="AR29" s="63">
        <v>307</v>
      </c>
      <c r="AS29" s="63">
        <v>28325</v>
      </c>
      <c r="AT29" s="63">
        <v>8962</v>
      </c>
      <c r="AU29" s="63">
        <v>3019</v>
      </c>
      <c r="AV29" s="63">
        <v>767</v>
      </c>
      <c r="AW29" s="63">
        <v>1390</v>
      </c>
      <c r="AX29" s="63">
        <v>4917</v>
      </c>
      <c r="AY29" s="63">
        <v>2447</v>
      </c>
      <c r="AZ29" s="63">
        <v>2293</v>
      </c>
      <c r="BA29" s="201"/>
      <c r="BB29" s="64" t="s">
        <v>102</v>
      </c>
      <c r="BC29" s="63">
        <v>16905</v>
      </c>
      <c r="BD29" s="63">
        <v>7364</v>
      </c>
      <c r="BE29" s="63">
        <v>15248</v>
      </c>
      <c r="BF29" s="63">
        <v>6683</v>
      </c>
      <c r="BG29" s="63">
        <v>8351</v>
      </c>
      <c r="BH29" s="63">
        <v>3591</v>
      </c>
      <c r="BI29" s="63">
        <v>16762</v>
      </c>
      <c r="BJ29" s="63">
        <v>7319</v>
      </c>
      <c r="BK29" s="63">
        <v>15137</v>
      </c>
      <c r="BL29" s="63">
        <v>6650</v>
      </c>
      <c r="BM29" s="63">
        <v>8318</v>
      </c>
      <c r="BN29" s="63">
        <v>3582</v>
      </c>
      <c r="BO29" s="201"/>
      <c r="BP29" s="64" t="s">
        <v>102</v>
      </c>
      <c r="BQ29" s="63">
        <v>217</v>
      </c>
      <c r="BR29" s="63">
        <v>1260</v>
      </c>
      <c r="BS29" s="63">
        <v>1894</v>
      </c>
      <c r="BT29" s="63">
        <v>2919</v>
      </c>
      <c r="BU29" s="63">
        <v>2</v>
      </c>
      <c r="BV29" s="63">
        <v>6292</v>
      </c>
      <c r="BW29" s="63">
        <v>2094</v>
      </c>
      <c r="BX29" s="63">
        <v>317</v>
      </c>
      <c r="BY29" s="63">
        <v>90</v>
      </c>
      <c r="BZ29" s="63">
        <v>43</v>
      </c>
      <c r="CA29" s="201"/>
      <c r="CB29" s="64" t="s">
        <v>102</v>
      </c>
      <c r="CC29" s="63">
        <v>115271</v>
      </c>
      <c r="CD29" s="63">
        <v>107625</v>
      </c>
      <c r="CE29" s="63">
        <v>53357</v>
      </c>
      <c r="CF29" s="63">
        <v>37373</v>
      </c>
      <c r="CG29" s="63">
        <v>60005</v>
      </c>
      <c r="CH29" s="63">
        <v>22819</v>
      </c>
      <c r="CI29" s="63">
        <v>2339</v>
      </c>
      <c r="CJ29" s="63">
        <v>20025</v>
      </c>
      <c r="CK29" s="63">
        <v>2133</v>
      </c>
      <c r="CL29" s="63">
        <v>7980</v>
      </c>
      <c r="CM29" s="63">
        <v>3874</v>
      </c>
      <c r="CN29" s="63">
        <v>1133</v>
      </c>
      <c r="CO29" s="63">
        <v>16417</v>
      </c>
      <c r="CP29" s="135"/>
      <c r="CQ29" s="138" t="s">
        <v>129</v>
      </c>
      <c r="CR29" s="138" t="s">
        <v>4199</v>
      </c>
      <c r="CS29" s="139">
        <v>99754</v>
      </c>
      <c r="CT29" s="141">
        <v>420947</v>
      </c>
    </row>
    <row r="30" spans="1:98">
      <c r="A30" s="201" t="s">
        <v>130</v>
      </c>
      <c r="B30" s="46" t="s">
        <v>119</v>
      </c>
      <c r="C30" s="47">
        <v>106691</v>
      </c>
      <c r="D30" s="47">
        <v>52926</v>
      </c>
      <c r="E30" s="47">
        <v>59598</v>
      </c>
      <c r="F30" s="47">
        <v>29346</v>
      </c>
      <c r="G30" s="47">
        <v>44054</v>
      </c>
      <c r="H30" s="47">
        <v>21953</v>
      </c>
      <c r="I30" s="47">
        <v>27183</v>
      </c>
      <c r="J30" s="47">
        <v>13643</v>
      </c>
      <c r="K30" s="47">
        <v>21203</v>
      </c>
      <c r="L30" s="47">
        <v>10760</v>
      </c>
      <c r="M30" s="48">
        <v>258729</v>
      </c>
      <c r="N30" s="48">
        <v>128628</v>
      </c>
      <c r="O30" s="201" t="s">
        <v>130</v>
      </c>
      <c r="P30" s="46" t="s">
        <v>119</v>
      </c>
      <c r="Q30" s="47">
        <v>27440</v>
      </c>
      <c r="R30" s="47">
        <v>13337</v>
      </c>
      <c r="S30" s="47">
        <v>17179</v>
      </c>
      <c r="T30" s="47">
        <v>8245</v>
      </c>
      <c r="U30" s="47">
        <v>12927</v>
      </c>
      <c r="V30" s="47">
        <v>6321</v>
      </c>
      <c r="W30" s="47">
        <v>6023</v>
      </c>
      <c r="X30" s="47">
        <v>2946</v>
      </c>
      <c r="Y30" s="47">
        <v>5733</v>
      </c>
      <c r="Z30" s="47">
        <v>2866</v>
      </c>
      <c r="AA30" s="48">
        <v>69302</v>
      </c>
      <c r="AB30" s="48">
        <v>33715</v>
      </c>
      <c r="AC30" s="201" t="s">
        <v>130</v>
      </c>
      <c r="AD30" s="46" t="s">
        <v>119</v>
      </c>
      <c r="AE30" s="47">
        <v>2008</v>
      </c>
      <c r="AF30" s="47">
        <v>1821</v>
      </c>
      <c r="AG30" s="47">
        <v>1726</v>
      </c>
      <c r="AH30" s="47">
        <v>1286</v>
      </c>
      <c r="AI30" s="47">
        <v>1171</v>
      </c>
      <c r="AJ30" s="48">
        <v>8012</v>
      </c>
      <c r="AK30" s="47">
        <v>5868</v>
      </c>
      <c r="AL30" s="47">
        <v>2024</v>
      </c>
      <c r="AM30" s="47">
        <v>40</v>
      </c>
      <c r="AN30" s="47">
        <v>159</v>
      </c>
      <c r="AO30" s="47">
        <v>1703</v>
      </c>
      <c r="AP30" s="201" t="s">
        <v>130</v>
      </c>
      <c r="AQ30" s="46" t="s">
        <v>119</v>
      </c>
      <c r="AR30" s="47">
        <v>375</v>
      </c>
      <c r="AS30" s="47">
        <v>43869</v>
      </c>
      <c r="AT30" s="47">
        <v>10258</v>
      </c>
      <c r="AU30" s="47">
        <v>4500</v>
      </c>
      <c r="AV30" s="47">
        <v>795</v>
      </c>
      <c r="AW30" s="47">
        <v>2501</v>
      </c>
      <c r="AX30" s="47">
        <v>7327</v>
      </c>
      <c r="AY30" s="47">
        <v>4775</v>
      </c>
      <c r="AZ30" s="47">
        <v>4638</v>
      </c>
      <c r="BA30" s="201" t="s">
        <v>130</v>
      </c>
      <c r="BB30" s="46" t="s">
        <v>119</v>
      </c>
      <c r="BC30" s="47">
        <v>17551</v>
      </c>
      <c r="BD30" s="47">
        <v>9076</v>
      </c>
      <c r="BE30" s="47">
        <v>15132</v>
      </c>
      <c r="BF30" s="47">
        <v>7857</v>
      </c>
      <c r="BG30" s="47">
        <v>6602</v>
      </c>
      <c r="BH30" s="47">
        <v>3578</v>
      </c>
      <c r="BI30" s="47">
        <v>17014</v>
      </c>
      <c r="BJ30" s="47">
        <v>8894</v>
      </c>
      <c r="BK30" s="47">
        <v>14714</v>
      </c>
      <c r="BL30" s="47">
        <v>7723</v>
      </c>
      <c r="BM30" s="47">
        <v>6397</v>
      </c>
      <c r="BN30" s="47">
        <v>3484</v>
      </c>
      <c r="BO30" s="201" t="s">
        <v>130</v>
      </c>
      <c r="BP30" s="46" t="s">
        <v>119</v>
      </c>
      <c r="BQ30" s="49">
        <v>431</v>
      </c>
      <c r="BR30" s="49">
        <v>1629</v>
      </c>
      <c r="BS30" s="49">
        <v>1900</v>
      </c>
      <c r="BT30" s="49">
        <v>1832</v>
      </c>
      <c r="BU30" s="49">
        <v>11</v>
      </c>
      <c r="BV30" s="50">
        <v>5803</v>
      </c>
      <c r="BW30" s="49">
        <v>2701</v>
      </c>
      <c r="BX30" s="49">
        <v>1073</v>
      </c>
      <c r="BY30" s="50">
        <v>71</v>
      </c>
      <c r="BZ30" s="49">
        <v>42</v>
      </c>
      <c r="CA30" s="201" t="s">
        <v>130</v>
      </c>
      <c r="CB30" s="46" t="s">
        <v>119</v>
      </c>
      <c r="CC30" s="47">
        <v>179818</v>
      </c>
      <c r="CD30" s="47">
        <v>130369</v>
      </c>
      <c r="CE30" s="47">
        <v>39326</v>
      </c>
      <c r="CF30" s="47">
        <v>51847</v>
      </c>
      <c r="CG30" s="47">
        <v>73556</v>
      </c>
      <c r="CH30" s="47">
        <v>41000</v>
      </c>
      <c r="CI30" s="47">
        <v>3273</v>
      </c>
      <c r="CJ30" s="47">
        <v>31589</v>
      </c>
      <c r="CK30" s="47">
        <v>2325</v>
      </c>
      <c r="CL30" s="47">
        <v>7845</v>
      </c>
      <c r="CM30" s="47">
        <v>8143</v>
      </c>
      <c r="CN30" s="47">
        <v>481</v>
      </c>
      <c r="CO30" s="47">
        <v>39511</v>
      </c>
      <c r="CP30" s="135"/>
      <c r="CQ30" s="138" t="s">
        <v>130</v>
      </c>
      <c r="CR30" s="138" t="s">
        <v>4200</v>
      </c>
      <c r="CS30" s="139">
        <v>140862</v>
      </c>
      <c r="CT30" s="141">
        <v>553103</v>
      </c>
    </row>
    <row r="31" spans="1:98">
      <c r="A31" s="201"/>
      <c r="B31" s="46" t="s">
        <v>120</v>
      </c>
      <c r="C31" s="47">
        <v>7465</v>
      </c>
      <c r="D31" s="47">
        <v>3627</v>
      </c>
      <c r="E31" s="47">
        <v>6262</v>
      </c>
      <c r="F31" s="47">
        <v>2983</v>
      </c>
      <c r="G31" s="47">
        <v>5936</v>
      </c>
      <c r="H31" s="47">
        <v>2969</v>
      </c>
      <c r="I31" s="47">
        <v>5389</v>
      </c>
      <c r="J31" s="47">
        <v>2621</v>
      </c>
      <c r="K31" s="47">
        <v>5458</v>
      </c>
      <c r="L31" s="47">
        <v>2777</v>
      </c>
      <c r="M31" s="48">
        <v>30510</v>
      </c>
      <c r="N31" s="48">
        <v>14977</v>
      </c>
      <c r="O31" s="201"/>
      <c r="P31" s="46" t="s">
        <v>120</v>
      </c>
      <c r="Q31" s="47">
        <v>1035</v>
      </c>
      <c r="R31" s="47">
        <v>481</v>
      </c>
      <c r="S31" s="47">
        <v>704</v>
      </c>
      <c r="T31" s="47">
        <v>310</v>
      </c>
      <c r="U31" s="47">
        <v>751</v>
      </c>
      <c r="V31" s="47">
        <v>350</v>
      </c>
      <c r="W31" s="47">
        <v>454</v>
      </c>
      <c r="X31" s="47">
        <v>245</v>
      </c>
      <c r="Y31" s="47">
        <v>743</v>
      </c>
      <c r="Z31" s="47">
        <v>365</v>
      </c>
      <c r="AA31" s="48">
        <v>3687</v>
      </c>
      <c r="AB31" s="48">
        <v>1751</v>
      </c>
      <c r="AC31" s="201"/>
      <c r="AD31" s="46" t="s">
        <v>120</v>
      </c>
      <c r="AE31" s="47">
        <v>144</v>
      </c>
      <c r="AF31" s="47">
        <v>133</v>
      </c>
      <c r="AG31" s="47">
        <v>128</v>
      </c>
      <c r="AH31" s="47">
        <v>122</v>
      </c>
      <c r="AI31" s="47">
        <v>124</v>
      </c>
      <c r="AJ31" s="48">
        <v>651</v>
      </c>
      <c r="AK31" s="47">
        <v>463</v>
      </c>
      <c r="AL31" s="47">
        <v>202</v>
      </c>
      <c r="AM31" s="47">
        <v>63</v>
      </c>
      <c r="AN31" s="47">
        <v>5</v>
      </c>
      <c r="AO31" s="47">
        <v>77</v>
      </c>
      <c r="AP31" s="201"/>
      <c r="AQ31" s="46" t="s">
        <v>120</v>
      </c>
      <c r="AR31" s="47">
        <v>28</v>
      </c>
      <c r="AS31" s="47">
        <v>7192</v>
      </c>
      <c r="AT31" s="47">
        <v>69</v>
      </c>
      <c r="AU31" s="47">
        <v>52</v>
      </c>
      <c r="AV31" s="47">
        <v>0</v>
      </c>
      <c r="AW31" s="47">
        <v>385</v>
      </c>
      <c r="AX31" s="47">
        <v>625</v>
      </c>
      <c r="AY31" s="47">
        <v>502</v>
      </c>
      <c r="AZ31" s="47">
        <v>465</v>
      </c>
      <c r="BA31" s="201"/>
      <c r="BB31" s="46" t="s">
        <v>120</v>
      </c>
      <c r="BC31" s="47">
        <v>4524</v>
      </c>
      <c r="BD31" s="47">
        <v>2297</v>
      </c>
      <c r="BE31" s="47">
        <v>4264</v>
      </c>
      <c r="BF31" s="47">
        <v>2170</v>
      </c>
      <c r="BG31" s="47">
        <v>2988</v>
      </c>
      <c r="BH31" s="47">
        <v>1555</v>
      </c>
      <c r="BI31" s="47">
        <v>4460</v>
      </c>
      <c r="BJ31" s="47">
        <v>2283</v>
      </c>
      <c r="BK31" s="47">
        <v>4209</v>
      </c>
      <c r="BL31" s="47">
        <v>2159</v>
      </c>
      <c r="BM31" s="47">
        <v>1788</v>
      </c>
      <c r="BN31" s="47">
        <v>937</v>
      </c>
      <c r="BO31" s="201"/>
      <c r="BP31" s="46" t="s">
        <v>120</v>
      </c>
      <c r="BQ31" s="49">
        <v>131</v>
      </c>
      <c r="BR31" s="49">
        <v>285</v>
      </c>
      <c r="BS31" s="49">
        <v>73</v>
      </c>
      <c r="BT31" s="49">
        <v>137</v>
      </c>
      <c r="BU31" s="49">
        <v>7</v>
      </c>
      <c r="BV31" s="50">
        <v>633</v>
      </c>
      <c r="BW31" s="49">
        <v>514</v>
      </c>
      <c r="BX31" s="49">
        <v>320</v>
      </c>
      <c r="BY31" s="50">
        <v>104</v>
      </c>
      <c r="BZ31" s="49">
        <v>78</v>
      </c>
      <c r="CA31" s="201"/>
      <c r="CB31" s="46" t="s">
        <v>120</v>
      </c>
      <c r="CC31" s="47">
        <v>20858</v>
      </c>
      <c r="CD31" s="47">
        <v>11187</v>
      </c>
      <c r="CE31" s="47">
        <v>4359</v>
      </c>
      <c r="CF31" s="47">
        <v>8843</v>
      </c>
      <c r="CG31" s="47">
        <v>13181</v>
      </c>
      <c r="CH31" s="47">
        <v>7415</v>
      </c>
      <c r="CI31" s="47">
        <v>278</v>
      </c>
      <c r="CJ31" s="47">
        <v>6385</v>
      </c>
      <c r="CK31" s="47">
        <v>111</v>
      </c>
      <c r="CL31" s="47">
        <v>791</v>
      </c>
      <c r="CM31" s="47">
        <v>775</v>
      </c>
      <c r="CN31" s="47">
        <v>347</v>
      </c>
      <c r="CO31" s="47">
        <v>7732</v>
      </c>
      <c r="CP31" s="135"/>
      <c r="CQ31" s="138" t="s">
        <v>130</v>
      </c>
      <c r="CR31" s="138" t="s">
        <v>4201</v>
      </c>
      <c r="CS31" s="139">
        <v>14827</v>
      </c>
      <c r="CT31" s="141">
        <v>72617</v>
      </c>
    </row>
    <row r="32" spans="1:98">
      <c r="A32" s="201"/>
      <c r="B32" s="34" t="s">
        <v>102</v>
      </c>
      <c r="C32" s="35">
        <v>114156</v>
      </c>
      <c r="D32" s="63">
        <v>56553</v>
      </c>
      <c r="E32" s="63">
        <v>65860</v>
      </c>
      <c r="F32" s="63">
        <v>32329</v>
      </c>
      <c r="G32" s="63">
        <v>49990</v>
      </c>
      <c r="H32" s="63">
        <v>24922</v>
      </c>
      <c r="I32" s="63">
        <v>32572</v>
      </c>
      <c r="J32" s="63">
        <v>16264</v>
      </c>
      <c r="K32" s="63">
        <v>26661</v>
      </c>
      <c r="L32" s="63">
        <v>13537</v>
      </c>
      <c r="M32" s="63">
        <v>289239</v>
      </c>
      <c r="N32" s="63">
        <v>143605</v>
      </c>
      <c r="O32" s="201"/>
      <c r="P32" s="64" t="s">
        <v>102</v>
      </c>
      <c r="Q32" s="63">
        <v>28475</v>
      </c>
      <c r="R32" s="63">
        <v>13818</v>
      </c>
      <c r="S32" s="63">
        <v>17883</v>
      </c>
      <c r="T32" s="63">
        <v>8555</v>
      </c>
      <c r="U32" s="63">
        <v>13678</v>
      </c>
      <c r="V32" s="63">
        <v>6671</v>
      </c>
      <c r="W32" s="63">
        <v>6477</v>
      </c>
      <c r="X32" s="63">
        <v>3191</v>
      </c>
      <c r="Y32" s="63">
        <v>6476</v>
      </c>
      <c r="Z32" s="63">
        <v>3231</v>
      </c>
      <c r="AA32" s="63">
        <v>72989</v>
      </c>
      <c r="AB32" s="63">
        <v>35466</v>
      </c>
      <c r="AC32" s="201"/>
      <c r="AD32" s="64" t="s">
        <v>102</v>
      </c>
      <c r="AE32" s="63">
        <v>2152</v>
      </c>
      <c r="AF32" s="63">
        <v>1954</v>
      </c>
      <c r="AG32" s="63">
        <v>1854</v>
      </c>
      <c r="AH32" s="63">
        <v>1408</v>
      </c>
      <c r="AI32" s="63">
        <v>1295</v>
      </c>
      <c r="AJ32" s="63">
        <v>8663</v>
      </c>
      <c r="AK32" s="63">
        <v>6331</v>
      </c>
      <c r="AL32" s="63">
        <v>2226</v>
      </c>
      <c r="AM32" s="63">
        <v>103</v>
      </c>
      <c r="AN32" s="63">
        <v>164</v>
      </c>
      <c r="AO32" s="63">
        <v>1780</v>
      </c>
      <c r="AP32" s="201"/>
      <c r="AQ32" s="64" t="s">
        <v>102</v>
      </c>
      <c r="AR32" s="63">
        <v>403</v>
      </c>
      <c r="AS32" s="63">
        <v>51061</v>
      </c>
      <c r="AT32" s="63">
        <v>10327</v>
      </c>
      <c r="AU32" s="63">
        <v>4552</v>
      </c>
      <c r="AV32" s="63">
        <v>795</v>
      </c>
      <c r="AW32" s="63">
        <v>2886</v>
      </c>
      <c r="AX32" s="63">
        <v>7952</v>
      </c>
      <c r="AY32" s="63">
        <v>5277</v>
      </c>
      <c r="AZ32" s="63">
        <v>5103</v>
      </c>
      <c r="BA32" s="201"/>
      <c r="BB32" s="64" t="s">
        <v>102</v>
      </c>
      <c r="BC32" s="63">
        <v>22075</v>
      </c>
      <c r="BD32" s="63">
        <v>11373</v>
      </c>
      <c r="BE32" s="63">
        <v>19396</v>
      </c>
      <c r="BF32" s="63">
        <v>10027</v>
      </c>
      <c r="BG32" s="63">
        <v>9590</v>
      </c>
      <c r="BH32" s="63">
        <v>5133</v>
      </c>
      <c r="BI32" s="63">
        <v>21474</v>
      </c>
      <c r="BJ32" s="63">
        <v>11177</v>
      </c>
      <c r="BK32" s="63">
        <v>18923</v>
      </c>
      <c r="BL32" s="63">
        <v>9882</v>
      </c>
      <c r="BM32" s="63">
        <v>8185</v>
      </c>
      <c r="BN32" s="63">
        <v>4421</v>
      </c>
      <c r="BO32" s="201"/>
      <c r="BP32" s="64" t="s">
        <v>102</v>
      </c>
      <c r="BQ32" s="63">
        <v>562</v>
      </c>
      <c r="BR32" s="63">
        <v>1914</v>
      </c>
      <c r="BS32" s="63">
        <v>1973</v>
      </c>
      <c r="BT32" s="63">
        <v>1969</v>
      </c>
      <c r="BU32" s="63">
        <v>18</v>
      </c>
      <c r="BV32" s="63">
        <v>6436</v>
      </c>
      <c r="BW32" s="63">
        <v>3215</v>
      </c>
      <c r="BX32" s="63">
        <v>1393</v>
      </c>
      <c r="BY32" s="63">
        <v>175</v>
      </c>
      <c r="BZ32" s="63">
        <v>120</v>
      </c>
      <c r="CA32" s="201"/>
      <c r="CB32" s="64" t="s">
        <v>102</v>
      </c>
      <c r="CC32" s="63">
        <v>200676</v>
      </c>
      <c r="CD32" s="63">
        <v>141556</v>
      </c>
      <c r="CE32" s="63">
        <v>43685</v>
      </c>
      <c r="CF32" s="63">
        <v>60690</v>
      </c>
      <c r="CG32" s="63">
        <v>86737</v>
      </c>
      <c r="CH32" s="63">
        <v>48415</v>
      </c>
      <c r="CI32" s="63">
        <v>3551</v>
      </c>
      <c r="CJ32" s="63">
        <v>37974</v>
      </c>
      <c r="CK32" s="63">
        <v>2436</v>
      </c>
      <c r="CL32" s="63">
        <v>8636</v>
      </c>
      <c r="CM32" s="63">
        <v>8918</v>
      </c>
      <c r="CN32" s="63">
        <v>828</v>
      </c>
      <c r="CO32" s="63">
        <v>47243</v>
      </c>
      <c r="CP32" s="135"/>
      <c r="CQ32" s="138" t="s">
        <v>130</v>
      </c>
      <c r="CR32" s="138" t="s">
        <v>4202</v>
      </c>
      <c r="CS32" s="139">
        <v>155689</v>
      </c>
      <c r="CT32" s="141">
        <v>625720</v>
      </c>
    </row>
    <row r="33" spans="1:98">
      <c r="A33" s="201" t="s">
        <v>131</v>
      </c>
      <c r="B33" s="46" t="s">
        <v>119</v>
      </c>
      <c r="C33" s="47">
        <v>25983</v>
      </c>
      <c r="D33" s="47">
        <v>12964</v>
      </c>
      <c r="E33" s="47">
        <v>14599</v>
      </c>
      <c r="F33" s="47">
        <v>7158</v>
      </c>
      <c r="G33" s="47">
        <v>11230</v>
      </c>
      <c r="H33" s="47">
        <v>5682</v>
      </c>
      <c r="I33" s="47">
        <v>7725</v>
      </c>
      <c r="J33" s="47">
        <v>3955</v>
      </c>
      <c r="K33" s="47">
        <v>4666</v>
      </c>
      <c r="L33" s="47">
        <v>2452</v>
      </c>
      <c r="M33" s="48">
        <v>64203</v>
      </c>
      <c r="N33" s="48">
        <v>32211</v>
      </c>
      <c r="O33" s="201" t="s">
        <v>131</v>
      </c>
      <c r="P33" s="46" t="s">
        <v>119</v>
      </c>
      <c r="Q33" s="47">
        <v>3916</v>
      </c>
      <c r="R33" s="47">
        <v>1775</v>
      </c>
      <c r="S33" s="47">
        <v>2597</v>
      </c>
      <c r="T33" s="47">
        <v>1299</v>
      </c>
      <c r="U33" s="47">
        <v>2140</v>
      </c>
      <c r="V33" s="47">
        <v>1060</v>
      </c>
      <c r="W33" s="47">
        <v>1198</v>
      </c>
      <c r="X33" s="47">
        <v>609</v>
      </c>
      <c r="Y33" s="47">
        <v>590</v>
      </c>
      <c r="Z33" s="47">
        <v>251</v>
      </c>
      <c r="AA33" s="48">
        <v>10441</v>
      </c>
      <c r="AB33" s="48">
        <v>4994</v>
      </c>
      <c r="AC33" s="201" t="s">
        <v>131</v>
      </c>
      <c r="AD33" s="46" t="s">
        <v>119</v>
      </c>
      <c r="AE33" s="47">
        <v>584</v>
      </c>
      <c r="AF33" s="47">
        <v>533</v>
      </c>
      <c r="AG33" s="47">
        <v>492</v>
      </c>
      <c r="AH33" s="47">
        <v>423</v>
      </c>
      <c r="AI33" s="47">
        <v>356</v>
      </c>
      <c r="AJ33" s="48">
        <v>2388</v>
      </c>
      <c r="AK33" s="47">
        <v>1159</v>
      </c>
      <c r="AL33" s="47">
        <v>609</v>
      </c>
      <c r="AM33" s="47">
        <v>0</v>
      </c>
      <c r="AN33" s="47">
        <v>70</v>
      </c>
      <c r="AO33" s="47">
        <v>498</v>
      </c>
      <c r="AP33" s="201" t="s">
        <v>131</v>
      </c>
      <c r="AQ33" s="46" t="s">
        <v>119</v>
      </c>
      <c r="AR33" s="47">
        <v>25</v>
      </c>
      <c r="AS33" s="47">
        <v>8029</v>
      </c>
      <c r="AT33" s="47">
        <v>2281</v>
      </c>
      <c r="AU33" s="47">
        <v>793</v>
      </c>
      <c r="AV33" s="47">
        <v>158</v>
      </c>
      <c r="AW33" s="47">
        <v>483</v>
      </c>
      <c r="AX33" s="47">
        <v>1298</v>
      </c>
      <c r="AY33" s="47">
        <v>980</v>
      </c>
      <c r="AZ33" s="47">
        <v>949</v>
      </c>
      <c r="BA33" s="201" t="s">
        <v>131</v>
      </c>
      <c r="BB33" s="46" t="s">
        <v>119</v>
      </c>
      <c r="BC33" s="47">
        <v>3518</v>
      </c>
      <c r="BD33" s="47">
        <v>1861</v>
      </c>
      <c r="BE33" s="47">
        <v>3115</v>
      </c>
      <c r="BF33" s="47">
        <v>1655</v>
      </c>
      <c r="BG33" s="47">
        <v>2166</v>
      </c>
      <c r="BH33" s="47">
        <v>1169</v>
      </c>
      <c r="BI33" s="47">
        <v>3536</v>
      </c>
      <c r="BJ33" s="47">
        <v>1872</v>
      </c>
      <c r="BK33" s="47">
        <v>3119</v>
      </c>
      <c r="BL33" s="47">
        <v>1659</v>
      </c>
      <c r="BM33" s="47">
        <v>2015</v>
      </c>
      <c r="BN33" s="47">
        <v>1089</v>
      </c>
      <c r="BO33" s="201" t="s">
        <v>131</v>
      </c>
      <c r="BP33" s="46" t="s">
        <v>119</v>
      </c>
      <c r="BQ33" s="49">
        <v>63</v>
      </c>
      <c r="BR33" s="49">
        <v>606</v>
      </c>
      <c r="BS33" s="49">
        <v>226</v>
      </c>
      <c r="BT33" s="49">
        <v>324</v>
      </c>
      <c r="BU33" s="49">
        <v>391</v>
      </c>
      <c r="BV33" s="50">
        <v>1610</v>
      </c>
      <c r="BW33" s="49">
        <v>735</v>
      </c>
      <c r="BX33" s="49">
        <v>253</v>
      </c>
      <c r="BY33" s="50">
        <v>27</v>
      </c>
      <c r="BZ33" s="49">
        <v>11</v>
      </c>
      <c r="CA33" s="201" t="s">
        <v>131</v>
      </c>
      <c r="CB33" s="46" t="s">
        <v>119</v>
      </c>
      <c r="CC33" s="47">
        <v>27170</v>
      </c>
      <c r="CD33" s="47">
        <v>19040</v>
      </c>
      <c r="CE33" s="47">
        <v>9628</v>
      </c>
      <c r="CF33" s="47">
        <v>9283</v>
      </c>
      <c r="CG33" s="47">
        <v>14979</v>
      </c>
      <c r="CH33" s="47">
        <v>5790</v>
      </c>
      <c r="CI33" s="47">
        <v>770</v>
      </c>
      <c r="CJ33" s="47">
        <v>4679</v>
      </c>
      <c r="CK33" s="47">
        <v>1067</v>
      </c>
      <c r="CL33" s="47">
        <v>3308</v>
      </c>
      <c r="CM33" s="47">
        <v>1629</v>
      </c>
      <c r="CN33" s="47">
        <v>179</v>
      </c>
      <c r="CO33" s="47">
        <v>14037</v>
      </c>
      <c r="CP33" s="135"/>
      <c r="CQ33" s="138" t="s">
        <v>131</v>
      </c>
      <c r="CR33" s="138" t="s">
        <v>4203</v>
      </c>
      <c r="CS33" s="139">
        <v>26888</v>
      </c>
      <c r="CT33" s="141">
        <v>92406</v>
      </c>
    </row>
    <row r="34" spans="1:98">
      <c r="A34" s="201"/>
      <c r="B34" s="46" t="s">
        <v>120</v>
      </c>
      <c r="C34" s="47">
        <v>2227</v>
      </c>
      <c r="D34" s="47">
        <v>1116</v>
      </c>
      <c r="E34" s="47">
        <v>1594</v>
      </c>
      <c r="F34" s="47">
        <v>822</v>
      </c>
      <c r="G34" s="47">
        <v>1414</v>
      </c>
      <c r="H34" s="47">
        <v>687</v>
      </c>
      <c r="I34" s="47">
        <v>933</v>
      </c>
      <c r="J34" s="47">
        <v>469</v>
      </c>
      <c r="K34" s="47">
        <v>635</v>
      </c>
      <c r="L34" s="47">
        <v>320</v>
      </c>
      <c r="M34" s="48">
        <v>6803</v>
      </c>
      <c r="N34" s="48">
        <v>3414</v>
      </c>
      <c r="O34" s="201"/>
      <c r="P34" s="46" t="s">
        <v>120</v>
      </c>
      <c r="Q34" s="47">
        <v>530</v>
      </c>
      <c r="R34" s="47">
        <v>236</v>
      </c>
      <c r="S34" s="47">
        <v>229</v>
      </c>
      <c r="T34" s="47">
        <v>135</v>
      </c>
      <c r="U34" s="47">
        <v>324</v>
      </c>
      <c r="V34" s="47">
        <v>166</v>
      </c>
      <c r="W34" s="47">
        <v>189</v>
      </c>
      <c r="X34" s="47">
        <v>104</v>
      </c>
      <c r="Y34" s="47">
        <v>159</v>
      </c>
      <c r="Z34" s="47">
        <v>82</v>
      </c>
      <c r="AA34" s="48">
        <v>1431</v>
      </c>
      <c r="AB34" s="48">
        <v>723</v>
      </c>
      <c r="AC34" s="201"/>
      <c r="AD34" s="46" t="s">
        <v>120</v>
      </c>
      <c r="AE34" s="47">
        <v>46</v>
      </c>
      <c r="AF34" s="47">
        <v>43</v>
      </c>
      <c r="AG34" s="47">
        <v>42</v>
      </c>
      <c r="AH34" s="47">
        <v>39</v>
      </c>
      <c r="AI34" s="47">
        <v>27</v>
      </c>
      <c r="AJ34" s="48">
        <v>197</v>
      </c>
      <c r="AK34" s="47">
        <v>122</v>
      </c>
      <c r="AL34" s="47">
        <v>70</v>
      </c>
      <c r="AM34" s="47">
        <v>16</v>
      </c>
      <c r="AN34" s="47">
        <v>2</v>
      </c>
      <c r="AO34" s="47">
        <v>33</v>
      </c>
      <c r="AP34" s="201"/>
      <c r="AQ34" s="46" t="s">
        <v>120</v>
      </c>
      <c r="AR34" s="47">
        <v>1</v>
      </c>
      <c r="AS34" s="47">
        <v>1690</v>
      </c>
      <c r="AT34" s="47">
        <v>67</v>
      </c>
      <c r="AU34" s="47">
        <v>46</v>
      </c>
      <c r="AV34" s="47">
        <v>0</v>
      </c>
      <c r="AW34" s="47">
        <v>85</v>
      </c>
      <c r="AX34" s="47">
        <v>142</v>
      </c>
      <c r="AY34" s="47">
        <v>142</v>
      </c>
      <c r="AZ34" s="47">
        <v>120</v>
      </c>
      <c r="BA34" s="201"/>
      <c r="BB34" s="46" t="s">
        <v>120</v>
      </c>
      <c r="BC34" s="47">
        <v>600</v>
      </c>
      <c r="BD34" s="47">
        <v>305</v>
      </c>
      <c r="BE34" s="47">
        <v>568</v>
      </c>
      <c r="BF34" s="47">
        <v>286</v>
      </c>
      <c r="BG34" s="47">
        <v>327</v>
      </c>
      <c r="BH34" s="47">
        <v>180</v>
      </c>
      <c r="BI34" s="47">
        <v>592</v>
      </c>
      <c r="BJ34" s="47">
        <v>301</v>
      </c>
      <c r="BK34" s="47">
        <v>562</v>
      </c>
      <c r="BL34" s="47">
        <v>283</v>
      </c>
      <c r="BM34" s="47">
        <v>321</v>
      </c>
      <c r="BN34" s="47">
        <v>176</v>
      </c>
      <c r="BO34" s="201"/>
      <c r="BP34" s="46" t="s">
        <v>120</v>
      </c>
      <c r="BQ34" s="49">
        <v>14</v>
      </c>
      <c r="BR34" s="49">
        <v>84</v>
      </c>
      <c r="BS34" s="49">
        <v>19</v>
      </c>
      <c r="BT34" s="49">
        <v>8</v>
      </c>
      <c r="BU34" s="49">
        <v>23</v>
      </c>
      <c r="BV34" s="50">
        <v>148</v>
      </c>
      <c r="BW34" s="49">
        <v>92</v>
      </c>
      <c r="BX34" s="49">
        <v>47</v>
      </c>
      <c r="BY34" s="50">
        <v>13</v>
      </c>
      <c r="BZ34" s="49">
        <v>8</v>
      </c>
      <c r="CA34" s="201"/>
      <c r="CB34" s="46" t="s">
        <v>120</v>
      </c>
      <c r="CC34" s="47">
        <v>3353</v>
      </c>
      <c r="CD34" s="47">
        <v>1383</v>
      </c>
      <c r="CE34" s="47">
        <v>1860</v>
      </c>
      <c r="CF34" s="47">
        <v>1255</v>
      </c>
      <c r="CG34" s="47">
        <v>2374</v>
      </c>
      <c r="CH34" s="47">
        <v>369</v>
      </c>
      <c r="CI34" s="47">
        <v>58</v>
      </c>
      <c r="CJ34" s="47">
        <v>317</v>
      </c>
      <c r="CK34" s="47">
        <v>19</v>
      </c>
      <c r="CL34" s="47">
        <v>166</v>
      </c>
      <c r="CM34" s="47">
        <v>129</v>
      </c>
      <c r="CN34" s="47">
        <v>4</v>
      </c>
      <c r="CO34" s="47">
        <v>1196</v>
      </c>
      <c r="CP34" s="135"/>
      <c r="CQ34" s="138" t="s">
        <v>131</v>
      </c>
      <c r="CR34" s="138" t="s">
        <v>4204</v>
      </c>
      <c r="CS34" s="139">
        <v>3766</v>
      </c>
      <c r="CT34" s="141">
        <v>10988</v>
      </c>
    </row>
    <row r="35" spans="1:98">
      <c r="A35" s="201"/>
      <c r="B35" s="34" t="s">
        <v>102</v>
      </c>
      <c r="C35" s="35">
        <v>28210</v>
      </c>
      <c r="D35" s="63">
        <v>14080</v>
      </c>
      <c r="E35" s="63">
        <v>16193</v>
      </c>
      <c r="F35" s="63">
        <v>7980</v>
      </c>
      <c r="G35" s="63">
        <v>12644</v>
      </c>
      <c r="H35" s="63">
        <v>6369</v>
      </c>
      <c r="I35" s="63">
        <v>8658</v>
      </c>
      <c r="J35" s="63">
        <v>4424</v>
      </c>
      <c r="K35" s="63">
        <v>5301</v>
      </c>
      <c r="L35" s="63">
        <v>2772</v>
      </c>
      <c r="M35" s="63">
        <v>71006</v>
      </c>
      <c r="N35" s="63">
        <v>35625</v>
      </c>
      <c r="O35" s="201"/>
      <c r="P35" s="64" t="s">
        <v>102</v>
      </c>
      <c r="Q35" s="63">
        <v>4446</v>
      </c>
      <c r="R35" s="63">
        <v>2011</v>
      </c>
      <c r="S35" s="63">
        <v>2826</v>
      </c>
      <c r="T35" s="63">
        <v>1434</v>
      </c>
      <c r="U35" s="63">
        <v>2464</v>
      </c>
      <c r="V35" s="63">
        <v>1226</v>
      </c>
      <c r="W35" s="63">
        <v>1387</v>
      </c>
      <c r="X35" s="63">
        <v>713</v>
      </c>
      <c r="Y35" s="63">
        <v>749</v>
      </c>
      <c r="Z35" s="63">
        <v>333</v>
      </c>
      <c r="AA35" s="63">
        <v>11872</v>
      </c>
      <c r="AB35" s="63">
        <v>5717</v>
      </c>
      <c r="AC35" s="201"/>
      <c r="AD35" s="64" t="s">
        <v>102</v>
      </c>
      <c r="AE35" s="63">
        <v>630</v>
      </c>
      <c r="AF35" s="63">
        <v>576</v>
      </c>
      <c r="AG35" s="63">
        <v>534</v>
      </c>
      <c r="AH35" s="63">
        <v>462</v>
      </c>
      <c r="AI35" s="63">
        <v>383</v>
      </c>
      <c r="AJ35" s="63">
        <v>2585</v>
      </c>
      <c r="AK35" s="63">
        <v>1281</v>
      </c>
      <c r="AL35" s="63">
        <v>679</v>
      </c>
      <c r="AM35" s="63">
        <v>16</v>
      </c>
      <c r="AN35" s="63">
        <v>72</v>
      </c>
      <c r="AO35" s="63">
        <v>531</v>
      </c>
      <c r="AP35" s="201"/>
      <c r="AQ35" s="64" t="s">
        <v>102</v>
      </c>
      <c r="AR35" s="63">
        <v>26</v>
      </c>
      <c r="AS35" s="63">
        <v>9719</v>
      </c>
      <c r="AT35" s="63">
        <v>2348</v>
      </c>
      <c r="AU35" s="63">
        <v>839</v>
      </c>
      <c r="AV35" s="63">
        <v>158</v>
      </c>
      <c r="AW35" s="63">
        <v>568</v>
      </c>
      <c r="AX35" s="63">
        <v>1440</v>
      </c>
      <c r="AY35" s="63">
        <v>1122</v>
      </c>
      <c r="AZ35" s="63">
        <v>1069</v>
      </c>
      <c r="BA35" s="201"/>
      <c r="BB35" s="64" t="s">
        <v>102</v>
      </c>
      <c r="BC35" s="63">
        <v>4118</v>
      </c>
      <c r="BD35" s="63">
        <v>2166</v>
      </c>
      <c r="BE35" s="63">
        <v>3683</v>
      </c>
      <c r="BF35" s="63">
        <v>1941</v>
      </c>
      <c r="BG35" s="63">
        <v>2493</v>
      </c>
      <c r="BH35" s="63">
        <v>1349</v>
      </c>
      <c r="BI35" s="63">
        <v>4128</v>
      </c>
      <c r="BJ35" s="63">
        <v>2173</v>
      </c>
      <c r="BK35" s="63">
        <v>3681</v>
      </c>
      <c r="BL35" s="63">
        <v>1942</v>
      </c>
      <c r="BM35" s="63">
        <v>2336</v>
      </c>
      <c r="BN35" s="63">
        <v>1265</v>
      </c>
      <c r="BO35" s="201"/>
      <c r="BP35" s="64" t="s">
        <v>102</v>
      </c>
      <c r="BQ35" s="63">
        <v>77</v>
      </c>
      <c r="BR35" s="63">
        <v>690</v>
      </c>
      <c r="BS35" s="63">
        <v>245</v>
      </c>
      <c r="BT35" s="63">
        <v>332</v>
      </c>
      <c r="BU35" s="63">
        <v>414</v>
      </c>
      <c r="BV35" s="63">
        <v>1758</v>
      </c>
      <c r="BW35" s="63">
        <v>827</v>
      </c>
      <c r="BX35" s="63">
        <v>300</v>
      </c>
      <c r="BY35" s="63">
        <v>40</v>
      </c>
      <c r="BZ35" s="63">
        <v>19</v>
      </c>
      <c r="CA35" s="201"/>
      <c r="CB35" s="64" t="s">
        <v>102</v>
      </c>
      <c r="CC35" s="63">
        <v>30523</v>
      </c>
      <c r="CD35" s="63">
        <v>20423</v>
      </c>
      <c r="CE35" s="63">
        <v>11488</v>
      </c>
      <c r="CF35" s="63">
        <v>10538</v>
      </c>
      <c r="CG35" s="63">
        <v>17353</v>
      </c>
      <c r="CH35" s="63">
        <v>6159</v>
      </c>
      <c r="CI35" s="63">
        <v>828</v>
      </c>
      <c r="CJ35" s="63">
        <v>4996</v>
      </c>
      <c r="CK35" s="63">
        <v>1086</v>
      </c>
      <c r="CL35" s="63">
        <v>3474</v>
      </c>
      <c r="CM35" s="63">
        <v>1758</v>
      </c>
      <c r="CN35" s="63">
        <v>183</v>
      </c>
      <c r="CO35" s="63">
        <v>15233</v>
      </c>
      <c r="CP35" s="135"/>
      <c r="CQ35" s="138" t="s">
        <v>131</v>
      </c>
      <c r="CR35" s="138" t="s">
        <v>4205</v>
      </c>
      <c r="CS35" s="139">
        <v>30654</v>
      </c>
      <c r="CT35" s="141">
        <v>103394</v>
      </c>
    </row>
    <row r="36" spans="1:98">
      <c r="A36" s="201" t="s">
        <v>132</v>
      </c>
      <c r="B36" s="46" t="s">
        <v>119</v>
      </c>
      <c r="C36" s="47">
        <v>51832</v>
      </c>
      <c r="D36" s="47">
        <v>25930</v>
      </c>
      <c r="E36" s="47">
        <v>23390</v>
      </c>
      <c r="F36" s="47">
        <v>11962</v>
      </c>
      <c r="G36" s="47">
        <v>16858</v>
      </c>
      <c r="H36" s="47">
        <v>8767</v>
      </c>
      <c r="I36" s="47">
        <v>11122</v>
      </c>
      <c r="J36" s="47">
        <v>5763</v>
      </c>
      <c r="K36" s="47">
        <v>7278</v>
      </c>
      <c r="L36" s="47">
        <v>3780</v>
      </c>
      <c r="M36" s="48">
        <v>110480</v>
      </c>
      <c r="N36" s="48">
        <v>56202</v>
      </c>
      <c r="O36" s="201" t="s">
        <v>132</v>
      </c>
      <c r="P36" s="46" t="s">
        <v>119</v>
      </c>
      <c r="Q36" s="47">
        <v>6543</v>
      </c>
      <c r="R36" s="47">
        <v>3127</v>
      </c>
      <c r="S36" s="47">
        <v>4465</v>
      </c>
      <c r="T36" s="47">
        <v>2169</v>
      </c>
      <c r="U36" s="47">
        <v>3571</v>
      </c>
      <c r="V36" s="47">
        <v>1792</v>
      </c>
      <c r="W36" s="47">
        <v>1829</v>
      </c>
      <c r="X36" s="47">
        <v>968</v>
      </c>
      <c r="Y36" s="47">
        <v>1227</v>
      </c>
      <c r="Z36" s="47">
        <v>626</v>
      </c>
      <c r="AA36" s="48">
        <v>17635</v>
      </c>
      <c r="AB36" s="48">
        <v>8682</v>
      </c>
      <c r="AC36" s="201" t="s">
        <v>132</v>
      </c>
      <c r="AD36" s="46" t="s">
        <v>119</v>
      </c>
      <c r="AE36" s="47">
        <v>909</v>
      </c>
      <c r="AF36" s="47">
        <v>758</v>
      </c>
      <c r="AG36" s="47">
        <v>711</v>
      </c>
      <c r="AH36" s="47">
        <v>605</v>
      </c>
      <c r="AI36" s="47">
        <v>460</v>
      </c>
      <c r="AJ36" s="48">
        <v>3443</v>
      </c>
      <c r="AK36" s="47">
        <v>1634</v>
      </c>
      <c r="AL36" s="47">
        <v>699</v>
      </c>
      <c r="AM36" s="47">
        <v>24</v>
      </c>
      <c r="AN36" s="47">
        <v>95</v>
      </c>
      <c r="AO36" s="47">
        <v>686</v>
      </c>
      <c r="AP36" s="201" t="s">
        <v>132</v>
      </c>
      <c r="AQ36" s="46" t="s">
        <v>119</v>
      </c>
      <c r="AR36" s="47">
        <v>74</v>
      </c>
      <c r="AS36" s="47">
        <v>16807</v>
      </c>
      <c r="AT36" s="47">
        <v>1815</v>
      </c>
      <c r="AU36" s="47">
        <v>418</v>
      </c>
      <c r="AV36" s="47">
        <v>92</v>
      </c>
      <c r="AW36" s="47">
        <v>742</v>
      </c>
      <c r="AX36" s="47">
        <v>1835</v>
      </c>
      <c r="AY36" s="47">
        <v>1231</v>
      </c>
      <c r="AZ36" s="47">
        <v>1211</v>
      </c>
      <c r="BA36" s="201" t="s">
        <v>132</v>
      </c>
      <c r="BB36" s="46" t="s">
        <v>119</v>
      </c>
      <c r="BC36" s="47">
        <v>5505</v>
      </c>
      <c r="BD36" s="47">
        <v>2759</v>
      </c>
      <c r="BE36" s="47">
        <v>4758</v>
      </c>
      <c r="BF36" s="47">
        <v>2465</v>
      </c>
      <c r="BG36" s="47">
        <v>2670</v>
      </c>
      <c r="BH36" s="47">
        <v>1385</v>
      </c>
      <c r="BI36" s="47">
        <v>5586</v>
      </c>
      <c r="BJ36" s="47">
        <v>2792</v>
      </c>
      <c r="BK36" s="47">
        <v>4828</v>
      </c>
      <c r="BL36" s="47">
        <v>2488</v>
      </c>
      <c r="BM36" s="47">
        <v>2484</v>
      </c>
      <c r="BN36" s="47">
        <v>1274</v>
      </c>
      <c r="BO36" s="201" t="s">
        <v>132</v>
      </c>
      <c r="BP36" s="46" t="s">
        <v>119</v>
      </c>
      <c r="BQ36" s="49">
        <v>103</v>
      </c>
      <c r="BR36" s="49">
        <v>1212</v>
      </c>
      <c r="BS36" s="49">
        <v>57</v>
      </c>
      <c r="BT36" s="49">
        <v>936</v>
      </c>
      <c r="BU36" s="49">
        <v>0</v>
      </c>
      <c r="BV36" s="50">
        <v>2308</v>
      </c>
      <c r="BW36" s="49">
        <v>1005</v>
      </c>
      <c r="BX36" s="49">
        <v>256</v>
      </c>
      <c r="BY36" s="50">
        <v>61</v>
      </c>
      <c r="BZ36" s="49">
        <v>22</v>
      </c>
      <c r="CA36" s="201" t="s">
        <v>132</v>
      </c>
      <c r="CB36" s="46" t="s">
        <v>119</v>
      </c>
      <c r="CC36" s="47">
        <v>63238</v>
      </c>
      <c r="CD36" s="47">
        <v>39716</v>
      </c>
      <c r="CE36" s="47">
        <v>23341</v>
      </c>
      <c r="CF36" s="47">
        <v>16926</v>
      </c>
      <c r="CG36" s="47">
        <v>29585</v>
      </c>
      <c r="CH36" s="47">
        <v>12289</v>
      </c>
      <c r="CI36" s="47">
        <v>1473</v>
      </c>
      <c r="CJ36" s="47">
        <v>9273</v>
      </c>
      <c r="CK36" s="47">
        <v>999</v>
      </c>
      <c r="CL36" s="47">
        <v>3729</v>
      </c>
      <c r="CM36" s="47">
        <v>2791</v>
      </c>
      <c r="CN36" s="47">
        <v>711</v>
      </c>
      <c r="CO36" s="47">
        <v>14979</v>
      </c>
      <c r="CP36" s="135"/>
      <c r="CQ36" s="138" t="s">
        <v>132</v>
      </c>
      <c r="CR36" s="138" t="s">
        <v>4206</v>
      </c>
      <c r="CS36" s="139">
        <v>41265</v>
      </c>
      <c r="CT36" s="141">
        <v>196840</v>
      </c>
    </row>
    <row r="37" spans="1:98">
      <c r="A37" s="201"/>
      <c r="B37" s="46" t="s">
        <v>120</v>
      </c>
      <c r="C37" s="47">
        <v>9503</v>
      </c>
      <c r="D37" s="47">
        <v>4854</v>
      </c>
      <c r="E37" s="47">
        <v>6524</v>
      </c>
      <c r="F37" s="47">
        <v>3246</v>
      </c>
      <c r="G37" s="47">
        <v>5314</v>
      </c>
      <c r="H37" s="47">
        <v>2721</v>
      </c>
      <c r="I37" s="47">
        <v>4305</v>
      </c>
      <c r="J37" s="47">
        <v>2158</v>
      </c>
      <c r="K37" s="47">
        <v>4346</v>
      </c>
      <c r="L37" s="47">
        <v>2171</v>
      </c>
      <c r="M37" s="48">
        <v>29992</v>
      </c>
      <c r="N37" s="48">
        <v>15150</v>
      </c>
      <c r="O37" s="201"/>
      <c r="P37" s="46" t="s">
        <v>120</v>
      </c>
      <c r="Q37" s="47">
        <v>1334</v>
      </c>
      <c r="R37" s="47">
        <v>622</v>
      </c>
      <c r="S37" s="47">
        <v>1002</v>
      </c>
      <c r="T37" s="47">
        <v>471</v>
      </c>
      <c r="U37" s="47">
        <v>957</v>
      </c>
      <c r="V37" s="47">
        <v>493</v>
      </c>
      <c r="W37" s="47">
        <v>702</v>
      </c>
      <c r="X37" s="47">
        <v>366</v>
      </c>
      <c r="Y37" s="47">
        <v>727</v>
      </c>
      <c r="Z37" s="47">
        <v>364</v>
      </c>
      <c r="AA37" s="48">
        <v>4722</v>
      </c>
      <c r="AB37" s="48">
        <v>2316</v>
      </c>
      <c r="AC37" s="201"/>
      <c r="AD37" s="46" t="s">
        <v>120</v>
      </c>
      <c r="AE37" s="47">
        <v>148</v>
      </c>
      <c r="AF37" s="47">
        <v>129</v>
      </c>
      <c r="AG37" s="47">
        <v>120</v>
      </c>
      <c r="AH37" s="47">
        <v>103</v>
      </c>
      <c r="AI37" s="47">
        <v>93</v>
      </c>
      <c r="AJ37" s="48">
        <v>593</v>
      </c>
      <c r="AK37" s="47">
        <v>426</v>
      </c>
      <c r="AL37" s="47">
        <v>263</v>
      </c>
      <c r="AM37" s="47">
        <v>200</v>
      </c>
      <c r="AN37" s="47">
        <v>6</v>
      </c>
      <c r="AO37" s="47">
        <v>72</v>
      </c>
      <c r="AP37" s="201"/>
      <c r="AQ37" s="46" t="s">
        <v>120</v>
      </c>
      <c r="AR37" s="47">
        <v>25</v>
      </c>
      <c r="AS37" s="47">
        <v>5998</v>
      </c>
      <c r="AT37" s="47">
        <v>497</v>
      </c>
      <c r="AU37" s="47">
        <v>209</v>
      </c>
      <c r="AV37" s="47">
        <v>35</v>
      </c>
      <c r="AW37" s="47">
        <v>340</v>
      </c>
      <c r="AX37" s="47">
        <v>466</v>
      </c>
      <c r="AY37" s="47">
        <v>380</v>
      </c>
      <c r="AZ37" s="47">
        <v>357</v>
      </c>
      <c r="BA37" s="201"/>
      <c r="BB37" s="46" t="s">
        <v>120</v>
      </c>
      <c r="BC37" s="47">
        <v>3391</v>
      </c>
      <c r="BD37" s="47">
        <v>1766</v>
      </c>
      <c r="BE37" s="47">
        <v>3189</v>
      </c>
      <c r="BF37" s="47">
        <v>1668</v>
      </c>
      <c r="BG37" s="47">
        <v>1613</v>
      </c>
      <c r="BH37" s="47">
        <v>924</v>
      </c>
      <c r="BI37" s="47">
        <v>3401</v>
      </c>
      <c r="BJ37" s="47">
        <v>1771</v>
      </c>
      <c r="BK37" s="47">
        <v>3206</v>
      </c>
      <c r="BL37" s="47">
        <v>1676</v>
      </c>
      <c r="BM37" s="47">
        <v>1301</v>
      </c>
      <c r="BN37" s="47">
        <v>746</v>
      </c>
      <c r="BO37" s="201"/>
      <c r="BP37" s="46" t="s">
        <v>120</v>
      </c>
      <c r="BQ37" s="49">
        <v>59</v>
      </c>
      <c r="BR37" s="49">
        <v>278</v>
      </c>
      <c r="BS37" s="49">
        <v>1</v>
      </c>
      <c r="BT37" s="49">
        <v>175</v>
      </c>
      <c r="BU37" s="49">
        <v>0</v>
      </c>
      <c r="BV37" s="50">
        <v>513</v>
      </c>
      <c r="BW37" s="49">
        <v>365</v>
      </c>
      <c r="BX37" s="49">
        <v>141</v>
      </c>
      <c r="BY37" s="50">
        <v>82</v>
      </c>
      <c r="BZ37" s="49">
        <v>54</v>
      </c>
      <c r="CA37" s="201"/>
      <c r="CB37" s="46" t="s">
        <v>120</v>
      </c>
      <c r="CC37" s="47">
        <v>16258</v>
      </c>
      <c r="CD37" s="47">
        <v>7778</v>
      </c>
      <c r="CE37" s="47">
        <v>4213</v>
      </c>
      <c r="CF37" s="47">
        <v>4296</v>
      </c>
      <c r="CG37" s="47">
        <v>8276</v>
      </c>
      <c r="CH37" s="47">
        <v>3697</v>
      </c>
      <c r="CI37" s="47">
        <v>112</v>
      </c>
      <c r="CJ37" s="47">
        <v>2797</v>
      </c>
      <c r="CK37" s="47">
        <v>156</v>
      </c>
      <c r="CL37" s="47">
        <v>636</v>
      </c>
      <c r="CM37" s="47">
        <v>483</v>
      </c>
      <c r="CN37" s="47">
        <v>77</v>
      </c>
      <c r="CO37" s="47">
        <v>6104</v>
      </c>
      <c r="CP37" s="135"/>
      <c r="CQ37" s="138" t="s">
        <v>132</v>
      </c>
      <c r="CR37" s="138" t="s">
        <v>4207</v>
      </c>
      <c r="CS37" s="139">
        <v>14523</v>
      </c>
      <c r="CT37" s="141">
        <v>47583</v>
      </c>
    </row>
    <row r="38" spans="1:98">
      <c r="A38" s="201"/>
      <c r="B38" s="34" t="s">
        <v>102</v>
      </c>
      <c r="C38" s="35">
        <v>61335</v>
      </c>
      <c r="D38" s="63">
        <v>30784</v>
      </c>
      <c r="E38" s="63">
        <v>29914</v>
      </c>
      <c r="F38" s="63">
        <v>15208</v>
      </c>
      <c r="G38" s="63">
        <v>22172</v>
      </c>
      <c r="H38" s="63">
        <v>11488</v>
      </c>
      <c r="I38" s="63">
        <v>15427</v>
      </c>
      <c r="J38" s="63">
        <v>7921</v>
      </c>
      <c r="K38" s="63">
        <v>11624</v>
      </c>
      <c r="L38" s="63">
        <v>5951</v>
      </c>
      <c r="M38" s="63">
        <v>140472</v>
      </c>
      <c r="N38" s="63">
        <v>71352</v>
      </c>
      <c r="O38" s="201"/>
      <c r="P38" s="64" t="s">
        <v>102</v>
      </c>
      <c r="Q38" s="63">
        <v>7877</v>
      </c>
      <c r="R38" s="63">
        <v>3749</v>
      </c>
      <c r="S38" s="63">
        <v>5467</v>
      </c>
      <c r="T38" s="63">
        <v>2640</v>
      </c>
      <c r="U38" s="63">
        <v>4528</v>
      </c>
      <c r="V38" s="63">
        <v>2285</v>
      </c>
      <c r="W38" s="63">
        <v>2531</v>
      </c>
      <c r="X38" s="63">
        <v>1334</v>
      </c>
      <c r="Y38" s="63">
        <v>1954</v>
      </c>
      <c r="Z38" s="63">
        <v>990</v>
      </c>
      <c r="AA38" s="63">
        <v>22357</v>
      </c>
      <c r="AB38" s="63">
        <v>10998</v>
      </c>
      <c r="AC38" s="201"/>
      <c r="AD38" s="64" t="s">
        <v>102</v>
      </c>
      <c r="AE38" s="63">
        <v>1057</v>
      </c>
      <c r="AF38" s="63">
        <v>887</v>
      </c>
      <c r="AG38" s="63">
        <v>831</v>
      </c>
      <c r="AH38" s="63">
        <v>708</v>
      </c>
      <c r="AI38" s="63">
        <v>553</v>
      </c>
      <c r="AJ38" s="63">
        <v>4036</v>
      </c>
      <c r="AK38" s="63">
        <v>2060</v>
      </c>
      <c r="AL38" s="63">
        <v>962</v>
      </c>
      <c r="AM38" s="63">
        <v>224</v>
      </c>
      <c r="AN38" s="63">
        <v>101</v>
      </c>
      <c r="AO38" s="63">
        <v>758</v>
      </c>
      <c r="AP38" s="201"/>
      <c r="AQ38" s="64" t="s">
        <v>102</v>
      </c>
      <c r="AR38" s="63">
        <v>99</v>
      </c>
      <c r="AS38" s="63">
        <v>22805</v>
      </c>
      <c r="AT38" s="63">
        <v>2312</v>
      </c>
      <c r="AU38" s="63">
        <v>627</v>
      </c>
      <c r="AV38" s="63">
        <v>127</v>
      </c>
      <c r="AW38" s="63">
        <v>1082</v>
      </c>
      <c r="AX38" s="63">
        <v>2301</v>
      </c>
      <c r="AY38" s="63">
        <v>1611</v>
      </c>
      <c r="AZ38" s="63">
        <v>1568</v>
      </c>
      <c r="BA38" s="201"/>
      <c r="BB38" s="64" t="s">
        <v>102</v>
      </c>
      <c r="BC38" s="63">
        <v>8896</v>
      </c>
      <c r="BD38" s="63">
        <v>4525</v>
      </c>
      <c r="BE38" s="63">
        <v>7947</v>
      </c>
      <c r="BF38" s="63">
        <v>4133</v>
      </c>
      <c r="BG38" s="63">
        <v>4283</v>
      </c>
      <c r="BH38" s="63">
        <v>2309</v>
      </c>
      <c r="BI38" s="63">
        <v>8987</v>
      </c>
      <c r="BJ38" s="63">
        <v>4563</v>
      </c>
      <c r="BK38" s="63">
        <v>8034</v>
      </c>
      <c r="BL38" s="63">
        <v>4164</v>
      </c>
      <c r="BM38" s="63">
        <v>3785</v>
      </c>
      <c r="BN38" s="63">
        <v>2020</v>
      </c>
      <c r="BO38" s="201"/>
      <c r="BP38" s="64" t="s">
        <v>102</v>
      </c>
      <c r="BQ38" s="63">
        <v>162</v>
      </c>
      <c r="BR38" s="63">
        <v>1490</v>
      </c>
      <c r="BS38" s="63">
        <v>58</v>
      </c>
      <c r="BT38" s="63">
        <v>1111</v>
      </c>
      <c r="BU38" s="63">
        <v>0</v>
      </c>
      <c r="BV38" s="63">
        <v>2821</v>
      </c>
      <c r="BW38" s="63">
        <v>1370</v>
      </c>
      <c r="BX38" s="63">
        <v>397</v>
      </c>
      <c r="BY38" s="63">
        <v>143</v>
      </c>
      <c r="BZ38" s="63">
        <v>76</v>
      </c>
      <c r="CA38" s="201"/>
      <c r="CB38" s="64" t="s">
        <v>102</v>
      </c>
      <c r="CC38" s="63">
        <v>79496</v>
      </c>
      <c r="CD38" s="63">
        <v>47494</v>
      </c>
      <c r="CE38" s="63">
        <v>27554</v>
      </c>
      <c r="CF38" s="63">
        <v>21222</v>
      </c>
      <c r="CG38" s="63">
        <v>37861</v>
      </c>
      <c r="CH38" s="63">
        <v>15986</v>
      </c>
      <c r="CI38" s="63">
        <v>1585</v>
      </c>
      <c r="CJ38" s="63">
        <v>12070</v>
      </c>
      <c r="CK38" s="63">
        <v>1155</v>
      </c>
      <c r="CL38" s="63">
        <v>4365</v>
      </c>
      <c r="CM38" s="63">
        <v>3274</v>
      </c>
      <c r="CN38" s="63">
        <v>788</v>
      </c>
      <c r="CO38" s="63">
        <v>21083</v>
      </c>
      <c r="CP38" s="135"/>
      <c r="CQ38" s="138" t="s">
        <v>132</v>
      </c>
      <c r="CR38" s="138" t="s">
        <v>4208</v>
      </c>
      <c r="CS38" s="139">
        <v>55788</v>
      </c>
      <c r="CT38" s="141">
        <v>244423</v>
      </c>
    </row>
    <row r="39" spans="1:98">
      <c r="A39" s="194" t="s">
        <v>296</v>
      </c>
      <c r="B39" s="194"/>
      <c r="C39" s="194"/>
      <c r="D39" s="194"/>
      <c r="E39" s="194"/>
      <c r="F39" s="194"/>
      <c r="G39" s="194"/>
      <c r="H39" s="194"/>
      <c r="I39" s="194"/>
      <c r="J39" s="194"/>
      <c r="K39" s="194"/>
      <c r="L39" s="194"/>
      <c r="M39" s="194"/>
      <c r="N39" s="194"/>
      <c r="O39" s="194" t="s">
        <v>297</v>
      </c>
      <c r="P39" s="194"/>
      <c r="Q39" s="194"/>
      <c r="R39" s="194"/>
      <c r="S39" s="194"/>
      <c r="T39" s="194"/>
      <c r="U39" s="194"/>
      <c r="V39" s="194"/>
      <c r="W39" s="194"/>
      <c r="X39" s="194"/>
      <c r="Y39" s="194"/>
      <c r="Z39" s="194"/>
      <c r="AA39" s="194"/>
      <c r="AB39" s="194"/>
      <c r="AC39" s="194" t="s">
        <v>298</v>
      </c>
      <c r="AD39" s="194"/>
      <c r="AE39" s="194"/>
      <c r="AF39" s="194"/>
      <c r="AG39" s="194"/>
      <c r="AH39" s="194"/>
      <c r="AI39" s="194"/>
      <c r="AJ39" s="194"/>
      <c r="AK39" s="194"/>
      <c r="AL39" s="194"/>
      <c r="AM39" s="194"/>
      <c r="AN39" s="194"/>
      <c r="AO39" s="194"/>
      <c r="AP39" s="195" t="s">
        <v>299</v>
      </c>
      <c r="AQ39" s="195"/>
      <c r="AR39" s="195"/>
      <c r="AS39" s="195"/>
      <c r="AT39" s="195"/>
      <c r="AU39" s="195"/>
      <c r="AV39" s="195"/>
      <c r="AW39" s="195"/>
      <c r="AX39" s="195"/>
      <c r="AY39" s="195"/>
      <c r="AZ39" s="195"/>
      <c r="BA39" s="195" t="s">
        <v>4598</v>
      </c>
      <c r="BB39" s="195"/>
      <c r="BC39" s="195"/>
      <c r="BD39" s="195"/>
      <c r="BE39" s="195"/>
      <c r="BF39" s="195"/>
      <c r="BG39" s="195"/>
      <c r="BH39" s="195"/>
      <c r="BI39" s="195"/>
      <c r="BJ39" s="195"/>
      <c r="BK39" s="195"/>
      <c r="BL39" s="195"/>
      <c r="BM39" s="195"/>
      <c r="BN39" s="195"/>
      <c r="BO39" s="163" t="s">
        <v>300</v>
      </c>
      <c r="BP39" s="163"/>
      <c r="BQ39" s="163"/>
      <c r="BR39" s="163"/>
      <c r="BS39" s="163"/>
      <c r="BT39" s="163"/>
      <c r="BU39" s="163"/>
      <c r="BV39" s="163"/>
      <c r="BW39" s="163"/>
      <c r="BX39" s="163"/>
      <c r="BY39" s="163"/>
      <c r="BZ39" s="163"/>
      <c r="CA39" s="195" t="s">
        <v>301</v>
      </c>
      <c r="CB39" s="195"/>
      <c r="CC39" s="195"/>
      <c r="CD39" s="195"/>
      <c r="CE39" s="195"/>
      <c r="CF39" s="195"/>
      <c r="CG39" s="195"/>
      <c r="CH39" s="195"/>
      <c r="CI39" s="195"/>
      <c r="CJ39" s="195"/>
      <c r="CK39" s="195"/>
      <c r="CL39" s="195"/>
      <c r="CM39" s="195"/>
      <c r="CN39" s="195"/>
      <c r="CO39" s="195"/>
      <c r="CP39" s="135"/>
      <c r="CQ39" s="138" t="s">
        <v>296</v>
      </c>
      <c r="CR39" s="138" t="s">
        <v>296</v>
      </c>
      <c r="CS39" s="139">
        <v>0</v>
      </c>
      <c r="CT39" s="141">
        <v>0</v>
      </c>
    </row>
    <row r="40" spans="1:98">
      <c r="A40" s="194" t="s">
        <v>4174</v>
      </c>
      <c r="B40" s="194"/>
      <c r="C40" s="194"/>
      <c r="D40" s="194"/>
      <c r="E40" s="194"/>
      <c r="F40" s="194"/>
      <c r="G40" s="194"/>
      <c r="H40" s="194"/>
      <c r="I40" s="194"/>
      <c r="J40" s="194"/>
      <c r="K40" s="194"/>
      <c r="L40" s="194"/>
      <c r="M40" s="194"/>
      <c r="N40" s="194"/>
      <c r="O40" s="194" t="s">
        <v>4174</v>
      </c>
      <c r="P40" s="194"/>
      <c r="Q40" s="194"/>
      <c r="R40" s="194"/>
      <c r="S40" s="194"/>
      <c r="T40" s="194"/>
      <c r="U40" s="194"/>
      <c r="V40" s="194"/>
      <c r="W40" s="194"/>
      <c r="X40" s="194"/>
      <c r="Y40" s="194"/>
      <c r="Z40" s="194"/>
      <c r="AA40" s="194"/>
      <c r="AB40" s="194"/>
      <c r="AC40" s="194" t="s">
        <v>4174</v>
      </c>
      <c r="AD40" s="194"/>
      <c r="AE40" s="194"/>
      <c r="AF40" s="194"/>
      <c r="AG40" s="194"/>
      <c r="AH40" s="194"/>
      <c r="AI40" s="194"/>
      <c r="AJ40" s="194"/>
      <c r="AK40" s="194"/>
      <c r="AL40" s="194"/>
      <c r="AM40" s="194"/>
      <c r="AN40" s="194"/>
      <c r="AO40" s="194"/>
      <c r="AP40" s="195" t="s">
        <v>4174</v>
      </c>
      <c r="AQ40" s="195"/>
      <c r="AR40" s="195"/>
      <c r="AS40" s="195"/>
      <c r="AT40" s="195"/>
      <c r="AU40" s="195"/>
      <c r="AV40" s="195"/>
      <c r="AW40" s="195"/>
      <c r="AX40" s="195"/>
      <c r="AY40" s="195"/>
      <c r="AZ40" s="195"/>
      <c r="BA40" s="195" t="s">
        <v>4175</v>
      </c>
      <c r="BB40" s="195"/>
      <c r="BC40" s="195"/>
      <c r="BD40" s="195"/>
      <c r="BE40" s="195"/>
      <c r="BF40" s="195"/>
      <c r="BG40" s="195"/>
      <c r="BH40" s="195"/>
      <c r="BI40" s="195"/>
      <c r="BJ40" s="195"/>
      <c r="BK40" s="195"/>
      <c r="BL40" s="195"/>
      <c r="BM40" s="195"/>
      <c r="BN40" s="195"/>
      <c r="BO40" s="163" t="s">
        <v>4174</v>
      </c>
      <c r="BP40" s="163"/>
      <c r="BQ40" s="163"/>
      <c r="BR40" s="163"/>
      <c r="BS40" s="163"/>
      <c r="BT40" s="163"/>
      <c r="BU40" s="163"/>
      <c r="BV40" s="163"/>
      <c r="BW40" s="163"/>
      <c r="BX40" s="163"/>
      <c r="BY40" s="163"/>
      <c r="BZ40" s="163"/>
      <c r="CA40" s="194" t="s">
        <v>4174</v>
      </c>
      <c r="CB40" s="194"/>
      <c r="CC40" s="194"/>
      <c r="CD40" s="194"/>
      <c r="CE40" s="194"/>
      <c r="CF40" s="194"/>
      <c r="CG40" s="194"/>
      <c r="CH40" s="194"/>
      <c r="CI40" s="194"/>
      <c r="CJ40" s="194"/>
      <c r="CK40" s="194"/>
      <c r="CL40" s="194"/>
      <c r="CM40" s="194"/>
      <c r="CN40" s="194"/>
      <c r="CO40" s="194"/>
      <c r="CP40" s="135"/>
      <c r="CQ40" s="138" t="s">
        <v>4174</v>
      </c>
      <c r="CR40" s="138" t="s">
        <v>4174</v>
      </c>
      <c r="CS40" s="139">
        <v>0</v>
      </c>
      <c r="CT40" s="141">
        <v>0</v>
      </c>
    </row>
    <row r="41" spans="1:98" ht="24.6" customHeight="1">
      <c r="A41" s="198" t="s">
        <v>1</v>
      </c>
      <c r="B41" s="199" t="s">
        <v>335</v>
      </c>
      <c r="C41" s="194" t="s">
        <v>302</v>
      </c>
      <c r="D41" s="194"/>
      <c r="E41" s="194" t="s">
        <v>303</v>
      </c>
      <c r="F41" s="194"/>
      <c r="G41" s="194" t="s">
        <v>304</v>
      </c>
      <c r="H41" s="194"/>
      <c r="I41" s="194" t="s">
        <v>305</v>
      </c>
      <c r="J41" s="194"/>
      <c r="K41" s="194" t="s">
        <v>306</v>
      </c>
      <c r="L41" s="194"/>
      <c r="M41" s="198" t="s">
        <v>307</v>
      </c>
      <c r="N41" s="198"/>
      <c r="O41" s="198" t="s">
        <v>1</v>
      </c>
      <c r="P41" s="199" t="s">
        <v>335</v>
      </c>
      <c r="Q41" s="194" t="s">
        <v>302</v>
      </c>
      <c r="R41" s="194"/>
      <c r="S41" s="194" t="s">
        <v>303</v>
      </c>
      <c r="T41" s="194"/>
      <c r="U41" s="194" t="s">
        <v>304</v>
      </c>
      <c r="V41" s="194"/>
      <c r="W41" s="194" t="s">
        <v>305</v>
      </c>
      <c r="X41" s="194"/>
      <c r="Y41" s="194" t="s">
        <v>306</v>
      </c>
      <c r="Z41" s="194"/>
      <c r="AA41" s="198" t="s">
        <v>307</v>
      </c>
      <c r="AB41" s="198"/>
      <c r="AC41" s="198" t="s">
        <v>1</v>
      </c>
      <c r="AD41" s="199" t="s">
        <v>113</v>
      </c>
      <c r="AE41" s="200" t="s">
        <v>308</v>
      </c>
      <c r="AF41" s="200"/>
      <c r="AG41" s="200"/>
      <c r="AH41" s="200"/>
      <c r="AI41" s="200"/>
      <c r="AJ41" s="200"/>
      <c r="AK41" s="195" t="s">
        <v>165</v>
      </c>
      <c r="AL41" s="195"/>
      <c r="AM41" s="195"/>
      <c r="AN41" s="195"/>
      <c r="AO41" s="200" t="s">
        <v>309</v>
      </c>
      <c r="AP41" s="198" t="s">
        <v>1</v>
      </c>
      <c r="AQ41" s="199" t="s">
        <v>335</v>
      </c>
      <c r="AR41" s="195" t="s">
        <v>310</v>
      </c>
      <c r="AS41" s="195"/>
      <c r="AT41" s="195"/>
      <c r="AU41" s="195"/>
      <c r="AV41" s="195"/>
      <c r="AW41" s="195"/>
      <c r="AX41" s="195"/>
      <c r="AY41" s="195"/>
      <c r="AZ41" s="195"/>
      <c r="BA41" s="198" t="s">
        <v>1</v>
      </c>
      <c r="BB41" s="199" t="s">
        <v>335</v>
      </c>
      <c r="BC41" s="195" t="s">
        <v>311</v>
      </c>
      <c r="BD41" s="195"/>
      <c r="BE41" s="195" t="s">
        <v>312</v>
      </c>
      <c r="BF41" s="195"/>
      <c r="BG41" s="195" t="s">
        <v>313</v>
      </c>
      <c r="BH41" s="195"/>
      <c r="BI41" s="195" t="s">
        <v>343</v>
      </c>
      <c r="BJ41" s="195"/>
      <c r="BK41" s="195" t="s">
        <v>314</v>
      </c>
      <c r="BL41" s="195"/>
      <c r="BM41" s="200" t="s">
        <v>315</v>
      </c>
      <c r="BN41" s="200"/>
      <c r="BO41" s="199" t="s">
        <v>1</v>
      </c>
      <c r="BP41" s="199" t="s">
        <v>335</v>
      </c>
      <c r="BQ41" s="163" t="s">
        <v>166</v>
      </c>
      <c r="BR41" s="163"/>
      <c r="BS41" s="163"/>
      <c r="BT41" s="163"/>
      <c r="BU41" s="163"/>
      <c r="BV41" s="163"/>
      <c r="BW41" s="163"/>
      <c r="BX41" s="163"/>
      <c r="BY41" s="164" t="s">
        <v>167</v>
      </c>
      <c r="BZ41" s="164"/>
      <c r="CA41" s="198" t="s">
        <v>1</v>
      </c>
      <c r="CB41" s="199" t="s">
        <v>335</v>
      </c>
      <c r="CC41" s="195" t="s">
        <v>316</v>
      </c>
      <c r="CD41" s="195"/>
      <c r="CE41" s="195"/>
      <c r="CF41" s="195"/>
      <c r="CG41" s="195"/>
      <c r="CH41" s="195"/>
      <c r="CI41" s="195"/>
      <c r="CJ41" s="195"/>
      <c r="CK41" s="195"/>
      <c r="CL41" s="195"/>
      <c r="CM41" s="195"/>
      <c r="CN41" s="195"/>
      <c r="CO41" s="195"/>
      <c r="CP41" s="135"/>
      <c r="CQ41" s="138" t="s">
        <v>1</v>
      </c>
      <c r="CR41" s="138" t="s">
        <v>4592</v>
      </c>
      <c r="CS41" s="139" t="e">
        <v>#VALUE!</v>
      </c>
      <c r="CT41" s="141">
        <v>0</v>
      </c>
    </row>
    <row r="42" spans="1:98" ht="48">
      <c r="A42" s="198"/>
      <c r="B42" s="199"/>
      <c r="C42" s="43" t="s">
        <v>170</v>
      </c>
      <c r="D42" s="43" t="s">
        <v>57</v>
      </c>
      <c r="E42" s="43" t="s">
        <v>170</v>
      </c>
      <c r="F42" s="43" t="s">
        <v>57</v>
      </c>
      <c r="G42" s="43" t="s">
        <v>170</v>
      </c>
      <c r="H42" s="43" t="s">
        <v>57</v>
      </c>
      <c r="I42" s="43" t="s">
        <v>170</v>
      </c>
      <c r="J42" s="43" t="s">
        <v>57</v>
      </c>
      <c r="K42" s="43" t="s">
        <v>170</v>
      </c>
      <c r="L42" s="43" t="s">
        <v>57</v>
      </c>
      <c r="M42" s="43" t="s">
        <v>170</v>
      </c>
      <c r="N42" s="43" t="s">
        <v>57</v>
      </c>
      <c r="O42" s="198"/>
      <c r="P42" s="199"/>
      <c r="Q42" s="43" t="s">
        <v>170</v>
      </c>
      <c r="R42" s="43" t="s">
        <v>57</v>
      </c>
      <c r="S42" s="43" t="s">
        <v>170</v>
      </c>
      <c r="T42" s="43" t="s">
        <v>57</v>
      </c>
      <c r="U42" s="43" t="s">
        <v>170</v>
      </c>
      <c r="V42" s="43" t="s">
        <v>57</v>
      </c>
      <c r="W42" s="43" t="s">
        <v>170</v>
      </c>
      <c r="X42" s="43" t="s">
        <v>57</v>
      </c>
      <c r="Y42" s="43" t="s">
        <v>170</v>
      </c>
      <c r="Z42" s="43" t="s">
        <v>57</v>
      </c>
      <c r="AA42" s="43" t="s">
        <v>170</v>
      </c>
      <c r="AB42" s="43" t="s">
        <v>57</v>
      </c>
      <c r="AC42" s="198"/>
      <c r="AD42" s="199"/>
      <c r="AE42" s="44" t="s">
        <v>302</v>
      </c>
      <c r="AF42" s="44" t="s">
        <v>303</v>
      </c>
      <c r="AG42" s="44" t="s">
        <v>304</v>
      </c>
      <c r="AH42" s="44" t="s">
        <v>305</v>
      </c>
      <c r="AI42" s="44" t="s">
        <v>306</v>
      </c>
      <c r="AJ42" s="44" t="s">
        <v>56</v>
      </c>
      <c r="AK42" s="44" t="s">
        <v>317</v>
      </c>
      <c r="AL42" s="31" t="s">
        <v>279</v>
      </c>
      <c r="AM42" s="31" t="s">
        <v>172</v>
      </c>
      <c r="AN42" s="31" t="s">
        <v>173</v>
      </c>
      <c r="AO42" s="200"/>
      <c r="AP42" s="198"/>
      <c r="AQ42" s="199"/>
      <c r="AR42" s="44" t="s">
        <v>434</v>
      </c>
      <c r="AS42" s="44" t="s">
        <v>344</v>
      </c>
      <c r="AT42" s="44" t="s">
        <v>435</v>
      </c>
      <c r="AU42" s="44" t="s">
        <v>436</v>
      </c>
      <c r="AV42" s="44" t="s">
        <v>437</v>
      </c>
      <c r="AW42" s="14" t="s">
        <v>175</v>
      </c>
      <c r="AX42" s="14" t="s">
        <v>176</v>
      </c>
      <c r="AY42" s="44" t="s">
        <v>69</v>
      </c>
      <c r="AZ42" s="44" t="s">
        <v>70</v>
      </c>
      <c r="BA42" s="198"/>
      <c r="BB42" s="199"/>
      <c r="BC42" s="43" t="s">
        <v>170</v>
      </c>
      <c r="BD42" s="43" t="s">
        <v>57</v>
      </c>
      <c r="BE42" s="43" t="s">
        <v>170</v>
      </c>
      <c r="BF42" s="43" t="s">
        <v>57</v>
      </c>
      <c r="BG42" s="43" t="s">
        <v>170</v>
      </c>
      <c r="BH42" s="43" t="s">
        <v>57</v>
      </c>
      <c r="BI42" s="43" t="s">
        <v>170</v>
      </c>
      <c r="BJ42" s="43" t="s">
        <v>57</v>
      </c>
      <c r="BK42" s="43" t="s">
        <v>170</v>
      </c>
      <c r="BL42" s="43" t="s">
        <v>57</v>
      </c>
      <c r="BM42" s="43" t="s">
        <v>170</v>
      </c>
      <c r="BN42" s="43" t="s">
        <v>57</v>
      </c>
      <c r="BO42" s="199"/>
      <c r="BP42" s="199"/>
      <c r="BQ42" s="32" t="s">
        <v>338</v>
      </c>
      <c r="BR42" s="32" t="s">
        <v>341</v>
      </c>
      <c r="BS42" s="32" t="s">
        <v>339</v>
      </c>
      <c r="BT42" s="32" t="s">
        <v>340</v>
      </c>
      <c r="BU42" s="45" t="s">
        <v>342</v>
      </c>
      <c r="BV42" s="45" t="s">
        <v>66</v>
      </c>
      <c r="BW42" s="45" t="s">
        <v>174</v>
      </c>
      <c r="BX42" s="45" t="s">
        <v>280</v>
      </c>
      <c r="BY42" s="45" t="s">
        <v>66</v>
      </c>
      <c r="BZ42" s="45" t="s">
        <v>174</v>
      </c>
      <c r="CA42" s="198"/>
      <c r="CB42" s="199"/>
      <c r="CC42" s="44" t="s">
        <v>336</v>
      </c>
      <c r="CD42" s="44" t="s">
        <v>318</v>
      </c>
      <c r="CE42" s="44" t="s">
        <v>350</v>
      </c>
      <c r="CF42" s="44" t="s">
        <v>345</v>
      </c>
      <c r="CG42" s="44" t="s">
        <v>346</v>
      </c>
      <c r="CH42" s="44" t="s">
        <v>347</v>
      </c>
      <c r="CI42" s="44" t="s">
        <v>348</v>
      </c>
      <c r="CJ42" s="44" t="s">
        <v>349</v>
      </c>
      <c r="CK42" s="44" t="s">
        <v>337</v>
      </c>
      <c r="CL42" s="44" t="s">
        <v>319</v>
      </c>
      <c r="CM42" s="44" t="s">
        <v>68</v>
      </c>
      <c r="CN42" s="44" t="s">
        <v>351</v>
      </c>
      <c r="CO42" s="44" t="s">
        <v>0</v>
      </c>
      <c r="CP42" s="135"/>
      <c r="CQ42" s="138" t="s">
        <v>1</v>
      </c>
      <c r="CR42" s="138" t="s">
        <v>1</v>
      </c>
      <c r="CS42" s="139" t="e">
        <v>#VALUE!</v>
      </c>
      <c r="CT42" s="141">
        <v>0</v>
      </c>
    </row>
    <row r="43" spans="1:98">
      <c r="A43" s="201" t="s">
        <v>135</v>
      </c>
      <c r="B43" s="46" t="s">
        <v>119</v>
      </c>
      <c r="C43" s="47">
        <v>35297</v>
      </c>
      <c r="D43" s="47">
        <v>17300</v>
      </c>
      <c r="E43" s="47">
        <v>20806</v>
      </c>
      <c r="F43" s="47">
        <v>10250</v>
      </c>
      <c r="G43" s="47">
        <v>17376</v>
      </c>
      <c r="H43" s="47">
        <v>8540</v>
      </c>
      <c r="I43" s="47">
        <v>12929</v>
      </c>
      <c r="J43" s="47">
        <v>6486</v>
      </c>
      <c r="K43" s="47">
        <v>9199</v>
      </c>
      <c r="L43" s="47">
        <v>4773</v>
      </c>
      <c r="M43" s="48">
        <v>95607</v>
      </c>
      <c r="N43" s="48">
        <v>47349</v>
      </c>
      <c r="O43" s="201" t="s">
        <v>135</v>
      </c>
      <c r="P43" s="46" t="s">
        <v>119</v>
      </c>
      <c r="Q43" s="47">
        <v>4818</v>
      </c>
      <c r="R43" s="47">
        <v>2319</v>
      </c>
      <c r="S43" s="47">
        <v>3315</v>
      </c>
      <c r="T43" s="47">
        <v>1523</v>
      </c>
      <c r="U43" s="47">
        <v>3052</v>
      </c>
      <c r="V43" s="47">
        <v>1545</v>
      </c>
      <c r="W43" s="47">
        <v>1865</v>
      </c>
      <c r="X43" s="47">
        <v>894</v>
      </c>
      <c r="Y43" s="47">
        <v>1409</v>
      </c>
      <c r="Z43" s="47">
        <v>714</v>
      </c>
      <c r="AA43" s="48">
        <v>14459</v>
      </c>
      <c r="AB43" s="48">
        <v>6995</v>
      </c>
      <c r="AC43" s="201" t="s">
        <v>135</v>
      </c>
      <c r="AD43" s="46" t="s">
        <v>119</v>
      </c>
      <c r="AE43" s="47">
        <v>751</v>
      </c>
      <c r="AF43" s="47">
        <v>671</v>
      </c>
      <c r="AG43" s="47">
        <v>657</v>
      </c>
      <c r="AH43" s="47">
        <v>599</v>
      </c>
      <c r="AI43" s="47">
        <v>547</v>
      </c>
      <c r="AJ43" s="48">
        <v>3225</v>
      </c>
      <c r="AK43" s="47">
        <v>1901</v>
      </c>
      <c r="AL43" s="47">
        <v>788</v>
      </c>
      <c r="AM43" s="47">
        <v>3</v>
      </c>
      <c r="AN43" s="47">
        <v>47</v>
      </c>
      <c r="AO43" s="47">
        <v>626</v>
      </c>
      <c r="AP43" s="201" t="s">
        <v>135</v>
      </c>
      <c r="AQ43" s="46" t="s">
        <v>119</v>
      </c>
      <c r="AR43" s="47">
        <v>90</v>
      </c>
      <c r="AS43" s="47">
        <v>9007</v>
      </c>
      <c r="AT43" s="47">
        <v>4123</v>
      </c>
      <c r="AU43" s="47">
        <v>2601</v>
      </c>
      <c r="AV43" s="47">
        <v>539</v>
      </c>
      <c r="AW43" s="47">
        <v>697</v>
      </c>
      <c r="AX43" s="47">
        <v>2068</v>
      </c>
      <c r="AY43" s="47">
        <v>1426</v>
      </c>
      <c r="AZ43" s="47">
        <v>1449</v>
      </c>
      <c r="BA43" s="201" t="s">
        <v>135</v>
      </c>
      <c r="BB43" s="46" t="s">
        <v>119</v>
      </c>
      <c r="BC43" s="47">
        <v>7381</v>
      </c>
      <c r="BD43" s="47">
        <v>3827</v>
      </c>
      <c r="BE43" s="47">
        <v>6603</v>
      </c>
      <c r="BF43" s="47">
        <v>3489</v>
      </c>
      <c r="BG43" s="47">
        <v>4262</v>
      </c>
      <c r="BH43" s="47">
        <v>2267</v>
      </c>
      <c r="BI43" s="47">
        <v>7377</v>
      </c>
      <c r="BJ43" s="47">
        <v>3832</v>
      </c>
      <c r="BK43" s="47">
        <v>6604</v>
      </c>
      <c r="BL43" s="47">
        <v>3494</v>
      </c>
      <c r="BM43" s="47">
        <v>4285</v>
      </c>
      <c r="BN43" s="47">
        <v>2281</v>
      </c>
      <c r="BO43" s="201" t="s">
        <v>135</v>
      </c>
      <c r="BP43" s="46" t="s">
        <v>119</v>
      </c>
      <c r="BQ43" s="49">
        <v>73</v>
      </c>
      <c r="BR43" s="49">
        <v>583</v>
      </c>
      <c r="BS43" s="49">
        <v>824</v>
      </c>
      <c r="BT43" s="49">
        <v>833</v>
      </c>
      <c r="BU43" s="49">
        <v>2</v>
      </c>
      <c r="BV43" s="50">
        <v>2315</v>
      </c>
      <c r="BW43" s="49">
        <v>1212</v>
      </c>
      <c r="BX43" s="49">
        <v>385</v>
      </c>
      <c r="BY43" s="50">
        <v>20</v>
      </c>
      <c r="BZ43" s="49">
        <v>9</v>
      </c>
      <c r="CA43" s="201" t="s">
        <v>135</v>
      </c>
      <c r="CB43" s="46" t="s">
        <v>119</v>
      </c>
      <c r="CC43" s="47">
        <v>47322</v>
      </c>
      <c r="CD43" s="47">
        <v>32227</v>
      </c>
      <c r="CE43" s="47">
        <v>11696</v>
      </c>
      <c r="CF43" s="47">
        <v>20368</v>
      </c>
      <c r="CG43" s="47">
        <v>27630</v>
      </c>
      <c r="CH43" s="47">
        <v>14027</v>
      </c>
      <c r="CI43" s="47">
        <v>966</v>
      </c>
      <c r="CJ43" s="47">
        <v>12529</v>
      </c>
      <c r="CK43" s="47">
        <v>496</v>
      </c>
      <c r="CL43" s="47">
        <v>2690</v>
      </c>
      <c r="CM43" s="47">
        <v>2607</v>
      </c>
      <c r="CN43" s="47">
        <v>504</v>
      </c>
      <c r="CO43" s="47">
        <v>6962</v>
      </c>
      <c r="CP43" s="135"/>
      <c r="CQ43" s="138" t="s">
        <v>135</v>
      </c>
      <c r="CR43" s="138" t="s">
        <v>4210</v>
      </c>
      <c r="CS43" s="139">
        <v>43572</v>
      </c>
      <c r="CT43" s="141">
        <v>167261</v>
      </c>
    </row>
    <row r="44" spans="1:98">
      <c r="A44" s="201"/>
      <c r="B44" s="46" t="s">
        <v>120</v>
      </c>
      <c r="C44" s="47">
        <v>1030</v>
      </c>
      <c r="D44" s="47">
        <v>484</v>
      </c>
      <c r="E44" s="47">
        <v>893</v>
      </c>
      <c r="F44" s="47">
        <v>413</v>
      </c>
      <c r="G44" s="47">
        <v>906</v>
      </c>
      <c r="H44" s="47">
        <v>438</v>
      </c>
      <c r="I44" s="47">
        <v>854</v>
      </c>
      <c r="J44" s="47">
        <v>429</v>
      </c>
      <c r="K44" s="47">
        <v>877</v>
      </c>
      <c r="L44" s="47">
        <v>454</v>
      </c>
      <c r="M44" s="48">
        <v>4560</v>
      </c>
      <c r="N44" s="48">
        <v>2218</v>
      </c>
      <c r="O44" s="201"/>
      <c r="P44" s="46" t="s">
        <v>120</v>
      </c>
      <c r="Q44" s="47">
        <v>111</v>
      </c>
      <c r="R44" s="47">
        <v>45</v>
      </c>
      <c r="S44" s="47">
        <v>115</v>
      </c>
      <c r="T44" s="47">
        <v>76</v>
      </c>
      <c r="U44" s="47">
        <v>97</v>
      </c>
      <c r="V44" s="47">
        <v>56</v>
      </c>
      <c r="W44" s="47">
        <v>123</v>
      </c>
      <c r="X44" s="47">
        <v>61</v>
      </c>
      <c r="Y44" s="47">
        <v>177</v>
      </c>
      <c r="Z44" s="47">
        <v>85</v>
      </c>
      <c r="AA44" s="48">
        <v>623</v>
      </c>
      <c r="AB44" s="48">
        <v>323</v>
      </c>
      <c r="AC44" s="201"/>
      <c r="AD44" s="46" t="s">
        <v>120</v>
      </c>
      <c r="AE44" s="47">
        <v>14</v>
      </c>
      <c r="AF44" s="47">
        <v>13</v>
      </c>
      <c r="AG44" s="47">
        <v>14</v>
      </c>
      <c r="AH44" s="47">
        <v>13</v>
      </c>
      <c r="AI44" s="47">
        <v>17</v>
      </c>
      <c r="AJ44" s="48">
        <v>71</v>
      </c>
      <c r="AK44" s="47">
        <v>56</v>
      </c>
      <c r="AL44" s="47">
        <v>15</v>
      </c>
      <c r="AM44" s="47">
        <v>48</v>
      </c>
      <c r="AN44" s="47">
        <v>0</v>
      </c>
      <c r="AO44" s="47">
        <v>8</v>
      </c>
      <c r="AP44" s="201"/>
      <c r="AQ44" s="46" t="s">
        <v>120</v>
      </c>
      <c r="AR44" s="47">
        <v>0</v>
      </c>
      <c r="AS44" s="47">
        <v>532</v>
      </c>
      <c r="AT44" s="47">
        <v>70</v>
      </c>
      <c r="AU44" s="47">
        <v>193</v>
      </c>
      <c r="AV44" s="47">
        <v>50</v>
      </c>
      <c r="AW44" s="47">
        <v>57</v>
      </c>
      <c r="AX44" s="47">
        <v>54</v>
      </c>
      <c r="AY44" s="47">
        <v>60</v>
      </c>
      <c r="AZ44" s="47">
        <v>58</v>
      </c>
      <c r="BA44" s="201"/>
      <c r="BB44" s="46" t="s">
        <v>120</v>
      </c>
      <c r="BC44" s="47">
        <v>766</v>
      </c>
      <c r="BD44" s="47">
        <v>394</v>
      </c>
      <c r="BE44" s="47">
        <v>705</v>
      </c>
      <c r="BF44" s="47">
        <v>366</v>
      </c>
      <c r="BG44" s="47">
        <v>509</v>
      </c>
      <c r="BH44" s="47">
        <v>265</v>
      </c>
      <c r="BI44" s="47">
        <v>766</v>
      </c>
      <c r="BJ44" s="47">
        <v>394</v>
      </c>
      <c r="BK44" s="47">
        <v>705</v>
      </c>
      <c r="BL44" s="47">
        <v>366</v>
      </c>
      <c r="BM44" s="47">
        <v>506</v>
      </c>
      <c r="BN44" s="47">
        <v>263</v>
      </c>
      <c r="BO44" s="201"/>
      <c r="BP44" s="46" t="s">
        <v>120</v>
      </c>
      <c r="BQ44" s="49">
        <v>11</v>
      </c>
      <c r="BR44" s="49">
        <v>29</v>
      </c>
      <c r="BS44" s="49">
        <v>17</v>
      </c>
      <c r="BT44" s="49">
        <v>11</v>
      </c>
      <c r="BU44" s="49">
        <v>0</v>
      </c>
      <c r="BV44" s="50">
        <v>68</v>
      </c>
      <c r="BW44" s="49">
        <v>53</v>
      </c>
      <c r="BX44" s="49">
        <v>37</v>
      </c>
      <c r="BY44" s="50">
        <v>9</v>
      </c>
      <c r="BZ44" s="49">
        <v>6</v>
      </c>
      <c r="CA44" s="201"/>
      <c r="CB44" s="46" t="s">
        <v>120</v>
      </c>
      <c r="CC44" s="47">
        <v>2820</v>
      </c>
      <c r="CD44" s="47">
        <v>1521</v>
      </c>
      <c r="CE44" s="47">
        <v>1017</v>
      </c>
      <c r="CF44" s="47">
        <v>1694</v>
      </c>
      <c r="CG44" s="47">
        <v>2331</v>
      </c>
      <c r="CH44" s="47">
        <v>1254</v>
      </c>
      <c r="CI44" s="47">
        <v>16</v>
      </c>
      <c r="CJ44" s="47">
        <v>1213</v>
      </c>
      <c r="CK44" s="47">
        <v>20</v>
      </c>
      <c r="CL44" s="47">
        <v>72</v>
      </c>
      <c r="CM44" s="47">
        <v>91</v>
      </c>
      <c r="CN44" s="47">
        <v>0</v>
      </c>
      <c r="CO44" s="47">
        <v>838</v>
      </c>
      <c r="CP44" s="135"/>
      <c r="CQ44" s="138" t="s">
        <v>135</v>
      </c>
      <c r="CR44" s="138" t="s">
        <v>4211</v>
      </c>
      <c r="CS44" s="139">
        <v>2296</v>
      </c>
      <c r="CT44" s="141">
        <v>11886</v>
      </c>
    </row>
    <row r="45" spans="1:98">
      <c r="A45" s="201"/>
      <c r="B45" s="34" t="s">
        <v>102</v>
      </c>
      <c r="C45" s="35">
        <v>36327</v>
      </c>
      <c r="D45" s="63">
        <v>17784</v>
      </c>
      <c r="E45" s="63">
        <v>21699</v>
      </c>
      <c r="F45" s="63">
        <v>10663</v>
      </c>
      <c r="G45" s="63">
        <v>18282</v>
      </c>
      <c r="H45" s="63">
        <v>8978</v>
      </c>
      <c r="I45" s="63">
        <v>13783</v>
      </c>
      <c r="J45" s="63">
        <v>6915</v>
      </c>
      <c r="K45" s="63">
        <v>10076</v>
      </c>
      <c r="L45" s="63">
        <v>5227</v>
      </c>
      <c r="M45" s="63">
        <v>100167</v>
      </c>
      <c r="N45" s="63">
        <v>49567</v>
      </c>
      <c r="O45" s="201"/>
      <c r="P45" s="64" t="s">
        <v>102</v>
      </c>
      <c r="Q45" s="63">
        <v>4929</v>
      </c>
      <c r="R45" s="63">
        <v>2364</v>
      </c>
      <c r="S45" s="63">
        <v>3430</v>
      </c>
      <c r="T45" s="63">
        <v>1599</v>
      </c>
      <c r="U45" s="63">
        <v>3149</v>
      </c>
      <c r="V45" s="63">
        <v>1601</v>
      </c>
      <c r="W45" s="63">
        <v>1988</v>
      </c>
      <c r="X45" s="63">
        <v>955</v>
      </c>
      <c r="Y45" s="63">
        <v>1586</v>
      </c>
      <c r="Z45" s="63">
        <v>799</v>
      </c>
      <c r="AA45" s="63">
        <v>15082</v>
      </c>
      <c r="AB45" s="63">
        <v>7318</v>
      </c>
      <c r="AC45" s="201"/>
      <c r="AD45" s="64" t="s">
        <v>102</v>
      </c>
      <c r="AE45" s="63">
        <v>765</v>
      </c>
      <c r="AF45" s="63">
        <v>684</v>
      </c>
      <c r="AG45" s="63">
        <v>671</v>
      </c>
      <c r="AH45" s="63">
        <v>612</v>
      </c>
      <c r="AI45" s="63">
        <v>564</v>
      </c>
      <c r="AJ45" s="63">
        <v>3296</v>
      </c>
      <c r="AK45" s="63">
        <v>1957</v>
      </c>
      <c r="AL45" s="63">
        <v>803</v>
      </c>
      <c r="AM45" s="63">
        <v>51</v>
      </c>
      <c r="AN45" s="63">
        <v>47</v>
      </c>
      <c r="AO45" s="63">
        <v>634</v>
      </c>
      <c r="AP45" s="201"/>
      <c r="AQ45" s="64" t="s">
        <v>102</v>
      </c>
      <c r="AR45" s="63">
        <v>90</v>
      </c>
      <c r="AS45" s="63">
        <v>9539</v>
      </c>
      <c r="AT45" s="63">
        <v>4193</v>
      </c>
      <c r="AU45" s="63">
        <v>2794</v>
      </c>
      <c r="AV45" s="63">
        <v>589</v>
      </c>
      <c r="AW45" s="63">
        <v>754</v>
      </c>
      <c r="AX45" s="63">
        <v>2122</v>
      </c>
      <c r="AY45" s="63">
        <v>1486</v>
      </c>
      <c r="AZ45" s="63">
        <v>1507</v>
      </c>
      <c r="BA45" s="201"/>
      <c r="BB45" s="64" t="s">
        <v>102</v>
      </c>
      <c r="BC45" s="63">
        <v>8147</v>
      </c>
      <c r="BD45" s="63">
        <v>4221</v>
      </c>
      <c r="BE45" s="63">
        <v>7308</v>
      </c>
      <c r="BF45" s="63">
        <v>3855</v>
      </c>
      <c r="BG45" s="63">
        <v>4771</v>
      </c>
      <c r="BH45" s="63">
        <v>2532</v>
      </c>
      <c r="BI45" s="63">
        <v>8143</v>
      </c>
      <c r="BJ45" s="63">
        <v>4226</v>
      </c>
      <c r="BK45" s="63">
        <v>7309</v>
      </c>
      <c r="BL45" s="63">
        <v>3860</v>
      </c>
      <c r="BM45" s="63">
        <v>4791</v>
      </c>
      <c r="BN45" s="63">
        <v>2544</v>
      </c>
      <c r="BO45" s="201"/>
      <c r="BP45" s="64" t="s">
        <v>102</v>
      </c>
      <c r="BQ45" s="63">
        <v>84</v>
      </c>
      <c r="BR45" s="63">
        <v>612</v>
      </c>
      <c r="BS45" s="63">
        <v>841</v>
      </c>
      <c r="BT45" s="63">
        <v>844</v>
      </c>
      <c r="BU45" s="63">
        <v>2</v>
      </c>
      <c r="BV45" s="63">
        <v>2383</v>
      </c>
      <c r="BW45" s="63">
        <v>1265</v>
      </c>
      <c r="BX45" s="63">
        <v>422</v>
      </c>
      <c r="BY45" s="63">
        <v>29</v>
      </c>
      <c r="BZ45" s="63">
        <v>15</v>
      </c>
      <c r="CA45" s="201"/>
      <c r="CB45" s="64" t="s">
        <v>102</v>
      </c>
      <c r="CC45" s="63">
        <v>50142</v>
      </c>
      <c r="CD45" s="63">
        <v>33748</v>
      </c>
      <c r="CE45" s="63">
        <v>12713</v>
      </c>
      <c r="CF45" s="63">
        <v>22062</v>
      </c>
      <c r="CG45" s="63">
        <v>29961</v>
      </c>
      <c r="CH45" s="63">
        <v>15281</v>
      </c>
      <c r="CI45" s="63">
        <v>982</v>
      </c>
      <c r="CJ45" s="63">
        <v>13742</v>
      </c>
      <c r="CK45" s="63">
        <v>516</v>
      </c>
      <c r="CL45" s="63">
        <v>2762</v>
      </c>
      <c r="CM45" s="63">
        <v>2698</v>
      </c>
      <c r="CN45" s="63">
        <v>504</v>
      </c>
      <c r="CO45" s="63">
        <v>7800</v>
      </c>
      <c r="CP45" s="135"/>
      <c r="CQ45" s="138" t="s">
        <v>135</v>
      </c>
      <c r="CR45" s="138" t="s">
        <v>4212</v>
      </c>
      <c r="CS45" s="139">
        <v>45868</v>
      </c>
      <c r="CT45" s="141">
        <v>179147</v>
      </c>
    </row>
    <row r="46" spans="1:98">
      <c r="A46" s="201" t="s">
        <v>136</v>
      </c>
      <c r="B46" s="46" t="s">
        <v>119</v>
      </c>
      <c r="C46" s="47">
        <v>40231</v>
      </c>
      <c r="D46" s="47">
        <v>19946</v>
      </c>
      <c r="E46" s="47">
        <v>23208</v>
      </c>
      <c r="F46" s="47">
        <v>11678</v>
      </c>
      <c r="G46" s="47">
        <v>18867</v>
      </c>
      <c r="H46" s="47">
        <v>9681</v>
      </c>
      <c r="I46" s="47">
        <v>13329</v>
      </c>
      <c r="J46" s="47">
        <v>6976</v>
      </c>
      <c r="K46" s="47">
        <v>9391</v>
      </c>
      <c r="L46" s="47">
        <v>5083</v>
      </c>
      <c r="M46" s="48">
        <v>105026</v>
      </c>
      <c r="N46" s="48">
        <v>53364</v>
      </c>
      <c r="O46" s="201" t="s">
        <v>136</v>
      </c>
      <c r="P46" s="46" t="s">
        <v>119</v>
      </c>
      <c r="Q46" s="47">
        <v>6636</v>
      </c>
      <c r="R46" s="47">
        <v>3045</v>
      </c>
      <c r="S46" s="47">
        <v>4388</v>
      </c>
      <c r="T46" s="47">
        <v>2099</v>
      </c>
      <c r="U46" s="47">
        <v>4051</v>
      </c>
      <c r="V46" s="47">
        <v>1983</v>
      </c>
      <c r="W46" s="47">
        <v>2385</v>
      </c>
      <c r="X46" s="47">
        <v>1241</v>
      </c>
      <c r="Y46" s="47">
        <v>2033</v>
      </c>
      <c r="Z46" s="47">
        <v>1114</v>
      </c>
      <c r="AA46" s="48">
        <v>19493</v>
      </c>
      <c r="AB46" s="48">
        <v>9482</v>
      </c>
      <c r="AC46" s="201" t="s">
        <v>136</v>
      </c>
      <c r="AD46" s="46" t="s">
        <v>119</v>
      </c>
      <c r="AE46" s="47">
        <v>876</v>
      </c>
      <c r="AF46" s="47">
        <v>831</v>
      </c>
      <c r="AG46" s="47">
        <v>800</v>
      </c>
      <c r="AH46" s="47">
        <v>708</v>
      </c>
      <c r="AI46" s="47">
        <v>596</v>
      </c>
      <c r="AJ46" s="48">
        <v>3811</v>
      </c>
      <c r="AK46" s="47">
        <v>2221</v>
      </c>
      <c r="AL46" s="47">
        <v>1110</v>
      </c>
      <c r="AM46" s="47">
        <v>18</v>
      </c>
      <c r="AN46" s="47">
        <v>47</v>
      </c>
      <c r="AO46" s="47">
        <v>798</v>
      </c>
      <c r="AP46" s="201" t="s">
        <v>136</v>
      </c>
      <c r="AQ46" s="46" t="s">
        <v>119</v>
      </c>
      <c r="AR46" s="47">
        <v>29</v>
      </c>
      <c r="AS46" s="47">
        <v>22321</v>
      </c>
      <c r="AT46" s="47">
        <v>2768</v>
      </c>
      <c r="AU46" s="47">
        <v>703</v>
      </c>
      <c r="AV46" s="47">
        <v>168</v>
      </c>
      <c r="AW46" s="47">
        <v>873</v>
      </c>
      <c r="AX46" s="47">
        <v>2606</v>
      </c>
      <c r="AY46" s="47">
        <v>1208</v>
      </c>
      <c r="AZ46" s="47">
        <v>1216</v>
      </c>
      <c r="BA46" s="201" t="s">
        <v>136</v>
      </c>
      <c r="BB46" s="46" t="s">
        <v>119</v>
      </c>
      <c r="BC46" s="47">
        <v>7844</v>
      </c>
      <c r="BD46" s="47">
        <v>4305</v>
      </c>
      <c r="BE46" s="47">
        <v>6995</v>
      </c>
      <c r="BF46" s="47">
        <v>3893</v>
      </c>
      <c r="BG46" s="47">
        <v>3422</v>
      </c>
      <c r="BH46" s="47">
        <v>1964</v>
      </c>
      <c r="BI46" s="47">
        <v>7881</v>
      </c>
      <c r="BJ46" s="47">
        <v>4323</v>
      </c>
      <c r="BK46" s="47">
        <v>7037</v>
      </c>
      <c r="BL46" s="47">
        <v>3911</v>
      </c>
      <c r="BM46" s="47">
        <v>3397</v>
      </c>
      <c r="BN46" s="47">
        <v>1954</v>
      </c>
      <c r="BO46" s="201" t="s">
        <v>136</v>
      </c>
      <c r="BP46" s="46" t="s">
        <v>119</v>
      </c>
      <c r="BQ46" s="49">
        <v>179</v>
      </c>
      <c r="BR46" s="49">
        <v>917</v>
      </c>
      <c r="BS46" s="49">
        <v>297</v>
      </c>
      <c r="BT46" s="49">
        <v>950</v>
      </c>
      <c r="BU46" s="49">
        <v>6</v>
      </c>
      <c r="BV46" s="50">
        <v>2349</v>
      </c>
      <c r="BW46" s="49">
        <v>927</v>
      </c>
      <c r="BX46" s="49">
        <v>352</v>
      </c>
      <c r="BY46" s="50">
        <v>40</v>
      </c>
      <c r="BZ46" s="49">
        <v>24</v>
      </c>
      <c r="CA46" s="201" t="s">
        <v>136</v>
      </c>
      <c r="CB46" s="46" t="s">
        <v>119</v>
      </c>
      <c r="CC46" s="47">
        <v>41063</v>
      </c>
      <c r="CD46" s="47">
        <v>30020</v>
      </c>
      <c r="CE46" s="47">
        <v>17471</v>
      </c>
      <c r="CF46" s="47">
        <v>13994</v>
      </c>
      <c r="CG46" s="47">
        <v>24156</v>
      </c>
      <c r="CH46" s="47">
        <v>10440</v>
      </c>
      <c r="CI46" s="47">
        <v>1015</v>
      </c>
      <c r="CJ46" s="47">
        <v>8131</v>
      </c>
      <c r="CK46" s="47">
        <v>1144</v>
      </c>
      <c r="CL46" s="47">
        <v>2893</v>
      </c>
      <c r="CM46" s="47">
        <v>1990</v>
      </c>
      <c r="CN46" s="47">
        <v>161</v>
      </c>
      <c r="CO46" s="47">
        <v>4938</v>
      </c>
      <c r="CP46" s="135"/>
      <c r="CQ46" s="138" t="s">
        <v>136</v>
      </c>
      <c r="CR46" s="138" t="s">
        <v>4213</v>
      </c>
      <c r="CS46" s="139">
        <v>56627</v>
      </c>
      <c r="CT46" s="141">
        <v>147434</v>
      </c>
    </row>
    <row r="47" spans="1:98">
      <c r="A47" s="201"/>
      <c r="B47" s="46" t="s">
        <v>120</v>
      </c>
      <c r="C47" s="47">
        <v>7699</v>
      </c>
      <c r="D47" s="47">
        <v>3814</v>
      </c>
      <c r="E47" s="47">
        <v>6013</v>
      </c>
      <c r="F47" s="47">
        <v>3046</v>
      </c>
      <c r="G47" s="47">
        <v>5788</v>
      </c>
      <c r="H47" s="47">
        <v>2950</v>
      </c>
      <c r="I47" s="47">
        <v>4512</v>
      </c>
      <c r="J47" s="47">
        <v>2297</v>
      </c>
      <c r="K47" s="47">
        <v>4162</v>
      </c>
      <c r="L47" s="47">
        <v>2204</v>
      </c>
      <c r="M47" s="48">
        <v>28174</v>
      </c>
      <c r="N47" s="48">
        <v>14311</v>
      </c>
      <c r="O47" s="201"/>
      <c r="P47" s="46" t="s">
        <v>120</v>
      </c>
      <c r="Q47" s="47">
        <v>1294</v>
      </c>
      <c r="R47" s="47">
        <v>607</v>
      </c>
      <c r="S47" s="47">
        <v>1061</v>
      </c>
      <c r="T47" s="47">
        <v>517</v>
      </c>
      <c r="U47" s="47">
        <v>1034</v>
      </c>
      <c r="V47" s="47">
        <v>511</v>
      </c>
      <c r="W47" s="47">
        <v>825</v>
      </c>
      <c r="X47" s="47">
        <v>430</v>
      </c>
      <c r="Y47" s="47">
        <v>623</v>
      </c>
      <c r="Z47" s="47">
        <v>311</v>
      </c>
      <c r="AA47" s="48">
        <v>4837</v>
      </c>
      <c r="AB47" s="48">
        <v>2376</v>
      </c>
      <c r="AC47" s="201"/>
      <c r="AD47" s="46" t="s">
        <v>120</v>
      </c>
      <c r="AE47" s="47">
        <v>138</v>
      </c>
      <c r="AF47" s="47">
        <v>129</v>
      </c>
      <c r="AG47" s="47">
        <v>126</v>
      </c>
      <c r="AH47" s="47">
        <v>118</v>
      </c>
      <c r="AI47" s="47">
        <v>116</v>
      </c>
      <c r="AJ47" s="48">
        <v>627</v>
      </c>
      <c r="AK47" s="47">
        <v>537</v>
      </c>
      <c r="AL47" s="47">
        <v>354</v>
      </c>
      <c r="AM47" s="47">
        <v>124</v>
      </c>
      <c r="AN47" s="47">
        <v>13</v>
      </c>
      <c r="AO47" s="47">
        <v>95</v>
      </c>
      <c r="AP47" s="201"/>
      <c r="AQ47" s="46" t="s">
        <v>120</v>
      </c>
      <c r="AR47" s="47">
        <v>246</v>
      </c>
      <c r="AS47" s="47">
        <v>8145</v>
      </c>
      <c r="AT47" s="47">
        <v>191</v>
      </c>
      <c r="AU47" s="47">
        <v>31</v>
      </c>
      <c r="AV47" s="47">
        <v>1</v>
      </c>
      <c r="AW47" s="47">
        <v>444</v>
      </c>
      <c r="AX47" s="47">
        <v>683</v>
      </c>
      <c r="AY47" s="47">
        <v>445</v>
      </c>
      <c r="AZ47" s="47">
        <v>433</v>
      </c>
      <c r="BA47" s="201"/>
      <c r="BB47" s="46" t="s">
        <v>120</v>
      </c>
      <c r="BC47" s="47">
        <v>3264</v>
      </c>
      <c r="BD47" s="47">
        <v>1762</v>
      </c>
      <c r="BE47" s="47">
        <v>3007</v>
      </c>
      <c r="BF47" s="47">
        <v>1628</v>
      </c>
      <c r="BG47" s="47">
        <v>1998</v>
      </c>
      <c r="BH47" s="47">
        <v>1134</v>
      </c>
      <c r="BI47" s="47">
        <v>3300</v>
      </c>
      <c r="BJ47" s="47">
        <v>1789</v>
      </c>
      <c r="BK47" s="47">
        <v>3047</v>
      </c>
      <c r="BL47" s="47">
        <v>1656</v>
      </c>
      <c r="BM47" s="47">
        <v>1962</v>
      </c>
      <c r="BN47" s="47">
        <v>1113</v>
      </c>
      <c r="BO47" s="201"/>
      <c r="BP47" s="46" t="s">
        <v>120</v>
      </c>
      <c r="BQ47" s="49">
        <v>76</v>
      </c>
      <c r="BR47" s="49">
        <v>380</v>
      </c>
      <c r="BS47" s="49">
        <v>20</v>
      </c>
      <c r="BT47" s="49">
        <v>118</v>
      </c>
      <c r="BU47" s="49">
        <v>2</v>
      </c>
      <c r="BV47" s="50">
        <v>596</v>
      </c>
      <c r="BW47" s="49">
        <v>440</v>
      </c>
      <c r="BX47" s="49">
        <v>208</v>
      </c>
      <c r="BY47" s="50">
        <v>84</v>
      </c>
      <c r="BZ47" s="49">
        <v>63</v>
      </c>
      <c r="CA47" s="201"/>
      <c r="CB47" s="46" t="s">
        <v>120</v>
      </c>
      <c r="CC47" s="47">
        <v>11488</v>
      </c>
      <c r="CD47" s="47">
        <v>7201</v>
      </c>
      <c r="CE47" s="47">
        <v>4246</v>
      </c>
      <c r="CF47" s="47">
        <v>4135</v>
      </c>
      <c r="CG47" s="47">
        <v>9260</v>
      </c>
      <c r="CH47" s="47">
        <v>3018</v>
      </c>
      <c r="CI47" s="47">
        <v>435</v>
      </c>
      <c r="CJ47" s="47">
        <v>2249</v>
      </c>
      <c r="CK47" s="47">
        <v>113</v>
      </c>
      <c r="CL47" s="47">
        <v>509</v>
      </c>
      <c r="CM47" s="47">
        <v>418</v>
      </c>
      <c r="CN47" s="47">
        <v>19</v>
      </c>
      <c r="CO47" s="47">
        <v>3750</v>
      </c>
      <c r="CP47" s="135"/>
      <c r="CQ47" s="138" t="s">
        <v>136</v>
      </c>
      <c r="CR47" s="138" t="s">
        <v>4214</v>
      </c>
      <c r="CS47" s="139">
        <v>17238</v>
      </c>
      <c r="CT47" s="141">
        <v>42145</v>
      </c>
    </row>
    <row r="48" spans="1:98">
      <c r="A48" s="201"/>
      <c r="B48" s="34" t="s">
        <v>102</v>
      </c>
      <c r="C48" s="35">
        <v>47930</v>
      </c>
      <c r="D48" s="63">
        <v>23760</v>
      </c>
      <c r="E48" s="63">
        <v>29221</v>
      </c>
      <c r="F48" s="63">
        <v>14724</v>
      </c>
      <c r="G48" s="63">
        <v>24655</v>
      </c>
      <c r="H48" s="63">
        <v>12631</v>
      </c>
      <c r="I48" s="63">
        <v>17841</v>
      </c>
      <c r="J48" s="63">
        <v>9273</v>
      </c>
      <c r="K48" s="63">
        <v>13553</v>
      </c>
      <c r="L48" s="63">
        <v>7287</v>
      </c>
      <c r="M48" s="63">
        <v>133200</v>
      </c>
      <c r="N48" s="63">
        <v>67675</v>
      </c>
      <c r="O48" s="201"/>
      <c r="P48" s="64" t="s">
        <v>102</v>
      </c>
      <c r="Q48" s="63">
        <v>7930</v>
      </c>
      <c r="R48" s="63">
        <v>3652</v>
      </c>
      <c r="S48" s="63">
        <v>5449</v>
      </c>
      <c r="T48" s="63">
        <v>2616</v>
      </c>
      <c r="U48" s="63">
        <v>5085</v>
      </c>
      <c r="V48" s="63">
        <v>2494</v>
      </c>
      <c r="W48" s="63">
        <v>3210</v>
      </c>
      <c r="X48" s="63">
        <v>1671</v>
      </c>
      <c r="Y48" s="63">
        <v>2656</v>
      </c>
      <c r="Z48" s="63">
        <v>1425</v>
      </c>
      <c r="AA48" s="63">
        <v>24330</v>
      </c>
      <c r="AB48" s="63">
        <v>11858</v>
      </c>
      <c r="AC48" s="201"/>
      <c r="AD48" s="64" t="s">
        <v>102</v>
      </c>
      <c r="AE48" s="63">
        <v>1014</v>
      </c>
      <c r="AF48" s="63">
        <v>960</v>
      </c>
      <c r="AG48" s="63">
        <v>926</v>
      </c>
      <c r="AH48" s="63">
        <v>826</v>
      </c>
      <c r="AI48" s="63">
        <v>712</v>
      </c>
      <c r="AJ48" s="63">
        <v>4438</v>
      </c>
      <c r="AK48" s="63">
        <v>2758</v>
      </c>
      <c r="AL48" s="63">
        <v>1464</v>
      </c>
      <c r="AM48" s="63">
        <v>142</v>
      </c>
      <c r="AN48" s="63">
        <v>60</v>
      </c>
      <c r="AO48" s="63">
        <v>893</v>
      </c>
      <c r="AP48" s="201"/>
      <c r="AQ48" s="64" t="s">
        <v>102</v>
      </c>
      <c r="AR48" s="63">
        <v>275</v>
      </c>
      <c r="AS48" s="63">
        <v>30466</v>
      </c>
      <c r="AT48" s="63">
        <v>2959</v>
      </c>
      <c r="AU48" s="63">
        <v>734</v>
      </c>
      <c r="AV48" s="63">
        <v>169</v>
      </c>
      <c r="AW48" s="63">
        <v>1317</v>
      </c>
      <c r="AX48" s="63">
        <v>3289</v>
      </c>
      <c r="AY48" s="63">
        <v>1653</v>
      </c>
      <c r="AZ48" s="63">
        <v>1649</v>
      </c>
      <c r="BA48" s="201"/>
      <c r="BB48" s="64" t="s">
        <v>102</v>
      </c>
      <c r="BC48" s="63">
        <v>11108</v>
      </c>
      <c r="BD48" s="63">
        <v>6067</v>
      </c>
      <c r="BE48" s="63">
        <v>10002</v>
      </c>
      <c r="BF48" s="63">
        <v>5521</v>
      </c>
      <c r="BG48" s="63">
        <v>5420</v>
      </c>
      <c r="BH48" s="63">
        <v>3098</v>
      </c>
      <c r="BI48" s="63">
        <v>11181</v>
      </c>
      <c r="BJ48" s="63">
        <v>6112</v>
      </c>
      <c r="BK48" s="63">
        <v>10084</v>
      </c>
      <c r="BL48" s="63">
        <v>5567</v>
      </c>
      <c r="BM48" s="63">
        <v>5359</v>
      </c>
      <c r="BN48" s="63">
        <v>3067</v>
      </c>
      <c r="BO48" s="201"/>
      <c r="BP48" s="64" t="s">
        <v>102</v>
      </c>
      <c r="BQ48" s="63">
        <v>255</v>
      </c>
      <c r="BR48" s="63">
        <v>1297</v>
      </c>
      <c r="BS48" s="63">
        <v>317</v>
      </c>
      <c r="BT48" s="63">
        <v>1068</v>
      </c>
      <c r="BU48" s="63">
        <v>8</v>
      </c>
      <c r="BV48" s="63">
        <v>2945</v>
      </c>
      <c r="BW48" s="63">
        <v>1367</v>
      </c>
      <c r="BX48" s="63">
        <v>560</v>
      </c>
      <c r="BY48" s="63">
        <v>124</v>
      </c>
      <c r="BZ48" s="63">
        <v>87</v>
      </c>
      <c r="CA48" s="201"/>
      <c r="CB48" s="64" t="s">
        <v>102</v>
      </c>
      <c r="CC48" s="63">
        <v>52551</v>
      </c>
      <c r="CD48" s="63">
        <v>37221</v>
      </c>
      <c r="CE48" s="63">
        <v>21717</v>
      </c>
      <c r="CF48" s="63">
        <v>18129</v>
      </c>
      <c r="CG48" s="63">
        <v>33416</v>
      </c>
      <c r="CH48" s="63">
        <v>13458</v>
      </c>
      <c r="CI48" s="63">
        <v>1450</v>
      </c>
      <c r="CJ48" s="63">
        <v>10380</v>
      </c>
      <c r="CK48" s="63">
        <v>1257</v>
      </c>
      <c r="CL48" s="63">
        <v>3402</v>
      </c>
      <c r="CM48" s="63">
        <v>2408</v>
      </c>
      <c r="CN48" s="63">
        <v>180</v>
      </c>
      <c r="CO48" s="63">
        <v>8688</v>
      </c>
      <c r="CP48" s="135"/>
      <c r="CQ48" s="138" t="s">
        <v>136</v>
      </c>
      <c r="CR48" s="138" t="s">
        <v>4215</v>
      </c>
      <c r="CS48" s="139">
        <v>73865</v>
      </c>
      <c r="CT48" s="141">
        <v>189579</v>
      </c>
    </row>
    <row r="49" spans="1:98">
      <c r="A49" s="201" t="s">
        <v>137</v>
      </c>
      <c r="B49" s="46" t="s">
        <v>119</v>
      </c>
      <c r="C49" s="47">
        <v>61920</v>
      </c>
      <c r="D49" s="47">
        <v>30084</v>
      </c>
      <c r="E49" s="47">
        <v>47527</v>
      </c>
      <c r="F49" s="47">
        <v>23061</v>
      </c>
      <c r="G49" s="47">
        <v>40155</v>
      </c>
      <c r="H49" s="47">
        <v>19766</v>
      </c>
      <c r="I49" s="47">
        <v>29696</v>
      </c>
      <c r="J49" s="47">
        <v>15139</v>
      </c>
      <c r="K49" s="47">
        <v>22051</v>
      </c>
      <c r="L49" s="47">
        <v>11903</v>
      </c>
      <c r="M49" s="48">
        <v>201349</v>
      </c>
      <c r="N49" s="48">
        <v>99953</v>
      </c>
      <c r="O49" s="201" t="s">
        <v>137</v>
      </c>
      <c r="P49" s="46" t="s">
        <v>119</v>
      </c>
      <c r="Q49" s="47">
        <v>15309</v>
      </c>
      <c r="R49" s="47">
        <v>7047</v>
      </c>
      <c r="S49" s="47">
        <v>12190</v>
      </c>
      <c r="T49" s="47">
        <v>5678</v>
      </c>
      <c r="U49" s="47">
        <v>10514</v>
      </c>
      <c r="V49" s="47">
        <v>4982</v>
      </c>
      <c r="W49" s="47">
        <v>6391</v>
      </c>
      <c r="X49" s="47">
        <v>3157</v>
      </c>
      <c r="Y49" s="47">
        <v>5118</v>
      </c>
      <c r="Z49" s="47">
        <v>2839</v>
      </c>
      <c r="AA49" s="48">
        <v>49522</v>
      </c>
      <c r="AB49" s="48">
        <v>23703</v>
      </c>
      <c r="AC49" s="201" t="s">
        <v>137</v>
      </c>
      <c r="AD49" s="46" t="s">
        <v>119</v>
      </c>
      <c r="AE49" s="47">
        <v>1318</v>
      </c>
      <c r="AF49" s="47">
        <v>1267</v>
      </c>
      <c r="AG49" s="47">
        <v>1207</v>
      </c>
      <c r="AH49" s="47">
        <v>1117</v>
      </c>
      <c r="AI49" s="47">
        <v>1052</v>
      </c>
      <c r="AJ49" s="48">
        <v>5961</v>
      </c>
      <c r="AK49" s="47">
        <v>4612</v>
      </c>
      <c r="AL49" s="47">
        <v>1913</v>
      </c>
      <c r="AM49" s="47">
        <v>15</v>
      </c>
      <c r="AN49" s="47">
        <v>165</v>
      </c>
      <c r="AO49" s="47">
        <v>1077</v>
      </c>
      <c r="AP49" s="201" t="s">
        <v>137</v>
      </c>
      <c r="AQ49" s="46" t="s">
        <v>119</v>
      </c>
      <c r="AR49" s="47">
        <v>273</v>
      </c>
      <c r="AS49" s="47">
        <v>32611</v>
      </c>
      <c r="AT49" s="47">
        <v>9159</v>
      </c>
      <c r="AU49" s="47">
        <v>3461</v>
      </c>
      <c r="AV49" s="47">
        <v>402</v>
      </c>
      <c r="AW49" s="47">
        <v>2118</v>
      </c>
      <c r="AX49" s="47">
        <v>5051</v>
      </c>
      <c r="AY49" s="47">
        <v>3611</v>
      </c>
      <c r="AZ49" s="47">
        <v>3591</v>
      </c>
      <c r="BA49" s="201" t="s">
        <v>137</v>
      </c>
      <c r="BB49" s="46" t="s">
        <v>119</v>
      </c>
      <c r="BC49" s="47">
        <v>18583</v>
      </c>
      <c r="BD49" s="47">
        <v>10186</v>
      </c>
      <c r="BE49" s="47">
        <v>16922</v>
      </c>
      <c r="BF49" s="47">
        <v>9313</v>
      </c>
      <c r="BG49" s="47">
        <v>8642</v>
      </c>
      <c r="BH49" s="47">
        <v>4778</v>
      </c>
      <c r="BI49" s="47">
        <v>18431</v>
      </c>
      <c r="BJ49" s="47">
        <v>10157</v>
      </c>
      <c r="BK49" s="47">
        <v>16821</v>
      </c>
      <c r="BL49" s="47">
        <v>9306</v>
      </c>
      <c r="BM49" s="47">
        <v>8545</v>
      </c>
      <c r="BN49" s="47">
        <v>4751</v>
      </c>
      <c r="BO49" s="201" t="s">
        <v>137</v>
      </c>
      <c r="BP49" s="46" t="s">
        <v>119</v>
      </c>
      <c r="BQ49" s="49">
        <v>261</v>
      </c>
      <c r="BR49" s="49">
        <v>1569</v>
      </c>
      <c r="BS49" s="49">
        <v>1670</v>
      </c>
      <c r="BT49" s="49">
        <v>1272</v>
      </c>
      <c r="BU49" s="49">
        <v>158</v>
      </c>
      <c r="BV49" s="50">
        <v>4930</v>
      </c>
      <c r="BW49" s="49">
        <v>2832</v>
      </c>
      <c r="BX49" s="49">
        <v>740</v>
      </c>
      <c r="BY49" s="50">
        <v>87</v>
      </c>
      <c r="BZ49" s="49">
        <v>55</v>
      </c>
      <c r="CA49" s="201" t="s">
        <v>137</v>
      </c>
      <c r="CB49" s="46" t="s">
        <v>119</v>
      </c>
      <c r="CC49" s="47">
        <v>130295</v>
      </c>
      <c r="CD49" s="47">
        <v>94933</v>
      </c>
      <c r="CE49" s="47">
        <v>41573</v>
      </c>
      <c r="CF49" s="47">
        <v>57635</v>
      </c>
      <c r="CG49" s="47">
        <v>69042</v>
      </c>
      <c r="CH49" s="47">
        <v>35367</v>
      </c>
      <c r="CI49" s="47">
        <v>3317</v>
      </c>
      <c r="CJ49" s="47">
        <v>30090</v>
      </c>
      <c r="CK49" s="47">
        <v>2087</v>
      </c>
      <c r="CL49" s="47">
        <v>7872</v>
      </c>
      <c r="CM49" s="47">
        <v>6111</v>
      </c>
      <c r="CN49" s="47">
        <v>903</v>
      </c>
      <c r="CO49" s="47">
        <v>19394</v>
      </c>
      <c r="CP49" s="135"/>
      <c r="CQ49" s="138" t="s">
        <v>137</v>
      </c>
      <c r="CR49" s="138" t="s">
        <v>4216</v>
      </c>
      <c r="CS49" s="139">
        <v>108826</v>
      </c>
      <c r="CT49" s="141">
        <v>464339</v>
      </c>
    </row>
    <row r="50" spans="1:98">
      <c r="A50" s="201"/>
      <c r="B50" s="46" t="s">
        <v>120</v>
      </c>
      <c r="C50" s="47">
        <v>6010</v>
      </c>
      <c r="D50" s="47">
        <v>2879</v>
      </c>
      <c r="E50" s="47">
        <v>5242</v>
      </c>
      <c r="F50" s="47">
        <v>2435</v>
      </c>
      <c r="G50" s="47">
        <v>5283</v>
      </c>
      <c r="H50" s="47">
        <v>2536</v>
      </c>
      <c r="I50" s="47">
        <v>4737</v>
      </c>
      <c r="J50" s="47">
        <v>2418</v>
      </c>
      <c r="K50" s="47">
        <v>4629</v>
      </c>
      <c r="L50" s="47">
        <v>2412</v>
      </c>
      <c r="M50" s="48">
        <v>25901</v>
      </c>
      <c r="N50" s="48">
        <v>12680</v>
      </c>
      <c r="O50" s="201"/>
      <c r="P50" s="46" t="s">
        <v>120</v>
      </c>
      <c r="Q50" s="47">
        <v>1272</v>
      </c>
      <c r="R50" s="47">
        <v>563</v>
      </c>
      <c r="S50" s="47">
        <v>922</v>
      </c>
      <c r="T50" s="47">
        <v>402</v>
      </c>
      <c r="U50" s="47">
        <v>1287</v>
      </c>
      <c r="V50" s="47">
        <v>601</v>
      </c>
      <c r="W50" s="47">
        <v>765</v>
      </c>
      <c r="X50" s="47">
        <v>370</v>
      </c>
      <c r="Y50" s="47">
        <v>972</v>
      </c>
      <c r="Z50" s="47">
        <v>499</v>
      </c>
      <c r="AA50" s="48">
        <v>5218</v>
      </c>
      <c r="AB50" s="48">
        <v>2435</v>
      </c>
      <c r="AC50" s="201"/>
      <c r="AD50" s="46" t="s">
        <v>120</v>
      </c>
      <c r="AE50" s="47">
        <v>108</v>
      </c>
      <c r="AF50" s="47">
        <v>101</v>
      </c>
      <c r="AG50" s="47">
        <v>105</v>
      </c>
      <c r="AH50" s="47">
        <v>94</v>
      </c>
      <c r="AI50" s="47">
        <v>101</v>
      </c>
      <c r="AJ50" s="48">
        <v>509</v>
      </c>
      <c r="AK50" s="47">
        <v>390</v>
      </c>
      <c r="AL50" s="47">
        <v>245</v>
      </c>
      <c r="AM50" s="47">
        <v>85</v>
      </c>
      <c r="AN50" s="47">
        <v>7</v>
      </c>
      <c r="AO50" s="47">
        <v>59</v>
      </c>
      <c r="AP50" s="201"/>
      <c r="AQ50" s="46" t="s">
        <v>120</v>
      </c>
      <c r="AR50" s="47">
        <v>14</v>
      </c>
      <c r="AS50" s="47">
        <v>4643</v>
      </c>
      <c r="AT50" s="47">
        <v>574</v>
      </c>
      <c r="AU50" s="47">
        <v>242</v>
      </c>
      <c r="AV50" s="47">
        <v>5</v>
      </c>
      <c r="AW50" s="47">
        <v>339</v>
      </c>
      <c r="AX50" s="47">
        <v>432</v>
      </c>
      <c r="AY50" s="47">
        <v>393</v>
      </c>
      <c r="AZ50" s="47">
        <v>357</v>
      </c>
      <c r="BA50" s="201"/>
      <c r="BB50" s="46" t="s">
        <v>120</v>
      </c>
      <c r="BC50" s="47">
        <v>3762</v>
      </c>
      <c r="BD50" s="47">
        <v>2000</v>
      </c>
      <c r="BE50" s="47">
        <v>3587</v>
      </c>
      <c r="BF50" s="47">
        <v>1918</v>
      </c>
      <c r="BG50" s="47">
        <v>1988</v>
      </c>
      <c r="BH50" s="47">
        <v>1098</v>
      </c>
      <c r="BI50" s="47">
        <v>3860</v>
      </c>
      <c r="BJ50" s="47">
        <v>2066</v>
      </c>
      <c r="BK50" s="47">
        <v>3687</v>
      </c>
      <c r="BL50" s="47">
        <v>1983</v>
      </c>
      <c r="BM50" s="47">
        <v>1823</v>
      </c>
      <c r="BN50" s="47">
        <v>999</v>
      </c>
      <c r="BO50" s="201"/>
      <c r="BP50" s="46" t="s">
        <v>120</v>
      </c>
      <c r="BQ50" s="49">
        <v>90</v>
      </c>
      <c r="BR50" s="49">
        <v>244</v>
      </c>
      <c r="BS50" s="49">
        <v>41</v>
      </c>
      <c r="BT50" s="49">
        <v>121</v>
      </c>
      <c r="BU50" s="49">
        <v>20</v>
      </c>
      <c r="BV50" s="50">
        <v>516</v>
      </c>
      <c r="BW50" s="49">
        <v>393</v>
      </c>
      <c r="BX50" s="49">
        <v>221</v>
      </c>
      <c r="BY50" s="50">
        <v>99</v>
      </c>
      <c r="BZ50" s="49">
        <v>64</v>
      </c>
      <c r="CA50" s="201"/>
      <c r="CB50" s="46" t="s">
        <v>120</v>
      </c>
      <c r="CC50" s="47">
        <v>14656</v>
      </c>
      <c r="CD50" s="47">
        <v>9674</v>
      </c>
      <c r="CE50" s="47">
        <v>5421</v>
      </c>
      <c r="CF50" s="47">
        <v>8950</v>
      </c>
      <c r="CG50" s="47">
        <v>12142</v>
      </c>
      <c r="CH50" s="47">
        <v>4501</v>
      </c>
      <c r="CI50" s="47">
        <v>252</v>
      </c>
      <c r="CJ50" s="47">
        <v>3781</v>
      </c>
      <c r="CK50" s="47">
        <v>146</v>
      </c>
      <c r="CL50" s="47">
        <v>546</v>
      </c>
      <c r="CM50" s="47">
        <v>744</v>
      </c>
      <c r="CN50" s="47">
        <v>51</v>
      </c>
      <c r="CO50" s="47">
        <v>7817</v>
      </c>
      <c r="CP50" s="135"/>
      <c r="CQ50" s="138" t="s">
        <v>137</v>
      </c>
      <c r="CR50" s="138" t="s">
        <v>4217</v>
      </c>
      <c r="CS50" s="139">
        <v>12015</v>
      </c>
      <c r="CT50" s="141">
        <v>59523</v>
      </c>
    </row>
    <row r="51" spans="1:98">
      <c r="A51" s="201"/>
      <c r="B51" s="34" t="s">
        <v>102</v>
      </c>
      <c r="C51" s="35">
        <v>67930</v>
      </c>
      <c r="D51" s="63">
        <v>32963</v>
      </c>
      <c r="E51" s="63">
        <v>52769</v>
      </c>
      <c r="F51" s="63">
        <v>25496</v>
      </c>
      <c r="G51" s="63">
        <v>45438</v>
      </c>
      <c r="H51" s="63">
        <v>22302</v>
      </c>
      <c r="I51" s="63">
        <v>34433</v>
      </c>
      <c r="J51" s="63">
        <v>17557</v>
      </c>
      <c r="K51" s="63">
        <v>26680</v>
      </c>
      <c r="L51" s="63">
        <v>14315</v>
      </c>
      <c r="M51" s="63">
        <v>227250</v>
      </c>
      <c r="N51" s="63">
        <v>112633</v>
      </c>
      <c r="O51" s="201"/>
      <c r="P51" s="64" t="s">
        <v>102</v>
      </c>
      <c r="Q51" s="63">
        <v>16581</v>
      </c>
      <c r="R51" s="63">
        <v>7610</v>
      </c>
      <c r="S51" s="63">
        <v>13112</v>
      </c>
      <c r="T51" s="63">
        <v>6080</v>
      </c>
      <c r="U51" s="63">
        <v>11801</v>
      </c>
      <c r="V51" s="63">
        <v>5583</v>
      </c>
      <c r="W51" s="63">
        <v>7156</v>
      </c>
      <c r="X51" s="63">
        <v>3527</v>
      </c>
      <c r="Y51" s="63">
        <v>6090</v>
      </c>
      <c r="Z51" s="63">
        <v>3338</v>
      </c>
      <c r="AA51" s="63">
        <v>54740</v>
      </c>
      <c r="AB51" s="63">
        <v>26138</v>
      </c>
      <c r="AC51" s="201"/>
      <c r="AD51" s="64" t="s">
        <v>102</v>
      </c>
      <c r="AE51" s="63">
        <v>1426</v>
      </c>
      <c r="AF51" s="63">
        <v>1368</v>
      </c>
      <c r="AG51" s="63">
        <v>1312</v>
      </c>
      <c r="AH51" s="63">
        <v>1211</v>
      </c>
      <c r="AI51" s="63">
        <v>1153</v>
      </c>
      <c r="AJ51" s="63">
        <v>6470</v>
      </c>
      <c r="AK51" s="63">
        <v>5002</v>
      </c>
      <c r="AL51" s="63">
        <v>2158</v>
      </c>
      <c r="AM51" s="63">
        <v>100</v>
      </c>
      <c r="AN51" s="63">
        <v>172</v>
      </c>
      <c r="AO51" s="63">
        <v>1136</v>
      </c>
      <c r="AP51" s="201"/>
      <c r="AQ51" s="64" t="s">
        <v>102</v>
      </c>
      <c r="AR51" s="63">
        <v>287</v>
      </c>
      <c r="AS51" s="63">
        <v>37254</v>
      </c>
      <c r="AT51" s="63">
        <v>9733</v>
      </c>
      <c r="AU51" s="63">
        <v>3703</v>
      </c>
      <c r="AV51" s="63">
        <v>407</v>
      </c>
      <c r="AW51" s="63">
        <v>2457</v>
      </c>
      <c r="AX51" s="63">
        <v>5483</v>
      </c>
      <c r="AY51" s="63">
        <v>4004</v>
      </c>
      <c r="AZ51" s="63">
        <v>3948</v>
      </c>
      <c r="BA51" s="201"/>
      <c r="BB51" s="64" t="s">
        <v>102</v>
      </c>
      <c r="BC51" s="63">
        <v>22345</v>
      </c>
      <c r="BD51" s="63">
        <v>12186</v>
      </c>
      <c r="BE51" s="63">
        <v>20509</v>
      </c>
      <c r="BF51" s="63">
        <v>11231</v>
      </c>
      <c r="BG51" s="63">
        <v>10630</v>
      </c>
      <c r="BH51" s="63">
        <v>5876</v>
      </c>
      <c r="BI51" s="63">
        <v>22291</v>
      </c>
      <c r="BJ51" s="63">
        <v>12223</v>
      </c>
      <c r="BK51" s="63">
        <v>20508</v>
      </c>
      <c r="BL51" s="63">
        <v>11289</v>
      </c>
      <c r="BM51" s="63">
        <v>10368</v>
      </c>
      <c r="BN51" s="63">
        <v>5750</v>
      </c>
      <c r="BO51" s="201"/>
      <c r="BP51" s="64" t="s">
        <v>102</v>
      </c>
      <c r="BQ51" s="63">
        <v>351</v>
      </c>
      <c r="BR51" s="63">
        <v>1813</v>
      </c>
      <c r="BS51" s="63">
        <v>1711</v>
      </c>
      <c r="BT51" s="63">
        <v>1393</v>
      </c>
      <c r="BU51" s="63">
        <v>178</v>
      </c>
      <c r="BV51" s="63">
        <v>5446</v>
      </c>
      <c r="BW51" s="63">
        <v>3225</v>
      </c>
      <c r="BX51" s="63">
        <v>961</v>
      </c>
      <c r="BY51" s="63">
        <v>186</v>
      </c>
      <c r="BZ51" s="63">
        <v>119</v>
      </c>
      <c r="CA51" s="201"/>
      <c r="CB51" s="64" t="s">
        <v>102</v>
      </c>
      <c r="CC51" s="63">
        <v>144951</v>
      </c>
      <c r="CD51" s="63">
        <v>104607</v>
      </c>
      <c r="CE51" s="63">
        <v>46994</v>
      </c>
      <c r="CF51" s="63">
        <v>66585</v>
      </c>
      <c r="CG51" s="63">
        <v>81184</v>
      </c>
      <c r="CH51" s="63">
        <v>39868</v>
      </c>
      <c r="CI51" s="63">
        <v>3569</v>
      </c>
      <c r="CJ51" s="63">
        <v>33871</v>
      </c>
      <c r="CK51" s="63">
        <v>2233</v>
      </c>
      <c r="CL51" s="63">
        <v>8418</v>
      </c>
      <c r="CM51" s="63">
        <v>6855</v>
      </c>
      <c r="CN51" s="63">
        <v>954</v>
      </c>
      <c r="CO51" s="63">
        <v>27211</v>
      </c>
      <c r="CP51" s="135"/>
      <c r="CQ51" s="138" t="s">
        <v>137</v>
      </c>
      <c r="CR51" s="138" t="s">
        <v>4218</v>
      </c>
      <c r="CS51" s="139">
        <v>120841</v>
      </c>
      <c r="CT51" s="141">
        <v>523862</v>
      </c>
    </row>
    <row r="52" spans="1:98">
      <c r="A52" s="201" t="s">
        <v>138</v>
      </c>
      <c r="B52" s="46" t="s">
        <v>119</v>
      </c>
      <c r="C52" s="47">
        <v>30720</v>
      </c>
      <c r="D52" s="47">
        <v>15024</v>
      </c>
      <c r="E52" s="47">
        <v>15929</v>
      </c>
      <c r="F52" s="47">
        <v>7912</v>
      </c>
      <c r="G52" s="47">
        <v>10161</v>
      </c>
      <c r="H52" s="47">
        <v>4990</v>
      </c>
      <c r="I52" s="47">
        <v>5417</v>
      </c>
      <c r="J52" s="47">
        <v>2613</v>
      </c>
      <c r="K52" s="47">
        <v>3051</v>
      </c>
      <c r="L52" s="47">
        <v>1479</v>
      </c>
      <c r="M52" s="48">
        <v>65278</v>
      </c>
      <c r="N52" s="48">
        <v>32018</v>
      </c>
      <c r="O52" s="201" t="s">
        <v>138</v>
      </c>
      <c r="P52" s="46" t="s">
        <v>119</v>
      </c>
      <c r="Q52" s="47">
        <v>6888</v>
      </c>
      <c r="R52" s="47">
        <v>3311</v>
      </c>
      <c r="S52" s="47">
        <v>3483</v>
      </c>
      <c r="T52" s="47">
        <v>1688</v>
      </c>
      <c r="U52" s="47">
        <v>2450</v>
      </c>
      <c r="V52" s="47">
        <v>1219</v>
      </c>
      <c r="W52" s="47">
        <v>1096</v>
      </c>
      <c r="X52" s="47">
        <v>521</v>
      </c>
      <c r="Y52" s="47">
        <v>606</v>
      </c>
      <c r="Z52" s="47">
        <v>265</v>
      </c>
      <c r="AA52" s="48">
        <v>14523</v>
      </c>
      <c r="AB52" s="48">
        <v>7004</v>
      </c>
      <c r="AC52" s="201" t="s">
        <v>138</v>
      </c>
      <c r="AD52" s="46" t="s">
        <v>119</v>
      </c>
      <c r="AE52" s="47">
        <v>711</v>
      </c>
      <c r="AF52" s="47">
        <v>667</v>
      </c>
      <c r="AG52" s="47">
        <v>602</v>
      </c>
      <c r="AH52" s="47">
        <v>441</v>
      </c>
      <c r="AI52" s="47">
        <v>256</v>
      </c>
      <c r="AJ52" s="48">
        <v>2677</v>
      </c>
      <c r="AK52" s="47">
        <v>1253</v>
      </c>
      <c r="AL52" s="47">
        <v>723</v>
      </c>
      <c r="AM52" s="47">
        <v>0</v>
      </c>
      <c r="AN52" s="47">
        <v>157</v>
      </c>
      <c r="AO52" s="47">
        <v>651</v>
      </c>
      <c r="AP52" s="201" t="s">
        <v>138</v>
      </c>
      <c r="AQ52" s="46" t="s">
        <v>119</v>
      </c>
      <c r="AR52" s="47">
        <v>43</v>
      </c>
      <c r="AS52" s="47">
        <v>8986</v>
      </c>
      <c r="AT52" s="47">
        <v>1149</v>
      </c>
      <c r="AU52" s="47">
        <v>221</v>
      </c>
      <c r="AV52" s="47">
        <v>29</v>
      </c>
      <c r="AW52" s="47">
        <v>591</v>
      </c>
      <c r="AX52" s="47">
        <v>1724</v>
      </c>
      <c r="AY52" s="47">
        <v>1062</v>
      </c>
      <c r="AZ52" s="47">
        <v>1010</v>
      </c>
      <c r="BA52" s="201" t="s">
        <v>138</v>
      </c>
      <c r="BB52" s="46" t="s">
        <v>119</v>
      </c>
      <c r="BC52" s="47">
        <v>2312</v>
      </c>
      <c r="BD52" s="47">
        <v>1109</v>
      </c>
      <c r="BE52" s="47">
        <v>2107</v>
      </c>
      <c r="BF52" s="47">
        <v>1031</v>
      </c>
      <c r="BG52" s="47">
        <v>1108</v>
      </c>
      <c r="BH52" s="47">
        <v>549</v>
      </c>
      <c r="BI52" s="47">
        <v>2277</v>
      </c>
      <c r="BJ52" s="47">
        <v>1105</v>
      </c>
      <c r="BK52" s="47">
        <v>2075</v>
      </c>
      <c r="BL52" s="47">
        <v>1024</v>
      </c>
      <c r="BM52" s="47">
        <v>1085</v>
      </c>
      <c r="BN52" s="47">
        <v>544</v>
      </c>
      <c r="BO52" s="201" t="s">
        <v>138</v>
      </c>
      <c r="BP52" s="46" t="s">
        <v>119</v>
      </c>
      <c r="BQ52" s="49">
        <v>72</v>
      </c>
      <c r="BR52" s="49">
        <v>655</v>
      </c>
      <c r="BS52" s="49">
        <v>741</v>
      </c>
      <c r="BT52" s="49">
        <v>46</v>
      </c>
      <c r="BU52" s="49">
        <v>0</v>
      </c>
      <c r="BV52" s="50">
        <v>1514</v>
      </c>
      <c r="BW52" s="49">
        <v>825</v>
      </c>
      <c r="BX52" s="49">
        <v>199</v>
      </c>
      <c r="BY52" s="50">
        <v>20</v>
      </c>
      <c r="BZ52" s="49">
        <v>12</v>
      </c>
      <c r="CA52" s="201" t="s">
        <v>138</v>
      </c>
      <c r="CB52" s="46" t="s">
        <v>119</v>
      </c>
      <c r="CC52" s="47">
        <v>34200</v>
      </c>
      <c r="CD52" s="47">
        <v>31005</v>
      </c>
      <c r="CE52" s="47">
        <v>20751</v>
      </c>
      <c r="CF52" s="47">
        <v>11806</v>
      </c>
      <c r="CG52" s="47">
        <v>18112</v>
      </c>
      <c r="CH52" s="47">
        <v>7872</v>
      </c>
      <c r="CI52" s="47">
        <v>861</v>
      </c>
      <c r="CJ52" s="47">
        <v>7138</v>
      </c>
      <c r="CK52" s="47">
        <v>905</v>
      </c>
      <c r="CL52" s="47">
        <v>2694</v>
      </c>
      <c r="CM52" s="47">
        <v>2364</v>
      </c>
      <c r="CN52" s="47">
        <v>419</v>
      </c>
      <c r="CO52" s="47">
        <v>21151</v>
      </c>
      <c r="CP52" s="135"/>
      <c r="CQ52" s="138" t="s">
        <v>138</v>
      </c>
      <c r="CR52" s="138" t="s">
        <v>4219</v>
      </c>
      <c r="CS52" s="139">
        <v>22491</v>
      </c>
      <c r="CT52" s="141">
        <v>132650</v>
      </c>
    </row>
    <row r="53" spans="1:98">
      <c r="A53" s="201"/>
      <c r="B53" s="46" t="s">
        <v>120</v>
      </c>
      <c r="C53" s="47">
        <v>1506</v>
      </c>
      <c r="D53" s="47">
        <v>716</v>
      </c>
      <c r="E53" s="47">
        <v>1115</v>
      </c>
      <c r="F53" s="47">
        <v>572</v>
      </c>
      <c r="G53" s="47">
        <v>1126</v>
      </c>
      <c r="H53" s="47">
        <v>584</v>
      </c>
      <c r="I53" s="47">
        <v>772</v>
      </c>
      <c r="J53" s="47">
        <v>390</v>
      </c>
      <c r="K53" s="47">
        <v>804</v>
      </c>
      <c r="L53" s="47">
        <v>393</v>
      </c>
      <c r="M53" s="48">
        <v>5323</v>
      </c>
      <c r="N53" s="48">
        <v>2655</v>
      </c>
      <c r="O53" s="201"/>
      <c r="P53" s="46" t="s">
        <v>120</v>
      </c>
      <c r="Q53" s="47">
        <v>373</v>
      </c>
      <c r="R53" s="47">
        <v>194</v>
      </c>
      <c r="S53" s="47">
        <v>255</v>
      </c>
      <c r="T53" s="47">
        <v>105</v>
      </c>
      <c r="U53" s="47">
        <v>182</v>
      </c>
      <c r="V53" s="47">
        <v>62</v>
      </c>
      <c r="W53" s="47">
        <v>136</v>
      </c>
      <c r="X53" s="47">
        <v>63</v>
      </c>
      <c r="Y53" s="47">
        <v>115</v>
      </c>
      <c r="Z53" s="47">
        <v>56</v>
      </c>
      <c r="AA53" s="48">
        <v>1061</v>
      </c>
      <c r="AB53" s="48">
        <v>480</v>
      </c>
      <c r="AC53" s="201"/>
      <c r="AD53" s="46" t="s">
        <v>120</v>
      </c>
      <c r="AE53" s="47">
        <v>24</v>
      </c>
      <c r="AF53" s="47">
        <v>19</v>
      </c>
      <c r="AG53" s="47">
        <v>21</v>
      </c>
      <c r="AH53" s="47">
        <v>17</v>
      </c>
      <c r="AI53" s="47">
        <v>19</v>
      </c>
      <c r="AJ53" s="48">
        <v>100</v>
      </c>
      <c r="AK53" s="47">
        <v>79</v>
      </c>
      <c r="AL53" s="47">
        <v>30</v>
      </c>
      <c r="AM53" s="47">
        <v>1</v>
      </c>
      <c r="AN53" s="47">
        <v>0</v>
      </c>
      <c r="AO53" s="47">
        <v>12</v>
      </c>
      <c r="AP53" s="201"/>
      <c r="AQ53" s="46" t="s">
        <v>120</v>
      </c>
      <c r="AR53" s="47">
        <v>0</v>
      </c>
      <c r="AS53" s="47">
        <v>1280</v>
      </c>
      <c r="AT53" s="47">
        <v>43</v>
      </c>
      <c r="AU53" s="47">
        <v>1</v>
      </c>
      <c r="AV53" s="47">
        <v>0</v>
      </c>
      <c r="AW53" s="47">
        <v>57</v>
      </c>
      <c r="AX53" s="47">
        <v>95</v>
      </c>
      <c r="AY53" s="47">
        <v>92</v>
      </c>
      <c r="AZ53" s="47">
        <v>90</v>
      </c>
      <c r="BA53" s="201"/>
      <c r="BB53" s="46" t="s">
        <v>120</v>
      </c>
      <c r="BC53" s="47">
        <v>695</v>
      </c>
      <c r="BD53" s="47">
        <v>340</v>
      </c>
      <c r="BE53" s="47">
        <v>671</v>
      </c>
      <c r="BF53" s="47">
        <v>329</v>
      </c>
      <c r="BG53" s="47">
        <v>428</v>
      </c>
      <c r="BH53" s="47">
        <v>221</v>
      </c>
      <c r="BI53" s="47">
        <v>695</v>
      </c>
      <c r="BJ53" s="47">
        <v>341</v>
      </c>
      <c r="BK53" s="47">
        <v>670</v>
      </c>
      <c r="BL53" s="47">
        <v>330</v>
      </c>
      <c r="BM53" s="47">
        <v>390</v>
      </c>
      <c r="BN53" s="47">
        <v>203</v>
      </c>
      <c r="BO53" s="201"/>
      <c r="BP53" s="46" t="s">
        <v>120</v>
      </c>
      <c r="BQ53" s="49">
        <v>21</v>
      </c>
      <c r="BR53" s="49">
        <v>48</v>
      </c>
      <c r="BS53" s="49">
        <v>28</v>
      </c>
      <c r="BT53" s="49">
        <v>0</v>
      </c>
      <c r="BU53" s="49">
        <v>0</v>
      </c>
      <c r="BV53" s="50">
        <v>97</v>
      </c>
      <c r="BW53" s="49">
        <v>87</v>
      </c>
      <c r="BX53" s="49">
        <v>40</v>
      </c>
      <c r="BY53" s="50">
        <v>11</v>
      </c>
      <c r="BZ53" s="49">
        <v>8</v>
      </c>
      <c r="CA53" s="201"/>
      <c r="CB53" s="46" t="s">
        <v>120</v>
      </c>
      <c r="CC53" s="47">
        <v>1941</v>
      </c>
      <c r="CD53" s="47">
        <v>1796</v>
      </c>
      <c r="CE53" s="47">
        <v>1885</v>
      </c>
      <c r="CF53" s="47">
        <v>1614</v>
      </c>
      <c r="CG53" s="47">
        <v>1937</v>
      </c>
      <c r="CH53" s="47">
        <v>824</v>
      </c>
      <c r="CI53" s="47">
        <v>11</v>
      </c>
      <c r="CJ53" s="47">
        <v>957</v>
      </c>
      <c r="CK53" s="47">
        <v>44</v>
      </c>
      <c r="CL53" s="47">
        <v>83</v>
      </c>
      <c r="CM53" s="47">
        <v>74</v>
      </c>
      <c r="CN53" s="47">
        <v>7</v>
      </c>
      <c r="CO53" s="47">
        <v>2896</v>
      </c>
      <c r="CP53" s="135"/>
      <c r="CQ53" s="138" t="s">
        <v>138</v>
      </c>
      <c r="CR53" s="138" t="s">
        <v>4220</v>
      </c>
      <c r="CS53" s="139">
        <v>2693</v>
      </c>
      <c r="CT53" s="141">
        <v>11009</v>
      </c>
    </row>
    <row r="54" spans="1:98">
      <c r="A54" s="201"/>
      <c r="B54" s="34" t="s">
        <v>102</v>
      </c>
      <c r="C54" s="35">
        <v>32226</v>
      </c>
      <c r="D54" s="63">
        <v>15740</v>
      </c>
      <c r="E54" s="63">
        <v>17044</v>
      </c>
      <c r="F54" s="63">
        <v>8484</v>
      </c>
      <c r="G54" s="63">
        <v>11287</v>
      </c>
      <c r="H54" s="63">
        <v>5574</v>
      </c>
      <c r="I54" s="63">
        <v>6189</v>
      </c>
      <c r="J54" s="63">
        <v>3003</v>
      </c>
      <c r="K54" s="63">
        <v>3855</v>
      </c>
      <c r="L54" s="63">
        <v>1872</v>
      </c>
      <c r="M54" s="63">
        <v>70601</v>
      </c>
      <c r="N54" s="63">
        <v>34673</v>
      </c>
      <c r="O54" s="201"/>
      <c r="P54" s="64" t="s">
        <v>102</v>
      </c>
      <c r="Q54" s="63">
        <v>7261</v>
      </c>
      <c r="R54" s="63">
        <v>3505</v>
      </c>
      <c r="S54" s="63">
        <v>3738</v>
      </c>
      <c r="T54" s="63">
        <v>1793</v>
      </c>
      <c r="U54" s="63">
        <v>2632</v>
      </c>
      <c r="V54" s="63">
        <v>1281</v>
      </c>
      <c r="W54" s="63">
        <v>1232</v>
      </c>
      <c r="X54" s="63">
        <v>584</v>
      </c>
      <c r="Y54" s="63">
        <v>721</v>
      </c>
      <c r="Z54" s="63">
        <v>321</v>
      </c>
      <c r="AA54" s="63">
        <v>15584</v>
      </c>
      <c r="AB54" s="63">
        <v>7484</v>
      </c>
      <c r="AC54" s="201"/>
      <c r="AD54" s="64" t="s">
        <v>102</v>
      </c>
      <c r="AE54" s="63">
        <v>735</v>
      </c>
      <c r="AF54" s="63">
        <v>686</v>
      </c>
      <c r="AG54" s="63">
        <v>623</v>
      </c>
      <c r="AH54" s="63">
        <v>458</v>
      </c>
      <c r="AI54" s="63">
        <v>275</v>
      </c>
      <c r="AJ54" s="63">
        <v>2777</v>
      </c>
      <c r="AK54" s="63">
        <v>1332</v>
      </c>
      <c r="AL54" s="63">
        <v>753</v>
      </c>
      <c r="AM54" s="63">
        <v>1</v>
      </c>
      <c r="AN54" s="63">
        <v>157</v>
      </c>
      <c r="AO54" s="63">
        <v>663</v>
      </c>
      <c r="AP54" s="201"/>
      <c r="AQ54" s="64" t="s">
        <v>102</v>
      </c>
      <c r="AR54" s="63">
        <v>43</v>
      </c>
      <c r="AS54" s="63">
        <v>10266</v>
      </c>
      <c r="AT54" s="63">
        <v>1192</v>
      </c>
      <c r="AU54" s="63">
        <v>222</v>
      </c>
      <c r="AV54" s="63">
        <v>29</v>
      </c>
      <c r="AW54" s="63">
        <v>648</v>
      </c>
      <c r="AX54" s="63">
        <v>1819</v>
      </c>
      <c r="AY54" s="63">
        <v>1154</v>
      </c>
      <c r="AZ54" s="63">
        <v>1100</v>
      </c>
      <c r="BA54" s="201"/>
      <c r="BB54" s="64" t="s">
        <v>102</v>
      </c>
      <c r="BC54" s="63">
        <v>3007</v>
      </c>
      <c r="BD54" s="63">
        <v>1449</v>
      </c>
      <c r="BE54" s="63">
        <v>2778</v>
      </c>
      <c r="BF54" s="63">
        <v>1360</v>
      </c>
      <c r="BG54" s="63">
        <v>1536</v>
      </c>
      <c r="BH54" s="63">
        <v>770</v>
      </c>
      <c r="BI54" s="63">
        <v>2972</v>
      </c>
      <c r="BJ54" s="63">
        <v>1446</v>
      </c>
      <c r="BK54" s="63">
        <v>2745</v>
      </c>
      <c r="BL54" s="63">
        <v>1354</v>
      </c>
      <c r="BM54" s="63">
        <v>1475</v>
      </c>
      <c r="BN54" s="63">
        <v>747</v>
      </c>
      <c r="BO54" s="201"/>
      <c r="BP54" s="64" t="s">
        <v>102</v>
      </c>
      <c r="BQ54" s="63">
        <v>93</v>
      </c>
      <c r="BR54" s="63">
        <v>703</v>
      </c>
      <c r="BS54" s="63">
        <v>769</v>
      </c>
      <c r="BT54" s="63">
        <v>46</v>
      </c>
      <c r="BU54" s="63">
        <v>0</v>
      </c>
      <c r="BV54" s="63">
        <v>1611</v>
      </c>
      <c r="BW54" s="63">
        <v>912</v>
      </c>
      <c r="BX54" s="63">
        <v>239</v>
      </c>
      <c r="BY54" s="63">
        <v>31</v>
      </c>
      <c r="BZ54" s="63">
        <v>20</v>
      </c>
      <c r="CA54" s="201"/>
      <c r="CB54" s="64" t="s">
        <v>102</v>
      </c>
      <c r="CC54" s="63">
        <v>36141</v>
      </c>
      <c r="CD54" s="63">
        <v>32801</v>
      </c>
      <c r="CE54" s="63">
        <v>22636</v>
      </c>
      <c r="CF54" s="63">
        <v>13420</v>
      </c>
      <c r="CG54" s="63">
        <v>20049</v>
      </c>
      <c r="CH54" s="63">
        <v>8696</v>
      </c>
      <c r="CI54" s="63">
        <v>872</v>
      </c>
      <c r="CJ54" s="63">
        <v>8095</v>
      </c>
      <c r="CK54" s="63">
        <v>949</v>
      </c>
      <c r="CL54" s="63">
        <v>2777</v>
      </c>
      <c r="CM54" s="63">
        <v>2438</v>
      </c>
      <c r="CN54" s="63">
        <v>426</v>
      </c>
      <c r="CO54" s="63">
        <v>24047</v>
      </c>
      <c r="CP54" s="135"/>
      <c r="CQ54" s="138" t="s">
        <v>138</v>
      </c>
      <c r="CR54" s="138" t="s">
        <v>4221</v>
      </c>
      <c r="CS54" s="139">
        <v>25184</v>
      </c>
      <c r="CT54" s="141">
        <v>143659</v>
      </c>
    </row>
    <row r="55" spans="1:98">
      <c r="A55" s="201" t="s">
        <v>139</v>
      </c>
      <c r="B55" s="46" t="s">
        <v>119</v>
      </c>
      <c r="C55" s="47">
        <v>30663</v>
      </c>
      <c r="D55" s="47">
        <v>14705</v>
      </c>
      <c r="E55" s="47">
        <v>23626</v>
      </c>
      <c r="F55" s="47">
        <v>11334</v>
      </c>
      <c r="G55" s="47">
        <v>20829</v>
      </c>
      <c r="H55" s="47">
        <v>10028</v>
      </c>
      <c r="I55" s="47">
        <v>17069</v>
      </c>
      <c r="J55" s="47">
        <v>8443</v>
      </c>
      <c r="K55" s="47">
        <v>13029</v>
      </c>
      <c r="L55" s="47">
        <v>6849</v>
      </c>
      <c r="M55" s="48">
        <v>105216</v>
      </c>
      <c r="N55" s="48">
        <v>51359</v>
      </c>
      <c r="O55" s="201" t="s">
        <v>139</v>
      </c>
      <c r="P55" s="46" t="s">
        <v>119</v>
      </c>
      <c r="Q55" s="47">
        <v>5963</v>
      </c>
      <c r="R55" s="47">
        <v>2824</v>
      </c>
      <c r="S55" s="47">
        <v>4310</v>
      </c>
      <c r="T55" s="47">
        <v>1855</v>
      </c>
      <c r="U55" s="47">
        <v>4202</v>
      </c>
      <c r="V55" s="47">
        <v>1889</v>
      </c>
      <c r="W55" s="47">
        <v>2801</v>
      </c>
      <c r="X55" s="47">
        <v>1350</v>
      </c>
      <c r="Y55" s="47">
        <v>2307</v>
      </c>
      <c r="Z55" s="47">
        <v>1203</v>
      </c>
      <c r="AA55" s="48">
        <v>19583</v>
      </c>
      <c r="AB55" s="48">
        <v>9121</v>
      </c>
      <c r="AC55" s="201" t="s">
        <v>139</v>
      </c>
      <c r="AD55" s="46" t="s">
        <v>119</v>
      </c>
      <c r="AE55" s="47">
        <v>752</v>
      </c>
      <c r="AF55" s="47">
        <v>711</v>
      </c>
      <c r="AG55" s="47">
        <v>702</v>
      </c>
      <c r="AH55" s="47">
        <v>681</v>
      </c>
      <c r="AI55" s="47">
        <v>675</v>
      </c>
      <c r="AJ55" s="48">
        <v>3521</v>
      </c>
      <c r="AK55" s="47">
        <v>2453</v>
      </c>
      <c r="AL55" s="47">
        <v>1115</v>
      </c>
      <c r="AM55" s="47">
        <v>46</v>
      </c>
      <c r="AN55" s="47">
        <v>67</v>
      </c>
      <c r="AO55" s="47">
        <v>635</v>
      </c>
      <c r="AP55" s="201" t="s">
        <v>139</v>
      </c>
      <c r="AQ55" s="46" t="s">
        <v>119</v>
      </c>
      <c r="AR55" s="47">
        <v>133</v>
      </c>
      <c r="AS55" s="47">
        <v>19323</v>
      </c>
      <c r="AT55" s="47">
        <v>5388</v>
      </c>
      <c r="AU55" s="47">
        <v>2442</v>
      </c>
      <c r="AV55" s="47">
        <v>413</v>
      </c>
      <c r="AW55" s="47">
        <v>1429</v>
      </c>
      <c r="AX55" s="47">
        <v>2848</v>
      </c>
      <c r="AY55" s="47">
        <v>2210</v>
      </c>
      <c r="AZ55" s="47">
        <v>2211</v>
      </c>
      <c r="BA55" s="201" t="s">
        <v>139</v>
      </c>
      <c r="BB55" s="46" t="s">
        <v>119</v>
      </c>
      <c r="BC55" s="47">
        <v>10604</v>
      </c>
      <c r="BD55" s="47">
        <v>5566</v>
      </c>
      <c r="BE55" s="47">
        <v>9612</v>
      </c>
      <c r="BF55" s="47">
        <v>5082</v>
      </c>
      <c r="BG55" s="47">
        <v>5436</v>
      </c>
      <c r="BH55" s="47">
        <v>2916</v>
      </c>
      <c r="BI55" s="47">
        <v>10832</v>
      </c>
      <c r="BJ55" s="47">
        <v>5682</v>
      </c>
      <c r="BK55" s="47">
        <v>9822</v>
      </c>
      <c r="BL55" s="47">
        <v>5190</v>
      </c>
      <c r="BM55" s="47">
        <v>5265</v>
      </c>
      <c r="BN55" s="47">
        <v>2813</v>
      </c>
      <c r="BO55" s="201" t="s">
        <v>139</v>
      </c>
      <c r="BP55" s="46" t="s">
        <v>119</v>
      </c>
      <c r="BQ55" s="49">
        <v>163</v>
      </c>
      <c r="BR55" s="49">
        <v>838</v>
      </c>
      <c r="BS55" s="49">
        <v>1001</v>
      </c>
      <c r="BT55" s="49">
        <v>887</v>
      </c>
      <c r="BU55" s="49">
        <v>4</v>
      </c>
      <c r="BV55" s="50">
        <v>2893</v>
      </c>
      <c r="BW55" s="49">
        <v>1746</v>
      </c>
      <c r="BX55" s="49">
        <v>537</v>
      </c>
      <c r="BY55" s="50">
        <v>45</v>
      </c>
      <c r="BZ55" s="49">
        <v>26</v>
      </c>
      <c r="CA55" s="201" t="s">
        <v>139</v>
      </c>
      <c r="CB55" s="46" t="s">
        <v>119</v>
      </c>
      <c r="CC55" s="47">
        <v>67411</v>
      </c>
      <c r="CD55" s="47">
        <v>41567</v>
      </c>
      <c r="CE55" s="47">
        <v>21107</v>
      </c>
      <c r="CF55" s="47">
        <v>31747</v>
      </c>
      <c r="CG55" s="47">
        <v>45570</v>
      </c>
      <c r="CH55" s="47">
        <v>23107</v>
      </c>
      <c r="CI55" s="47">
        <v>1104</v>
      </c>
      <c r="CJ55" s="47">
        <v>20357</v>
      </c>
      <c r="CK55" s="47">
        <v>579</v>
      </c>
      <c r="CL55" s="47">
        <v>3664</v>
      </c>
      <c r="CM55" s="47">
        <v>4410</v>
      </c>
      <c r="CN55" s="47">
        <v>308</v>
      </c>
      <c r="CO55" s="47">
        <v>20710</v>
      </c>
      <c r="CP55" s="135"/>
      <c r="CQ55" s="138" t="s">
        <v>139</v>
      </c>
      <c r="CR55" s="138" t="s">
        <v>4222</v>
      </c>
      <c r="CS55" s="139">
        <v>66776</v>
      </c>
      <c r="CT55" s="141">
        <v>252549</v>
      </c>
    </row>
    <row r="56" spans="1:98">
      <c r="A56" s="201"/>
      <c r="B56" s="46" t="s">
        <v>120</v>
      </c>
      <c r="C56" s="47">
        <v>2503</v>
      </c>
      <c r="D56" s="47">
        <v>1236</v>
      </c>
      <c r="E56" s="47">
        <v>2131</v>
      </c>
      <c r="F56" s="47">
        <v>1033</v>
      </c>
      <c r="G56" s="47">
        <v>2010</v>
      </c>
      <c r="H56" s="47">
        <v>952</v>
      </c>
      <c r="I56" s="47">
        <v>1696</v>
      </c>
      <c r="J56" s="47">
        <v>847</v>
      </c>
      <c r="K56" s="47">
        <v>1447</v>
      </c>
      <c r="L56" s="47">
        <v>768</v>
      </c>
      <c r="M56" s="48">
        <v>9787</v>
      </c>
      <c r="N56" s="48">
        <v>4836</v>
      </c>
      <c r="O56" s="201"/>
      <c r="P56" s="46" t="s">
        <v>120</v>
      </c>
      <c r="Q56" s="47">
        <v>461</v>
      </c>
      <c r="R56" s="47">
        <v>218</v>
      </c>
      <c r="S56" s="47">
        <v>433</v>
      </c>
      <c r="T56" s="47">
        <v>190</v>
      </c>
      <c r="U56" s="47">
        <v>469</v>
      </c>
      <c r="V56" s="47">
        <v>189</v>
      </c>
      <c r="W56" s="47">
        <v>270</v>
      </c>
      <c r="X56" s="47">
        <v>140</v>
      </c>
      <c r="Y56" s="47">
        <v>296</v>
      </c>
      <c r="Z56" s="47">
        <v>161</v>
      </c>
      <c r="AA56" s="48">
        <v>1929</v>
      </c>
      <c r="AB56" s="48">
        <v>898</v>
      </c>
      <c r="AC56" s="201"/>
      <c r="AD56" s="46" t="s">
        <v>120</v>
      </c>
      <c r="AE56" s="47">
        <v>55</v>
      </c>
      <c r="AF56" s="47">
        <v>51</v>
      </c>
      <c r="AG56" s="47">
        <v>53</v>
      </c>
      <c r="AH56" s="47">
        <v>47</v>
      </c>
      <c r="AI56" s="47">
        <v>46</v>
      </c>
      <c r="AJ56" s="48">
        <v>252</v>
      </c>
      <c r="AK56" s="47">
        <v>172</v>
      </c>
      <c r="AL56" s="47">
        <v>80</v>
      </c>
      <c r="AM56" s="47">
        <v>31</v>
      </c>
      <c r="AN56" s="47">
        <v>4</v>
      </c>
      <c r="AO56" s="47">
        <v>35</v>
      </c>
      <c r="AP56" s="201"/>
      <c r="AQ56" s="46" t="s">
        <v>120</v>
      </c>
      <c r="AR56" s="47">
        <v>0</v>
      </c>
      <c r="AS56" s="47">
        <v>1678</v>
      </c>
      <c r="AT56" s="47">
        <v>353</v>
      </c>
      <c r="AU56" s="47">
        <v>130</v>
      </c>
      <c r="AV56" s="47">
        <v>0</v>
      </c>
      <c r="AW56" s="47">
        <v>124</v>
      </c>
      <c r="AX56" s="47">
        <v>200</v>
      </c>
      <c r="AY56" s="47">
        <v>166</v>
      </c>
      <c r="AZ56" s="47">
        <v>165</v>
      </c>
      <c r="BA56" s="201"/>
      <c r="BB56" s="46" t="s">
        <v>120</v>
      </c>
      <c r="BC56" s="47">
        <v>1233</v>
      </c>
      <c r="BD56" s="47">
        <v>674</v>
      </c>
      <c r="BE56" s="47">
        <v>1141</v>
      </c>
      <c r="BF56" s="47">
        <v>627</v>
      </c>
      <c r="BG56" s="47">
        <v>720</v>
      </c>
      <c r="BH56" s="47">
        <v>391</v>
      </c>
      <c r="BI56" s="47">
        <v>1235</v>
      </c>
      <c r="BJ56" s="47">
        <v>676</v>
      </c>
      <c r="BK56" s="47">
        <v>1144</v>
      </c>
      <c r="BL56" s="47">
        <v>630</v>
      </c>
      <c r="BM56" s="47">
        <v>639</v>
      </c>
      <c r="BN56" s="47">
        <v>344</v>
      </c>
      <c r="BO56" s="201"/>
      <c r="BP56" s="46" t="s">
        <v>120</v>
      </c>
      <c r="BQ56" s="49">
        <v>32</v>
      </c>
      <c r="BR56" s="49">
        <v>95</v>
      </c>
      <c r="BS56" s="49">
        <v>72</v>
      </c>
      <c r="BT56" s="49">
        <v>44</v>
      </c>
      <c r="BU56" s="49">
        <v>0</v>
      </c>
      <c r="BV56" s="50">
        <v>243</v>
      </c>
      <c r="BW56" s="49">
        <v>190</v>
      </c>
      <c r="BX56" s="49">
        <v>87</v>
      </c>
      <c r="BY56" s="50">
        <v>21</v>
      </c>
      <c r="BZ56" s="49">
        <v>10</v>
      </c>
      <c r="CA56" s="201"/>
      <c r="CB56" s="46" t="s">
        <v>120</v>
      </c>
      <c r="CC56" s="47">
        <v>5630</v>
      </c>
      <c r="CD56" s="47">
        <v>3545</v>
      </c>
      <c r="CE56" s="47">
        <v>2905</v>
      </c>
      <c r="CF56" s="47">
        <v>3163</v>
      </c>
      <c r="CG56" s="47">
        <v>4523</v>
      </c>
      <c r="CH56" s="47">
        <v>2551</v>
      </c>
      <c r="CI56" s="47">
        <v>65</v>
      </c>
      <c r="CJ56" s="47">
        <v>1933</v>
      </c>
      <c r="CK56" s="47">
        <v>268</v>
      </c>
      <c r="CL56" s="47">
        <v>245</v>
      </c>
      <c r="CM56" s="47">
        <v>351</v>
      </c>
      <c r="CN56" s="47">
        <v>164</v>
      </c>
      <c r="CO56" s="47">
        <v>2620</v>
      </c>
      <c r="CP56" s="135"/>
      <c r="CQ56" s="138" t="s">
        <v>139</v>
      </c>
      <c r="CR56" s="138" t="s">
        <v>4223</v>
      </c>
      <c r="CS56" s="139">
        <v>4935</v>
      </c>
      <c r="CT56" s="141">
        <v>24583</v>
      </c>
    </row>
    <row r="57" spans="1:98">
      <c r="A57" s="201"/>
      <c r="B57" s="34" t="s">
        <v>102</v>
      </c>
      <c r="C57" s="35">
        <v>33166</v>
      </c>
      <c r="D57" s="63">
        <v>15941</v>
      </c>
      <c r="E57" s="63">
        <v>25757</v>
      </c>
      <c r="F57" s="63">
        <v>12367</v>
      </c>
      <c r="G57" s="63">
        <v>22839</v>
      </c>
      <c r="H57" s="63">
        <v>10980</v>
      </c>
      <c r="I57" s="63">
        <v>18765</v>
      </c>
      <c r="J57" s="63">
        <v>9290</v>
      </c>
      <c r="K57" s="63">
        <v>14476</v>
      </c>
      <c r="L57" s="63">
        <v>7617</v>
      </c>
      <c r="M57" s="63">
        <v>115003</v>
      </c>
      <c r="N57" s="63">
        <v>56195</v>
      </c>
      <c r="O57" s="201"/>
      <c r="P57" s="64" t="s">
        <v>102</v>
      </c>
      <c r="Q57" s="63">
        <v>6424</v>
      </c>
      <c r="R57" s="63">
        <v>3042</v>
      </c>
      <c r="S57" s="63">
        <v>4743</v>
      </c>
      <c r="T57" s="63">
        <v>2045</v>
      </c>
      <c r="U57" s="63">
        <v>4671</v>
      </c>
      <c r="V57" s="63">
        <v>2078</v>
      </c>
      <c r="W57" s="63">
        <v>3071</v>
      </c>
      <c r="X57" s="63">
        <v>1490</v>
      </c>
      <c r="Y57" s="63">
        <v>2603</v>
      </c>
      <c r="Z57" s="63">
        <v>1364</v>
      </c>
      <c r="AA57" s="63">
        <v>21512</v>
      </c>
      <c r="AB57" s="63">
        <v>10019</v>
      </c>
      <c r="AC57" s="201"/>
      <c r="AD57" s="64" t="s">
        <v>102</v>
      </c>
      <c r="AE57" s="63">
        <v>807</v>
      </c>
      <c r="AF57" s="63">
        <v>762</v>
      </c>
      <c r="AG57" s="63">
        <v>755</v>
      </c>
      <c r="AH57" s="63">
        <v>728</v>
      </c>
      <c r="AI57" s="63">
        <v>721</v>
      </c>
      <c r="AJ57" s="63">
        <v>3773</v>
      </c>
      <c r="AK57" s="63">
        <v>2625</v>
      </c>
      <c r="AL57" s="63">
        <v>1195</v>
      </c>
      <c r="AM57" s="63">
        <v>77</v>
      </c>
      <c r="AN57" s="63">
        <v>71</v>
      </c>
      <c r="AO57" s="63">
        <v>670</v>
      </c>
      <c r="AP57" s="201"/>
      <c r="AQ57" s="64" t="s">
        <v>102</v>
      </c>
      <c r="AR57" s="63">
        <v>133</v>
      </c>
      <c r="AS57" s="63">
        <v>21001</v>
      </c>
      <c r="AT57" s="63">
        <v>5741</v>
      </c>
      <c r="AU57" s="63">
        <v>2572</v>
      </c>
      <c r="AV57" s="63">
        <v>413</v>
      </c>
      <c r="AW57" s="63">
        <v>1553</v>
      </c>
      <c r="AX57" s="63">
        <v>3048</v>
      </c>
      <c r="AY57" s="63">
        <v>2376</v>
      </c>
      <c r="AZ57" s="63">
        <v>2376</v>
      </c>
      <c r="BA57" s="201"/>
      <c r="BB57" s="64" t="s">
        <v>102</v>
      </c>
      <c r="BC57" s="63">
        <v>11837</v>
      </c>
      <c r="BD57" s="63">
        <v>6240</v>
      </c>
      <c r="BE57" s="63">
        <v>10753</v>
      </c>
      <c r="BF57" s="63">
        <v>5709</v>
      </c>
      <c r="BG57" s="63">
        <v>6156</v>
      </c>
      <c r="BH57" s="63">
        <v>3307</v>
      </c>
      <c r="BI57" s="63">
        <v>12067</v>
      </c>
      <c r="BJ57" s="63">
        <v>6358</v>
      </c>
      <c r="BK57" s="63">
        <v>10966</v>
      </c>
      <c r="BL57" s="63">
        <v>5820</v>
      </c>
      <c r="BM57" s="63">
        <v>5904</v>
      </c>
      <c r="BN57" s="63">
        <v>3157</v>
      </c>
      <c r="BO57" s="201"/>
      <c r="BP57" s="64" t="s">
        <v>102</v>
      </c>
      <c r="BQ57" s="63">
        <v>195</v>
      </c>
      <c r="BR57" s="63">
        <v>933</v>
      </c>
      <c r="BS57" s="63">
        <v>1073</v>
      </c>
      <c r="BT57" s="63">
        <v>931</v>
      </c>
      <c r="BU57" s="63">
        <v>4</v>
      </c>
      <c r="BV57" s="63">
        <v>3136</v>
      </c>
      <c r="BW57" s="63">
        <v>1936</v>
      </c>
      <c r="BX57" s="63">
        <v>624</v>
      </c>
      <c r="BY57" s="63">
        <v>66</v>
      </c>
      <c r="BZ57" s="63">
        <v>36</v>
      </c>
      <c r="CA57" s="201"/>
      <c r="CB57" s="64" t="s">
        <v>102</v>
      </c>
      <c r="CC57" s="63">
        <v>73041</v>
      </c>
      <c r="CD57" s="63">
        <v>45112</v>
      </c>
      <c r="CE57" s="63">
        <v>24012</v>
      </c>
      <c r="CF57" s="63">
        <v>34910</v>
      </c>
      <c r="CG57" s="63">
        <v>50093</v>
      </c>
      <c r="CH57" s="63">
        <v>25658</v>
      </c>
      <c r="CI57" s="63">
        <v>1169</v>
      </c>
      <c r="CJ57" s="63">
        <v>22290</v>
      </c>
      <c r="CK57" s="63">
        <v>847</v>
      </c>
      <c r="CL57" s="63">
        <v>3909</v>
      </c>
      <c r="CM57" s="63">
        <v>4761</v>
      </c>
      <c r="CN57" s="63">
        <v>472</v>
      </c>
      <c r="CO57" s="63">
        <v>23330</v>
      </c>
      <c r="CP57" s="135"/>
      <c r="CQ57" s="138" t="s">
        <v>139</v>
      </c>
      <c r="CR57" s="138" t="s">
        <v>4224</v>
      </c>
      <c r="CS57" s="139">
        <v>71711</v>
      </c>
      <c r="CT57" s="141">
        <v>277132</v>
      </c>
    </row>
    <row r="58" spans="1:98">
      <c r="A58" s="201" t="s">
        <v>140</v>
      </c>
      <c r="B58" s="46" t="s">
        <v>119</v>
      </c>
      <c r="C58" s="47">
        <v>30664</v>
      </c>
      <c r="D58" s="47">
        <v>15156</v>
      </c>
      <c r="E58" s="47">
        <v>12782</v>
      </c>
      <c r="F58" s="47">
        <v>6421</v>
      </c>
      <c r="G58" s="47">
        <v>7996</v>
      </c>
      <c r="H58" s="47">
        <v>4094</v>
      </c>
      <c r="I58" s="47">
        <v>4273</v>
      </c>
      <c r="J58" s="47">
        <v>2132</v>
      </c>
      <c r="K58" s="47">
        <v>2312</v>
      </c>
      <c r="L58" s="47">
        <v>1165</v>
      </c>
      <c r="M58" s="48">
        <v>58027</v>
      </c>
      <c r="N58" s="48">
        <v>28968</v>
      </c>
      <c r="O58" s="201" t="s">
        <v>140</v>
      </c>
      <c r="P58" s="46" t="s">
        <v>119</v>
      </c>
      <c r="Q58" s="47">
        <v>3992</v>
      </c>
      <c r="R58" s="47">
        <v>2005</v>
      </c>
      <c r="S58" s="47">
        <v>1869</v>
      </c>
      <c r="T58" s="47">
        <v>924</v>
      </c>
      <c r="U58" s="47">
        <v>1329</v>
      </c>
      <c r="V58" s="47">
        <v>689</v>
      </c>
      <c r="W58" s="47">
        <v>542</v>
      </c>
      <c r="X58" s="47">
        <v>259</v>
      </c>
      <c r="Y58" s="47">
        <v>300</v>
      </c>
      <c r="Z58" s="47">
        <v>155</v>
      </c>
      <c r="AA58" s="48">
        <v>8032</v>
      </c>
      <c r="AB58" s="48">
        <v>4032</v>
      </c>
      <c r="AC58" s="201" t="s">
        <v>140</v>
      </c>
      <c r="AD58" s="46" t="s">
        <v>119</v>
      </c>
      <c r="AE58" s="47">
        <v>580</v>
      </c>
      <c r="AF58" s="47">
        <v>431</v>
      </c>
      <c r="AG58" s="47">
        <v>371</v>
      </c>
      <c r="AH58" s="47">
        <v>267</v>
      </c>
      <c r="AI58" s="47">
        <v>160</v>
      </c>
      <c r="AJ58" s="48">
        <v>1809</v>
      </c>
      <c r="AK58" s="47">
        <v>717</v>
      </c>
      <c r="AL58" s="47">
        <v>361</v>
      </c>
      <c r="AM58" s="47">
        <v>2</v>
      </c>
      <c r="AN58" s="47">
        <v>87</v>
      </c>
      <c r="AO58" s="47">
        <v>420</v>
      </c>
      <c r="AP58" s="201" t="s">
        <v>140</v>
      </c>
      <c r="AQ58" s="46" t="s">
        <v>119</v>
      </c>
      <c r="AR58" s="47">
        <v>38</v>
      </c>
      <c r="AS58" s="47">
        <v>5456</v>
      </c>
      <c r="AT58" s="47">
        <v>354</v>
      </c>
      <c r="AU58" s="47">
        <v>179</v>
      </c>
      <c r="AV58" s="47">
        <v>23</v>
      </c>
      <c r="AW58" s="47">
        <v>215</v>
      </c>
      <c r="AX58" s="47">
        <v>921</v>
      </c>
      <c r="AY58" s="47">
        <v>474</v>
      </c>
      <c r="AZ58" s="47">
        <v>439</v>
      </c>
      <c r="BA58" s="201" t="s">
        <v>140</v>
      </c>
      <c r="BB58" s="46" t="s">
        <v>119</v>
      </c>
      <c r="BC58" s="47">
        <v>1653</v>
      </c>
      <c r="BD58" s="47">
        <v>825</v>
      </c>
      <c r="BE58" s="47">
        <v>1503</v>
      </c>
      <c r="BF58" s="47">
        <v>747</v>
      </c>
      <c r="BG58" s="47">
        <v>997</v>
      </c>
      <c r="BH58" s="47">
        <v>487</v>
      </c>
      <c r="BI58" s="47">
        <v>1647</v>
      </c>
      <c r="BJ58" s="47">
        <v>829</v>
      </c>
      <c r="BK58" s="47">
        <v>1499</v>
      </c>
      <c r="BL58" s="47">
        <v>748</v>
      </c>
      <c r="BM58" s="47">
        <v>936</v>
      </c>
      <c r="BN58" s="47">
        <v>446</v>
      </c>
      <c r="BO58" s="201" t="s">
        <v>140</v>
      </c>
      <c r="BP58" s="46" t="s">
        <v>119</v>
      </c>
      <c r="BQ58" s="49">
        <v>20</v>
      </c>
      <c r="BR58" s="49">
        <v>530</v>
      </c>
      <c r="BS58" s="49">
        <v>12</v>
      </c>
      <c r="BT58" s="49">
        <v>596</v>
      </c>
      <c r="BU58" s="49">
        <v>5</v>
      </c>
      <c r="BV58" s="50">
        <v>1163</v>
      </c>
      <c r="BW58" s="49">
        <v>466</v>
      </c>
      <c r="BX58" s="49">
        <v>89</v>
      </c>
      <c r="BY58" s="50">
        <v>27</v>
      </c>
      <c r="BZ58" s="49">
        <v>15</v>
      </c>
      <c r="CA58" s="201" t="s">
        <v>140</v>
      </c>
      <c r="CB58" s="46" t="s">
        <v>119</v>
      </c>
      <c r="CC58" s="47">
        <v>17801</v>
      </c>
      <c r="CD58" s="47">
        <v>18824</v>
      </c>
      <c r="CE58" s="47">
        <v>9656</v>
      </c>
      <c r="CF58" s="47">
        <v>4017</v>
      </c>
      <c r="CG58" s="47">
        <v>10237</v>
      </c>
      <c r="CH58" s="47">
        <v>3971</v>
      </c>
      <c r="CI58" s="47">
        <v>448</v>
      </c>
      <c r="CJ58" s="47">
        <v>2801</v>
      </c>
      <c r="CK58" s="47">
        <v>382</v>
      </c>
      <c r="CL58" s="47">
        <v>1352</v>
      </c>
      <c r="CM58" s="47">
        <v>825</v>
      </c>
      <c r="CN58" s="47">
        <v>104</v>
      </c>
      <c r="CO58" s="47">
        <v>4221</v>
      </c>
      <c r="CP58" s="135"/>
      <c r="CQ58" s="138" t="s">
        <v>140</v>
      </c>
      <c r="CR58" s="138" t="s">
        <v>4225</v>
      </c>
      <c r="CS58" s="139">
        <v>12843</v>
      </c>
      <c r="CT58" s="141">
        <v>68137</v>
      </c>
    </row>
    <row r="59" spans="1:98">
      <c r="A59" s="201"/>
      <c r="B59" s="46" t="s">
        <v>120</v>
      </c>
      <c r="C59" s="47">
        <v>2622</v>
      </c>
      <c r="D59" s="47">
        <v>1340</v>
      </c>
      <c r="E59" s="47">
        <v>1424</v>
      </c>
      <c r="F59" s="47">
        <v>708</v>
      </c>
      <c r="G59" s="47">
        <v>1240</v>
      </c>
      <c r="H59" s="47">
        <v>606</v>
      </c>
      <c r="I59" s="47">
        <v>826</v>
      </c>
      <c r="J59" s="47">
        <v>394</v>
      </c>
      <c r="K59" s="47">
        <v>812</v>
      </c>
      <c r="L59" s="47">
        <v>431</v>
      </c>
      <c r="M59" s="48">
        <v>6924</v>
      </c>
      <c r="N59" s="48">
        <v>3479</v>
      </c>
      <c r="O59" s="201"/>
      <c r="P59" s="46" t="s">
        <v>120</v>
      </c>
      <c r="Q59" s="47">
        <v>421</v>
      </c>
      <c r="R59" s="47">
        <v>271</v>
      </c>
      <c r="S59" s="47">
        <v>217</v>
      </c>
      <c r="T59" s="47">
        <v>111</v>
      </c>
      <c r="U59" s="47">
        <v>305</v>
      </c>
      <c r="V59" s="47">
        <v>145</v>
      </c>
      <c r="W59" s="47">
        <v>146</v>
      </c>
      <c r="X59" s="47">
        <v>83</v>
      </c>
      <c r="Y59" s="47">
        <v>117</v>
      </c>
      <c r="Z59" s="47">
        <v>46</v>
      </c>
      <c r="AA59" s="48">
        <v>1206</v>
      </c>
      <c r="AB59" s="48">
        <v>656</v>
      </c>
      <c r="AC59" s="201"/>
      <c r="AD59" s="46" t="s">
        <v>120</v>
      </c>
      <c r="AE59" s="47">
        <v>42</v>
      </c>
      <c r="AF59" s="47">
        <v>39</v>
      </c>
      <c r="AG59" s="47">
        <v>33</v>
      </c>
      <c r="AH59" s="47">
        <v>26</v>
      </c>
      <c r="AI59" s="47">
        <v>20</v>
      </c>
      <c r="AJ59" s="48">
        <v>160</v>
      </c>
      <c r="AK59" s="47">
        <v>86</v>
      </c>
      <c r="AL59" s="47">
        <v>67</v>
      </c>
      <c r="AM59" s="47">
        <v>0</v>
      </c>
      <c r="AN59" s="47">
        <v>3</v>
      </c>
      <c r="AO59" s="47">
        <v>27</v>
      </c>
      <c r="AP59" s="201"/>
      <c r="AQ59" s="46" t="s">
        <v>120</v>
      </c>
      <c r="AR59" s="47">
        <v>10</v>
      </c>
      <c r="AS59" s="47">
        <v>996</v>
      </c>
      <c r="AT59" s="47">
        <v>324</v>
      </c>
      <c r="AU59" s="47">
        <v>57</v>
      </c>
      <c r="AV59" s="47">
        <v>0</v>
      </c>
      <c r="AW59" s="47">
        <v>31</v>
      </c>
      <c r="AX59" s="47">
        <v>106</v>
      </c>
      <c r="AY59" s="47">
        <v>66</v>
      </c>
      <c r="AZ59" s="47">
        <v>57</v>
      </c>
      <c r="BA59" s="201"/>
      <c r="BB59" s="46" t="s">
        <v>120</v>
      </c>
      <c r="BC59" s="47">
        <v>543</v>
      </c>
      <c r="BD59" s="47">
        <v>278</v>
      </c>
      <c r="BE59" s="47">
        <v>505</v>
      </c>
      <c r="BF59" s="47">
        <v>262</v>
      </c>
      <c r="BG59" s="47">
        <v>250</v>
      </c>
      <c r="BH59" s="47">
        <v>124</v>
      </c>
      <c r="BI59" s="47">
        <v>543</v>
      </c>
      <c r="BJ59" s="47">
        <v>278</v>
      </c>
      <c r="BK59" s="47">
        <v>505</v>
      </c>
      <c r="BL59" s="47">
        <v>262</v>
      </c>
      <c r="BM59" s="47">
        <v>224</v>
      </c>
      <c r="BN59" s="47">
        <v>114</v>
      </c>
      <c r="BO59" s="201"/>
      <c r="BP59" s="46" t="s">
        <v>120</v>
      </c>
      <c r="BQ59" s="49">
        <v>16</v>
      </c>
      <c r="BR59" s="49">
        <v>94</v>
      </c>
      <c r="BS59" s="49">
        <v>2</v>
      </c>
      <c r="BT59" s="49">
        <v>9</v>
      </c>
      <c r="BU59" s="49">
        <v>0</v>
      </c>
      <c r="BV59" s="50">
        <v>121</v>
      </c>
      <c r="BW59" s="49">
        <v>89</v>
      </c>
      <c r="BX59" s="49">
        <v>30</v>
      </c>
      <c r="BY59" s="50">
        <v>18</v>
      </c>
      <c r="BZ59" s="49">
        <v>14</v>
      </c>
      <c r="CA59" s="201"/>
      <c r="CB59" s="46" t="s">
        <v>120</v>
      </c>
      <c r="CC59" s="47">
        <v>3793</v>
      </c>
      <c r="CD59" s="47">
        <v>2384</v>
      </c>
      <c r="CE59" s="47">
        <v>2299</v>
      </c>
      <c r="CF59" s="47">
        <v>987</v>
      </c>
      <c r="CG59" s="47">
        <v>2531</v>
      </c>
      <c r="CH59" s="47">
        <v>577</v>
      </c>
      <c r="CI59" s="47">
        <v>76</v>
      </c>
      <c r="CJ59" s="47">
        <v>381</v>
      </c>
      <c r="CK59" s="47">
        <v>16</v>
      </c>
      <c r="CL59" s="47">
        <v>131</v>
      </c>
      <c r="CM59" s="47">
        <v>49</v>
      </c>
      <c r="CN59" s="47">
        <v>10</v>
      </c>
      <c r="CO59" s="47">
        <v>1147</v>
      </c>
      <c r="CP59" s="135"/>
      <c r="CQ59" s="138" t="s">
        <v>140</v>
      </c>
      <c r="CR59" s="138" t="s">
        <v>4226</v>
      </c>
      <c r="CS59" s="139">
        <v>3202</v>
      </c>
      <c r="CT59" s="141">
        <v>13044</v>
      </c>
    </row>
    <row r="60" spans="1:98">
      <c r="A60" s="201"/>
      <c r="B60" s="34" t="s">
        <v>102</v>
      </c>
      <c r="C60" s="35">
        <v>33286</v>
      </c>
      <c r="D60" s="63">
        <v>16496</v>
      </c>
      <c r="E60" s="63">
        <v>14206</v>
      </c>
      <c r="F60" s="63">
        <v>7129</v>
      </c>
      <c r="G60" s="63">
        <v>9236</v>
      </c>
      <c r="H60" s="63">
        <v>4700</v>
      </c>
      <c r="I60" s="63">
        <v>5099</v>
      </c>
      <c r="J60" s="63">
        <v>2526</v>
      </c>
      <c r="K60" s="63">
        <v>3124</v>
      </c>
      <c r="L60" s="63">
        <v>1596</v>
      </c>
      <c r="M60" s="63">
        <v>64951</v>
      </c>
      <c r="N60" s="63">
        <v>32447</v>
      </c>
      <c r="O60" s="201"/>
      <c r="P60" s="64" t="s">
        <v>102</v>
      </c>
      <c r="Q60" s="63">
        <v>4413</v>
      </c>
      <c r="R60" s="63">
        <v>2276</v>
      </c>
      <c r="S60" s="63">
        <v>2086</v>
      </c>
      <c r="T60" s="63">
        <v>1035</v>
      </c>
      <c r="U60" s="63">
        <v>1634</v>
      </c>
      <c r="V60" s="63">
        <v>834</v>
      </c>
      <c r="W60" s="63">
        <v>688</v>
      </c>
      <c r="X60" s="63">
        <v>342</v>
      </c>
      <c r="Y60" s="63">
        <v>417</v>
      </c>
      <c r="Z60" s="63">
        <v>201</v>
      </c>
      <c r="AA60" s="63">
        <v>9238</v>
      </c>
      <c r="AB60" s="63">
        <v>4688</v>
      </c>
      <c r="AC60" s="201"/>
      <c r="AD60" s="64" t="s">
        <v>102</v>
      </c>
      <c r="AE60" s="63">
        <v>622</v>
      </c>
      <c r="AF60" s="63">
        <v>470</v>
      </c>
      <c r="AG60" s="63">
        <v>404</v>
      </c>
      <c r="AH60" s="63">
        <v>293</v>
      </c>
      <c r="AI60" s="63">
        <v>180</v>
      </c>
      <c r="AJ60" s="63">
        <v>1969</v>
      </c>
      <c r="AK60" s="63">
        <v>803</v>
      </c>
      <c r="AL60" s="63">
        <v>428</v>
      </c>
      <c r="AM60" s="63">
        <v>2</v>
      </c>
      <c r="AN60" s="63">
        <v>90</v>
      </c>
      <c r="AO60" s="63">
        <v>447</v>
      </c>
      <c r="AP60" s="201"/>
      <c r="AQ60" s="64" t="s">
        <v>102</v>
      </c>
      <c r="AR60" s="63">
        <v>48</v>
      </c>
      <c r="AS60" s="63">
        <v>6452</v>
      </c>
      <c r="AT60" s="63">
        <v>678</v>
      </c>
      <c r="AU60" s="63">
        <v>236</v>
      </c>
      <c r="AV60" s="63">
        <v>23</v>
      </c>
      <c r="AW60" s="63">
        <v>246</v>
      </c>
      <c r="AX60" s="63">
        <v>1027</v>
      </c>
      <c r="AY60" s="63">
        <v>540</v>
      </c>
      <c r="AZ60" s="63">
        <v>496</v>
      </c>
      <c r="BA60" s="201"/>
      <c r="BB60" s="64" t="s">
        <v>102</v>
      </c>
      <c r="BC60" s="63">
        <v>2196</v>
      </c>
      <c r="BD60" s="63">
        <v>1103</v>
      </c>
      <c r="BE60" s="63">
        <v>2008</v>
      </c>
      <c r="BF60" s="63">
        <v>1009</v>
      </c>
      <c r="BG60" s="63">
        <v>1247</v>
      </c>
      <c r="BH60" s="63">
        <v>611</v>
      </c>
      <c r="BI60" s="63">
        <v>2190</v>
      </c>
      <c r="BJ60" s="63">
        <v>1107</v>
      </c>
      <c r="BK60" s="63">
        <v>2004</v>
      </c>
      <c r="BL60" s="63">
        <v>1010</v>
      </c>
      <c r="BM60" s="63">
        <v>1160</v>
      </c>
      <c r="BN60" s="63">
        <v>560</v>
      </c>
      <c r="BO60" s="201"/>
      <c r="BP60" s="64" t="s">
        <v>102</v>
      </c>
      <c r="BQ60" s="63">
        <v>36</v>
      </c>
      <c r="BR60" s="63">
        <v>624</v>
      </c>
      <c r="BS60" s="63">
        <v>14</v>
      </c>
      <c r="BT60" s="63">
        <v>605</v>
      </c>
      <c r="BU60" s="63">
        <v>5</v>
      </c>
      <c r="BV60" s="63">
        <v>1284</v>
      </c>
      <c r="BW60" s="63">
        <v>555</v>
      </c>
      <c r="BX60" s="63">
        <v>119</v>
      </c>
      <c r="BY60" s="63">
        <v>45</v>
      </c>
      <c r="BZ60" s="63">
        <v>29</v>
      </c>
      <c r="CA60" s="201"/>
      <c r="CB60" s="64" t="s">
        <v>102</v>
      </c>
      <c r="CC60" s="63">
        <v>21594</v>
      </c>
      <c r="CD60" s="63">
        <v>21208</v>
      </c>
      <c r="CE60" s="63">
        <v>11955</v>
      </c>
      <c r="CF60" s="63">
        <v>5004</v>
      </c>
      <c r="CG60" s="63">
        <v>12768</v>
      </c>
      <c r="CH60" s="63">
        <v>4548</v>
      </c>
      <c r="CI60" s="63">
        <v>524</v>
      </c>
      <c r="CJ60" s="63">
        <v>3182</v>
      </c>
      <c r="CK60" s="63">
        <v>398</v>
      </c>
      <c r="CL60" s="63">
        <v>1483</v>
      </c>
      <c r="CM60" s="63">
        <v>874</v>
      </c>
      <c r="CN60" s="63">
        <v>114</v>
      </c>
      <c r="CO60" s="63">
        <v>5368</v>
      </c>
      <c r="CP60" s="135"/>
      <c r="CQ60" s="138" t="s">
        <v>140</v>
      </c>
      <c r="CR60" s="138" t="s">
        <v>4227</v>
      </c>
      <c r="CS60" s="139">
        <v>16045</v>
      </c>
      <c r="CT60" s="141">
        <v>81181</v>
      </c>
    </row>
    <row r="61" spans="1:98">
      <c r="A61" s="201" t="s">
        <v>141</v>
      </c>
      <c r="B61" s="46" t="s">
        <v>119</v>
      </c>
      <c r="C61" s="47">
        <v>44424</v>
      </c>
      <c r="D61" s="47">
        <v>22713</v>
      </c>
      <c r="E61" s="47">
        <v>20669</v>
      </c>
      <c r="F61" s="47">
        <v>10767</v>
      </c>
      <c r="G61" s="47">
        <v>12126</v>
      </c>
      <c r="H61" s="47">
        <v>6306</v>
      </c>
      <c r="I61" s="47">
        <v>6490</v>
      </c>
      <c r="J61" s="47">
        <v>3388</v>
      </c>
      <c r="K61" s="47">
        <v>4455</v>
      </c>
      <c r="L61" s="47">
        <v>2306</v>
      </c>
      <c r="M61" s="48">
        <v>88164</v>
      </c>
      <c r="N61" s="48">
        <v>45480</v>
      </c>
      <c r="O61" s="201" t="s">
        <v>141</v>
      </c>
      <c r="P61" s="46" t="s">
        <v>119</v>
      </c>
      <c r="Q61" s="47">
        <v>7686</v>
      </c>
      <c r="R61" s="47">
        <v>3839</v>
      </c>
      <c r="S61" s="47">
        <v>3080</v>
      </c>
      <c r="T61" s="47">
        <v>1566</v>
      </c>
      <c r="U61" s="47">
        <v>1996</v>
      </c>
      <c r="V61" s="47">
        <v>961</v>
      </c>
      <c r="W61" s="47">
        <v>817</v>
      </c>
      <c r="X61" s="47">
        <v>429</v>
      </c>
      <c r="Y61" s="47">
        <v>780</v>
      </c>
      <c r="Z61" s="47">
        <v>386</v>
      </c>
      <c r="AA61" s="48">
        <v>14359</v>
      </c>
      <c r="AB61" s="48">
        <v>7181</v>
      </c>
      <c r="AC61" s="201" t="s">
        <v>141</v>
      </c>
      <c r="AD61" s="46" t="s">
        <v>119</v>
      </c>
      <c r="AE61" s="47">
        <v>757</v>
      </c>
      <c r="AF61" s="47">
        <v>590</v>
      </c>
      <c r="AG61" s="47">
        <v>484</v>
      </c>
      <c r="AH61" s="47">
        <v>345</v>
      </c>
      <c r="AI61" s="47">
        <v>250</v>
      </c>
      <c r="AJ61" s="48">
        <v>2426</v>
      </c>
      <c r="AK61" s="47">
        <v>1074</v>
      </c>
      <c r="AL61" s="47">
        <v>434</v>
      </c>
      <c r="AM61" s="47">
        <v>0</v>
      </c>
      <c r="AN61" s="47">
        <v>118</v>
      </c>
      <c r="AO61" s="47">
        <v>528</v>
      </c>
      <c r="AP61" s="201" t="s">
        <v>141</v>
      </c>
      <c r="AQ61" s="46" t="s">
        <v>119</v>
      </c>
      <c r="AR61" s="47">
        <v>39</v>
      </c>
      <c r="AS61" s="47">
        <v>9928</v>
      </c>
      <c r="AT61" s="47">
        <v>462</v>
      </c>
      <c r="AU61" s="47">
        <v>323</v>
      </c>
      <c r="AV61" s="47">
        <v>19</v>
      </c>
      <c r="AW61" s="47">
        <v>531</v>
      </c>
      <c r="AX61" s="47">
        <v>1255</v>
      </c>
      <c r="AY61" s="47">
        <v>802</v>
      </c>
      <c r="AZ61" s="47">
        <v>828</v>
      </c>
      <c r="BA61" s="201" t="s">
        <v>141</v>
      </c>
      <c r="BB61" s="46" t="s">
        <v>119</v>
      </c>
      <c r="BC61" s="47">
        <v>3347</v>
      </c>
      <c r="BD61" s="47">
        <v>1702</v>
      </c>
      <c r="BE61" s="47">
        <v>2940</v>
      </c>
      <c r="BF61" s="47">
        <v>1450</v>
      </c>
      <c r="BG61" s="47">
        <v>1623</v>
      </c>
      <c r="BH61" s="47">
        <v>815</v>
      </c>
      <c r="BI61" s="47">
        <v>3320</v>
      </c>
      <c r="BJ61" s="47">
        <v>1693</v>
      </c>
      <c r="BK61" s="47">
        <v>2915</v>
      </c>
      <c r="BL61" s="47">
        <v>1442</v>
      </c>
      <c r="BM61" s="47">
        <v>1541</v>
      </c>
      <c r="BN61" s="47">
        <v>780</v>
      </c>
      <c r="BO61" s="201" t="s">
        <v>141</v>
      </c>
      <c r="BP61" s="46" t="s">
        <v>119</v>
      </c>
      <c r="BQ61" s="49">
        <v>65</v>
      </c>
      <c r="BR61" s="49">
        <v>940</v>
      </c>
      <c r="BS61" s="49">
        <v>174</v>
      </c>
      <c r="BT61" s="49">
        <v>675</v>
      </c>
      <c r="BU61" s="49">
        <v>0</v>
      </c>
      <c r="BV61" s="50">
        <v>1854</v>
      </c>
      <c r="BW61" s="49">
        <v>918</v>
      </c>
      <c r="BX61" s="49">
        <v>126</v>
      </c>
      <c r="BY61" s="50">
        <v>84</v>
      </c>
      <c r="BZ61" s="49">
        <v>50</v>
      </c>
      <c r="CA61" s="201" t="s">
        <v>141</v>
      </c>
      <c r="CB61" s="46" t="s">
        <v>119</v>
      </c>
      <c r="CC61" s="47">
        <v>41657</v>
      </c>
      <c r="CD61" s="47">
        <v>33290</v>
      </c>
      <c r="CE61" s="47">
        <v>16545</v>
      </c>
      <c r="CF61" s="47">
        <v>11731</v>
      </c>
      <c r="CG61" s="47">
        <v>17241</v>
      </c>
      <c r="CH61" s="47">
        <v>7098</v>
      </c>
      <c r="CI61" s="47">
        <v>1473</v>
      </c>
      <c r="CJ61" s="47">
        <v>6872</v>
      </c>
      <c r="CK61" s="47">
        <v>765</v>
      </c>
      <c r="CL61" s="47">
        <v>1941</v>
      </c>
      <c r="CM61" s="47">
        <v>1496</v>
      </c>
      <c r="CN61" s="47">
        <v>144</v>
      </c>
      <c r="CO61" s="47">
        <v>7196</v>
      </c>
      <c r="CP61" s="135"/>
      <c r="CQ61" s="138" t="s">
        <v>141</v>
      </c>
      <c r="CR61" s="138" t="s">
        <v>4228</v>
      </c>
      <c r="CS61" s="139">
        <v>22668</v>
      </c>
      <c r="CT61" s="141">
        <v>136672</v>
      </c>
    </row>
    <row r="62" spans="1:98">
      <c r="A62" s="201"/>
      <c r="B62" s="46" t="s">
        <v>120</v>
      </c>
      <c r="C62" s="47">
        <v>4509</v>
      </c>
      <c r="D62" s="47">
        <v>2327</v>
      </c>
      <c r="E62" s="47">
        <v>3346</v>
      </c>
      <c r="F62" s="47">
        <v>1636</v>
      </c>
      <c r="G62" s="47">
        <v>2754</v>
      </c>
      <c r="H62" s="47">
        <v>1400</v>
      </c>
      <c r="I62" s="47">
        <v>1730</v>
      </c>
      <c r="J62" s="47">
        <v>865</v>
      </c>
      <c r="K62" s="47">
        <v>1715</v>
      </c>
      <c r="L62" s="47">
        <v>876</v>
      </c>
      <c r="M62" s="48">
        <v>14054</v>
      </c>
      <c r="N62" s="48">
        <v>7104</v>
      </c>
      <c r="O62" s="201"/>
      <c r="P62" s="46" t="s">
        <v>120</v>
      </c>
      <c r="Q62" s="47">
        <v>821</v>
      </c>
      <c r="R62" s="47">
        <v>401</v>
      </c>
      <c r="S62" s="47">
        <v>535</v>
      </c>
      <c r="T62" s="47">
        <v>228</v>
      </c>
      <c r="U62" s="47">
        <v>406</v>
      </c>
      <c r="V62" s="47">
        <v>201</v>
      </c>
      <c r="W62" s="47">
        <v>260</v>
      </c>
      <c r="X62" s="47">
        <v>130</v>
      </c>
      <c r="Y62" s="47">
        <v>322</v>
      </c>
      <c r="Z62" s="47">
        <v>173</v>
      </c>
      <c r="AA62" s="48">
        <v>2344</v>
      </c>
      <c r="AB62" s="48">
        <v>1133</v>
      </c>
      <c r="AC62" s="201"/>
      <c r="AD62" s="46" t="s">
        <v>120</v>
      </c>
      <c r="AE62" s="47">
        <v>89</v>
      </c>
      <c r="AF62" s="47">
        <v>80</v>
      </c>
      <c r="AG62" s="47">
        <v>68</v>
      </c>
      <c r="AH62" s="47">
        <v>49</v>
      </c>
      <c r="AI62" s="47">
        <v>47</v>
      </c>
      <c r="AJ62" s="48">
        <v>333</v>
      </c>
      <c r="AK62" s="47">
        <v>185</v>
      </c>
      <c r="AL62" s="47">
        <v>107</v>
      </c>
      <c r="AM62" s="47">
        <v>24</v>
      </c>
      <c r="AN62" s="47">
        <v>34</v>
      </c>
      <c r="AO62" s="47">
        <v>52</v>
      </c>
      <c r="AP62" s="201"/>
      <c r="AQ62" s="46" t="s">
        <v>120</v>
      </c>
      <c r="AR62" s="47">
        <v>0</v>
      </c>
      <c r="AS62" s="47">
        <v>2617</v>
      </c>
      <c r="AT62" s="47">
        <v>184</v>
      </c>
      <c r="AU62" s="47">
        <v>43</v>
      </c>
      <c r="AV62" s="47">
        <v>0</v>
      </c>
      <c r="AW62" s="47">
        <v>146</v>
      </c>
      <c r="AX62" s="47">
        <v>243</v>
      </c>
      <c r="AY62" s="47">
        <v>211</v>
      </c>
      <c r="AZ62" s="47">
        <v>196</v>
      </c>
      <c r="BA62" s="201"/>
      <c r="BB62" s="46" t="s">
        <v>120</v>
      </c>
      <c r="BC62" s="47">
        <v>1387</v>
      </c>
      <c r="BD62" s="47">
        <v>723</v>
      </c>
      <c r="BE62" s="47">
        <v>1330</v>
      </c>
      <c r="BF62" s="47">
        <v>693</v>
      </c>
      <c r="BG62" s="47">
        <v>649</v>
      </c>
      <c r="BH62" s="47">
        <v>351</v>
      </c>
      <c r="BI62" s="47">
        <v>1380</v>
      </c>
      <c r="BJ62" s="47">
        <v>720</v>
      </c>
      <c r="BK62" s="47">
        <v>1323</v>
      </c>
      <c r="BL62" s="47">
        <v>690</v>
      </c>
      <c r="BM62" s="47">
        <v>646</v>
      </c>
      <c r="BN62" s="47">
        <v>349</v>
      </c>
      <c r="BO62" s="201"/>
      <c r="BP62" s="46" t="s">
        <v>120</v>
      </c>
      <c r="BQ62" s="49">
        <v>27</v>
      </c>
      <c r="BR62" s="49">
        <v>194</v>
      </c>
      <c r="BS62" s="49">
        <v>6</v>
      </c>
      <c r="BT62" s="49">
        <v>77</v>
      </c>
      <c r="BU62" s="49">
        <v>0</v>
      </c>
      <c r="BV62" s="50">
        <v>304</v>
      </c>
      <c r="BW62" s="49">
        <v>234</v>
      </c>
      <c r="BX62" s="49">
        <v>56</v>
      </c>
      <c r="BY62" s="50">
        <v>62</v>
      </c>
      <c r="BZ62" s="49">
        <v>47</v>
      </c>
      <c r="CA62" s="201"/>
      <c r="CB62" s="46" t="s">
        <v>120</v>
      </c>
      <c r="CC62" s="47">
        <v>6938</v>
      </c>
      <c r="CD62" s="47">
        <v>3739</v>
      </c>
      <c r="CE62" s="47">
        <v>4846</v>
      </c>
      <c r="CF62" s="47">
        <v>3088</v>
      </c>
      <c r="CG62" s="47">
        <v>4457</v>
      </c>
      <c r="CH62" s="47">
        <v>2072</v>
      </c>
      <c r="CI62" s="47">
        <v>336</v>
      </c>
      <c r="CJ62" s="47">
        <v>1929</v>
      </c>
      <c r="CK62" s="47">
        <v>93</v>
      </c>
      <c r="CL62" s="47">
        <v>317</v>
      </c>
      <c r="CM62" s="47">
        <v>252</v>
      </c>
      <c r="CN62" s="47">
        <v>33</v>
      </c>
      <c r="CO62" s="47">
        <v>1642</v>
      </c>
      <c r="CP62" s="135"/>
      <c r="CQ62" s="138" t="s">
        <v>141</v>
      </c>
      <c r="CR62" s="138" t="s">
        <v>4229</v>
      </c>
      <c r="CS62" s="139">
        <v>5958</v>
      </c>
      <c r="CT62" s="141">
        <v>27498</v>
      </c>
    </row>
    <row r="63" spans="1:98">
      <c r="A63" s="201"/>
      <c r="B63" s="34" t="s">
        <v>102</v>
      </c>
      <c r="C63" s="35">
        <v>48933</v>
      </c>
      <c r="D63" s="63">
        <v>25040</v>
      </c>
      <c r="E63" s="63">
        <v>24015</v>
      </c>
      <c r="F63" s="63">
        <v>12403</v>
      </c>
      <c r="G63" s="63">
        <v>14880</v>
      </c>
      <c r="H63" s="63">
        <v>7706</v>
      </c>
      <c r="I63" s="63">
        <v>8220</v>
      </c>
      <c r="J63" s="63">
        <v>4253</v>
      </c>
      <c r="K63" s="63">
        <v>6170</v>
      </c>
      <c r="L63" s="63">
        <v>3182</v>
      </c>
      <c r="M63" s="63">
        <v>102218</v>
      </c>
      <c r="N63" s="63">
        <v>52584</v>
      </c>
      <c r="O63" s="201"/>
      <c r="P63" s="64" t="s">
        <v>102</v>
      </c>
      <c r="Q63" s="63">
        <v>8507</v>
      </c>
      <c r="R63" s="63">
        <v>4240</v>
      </c>
      <c r="S63" s="63">
        <v>3615</v>
      </c>
      <c r="T63" s="63">
        <v>1794</v>
      </c>
      <c r="U63" s="63">
        <v>2402</v>
      </c>
      <c r="V63" s="63">
        <v>1162</v>
      </c>
      <c r="W63" s="63">
        <v>1077</v>
      </c>
      <c r="X63" s="63">
        <v>559</v>
      </c>
      <c r="Y63" s="63">
        <v>1102</v>
      </c>
      <c r="Z63" s="63">
        <v>559</v>
      </c>
      <c r="AA63" s="63">
        <v>16703</v>
      </c>
      <c r="AB63" s="63">
        <v>8314</v>
      </c>
      <c r="AC63" s="201"/>
      <c r="AD63" s="64" t="s">
        <v>102</v>
      </c>
      <c r="AE63" s="63">
        <v>846</v>
      </c>
      <c r="AF63" s="63">
        <v>670</v>
      </c>
      <c r="AG63" s="63">
        <v>552</v>
      </c>
      <c r="AH63" s="63">
        <v>394</v>
      </c>
      <c r="AI63" s="63">
        <v>297</v>
      </c>
      <c r="AJ63" s="63">
        <v>2759</v>
      </c>
      <c r="AK63" s="63">
        <v>1259</v>
      </c>
      <c r="AL63" s="63">
        <v>541</v>
      </c>
      <c r="AM63" s="63">
        <v>24</v>
      </c>
      <c r="AN63" s="63">
        <v>152</v>
      </c>
      <c r="AO63" s="63">
        <v>580</v>
      </c>
      <c r="AP63" s="201"/>
      <c r="AQ63" s="64" t="s">
        <v>102</v>
      </c>
      <c r="AR63" s="63">
        <v>39</v>
      </c>
      <c r="AS63" s="63">
        <v>12545</v>
      </c>
      <c r="AT63" s="63">
        <v>646</v>
      </c>
      <c r="AU63" s="63">
        <v>366</v>
      </c>
      <c r="AV63" s="63">
        <v>19</v>
      </c>
      <c r="AW63" s="63">
        <v>677</v>
      </c>
      <c r="AX63" s="63">
        <v>1498</v>
      </c>
      <c r="AY63" s="63">
        <v>1013</v>
      </c>
      <c r="AZ63" s="63">
        <v>1024</v>
      </c>
      <c r="BA63" s="201"/>
      <c r="BB63" s="64" t="s">
        <v>102</v>
      </c>
      <c r="BC63" s="63">
        <v>4734</v>
      </c>
      <c r="BD63" s="63">
        <v>2425</v>
      </c>
      <c r="BE63" s="63">
        <v>4270</v>
      </c>
      <c r="BF63" s="63">
        <v>2143</v>
      </c>
      <c r="BG63" s="63">
        <v>2272</v>
      </c>
      <c r="BH63" s="63">
        <v>1166</v>
      </c>
      <c r="BI63" s="63">
        <v>4700</v>
      </c>
      <c r="BJ63" s="63">
        <v>2413</v>
      </c>
      <c r="BK63" s="63">
        <v>4238</v>
      </c>
      <c r="BL63" s="63">
        <v>2132</v>
      </c>
      <c r="BM63" s="63">
        <v>2187</v>
      </c>
      <c r="BN63" s="63">
        <v>1129</v>
      </c>
      <c r="BO63" s="201"/>
      <c r="BP63" s="64" t="s">
        <v>102</v>
      </c>
      <c r="BQ63" s="63">
        <v>92</v>
      </c>
      <c r="BR63" s="63">
        <v>1134</v>
      </c>
      <c r="BS63" s="63">
        <v>180</v>
      </c>
      <c r="BT63" s="63">
        <v>752</v>
      </c>
      <c r="BU63" s="63">
        <v>0</v>
      </c>
      <c r="BV63" s="63">
        <v>2158</v>
      </c>
      <c r="BW63" s="63">
        <v>1152</v>
      </c>
      <c r="BX63" s="63">
        <v>182</v>
      </c>
      <c r="BY63" s="63">
        <v>146</v>
      </c>
      <c r="BZ63" s="63">
        <v>97</v>
      </c>
      <c r="CA63" s="201"/>
      <c r="CB63" s="64" t="s">
        <v>102</v>
      </c>
      <c r="CC63" s="63">
        <v>48595</v>
      </c>
      <c r="CD63" s="63">
        <v>37029</v>
      </c>
      <c r="CE63" s="63">
        <v>21391</v>
      </c>
      <c r="CF63" s="63">
        <v>14819</v>
      </c>
      <c r="CG63" s="63">
        <v>21698</v>
      </c>
      <c r="CH63" s="63">
        <v>9170</v>
      </c>
      <c r="CI63" s="63">
        <v>1809</v>
      </c>
      <c r="CJ63" s="63">
        <v>8801</v>
      </c>
      <c r="CK63" s="63">
        <v>858</v>
      </c>
      <c r="CL63" s="63">
        <v>2258</v>
      </c>
      <c r="CM63" s="63">
        <v>1748</v>
      </c>
      <c r="CN63" s="63">
        <v>177</v>
      </c>
      <c r="CO63" s="63">
        <v>8838</v>
      </c>
      <c r="CP63" s="135"/>
      <c r="CQ63" s="138" t="s">
        <v>141</v>
      </c>
      <c r="CR63" s="138" t="s">
        <v>4230</v>
      </c>
      <c r="CS63" s="139">
        <v>28626</v>
      </c>
      <c r="CT63" s="141">
        <v>164170</v>
      </c>
    </row>
    <row r="64" spans="1:98">
      <c r="A64" s="201" t="s">
        <v>142</v>
      </c>
      <c r="B64" s="46" t="s">
        <v>119</v>
      </c>
      <c r="C64" s="47">
        <v>67667</v>
      </c>
      <c r="D64" s="47">
        <v>32788</v>
      </c>
      <c r="E64" s="47">
        <v>41405</v>
      </c>
      <c r="F64" s="47">
        <v>20228</v>
      </c>
      <c r="G64" s="47">
        <v>35541</v>
      </c>
      <c r="H64" s="47">
        <v>17446</v>
      </c>
      <c r="I64" s="47">
        <v>25784</v>
      </c>
      <c r="J64" s="47">
        <v>12382</v>
      </c>
      <c r="K64" s="47">
        <v>20450</v>
      </c>
      <c r="L64" s="47">
        <v>10000</v>
      </c>
      <c r="M64" s="48">
        <v>190847</v>
      </c>
      <c r="N64" s="48">
        <v>92844</v>
      </c>
      <c r="O64" s="201" t="s">
        <v>142</v>
      </c>
      <c r="P64" s="46" t="s">
        <v>119</v>
      </c>
      <c r="Q64" s="47">
        <v>15012</v>
      </c>
      <c r="R64" s="47">
        <v>7071</v>
      </c>
      <c r="S64" s="47">
        <v>10887</v>
      </c>
      <c r="T64" s="47">
        <v>5063</v>
      </c>
      <c r="U64" s="47">
        <v>9291</v>
      </c>
      <c r="V64" s="47">
        <v>4358</v>
      </c>
      <c r="W64" s="47">
        <v>5582</v>
      </c>
      <c r="X64" s="47">
        <v>2558</v>
      </c>
      <c r="Y64" s="47">
        <v>5509</v>
      </c>
      <c r="Z64" s="47">
        <v>2740</v>
      </c>
      <c r="AA64" s="48">
        <v>46281</v>
      </c>
      <c r="AB64" s="48">
        <v>21790</v>
      </c>
      <c r="AC64" s="201" t="s">
        <v>142</v>
      </c>
      <c r="AD64" s="46" t="s">
        <v>119</v>
      </c>
      <c r="AE64" s="47">
        <v>1462</v>
      </c>
      <c r="AF64" s="47">
        <v>1366</v>
      </c>
      <c r="AG64" s="47">
        <v>1355</v>
      </c>
      <c r="AH64" s="47">
        <v>1249</v>
      </c>
      <c r="AI64" s="47">
        <v>1159</v>
      </c>
      <c r="AJ64" s="48">
        <v>6591</v>
      </c>
      <c r="AK64" s="47">
        <v>4245</v>
      </c>
      <c r="AL64" s="47">
        <v>1407</v>
      </c>
      <c r="AM64" s="47">
        <v>19</v>
      </c>
      <c r="AN64" s="47">
        <v>294</v>
      </c>
      <c r="AO64" s="47">
        <v>1295</v>
      </c>
      <c r="AP64" s="201" t="s">
        <v>142</v>
      </c>
      <c r="AQ64" s="46" t="s">
        <v>119</v>
      </c>
      <c r="AR64" s="47">
        <v>495</v>
      </c>
      <c r="AS64" s="47">
        <v>45979</v>
      </c>
      <c r="AT64" s="47">
        <v>6580</v>
      </c>
      <c r="AU64" s="47">
        <v>1791</v>
      </c>
      <c r="AV64" s="47">
        <v>887</v>
      </c>
      <c r="AW64" s="47">
        <v>1506</v>
      </c>
      <c r="AX64" s="47">
        <v>5151</v>
      </c>
      <c r="AY64" s="47">
        <v>1874</v>
      </c>
      <c r="AZ64" s="47">
        <v>1860</v>
      </c>
      <c r="BA64" s="201" t="s">
        <v>142</v>
      </c>
      <c r="BB64" s="46" t="s">
        <v>119</v>
      </c>
      <c r="BC64" s="47">
        <v>17785</v>
      </c>
      <c r="BD64" s="47">
        <v>8717</v>
      </c>
      <c r="BE64" s="47">
        <v>16124</v>
      </c>
      <c r="BF64" s="47">
        <v>7884</v>
      </c>
      <c r="BG64" s="47">
        <v>6334</v>
      </c>
      <c r="BH64" s="47">
        <v>3079</v>
      </c>
      <c r="BI64" s="47">
        <v>17791</v>
      </c>
      <c r="BJ64" s="47">
        <v>8739</v>
      </c>
      <c r="BK64" s="47">
        <v>16131</v>
      </c>
      <c r="BL64" s="47">
        <v>7902</v>
      </c>
      <c r="BM64" s="47">
        <v>6351</v>
      </c>
      <c r="BN64" s="47">
        <v>3090</v>
      </c>
      <c r="BO64" s="201" t="s">
        <v>142</v>
      </c>
      <c r="BP64" s="46" t="s">
        <v>119</v>
      </c>
      <c r="BQ64" s="49">
        <v>361</v>
      </c>
      <c r="BR64" s="49">
        <v>1214</v>
      </c>
      <c r="BS64" s="49">
        <v>1470</v>
      </c>
      <c r="BT64" s="49">
        <v>1461</v>
      </c>
      <c r="BU64" s="49">
        <v>1</v>
      </c>
      <c r="BV64" s="50">
        <v>4507</v>
      </c>
      <c r="BW64" s="49">
        <v>1139</v>
      </c>
      <c r="BX64" s="49">
        <v>544</v>
      </c>
      <c r="BY64" s="50">
        <v>69</v>
      </c>
      <c r="BZ64" s="49">
        <v>15</v>
      </c>
      <c r="CA64" s="201" t="s">
        <v>142</v>
      </c>
      <c r="CB64" s="46" t="s">
        <v>119</v>
      </c>
      <c r="CC64" s="47">
        <v>120422</v>
      </c>
      <c r="CD64" s="47">
        <v>73157</v>
      </c>
      <c r="CE64" s="47">
        <v>34521</v>
      </c>
      <c r="CF64" s="47">
        <v>35776</v>
      </c>
      <c r="CG64" s="47">
        <v>57147</v>
      </c>
      <c r="CH64" s="47">
        <v>22549</v>
      </c>
      <c r="CI64" s="47">
        <v>2227</v>
      </c>
      <c r="CJ64" s="47">
        <v>17973</v>
      </c>
      <c r="CK64" s="47">
        <v>1498</v>
      </c>
      <c r="CL64" s="47">
        <v>5919</v>
      </c>
      <c r="CM64" s="47">
        <v>4280</v>
      </c>
      <c r="CN64" s="47">
        <v>322</v>
      </c>
      <c r="CO64" s="47">
        <v>22418</v>
      </c>
      <c r="CP64" s="135"/>
      <c r="CQ64" s="138" t="s">
        <v>142</v>
      </c>
      <c r="CR64" s="138" t="s">
        <v>4231</v>
      </c>
      <c r="CS64" s="139">
        <v>123792</v>
      </c>
      <c r="CT64" s="141">
        <v>365270</v>
      </c>
    </row>
    <row r="65" spans="1:98">
      <c r="A65" s="201"/>
      <c r="B65" s="46" t="s">
        <v>120</v>
      </c>
      <c r="C65" s="47">
        <v>6337</v>
      </c>
      <c r="D65" s="47">
        <v>3115</v>
      </c>
      <c r="E65" s="47">
        <v>4363</v>
      </c>
      <c r="F65" s="47">
        <v>2056</v>
      </c>
      <c r="G65" s="47">
        <v>4522</v>
      </c>
      <c r="H65" s="47">
        <v>2213</v>
      </c>
      <c r="I65" s="47">
        <v>4023</v>
      </c>
      <c r="J65" s="47">
        <v>1988</v>
      </c>
      <c r="K65" s="47">
        <v>4096</v>
      </c>
      <c r="L65" s="47">
        <v>2100</v>
      </c>
      <c r="M65" s="48">
        <v>23341</v>
      </c>
      <c r="N65" s="48">
        <v>11472</v>
      </c>
      <c r="O65" s="201"/>
      <c r="P65" s="46" t="s">
        <v>120</v>
      </c>
      <c r="Q65" s="47">
        <v>1157</v>
      </c>
      <c r="R65" s="47">
        <v>521</v>
      </c>
      <c r="S65" s="47">
        <v>1022</v>
      </c>
      <c r="T65" s="47">
        <v>462</v>
      </c>
      <c r="U65" s="47">
        <v>966</v>
      </c>
      <c r="V65" s="47">
        <v>457</v>
      </c>
      <c r="W65" s="47">
        <v>869</v>
      </c>
      <c r="X65" s="47">
        <v>398</v>
      </c>
      <c r="Y65" s="47">
        <v>848</v>
      </c>
      <c r="Z65" s="47">
        <v>397</v>
      </c>
      <c r="AA65" s="48">
        <v>4862</v>
      </c>
      <c r="AB65" s="48">
        <v>2235</v>
      </c>
      <c r="AC65" s="201"/>
      <c r="AD65" s="46" t="s">
        <v>120</v>
      </c>
      <c r="AE65" s="47">
        <v>117</v>
      </c>
      <c r="AF65" s="47">
        <v>100</v>
      </c>
      <c r="AG65" s="47">
        <v>108</v>
      </c>
      <c r="AH65" s="47">
        <v>105</v>
      </c>
      <c r="AI65" s="47">
        <v>106</v>
      </c>
      <c r="AJ65" s="48">
        <v>536</v>
      </c>
      <c r="AK65" s="47">
        <v>395</v>
      </c>
      <c r="AL65" s="47">
        <v>236</v>
      </c>
      <c r="AM65" s="47">
        <v>49</v>
      </c>
      <c r="AN65" s="47">
        <v>4</v>
      </c>
      <c r="AO65" s="47">
        <v>67</v>
      </c>
      <c r="AP65" s="201"/>
      <c r="AQ65" s="46" t="s">
        <v>120</v>
      </c>
      <c r="AR65" s="47">
        <v>2</v>
      </c>
      <c r="AS65" s="47">
        <v>6539</v>
      </c>
      <c r="AT65" s="47">
        <v>255</v>
      </c>
      <c r="AU65" s="47">
        <v>55</v>
      </c>
      <c r="AV65" s="47">
        <v>36</v>
      </c>
      <c r="AW65" s="47">
        <v>319</v>
      </c>
      <c r="AX65" s="47">
        <v>419</v>
      </c>
      <c r="AY65" s="47">
        <v>320</v>
      </c>
      <c r="AZ65" s="47">
        <v>320</v>
      </c>
      <c r="BA65" s="201"/>
      <c r="BB65" s="46" t="s">
        <v>120</v>
      </c>
      <c r="BC65" s="47">
        <v>3102</v>
      </c>
      <c r="BD65" s="47">
        <v>1575</v>
      </c>
      <c r="BE65" s="47">
        <v>2836</v>
      </c>
      <c r="BF65" s="47">
        <v>1433</v>
      </c>
      <c r="BG65" s="47">
        <v>1410</v>
      </c>
      <c r="BH65" s="47">
        <v>768</v>
      </c>
      <c r="BI65" s="47">
        <v>3080</v>
      </c>
      <c r="BJ65" s="47">
        <v>1567</v>
      </c>
      <c r="BK65" s="47">
        <v>2825</v>
      </c>
      <c r="BL65" s="47">
        <v>1431</v>
      </c>
      <c r="BM65" s="47">
        <v>1289</v>
      </c>
      <c r="BN65" s="47">
        <v>700</v>
      </c>
      <c r="BO65" s="201"/>
      <c r="BP65" s="46" t="s">
        <v>120</v>
      </c>
      <c r="BQ65" s="49">
        <v>135</v>
      </c>
      <c r="BR65" s="49">
        <v>159</v>
      </c>
      <c r="BS65" s="49">
        <v>133</v>
      </c>
      <c r="BT65" s="49">
        <v>63</v>
      </c>
      <c r="BU65" s="49">
        <v>0</v>
      </c>
      <c r="BV65" s="50">
        <v>490</v>
      </c>
      <c r="BW65" s="49">
        <v>290</v>
      </c>
      <c r="BX65" s="49">
        <v>191</v>
      </c>
      <c r="BY65" s="50">
        <v>45</v>
      </c>
      <c r="BZ65" s="49">
        <v>19</v>
      </c>
      <c r="CA65" s="201"/>
      <c r="CB65" s="46" t="s">
        <v>120</v>
      </c>
      <c r="CC65" s="47">
        <v>15083</v>
      </c>
      <c r="CD65" s="47">
        <v>8140</v>
      </c>
      <c r="CE65" s="47">
        <v>4188</v>
      </c>
      <c r="CF65" s="47">
        <v>5577</v>
      </c>
      <c r="CG65" s="47">
        <v>11039</v>
      </c>
      <c r="CH65" s="47">
        <v>3245</v>
      </c>
      <c r="CI65" s="47">
        <v>87</v>
      </c>
      <c r="CJ65" s="47">
        <v>2652</v>
      </c>
      <c r="CK65" s="47">
        <v>100</v>
      </c>
      <c r="CL65" s="47">
        <v>450</v>
      </c>
      <c r="CM65" s="47">
        <v>543</v>
      </c>
      <c r="CN65" s="47">
        <v>83</v>
      </c>
      <c r="CO65" s="47">
        <v>1026</v>
      </c>
      <c r="CP65" s="135"/>
      <c r="CQ65" s="138" t="s">
        <v>142</v>
      </c>
      <c r="CR65" s="138" t="s">
        <v>4232</v>
      </c>
      <c r="CS65" s="139">
        <v>14245</v>
      </c>
      <c r="CT65" s="141">
        <v>50111</v>
      </c>
    </row>
    <row r="66" spans="1:98">
      <c r="A66" s="201"/>
      <c r="B66" s="34" t="s">
        <v>102</v>
      </c>
      <c r="C66" s="35">
        <v>74004</v>
      </c>
      <c r="D66" s="63">
        <v>35903</v>
      </c>
      <c r="E66" s="63">
        <v>45768</v>
      </c>
      <c r="F66" s="63">
        <v>22284</v>
      </c>
      <c r="G66" s="63">
        <v>40063</v>
      </c>
      <c r="H66" s="63">
        <v>19659</v>
      </c>
      <c r="I66" s="63">
        <v>29807</v>
      </c>
      <c r="J66" s="63">
        <v>14370</v>
      </c>
      <c r="K66" s="63">
        <v>24546</v>
      </c>
      <c r="L66" s="63">
        <v>12100</v>
      </c>
      <c r="M66" s="63">
        <v>214188</v>
      </c>
      <c r="N66" s="63">
        <v>104316</v>
      </c>
      <c r="O66" s="201"/>
      <c r="P66" s="64" t="s">
        <v>102</v>
      </c>
      <c r="Q66" s="63">
        <v>16169</v>
      </c>
      <c r="R66" s="63">
        <v>7592</v>
      </c>
      <c r="S66" s="63">
        <v>11909</v>
      </c>
      <c r="T66" s="63">
        <v>5525</v>
      </c>
      <c r="U66" s="63">
        <v>10257</v>
      </c>
      <c r="V66" s="63">
        <v>4815</v>
      </c>
      <c r="W66" s="63">
        <v>6451</v>
      </c>
      <c r="X66" s="63">
        <v>2956</v>
      </c>
      <c r="Y66" s="63">
        <v>6357</v>
      </c>
      <c r="Z66" s="63">
        <v>3137</v>
      </c>
      <c r="AA66" s="63">
        <v>51143</v>
      </c>
      <c r="AB66" s="63">
        <v>24025</v>
      </c>
      <c r="AC66" s="201"/>
      <c r="AD66" s="64" t="s">
        <v>102</v>
      </c>
      <c r="AE66" s="63">
        <v>1579</v>
      </c>
      <c r="AF66" s="63">
        <v>1466</v>
      </c>
      <c r="AG66" s="63">
        <v>1463</v>
      </c>
      <c r="AH66" s="63">
        <v>1354</v>
      </c>
      <c r="AI66" s="63">
        <v>1265</v>
      </c>
      <c r="AJ66" s="63">
        <v>7127</v>
      </c>
      <c r="AK66" s="63">
        <v>4640</v>
      </c>
      <c r="AL66" s="63">
        <v>1643</v>
      </c>
      <c r="AM66" s="63">
        <v>68</v>
      </c>
      <c r="AN66" s="63">
        <v>298</v>
      </c>
      <c r="AO66" s="63">
        <v>1362</v>
      </c>
      <c r="AP66" s="201"/>
      <c r="AQ66" s="64" t="s">
        <v>102</v>
      </c>
      <c r="AR66" s="63">
        <v>497</v>
      </c>
      <c r="AS66" s="63">
        <v>52518</v>
      </c>
      <c r="AT66" s="63">
        <v>6835</v>
      </c>
      <c r="AU66" s="63">
        <v>1846</v>
      </c>
      <c r="AV66" s="63">
        <v>923</v>
      </c>
      <c r="AW66" s="63">
        <v>1825</v>
      </c>
      <c r="AX66" s="63">
        <v>5570</v>
      </c>
      <c r="AY66" s="63">
        <v>2194</v>
      </c>
      <c r="AZ66" s="63">
        <v>2180</v>
      </c>
      <c r="BA66" s="201"/>
      <c r="BB66" s="64" t="s">
        <v>102</v>
      </c>
      <c r="BC66" s="63">
        <v>20887</v>
      </c>
      <c r="BD66" s="63">
        <v>10292</v>
      </c>
      <c r="BE66" s="63">
        <v>18960</v>
      </c>
      <c r="BF66" s="63">
        <v>9317</v>
      </c>
      <c r="BG66" s="63">
        <v>7744</v>
      </c>
      <c r="BH66" s="63">
        <v>3847</v>
      </c>
      <c r="BI66" s="63">
        <v>20871</v>
      </c>
      <c r="BJ66" s="63">
        <v>10306</v>
      </c>
      <c r="BK66" s="63">
        <v>18956</v>
      </c>
      <c r="BL66" s="63">
        <v>9333</v>
      </c>
      <c r="BM66" s="63">
        <v>7640</v>
      </c>
      <c r="BN66" s="63">
        <v>3790</v>
      </c>
      <c r="BO66" s="201"/>
      <c r="BP66" s="64" t="s">
        <v>102</v>
      </c>
      <c r="BQ66" s="63">
        <v>496</v>
      </c>
      <c r="BR66" s="63">
        <v>1373</v>
      </c>
      <c r="BS66" s="63">
        <v>1603</v>
      </c>
      <c r="BT66" s="63">
        <v>1524</v>
      </c>
      <c r="BU66" s="63">
        <v>1</v>
      </c>
      <c r="BV66" s="63">
        <v>4997</v>
      </c>
      <c r="BW66" s="63">
        <v>1429</v>
      </c>
      <c r="BX66" s="63">
        <v>735</v>
      </c>
      <c r="BY66" s="63">
        <v>114</v>
      </c>
      <c r="BZ66" s="63">
        <v>34</v>
      </c>
      <c r="CA66" s="201"/>
      <c r="CB66" s="64" t="s">
        <v>102</v>
      </c>
      <c r="CC66" s="63">
        <v>135505</v>
      </c>
      <c r="CD66" s="63">
        <v>81297</v>
      </c>
      <c r="CE66" s="63">
        <v>38709</v>
      </c>
      <c r="CF66" s="63">
        <v>41353</v>
      </c>
      <c r="CG66" s="63">
        <v>68186</v>
      </c>
      <c r="CH66" s="63">
        <v>25794</v>
      </c>
      <c r="CI66" s="63">
        <v>2314</v>
      </c>
      <c r="CJ66" s="63">
        <v>20625</v>
      </c>
      <c r="CK66" s="63">
        <v>1598</v>
      </c>
      <c r="CL66" s="63">
        <v>6369</v>
      </c>
      <c r="CM66" s="63">
        <v>4823</v>
      </c>
      <c r="CN66" s="63">
        <v>405</v>
      </c>
      <c r="CO66" s="63">
        <v>23444</v>
      </c>
      <c r="CP66" s="135"/>
      <c r="CQ66" s="138" t="s">
        <v>142</v>
      </c>
      <c r="CR66" s="138" t="s">
        <v>4233</v>
      </c>
      <c r="CS66" s="139">
        <v>138037</v>
      </c>
      <c r="CT66" s="141">
        <v>415381</v>
      </c>
    </row>
    <row r="67" spans="1:98">
      <c r="A67" s="201" t="s">
        <v>143</v>
      </c>
      <c r="B67" s="46" t="s">
        <v>119</v>
      </c>
      <c r="C67" s="47">
        <v>108379</v>
      </c>
      <c r="D67" s="47">
        <v>53423</v>
      </c>
      <c r="E67" s="47">
        <v>68053</v>
      </c>
      <c r="F67" s="47">
        <v>33990</v>
      </c>
      <c r="G67" s="47">
        <v>61478</v>
      </c>
      <c r="H67" s="47">
        <v>31343</v>
      </c>
      <c r="I67" s="47">
        <v>46366</v>
      </c>
      <c r="J67" s="47">
        <v>23928</v>
      </c>
      <c r="K67" s="47">
        <v>34034</v>
      </c>
      <c r="L67" s="47">
        <v>17788</v>
      </c>
      <c r="M67" s="48">
        <v>318310</v>
      </c>
      <c r="N67" s="48">
        <v>160472</v>
      </c>
      <c r="O67" s="201" t="s">
        <v>143</v>
      </c>
      <c r="P67" s="46" t="s">
        <v>119</v>
      </c>
      <c r="Q67" s="47">
        <v>18321</v>
      </c>
      <c r="R67" s="47">
        <v>8404</v>
      </c>
      <c r="S67" s="47">
        <v>15306</v>
      </c>
      <c r="T67" s="47">
        <v>7557</v>
      </c>
      <c r="U67" s="47">
        <v>15639</v>
      </c>
      <c r="V67" s="47">
        <v>7839</v>
      </c>
      <c r="W67" s="47">
        <v>9474</v>
      </c>
      <c r="X67" s="47">
        <v>4842</v>
      </c>
      <c r="Y67" s="47">
        <v>6697</v>
      </c>
      <c r="Z67" s="47">
        <v>3438</v>
      </c>
      <c r="AA67" s="48">
        <v>65437</v>
      </c>
      <c r="AB67" s="48">
        <v>32080</v>
      </c>
      <c r="AC67" s="201" t="s">
        <v>143</v>
      </c>
      <c r="AD67" s="46" t="s">
        <v>119</v>
      </c>
      <c r="AE67" s="47">
        <v>2790</v>
      </c>
      <c r="AF67" s="47">
        <v>2552</v>
      </c>
      <c r="AG67" s="47">
        <v>2532</v>
      </c>
      <c r="AH67" s="47">
        <v>2409</v>
      </c>
      <c r="AI67" s="47">
        <v>2260</v>
      </c>
      <c r="AJ67" s="48">
        <v>12543</v>
      </c>
      <c r="AK67" s="47">
        <v>7444</v>
      </c>
      <c r="AL67" s="47">
        <v>3616</v>
      </c>
      <c r="AM67" s="47">
        <v>17</v>
      </c>
      <c r="AN67" s="47">
        <v>169</v>
      </c>
      <c r="AO67" s="47">
        <v>2400</v>
      </c>
      <c r="AP67" s="201" t="s">
        <v>143</v>
      </c>
      <c r="AQ67" s="46" t="s">
        <v>119</v>
      </c>
      <c r="AR67" s="47">
        <v>175</v>
      </c>
      <c r="AS67" s="47">
        <v>56916</v>
      </c>
      <c r="AT67" s="47">
        <v>15902</v>
      </c>
      <c r="AU67" s="47">
        <v>3962</v>
      </c>
      <c r="AV67" s="47">
        <v>757</v>
      </c>
      <c r="AW67" s="47">
        <v>2041</v>
      </c>
      <c r="AX67" s="47">
        <v>8103</v>
      </c>
      <c r="AY67" s="47">
        <v>4710</v>
      </c>
      <c r="AZ67" s="47">
        <v>4860</v>
      </c>
      <c r="BA67" s="201" t="s">
        <v>143</v>
      </c>
      <c r="BB67" s="46" t="s">
        <v>119</v>
      </c>
      <c r="BC67" s="47">
        <v>27532</v>
      </c>
      <c r="BD67" s="47">
        <v>14399</v>
      </c>
      <c r="BE67" s="47">
        <v>25487</v>
      </c>
      <c r="BF67" s="47">
        <v>13341</v>
      </c>
      <c r="BG67" s="47">
        <v>13831</v>
      </c>
      <c r="BH67" s="47">
        <v>7220</v>
      </c>
      <c r="BI67" s="47">
        <v>27573</v>
      </c>
      <c r="BJ67" s="47">
        <v>14463</v>
      </c>
      <c r="BK67" s="47">
        <v>25544</v>
      </c>
      <c r="BL67" s="47">
        <v>13402</v>
      </c>
      <c r="BM67" s="47">
        <v>13406</v>
      </c>
      <c r="BN67" s="47">
        <v>6984</v>
      </c>
      <c r="BO67" s="201" t="s">
        <v>143</v>
      </c>
      <c r="BP67" s="46" t="s">
        <v>119</v>
      </c>
      <c r="BQ67" s="49">
        <v>426</v>
      </c>
      <c r="BR67" s="49">
        <v>1937</v>
      </c>
      <c r="BS67" s="49">
        <v>2888</v>
      </c>
      <c r="BT67" s="49">
        <v>3359</v>
      </c>
      <c r="BU67" s="49">
        <v>346</v>
      </c>
      <c r="BV67" s="50">
        <v>8956</v>
      </c>
      <c r="BW67" s="49">
        <v>2215</v>
      </c>
      <c r="BX67" s="49">
        <v>1488</v>
      </c>
      <c r="BY67" s="50">
        <v>79</v>
      </c>
      <c r="BZ67" s="49">
        <v>24</v>
      </c>
      <c r="CA67" s="201" t="s">
        <v>143</v>
      </c>
      <c r="CB67" s="46" t="s">
        <v>119</v>
      </c>
      <c r="CC67" s="47">
        <v>188477</v>
      </c>
      <c r="CD67" s="47">
        <v>126147</v>
      </c>
      <c r="CE67" s="47">
        <v>76679</v>
      </c>
      <c r="CF67" s="47">
        <v>69301</v>
      </c>
      <c r="CG67" s="47">
        <v>106718</v>
      </c>
      <c r="CH67" s="47">
        <v>43389</v>
      </c>
      <c r="CI67" s="47">
        <v>4991</v>
      </c>
      <c r="CJ67" s="47">
        <v>36611</v>
      </c>
      <c r="CK67" s="47">
        <v>3645</v>
      </c>
      <c r="CL67" s="47">
        <v>12230</v>
      </c>
      <c r="CM67" s="47">
        <v>7845</v>
      </c>
      <c r="CN67" s="47">
        <v>684</v>
      </c>
      <c r="CO67" s="47">
        <v>23126</v>
      </c>
      <c r="CP67" s="135"/>
      <c r="CQ67" s="138" t="s">
        <v>143</v>
      </c>
      <c r="CR67" s="138" t="s">
        <v>4234</v>
      </c>
      <c r="CS67" s="139">
        <v>181346</v>
      </c>
      <c r="CT67" s="141">
        <v>655958</v>
      </c>
    </row>
    <row r="68" spans="1:98">
      <c r="A68" s="201"/>
      <c r="B68" s="46" t="s">
        <v>120</v>
      </c>
      <c r="C68" s="47">
        <v>5679</v>
      </c>
      <c r="D68" s="47">
        <v>2772</v>
      </c>
      <c r="E68" s="47">
        <v>3679</v>
      </c>
      <c r="F68" s="47">
        <v>1829</v>
      </c>
      <c r="G68" s="47">
        <v>3702</v>
      </c>
      <c r="H68" s="47">
        <v>1937</v>
      </c>
      <c r="I68" s="47">
        <v>2858</v>
      </c>
      <c r="J68" s="47">
        <v>1493</v>
      </c>
      <c r="K68" s="47">
        <v>2763</v>
      </c>
      <c r="L68" s="47">
        <v>1415</v>
      </c>
      <c r="M68" s="48">
        <v>18681</v>
      </c>
      <c r="N68" s="48">
        <v>9446</v>
      </c>
      <c r="O68" s="201"/>
      <c r="P68" s="46" t="s">
        <v>120</v>
      </c>
      <c r="Q68" s="47">
        <v>1017</v>
      </c>
      <c r="R68" s="47">
        <v>449</v>
      </c>
      <c r="S68" s="47">
        <v>559</v>
      </c>
      <c r="T68" s="47">
        <v>254</v>
      </c>
      <c r="U68" s="47">
        <v>668</v>
      </c>
      <c r="V68" s="47">
        <v>325</v>
      </c>
      <c r="W68" s="47">
        <v>447</v>
      </c>
      <c r="X68" s="47">
        <v>230</v>
      </c>
      <c r="Y68" s="47">
        <v>426</v>
      </c>
      <c r="Z68" s="47">
        <v>215</v>
      </c>
      <c r="AA68" s="48">
        <v>3117</v>
      </c>
      <c r="AB68" s="48">
        <v>1473</v>
      </c>
      <c r="AC68" s="201"/>
      <c r="AD68" s="46" t="s">
        <v>120</v>
      </c>
      <c r="AE68" s="47">
        <v>99</v>
      </c>
      <c r="AF68" s="47">
        <v>82</v>
      </c>
      <c r="AG68" s="47">
        <v>83</v>
      </c>
      <c r="AH68" s="47">
        <v>77</v>
      </c>
      <c r="AI68" s="47">
        <v>71</v>
      </c>
      <c r="AJ68" s="48">
        <v>412</v>
      </c>
      <c r="AK68" s="47">
        <v>311</v>
      </c>
      <c r="AL68" s="47">
        <v>181</v>
      </c>
      <c r="AM68" s="47">
        <v>25</v>
      </c>
      <c r="AN68" s="47">
        <v>6</v>
      </c>
      <c r="AO68" s="47">
        <v>43</v>
      </c>
      <c r="AP68" s="201"/>
      <c r="AQ68" s="46" t="s">
        <v>120</v>
      </c>
      <c r="AR68" s="47">
        <v>10</v>
      </c>
      <c r="AS68" s="47">
        <v>3718</v>
      </c>
      <c r="AT68" s="47">
        <v>534</v>
      </c>
      <c r="AU68" s="47">
        <v>84</v>
      </c>
      <c r="AV68" s="47">
        <v>5</v>
      </c>
      <c r="AW68" s="47">
        <v>168</v>
      </c>
      <c r="AX68" s="47">
        <v>328</v>
      </c>
      <c r="AY68" s="47">
        <v>248</v>
      </c>
      <c r="AZ68" s="47">
        <v>245</v>
      </c>
      <c r="BA68" s="201"/>
      <c r="BB68" s="46" t="s">
        <v>120</v>
      </c>
      <c r="BC68" s="47">
        <v>2081</v>
      </c>
      <c r="BD68" s="47">
        <v>1044</v>
      </c>
      <c r="BE68" s="47">
        <v>1871</v>
      </c>
      <c r="BF68" s="47">
        <v>939</v>
      </c>
      <c r="BG68" s="47">
        <v>1145</v>
      </c>
      <c r="BH68" s="47">
        <v>580</v>
      </c>
      <c r="BI68" s="47">
        <v>2066</v>
      </c>
      <c r="BJ68" s="47">
        <v>1044</v>
      </c>
      <c r="BK68" s="47">
        <v>1860</v>
      </c>
      <c r="BL68" s="47">
        <v>940</v>
      </c>
      <c r="BM68" s="47">
        <v>1079</v>
      </c>
      <c r="BN68" s="47">
        <v>546</v>
      </c>
      <c r="BO68" s="201"/>
      <c r="BP68" s="46" t="s">
        <v>120</v>
      </c>
      <c r="BQ68" s="49">
        <v>73</v>
      </c>
      <c r="BR68" s="49">
        <v>155</v>
      </c>
      <c r="BS68" s="49">
        <v>81</v>
      </c>
      <c r="BT68" s="49">
        <v>51</v>
      </c>
      <c r="BU68" s="49">
        <v>4</v>
      </c>
      <c r="BV68" s="50">
        <v>364</v>
      </c>
      <c r="BW68" s="49">
        <v>256</v>
      </c>
      <c r="BX68" s="49">
        <v>201</v>
      </c>
      <c r="BY68" s="50">
        <v>89</v>
      </c>
      <c r="BZ68" s="49">
        <v>60</v>
      </c>
      <c r="CA68" s="201"/>
      <c r="CB68" s="46" t="s">
        <v>120</v>
      </c>
      <c r="CC68" s="47">
        <v>9655</v>
      </c>
      <c r="CD68" s="47">
        <v>5505</v>
      </c>
      <c r="CE68" s="47">
        <v>4383</v>
      </c>
      <c r="CF68" s="47">
        <v>3551</v>
      </c>
      <c r="CG68" s="47">
        <v>6755</v>
      </c>
      <c r="CH68" s="47">
        <v>2846</v>
      </c>
      <c r="CI68" s="47">
        <v>317</v>
      </c>
      <c r="CJ68" s="47">
        <v>1962</v>
      </c>
      <c r="CK68" s="47">
        <v>68</v>
      </c>
      <c r="CL68" s="47">
        <v>308</v>
      </c>
      <c r="CM68" s="47">
        <v>233</v>
      </c>
      <c r="CN68" s="47">
        <v>3</v>
      </c>
      <c r="CO68" s="47">
        <v>1714</v>
      </c>
      <c r="CP68" s="135"/>
      <c r="CQ68" s="138" t="s">
        <v>143</v>
      </c>
      <c r="CR68" s="138" t="s">
        <v>4235</v>
      </c>
      <c r="CS68" s="139">
        <v>9409</v>
      </c>
      <c r="CT68" s="141">
        <v>35042</v>
      </c>
    </row>
    <row r="69" spans="1:98">
      <c r="A69" s="201"/>
      <c r="B69" s="34" t="s">
        <v>102</v>
      </c>
      <c r="C69" s="35">
        <v>114058</v>
      </c>
      <c r="D69" s="63">
        <v>56195</v>
      </c>
      <c r="E69" s="63">
        <v>71732</v>
      </c>
      <c r="F69" s="63">
        <v>35819</v>
      </c>
      <c r="G69" s="63">
        <v>65180</v>
      </c>
      <c r="H69" s="63">
        <v>33280</v>
      </c>
      <c r="I69" s="63">
        <v>49224</v>
      </c>
      <c r="J69" s="63">
        <v>25421</v>
      </c>
      <c r="K69" s="63">
        <v>36797</v>
      </c>
      <c r="L69" s="63">
        <v>19203</v>
      </c>
      <c r="M69" s="63">
        <v>336991</v>
      </c>
      <c r="N69" s="63">
        <v>169918</v>
      </c>
      <c r="O69" s="201"/>
      <c r="P69" s="64" t="s">
        <v>102</v>
      </c>
      <c r="Q69" s="63">
        <v>19338</v>
      </c>
      <c r="R69" s="63">
        <v>8853</v>
      </c>
      <c r="S69" s="63">
        <v>15865</v>
      </c>
      <c r="T69" s="63">
        <v>7811</v>
      </c>
      <c r="U69" s="63">
        <v>16307</v>
      </c>
      <c r="V69" s="63">
        <v>8164</v>
      </c>
      <c r="W69" s="63">
        <v>9921</v>
      </c>
      <c r="X69" s="63">
        <v>5072</v>
      </c>
      <c r="Y69" s="63">
        <v>7123</v>
      </c>
      <c r="Z69" s="63">
        <v>3653</v>
      </c>
      <c r="AA69" s="63">
        <v>68554</v>
      </c>
      <c r="AB69" s="63">
        <v>33553</v>
      </c>
      <c r="AC69" s="201"/>
      <c r="AD69" s="64" t="s">
        <v>102</v>
      </c>
      <c r="AE69" s="63">
        <v>2889</v>
      </c>
      <c r="AF69" s="63">
        <v>2634</v>
      </c>
      <c r="AG69" s="63">
        <v>2615</v>
      </c>
      <c r="AH69" s="63">
        <v>2486</v>
      </c>
      <c r="AI69" s="63">
        <v>2331</v>
      </c>
      <c r="AJ69" s="63">
        <v>12955</v>
      </c>
      <c r="AK69" s="63">
        <v>7755</v>
      </c>
      <c r="AL69" s="63">
        <v>3797</v>
      </c>
      <c r="AM69" s="63">
        <v>42</v>
      </c>
      <c r="AN69" s="63">
        <v>175</v>
      </c>
      <c r="AO69" s="63">
        <v>2443</v>
      </c>
      <c r="AP69" s="201"/>
      <c r="AQ69" s="64" t="s">
        <v>102</v>
      </c>
      <c r="AR69" s="63">
        <v>185</v>
      </c>
      <c r="AS69" s="63">
        <v>60634</v>
      </c>
      <c r="AT69" s="63">
        <v>16436</v>
      </c>
      <c r="AU69" s="63">
        <v>4046</v>
      </c>
      <c r="AV69" s="63">
        <v>762</v>
      </c>
      <c r="AW69" s="63">
        <v>2209</v>
      </c>
      <c r="AX69" s="63">
        <v>8431</v>
      </c>
      <c r="AY69" s="63">
        <v>4958</v>
      </c>
      <c r="AZ69" s="63">
        <v>5105</v>
      </c>
      <c r="BA69" s="201"/>
      <c r="BB69" s="64" t="s">
        <v>102</v>
      </c>
      <c r="BC69" s="63">
        <v>29613</v>
      </c>
      <c r="BD69" s="63">
        <v>15443</v>
      </c>
      <c r="BE69" s="63">
        <v>27358</v>
      </c>
      <c r="BF69" s="63">
        <v>14280</v>
      </c>
      <c r="BG69" s="63">
        <v>14976</v>
      </c>
      <c r="BH69" s="63">
        <v>7800</v>
      </c>
      <c r="BI69" s="63">
        <v>29639</v>
      </c>
      <c r="BJ69" s="63">
        <v>15507</v>
      </c>
      <c r="BK69" s="63">
        <v>27404</v>
      </c>
      <c r="BL69" s="63">
        <v>14342</v>
      </c>
      <c r="BM69" s="63">
        <v>14485</v>
      </c>
      <c r="BN69" s="63">
        <v>7530</v>
      </c>
      <c r="BO69" s="201"/>
      <c r="BP69" s="64" t="s">
        <v>102</v>
      </c>
      <c r="BQ69" s="63">
        <v>499</v>
      </c>
      <c r="BR69" s="63">
        <v>2092</v>
      </c>
      <c r="BS69" s="63">
        <v>2969</v>
      </c>
      <c r="BT69" s="63">
        <v>3410</v>
      </c>
      <c r="BU69" s="63">
        <v>350</v>
      </c>
      <c r="BV69" s="63">
        <v>9320</v>
      </c>
      <c r="BW69" s="63">
        <v>2471</v>
      </c>
      <c r="BX69" s="63">
        <v>1689</v>
      </c>
      <c r="BY69" s="63">
        <v>168</v>
      </c>
      <c r="BZ69" s="63">
        <v>84</v>
      </c>
      <c r="CA69" s="201"/>
      <c r="CB69" s="64" t="s">
        <v>102</v>
      </c>
      <c r="CC69" s="63">
        <v>198132</v>
      </c>
      <c r="CD69" s="63">
        <v>131652</v>
      </c>
      <c r="CE69" s="63">
        <v>81062</v>
      </c>
      <c r="CF69" s="63">
        <v>72852</v>
      </c>
      <c r="CG69" s="63">
        <v>113473</v>
      </c>
      <c r="CH69" s="63">
        <v>46235</v>
      </c>
      <c r="CI69" s="63">
        <v>5308</v>
      </c>
      <c r="CJ69" s="63">
        <v>38573</v>
      </c>
      <c r="CK69" s="63">
        <v>3713</v>
      </c>
      <c r="CL69" s="63">
        <v>12538</v>
      </c>
      <c r="CM69" s="63">
        <v>8078</v>
      </c>
      <c r="CN69" s="63">
        <v>687</v>
      </c>
      <c r="CO69" s="63">
        <v>24840</v>
      </c>
      <c r="CP69" s="135"/>
      <c r="CQ69" s="138" t="s">
        <v>143</v>
      </c>
      <c r="CR69" s="138" t="s">
        <v>4236</v>
      </c>
      <c r="CS69" s="139">
        <v>190755</v>
      </c>
      <c r="CT69" s="141">
        <v>691000</v>
      </c>
    </row>
    <row r="70" spans="1:98">
      <c r="A70" s="201" t="s">
        <v>144</v>
      </c>
      <c r="B70" s="46" t="s">
        <v>119</v>
      </c>
      <c r="C70" s="47">
        <v>75670</v>
      </c>
      <c r="D70" s="47">
        <v>36381</v>
      </c>
      <c r="E70" s="47">
        <v>56801</v>
      </c>
      <c r="F70" s="47">
        <v>27239</v>
      </c>
      <c r="G70" s="47">
        <v>49877</v>
      </c>
      <c r="H70" s="47">
        <v>24201</v>
      </c>
      <c r="I70" s="47">
        <v>41834</v>
      </c>
      <c r="J70" s="47">
        <v>20420</v>
      </c>
      <c r="K70" s="47">
        <v>32096</v>
      </c>
      <c r="L70" s="47">
        <v>16426</v>
      </c>
      <c r="M70" s="48">
        <v>256278</v>
      </c>
      <c r="N70" s="48">
        <v>124667</v>
      </c>
      <c r="O70" s="201" t="s">
        <v>144</v>
      </c>
      <c r="P70" s="46" t="s">
        <v>119</v>
      </c>
      <c r="Q70" s="47">
        <v>12483</v>
      </c>
      <c r="R70" s="47">
        <v>5690</v>
      </c>
      <c r="S70" s="47">
        <v>8962</v>
      </c>
      <c r="T70" s="47">
        <v>4065</v>
      </c>
      <c r="U70" s="47">
        <v>8355</v>
      </c>
      <c r="V70" s="47">
        <v>3793</v>
      </c>
      <c r="W70" s="47">
        <v>5422</v>
      </c>
      <c r="X70" s="47">
        <v>2587</v>
      </c>
      <c r="Y70" s="47">
        <v>4622</v>
      </c>
      <c r="Z70" s="47">
        <v>2324</v>
      </c>
      <c r="AA70" s="48">
        <v>39844</v>
      </c>
      <c r="AB70" s="48">
        <v>18459</v>
      </c>
      <c r="AC70" s="201" t="s">
        <v>144</v>
      </c>
      <c r="AD70" s="46" t="s">
        <v>119</v>
      </c>
      <c r="AE70" s="47">
        <v>1540</v>
      </c>
      <c r="AF70" s="47">
        <v>1461</v>
      </c>
      <c r="AG70" s="47">
        <v>1439</v>
      </c>
      <c r="AH70" s="47">
        <v>1409</v>
      </c>
      <c r="AI70" s="47">
        <v>1381</v>
      </c>
      <c r="AJ70" s="48">
        <v>7230</v>
      </c>
      <c r="AK70" s="47">
        <v>5419</v>
      </c>
      <c r="AL70" s="47">
        <v>3016</v>
      </c>
      <c r="AM70" s="47">
        <v>87</v>
      </c>
      <c r="AN70" s="47">
        <v>111</v>
      </c>
      <c r="AO70" s="47">
        <v>1312</v>
      </c>
      <c r="AP70" s="201" t="s">
        <v>144</v>
      </c>
      <c r="AQ70" s="46" t="s">
        <v>119</v>
      </c>
      <c r="AR70" s="47">
        <v>197</v>
      </c>
      <c r="AS70" s="47">
        <v>39824</v>
      </c>
      <c r="AT70" s="47">
        <v>14866</v>
      </c>
      <c r="AU70" s="47">
        <v>7006</v>
      </c>
      <c r="AV70" s="47">
        <v>2158</v>
      </c>
      <c r="AW70" s="47">
        <v>3480</v>
      </c>
      <c r="AX70" s="47">
        <v>6109</v>
      </c>
      <c r="AY70" s="47">
        <v>4927</v>
      </c>
      <c r="AZ70" s="47">
        <v>4924</v>
      </c>
      <c r="BA70" s="201" t="s">
        <v>144</v>
      </c>
      <c r="BB70" s="46" t="s">
        <v>119</v>
      </c>
      <c r="BC70" s="47">
        <v>25888</v>
      </c>
      <c r="BD70" s="47">
        <v>13250</v>
      </c>
      <c r="BE70" s="47">
        <v>23279</v>
      </c>
      <c r="BF70" s="47">
        <v>11993</v>
      </c>
      <c r="BG70" s="47">
        <v>14100</v>
      </c>
      <c r="BH70" s="47">
        <v>7328</v>
      </c>
      <c r="BI70" s="47">
        <v>25930</v>
      </c>
      <c r="BJ70" s="47">
        <v>13282</v>
      </c>
      <c r="BK70" s="47">
        <v>23327</v>
      </c>
      <c r="BL70" s="47">
        <v>12028</v>
      </c>
      <c r="BM70" s="47">
        <v>13424</v>
      </c>
      <c r="BN70" s="47">
        <v>6982</v>
      </c>
      <c r="BO70" s="201" t="s">
        <v>144</v>
      </c>
      <c r="BP70" s="46" t="s">
        <v>119</v>
      </c>
      <c r="BQ70" s="49">
        <v>373</v>
      </c>
      <c r="BR70" s="49">
        <v>2002</v>
      </c>
      <c r="BS70" s="49">
        <v>1475</v>
      </c>
      <c r="BT70" s="49">
        <v>1713</v>
      </c>
      <c r="BU70" s="49">
        <v>65</v>
      </c>
      <c r="BV70" s="50">
        <v>5628</v>
      </c>
      <c r="BW70" s="49">
        <v>2959</v>
      </c>
      <c r="BX70" s="49">
        <v>1555</v>
      </c>
      <c r="BY70" s="50">
        <v>89</v>
      </c>
      <c r="BZ70" s="49">
        <v>32</v>
      </c>
      <c r="CA70" s="201" t="s">
        <v>144</v>
      </c>
      <c r="CB70" s="46" t="s">
        <v>119</v>
      </c>
      <c r="CC70" s="47">
        <v>185215</v>
      </c>
      <c r="CD70" s="47">
        <v>107342</v>
      </c>
      <c r="CE70" s="47">
        <v>56010</v>
      </c>
      <c r="CF70" s="47">
        <v>78411</v>
      </c>
      <c r="CG70" s="47">
        <v>105374</v>
      </c>
      <c r="CH70" s="47">
        <v>104862</v>
      </c>
      <c r="CI70" s="47">
        <v>3259</v>
      </c>
      <c r="CJ70" s="47">
        <v>92397</v>
      </c>
      <c r="CK70" s="47">
        <v>1576</v>
      </c>
      <c r="CL70" s="47">
        <v>10204</v>
      </c>
      <c r="CM70" s="47">
        <v>11271</v>
      </c>
      <c r="CN70" s="47">
        <v>374</v>
      </c>
      <c r="CO70" s="47">
        <v>60142</v>
      </c>
      <c r="CP70" s="135"/>
      <c r="CQ70" s="138" t="s">
        <v>144</v>
      </c>
      <c r="CR70" s="138" t="s">
        <v>4237</v>
      </c>
      <c r="CS70" s="139">
        <v>163257</v>
      </c>
      <c r="CT70" s="141">
        <v>734446</v>
      </c>
    </row>
    <row r="71" spans="1:98">
      <c r="A71" s="201"/>
      <c r="B71" s="46" t="s">
        <v>120</v>
      </c>
      <c r="C71" s="47">
        <v>4523</v>
      </c>
      <c r="D71" s="47">
        <v>2221</v>
      </c>
      <c r="E71" s="47">
        <v>4487</v>
      </c>
      <c r="F71" s="47">
        <v>2116</v>
      </c>
      <c r="G71" s="47">
        <v>4274</v>
      </c>
      <c r="H71" s="47">
        <v>1991</v>
      </c>
      <c r="I71" s="47">
        <v>4214</v>
      </c>
      <c r="J71" s="47">
        <v>2022</v>
      </c>
      <c r="K71" s="47">
        <v>4322</v>
      </c>
      <c r="L71" s="47">
        <v>2134</v>
      </c>
      <c r="M71" s="48">
        <v>21820</v>
      </c>
      <c r="N71" s="48">
        <v>10484</v>
      </c>
      <c r="O71" s="201"/>
      <c r="P71" s="46" t="s">
        <v>120</v>
      </c>
      <c r="Q71" s="47">
        <v>476</v>
      </c>
      <c r="R71" s="47">
        <v>207</v>
      </c>
      <c r="S71" s="47">
        <v>490</v>
      </c>
      <c r="T71" s="47">
        <v>191</v>
      </c>
      <c r="U71" s="47">
        <v>421</v>
      </c>
      <c r="V71" s="47">
        <v>169</v>
      </c>
      <c r="W71" s="47">
        <v>385</v>
      </c>
      <c r="X71" s="47">
        <v>191</v>
      </c>
      <c r="Y71" s="47">
        <v>666</v>
      </c>
      <c r="Z71" s="47">
        <v>312</v>
      </c>
      <c r="AA71" s="48">
        <v>2438</v>
      </c>
      <c r="AB71" s="48">
        <v>1070</v>
      </c>
      <c r="AC71" s="201"/>
      <c r="AD71" s="46" t="s">
        <v>120</v>
      </c>
      <c r="AE71" s="47">
        <v>92</v>
      </c>
      <c r="AF71" s="47">
        <v>87</v>
      </c>
      <c r="AG71" s="47">
        <v>79</v>
      </c>
      <c r="AH71" s="47">
        <v>86</v>
      </c>
      <c r="AI71" s="47">
        <v>94</v>
      </c>
      <c r="AJ71" s="48">
        <v>438</v>
      </c>
      <c r="AK71" s="47">
        <v>348</v>
      </c>
      <c r="AL71" s="47">
        <v>248</v>
      </c>
      <c r="AM71" s="47">
        <v>129</v>
      </c>
      <c r="AN71" s="47">
        <v>4</v>
      </c>
      <c r="AO71" s="47">
        <v>59</v>
      </c>
      <c r="AP71" s="201"/>
      <c r="AQ71" s="46" t="s">
        <v>120</v>
      </c>
      <c r="AR71" s="47">
        <v>25</v>
      </c>
      <c r="AS71" s="47">
        <v>4946</v>
      </c>
      <c r="AT71" s="47">
        <v>654</v>
      </c>
      <c r="AU71" s="47">
        <v>107</v>
      </c>
      <c r="AV71" s="47">
        <v>19</v>
      </c>
      <c r="AW71" s="47">
        <v>343</v>
      </c>
      <c r="AX71" s="47">
        <v>407</v>
      </c>
      <c r="AY71" s="47">
        <v>379</v>
      </c>
      <c r="AZ71" s="47">
        <v>358</v>
      </c>
      <c r="BA71" s="201"/>
      <c r="BB71" s="46" t="s">
        <v>120</v>
      </c>
      <c r="BC71" s="47">
        <v>3395</v>
      </c>
      <c r="BD71" s="47">
        <v>1709</v>
      </c>
      <c r="BE71" s="47">
        <v>3195</v>
      </c>
      <c r="BF71" s="47">
        <v>1620</v>
      </c>
      <c r="BG71" s="47">
        <v>1956</v>
      </c>
      <c r="BH71" s="47">
        <v>1011</v>
      </c>
      <c r="BI71" s="47">
        <v>3390</v>
      </c>
      <c r="BJ71" s="47">
        <v>1709</v>
      </c>
      <c r="BK71" s="47">
        <v>3192</v>
      </c>
      <c r="BL71" s="47">
        <v>1621</v>
      </c>
      <c r="BM71" s="47">
        <v>1801</v>
      </c>
      <c r="BN71" s="47">
        <v>942</v>
      </c>
      <c r="BO71" s="201"/>
      <c r="BP71" s="46" t="s">
        <v>120</v>
      </c>
      <c r="BQ71" s="49">
        <v>40</v>
      </c>
      <c r="BR71" s="49">
        <v>267</v>
      </c>
      <c r="BS71" s="49">
        <v>5</v>
      </c>
      <c r="BT71" s="49">
        <v>100</v>
      </c>
      <c r="BU71" s="49">
        <v>0</v>
      </c>
      <c r="BV71" s="50">
        <v>412</v>
      </c>
      <c r="BW71" s="49">
        <v>352</v>
      </c>
      <c r="BX71" s="49">
        <v>291</v>
      </c>
      <c r="BY71" s="50">
        <v>91</v>
      </c>
      <c r="BZ71" s="49">
        <v>36</v>
      </c>
      <c r="CA71" s="201"/>
      <c r="CB71" s="46" t="s">
        <v>120</v>
      </c>
      <c r="CC71" s="47">
        <v>17268</v>
      </c>
      <c r="CD71" s="47">
        <v>8818</v>
      </c>
      <c r="CE71" s="47">
        <v>4689</v>
      </c>
      <c r="CF71" s="47">
        <v>8418</v>
      </c>
      <c r="CG71" s="47">
        <v>10813</v>
      </c>
      <c r="CH71" s="47">
        <v>5890</v>
      </c>
      <c r="CI71" s="47">
        <v>115</v>
      </c>
      <c r="CJ71" s="47">
        <v>5174</v>
      </c>
      <c r="CK71" s="47">
        <v>171</v>
      </c>
      <c r="CL71" s="47">
        <v>702</v>
      </c>
      <c r="CM71" s="47">
        <v>949</v>
      </c>
      <c r="CN71" s="47">
        <v>603</v>
      </c>
      <c r="CO71" s="47">
        <v>8592</v>
      </c>
      <c r="CP71" s="135"/>
      <c r="CQ71" s="138" t="s">
        <v>144</v>
      </c>
      <c r="CR71" s="138" t="s">
        <v>4238</v>
      </c>
      <c r="CS71" s="139">
        <v>12402</v>
      </c>
      <c r="CT71" s="141">
        <v>61356</v>
      </c>
    </row>
    <row r="72" spans="1:98">
      <c r="A72" s="201"/>
      <c r="B72" s="34" t="s">
        <v>102</v>
      </c>
      <c r="C72" s="35">
        <v>80193</v>
      </c>
      <c r="D72" s="63">
        <v>38602</v>
      </c>
      <c r="E72" s="63">
        <v>61288</v>
      </c>
      <c r="F72" s="63">
        <v>29355</v>
      </c>
      <c r="G72" s="63">
        <v>54151</v>
      </c>
      <c r="H72" s="63">
        <v>26192</v>
      </c>
      <c r="I72" s="63">
        <v>46048</v>
      </c>
      <c r="J72" s="63">
        <v>22442</v>
      </c>
      <c r="K72" s="63">
        <v>36418</v>
      </c>
      <c r="L72" s="63">
        <v>18560</v>
      </c>
      <c r="M72" s="63">
        <v>278098</v>
      </c>
      <c r="N72" s="63">
        <v>135151</v>
      </c>
      <c r="O72" s="201"/>
      <c r="P72" s="64" t="s">
        <v>102</v>
      </c>
      <c r="Q72" s="63">
        <v>12959</v>
      </c>
      <c r="R72" s="63">
        <v>5897</v>
      </c>
      <c r="S72" s="63">
        <v>9452</v>
      </c>
      <c r="T72" s="63">
        <v>4256</v>
      </c>
      <c r="U72" s="63">
        <v>8776</v>
      </c>
      <c r="V72" s="63">
        <v>3962</v>
      </c>
      <c r="W72" s="63">
        <v>5807</v>
      </c>
      <c r="X72" s="63">
        <v>2778</v>
      </c>
      <c r="Y72" s="63">
        <v>5288</v>
      </c>
      <c r="Z72" s="63">
        <v>2636</v>
      </c>
      <c r="AA72" s="63">
        <v>42282</v>
      </c>
      <c r="AB72" s="63">
        <v>19529</v>
      </c>
      <c r="AC72" s="201"/>
      <c r="AD72" s="64" t="s">
        <v>102</v>
      </c>
      <c r="AE72" s="63">
        <v>1632</v>
      </c>
      <c r="AF72" s="63">
        <v>1548</v>
      </c>
      <c r="AG72" s="63">
        <v>1518</v>
      </c>
      <c r="AH72" s="63">
        <v>1495</v>
      </c>
      <c r="AI72" s="63">
        <v>1475</v>
      </c>
      <c r="AJ72" s="63">
        <v>7668</v>
      </c>
      <c r="AK72" s="63">
        <v>5767</v>
      </c>
      <c r="AL72" s="63">
        <v>3264</v>
      </c>
      <c r="AM72" s="63">
        <v>216</v>
      </c>
      <c r="AN72" s="63">
        <v>115</v>
      </c>
      <c r="AO72" s="63">
        <v>1371</v>
      </c>
      <c r="AP72" s="201"/>
      <c r="AQ72" s="64" t="s">
        <v>102</v>
      </c>
      <c r="AR72" s="63">
        <v>222</v>
      </c>
      <c r="AS72" s="63">
        <v>44770</v>
      </c>
      <c r="AT72" s="63">
        <v>15520</v>
      </c>
      <c r="AU72" s="63">
        <v>7113</v>
      </c>
      <c r="AV72" s="63">
        <v>2177</v>
      </c>
      <c r="AW72" s="63">
        <v>3823</v>
      </c>
      <c r="AX72" s="63">
        <v>6516</v>
      </c>
      <c r="AY72" s="63">
        <v>5306</v>
      </c>
      <c r="AZ72" s="63">
        <v>5282</v>
      </c>
      <c r="BA72" s="201"/>
      <c r="BB72" s="64" t="s">
        <v>102</v>
      </c>
      <c r="BC72" s="63">
        <v>29283</v>
      </c>
      <c r="BD72" s="63">
        <v>14959</v>
      </c>
      <c r="BE72" s="63">
        <v>26474</v>
      </c>
      <c r="BF72" s="63">
        <v>13613</v>
      </c>
      <c r="BG72" s="63">
        <v>16056</v>
      </c>
      <c r="BH72" s="63">
        <v>8339</v>
      </c>
      <c r="BI72" s="63">
        <v>29320</v>
      </c>
      <c r="BJ72" s="63">
        <v>14991</v>
      </c>
      <c r="BK72" s="63">
        <v>26519</v>
      </c>
      <c r="BL72" s="63">
        <v>13649</v>
      </c>
      <c r="BM72" s="63">
        <v>15225</v>
      </c>
      <c r="BN72" s="63">
        <v>7924</v>
      </c>
      <c r="BO72" s="201"/>
      <c r="BP72" s="64" t="s">
        <v>102</v>
      </c>
      <c r="BQ72" s="63">
        <v>413</v>
      </c>
      <c r="BR72" s="63">
        <v>2269</v>
      </c>
      <c r="BS72" s="63">
        <v>1480</v>
      </c>
      <c r="BT72" s="63">
        <v>1813</v>
      </c>
      <c r="BU72" s="63">
        <v>65</v>
      </c>
      <c r="BV72" s="63">
        <v>6040</v>
      </c>
      <c r="BW72" s="63">
        <v>3311</v>
      </c>
      <c r="BX72" s="63">
        <v>1846</v>
      </c>
      <c r="BY72" s="63">
        <v>180</v>
      </c>
      <c r="BZ72" s="63">
        <v>68</v>
      </c>
      <c r="CA72" s="201"/>
      <c r="CB72" s="64" t="s">
        <v>102</v>
      </c>
      <c r="CC72" s="63">
        <v>202483</v>
      </c>
      <c r="CD72" s="63">
        <v>116160</v>
      </c>
      <c r="CE72" s="63">
        <v>60699</v>
      </c>
      <c r="CF72" s="63">
        <v>86829</v>
      </c>
      <c r="CG72" s="63">
        <v>116187</v>
      </c>
      <c r="CH72" s="63">
        <v>110752</v>
      </c>
      <c r="CI72" s="63">
        <v>3374</v>
      </c>
      <c r="CJ72" s="63">
        <v>97571</v>
      </c>
      <c r="CK72" s="63">
        <v>1747</v>
      </c>
      <c r="CL72" s="63">
        <v>10906</v>
      </c>
      <c r="CM72" s="63">
        <v>12220</v>
      </c>
      <c r="CN72" s="63">
        <v>977</v>
      </c>
      <c r="CO72" s="63">
        <v>68734</v>
      </c>
      <c r="CP72" s="135"/>
      <c r="CQ72" s="138" t="s">
        <v>144</v>
      </c>
      <c r="CR72" s="138" t="s">
        <v>4239</v>
      </c>
      <c r="CS72" s="139">
        <v>175659</v>
      </c>
      <c r="CT72" s="141">
        <v>795802</v>
      </c>
    </row>
    <row r="73" spans="1:98">
      <c r="A73" s="201" t="s">
        <v>145</v>
      </c>
      <c r="B73" s="46" t="s">
        <v>119</v>
      </c>
      <c r="C73" s="47">
        <v>165783</v>
      </c>
      <c r="D73" s="47">
        <v>82697</v>
      </c>
      <c r="E73" s="47">
        <v>88719</v>
      </c>
      <c r="F73" s="47">
        <v>44121</v>
      </c>
      <c r="G73" s="47">
        <v>63366</v>
      </c>
      <c r="H73" s="47">
        <v>31411</v>
      </c>
      <c r="I73" s="47">
        <v>39951</v>
      </c>
      <c r="J73" s="47">
        <v>19798</v>
      </c>
      <c r="K73" s="47">
        <v>25468</v>
      </c>
      <c r="L73" s="47">
        <v>12378</v>
      </c>
      <c r="M73" s="48">
        <v>383287</v>
      </c>
      <c r="N73" s="48">
        <v>190405</v>
      </c>
      <c r="O73" s="201" t="s">
        <v>145</v>
      </c>
      <c r="P73" s="46" t="s">
        <v>119</v>
      </c>
      <c r="Q73" s="47">
        <v>40163</v>
      </c>
      <c r="R73" s="47">
        <v>19711</v>
      </c>
      <c r="S73" s="47">
        <v>22638</v>
      </c>
      <c r="T73" s="47">
        <v>11008</v>
      </c>
      <c r="U73" s="47">
        <v>15901</v>
      </c>
      <c r="V73" s="47">
        <v>7816</v>
      </c>
      <c r="W73" s="47">
        <v>9005</v>
      </c>
      <c r="X73" s="47">
        <v>4401</v>
      </c>
      <c r="Y73" s="47">
        <v>6698</v>
      </c>
      <c r="Z73" s="47">
        <v>3209</v>
      </c>
      <c r="AA73" s="48">
        <v>94405</v>
      </c>
      <c r="AB73" s="48">
        <v>46145</v>
      </c>
      <c r="AC73" s="201" t="s">
        <v>145</v>
      </c>
      <c r="AD73" s="46" t="s">
        <v>119</v>
      </c>
      <c r="AE73" s="47">
        <v>3058</v>
      </c>
      <c r="AF73" s="47">
        <v>2622</v>
      </c>
      <c r="AG73" s="47">
        <v>2476</v>
      </c>
      <c r="AH73" s="47">
        <v>2087</v>
      </c>
      <c r="AI73" s="47">
        <v>1710</v>
      </c>
      <c r="AJ73" s="48">
        <v>11953</v>
      </c>
      <c r="AK73" s="47">
        <v>7862</v>
      </c>
      <c r="AL73" s="47">
        <v>2584</v>
      </c>
      <c r="AM73" s="47">
        <v>21</v>
      </c>
      <c r="AN73" s="47">
        <v>243</v>
      </c>
      <c r="AO73" s="47">
        <v>2306</v>
      </c>
      <c r="AP73" s="201" t="s">
        <v>145</v>
      </c>
      <c r="AQ73" s="46" t="s">
        <v>119</v>
      </c>
      <c r="AR73" s="47">
        <v>406</v>
      </c>
      <c r="AS73" s="47">
        <v>41394</v>
      </c>
      <c r="AT73" s="47">
        <v>16662</v>
      </c>
      <c r="AU73" s="47">
        <v>5729</v>
      </c>
      <c r="AV73" s="47">
        <v>1058</v>
      </c>
      <c r="AW73" s="47">
        <v>2490</v>
      </c>
      <c r="AX73" s="47">
        <v>8262</v>
      </c>
      <c r="AY73" s="47">
        <v>4807</v>
      </c>
      <c r="AZ73" s="47">
        <v>4669</v>
      </c>
      <c r="BA73" s="201" t="s">
        <v>145</v>
      </c>
      <c r="BB73" s="46" t="s">
        <v>119</v>
      </c>
      <c r="BC73" s="47">
        <v>19758</v>
      </c>
      <c r="BD73" s="47">
        <v>9608</v>
      </c>
      <c r="BE73" s="47">
        <v>17808</v>
      </c>
      <c r="BF73" s="47">
        <v>8653</v>
      </c>
      <c r="BG73" s="47">
        <v>6715</v>
      </c>
      <c r="BH73" s="47">
        <v>3175</v>
      </c>
      <c r="BI73" s="47">
        <v>19610</v>
      </c>
      <c r="BJ73" s="47">
        <v>9608</v>
      </c>
      <c r="BK73" s="47">
        <v>17635</v>
      </c>
      <c r="BL73" s="47">
        <v>8618</v>
      </c>
      <c r="BM73" s="47">
        <v>6482</v>
      </c>
      <c r="BN73" s="47">
        <v>3074</v>
      </c>
      <c r="BO73" s="201" t="s">
        <v>145</v>
      </c>
      <c r="BP73" s="46" t="s">
        <v>119</v>
      </c>
      <c r="BQ73" s="49">
        <v>338</v>
      </c>
      <c r="BR73" s="49">
        <v>1776</v>
      </c>
      <c r="BS73" s="49">
        <v>3556</v>
      </c>
      <c r="BT73" s="49">
        <v>3294</v>
      </c>
      <c r="BU73" s="49">
        <v>113</v>
      </c>
      <c r="BV73" s="50">
        <v>9077</v>
      </c>
      <c r="BW73" s="49">
        <v>3174</v>
      </c>
      <c r="BX73" s="49">
        <v>430</v>
      </c>
      <c r="BY73" s="50">
        <v>82</v>
      </c>
      <c r="BZ73" s="49">
        <v>27</v>
      </c>
      <c r="CA73" s="201" t="s">
        <v>145</v>
      </c>
      <c r="CB73" s="46" t="s">
        <v>119</v>
      </c>
      <c r="CC73" s="47">
        <v>172153</v>
      </c>
      <c r="CD73" s="47">
        <v>137599</v>
      </c>
      <c r="CE73" s="47">
        <v>64574</v>
      </c>
      <c r="CF73" s="47">
        <v>56124</v>
      </c>
      <c r="CG73" s="47">
        <v>85801</v>
      </c>
      <c r="CH73" s="47">
        <v>39243</v>
      </c>
      <c r="CI73" s="47">
        <v>4868</v>
      </c>
      <c r="CJ73" s="47">
        <v>32896</v>
      </c>
      <c r="CK73" s="47">
        <v>4161</v>
      </c>
      <c r="CL73" s="47">
        <v>11868</v>
      </c>
      <c r="CM73" s="47">
        <v>6828</v>
      </c>
      <c r="CN73" s="47">
        <v>1918</v>
      </c>
      <c r="CO73" s="47">
        <v>31696</v>
      </c>
      <c r="CP73" s="135"/>
      <c r="CQ73" s="138" t="s">
        <v>145</v>
      </c>
      <c r="CR73" s="138" t="s">
        <v>4240</v>
      </c>
      <c r="CS73" s="139">
        <v>161386</v>
      </c>
      <c r="CT73" s="141">
        <v>597419</v>
      </c>
    </row>
    <row r="74" spans="1:98">
      <c r="A74" s="201"/>
      <c r="B74" s="46" t="s">
        <v>120</v>
      </c>
      <c r="C74" s="47">
        <v>9297</v>
      </c>
      <c r="D74" s="47">
        <v>4568</v>
      </c>
      <c r="E74" s="47">
        <v>6141</v>
      </c>
      <c r="F74" s="47">
        <v>3061</v>
      </c>
      <c r="G74" s="47">
        <v>4844</v>
      </c>
      <c r="H74" s="47">
        <v>2396</v>
      </c>
      <c r="I74" s="47">
        <v>3461</v>
      </c>
      <c r="J74" s="47">
        <v>1705</v>
      </c>
      <c r="K74" s="47">
        <v>2444</v>
      </c>
      <c r="L74" s="47">
        <v>1263</v>
      </c>
      <c r="M74" s="48">
        <v>26187</v>
      </c>
      <c r="N74" s="48">
        <v>12993</v>
      </c>
      <c r="O74" s="201"/>
      <c r="P74" s="46" t="s">
        <v>120</v>
      </c>
      <c r="Q74" s="47">
        <v>2433</v>
      </c>
      <c r="R74" s="47">
        <v>1183</v>
      </c>
      <c r="S74" s="47">
        <v>1506</v>
      </c>
      <c r="T74" s="47">
        <v>749</v>
      </c>
      <c r="U74" s="47">
        <v>1219</v>
      </c>
      <c r="V74" s="47">
        <v>593</v>
      </c>
      <c r="W74" s="47">
        <v>754</v>
      </c>
      <c r="X74" s="47">
        <v>330</v>
      </c>
      <c r="Y74" s="47">
        <v>442</v>
      </c>
      <c r="Z74" s="47">
        <v>221</v>
      </c>
      <c r="AA74" s="48">
        <v>6354</v>
      </c>
      <c r="AB74" s="48">
        <v>3076</v>
      </c>
      <c r="AC74" s="201"/>
      <c r="AD74" s="46" t="s">
        <v>120</v>
      </c>
      <c r="AE74" s="47">
        <v>204</v>
      </c>
      <c r="AF74" s="47">
        <v>165</v>
      </c>
      <c r="AG74" s="47">
        <v>153</v>
      </c>
      <c r="AH74" s="47">
        <v>123</v>
      </c>
      <c r="AI74" s="47">
        <v>105</v>
      </c>
      <c r="AJ74" s="48">
        <v>750</v>
      </c>
      <c r="AK74" s="47">
        <v>524</v>
      </c>
      <c r="AL74" s="47">
        <v>216</v>
      </c>
      <c r="AM74" s="47">
        <v>3</v>
      </c>
      <c r="AN74" s="47">
        <v>13</v>
      </c>
      <c r="AO74" s="47">
        <v>106</v>
      </c>
      <c r="AP74" s="201"/>
      <c r="AQ74" s="46" t="s">
        <v>120</v>
      </c>
      <c r="AR74" s="47">
        <v>11</v>
      </c>
      <c r="AS74" s="47">
        <v>4431</v>
      </c>
      <c r="AT74" s="47">
        <v>1149</v>
      </c>
      <c r="AU74" s="47">
        <v>279</v>
      </c>
      <c r="AV74" s="47">
        <v>78</v>
      </c>
      <c r="AW74" s="47">
        <v>272</v>
      </c>
      <c r="AX74" s="47">
        <v>549</v>
      </c>
      <c r="AY74" s="47">
        <v>385</v>
      </c>
      <c r="AZ74" s="47">
        <v>390</v>
      </c>
      <c r="BA74" s="201"/>
      <c r="BB74" s="46" t="s">
        <v>120</v>
      </c>
      <c r="BC74" s="47">
        <v>2011</v>
      </c>
      <c r="BD74" s="47">
        <v>1045</v>
      </c>
      <c r="BE74" s="47">
        <v>1863</v>
      </c>
      <c r="BF74" s="47">
        <v>966</v>
      </c>
      <c r="BG74" s="47">
        <v>1106</v>
      </c>
      <c r="BH74" s="47">
        <v>575</v>
      </c>
      <c r="BI74" s="47">
        <v>1996</v>
      </c>
      <c r="BJ74" s="47">
        <v>1044</v>
      </c>
      <c r="BK74" s="47">
        <v>1856</v>
      </c>
      <c r="BL74" s="47">
        <v>964</v>
      </c>
      <c r="BM74" s="47">
        <v>1087</v>
      </c>
      <c r="BN74" s="47">
        <v>567</v>
      </c>
      <c r="BO74" s="201"/>
      <c r="BP74" s="46" t="s">
        <v>120</v>
      </c>
      <c r="BQ74" s="49">
        <v>92</v>
      </c>
      <c r="BR74" s="49">
        <v>188</v>
      </c>
      <c r="BS74" s="49">
        <v>210</v>
      </c>
      <c r="BT74" s="49">
        <v>202</v>
      </c>
      <c r="BU74" s="49">
        <v>3</v>
      </c>
      <c r="BV74" s="50">
        <v>695</v>
      </c>
      <c r="BW74" s="49">
        <v>367</v>
      </c>
      <c r="BX74" s="49">
        <v>90</v>
      </c>
      <c r="BY74" s="50">
        <v>52</v>
      </c>
      <c r="BZ74" s="49">
        <v>31</v>
      </c>
      <c r="CA74" s="201"/>
      <c r="CB74" s="46" t="s">
        <v>120</v>
      </c>
      <c r="CC74" s="47">
        <v>12648</v>
      </c>
      <c r="CD74" s="47">
        <v>12512</v>
      </c>
      <c r="CE74" s="47">
        <v>6150</v>
      </c>
      <c r="CF74" s="47">
        <v>5340</v>
      </c>
      <c r="CG74" s="47">
        <v>8796</v>
      </c>
      <c r="CH74" s="47">
        <v>3829</v>
      </c>
      <c r="CI74" s="47">
        <v>161</v>
      </c>
      <c r="CJ74" s="47">
        <v>3269</v>
      </c>
      <c r="CK74" s="47">
        <v>329</v>
      </c>
      <c r="CL74" s="47">
        <v>784</v>
      </c>
      <c r="CM74" s="47">
        <v>571</v>
      </c>
      <c r="CN74" s="47">
        <v>80</v>
      </c>
      <c r="CO74" s="47">
        <v>3386</v>
      </c>
      <c r="CP74" s="135"/>
      <c r="CQ74" s="138" t="s">
        <v>145</v>
      </c>
      <c r="CR74" s="138" t="s">
        <v>4241</v>
      </c>
      <c r="CS74" s="139">
        <v>13826</v>
      </c>
      <c r="CT74" s="141">
        <v>53034</v>
      </c>
    </row>
    <row r="75" spans="1:98">
      <c r="A75" s="201"/>
      <c r="B75" s="34" t="s">
        <v>102</v>
      </c>
      <c r="C75" s="35">
        <v>175080</v>
      </c>
      <c r="D75" s="63">
        <v>87265</v>
      </c>
      <c r="E75" s="63">
        <v>94860</v>
      </c>
      <c r="F75" s="63">
        <v>47182</v>
      </c>
      <c r="G75" s="63">
        <v>68210</v>
      </c>
      <c r="H75" s="63">
        <v>33807</v>
      </c>
      <c r="I75" s="63">
        <v>43412</v>
      </c>
      <c r="J75" s="63">
        <v>21503</v>
      </c>
      <c r="K75" s="63">
        <v>27912</v>
      </c>
      <c r="L75" s="63">
        <v>13641</v>
      </c>
      <c r="M75" s="63">
        <v>409474</v>
      </c>
      <c r="N75" s="63">
        <v>203398</v>
      </c>
      <c r="O75" s="201"/>
      <c r="P75" s="64" t="s">
        <v>102</v>
      </c>
      <c r="Q75" s="63">
        <v>42596</v>
      </c>
      <c r="R75" s="63">
        <v>20894</v>
      </c>
      <c r="S75" s="63">
        <v>24144</v>
      </c>
      <c r="T75" s="63">
        <v>11757</v>
      </c>
      <c r="U75" s="63">
        <v>17120</v>
      </c>
      <c r="V75" s="63">
        <v>8409</v>
      </c>
      <c r="W75" s="63">
        <v>9759</v>
      </c>
      <c r="X75" s="63">
        <v>4731</v>
      </c>
      <c r="Y75" s="63">
        <v>7140</v>
      </c>
      <c r="Z75" s="63">
        <v>3430</v>
      </c>
      <c r="AA75" s="63">
        <v>100759</v>
      </c>
      <c r="AB75" s="63">
        <v>49221</v>
      </c>
      <c r="AC75" s="201"/>
      <c r="AD75" s="64" t="s">
        <v>102</v>
      </c>
      <c r="AE75" s="63">
        <v>3262</v>
      </c>
      <c r="AF75" s="63">
        <v>2787</v>
      </c>
      <c r="AG75" s="63">
        <v>2629</v>
      </c>
      <c r="AH75" s="63">
        <v>2210</v>
      </c>
      <c r="AI75" s="63">
        <v>1815</v>
      </c>
      <c r="AJ75" s="63">
        <v>12703</v>
      </c>
      <c r="AK75" s="63">
        <v>8386</v>
      </c>
      <c r="AL75" s="63">
        <v>2800</v>
      </c>
      <c r="AM75" s="63">
        <v>24</v>
      </c>
      <c r="AN75" s="63">
        <v>256</v>
      </c>
      <c r="AO75" s="63">
        <v>2412</v>
      </c>
      <c r="AP75" s="201"/>
      <c r="AQ75" s="64" t="s">
        <v>102</v>
      </c>
      <c r="AR75" s="63">
        <v>417</v>
      </c>
      <c r="AS75" s="63">
        <v>45825</v>
      </c>
      <c r="AT75" s="63">
        <v>17811</v>
      </c>
      <c r="AU75" s="63">
        <v>6008</v>
      </c>
      <c r="AV75" s="63">
        <v>1136</v>
      </c>
      <c r="AW75" s="63">
        <v>2762</v>
      </c>
      <c r="AX75" s="63">
        <v>8811</v>
      </c>
      <c r="AY75" s="63">
        <v>5192</v>
      </c>
      <c r="AZ75" s="63">
        <v>5059</v>
      </c>
      <c r="BA75" s="201"/>
      <c r="BB75" s="64" t="s">
        <v>102</v>
      </c>
      <c r="BC75" s="63">
        <v>21769</v>
      </c>
      <c r="BD75" s="63">
        <v>10653</v>
      </c>
      <c r="BE75" s="63">
        <v>19671</v>
      </c>
      <c r="BF75" s="63">
        <v>9619</v>
      </c>
      <c r="BG75" s="63">
        <v>7821</v>
      </c>
      <c r="BH75" s="63">
        <v>3750</v>
      </c>
      <c r="BI75" s="63">
        <v>21606</v>
      </c>
      <c r="BJ75" s="63">
        <v>10652</v>
      </c>
      <c r="BK75" s="63">
        <v>19491</v>
      </c>
      <c r="BL75" s="63">
        <v>9582</v>
      </c>
      <c r="BM75" s="63">
        <v>7569</v>
      </c>
      <c r="BN75" s="63">
        <v>3641</v>
      </c>
      <c r="BO75" s="201"/>
      <c r="BP75" s="64" t="s">
        <v>102</v>
      </c>
      <c r="BQ75" s="63">
        <v>430</v>
      </c>
      <c r="BR75" s="63">
        <v>1964</v>
      </c>
      <c r="BS75" s="63">
        <v>3766</v>
      </c>
      <c r="BT75" s="63">
        <v>3496</v>
      </c>
      <c r="BU75" s="63">
        <v>116</v>
      </c>
      <c r="BV75" s="63">
        <v>9772</v>
      </c>
      <c r="BW75" s="63">
        <v>3541</v>
      </c>
      <c r="BX75" s="63">
        <v>520</v>
      </c>
      <c r="BY75" s="63">
        <v>134</v>
      </c>
      <c r="BZ75" s="63">
        <v>58</v>
      </c>
      <c r="CA75" s="201"/>
      <c r="CB75" s="64" t="s">
        <v>102</v>
      </c>
      <c r="CC75" s="63">
        <v>184801</v>
      </c>
      <c r="CD75" s="63">
        <v>150111</v>
      </c>
      <c r="CE75" s="63">
        <v>70724</v>
      </c>
      <c r="CF75" s="63">
        <v>61464</v>
      </c>
      <c r="CG75" s="63">
        <v>94597</v>
      </c>
      <c r="CH75" s="63">
        <v>43072</v>
      </c>
      <c r="CI75" s="63">
        <v>5029</v>
      </c>
      <c r="CJ75" s="63">
        <v>36165</v>
      </c>
      <c r="CK75" s="63">
        <v>4490</v>
      </c>
      <c r="CL75" s="63">
        <v>12652</v>
      </c>
      <c r="CM75" s="63">
        <v>7399</v>
      </c>
      <c r="CN75" s="63">
        <v>1998</v>
      </c>
      <c r="CO75" s="63">
        <v>35082</v>
      </c>
      <c r="CP75" s="135"/>
      <c r="CQ75" s="138" t="s">
        <v>145</v>
      </c>
      <c r="CR75" s="138" t="s">
        <v>4242</v>
      </c>
      <c r="CS75" s="139">
        <v>175212</v>
      </c>
      <c r="CT75" s="141">
        <v>650453</v>
      </c>
    </row>
    <row r="76" spans="1:98">
      <c r="A76" s="202" t="s">
        <v>121</v>
      </c>
      <c r="B76" s="202"/>
      <c r="C76" s="52">
        <v>1616857</v>
      </c>
      <c r="D76" s="52">
        <v>807321</v>
      </c>
      <c r="E76" s="52">
        <v>987055</v>
      </c>
      <c r="F76" s="52">
        <v>493692</v>
      </c>
      <c r="G76" s="52">
        <v>783930</v>
      </c>
      <c r="H76" s="52">
        <v>393835</v>
      </c>
      <c r="I76" s="52">
        <v>561869</v>
      </c>
      <c r="J76" s="52">
        <v>283504</v>
      </c>
      <c r="K76" s="52">
        <v>421498</v>
      </c>
      <c r="L76" s="52">
        <v>215642</v>
      </c>
      <c r="M76" s="52">
        <v>4371209</v>
      </c>
      <c r="N76" s="52">
        <v>2193994</v>
      </c>
      <c r="O76" s="202" t="s">
        <v>121</v>
      </c>
      <c r="P76" s="202"/>
      <c r="Q76" s="52">
        <v>315084</v>
      </c>
      <c r="R76" s="52">
        <v>151366</v>
      </c>
      <c r="S76" s="52">
        <v>200383</v>
      </c>
      <c r="T76" s="52">
        <v>96274</v>
      </c>
      <c r="U76" s="52">
        <v>166902</v>
      </c>
      <c r="V76" s="52">
        <v>80999</v>
      </c>
      <c r="W76" s="52">
        <v>97321</v>
      </c>
      <c r="X76" s="52">
        <v>47609</v>
      </c>
      <c r="Y76" s="52">
        <v>81157</v>
      </c>
      <c r="Z76" s="52">
        <v>40606</v>
      </c>
      <c r="AA76" s="52">
        <v>860847</v>
      </c>
      <c r="AB76" s="52">
        <v>416854</v>
      </c>
      <c r="AC76" s="202" t="s">
        <v>121</v>
      </c>
      <c r="AD76" s="202"/>
      <c r="AE76" s="52">
        <v>32928</v>
      </c>
      <c r="AF76" s="52">
        <v>29719</v>
      </c>
      <c r="AG76" s="52">
        <v>28288</v>
      </c>
      <c r="AH76" s="52">
        <v>24776</v>
      </c>
      <c r="AI76" s="52">
        <v>21981</v>
      </c>
      <c r="AJ76" s="52">
        <v>137692</v>
      </c>
      <c r="AK76" s="52">
        <v>86935</v>
      </c>
      <c r="AL76" s="52">
        <v>40343</v>
      </c>
      <c r="AM76" s="52">
        <v>2746</v>
      </c>
      <c r="AN76" s="52">
        <v>3704</v>
      </c>
      <c r="AO76" s="52">
        <v>26752</v>
      </c>
      <c r="AP76" s="202" t="s">
        <v>121</v>
      </c>
      <c r="AQ76" s="202"/>
      <c r="AR76" s="52">
        <v>6100</v>
      </c>
      <c r="AS76" s="52">
        <v>701918</v>
      </c>
      <c r="AT76" s="52">
        <v>159392</v>
      </c>
      <c r="AU76" s="52">
        <v>55720</v>
      </c>
      <c r="AV76" s="52">
        <v>11174</v>
      </c>
      <c r="AW76" s="52">
        <v>41381</v>
      </c>
      <c r="AX76" s="52">
        <v>101296</v>
      </c>
      <c r="AY76" s="52">
        <v>65505</v>
      </c>
      <c r="AZ76" s="52">
        <v>64434</v>
      </c>
      <c r="BA76" s="202" t="s">
        <v>121</v>
      </c>
      <c r="BB76" s="202"/>
      <c r="BC76" s="52">
        <v>341913</v>
      </c>
      <c r="BD76" s="52">
        <v>174652</v>
      </c>
      <c r="BE76" s="52">
        <v>309684</v>
      </c>
      <c r="BF76" s="52">
        <v>159252</v>
      </c>
      <c r="BG76" s="52">
        <v>173910</v>
      </c>
      <c r="BH76" s="52">
        <v>90886</v>
      </c>
      <c r="BI76" s="52">
        <v>341846</v>
      </c>
      <c r="BJ76" s="52">
        <v>175160</v>
      </c>
      <c r="BK76" s="52">
        <v>309865</v>
      </c>
      <c r="BL76" s="52">
        <v>159717</v>
      </c>
      <c r="BM76" s="52">
        <v>164120</v>
      </c>
      <c r="BN76" s="52">
        <v>85795</v>
      </c>
      <c r="BO76" s="202" t="s">
        <v>121</v>
      </c>
      <c r="BP76" s="202"/>
      <c r="BQ76" s="52">
        <v>6368</v>
      </c>
      <c r="BR76" s="52">
        <v>31703</v>
      </c>
      <c r="BS76" s="52">
        <v>30134</v>
      </c>
      <c r="BT76" s="52">
        <v>33279</v>
      </c>
      <c r="BU76" s="52">
        <v>1528</v>
      </c>
      <c r="BV76" s="52">
        <v>103012</v>
      </c>
      <c r="BW76" s="52">
        <v>48321</v>
      </c>
      <c r="BX76" s="52">
        <v>17306</v>
      </c>
      <c r="BY76" s="52">
        <v>3311</v>
      </c>
      <c r="BZ76" s="52">
        <v>1854</v>
      </c>
      <c r="CA76" s="202" t="s">
        <v>121</v>
      </c>
      <c r="CB76" s="202"/>
      <c r="CC76" s="52">
        <v>2480425</v>
      </c>
      <c r="CD76" s="52">
        <v>1719525</v>
      </c>
      <c r="CE76" s="52">
        <v>851868</v>
      </c>
      <c r="CF76" s="52">
        <v>918619</v>
      </c>
      <c r="CG76" s="52">
        <v>1328765</v>
      </c>
      <c r="CH76" s="52">
        <v>684156</v>
      </c>
      <c r="CI76" s="52">
        <v>56917</v>
      </c>
      <c r="CJ76" s="52">
        <v>578962</v>
      </c>
      <c r="CK76" s="52">
        <v>39921</v>
      </c>
      <c r="CL76" s="52">
        <v>147001</v>
      </c>
      <c r="CM76" s="52">
        <v>116352</v>
      </c>
      <c r="CN76" s="52">
        <v>17089</v>
      </c>
      <c r="CO76" s="52">
        <v>532872</v>
      </c>
      <c r="CP76" s="135"/>
      <c r="CQ76" s="138" t="s">
        <v>121</v>
      </c>
      <c r="CR76" s="138" t="s">
        <v>121</v>
      </c>
      <c r="CS76" s="139">
        <v>2166862</v>
      </c>
      <c r="CT76" s="141">
        <v>8659158</v>
      </c>
    </row>
    <row r="77" spans="1:98">
      <c r="A77" s="194" t="s">
        <v>320</v>
      </c>
      <c r="B77" s="194"/>
      <c r="C77" s="194"/>
      <c r="D77" s="194"/>
      <c r="E77" s="194"/>
      <c r="F77" s="194"/>
      <c r="G77" s="194"/>
      <c r="H77" s="194"/>
      <c r="I77" s="194"/>
      <c r="J77" s="194"/>
      <c r="K77" s="194"/>
      <c r="L77" s="194"/>
      <c r="M77" s="194"/>
      <c r="N77" s="194"/>
      <c r="O77" s="194" t="s">
        <v>321</v>
      </c>
      <c r="P77" s="194"/>
      <c r="Q77" s="194"/>
      <c r="R77" s="194"/>
      <c r="S77" s="194"/>
      <c r="T77" s="194"/>
      <c r="U77" s="194"/>
      <c r="V77" s="194"/>
      <c r="W77" s="194"/>
      <c r="X77" s="194"/>
      <c r="Y77" s="194"/>
      <c r="Z77" s="194"/>
      <c r="AA77" s="194"/>
      <c r="AB77" s="194"/>
      <c r="AC77" s="194" t="s">
        <v>322</v>
      </c>
      <c r="AD77" s="194"/>
      <c r="AE77" s="194"/>
      <c r="AF77" s="194"/>
      <c r="AG77" s="194"/>
      <c r="AH77" s="194"/>
      <c r="AI77" s="194"/>
      <c r="AJ77" s="194"/>
      <c r="AK77" s="194"/>
      <c r="AL77" s="194"/>
      <c r="AM77" s="194"/>
      <c r="AN77" s="194"/>
      <c r="AO77" s="194"/>
      <c r="AP77" s="195" t="s">
        <v>323</v>
      </c>
      <c r="AQ77" s="195"/>
      <c r="AR77" s="195"/>
      <c r="AS77" s="195"/>
      <c r="AT77" s="195"/>
      <c r="AU77" s="195"/>
      <c r="AV77" s="195"/>
      <c r="AW77" s="195"/>
      <c r="AX77" s="195"/>
      <c r="AY77" s="195"/>
      <c r="AZ77" s="195"/>
      <c r="BA77" s="195" t="s">
        <v>4599</v>
      </c>
      <c r="BB77" s="195"/>
      <c r="BC77" s="195"/>
      <c r="BD77" s="195"/>
      <c r="BE77" s="195"/>
      <c r="BF77" s="195"/>
      <c r="BG77" s="195"/>
      <c r="BH77" s="195"/>
      <c r="BI77" s="195"/>
      <c r="BJ77" s="195"/>
      <c r="BK77" s="195"/>
      <c r="BL77" s="195"/>
      <c r="BM77" s="195"/>
      <c r="BN77" s="195"/>
      <c r="BO77" s="163" t="s">
        <v>324</v>
      </c>
      <c r="BP77" s="163"/>
      <c r="BQ77" s="163"/>
      <c r="BR77" s="163"/>
      <c r="BS77" s="163"/>
      <c r="BT77" s="163"/>
      <c r="BU77" s="163"/>
      <c r="BV77" s="163"/>
      <c r="BW77" s="163"/>
      <c r="BX77" s="163"/>
      <c r="BY77" s="163"/>
      <c r="BZ77" s="163"/>
      <c r="CA77" s="194" t="s">
        <v>325</v>
      </c>
      <c r="CB77" s="194"/>
      <c r="CC77" s="194"/>
      <c r="CD77" s="194"/>
      <c r="CE77" s="194"/>
      <c r="CF77" s="194"/>
      <c r="CG77" s="194"/>
      <c r="CH77" s="194"/>
      <c r="CI77" s="194"/>
      <c r="CJ77" s="194"/>
      <c r="CK77" s="194"/>
      <c r="CL77" s="194"/>
      <c r="CM77" s="194"/>
      <c r="CN77" s="194"/>
      <c r="CO77" s="194"/>
      <c r="CP77" s="135"/>
      <c r="CQ77" s="138" t="s">
        <v>320</v>
      </c>
      <c r="CR77" s="138" t="s">
        <v>320</v>
      </c>
      <c r="CS77" s="139">
        <v>0</v>
      </c>
      <c r="CT77" s="141">
        <v>0</v>
      </c>
    </row>
    <row r="78" spans="1:98">
      <c r="A78" s="194" t="s">
        <v>4174</v>
      </c>
      <c r="B78" s="194"/>
      <c r="C78" s="194"/>
      <c r="D78" s="194"/>
      <c r="E78" s="194"/>
      <c r="F78" s="194"/>
      <c r="G78" s="194"/>
      <c r="H78" s="194"/>
      <c r="I78" s="194"/>
      <c r="J78" s="194"/>
      <c r="K78" s="194"/>
      <c r="L78" s="194"/>
      <c r="M78" s="194"/>
      <c r="N78" s="194"/>
      <c r="O78" s="194" t="s">
        <v>4174</v>
      </c>
      <c r="P78" s="194"/>
      <c r="Q78" s="194"/>
      <c r="R78" s="194"/>
      <c r="S78" s="194"/>
      <c r="T78" s="194"/>
      <c r="U78" s="194"/>
      <c r="V78" s="194"/>
      <c r="W78" s="194"/>
      <c r="X78" s="194"/>
      <c r="Y78" s="194"/>
      <c r="Z78" s="194"/>
      <c r="AA78" s="194"/>
      <c r="AB78" s="194"/>
      <c r="AC78" s="194" t="s">
        <v>4174</v>
      </c>
      <c r="AD78" s="194"/>
      <c r="AE78" s="194"/>
      <c r="AF78" s="194"/>
      <c r="AG78" s="194"/>
      <c r="AH78" s="194"/>
      <c r="AI78" s="194"/>
      <c r="AJ78" s="194"/>
      <c r="AK78" s="194"/>
      <c r="AL78" s="194"/>
      <c r="AM78" s="194"/>
      <c r="AN78" s="194"/>
      <c r="AO78" s="194"/>
      <c r="AP78" s="195" t="s">
        <v>4174</v>
      </c>
      <c r="AQ78" s="195"/>
      <c r="AR78" s="195"/>
      <c r="AS78" s="195"/>
      <c r="AT78" s="195"/>
      <c r="AU78" s="195"/>
      <c r="AV78" s="195"/>
      <c r="AW78" s="195"/>
      <c r="AX78" s="195"/>
      <c r="AY78" s="195"/>
      <c r="AZ78" s="195"/>
      <c r="BA78" s="195" t="s">
        <v>4175</v>
      </c>
      <c r="BB78" s="195"/>
      <c r="BC78" s="195"/>
      <c r="BD78" s="195"/>
      <c r="BE78" s="195"/>
      <c r="BF78" s="195"/>
      <c r="BG78" s="195"/>
      <c r="BH78" s="195"/>
      <c r="BI78" s="195"/>
      <c r="BJ78" s="195"/>
      <c r="BK78" s="195"/>
      <c r="BL78" s="195"/>
      <c r="BM78" s="195"/>
      <c r="BN78" s="195"/>
      <c r="BO78" s="163" t="s">
        <v>4174</v>
      </c>
      <c r="BP78" s="163"/>
      <c r="BQ78" s="163"/>
      <c r="BR78" s="163"/>
      <c r="BS78" s="163"/>
      <c r="BT78" s="163"/>
      <c r="BU78" s="163"/>
      <c r="BV78" s="163"/>
      <c r="BW78" s="163"/>
      <c r="BX78" s="163"/>
      <c r="BY78" s="163"/>
      <c r="BZ78" s="163"/>
      <c r="CA78" s="194" t="s">
        <v>4174</v>
      </c>
      <c r="CB78" s="194"/>
      <c r="CC78" s="194"/>
      <c r="CD78" s="194"/>
      <c r="CE78" s="194"/>
      <c r="CF78" s="194"/>
      <c r="CG78" s="194"/>
      <c r="CH78" s="194"/>
      <c r="CI78" s="194"/>
      <c r="CJ78" s="194"/>
      <c r="CK78" s="194"/>
      <c r="CL78" s="194"/>
      <c r="CM78" s="194"/>
      <c r="CN78" s="194"/>
      <c r="CO78" s="194"/>
      <c r="CP78" s="135"/>
      <c r="CQ78" s="138" t="s">
        <v>4174</v>
      </c>
      <c r="CR78" s="138" t="s">
        <v>4174</v>
      </c>
      <c r="CS78" s="139">
        <v>0</v>
      </c>
      <c r="CT78" s="141">
        <v>0</v>
      </c>
    </row>
    <row r="79" spans="1:98" ht="24.6" customHeight="1">
      <c r="A79" s="198" t="s">
        <v>2</v>
      </c>
      <c r="B79" s="199" t="s">
        <v>335</v>
      </c>
      <c r="C79" s="194" t="s">
        <v>302</v>
      </c>
      <c r="D79" s="194"/>
      <c r="E79" s="194" t="s">
        <v>303</v>
      </c>
      <c r="F79" s="194"/>
      <c r="G79" s="194" t="s">
        <v>304</v>
      </c>
      <c r="H79" s="194"/>
      <c r="I79" s="194" t="s">
        <v>305</v>
      </c>
      <c r="J79" s="194"/>
      <c r="K79" s="194" t="s">
        <v>306</v>
      </c>
      <c r="L79" s="194"/>
      <c r="M79" s="198" t="s">
        <v>307</v>
      </c>
      <c r="N79" s="198"/>
      <c r="O79" s="198" t="s">
        <v>2</v>
      </c>
      <c r="P79" s="199" t="s">
        <v>335</v>
      </c>
      <c r="Q79" s="194" t="s">
        <v>302</v>
      </c>
      <c r="R79" s="194"/>
      <c r="S79" s="194" t="s">
        <v>303</v>
      </c>
      <c r="T79" s="194"/>
      <c r="U79" s="194" t="s">
        <v>304</v>
      </c>
      <c r="V79" s="194"/>
      <c r="W79" s="194" t="s">
        <v>305</v>
      </c>
      <c r="X79" s="194"/>
      <c r="Y79" s="194" t="s">
        <v>306</v>
      </c>
      <c r="Z79" s="194"/>
      <c r="AA79" s="198" t="s">
        <v>307</v>
      </c>
      <c r="AB79" s="198"/>
      <c r="AC79" s="198" t="s">
        <v>2</v>
      </c>
      <c r="AD79" s="199" t="s">
        <v>113</v>
      </c>
      <c r="AE79" s="200" t="s">
        <v>308</v>
      </c>
      <c r="AF79" s="200"/>
      <c r="AG79" s="200"/>
      <c r="AH79" s="200"/>
      <c r="AI79" s="200"/>
      <c r="AJ79" s="200"/>
      <c r="AK79" s="195" t="s">
        <v>165</v>
      </c>
      <c r="AL79" s="195"/>
      <c r="AM79" s="195"/>
      <c r="AN79" s="195"/>
      <c r="AO79" s="200" t="s">
        <v>309</v>
      </c>
      <c r="AP79" s="198" t="s">
        <v>2</v>
      </c>
      <c r="AQ79" s="199" t="s">
        <v>335</v>
      </c>
      <c r="AR79" s="195" t="s">
        <v>310</v>
      </c>
      <c r="AS79" s="195"/>
      <c r="AT79" s="195"/>
      <c r="AU79" s="195"/>
      <c r="AV79" s="195"/>
      <c r="AW79" s="195"/>
      <c r="AX79" s="195"/>
      <c r="AY79" s="195"/>
      <c r="AZ79" s="195"/>
      <c r="BA79" s="198" t="s">
        <v>2</v>
      </c>
      <c r="BB79" s="199" t="s">
        <v>335</v>
      </c>
      <c r="BC79" s="195" t="s">
        <v>311</v>
      </c>
      <c r="BD79" s="195"/>
      <c r="BE79" s="195" t="s">
        <v>312</v>
      </c>
      <c r="BF79" s="195"/>
      <c r="BG79" s="195" t="s">
        <v>313</v>
      </c>
      <c r="BH79" s="195"/>
      <c r="BI79" s="195" t="s">
        <v>343</v>
      </c>
      <c r="BJ79" s="195"/>
      <c r="BK79" s="195" t="s">
        <v>314</v>
      </c>
      <c r="BL79" s="195"/>
      <c r="BM79" s="200" t="s">
        <v>315</v>
      </c>
      <c r="BN79" s="200"/>
      <c r="BO79" s="199" t="s">
        <v>2</v>
      </c>
      <c r="BP79" s="199" t="s">
        <v>335</v>
      </c>
      <c r="BQ79" s="163" t="s">
        <v>166</v>
      </c>
      <c r="BR79" s="163"/>
      <c r="BS79" s="163"/>
      <c r="BT79" s="163"/>
      <c r="BU79" s="163"/>
      <c r="BV79" s="163"/>
      <c r="BW79" s="163"/>
      <c r="BX79" s="163"/>
      <c r="BY79" s="164" t="s">
        <v>167</v>
      </c>
      <c r="BZ79" s="164"/>
      <c r="CA79" s="198" t="s">
        <v>2</v>
      </c>
      <c r="CB79" s="199" t="s">
        <v>335</v>
      </c>
      <c r="CC79" s="195" t="s">
        <v>316</v>
      </c>
      <c r="CD79" s="195"/>
      <c r="CE79" s="195"/>
      <c r="CF79" s="195"/>
      <c r="CG79" s="195"/>
      <c r="CH79" s="195"/>
      <c r="CI79" s="195"/>
      <c r="CJ79" s="195"/>
      <c r="CK79" s="195"/>
      <c r="CL79" s="195"/>
      <c r="CM79" s="195"/>
      <c r="CN79" s="195"/>
      <c r="CO79" s="195"/>
      <c r="CP79" s="135"/>
      <c r="CQ79" s="138" t="s">
        <v>2</v>
      </c>
      <c r="CR79" s="138" t="s">
        <v>4594</v>
      </c>
      <c r="CS79" s="139" t="e">
        <v>#VALUE!</v>
      </c>
      <c r="CT79" s="141">
        <v>0</v>
      </c>
    </row>
    <row r="80" spans="1:98" ht="48">
      <c r="A80" s="198"/>
      <c r="B80" s="199"/>
      <c r="C80" s="43" t="s">
        <v>170</v>
      </c>
      <c r="D80" s="43" t="s">
        <v>57</v>
      </c>
      <c r="E80" s="43" t="s">
        <v>170</v>
      </c>
      <c r="F80" s="43" t="s">
        <v>57</v>
      </c>
      <c r="G80" s="43" t="s">
        <v>170</v>
      </c>
      <c r="H80" s="43" t="s">
        <v>57</v>
      </c>
      <c r="I80" s="43" t="s">
        <v>170</v>
      </c>
      <c r="J80" s="43" t="s">
        <v>57</v>
      </c>
      <c r="K80" s="43" t="s">
        <v>170</v>
      </c>
      <c r="L80" s="43" t="s">
        <v>57</v>
      </c>
      <c r="M80" s="43" t="s">
        <v>170</v>
      </c>
      <c r="N80" s="43" t="s">
        <v>57</v>
      </c>
      <c r="O80" s="198"/>
      <c r="P80" s="199"/>
      <c r="Q80" s="43" t="s">
        <v>170</v>
      </c>
      <c r="R80" s="43" t="s">
        <v>57</v>
      </c>
      <c r="S80" s="43" t="s">
        <v>170</v>
      </c>
      <c r="T80" s="43" t="s">
        <v>57</v>
      </c>
      <c r="U80" s="43" t="s">
        <v>170</v>
      </c>
      <c r="V80" s="43" t="s">
        <v>57</v>
      </c>
      <c r="W80" s="43" t="s">
        <v>170</v>
      </c>
      <c r="X80" s="43" t="s">
        <v>57</v>
      </c>
      <c r="Y80" s="43" t="s">
        <v>170</v>
      </c>
      <c r="Z80" s="43" t="s">
        <v>57</v>
      </c>
      <c r="AA80" s="43" t="s">
        <v>170</v>
      </c>
      <c r="AB80" s="43" t="s">
        <v>57</v>
      </c>
      <c r="AC80" s="198"/>
      <c r="AD80" s="199"/>
      <c r="AE80" s="44" t="s">
        <v>302</v>
      </c>
      <c r="AF80" s="44" t="s">
        <v>303</v>
      </c>
      <c r="AG80" s="44" t="s">
        <v>304</v>
      </c>
      <c r="AH80" s="44" t="s">
        <v>305</v>
      </c>
      <c r="AI80" s="44" t="s">
        <v>306</v>
      </c>
      <c r="AJ80" s="44" t="s">
        <v>56</v>
      </c>
      <c r="AK80" s="44" t="s">
        <v>317</v>
      </c>
      <c r="AL80" s="31" t="s">
        <v>279</v>
      </c>
      <c r="AM80" s="31" t="s">
        <v>172</v>
      </c>
      <c r="AN80" s="31" t="s">
        <v>173</v>
      </c>
      <c r="AO80" s="200"/>
      <c r="AP80" s="198"/>
      <c r="AQ80" s="199"/>
      <c r="AR80" s="44" t="s">
        <v>434</v>
      </c>
      <c r="AS80" s="44" t="s">
        <v>344</v>
      </c>
      <c r="AT80" s="44" t="s">
        <v>435</v>
      </c>
      <c r="AU80" s="44" t="s">
        <v>436</v>
      </c>
      <c r="AV80" s="44" t="s">
        <v>437</v>
      </c>
      <c r="AW80" s="14" t="s">
        <v>175</v>
      </c>
      <c r="AX80" s="14" t="s">
        <v>176</v>
      </c>
      <c r="AY80" s="44" t="s">
        <v>69</v>
      </c>
      <c r="AZ80" s="44" t="s">
        <v>70</v>
      </c>
      <c r="BA80" s="198"/>
      <c r="BB80" s="199"/>
      <c r="BC80" s="43" t="s">
        <v>170</v>
      </c>
      <c r="BD80" s="43" t="s">
        <v>57</v>
      </c>
      <c r="BE80" s="43" t="s">
        <v>170</v>
      </c>
      <c r="BF80" s="43" t="s">
        <v>57</v>
      </c>
      <c r="BG80" s="43" t="s">
        <v>170</v>
      </c>
      <c r="BH80" s="43" t="s">
        <v>57</v>
      </c>
      <c r="BI80" s="43" t="s">
        <v>170</v>
      </c>
      <c r="BJ80" s="43" t="s">
        <v>57</v>
      </c>
      <c r="BK80" s="43" t="s">
        <v>170</v>
      </c>
      <c r="BL80" s="43" t="s">
        <v>57</v>
      </c>
      <c r="BM80" s="43" t="s">
        <v>170</v>
      </c>
      <c r="BN80" s="43" t="s">
        <v>57</v>
      </c>
      <c r="BO80" s="199"/>
      <c r="BP80" s="199"/>
      <c r="BQ80" s="32" t="s">
        <v>338</v>
      </c>
      <c r="BR80" s="32" t="s">
        <v>341</v>
      </c>
      <c r="BS80" s="32" t="s">
        <v>339</v>
      </c>
      <c r="BT80" s="32" t="s">
        <v>340</v>
      </c>
      <c r="BU80" s="45" t="s">
        <v>342</v>
      </c>
      <c r="BV80" s="45" t="s">
        <v>66</v>
      </c>
      <c r="BW80" s="45" t="s">
        <v>174</v>
      </c>
      <c r="BX80" s="45" t="s">
        <v>280</v>
      </c>
      <c r="BY80" s="45" t="s">
        <v>66</v>
      </c>
      <c r="BZ80" s="45" t="s">
        <v>174</v>
      </c>
      <c r="CA80" s="198"/>
      <c r="CB80" s="199"/>
      <c r="CC80" s="44" t="s">
        <v>336</v>
      </c>
      <c r="CD80" s="44" t="s">
        <v>318</v>
      </c>
      <c r="CE80" s="44" t="s">
        <v>350</v>
      </c>
      <c r="CF80" s="44" t="s">
        <v>345</v>
      </c>
      <c r="CG80" s="44" t="s">
        <v>346</v>
      </c>
      <c r="CH80" s="44" t="s">
        <v>347</v>
      </c>
      <c r="CI80" s="44" t="s">
        <v>348</v>
      </c>
      <c r="CJ80" s="44" t="s">
        <v>349</v>
      </c>
      <c r="CK80" s="44" t="s">
        <v>337</v>
      </c>
      <c r="CL80" s="44" t="s">
        <v>319</v>
      </c>
      <c r="CM80" s="44" t="s">
        <v>68</v>
      </c>
      <c r="CN80" s="44" t="s">
        <v>351</v>
      </c>
      <c r="CO80" s="44" t="s">
        <v>0</v>
      </c>
      <c r="CP80" s="135"/>
      <c r="CQ80" s="138" t="s">
        <v>2</v>
      </c>
      <c r="CR80" s="138" t="s">
        <v>2</v>
      </c>
      <c r="CS80" s="139" t="e">
        <v>#VALUE!</v>
      </c>
      <c r="CT80" s="141">
        <v>0</v>
      </c>
    </row>
    <row r="81" spans="1:98">
      <c r="A81" s="51" t="s">
        <v>124</v>
      </c>
      <c r="B81" s="51"/>
      <c r="C81" s="48"/>
      <c r="D81" s="48"/>
      <c r="E81" s="48"/>
      <c r="F81" s="48"/>
      <c r="G81" s="48"/>
      <c r="H81" s="48"/>
      <c r="I81" s="48"/>
      <c r="J81" s="48"/>
      <c r="K81" s="48"/>
      <c r="L81" s="48"/>
      <c r="M81" s="48"/>
      <c r="N81" s="48"/>
      <c r="O81" s="51" t="s">
        <v>124</v>
      </c>
      <c r="P81" s="51"/>
      <c r="Q81" s="48"/>
      <c r="R81" s="48"/>
      <c r="S81" s="48"/>
      <c r="T81" s="48"/>
      <c r="U81" s="48"/>
      <c r="V81" s="48"/>
      <c r="W81" s="48"/>
      <c r="X81" s="48"/>
      <c r="Y81" s="48"/>
      <c r="Z81" s="48"/>
      <c r="AA81" s="48"/>
      <c r="AB81" s="48"/>
      <c r="AC81" s="51" t="s">
        <v>124</v>
      </c>
      <c r="AD81" s="51"/>
      <c r="AE81" s="48"/>
      <c r="AF81" s="48"/>
      <c r="AG81" s="48"/>
      <c r="AH81" s="48"/>
      <c r="AI81" s="48"/>
      <c r="AJ81" s="48"/>
      <c r="AK81" s="48"/>
      <c r="AL81" s="48"/>
      <c r="AM81" s="48"/>
      <c r="AN81" s="48"/>
      <c r="AO81" s="48"/>
      <c r="AP81" s="51" t="s">
        <v>124</v>
      </c>
      <c r="AQ81" s="51"/>
      <c r="AR81" s="47"/>
      <c r="AS81" s="47"/>
      <c r="AT81" s="47"/>
      <c r="AU81" s="47"/>
      <c r="AV81" s="47"/>
      <c r="AW81" s="47"/>
      <c r="AX81" s="47"/>
      <c r="AY81" s="47"/>
      <c r="AZ81" s="47"/>
      <c r="BA81" s="51" t="s">
        <v>124</v>
      </c>
      <c r="BB81" s="51"/>
      <c r="BC81" s="48"/>
      <c r="BD81" s="48"/>
      <c r="BE81" s="48"/>
      <c r="BF81" s="48"/>
      <c r="BG81" s="48"/>
      <c r="BH81" s="48"/>
      <c r="BI81" s="48"/>
      <c r="BJ81" s="48"/>
      <c r="BK81" s="48"/>
      <c r="BL81" s="48"/>
      <c r="BM81" s="48"/>
      <c r="BN81" s="48"/>
      <c r="BO81" s="51" t="s">
        <v>124</v>
      </c>
      <c r="BP81" s="51"/>
      <c r="BQ81" s="50"/>
      <c r="BR81" s="50"/>
      <c r="BS81" s="50"/>
      <c r="BT81" s="50"/>
      <c r="BU81" s="50"/>
      <c r="BV81" s="50"/>
      <c r="BW81" s="50"/>
      <c r="BX81" s="50"/>
      <c r="BY81" s="50"/>
      <c r="BZ81" s="50"/>
      <c r="CA81" s="51" t="s">
        <v>124</v>
      </c>
      <c r="CB81" s="51"/>
      <c r="CC81" s="48"/>
      <c r="CD81" s="48"/>
      <c r="CE81" s="48"/>
      <c r="CF81" s="48"/>
      <c r="CG81" s="48"/>
      <c r="CH81" s="48"/>
      <c r="CI81" s="48"/>
      <c r="CJ81" s="48"/>
      <c r="CK81" s="48"/>
      <c r="CL81" s="48"/>
      <c r="CM81" s="48"/>
      <c r="CN81" s="48"/>
      <c r="CO81" s="48"/>
      <c r="CP81" s="135"/>
      <c r="CQ81" s="138" t="s">
        <v>124</v>
      </c>
      <c r="CR81" s="138" t="s">
        <v>124</v>
      </c>
      <c r="CS81" s="139">
        <v>0</v>
      </c>
      <c r="CT81" s="141">
        <v>0</v>
      </c>
    </row>
    <row r="82" spans="1:98">
      <c r="A82" s="201" t="s">
        <v>181</v>
      </c>
      <c r="B82" s="46" t="s">
        <v>119</v>
      </c>
      <c r="C82" s="47">
        <v>14582</v>
      </c>
      <c r="D82" s="47">
        <v>7215</v>
      </c>
      <c r="E82" s="47">
        <v>10539</v>
      </c>
      <c r="F82" s="47">
        <v>5085</v>
      </c>
      <c r="G82" s="47">
        <v>9471</v>
      </c>
      <c r="H82" s="47">
        <v>4672</v>
      </c>
      <c r="I82" s="47">
        <v>7944</v>
      </c>
      <c r="J82" s="47">
        <v>4042</v>
      </c>
      <c r="K82" s="47">
        <v>6924</v>
      </c>
      <c r="L82" s="47">
        <v>3684</v>
      </c>
      <c r="M82" s="48">
        <v>49460</v>
      </c>
      <c r="N82" s="48">
        <v>24698</v>
      </c>
      <c r="O82" s="201" t="s">
        <v>181</v>
      </c>
      <c r="P82" s="46" t="s">
        <v>119</v>
      </c>
      <c r="Q82" s="47">
        <v>1637</v>
      </c>
      <c r="R82" s="47">
        <v>736</v>
      </c>
      <c r="S82" s="47">
        <v>1245</v>
      </c>
      <c r="T82" s="47">
        <v>555</v>
      </c>
      <c r="U82" s="47">
        <v>1142</v>
      </c>
      <c r="V82" s="47">
        <v>523</v>
      </c>
      <c r="W82" s="47">
        <v>769</v>
      </c>
      <c r="X82" s="47">
        <v>362</v>
      </c>
      <c r="Y82" s="47">
        <v>1077</v>
      </c>
      <c r="Z82" s="47">
        <v>562</v>
      </c>
      <c r="AA82" s="48">
        <v>5870</v>
      </c>
      <c r="AB82" s="48">
        <v>2738</v>
      </c>
      <c r="AC82" s="201" t="s">
        <v>181</v>
      </c>
      <c r="AD82" s="46" t="s">
        <v>119</v>
      </c>
      <c r="AE82" s="47">
        <v>351</v>
      </c>
      <c r="AF82" s="47">
        <v>328</v>
      </c>
      <c r="AG82" s="47">
        <v>331</v>
      </c>
      <c r="AH82" s="47">
        <v>319</v>
      </c>
      <c r="AI82" s="47">
        <v>310</v>
      </c>
      <c r="AJ82" s="48">
        <v>1639</v>
      </c>
      <c r="AK82" s="47">
        <v>1121</v>
      </c>
      <c r="AL82" s="47">
        <v>739</v>
      </c>
      <c r="AM82" s="47">
        <v>20</v>
      </c>
      <c r="AN82" s="47">
        <v>48</v>
      </c>
      <c r="AO82" s="47">
        <v>302</v>
      </c>
      <c r="AP82" s="201" t="s">
        <v>181</v>
      </c>
      <c r="AQ82" s="46" t="s">
        <v>119</v>
      </c>
      <c r="AR82" s="47">
        <v>79</v>
      </c>
      <c r="AS82" s="47">
        <v>7013</v>
      </c>
      <c r="AT82" s="47">
        <v>3365</v>
      </c>
      <c r="AU82" s="47">
        <v>1876</v>
      </c>
      <c r="AV82" s="47">
        <v>282</v>
      </c>
      <c r="AW82" s="47">
        <v>705</v>
      </c>
      <c r="AX82" s="47">
        <v>1479</v>
      </c>
      <c r="AY82" s="47">
        <v>1125</v>
      </c>
      <c r="AZ82" s="47">
        <v>1144</v>
      </c>
      <c r="BA82" s="201" t="s">
        <v>181</v>
      </c>
      <c r="BB82" s="46" t="s">
        <v>119</v>
      </c>
      <c r="BC82" s="47">
        <v>4812</v>
      </c>
      <c r="BD82" s="47">
        <v>2613</v>
      </c>
      <c r="BE82" s="47">
        <v>4149</v>
      </c>
      <c r="BF82" s="47">
        <v>2289</v>
      </c>
      <c r="BG82" s="47">
        <v>2103</v>
      </c>
      <c r="BH82" s="47">
        <v>1187</v>
      </c>
      <c r="BI82" s="47">
        <v>4876</v>
      </c>
      <c r="BJ82" s="47">
        <v>2642</v>
      </c>
      <c r="BK82" s="47">
        <v>4200</v>
      </c>
      <c r="BL82" s="47">
        <v>2311</v>
      </c>
      <c r="BM82" s="47">
        <v>2092</v>
      </c>
      <c r="BN82" s="47">
        <v>1176</v>
      </c>
      <c r="BO82" s="201" t="s">
        <v>181</v>
      </c>
      <c r="BP82" s="46" t="s">
        <v>119</v>
      </c>
      <c r="BQ82" s="49">
        <v>101</v>
      </c>
      <c r="BR82" s="49">
        <v>310</v>
      </c>
      <c r="BS82" s="49">
        <v>461</v>
      </c>
      <c r="BT82" s="49">
        <v>393</v>
      </c>
      <c r="BU82" s="49">
        <v>1</v>
      </c>
      <c r="BV82" s="50">
        <v>1266</v>
      </c>
      <c r="BW82" s="49">
        <v>776</v>
      </c>
      <c r="BX82" s="49">
        <v>378</v>
      </c>
      <c r="BY82" s="50">
        <v>24</v>
      </c>
      <c r="BZ82" s="49">
        <v>16</v>
      </c>
      <c r="CA82" s="201" t="s">
        <v>181</v>
      </c>
      <c r="CB82" s="46" t="s">
        <v>119</v>
      </c>
      <c r="CC82" s="47">
        <v>36208</v>
      </c>
      <c r="CD82" s="47">
        <v>25614</v>
      </c>
      <c r="CE82" s="47">
        <v>10899</v>
      </c>
      <c r="CF82" s="47">
        <v>18532</v>
      </c>
      <c r="CG82" s="47">
        <v>17128</v>
      </c>
      <c r="CH82" s="47">
        <v>9028</v>
      </c>
      <c r="CI82" s="47">
        <v>503</v>
      </c>
      <c r="CJ82" s="47">
        <v>8158</v>
      </c>
      <c r="CK82" s="47">
        <v>326</v>
      </c>
      <c r="CL82" s="47">
        <v>1514</v>
      </c>
      <c r="CM82" s="47">
        <v>2205</v>
      </c>
      <c r="CN82" s="47">
        <v>355</v>
      </c>
      <c r="CO82" s="47">
        <v>10044</v>
      </c>
      <c r="CP82" s="135"/>
      <c r="CQ82" s="138" t="s">
        <v>181</v>
      </c>
      <c r="CR82" s="138" t="s">
        <v>4245</v>
      </c>
      <c r="CS82" s="139">
        <v>33114</v>
      </c>
      <c r="CT82" s="141">
        <v>126396</v>
      </c>
    </row>
    <row r="83" spans="1:98">
      <c r="A83" s="201"/>
      <c r="B83" s="46" t="s">
        <v>120</v>
      </c>
      <c r="C83" s="47">
        <v>951</v>
      </c>
      <c r="D83" s="47">
        <v>439</v>
      </c>
      <c r="E83" s="47">
        <v>902</v>
      </c>
      <c r="F83" s="47">
        <v>419</v>
      </c>
      <c r="G83" s="47">
        <v>892</v>
      </c>
      <c r="H83" s="47">
        <v>418</v>
      </c>
      <c r="I83" s="47">
        <v>737</v>
      </c>
      <c r="J83" s="47">
        <v>373</v>
      </c>
      <c r="K83" s="47">
        <v>900</v>
      </c>
      <c r="L83" s="47">
        <v>421</v>
      </c>
      <c r="M83" s="48">
        <v>4382</v>
      </c>
      <c r="N83" s="48">
        <v>2070</v>
      </c>
      <c r="O83" s="201"/>
      <c r="P83" s="46" t="s">
        <v>120</v>
      </c>
      <c r="Q83" s="47">
        <v>87</v>
      </c>
      <c r="R83" s="47">
        <v>35</v>
      </c>
      <c r="S83" s="47">
        <v>95</v>
      </c>
      <c r="T83" s="47">
        <v>33</v>
      </c>
      <c r="U83" s="47">
        <v>87</v>
      </c>
      <c r="V83" s="47">
        <v>39</v>
      </c>
      <c r="W83" s="47">
        <v>58</v>
      </c>
      <c r="X83" s="47">
        <v>27</v>
      </c>
      <c r="Y83" s="47">
        <v>111</v>
      </c>
      <c r="Z83" s="47">
        <v>56</v>
      </c>
      <c r="AA83" s="48">
        <v>438</v>
      </c>
      <c r="AB83" s="48">
        <v>190</v>
      </c>
      <c r="AC83" s="201"/>
      <c r="AD83" s="46" t="s">
        <v>120</v>
      </c>
      <c r="AE83" s="47">
        <v>17</v>
      </c>
      <c r="AF83" s="47">
        <v>18</v>
      </c>
      <c r="AG83" s="47">
        <v>16</v>
      </c>
      <c r="AH83" s="47">
        <v>15</v>
      </c>
      <c r="AI83" s="47">
        <v>15</v>
      </c>
      <c r="AJ83" s="48">
        <v>81</v>
      </c>
      <c r="AK83" s="47">
        <v>71</v>
      </c>
      <c r="AL83" s="47">
        <v>39</v>
      </c>
      <c r="AM83" s="47">
        <v>21</v>
      </c>
      <c r="AN83" s="47">
        <v>0</v>
      </c>
      <c r="AO83" s="47">
        <v>8</v>
      </c>
      <c r="AP83" s="201"/>
      <c r="AQ83" s="46" t="s">
        <v>120</v>
      </c>
      <c r="AR83" s="47">
        <v>0</v>
      </c>
      <c r="AS83" s="47">
        <v>985</v>
      </c>
      <c r="AT83" s="47">
        <v>47</v>
      </c>
      <c r="AU83" s="47">
        <v>146</v>
      </c>
      <c r="AV83" s="47">
        <v>1</v>
      </c>
      <c r="AW83" s="47">
        <v>36</v>
      </c>
      <c r="AX83" s="47">
        <v>72</v>
      </c>
      <c r="AY83" s="47">
        <v>97</v>
      </c>
      <c r="AZ83" s="47">
        <v>92</v>
      </c>
      <c r="BA83" s="201"/>
      <c r="BB83" s="46" t="s">
        <v>120</v>
      </c>
      <c r="BC83" s="47">
        <v>611</v>
      </c>
      <c r="BD83" s="47">
        <v>303</v>
      </c>
      <c r="BE83" s="47">
        <v>598</v>
      </c>
      <c r="BF83" s="47">
        <v>299</v>
      </c>
      <c r="BG83" s="47">
        <v>434</v>
      </c>
      <c r="BH83" s="47">
        <v>226</v>
      </c>
      <c r="BI83" s="47">
        <v>613</v>
      </c>
      <c r="BJ83" s="47">
        <v>304</v>
      </c>
      <c r="BK83" s="47">
        <v>600</v>
      </c>
      <c r="BL83" s="47">
        <v>300</v>
      </c>
      <c r="BM83" s="47">
        <v>436</v>
      </c>
      <c r="BN83" s="47">
        <v>227</v>
      </c>
      <c r="BO83" s="201"/>
      <c r="BP83" s="46" t="s">
        <v>120</v>
      </c>
      <c r="BQ83" s="49">
        <v>32</v>
      </c>
      <c r="BR83" s="49">
        <v>33</v>
      </c>
      <c r="BS83" s="49">
        <v>15</v>
      </c>
      <c r="BT83" s="49">
        <v>2</v>
      </c>
      <c r="BU83" s="49">
        <v>0</v>
      </c>
      <c r="BV83" s="50">
        <v>82</v>
      </c>
      <c r="BW83" s="49">
        <v>79</v>
      </c>
      <c r="BX83" s="49">
        <v>63</v>
      </c>
      <c r="BY83" s="50">
        <v>34</v>
      </c>
      <c r="BZ83" s="49">
        <v>22</v>
      </c>
      <c r="CA83" s="201"/>
      <c r="CB83" s="46" t="s">
        <v>120</v>
      </c>
      <c r="CC83" s="47">
        <v>5246</v>
      </c>
      <c r="CD83" s="47">
        <v>2736</v>
      </c>
      <c r="CE83" s="47">
        <v>758</v>
      </c>
      <c r="CF83" s="47">
        <v>3078</v>
      </c>
      <c r="CG83" s="47">
        <v>2157</v>
      </c>
      <c r="CH83" s="47">
        <v>1520</v>
      </c>
      <c r="CI83" s="47">
        <v>3</v>
      </c>
      <c r="CJ83" s="47">
        <v>1519</v>
      </c>
      <c r="CK83" s="47">
        <v>18</v>
      </c>
      <c r="CL83" s="47">
        <v>117</v>
      </c>
      <c r="CM83" s="47">
        <v>251</v>
      </c>
      <c r="CN83" s="47">
        <v>0</v>
      </c>
      <c r="CO83" s="47">
        <v>1508</v>
      </c>
      <c r="CP83" s="135"/>
      <c r="CQ83" s="138" t="s">
        <v>181</v>
      </c>
      <c r="CR83" s="138" t="s">
        <v>4246</v>
      </c>
      <c r="CS83" s="139">
        <v>2700</v>
      </c>
      <c r="CT83" s="141">
        <v>17035</v>
      </c>
    </row>
    <row r="84" spans="1:98">
      <c r="A84" s="201"/>
      <c r="B84" s="34" t="s">
        <v>102</v>
      </c>
      <c r="C84" s="35">
        <v>15533</v>
      </c>
      <c r="D84" s="63">
        <v>7654</v>
      </c>
      <c r="E84" s="63">
        <v>11441</v>
      </c>
      <c r="F84" s="63">
        <v>5504</v>
      </c>
      <c r="G84" s="63">
        <v>10363</v>
      </c>
      <c r="H84" s="63">
        <v>5090</v>
      </c>
      <c r="I84" s="63">
        <v>8681</v>
      </c>
      <c r="J84" s="63">
        <v>4415</v>
      </c>
      <c r="K84" s="63">
        <v>7824</v>
      </c>
      <c r="L84" s="63">
        <v>4105</v>
      </c>
      <c r="M84" s="63">
        <v>53842</v>
      </c>
      <c r="N84" s="63">
        <v>26768</v>
      </c>
      <c r="O84" s="201"/>
      <c r="P84" s="64" t="s">
        <v>102</v>
      </c>
      <c r="Q84" s="63">
        <v>1724</v>
      </c>
      <c r="R84" s="63">
        <v>771</v>
      </c>
      <c r="S84" s="63">
        <v>1340</v>
      </c>
      <c r="T84" s="63">
        <v>588</v>
      </c>
      <c r="U84" s="63">
        <v>1229</v>
      </c>
      <c r="V84" s="63">
        <v>562</v>
      </c>
      <c r="W84" s="63">
        <v>827</v>
      </c>
      <c r="X84" s="63">
        <v>389</v>
      </c>
      <c r="Y84" s="63">
        <v>1188</v>
      </c>
      <c r="Z84" s="63">
        <v>618</v>
      </c>
      <c r="AA84" s="63">
        <v>6308</v>
      </c>
      <c r="AB84" s="63">
        <v>2928</v>
      </c>
      <c r="AC84" s="201"/>
      <c r="AD84" s="64" t="s">
        <v>102</v>
      </c>
      <c r="AE84" s="63">
        <v>368</v>
      </c>
      <c r="AF84" s="63">
        <v>346</v>
      </c>
      <c r="AG84" s="63">
        <v>347</v>
      </c>
      <c r="AH84" s="63">
        <v>334</v>
      </c>
      <c r="AI84" s="63">
        <v>325</v>
      </c>
      <c r="AJ84" s="63">
        <v>1720</v>
      </c>
      <c r="AK84" s="63">
        <v>1192</v>
      </c>
      <c r="AL84" s="63">
        <v>778</v>
      </c>
      <c r="AM84" s="63">
        <v>41</v>
      </c>
      <c r="AN84" s="63">
        <v>48</v>
      </c>
      <c r="AO84" s="63">
        <v>310</v>
      </c>
      <c r="AP84" s="201"/>
      <c r="AQ84" s="64" t="s">
        <v>102</v>
      </c>
      <c r="AR84" s="63">
        <v>79</v>
      </c>
      <c r="AS84" s="63">
        <v>7998</v>
      </c>
      <c r="AT84" s="63">
        <v>3412</v>
      </c>
      <c r="AU84" s="63">
        <v>2022</v>
      </c>
      <c r="AV84" s="63">
        <v>283</v>
      </c>
      <c r="AW84" s="63">
        <v>741</v>
      </c>
      <c r="AX84" s="63">
        <v>1551</v>
      </c>
      <c r="AY84" s="63">
        <v>1222</v>
      </c>
      <c r="AZ84" s="63">
        <v>1236</v>
      </c>
      <c r="BA84" s="201"/>
      <c r="BB84" s="51" t="s">
        <v>102</v>
      </c>
      <c r="BC84" s="63">
        <v>5423</v>
      </c>
      <c r="BD84" s="63">
        <v>2916</v>
      </c>
      <c r="BE84" s="63">
        <v>4747</v>
      </c>
      <c r="BF84" s="63">
        <v>2588</v>
      </c>
      <c r="BG84" s="63">
        <v>2537</v>
      </c>
      <c r="BH84" s="63">
        <v>1413</v>
      </c>
      <c r="BI84" s="63">
        <v>5489</v>
      </c>
      <c r="BJ84" s="63">
        <v>2946</v>
      </c>
      <c r="BK84" s="63">
        <v>4800</v>
      </c>
      <c r="BL84" s="63">
        <v>2611</v>
      </c>
      <c r="BM84" s="63">
        <v>2528</v>
      </c>
      <c r="BN84" s="63">
        <v>1403</v>
      </c>
      <c r="BO84" s="201"/>
      <c r="BP84" s="64" t="s">
        <v>102</v>
      </c>
      <c r="BQ84" s="63">
        <v>133</v>
      </c>
      <c r="BR84" s="63">
        <v>343</v>
      </c>
      <c r="BS84" s="63">
        <v>476</v>
      </c>
      <c r="BT84" s="63">
        <v>395</v>
      </c>
      <c r="BU84" s="63">
        <v>1</v>
      </c>
      <c r="BV84" s="63">
        <v>1348</v>
      </c>
      <c r="BW84" s="63">
        <v>855</v>
      </c>
      <c r="BX84" s="63">
        <v>441</v>
      </c>
      <c r="BY84" s="63">
        <v>58</v>
      </c>
      <c r="BZ84" s="63">
        <v>38</v>
      </c>
      <c r="CA84" s="201"/>
      <c r="CB84" s="64" t="s">
        <v>102</v>
      </c>
      <c r="CC84" s="63">
        <v>41454</v>
      </c>
      <c r="CD84" s="63">
        <v>28350</v>
      </c>
      <c r="CE84" s="63">
        <v>11657</v>
      </c>
      <c r="CF84" s="63">
        <v>21610</v>
      </c>
      <c r="CG84" s="63">
        <v>19285</v>
      </c>
      <c r="CH84" s="63">
        <v>10548</v>
      </c>
      <c r="CI84" s="63">
        <v>506</v>
      </c>
      <c r="CJ84" s="63">
        <v>9677</v>
      </c>
      <c r="CK84" s="63">
        <v>344</v>
      </c>
      <c r="CL84" s="63">
        <v>1631</v>
      </c>
      <c r="CM84" s="63">
        <v>2456</v>
      </c>
      <c r="CN84" s="63">
        <v>355</v>
      </c>
      <c r="CO84" s="63">
        <v>11552</v>
      </c>
      <c r="CP84" s="135"/>
      <c r="CQ84" s="138" t="s">
        <v>181</v>
      </c>
      <c r="CR84" s="138" t="s">
        <v>4247</v>
      </c>
      <c r="CS84" s="139">
        <v>35814</v>
      </c>
      <c r="CT84" s="141">
        <v>143431</v>
      </c>
    </row>
    <row r="85" spans="1:98">
      <c r="A85" s="201" t="s">
        <v>182</v>
      </c>
      <c r="B85" s="46" t="s">
        <v>119</v>
      </c>
      <c r="C85" s="47">
        <v>12797</v>
      </c>
      <c r="D85" s="47">
        <v>6198</v>
      </c>
      <c r="E85" s="47">
        <v>8658</v>
      </c>
      <c r="F85" s="47">
        <v>4216</v>
      </c>
      <c r="G85" s="47">
        <v>7793</v>
      </c>
      <c r="H85" s="47">
        <v>3839</v>
      </c>
      <c r="I85" s="47">
        <v>6392</v>
      </c>
      <c r="J85" s="47">
        <v>3237</v>
      </c>
      <c r="K85" s="47">
        <v>5826</v>
      </c>
      <c r="L85" s="47">
        <v>3027</v>
      </c>
      <c r="M85" s="48">
        <v>41466</v>
      </c>
      <c r="N85" s="48">
        <v>20517</v>
      </c>
      <c r="O85" s="201" t="s">
        <v>182</v>
      </c>
      <c r="P85" s="46" t="s">
        <v>119</v>
      </c>
      <c r="Q85" s="47">
        <v>1839</v>
      </c>
      <c r="R85" s="47">
        <v>781</v>
      </c>
      <c r="S85" s="47">
        <v>1124</v>
      </c>
      <c r="T85" s="47">
        <v>507</v>
      </c>
      <c r="U85" s="47">
        <v>1201</v>
      </c>
      <c r="V85" s="47">
        <v>580</v>
      </c>
      <c r="W85" s="47">
        <v>881</v>
      </c>
      <c r="X85" s="47">
        <v>422</v>
      </c>
      <c r="Y85" s="47">
        <v>1009</v>
      </c>
      <c r="Z85" s="47">
        <v>561</v>
      </c>
      <c r="AA85" s="48">
        <v>6054</v>
      </c>
      <c r="AB85" s="48">
        <v>2851</v>
      </c>
      <c r="AC85" s="201" t="s">
        <v>182</v>
      </c>
      <c r="AD85" s="46" t="s">
        <v>119</v>
      </c>
      <c r="AE85" s="47">
        <v>281</v>
      </c>
      <c r="AF85" s="47">
        <v>274</v>
      </c>
      <c r="AG85" s="47">
        <v>266</v>
      </c>
      <c r="AH85" s="47">
        <v>256</v>
      </c>
      <c r="AI85" s="47">
        <v>240</v>
      </c>
      <c r="AJ85" s="48">
        <v>1317</v>
      </c>
      <c r="AK85" s="47">
        <v>947</v>
      </c>
      <c r="AL85" s="47">
        <v>617</v>
      </c>
      <c r="AM85" s="47">
        <v>0</v>
      </c>
      <c r="AN85" s="47">
        <v>43</v>
      </c>
      <c r="AO85" s="47">
        <v>247</v>
      </c>
      <c r="AP85" s="201" t="s">
        <v>182</v>
      </c>
      <c r="AQ85" s="46" t="s">
        <v>119</v>
      </c>
      <c r="AR85" s="47">
        <v>12</v>
      </c>
      <c r="AS85" s="47">
        <v>8037</v>
      </c>
      <c r="AT85" s="47">
        <v>2585</v>
      </c>
      <c r="AU85" s="47">
        <v>916</v>
      </c>
      <c r="AV85" s="47">
        <v>105</v>
      </c>
      <c r="AW85" s="47">
        <v>723</v>
      </c>
      <c r="AX85" s="47">
        <v>1109</v>
      </c>
      <c r="AY85" s="47">
        <v>947</v>
      </c>
      <c r="AZ85" s="47">
        <v>1093</v>
      </c>
      <c r="BA85" s="201" t="s">
        <v>182</v>
      </c>
      <c r="BB85" s="46" t="s">
        <v>119</v>
      </c>
      <c r="BC85" s="47">
        <v>4177</v>
      </c>
      <c r="BD85" s="47">
        <v>2194</v>
      </c>
      <c r="BE85" s="47">
        <v>3599</v>
      </c>
      <c r="BF85" s="47">
        <v>1906</v>
      </c>
      <c r="BG85" s="47">
        <v>1874</v>
      </c>
      <c r="BH85" s="47">
        <v>1009</v>
      </c>
      <c r="BI85" s="47">
        <v>4183</v>
      </c>
      <c r="BJ85" s="47">
        <v>2200</v>
      </c>
      <c r="BK85" s="47">
        <v>3605</v>
      </c>
      <c r="BL85" s="47">
        <v>1910</v>
      </c>
      <c r="BM85" s="47">
        <v>1837</v>
      </c>
      <c r="BN85" s="47">
        <v>994</v>
      </c>
      <c r="BO85" s="201" t="s">
        <v>182</v>
      </c>
      <c r="BP85" s="46" t="s">
        <v>119</v>
      </c>
      <c r="BQ85" s="49">
        <v>122</v>
      </c>
      <c r="BR85" s="49">
        <v>305</v>
      </c>
      <c r="BS85" s="49">
        <v>350</v>
      </c>
      <c r="BT85" s="49">
        <v>210</v>
      </c>
      <c r="BU85" s="49">
        <v>0</v>
      </c>
      <c r="BV85" s="50">
        <v>987</v>
      </c>
      <c r="BW85" s="49">
        <v>613</v>
      </c>
      <c r="BX85" s="49">
        <v>379</v>
      </c>
      <c r="BY85" s="50">
        <v>24</v>
      </c>
      <c r="BZ85" s="49">
        <v>11</v>
      </c>
      <c r="CA85" s="201" t="s">
        <v>182</v>
      </c>
      <c r="CB85" s="46" t="s">
        <v>119</v>
      </c>
      <c r="CC85" s="47">
        <v>32486</v>
      </c>
      <c r="CD85" s="47">
        <v>19612</v>
      </c>
      <c r="CE85" s="47">
        <v>4725</v>
      </c>
      <c r="CF85" s="47">
        <v>13332</v>
      </c>
      <c r="CG85" s="47">
        <v>16368</v>
      </c>
      <c r="CH85" s="47">
        <v>8357</v>
      </c>
      <c r="CI85" s="47">
        <v>1237</v>
      </c>
      <c r="CJ85" s="47">
        <v>7282</v>
      </c>
      <c r="CK85" s="47">
        <v>425</v>
      </c>
      <c r="CL85" s="47">
        <v>1381</v>
      </c>
      <c r="CM85" s="47">
        <v>2243</v>
      </c>
      <c r="CN85" s="47">
        <v>36</v>
      </c>
      <c r="CO85" s="47">
        <v>1160</v>
      </c>
      <c r="CP85" s="135"/>
      <c r="CQ85" s="138" t="s">
        <v>182</v>
      </c>
      <c r="CR85" s="138" t="s">
        <v>4248</v>
      </c>
      <c r="CS85" s="139">
        <v>28030</v>
      </c>
      <c r="CT85" s="141">
        <v>103824</v>
      </c>
    </row>
    <row r="86" spans="1:98">
      <c r="A86" s="201"/>
      <c r="B86" s="46" t="s">
        <v>120</v>
      </c>
      <c r="C86" s="47">
        <v>1540</v>
      </c>
      <c r="D86" s="47">
        <v>785</v>
      </c>
      <c r="E86" s="47">
        <v>974</v>
      </c>
      <c r="F86" s="47">
        <v>506</v>
      </c>
      <c r="G86" s="47">
        <v>886</v>
      </c>
      <c r="H86" s="47">
        <v>426</v>
      </c>
      <c r="I86" s="47">
        <v>691</v>
      </c>
      <c r="J86" s="47">
        <v>362</v>
      </c>
      <c r="K86" s="47">
        <v>648</v>
      </c>
      <c r="L86" s="47">
        <v>327</v>
      </c>
      <c r="M86" s="48">
        <v>4739</v>
      </c>
      <c r="N86" s="48">
        <v>2406</v>
      </c>
      <c r="O86" s="201"/>
      <c r="P86" s="46" t="s">
        <v>120</v>
      </c>
      <c r="Q86" s="47">
        <v>177</v>
      </c>
      <c r="R86" s="47">
        <v>88</v>
      </c>
      <c r="S86" s="47">
        <v>117</v>
      </c>
      <c r="T86" s="47">
        <v>53</v>
      </c>
      <c r="U86" s="47">
        <v>118</v>
      </c>
      <c r="V86" s="47">
        <v>65</v>
      </c>
      <c r="W86" s="47">
        <v>80</v>
      </c>
      <c r="X86" s="47">
        <v>41</v>
      </c>
      <c r="Y86" s="47">
        <v>86</v>
      </c>
      <c r="Z86" s="47">
        <v>36</v>
      </c>
      <c r="AA86" s="48">
        <v>578</v>
      </c>
      <c r="AB86" s="48">
        <v>283</v>
      </c>
      <c r="AC86" s="201"/>
      <c r="AD86" s="46" t="s">
        <v>120</v>
      </c>
      <c r="AE86" s="47">
        <v>35</v>
      </c>
      <c r="AF86" s="47">
        <v>31</v>
      </c>
      <c r="AG86" s="47">
        <v>31</v>
      </c>
      <c r="AH86" s="47">
        <v>28</v>
      </c>
      <c r="AI86" s="47">
        <v>28</v>
      </c>
      <c r="AJ86" s="48">
        <v>153</v>
      </c>
      <c r="AK86" s="47">
        <v>123</v>
      </c>
      <c r="AL86" s="47">
        <v>96</v>
      </c>
      <c r="AM86" s="47">
        <v>0</v>
      </c>
      <c r="AN86" s="47">
        <v>3</v>
      </c>
      <c r="AO86" s="47">
        <v>28</v>
      </c>
      <c r="AP86" s="201"/>
      <c r="AQ86" s="46" t="s">
        <v>120</v>
      </c>
      <c r="AR86" s="47">
        <v>0</v>
      </c>
      <c r="AS86" s="47">
        <v>952</v>
      </c>
      <c r="AT86" s="47">
        <v>225</v>
      </c>
      <c r="AU86" s="47">
        <v>146</v>
      </c>
      <c r="AV86" s="47">
        <v>6</v>
      </c>
      <c r="AW86" s="47">
        <v>86</v>
      </c>
      <c r="AX86" s="47">
        <v>136</v>
      </c>
      <c r="AY86" s="47">
        <v>118</v>
      </c>
      <c r="AZ86" s="47">
        <v>110</v>
      </c>
      <c r="BA86" s="201"/>
      <c r="BB86" s="46" t="s">
        <v>120</v>
      </c>
      <c r="BC86" s="47">
        <v>442</v>
      </c>
      <c r="BD86" s="47">
        <v>230</v>
      </c>
      <c r="BE86" s="47">
        <v>370</v>
      </c>
      <c r="BF86" s="47">
        <v>185</v>
      </c>
      <c r="BG86" s="47">
        <v>124</v>
      </c>
      <c r="BH86" s="47">
        <v>62</v>
      </c>
      <c r="BI86" s="47">
        <v>441</v>
      </c>
      <c r="BJ86" s="47">
        <v>230</v>
      </c>
      <c r="BK86" s="47">
        <v>369</v>
      </c>
      <c r="BL86" s="47">
        <v>185</v>
      </c>
      <c r="BM86" s="47">
        <v>140</v>
      </c>
      <c r="BN86" s="47">
        <v>78</v>
      </c>
      <c r="BO86" s="201"/>
      <c r="BP86" s="46" t="s">
        <v>120</v>
      </c>
      <c r="BQ86" s="49">
        <v>22</v>
      </c>
      <c r="BR86" s="49">
        <v>47</v>
      </c>
      <c r="BS86" s="49">
        <v>29</v>
      </c>
      <c r="BT86" s="49">
        <v>12</v>
      </c>
      <c r="BU86" s="49">
        <v>0</v>
      </c>
      <c r="BV86" s="50">
        <v>110</v>
      </c>
      <c r="BW86" s="49">
        <v>84</v>
      </c>
      <c r="BX86" s="49">
        <v>67</v>
      </c>
      <c r="BY86" s="50">
        <v>5</v>
      </c>
      <c r="BZ86" s="49">
        <v>3</v>
      </c>
      <c r="CA86" s="201"/>
      <c r="CB86" s="46" t="s">
        <v>120</v>
      </c>
      <c r="CC86" s="47">
        <v>4175</v>
      </c>
      <c r="CD86" s="47">
        <v>2403</v>
      </c>
      <c r="CE86" s="47">
        <v>1113</v>
      </c>
      <c r="CF86" s="47">
        <v>1824</v>
      </c>
      <c r="CG86" s="47">
        <v>2822</v>
      </c>
      <c r="CH86" s="47">
        <v>1424</v>
      </c>
      <c r="CI86" s="47">
        <v>44</v>
      </c>
      <c r="CJ86" s="47">
        <v>1272</v>
      </c>
      <c r="CK86" s="47">
        <v>37</v>
      </c>
      <c r="CL86" s="47">
        <v>185</v>
      </c>
      <c r="CM86" s="47">
        <v>284</v>
      </c>
      <c r="CN86" s="47">
        <v>0</v>
      </c>
      <c r="CO86" s="47">
        <v>398</v>
      </c>
      <c r="CP86" s="135"/>
      <c r="CQ86" s="138" t="s">
        <v>182</v>
      </c>
      <c r="CR86" s="138" t="s">
        <v>4249</v>
      </c>
      <c r="CS86" s="139">
        <v>3193</v>
      </c>
      <c r="CT86" s="141">
        <v>15114</v>
      </c>
    </row>
    <row r="87" spans="1:98">
      <c r="A87" s="201"/>
      <c r="B87" s="34" t="s">
        <v>102</v>
      </c>
      <c r="C87" s="35">
        <v>14337</v>
      </c>
      <c r="D87" s="63">
        <v>6983</v>
      </c>
      <c r="E87" s="63">
        <v>9632</v>
      </c>
      <c r="F87" s="63">
        <v>4722</v>
      </c>
      <c r="G87" s="63">
        <v>8679</v>
      </c>
      <c r="H87" s="63">
        <v>4265</v>
      </c>
      <c r="I87" s="63">
        <v>7083</v>
      </c>
      <c r="J87" s="63">
        <v>3599</v>
      </c>
      <c r="K87" s="63">
        <v>6474</v>
      </c>
      <c r="L87" s="63">
        <v>3354</v>
      </c>
      <c r="M87" s="63">
        <v>46205</v>
      </c>
      <c r="N87" s="63">
        <v>22923</v>
      </c>
      <c r="O87" s="201"/>
      <c r="P87" s="64" t="s">
        <v>102</v>
      </c>
      <c r="Q87" s="63">
        <v>2016</v>
      </c>
      <c r="R87" s="63">
        <v>869</v>
      </c>
      <c r="S87" s="63">
        <v>1241</v>
      </c>
      <c r="T87" s="63">
        <v>560</v>
      </c>
      <c r="U87" s="63">
        <v>1319</v>
      </c>
      <c r="V87" s="63">
        <v>645</v>
      </c>
      <c r="W87" s="63">
        <v>961</v>
      </c>
      <c r="X87" s="63">
        <v>463</v>
      </c>
      <c r="Y87" s="63">
        <v>1095</v>
      </c>
      <c r="Z87" s="63">
        <v>597</v>
      </c>
      <c r="AA87" s="63">
        <v>6632</v>
      </c>
      <c r="AB87" s="63">
        <v>3134</v>
      </c>
      <c r="AC87" s="201"/>
      <c r="AD87" s="64" t="s">
        <v>102</v>
      </c>
      <c r="AE87" s="63">
        <v>316</v>
      </c>
      <c r="AF87" s="63">
        <v>305</v>
      </c>
      <c r="AG87" s="63">
        <v>297</v>
      </c>
      <c r="AH87" s="63">
        <v>284</v>
      </c>
      <c r="AI87" s="63">
        <v>268</v>
      </c>
      <c r="AJ87" s="63">
        <v>1470</v>
      </c>
      <c r="AK87" s="63">
        <v>1070</v>
      </c>
      <c r="AL87" s="63">
        <v>713</v>
      </c>
      <c r="AM87" s="63">
        <v>0</v>
      </c>
      <c r="AN87" s="63">
        <v>46</v>
      </c>
      <c r="AO87" s="63">
        <v>275</v>
      </c>
      <c r="AP87" s="201"/>
      <c r="AQ87" s="64" t="s">
        <v>102</v>
      </c>
      <c r="AR87" s="63">
        <v>12</v>
      </c>
      <c r="AS87" s="63">
        <v>8989</v>
      </c>
      <c r="AT87" s="63">
        <v>2810</v>
      </c>
      <c r="AU87" s="63">
        <v>1062</v>
      </c>
      <c r="AV87" s="63">
        <v>111</v>
      </c>
      <c r="AW87" s="63">
        <v>809</v>
      </c>
      <c r="AX87" s="63">
        <v>1245</v>
      </c>
      <c r="AY87" s="63">
        <v>1065</v>
      </c>
      <c r="AZ87" s="63">
        <v>1203</v>
      </c>
      <c r="BA87" s="201"/>
      <c r="BB87" s="51" t="s">
        <v>102</v>
      </c>
      <c r="BC87" s="63">
        <v>4619</v>
      </c>
      <c r="BD87" s="63">
        <v>2424</v>
      </c>
      <c r="BE87" s="63">
        <v>3969</v>
      </c>
      <c r="BF87" s="63">
        <v>2091</v>
      </c>
      <c r="BG87" s="63">
        <v>1998</v>
      </c>
      <c r="BH87" s="63">
        <v>1071</v>
      </c>
      <c r="BI87" s="63">
        <v>4624</v>
      </c>
      <c r="BJ87" s="63">
        <v>2430</v>
      </c>
      <c r="BK87" s="63">
        <v>3974</v>
      </c>
      <c r="BL87" s="63">
        <v>2095</v>
      </c>
      <c r="BM87" s="63">
        <v>1977</v>
      </c>
      <c r="BN87" s="63">
        <v>1072</v>
      </c>
      <c r="BO87" s="201"/>
      <c r="BP87" s="64" t="s">
        <v>102</v>
      </c>
      <c r="BQ87" s="63">
        <v>144</v>
      </c>
      <c r="BR87" s="63">
        <v>352</v>
      </c>
      <c r="BS87" s="63">
        <v>379</v>
      </c>
      <c r="BT87" s="63">
        <v>222</v>
      </c>
      <c r="BU87" s="63">
        <v>0</v>
      </c>
      <c r="BV87" s="63">
        <v>1097</v>
      </c>
      <c r="BW87" s="63">
        <v>697</v>
      </c>
      <c r="BX87" s="63">
        <v>446</v>
      </c>
      <c r="BY87" s="63">
        <v>29</v>
      </c>
      <c r="BZ87" s="63">
        <v>14</v>
      </c>
      <c r="CA87" s="201"/>
      <c r="CB87" s="64" t="s">
        <v>102</v>
      </c>
      <c r="CC87" s="63">
        <v>36661</v>
      </c>
      <c r="CD87" s="63">
        <v>22015</v>
      </c>
      <c r="CE87" s="63">
        <v>5838</v>
      </c>
      <c r="CF87" s="63">
        <v>15156</v>
      </c>
      <c r="CG87" s="63">
        <v>19190</v>
      </c>
      <c r="CH87" s="63">
        <v>9781</v>
      </c>
      <c r="CI87" s="63">
        <v>1281</v>
      </c>
      <c r="CJ87" s="63">
        <v>8554</v>
      </c>
      <c r="CK87" s="63">
        <v>462</v>
      </c>
      <c r="CL87" s="63">
        <v>1566</v>
      </c>
      <c r="CM87" s="63">
        <v>2527</v>
      </c>
      <c r="CN87" s="63">
        <v>36</v>
      </c>
      <c r="CO87" s="63">
        <v>1558</v>
      </c>
      <c r="CP87" s="135"/>
      <c r="CQ87" s="138" t="s">
        <v>182</v>
      </c>
      <c r="CR87" s="138" t="s">
        <v>4250</v>
      </c>
      <c r="CS87" s="139">
        <v>31223</v>
      </c>
      <c r="CT87" s="141">
        <v>118938</v>
      </c>
    </row>
    <row r="88" spans="1:98">
      <c r="A88" s="201" t="s">
        <v>183</v>
      </c>
      <c r="B88" s="46" t="s">
        <v>119</v>
      </c>
      <c r="C88" s="47">
        <v>5591</v>
      </c>
      <c r="D88" s="47">
        <v>2717</v>
      </c>
      <c r="E88" s="47">
        <v>3170</v>
      </c>
      <c r="F88" s="47">
        <v>1524</v>
      </c>
      <c r="G88" s="47">
        <v>2742</v>
      </c>
      <c r="H88" s="47">
        <v>1353</v>
      </c>
      <c r="I88" s="47">
        <v>2078</v>
      </c>
      <c r="J88" s="47">
        <v>958</v>
      </c>
      <c r="K88" s="47">
        <v>1388</v>
      </c>
      <c r="L88" s="47">
        <v>674</v>
      </c>
      <c r="M88" s="48">
        <v>14969</v>
      </c>
      <c r="N88" s="48">
        <v>7226</v>
      </c>
      <c r="O88" s="201" t="s">
        <v>183</v>
      </c>
      <c r="P88" s="46" t="s">
        <v>119</v>
      </c>
      <c r="Q88" s="47">
        <v>1176</v>
      </c>
      <c r="R88" s="47">
        <v>561</v>
      </c>
      <c r="S88" s="47">
        <v>859</v>
      </c>
      <c r="T88" s="47">
        <v>408</v>
      </c>
      <c r="U88" s="47">
        <v>839</v>
      </c>
      <c r="V88" s="47">
        <v>393</v>
      </c>
      <c r="W88" s="47">
        <v>494</v>
      </c>
      <c r="X88" s="47">
        <v>250</v>
      </c>
      <c r="Y88" s="47">
        <v>236</v>
      </c>
      <c r="Z88" s="47">
        <v>107</v>
      </c>
      <c r="AA88" s="48">
        <v>3604</v>
      </c>
      <c r="AB88" s="48">
        <v>1719</v>
      </c>
      <c r="AC88" s="201" t="s">
        <v>183</v>
      </c>
      <c r="AD88" s="46" t="s">
        <v>119</v>
      </c>
      <c r="AE88" s="47">
        <v>138</v>
      </c>
      <c r="AF88" s="47">
        <v>125</v>
      </c>
      <c r="AG88" s="47">
        <v>120</v>
      </c>
      <c r="AH88" s="47">
        <v>114</v>
      </c>
      <c r="AI88" s="47">
        <v>106</v>
      </c>
      <c r="AJ88" s="48">
        <v>603</v>
      </c>
      <c r="AK88" s="47">
        <v>288</v>
      </c>
      <c r="AL88" s="47">
        <v>39</v>
      </c>
      <c r="AM88" s="47">
        <v>0</v>
      </c>
      <c r="AN88" s="47">
        <v>77</v>
      </c>
      <c r="AO88" s="47">
        <v>117</v>
      </c>
      <c r="AP88" s="201" t="s">
        <v>183</v>
      </c>
      <c r="AQ88" s="46" t="s">
        <v>119</v>
      </c>
      <c r="AR88" s="47">
        <v>8</v>
      </c>
      <c r="AS88" s="47">
        <v>2221</v>
      </c>
      <c r="AT88" s="47">
        <v>820</v>
      </c>
      <c r="AU88" s="47">
        <v>339</v>
      </c>
      <c r="AV88" s="47">
        <v>64</v>
      </c>
      <c r="AW88" s="47">
        <v>178</v>
      </c>
      <c r="AX88" s="47">
        <v>454</v>
      </c>
      <c r="AY88" s="47">
        <v>309</v>
      </c>
      <c r="AZ88" s="47">
        <v>343</v>
      </c>
      <c r="BA88" s="201" t="s">
        <v>183</v>
      </c>
      <c r="BB88" s="46" t="s">
        <v>119</v>
      </c>
      <c r="BC88" s="47">
        <v>1120</v>
      </c>
      <c r="BD88" s="47">
        <v>524</v>
      </c>
      <c r="BE88" s="47">
        <v>1022</v>
      </c>
      <c r="BF88" s="47">
        <v>481</v>
      </c>
      <c r="BG88" s="47">
        <v>664</v>
      </c>
      <c r="BH88" s="47">
        <v>304</v>
      </c>
      <c r="BI88" s="47">
        <v>1115</v>
      </c>
      <c r="BJ88" s="47">
        <v>524</v>
      </c>
      <c r="BK88" s="47">
        <v>1018</v>
      </c>
      <c r="BL88" s="47">
        <v>481</v>
      </c>
      <c r="BM88" s="47">
        <v>655</v>
      </c>
      <c r="BN88" s="47">
        <v>302</v>
      </c>
      <c r="BO88" s="201" t="s">
        <v>183</v>
      </c>
      <c r="BP88" s="46" t="s">
        <v>119</v>
      </c>
      <c r="BQ88" s="49">
        <v>24</v>
      </c>
      <c r="BR88" s="49">
        <v>159</v>
      </c>
      <c r="BS88" s="49">
        <v>37</v>
      </c>
      <c r="BT88" s="49">
        <v>219</v>
      </c>
      <c r="BU88" s="49">
        <v>0</v>
      </c>
      <c r="BV88" s="50">
        <v>439</v>
      </c>
      <c r="BW88" s="49">
        <v>173</v>
      </c>
      <c r="BX88" s="49">
        <v>47</v>
      </c>
      <c r="BY88" s="50">
        <v>8</v>
      </c>
      <c r="BZ88" s="49">
        <v>4</v>
      </c>
      <c r="CA88" s="201" t="s">
        <v>183</v>
      </c>
      <c r="CB88" s="46" t="s">
        <v>119</v>
      </c>
      <c r="CC88" s="47">
        <v>17200</v>
      </c>
      <c r="CD88" s="47">
        <v>10433</v>
      </c>
      <c r="CE88" s="47">
        <v>3666</v>
      </c>
      <c r="CF88" s="47">
        <v>5714</v>
      </c>
      <c r="CG88" s="47">
        <v>7311</v>
      </c>
      <c r="CH88" s="47">
        <v>4175</v>
      </c>
      <c r="CI88" s="47">
        <v>171</v>
      </c>
      <c r="CJ88" s="47">
        <v>3986</v>
      </c>
      <c r="CK88" s="47">
        <v>157</v>
      </c>
      <c r="CL88" s="47">
        <v>713</v>
      </c>
      <c r="CM88" s="47">
        <v>1271</v>
      </c>
      <c r="CN88" s="47">
        <v>96</v>
      </c>
      <c r="CO88" s="47">
        <v>7131</v>
      </c>
      <c r="CP88" s="135"/>
      <c r="CQ88" s="138" t="s">
        <v>183</v>
      </c>
      <c r="CR88" s="138" t="s">
        <v>4251</v>
      </c>
      <c r="CS88" s="139">
        <v>8586</v>
      </c>
      <c r="CT88" s="141">
        <v>52813</v>
      </c>
    </row>
    <row r="89" spans="1:98">
      <c r="A89" s="201"/>
      <c r="B89" s="46" t="s">
        <v>120</v>
      </c>
      <c r="C89" s="47">
        <v>1880</v>
      </c>
      <c r="D89" s="47">
        <v>856</v>
      </c>
      <c r="E89" s="47">
        <v>1176</v>
      </c>
      <c r="F89" s="47">
        <v>588</v>
      </c>
      <c r="G89" s="47">
        <v>1113</v>
      </c>
      <c r="H89" s="47">
        <v>539</v>
      </c>
      <c r="I89" s="47">
        <v>935</v>
      </c>
      <c r="J89" s="47">
        <v>449</v>
      </c>
      <c r="K89" s="47">
        <v>738</v>
      </c>
      <c r="L89" s="47">
        <v>403</v>
      </c>
      <c r="M89" s="48">
        <v>5842</v>
      </c>
      <c r="N89" s="48">
        <v>2835</v>
      </c>
      <c r="O89" s="201"/>
      <c r="P89" s="46" t="s">
        <v>120</v>
      </c>
      <c r="Q89" s="47">
        <v>443</v>
      </c>
      <c r="R89" s="47">
        <v>192</v>
      </c>
      <c r="S89" s="47">
        <v>308</v>
      </c>
      <c r="T89" s="47">
        <v>157</v>
      </c>
      <c r="U89" s="47">
        <v>246</v>
      </c>
      <c r="V89" s="47">
        <v>111</v>
      </c>
      <c r="W89" s="47">
        <v>262</v>
      </c>
      <c r="X89" s="47">
        <v>119</v>
      </c>
      <c r="Y89" s="47">
        <v>162</v>
      </c>
      <c r="Z89" s="47">
        <v>94</v>
      </c>
      <c r="AA89" s="48">
        <v>1421</v>
      </c>
      <c r="AB89" s="48">
        <v>673</v>
      </c>
      <c r="AC89" s="201"/>
      <c r="AD89" s="46" t="s">
        <v>120</v>
      </c>
      <c r="AE89" s="47">
        <v>51</v>
      </c>
      <c r="AF89" s="47">
        <v>45</v>
      </c>
      <c r="AG89" s="47">
        <v>44</v>
      </c>
      <c r="AH89" s="47">
        <v>42</v>
      </c>
      <c r="AI89" s="47">
        <v>36</v>
      </c>
      <c r="AJ89" s="48">
        <v>218</v>
      </c>
      <c r="AK89" s="47">
        <v>125</v>
      </c>
      <c r="AL89" s="47">
        <v>6</v>
      </c>
      <c r="AM89" s="47">
        <v>10</v>
      </c>
      <c r="AN89" s="47">
        <v>23</v>
      </c>
      <c r="AO89" s="47">
        <v>35</v>
      </c>
      <c r="AP89" s="201"/>
      <c r="AQ89" s="46" t="s">
        <v>120</v>
      </c>
      <c r="AR89" s="47">
        <v>20</v>
      </c>
      <c r="AS89" s="47">
        <v>1165</v>
      </c>
      <c r="AT89" s="47">
        <v>343</v>
      </c>
      <c r="AU89" s="47">
        <v>55</v>
      </c>
      <c r="AV89" s="47">
        <v>29</v>
      </c>
      <c r="AW89" s="47">
        <v>52</v>
      </c>
      <c r="AX89" s="47">
        <v>165</v>
      </c>
      <c r="AY89" s="47">
        <v>123</v>
      </c>
      <c r="AZ89" s="47">
        <v>123</v>
      </c>
      <c r="BA89" s="201"/>
      <c r="BB89" s="46" t="s">
        <v>120</v>
      </c>
      <c r="BC89" s="47">
        <v>579</v>
      </c>
      <c r="BD89" s="47">
        <v>304</v>
      </c>
      <c r="BE89" s="47">
        <v>529</v>
      </c>
      <c r="BF89" s="47">
        <v>279</v>
      </c>
      <c r="BG89" s="47">
        <v>272</v>
      </c>
      <c r="BH89" s="47">
        <v>134</v>
      </c>
      <c r="BI89" s="47">
        <v>573</v>
      </c>
      <c r="BJ89" s="47">
        <v>301</v>
      </c>
      <c r="BK89" s="47">
        <v>524</v>
      </c>
      <c r="BL89" s="47">
        <v>276</v>
      </c>
      <c r="BM89" s="47">
        <v>247</v>
      </c>
      <c r="BN89" s="47">
        <v>124</v>
      </c>
      <c r="BO89" s="201"/>
      <c r="BP89" s="46" t="s">
        <v>120</v>
      </c>
      <c r="BQ89" s="49">
        <v>21</v>
      </c>
      <c r="BR89" s="49">
        <v>71</v>
      </c>
      <c r="BS89" s="49">
        <v>13</v>
      </c>
      <c r="BT89" s="49">
        <v>71</v>
      </c>
      <c r="BU89" s="49">
        <v>0</v>
      </c>
      <c r="BV89" s="50">
        <v>176</v>
      </c>
      <c r="BW89" s="49">
        <v>108</v>
      </c>
      <c r="BX89" s="49">
        <v>42</v>
      </c>
      <c r="BY89" s="50">
        <v>11</v>
      </c>
      <c r="BZ89" s="49">
        <v>7</v>
      </c>
      <c r="CA89" s="201"/>
      <c r="CB89" s="46" t="s">
        <v>120</v>
      </c>
      <c r="CC89" s="47">
        <v>6472</v>
      </c>
      <c r="CD89" s="47">
        <v>3069</v>
      </c>
      <c r="CE89" s="47">
        <v>1681</v>
      </c>
      <c r="CF89" s="47">
        <v>2515</v>
      </c>
      <c r="CG89" s="47">
        <v>2545</v>
      </c>
      <c r="CH89" s="47">
        <v>1229</v>
      </c>
      <c r="CI89" s="47">
        <v>413</v>
      </c>
      <c r="CJ89" s="47">
        <v>1006</v>
      </c>
      <c r="CK89" s="47">
        <v>62</v>
      </c>
      <c r="CL89" s="47">
        <v>264</v>
      </c>
      <c r="CM89" s="47">
        <v>339</v>
      </c>
      <c r="CN89" s="47">
        <v>1</v>
      </c>
      <c r="CO89" s="47">
        <v>5004</v>
      </c>
      <c r="CP89" s="135"/>
      <c r="CQ89" s="138" t="s">
        <v>183</v>
      </c>
      <c r="CR89" s="138" t="s">
        <v>4252</v>
      </c>
      <c r="CS89" s="139">
        <v>3744</v>
      </c>
      <c r="CT89" s="141">
        <v>18992</v>
      </c>
    </row>
    <row r="90" spans="1:98">
      <c r="A90" s="201"/>
      <c r="B90" s="34" t="s">
        <v>102</v>
      </c>
      <c r="C90" s="35">
        <v>7471</v>
      </c>
      <c r="D90" s="63">
        <v>3573</v>
      </c>
      <c r="E90" s="63">
        <v>4346</v>
      </c>
      <c r="F90" s="63">
        <v>2112</v>
      </c>
      <c r="G90" s="63">
        <v>3855</v>
      </c>
      <c r="H90" s="63">
        <v>1892</v>
      </c>
      <c r="I90" s="63">
        <v>3013</v>
      </c>
      <c r="J90" s="63">
        <v>1407</v>
      </c>
      <c r="K90" s="63">
        <v>2126</v>
      </c>
      <c r="L90" s="63">
        <v>1077</v>
      </c>
      <c r="M90" s="63">
        <v>20811</v>
      </c>
      <c r="N90" s="63">
        <v>10061</v>
      </c>
      <c r="O90" s="201"/>
      <c r="P90" s="64" t="s">
        <v>102</v>
      </c>
      <c r="Q90" s="63">
        <v>1619</v>
      </c>
      <c r="R90" s="63">
        <v>753</v>
      </c>
      <c r="S90" s="63">
        <v>1167</v>
      </c>
      <c r="T90" s="63">
        <v>565</v>
      </c>
      <c r="U90" s="63">
        <v>1085</v>
      </c>
      <c r="V90" s="63">
        <v>504</v>
      </c>
      <c r="W90" s="63">
        <v>756</v>
      </c>
      <c r="X90" s="63">
        <v>369</v>
      </c>
      <c r="Y90" s="63">
        <v>398</v>
      </c>
      <c r="Z90" s="63">
        <v>201</v>
      </c>
      <c r="AA90" s="63">
        <v>5025</v>
      </c>
      <c r="AB90" s="63">
        <v>2392</v>
      </c>
      <c r="AC90" s="201"/>
      <c r="AD90" s="64" t="s">
        <v>102</v>
      </c>
      <c r="AE90" s="63">
        <v>189</v>
      </c>
      <c r="AF90" s="63">
        <v>170</v>
      </c>
      <c r="AG90" s="63">
        <v>164</v>
      </c>
      <c r="AH90" s="63">
        <v>156</v>
      </c>
      <c r="AI90" s="63">
        <v>142</v>
      </c>
      <c r="AJ90" s="63">
        <v>821</v>
      </c>
      <c r="AK90" s="63">
        <v>413</v>
      </c>
      <c r="AL90" s="63">
        <v>45</v>
      </c>
      <c r="AM90" s="63">
        <v>10</v>
      </c>
      <c r="AN90" s="63">
        <v>100</v>
      </c>
      <c r="AO90" s="63">
        <v>152</v>
      </c>
      <c r="AP90" s="201"/>
      <c r="AQ90" s="64" t="s">
        <v>102</v>
      </c>
      <c r="AR90" s="63">
        <v>28</v>
      </c>
      <c r="AS90" s="63">
        <v>3386</v>
      </c>
      <c r="AT90" s="63">
        <v>1163</v>
      </c>
      <c r="AU90" s="63">
        <v>394</v>
      </c>
      <c r="AV90" s="63">
        <v>93</v>
      </c>
      <c r="AW90" s="63">
        <v>230</v>
      </c>
      <c r="AX90" s="63">
        <v>619</v>
      </c>
      <c r="AY90" s="63">
        <v>432</v>
      </c>
      <c r="AZ90" s="63">
        <v>466</v>
      </c>
      <c r="BA90" s="201"/>
      <c r="BB90" s="51" t="s">
        <v>102</v>
      </c>
      <c r="BC90" s="63">
        <v>1699</v>
      </c>
      <c r="BD90" s="63">
        <v>828</v>
      </c>
      <c r="BE90" s="63">
        <v>1551</v>
      </c>
      <c r="BF90" s="63">
        <v>760</v>
      </c>
      <c r="BG90" s="63">
        <v>936</v>
      </c>
      <c r="BH90" s="63">
        <v>438</v>
      </c>
      <c r="BI90" s="63">
        <v>1688</v>
      </c>
      <c r="BJ90" s="63">
        <v>825</v>
      </c>
      <c r="BK90" s="63">
        <v>1542</v>
      </c>
      <c r="BL90" s="63">
        <v>757</v>
      </c>
      <c r="BM90" s="63">
        <v>902</v>
      </c>
      <c r="BN90" s="63">
        <v>426</v>
      </c>
      <c r="BO90" s="201"/>
      <c r="BP90" s="64" t="s">
        <v>102</v>
      </c>
      <c r="BQ90" s="63">
        <v>45</v>
      </c>
      <c r="BR90" s="63">
        <v>230</v>
      </c>
      <c r="BS90" s="63">
        <v>50</v>
      </c>
      <c r="BT90" s="63">
        <v>290</v>
      </c>
      <c r="BU90" s="63">
        <v>0</v>
      </c>
      <c r="BV90" s="63">
        <v>615</v>
      </c>
      <c r="BW90" s="63">
        <v>281</v>
      </c>
      <c r="BX90" s="63">
        <v>89</v>
      </c>
      <c r="BY90" s="63">
        <v>19</v>
      </c>
      <c r="BZ90" s="63">
        <v>11</v>
      </c>
      <c r="CA90" s="201"/>
      <c r="CB90" s="64" t="s">
        <v>102</v>
      </c>
      <c r="CC90" s="63">
        <v>23672</v>
      </c>
      <c r="CD90" s="63">
        <v>13502</v>
      </c>
      <c r="CE90" s="63">
        <v>5347</v>
      </c>
      <c r="CF90" s="63">
        <v>8229</v>
      </c>
      <c r="CG90" s="63">
        <v>9856</v>
      </c>
      <c r="CH90" s="63">
        <v>5404</v>
      </c>
      <c r="CI90" s="63">
        <v>584</v>
      </c>
      <c r="CJ90" s="63">
        <v>4992</v>
      </c>
      <c r="CK90" s="63">
        <v>219</v>
      </c>
      <c r="CL90" s="63">
        <v>977</v>
      </c>
      <c r="CM90" s="63">
        <v>1610</v>
      </c>
      <c r="CN90" s="63">
        <v>97</v>
      </c>
      <c r="CO90" s="63">
        <v>12135</v>
      </c>
      <c r="CP90" s="135"/>
      <c r="CQ90" s="138" t="s">
        <v>183</v>
      </c>
      <c r="CR90" s="138" t="s">
        <v>4253</v>
      </c>
      <c r="CS90" s="139">
        <v>12330</v>
      </c>
      <c r="CT90" s="141">
        <v>71805</v>
      </c>
    </row>
    <row r="91" spans="1:98">
      <c r="A91" s="201" t="s">
        <v>184</v>
      </c>
      <c r="B91" s="46" t="s">
        <v>119</v>
      </c>
      <c r="C91" s="47">
        <v>12154</v>
      </c>
      <c r="D91" s="47">
        <v>5976</v>
      </c>
      <c r="E91" s="47">
        <v>6102</v>
      </c>
      <c r="F91" s="47">
        <v>3068</v>
      </c>
      <c r="G91" s="47">
        <v>4379</v>
      </c>
      <c r="H91" s="47">
        <v>2187</v>
      </c>
      <c r="I91" s="47">
        <v>3031</v>
      </c>
      <c r="J91" s="47">
        <v>1512</v>
      </c>
      <c r="K91" s="47">
        <v>2501</v>
      </c>
      <c r="L91" s="47">
        <v>1215</v>
      </c>
      <c r="M91" s="48">
        <v>28167</v>
      </c>
      <c r="N91" s="48">
        <v>13958</v>
      </c>
      <c r="O91" s="201" t="s">
        <v>184</v>
      </c>
      <c r="P91" s="46" t="s">
        <v>119</v>
      </c>
      <c r="Q91" s="47">
        <v>3037</v>
      </c>
      <c r="R91" s="47">
        <v>1442</v>
      </c>
      <c r="S91" s="47">
        <v>1658</v>
      </c>
      <c r="T91" s="47">
        <v>800</v>
      </c>
      <c r="U91" s="47">
        <v>1131</v>
      </c>
      <c r="V91" s="47">
        <v>568</v>
      </c>
      <c r="W91" s="47">
        <v>709</v>
      </c>
      <c r="X91" s="47">
        <v>342</v>
      </c>
      <c r="Y91" s="47">
        <v>519</v>
      </c>
      <c r="Z91" s="47">
        <v>242</v>
      </c>
      <c r="AA91" s="48">
        <v>7054</v>
      </c>
      <c r="AB91" s="48">
        <v>3394</v>
      </c>
      <c r="AC91" s="201" t="s">
        <v>184</v>
      </c>
      <c r="AD91" s="46" t="s">
        <v>119</v>
      </c>
      <c r="AE91" s="47">
        <v>218</v>
      </c>
      <c r="AF91" s="47">
        <v>189</v>
      </c>
      <c r="AG91" s="47">
        <v>185</v>
      </c>
      <c r="AH91" s="47">
        <v>168</v>
      </c>
      <c r="AI91" s="47">
        <v>160</v>
      </c>
      <c r="AJ91" s="48">
        <v>920</v>
      </c>
      <c r="AK91" s="47">
        <v>735</v>
      </c>
      <c r="AL91" s="47">
        <v>214</v>
      </c>
      <c r="AM91" s="47">
        <v>19</v>
      </c>
      <c r="AN91" s="47">
        <v>30</v>
      </c>
      <c r="AO91" s="47">
        <v>185</v>
      </c>
      <c r="AP91" s="201" t="s">
        <v>184</v>
      </c>
      <c r="AQ91" s="46" t="s">
        <v>119</v>
      </c>
      <c r="AR91" s="47">
        <v>17</v>
      </c>
      <c r="AS91" s="47">
        <v>4843</v>
      </c>
      <c r="AT91" s="47">
        <v>1490</v>
      </c>
      <c r="AU91" s="47">
        <v>749</v>
      </c>
      <c r="AV91" s="47">
        <v>98</v>
      </c>
      <c r="AW91" s="47">
        <v>336</v>
      </c>
      <c r="AX91" s="47">
        <v>962</v>
      </c>
      <c r="AY91" s="47">
        <v>634</v>
      </c>
      <c r="AZ91" s="47">
        <v>563</v>
      </c>
      <c r="BA91" s="201" t="s">
        <v>184</v>
      </c>
      <c r="BB91" s="46" t="s">
        <v>119</v>
      </c>
      <c r="BC91" s="47">
        <v>1987</v>
      </c>
      <c r="BD91" s="47">
        <v>943</v>
      </c>
      <c r="BE91" s="47">
        <v>1760</v>
      </c>
      <c r="BF91" s="47">
        <v>837</v>
      </c>
      <c r="BG91" s="47">
        <v>786</v>
      </c>
      <c r="BH91" s="47">
        <v>371</v>
      </c>
      <c r="BI91" s="47">
        <v>1987</v>
      </c>
      <c r="BJ91" s="47">
        <v>943</v>
      </c>
      <c r="BK91" s="47">
        <v>1760</v>
      </c>
      <c r="BL91" s="47">
        <v>837</v>
      </c>
      <c r="BM91" s="47">
        <v>783</v>
      </c>
      <c r="BN91" s="47">
        <v>367</v>
      </c>
      <c r="BO91" s="201" t="s">
        <v>184</v>
      </c>
      <c r="BP91" s="46" t="s">
        <v>119</v>
      </c>
      <c r="BQ91" s="49">
        <v>43</v>
      </c>
      <c r="BR91" s="49">
        <v>255</v>
      </c>
      <c r="BS91" s="49">
        <v>137</v>
      </c>
      <c r="BT91" s="49">
        <v>274</v>
      </c>
      <c r="BU91" s="49">
        <v>0</v>
      </c>
      <c r="BV91" s="50">
        <v>709</v>
      </c>
      <c r="BW91" s="49">
        <v>320</v>
      </c>
      <c r="BX91" s="49">
        <v>91</v>
      </c>
      <c r="BY91" s="50">
        <v>4</v>
      </c>
      <c r="BZ91" s="49">
        <v>2</v>
      </c>
      <c r="CA91" s="201" t="s">
        <v>184</v>
      </c>
      <c r="CB91" s="46" t="s">
        <v>119</v>
      </c>
      <c r="CC91" s="47">
        <v>25979</v>
      </c>
      <c r="CD91" s="47">
        <v>19301</v>
      </c>
      <c r="CE91" s="47">
        <v>7428</v>
      </c>
      <c r="CF91" s="47">
        <v>10407</v>
      </c>
      <c r="CG91" s="47">
        <v>19354</v>
      </c>
      <c r="CH91" s="47">
        <v>13293</v>
      </c>
      <c r="CI91" s="47">
        <v>857</v>
      </c>
      <c r="CJ91" s="47">
        <v>11797</v>
      </c>
      <c r="CK91" s="47">
        <v>375</v>
      </c>
      <c r="CL91" s="47">
        <v>1162</v>
      </c>
      <c r="CM91" s="47">
        <v>2128</v>
      </c>
      <c r="CN91" s="47">
        <v>61</v>
      </c>
      <c r="CO91" s="47">
        <v>6473</v>
      </c>
      <c r="CP91" s="135"/>
      <c r="CQ91" s="138" t="s">
        <v>184</v>
      </c>
      <c r="CR91" s="138" t="s">
        <v>4254</v>
      </c>
      <c r="CS91" s="139">
        <v>17659</v>
      </c>
      <c r="CT91" s="141">
        <v>108791</v>
      </c>
    </row>
    <row r="92" spans="1:98">
      <c r="A92" s="201"/>
      <c r="B92" s="46" t="s">
        <v>120</v>
      </c>
      <c r="C92" s="47">
        <v>0</v>
      </c>
      <c r="D92" s="47">
        <v>0</v>
      </c>
      <c r="E92" s="47">
        <v>0</v>
      </c>
      <c r="F92" s="47">
        <v>0</v>
      </c>
      <c r="G92" s="47">
        <v>0</v>
      </c>
      <c r="H92" s="47">
        <v>0</v>
      </c>
      <c r="I92" s="47">
        <v>0</v>
      </c>
      <c r="J92" s="47">
        <v>0</v>
      </c>
      <c r="K92" s="47">
        <v>0</v>
      </c>
      <c r="L92" s="47">
        <v>0</v>
      </c>
      <c r="M92" s="48">
        <v>0</v>
      </c>
      <c r="N92" s="48">
        <v>0</v>
      </c>
      <c r="O92" s="201"/>
      <c r="P92" s="46" t="s">
        <v>120</v>
      </c>
      <c r="Q92" s="47">
        <v>0</v>
      </c>
      <c r="R92" s="47">
        <v>0</v>
      </c>
      <c r="S92" s="47">
        <v>0</v>
      </c>
      <c r="T92" s="47">
        <v>0</v>
      </c>
      <c r="U92" s="47">
        <v>0</v>
      </c>
      <c r="V92" s="47">
        <v>0</v>
      </c>
      <c r="W92" s="47">
        <v>0</v>
      </c>
      <c r="X92" s="47">
        <v>0</v>
      </c>
      <c r="Y92" s="47">
        <v>0</v>
      </c>
      <c r="Z92" s="47">
        <v>0</v>
      </c>
      <c r="AA92" s="48">
        <v>0</v>
      </c>
      <c r="AB92" s="48">
        <v>0</v>
      </c>
      <c r="AC92" s="201"/>
      <c r="AD92" s="46" t="s">
        <v>120</v>
      </c>
      <c r="AE92" s="47">
        <v>0</v>
      </c>
      <c r="AF92" s="47">
        <v>0</v>
      </c>
      <c r="AG92" s="47">
        <v>0</v>
      </c>
      <c r="AH92" s="47">
        <v>0</v>
      </c>
      <c r="AI92" s="47">
        <v>0</v>
      </c>
      <c r="AJ92" s="48">
        <v>0</v>
      </c>
      <c r="AK92" s="47">
        <v>0</v>
      </c>
      <c r="AL92" s="47">
        <v>0</v>
      </c>
      <c r="AM92" s="47">
        <v>0</v>
      </c>
      <c r="AN92" s="47">
        <v>0</v>
      </c>
      <c r="AO92" s="47">
        <v>0</v>
      </c>
      <c r="AP92" s="201"/>
      <c r="AQ92" s="46" t="s">
        <v>120</v>
      </c>
      <c r="AR92" s="47">
        <v>0</v>
      </c>
      <c r="AS92" s="47">
        <v>0</v>
      </c>
      <c r="AT92" s="47">
        <v>0</v>
      </c>
      <c r="AU92" s="47">
        <v>0</v>
      </c>
      <c r="AV92" s="47">
        <v>0</v>
      </c>
      <c r="AW92" s="47">
        <v>0</v>
      </c>
      <c r="AX92" s="47">
        <v>0</v>
      </c>
      <c r="AY92" s="47">
        <v>0</v>
      </c>
      <c r="AZ92" s="47">
        <v>0</v>
      </c>
      <c r="BA92" s="201"/>
      <c r="BB92" s="46" t="s">
        <v>120</v>
      </c>
      <c r="BC92" s="47">
        <v>0</v>
      </c>
      <c r="BD92" s="47">
        <v>0</v>
      </c>
      <c r="BE92" s="47">
        <v>0</v>
      </c>
      <c r="BF92" s="47">
        <v>0</v>
      </c>
      <c r="BG92" s="47">
        <v>0</v>
      </c>
      <c r="BH92" s="47">
        <v>0</v>
      </c>
      <c r="BI92" s="47">
        <v>0</v>
      </c>
      <c r="BJ92" s="47">
        <v>0</v>
      </c>
      <c r="BK92" s="47">
        <v>0</v>
      </c>
      <c r="BL92" s="47">
        <v>0</v>
      </c>
      <c r="BM92" s="47">
        <v>0</v>
      </c>
      <c r="BN92" s="47">
        <v>0</v>
      </c>
      <c r="BO92" s="201"/>
      <c r="BP92" s="46" t="s">
        <v>120</v>
      </c>
      <c r="BQ92" s="49">
        <v>0</v>
      </c>
      <c r="BR92" s="49">
        <v>0</v>
      </c>
      <c r="BS92" s="49">
        <v>0</v>
      </c>
      <c r="BT92" s="49">
        <v>0</v>
      </c>
      <c r="BU92" s="49">
        <v>0</v>
      </c>
      <c r="BV92" s="50">
        <v>0</v>
      </c>
      <c r="BW92" s="49">
        <v>0</v>
      </c>
      <c r="BX92" s="49">
        <v>0</v>
      </c>
      <c r="BY92" s="50">
        <v>0</v>
      </c>
      <c r="BZ92" s="49">
        <v>0</v>
      </c>
      <c r="CA92" s="201"/>
      <c r="CB92" s="46" t="s">
        <v>120</v>
      </c>
      <c r="CC92" s="47">
        <v>0</v>
      </c>
      <c r="CD92" s="47">
        <v>0</v>
      </c>
      <c r="CE92" s="47">
        <v>0</v>
      </c>
      <c r="CF92" s="47">
        <v>0</v>
      </c>
      <c r="CG92" s="47">
        <v>0</v>
      </c>
      <c r="CH92" s="47">
        <v>0</v>
      </c>
      <c r="CI92" s="47">
        <v>0</v>
      </c>
      <c r="CJ92" s="47">
        <v>0</v>
      </c>
      <c r="CK92" s="47">
        <v>0</v>
      </c>
      <c r="CL92" s="47">
        <v>0</v>
      </c>
      <c r="CM92" s="47">
        <v>0</v>
      </c>
      <c r="CN92" s="47">
        <v>0</v>
      </c>
      <c r="CO92" s="47">
        <v>0</v>
      </c>
      <c r="CP92" s="135"/>
      <c r="CQ92" s="138" t="s">
        <v>184</v>
      </c>
      <c r="CR92" s="138" t="s">
        <v>4255</v>
      </c>
      <c r="CS92" s="139">
        <v>0</v>
      </c>
      <c r="CT92" s="141">
        <v>0</v>
      </c>
    </row>
    <row r="93" spans="1:98">
      <c r="A93" s="201"/>
      <c r="B93" s="34" t="s">
        <v>102</v>
      </c>
      <c r="C93" s="35">
        <v>12154</v>
      </c>
      <c r="D93" s="63">
        <v>5976</v>
      </c>
      <c r="E93" s="63">
        <v>6102</v>
      </c>
      <c r="F93" s="63">
        <v>3068</v>
      </c>
      <c r="G93" s="63">
        <v>4379</v>
      </c>
      <c r="H93" s="63">
        <v>2187</v>
      </c>
      <c r="I93" s="63">
        <v>3031</v>
      </c>
      <c r="J93" s="63">
        <v>1512</v>
      </c>
      <c r="K93" s="63">
        <v>2501</v>
      </c>
      <c r="L93" s="63">
        <v>1215</v>
      </c>
      <c r="M93" s="63">
        <v>28167</v>
      </c>
      <c r="N93" s="63">
        <v>13958</v>
      </c>
      <c r="O93" s="201"/>
      <c r="P93" s="64" t="s">
        <v>102</v>
      </c>
      <c r="Q93" s="63">
        <v>3037</v>
      </c>
      <c r="R93" s="63">
        <v>1442</v>
      </c>
      <c r="S93" s="63">
        <v>1658</v>
      </c>
      <c r="T93" s="63">
        <v>800</v>
      </c>
      <c r="U93" s="63">
        <v>1131</v>
      </c>
      <c r="V93" s="63">
        <v>568</v>
      </c>
      <c r="W93" s="63">
        <v>709</v>
      </c>
      <c r="X93" s="63">
        <v>342</v>
      </c>
      <c r="Y93" s="63">
        <v>519</v>
      </c>
      <c r="Z93" s="63">
        <v>242</v>
      </c>
      <c r="AA93" s="63">
        <v>7054</v>
      </c>
      <c r="AB93" s="63">
        <v>3394</v>
      </c>
      <c r="AC93" s="201"/>
      <c r="AD93" s="64" t="s">
        <v>102</v>
      </c>
      <c r="AE93" s="63">
        <v>218</v>
      </c>
      <c r="AF93" s="63">
        <v>189</v>
      </c>
      <c r="AG93" s="63">
        <v>185</v>
      </c>
      <c r="AH93" s="63">
        <v>168</v>
      </c>
      <c r="AI93" s="63">
        <v>160</v>
      </c>
      <c r="AJ93" s="63">
        <v>920</v>
      </c>
      <c r="AK93" s="63">
        <v>735</v>
      </c>
      <c r="AL93" s="63">
        <v>214</v>
      </c>
      <c r="AM93" s="63">
        <v>19</v>
      </c>
      <c r="AN93" s="63">
        <v>30</v>
      </c>
      <c r="AO93" s="63">
        <v>185</v>
      </c>
      <c r="AP93" s="201"/>
      <c r="AQ93" s="64" t="s">
        <v>102</v>
      </c>
      <c r="AR93" s="63">
        <v>17</v>
      </c>
      <c r="AS93" s="63">
        <v>4843</v>
      </c>
      <c r="AT93" s="63">
        <v>1490</v>
      </c>
      <c r="AU93" s="63">
        <v>749</v>
      </c>
      <c r="AV93" s="63">
        <v>98</v>
      </c>
      <c r="AW93" s="63">
        <v>336</v>
      </c>
      <c r="AX93" s="63">
        <v>962</v>
      </c>
      <c r="AY93" s="63">
        <v>634</v>
      </c>
      <c r="AZ93" s="63">
        <v>563</v>
      </c>
      <c r="BA93" s="201"/>
      <c r="BB93" s="51" t="s">
        <v>102</v>
      </c>
      <c r="BC93" s="63">
        <v>1987</v>
      </c>
      <c r="BD93" s="63">
        <v>943</v>
      </c>
      <c r="BE93" s="63">
        <v>1760</v>
      </c>
      <c r="BF93" s="63">
        <v>837</v>
      </c>
      <c r="BG93" s="63">
        <v>786</v>
      </c>
      <c r="BH93" s="63">
        <v>371</v>
      </c>
      <c r="BI93" s="63">
        <v>1987</v>
      </c>
      <c r="BJ93" s="63">
        <v>943</v>
      </c>
      <c r="BK93" s="63">
        <v>1760</v>
      </c>
      <c r="BL93" s="63">
        <v>837</v>
      </c>
      <c r="BM93" s="63">
        <v>783</v>
      </c>
      <c r="BN93" s="63">
        <v>367</v>
      </c>
      <c r="BO93" s="201"/>
      <c r="BP93" s="64" t="s">
        <v>102</v>
      </c>
      <c r="BQ93" s="63">
        <v>43</v>
      </c>
      <c r="BR93" s="63">
        <v>255</v>
      </c>
      <c r="BS93" s="63">
        <v>137</v>
      </c>
      <c r="BT93" s="63">
        <v>274</v>
      </c>
      <c r="BU93" s="63">
        <v>0</v>
      </c>
      <c r="BV93" s="63">
        <v>709</v>
      </c>
      <c r="BW93" s="63">
        <v>320</v>
      </c>
      <c r="BX93" s="63">
        <v>91</v>
      </c>
      <c r="BY93" s="63">
        <v>4</v>
      </c>
      <c r="BZ93" s="63">
        <v>2</v>
      </c>
      <c r="CA93" s="201"/>
      <c r="CB93" s="64" t="s">
        <v>102</v>
      </c>
      <c r="CC93" s="63">
        <v>25979</v>
      </c>
      <c r="CD93" s="63">
        <v>19301</v>
      </c>
      <c r="CE93" s="63">
        <v>7428</v>
      </c>
      <c r="CF93" s="63">
        <v>10407</v>
      </c>
      <c r="CG93" s="63">
        <v>19354</v>
      </c>
      <c r="CH93" s="63">
        <v>13293</v>
      </c>
      <c r="CI93" s="63">
        <v>857</v>
      </c>
      <c r="CJ93" s="63">
        <v>11797</v>
      </c>
      <c r="CK93" s="63">
        <v>375</v>
      </c>
      <c r="CL93" s="63">
        <v>1162</v>
      </c>
      <c r="CM93" s="63">
        <v>2128</v>
      </c>
      <c r="CN93" s="63">
        <v>61</v>
      </c>
      <c r="CO93" s="63">
        <v>6473</v>
      </c>
      <c r="CP93" s="135"/>
      <c r="CQ93" s="138" t="s">
        <v>184</v>
      </c>
      <c r="CR93" s="138" t="s">
        <v>4256</v>
      </c>
      <c r="CS93" s="139">
        <v>17659</v>
      </c>
      <c r="CT93" s="141">
        <v>108791</v>
      </c>
    </row>
    <row r="94" spans="1:98">
      <c r="A94" s="201" t="s">
        <v>185</v>
      </c>
      <c r="B94" s="46" t="s">
        <v>119</v>
      </c>
      <c r="C94" s="47">
        <v>18480</v>
      </c>
      <c r="D94" s="47">
        <v>9074</v>
      </c>
      <c r="E94" s="47">
        <v>11894</v>
      </c>
      <c r="F94" s="47">
        <v>5757</v>
      </c>
      <c r="G94" s="47">
        <v>9930</v>
      </c>
      <c r="H94" s="47">
        <v>4854</v>
      </c>
      <c r="I94" s="47">
        <v>8007</v>
      </c>
      <c r="J94" s="47">
        <v>4057</v>
      </c>
      <c r="K94" s="47">
        <v>6285</v>
      </c>
      <c r="L94" s="47">
        <v>3255</v>
      </c>
      <c r="M94" s="48">
        <v>54596</v>
      </c>
      <c r="N94" s="48">
        <v>26997</v>
      </c>
      <c r="O94" s="201" t="s">
        <v>185</v>
      </c>
      <c r="P94" s="46" t="s">
        <v>119</v>
      </c>
      <c r="Q94" s="47">
        <v>2917</v>
      </c>
      <c r="R94" s="47">
        <v>1335</v>
      </c>
      <c r="S94" s="47">
        <v>2175</v>
      </c>
      <c r="T94" s="47">
        <v>1035</v>
      </c>
      <c r="U94" s="47">
        <v>1870</v>
      </c>
      <c r="V94" s="47">
        <v>815</v>
      </c>
      <c r="W94" s="47">
        <v>1248</v>
      </c>
      <c r="X94" s="47">
        <v>565</v>
      </c>
      <c r="Y94" s="47">
        <v>838</v>
      </c>
      <c r="Z94" s="47">
        <v>440</v>
      </c>
      <c r="AA94" s="48">
        <v>9048</v>
      </c>
      <c r="AB94" s="48">
        <v>4190</v>
      </c>
      <c r="AC94" s="201" t="s">
        <v>185</v>
      </c>
      <c r="AD94" s="46" t="s">
        <v>119</v>
      </c>
      <c r="AE94" s="47">
        <v>422</v>
      </c>
      <c r="AF94" s="47">
        <v>393</v>
      </c>
      <c r="AG94" s="47">
        <v>379</v>
      </c>
      <c r="AH94" s="47">
        <v>360</v>
      </c>
      <c r="AI94" s="47">
        <v>345</v>
      </c>
      <c r="AJ94" s="48">
        <v>1899</v>
      </c>
      <c r="AK94" s="47">
        <v>1483</v>
      </c>
      <c r="AL94" s="47">
        <v>953</v>
      </c>
      <c r="AM94" s="47">
        <v>10</v>
      </c>
      <c r="AN94" s="47">
        <v>37</v>
      </c>
      <c r="AO94" s="47">
        <v>357</v>
      </c>
      <c r="AP94" s="201" t="s">
        <v>185</v>
      </c>
      <c r="AQ94" s="46" t="s">
        <v>119</v>
      </c>
      <c r="AR94" s="47">
        <v>109</v>
      </c>
      <c r="AS94" s="47">
        <v>10705</v>
      </c>
      <c r="AT94" s="47">
        <v>3945</v>
      </c>
      <c r="AU94" s="47">
        <v>1511</v>
      </c>
      <c r="AV94" s="47">
        <v>280</v>
      </c>
      <c r="AW94" s="47">
        <v>828</v>
      </c>
      <c r="AX94" s="47">
        <v>1803</v>
      </c>
      <c r="AY94" s="47">
        <v>1371</v>
      </c>
      <c r="AZ94" s="47">
        <v>1401</v>
      </c>
      <c r="BA94" s="201" t="s">
        <v>185</v>
      </c>
      <c r="BB94" s="46" t="s">
        <v>119</v>
      </c>
      <c r="BC94" s="47">
        <v>5353</v>
      </c>
      <c r="BD94" s="47">
        <v>2735</v>
      </c>
      <c r="BE94" s="47">
        <v>4720</v>
      </c>
      <c r="BF94" s="47">
        <v>2514</v>
      </c>
      <c r="BG94" s="47">
        <v>3249</v>
      </c>
      <c r="BH94" s="47">
        <v>1748</v>
      </c>
      <c r="BI94" s="47">
        <v>5299</v>
      </c>
      <c r="BJ94" s="47">
        <v>2751</v>
      </c>
      <c r="BK94" s="47">
        <v>4718</v>
      </c>
      <c r="BL94" s="47">
        <v>2513</v>
      </c>
      <c r="BM94" s="47">
        <v>3374</v>
      </c>
      <c r="BN94" s="47">
        <v>1821</v>
      </c>
      <c r="BO94" s="201" t="s">
        <v>185</v>
      </c>
      <c r="BP94" s="46" t="s">
        <v>119</v>
      </c>
      <c r="BQ94" s="49">
        <v>79</v>
      </c>
      <c r="BR94" s="49">
        <v>353</v>
      </c>
      <c r="BS94" s="49">
        <v>590</v>
      </c>
      <c r="BT94" s="49">
        <v>522</v>
      </c>
      <c r="BU94" s="49">
        <v>8</v>
      </c>
      <c r="BV94" s="50">
        <v>1552</v>
      </c>
      <c r="BW94" s="49">
        <v>1012</v>
      </c>
      <c r="BX94" s="49">
        <v>490</v>
      </c>
      <c r="BY94" s="50">
        <v>37</v>
      </c>
      <c r="BZ94" s="49">
        <v>25</v>
      </c>
      <c r="CA94" s="201" t="s">
        <v>185</v>
      </c>
      <c r="CB94" s="46" t="s">
        <v>119</v>
      </c>
      <c r="CC94" s="47">
        <v>32692</v>
      </c>
      <c r="CD94" s="47">
        <v>23541</v>
      </c>
      <c r="CE94" s="47">
        <v>12956</v>
      </c>
      <c r="CF94" s="47">
        <v>16431</v>
      </c>
      <c r="CG94" s="47">
        <v>22594</v>
      </c>
      <c r="CH94" s="47">
        <v>10018</v>
      </c>
      <c r="CI94" s="47">
        <v>1276</v>
      </c>
      <c r="CJ94" s="47">
        <v>8616</v>
      </c>
      <c r="CK94" s="47">
        <v>940</v>
      </c>
      <c r="CL94" s="47">
        <v>2609</v>
      </c>
      <c r="CM94" s="47">
        <v>2197</v>
      </c>
      <c r="CN94" s="47">
        <v>241</v>
      </c>
      <c r="CO94" s="47">
        <v>6089</v>
      </c>
      <c r="CP94" s="135"/>
      <c r="CQ94" s="138" t="s">
        <v>185</v>
      </c>
      <c r="CR94" s="138" t="s">
        <v>4257</v>
      </c>
      <c r="CS94" s="139">
        <v>40798</v>
      </c>
      <c r="CT94" s="141">
        <v>129064</v>
      </c>
    </row>
    <row r="95" spans="1:98">
      <c r="A95" s="201"/>
      <c r="B95" s="46" t="s">
        <v>120</v>
      </c>
      <c r="C95" s="47">
        <v>960</v>
      </c>
      <c r="D95" s="47">
        <v>449</v>
      </c>
      <c r="E95" s="47">
        <v>1021</v>
      </c>
      <c r="F95" s="47">
        <v>504</v>
      </c>
      <c r="G95" s="47">
        <v>1016</v>
      </c>
      <c r="H95" s="47">
        <v>470</v>
      </c>
      <c r="I95" s="47">
        <v>887</v>
      </c>
      <c r="J95" s="47">
        <v>425</v>
      </c>
      <c r="K95" s="47">
        <v>788</v>
      </c>
      <c r="L95" s="47">
        <v>378</v>
      </c>
      <c r="M95" s="48">
        <v>4672</v>
      </c>
      <c r="N95" s="48">
        <v>2226</v>
      </c>
      <c r="O95" s="201"/>
      <c r="P95" s="46" t="s">
        <v>120</v>
      </c>
      <c r="Q95" s="47">
        <v>149</v>
      </c>
      <c r="R95" s="47">
        <v>68</v>
      </c>
      <c r="S95" s="47">
        <v>140</v>
      </c>
      <c r="T95" s="47">
        <v>57</v>
      </c>
      <c r="U95" s="47">
        <v>153</v>
      </c>
      <c r="V95" s="47">
        <v>68</v>
      </c>
      <c r="W95" s="47">
        <v>145</v>
      </c>
      <c r="X95" s="47">
        <v>60</v>
      </c>
      <c r="Y95" s="47">
        <v>85</v>
      </c>
      <c r="Z95" s="47">
        <v>39</v>
      </c>
      <c r="AA95" s="48">
        <v>672</v>
      </c>
      <c r="AB95" s="48">
        <v>292</v>
      </c>
      <c r="AC95" s="201"/>
      <c r="AD95" s="46" t="s">
        <v>120</v>
      </c>
      <c r="AE95" s="47">
        <v>17</v>
      </c>
      <c r="AF95" s="47">
        <v>18</v>
      </c>
      <c r="AG95" s="47">
        <v>18</v>
      </c>
      <c r="AH95" s="47">
        <v>17</v>
      </c>
      <c r="AI95" s="47">
        <v>17</v>
      </c>
      <c r="AJ95" s="48">
        <v>87</v>
      </c>
      <c r="AK95" s="47">
        <v>57</v>
      </c>
      <c r="AL95" s="47">
        <v>50</v>
      </c>
      <c r="AM95" s="47">
        <v>30</v>
      </c>
      <c r="AN95" s="47">
        <v>4</v>
      </c>
      <c r="AO95" s="47">
        <v>8</v>
      </c>
      <c r="AP95" s="201"/>
      <c r="AQ95" s="46" t="s">
        <v>120</v>
      </c>
      <c r="AR95" s="47">
        <v>0</v>
      </c>
      <c r="AS95" s="47">
        <v>1198</v>
      </c>
      <c r="AT95" s="47">
        <v>29</v>
      </c>
      <c r="AU95" s="47">
        <v>0</v>
      </c>
      <c r="AV95" s="47">
        <v>0</v>
      </c>
      <c r="AW95" s="47">
        <v>81</v>
      </c>
      <c r="AX95" s="47">
        <v>60</v>
      </c>
      <c r="AY95" s="47">
        <v>73</v>
      </c>
      <c r="AZ95" s="47">
        <v>69</v>
      </c>
      <c r="BA95" s="201"/>
      <c r="BB95" s="46" t="s">
        <v>120</v>
      </c>
      <c r="BC95" s="47">
        <v>742</v>
      </c>
      <c r="BD95" s="47">
        <v>351</v>
      </c>
      <c r="BE95" s="47">
        <v>714</v>
      </c>
      <c r="BF95" s="47">
        <v>341</v>
      </c>
      <c r="BG95" s="47">
        <v>582</v>
      </c>
      <c r="BH95" s="47">
        <v>291</v>
      </c>
      <c r="BI95" s="47">
        <v>742</v>
      </c>
      <c r="BJ95" s="47">
        <v>351</v>
      </c>
      <c r="BK95" s="47">
        <v>714</v>
      </c>
      <c r="BL95" s="47">
        <v>341</v>
      </c>
      <c r="BM95" s="47">
        <v>463</v>
      </c>
      <c r="BN95" s="47">
        <v>232</v>
      </c>
      <c r="BO95" s="201"/>
      <c r="BP95" s="46" t="s">
        <v>120</v>
      </c>
      <c r="BQ95" s="49">
        <v>33</v>
      </c>
      <c r="BR95" s="49">
        <v>28</v>
      </c>
      <c r="BS95" s="49">
        <v>9</v>
      </c>
      <c r="BT95" s="49">
        <v>14</v>
      </c>
      <c r="BU95" s="49">
        <v>1</v>
      </c>
      <c r="BV95" s="50">
        <v>85</v>
      </c>
      <c r="BW95" s="49">
        <v>79</v>
      </c>
      <c r="BX95" s="49">
        <v>54</v>
      </c>
      <c r="BY95" s="50">
        <v>30</v>
      </c>
      <c r="BZ95" s="49">
        <v>23</v>
      </c>
      <c r="CA95" s="201"/>
      <c r="CB95" s="46" t="s">
        <v>120</v>
      </c>
      <c r="CC95" s="47">
        <v>3766</v>
      </c>
      <c r="CD95" s="47">
        <v>1057</v>
      </c>
      <c r="CE95" s="47">
        <v>1492</v>
      </c>
      <c r="CF95" s="47">
        <v>3077</v>
      </c>
      <c r="CG95" s="47">
        <v>1732</v>
      </c>
      <c r="CH95" s="47">
        <v>1427</v>
      </c>
      <c r="CI95" s="47">
        <v>14</v>
      </c>
      <c r="CJ95" s="47">
        <v>1373</v>
      </c>
      <c r="CK95" s="47">
        <v>23</v>
      </c>
      <c r="CL95" s="47">
        <v>82</v>
      </c>
      <c r="CM95" s="47">
        <v>199</v>
      </c>
      <c r="CN95" s="47">
        <v>847</v>
      </c>
      <c r="CO95" s="47">
        <v>1834</v>
      </c>
      <c r="CP95" s="135"/>
      <c r="CQ95" s="138" t="s">
        <v>185</v>
      </c>
      <c r="CR95" s="138" t="s">
        <v>4258</v>
      </c>
      <c r="CS95" s="139">
        <v>2483</v>
      </c>
      <c r="CT95" s="141">
        <v>13961</v>
      </c>
    </row>
    <row r="96" spans="1:98">
      <c r="A96" s="201"/>
      <c r="B96" s="34" t="s">
        <v>102</v>
      </c>
      <c r="C96" s="35">
        <v>19440</v>
      </c>
      <c r="D96" s="63">
        <v>9523</v>
      </c>
      <c r="E96" s="63">
        <v>12915</v>
      </c>
      <c r="F96" s="63">
        <v>6261</v>
      </c>
      <c r="G96" s="63">
        <v>10946</v>
      </c>
      <c r="H96" s="63">
        <v>5324</v>
      </c>
      <c r="I96" s="63">
        <v>8894</v>
      </c>
      <c r="J96" s="63">
        <v>4482</v>
      </c>
      <c r="K96" s="63">
        <v>7073</v>
      </c>
      <c r="L96" s="63">
        <v>3633</v>
      </c>
      <c r="M96" s="63">
        <v>59268</v>
      </c>
      <c r="N96" s="63">
        <v>29223</v>
      </c>
      <c r="O96" s="201"/>
      <c r="P96" s="64" t="s">
        <v>102</v>
      </c>
      <c r="Q96" s="63">
        <v>3066</v>
      </c>
      <c r="R96" s="63">
        <v>1403</v>
      </c>
      <c r="S96" s="63">
        <v>2315</v>
      </c>
      <c r="T96" s="63">
        <v>1092</v>
      </c>
      <c r="U96" s="63">
        <v>2023</v>
      </c>
      <c r="V96" s="63">
        <v>883</v>
      </c>
      <c r="W96" s="63">
        <v>1393</v>
      </c>
      <c r="X96" s="63">
        <v>625</v>
      </c>
      <c r="Y96" s="63">
        <v>923</v>
      </c>
      <c r="Z96" s="63">
        <v>479</v>
      </c>
      <c r="AA96" s="63">
        <v>9720</v>
      </c>
      <c r="AB96" s="63">
        <v>4482</v>
      </c>
      <c r="AC96" s="201"/>
      <c r="AD96" s="64" t="s">
        <v>102</v>
      </c>
      <c r="AE96" s="63">
        <v>439</v>
      </c>
      <c r="AF96" s="63">
        <v>411</v>
      </c>
      <c r="AG96" s="63">
        <v>397</v>
      </c>
      <c r="AH96" s="63">
        <v>377</v>
      </c>
      <c r="AI96" s="63">
        <v>362</v>
      </c>
      <c r="AJ96" s="63">
        <v>1986</v>
      </c>
      <c r="AK96" s="63">
        <v>1540</v>
      </c>
      <c r="AL96" s="63">
        <v>1003</v>
      </c>
      <c r="AM96" s="63">
        <v>40</v>
      </c>
      <c r="AN96" s="63">
        <v>41</v>
      </c>
      <c r="AO96" s="63">
        <v>365</v>
      </c>
      <c r="AP96" s="201"/>
      <c r="AQ96" s="64" t="s">
        <v>102</v>
      </c>
      <c r="AR96" s="63">
        <v>109</v>
      </c>
      <c r="AS96" s="63">
        <v>11903</v>
      </c>
      <c r="AT96" s="63">
        <v>3974</v>
      </c>
      <c r="AU96" s="63">
        <v>1511</v>
      </c>
      <c r="AV96" s="63">
        <v>280</v>
      </c>
      <c r="AW96" s="63">
        <v>909</v>
      </c>
      <c r="AX96" s="63">
        <v>1863</v>
      </c>
      <c r="AY96" s="63">
        <v>1444</v>
      </c>
      <c r="AZ96" s="63">
        <v>1470</v>
      </c>
      <c r="BA96" s="201"/>
      <c r="BB96" s="51" t="s">
        <v>102</v>
      </c>
      <c r="BC96" s="63">
        <v>6095</v>
      </c>
      <c r="BD96" s="63">
        <v>3086</v>
      </c>
      <c r="BE96" s="63">
        <v>5434</v>
      </c>
      <c r="BF96" s="63">
        <v>2855</v>
      </c>
      <c r="BG96" s="63">
        <v>3831</v>
      </c>
      <c r="BH96" s="63">
        <v>2039</v>
      </c>
      <c r="BI96" s="63">
        <v>6041</v>
      </c>
      <c r="BJ96" s="63">
        <v>3102</v>
      </c>
      <c r="BK96" s="63">
        <v>5432</v>
      </c>
      <c r="BL96" s="63">
        <v>2854</v>
      </c>
      <c r="BM96" s="63">
        <v>3837</v>
      </c>
      <c r="BN96" s="63">
        <v>2053</v>
      </c>
      <c r="BO96" s="201"/>
      <c r="BP96" s="64" t="s">
        <v>102</v>
      </c>
      <c r="BQ96" s="63">
        <v>112</v>
      </c>
      <c r="BR96" s="63">
        <v>381</v>
      </c>
      <c r="BS96" s="63">
        <v>599</v>
      </c>
      <c r="BT96" s="63">
        <v>536</v>
      </c>
      <c r="BU96" s="63">
        <v>9</v>
      </c>
      <c r="BV96" s="63">
        <v>1637</v>
      </c>
      <c r="BW96" s="63">
        <v>1091</v>
      </c>
      <c r="BX96" s="63">
        <v>544</v>
      </c>
      <c r="BY96" s="63">
        <v>67</v>
      </c>
      <c r="BZ96" s="63">
        <v>48</v>
      </c>
      <c r="CA96" s="201"/>
      <c r="CB96" s="64" t="s">
        <v>102</v>
      </c>
      <c r="CC96" s="63">
        <v>36458</v>
      </c>
      <c r="CD96" s="63">
        <v>24598</v>
      </c>
      <c r="CE96" s="63">
        <v>14448</v>
      </c>
      <c r="CF96" s="63">
        <v>19508</v>
      </c>
      <c r="CG96" s="63">
        <v>24326</v>
      </c>
      <c r="CH96" s="63">
        <v>11445</v>
      </c>
      <c r="CI96" s="63">
        <v>1290</v>
      </c>
      <c r="CJ96" s="63">
        <v>9989</v>
      </c>
      <c r="CK96" s="63">
        <v>963</v>
      </c>
      <c r="CL96" s="63">
        <v>2691</v>
      </c>
      <c r="CM96" s="63">
        <v>2396</v>
      </c>
      <c r="CN96" s="63">
        <v>1088</v>
      </c>
      <c r="CO96" s="63">
        <v>7923</v>
      </c>
      <c r="CP96" s="135"/>
      <c r="CQ96" s="138" t="s">
        <v>185</v>
      </c>
      <c r="CR96" s="138" t="s">
        <v>4259</v>
      </c>
      <c r="CS96" s="139">
        <v>43281</v>
      </c>
      <c r="CT96" s="141">
        <v>143025</v>
      </c>
    </row>
    <row r="97" spans="1:98">
      <c r="A97" s="51" t="s">
        <v>125</v>
      </c>
      <c r="B97" s="46"/>
      <c r="C97" s="47"/>
      <c r="D97" s="47"/>
      <c r="E97" s="47"/>
      <c r="F97" s="47"/>
      <c r="G97" s="47"/>
      <c r="H97" s="47"/>
      <c r="I97" s="47"/>
      <c r="J97" s="47"/>
      <c r="K97" s="47"/>
      <c r="L97" s="47"/>
      <c r="M97" s="48"/>
      <c r="N97" s="48"/>
      <c r="O97" s="51" t="s">
        <v>125</v>
      </c>
      <c r="P97" s="51"/>
      <c r="Q97" s="48"/>
      <c r="R97" s="48"/>
      <c r="S97" s="48"/>
      <c r="T97" s="48"/>
      <c r="U97" s="48"/>
      <c r="V97" s="48"/>
      <c r="W97" s="48"/>
      <c r="X97" s="48"/>
      <c r="Y97" s="48"/>
      <c r="Z97" s="48"/>
      <c r="AA97" s="48"/>
      <c r="AB97" s="48"/>
      <c r="AC97" s="51" t="s">
        <v>125</v>
      </c>
      <c r="AD97" s="51"/>
      <c r="AE97" s="48"/>
      <c r="AF97" s="48"/>
      <c r="AG97" s="48"/>
      <c r="AH97" s="48"/>
      <c r="AI97" s="48"/>
      <c r="AJ97" s="48"/>
      <c r="AK97" s="48"/>
      <c r="AL97" s="48"/>
      <c r="AM97" s="48"/>
      <c r="AN97" s="48"/>
      <c r="AO97" s="48"/>
      <c r="AP97" s="51" t="s">
        <v>125</v>
      </c>
      <c r="AQ97" s="46"/>
      <c r="AR97" s="47"/>
      <c r="AS97" s="47"/>
      <c r="AT97" s="47"/>
      <c r="AU97" s="47"/>
      <c r="AV97" s="47"/>
      <c r="AW97" s="47"/>
      <c r="AX97" s="47"/>
      <c r="AY97" s="47"/>
      <c r="AZ97" s="47"/>
      <c r="BA97" s="51" t="s">
        <v>125</v>
      </c>
      <c r="BB97" s="46"/>
      <c r="BC97" s="47"/>
      <c r="BD97" s="47"/>
      <c r="BE97" s="47"/>
      <c r="BF97" s="47"/>
      <c r="BG97" s="47"/>
      <c r="BH97" s="47"/>
      <c r="BI97" s="47"/>
      <c r="BJ97" s="47"/>
      <c r="BK97" s="47"/>
      <c r="BL97" s="47"/>
      <c r="BM97" s="47"/>
      <c r="BN97" s="47"/>
      <c r="BO97" s="51" t="s">
        <v>125</v>
      </c>
      <c r="BP97" s="46"/>
      <c r="BQ97" s="50"/>
      <c r="BR97" s="50"/>
      <c r="BS97" s="50"/>
      <c r="BT97" s="50"/>
      <c r="BU97" s="50"/>
      <c r="BV97" s="50"/>
      <c r="BW97" s="50"/>
      <c r="BX97" s="50"/>
      <c r="BY97" s="50"/>
      <c r="BZ97" s="49"/>
      <c r="CA97" s="51" t="s">
        <v>125</v>
      </c>
      <c r="CB97" s="46"/>
      <c r="CC97" s="47"/>
      <c r="CD97" s="47"/>
      <c r="CE97" s="47"/>
      <c r="CF97" s="47"/>
      <c r="CG97" s="47"/>
      <c r="CH97" s="47"/>
      <c r="CI97" s="47"/>
      <c r="CJ97" s="47"/>
      <c r="CK97" s="47"/>
      <c r="CL97" s="47"/>
      <c r="CM97" s="47"/>
      <c r="CN97" s="47"/>
      <c r="CO97" s="47"/>
      <c r="CP97" s="135"/>
      <c r="CQ97" s="138" t="s">
        <v>125</v>
      </c>
      <c r="CR97" s="138" t="s">
        <v>125</v>
      </c>
      <c r="CS97" s="139">
        <v>0</v>
      </c>
      <c r="CT97" s="141">
        <v>0</v>
      </c>
    </row>
    <row r="98" spans="1:98" ht="14.45" customHeight="1">
      <c r="A98" s="201" t="s">
        <v>186</v>
      </c>
      <c r="B98" s="46" t="s">
        <v>119</v>
      </c>
      <c r="C98" s="47">
        <v>12472</v>
      </c>
      <c r="D98" s="47">
        <v>6263</v>
      </c>
      <c r="E98" s="47">
        <v>7435</v>
      </c>
      <c r="F98" s="47">
        <v>3676</v>
      </c>
      <c r="G98" s="47">
        <v>5267</v>
      </c>
      <c r="H98" s="47">
        <v>2598</v>
      </c>
      <c r="I98" s="47">
        <v>3334</v>
      </c>
      <c r="J98" s="47">
        <v>1627</v>
      </c>
      <c r="K98" s="47">
        <v>2235</v>
      </c>
      <c r="L98" s="47">
        <v>1185</v>
      </c>
      <c r="M98" s="48">
        <v>30743</v>
      </c>
      <c r="N98" s="48">
        <v>15349</v>
      </c>
      <c r="O98" s="201" t="s">
        <v>186</v>
      </c>
      <c r="P98" s="46" t="s">
        <v>119</v>
      </c>
      <c r="Q98" s="47">
        <v>3020</v>
      </c>
      <c r="R98" s="47">
        <v>1427</v>
      </c>
      <c r="S98" s="47">
        <v>1671</v>
      </c>
      <c r="T98" s="47">
        <v>821</v>
      </c>
      <c r="U98" s="47">
        <v>1230</v>
      </c>
      <c r="V98" s="47">
        <v>589</v>
      </c>
      <c r="W98" s="47">
        <v>633</v>
      </c>
      <c r="X98" s="47">
        <v>313</v>
      </c>
      <c r="Y98" s="47">
        <v>517</v>
      </c>
      <c r="Z98" s="47">
        <v>275</v>
      </c>
      <c r="AA98" s="48">
        <v>7071</v>
      </c>
      <c r="AB98" s="48">
        <v>3425</v>
      </c>
      <c r="AC98" s="201" t="s">
        <v>186</v>
      </c>
      <c r="AD98" s="46" t="s">
        <v>119</v>
      </c>
      <c r="AE98" s="47">
        <v>241</v>
      </c>
      <c r="AF98" s="47">
        <v>209</v>
      </c>
      <c r="AG98" s="47">
        <v>200</v>
      </c>
      <c r="AH98" s="47">
        <v>177</v>
      </c>
      <c r="AI98" s="47">
        <v>139</v>
      </c>
      <c r="AJ98" s="48">
        <v>966</v>
      </c>
      <c r="AK98" s="47">
        <v>700</v>
      </c>
      <c r="AL98" s="47">
        <v>142</v>
      </c>
      <c r="AM98" s="47">
        <v>0</v>
      </c>
      <c r="AN98" s="47">
        <v>14</v>
      </c>
      <c r="AO98" s="47">
        <v>188</v>
      </c>
      <c r="AP98" s="201" t="s">
        <v>186</v>
      </c>
      <c r="AQ98" s="46" t="s">
        <v>119</v>
      </c>
      <c r="AR98" s="47">
        <v>26</v>
      </c>
      <c r="AS98" s="47">
        <v>2869</v>
      </c>
      <c r="AT98" s="47">
        <v>1599</v>
      </c>
      <c r="AU98" s="47">
        <v>635</v>
      </c>
      <c r="AV98" s="47">
        <v>222</v>
      </c>
      <c r="AW98" s="47">
        <v>227</v>
      </c>
      <c r="AX98" s="47">
        <v>757</v>
      </c>
      <c r="AY98" s="47">
        <v>436</v>
      </c>
      <c r="AZ98" s="47">
        <v>445</v>
      </c>
      <c r="BA98" s="201" t="s">
        <v>186</v>
      </c>
      <c r="BB98" s="46" t="s">
        <v>119</v>
      </c>
      <c r="BC98" s="47">
        <v>1614</v>
      </c>
      <c r="BD98" s="47">
        <v>845</v>
      </c>
      <c r="BE98" s="47">
        <v>1440</v>
      </c>
      <c r="BF98" s="47">
        <v>760</v>
      </c>
      <c r="BG98" s="47">
        <v>540</v>
      </c>
      <c r="BH98" s="47">
        <v>289</v>
      </c>
      <c r="BI98" s="47">
        <v>1600</v>
      </c>
      <c r="BJ98" s="47">
        <v>837</v>
      </c>
      <c r="BK98" s="47">
        <v>1430</v>
      </c>
      <c r="BL98" s="47">
        <v>755</v>
      </c>
      <c r="BM98" s="47">
        <v>536</v>
      </c>
      <c r="BN98" s="47">
        <v>288</v>
      </c>
      <c r="BO98" s="201" t="s">
        <v>186</v>
      </c>
      <c r="BP98" s="46" t="s">
        <v>119</v>
      </c>
      <c r="BQ98" s="49">
        <v>42</v>
      </c>
      <c r="BR98" s="49">
        <v>210</v>
      </c>
      <c r="BS98" s="49">
        <v>195</v>
      </c>
      <c r="BT98" s="49">
        <v>277</v>
      </c>
      <c r="BU98" s="49">
        <v>1</v>
      </c>
      <c r="BV98" s="50">
        <v>725</v>
      </c>
      <c r="BW98" s="49">
        <v>406</v>
      </c>
      <c r="BX98" s="49">
        <v>100</v>
      </c>
      <c r="BY98" s="50">
        <v>8</v>
      </c>
      <c r="BZ98" s="49">
        <v>2</v>
      </c>
      <c r="CA98" s="201" t="s">
        <v>186</v>
      </c>
      <c r="CB98" s="46" t="s">
        <v>119</v>
      </c>
      <c r="CC98" s="47">
        <v>16789</v>
      </c>
      <c r="CD98" s="47">
        <v>12699</v>
      </c>
      <c r="CE98" s="47">
        <v>5721</v>
      </c>
      <c r="CF98" s="47">
        <v>6364</v>
      </c>
      <c r="CG98" s="47">
        <v>8003</v>
      </c>
      <c r="CH98" s="47">
        <v>4502</v>
      </c>
      <c r="CI98" s="47">
        <v>914</v>
      </c>
      <c r="CJ98" s="47">
        <v>3681</v>
      </c>
      <c r="CK98" s="47">
        <v>313</v>
      </c>
      <c r="CL98" s="47">
        <v>1703</v>
      </c>
      <c r="CM98" s="47">
        <v>931</v>
      </c>
      <c r="CN98" s="47">
        <v>16</v>
      </c>
      <c r="CO98" s="47">
        <v>860</v>
      </c>
      <c r="CP98" s="135"/>
      <c r="CQ98" s="138" t="s">
        <v>186</v>
      </c>
      <c r="CR98" s="138" t="s">
        <v>4260</v>
      </c>
      <c r="CS98" s="139">
        <v>14211</v>
      </c>
      <c r="CT98" s="141">
        <v>58986</v>
      </c>
    </row>
    <row r="99" spans="1:98">
      <c r="A99" s="201"/>
      <c r="B99" s="46" t="s">
        <v>120</v>
      </c>
      <c r="C99" s="47">
        <v>2577</v>
      </c>
      <c r="D99" s="47">
        <v>1270</v>
      </c>
      <c r="E99" s="47">
        <v>1654</v>
      </c>
      <c r="F99" s="47">
        <v>866</v>
      </c>
      <c r="G99" s="47">
        <v>1341</v>
      </c>
      <c r="H99" s="47">
        <v>666</v>
      </c>
      <c r="I99" s="47">
        <v>902</v>
      </c>
      <c r="J99" s="47">
        <v>481</v>
      </c>
      <c r="K99" s="47">
        <v>579</v>
      </c>
      <c r="L99" s="47">
        <v>317</v>
      </c>
      <c r="M99" s="48">
        <v>7053</v>
      </c>
      <c r="N99" s="48">
        <v>3600</v>
      </c>
      <c r="O99" s="201"/>
      <c r="P99" s="46" t="s">
        <v>120</v>
      </c>
      <c r="Q99" s="47">
        <v>676</v>
      </c>
      <c r="R99" s="47">
        <v>364</v>
      </c>
      <c r="S99" s="47">
        <v>506</v>
      </c>
      <c r="T99" s="47">
        <v>233</v>
      </c>
      <c r="U99" s="47">
        <v>428</v>
      </c>
      <c r="V99" s="47">
        <v>236</v>
      </c>
      <c r="W99" s="47">
        <v>177</v>
      </c>
      <c r="X99" s="47">
        <v>101</v>
      </c>
      <c r="Y99" s="47">
        <v>146</v>
      </c>
      <c r="Z99" s="47">
        <v>79</v>
      </c>
      <c r="AA99" s="48">
        <v>1933</v>
      </c>
      <c r="AB99" s="48">
        <v>1013</v>
      </c>
      <c r="AC99" s="201"/>
      <c r="AD99" s="46" t="s">
        <v>120</v>
      </c>
      <c r="AE99" s="47">
        <v>58</v>
      </c>
      <c r="AF99" s="47">
        <v>53</v>
      </c>
      <c r="AG99" s="47">
        <v>55</v>
      </c>
      <c r="AH99" s="47">
        <v>47</v>
      </c>
      <c r="AI99" s="47">
        <v>41</v>
      </c>
      <c r="AJ99" s="48">
        <v>254</v>
      </c>
      <c r="AK99" s="47">
        <v>190</v>
      </c>
      <c r="AL99" s="47">
        <v>39</v>
      </c>
      <c r="AM99" s="47">
        <v>0</v>
      </c>
      <c r="AN99" s="47">
        <v>1</v>
      </c>
      <c r="AO99" s="47">
        <v>50</v>
      </c>
      <c r="AP99" s="201"/>
      <c r="AQ99" s="46" t="s">
        <v>120</v>
      </c>
      <c r="AR99" s="47">
        <v>5</v>
      </c>
      <c r="AS99" s="47">
        <v>1104</v>
      </c>
      <c r="AT99" s="47">
        <v>293</v>
      </c>
      <c r="AU99" s="47">
        <v>268</v>
      </c>
      <c r="AV99" s="47">
        <v>16</v>
      </c>
      <c r="AW99" s="47">
        <v>71</v>
      </c>
      <c r="AX99" s="47">
        <v>217</v>
      </c>
      <c r="AY99" s="47">
        <v>156</v>
      </c>
      <c r="AZ99" s="47">
        <v>142</v>
      </c>
      <c r="BA99" s="201"/>
      <c r="BB99" s="46" t="s">
        <v>120</v>
      </c>
      <c r="BC99" s="47">
        <v>479</v>
      </c>
      <c r="BD99" s="47">
        <v>263</v>
      </c>
      <c r="BE99" s="47">
        <v>440</v>
      </c>
      <c r="BF99" s="47">
        <v>247</v>
      </c>
      <c r="BG99" s="47">
        <v>187</v>
      </c>
      <c r="BH99" s="47">
        <v>107</v>
      </c>
      <c r="BI99" s="47">
        <v>465</v>
      </c>
      <c r="BJ99" s="47">
        <v>259</v>
      </c>
      <c r="BK99" s="47">
        <v>428</v>
      </c>
      <c r="BL99" s="47">
        <v>243</v>
      </c>
      <c r="BM99" s="47">
        <v>183</v>
      </c>
      <c r="BN99" s="47">
        <v>106</v>
      </c>
      <c r="BO99" s="201"/>
      <c r="BP99" s="46" t="s">
        <v>120</v>
      </c>
      <c r="BQ99" s="49">
        <v>19</v>
      </c>
      <c r="BR99" s="49">
        <v>61</v>
      </c>
      <c r="BS99" s="49">
        <v>48</v>
      </c>
      <c r="BT99" s="49">
        <v>65</v>
      </c>
      <c r="BU99" s="49">
        <v>0</v>
      </c>
      <c r="BV99" s="50">
        <v>193</v>
      </c>
      <c r="BW99" s="49">
        <v>109</v>
      </c>
      <c r="BX99" s="49">
        <v>34</v>
      </c>
      <c r="BY99" s="50">
        <v>3</v>
      </c>
      <c r="BZ99" s="49">
        <v>3</v>
      </c>
      <c r="CA99" s="201"/>
      <c r="CB99" s="46" t="s">
        <v>120</v>
      </c>
      <c r="CC99" s="47">
        <v>3915</v>
      </c>
      <c r="CD99" s="47">
        <v>3121</v>
      </c>
      <c r="CE99" s="47">
        <v>3031</v>
      </c>
      <c r="CF99" s="47">
        <v>1379</v>
      </c>
      <c r="CG99" s="47">
        <v>3205</v>
      </c>
      <c r="CH99" s="47">
        <v>1149</v>
      </c>
      <c r="CI99" s="47">
        <v>21</v>
      </c>
      <c r="CJ99" s="47">
        <v>869</v>
      </c>
      <c r="CK99" s="47">
        <v>39</v>
      </c>
      <c r="CL99" s="47">
        <v>356</v>
      </c>
      <c r="CM99" s="47">
        <v>232</v>
      </c>
      <c r="CN99" s="47">
        <v>16</v>
      </c>
      <c r="CO99" s="47">
        <v>17</v>
      </c>
      <c r="CP99" s="135"/>
      <c r="CQ99" s="138" t="s">
        <v>186</v>
      </c>
      <c r="CR99" s="138" t="s">
        <v>4261</v>
      </c>
      <c r="CS99" s="139">
        <v>4244</v>
      </c>
      <c r="CT99" s="141">
        <v>16729</v>
      </c>
    </row>
    <row r="100" spans="1:98">
      <c r="A100" s="201"/>
      <c r="B100" s="34" t="s">
        <v>102</v>
      </c>
      <c r="C100" s="35">
        <v>15049</v>
      </c>
      <c r="D100" s="63">
        <v>7533</v>
      </c>
      <c r="E100" s="63">
        <v>9089</v>
      </c>
      <c r="F100" s="63">
        <v>4542</v>
      </c>
      <c r="G100" s="63">
        <v>6608</v>
      </c>
      <c r="H100" s="63">
        <v>3264</v>
      </c>
      <c r="I100" s="63">
        <v>4236</v>
      </c>
      <c r="J100" s="63">
        <v>2108</v>
      </c>
      <c r="K100" s="63">
        <v>2814</v>
      </c>
      <c r="L100" s="63">
        <v>1502</v>
      </c>
      <c r="M100" s="63">
        <v>37796</v>
      </c>
      <c r="N100" s="63">
        <v>18949</v>
      </c>
      <c r="O100" s="201"/>
      <c r="P100" s="64" t="s">
        <v>102</v>
      </c>
      <c r="Q100" s="63">
        <v>3696</v>
      </c>
      <c r="R100" s="63">
        <v>1791</v>
      </c>
      <c r="S100" s="63">
        <v>2177</v>
      </c>
      <c r="T100" s="63">
        <v>1054</v>
      </c>
      <c r="U100" s="63">
        <v>1658</v>
      </c>
      <c r="V100" s="63">
        <v>825</v>
      </c>
      <c r="W100" s="63">
        <v>810</v>
      </c>
      <c r="X100" s="63">
        <v>414</v>
      </c>
      <c r="Y100" s="63">
        <v>663</v>
      </c>
      <c r="Z100" s="63">
        <v>354</v>
      </c>
      <c r="AA100" s="63">
        <v>9004</v>
      </c>
      <c r="AB100" s="63">
        <v>4438</v>
      </c>
      <c r="AC100" s="201"/>
      <c r="AD100" s="64" t="s">
        <v>102</v>
      </c>
      <c r="AE100" s="63">
        <v>299</v>
      </c>
      <c r="AF100" s="63">
        <v>262</v>
      </c>
      <c r="AG100" s="63">
        <v>255</v>
      </c>
      <c r="AH100" s="63">
        <v>224</v>
      </c>
      <c r="AI100" s="63">
        <v>180</v>
      </c>
      <c r="AJ100" s="63">
        <v>1220</v>
      </c>
      <c r="AK100" s="63">
        <v>890</v>
      </c>
      <c r="AL100" s="63">
        <v>181</v>
      </c>
      <c r="AM100" s="63">
        <v>0</v>
      </c>
      <c r="AN100" s="63">
        <v>15</v>
      </c>
      <c r="AO100" s="63">
        <v>238</v>
      </c>
      <c r="AP100" s="201"/>
      <c r="AQ100" s="64" t="s">
        <v>102</v>
      </c>
      <c r="AR100" s="63">
        <v>31</v>
      </c>
      <c r="AS100" s="63">
        <v>3973</v>
      </c>
      <c r="AT100" s="63">
        <v>1892</v>
      </c>
      <c r="AU100" s="63">
        <v>903</v>
      </c>
      <c r="AV100" s="63">
        <v>238</v>
      </c>
      <c r="AW100" s="63">
        <v>298</v>
      </c>
      <c r="AX100" s="63">
        <v>974</v>
      </c>
      <c r="AY100" s="63">
        <v>592</v>
      </c>
      <c r="AZ100" s="63">
        <v>587</v>
      </c>
      <c r="BA100" s="201"/>
      <c r="BB100" s="51" t="s">
        <v>102</v>
      </c>
      <c r="BC100" s="63">
        <v>2093</v>
      </c>
      <c r="BD100" s="63">
        <v>1108</v>
      </c>
      <c r="BE100" s="63">
        <v>1880</v>
      </c>
      <c r="BF100" s="63">
        <v>1007</v>
      </c>
      <c r="BG100" s="63">
        <v>727</v>
      </c>
      <c r="BH100" s="63">
        <v>396</v>
      </c>
      <c r="BI100" s="63">
        <v>2065</v>
      </c>
      <c r="BJ100" s="63">
        <v>1096</v>
      </c>
      <c r="BK100" s="63">
        <v>1858</v>
      </c>
      <c r="BL100" s="63">
        <v>998</v>
      </c>
      <c r="BM100" s="63">
        <v>719</v>
      </c>
      <c r="BN100" s="63">
        <v>394</v>
      </c>
      <c r="BO100" s="201"/>
      <c r="BP100" s="64" t="s">
        <v>102</v>
      </c>
      <c r="BQ100" s="63">
        <v>61</v>
      </c>
      <c r="BR100" s="63">
        <v>271</v>
      </c>
      <c r="BS100" s="63">
        <v>243</v>
      </c>
      <c r="BT100" s="63">
        <v>342</v>
      </c>
      <c r="BU100" s="63">
        <v>1</v>
      </c>
      <c r="BV100" s="63">
        <v>918</v>
      </c>
      <c r="BW100" s="63">
        <v>515</v>
      </c>
      <c r="BX100" s="63">
        <v>134</v>
      </c>
      <c r="BY100" s="63">
        <v>11</v>
      </c>
      <c r="BZ100" s="63">
        <v>5</v>
      </c>
      <c r="CA100" s="201"/>
      <c r="CB100" s="64" t="s">
        <v>102</v>
      </c>
      <c r="CC100" s="63">
        <v>20704</v>
      </c>
      <c r="CD100" s="63">
        <v>15820</v>
      </c>
      <c r="CE100" s="63">
        <v>8752</v>
      </c>
      <c r="CF100" s="63">
        <v>7743</v>
      </c>
      <c r="CG100" s="63">
        <v>11208</v>
      </c>
      <c r="CH100" s="63">
        <v>5651</v>
      </c>
      <c r="CI100" s="63">
        <v>935</v>
      </c>
      <c r="CJ100" s="63">
        <v>4550</v>
      </c>
      <c r="CK100" s="63">
        <v>352</v>
      </c>
      <c r="CL100" s="63">
        <v>2059</v>
      </c>
      <c r="CM100" s="63">
        <v>1163</v>
      </c>
      <c r="CN100" s="63">
        <v>32</v>
      </c>
      <c r="CO100" s="63">
        <v>877</v>
      </c>
      <c r="CP100" s="135"/>
      <c r="CQ100" s="138" t="s">
        <v>186</v>
      </c>
      <c r="CR100" s="138" t="s">
        <v>4262</v>
      </c>
      <c r="CS100" s="139">
        <v>18455</v>
      </c>
      <c r="CT100" s="141">
        <v>75715</v>
      </c>
    </row>
    <row r="101" spans="1:98">
      <c r="A101" s="201" t="s">
        <v>187</v>
      </c>
      <c r="B101" s="46" t="s">
        <v>119</v>
      </c>
      <c r="C101" s="47">
        <v>16348</v>
      </c>
      <c r="D101" s="47">
        <v>7899</v>
      </c>
      <c r="E101" s="47">
        <v>11393</v>
      </c>
      <c r="F101" s="47">
        <v>5399</v>
      </c>
      <c r="G101" s="47">
        <v>9869</v>
      </c>
      <c r="H101" s="47">
        <v>4730</v>
      </c>
      <c r="I101" s="47">
        <v>7341</v>
      </c>
      <c r="J101" s="47">
        <v>3660</v>
      </c>
      <c r="K101" s="47">
        <v>5517</v>
      </c>
      <c r="L101" s="47">
        <v>2874</v>
      </c>
      <c r="M101" s="48">
        <v>50468</v>
      </c>
      <c r="N101" s="48">
        <v>24562</v>
      </c>
      <c r="O101" s="201" t="s">
        <v>187</v>
      </c>
      <c r="P101" s="46" t="s">
        <v>119</v>
      </c>
      <c r="Q101" s="47">
        <v>3922</v>
      </c>
      <c r="R101" s="47">
        <v>1782</v>
      </c>
      <c r="S101" s="47">
        <v>3186</v>
      </c>
      <c r="T101" s="47">
        <v>1446</v>
      </c>
      <c r="U101" s="47">
        <v>3031</v>
      </c>
      <c r="V101" s="47">
        <v>1387</v>
      </c>
      <c r="W101" s="47">
        <v>1738</v>
      </c>
      <c r="X101" s="47">
        <v>839</v>
      </c>
      <c r="Y101" s="47">
        <v>1551</v>
      </c>
      <c r="Z101" s="47">
        <v>802</v>
      </c>
      <c r="AA101" s="48">
        <v>13428</v>
      </c>
      <c r="AB101" s="48">
        <v>6256</v>
      </c>
      <c r="AC101" s="201" t="s">
        <v>187</v>
      </c>
      <c r="AD101" s="46" t="s">
        <v>119</v>
      </c>
      <c r="AE101" s="47">
        <v>353</v>
      </c>
      <c r="AF101" s="47">
        <v>330</v>
      </c>
      <c r="AG101" s="47">
        <v>330</v>
      </c>
      <c r="AH101" s="47">
        <v>303</v>
      </c>
      <c r="AI101" s="47">
        <v>293</v>
      </c>
      <c r="AJ101" s="48">
        <v>1609</v>
      </c>
      <c r="AK101" s="47">
        <v>1152</v>
      </c>
      <c r="AL101" s="47">
        <v>453</v>
      </c>
      <c r="AM101" s="47">
        <v>2</v>
      </c>
      <c r="AN101" s="47">
        <v>30</v>
      </c>
      <c r="AO101" s="47">
        <v>314</v>
      </c>
      <c r="AP101" s="201" t="s">
        <v>187</v>
      </c>
      <c r="AQ101" s="46" t="s">
        <v>119</v>
      </c>
      <c r="AR101" s="47">
        <v>86</v>
      </c>
      <c r="AS101" s="47">
        <v>11350</v>
      </c>
      <c r="AT101" s="47">
        <v>2144</v>
      </c>
      <c r="AU101" s="47">
        <v>466</v>
      </c>
      <c r="AV101" s="47">
        <v>33</v>
      </c>
      <c r="AW101" s="47">
        <v>904</v>
      </c>
      <c r="AX101" s="47">
        <v>1247</v>
      </c>
      <c r="AY101" s="47">
        <v>1016</v>
      </c>
      <c r="AZ101" s="47">
        <v>993</v>
      </c>
      <c r="BA101" s="201" t="s">
        <v>187</v>
      </c>
      <c r="BB101" s="46" t="s">
        <v>119</v>
      </c>
      <c r="BC101" s="47">
        <v>4735</v>
      </c>
      <c r="BD101" s="47">
        <v>2453</v>
      </c>
      <c r="BE101" s="47">
        <v>4459</v>
      </c>
      <c r="BF101" s="47">
        <v>2316</v>
      </c>
      <c r="BG101" s="47">
        <v>1881</v>
      </c>
      <c r="BH101" s="47">
        <v>981</v>
      </c>
      <c r="BI101" s="47">
        <v>4710</v>
      </c>
      <c r="BJ101" s="47">
        <v>2464</v>
      </c>
      <c r="BK101" s="47">
        <v>4433</v>
      </c>
      <c r="BL101" s="47">
        <v>2322</v>
      </c>
      <c r="BM101" s="47">
        <v>1894</v>
      </c>
      <c r="BN101" s="47">
        <v>989</v>
      </c>
      <c r="BO101" s="201" t="s">
        <v>187</v>
      </c>
      <c r="BP101" s="46" t="s">
        <v>119</v>
      </c>
      <c r="BQ101" s="49">
        <v>75</v>
      </c>
      <c r="BR101" s="49">
        <v>335</v>
      </c>
      <c r="BS101" s="49">
        <v>367</v>
      </c>
      <c r="BT101" s="49">
        <v>376</v>
      </c>
      <c r="BU101" s="49">
        <v>3</v>
      </c>
      <c r="BV101" s="50">
        <v>1156</v>
      </c>
      <c r="BW101" s="49">
        <v>665</v>
      </c>
      <c r="BX101" s="49">
        <v>340</v>
      </c>
      <c r="BY101" s="50">
        <v>5</v>
      </c>
      <c r="BZ101" s="49">
        <v>4</v>
      </c>
      <c r="CA101" s="201" t="s">
        <v>187</v>
      </c>
      <c r="CB101" s="46" t="s">
        <v>119</v>
      </c>
      <c r="CC101" s="47">
        <v>32761</v>
      </c>
      <c r="CD101" s="47">
        <v>22250</v>
      </c>
      <c r="CE101" s="47">
        <v>7780</v>
      </c>
      <c r="CF101" s="47">
        <v>15110</v>
      </c>
      <c r="CG101" s="47">
        <v>21256</v>
      </c>
      <c r="CH101" s="47">
        <v>11317</v>
      </c>
      <c r="CI101" s="47">
        <v>716</v>
      </c>
      <c r="CJ101" s="47">
        <v>10287</v>
      </c>
      <c r="CK101" s="47">
        <v>451</v>
      </c>
      <c r="CL101" s="47">
        <v>1523</v>
      </c>
      <c r="CM101" s="47">
        <v>2019</v>
      </c>
      <c r="CN101" s="47">
        <v>612</v>
      </c>
      <c r="CO101" s="47">
        <v>4974</v>
      </c>
      <c r="CP101" s="135"/>
      <c r="CQ101" s="138" t="s">
        <v>187</v>
      </c>
      <c r="CR101" s="138" t="s">
        <v>4263</v>
      </c>
      <c r="CS101" s="139">
        <v>31247</v>
      </c>
      <c r="CT101" s="141">
        <v>121928</v>
      </c>
    </row>
    <row r="102" spans="1:98">
      <c r="A102" s="201"/>
      <c r="B102" s="46" t="s">
        <v>120</v>
      </c>
      <c r="C102" s="47">
        <v>980</v>
      </c>
      <c r="D102" s="47">
        <v>453</v>
      </c>
      <c r="E102" s="47">
        <v>927</v>
      </c>
      <c r="F102" s="47">
        <v>449</v>
      </c>
      <c r="G102" s="47">
        <v>1019</v>
      </c>
      <c r="H102" s="47">
        <v>445</v>
      </c>
      <c r="I102" s="47">
        <v>923</v>
      </c>
      <c r="J102" s="47">
        <v>475</v>
      </c>
      <c r="K102" s="47">
        <v>1069</v>
      </c>
      <c r="L102" s="47">
        <v>556</v>
      </c>
      <c r="M102" s="48">
        <v>4918</v>
      </c>
      <c r="N102" s="48">
        <v>2378</v>
      </c>
      <c r="O102" s="201"/>
      <c r="P102" s="46" t="s">
        <v>120</v>
      </c>
      <c r="Q102" s="47">
        <v>250</v>
      </c>
      <c r="R102" s="47">
        <v>111</v>
      </c>
      <c r="S102" s="47">
        <v>206</v>
      </c>
      <c r="T102" s="47">
        <v>87</v>
      </c>
      <c r="U102" s="47">
        <v>209</v>
      </c>
      <c r="V102" s="47">
        <v>96</v>
      </c>
      <c r="W102" s="47">
        <v>253</v>
      </c>
      <c r="X102" s="47">
        <v>121</v>
      </c>
      <c r="Y102" s="47">
        <v>358</v>
      </c>
      <c r="Z102" s="47">
        <v>188</v>
      </c>
      <c r="AA102" s="48">
        <v>1276</v>
      </c>
      <c r="AB102" s="48">
        <v>603</v>
      </c>
      <c r="AC102" s="201"/>
      <c r="AD102" s="46" t="s">
        <v>120</v>
      </c>
      <c r="AE102" s="47">
        <v>23</v>
      </c>
      <c r="AF102" s="47">
        <v>21</v>
      </c>
      <c r="AG102" s="47">
        <v>24</v>
      </c>
      <c r="AH102" s="47">
        <v>20</v>
      </c>
      <c r="AI102" s="47">
        <v>27</v>
      </c>
      <c r="AJ102" s="48">
        <v>115</v>
      </c>
      <c r="AK102" s="47">
        <v>84</v>
      </c>
      <c r="AL102" s="47">
        <v>44</v>
      </c>
      <c r="AM102" s="47">
        <v>27</v>
      </c>
      <c r="AN102" s="47">
        <v>1</v>
      </c>
      <c r="AO102" s="47">
        <v>13</v>
      </c>
      <c r="AP102" s="201"/>
      <c r="AQ102" s="46" t="s">
        <v>120</v>
      </c>
      <c r="AR102" s="47">
        <v>0</v>
      </c>
      <c r="AS102" s="47">
        <v>990</v>
      </c>
      <c r="AT102" s="47">
        <v>218</v>
      </c>
      <c r="AU102" s="47">
        <v>113</v>
      </c>
      <c r="AV102" s="47">
        <v>0</v>
      </c>
      <c r="AW102" s="47">
        <v>86</v>
      </c>
      <c r="AX102" s="47">
        <v>86</v>
      </c>
      <c r="AY102" s="47">
        <v>87</v>
      </c>
      <c r="AZ102" s="47">
        <v>78</v>
      </c>
      <c r="BA102" s="201"/>
      <c r="BB102" s="46" t="s">
        <v>120</v>
      </c>
      <c r="BC102" s="47">
        <v>944</v>
      </c>
      <c r="BD102" s="47">
        <v>485</v>
      </c>
      <c r="BE102" s="47">
        <v>928</v>
      </c>
      <c r="BF102" s="47">
        <v>478</v>
      </c>
      <c r="BG102" s="47">
        <v>414</v>
      </c>
      <c r="BH102" s="47">
        <v>230</v>
      </c>
      <c r="BI102" s="47">
        <v>936</v>
      </c>
      <c r="BJ102" s="47">
        <v>483</v>
      </c>
      <c r="BK102" s="47">
        <v>920</v>
      </c>
      <c r="BL102" s="47">
        <v>476</v>
      </c>
      <c r="BM102" s="47">
        <v>386</v>
      </c>
      <c r="BN102" s="47">
        <v>220</v>
      </c>
      <c r="BO102" s="201"/>
      <c r="BP102" s="46" t="s">
        <v>120</v>
      </c>
      <c r="BQ102" s="49">
        <v>33</v>
      </c>
      <c r="BR102" s="49">
        <v>54</v>
      </c>
      <c r="BS102" s="49">
        <v>12</v>
      </c>
      <c r="BT102" s="49">
        <v>10</v>
      </c>
      <c r="BU102" s="49">
        <v>1</v>
      </c>
      <c r="BV102" s="50">
        <v>110</v>
      </c>
      <c r="BW102" s="49">
        <v>96</v>
      </c>
      <c r="BX102" s="49">
        <v>73</v>
      </c>
      <c r="BY102" s="50">
        <v>26</v>
      </c>
      <c r="BZ102" s="49">
        <v>22</v>
      </c>
      <c r="CA102" s="201"/>
      <c r="CB102" s="46" t="s">
        <v>120</v>
      </c>
      <c r="CC102" s="47">
        <v>2643</v>
      </c>
      <c r="CD102" s="47">
        <v>883</v>
      </c>
      <c r="CE102" s="47">
        <v>1522</v>
      </c>
      <c r="CF102" s="47">
        <v>1486</v>
      </c>
      <c r="CG102" s="47">
        <v>2124</v>
      </c>
      <c r="CH102" s="47">
        <v>779</v>
      </c>
      <c r="CI102" s="47">
        <v>171</v>
      </c>
      <c r="CJ102" s="47">
        <v>535</v>
      </c>
      <c r="CK102" s="47">
        <v>11</v>
      </c>
      <c r="CL102" s="47">
        <v>86</v>
      </c>
      <c r="CM102" s="47">
        <v>113</v>
      </c>
      <c r="CN102" s="47">
        <v>5</v>
      </c>
      <c r="CO102" s="47">
        <v>920</v>
      </c>
      <c r="CP102" s="135"/>
      <c r="CQ102" s="138" t="s">
        <v>187</v>
      </c>
      <c r="CR102" s="138" t="s">
        <v>4264</v>
      </c>
      <c r="CS102" s="139">
        <v>3086</v>
      </c>
      <c r="CT102" s="141">
        <v>10154</v>
      </c>
    </row>
    <row r="103" spans="1:98">
      <c r="A103" s="201"/>
      <c r="B103" s="34" t="s">
        <v>102</v>
      </c>
      <c r="C103" s="35">
        <v>17328</v>
      </c>
      <c r="D103" s="63">
        <v>8352</v>
      </c>
      <c r="E103" s="63">
        <v>12320</v>
      </c>
      <c r="F103" s="63">
        <v>5848</v>
      </c>
      <c r="G103" s="63">
        <v>10888</v>
      </c>
      <c r="H103" s="63">
        <v>5175</v>
      </c>
      <c r="I103" s="63">
        <v>8264</v>
      </c>
      <c r="J103" s="63">
        <v>4135</v>
      </c>
      <c r="K103" s="63">
        <v>6586</v>
      </c>
      <c r="L103" s="63">
        <v>3430</v>
      </c>
      <c r="M103" s="63">
        <v>55386</v>
      </c>
      <c r="N103" s="63">
        <v>26940</v>
      </c>
      <c r="O103" s="201"/>
      <c r="P103" s="64" t="s">
        <v>102</v>
      </c>
      <c r="Q103" s="63">
        <v>4172</v>
      </c>
      <c r="R103" s="63">
        <v>1893</v>
      </c>
      <c r="S103" s="63">
        <v>3392</v>
      </c>
      <c r="T103" s="63">
        <v>1533</v>
      </c>
      <c r="U103" s="63">
        <v>3240</v>
      </c>
      <c r="V103" s="63">
        <v>1483</v>
      </c>
      <c r="W103" s="63">
        <v>1991</v>
      </c>
      <c r="X103" s="63">
        <v>960</v>
      </c>
      <c r="Y103" s="63">
        <v>1909</v>
      </c>
      <c r="Z103" s="63">
        <v>990</v>
      </c>
      <c r="AA103" s="63">
        <v>14704</v>
      </c>
      <c r="AB103" s="63">
        <v>6859</v>
      </c>
      <c r="AC103" s="201"/>
      <c r="AD103" s="64" t="s">
        <v>102</v>
      </c>
      <c r="AE103" s="63">
        <v>376</v>
      </c>
      <c r="AF103" s="63">
        <v>351</v>
      </c>
      <c r="AG103" s="63">
        <v>354</v>
      </c>
      <c r="AH103" s="63">
        <v>323</v>
      </c>
      <c r="AI103" s="63">
        <v>320</v>
      </c>
      <c r="AJ103" s="63">
        <v>1724</v>
      </c>
      <c r="AK103" s="63">
        <v>1236</v>
      </c>
      <c r="AL103" s="63">
        <v>497</v>
      </c>
      <c r="AM103" s="63">
        <v>29</v>
      </c>
      <c r="AN103" s="63">
        <v>31</v>
      </c>
      <c r="AO103" s="63">
        <v>327</v>
      </c>
      <c r="AP103" s="201"/>
      <c r="AQ103" s="64" t="s">
        <v>102</v>
      </c>
      <c r="AR103" s="63">
        <v>86</v>
      </c>
      <c r="AS103" s="63">
        <v>12340</v>
      </c>
      <c r="AT103" s="63">
        <v>2362</v>
      </c>
      <c r="AU103" s="63">
        <v>579</v>
      </c>
      <c r="AV103" s="63">
        <v>33</v>
      </c>
      <c r="AW103" s="63">
        <v>990</v>
      </c>
      <c r="AX103" s="63">
        <v>1333</v>
      </c>
      <c r="AY103" s="63">
        <v>1103</v>
      </c>
      <c r="AZ103" s="63">
        <v>1071</v>
      </c>
      <c r="BA103" s="201"/>
      <c r="BB103" s="51" t="s">
        <v>102</v>
      </c>
      <c r="BC103" s="63">
        <v>5679</v>
      </c>
      <c r="BD103" s="63">
        <v>2938</v>
      </c>
      <c r="BE103" s="63">
        <v>5387</v>
      </c>
      <c r="BF103" s="63">
        <v>2794</v>
      </c>
      <c r="BG103" s="63">
        <v>2295</v>
      </c>
      <c r="BH103" s="63">
        <v>1211</v>
      </c>
      <c r="BI103" s="63">
        <v>5646</v>
      </c>
      <c r="BJ103" s="63">
        <v>2947</v>
      </c>
      <c r="BK103" s="63">
        <v>5353</v>
      </c>
      <c r="BL103" s="63">
        <v>2798</v>
      </c>
      <c r="BM103" s="63">
        <v>2280</v>
      </c>
      <c r="BN103" s="63">
        <v>1209</v>
      </c>
      <c r="BO103" s="201"/>
      <c r="BP103" s="64" t="s">
        <v>102</v>
      </c>
      <c r="BQ103" s="63">
        <v>108</v>
      </c>
      <c r="BR103" s="63">
        <v>389</v>
      </c>
      <c r="BS103" s="63">
        <v>379</v>
      </c>
      <c r="BT103" s="63">
        <v>386</v>
      </c>
      <c r="BU103" s="63">
        <v>4</v>
      </c>
      <c r="BV103" s="63">
        <v>1266</v>
      </c>
      <c r="BW103" s="63">
        <v>761</v>
      </c>
      <c r="BX103" s="63">
        <v>413</v>
      </c>
      <c r="BY103" s="63">
        <v>31</v>
      </c>
      <c r="BZ103" s="63">
        <v>26</v>
      </c>
      <c r="CA103" s="201"/>
      <c r="CB103" s="64" t="s">
        <v>102</v>
      </c>
      <c r="CC103" s="63">
        <v>35404</v>
      </c>
      <c r="CD103" s="63">
        <v>23133</v>
      </c>
      <c r="CE103" s="63">
        <v>9302</v>
      </c>
      <c r="CF103" s="63">
        <v>16596</v>
      </c>
      <c r="CG103" s="63">
        <v>23380</v>
      </c>
      <c r="CH103" s="63">
        <v>12096</v>
      </c>
      <c r="CI103" s="63">
        <v>887</v>
      </c>
      <c r="CJ103" s="63">
        <v>10822</v>
      </c>
      <c r="CK103" s="63">
        <v>462</v>
      </c>
      <c r="CL103" s="63">
        <v>1609</v>
      </c>
      <c r="CM103" s="63">
        <v>2132</v>
      </c>
      <c r="CN103" s="63">
        <v>617</v>
      </c>
      <c r="CO103" s="63">
        <v>5894</v>
      </c>
      <c r="CP103" s="135"/>
      <c r="CQ103" s="138" t="s">
        <v>187</v>
      </c>
      <c r="CR103" s="138" t="s">
        <v>4265</v>
      </c>
      <c r="CS103" s="139">
        <v>34333</v>
      </c>
      <c r="CT103" s="141">
        <v>132082</v>
      </c>
    </row>
    <row r="104" spans="1:98">
      <c r="A104" s="201" t="s">
        <v>188</v>
      </c>
      <c r="B104" s="46" t="s">
        <v>119</v>
      </c>
      <c r="C104" s="47">
        <v>10275</v>
      </c>
      <c r="D104" s="47">
        <v>4967</v>
      </c>
      <c r="E104" s="47">
        <v>8331</v>
      </c>
      <c r="F104" s="47">
        <v>3804</v>
      </c>
      <c r="G104" s="47">
        <v>7699</v>
      </c>
      <c r="H104" s="47">
        <v>3706</v>
      </c>
      <c r="I104" s="47">
        <v>6392</v>
      </c>
      <c r="J104" s="47">
        <v>3097</v>
      </c>
      <c r="K104" s="47">
        <v>5183</v>
      </c>
      <c r="L104" s="47">
        <v>2588</v>
      </c>
      <c r="M104" s="48">
        <v>37880</v>
      </c>
      <c r="N104" s="48">
        <v>18162</v>
      </c>
      <c r="O104" s="201" t="s">
        <v>188</v>
      </c>
      <c r="P104" s="46" t="s">
        <v>119</v>
      </c>
      <c r="Q104" s="47">
        <v>3084</v>
      </c>
      <c r="R104" s="47">
        <v>1375</v>
      </c>
      <c r="S104" s="47">
        <v>2500</v>
      </c>
      <c r="T104" s="47">
        <v>1052</v>
      </c>
      <c r="U104" s="47">
        <v>2396</v>
      </c>
      <c r="V104" s="47">
        <v>1148</v>
      </c>
      <c r="W104" s="47">
        <v>1779</v>
      </c>
      <c r="X104" s="47">
        <v>833</v>
      </c>
      <c r="Y104" s="47">
        <v>1275</v>
      </c>
      <c r="Z104" s="47">
        <v>652</v>
      </c>
      <c r="AA104" s="48">
        <v>11034</v>
      </c>
      <c r="AB104" s="48">
        <v>5060</v>
      </c>
      <c r="AC104" s="201" t="s">
        <v>188</v>
      </c>
      <c r="AD104" s="46" t="s">
        <v>119</v>
      </c>
      <c r="AE104" s="47">
        <v>306</v>
      </c>
      <c r="AF104" s="47">
        <v>301</v>
      </c>
      <c r="AG104" s="47">
        <v>300</v>
      </c>
      <c r="AH104" s="47">
        <v>288</v>
      </c>
      <c r="AI104" s="47">
        <v>293</v>
      </c>
      <c r="AJ104" s="48">
        <v>1488</v>
      </c>
      <c r="AK104" s="47">
        <v>1224</v>
      </c>
      <c r="AL104" s="47">
        <v>643</v>
      </c>
      <c r="AM104" s="47">
        <v>0</v>
      </c>
      <c r="AN104" s="47">
        <v>24</v>
      </c>
      <c r="AO104" s="47">
        <v>285</v>
      </c>
      <c r="AP104" s="201" t="s">
        <v>188</v>
      </c>
      <c r="AQ104" s="46" t="s">
        <v>119</v>
      </c>
      <c r="AR104" s="47">
        <v>30</v>
      </c>
      <c r="AS104" s="47">
        <v>8932</v>
      </c>
      <c r="AT104" s="47">
        <v>3260</v>
      </c>
      <c r="AU104" s="47">
        <v>1410</v>
      </c>
      <c r="AV104" s="47">
        <v>317</v>
      </c>
      <c r="AW104" s="47">
        <v>807</v>
      </c>
      <c r="AX104" s="47">
        <v>1531</v>
      </c>
      <c r="AY104" s="47">
        <v>1243</v>
      </c>
      <c r="AZ104" s="47">
        <v>1239</v>
      </c>
      <c r="BA104" s="201" t="s">
        <v>188</v>
      </c>
      <c r="BB104" s="46" t="s">
        <v>119</v>
      </c>
      <c r="BC104" s="47">
        <v>4677</v>
      </c>
      <c r="BD104" s="47">
        <v>2350</v>
      </c>
      <c r="BE104" s="47">
        <v>4510</v>
      </c>
      <c r="BF104" s="47">
        <v>2273</v>
      </c>
      <c r="BG104" s="47">
        <v>2452</v>
      </c>
      <c r="BH104" s="47">
        <v>1235</v>
      </c>
      <c r="BI104" s="47">
        <v>4671</v>
      </c>
      <c r="BJ104" s="47">
        <v>2359</v>
      </c>
      <c r="BK104" s="47">
        <v>4508</v>
      </c>
      <c r="BL104" s="47">
        <v>2283</v>
      </c>
      <c r="BM104" s="47">
        <v>2414</v>
      </c>
      <c r="BN104" s="47">
        <v>1221</v>
      </c>
      <c r="BO104" s="201" t="s">
        <v>188</v>
      </c>
      <c r="BP104" s="46" t="s">
        <v>119</v>
      </c>
      <c r="BQ104" s="49">
        <v>62</v>
      </c>
      <c r="BR104" s="49">
        <v>274</v>
      </c>
      <c r="BS104" s="49">
        <v>411</v>
      </c>
      <c r="BT104" s="49">
        <v>486</v>
      </c>
      <c r="BU104" s="49">
        <v>0</v>
      </c>
      <c r="BV104" s="50">
        <v>1233</v>
      </c>
      <c r="BW104" s="49">
        <v>712</v>
      </c>
      <c r="BX104" s="49">
        <v>280</v>
      </c>
      <c r="BY104" s="50">
        <v>19</v>
      </c>
      <c r="BZ104" s="49">
        <v>18</v>
      </c>
      <c r="CA104" s="201" t="s">
        <v>188</v>
      </c>
      <c r="CB104" s="46" t="s">
        <v>119</v>
      </c>
      <c r="CC104" s="47">
        <v>30363</v>
      </c>
      <c r="CD104" s="47">
        <v>20633</v>
      </c>
      <c r="CE104" s="47">
        <v>5970</v>
      </c>
      <c r="CF104" s="47">
        <v>17999</v>
      </c>
      <c r="CG104" s="47">
        <v>19062</v>
      </c>
      <c r="CH104" s="47">
        <v>12259</v>
      </c>
      <c r="CI104" s="47">
        <v>1155</v>
      </c>
      <c r="CJ104" s="47">
        <v>10585</v>
      </c>
      <c r="CK104" s="47">
        <v>618</v>
      </c>
      <c r="CL104" s="47">
        <v>2562</v>
      </c>
      <c r="CM104" s="47">
        <v>2104</v>
      </c>
      <c r="CN104" s="47">
        <v>119</v>
      </c>
      <c r="CO104" s="47">
        <v>1977</v>
      </c>
      <c r="CP104" s="135"/>
      <c r="CQ104" s="138" t="s">
        <v>188</v>
      </c>
      <c r="CR104" s="138" t="s">
        <v>4266</v>
      </c>
      <c r="CS104" s="139">
        <v>34899</v>
      </c>
      <c r="CT104" s="141">
        <v>118644</v>
      </c>
    </row>
    <row r="105" spans="1:98">
      <c r="A105" s="201"/>
      <c r="B105" s="46" t="s">
        <v>120</v>
      </c>
      <c r="C105" s="47">
        <v>1046</v>
      </c>
      <c r="D105" s="47">
        <v>503</v>
      </c>
      <c r="E105" s="47">
        <v>919</v>
      </c>
      <c r="F105" s="47">
        <v>437</v>
      </c>
      <c r="G105" s="47">
        <v>919</v>
      </c>
      <c r="H105" s="47">
        <v>403</v>
      </c>
      <c r="I105" s="47">
        <v>921</v>
      </c>
      <c r="J105" s="47">
        <v>452</v>
      </c>
      <c r="K105" s="47">
        <v>753</v>
      </c>
      <c r="L105" s="47">
        <v>387</v>
      </c>
      <c r="M105" s="48">
        <v>4558</v>
      </c>
      <c r="N105" s="48">
        <v>2182</v>
      </c>
      <c r="O105" s="201"/>
      <c r="P105" s="46" t="s">
        <v>120</v>
      </c>
      <c r="Q105" s="47">
        <v>299</v>
      </c>
      <c r="R105" s="47">
        <v>147</v>
      </c>
      <c r="S105" s="47">
        <v>258</v>
      </c>
      <c r="T105" s="47">
        <v>103</v>
      </c>
      <c r="U105" s="47">
        <v>264</v>
      </c>
      <c r="V105" s="47">
        <v>98</v>
      </c>
      <c r="W105" s="47">
        <v>270</v>
      </c>
      <c r="X105" s="47">
        <v>126</v>
      </c>
      <c r="Y105" s="47">
        <v>155</v>
      </c>
      <c r="Z105" s="47">
        <v>70</v>
      </c>
      <c r="AA105" s="48">
        <v>1246</v>
      </c>
      <c r="AB105" s="48">
        <v>544</v>
      </c>
      <c r="AC105" s="201"/>
      <c r="AD105" s="46" t="s">
        <v>120</v>
      </c>
      <c r="AE105" s="47">
        <v>38</v>
      </c>
      <c r="AF105" s="47">
        <v>39</v>
      </c>
      <c r="AG105" s="47">
        <v>39</v>
      </c>
      <c r="AH105" s="47">
        <v>39</v>
      </c>
      <c r="AI105" s="47">
        <v>40</v>
      </c>
      <c r="AJ105" s="48">
        <v>195</v>
      </c>
      <c r="AK105" s="47">
        <v>173</v>
      </c>
      <c r="AL105" s="47">
        <v>79</v>
      </c>
      <c r="AM105" s="47">
        <v>1</v>
      </c>
      <c r="AN105" s="47">
        <v>1</v>
      </c>
      <c r="AO105" s="47">
        <v>35</v>
      </c>
      <c r="AP105" s="201"/>
      <c r="AQ105" s="46" t="s">
        <v>120</v>
      </c>
      <c r="AR105" s="47">
        <v>0</v>
      </c>
      <c r="AS105" s="47">
        <v>1253</v>
      </c>
      <c r="AT105" s="47">
        <v>303</v>
      </c>
      <c r="AU105" s="47">
        <v>244</v>
      </c>
      <c r="AV105" s="47">
        <v>9</v>
      </c>
      <c r="AW105" s="47">
        <v>133</v>
      </c>
      <c r="AX105" s="47">
        <v>223</v>
      </c>
      <c r="AY105" s="47">
        <v>197</v>
      </c>
      <c r="AZ105" s="47">
        <v>187</v>
      </c>
      <c r="BA105" s="201"/>
      <c r="BB105" s="46" t="s">
        <v>120</v>
      </c>
      <c r="BC105" s="47">
        <v>793</v>
      </c>
      <c r="BD105" s="47">
        <v>415</v>
      </c>
      <c r="BE105" s="47">
        <v>774</v>
      </c>
      <c r="BF105" s="47">
        <v>406</v>
      </c>
      <c r="BG105" s="47">
        <v>547</v>
      </c>
      <c r="BH105" s="47">
        <v>298</v>
      </c>
      <c r="BI105" s="47">
        <v>793</v>
      </c>
      <c r="BJ105" s="47">
        <v>415</v>
      </c>
      <c r="BK105" s="47">
        <v>774</v>
      </c>
      <c r="BL105" s="47">
        <v>406</v>
      </c>
      <c r="BM105" s="47">
        <v>548</v>
      </c>
      <c r="BN105" s="47">
        <v>298</v>
      </c>
      <c r="BO105" s="201"/>
      <c r="BP105" s="46" t="s">
        <v>120</v>
      </c>
      <c r="BQ105" s="49">
        <v>25</v>
      </c>
      <c r="BR105" s="49">
        <v>51</v>
      </c>
      <c r="BS105" s="49">
        <v>40</v>
      </c>
      <c r="BT105" s="49">
        <v>57</v>
      </c>
      <c r="BU105" s="49">
        <v>0</v>
      </c>
      <c r="BV105" s="50">
        <v>173</v>
      </c>
      <c r="BW105" s="49">
        <v>133</v>
      </c>
      <c r="BX105" s="49">
        <v>81</v>
      </c>
      <c r="BY105" s="50">
        <v>11</v>
      </c>
      <c r="BZ105" s="49">
        <v>8</v>
      </c>
      <c r="CA105" s="201"/>
      <c r="CB105" s="46" t="s">
        <v>120</v>
      </c>
      <c r="CC105" s="47">
        <v>3205</v>
      </c>
      <c r="CD105" s="47">
        <v>2583</v>
      </c>
      <c r="CE105" s="47">
        <v>738</v>
      </c>
      <c r="CF105" s="47">
        <v>2580</v>
      </c>
      <c r="CG105" s="47">
        <v>2584</v>
      </c>
      <c r="CH105" s="47">
        <v>1958</v>
      </c>
      <c r="CI105" s="47">
        <v>69</v>
      </c>
      <c r="CJ105" s="47">
        <v>1799</v>
      </c>
      <c r="CK105" s="47">
        <v>78</v>
      </c>
      <c r="CL105" s="47">
        <v>321</v>
      </c>
      <c r="CM105" s="47">
        <v>366</v>
      </c>
      <c r="CN105" s="47">
        <v>4</v>
      </c>
      <c r="CO105" s="47">
        <v>100</v>
      </c>
      <c r="CP105" s="135"/>
      <c r="CQ105" s="138" t="s">
        <v>188</v>
      </c>
      <c r="CR105" s="138" t="s">
        <v>4267</v>
      </c>
      <c r="CS105" s="139">
        <v>4436</v>
      </c>
      <c r="CT105" s="141">
        <v>15594</v>
      </c>
    </row>
    <row r="106" spans="1:98">
      <c r="A106" s="201"/>
      <c r="B106" s="34" t="s">
        <v>102</v>
      </c>
      <c r="C106" s="35">
        <v>11321</v>
      </c>
      <c r="D106" s="63">
        <v>5470</v>
      </c>
      <c r="E106" s="63">
        <v>9250</v>
      </c>
      <c r="F106" s="63">
        <v>4241</v>
      </c>
      <c r="G106" s="63">
        <v>8618</v>
      </c>
      <c r="H106" s="63">
        <v>4109</v>
      </c>
      <c r="I106" s="63">
        <v>7313</v>
      </c>
      <c r="J106" s="63">
        <v>3549</v>
      </c>
      <c r="K106" s="63">
        <v>5936</v>
      </c>
      <c r="L106" s="63">
        <v>2975</v>
      </c>
      <c r="M106" s="63">
        <v>42438</v>
      </c>
      <c r="N106" s="63">
        <v>20344</v>
      </c>
      <c r="O106" s="201"/>
      <c r="P106" s="64" t="s">
        <v>102</v>
      </c>
      <c r="Q106" s="63">
        <v>3383</v>
      </c>
      <c r="R106" s="63">
        <v>1522</v>
      </c>
      <c r="S106" s="63">
        <v>2758</v>
      </c>
      <c r="T106" s="63">
        <v>1155</v>
      </c>
      <c r="U106" s="63">
        <v>2660</v>
      </c>
      <c r="V106" s="63">
        <v>1246</v>
      </c>
      <c r="W106" s="63">
        <v>2049</v>
      </c>
      <c r="X106" s="63">
        <v>959</v>
      </c>
      <c r="Y106" s="63">
        <v>1430</v>
      </c>
      <c r="Z106" s="63">
        <v>722</v>
      </c>
      <c r="AA106" s="63">
        <v>12280</v>
      </c>
      <c r="AB106" s="63">
        <v>5604</v>
      </c>
      <c r="AC106" s="201"/>
      <c r="AD106" s="64" t="s">
        <v>102</v>
      </c>
      <c r="AE106" s="63">
        <v>344</v>
      </c>
      <c r="AF106" s="63">
        <v>340</v>
      </c>
      <c r="AG106" s="63">
        <v>339</v>
      </c>
      <c r="AH106" s="63">
        <v>327</v>
      </c>
      <c r="AI106" s="63">
        <v>333</v>
      </c>
      <c r="AJ106" s="63">
        <v>1683</v>
      </c>
      <c r="AK106" s="63">
        <v>1397</v>
      </c>
      <c r="AL106" s="63">
        <v>722</v>
      </c>
      <c r="AM106" s="63">
        <v>1</v>
      </c>
      <c r="AN106" s="63">
        <v>25</v>
      </c>
      <c r="AO106" s="63">
        <v>320</v>
      </c>
      <c r="AP106" s="201"/>
      <c r="AQ106" s="64" t="s">
        <v>102</v>
      </c>
      <c r="AR106" s="63">
        <v>30</v>
      </c>
      <c r="AS106" s="63">
        <v>10185</v>
      </c>
      <c r="AT106" s="63">
        <v>3563</v>
      </c>
      <c r="AU106" s="63">
        <v>1654</v>
      </c>
      <c r="AV106" s="63">
        <v>326</v>
      </c>
      <c r="AW106" s="63">
        <v>940</v>
      </c>
      <c r="AX106" s="63">
        <v>1754</v>
      </c>
      <c r="AY106" s="63">
        <v>1440</v>
      </c>
      <c r="AZ106" s="63">
        <v>1426</v>
      </c>
      <c r="BA106" s="201"/>
      <c r="BB106" s="51" t="s">
        <v>102</v>
      </c>
      <c r="BC106" s="63">
        <v>5470</v>
      </c>
      <c r="BD106" s="63">
        <v>2765</v>
      </c>
      <c r="BE106" s="63">
        <v>5284</v>
      </c>
      <c r="BF106" s="63">
        <v>2679</v>
      </c>
      <c r="BG106" s="63">
        <v>2999</v>
      </c>
      <c r="BH106" s="63">
        <v>1533</v>
      </c>
      <c r="BI106" s="63">
        <v>5464</v>
      </c>
      <c r="BJ106" s="63">
        <v>2774</v>
      </c>
      <c r="BK106" s="63">
        <v>5282</v>
      </c>
      <c r="BL106" s="63">
        <v>2689</v>
      </c>
      <c r="BM106" s="63">
        <v>2962</v>
      </c>
      <c r="BN106" s="63">
        <v>1519</v>
      </c>
      <c r="BO106" s="201"/>
      <c r="BP106" s="64" t="s">
        <v>102</v>
      </c>
      <c r="BQ106" s="63">
        <v>87</v>
      </c>
      <c r="BR106" s="63">
        <v>325</v>
      </c>
      <c r="BS106" s="63">
        <v>451</v>
      </c>
      <c r="BT106" s="63">
        <v>543</v>
      </c>
      <c r="BU106" s="63">
        <v>0</v>
      </c>
      <c r="BV106" s="63">
        <v>1406</v>
      </c>
      <c r="BW106" s="63">
        <v>845</v>
      </c>
      <c r="BX106" s="63">
        <v>361</v>
      </c>
      <c r="BY106" s="63">
        <v>30</v>
      </c>
      <c r="BZ106" s="63">
        <v>26</v>
      </c>
      <c r="CA106" s="201"/>
      <c r="CB106" s="64" t="s">
        <v>102</v>
      </c>
      <c r="CC106" s="63">
        <v>33568</v>
      </c>
      <c r="CD106" s="63">
        <v>23216</v>
      </c>
      <c r="CE106" s="63">
        <v>6708</v>
      </c>
      <c r="CF106" s="63">
        <v>20579</v>
      </c>
      <c r="CG106" s="63">
        <v>21646</v>
      </c>
      <c r="CH106" s="63">
        <v>14217</v>
      </c>
      <c r="CI106" s="63">
        <v>1224</v>
      </c>
      <c r="CJ106" s="63">
        <v>12384</v>
      </c>
      <c r="CK106" s="63">
        <v>696</v>
      </c>
      <c r="CL106" s="63">
        <v>2883</v>
      </c>
      <c r="CM106" s="63">
        <v>2470</v>
      </c>
      <c r="CN106" s="63">
        <v>123</v>
      </c>
      <c r="CO106" s="63">
        <v>2077</v>
      </c>
      <c r="CP106" s="135"/>
      <c r="CQ106" s="138" t="s">
        <v>188</v>
      </c>
      <c r="CR106" s="138" t="s">
        <v>4268</v>
      </c>
      <c r="CS106" s="139">
        <v>39335</v>
      </c>
      <c r="CT106" s="141">
        <v>134238</v>
      </c>
    </row>
    <row r="107" spans="1:98">
      <c r="A107" s="201" t="s">
        <v>189</v>
      </c>
      <c r="B107" s="46" t="s">
        <v>119</v>
      </c>
      <c r="C107" s="47">
        <v>5852</v>
      </c>
      <c r="D107" s="47">
        <v>2769</v>
      </c>
      <c r="E107" s="47">
        <v>4326</v>
      </c>
      <c r="F107" s="47">
        <v>2077</v>
      </c>
      <c r="G107" s="47">
        <v>3830</v>
      </c>
      <c r="H107" s="47">
        <v>1907</v>
      </c>
      <c r="I107" s="47">
        <v>2616</v>
      </c>
      <c r="J107" s="47">
        <v>1300</v>
      </c>
      <c r="K107" s="47">
        <v>2316</v>
      </c>
      <c r="L107" s="47">
        <v>1216</v>
      </c>
      <c r="M107" s="48">
        <v>18940</v>
      </c>
      <c r="N107" s="48">
        <v>9269</v>
      </c>
      <c r="O107" s="201" t="s">
        <v>189</v>
      </c>
      <c r="P107" s="46" t="s">
        <v>119</v>
      </c>
      <c r="Q107" s="47">
        <v>1407</v>
      </c>
      <c r="R107" s="47">
        <v>622</v>
      </c>
      <c r="S107" s="47">
        <v>1116</v>
      </c>
      <c r="T107" s="47">
        <v>551</v>
      </c>
      <c r="U107" s="47">
        <v>862</v>
      </c>
      <c r="V107" s="47">
        <v>389</v>
      </c>
      <c r="W107" s="47">
        <v>499</v>
      </c>
      <c r="X107" s="47">
        <v>229</v>
      </c>
      <c r="Y107" s="47">
        <v>633</v>
      </c>
      <c r="Z107" s="47">
        <v>338</v>
      </c>
      <c r="AA107" s="48">
        <v>4517</v>
      </c>
      <c r="AB107" s="48">
        <v>2129</v>
      </c>
      <c r="AC107" s="201" t="s">
        <v>189</v>
      </c>
      <c r="AD107" s="46" t="s">
        <v>119</v>
      </c>
      <c r="AE107" s="47">
        <v>154</v>
      </c>
      <c r="AF107" s="47">
        <v>152</v>
      </c>
      <c r="AG107" s="47">
        <v>147</v>
      </c>
      <c r="AH107" s="47">
        <v>138</v>
      </c>
      <c r="AI107" s="47">
        <v>130</v>
      </c>
      <c r="AJ107" s="48">
        <v>721</v>
      </c>
      <c r="AK107" s="47">
        <v>570</v>
      </c>
      <c r="AL107" s="47">
        <v>252</v>
      </c>
      <c r="AM107" s="47">
        <v>0</v>
      </c>
      <c r="AN107" s="47">
        <v>12</v>
      </c>
      <c r="AO107" s="47">
        <v>138</v>
      </c>
      <c r="AP107" s="201" t="s">
        <v>189</v>
      </c>
      <c r="AQ107" s="46" t="s">
        <v>119</v>
      </c>
      <c r="AR107" s="47">
        <v>165</v>
      </c>
      <c r="AS107" s="47">
        <v>4577</v>
      </c>
      <c r="AT107" s="47">
        <v>702</v>
      </c>
      <c r="AU107" s="47">
        <v>342</v>
      </c>
      <c r="AV107" s="47">
        <v>63</v>
      </c>
      <c r="AW107" s="47">
        <v>351</v>
      </c>
      <c r="AX107" s="47">
        <v>658</v>
      </c>
      <c r="AY107" s="47">
        <v>446</v>
      </c>
      <c r="AZ107" s="47">
        <v>467</v>
      </c>
      <c r="BA107" s="201" t="s">
        <v>189</v>
      </c>
      <c r="BB107" s="46" t="s">
        <v>119</v>
      </c>
      <c r="BC107" s="47">
        <v>2062</v>
      </c>
      <c r="BD107" s="47">
        <v>1150</v>
      </c>
      <c r="BE107" s="47">
        <v>1863</v>
      </c>
      <c r="BF107" s="47">
        <v>1030</v>
      </c>
      <c r="BG107" s="47">
        <v>757</v>
      </c>
      <c r="BH107" s="47">
        <v>413</v>
      </c>
      <c r="BI107" s="47">
        <v>2029</v>
      </c>
      <c r="BJ107" s="47">
        <v>1140</v>
      </c>
      <c r="BK107" s="47">
        <v>1836</v>
      </c>
      <c r="BL107" s="47">
        <v>1022</v>
      </c>
      <c r="BM107" s="47">
        <v>790</v>
      </c>
      <c r="BN107" s="47">
        <v>433</v>
      </c>
      <c r="BO107" s="201" t="s">
        <v>189</v>
      </c>
      <c r="BP107" s="46" t="s">
        <v>119</v>
      </c>
      <c r="BQ107" s="49">
        <v>31</v>
      </c>
      <c r="BR107" s="49">
        <v>284</v>
      </c>
      <c r="BS107" s="49">
        <v>95</v>
      </c>
      <c r="BT107" s="49">
        <v>61</v>
      </c>
      <c r="BU107" s="49">
        <v>98</v>
      </c>
      <c r="BV107" s="50">
        <v>569</v>
      </c>
      <c r="BW107" s="49">
        <v>336</v>
      </c>
      <c r="BX107" s="49">
        <v>111</v>
      </c>
      <c r="BY107" s="50">
        <v>3</v>
      </c>
      <c r="BZ107" s="49">
        <v>2</v>
      </c>
      <c r="CA107" s="201" t="s">
        <v>189</v>
      </c>
      <c r="CB107" s="46" t="s">
        <v>119</v>
      </c>
      <c r="CC107" s="47">
        <v>13053</v>
      </c>
      <c r="CD107" s="47">
        <v>10400</v>
      </c>
      <c r="CE107" s="47">
        <v>3020</v>
      </c>
      <c r="CF107" s="47">
        <v>5979</v>
      </c>
      <c r="CG107" s="47">
        <v>8597</v>
      </c>
      <c r="CH107" s="47">
        <v>5001</v>
      </c>
      <c r="CI107" s="47">
        <v>387</v>
      </c>
      <c r="CJ107" s="47">
        <v>5111</v>
      </c>
      <c r="CK107" s="47">
        <v>187</v>
      </c>
      <c r="CL107" s="47">
        <v>1156</v>
      </c>
      <c r="CM107" s="47">
        <v>701</v>
      </c>
      <c r="CN107" s="47">
        <v>26</v>
      </c>
      <c r="CO107" s="47">
        <v>928</v>
      </c>
      <c r="CP107" s="135"/>
      <c r="CQ107" s="138" t="s">
        <v>189</v>
      </c>
      <c r="CR107" s="138" t="s">
        <v>4269</v>
      </c>
      <c r="CS107" s="139">
        <v>13108</v>
      </c>
      <c r="CT107" s="141">
        <v>51735</v>
      </c>
    </row>
    <row r="108" spans="1:98">
      <c r="A108" s="201"/>
      <c r="B108" s="46" t="s">
        <v>120</v>
      </c>
      <c r="C108" s="47">
        <v>0</v>
      </c>
      <c r="D108" s="47">
        <v>0</v>
      </c>
      <c r="E108" s="47">
        <v>0</v>
      </c>
      <c r="F108" s="47">
        <v>0</v>
      </c>
      <c r="G108" s="47">
        <v>0</v>
      </c>
      <c r="H108" s="47">
        <v>0</v>
      </c>
      <c r="I108" s="47">
        <v>0</v>
      </c>
      <c r="J108" s="47">
        <v>0</v>
      </c>
      <c r="K108" s="47">
        <v>0</v>
      </c>
      <c r="L108" s="47">
        <v>0</v>
      </c>
      <c r="M108" s="48">
        <v>0</v>
      </c>
      <c r="N108" s="48">
        <v>0</v>
      </c>
      <c r="O108" s="201"/>
      <c r="P108" s="46" t="s">
        <v>120</v>
      </c>
      <c r="Q108" s="47">
        <v>0</v>
      </c>
      <c r="R108" s="47">
        <v>0</v>
      </c>
      <c r="S108" s="47">
        <v>0</v>
      </c>
      <c r="T108" s="47">
        <v>0</v>
      </c>
      <c r="U108" s="47">
        <v>0</v>
      </c>
      <c r="V108" s="47">
        <v>0</v>
      </c>
      <c r="W108" s="47">
        <v>0</v>
      </c>
      <c r="X108" s="47">
        <v>0</v>
      </c>
      <c r="Y108" s="47">
        <v>0</v>
      </c>
      <c r="Z108" s="47">
        <v>0</v>
      </c>
      <c r="AA108" s="48">
        <v>0</v>
      </c>
      <c r="AB108" s="48">
        <v>0</v>
      </c>
      <c r="AC108" s="201"/>
      <c r="AD108" s="46" t="s">
        <v>120</v>
      </c>
      <c r="AE108" s="47">
        <v>0</v>
      </c>
      <c r="AF108" s="47">
        <v>0</v>
      </c>
      <c r="AG108" s="47">
        <v>0</v>
      </c>
      <c r="AH108" s="47">
        <v>0</v>
      </c>
      <c r="AI108" s="47">
        <v>0</v>
      </c>
      <c r="AJ108" s="48">
        <v>0</v>
      </c>
      <c r="AK108" s="47">
        <v>0</v>
      </c>
      <c r="AL108" s="47">
        <v>0</v>
      </c>
      <c r="AM108" s="47">
        <v>0</v>
      </c>
      <c r="AN108" s="47">
        <v>0</v>
      </c>
      <c r="AO108" s="47">
        <v>0</v>
      </c>
      <c r="AP108" s="201"/>
      <c r="AQ108" s="46" t="s">
        <v>120</v>
      </c>
      <c r="AR108" s="47">
        <v>0</v>
      </c>
      <c r="AS108" s="47">
        <v>0</v>
      </c>
      <c r="AT108" s="47">
        <v>0</v>
      </c>
      <c r="AU108" s="47">
        <v>0</v>
      </c>
      <c r="AV108" s="47">
        <v>0</v>
      </c>
      <c r="AW108" s="47">
        <v>0</v>
      </c>
      <c r="AX108" s="47">
        <v>0</v>
      </c>
      <c r="AY108" s="47">
        <v>0</v>
      </c>
      <c r="AZ108" s="47">
        <v>0</v>
      </c>
      <c r="BA108" s="201"/>
      <c r="BB108" s="46" t="s">
        <v>120</v>
      </c>
      <c r="BC108" s="47">
        <v>0</v>
      </c>
      <c r="BD108" s="47">
        <v>0</v>
      </c>
      <c r="BE108" s="47">
        <v>0</v>
      </c>
      <c r="BF108" s="47">
        <v>0</v>
      </c>
      <c r="BG108" s="47">
        <v>0</v>
      </c>
      <c r="BH108" s="47">
        <v>0</v>
      </c>
      <c r="BI108" s="47">
        <v>0</v>
      </c>
      <c r="BJ108" s="47">
        <v>0</v>
      </c>
      <c r="BK108" s="47">
        <v>0</v>
      </c>
      <c r="BL108" s="47">
        <v>0</v>
      </c>
      <c r="BM108" s="47">
        <v>0</v>
      </c>
      <c r="BN108" s="47">
        <v>0</v>
      </c>
      <c r="BO108" s="201"/>
      <c r="BP108" s="46" t="s">
        <v>120</v>
      </c>
      <c r="BQ108" s="49">
        <v>0</v>
      </c>
      <c r="BR108" s="49">
        <v>0</v>
      </c>
      <c r="BS108" s="49">
        <v>0</v>
      </c>
      <c r="BT108" s="49">
        <v>0</v>
      </c>
      <c r="BU108" s="49">
        <v>0</v>
      </c>
      <c r="BV108" s="50">
        <v>0</v>
      </c>
      <c r="BW108" s="49">
        <v>0</v>
      </c>
      <c r="BX108" s="49">
        <v>0</v>
      </c>
      <c r="BY108" s="50">
        <v>0</v>
      </c>
      <c r="BZ108" s="49">
        <v>0</v>
      </c>
      <c r="CA108" s="201"/>
      <c r="CB108" s="46" t="s">
        <v>120</v>
      </c>
      <c r="CC108" s="47">
        <v>0</v>
      </c>
      <c r="CD108" s="47">
        <v>0</v>
      </c>
      <c r="CE108" s="47">
        <v>0</v>
      </c>
      <c r="CF108" s="47">
        <v>0</v>
      </c>
      <c r="CG108" s="47">
        <v>0</v>
      </c>
      <c r="CH108" s="47">
        <v>0</v>
      </c>
      <c r="CI108" s="47">
        <v>0</v>
      </c>
      <c r="CJ108" s="47">
        <v>0</v>
      </c>
      <c r="CK108" s="47">
        <v>0</v>
      </c>
      <c r="CL108" s="47">
        <v>0</v>
      </c>
      <c r="CM108" s="47">
        <v>0</v>
      </c>
      <c r="CN108" s="47">
        <v>0</v>
      </c>
      <c r="CO108" s="47">
        <v>0</v>
      </c>
      <c r="CP108" s="135"/>
      <c r="CQ108" s="138" t="s">
        <v>189</v>
      </c>
      <c r="CR108" s="138" t="s">
        <v>4270</v>
      </c>
      <c r="CS108" s="139">
        <v>0</v>
      </c>
      <c r="CT108" s="141">
        <v>0</v>
      </c>
    </row>
    <row r="109" spans="1:98">
      <c r="A109" s="201"/>
      <c r="B109" s="34" t="s">
        <v>102</v>
      </c>
      <c r="C109" s="35">
        <v>5852</v>
      </c>
      <c r="D109" s="63">
        <v>2769</v>
      </c>
      <c r="E109" s="63">
        <v>4326</v>
      </c>
      <c r="F109" s="63">
        <v>2077</v>
      </c>
      <c r="G109" s="63">
        <v>3830</v>
      </c>
      <c r="H109" s="63">
        <v>1907</v>
      </c>
      <c r="I109" s="63">
        <v>2616</v>
      </c>
      <c r="J109" s="63">
        <v>1300</v>
      </c>
      <c r="K109" s="63">
        <v>2316</v>
      </c>
      <c r="L109" s="63">
        <v>1216</v>
      </c>
      <c r="M109" s="63">
        <v>18940</v>
      </c>
      <c r="N109" s="63">
        <v>9269</v>
      </c>
      <c r="O109" s="201"/>
      <c r="P109" s="64" t="s">
        <v>102</v>
      </c>
      <c r="Q109" s="63">
        <v>1407</v>
      </c>
      <c r="R109" s="63">
        <v>622</v>
      </c>
      <c r="S109" s="63">
        <v>1116</v>
      </c>
      <c r="T109" s="63">
        <v>551</v>
      </c>
      <c r="U109" s="63">
        <v>862</v>
      </c>
      <c r="V109" s="63">
        <v>389</v>
      </c>
      <c r="W109" s="63">
        <v>499</v>
      </c>
      <c r="X109" s="63">
        <v>229</v>
      </c>
      <c r="Y109" s="63">
        <v>633</v>
      </c>
      <c r="Z109" s="63">
        <v>338</v>
      </c>
      <c r="AA109" s="63">
        <v>4517</v>
      </c>
      <c r="AB109" s="63">
        <v>2129</v>
      </c>
      <c r="AC109" s="201"/>
      <c r="AD109" s="64" t="s">
        <v>102</v>
      </c>
      <c r="AE109" s="63">
        <v>154</v>
      </c>
      <c r="AF109" s="63">
        <v>152</v>
      </c>
      <c r="AG109" s="63">
        <v>147</v>
      </c>
      <c r="AH109" s="63">
        <v>138</v>
      </c>
      <c r="AI109" s="63">
        <v>130</v>
      </c>
      <c r="AJ109" s="63">
        <v>721</v>
      </c>
      <c r="AK109" s="63">
        <v>570</v>
      </c>
      <c r="AL109" s="63">
        <v>252</v>
      </c>
      <c r="AM109" s="63">
        <v>0</v>
      </c>
      <c r="AN109" s="63">
        <v>12</v>
      </c>
      <c r="AO109" s="63">
        <v>138</v>
      </c>
      <c r="AP109" s="201"/>
      <c r="AQ109" s="64" t="s">
        <v>102</v>
      </c>
      <c r="AR109" s="63">
        <v>165</v>
      </c>
      <c r="AS109" s="63">
        <v>4577</v>
      </c>
      <c r="AT109" s="63">
        <v>702</v>
      </c>
      <c r="AU109" s="63">
        <v>342</v>
      </c>
      <c r="AV109" s="63">
        <v>63</v>
      </c>
      <c r="AW109" s="63">
        <v>351</v>
      </c>
      <c r="AX109" s="63">
        <v>658</v>
      </c>
      <c r="AY109" s="63">
        <v>446</v>
      </c>
      <c r="AZ109" s="63">
        <v>467</v>
      </c>
      <c r="BA109" s="201"/>
      <c r="BB109" s="51" t="s">
        <v>102</v>
      </c>
      <c r="BC109" s="63">
        <v>2062</v>
      </c>
      <c r="BD109" s="63">
        <v>1150</v>
      </c>
      <c r="BE109" s="63">
        <v>1863</v>
      </c>
      <c r="BF109" s="63">
        <v>1030</v>
      </c>
      <c r="BG109" s="63">
        <v>757</v>
      </c>
      <c r="BH109" s="63">
        <v>413</v>
      </c>
      <c r="BI109" s="63">
        <v>2029</v>
      </c>
      <c r="BJ109" s="63">
        <v>1140</v>
      </c>
      <c r="BK109" s="63">
        <v>1836</v>
      </c>
      <c r="BL109" s="63">
        <v>1022</v>
      </c>
      <c r="BM109" s="63">
        <v>790</v>
      </c>
      <c r="BN109" s="63">
        <v>433</v>
      </c>
      <c r="BO109" s="201"/>
      <c r="BP109" s="64" t="s">
        <v>102</v>
      </c>
      <c r="BQ109" s="63">
        <v>31</v>
      </c>
      <c r="BR109" s="63">
        <v>284</v>
      </c>
      <c r="BS109" s="63">
        <v>95</v>
      </c>
      <c r="BT109" s="63">
        <v>61</v>
      </c>
      <c r="BU109" s="63">
        <v>98</v>
      </c>
      <c r="BV109" s="63">
        <v>569</v>
      </c>
      <c r="BW109" s="63">
        <v>336</v>
      </c>
      <c r="BX109" s="63">
        <v>111</v>
      </c>
      <c r="BY109" s="63">
        <v>3</v>
      </c>
      <c r="BZ109" s="63">
        <v>2</v>
      </c>
      <c r="CA109" s="201"/>
      <c r="CB109" s="64" t="s">
        <v>102</v>
      </c>
      <c r="CC109" s="63">
        <v>13053</v>
      </c>
      <c r="CD109" s="63">
        <v>10400</v>
      </c>
      <c r="CE109" s="63">
        <v>3020</v>
      </c>
      <c r="CF109" s="63">
        <v>5979</v>
      </c>
      <c r="CG109" s="63">
        <v>8597</v>
      </c>
      <c r="CH109" s="63">
        <v>5001</v>
      </c>
      <c r="CI109" s="63">
        <v>387</v>
      </c>
      <c r="CJ109" s="63">
        <v>5111</v>
      </c>
      <c r="CK109" s="63">
        <v>187</v>
      </c>
      <c r="CL109" s="63">
        <v>1156</v>
      </c>
      <c r="CM109" s="63">
        <v>701</v>
      </c>
      <c r="CN109" s="63">
        <v>26</v>
      </c>
      <c r="CO109" s="63">
        <v>928</v>
      </c>
      <c r="CP109" s="135"/>
      <c r="CQ109" s="138" t="s">
        <v>189</v>
      </c>
      <c r="CR109" s="138" t="s">
        <v>4271</v>
      </c>
      <c r="CS109" s="139">
        <v>13108</v>
      </c>
      <c r="CT109" s="141">
        <v>51735</v>
      </c>
    </row>
    <row r="110" spans="1:98">
      <c r="A110" s="194" t="s">
        <v>320</v>
      </c>
      <c r="B110" s="194"/>
      <c r="C110" s="194"/>
      <c r="D110" s="194"/>
      <c r="E110" s="194"/>
      <c r="F110" s="194"/>
      <c r="G110" s="194"/>
      <c r="H110" s="194"/>
      <c r="I110" s="194"/>
      <c r="J110" s="194"/>
      <c r="K110" s="194"/>
      <c r="L110" s="194"/>
      <c r="M110" s="194"/>
      <c r="N110" s="194"/>
      <c r="O110" s="194" t="s">
        <v>321</v>
      </c>
      <c r="P110" s="194"/>
      <c r="Q110" s="194"/>
      <c r="R110" s="194"/>
      <c r="S110" s="194"/>
      <c r="T110" s="194"/>
      <c r="U110" s="194"/>
      <c r="V110" s="194"/>
      <c r="W110" s="194"/>
      <c r="X110" s="194"/>
      <c r="Y110" s="194"/>
      <c r="Z110" s="194"/>
      <c r="AA110" s="194"/>
      <c r="AB110" s="194"/>
      <c r="AC110" s="194" t="s">
        <v>322</v>
      </c>
      <c r="AD110" s="194"/>
      <c r="AE110" s="194"/>
      <c r="AF110" s="194"/>
      <c r="AG110" s="194"/>
      <c r="AH110" s="194"/>
      <c r="AI110" s="194"/>
      <c r="AJ110" s="194"/>
      <c r="AK110" s="194"/>
      <c r="AL110" s="194"/>
      <c r="AM110" s="194"/>
      <c r="AN110" s="194"/>
      <c r="AO110" s="194"/>
      <c r="AP110" s="195" t="s">
        <v>323</v>
      </c>
      <c r="AQ110" s="195"/>
      <c r="AR110" s="195"/>
      <c r="AS110" s="195"/>
      <c r="AT110" s="195"/>
      <c r="AU110" s="195"/>
      <c r="AV110" s="195"/>
      <c r="AW110" s="195"/>
      <c r="AX110" s="195"/>
      <c r="AY110" s="195"/>
      <c r="AZ110" s="195"/>
      <c r="BA110" s="195" t="s">
        <v>4599</v>
      </c>
      <c r="BB110" s="195"/>
      <c r="BC110" s="195"/>
      <c r="BD110" s="195"/>
      <c r="BE110" s="195"/>
      <c r="BF110" s="195"/>
      <c r="BG110" s="195"/>
      <c r="BH110" s="195"/>
      <c r="BI110" s="195"/>
      <c r="BJ110" s="195"/>
      <c r="BK110" s="195"/>
      <c r="BL110" s="195"/>
      <c r="BM110" s="195"/>
      <c r="BN110" s="195"/>
      <c r="BO110" s="163" t="s">
        <v>324</v>
      </c>
      <c r="BP110" s="163"/>
      <c r="BQ110" s="163"/>
      <c r="BR110" s="163"/>
      <c r="BS110" s="163"/>
      <c r="BT110" s="163"/>
      <c r="BU110" s="163"/>
      <c r="BV110" s="163"/>
      <c r="BW110" s="163"/>
      <c r="BX110" s="163"/>
      <c r="BY110" s="163"/>
      <c r="BZ110" s="163"/>
      <c r="CA110" s="194" t="s">
        <v>325</v>
      </c>
      <c r="CB110" s="194"/>
      <c r="CC110" s="194"/>
      <c r="CD110" s="194"/>
      <c r="CE110" s="194"/>
      <c r="CF110" s="194"/>
      <c r="CG110" s="194"/>
      <c r="CH110" s="194"/>
      <c r="CI110" s="194"/>
      <c r="CJ110" s="194"/>
      <c r="CK110" s="194"/>
      <c r="CL110" s="194"/>
      <c r="CM110" s="194"/>
      <c r="CN110" s="194"/>
      <c r="CO110" s="194"/>
      <c r="CP110" s="135"/>
      <c r="CQ110" s="138" t="s">
        <v>320</v>
      </c>
      <c r="CR110" s="138" t="s">
        <v>320</v>
      </c>
      <c r="CS110" s="139">
        <v>0</v>
      </c>
      <c r="CT110" s="141">
        <v>0</v>
      </c>
    </row>
    <row r="111" spans="1:98">
      <c r="A111" s="194" t="s">
        <v>4174</v>
      </c>
      <c r="B111" s="194"/>
      <c r="C111" s="194"/>
      <c r="D111" s="194"/>
      <c r="E111" s="194"/>
      <c r="F111" s="194"/>
      <c r="G111" s="194"/>
      <c r="H111" s="194"/>
      <c r="I111" s="194"/>
      <c r="J111" s="194"/>
      <c r="K111" s="194"/>
      <c r="L111" s="194"/>
      <c r="M111" s="194"/>
      <c r="N111" s="194"/>
      <c r="O111" s="194" t="s">
        <v>4174</v>
      </c>
      <c r="P111" s="194"/>
      <c r="Q111" s="194"/>
      <c r="R111" s="194"/>
      <c r="S111" s="194"/>
      <c r="T111" s="194"/>
      <c r="U111" s="194"/>
      <c r="V111" s="194"/>
      <c r="W111" s="194"/>
      <c r="X111" s="194"/>
      <c r="Y111" s="194"/>
      <c r="Z111" s="194"/>
      <c r="AA111" s="194"/>
      <c r="AB111" s="194"/>
      <c r="AC111" s="194" t="s">
        <v>4174</v>
      </c>
      <c r="AD111" s="194"/>
      <c r="AE111" s="194"/>
      <c r="AF111" s="194"/>
      <c r="AG111" s="194"/>
      <c r="AH111" s="194"/>
      <c r="AI111" s="194"/>
      <c r="AJ111" s="194"/>
      <c r="AK111" s="194"/>
      <c r="AL111" s="194"/>
      <c r="AM111" s="194"/>
      <c r="AN111" s="194"/>
      <c r="AO111" s="194"/>
      <c r="AP111" s="195" t="s">
        <v>4174</v>
      </c>
      <c r="AQ111" s="195"/>
      <c r="AR111" s="195"/>
      <c r="AS111" s="195"/>
      <c r="AT111" s="195"/>
      <c r="AU111" s="195"/>
      <c r="AV111" s="195"/>
      <c r="AW111" s="195"/>
      <c r="AX111" s="195"/>
      <c r="AY111" s="195"/>
      <c r="AZ111" s="195"/>
      <c r="BA111" s="195" t="s">
        <v>4175</v>
      </c>
      <c r="BB111" s="195"/>
      <c r="BC111" s="195"/>
      <c r="BD111" s="195"/>
      <c r="BE111" s="195"/>
      <c r="BF111" s="195"/>
      <c r="BG111" s="195"/>
      <c r="BH111" s="195"/>
      <c r="BI111" s="195"/>
      <c r="BJ111" s="195"/>
      <c r="BK111" s="195"/>
      <c r="BL111" s="195"/>
      <c r="BM111" s="195"/>
      <c r="BN111" s="195"/>
      <c r="BO111" s="163" t="s">
        <v>4174</v>
      </c>
      <c r="BP111" s="163"/>
      <c r="BQ111" s="163"/>
      <c r="BR111" s="163"/>
      <c r="BS111" s="163"/>
      <c r="BT111" s="163"/>
      <c r="BU111" s="163"/>
      <c r="BV111" s="163"/>
      <c r="BW111" s="163"/>
      <c r="BX111" s="163"/>
      <c r="BY111" s="163"/>
      <c r="BZ111" s="163"/>
      <c r="CA111" s="194" t="s">
        <v>4174</v>
      </c>
      <c r="CB111" s="194"/>
      <c r="CC111" s="194"/>
      <c r="CD111" s="194"/>
      <c r="CE111" s="194"/>
      <c r="CF111" s="194"/>
      <c r="CG111" s="194"/>
      <c r="CH111" s="194"/>
      <c r="CI111" s="194"/>
      <c r="CJ111" s="194"/>
      <c r="CK111" s="194"/>
      <c r="CL111" s="194"/>
      <c r="CM111" s="194"/>
      <c r="CN111" s="194"/>
      <c r="CO111" s="194"/>
      <c r="CP111" s="135"/>
      <c r="CQ111" s="138" t="s">
        <v>4174</v>
      </c>
      <c r="CR111" s="138" t="s">
        <v>4174</v>
      </c>
      <c r="CS111" s="139">
        <v>0</v>
      </c>
      <c r="CT111" s="141">
        <v>0</v>
      </c>
    </row>
    <row r="112" spans="1:98" ht="24.6" customHeight="1">
      <c r="A112" s="198" t="s">
        <v>2</v>
      </c>
      <c r="B112" s="199" t="s">
        <v>335</v>
      </c>
      <c r="C112" s="194" t="s">
        <v>302</v>
      </c>
      <c r="D112" s="194"/>
      <c r="E112" s="194" t="s">
        <v>303</v>
      </c>
      <c r="F112" s="194"/>
      <c r="G112" s="194" t="s">
        <v>304</v>
      </c>
      <c r="H112" s="194"/>
      <c r="I112" s="194" t="s">
        <v>305</v>
      </c>
      <c r="J112" s="194"/>
      <c r="K112" s="194" t="s">
        <v>306</v>
      </c>
      <c r="L112" s="194"/>
      <c r="M112" s="198" t="s">
        <v>307</v>
      </c>
      <c r="N112" s="198"/>
      <c r="O112" s="198" t="s">
        <v>2</v>
      </c>
      <c r="P112" s="199" t="s">
        <v>335</v>
      </c>
      <c r="Q112" s="194" t="s">
        <v>302</v>
      </c>
      <c r="R112" s="194"/>
      <c r="S112" s="194" t="s">
        <v>303</v>
      </c>
      <c r="T112" s="194"/>
      <c r="U112" s="194" t="s">
        <v>304</v>
      </c>
      <c r="V112" s="194"/>
      <c r="W112" s="194" t="s">
        <v>305</v>
      </c>
      <c r="X112" s="194"/>
      <c r="Y112" s="194" t="s">
        <v>306</v>
      </c>
      <c r="Z112" s="194"/>
      <c r="AA112" s="198" t="s">
        <v>307</v>
      </c>
      <c r="AB112" s="198"/>
      <c r="AC112" s="198" t="s">
        <v>2</v>
      </c>
      <c r="AD112" s="199" t="s">
        <v>113</v>
      </c>
      <c r="AE112" s="200" t="s">
        <v>308</v>
      </c>
      <c r="AF112" s="200"/>
      <c r="AG112" s="200"/>
      <c r="AH112" s="200"/>
      <c r="AI112" s="200"/>
      <c r="AJ112" s="200"/>
      <c r="AK112" s="195" t="s">
        <v>165</v>
      </c>
      <c r="AL112" s="195"/>
      <c r="AM112" s="195"/>
      <c r="AN112" s="195"/>
      <c r="AO112" s="200" t="s">
        <v>309</v>
      </c>
      <c r="AP112" s="198" t="s">
        <v>2</v>
      </c>
      <c r="AQ112" s="199" t="s">
        <v>335</v>
      </c>
      <c r="AR112" s="195" t="s">
        <v>310</v>
      </c>
      <c r="AS112" s="195"/>
      <c r="AT112" s="195"/>
      <c r="AU112" s="195"/>
      <c r="AV112" s="195"/>
      <c r="AW112" s="195"/>
      <c r="AX112" s="195"/>
      <c r="AY112" s="195"/>
      <c r="AZ112" s="195"/>
      <c r="BA112" s="198" t="s">
        <v>2</v>
      </c>
      <c r="BB112" s="199" t="s">
        <v>335</v>
      </c>
      <c r="BC112" s="195" t="s">
        <v>311</v>
      </c>
      <c r="BD112" s="195"/>
      <c r="BE112" s="195" t="s">
        <v>312</v>
      </c>
      <c r="BF112" s="195"/>
      <c r="BG112" s="195" t="s">
        <v>313</v>
      </c>
      <c r="BH112" s="195"/>
      <c r="BI112" s="195" t="s">
        <v>343</v>
      </c>
      <c r="BJ112" s="195"/>
      <c r="BK112" s="195" t="s">
        <v>314</v>
      </c>
      <c r="BL112" s="195"/>
      <c r="BM112" s="200" t="s">
        <v>315</v>
      </c>
      <c r="BN112" s="200"/>
      <c r="BO112" s="199" t="s">
        <v>2</v>
      </c>
      <c r="BP112" s="199" t="s">
        <v>335</v>
      </c>
      <c r="BQ112" s="163" t="s">
        <v>166</v>
      </c>
      <c r="BR112" s="163"/>
      <c r="BS112" s="163"/>
      <c r="BT112" s="163"/>
      <c r="BU112" s="163"/>
      <c r="BV112" s="163"/>
      <c r="BW112" s="163"/>
      <c r="BX112" s="163"/>
      <c r="BY112" s="164" t="s">
        <v>167</v>
      </c>
      <c r="BZ112" s="164"/>
      <c r="CA112" s="198" t="s">
        <v>2</v>
      </c>
      <c r="CB112" s="199" t="s">
        <v>335</v>
      </c>
      <c r="CC112" s="195" t="s">
        <v>316</v>
      </c>
      <c r="CD112" s="195"/>
      <c r="CE112" s="195"/>
      <c r="CF112" s="195"/>
      <c r="CG112" s="195"/>
      <c r="CH112" s="195"/>
      <c r="CI112" s="195"/>
      <c r="CJ112" s="195"/>
      <c r="CK112" s="195"/>
      <c r="CL112" s="195"/>
      <c r="CM112" s="195"/>
      <c r="CN112" s="195"/>
      <c r="CO112" s="195"/>
      <c r="CP112" s="135"/>
      <c r="CQ112" s="138" t="s">
        <v>2</v>
      </c>
      <c r="CR112" s="138" t="s">
        <v>4594</v>
      </c>
      <c r="CS112" s="139" t="e">
        <v>#VALUE!</v>
      </c>
      <c r="CT112" s="141">
        <v>0</v>
      </c>
    </row>
    <row r="113" spans="1:98" ht="48">
      <c r="A113" s="198"/>
      <c r="B113" s="199"/>
      <c r="C113" s="43" t="s">
        <v>170</v>
      </c>
      <c r="D113" s="43" t="s">
        <v>57</v>
      </c>
      <c r="E113" s="43" t="s">
        <v>170</v>
      </c>
      <c r="F113" s="43" t="s">
        <v>57</v>
      </c>
      <c r="G113" s="43" t="s">
        <v>170</v>
      </c>
      <c r="H113" s="43" t="s">
        <v>57</v>
      </c>
      <c r="I113" s="43" t="s">
        <v>170</v>
      </c>
      <c r="J113" s="43" t="s">
        <v>57</v>
      </c>
      <c r="K113" s="43" t="s">
        <v>170</v>
      </c>
      <c r="L113" s="43" t="s">
        <v>57</v>
      </c>
      <c r="M113" s="43" t="s">
        <v>170</v>
      </c>
      <c r="N113" s="43" t="s">
        <v>57</v>
      </c>
      <c r="O113" s="198"/>
      <c r="P113" s="199"/>
      <c r="Q113" s="43" t="s">
        <v>170</v>
      </c>
      <c r="R113" s="43" t="s">
        <v>57</v>
      </c>
      <c r="S113" s="43" t="s">
        <v>170</v>
      </c>
      <c r="T113" s="43" t="s">
        <v>57</v>
      </c>
      <c r="U113" s="43" t="s">
        <v>170</v>
      </c>
      <c r="V113" s="43" t="s">
        <v>57</v>
      </c>
      <c r="W113" s="43" t="s">
        <v>170</v>
      </c>
      <c r="X113" s="43" t="s">
        <v>57</v>
      </c>
      <c r="Y113" s="43" t="s">
        <v>170</v>
      </c>
      <c r="Z113" s="43" t="s">
        <v>57</v>
      </c>
      <c r="AA113" s="43" t="s">
        <v>170</v>
      </c>
      <c r="AB113" s="43" t="s">
        <v>57</v>
      </c>
      <c r="AC113" s="198"/>
      <c r="AD113" s="199"/>
      <c r="AE113" s="44" t="s">
        <v>302</v>
      </c>
      <c r="AF113" s="44" t="s">
        <v>303</v>
      </c>
      <c r="AG113" s="44" t="s">
        <v>304</v>
      </c>
      <c r="AH113" s="44" t="s">
        <v>305</v>
      </c>
      <c r="AI113" s="44" t="s">
        <v>306</v>
      </c>
      <c r="AJ113" s="44" t="s">
        <v>56</v>
      </c>
      <c r="AK113" s="44" t="s">
        <v>317</v>
      </c>
      <c r="AL113" s="31" t="s">
        <v>279</v>
      </c>
      <c r="AM113" s="31" t="s">
        <v>172</v>
      </c>
      <c r="AN113" s="31" t="s">
        <v>173</v>
      </c>
      <c r="AO113" s="200"/>
      <c r="AP113" s="198"/>
      <c r="AQ113" s="199"/>
      <c r="AR113" s="44" t="s">
        <v>434</v>
      </c>
      <c r="AS113" s="44" t="s">
        <v>344</v>
      </c>
      <c r="AT113" s="44" t="s">
        <v>435</v>
      </c>
      <c r="AU113" s="44" t="s">
        <v>436</v>
      </c>
      <c r="AV113" s="44" t="s">
        <v>437</v>
      </c>
      <c r="AW113" s="14" t="s">
        <v>175</v>
      </c>
      <c r="AX113" s="14" t="s">
        <v>176</v>
      </c>
      <c r="AY113" s="44" t="s">
        <v>69</v>
      </c>
      <c r="AZ113" s="44" t="s">
        <v>70</v>
      </c>
      <c r="BA113" s="198"/>
      <c r="BB113" s="199"/>
      <c r="BC113" s="43" t="s">
        <v>170</v>
      </c>
      <c r="BD113" s="43" t="s">
        <v>57</v>
      </c>
      <c r="BE113" s="43" t="s">
        <v>170</v>
      </c>
      <c r="BF113" s="43" t="s">
        <v>57</v>
      </c>
      <c r="BG113" s="43" t="s">
        <v>170</v>
      </c>
      <c r="BH113" s="43" t="s">
        <v>57</v>
      </c>
      <c r="BI113" s="43" t="s">
        <v>170</v>
      </c>
      <c r="BJ113" s="43" t="s">
        <v>57</v>
      </c>
      <c r="BK113" s="43" t="s">
        <v>170</v>
      </c>
      <c r="BL113" s="43" t="s">
        <v>57</v>
      </c>
      <c r="BM113" s="43" t="s">
        <v>170</v>
      </c>
      <c r="BN113" s="43" t="s">
        <v>57</v>
      </c>
      <c r="BO113" s="199"/>
      <c r="BP113" s="199"/>
      <c r="BQ113" s="32" t="s">
        <v>338</v>
      </c>
      <c r="BR113" s="32" t="s">
        <v>341</v>
      </c>
      <c r="BS113" s="32" t="s">
        <v>339</v>
      </c>
      <c r="BT113" s="32" t="s">
        <v>340</v>
      </c>
      <c r="BU113" s="45" t="s">
        <v>342</v>
      </c>
      <c r="BV113" s="45" t="s">
        <v>66</v>
      </c>
      <c r="BW113" s="45" t="s">
        <v>174</v>
      </c>
      <c r="BX113" s="45" t="s">
        <v>280</v>
      </c>
      <c r="BY113" s="45" t="s">
        <v>66</v>
      </c>
      <c r="BZ113" s="45" t="s">
        <v>174</v>
      </c>
      <c r="CA113" s="198"/>
      <c r="CB113" s="199"/>
      <c r="CC113" s="44" t="s">
        <v>336</v>
      </c>
      <c r="CD113" s="44" t="s">
        <v>318</v>
      </c>
      <c r="CE113" s="44" t="s">
        <v>350</v>
      </c>
      <c r="CF113" s="44" t="s">
        <v>345</v>
      </c>
      <c r="CG113" s="44" t="s">
        <v>346</v>
      </c>
      <c r="CH113" s="44" t="s">
        <v>347</v>
      </c>
      <c r="CI113" s="44" t="s">
        <v>348</v>
      </c>
      <c r="CJ113" s="44" t="s">
        <v>349</v>
      </c>
      <c r="CK113" s="44" t="s">
        <v>337</v>
      </c>
      <c r="CL113" s="44" t="s">
        <v>319</v>
      </c>
      <c r="CM113" s="44" t="s">
        <v>68</v>
      </c>
      <c r="CN113" s="44" t="s">
        <v>351</v>
      </c>
      <c r="CO113" s="44" t="s">
        <v>0</v>
      </c>
      <c r="CP113" s="135"/>
      <c r="CQ113" s="138" t="s">
        <v>2</v>
      </c>
      <c r="CR113" s="138" t="s">
        <v>2</v>
      </c>
      <c r="CS113" s="139" t="e">
        <v>#VALUE!</v>
      </c>
      <c r="CT113" s="141">
        <v>0</v>
      </c>
    </row>
    <row r="114" spans="1:98">
      <c r="A114" s="51" t="s">
        <v>126</v>
      </c>
      <c r="B114" s="46"/>
      <c r="C114" s="47"/>
      <c r="D114" s="47"/>
      <c r="E114" s="47"/>
      <c r="F114" s="47"/>
      <c r="G114" s="47"/>
      <c r="H114" s="47"/>
      <c r="I114" s="47"/>
      <c r="J114" s="47"/>
      <c r="K114" s="47"/>
      <c r="L114" s="47"/>
      <c r="M114" s="48"/>
      <c r="N114" s="48"/>
      <c r="O114" s="51" t="s">
        <v>126</v>
      </c>
      <c r="P114" s="51"/>
      <c r="Q114" s="48"/>
      <c r="R114" s="48"/>
      <c r="S114" s="48"/>
      <c r="T114" s="48"/>
      <c r="U114" s="48"/>
      <c r="V114" s="48"/>
      <c r="W114" s="48"/>
      <c r="X114" s="48"/>
      <c r="Y114" s="48"/>
      <c r="Z114" s="48"/>
      <c r="AA114" s="48"/>
      <c r="AB114" s="48"/>
      <c r="AC114" s="51" t="s">
        <v>126</v>
      </c>
      <c r="AD114" s="51"/>
      <c r="AE114" s="48"/>
      <c r="AF114" s="48"/>
      <c r="AG114" s="48"/>
      <c r="AH114" s="48"/>
      <c r="AI114" s="48"/>
      <c r="AJ114" s="48"/>
      <c r="AK114" s="48"/>
      <c r="AL114" s="48"/>
      <c r="AM114" s="48"/>
      <c r="AN114" s="48"/>
      <c r="AO114" s="48"/>
      <c r="AP114" s="51" t="s">
        <v>126</v>
      </c>
      <c r="AQ114" s="46"/>
      <c r="AR114" s="47"/>
      <c r="AS114" s="47"/>
      <c r="AT114" s="47"/>
      <c r="AU114" s="47"/>
      <c r="AV114" s="47"/>
      <c r="AW114" s="47"/>
      <c r="AX114" s="47"/>
      <c r="AY114" s="47"/>
      <c r="AZ114" s="47"/>
      <c r="BA114" s="51" t="s">
        <v>126</v>
      </c>
      <c r="BB114" s="46"/>
      <c r="BC114" s="47"/>
      <c r="BD114" s="47"/>
      <c r="BE114" s="47"/>
      <c r="BF114" s="47"/>
      <c r="BG114" s="47"/>
      <c r="BH114" s="47"/>
      <c r="BI114" s="47"/>
      <c r="BJ114" s="47"/>
      <c r="BK114" s="47"/>
      <c r="BL114" s="47"/>
      <c r="BM114" s="47"/>
      <c r="BN114" s="47"/>
      <c r="BO114" s="51" t="s">
        <v>126</v>
      </c>
      <c r="BP114" s="46"/>
      <c r="BQ114" s="50"/>
      <c r="BR114" s="50"/>
      <c r="BS114" s="50"/>
      <c r="BT114" s="50"/>
      <c r="BU114" s="50"/>
      <c r="BV114" s="50"/>
      <c r="BW114" s="50"/>
      <c r="BX114" s="50"/>
      <c r="BY114" s="50"/>
      <c r="BZ114" s="49"/>
      <c r="CA114" s="51" t="s">
        <v>126</v>
      </c>
      <c r="CB114" s="46"/>
      <c r="CC114" s="47"/>
      <c r="CD114" s="47"/>
      <c r="CE114" s="47"/>
      <c r="CF114" s="47"/>
      <c r="CG114" s="47"/>
      <c r="CH114" s="47"/>
      <c r="CI114" s="47"/>
      <c r="CJ114" s="47"/>
      <c r="CK114" s="47"/>
      <c r="CL114" s="47"/>
      <c r="CM114" s="47"/>
      <c r="CN114" s="47"/>
      <c r="CO114" s="47"/>
      <c r="CP114" s="135"/>
      <c r="CQ114" s="138" t="s">
        <v>126</v>
      </c>
      <c r="CR114" s="138" t="s">
        <v>126</v>
      </c>
      <c r="CS114" s="139">
        <v>0</v>
      </c>
      <c r="CT114" s="141">
        <v>0</v>
      </c>
    </row>
    <row r="115" spans="1:98" ht="14.45" customHeight="1">
      <c r="A115" s="201" t="s">
        <v>190</v>
      </c>
      <c r="B115" s="46" t="s">
        <v>119</v>
      </c>
      <c r="C115" s="47">
        <v>7462</v>
      </c>
      <c r="D115" s="47">
        <v>3487</v>
      </c>
      <c r="E115" s="47">
        <v>6451</v>
      </c>
      <c r="F115" s="47">
        <v>2928</v>
      </c>
      <c r="G115" s="47">
        <v>6376</v>
      </c>
      <c r="H115" s="47">
        <v>2987</v>
      </c>
      <c r="I115" s="47">
        <v>5977</v>
      </c>
      <c r="J115" s="47">
        <v>2862</v>
      </c>
      <c r="K115" s="47">
        <v>5349</v>
      </c>
      <c r="L115" s="47">
        <v>2716</v>
      </c>
      <c r="M115" s="48">
        <v>31615</v>
      </c>
      <c r="N115" s="48">
        <v>14980</v>
      </c>
      <c r="O115" s="201" t="s">
        <v>190</v>
      </c>
      <c r="P115" s="46" t="s">
        <v>119</v>
      </c>
      <c r="Q115" s="47">
        <v>1219</v>
      </c>
      <c r="R115" s="47">
        <v>527</v>
      </c>
      <c r="S115" s="47">
        <v>937</v>
      </c>
      <c r="T115" s="47">
        <v>400</v>
      </c>
      <c r="U115" s="47">
        <v>1059</v>
      </c>
      <c r="V115" s="47">
        <v>441</v>
      </c>
      <c r="W115" s="47">
        <v>799</v>
      </c>
      <c r="X115" s="47">
        <v>350</v>
      </c>
      <c r="Y115" s="47">
        <v>796</v>
      </c>
      <c r="Z115" s="47">
        <v>362</v>
      </c>
      <c r="AA115" s="48">
        <v>4810</v>
      </c>
      <c r="AB115" s="48">
        <v>2080</v>
      </c>
      <c r="AC115" s="201" t="s">
        <v>190</v>
      </c>
      <c r="AD115" s="46" t="s">
        <v>119</v>
      </c>
      <c r="AE115" s="47">
        <v>246</v>
      </c>
      <c r="AF115" s="47">
        <v>246</v>
      </c>
      <c r="AG115" s="47">
        <v>247</v>
      </c>
      <c r="AH115" s="47">
        <v>243</v>
      </c>
      <c r="AI115" s="47">
        <v>239</v>
      </c>
      <c r="AJ115" s="48">
        <v>1221</v>
      </c>
      <c r="AK115" s="47">
        <v>961</v>
      </c>
      <c r="AL115" s="47">
        <v>733</v>
      </c>
      <c r="AM115" s="47">
        <v>69</v>
      </c>
      <c r="AN115" s="47">
        <v>10</v>
      </c>
      <c r="AO115" s="47">
        <v>229</v>
      </c>
      <c r="AP115" s="201" t="s">
        <v>190</v>
      </c>
      <c r="AQ115" s="46" t="s">
        <v>119</v>
      </c>
      <c r="AR115" s="47">
        <v>91</v>
      </c>
      <c r="AS115" s="47">
        <v>8417</v>
      </c>
      <c r="AT115" s="47">
        <v>1886</v>
      </c>
      <c r="AU115" s="47">
        <v>722</v>
      </c>
      <c r="AV115" s="47">
        <v>78</v>
      </c>
      <c r="AW115" s="47">
        <v>584</v>
      </c>
      <c r="AX115" s="47">
        <v>1159</v>
      </c>
      <c r="AY115" s="47">
        <v>895</v>
      </c>
      <c r="AZ115" s="47">
        <v>887</v>
      </c>
      <c r="BA115" s="201" t="s">
        <v>190</v>
      </c>
      <c r="BB115" s="46" t="s">
        <v>119</v>
      </c>
      <c r="BC115" s="47">
        <v>4822</v>
      </c>
      <c r="BD115" s="47">
        <v>2433</v>
      </c>
      <c r="BE115" s="47">
        <v>4533</v>
      </c>
      <c r="BF115" s="47">
        <v>2284</v>
      </c>
      <c r="BG115" s="47">
        <v>3111</v>
      </c>
      <c r="BH115" s="47">
        <v>1594</v>
      </c>
      <c r="BI115" s="47">
        <v>4810</v>
      </c>
      <c r="BJ115" s="47">
        <v>2430</v>
      </c>
      <c r="BK115" s="47">
        <v>4526</v>
      </c>
      <c r="BL115" s="47">
        <v>2280</v>
      </c>
      <c r="BM115" s="47">
        <v>2653</v>
      </c>
      <c r="BN115" s="47">
        <v>1343</v>
      </c>
      <c r="BO115" s="201" t="s">
        <v>190</v>
      </c>
      <c r="BP115" s="46" t="s">
        <v>119</v>
      </c>
      <c r="BQ115" s="49">
        <v>54</v>
      </c>
      <c r="BR115" s="49">
        <v>381</v>
      </c>
      <c r="BS115" s="49">
        <v>228</v>
      </c>
      <c r="BT115" s="49">
        <v>250</v>
      </c>
      <c r="BU115" s="49">
        <v>16</v>
      </c>
      <c r="BV115" s="50">
        <v>929</v>
      </c>
      <c r="BW115" s="49">
        <v>688</v>
      </c>
      <c r="BX115" s="49">
        <v>291</v>
      </c>
      <c r="BY115" s="50">
        <v>51</v>
      </c>
      <c r="BZ115" s="49">
        <v>20</v>
      </c>
      <c r="CA115" s="201" t="s">
        <v>190</v>
      </c>
      <c r="CB115" s="46" t="s">
        <v>119</v>
      </c>
      <c r="CC115" s="47">
        <v>20077</v>
      </c>
      <c r="CD115" s="47">
        <v>12159</v>
      </c>
      <c r="CE115" s="47">
        <v>6239</v>
      </c>
      <c r="CF115" s="47">
        <v>12441</v>
      </c>
      <c r="CG115" s="47">
        <v>15342</v>
      </c>
      <c r="CH115" s="47">
        <v>7854</v>
      </c>
      <c r="CI115" s="47">
        <v>266</v>
      </c>
      <c r="CJ115" s="47">
        <v>5735</v>
      </c>
      <c r="CK115" s="47">
        <v>379</v>
      </c>
      <c r="CL115" s="47">
        <v>1711</v>
      </c>
      <c r="CM115" s="47">
        <v>1637</v>
      </c>
      <c r="CN115" s="47">
        <v>38</v>
      </c>
      <c r="CO115" s="47">
        <v>10340</v>
      </c>
      <c r="CP115" s="135"/>
      <c r="CQ115" s="138" t="s">
        <v>190</v>
      </c>
      <c r="CR115" s="138" t="s">
        <v>4272</v>
      </c>
      <c r="CS115" s="139">
        <v>25861</v>
      </c>
      <c r="CT115" s="141">
        <v>80492</v>
      </c>
    </row>
    <row r="116" spans="1:98">
      <c r="A116" s="201"/>
      <c r="B116" s="46" t="s">
        <v>120</v>
      </c>
      <c r="C116" s="47">
        <v>305</v>
      </c>
      <c r="D116" s="47">
        <v>141</v>
      </c>
      <c r="E116" s="47">
        <v>231</v>
      </c>
      <c r="F116" s="47">
        <v>112</v>
      </c>
      <c r="G116" s="47">
        <v>257</v>
      </c>
      <c r="H116" s="47">
        <v>122</v>
      </c>
      <c r="I116" s="47">
        <v>239</v>
      </c>
      <c r="J116" s="47">
        <v>98</v>
      </c>
      <c r="K116" s="47">
        <v>213</v>
      </c>
      <c r="L116" s="47">
        <v>96</v>
      </c>
      <c r="M116" s="48">
        <v>1245</v>
      </c>
      <c r="N116" s="48">
        <v>569</v>
      </c>
      <c r="O116" s="201"/>
      <c r="P116" s="46" t="s">
        <v>120</v>
      </c>
      <c r="Q116" s="47">
        <v>3</v>
      </c>
      <c r="R116" s="47">
        <v>2</v>
      </c>
      <c r="S116" s="47">
        <v>9</v>
      </c>
      <c r="T116" s="47">
        <v>2</v>
      </c>
      <c r="U116" s="47">
        <v>9</v>
      </c>
      <c r="V116" s="47">
        <v>4</v>
      </c>
      <c r="W116" s="47">
        <v>7</v>
      </c>
      <c r="X116" s="47">
        <v>4</v>
      </c>
      <c r="Y116" s="47">
        <v>10</v>
      </c>
      <c r="Z116" s="47">
        <v>4</v>
      </c>
      <c r="AA116" s="48">
        <v>38</v>
      </c>
      <c r="AB116" s="48">
        <v>16</v>
      </c>
      <c r="AC116" s="201"/>
      <c r="AD116" s="46" t="s">
        <v>120</v>
      </c>
      <c r="AE116" s="47">
        <v>6</v>
      </c>
      <c r="AF116" s="47">
        <v>5</v>
      </c>
      <c r="AG116" s="47">
        <v>7</v>
      </c>
      <c r="AH116" s="47">
        <v>5</v>
      </c>
      <c r="AI116" s="47">
        <v>6</v>
      </c>
      <c r="AJ116" s="48">
        <v>29</v>
      </c>
      <c r="AK116" s="47">
        <v>24</v>
      </c>
      <c r="AL116" s="47">
        <v>20</v>
      </c>
      <c r="AM116" s="47">
        <v>7</v>
      </c>
      <c r="AN116" s="47">
        <v>7</v>
      </c>
      <c r="AO116" s="47">
        <v>4</v>
      </c>
      <c r="AP116" s="201"/>
      <c r="AQ116" s="46" t="s">
        <v>120</v>
      </c>
      <c r="AR116" s="47">
        <v>0</v>
      </c>
      <c r="AS116" s="47">
        <v>488</v>
      </c>
      <c r="AT116" s="47">
        <v>1</v>
      </c>
      <c r="AU116" s="47">
        <v>6</v>
      </c>
      <c r="AV116" s="47">
        <v>0</v>
      </c>
      <c r="AW116" s="47">
        <v>26</v>
      </c>
      <c r="AX116" s="47">
        <v>26</v>
      </c>
      <c r="AY116" s="47">
        <v>26</v>
      </c>
      <c r="AZ116" s="47">
        <v>25</v>
      </c>
      <c r="BA116" s="201"/>
      <c r="BB116" s="46" t="s">
        <v>120</v>
      </c>
      <c r="BC116" s="47">
        <v>157</v>
      </c>
      <c r="BD116" s="47">
        <v>72</v>
      </c>
      <c r="BE116" s="47">
        <v>155</v>
      </c>
      <c r="BF116" s="47">
        <v>70</v>
      </c>
      <c r="BG116" s="47">
        <v>132</v>
      </c>
      <c r="BH116" s="47">
        <v>64</v>
      </c>
      <c r="BI116" s="47">
        <v>158</v>
      </c>
      <c r="BJ116" s="47">
        <v>72</v>
      </c>
      <c r="BK116" s="47">
        <v>156</v>
      </c>
      <c r="BL116" s="47">
        <v>70</v>
      </c>
      <c r="BM116" s="47">
        <v>94</v>
      </c>
      <c r="BN116" s="47">
        <v>47</v>
      </c>
      <c r="BO116" s="201"/>
      <c r="BP116" s="46" t="s">
        <v>120</v>
      </c>
      <c r="BQ116" s="49">
        <v>4</v>
      </c>
      <c r="BR116" s="49">
        <v>14</v>
      </c>
      <c r="BS116" s="49">
        <v>6</v>
      </c>
      <c r="BT116" s="49">
        <v>4</v>
      </c>
      <c r="BU116" s="49">
        <v>1</v>
      </c>
      <c r="BV116" s="50">
        <v>29</v>
      </c>
      <c r="BW116" s="49">
        <v>27</v>
      </c>
      <c r="BX116" s="49">
        <v>19</v>
      </c>
      <c r="BY116" s="50">
        <v>7</v>
      </c>
      <c r="BZ116" s="49">
        <v>5</v>
      </c>
      <c r="CA116" s="201"/>
      <c r="CB116" s="46" t="s">
        <v>120</v>
      </c>
      <c r="CC116" s="47">
        <v>1093</v>
      </c>
      <c r="CD116" s="47">
        <v>299</v>
      </c>
      <c r="CE116" s="47">
        <v>132</v>
      </c>
      <c r="CF116" s="47">
        <v>482</v>
      </c>
      <c r="CG116" s="47">
        <v>462</v>
      </c>
      <c r="CH116" s="47">
        <v>255</v>
      </c>
      <c r="CI116" s="47">
        <v>29</v>
      </c>
      <c r="CJ116" s="47">
        <v>280</v>
      </c>
      <c r="CK116" s="47">
        <v>19</v>
      </c>
      <c r="CL116" s="47">
        <v>29</v>
      </c>
      <c r="CM116" s="47">
        <v>33</v>
      </c>
      <c r="CN116" s="47">
        <v>0</v>
      </c>
      <c r="CO116" s="47">
        <v>0</v>
      </c>
      <c r="CP116" s="135"/>
      <c r="CQ116" s="138" t="s">
        <v>190</v>
      </c>
      <c r="CR116" s="138" t="s">
        <v>4273</v>
      </c>
      <c r="CS116" s="139">
        <v>1003</v>
      </c>
      <c r="CT116" s="141">
        <v>3051</v>
      </c>
    </row>
    <row r="117" spans="1:98">
      <c r="A117" s="201"/>
      <c r="B117" s="34" t="s">
        <v>102</v>
      </c>
      <c r="C117" s="35">
        <v>7767</v>
      </c>
      <c r="D117" s="63">
        <v>3628</v>
      </c>
      <c r="E117" s="63">
        <v>6682</v>
      </c>
      <c r="F117" s="63">
        <v>3040</v>
      </c>
      <c r="G117" s="63">
        <v>6633</v>
      </c>
      <c r="H117" s="63">
        <v>3109</v>
      </c>
      <c r="I117" s="63">
        <v>6216</v>
      </c>
      <c r="J117" s="63">
        <v>2960</v>
      </c>
      <c r="K117" s="63">
        <v>5562</v>
      </c>
      <c r="L117" s="63">
        <v>2812</v>
      </c>
      <c r="M117" s="63">
        <v>32860</v>
      </c>
      <c r="N117" s="63">
        <v>15549</v>
      </c>
      <c r="O117" s="201"/>
      <c r="P117" s="64" t="s">
        <v>102</v>
      </c>
      <c r="Q117" s="63">
        <v>1222</v>
      </c>
      <c r="R117" s="63">
        <v>529</v>
      </c>
      <c r="S117" s="63">
        <v>946</v>
      </c>
      <c r="T117" s="63">
        <v>402</v>
      </c>
      <c r="U117" s="63">
        <v>1068</v>
      </c>
      <c r="V117" s="63">
        <v>445</v>
      </c>
      <c r="W117" s="63">
        <v>806</v>
      </c>
      <c r="X117" s="63">
        <v>354</v>
      </c>
      <c r="Y117" s="63">
        <v>806</v>
      </c>
      <c r="Z117" s="63">
        <v>366</v>
      </c>
      <c r="AA117" s="63">
        <v>4848</v>
      </c>
      <c r="AB117" s="63">
        <v>2096</v>
      </c>
      <c r="AC117" s="201"/>
      <c r="AD117" s="64" t="s">
        <v>102</v>
      </c>
      <c r="AE117" s="63">
        <v>252</v>
      </c>
      <c r="AF117" s="63">
        <v>251</v>
      </c>
      <c r="AG117" s="63">
        <v>254</v>
      </c>
      <c r="AH117" s="63">
        <v>248</v>
      </c>
      <c r="AI117" s="63">
        <v>245</v>
      </c>
      <c r="AJ117" s="63">
        <v>1250</v>
      </c>
      <c r="AK117" s="63">
        <v>985</v>
      </c>
      <c r="AL117" s="63">
        <v>753</v>
      </c>
      <c r="AM117" s="63">
        <v>76</v>
      </c>
      <c r="AN117" s="63">
        <v>17</v>
      </c>
      <c r="AO117" s="63">
        <v>233</v>
      </c>
      <c r="AP117" s="201"/>
      <c r="AQ117" s="64" t="s">
        <v>102</v>
      </c>
      <c r="AR117" s="63">
        <v>91</v>
      </c>
      <c r="AS117" s="63">
        <v>8905</v>
      </c>
      <c r="AT117" s="63">
        <v>1887</v>
      </c>
      <c r="AU117" s="63">
        <v>728</v>
      </c>
      <c r="AV117" s="63">
        <v>78</v>
      </c>
      <c r="AW117" s="63">
        <v>610</v>
      </c>
      <c r="AX117" s="63">
        <v>1185</v>
      </c>
      <c r="AY117" s="63">
        <v>921</v>
      </c>
      <c r="AZ117" s="63">
        <v>912</v>
      </c>
      <c r="BA117" s="201"/>
      <c r="BB117" s="51" t="s">
        <v>102</v>
      </c>
      <c r="BC117" s="63">
        <v>4979</v>
      </c>
      <c r="BD117" s="63">
        <v>2505</v>
      </c>
      <c r="BE117" s="63">
        <v>4688</v>
      </c>
      <c r="BF117" s="63">
        <v>2354</v>
      </c>
      <c r="BG117" s="63">
        <v>3243</v>
      </c>
      <c r="BH117" s="63">
        <v>1658</v>
      </c>
      <c r="BI117" s="63">
        <v>4968</v>
      </c>
      <c r="BJ117" s="63">
        <v>2502</v>
      </c>
      <c r="BK117" s="63">
        <v>4682</v>
      </c>
      <c r="BL117" s="63">
        <v>2350</v>
      </c>
      <c r="BM117" s="63">
        <v>2747</v>
      </c>
      <c r="BN117" s="63">
        <v>1390</v>
      </c>
      <c r="BO117" s="201"/>
      <c r="BP117" s="64" t="s">
        <v>102</v>
      </c>
      <c r="BQ117" s="63">
        <v>58</v>
      </c>
      <c r="BR117" s="63">
        <v>395</v>
      </c>
      <c r="BS117" s="63">
        <v>234</v>
      </c>
      <c r="BT117" s="63">
        <v>254</v>
      </c>
      <c r="BU117" s="63">
        <v>17</v>
      </c>
      <c r="BV117" s="63">
        <v>958</v>
      </c>
      <c r="BW117" s="63">
        <v>715</v>
      </c>
      <c r="BX117" s="63">
        <v>310</v>
      </c>
      <c r="BY117" s="63">
        <v>58</v>
      </c>
      <c r="BZ117" s="63">
        <v>25</v>
      </c>
      <c r="CA117" s="201"/>
      <c r="CB117" s="64" t="s">
        <v>102</v>
      </c>
      <c r="CC117" s="63">
        <v>21170</v>
      </c>
      <c r="CD117" s="63">
        <v>12458</v>
      </c>
      <c r="CE117" s="63">
        <v>6371</v>
      </c>
      <c r="CF117" s="63">
        <v>12923</v>
      </c>
      <c r="CG117" s="63">
        <v>15804</v>
      </c>
      <c r="CH117" s="63">
        <v>8109</v>
      </c>
      <c r="CI117" s="63">
        <v>295</v>
      </c>
      <c r="CJ117" s="63">
        <v>6015</v>
      </c>
      <c r="CK117" s="63">
        <v>398</v>
      </c>
      <c r="CL117" s="63">
        <v>1740</v>
      </c>
      <c r="CM117" s="63">
        <v>1670</v>
      </c>
      <c r="CN117" s="63">
        <v>38</v>
      </c>
      <c r="CO117" s="63">
        <v>10340</v>
      </c>
      <c r="CP117" s="135"/>
      <c r="CQ117" s="138" t="s">
        <v>190</v>
      </c>
      <c r="CR117" s="138" t="s">
        <v>4274</v>
      </c>
      <c r="CS117" s="139">
        <v>26864</v>
      </c>
      <c r="CT117" s="141">
        <v>83543</v>
      </c>
    </row>
    <row r="118" spans="1:98">
      <c r="A118" s="201" t="s">
        <v>191</v>
      </c>
      <c r="B118" s="46" t="s">
        <v>119</v>
      </c>
      <c r="C118" s="47">
        <v>4699</v>
      </c>
      <c r="D118" s="47">
        <v>2245</v>
      </c>
      <c r="E118" s="47">
        <v>3968</v>
      </c>
      <c r="F118" s="47">
        <v>1900</v>
      </c>
      <c r="G118" s="47">
        <v>3917</v>
      </c>
      <c r="H118" s="47">
        <v>1867</v>
      </c>
      <c r="I118" s="47">
        <v>3529</v>
      </c>
      <c r="J118" s="47">
        <v>1705</v>
      </c>
      <c r="K118" s="47">
        <v>2674</v>
      </c>
      <c r="L118" s="47">
        <v>1306</v>
      </c>
      <c r="M118" s="48">
        <v>18787</v>
      </c>
      <c r="N118" s="48">
        <v>9023</v>
      </c>
      <c r="O118" s="201" t="s">
        <v>191</v>
      </c>
      <c r="P118" s="46" t="s">
        <v>119</v>
      </c>
      <c r="Q118" s="47">
        <v>931</v>
      </c>
      <c r="R118" s="47">
        <v>403</v>
      </c>
      <c r="S118" s="47">
        <v>746</v>
      </c>
      <c r="T118" s="47">
        <v>309</v>
      </c>
      <c r="U118" s="47">
        <v>798</v>
      </c>
      <c r="V118" s="47">
        <v>336</v>
      </c>
      <c r="W118" s="47">
        <v>593</v>
      </c>
      <c r="X118" s="47">
        <v>276</v>
      </c>
      <c r="Y118" s="47">
        <v>359</v>
      </c>
      <c r="Z118" s="47">
        <v>179</v>
      </c>
      <c r="AA118" s="48">
        <v>3427</v>
      </c>
      <c r="AB118" s="48">
        <v>1503</v>
      </c>
      <c r="AC118" s="201" t="s">
        <v>191</v>
      </c>
      <c r="AD118" s="46" t="s">
        <v>119</v>
      </c>
      <c r="AE118" s="47">
        <v>157</v>
      </c>
      <c r="AF118" s="47">
        <v>154</v>
      </c>
      <c r="AG118" s="47">
        <v>156</v>
      </c>
      <c r="AH118" s="47">
        <v>152</v>
      </c>
      <c r="AI118" s="47">
        <v>155</v>
      </c>
      <c r="AJ118" s="48">
        <v>774</v>
      </c>
      <c r="AK118" s="47">
        <v>584</v>
      </c>
      <c r="AL118" s="47">
        <v>412</v>
      </c>
      <c r="AM118" s="47">
        <v>0</v>
      </c>
      <c r="AN118" s="47">
        <v>10</v>
      </c>
      <c r="AO118" s="47">
        <v>153</v>
      </c>
      <c r="AP118" s="201" t="s">
        <v>191</v>
      </c>
      <c r="AQ118" s="46" t="s">
        <v>119</v>
      </c>
      <c r="AR118" s="47">
        <v>34</v>
      </c>
      <c r="AS118" s="47">
        <v>3766</v>
      </c>
      <c r="AT118" s="47">
        <v>2148</v>
      </c>
      <c r="AU118" s="47">
        <v>697</v>
      </c>
      <c r="AV118" s="47">
        <v>39</v>
      </c>
      <c r="AW118" s="47">
        <v>510</v>
      </c>
      <c r="AX118" s="47">
        <v>734</v>
      </c>
      <c r="AY118" s="47">
        <v>591</v>
      </c>
      <c r="AZ118" s="47">
        <v>594</v>
      </c>
      <c r="BA118" s="201" t="s">
        <v>191</v>
      </c>
      <c r="BB118" s="46" t="s">
        <v>119</v>
      </c>
      <c r="BC118" s="47">
        <v>2526</v>
      </c>
      <c r="BD118" s="47">
        <v>1302</v>
      </c>
      <c r="BE118" s="47">
        <v>2352</v>
      </c>
      <c r="BF118" s="47">
        <v>1225</v>
      </c>
      <c r="BG118" s="47">
        <v>1638</v>
      </c>
      <c r="BH118" s="47">
        <v>863</v>
      </c>
      <c r="BI118" s="47">
        <v>2526</v>
      </c>
      <c r="BJ118" s="47">
        <v>1302</v>
      </c>
      <c r="BK118" s="47">
        <v>2352</v>
      </c>
      <c r="BL118" s="47">
        <v>1225</v>
      </c>
      <c r="BM118" s="47">
        <v>1589</v>
      </c>
      <c r="BN118" s="47">
        <v>832</v>
      </c>
      <c r="BO118" s="201" t="s">
        <v>191</v>
      </c>
      <c r="BP118" s="46" t="s">
        <v>119</v>
      </c>
      <c r="BQ118" s="49">
        <v>55</v>
      </c>
      <c r="BR118" s="49">
        <v>327</v>
      </c>
      <c r="BS118" s="49">
        <v>73</v>
      </c>
      <c r="BT118" s="49">
        <v>110</v>
      </c>
      <c r="BU118" s="49">
        <v>0</v>
      </c>
      <c r="BV118" s="50">
        <v>565</v>
      </c>
      <c r="BW118" s="49">
        <v>362</v>
      </c>
      <c r="BX118" s="49">
        <v>227</v>
      </c>
      <c r="BY118" s="50">
        <v>4</v>
      </c>
      <c r="BZ118" s="49">
        <v>1</v>
      </c>
      <c r="CA118" s="201" t="s">
        <v>191</v>
      </c>
      <c r="CB118" s="46" t="s">
        <v>119</v>
      </c>
      <c r="CC118" s="47">
        <v>12680</v>
      </c>
      <c r="CD118" s="47">
        <v>8675</v>
      </c>
      <c r="CE118" s="47">
        <v>4278</v>
      </c>
      <c r="CF118" s="47">
        <v>6872</v>
      </c>
      <c r="CG118" s="47">
        <v>10185</v>
      </c>
      <c r="CH118" s="47">
        <v>5332</v>
      </c>
      <c r="CI118" s="47">
        <v>191</v>
      </c>
      <c r="CJ118" s="47">
        <v>4570</v>
      </c>
      <c r="CK118" s="47">
        <v>268</v>
      </c>
      <c r="CL118" s="47">
        <v>844</v>
      </c>
      <c r="CM118" s="47">
        <v>1334</v>
      </c>
      <c r="CN118" s="47">
        <v>40</v>
      </c>
      <c r="CO118" s="47">
        <v>6759</v>
      </c>
      <c r="CP118" s="135"/>
      <c r="CQ118" s="138" t="s">
        <v>191</v>
      </c>
      <c r="CR118" s="138" t="s">
        <v>4275</v>
      </c>
      <c r="CS118" s="139">
        <v>16993</v>
      </c>
      <c r="CT118" s="141">
        <v>53051</v>
      </c>
    </row>
    <row r="119" spans="1:98">
      <c r="A119" s="201"/>
      <c r="B119" s="46" t="s">
        <v>120</v>
      </c>
      <c r="C119" s="47">
        <v>0</v>
      </c>
      <c r="D119" s="47">
        <v>0</v>
      </c>
      <c r="E119" s="47">
        <v>0</v>
      </c>
      <c r="F119" s="47">
        <v>0</v>
      </c>
      <c r="G119" s="47">
        <v>0</v>
      </c>
      <c r="H119" s="47">
        <v>0</v>
      </c>
      <c r="I119" s="47">
        <v>0</v>
      </c>
      <c r="J119" s="47">
        <v>0</v>
      </c>
      <c r="K119" s="47">
        <v>0</v>
      </c>
      <c r="L119" s="47">
        <v>0</v>
      </c>
      <c r="M119" s="48">
        <v>0</v>
      </c>
      <c r="N119" s="48">
        <v>0</v>
      </c>
      <c r="O119" s="201"/>
      <c r="P119" s="46" t="s">
        <v>120</v>
      </c>
      <c r="Q119" s="47">
        <v>0</v>
      </c>
      <c r="R119" s="47">
        <v>0</v>
      </c>
      <c r="S119" s="47">
        <v>0</v>
      </c>
      <c r="T119" s="47">
        <v>0</v>
      </c>
      <c r="U119" s="47">
        <v>0</v>
      </c>
      <c r="V119" s="47">
        <v>0</v>
      </c>
      <c r="W119" s="47">
        <v>0</v>
      </c>
      <c r="X119" s="47">
        <v>0</v>
      </c>
      <c r="Y119" s="47">
        <v>0</v>
      </c>
      <c r="Z119" s="47">
        <v>0</v>
      </c>
      <c r="AA119" s="48">
        <v>0</v>
      </c>
      <c r="AB119" s="48">
        <v>0</v>
      </c>
      <c r="AC119" s="201"/>
      <c r="AD119" s="46" t="s">
        <v>120</v>
      </c>
      <c r="AE119" s="47">
        <v>0</v>
      </c>
      <c r="AF119" s="47">
        <v>0</v>
      </c>
      <c r="AG119" s="47">
        <v>0</v>
      </c>
      <c r="AH119" s="47">
        <v>0</v>
      </c>
      <c r="AI119" s="47">
        <v>0</v>
      </c>
      <c r="AJ119" s="48">
        <v>0</v>
      </c>
      <c r="AK119" s="47">
        <v>0</v>
      </c>
      <c r="AL119" s="47">
        <v>0</v>
      </c>
      <c r="AM119" s="47">
        <v>0</v>
      </c>
      <c r="AN119" s="47">
        <v>0</v>
      </c>
      <c r="AO119" s="47">
        <v>0</v>
      </c>
      <c r="AP119" s="201"/>
      <c r="AQ119" s="46" t="s">
        <v>120</v>
      </c>
      <c r="AR119" s="47">
        <v>0</v>
      </c>
      <c r="AS119" s="47">
        <v>0</v>
      </c>
      <c r="AT119" s="47">
        <v>0</v>
      </c>
      <c r="AU119" s="47">
        <v>0</v>
      </c>
      <c r="AV119" s="47">
        <v>0</v>
      </c>
      <c r="AW119" s="47">
        <v>0</v>
      </c>
      <c r="AX119" s="47">
        <v>0</v>
      </c>
      <c r="AY119" s="47">
        <v>0</v>
      </c>
      <c r="AZ119" s="47">
        <v>0</v>
      </c>
      <c r="BA119" s="201"/>
      <c r="BB119" s="46" t="s">
        <v>120</v>
      </c>
      <c r="BC119" s="47">
        <v>0</v>
      </c>
      <c r="BD119" s="47">
        <v>0</v>
      </c>
      <c r="BE119" s="47">
        <v>0</v>
      </c>
      <c r="BF119" s="47">
        <v>0</v>
      </c>
      <c r="BG119" s="47">
        <v>0</v>
      </c>
      <c r="BH119" s="47">
        <v>0</v>
      </c>
      <c r="BI119" s="47">
        <v>0</v>
      </c>
      <c r="BJ119" s="47">
        <v>0</v>
      </c>
      <c r="BK119" s="47">
        <v>0</v>
      </c>
      <c r="BL119" s="47">
        <v>0</v>
      </c>
      <c r="BM119" s="47">
        <v>0</v>
      </c>
      <c r="BN119" s="47">
        <v>0</v>
      </c>
      <c r="BO119" s="201"/>
      <c r="BP119" s="46" t="s">
        <v>120</v>
      </c>
      <c r="BQ119" s="49">
        <v>0</v>
      </c>
      <c r="BR119" s="49">
        <v>0</v>
      </c>
      <c r="BS119" s="49">
        <v>0</v>
      </c>
      <c r="BT119" s="49">
        <v>0</v>
      </c>
      <c r="BU119" s="49">
        <v>0</v>
      </c>
      <c r="BV119" s="50">
        <v>0</v>
      </c>
      <c r="BW119" s="49">
        <v>0</v>
      </c>
      <c r="BX119" s="49">
        <v>0</v>
      </c>
      <c r="BY119" s="50">
        <v>0</v>
      </c>
      <c r="BZ119" s="49">
        <v>0</v>
      </c>
      <c r="CA119" s="201"/>
      <c r="CB119" s="46" t="s">
        <v>120</v>
      </c>
      <c r="CC119" s="47">
        <v>0</v>
      </c>
      <c r="CD119" s="47">
        <v>0</v>
      </c>
      <c r="CE119" s="47">
        <v>0</v>
      </c>
      <c r="CF119" s="47">
        <v>0</v>
      </c>
      <c r="CG119" s="47">
        <v>0</v>
      </c>
      <c r="CH119" s="47">
        <v>0</v>
      </c>
      <c r="CI119" s="47">
        <v>0</v>
      </c>
      <c r="CJ119" s="47">
        <v>0</v>
      </c>
      <c r="CK119" s="47">
        <v>0</v>
      </c>
      <c r="CL119" s="47">
        <v>0</v>
      </c>
      <c r="CM119" s="47">
        <v>0</v>
      </c>
      <c r="CN119" s="47">
        <v>0</v>
      </c>
      <c r="CO119" s="47">
        <v>0</v>
      </c>
      <c r="CP119" s="135"/>
      <c r="CQ119" s="138" t="s">
        <v>191</v>
      </c>
      <c r="CR119" s="138" t="s">
        <v>4276</v>
      </c>
      <c r="CS119" s="139">
        <v>0</v>
      </c>
      <c r="CT119" s="141">
        <v>0</v>
      </c>
    </row>
    <row r="120" spans="1:98">
      <c r="A120" s="201"/>
      <c r="B120" s="34" t="s">
        <v>102</v>
      </c>
      <c r="C120" s="35">
        <v>4699</v>
      </c>
      <c r="D120" s="63">
        <v>2245</v>
      </c>
      <c r="E120" s="63">
        <v>3968</v>
      </c>
      <c r="F120" s="63">
        <v>1900</v>
      </c>
      <c r="G120" s="63">
        <v>3917</v>
      </c>
      <c r="H120" s="63">
        <v>1867</v>
      </c>
      <c r="I120" s="63">
        <v>3529</v>
      </c>
      <c r="J120" s="63">
        <v>1705</v>
      </c>
      <c r="K120" s="63">
        <v>2674</v>
      </c>
      <c r="L120" s="63">
        <v>1306</v>
      </c>
      <c r="M120" s="63">
        <v>18787</v>
      </c>
      <c r="N120" s="63">
        <v>9023</v>
      </c>
      <c r="O120" s="201"/>
      <c r="P120" s="64" t="s">
        <v>102</v>
      </c>
      <c r="Q120" s="63">
        <v>931</v>
      </c>
      <c r="R120" s="63">
        <v>403</v>
      </c>
      <c r="S120" s="63">
        <v>746</v>
      </c>
      <c r="T120" s="63">
        <v>309</v>
      </c>
      <c r="U120" s="63">
        <v>798</v>
      </c>
      <c r="V120" s="63">
        <v>336</v>
      </c>
      <c r="W120" s="63">
        <v>593</v>
      </c>
      <c r="X120" s="63">
        <v>276</v>
      </c>
      <c r="Y120" s="63">
        <v>359</v>
      </c>
      <c r="Z120" s="63">
        <v>179</v>
      </c>
      <c r="AA120" s="63">
        <v>3427</v>
      </c>
      <c r="AB120" s="63">
        <v>1503</v>
      </c>
      <c r="AC120" s="201"/>
      <c r="AD120" s="64" t="s">
        <v>102</v>
      </c>
      <c r="AE120" s="63">
        <v>157</v>
      </c>
      <c r="AF120" s="63">
        <v>154</v>
      </c>
      <c r="AG120" s="63">
        <v>156</v>
      </c>
      <c r="AH120" s="63">
        <v>152</v>
      </c>
      <c r="AI120" s="63">
        <v>155</v>
      </c>
      <c r="AJ120" s="63">
        <v>774</v>
      </c>
      <c r="AK120" s="63">
        <v>584</v>
      </c>
      <c r="AL120" s="63">
        <v>412</v>
      </c>
      <c r="AM120" s="63">
        <v>0</v>
      </c>
      <c r="AN120" s="63">
        <v>10</v>
      </c>
      <c r="AO120" s="63">
        <v>153</v>
      </c>
      <c r="AP120" s="201"/>
      <c r="AQ120" s="64" t="s">
        <v>102</v>
      </c>
      <c r="AR120" s="63">
        <v>34</v>
      </c>
      <c r="AS120" s="63">
        <v>3766</v>
      </c>
      <c r="AT120" s="63">
        <v>2148</v>
      </c>
      <c r="AU120" s="63">
        <v>697</v>
      </c>
      <c r="AV120" s="63">
        <v>39</v>
      </c>
      <c r="AW120" s="63">
        <v>510</v>
      </c>
      <c r="AX120" s="63">
        <v>734</v>
      </c>
      <c r="AY120" s="63">
        <v>591</v>
      </c>
      <c r="AZ120" s="63">
        <v>594</v>
      </c>
      <c r="BA120" s="201"/>
      <c r="BB120" s="51" t="s">
        <v>102</v>
      </c>
      <c r="BC120" s="63">
        <v>2526</v>
      </c>
      <c r="BD120" s="63">
        <v>1302</v>
      </c>
      <c r="BE120" s="63">
        <v>2352</v>
      </c>
      <c r="BF120" s="63">
        <v>1225</v>
      </c>
      <c r="BG120" s="63">
        <v>1638</v>
      </c>
      <c r="BH120" s="63">
        <v>863</v>
      </c>
      <c r="BI120" s="63">
        <v>2526</v>
      </c>
      <c r="BJ120" s="63">
        <v>1302</v>
      </c>
      <c r="BK120" s="63">
        <v>2352</v>
      </c>
      <c r="BL120" s="63">
        <v>1225</v>
      </c>
      <c r="BM120" s="63">
        <v>1589</v>
      </c>
      <c r="BN120" s="63">
        <v>832</v>
      </c>
      <c r="BO120" s="201"/>
      <c r="BP120" s="64" t="s">
        <v>102</v>
      </c>
      <c r="BQ120" s="63">
        <v>55</v>
      </c>
      <c r="BR120" s="63">
        <v>327</v>
      </c>
      <c r="BS120" s="63">
        <v>73</v>
      </c>
      <c r="BT120" s="63">
        <v>110</v>
      </c>
      <c r="BU120" s="63">
        <v>0</v>
      </c>
      <c r="BV120" s="63">
        <v>565</v>
      </c>
      <c r="BW120" s="63">
        <v>362</v>
      </c>
      <c r="BX120" s="63">
        <v>227</v>
      </c>
      <c r="BY120" s="63">
        <v>4</v>
      </c>
      <c r="BZ120" s="63">
        <v>1</v>
      </c>
      <c r="CA120" s="201"/>
      <c r="CB120" s="64" t="s">
        <v>102</v>
      </c>
      <c r="CC120" s="63">
        <v>12680</v>
      </c>
      <c r="CD120" s="63">
        <v>8675</v>
      </c>
      <c r="CE120" s="63">
        <v>4278</v>
      </c>
      <c r="CF120" s="63">
        <v>6872</v>
      </c>
      <c r="CG120" s="63">
        <v>10185</v>
      </c>
      <c r="CH120" s="63">
        <v>5332</v>
      </c>
      <c r="CI120" s="63">
        <v>191</v>
      </c>
      <c r="CJ120" s="63">
        <v>4570</v>
      </c>
      <c r="CK120" s="63">
        <v>268</v>
      </c>
      <c r="CL120" s="63">
        <v>844</v>
      </c>
      <c r="CM120" s="63">
        <v>1334</v>
      </c>
      <c r="CN120" s="63">
        <v>40</v>
      </c>
      <c r="CO120" s="63">
        <v>6759</v>
      </c>
      <c r="CP120" s="135"/>
      <c r="CQ120" s="138" t="s">
        <v>191</v>
      </c>
      <c r="CR120" s="138" t="s">
        <v>4277</v>
      </c>
      <c r="CS120" s="139">
        <v>16993</v>
      </c>
      <c r="CT120" s="141">
        <v>53051</v>
      </c>
    </row>
    <row r="121" spans="1:98">
      <c r="A121" s="201" t="s">
        <v>192</v>
      </c>
      <c r="B121" s="46" t="s">
        <v>119</v>
      </c>
      <c r="C121" s="47">
        <v>7570</v>
      </c>
      <c r="D121" s="47">
        <v>3624</v>
      </c>
      <c r="E121" s="47">
        <v>6400</v>
      </c>
      <c r="F121" s="47">
        <v>2975</v>
      </c>
      <c r="G121" s="47">
        <v>6277</v>
      </c>
      <c r="H121" s="47">
        <v>2937</v>
      </c>
      <c r="I121" s="47">
        <v>5386</v>
      </c>
      <c r="J121" s="47">
        <v>2634</v>
      </c>
      <c r="K121" s="47">
        <v>4111</v>
      </c>
      <c r="L121" s="47">
        <v>2108</v>
      </c>
      <c r="M121" s="48">
        <v>29744</v>
      </c>
      <c r="N121" s="48">
        <v>14278</v>
      </c>
      <c r="O121" s="201" t="s">
        <v>192</v>
      </c>
      <c r="P121" s="46" t="s">
        <v>119</v>
      </c>
      <c r="Q121" s="47">
        <v>1189</v>
      </c>
      <c r="R121" s="47">
        <v>540</v>
      </c>
      <c r="S121" s="47">
        <v>1019</v>
      </c>
      <c r="T121" s="47">
        <v>420</v>
      </c>
      <c r="U121" s="47">
        <v>1002</v>
      </c>
      <c r="V121" s="47">
        <v>468</v>
      </c>
      <c r="W121" s="47">
        <v>803</v>
      </c>
      <c r="X121" s="47">
        <v>388</v>
      </c>
      <c r="Y121" s="47">
        <v>487</v>
      </c>
      <c r="Z121" s="47">
        <v>237</v>
      </c>
      <c r="AA121" s="48">
        <v>4500</v>
      </c>
      <c r="AB121" s="48">
        <v>2053</v>
      </c>
      <c r="AC121" s="201" t="s">
        <v>192</v>
      </c>
      <c r="AD121" s="46" t="s">
        <v>119</v>
      </c>
      <c r="AE121" s="47">
        <v>322</v>
      </c>
      <c r="AF121" s="47">
        <v>317</v>
      </c>
      <c r="AG121" s="47">
        <v>321</v>
      </c>
      <c r="AH121" s="47">
        <v>317</v>
      </c>
      <c r="AI121" s="47">
        <v>309</v>
      </c>
      <c r="AJ121" s="48">
        <v>1586</v>
      </c>
      <c r="AK121" s="47">
        <v>1089</v>
      </c>
      <c r="AL121" s="47">
        <v>691</v>
      </c>
      <c r="AM121" s="47">
        <v>8</v>
      </c>
      <c r="AN121" s="47">
        <v>25</v>
      </c>
      <c r="AO121" s="47">
        <v>308</v>
      </c>
      <c r="AP121" s="201" t="s">
        <v>192</v>
      </c>
      <c r="AQ121" s="46" t="s">
        <v>119</v>
      </c>
      <c r="AR121" s="47">
        <v>1</v>
      </c>
      <c r="AS121" s="47">
        <v>6037</v>
      </c>
      <c r="AT121" s="47">
        <v>3039</v>
      </c>
      <c r="AU121" s="47">
        <v>725</v>
      </c>
      <c r="AV121" s="47">
        <v>31</v>
      </c>
      <c r="AW121" s="47">
        <v>509</v>
      </c>
      <c r="AX121" s="47">
        <v>1288</v>
      </c>
      <c r="AY121" s="47">
        <v>831</v>
      </c>
      <c r="AZ121" s="47">
        <v>861</v>
      </c>
      <c r="BA121" s="201" t="s">
        <v>192</v>
      </c>
      <c r="BB121" s="46" t="s">
        <v>119</v>
      </c>
      <c r="BC121" s="47">
        <v>3697</v>
      </c>
      <c r="BD121" s="47">
        <v>1919</v>
      </c>
      <c r="BE121" s="47">
        <v>3381</v>
      </c>
      <c r="BF121" s="47">
        <v>1777</v>
      </c>
      <c r="BG121" s="47">
        <v>2500</v>
      </c>
      <c r="BH121" s="47">
        <v>1335</v>
      </c>
      <c r="BI121" s="47">
        <v>3698</v>
      </c>
      <c r="BJ121" s="47">
        <v>1922</v>
      </c>
      <c r="BK121" s="47">
        <v>3391</v>
      </c>
      <c r="BL121" s="47">
        <v>1782</v>
      </c>
      <c r="BM121" s="47">
        <v>2474</v>
      </c>
      <c r="BN121" s="47">
        <v>1328</v>
      </c>
      <c r="BO121" s="201" t="s">
        <v>192</v>
      </c>
      <c r="BP121" s="46" t="s">
        <v>119</v>
      </c>
      <c r="BQ121" s="49">
        <v>56</v>
      </c>
      <c r="BR121" s="49">
        <v>332</v>
      </c>
      <c r="BS121" s="49">
        <v>357</v>
      </c>
      <c r="BT121" s="49">
        <v>352</v>
      </c>
      <c r="BU121" s="49">
        <v>12</v>
      </c>
      <c r="BV121" s="50">
        <v>1109</v>
      </c>
      <c r="BW121" s="49">
        <v>572</v>
      </c>
      <c r="BX121" s="49">
        <v>245</v>
      </c>
      <c r="BY121" s="50">
        <v>9</v>
      </c>
      <c r="BZ121" s="49">
        <v>4</v>
      </c>
      <c r="CA121" s="201" t="s">
        <v>192</v>
      </c>
      <c r="CB121" s="46" t="s">
        <v>119</v>
      </c>
      <c r="CC121" s="47">
        <v>22334</v>
      </c>
      <c r="CD121" s="47">
        <v>14729</v>
      </c>
      <c r="CE121" s="47">
        <v>4503</v>
      </c>
      <c r="CF121" s="47">
        <v>12588</v>
      </c>
      <c r="CG121" s="47">
        <v>14673</v>
      </c>
      <c r="CH121" s="47">
        <v>9597</v>
      </c>
      <c r="CI121" s="47">
        <v>590</v>
      </c>
      <c r="CJ121" s="47">
        <v>8582</v>
      </c>
      <c r="CK121" s="47">
        <v>529</v>
      </c>
      <c r="CL121" s="47">
        <v>1628</v>
      </c>
      <c r="CM121" s="47">
        <v>2736</v>
      </c>
      <c r="CN121" s="47">
        <v>297</v>
      </c>
      <c r="CO121" s="47">
        <v>6144</v>
      </c>
      <c r="CP121" s="135"/>
      <c r="CQ121" s="138" t="s">
        <v>192</v>
      </c>
      <c r="CR121" s="138" t="s">
        <v>4278</v>
      </c>
      <c r="CS121" s="139">
        <v>24247</v>
      </c>
      <c r="CT121" s="141">
        <v>88125</v>
      </c>
    </row>
    <row r="122" spans="1:98">
      <c r="A122" s="201"/>
      <c r="B122" s="46" t="s">
        <v>120</v>
      </c>
      <c r="C122" s="47">
        <v>662</v>
      </c>
      <c r="D122" s="47">
        <v>333</v>
      </c>
      <c r="E122" s="47">
        <v>634</v>
      </c>
      <c r="F122" s="47">
        <v>286</v>
      </c>
      <c r="G122" s="47">
        <v>709</v>
      </c>
      <c r="H122" s="47">
        <v>325</v>
      </c>
      <c r="I122" s="47">
        <v>634</v>
      </c>
      <c r="J122" s="47">
        <v>306</v>
      </c>
      <c r="K122" s="47">
        <v>541</v>
      </c>
      <c r="L122" s="47">
        <v>272</v>
      </c>
      <c r="M122" s="48">
        <v>3180</v>
      </c>
      <c r="N122" s="48">
        <v>1522</v>
      </c>
      <c r="O122" s="201"/>
      <c r="P122" s="46" t="s">
        <v>120</v>
      </c>
      <c r="Q122" s="47">
        <v>89</v>
      </c>
      <c r="R122" s="47">
        <v>38</v>
      </c>
      <c r="S122" s="47">
        <v>76</v>
      </c>
      <c r="T122" s="47">
        <v>20</v>
      </c>
      <c r="U122" s="47">
        <v>122</v>
      </c>
      <c r="V122" s="47">
        <v>52</v>
      </c>
      <c r="W122" s="47">
        <v>87</v>
      </c>
      <c r="X122" s="47">
        <v>41</v>
      </c>
      <c r="Y122" s="47">
        <v>39</v>
      </c>
      <c r="Z122" s="47">
        <v>19</v>
      </c>
      <c r="AA122" s="48">
        <v>413</v>
      </c>
      <c r="AB122" s="48">
        <v>170</v>
      </c>
      <c r="AC122" s="201"/>
      <c r="AD122" s="46" t="s">
        <v>120</v>
      </c>
      <c r="AE122" s="47">
        <v>37</v>
      </c>
      <c r="AF122" s="47">
        <v>37</v>
      </c>
      <c r="AG122" s="47">
        <v>38</v>
      </c>
      <c r="AH122" s="47">
        <v>37</v>
      </c>
      <c r="AI122" s="47">
        <v>37</v>
      </c>
      <c r="AJ122" s="48">
        <v>186</v>
      </c>
      <c r="AK122" s="47">
        <v>127</v>
      </c>
      <c r="AL122" s="47">
        <v>97</v>
      </c>
      <c r="AM122" s="47">
        <v>3</v>
      </c>
      <c r="AN122" s="47">
        <v>8</v>
      </c>
      <c r="AO122" s="47">
        <v>34</v>
      </c>
      <c r="AP122" s="201"/>
      <c r="AQ122" s="46" t="s">
        <v>120</v>
      </c>
      <c r="AR122" s="47">
        <v>0</v>
      </c>
      <c r="AS122" s="47">
        <v>1198</v>
      </c>
      <c r="AT122" s="47">
        <v>274</v>
      </c>
      <c r="AU122" s="47">
        <v>24</v>
      </c>
      <c r="AV122" s="47">
        <v>0</v>
      </c>
      <c r="AW122" s="47">
        <v>90</v>
      </c>
      <c r="AX122" s="47">
        <v>174</v>
      </c>
      <c r="AY122" s="47">
        <v>124</v>
      </c>
      <c r="AZ122" s="47">
        <v>127</v>
      </c>
      <c r="BA122" s="201"/>
      <c r="BB122" s="46" t="s">
        <v>120</v>
      </c>
      <c r="BC122" s="47">
        <v>533</v>
      </c>
      <c r="BD122" s="47">
        <v>270</v>
      </c>
      <c r="BE122" s="47">
        <v>518</v>
      </c>
      <c r="BF122" s="47">
        <v>262</v>
      </c>
      <c r="BG122" s="47">
        <v>444</v>
      </c>
      <c r="BH122" s="47">
        <v>235</v>
      </c>
      <c r="BI122" s="47">
        <v>534</v>
      </c>
      <c r="BJ122" s="47">
        <v>270</v>
      </c>
      <c r="BK122" s="47">
        <v>519</v>
      </c>
      <c r="BL122" s="47">
        <v>262</v>
      </c>
      <c r="BM122" s="47">
        <v>444</v>
      </c>
      <c r="BN122" s="47">
        <v>234</v>
      </c>
      <c r="BO122" s="201"/>
      <c r="BP122" s="46" t="s">
        <v>120</v>
      </c>
      <c r="BQ122" s="49">
        <v>14</v>
      </c>
      <c r="BR122" s="49">
        <v>39</v>
      </c>
      <c r="BS122" s="49">
        <v>25</v>
      </c>
      <c r="BT122" s="49">
        <v>42</v>
      </c>
      <c r="BU122" s="49">
        <v>0</v>
      </c>
      <c r="BV122" s="50">
        <v>120</v>
      </c>
      <c r="BW122" s="49">
        <v>70</v>
      </c>
      <c r="BX122" s="49">
        <v>45</v>
      </c>
      <c r="BY122" s="50">
        <v>3</v>
      </c>
      <c r="BZ122" s="49">
        <v>2</v>
      </c>
      <c r="CA122" s="201"/>
      <c r="CB122" s="46" t="s">
        <v>120</v>
      </c>
      <c r="CC122" s="47">
        <v>3211</v>
      </c>
      <c r="CD122" s="47">
        <v>1795</v>
      </c>
      <c r="CE122" s="47">
        <v>435</v>
      </c>
      <c r="CF122" s="47">
        <v>1585</v>
      </c>
      <c r="CG122" s="47">
        <v>1896</v>
      </c>
      <c r="CH122" s="47">
        <v>1313</v>
      </c>
      <c r="CI122" s="47">
        <v>57</v>
      </c>
      <c r="CJ122" s="47">
        <v>1088</v>
      </c>
      <c r="CK122" s="47">
        <v>55</v>
      </c>
      <c r="CL122" s="47">
        <v>225</v>
      </c>
      <c r="CM122" s="47">
        <v>535</v>
      </c>
      <c r="CN122" s="47">
        <v>36</v>
      </c>
      <c r="CO122" s="47">
        <v>1334</v>
      </c>
      <c r="CP122" s="135"/>
      <c r="CQ122" s="138" t="s">
        <v>192</v>
      </c>
      <c r="CR122" s="138" t="s">
        <v>4279</v>
      </c>
      <c r="CS122" s="139">
        <v>3314</v>
      </c>
      <c r="CT122" s="141">
        <v>11435</v>
      </c>
    </row>
    <row r="123" spans="1:98">
      <c r="A123" s="201"/>
      <c r="B123" s="34" t="s">
        <v>102</v>
      </c>
      <c r="C123" s="35">
        <v>8232</v>
      </c>
      <c r="D123" s="63">
        <v>3957</v>
      </c>
      <c r="E123" s="63">
        <v>7034</v>
      </c>
      <c r="F123" s="63">
        <v>3261</v>
      </c>
      <c r="G123" s="63">
        <v>6986</v>
      </c>
      <c r="H123" s="63">
        <v>3262</v>
      </c>
      <c r="I123" s="63">
        <v>6020</v>
      </c>
      <c r="J123" s="63">
        <v>2940</v>
      </c>
      <c r="K123" s="63">
        <v>4652</v>
      </c>
      <c r="L123" s="63">
        <v>2380</v>
      </c>
      <c r="M123" s="63">
        <v>32924</v>
      </c>
      <c r="N123" s="63">
        <v>15800</v>
      </c>
      <c r="O123" s="201"/>
      <c r="P123" s="64" t="s">
        <v>102</v>
      </c>
      <c r="Q123" s="63">
        <v>1278</v>
      </c>
      <c r="R123" s="63">
        <v>578</v>
      </c>
      <c r="S123" s="63">
        <v>1095</v>
      </c>
      <c r="T123" s="63">
        <v>440</v>
      </c>
      <c r="U123" s="63">
        <v>1124</v>
      </c>
      <c r="V123" s="63">
        <v>520</v>
      </c>
      <c r="W123" s="63">
        <v>890</v>
      </c>
      <c r="X123" s="63">
        <v>429</v>
      </c>
      <c r="Y123" s="63">
        <v>526</v>
      </c>
      <c r="Z123" s="63">
        <v>256</v>
      </c>
      <c r="AA123" s="63">
        <v>4913</v>
      </c>
      <c r="AB123" s="63">
        <v>2223</v>
      </c>
      <c r="AC123" s="201"/>
      <c r="AD123" s="64" t="s">
        <v>102</v>
      </c>
      <c r="AE123" s="63">
        <v>359</v>
      </c>
      <c r="AF123" s="63">
        <v>354</v>
      </c>
      <c r="AG123" s="63">
        <v>359</v>
      </c>
      <c r="AH123" s="63">
        <v>354</v>
      </c>
      <c r="AI123" s="63">
        <v>346</v>
      </c>
      <c r="AJ123" s="63">
        <v>1772</v>
      </c>
      <c r="AK123" s="63">
        <v>1216</v>
      </c>
      <c r="AL123" s="63">
        <v>788</v>
      </c>
      <c r="AM123" s="63">
        <v>11</v>
      </c>
      <c r="AN123" s="63">
        <v>33</v>
      </c>
      <c r="AO123" s="63">
        <v>342</v>
      </c>
      <c r="AP123" s="201"/>
      <c r="AQ123" s="64" t="s">
        <v>102</v>
      </c>
      <c r="AR123" s="63">
        <v>1</v>
      </c>
      <c r="AS123" s="63">
        <v>7235</v>
      </c>
      <c r="AT123" s="63">
        <v>3313</v>
      </c>
      <c r="AU123" s="63">
        <v>749</v>
      </c>
      <c r="AV123" s="63">
        <v>31</v>
      </c>
      <c r="AW123" s="63">
        <v>599</v>
      </c>
      <c r="AX123" s="63">
        <v>1462</v>
      </c>
      <c r="AY123" s="63">
        <v>955</v>
      </c>
      <c r="AZ123" s="63">
        <v>988</v>
      </c>
      <c r="BA123" s="201"/>
      <c r="BB123" s="51" t="s">
        <v>102</v>
      </c>
      <c r="BC123" s="63">
        <v>4230</v>
      </c>
      <c r="BD123" s="63">
        <v>2189</v>
      </c>
      <c r="BE123" s="63">
        <v>3899</v>
      </c>
      <c r="BF123" s="63">
        <v>2039</v>
      </c>
      <c r="BG123" s="63">
        <v>2944</v>
      </c>
      <c r="BH123" s="63">
        <v>1570</v>
      </c>
      <c r="BI123" s="63">
        <v>4232</v>
      </c>
      <c r="BJ123" s="63">
        <v>2192</v>
      </c>
      <c r="BK123" s="63">
        <v>3910</v>
      </c>
      <c r="BL123" s="63">
        <v>2044</v>
      </c>
      <c r="BM123" s="63">
        <v>2918</v>
      </c>
      <c r="BN123" s="63">
        <v>1562</v>
      </c>
      <c r="BO123" s="201"/>
      <c r="BP123" s="64" t="s">
        <v>102</v>
      </c>
      <c r="BQ123" s="63">
        <v>70</v>
      </c>
      <c r="BR123" s="63">
        <v>371</v>
      </c>
      <c r="BS123" s="63">
        <v>382</v>
      </c>
      <c r="BT123" s="63">
        <v>394</v>
      </c>
      <c r="BU123" s="63">
        <v>12</v>
      </c>
      <c r="BV123" s="63">
        <v>1229</v>
      </c>
      <c r="BW123" s="63">
        <v>642</v>
      </c>
      <c r="BX123" s="63">
        <v>290</v>
      </c>
      <c r="BY123" s="63">
        <v>12</v>
      </c>
      <c r="BZ123" s="63">
        <v>6</v>
      </c>
      <c r="CA123" s="201"/>
      <c r="CB123" s="64" t="s">
        <v>102</v>
      </c>
      <c r="CC123" s="63">
        <v>25545</v>
      </c>
      <c r="CD123" s="63">
        <v>16524</v>
      </c>
      <c r="CE123" s="63">
        <v>4938</v>
      </c>
      <c r="CF123" s="63">
        <v>14173</v>
      </c>
      <c r="CG123" s="63">
        <v>16569</v>
      </c>
      <c r="CH123" s="63">
        <v>10910</v>
      </c>
      <c r="CI123" s="63">
        <v>647</v>
      </c>
      <c r="CJ123" s="63">
        <v>9670</v>
      </c>
      <c r="CK123" s="63">
        <v>584</v>
      </c>
      <c r="CL123" s="63">
        <v>1853</v>
      </c>
      <c r="CM123" s="63">
        <v>3271</v>
      </c>
      <c r="CN123" s="63">
        <v>333</v>
      </c>
      <c r="CO123" s="63">
        <v>7478</v>
      </c>
      <c r="CP123" s="135"/>
      <c r="CQ123" s="138" t="s">
        <v>192</v>
      </c>
      <c r="CR123" s="138" t="s">
        <v>4280</v>
      </c>
      <c r="CS123" s="139">
        <v>27561</v>
      </c>
      <c r="CT123" s="141">
        <v>99560</v>
      </c>
    </row>
    <row r="124" spans="1:98">
      <c r="A124" s="201" t="s">
        <v>193</v>
      </c>
      <c r="B124" s="46" t="s">
        <v>119</v>
      </c>
      <c r="C124" s="47">
        <v>9770</v>
      </c>
      <c r="D124" s="47">
        <v>4756</v>
      </c>
      <c r="E124" s="47">
        <v>6434</v>
      </c>
      <c r="F124" s="47">
        <v>3065</v>
      </c>
      <c r="G124" s="47">
        <v>5593</v>
      </c>
      <c r="H124" s="47">
        <v>2742</v>
      </c>
      <c r="I124" s="47">
        <v>4605</v>
      </c>
      <c r="J124" s="47">
        <v>2236</v>
      </c>
      <c r="K124" s="47">
        <v>3406</v>
      </c>
      <c r="L124" s="47">
        <v>1696</v>
      </c>
      <c r="M124" s="48">
        <v>29808</v>
      </c>
      <c r="N124" s="48">
        <v>14495</v>
      </c>
      <c r="O124" s="201" t="s">
        <v>193</v>
      </c>
      <c r="P124" s="46" t="s">
        <v>119</v>
      </c>
      <c r="Q124" s="47">
        <v>1788</v>
      </c>
      <c r="R124" s="47">
        <v>810</v>
      </c>
      <c r="S124" s="47">
        <v>1233</v>
      </c>
      <c r="T124" s="47">
        <v>542</v>
      </c>
      <c r="U124" s="47">
        <v>1239</v>
      </c>
      <c r="V124" s="47">
        <v>549</v>
      </c>
      <c r="W124" s="47">
        <v>837</v>
      </c>
      <c r="X124" s="47">
        <v>373</v>
      </c>
      <c r="Y124" s="47">
        <v>688</v>
      </c>
      <c r="Z124" s="47">
        <v>341</v>
      </c>
      <c r="AA124" s="48">
        <v>5785</v>
      </c>
      <c r="AB124" s="48">
        <v>2615</v>
      </c>
      <c r="AC124" s="201" t="s">
        <v>193</v>
      </c>
      <c r="AD124" s="46" t="s">
        <v>119</v>
      </c>
      <c r="AE124" s="47">
        <v>288</v>
      </c>
      <c r="AF124" s="47">
        <v>267</v>
      </c>
      <c r="AG124" s="47">
        <v>267</v>
      </c>
      <c r="AH124" s="47">
        <v>264</v>
      </c>
      <c r="AI124" s="47">
        <v>251</v>
      </c>
      <c r="AJ124" s="48">
        <v>1337</v>
      </c>
      <c r="AK124" s="47">
        <v>829</v>
      </c>
      <c r="AL124" s="47">
        <v>623</v>
      </c>
      <c r="AM124" s="47">
        <v>4</v>
      </c>
      <c r="AN124" s="47">
        <v>34</v>
      </c>
      <c r="AO124" s="47">
        <v>258</v>
      </c>
      <c r="AP124" s="201" t="s">
        <v>193</v>
      </c>
      <c r="AQ124" s="46" t="s">
        <v>119</v>
      </c>
      <c r="AR124" s="47">
        <v>2</v>
      </c>
      <c r="AS124" s="47">
        <v>4638</v>
      </c>
      <c r="AT124" s="47">
        <v>1722</v>
      </c>
      <c r="AU124" s="47">
        <v>1141</v>
      </c>
      <c r="AV124" s="47">
        <v>275</v>
      </c>
      <c r="AW124" s="47">
        <v>410</v>
      </c>
      <c r="AX124" s="47">
        <v>1002</v>
      </c>
      <c r="AY124" s="47">
        <v>733</v>
      </c>
      <c r="AZ124" s="47">
        <v>719</v>
      </c>
      <c r="BA124" s="201" t="s">
        <v>193</v>
      </c>
      <c r="BB124" s="46" t="s">
        <v>119</v>
      </c>
      <c r="BC124" s="47">
        <v>2684</v>
      </c>
      <c r="BD124" s="47">
        <v>1336</v>
      </c>
      <c r="BE124" s="47">
        <v>2419</v>
      </c>
      <c r="BF124" s="47">
        <v>1201</v>
      </c>
      <c r="BG124" s="47">
        <v>1361</v>
      </c>
      <c r="BH124" s="47">
        <v>703</v>
      </c>
      <c r="BI124" s="47">
        <v>2754</v>
      </c>
      <c r="BJ124" s="47">
        <v>1362</v>
      </c>
      <c r="BK124" s="47">
        <v>2484</v>
      </c>
      <c r="BL124" s="47">
        <v>1225</v>
      </c>
      <c r="BM124" s="47">
        <v>1342</v>
      </c>
      <c r="BN124" s="47">
        <v>691</v>
      </c>
      <c r="BO124" s="201" t="s">
        <v>193</v>
      </c>
      <c r="BP124" s="46" t="s">
        <v>119</v>
      </c>
      <c r="BQ124" s="49">
        <v>43</v>
      </c>
      <c r="BR124" s="49">
        <v>248</v>
      </c>
      <c r="BS124" s="49">
        <v>125</v>
      </c>
      <c r="BT124" s="49">
        <v>461</v>
      </c>
      <c r="BU124" s="49">
        <v>0</v>
      </c>
      <c r="BV124" s="50">
        <v>877</v>
      </c>
      <c r="BW124" s="49">
        <v>401</v>
      </c>
      <c r="BX124" s="49">
        <v>137</v>
      </c>
      <c r="BY124" s="50">
        <v>6</v>
      </c>
      <c r="BZ124" s="49">
        <v>4</v>
      </c>
      <c r="CA124" s="201" t="s">
        <v>193</v>
      </c>
      <c r="CB124" s="46" t="s">
        <v>119</v>
      </c>
      <c r="CC124" s="47">
        <v>15034</v>
      </c>
      <c r="CD124" s="47">
        <v>9010</v>
      </c>
      <c r="CE124" s="47">
        <v>6319</v>
      </c>
      <c r="CF124" s="47">
        <v>7436</v>
      </c>
      <c r="CG124" s="47">
        <v>7576</v>
      </c>
      <c r="CH124" s="47">
        <v>4453</v>
      </c>
      <c r="CI124" s="47">
        <v>651</v>
      </c>
      <c r="CJ124" s="47">
        <v>3492</v>
      </c>
      <c r="CK124" s="47">
        <v>447</v>
      </c>
      <c r="CL124" s="47">
        <v>1160</v>
      </c>
      <c r="CM124" s="47">
        <v>975</v>
      </c>
      <c r="CN124" s="47">
        <v>95</v>
      </c>
      <c r="CO124" s="47">
        <v>6641</v>
      </c>
      <c r="CP124" s="135"/>
      <c r="CQ124" s="138" t="s">
        <v>193</v>
      </c>
      <c r="CR124" s="138" t="s">
        <v>4281</v>
      </c>
      <c r="CS124" s="139">
        <v>20383</v>
      </c>
      <c r="CT124" s="141">
        <v>54418</v>
      </c>
    </row>
    <row r="125" spans="1:98">
      <c r="A125" s="201"/>
      <c r="B125" s="46" t="s">
        <v>120</v>
      </c>
      <c r="C125" s="47">
        <v>1114</v>
      </c>
      <c r="D125" s="47">
        <v>544</v>
      </c>
      <c r="E125" s="47">
        <v>944</v>
      </c>
      <c r="F125" s="47">
        <v>462</v>
      </c>
      <c r="G125" s="47">
        <v>909</v>
      </c>
      <c r="H125" s="47">
        <v>455</v>
      </c>
      <c r="I125" s="47">
        <v>695</v>
      </c>
      <c r="J125" s="47">
        <v>330</v>
      </c>
      <c r="K125" s="47">
        <v>567</v>
      </c>
      <c r="L125" s="47">
        <v>298</v>
      </c>
      <c r="M125" s="48">
        <v>4229</v>
      </c>
      <c r="N125" s="48">
        <v>2089</v>
      </c>
      <c r="O125" s="201"/>
      <c r="P125" s="46" t="s">
        <v>120</v>
      </c>
      <c r="Q125" s="47">
        <v>199</v>
      </c>
      <c r="R125" s="47">
        <v>98</v>
      </c>
      <c r="S125" s="47">
        <v>154</v>
      </c>
      <c r="T125" s="47">
        <v>52</v>
      </c>
      <c r="U125" s="47">
        <v>141</v>
      </c>
      <c r="V125" s="47">
        <v>68</v>
      </c>
      <c r="W125" s="47">
        <v>98</v>
      </c>
      <c r="X125" s="47">
        <v>45</v>
      </c>
      <c r="Y125" s="47">
        <v>80</v>
      </c>
      <c r="Z125" s="47">
        <v>50</v>
      </c>
      <c r="AA125" s="48">
        <v>672</v>
      </c>
      <c r="AB125" s="48">
        <v>313</v>
      </c>
      <c r="AC125" s="201"/>
      <c r="AD125" s="46" t="s">
        <v>120</v>
      </c>
      <c r="AE125" s="47">
        <v>31</v>
      </c>
      <c r="AF125" s="47">
        <v>29</v>
      </c>
      <c r="AG125" s="47">
        <v>29</v>
      </c>
      <c r="AH125" s="47">
        <v>27</v>
      </c>
      <c r="AI125" s="47">
        <v>28</v>
      </c>
      <c r="AJ125" s="48">
        <v>144</v>
      </c>
      <c r="AK125" s="47">
        <v>113</v>
      </c>
      <c r="AL125" s="47">
        <v>60</v>
      </c>
      <c r="AM125" s="47">
        <v>4</v>
      </c>
      <c r="AN125" s="47">
        <v>4</v>
      </c>
      <c r="AO125" s="47">
        <v>25</v>
      </c>
      <c r="AP125" s="201"/>
      <c r="AQ125" s="46" t="s">
        <v>120</v>
      </c>
      <c r="AR125" s="47">
        <v>27</v>
      </c>
      <c r="AS125" s="47">
        <v>818</v>
      </c>
      <c r="AT125" s="47">
        <v>151</v>
      </c>
      <c r="AU125" s="47">
        <v>131</v>
      </c>
      <c r="AV125" s="47">
        <v>34</v>
      </c>
      <c r="AW125" s="47">
        <v>71</v>
      </c>
      <c r="AX125" s="47">
        <v>132</v>
      </c>
      <c r="AY125" s="47">
        <v>117</v>
      </c>
      <c r="AZ125" s="47">
        <v>115</v>
      </c>
      <c r="BA125" s="201"/>
      <c r="BB125" s="46" t="s">
        <v>120</v>
      </c>
      <c r="BC125" s="47">
        <v>388</v>
      </c>
      <c r="BD125" s="47">
        <v>203</v>
      </c>
      <c r="BE125" s="47">
        <v>349</v>
      </c>
      <c r="BF125" s="47">
        <v>188</v>
      </c>
      <c r="BG125" s="47">
        <v>256</v>
      </c>
      <c r="BH125" s="47">
        <v>132</v>
      </c>
      <c r="BI125" s="47">
        <v>397</v>
      </c>
      <c r="BJ125" s="47">
        <v>209</v>
      </c>
      <c r="BK125" s="47">
        <v>358</v>
      </c>
      <c r="BL125" s="47">
        <v>194</v>
      </c>
      <c r="BM125" s="47">
        <v>124</v>
      </c>
      <c r="BN125" s="47">
        <v>63</v>
      </c>
      <c r="BO125" s="201"/>
      <c r="BP125" s="46" t="s">
        <v>120</v>
      </c>
      <c r="BQ125" s="49">
        <v>7</v>
      </c>
      <c r="BR125" s="49">
        <v>48</v>
      </c>
      <c r="BS125" s="49">
        <v>25</v>
      </c>
      <c r="BT125" s="49">
        <v>50</v>
      </c>
      <c r="BU125" s="49">
        <v>0</v>
      </c>
      <c r="BV125" s="50">
        <v>130</v>
      </c>
      <c r="BW125" s="49">
        <v>91</v>
      </c>
      <c r="BX125" s="49">
        <v>39</v>
      </c>
      <c r="BY125" s="50">
        <v>6</v>
      </c>
      <c r="BZ125" s="49">
        <v>5</v>
      </c>
      <c r="CA125" s="201"/>
      <c r="CB125" s="46" t="s">
        <v>120</v>
      </c>
      <c r="CC125" s="47">
        <v>1852</v>
      </c>
      <c r="CD125" s="47">
        <v>981</v>
      </c>
      <c r="CE125" s="47">
        <v>1125</v>
      </c>
      <c r="CF125" s="47">
        <v>1205</v>
      </c>
      <c r="CG125" s="47">
        <v>1116</v>
      </c>
      <c r="CH125" s="47">
        <v>601</v>
      </c>
      <c r="CI125" s="47">
        <v>16</v>
      </c>
      <c r="CJ125" s="47">
        <v>387</v>
      </c>
      <c r="CK125" s="47">
        <v>104</v>
      </c>
      <c r="CL125" s="47">
        <v>118</v>
      </c>
      <c r="CM125" s="47">
        <v>79</v>
      </c>
      <c r="CN125" s="47">
        <v>2</v>
      </c>
      <c r="CO125" s="47">
        <v>192</v>
      </c>
      <c r="CP125" s="135"/>
      <c r="CQ125" s="138" t="s">
        <v>193</v>
      </c>
      <c r="CR125" s="138" t="s">
        <v>4282</v>
      </c>
      <c r="CS125" s="139">
        <v>2810</v>
      </c>
      <c r="CT125" s="141">
        <v>7387</v>
      </c>
    </row>
    <row r="126" spans="1:98">
      <c r="A126" s="201"/>
      <c r="B126" s="34" t="s">
        <v>102</v>
      </c>
      <c r="C126" s="35">
        <v>10884</v>
      </c>
      <c r="D126" s="63">
        <v>5300</v>
      </c>
      <c r="E126" s="63">
        <v>7378</v>
      </c>
      <c r="F126" s="63">
        <v>3527</v>
      </c>
      <c r="G126" s="63">
        <v>6502</v>
      </c>
      <c r="H126" s="63">
        <v>3197</v>
      </c>
      <c r="I126" s="63">
        <v>5300</v>
      </c>
      <c r="J126" s="63">
        <v>2566</v>
      </c>
      <c r="K126" s="63">
        <v>3973</v>
      </c>
      <c r="L126" s="63">
        <v>1994</v>
      </c>
      <c r="M126" s="63">
        <v>34037</v>
      </c>
      <c r="N126" s="63">
        <v>16584</v>
      </c>
      <c r="O126" s="201"/>
      <c r="P126" s="64" t="s">
        <v>102</v>
      </c>
      <c r="Q126" s="63">
        <v>1987</v>
      </c>
      <c r="R126" s="63">
        <v>908</v>
      </c>
      <c r="S126" s="63">
        <v>1387</v>
      </c>
      <c r="T126" s="63">
        <v>594</v>
      </c>
      <c r="U126" s="63">
        <v>1380</v>
      </c>
      <c r="V126" s="63">
        <v>617</v>
      </c>
      <c r="W126" s="63">
        <v>935</v>
      </c>
      <c r="X126" s="63">
        <v>418</v>
      </c>
      <c r="Y126" s="63">
        <v>768</v>
      </c>
      <c r="Z126" s="63">
        <v>391</v>
      </c>
      <c r="AA126" s="63">
        <v>6457</v>
      </c>
      <c r="AB126" s="63">
        <v>2928</v>
      </c>
      <c r="AC126" s="201"/>
      <c r="AD126" s="64" t="s">
        <v>102</v>
      </c>
      <c r="AE126" s="63">
        <v>319</v>
      </c>
      <c r="AF126" s="63">
        <v>296</v>
      </c>
      <c r="AG126" s="63">
        <v>296</v>
      </c>
      <c r="AH126" s="63">
        <v>291</v>
      </c>
      <c r="AI126" s="63">
        <v>279</v>
      </c>
      <c r="AJ126" s="63">
        <v>1481</v>
      </c>
      <c r="AK126" s="63">
        <v>942</v>
      </c>
      <c r="AL126" s="63">
        <v>683</v>
      </c>
      <c r="AM126" s="63">
        <v>8</v>
      </c>
      <c r="AN126" s="63">
        <v>38</v>
      </c>
      <c r="AO126" s="63">
        <v>283</v>
      </c>
      <c r="AP126" s="201"/>
      <c r="AQ126" s="64" t="s">
        <v>102</v>
      </c>
      <c r="AR126" s="63">
        <v>29</v>
      </c>
      <c r="AS126" s="63">
        <v>5456</v>
      </c>
      <c r="AT126" s="63">
        <v>1873</v>
      </c>
      <c r="AU126" s="63">
        <v>1272</v>
      </c>
      <c r="AV126" s="63">
        <v>309</v>
      </c>
      <c r="AW126" s="63">
        <v>481</v>
      </c>
      <c r="AX126" s="63">
        <v>1134</v>
      </c>
      <c r="AY126" s="63">
        <v>850</v>
      </c>
      <c r="AZ126" s="63">
        <v>834</v>
      </c>
      <c r="BA126" s="201"/>
      <c r="BB126" s="51" t="s">
        <v>102</v>
      </c>
      <c r="BC126" s="63">
        <v>3072</v>
      </c>
      <c r="BD126" s="63">
        <v>1539</v>
      </c>
      <c r="BE126" s="63">
        <v>2768</v>
      </c>
      <c r="BF126" s="63">
        <v>1389</v>
      </c>
      <c r="BG126" s="63">
        <v>1617</v>
      </c>
      <c r="BH126" s="63">
        <v>835</v>
      </c>
      <c r="BI126" s="63">
        <v>3151</v>
      </c>
      <c r="BJ126" s="63">
        <v>1571</v>
      </c>
      <c r="BK126" s="63">
        <v>2842</v>
      </c>
      <c r="BL126" s="63">
        <v>1419</v>
      </c>
      <c r="BM126" s="63">
        <v>1466</v>
      </c>
      <c r="BN126" s="63">
        <v>754</v>
      </c>
      <c r="BO126" s="201"/>
      <c r="BP126" s="64" t="s">
        <v>102</v>
      </c>
      <c r="BQ126" s="63">
        <v>50</v>
      </c>
      <c r="BR126" s="63">
        <v>296</v>
      </c>
      <c r="BS126" s="63">
        <v>150</v>
      </c>
      <c r="BT126" s="63">
        <v>511</v>
      </c>
      <c r="BU126" s="63">
        <v>0</v>
      </c>
      <c r="BV126" s="63">
        <v>1007</v>
      </c>
      <c r="BW126" s="63">
        <v>492</v>
      </c>
      <c r="BX126" s="63">
        <v>176</v>
      </c>
      <c r="BY126" s="63">
        <v>12</v>
      </c>
      <c r="BZ126" s="63">
        <v>9</v>
      </c>
      <c r="CA126" s="201"/>
      <c r="CB126" s="64" t="s">
        <v>102</v>
      </c>
      <c r="CC126" s="63">
        <v>16886</v>
      </c>
      <c r="CD126" s="63">
        <v>9991</v>
      </c>
      <c r="CE126" s="63">
        <v>7444</v>
      </c>
      <c r="CF126" s="63">
        <v>8641</v>
      </c>
      <c r="CG126" s="63">
        <v>8692</v>
      </c>
      <c r="CH126" s="63">
        <v>5054</v>
      </c>
      <c r="CI126" s="63">
        <v>667</v>
      </c>
      <c r="CJ126" s="63">
        <v>3879</v>
      </c>
      <c r="CK126" s="63">
        <v>551</v>
      </c>
      <c r="CL126" s="63">
        <v>1278</v>
      </c>
      <c r="CM126" s="63">
        <v>1054</v>
      </c>
      <c r="CN126" s="63">
        <v>97</v>
      </c>
      <c r="CO126" s="63">
        <v>6833</v>
      </c>
      <c r="CP126" s="135"/>
      <c r="CQ126" s="138" t="s">
        <v>193</v>
      </c>
      <c r="CR126" s="138" t="s">
        <v>4283</v>
      </c>
      <c r="CS126" s="139">
        <v>23193</v>
      </c>
      <c r="CT126" s="141">
        <v>61805</v>
      </c>
    </row>
    <row r="127" spans="1:98">
      <c r="A127" s="201" t="s">
        <v>194</v>
      </c>
      <c r="B127" s="46" t="s">
        <v>119</v>
      </c>
      <c r="C127" s="47">
        <v>8870</v>
      </c>
      <c r="D127" s="47">
        <v>4231</v>
      </c>
      <c r="E127" s="47">
        <v>8143</v>
      </c>
      <c r="F127" s="47">
        <v>3840</v>
      </c>
      <c r="G127" s="47">
        <v>8266</v>
      </c>
      <c r="H127" s="47">
        <v>3853</v>
      </c>
      <c r="I127" s="47">
        <v>7922</v>
      </c>
      <c r="J127" s="47">
        <v>3884</v>
      </c>
      <c r="K127" s="47">
        <v>6725</v>
      </c>
      <c r="L127" s="47">
        <v>3450</v>
      </c>
      <c r="M127" s="48">
        <v>39926</v>
      </c>
      <c r="N127" s="48">
        <v>19258</v>
      </c>
      <c r="O127" s="201" t="s">
        <v>194</v>
      </c>
      <c r="P127" s="46" t="s">
        <v>119</v>
      </c>
      <c r="Q127" s="47">
        <v>1441</v>
      </c>
      <c r="R127" s="47">
        <v>618</v>
      </c>
      <c r="S127" s="47">
        <v>1381</v>
      </c>
      <c r="T127" s="47">
        <v>560</v>
      </c>
      <c r="U127" s="47">
        <v>1646</v>
      </c>
      <c r="V127" s="47">
        <v>686</v>
      </c>
      <c r="W127" s="47">
        <v>1235</v>
      </c>
      <c r="X127" s="47">
        <v>610</v>
      </c>
      <c r="Y127" s="47">
        <v>947</v>
      </c>
      <c r="Z127" s="47">
        <v>469</v>
      </c>
      <c r="AA127" s="48">
        <v>6650</v>
      </c>
      <c r="AB127" s="48">
        <v>2943</v>
      </c>
      <c r="AC127" s="201" t="s">
        <v>194</v>
      </c>
      <c r="AD127" s="46" t="s">
        <v>119</v>
      </c>
      <c r="AE127" s="47">
        <v>198</v>
      </c>
      <c r="AF127" s="47">
        <v>192</v>
      </c>
      <c r="AG127" s="47">
        <v>189</v>
      </c>
      <c r="AH127" s="47">
        <v>195</v>
      </c>
      <c r="AI127" s="47">
        <v>184</v>
      </c>
      <c r="AJ127" s="48">
        <v>958</v>
      </c>
      <c r="AK127" s="47">
        <v>792</v>
      </c>
      <c r="AL127" s="47">
        <v>608</v>
      </c>
      <c r="AM127" s="47">
        <v>274</v>
      </c>
      <c r="AN127" s="47">
        <v>13</v>
      </c>
      <c r="AO127" s="47">
        <v>153</v>
      </c>
      <c r="AP127" s="201" t="s">
        <v>194</v>
      </c>
      <c r="AQ127" s="46" t="s">
        <v>119</v>
      </c>
      <c r="AR127" s="47">
        <v>111</v>
      </c>
      <c r="AS127" s="47">
        <v>10470</v>
      </c>
      <c r="AT127" s="47">
        <v>1495</v>
      </c>
      <c r="AU127" s="47">
        <v>275</v>
      </c>
      <c r="AV127" s="47">
        <v>52</v>
      </c>
      <c r="AW127" s="47">
        <v>619</v>
      </c>
      <c r="AX127" s="47">
        <v>897</v>
      </c>
      <c r="AY127" s="47">
        <v>805</v>
      </c>
      <c r="AZ127" s="47">
        <v>791</v>
      </c>
      <c r="BA127" s="201" t="s">
        <v>194</v>
      </c>
      <c r="BB127" s="46" t="s">
        <v>119</v>
      </c>
      <c r="BC127" s="47">
        <v>6111</v>
      </c>
      <c r="BD127" s="47">
        <v>2814</v>
      </c>
      <c r="BE127" s="47">
        <v>5209</v>
      </c>
      <c r="BF127" s="47">
        <v>2673</v>
      </c>
      <c r="BG127" s="47">
        <v>3483</v>
      </c>
      <c r="BH127" s="47">
        <v>1839</v>
      </c>
      <c r="BI127" s="47">
        <v>6174</v>
      </c>
      <c r="BJ127" s="47">
        <v>2842</v>
      </c>
      <c r="BK127" s="47">
        <v>5266</v>
      </c>
      <c r="BL127" s="47">
        <v>2700</v>
      </c>
      <c r="BM127" s="47">
        <v>2440</v>
      </c>
      <c r="BN127" s="47">
        <v>1282</v>
      </c>
      <c r="BO127" s="201" t="s">
        <v>194</v>
      </c>
      <c r="BP127" s="46" t="s">
        <v>119</v>
      </c>
      <c r="BQ127" s="49">
        <v>82</v>
      </c>
      <c r="BR127" s="49">
        <v>549</v>
      </c>
      <c r="BS127" s="49">
        <v>31</v>
      </c>
      <c r="BT127" s="49">
        <v>254</v>
      </c>
      <c r="BU127" s="49">
        <v>0</v>
      </c>
      <c r="BV127" s="50">
        <v>916</v>
      </c>
      <c r="BW127" s="49">
        <v>753</v>
      </c>
      <c r="BX127" s="49">
        <v>377</v>
      </c>
      <c r="BY127" s="50">
        <v>136</v>
      </c>
      <c r="BZ127" s="49">
        <v>68</v>
      </c>
      <c r="CA127" s="201" t="s">
        <v>194</v>
      </c>
      <c r="CB127" s="46" t="s">
        <v>119</v>
      </c>
      <c r="CC127" s="47">
        <v>28394</v>
      </c>
      <c r="CD127" s="47">
        <v>15138</v>
      </c>
      <c r="CE127" s="47">
        <v>9738</v>
      </c>
      <c r="CF127" s="47">
        <v>15043</v>
      </c>
      <c r="CG127" s="47">
        <v>17568</v>
      </c>
      <c r="CH127" s="47">
        <v>10002</v>
      </c>
      <c r="CI127" s="47">
        <v>892</v>
      </c>
      <c r="CJ127" s="47">
        <v>7871</v>
      </c>
      <c r="CK127" s="47">
        <v>556</v>
      </c>
      <c r="CL127" s="47">
        <v>1241</v>
      </c>
      <c r="CM127" s="47">
        <v>1353</v>
      </c>
      <c r="CN127" s="47">
        <v>130</v>
      </c>
      <c r="CO127" s="47">
        <v>9344</v>
      </c>
      <c r="CP127" s="135"/>
      <c r="CQ127" s="138" t="s">
        <v>194</v>
      </c>
      <c r="CR127" s="138" t="s">
        <v>4284</v>
      </c>
      <c r="CS127" s="139">
        <v>26896</v>
      </c>
      <c r="CT127" s="141">
        <v>105202</v>
      </c>
    </row>
    <row r="128" spans="1:98">
      <c r="A128" s="201"/>
      <c r="B128" s="46" t="s">
        <v>120</v>
      </c>
      <c r="C128" s="47">
        <v>0</v>
      </c>
      <c r="D128" s="47">
        <v>0</v>
      </c>
      <c r="E128" s="47">
        <v>0</v>
      </c>
      <c r="F128" s="47">
        <v>0</v>
      </c>
      <c r="G128" s="47">
        <v>0</v>
      </c>
      <c r="H128" s="47">
        <v>0</v>
      </c>
      <c r="I128" s="47">
        <v>0</v>
      </c>
      <c r="J128" s="47">
        <v>0</v>
      </c>
      <c r="K128" s="47">
        <v>0</v>
      </c>
      <c r="L128" s="47">
        <v>0</v>
      </c>
      <c r="M128" s="48">
        <v>0</v>
      </c>
      <c r="N128" s="48">
        <v>0</v>
      </c>
      <c r="O128" s="201"/>
      <c r="P128" s="46" t="s">
        <v>120</v>
      </c>
      <c r="Q128" s="47">
        <v>0</v>
      </c>
      <c r="R128" s="47">
        <v>0</v>
      </c>
      <c r="S128" s="47">
        <v>0</v>
      </c>
      <c r="T128" s="47">
        <v>0</v>
      </c>
      <c r="U128" s="47">
        <v>0</v>
      </c>
      <c r="V128" s="47">
        <v>0</v>
      </c>
      <c r="W128" s="47">
        <v>0</v>
      </c>
      <c r="X128" s="47">
        <v>0</v>
      </c>
      <c r="Y128" s="47">
        <v>0</v>
      </c>
      <c r="Z128" s="47">
        <v>0</v>
      </c>
      <c r="AA128" s="48">
        <v>0</v>
      </c>
      <c r="AB128" s="48">
        <v>0</v>
      </c>
      <c r="AC128" s="201"/>
      <c r="AD128" s="46" t="s">
        <v>120</v>
      </c>
      <c r="AE128" s="47">
        <v>0</v>
      </c>
      <c r="AF128" s="47">
        <v>0</v>
      </c>
      <c r="AG128" s="47">
        <v>0</v>
      </c>
      <c r="AH128" s="47">
        <v>0</v>
      </c>
      <c r="AI128" s="47">
        <v>0</v>
      </c>
      <c r="AJ128" s="48">
        <v>0</v>
      </c>
      <c r="AK128" s="47">
        <v>0</v>
      </c>
      <c r="AL128" s="47">
        <v>0</v>
      </c>
      <c r="AM128" s="47">
        <v>0</v>
      </c>
      <c r="AN128" s="47">
        <v>0</v>
      </c>
      <c r="AO128" s="47">
        <v>0</v>
      </c>
      <c r="AP128" s="201"/>
      <c r="AQ128" s="46" t="s">
        <v>120</v>
      </c>
      <c r="AR128" s="47">
        <v>0</v>
      </c>
      <c r="AS128" s="47">
        <v>0</v>
      </c>
      <c r="AT128" s="47">
        <v>0</v>
      </c>
      <c r="AU128" s="47">
        <v>0</v>
      </c>
      <c r="AV128" s="47">
        <v>0</v>
      </c>
      <c r="AW128" s="47">
        <v>0</v>
      </c>
      <c r="AX128" s="47">
        <v>0</v>
      </c>
      <c r="AY128" s="47">
        <v>0</v>
      </c>
      <c r="AZ128" s="47">
        <v>0</v>
      </c>
      <c r="BA128" s="201"/>
      <c r="BB128" s="46" t="s">
        <v>120</v>
      </c>
      <c r="BC128" s="47">
        <v>0</v>
      </c>
      <c r="BD128" s="47">
        <v>0</v>
      </c>
      <c r="BE128" s="47">
        <v>0</v>
      </c>
      <c r="BF128" s="47">
        <v>0</v>
      </c>
      <c r="BG128" s="47">
        <v>0</v>
      </c>
      <c r="BH128" s="47">
        <v>0</v>
      </c>
      <c r="BI128" s="47">
        <v>0</v>
      </c>
      <c r="BJ128" s="47">
        <v>0</v>
      </c>
      <c r="BK128" s="47">
        <v>0</v>
      </c>
      <c r="BL128" s="47">
        <v>0</v>
      </c>
      <c r="BM128" s="47">
        <v>0</v>
      </c>
      <c r="BN128" s="47">
        <v>0</v>
      </c>
      <c r="BO128" s="201"/>
      <c r="BP128" s="46" t="s">
        <v>120</v>
      </c>
      <c r="BQ128" s="49">
        <v>0</v>
      </c>
      <c r="BR128" s="49">
        <v>0</v>
      </c>
      <c r="BS128" s="49">
        <v>0</v>
      </c>
      <c r="BT128" s="49">
        <v>0</v>
      </c>
      <c r="BU128" s="49">
        <v>0</v>
      </c>
      <c r="BV128" s="50">
        <v>0</v>
      </c>
      <c r="BW128" s="49">
        <v>0</v>
      </c>
      <c r="BX128" s="49">
        <v>0</v>
      </c>
      <c r="BY128" s="50">
        <v>0</v>
      </c>
      <c r="BZ128" s="49">
        <v>0</v>
      </c>
      <c r="CA128" s="201"/>
      <c r="CB128" s="46" t="s">
        <v>120</v>
      </c>
      <c r="CC128" s="47">
        <v>0</v>
      </c>
      <c r="CD128" s="47">
        <v>0</v>
      </c>
      <c r="CE128" s="47">
        <v>0</v>
      </c>
      <c r="CF128" s="47">
        <v>0</v>
      </c>
      <c r="CG128" s="47">
        <v>0</v>
      </c>
      <c r="CH128" s="47">
        <v>0</v>
      </c>
      <c r="CI128" s="47">
        <v>0</v>
      </c>
      <c r="CJ128" s="47">
        <v>0</v>
      </c>
      <c r="CK128" s="47">
        <v>0</v>
      </c>
      <c r="CL128" s="47">
        <v>0</v>
      </c>
      <c r="CM128" s="47">
        <v>0</v>
      </c>
      <c r="CN128" s="47">
        <v>0</v>
      </c>
      <c r="CO128" s="47">
        <v>0</v>
      </c>
      <c r="CP128" s="135"/>
      <c r="CQ128" s="138" t="s">
        <v>194</v>
      </c>
      <c r="CR128" s="138" t="s">
        <v>4285</v>
      </c>
      <c r="CS128" s="139">
        <v>0</v>
      </c>
      <c r="CT128" s="141">
        <v>0</v>
      </c>
    </row>
    <row r="129" spans="1:98">
      <c r="A129" s="201"/>
      <c r="B129" s="34" t="s">
        <v>102</v>
      </c>
      <c r="C129" s="35">
        <v>8870</v>
      </c>
      <c r="D129" s="63">
        <v>4231</v>
      </c>
      <c r="E129" s="63">
        <v>8143</v>
      </c>
      <c r="F129" s="63">
        <v>3840</v>
      </c>
      <c r="G129" s="63">
        <v>8266</v>
      </c>
      <c r="H129" s="63">
        <v>3853</v>
      </c>
      <c r="I129" s="63">
        <v>7922</v>
      </c>
      <c r="J129" s="63">
        <v>3884</v>
      </c>
      <c r="K129" s="63">
        <v>6725</v>
      </c>
      <c r="L129" s="63">
        <v>3450</v>
      </c>
      <c r="M129" s="63">
        <v>39926</v>
      </c>
      <c r="N129" s="63">
        <v>19258</v>
      </c>
      <c r="O129" s="201"/>
      <c r="P129" s="64" t="s">
        <v>102</v>
      </c>
      <c r="Q129" s="63">
        <v>1441</v>
      </c>
      <c r="R129" s="63">
        <v>618</v>
      </c>
      <c r="S129" s="63">
        <v>1381</v>
      </c>
      <c r="T129" s="63">
        <v>560</v>
      </c>
      <c r="U129" s="63">
        <v>1646</v>
      </c>
      <c r="V129" s="63">
        <v>686</v>
      </c>
      <c r="W129" s="63">
        <v>1235</v>
      </c>
      <c r="X129" s="63">
        <v>610</v>
      </c>
      <c r="Y129" s="63">
        <v>947</v>
      </c>
      <c r="Z129" s="63">
        <v>469</v>
      </c>
      <c r="AA129" s="63">
        <v>6650</v>
      </c>
      <c r="AB129" s="63">
        <v>2943</v>
      </c>
      <c r="AC129" s="201"/>
      <c r="AD129" s="64" t="s">
        <v>102</v>
      </c>
      <c r="AE129" s="63">
        <v>198</v>
      </c>
      <c r="AF129" s="63">
        <v>192</v>
      </c>
      <c r="AG129" s="63">
        <v>189</v>
      </c>
      <c r="AH129" s="63">
        <v>195</v>
      </c>
      <c r="AI129" s="63">
        <v>184</v>
      </c>
      <c r="AJ129" s="63">
        <v>958</v>
      </c>
      <c r="AK129" s="63">
        <v>792</v>
      </c>
      <c r="AL129" s="63">
        <v>608</v>
      </c>
      <c r="AM129" s="63">
        <v>274</v>
      </c>
      <c r="AN129" s="63">
        <v>13</v>
      </c>
      <c r="AO129" s="63">
        <v>153</v>
      </c>
      <c r="AP129" s="201"/>
      <c r="AQ129" s="64" t="s">
        <v>102</v>
      </c>
      <c r="AR129" s="63">
        <v>111</v>
      </c>
      <c r="AS129" s="63">
        <v>10470</v>
      </c>
      <c r="AT129" s="63">
        <v>1495</v>
      </c>
      <c r="AU129" s="63">
        <v>275</v>
      </c>
      <c r="AV129" s="63">
        <v>52</v>
      </c>
      <c r="AW129" s="63">
        <v>619</v>
      </c>
      <c r="AX129" s="63">
        <v>897</v>
      </c>
      <c r="AY129" s="63">
        <v>805</v>
      </c>
      <c r="AZ129" s="63">
        <v>791</v>
      </c>
      <c r="BA129" s="201"/>
      <c r="BB129" s="51" t="s">
        <v>102</v>
      </c>
      <c r="BC129" s="63">
        <v>6111</v>
      </c>
      <c r="BD129" s="63">
        <v>2814</v>
      </c>
      <c r="BE129" s="63">
        <v>5209</v>
      </c>
      <c r="BF129" s="63">
        <v>2673</v>
      </c>
      <c r="BG129" s="63">
        <v>3483</v>
      </c>
      <c r="BH129" s="63">
        <v>1839</v>
      </c>
      <c r="BI129" s="63">
        <v>6174</v>
      </c>
      <c r="BJ129" s="63">
        <v>2842</v>
      </c>
      <c r="BK129" s="63">
        <v>5266</v>
      </c>
      <c r="BL129" s="63">
        <v>2700</v>
      </c>
      <c r="BM129" s="63">
        <v>2440</v>
      </c>
      <c r="BN129" s="63">
        <v>1282</v>
      </c>
      <c r="BO129" s="201"/>
      <c r="BP129" s="64" t="s">
        <v>102</v>
      </c>
      <c r="BQ129" s="63">
        <v>82</v>
      </c>
      <c r="BR129" s="63">
        <v>549</v>
      </c>
      <c r="BS129" s="63">
        <v>31</v>
      </c>
      <c r="BT129" s="63">
        <v>254</v>
      </c>
      <c r="BU129" s="63">
        <v>0</v>
      </c>
      <c r="BV129" s="63">
        <v>916</v>
      </c>
      <c r="BW129" s="63">
        <v>753</v>
      </c>
      <c r="BX129" s="63">
        <v>377</v>
      </c>
      <c r="BY129" s="63">
        <v>136</v>
      </c>
      <c r="BZ129" s="63">
        <v>68</v>
      </c>
      <c r="CA129" s="201"/>
      <c r="CB129" s="64" t="s">
        <v>102</v>
      </c>
      <c r="CC129" s="63">
        <v>28394</v>
      </c>
      <c r="CD129" s="63">
        <v>15138</v>
      </c>
      <c r="CE129" s="63">
        <v>9738</v>
      </c>
      <c r="CF129" s="63">
        <v>15043</v>
      </c>
      <c r="CG129" s="63">
        <v>17568</v>
      </c>
      <c r="CH129" s="63">
        <v>10002</v>
      </c>
      <c r="CI129" s="63">
        <v>892</v>
      </c>
      <c r="CJ129" s="63">
        <v>7871</v>
      </c>
      <c r="CK129" s="63">
        <v>556</v>
      </c>
      <c r="CL129" s="63">
        <v>1241</v>
      </c>
      <c r="CM129" s="63">
        <v>1353</v>
      </c>
      <c r="CN129" s="63">
        <v>130</v>
      </c>
      <c r="CO129" s="63">
        <v>9344</v>
      </c>
      <c r="CP129" s="135"/>
      <c r="CQ129" s="138" t="s">
        <v>194</v>
      </c>
      <c r="CR129" s="138" t="s">
        <v>4286</v>
      </c>
      <c r="CS129" s="139">
        <v>26896</v>
      </c>
      <c r="CT129" s="141">
        <v>105202</v>
      </c>
    </row>
    <row r="130" spans="1:98">
      <c r="A130" s="201" t="s">
        <v>195</v>
      </c>
      <c r="B130" s="46" t="s">
        <v>119</v>
      </c>
      <c r="C130" s="47">
        <v>5709</v>
      </c>
      <c r="D130" s="47">
        <v>2722</v>
      </c>
      <c r="E130" s="47">
        <v>5589</v>
      </c>
      <c r="F130" s="47">
        <v>2614</v>
      </c>
      <c r="G130" s="47">
        <v>5536</v>
      </c>
      <c r="H130" s="47">
        <v>2535</v>
      </c>
      <c r="I130" s="47">
        <v>5421</v>
      </c>
      <c r="J130" s="47">
        <v>2587</v>
      </c>
      <c r="K130" s="47">
        <v>5046</v>
      </c>
      <c r="L130" s="47">
        <v>2526</v>
      </c>
      <c r="M130" s="48">
        <v>27301</v>
      </c>
      <c r="N130" s="48">
        <v>12984</v>
      </c>
      <c r="O130" s="201" t="s">
        <v>195</v>
      </c>
      <c r="P130" s="46" t="s">
        <v>119</v>
      </c>
      <c r="Q130" s="47">
        <v>714</v>
      </c>
      <c r="R130" s="47">
        <v>309</v>
      </c>
      <c r="S130" s="47">
        <v>703</v>
      </c>
      <c r="T130" s="47">
        <v>278</v>
      </c>
      <c r="U130" s="47">
        <v>788</v>
      </c>
      <c r="V130" s="47">
        <v>326</v>
      </c>
      <c r="W130" s="47">
        <v>721</v>
      </c>
      <c r="X130" s="47">
        <v>313</v>
      </c>
      <c r="Y130" s="47">
        <v>644</v>
      </c>
      <c r="Z130" s="47">
        <v>310</v>
      </c>
      <c r="AA130" s="48">
        <v>3570</v>
      </c>
      <c r="AB130" s="48">
        <v>1536</v>
      </c>
      <c r="AC130" s="201" t="s">
        <v>195</v>
      </c>
      <c r="AD130" s="46" t="s">
        <v>119</v>
      </c>
      <c r="AE130" s="47">
        <v>199</v>
      </c>
      <c r="AF130" s="47">
        <v>199</v>
      </c>
      <c r="AG130" s="47">
        <v>199</v>
      </c>
      <c r="AH130" s="47">
        <v>198</v>
      </c>
      <c r="AI130" s="47">
        <v>203</v>
      </c>
      <c r="AJ130" s="48">
        <v>998</v>
      </c>
      <c r="AK130" s="47">
        <v>777</v>
      </c>
      <c r="AL130" s="47">
        <v>590</v>
      </c>
      <c r="AM130" s="47">
        <v>182</v>
      </c>
      <c r="AN130" s="47">
        <v>21</v>
      </c>
      <c r="AO130" s="47">
        <v>174</v>
      </c>
      <c r="AP130" s="201" t="s">
        <v>195</v>
      </c>
      <c r="AQ130" s="46" t="s">
        <v>119</v>
      </c>
      <c r="AR130" s="47">
        <v>3</v>
      </c>
      <c r="AS130" s="47">
        <v>9622</v>
      </c>
      <c r="AT130" s="47">
        <v>1169</v>
      </c>
      <c r="AU130" s="47">
        <v>340</v>
      </c>
      <c r="AV130" s="47">
        <v>14</v>
      </c>
      <c r="AW130" s="47">
        <v>708</v>
      </c>
      <c r="AX130" s="47">
        <v>956</v>
      </c>
      <c r="AY130" s="47">
        <v>876</v>
      </c>
      <c r="AZ130" s="47">
        <v>833</v>
      </c>
      <c r="BA130" s="201" t="s">
        <v>195</v>
      </c>
      <c r="BB130" s="46" t="s">
        <v>119</v>
      </c>
      <c r="BC130" s="47">
        <v>4332</v>
      </c>
      <c r="BD130" s="47">
        <v>2196</v>
      </c>
      <c r="BE130" s="47">
        <v>4212</v>
      </c>
      <c r="BF130" s="47">
        <v>2145</v>
      </c>
      <c r="BG130" s="47">
        <v>3126</v>
      </c>
      <c r="BH130" s="47">
        <v>1633</v>
      </c>
      <c r="BI130" s="47">
        <v>4321</v>
      </c>
      <c r="BJ130" s="47">
        <v>2190</v>
      </c>
      <c r="BK130" s="47">
        <v>4203</v>
      </c>
      <c r="BL130" s="47">
        <v>2140</v>
      </c>
      <c r="BM130" s="47">
        <v>2720</v>
      </c>
      <c r="BN130" s="47">
        <v>1395</v>
      </c>
      <c r="BO130" s="201" t="s">
        <v>195</v>
      </c>
      <c r="BP130" s="46" t="s">
        <v>119</v>
      </c>
      <c r="BQ130" s="49">
        <v>46</v>
      </c>
      <c r="BR130" s="49">
        <v>555</v>
      </c>
      <c r="BS130" s="49">
        <v>16</v>
      </c>
      <c r="BT130" s="49">
        <v>280</v>
      </c>
      <c r="BU130" s="49">
        <v>1</v>
      </c>
      <c r="BV130" s="50">
        <v>898</v>
      </c>
      <c r="BW130" s="49">
        <v>711</v>
      </c>
      <c r="BX130" s="49">
        <v>480</v>
      </c>
      <c r="BY130" s="50">
        <v>118</v>
      </c>
      <c r="BZ130" s="49">
        <v>60</v>
      </c>
      <c r="CA130" s="201" t="s">
        <v>195</v>
      </c>
      <c r="CB130" s="46" t="s">
        <v>119</v>
      </c>
      <c r="CC130" s="47">
        <v>20776</v>
      </c>
      <c r="CD130" s="47">
        <v>11079</v>
      </c>
      <c r="CE130" s="47">
        <v>6187</v>
      </c>
      <c r="CF130" s="47">
        <v>14086</v>
      </c>
      <c r="CG130" s="47">
        <v>16021</v>
      </c>
      <c r="CH130" s="47">
        <v>8843</v>
      </c>
      <c r="CI130" s="47">
        <v>423</v>
      </c>
      <c r="CJ130" s="47">
        <v>7725</v>
      </c>
      <c r="CK130" s="47">
        <v>418</v>
      </c>
      <c r="CL130" s="47">
        <v>938</v>
      </c>
      <c r="CM130" s="47">
        <v>2126</v>
      </c>
      <c r="CN130" s="47">
        <v>127</v>
      </c>
      <c r="CO130" s="47">
        <v>7115</v>
      </c>
      <c r="CP130" s="135"/>
      <c r="CQ130" s="138" t="s">
        <v>195</v>
      </c>
      <c r="CR130" s="138" t="s">
        <v>4287</v>
      </c>
      <c r="CS130" s="139">
        <v>24184</v>
      </c>
      <c r="CT130" s="141">
        <v>85558</v>
      </c>
    </row>
    <row r="131" spans="1:98">
      <c r="A131" s="201"/>
      <c r="B131" s="46" t="s">
        <v>120</v>
      </c>
      <c r="C131" s="47">
        <v>0</v>
      </c>
      <c r="D131" s="47">
        <v>0</v>
      </c>
      <c r="E131" s="47">
        <v>0</v>
      </c>
      <c r="F131" s="47">
        <v>0</v>
      </c>
      <c r="G131" s="47">
        <v>0</v>
      </c>
      <c r="H131" s="47">
        <v>0</v>
      </c>
      <c r="I131" s="47">
        <v>0</v>
      </c>
      <c r="J131" s="47">
        <v>0</v>
      </c>
      <c r="K131" s="47">
        <v>0</v>
      </c>
      <c r="L131" s="47">
        <v>0</v>
      </c>
      <c r="M131" s="48">
        <v>0</v>
      </c>
      <c r="N131" s="48">
        <v>0</v>
      </c>
      <c r="O131" s="201"/>
      <c r="P131" s="46" t="s">
        <v>120</v>
      </c>
      <c r="Q131" s="47">
        <v>0</v>
      </c>
      <c r="R131" s="47">
        <v>0</v>
      </c>
      <c r="S131" s="47">
        <v>0</v>
      </c>
      <c r="T131" s="47">
        <v>0</v>
      </c>
      <c r="U131" s="47">
        <v>0</v>
      </c>
      <c r="V131" s="47">
        <v>0</v>
      </c>
      <c r="W131" s="47">
        <v>0</v>
      </c>
      <c r="X131" s="47">
        <v>0</v>
      </c>
      <c r="Y131" s="47">
        <v>0</v>
      </c>
      <c r="Z131" s="47">
        <v>0</v>
      </c>
      <c r="AA131" s="48">
        <v>0</v>
      </c>
      <c r="AB131" s="48">
        <v>0</v>
      </c>
      <c r="AC131" s="201"/>
      <c r="AD131" s="46" t="s">
        <v>120</v>
      </c>
      <c r="AE131" s="47">
        <v>0</v>
      </c>
      <c r="AF131" s="47">
        <v>0</v>
      </c>
      <c r="AG131" s="47">
        <v>0</v>
      </c>
      <c r="AH131" s="47">
        <v>0</v>
      </c>
      <c r="AI131" s="47">
        <v>0</v>
      </c>
      <c r="AJ131" s="48">
        <v>0</v>
      </c>
      <c r="AK131" s="47">
        <v>0</v>
      </c>
      <c r="AL131" s="47">
        <v>0</v>
      </c>
      <c r="AM131" s="47">
        <v>0</v>
      </c>
      <c r="AN131" s="47">
        <v>0</v>
      </c>
      <c r="AO131" s="47">
        <v>0</v>
      </c>
      <c r="AP131" s="201"/>
      <c r="AQ131" s="46" t="s">
        <v>120</v>
      </c>
      <c r="AR131" s="47">
        <v>0</v>
      </c>
      <c r="AS131" s="47">
        <v>0</v>
      </c>
      <c r="AT131" s="47">
        <v>0</v>
      </c>
      <c r="AU131" s="47">
        <v>0</v>
      </c>
      <c r="AV131" s="47">
        <v>0</v>
      </c>
      <c r="AW131" s="47">
        <v>0</v>
      </c>
      <c r="AX131" s="47">
        <v>0</v>
      </c>
      <c r="AY131" s="47">
        <v>0</v>
      </c>
      <c r="AZ131" s="47">
        <v>0</v>
      </c>
      <c r="BA131" s="201"/>
      <c r="BB131" s="46" t="s">
        <v>120</v>
      </c>
      <c r="BC131" s="47">
        <v>0</v>
      </c>
      <c r="BD131" s="47">
        <v>0</v>
      </c>
      <c r="BE131" s="47">
        <v>0</v>
      </c>
      <c r="BF131" s="47">
        <v>0</v>
      </c>
      <c r="BG131" s="47">
        <v>0</v>
      </c>
      <c r="BH131" s="47">
        <v>0</v>
      </c>
      <c r="BI131" s="47">
        <v>0</v>
      </c>
      <c r="BJ131" s="47">
        <v>0</v>
      </c>
      <c r="BK131" s="47">
        <v>0</v>
      </c>
      <c r="BL131" s="47">
        <v>0</v>
      </c>
      <c r="BM131" s="47">
        <v>0</v>
      </c>
      <c r="BN131" s="47">
        <v>0</v>
      </c>
      <c r="BO131" s="201"/>
      <c r="BP131" s="46" t="s">
        <v>120</v>
      </c>
      <c r="BQ131" s="49">
        <v>0</v>
      </c>
      <c r="BR131" s="49">
        <v>0</v>
      </c>
      <c r="BS131" s="49">
        <v>0</v>
      </c>
      <c r="BT131" s="49">
        <v>0</v>
      </c>
      <c r="BU131" s="49">
        <v>0</v>
      </c>
      <c r="BV131" s="50">
        <v>0</v>
      </c>
      <c r="BW131" s="49">
        <v>0</v>
      </c>
      <c r="BX131" s="49">
        <v>0</v>
      </c>
      <c r="BY131" s="50">
        <v>0</v>
      </c>
      <c r="BZ131" s="49">
        <v>0</v>
      </c>
      <c r="CA131" s="201"/>
      <c r="CB131" s="46" t="s">
        <v>120</v>
      </c>
      <c r="CC131" s="47">
        <v>0</v>
      </c>
      <c r="CD131" s="47">
        <v>0</v>
      </c>
      <c r="CE131" s="47">
        <v>0</v>
      </c>
      <c r="CF131" s="47">
        <v>0</v>
      </c>
      <c r="CG131" s="47">
        <v>0</v>
      </c>
      <c r="CH131" s="47">
        <v>0</v>
      </c>
      <c r="CI131" s="47">
        <v>0</v>
      </c>
      <c r="CJ131" s="47">
        <v>0</v>
      </c>
      <c r="CK131" s="47">
        <v>0</v>
      </c>
      <c r="CL131" s="47">
        <v>0</v>
      </c>
      <c r="CM131" s="47">
        <v>0</v>
      </c>
      <c r="CN131" s="47">
        <v>0</v>
      </c>
      <c r="CO131" s="47">
        <v>0</v>
      </c>
      <c r="CP131" s="135"/>
      <c r="CQ131" s="138" t="s">
        <v>195</v>
      </c>
      <c r="CR131" s="138" t="s">
        <v>4288</v>
      </c>
      <c r="CS131" s="139">
        <v>0</v>
      </c>
      <c r="CT131" s="141">
        <v>0</v>
      </c>
    </row>
    <row r="132" spans="1:98">
      <c r="A132" s="201"/>
      <c r="B132" s="34" t="s">
        <v>102</v>
      </c>
      <c r="C132" s="35">
        <v>5709</v>
      </c>
      <c r="D132" s="63">
        <v>2722</v>
      </c>
      <c r="E132" s="63">
        <v>5589</v>
      </c>
      <c r="F132" s="63">
        <v>2614</v>
      </c>
      <c r="G132" s="63">
        <v>5536</v>
      </c>
      <c r="H132" s="63">
        <v>2535</v>
      </c>
      <c r="I132" s="63">
        <v>5421</v>
      </c>
      <c r="J132" s="63">
        <v>2587</v>
      </c>
      <c r="K132" s="63">
        <v>5046</v>
      </c>
      <c r="L132" s="63">
        <v>2526</v>
      </c>
      <c r="M132" s="63">
        <v>27301</v>
      </c>
      <c r="N132" s="63">
        <v>12984</v>
      </c>
      <c r="O132" s="201"/>
      <c r="P132" s="64" t="s">
        <v>102</v>
      </c>
      <c r="Q132" s="63">
        <v>714</v>
      </c>
      <c r="R132" s="63">
        <v>309</v>
      </c>
      <c r="S132" s="63">
        <v>703</v>
      </c>
      <c r="T132" s="63">
        <v>278</v>
      </c>
      <c r="U132" s="63">
        <v>788</v>
      </c>
      <c r="V132" s="63">
        <v>326</v>
      </c>
      <c r="W132" s="63">
        <v>721</v>
      </c>
      <c r="X132" s="63">
        <v>313</v>
      </c>
      <c r="Y132" s="63">
        <v>644</v>
      </c>
      <c r="Z132" s="63">
        <v>310</v>
      </c>
      <c r="AA132" s="63">
        <v>3570</v>
      </c>
      <c r="AB132" s="63">
        <v>1536</v>
      </c>
      <c r="AC132" s="201"/>
      <c r="AD132" s="64" t="s">
        <v>102</v>
      </c>
      <c r="AE132" s="63">
        <v>199</v>
      </c>
      <c r="AF132" s="63">
        <v>199</v>
      </c>
      <c r="AG132" s="63">
        <v>199</v>
      </c>
      <c r="AH132" s="63">
        <v>198</v>
      </c>
      <c r="AI132" s="63">
        <v>203</v>
      </c>
      <c r="AJ132" s="63">
        <v>998</v>
      </c>
      <c r="AK132" s="63">
        <v>777</v>
      </c>
      <c r="AL132" s="63">
        <v>590</v>
      </c>
      <c r="AM132" s="63">
        <v>182</v>
      </c>
      <c r="AN132" s="63">
        <v>21</v>
      </c>
      <c r="AO132" s="63">
        <v>174</v>
      </c>
      <c r="AP132" s="201"/>
      <c r="AQ132" s="64" t="s">
        <v>102</v>
      </c>
      <c r="AR132" s="63">
        <v>3</v>
      </c>
      <c r="AS132" s="63">
        <v>9622</v>
      </c>
      <c r="AT132" s="63">
        <v>1169</v>
      </c>
      <c r="AU132" s="63">
        <v>340</v>
      </c>
      <c r="AV132" s="63">
        <v>14</v>
      </c>
      <c r="AW132" s="63">
        <v>708</v>
      </c>
      <c r="AX132" s="63">
        <v>956</v>
      </c>
      <c r="AY132" s="63">
        <v>876</v>
      </c>
      <c r="AZ132" s="63">
        <v>833</v>
      </c>
      <c r="BA132" s="201"/>
      <c r="BB132" s="51" t="s">
        <v>102</v>
      </c>
      <c r="BC132" s="63">
        <v>4332</v>
      </c>
      <c r="BD132" s="63">
        <v>2196</v>
      </c>
      <c r="BE132" s="63">
        <v>4212</v>
      </c>
      <c r="BF132" s="63">
        <v>2145</v>
      </c>
      <c r="BG132" s="63">
        <v>3126</v>
      </c>
      <c r="BH132" s="63">
        <v>1633</v>
      </c>
      <c r="BI132" s="63">
        <v>4321</v>
      </c>
      <c r="BJ132" s="63">
        <v>2190</v>
      </c>
      <c r="BK132" s="63">
        <v>4203</v>
      </c>
      <c r="BL132" s="63">
        <v>2140</v>
      </c>
      <c r="BM132" s="63">
        <v>2720</v>
      </c>
      <c r="BN132" s="63">
        <v>1395</v>
      </c>
      <c r="BO132" s="201"/>
      <c r="BP132" s="64" t="s">
        <v>102</v>
      </c>
      <c r="BQ132" s="63">
        <v>46</v>
      </c>
      <c r="BR132" s="63">
        <v>555</v>
      </c>
      <c r="BS132" s="63">
        <v>16</v>
      </c>
      <c r="BT132" s="63">
        <v>280</v>
      </c>
      <c r="BU132" s="63">
        <v>1</v>
      </c>
      <c r="BV132" s="63">
        <v>898</v>
      </c>
      <c r="BW132" s="63">
        <v>711</v>
      </c>
      <c r="BX132" s="63">
        <v>480</v>
      </c>
      <c r="BY132" s="63">
        <v>118</v>
      </c>
      <c r="BZ132" s="63">
        <v>60</v>
      </c>
      <c r="CA132" s="201"/>
      <c r="CB132" s="64" t="s">
        <v>102</v>
      </c>
      <c r="CC132" s="63">
        <v>20776</v>
      </c>
      <c r="CD132" s="63">
        <v>11079</v>
      </c>
      <c r="CE132" s="63">
        <v>6187</v>
      </c>
      <c r="CF132" s="63">
        <v>14086</v>
      </c>
      <c r="CG132" s="63">
        <v>16021</v>
      </c>
      <c r="CH132" s="63">
        <v>8843</v>
      </c>
      <c r="CI132" s="63">
        <v>423</v>
      </c>
      <c r="CJ132" s="63">
        <v>7725</v>
      </c>
      <c r="CK132" s="63">
        <v>418</v>
      </c>
      <c r="CL132" s="63">
        <v>938</v>
      </c>
      <c r="CM132" s="63">
        <v>2126</v>
      </c>
      <c r="CN132" s="63">
        <v>127</v>
      </c>
      <c r="CO132" s="63">
        <v>7115</v>
      </c>
      <c r="CP132" s="135"/>
      <c r="CQ132" s="138" t="s">
        <v>195</v>
      </c>
      <c r="CR132" s="138" t="s">
        <v>4289</v>
      </c>
      <c r="CS132" s="139">
        <v>24184</v>
      </c>
      <c r="CT132" s="141">
        <v>85558</v>
      </c>
    </row>
    <row r="133" spans="1:98">
      <c r="A133" s="201" t="s">
        <v>196</v>
      </c>
      <c r="B133" s="46" t="s">
        <v>119</v>
      </c>
      <c r="C133" s="47">
        <v>0</v>
      </c>
      <c r="D133" s="47">
        <v>0</v>
      </c>
      <c r="E133" s="47">
        <v>0</v>
      </c>
      <c r="F133" s="47">
        <v>0</v>
      </c>
      <c r="G133" s="47">
        <v>0</v>
      </c>
      <c r="H133" s="47">
        <v>0</v>
      </c>
      <c r="I133" s="47">
        <v>0</v>
      </c>
      <c r="J133" s="47">
        <v>0</v>
      </c>
      <c r="K133" s="47">
        <v>0</v>
      </c>
      <c r="L133" s="47">
        <v>0</v>
      </c>
      <c r="M133" s="48">
        <v>0</v>
      </c>
      <c r="N133" s="48">
        <v>0</v>
      </c>
      <c r="O133" s="201" t="s">
        <v>196</v>
      </c>
      <c r="P133" s="46" t="s">
        <v>119</v>
      </c>
      <c r="Q133" s="47">
        <v>0</v>
      </c>
      <c r="R133" s="47">
        <v>0</v>
      </c>
      <c r="S133" s="47">
        <v>0</v>
      </c>
      <c r="T133" s="47">
        <v>0</v>
      </c>
      <c r="U133" s="47">
        <v>0</v>
      </c>
      <c r="V133" s="47">
        <v>0</v>
      </c>
      <c r="W133" s="47">
        <v>0</v>
      </c>
      <c r="X133" s="47">
        <v>0</v>
      </c>
      <c r="Y133" s="47">
        <v>0</v>
      </c>
      <c r="Z133" s="47">
        <v>0</v>
      </c>
      <c r="AA133" s="48">
        <v>0</v>
      </c>
      <c r="AB133" s="48">
        <v>0</v>
      </c>
      <c r="AC133" s="201" t="s">
        <v>196</v>
      </c>
      <c r="AD133" s="46" t="s">
        <v>119</v>
      </c>
      <c r="AE133" s="47">
        <v>0</v>
      </c>
      <c r="AF133" s="47">
        <v>0</v>
      </c>
      <c r="AG133" s="47">
        <v>0</v>
      </c>
      <c r="AH133" s="47">
        <v>0</v>
      </c>
      <c r="AI133" s="47">
        <v>0</v>
      </c>
      <c r="AJ133" s="48">
        <v>0</v>
      </c>
      <c r="AK133" s="47">
        <v>0</v>
      </c>
      <c r="AL133" s="47">
        <v>0</v>
      </c>
      <c r="AM133" s="47">
        <v>0</v>
      </c>
      <c r="AN133" s="47">
        <v>0</v>
      </c>
      <c r="AO133" s="47">
        <v>0</v>
      </c>
      <c r="AP133" s="201" t="s">
        <v>196</v>
      </c>
      <c r="AQ133" s="46" t="s">
        <v>119</v>
      </c>
      <c r="AR133" s="47">
        <v>0</v>
      </c>
      <c r="AS133" s="47">
        <v>0</v>
      </c>
      <c r="AT133" s="47">
        <v>0</v>
      </c>
      <c r="AU133" s="47">
        <v>0</v>
      </c>
      <c r="AV133" s="47">
        <v>0</v>
      </c>
      <c r="AW133" s="47">
        <v>0</v>
      </c>
      <c r="AX133" s="47">
        <v>0</v>
      </c>
      <c r="AY133" s="47">
        <v>0</v>
      </c>
      <c r="AZ133" s="47">
        <v>0</v>
      </c>
      <c r="BA133" s="201" t="s">
        <v>196</v>
      </c>
      <c r="BB133" s="46" t="s">
        <v>119</v>
      </c>
      <c r="BC133" s="47">
        <v>0</v>
      </c>
      <c r="BD133" s="47">
        <v>0</v>
      </c>
      <c r="BE133" s="47">
        <v>0</v>
      </c>
      <c r="BF133" s="47">
        <v>0</v>
      </c>
      <c r="BG133" s="47">
        <v>0</v>
      </c>
      <c r="BH133" s="47">
        <v>0</v>
      </c>
      <c r="BI133" s="47">
        <v>0</v>
      </c>
      <c r="BJ133" s="47">
        <v>0</v>
      </c>
      <c r="BK133" s="47">
        <v>0</v>
      </c>
      <c r="BL133" s="47">
        <v>0</v>
      </c>
      <c r="BM133" s="47">
        <v>0</v>
      </c>
      <c r="BN133" s="47">
        <v>0</v>
      </c>
      <c r="BO133" s="201" t="s">
        <v>196</v>
      </c>
      <c r="BP133" s="46" t="s">
        <v>119</v>
      </c>
      <c r="BQ133" s="49">
        <v>0</v>
      </c>
      <c r="BR133" s="49">
        <v>0</v>
      </c>
      <c r="BS133" s="49">
        <v>0</v>
      </c>
      <c r="BT133" s="49">
        <v>0</v>
      </c>
      <c r="BU133" s="49">
        <v>0</v>
      </c>
      <c r="BV133" s="50">
        <v>0</v>
      </c>
      <c r="BW133" s="49">
        <v>0</v>
      </c>
      <c r="BX133" s="49">
        <v>0</v>
      </c>
      <c r="BY133" s="50">
        <v>0</v>
      </c>
      <c r="BZ133" s="49">
        <v>0</v>
      </c>
      <c r="CA133" s="201" t="s">
        <v>196</v>
      </c>
      <c r="CB133" s="46" t="s">
        <v>119</v>
      </c>
      <c r="CC133" s="47">
        <v>0</v>
      </c>
      <c r="CD133" s="47">
        <v>0</v>
      </c>
      <c r="CE133" s="47">
        <v>0</v>
      </c>
      <c r="CF133" s="47">
        <v>0</v>
      </c>
      <c r="CG133" s="47">
        <v>0</v>
      </c>
      <c r="CH133" s="47">
        <v>0</v>
      </c>
      <c r="CI133" s="47">
        <v>0</v>
      </c>
      <c r="CJ133" s="47">
        <v>0</v>
      </c>
      <c r="CK133" s="47">
        <v>0</v>
      </c>
      <c r="CL133" s="47">
        <v>0</v>
      </c>
      <c r="CM133" s="47">
        <v>0</v>
      </c>
      <c r="CN133" s="47">
        <v>0</v>
      </c>
      <c r="CO133" s="47">
        <v>0</v>
      </c>
      <c r="CP133" s="135"/>
      <c r="CQ133" s="138" t="s">
        <v>196</v>
      </c>
      <c r="CR133" s="138" t="s">
        <v>4290</v>
      </c>
      <c r="CS133" s="139">
        <v>0</v>
      </c>
      <c r="CT133" s="141">
        <v>0</v>
      </c>
    </row>
    <row r="134" spans="1:98">
      <c r="A134" s="201"/>
      <c r="B134" s="46" t="s">
        <v>120</v>
      </c>
      <c r="C134" s="47">
        <v>11272</v>
      </c>
      <c r="D134" s="47">
        <v>5325</v>
      </c>
      <c r="E134" s="47">
        <v>10724</v>
      </c>
      <c r="F134" s="47">
        <v>5031</v>
      </c>
      <c r="G134" s="47">
        <v>10063</v>
      </c>
      <c r="H134" s="47">
        <v>4767</v>
      </c>
      <c r="I134" s="47">
        <v>9723</v>
      </c>
      <c r="J134" s="47">
        <v>4722</v>
      </c>
      <c r="K134" s="47">
        <v>9770</v>
      </c>
      <c r="L134" s="47">
        <v>4866</v>
      </c>
      <c r="M134" s="48">
        <v>51552</v>
      </c>
      <c r="N134" s="48">
        <v>24711</v>
      </c>
      <c r="O134" s="201"/>
      <c r="P134" s="46" t="s">
        <v>120</v>
      </c>
      <c r="Q134" s="47">
        <v>1918</v>
      </c>
      <c r="R134" s="47">
        <v>880</v>
      </c>
      <c r="S134" s="47">
        <v>1586</v>
      </c>
      <c r="T134" s="47">
        <v>714</v>
      </c>
      <c r="U134" s="47">
        <v>1851</v>
      </c>
      <c r="V134" s="47">
        <v>843</v>
      </c>
      <c r="W134" s="47">
        <v>1401</v>
      </c>
      <c r="X134" s="47">
        <v>636</v>
      </c>
      <c r="Y134" s="47">
        <v>1747</v>
      </c>
      <c r="Z134" s="47">
        <v>824</v>
      </c>
      <c r="AA134" s="48">
        <v>8503</v>
      </c>
      <c r="AB134" s="48">
        <v>3897</v>
      </c>
      <c r="AC134" s="201"/>
      <c r="AD134" s="46" t="s">
        <v>120</v>
      </c>
      <c r="AE134" s="47">
        <v>195</v>
      </c>
      <c r="AF134" s="47">
        <v>192</v>
      </c>
      <c r="AG134" s="47">
        <v>189</v>
      </c>
      <c r="AH134" s="47">
        <v>176</v>
      </c>
      <c r="AI134" s="47">
        <v>196</v>
      </c>
      <c r="AJ134" s="48">
        <v>948</v>
      </c>
      <c r="AK134" s="47">
        <v>702</v>
      </c>
      <c r="AL134" s="47">
        <v>492</v>
      </c>
      <c r="AM134" s="47">
        <v>673</v>
      </c>
      <c r="AN134" s="47">
        <v>5</v>
      </c>
      <c r="AO134" s="47">
        <v>94</v>
      </c>
      <c r="AP134" s="201"/>
      <c r="AQ134" s="46" t="s">
        <v>120</v>
      </c>
      <c r="AR134" s="47">
        <v>317</v>
      </c>
      <c r="AS134" s="47">
        <v>12418</v>
      </c>
      <c r="AT134" s="47">
        <v>1504</v>
      </c>
      <c r="AU134" s="47">
        <v>189</v>
      </c>
      <c r="AV134" s="47">
        <v>22</v>
      </c>
      <c r="AW134" s="47">
        <v>788</v>
      </c>
      <c r="AX134" s="47">
        <v>811</v>
      </c>
      <c r="AY134" s="47">
        <v>764</v>
      </c>
      <c r="AZ134" s="47">
        <v>729</v>
      </c>
      <c r="BA134" s="201"/>
      <c r="BB134" s="46" t="s">
        <v>120</v>
      </c>
      <c r="BC134" s="47">
        <v>8320</v>
      </c>
      <c r="BD134" s="47">
        <v>4172</v>
      </c>
      <c r="BE134" s="47">
        <v>7987</v>
      </c>
      <c r="BF134" s="47">
        <v>4017</v>
      </c>
      <c r="BG134" s="47">
        <v>5063</v>
      </c>
      <c r="BH134" s="47">
        <v>2592</v>
      </c>
      <c r="BI134" s="47">
        <v>8398</v>
      </c>
      <c r="BJ134" s="47">
        <v>4214</v>
      </c>
      <c r="BK134" s="47">
        <v>8065</v>
      </c>
      <c r="BL134" s="47">
        <v>4058</v>
      </c>
      <c r="BM134" s="47">
        <v>2712</v>
      </c>
      <c r="BN134" s="47">
        <v>1375</v>
      </c>
      <c r="BO134" s="201"/>
      <c r="BP134" s="46" t="s">
        <v>120</v>
      </c>
      <c r="BQ134" s="49">
        <v>172</v>
      </c>
      <c r="BR134" s="49">
        <v>548</v>
      </c>
      <c r="BS134" s="49">
        <v>5</v>
      </c>
      <c r="BT134" s="49">
        <v>207</v>
      </c>
      <c r="BU134" s="49">
        <v>0</v>
      </c>
      <c r="BV134" s="50">
        <v>932</v>
      </c>
      <c r="BW134" s="49">
        <v>798</v>
      </c>
      <c r="BX134" s="49">
        <v>405</v>
      </c>
      <c r="BY134" s="50">
        <v>191</v>
      </c>
      <c r="BZ134" s="49">
        <v>128</v>
      </c>
      <c r="CA134" s="201"/>
      <c r="CB134" s="46" t="s">
        <v>120</v>
      </c>
      <c r="CC134" s="47">
        <v>34711</v>
      </c>
      <c r="CD134" s="47">
        <v>17862</v>
      </c>
      <c r="CE134" s="47">
        <v>10854</v>
      </c>
      <c r="CF134" s="47">
        <v>21281</v>
      </c>
      <c r="CG134" s="47">
        <v>22918</v>
      </c>
      <c r="CH134" s="47">
        <v>14935</v>
      </c>
      <c r="CI134" s="47">
        <v>1072</v>
      </c>
      <c r="CJ134" s="47">
        <v>11464</v>
      </c>
      <c r="CK134" s="47">
        <v>299</v>
      </c>
      <c r="CL134" s="47">
        <v>802</v>
      </c>
      <c r="CM134" s="47">
        <v>957</v>
      </c>
      <c r="CN134" s="47">
        <v>960</v>
      </c>
      <c r="CO134" s="47">
        <v>5613</v>
      </c>
      <c r="CP134" s="135"/>
      <c r="CQ134" s="138" t="s">
        <v>196</v>
      </c>
      <c r="CR134" s="138" t="s">
        <v>4291</v>
      </c>
      <c r="CS134" s="139">
        <v>30531</v>
      </c>
      <c r="CT134" s="141">
        <v>135396</v>
      </c>
    </row>
    <row r="135" spans="1:98">
      <c r="A135" s="201"/>
      <c r="B135" s="34" t="s">
        <v>102</v>
      </c>
      <c r="C135" s="35">
        <v>11272</v>
      </c>
      <c r="D135" s="63">
        <v>5325</v>
      </c>
      <c r="E135" s="63">
        <v>10724</v>
      </c>
      <c r="F135" s="63">
        <v>5031</v>
      </c>
      <c r="G135" s="63">
        <v>10063</v>
      </c>
      <c r="H135" s="63">
        <v>4767</v>
      </c>
      <c r="I135" s="63">
        <v>9723</v>
      </c>
      <c r="J135" s="63">
        <v>4722</v>
      </c>
      <c r="K135" s="63">
        <v>9770</v>
      </c>
      <c r="L135" s="63">
        <v>4866</v>
      </c>
      <c r="M135" s="63">
        <v>51552</v>
      </c>
      <c r="N135" s="63">
        <v>24711</v>
      </c>
      <c r="O135" s="201"/>
      <c r="P135" s="64" t="s">
        <v>102</v>
      </c>
      <c r="Q135" s="63">
        <v>1918</v>
      </c>
      <c r="R135" s="63">
        <v>880</v>
      </c>
      <c r="S135" s="63">
        <v>1586</v>
      </c>
      <c r="T135" s="63">
        <v>714</v>
      </c>
      <c r="U135" s="63">
        <v>1851</v>
      </c>
      <c r="V135" s="63">
        <v>843</v>
      </c>
      <c r="W135" s="63">
        <v>1401</v>
      </c>
      <c r="X135" s="63">
        <v>636</v>
      </c>
      <c r="Y135" s="63">
        <v>1747</v>
      </c>
      <c r="Z135" s="63">
        <v>824</v>
      </c>
      <c r="AA135" s="63">
        <v>8503</v>
      </c>
      <c r="AB135" s="63">
        <v>3897</v>
      </c>
      <c r="AC135" s="201"/>
      <c r="AD135" s="64" t="s">
        <v>102</v>
      </c>
      <c r="AE135" s="63">
        <v>195</v>
      </c>
      <c r="AF135" s="63">
        <v>192</v>
      </c>
      <c r="AG135" s="63">
        <v>189</v>
      </c>
      <c r="AH135" s="63">
        <v>176</v>
      </c>
      <c r="AI135" s="63">
        <v>196</v>
      </c>
      <c r="AJ135" s="63">
        <v>948</v>
      </c>
      <c r="AK135" s="63">
        <v>702</v>
      </c>
      <c r="AL135" s="63">
        <v>492</v>
      </c>
      <c r="AM135" s="63">
        <v>673</v>
      </c>
      <c r="AN135" s="63">
        <v>5</v>
      </c>
      <c r="AO135" s="63">
        <v>94</v>
      </c>
      <c r="AP135" s="201"/>
      <c r="AQ135" s="64" t="s">
        <v>102</v>
      </c>
      <c r="AR135" s="63">
        <v>317</v>
      </c>
      <c r="AS135" s="63">
        <v>12418</v>
      </c>
      <c r="AT135" s="63">
        <v>1504</v>
      </c>
      <c r="AU135" s="63">
        <v>189</v>
      </c>
      <c r="AV135" s="63">
        <v>22</v>
      </c>
      <c r="AW135" s="63">
        <v>788</v>
      </c>
      <c r="AX135" s="63">
        <v>811</v>
      </c>
      <c r="AY135" s="63">
        <v>764</v>
      </c>
      <c r="AZ135" s="63">
        <v>729</v>
      </c>
      <c r="BA135" s="201"/>
      <c r="BB135" s="51" t="s">
        <v>102</v>
      </c>
      <c r="BC135" s="63">
        <v>8320</v>
      </c>
      <c r="BD135" s="63">
        <v>4172</v>
      </c>
      <c r="BE135" s="63">
        <v>7987</v>
      </c>
      <c r="BF135" s="63">
        <v>4017</v>
      </c>
      <c r="BG135" s="63">
        <v>5063</v>
      </c>
      <c r="BH135" s="63">
        <v>2592</v>
      </c>
      <c r="BI135" s="63">
        <v>8398</v>
      </c>
      <c r="BJ135" s="63">
        <v>4214</v>
      </c>
      <c r="BK135" s="63">
        <v>8065</v>
      </c>
      <c r="BL135" s="63">
        <v>4058</v>
      </c>
      <c r="BM135" s="63">
        <v>2712</v>
      </c>
      <c r="BN135" s="63">
        <v>1375</v>
      </c>
      <c r="BO135" s="201"/>
      <c r="BP135" s="64" t="s">
        <v>102</v>
      </c>
      <c r="BQ135" s="63">
        <v>172</v>
      </c>
      <c r="BR135" s="63">
        <v>548</v>
      </c>
      <c r="BS135" s="63">
        <v>5</v>
      </c>
      <c r="BT135" s="63">
        <v>207</v>
      </c>
      <c r="BU135" s="63">
        <v>0</v>
      </c>
      <c r="BV135" s="63">
        <v>932</v>
      </c>
      <c r="BW135" s="63">
        <v>798</v>
      </c>
      <c r="BX135" s="63">
        <v>405</v>
      </c>
      <c r="BY135" s="63">
        <v>191</v>
      </c>
      <c r="BZ135" s="63">
        <v>128</v>
      </c>
      <c r="CA135" s="201"/>
      <c r="CB135" s="64" t="s">
        <v>102</v>
      </c>
      <c r="CC135" s="63">
        <v>34711</v>
      </c>
      <c r="CD135" s="63">
        <v>17862</v>
      </c>
      <c r="CE135" s="63">
        <v>10854</v>
      </c>
      <c r="CF135" s="63">
        <v>21281</v>
      </c>
      <c r="CG135" s="63">
        <v>22918</v>
      </c>
      <c r="CH135" s="63">
        <v>14935</v>
      </c>
      <c r="CI135" s="63">
        <v>1072</v>
      </c>
      <c r="CJ135" s="63">
        <v>11464</v>
      </c>
      <c r="CK135" s="63">
        <v>299</v>
      </c>
      <c r="CL135" s="63">
        <v>802</v>
      </c>
      <c r="CM135" s="63">
        <v>957</v>
      </c>
      <c r="CN135" s="63">
        <v>960</v>
      </c>
      <c r="CO135" s="63">
        <v>5613</v>
      </c>
      <c r="CP135" s="135"/>
      <c r="CQ135" s="138" t="s">
        <v>196</v>
      </c>
      <c r="CR135" s="138" t="s">
        <v>4292</v>
      </c>
      <c r="CS135" s="139">
        <v>30531</v>
      </c>
      <c r="CT135" s="141">
        <v>135396</v>
      </c>
    </row>
    <row r="136" spans="1:98">
      <c r="A136" s="201" t="s">
        <v>197</v>
      </c>
      <c r="B136" s="46" t="s">
        <v>119</v>
      </c>
      <c r="C136" s="47">
        <v>5197</v>
      </c>
      <c r="D136" s="47">
        <v>2405</v>
      </c>
      <c r="E136" s="47">
        <v>4666</v>
      </c>
      <c r="F136" s="47">
        <v>2188</v>
      </c>
      <c r="G136" s="47">
        <v>4848</v>
      </c>
      <c r="H136" s="47">
        <v>2241</v>
      </c>
      <c r="I136" s="47">
        <v>4721</v>
      </c>
      <c r="J136" s="47">
        <v>2279</v>
      </c>
      <c r="K136" s="47">
        <v>4447</v>
      </c>
      <c r="L136" s="47">
        <v>2236</v>
      </c>
      <c r="M136" s="48">
        <v>23879</v>
      </c>
      <c r="N136" s="48">
        <v>11349</v>
      </c>
      <c r="O136" s="201" t="s">
        <v>197</v>
      </c>
      <c r="P136" s="46" t="s">
        <v>119</v>
      </c>
      <c r="Q136" s="47">
        <v>836</v>
      </c>
      <c r="R136" s="47">
        <v>331</v>
      </c>
      <c r="S136" s="47">
        <v>706</v>
      </c>
      <c r="T136" s="47">
        <v>286</v>
      </c>
      <c r="U136" s="47">
        <v>899</v>
      </c>
      <c r="V136" s="47">
        <v>338</v>
      </c>
      <c r="W136" s="47">
        <v>761</v>
      </c>
      <c r="X136" s="47">
        <v>323</v>
      </c>
      <c r="Y136" s="47">
        <v>778</v>
      </c>
      <c r="Z136" s="47">
        <v>378</v>
      </c>
      <c r="AA136" s="48">
        <v>3980</v>
      </c>
      <c r="AB136" s="48">
        <v>1656</v>
      </c>
      <c r="AC136" s="201" t="s">
        <v>197</v>
      </c>
      <c r="AD136" s="46" t="s">
        <v>119</v>
      </c>
      <c r="AE136" s="47">
        <v>261</v>
      </c>
      <c r="AF136" s="47">
        <v>260</v>
      </c>
      <c r="AG136" s="47">
        <v>258</v>
      </c>
      <c r="AH136" s="47">
        <v>259</v>
      </c>
      <c r="AI136" s="47">
        <v>261</v>
      </c>
      <c r="AJ136" s="48">
        <v>1299</v>
      </c>
      <c r="AK136" s="47">
        <v>946</v>
      </c>
      <c r="AL136" s="47">
        <v>722</v>
      </c>
      <c r="AM136" s="47">
        <v>69</v>
      </c>
      <c r="AN136" s="47">
        <v>6</v>
      </c>
      <c r="AO136" s="47">
        <v>258</v>
      </c>
      <c r="AP136" s="201" t="s">
        <v>197</v>
      </c>
      <c r="AQ136" s="46" t="s">
        <v>119</v>
      </c>
      <c r="AR136" s="47">
        <v>11</v>
      </c>
      <c r="AS136" s="47">
        <v>8955</v>
      </c>
      <c r="AT136" s="47">
        <v>1656</v>
      </c>
      <c r="AU136" s="47">
        <v>398</v>
      </c>
      <c r="AV136" s="47">
        <v>47</v>
      </c>
      <c r="AW136" s="47">
        <v>723</v>
      </c>
      <c r="AX136" s="47">
        <v>1304</v>
      </c>
      <c r="AY136" s="47">
        <v>952</v>
      </c>
      <c r="AZ136" s="47">
        <v>967</v>
      </c>
      <c r="BA136" s="201" t="s">
        <v>197</v>
      </c>
      <c r="BB136" s="46" t="s">
        <v>119</v>
      </c>
      <c r="BC136" s="47">
        <v>4163</v>
      </c>
      <c r="BD136" s="47">
        <v>2114</v>
      </c>
      <c r="BE136" s="47">
        <v>4019</v>
      </c>
      <c r="BF136" s="47">
        <v>2037</v>
      </c>
      <c r="BG136" s="47">
        <v>2723</v>
      </c>
      <c r="BH136" s="47">
        <v>1422</v>
      </c>
      <c r="BI136" s="47">
        <v>4183</v>
      </c>
      <c r="BJ136" s="47">
        <v>2123</v>
      </c>
      <c r="BK136" s="47">
        <v>4039</v>
      </c>
      <c r="BL136" s="47">
        <v>2046</v>
      </c>
      <c r="BM136" s="47">
        <v>2653</v>
      </c>
      <c r="BN136" s="47">
        <v>1383</v>
      </c>
      <c r="BO136" s="201" t="s">
        <v>197</v>
      </c>
      <c r="BP136" s="46" t="s">
        <v>119</v>
      </c>
      <c r="BQ136" s="49">
        <v>61</v>
      </c>
      <c r="BR136" s="49">
        <v>591</v>
      </c>
      <c r="BS136" s="49">
        <v>8</v>
      </c>
      <c r="BT136" s="49">
        <v>210</v>
      </c>
      <c r="BU136" s="49">
        <v>0</v>
      </c>
      <c r="BV136" s="50">
        <v>870</v>
      </c>
      <c r="BW136" s="49">
        <v>647</v>
      </c>
      <c r="BX136" s="49">
        <v>364</v>
      </c>
      <c r="BY136" s="50">
        <v>5</v>
      </c>
      <c r="BZ136" s="49">
        <v>4</v>
      </c>
      <c r="CA136" s="201" t="s">
        <v>197</v>
      </c>
      <c r="CB136" s="46" t="s">
        <v>119</v>
      </c>
      <c r="CC136" s="47">
        <v>16846</v>
      </c>
      <c r="CD136" s="47">
        <v>11563</v>
      </c>
      <c r="CE136" s="47">
        <v>4424</v>
      </c>
      <c r="CF136" s="47">
        <v>10411</v>
      </c>
      <c r="CG136" s="47">
        <v>12410</v>
      </c>
      <c r="CH136" s="47">
        <v>6576</v>
      </c>
      <c r="CI136" s="47">
        <v>341</v>
      </c>
      <c r="CJ136" s="47">
        <v>5724</v>
      </c>
      <c r="CK136" s="47">
        <v>504</v>
      </c>
      <c r="CL136" s="47">
        <v>1377</v>
      </c>
      <c r="CM136" s="47">
        <v>2951</v>
      </c>
      <c r="CN136" s="47">
        <v>57</v>
      </c>
      <c r="CO136" s="47">
        <v>6211</v>
      </c>
      <c r="CP136" s="135"/>
      <c r="CQ136" s="138" t="s">
        <v>197</v>
      </c>
      <c r="CR136" s="138" t="s">
        <v>4293</v>
      </c>
      <c r="CS136" s="139">
        <v>24716</v>
      </c>
      <c r="CT136" s="141">
        <v>68799</v>
      </c>
    </row>
    <row r="137" spans="1:98">
      <c r="A137" s="201"/>
      <c r="B137" s="46" t="s">
        <v>120</v>
      </c>
      <c r="C137" s="47">
        <v>361</v>
      </c>
      <c r="D137" s="47">
        <v>159</v>
      </c>
      <c r="E137" s="47">
        <v>373</v>
      </c>
      <c r="F137" s="47">
        <v>170</v>
      </c>
      <c r="G137" s="47">
        <v>449</v>
      </c>
      <c r="H137" s="47">
        <v>195</v>
      </c>
      <c r="I137" s="47">
        <v>401</v>
      </c>
      <c r="J137" s="47">
        <v>179</v>
      </c>
      <c r="K137" s="47">
        <v>469</v>
      </c>
      <c r="L137" s="47">
        <v>224</v>
      </c>
      <c r="M137" s="48">
        <v>2053</v>
      </c>
      <c r="N137" s="48">
        <v>927</v>
      </c>
      <c r="O137" s="201"/>
      <c r="P137" s="46" t="s">
        <v>120</v>
      </c>
      <c r="Q137" s="47">
        <v>32</v>
      </c>
      <c r="R137" s="47">
        <v>11</v>
      </c>
      <c r="S137" s="47">
        <v>44</v>
      </c>
      <c r="T137" s="47">
        <v>13</v>
      </c>
      <c r="U137" s="47">
        <v>51</v>
      </c>
      <c r="V137" s="47">
        <v>23</v>
      </c>
      <c r="W137" s="47">
        <v>47</v>
      </c>
      <c r="X137" s="47">
        <v>15</v>
      </c>
      <c r="Y137" s="47">
        <v>79</v>
      </c>
      <c r="Z137" s="47">
        <v>43</v>
      </c>
      <c r="AA137" s="48">
        <v>253</v>
      </c>
      <c r="AB137" s="48">
        <v>105</v>
      </c>
      <c r="AC137" s="201"/>
      <c r="AD137" s="46" t="s">
        <v>120</v>
      </c>
      <c r="AE137" s="47">
        <v>16</v>
      </c>
      <c r="AF137" s="47">
        <v>16</v>
      </c>
      <c r="AG137" s="47">
        <v>16</v>
      </c>
      <c r="AH137" s="47">
        <v>16</v>
      </c>
      <c r="AI137" s="47">
        <v>17</v>
      </c>
      <c r="AJ137" s="48">
        <v>81</v>
      </c>
      <c r="AK137" s="47">
        <v>66</v>
      </c>
      <c r="AL137" s="47">
        <v>62</v>
      </c>
      <c r="AM137" s="47">
        <v>12</v>
      </c>
      <c r="AN137" s="47">
        <v>2</v>
      </c>
      <c r="AO137" s="47">
        <v>16</v>
      </c>
      <c r="AP137" s="201"/>
      <c r="AQ137" s="46" t="s">
        <v>120</v>
      </c>
      <c r="AR137" s="47">
        <v>0</v>
      </c>
      <c r="AS137" s="47">
        <v>931</v>
      </c>
      <c r="AT137" s="47">
        <v>105</v>
      </c>
      <c r="AU137" s="47">
        <v>16</v>
      </c>
      <c r="AV137" s="47">
        <v>1</v>
      </c>
      <c r="AW137" s="47">
        <v>83</v>
      </c>
      <c r="AX137" s="47">
        <v>105</v>
      </c>
      <c r="AY137" s="47">
        <v>70</v>
      </c>
      <c r="AZ137" s="47">
        <v>78</v>
      </c>
      <c r="BA137" s="201"/>
      <c r="BB137" s="46" t="s">
        <v>120</v>
      </c>
      <c r="BC137" s="47">
        <v>351</v>
      </c>
      <c r="BD137" s="47">
        <v>181</v>
      </c>
      <c r="BE137" s="47">
        <v>339</v>
      </c>
      <c r="BF137" s="47">
        <v>176</v>
      </c>
      <c r="BG137" s="47">
        <v>176</v>
      </c>
      <c r="BH137" s="47">
        <v>91</v>
      </c>
      <c r="BI137" s="47">
        <v>351</v>
      </c>
      <c r="BJ137" s="47">
        <v>181</v>
      </c>
      <c r="BK137" s="47">
        <v>339</v>
      </c>
      <c r="BL137" s="47">
        <v>176</v>
      </c>
      <c r="BM137" s="47">
        <v>176</v>
      </c>
      <c r="BN137" s="47">
        <v>91</v>
      </c>
      <c r="BO137" s="201"/>
      <c r="BP137" s="46" t="s">
        <v>120</v>
      </c>
      <c r="BQ137" s="49">
        <v>6</v>
      </c>
      <c r="BR137" s="49">
        <v>47</v>
      </c>
      <c r="BS137" s="49">
        <v>0</v>
      </c>
      <c r="BT137" s="49">
        <v>2</v>
      </c>
      <c r="BU137" s="49">
        <v>0</v>
      </c>
      <c r="BV137" s="50">
        <v>55</v>
      </c>
      <c r="BW137" s="49">
        <v>49</v>
      </c>
      <c r="BX137" s="49">
        <v>38</v>
      </c>
      <c r="BY137" s="50">
        <v>4</v>
      </c>
      <c r="BZ137" s="49">
        <v>1</v>
      </c>
      <c r="CA137" s="201"/>
      <c r="CB137" s="46" t="s">
        <v>120</v>
      </c>
      <c r="CC137" s="47">
        <v>1548</v>
      </c>
      <c r="CD137" s="47">
        <v>811</v>
      </c>
      <c r="CE137" s="47">
        <v>110</v>
      </c>
      <c r="CF137" s="47">
        <v>741</v>
      </c>
      <c r="CG137" s="47">
        <v>950</v>
      </c>
      <c r="CH137" s="47">
        <v>493</v>
      </c>
      <c r="CI137" s="47">
        <v>8</v>
      </c>
      <c r="CJ137" s="47">
        <v>466</v>
      </c>
      <c r="CK137" s="47">
        <v>37</v>
      </c>
      <c r="CL137" s="47">
        <v>91</v>
      </c>
      <c r="CM137" s="47">
        <v>269</v>
      </c>
      <c r="CN137" s="47">
        <v>0</v>
      </c>
      <c r="CO137" s="47">
        <v>916</v>
      </c>
      <c r="CP137" s="135"/>
      <c r="CQ137" s="138" t="s">
        <v>197</v>
      </c>
      <c r="CR137" s="138" t="s">
        <v>4294</v>
      </c>
      <c r="CS137" s="139">
        <v>2246</v>
      </c>
      <c r="CT137" s="141">
        <v>5164</v>
      </c>
    </row>
    <row r="138" spans="1:98">
      <c r="A138" s="201"/>
      <c r="B138" s="34" t="s">
        <v>102</v>
      </c>
      <c r="C138" s="35">
        <v>5558</v>
      </c>
      <c r="D138" s="63">
        <v>2564</v>
      </c>
      <c r="E138" s="63">
        <v>5039</v>
      </c>
      <c r="F138" s="63">
        <v>2358</v>
      </c>
      <c r="G138" s="63">
        <v>5297</v>
      </c>
      <c r="H138" s="63">
        <v>2436</v>
      </c>
      <c r="I138" s="63">
        <v>5122</v>
      </c>
      <c r="J138" s="63">
        <v>2458</v>
      </c>
      <c r="K138" s="63">
        <v>4916</v>
      </c>
      <c r="L138" s="63">
        <v>2460</v>
      </c>
      <c r="M138" s="63">
        <v>25932</v>
      </c>
      <c r="N138" s="63">
        <v>12276</v>
      </c>
      <c r="O138" s="201"/>
      <c r="P138" s="64" t="s">
        <v>102</v>
      </c>
      <c r="Q138" s="63">
        <v>868</v>
      </c>
      <c r="R138" s="63">
        <v>342</v>
      </c>
      <c r="S138" s="63">
        <v>750</v>
      </c>
      <c r="T138" s="63">
        <v>299</v>
      </c>
      <c r="U138" s="63">
        <v>950</v>
      </c>
      <c r="V138" s="63">
        <v>361</v>
      </c>
      <c r="W138" s="63">
        <v>808</v>
      </c>
      <c r="X138" s="63">
        <v>338</v>
      </c>
      <c r="Y138" s="63">
        <v>857</v>
      </c>
      <c r="Z138" s="63">
        <v>421</v>
      </c>
      <c r="AA138" s="63">
        <v>4233</v>
      </c>
      <c r="AB138" s="63">
        <v>1761</v>
      </c>
      <c r="AC138" s="201"/>
      <c r="AD138" s="64" t="s">
        <v>102</v>
      </c>
      <c r="AE138" s="63">
        <v>277</v>
      </c>
      <c r="AF138" s="63">
        <v>276</v>
      </c>
      <c r="AG138" s="63">
        <v>274</v>
      </c>
      <c r="AH138" s="63">
        <v>275</v>
      </c>
      <c r="AI138" s="63">
        <v>278</v>
      </c>
      <c r="AJ138" s="63">
        <v>1380</v>
      </c>
      <c r="AK138" s="63">
        <v>1012</v>
      </c>
      <c r="AL138" s="63">
        <v>784</v>
      </c>
      <c r="AM138" s="63">
        <v>81</v>
      </c>
      <c r="AN138" s="63">
        <v>8</v>
      </c>
      <c r="AO138" s="63">
        <v>274</v>
      </c>
      <c r="AP138" s="201"/>
      <c r="AQ138" s="64" t="s">
        <v>102</v>
      </c>
      <c r="AR138" s="63">
        <v>11</v>
      </c>
      <c r="AS138" s="63">
        <v>9886</v>
      </c>
      <c r="AT138" s="63">
        <v>1761</v>
      </c>
      <c r="AU138" s="63">
        <v>414</v>
      </c>
      <c r="AV138" s="63">
        <v>48</v>
      </c>
      <c r="AW138" s="63">
        <v>806</v>
      </c>
      <c r="AX138" s="63">
        <v>1409</v>
      </c>
      <c r="AY138" s="63">
        <v>1022</v>
      </c>
      <c r="AZ138" s="63">
        <v>1045</v>
      </c>
      <c r="BA138" s="201"/>
      <c r="BB138" s="51" t="s">
        <v>102</v>
      </c>
      <c r="BC138" s="63">
        <v>4514</v>
      </c>
      <c r="BD138" s="63">
        <v>2295</v>
      </c>
      <c r="BE138" s="63">
        <v>4358</v>
      </c>
      <c r="BF138" s="63">
        <v>2213</v>
      </c>
      <c r="BG138" s="63">
        <v>2899</v>
      </c>
      <c r="BH138" s="63">
        <v>1513</v>
      </c>
      <c r="BI138" s="63">
        <v>4534</v>
      </c>
      <c r="BJ138" s="63">
        <v>2304</v>
      </c>
      <c r="BK138" s="63">
        <v>4378</v>
      </c>
      <c r="BL138" s="63">
        <v>2222</v>
      </c>
      <c r="BM138" s="63">
        <v>2829</v>
      </c>
      <c r="BN138" s="63">
        <v>1474</v>
      </c>
      <c r="BO138" s="201"/>
      <c r="BP138" s="64" t="s">
        <v>102</v>
      </c>
      <c r="BQ138" s="63">
        <v>67</v>
      </c>
      <c r="BR138" s="63">
        <v>638</v>
      </c>
      <c r="BS138" s="63">
        <v>8</v>
      </c>
      <c r="BT138" s="63">
        <v>212</v>
      </c>
      <c r="BU138" s="63">
        <v>0</v>
      </c>
      <c r="BV138" s="63">
        <v>925</v>
      </c>
      <c r="BW138" s="63">
        <v>696</v>
      </c>
      <c r="BX138" s="63">
        <v>402</v>
      </c>
      <c r="BY138" s="63">
        <v>9</v>
      </c>
      <c r="BZ138" s="63">
        <v>5</v>
      </c>
      <c r="CA138" s="201"/>
      <c r="CB138" s="64" t="s">
        <v>102</v>
      </c>
      <c r="CC138" s="63">
        <v>18394</v>
      </c>
      <c r="CD138" s="63">
        <v>12374</v>
      </c>
      <c r="CE138" s="63">
        <v>4534</v>
      </c>
      <c r="CF138" s="63">
        <v>11152</v>
      </c>
      <c r="CG138" s="63">
        <v>13360</v>
      </c>
      <c r="CH138" s="63">
        <v>7069</v>
      </c>
      <c r="CI138" s="63">
        <v>349</v>
      </c>
      <c r="CJ138" s="63">
        <v>6190</v>
      </c>
      <c r="CK138" s="63">
        <v>541</v>
      </c>
      <c r="CL138" s="63">
        <v>1468</v>
      </c>
      <c r="CM138" s="63">
        <v>3220</v>
      </c>
      <c r="CN138" s="63">
        <v>57</v>
      </c>
      <c r="CO138" s="63">
        <v>7127</v>
      </c>
      <c r="CP138" s="135"/>
      <c r="CQ138" s="138" t="s">
        <v>197</v>
      </c>
      <c r="CR138" s="138" t="s">
        <v>4295</v>
      </c>
      <c r="CS138" s="139">
        <v>26962</v>
      </c>
      <c r="CT138" s="141">
        <v>73963</v>
      </c>
    </row>
    <row r="139" spans="1:98">
      <c r="A139" s="194" t="s">
        <v>320</v>
      </c>
      <c r="B139" s="194"/>
      <c r="C139" s="194"/>
      <c r="D139" s="194"/>
      <c r="E139" s="194"/>
      <c r="F139" s="194"/>
      <c r="G139" s="194"/>
      <c r="H139" s="194"/>
      <c r="I139" s="194"/>
      <c r="J139" s="194"/>
      <c r="K139" s="194"/>
      <c r="L139" s="194"/>
      <c r="M139" s="194"/>
      <c r="N139" s="194"/>
      <c r="O139" s="194" t="s">
        <v>321</v>
      </c>
      <c r="P139" s="194"/>
      <c r="Q139" s="194"/>
      <c r="R139" s="194"/>
      <c r="S139" s="194"/>
      <c r="T139" s="194"/>
      <c r="U139" s="194"/>
      <c r="V139" s="194"/>
      <c r="W139" s="194"/>
      <c r="X139" s="194"/>
      <c r="Y139" s="194"/>
      <c r="Z139" s="194"/>
      <c r="AA139" s="194"/>
      <c r="AB139" s="194"/>
      <c r="AC139" s="194" t="s">
        <v>322</v>
      </c>
      <c r="AD139" s="194"/>
      <c r="AE139" s="194"/>
      <c r="AF139" s="194"/>
      <c r="AG139" s="194"/>
      <c r="AH139" s="194"/>
      <c r="AI139" s="194"/>
      <c r="AJ139" s="194"/>
      <c r="AK139" s="194"/>
      <c r="AL139" s="194"/>
      <c r="AM139" s="194"/>
      <c r="AN139" s="194"/>
      <c r="AO139" s="194"/>
      <c r="AP139" s="195" t="s">
        <v>323</v>
      </c>
      <c r="AQ139" s="195"/>
      <c r="AR139" s="195"/>
      <c r="AS139" s="195"/>
      <c r="AT139" s="195"/>
      <c r="AU139" s="195"/>
      <c r="AV139" s="195"/>
      <c r="AW139" s="195"/>
      <c r="AX139" s="195"/>
      <c r="AY139" s="195"/>
      <c r="AZ139" s="195"/>
      <c r="BA139" s="195" t="s">
        <v>4599</v>
      </c>
      <c r="BB139" s="195"/>
      <c r="BC139" s="195"/>
      <c r="BD139" s="195"/>
      <c r="BE139" s="195"/>
      <c r="BF139" s="195"/>
      <c r="BG139" s="195"/>
      <c r="BH139" s="195"/>
      <c r="BI139" s="195"/>
      <c r="BJ139" s="195"/>
      <c r="BK139" s="195"/>
      <c r="BL139" s="195"/>
      <c r="BM139" s="195"/>
      <c r="BN139" s="195"/>
      <c r="BO139" s="163" t="s">
        <v>324</v>
      </c>
      <c r="BP139" s="163"/>
      <c r="BQ139" s="163"/>
      <c r="BR139" s="163"/>
      <c r="BS139" s="163"/>
      <c r="BT139" s="163"/>
      <c r="BU139" s="163"/>
      <c r="BV139" s="163"/>
      <c r="BW139" s="163"/>
      <c r="BX139" s="163"/>
      <c r="BY139" s="163"/>
      <c r="BZ139" s="163"/>
      <c r="CA139" s="194" t="s">
        <v>325</v>
      </c>
      <c r="CB139" s="194"/>
      <c r="CC139" s="194"/>
      <c r="CD139" s="194"/>
      <c r="CE139" s="194"/>
      <c r="CF139" s="194"/>
      <c r="CG139" s="194"/>
      <c r="CH139" s="194"/>
      <c r="CI139" s="194"/>
      <c r="CJ139" s="194"/>
      <c r="CK139" s="194"/>
      <c r="CL139" s="194"/>
      <c r="CM139" s="194"/>
      <c r="CN139" s="194"/>
      <c r="CO139" s="194"/>
      <c r="CP139" s="135"/>
      <c r="CQ139" s="138" t="s">
        <v>320</v>
      </c>
      <c r="CR139" s="138" t="s">
        <v>320</v>
      </c>
      <c r="CS139" s="139">
        <v>0</v>
      </c>
      <c r="CT139" s="141">
        <v>0</v>
      </c>
    </row>
    <row r="140" spans="1:98">
      <c r="A140" s="194" t="s">
        <v>4174</v>
      </c>
      <c r="B140" s="194"/>
      <c r="C140" s="194"/>
      <c r="D140" s="194"/>
      <c r="E140" s="194"/>
      <c r="F140" s="194"/>
      <c r="G140" s="194"/>
      <c r="H140" s="194"/>
      <c r="I140" s="194"/>
      <c r="J140" s="194"/>
      <c r="K140" s="194"/>
      <c r="L140" s="194"/>
      <c r="M140" s="194"/>
      <c r="N140" s="194"/>
      <c r="O140" s="194" t="s">
        <v>4174</v>
      </c>
      <c r="P140" s="194"/>
      <c r="Q140" s="194"/>
      <c r="R140" s="194"/>
      <c r="S140" s="194"/>
      <c r="T140" s="194"/>
      <c r="U140" s="194"/>
      <c r="V140" s="194"/>
      <c r="W140" s="194"/>
      <c r="X140" s="194"/>
      <c r="Y140" s="194"/>
      <c r="Z140" s="194"/>
      <c r="AA140" s="194"/>
      <c r="AB140" s="194"/>
      <c r="AC140" s="194" t="s">
        <v>4174</v>
      </c>
      <c r="AD140" s="194"/>
      <c r="AE140" s="194"/>
      <c r="AF140" s="194"/>
      <c r="AG140" s="194"/>
      <c r="AH140" s="194"/>
      <c r="AI140" s="194"/>
      <c r="AJ140" s="194"/>
      <c r="AK140" s="194"/>
      <c r="AL140" s="194"/>
      <c r="AM140" s="194"/>
      <c r="AN140" s="194"/>
      <c r="AO140" s="194"/>
      <c r="AP140" s="195" t="s">
        <v>4174</v>
      </c>
      <c r="AQ140" s="195"/>
      <c r="AR140" s="195"/>
      <c r="AS140" s="195"/>
      <c r="AT140" s="195"/>
      <c r="AU140" s="195"/>
      <c r="AV140" s="195"/>
      <c r="AW140" s="195"/>
      <c r="AX140" s="195"/>
      <c r="AY140" s="195"/>
      <c r="AZ140" s="195"/>
      <c r="BA140" s="195" t="s">
        <v>4175</v>
      </c>
      <c r="BB140" s="195"/>
      <c r="BC140" s="195"/>
      <c r="BD140" s="195"/>
      <c r="BE140" s="195"/>
      <c r="BF140" s="195"/>
      <c r="BG140" s="195"/>
      <c r="BH140" s="195"/>
      <c r="BI140" s="195"/>
      <c r="BJ140" s="195"/>
      <c r="BK140" s="195"/>
      <c r="BL140" s="195"/>
      <c r="BM140" s="195"/>
      <c r="BN140" s="195"/>
      <c r="BO140" s="163" t="s">
        <v>4174</v>
      </c>
      <c r="BP140" s="163"/>
      <c r="BQ140" s="163"/>
      <c r="BR140" s="163"/>
      <c r="BS140" s="163"/>
      <c r="BT140" s="163"/>
      <c r="BU140" s="163"/>
      <c r="BV140" s="163"/>
      <c r="BW140" s="163"/>
      <c r="BX140" s="163"/>
      <c r="BY140" s="163"/>
      <c r="BZ140" s="163"/>
      <c r="CA140" s="194" t="s">
        <v>4174</v>
      </c>
      <c r="CB140" s="194"/>
      <c r="CC140" s="194"/>
      <c r="CD140" s="194"/>
      <c r="CE140" s="194"/>
      <c r="CF140" s="194"/>
      <c r="CG140" s="194"/>
      <c r="CH140" s="194"/>
      <c r="CI140" s="194"/>
      <c r="CJ140" s="194"/>
      <c r="CK140" s="194"/>
      <c r="CL140" s="194"/>
      <c r="CM140" s="194"/>
      <c r="CN140" s="194"/>
      <c r="CO140" s="194"/>
      <c r="CP140" s="135"/>
      <c r="CQ140" s="138" t="s">
        <v>4174</v>
      </c>
      <c r="CR140" s="138" t="s">
        <v>4174</v>
      </c>
      <c r="CS140" s="139">
        <v>0</v>
      </c>
      <c r="CT140" s="141">
        <v>0</v>
      </c>
    </row>
    <row r="141" spans="1:98" ht="24.6" customHeight="1">
      <c r="A141" s="198" t="s">
        <v>2</v>
      </c>
      <c r="B141" s="199" t="s">
        <v>335</v>
      </c>
      <c r="C141" s="194" t="s">
        <v>302</v>
      </c>
      <c r="D141" s="194"/>
      <c r="E141" s="194" t="s">
        <v>303</v>
      </c>
      <c r="F141" s="194"/>
      <c r="G141" s="194" t="s">
        <v>304</v>
      </c>
      <c r="H141" s="194"/>
      <c r="I141" s="194" t="s">
        <v>305</v>
      </c>
      <c r="J141" s="194"/>
      <c r="K141" s="194" t="s">
        <v>306</v>
      </c>
      <c r="L141" s="194"/>
      <c r="M141" s="198" t="s">
        <v>307</v>
      </c>
      <c r="N141" s="198"/>
      <c r="O141" s="198" t="s">
        <v>2</v>
      </c>
      <c r="P141" s="199" t="s">
        <v>335</v>
      </c>
      <c r="Q141" s="194" t="s">
        <v>302</v>
      </c>
      <c r="R141" s="194"/>
      <c r="S141" s="194" t="s">
        <v>303</v>
      </c>
      <c r="T141" s="194"/>
      <c r="U141" s="194" t="s">
        <v>304</v>
      </c>
      <c r="V141" s="194"/>
      <c r="W141" s="194" t="s">
        <v>305</v>
      </c>
      <c r="X141" s="194"/>
      <c r="Y141" s="194" t="s">
        <v>306</v>
      </c>
      <c r="Z141" s="194"/>
      <c r="AA141" s="198" t="s">
        <v>307</v>
      </c>
      <c r="AB141" s="198"/>
      <c r="AC141" s="198" t="s">
        <v>2</v>
      </c>
      <c r="AD141" s="199" t="s">
        <v>113</v>
      </c>
      <c r="AE141" s="200" t="s">
        <v>308</v>
      </c>
      <c r="AF141" s="200"/>
      <c r="AG141" s="200"/>
      <c r="AH141" s="200"/>
      <c r="AI141" s="200"/>
      <c r="AJ141" s="200"/>
      <c r="AK141" s="195" t="s">
        <v>165</v>
      </c>
      <c r="AL141" s="195"/>
      <c r="AM141" s="195"/>
      <c r="AN141" s="195"/>
      <c r="AO141" s="200" t="s">
        <v>309</v>
      </c>
      <c r="AP141" s="198" t="s">
        <v>2</v>
      </c>
      <c r="AQ141" s="199" t="s">
        <v>335</v>
      </c>
      <c r="AR141" s="195" t="s">
        <v>310</v>
      </c>
      <c r="AS141" s="195"/>
      <c r="AT141" s="195"/>
      <c r="AU141" s="195"/>
      <c r="AV141" s="195"/>
      <c r="AW141" s="195"/>
      <c r="AX141" s="195"/>
      <c r="AY141" s="195"/>
      <c r="AZ141" s="195"/>
      <c r="BA141" s="198" t="s">
        <v>2</v>
      </c>
      <c r="BB141" s="199" t="s">
        <v>335</v>
      </c>
      <c r="BC141" s="195" t="s">
        <v>311</v>
      </c>
      <c r="BD141" s="195"/>
      <c r="BE141" s="195" t="s">
        <v>312</v>
      </c>
      <c r="BF141" s="195"/>
      <c r="BG141" s="195" t="s">
        <v>313</v>
      </c>
      <c r="BH141" s="195"/>
      <c r="BI141" s="195" t="s">
        <v>343</v>
      </c>
      <c r="BJ141" s="195"/>
      <c r="BK141" s="195" t="s">
        <v>314</v>
      </c>
      <c r="BL141" s="195"/>
      <c r="BM141" s="200" t="s">
        <v>315</v>
      </c>
      <c r="BN141" s="200"/>
      <c r="BO141" s="199" t="s">
        <v>2</v>
      </c>
      <c r="BP141" s="199" t="s">
        <v>335</v>
      </c>
      <c r="BQ141" s="163" t="s">
        <v>166</v>
      </c>
      <c r="BR141" s="163"/>
      <c r="BS141" s="163"/>
      <c r="BT141" s="163"/>
      <c r="BU141" s="163"/>
      <c r="BV141" s="163"/>
      <c r="BW141" s="163"/>
      <c r="BX141" s="163"/>
      <c r="BY141" s="164" t="s">
        <v>167</v>
      </c>
      <c r="BZ141" s="164"/>
      <c r="CA141" s="198" t="s">
        <v>2</v>
      </c>
      <c r="CB141" s="199" t="s">
        <v>335</v>
      </c>
      <c r="CC141" s="195" t="s">
        <v>316</v>
      </c>
      <c r="CD141" s="195"/>
      <c r="CE141" s="195"/>
      <c r="CF141" s="195"/>
      <c r="CG141" s="195"/>
      <c r="CH141" s="195"/>
      <c r="CI141" s="195"/>
      <c r="CJ141" s="195"/>
      <c r="CK141" s="195"/>
      <c r="CL141" s="195"/>
      <c r="CM141" s="195"/>
      <c r="CN141" s="195"/>
      <c r="CO141" s="195"/>
      <c r="CP141" s="135"/>
      <c r="CQ141" s="138" t="s">
        <v>2</v>
      </c>
      <c r="CR141" s="138" t="s">
        <v>4594</v>
      </c>
      <c r="CS141" s="139" t="e">
        <v>#VALUE!</v>
      </c>
      <c r="CT141" s="141">
        <v>0</v>
      </c>
    </row>
    <row r="142" spans="1:98" ht="48">
      <c r="A142" s="198"/>
      <c r="B142" s="199"/>
      <c r="C142" s="43" t="s">
        <v>170</v>
      </c>
      <c r="D142" s="43" t="s">
        <v>57</v>
      </c>
      <c r="E142" s="43" t="s">
        <v>170</v>
      </c>
      <c r="F142" s="43" t="s">
        <v>57</v>
      </c>
      <c r="G142" s="43" t="s">
        <v>170</v>
      </c>
      <c r="H142" s="43" t="s">
        <v>57</v>
      </c>
      <c r="I142" s="43" t="s">
        <v>170</v>
      </c>
      <c r="J142" s="43" t="s">
        <v>57</v>
      </c>
      <c r="K142" s="43" t="s">
        <v>170</v>
      </c>
      <c r="L142" s="43" t="s">
        <v>57</v>
      </c>
      <c r="M142" s="43" t="s">
        <v>170</v>
      </c>
      <c r="N142" s="43" t="s">
        <v>57</v>
      </c>
      <c r="O142" s="198"/>
      <c r="P142" s="199"/>
      <c r="Q142" s="43" t="s">
        <v>170</v>
      </c>
      <c r="R142" s="43" t="s">
        <v>57</v>
      </c>
      <c r="S142" s="43" t="s">
        <v>170</v>
      </c>
      <c r="T142" s="43" t="s">
        <v>57</v>
      </c>
      <c r="U142" s="43" t="s">
        <v>170</v>
      </c>
      <c r="V142" s="43" t="s">
        <v>57</v>
      </c>
      <c r="W142" s="43" t="s">
        <v>170</v>
      </c>
      <c r="X142" s="43" t="s">
        <v>57</v>
      </c>
      <c r="Y142" s="43" t="s">
        <v>170</v>
      </c>
      <c r="Z142" s="43" t="s">
        <v>57</v>
      </c>
      <c r="AA142" s="43" t="s">
        <v>170</v>
      </c>
      <c r="AB142" s="43" t="s">
        <v>57</v>
      </c>
      <c r="AC142" s="198"/>
      <c r="AD142" s="199"/>
      <c r="AE142" s="44" t="s">
        <v>302</v>
      </c>
      <c r="AF142" s="44" t="s">
        <v>303</v>
      </c>
      <c r="AG142" s="44" t="s">
        <v>304</v>
      </c>
      <c r="AH142" s="44" t="s">
        <v>305</v>
      </c>
      <c r="AI142" s="44" t="s">
        <v>306</v>
      </c>
      <c r="AJ142" s="44" t="s">
        <v>56</v>
      </c>
      <c r="AK142" s="44" t="s">
        <v>317</v>
      </c>
      <c r="AL142" s="31" t="s">
        <v>279</v>
      </c>
      <c r="AM142" s="31" t="s">
        <v>172</v>
      </c>
      <c r="AN142" s="31" t="s">
        <v>173</v>
      </c>
      <c r="AO142" s="200"/>
      <c r="AP142" s="198"/>
      <c r="AQ142" s="199"/>
      <c r="AR142" s="44" t="s">
        <v>434</v>
      </c>
      <c r="AS142" s="44" t="s">
        <v>344</v>
      </c>
      <c r="AT142" s="44" t="s">
        <v>435</v>
      </c>
      <c r="AU142" s="44" t="s">
        <v>436</v>
      </c>
      <c r="AV142" s="44" t="s">
        <v>437</v>
      </c>
      <c r="AW142" s="14" t="s">
        <v>175</v>
      </c>
      <c r="AX142" s="14" t="s">
        <v>176</v>
      </c>
      <c r="AY142" s="44" t="s">
        <v>69</v>
      </c>
      <c r="AZ142" s="44" t="s">
        <v>70</v>
      </c>
      <c r="BA142" s="198"/>
      <c r="BB142" s="199"/>
      <c r="BC142" s="43" t="s">
        <v>170</v>
      </c>
      <c r="BD142" s="43" t="s">
        <v>57</v>
      </c>
      <c r="BE142" s="43" t="s">
        <v>170</v>
      </c>
      <c r="BF142" s="43" t="s">
        <v>57</v>
      </c>
      <c r="BG142" s="43" t="s">
        <v>170</v>
      </c>
      <c r="BH142" s="43" t="s">
        <v>57</v>
      </c>
      <c r="BI142" s="43" t="s">
        <v>170</v>
      </c>
      <c r="BJ142" s="43" t="s">
        <v>57</v>
      </c>
      <c r="BK142" s="43" t="s">
        <v>170</v>
      </c>
      <c r="BL142" s="43" t="s">
        <v>57</v>
      </c>
      <c r="BM142" s="43" t="s">
        <v>170</v>
      </c>
      <c r="BN142" s="43" t="s">
        <v>57</v>
      </c>
      <c r="BO142" s="199"/>
      <c r="BP142" s="199"/>
      <c r="BQ142" s="32" t="s">
        <v>338</v>
      </c>
      <c r="BR142" s="32" t="s">
        <v>341</v>
      </c>
      <c r="BS142" s="32" t="s">
        <v>339</v>
      </c>
      <c r="BT142" s="32" t="s">
        <v>340</v>
      </c>
      <c r="BU142" s="45" t="s">
        <v>342</v>
      </c>
      <c r="BV142" s="45" t="s">
        <v>66</v>
      </c>
      <c r="BW142" s="45" t="s">
        <v>174</v>
      </c>
      <c r="BX142" s="45" t="s">
        <v>280</v>
      </c>
      <c r="BY142" s="45" t="s">
        <v>66</v>
      </c>
      <c r="BZ142" s="45" t="s">
        <v>174</v>
      </c>
      <c r="CA142" s="198"/>
      <c r="CB142" s="199"/>
      <c r="CC142" s="44" t="s">
        <v>336</v>
      </c>
      <c r="CD142" s="44" t="s">
        <v>318</v>
      </c>
      <c r="CE142" s="44" t="s">
        <v>350</v>
      </c>
      <c r="CF142" s="44" t="s">
        <v>345</v>
      </c>
      <c r="CG142" s="44" t="s">
        <v>346</v>
      </c>
      <c r="CH142" s="44" t="s">
        <v>347</v>
      </c>
      <c r="CI142" s="44" t="s">
        <v>348</v>
      </c>
      <c r="CJ142" s="44" t="s">
        <v>349</v>
      </c>
      <c r="CK142" s="44" t="s">
        <v>337</v>
      </c>
      <c r="CL142" s="44" t="s">
        <v>319</v>
      </c>
      <c r="CM142" s="44" t="s">
        <v>68</v>
      </c>
      <c r="CN142" s="44" t="s">
        <v>351</v>
      </c>
      <c r="CO142" s="44" t="s">
        <v>0</v>
      </c>
      <c r="CP142" s="135"/>
      <c r="CQ142" s="138" t="s">
        <v>2</v>
      </c>
      <c r="CR142" s="138" t="s">
        <v>2</v>
      </c>
      <c r="CS142" s="139" t="e">
        <v>#VALUE!</v>
      </c>
      <c r="CT142" s="141">
        <v>0</v>
      </c>
    </row>
    <row r="143" spans="1:98">
      <c r="A143" s="53" t="s">
        <v>127</v>
      </c>
      <c r="B143" s="46"/>
      <c r="C143" s="47"/>
      <c r="D143" s="47"/>
      <c r="E143" s="47"/>
      <c r="F143" s="47"/>
      <c r="G143" s="47"/>
      <c r="H143" s="47"/>
      <c r="I143" s="47"/>
      <c r="J143" s="47"/>
      <c r="K143" s="47"/>
      <c r="L143" s="47"/>
      <c r="M143" s="48"/>
      <c r="N143" s="48"/>
      <c r="O143" s="53" t="s">
        <v>127</v>
      </c>
      <c r="P143" s="51"/>
      <c r="Q143" s="48"/>
      <c r="R143" s="48"/>
      <c r="S143" s="48"/>
      <c r="T143" s="48"/>
      <c r="U143" s="48"/>
      <c r="V143" s="48"/>
      <c r="W143" s="48"/>
      <c r="X143" s="48"/>
      <c r="Y143" s="48"/>
      <c r="Z143" s="48"/>
      <c r="AA143" s="48"/>
      <c r="AB143" s="48"/>
      <c r="AC143" s="53" t="s">
        <v>127</v>
      </c>
      <c r="AD143" s="51"/>
      <c r="AE143" s="48"/>
      <c r="AF143" s="48"/>
      <c r="AG143" s="48"/>
      <c r="AH143" s="48"/>
      <c r="AI143" s="48"/>
      <c r="AJ143" s="48"/>
      <c r="AK143" s="48"/>
      <c r="AL143" s="48"/>
      <c r="AM143" s="48"/>
      <c r="AN143" s="48"/>
      <c r="AO143" s="48"/>
      <c r="AP143" s="53" t="s">
        <v>127</v>
      </c>
      <c r="AQ143" s="65"/>
      <c r="AR143" s="47"/>
      <c r="AS143" s="47"/>
      <c r="AT143" s="47"/>
      <c r="AU143" s="47"/>
      <c r="AV143" s="47"/>
      <c r="AW143" s="47"/>
      <c r="AX143" s="47"/>
      <c r="AY143" s="47"/>
      <c r="AZ143" s="47"/>
      <c r="BA143" s="53" t="s">
        <v>127</v>
      </c>
      <c r="BB143" s="65"/>
      <c r="BC143" s="47"/>
      <c r="BD143" s="47"/>
      <c r="BE143" s="47"/>
      <c r="BF143" s="47"/>
      <c r="BG143" s="47"/>
      <c r="BH143" s="47"/>
      <c r="BI143" s="47"/>
      <c r="BJ143" s="47"/>
      <c r="BK143" s="47"/>
      <c r="BL143" s="47"/>
      <c r="BM143" s="47"/>
      <c r="BN143" s="47"/>
      <c r="BO143" s="53" t="s">
        <v>127</v>
      </c>
      <c r="BP143" s="46"/>
      <c r="BQ143" s="50"/>
      <c r="BR143" s="50"/>
      <c r="BS143" s="50"/>
      <c r="BT143" s="50"/>
      <c r="BU143" s="50"/>
      <c r="BV143" s="50"/>
      <c r="BW143" s="50"/>
      <c r="BX143" s="50"/>
      <c r="BY143" s="50"/>
      <c r="BZ143" s="49"/>
      <c r="CA143" s="53" t="s">
        <v>127</v>
      </c>
      <c r="CB143" s="65"/>
      <c r="CC143" s="47"/>
      <c r="CD143" s="47"/>
      <c r="CE143" s="47"/>
      <c r="CF143" s="47"/>
      <c r="CG143" s="47"/>
      <c r="CH143" s="47"/>
      <c r="CI143" s="47"/>
      <c r="CJ143" s="47"/>
      <c r="CK143" s="47"/>
      <c r="CL143" s="47"/>
      <c r="CM143" s="47"/>
      <c r="CN143" s="47"/>
      <c r="CO143" s="47"/>
      <c r="CP143" s="135"/>
      <c r="CQ143" s="138" t="s">
        <v>127</v>
      </c>
      <c r="CR143" s="138" t="s">
        <v>127</v>
      </c>
      <c r="CS143" s="139">
        <v>0</v>
      </c>
      <c r="CT143" s="141">
        <v>0</v>
      </c>
    </row>
    <row r="144" spans="1:98">
      <c r="A144" s="201" t="s">
        <v>198</v>
      </c>
      <c r="B144" s="46" t="s">
        <v>119</v>
      </c>
      <c r="C144" s="47">
        <v>16539</v>
      </c>
      <c r="D144" s="47">
        <v>8097</v>
      </c>
      <c r="E144" s="47">
        <v>9979</v>
      </c>
      <c r="F144" s="47">
        <v>4871</v>
      </c>
      <c r="G144" s="47">
        <v>8269</v>
      </c>
      <c r="H144" s="47">
        <v>4060</v>
      </c>
      <c r="I144" s="47">
        <v>6216</v>
      </c>
      <c r="J144" s="47">
        <v>3034</v>
      </c>
      <c r="K144" s="47">
        <v>5855</v>
      </c>
      <c r="L144" s="47">
        <v>2923</v>
      </c>
      <c r="M144" s="48">
        <v>46858</v>
      </c>
      <c r="N144" s="48">
        <v>22985</v>
      </c>
      <c r="O144" s="201" t="s">
        <v>198</v>
      </c>
      <c r="P144" s="46" t="s">
        <v>119</v>
      </c>
      <c r="Q144" s="47">
        <v>3087</v>
      </c>
      <c r="R144" s="47">
        <v>1506</v>
      </c>
      <c r="S144" s="47">
        <v>1813</v>
      </c>
      <c r="T144" s="47">
        <v>868</v>
      </c>
      <c r="U144" s="47">
        <v>1451</v>
      </c>
      <c r="V144" s="47">
        <v>691</v>
      </c>
      <c r="W144" s="47">
        <v>888</v>
      </c>
      <c r="X144" s="47">
        <v>425</v>
      </c>
      <c r="Y144" s="47">
        <v>1137</v>
      </c>
      <c r="Z144" s="47">
        <v>513</v>
      </c>
      <c r="AA144" s="48">
        <v>8376</v>
      </c>
      <c r="AB144" s="48">
        <v>4003</v>
      </c>
      <c r="AC144" s="201" t="s">
        <v>198</v>
      </c>
      <c r="AD144" s="46" t="s">
        <v>119</v>
      </c>
      <c r="AE144" s="47">
        <v>455</v>
      </c>
      <c r="AF144" s="47">
        <v>420</v>
      </c>
      <c r="AG144" s="47">
        <v>407</v>
      </c>
      <c r="AH144" s="47">
        <v>396</v>
      </c>
      <c r="AI144" s="47">
        <v>391</v>
      </c>
      <c r="AJ144" s="48">
        <v>2069</v>
      </c>
      <c r="AK144" s="47">
        <v>1281</v>
      </c>
      <c r="AL144" s="47">
        <v>464</v>
      </c>
      <c r="AM144" s="47">
        <v>12</v>
      </c>
      <c r="AN144" s="47">
        <v>137</v>
      </c>
      <c r="AO144" s="47">
        <v>397</v>
      </c>
      <c r="AP144" s="201" t="s">
        <v>198</v>
      </c>
      <c r="AQ144" s="46" t="s">
        <v>119</v>
      </c>
      <c r="AR144" s="47">
        <v>371</v>
      </c>
      <c r="AS144" s="47">
        <v>12235</v>
      </c>
      <c r="AT144" s="47">
        <v>2035</v>
      </c>
      <c r="AU144" s="47">
        <v>306</v>
      </c>
      <c r="AV144" s="47">
        <v>58</v>
      </c>
      <c r="AW144" s="47">
        <v>509</v>
      </c>
      <c r="AX144" s="47">
        <v>1534</v>
      </c>
      <c r="AY144" s="47">
        <v>649</v>
      </c>
      <c r="AZ144" s="47">
        <v>655</v>
      </c>
      <c r="BA144" s="201" t="s">
        <v>198</v>
      </c>
      <c r="BB144" s="46" t="s">
        <v>119</v>
      </c>
      <c r="BC144" s="47">
        <v>5070</v>
      </c>
      <c r="BD144" s="47">
        <v>2454</v>
      </c>
      <c r="BE144" s="47">
        <v>4425</v>
      </c>
      <c r="BF144" s="47">
        <v>2159</v>
      </c>
      <c r="BG144" s="47">
        <v>2558</v>
      </c>
      <c r="BH144" s="47">
        <v>1248</v>
      </c>
      <c r="BI144" s="47">
        <v>5040</v>
      </c>
      <c r="BJ144" s="47">
        <v>2454</v>
      </c>
      <c r="BK144" s="47">
        <v>4407</v>
      </c>
      <c r="BL144" s="47">
        <v>2163</v>
      </c>
      <c r="BM144" s="47">
        <v>2459</v>
      </c>
      <c r="BN144" s="47">
        <v>1189</v>
      </c>
      <c r="BO144" s="201" t="s">
        <v>198</v>
      </c>
      <c r="BP144" s="46" t="s">
        <v>119</v>
      </c>
      <c r="BQ144" s="49">
        <v>102</v>
      </c>
      <c r="BR144" s="49">
        <v>294</v>
      </c>
      <c r="BS144" s="49">
        <v>590</v>
      </c>
      <c r="BT144" s="49">
        <v>534</v>
      </c>
      <c r="BU144" s="49">
        <v>0</v>
      </c>
      <c r="BV144" s="50">
        <v>1520</v>
      </c>
      <c r="BW144" s="49">
        <v>529</v>
      </c>
      <c r="BX144" s="49">
        <v>180</v>
      </c>
      <c r="BY144" s="50">
        <v>29</v>
      </c>
      <c r="BZ144" s="49">
        <v>5</v>
      </c>
      <c r="CA144" s="201" t="s">
        <v>198</v>
      </c>
      <c r="CB144" s="46" t="s">
        <v>119</v>
      </c>
      <c r="CC144" s="47">
        <v>46800</v>
      </c>
      <c r="CD144" s="47">
        <v>25740</v>
      </c>
      <c r="CE144" s="47">
        <v>11889</v>
      </c>
      <c r="CF144" s="47">
        <v>15500</v>
      </c>
      <c r="CG144" s="47">
        <v>21646</v>
      </c>
      <c r="CH144" s="47">
        <v>9123</v>
      </c>
      <c r="CI144" s="47">
        <v>976</v>
      </c>
      <c r="CJ144" s="47">
        <v>7863</v>
      </c>
      <c r="CK144" s="47">
        <v>389</v>
      </c>
      <c r="CL144" s="47">
        <v>2003</v>
      </c>
      <c r="CM144" s="47">
        <v>1045</v>
      </c>
      <c r="CN144" s="47">
        <v>427</v>
      </c>
      <c r="CO144" s="47">
        <v>9825</v>
      </c>
      <c r="CP144" s="135"/>
      <c r="CQ144" s="138" t="s">
        <v>198</v>
      </c>
      <c r="CR144" s="138" t="s">
        <v>4296</v>
      </c>
      <c r="CS144" s="139">
        <v>32460</v>
      </c>
      <c r="CT144" s="141">
        <v>139926</v>
      </c>
    </row>
    <row r="145" spans="1:98">
      <c r="A145" s="201"/>
      <c r="B145" s="46" t="s">
        <v>120</v>
      </c>
      <c r="C145" s="47">
        <v>1141</v>
      </c>
      <c r="D145" s="47">
        <v>533</v>
      </c>
      <c r="E145" s="47">
        <v>855</v>
      </c>
      <c r="F145" s="47">
        <v>426</v>
      </c>
      <c r="G145" s="47">
        <v>836</v>
      </c>
      <c r="H145" s="47">
        <v>396</v>
      </c>
      <c r="I145" s="47">
        <v>605</v>
      </c>
      <c r="J145" s="47">
        <v>299</v>
      </c>
      <c r="K145" s="47">
        <v>788</v>
      </c>
      <c r="L145" s="47">
        <v>393</v>
      </c>
      <c r="M145" s="48">
        <v>4225</v>
      </c>
      <c r="N145" s="48">
        <v>2047</v>
      </c>
      <c r="O145" s="201"/>
      <c r="P145" s="46" t="s">
        <v>120</v>
      </c>
      <c r="Q145" s="47">
        <v>121</v>
      </c>
      <c r="R145" s="47">
        <v>52</v>
      </c>
      <c r="S145" s="47">
        <v>102</v>
      </c>
      <c r="T145" s="47">
        <v>47</v>
      </c>
      <c r="U145" s="47">
        <v>96</v>
      </c>
      <c r="V145" s="47">
        <v>48</v>
      </c>
      <c r="W145" s="47">
        <v>113</v>
      </c>
      <c r="X145" s="47">
        <v>50</v>
      </c>
      <c r="Y145" s="47">
        <v>190</v>
      </c>
      <c r="Z145" s="47">
        <v>72</v>
      </c>
      <c r="AA145" s="48">
        <v>622</v>
      </c>
      <c r="AB145" s="48">
        <v>269</v>
      </c>
      <c r="AC145" s="201"/>
      <c r="AD145" s="46" t="s">
        <v>120</v>
      </c>
      <c r="AE145" s="47">
        <v>24</v>
      </c>
      <c r="AF145" s="47">
        <v>18</v>
      </c>
      <c r="AG145" s="47">
        <v>17</v>
      </c>
      <c r="AH145" s="47">
        <v>15</v>
      </c>
      <c r="AI145" s="47">
        <v>20</v>
      </c>
      <c r="AJ145" s="48">
        <v>94</v>
      </c>
      <c r="AK145" s="47">
        <v>52</v>
      </c>
      <c r="AL145" s="47">
        <v>38</v>
      </c>
      <c r="AM145" s="47">
        <v>28</v>
      </c>
      <c r="AN145" s="47">
        <v>2</v>
      </c>
      <c r="AO145" s="47">
        <v>6</v>
      </c>
      <c r="AP145" s="201"/>
      <c r="AQ145" s="46" t="s">
        <v>120</v>
      </c>
      <c r="AR145" s="47">
        <v>0</v>
      </c>
      <c r="AS145" s="47">
        <v>1567</v>
      </c>
      <c r="AT145" s="47">
        <v>25</v>
      </c>
      <c r="AU145" s="47">
        <v>0</v>
      </c>
      <c r="AV145" s="47">
        <v>53</v>
      </c>
      <c r="AW145" s="47">
        <v>57</v>
      </c>
      <c r="AX145" s="47">
        <v>85</v>
      </c>
      <c r="AY145" s="47">
        <v>76</v>
      </c>
      <c r="AZ145" s="47">
        <v>82</v>
      </c>
      <c r="BA145" s="201"/>
      <c r="BB145" s="46" t="s">
        <v>120</v>
      </c>
      <c r="BC145" s="47">
        <v>736</v>
      </c>
      <c r="BD145" s="47">
        <v>368</v>
      </c>
      <c r="BE145" s="47">
        <v>663</v>
      </c>
      <c r="BF145" s="47">
        <v>332</v>
      </c>
      <c r="BG145" s="47">
        <v>409</v>
      </c>
      <c r="BH145" s="47">
        <v>209</v>
      </c>
      <c r="BI145" s="47">
        <v>729</v>
      </c>
      <c r="BJ145" s="47">
        <v>368</v>
      </c>
      <c r="BK145" s="47">
        <v>663</v>
      </c>
      <c r="BL145" s="47">
        <v>332</v>
      </c>
      <c r="BM145" s="47">
        <v>409</v>
      </c>
      <c r="BN145" s="47">
        <v>209</v>
      </c>
      <c r="BO145" s="201"/>
      <c r="BP145" s="46" t="s">
        <v>120</v>
      </c>
      <c r="BQ145" s="49">
        <v>70</v>
      </c>
      <c r="BR145" s="49">
        <v>75</v>
      </c>
      <c r="BS145" s="49">
        <v>10</v>
      </c>
      <c r="BT145" s="49">
        <v>21</v>
      </c>
      <c r="BU145" s="49">
        <v>0</v>
      </c>
      <c r="BV145" s="50">
        <v>176</v>
      </c>
      <c r="BW145" s="49">
        <v>137</v>
      </c>
      <c r="BX145" s="49">
        <v>104</v>
      </c>
      <c r="BY145" s="50">
        <v>62</v>
      </c>
      <c r="BZ145" s="49">
        <v>46</v>
      </c>
      <c r="CA145" s="201"/>
      <c r="CB145" s="46" t="s">
        <v>120</v>
      </c>
      <c r="CC145" s="47">
        <v>2831</v>
      </c>
      <c r="CD145" s="47">
        <v>1220</v>
      </c>
      <c r="CE145" s="47">
        <v>408</v>
      </c>
      <c r="CF145" s="47">
        <v>1095</v>
      </c>
      <c r="CG145" s="47">
        <v>912</v>
      </c>
      <c r="CH145" s="47">
        <v>779</v>
      </c>
      <c r="CI145" s="47">
        <v>378</v>
      </c>
      <c r="CJ145" s="47">
        <v>572</v>
      </c>
      <c r="CK145" s="47">
        <v>31</v>
      </c>
      <c r="CL145" s="47">
        <v>83</v>
      </c>
      <c r="CM145" s="47">
        <v>25</v>
      </c>
      <c r="CN145" s="47">
        <v>2</v>
      </c>
      <c r="CO145" s="47">
        <v>186</v>
      </c>
      <c r="CP145" s="135"/>
      <c r="CQ145" s="138" t="s">
        <v>198</v>
      </c>
      <c r="CR145" s="138" t="s">
        <v>4297</v>
      </c>
      <c r="CS145" s="139">
        <v>3474</v>
      </c>
      <c r="CT145" s="141">
        <v>8226</v>
      </c>
    </row>
    <row r="146" spans="1:98">
      <c r="A146" s="201"/>
      <c r="B146" s="34" t="s">
        <v>102</v>
      </c>
      <c r="C146" s="35">
        <v>17680</v>
      </c>
      <c r="D146" s="63">
        <v>8630</v>
      </c>
      <c r="E146" s="63">
        <v>10834</v>
      </c>
      <c r="F146" s="63">
        <v>5297</v>
      </c>
      <c r="G146" s="63">
        <v>9105</v>
      </c>
      <c r="H146" s="63">
        <v>4456</v>
      </c>
      <c r="I146" s="63">
        <v>6821</v>
      </c>
      <c r="J146" s="63">
        <v>3333</v>
      </c>
      <c r="K146" s="63">
        <v>6643</v>
      </c>
      <c r="L146" s="63">
        <v>3316</v>
      </c>
      <c r="M146" s="63">
        <v>51083</v>
      </c>
      <c r="N146" s="63">
        <v>25032</v>
      </c>
      <c r="O146" s="201"/>
      <c r="P146" s="64" t="s">
        <v>102</v>
      </c>
      <c r="Q146" s="63">
        <v>3208</v>
      </c>
      <c r="R146" s="63">
        <v>1558</v>
      </c>
      <c r="S146" s="63">
        <v>1915</v>
      </c>
      <c r="T146" s="63">
        <v>915</v>
      </c>
      <c r="U146" s="63">
        <v>1547</v>
      </c>
      <c r="V146" s="63">
        <v>739</v>
      </c>
      <c r="W146" s="63">
        <v>1001</v>
      </c>
      <c r="X146" s="63">
        <v>475</v>
      </c>
      <c r="Y146" s="63">
        <v>1327</v>
      </c>
      <c r="Z146" s="63">
        <v>585</v>
      </c>
      <c r="AA146" s="63">
        <v>8998</v>
      </c>
      <c r="AB146" s="63">
        <v>4272</v>
      </c>
      <c r="AC146" s="201"/>
      <c r="AD146" s="64" t="s">
        <v>102</v>
      </c>
      <c r="AE146" s="63">
        <v>479</v>
      </c>
      <c r="AF146" s="63">
        <v>438</v>
      </c>
      <c r="AG146" s="63">
        <v>424</v>
      </c>
      <c r="AH146" s="63">
        <v>411</v>
      </c>
      <c r="AI146" s="63">
        <v>411</v>
      </c>
      <c r="AJ146" s="63">
        <v>2163</v>
      </c>
      <c r="AK146" s="63">
        <v>1333</v>
      </c>
      <c r="AL146" s="63">
        <v>502</v>
      </c>
      <c r="AM146" s="63">
        <v>40</v>
      </c>
      <c r="AN146" s="63">
        <v>139</v>
      </c>
      <c r="AO146" s="63">
        <v>403</v>
      </c>
      <c r="AP146" s="201"/>
      <c r="AQ146" s="64" t="s">
        <v>102</v>
      </c>
      <c r="AR146" s="63">
        <v>371</v>
      </c>
      <c r="AS146" s="63">
        <v>13802</v>
      </c>
      <c r="AT146" s="63">
        <v>2060</v>
      </c>
      <c r="AU146" s="63">
        <v>306</v>
      </c>
      <c r="AV146" s="63">
        <v>111</v>
      </c>
      <c r="AW146" s="63">
        <v>566</v>
      </c>
      <c r="AX146" s="63">
        <v>1619</v>
      </c>
      <c r="AY146" s="63">
        <v>725</v>
      </c>
      <c r="AZ146" s="63">
        <v>737</v>
      </c>
      <c r="BA146" s="201"/>
      <c r="BB146" s="51" t="s">
        <v>102</v>
      </c>
      <c r="BC146" s="63">
        <v>5806</v>
      </c>
      <c r="BD146" s="63">
        <v>2822</v>
      </c>
      <c r="BE146" s="63">
        <v>5088</v>
      </c>
      <c r="BF146" s="63">
        <v>2491</v>
      </c>
      <c r="BG146" s="63">
        <v>2967</v>
      </c>
      <c r="BH146" s="63">
        <v>1457</v>
      </c>
      <c r="BI146" s="63">
        <v>5769</v>
      </c>
      <c r="BJ146" s="63">
        <v>2822</v>
      </c>
      <c r="BK146" s="63">
        <v>5070</v>
      </c>
      <c r="BL146" s="63">
        <v>2495</v>
      </c>
      <c r="BM146" s="63">
        <v>2868</v>
      </c>
      <c r="BN146" s="63">
        <v>1398</v>
      </c>
      <c r="BO146" s="201"/>
      <c r="BP146" s="64" t="s">
        <v>102</v>
      </c>
      <c r="BQ146" s="63">
        <v>172</v>
      </c>
      <c r="BR146" s="63">
        <v>369</v>
      </c>
      <c r="BS146" s="63">
        <v>600</v>
      </c>
      <c r="BT146" s="63">
        <v>555</v>
      </c>
      <c r="BU146" s="63">
        <v>0</v>
      </c>
      <c r="BV146" s="63">
        <v>1696</v>
      </c>
      <c r="BW146" s="63">
        <v>666</v>
      </c>
      <c r="BX146" s="63">
        <v>284</v>
      </c>
      <c r="BY146" s="63">
        <v>91</v>
      </c>
      <c r="BZ146" s="63">
        <v>51</v>
      </c>
      <c r="CA146" s="201"/>
      <c r="CB146" s="64" t="s">
        <v>102</v>
      </c>
      <c r="CC146" s="63">
        <v>49631</v>
      </c>
      <c r="CD146" s="63">
        <v>26960</v>
      </c>
      <c r="CE146" s="63">
        <v>12297</v>
      </c>
      <c r="CF146" s="63">
        <v>16595</v>
      </c>
      <c r="CG146" s="63">
        <v>22558</v>
      </c>
      <c r="CH146" s="63">
        <v>9902</v>
      </c>
      <c r="CI146" s="63">
        <v>1354</v>
      </c>
      <c r="CJ146" s="63">
        <v>8435</v>
      </c>
      <c r="CK146" s="63">
        <v>420</v>
      </c>
      <c r="CL146" s="63">
        <v>2086</v>
      </c>
      <c r="CM146" s="63">
        <v>1070</v>
      </c>
      <c r="CN146" s="63">
        <v>429</v>
      </c>
      <c r="CO146" s="63">
        <v>10011</v>
      </c>
      <c r="CP146" s="135"/>
      <c r="CQ146" s="138" t="s">
        <v>198</v>
      </c>
      <c r="CR146" s="138" t="s">
        <v>4298</v>
      </c>
      <c r="CS146" s="139">
        <v>35934</v>
      </c>
      <c r="CT146" s="141">
        <v>148152</v>
      </c>
    </row>
    <row r="147" spans="1:98">
      <c r="A147" s="201" t="s">
        <v>199</v>
      </c>
      <c r="B147" s="46" t="s">
        <v>119</v>
      </c>
      <c r="C147" s="47">
        <v>12138</v>
      </c>
      <c r="D147" s="47">
        <v>5659</v>
      </c>
      <c r="E147" s="47">
        <v>9205</v>
      </c>
      <c r="F147" s="47">
        <v>4460</v>
      </c>
      <c r="G147" s="47">
        <v>8798</v>
      </c>
      <c r="H147" s="47">
        <v>4273</v>
      </c>
      <c r="I147" s="47">
        <v>6345</v>
      </c>
      <c r="J147" s="47">
        <v>3021</v>
      </c>
      <c r="K147" s="47">
        <v>5633</v>
      </c>
      <c r="L147" s="47">
        <v>2725</v>
      </c>
      <c r="M147" s="48">
        <v>42119</v>
      </c>
      <c r="N147" s="48">
        <v>20138</v>
      </c>
      <c r="O147" s="201" t="s">
        <v>199</v>
      </c>
      <c r="P147" s="46" t="s">
        <v>119</v>
      </c>
      <c r="Q147" s="47">
        <v>3443</v>
      </c>
      <c r="R147" s="47">
        <v>1501</v>
      </c>
      <c r="S147" s="47">
        <v>2434</v>
      </c>
      <c r="T147" s="47">
        <v>1166</v>
      </c>
      <c r="U147" s="47">
        <v>2560</v>
      </c>
      <c r="V147" s="47">
        <v>1144</v>
      </c>
      <c r="W147" s="47">
        <v>1569</v>
      </c>
      <c r="X147" s="47">
        <v>728</v>
      </c>
      <c r="Y147" s="47">
        <v>1281</v>
      </c>
      <c r="Z147" s="47">
        <v>603</v>
      </c>
      <c r="AA147" s="48">
        <v>11287</v>
      </c>
      <c r="AB147" s="48">
        <v>5142</v>
      </c>
      <c r="AC147" s="201" t="s">
        <v>199</v>
      </c>
      <c r="AD147" s="46" t="s">
        <v>119</v>
      </c>
      <c r="AE147" s="47">
        <v>313</v>
      </c>
      <c r="AF147" s="47">
        <v>299</v>
      </c>
      <c r="AG147" s="47">
        <v>308</v>
      </c>
      <c r="AH147" s="47">
        <v>265</v>
      </c>
      <c r="AI147" s="47">
        <v>261</v>
      </c>
      <c r="AJ147" s="48">
        <v>1446</v>
      </c>
      <c r="AK147" s="47">
        <v>1208</v>
      </c>
      <c r="AL147" s="47">
        <v>262</v>
      </c>
      <c r="AM147" s="47">
        <v>14</v>
      </c>
      <c r="AN147" s="47">
        <v>33</v>
      </c>
      <c r="AO147" s="47">
        <v>283</v>
      </c>
      <c r="AP147" s="201" t="s">
        <v>199</v>
      </c>
      <c r="AQ147" s="46" t="s">
        <v>119</v>
      </c>
      <c r="AR147" s="47">
        <v>41</v>
      </c>
      <c r="AS147" s="47">
        <v>10201</v>
      </c>
      <c r="AT147" s="47">
        <v>3768</v>
      </c>
      <c r="AU147" s="47">
        <v>371</v>
      </c>
      <c r="AV147" s="47">
        <v>24</v>
      </c>
      <c r="AW147" s="47">
        <v>722</v>
      </c>
      <c r="AX147" s="47">
        <v>1554</v>
      </c>
      <c r="AY147" s="47">
        <v>872</v>
      </c>
      <c r="AZ147" s="47">
        <v>841</v>
      </c>
      <c r="BA147" s="201" t="s">
        <v>199</v>
      </c>
      <c r="BB147" s="46" t="s">
        <v>119</v>
      </c>
      <c r="BC147" s="47">
        <v>5045</v>
      </c>
      <c r="BD147" s="47">
        <v>2484</v>
      </c>
      <c r="BE147" s="47">
        <v>4529</v>
      </c>
      <c r="BF147" s="47">
        <v>2234</v>
      </c>
      <c r="BG147" s="47">
        <v>2474</v>
      </c>
      <c r="BH147" s="47">
        <v>1240</v>
      </c>
      <c r="BI147" s="47">
        <v>5035</v>
      </c>
      <c r="BJ147" s="47">
        <v>2484</v>
      </c>
      <c r="BK147" s="47">
        <v>4520</v>
      </c>
      <c r="BL147" s="47">
        <v>2230</v>
      </c>
      <c r="BM147" s="47">
        <v>2438</v>
      </c>
      <c r="BN147" s="47">
        <v>1220</v>
      </c>
      <c r="BO147" s="201" t="s">
        <v>199</v>
      </c>
      <c r="BP147" s="46" t="s">
        <v>119</v>
      </c>
      <c r="BQ147" s="49">
        <v>75</v>
      </c>
      <c r="BR147" s="49">
        <v>261</v>
      </c>
      <c r="BS147" s="49">
        <v>259</v>
      </c>
      <c r="BT147" s="49">
        <v>565</v>
      </c>
      <c r="BU147" s="49">
        <v>0</v>
      </c>
      <c r="BV147" s="50">
        <v>1160</v>
      </c>
      <c r="BW147" s="49">
        <v>330</v>
      </c>
      <c r="BX147" s="49">
        <v>118</v>
      </c>
      <c r="BY147" s="50">
        <v>6</v>
      </c>
      <c r="BZ147" s="49">
        <v>3</v>
      </c>
      <c r="CA147" s="201" t="s">
        <v>199</v>
      </c>
      <c r="CB147" s="46" t="s">
        <v>119</v>
      </c>
      <c r="CC147" s="47">
        <v>46830</v>
      </c>
      <c r="CD147" s="47">
        <v>24995</v>
      </c>
      <c r="CE147" s="47">
        <v>11037</v>
      </c>
      <c r="CF147" s="47">
        <v>15671</v>
      </c>
      <c r="CG147" s="47">
        <v>24795</v>
      </c>
      <c r="CH147" s="47">
        <v>15201</v>
      </c>
      <c r="CI147" s="47">
        <v>637</v>
      </c>
      <c r="CJ147" s="47">
        <v>12403</v>
      </c>
      <c r="CK147" s="47">
        <v>607</v>
      </c>
      <c r="CL147" s="47">
        <v>1611</v>
      </c>
      <c r="CM147" s="47">
        <v>1841</v>
      </c>
      <c r="CN147" s="47">
        <v>128</v>
      </c>
      <c r="CO147" s="47">
        <v>4622</v>
      </c>
      <c r="CP147" s="135"/>
      <c r="CQ147" s="138" t="s">
        <v>199</v>
      </c>
      <c r="CR147" s="138" t="s">
        <v>4299</v>
      </c>
      <c r="CS147" s="139">
        <v>33351</v>
      </c>
      <c r="CT147" s="141">
        <v>152176</v>
      </c>
    </row>
    <row r="148" spans="1:98">
      <c r="A148" s="201"/>
      <c r="B148" s="46" t="s">
        <v>120</v>
      </c>
      <c r="C148" s="47">
        <v>908</v>
      </c>
      <c r="D148" s="47">
        <v>371</v>
      </c>
      <c r="E148" s="47">
        <v>720</v>
      </c>
      <c r="F148" s="47">
        <v>354</v>
      </c>
      <c r="G148" s="47">
        <v>716</v>
      </c>
      <c r="H148" s="47">
        <v>370</v>
      </c>
      <c r="I148" s="47">
        <v>602</v>
      </c>
      <c r="J148" s="47">
        <v>288</v>
      </c>
      <c r="K148" s="47">
        <v>620</v>
      </c>
      <c r="L148" s="47">
        <v>286</v>
      </c>
      <c r="M148" s="48">
        <v>3566</v>
      </c>
      <c r="N148" s="48">
        <v>1669</v>
      </c>
      <c r="O148" s="201"/>
      <c r="P148" s="46" t="s">
        <v>120</v>
      </c>
      <c r="Q148" s="47">
        <v>220</v>
      </c>
      <c r="R148" s="47">
        <v>77</v>
      </c>
      <c r="S148" s="47">
        <v>129</v>
      </c>
      <c r="T148" s="47">
        <v>52</v>
      </c>
      <c r="U148" s="47">
        <v>243</v>
      </c>
      <c r="V148" s="47">
        <v>114</v>
      </c>
      <c r="W148" s="47">
        <v>169</v>
      </c>
      <c r="X148" s="47">
        <v>81</v>
      </c>
      <c r="Y148" s="47">
        <v>169</v>
      </c>
      <c r="Z148" s="47">
        <v>72</v>
      </c>
      <c r="AA148" s="48">
        <v>930</v>
      </c>
      <c r="AB148" s="48">
        <v>396</v>
      </c>
      <c r="AC148" s="201"/>
      <c r="AD148" s="46" t="s">
        <v>120</v>
      </c>
      <c r="AE148" s="47">
        <v>21</v>
      </c>
      <c r="AF148" s="47">
        <v>18</v>
      </c>
      <c r="AG148" s="47">
        <v>19</v>
      </c>
      <c r="AH148" s="47">
        <v>18</v>
      </c>
      <c r="AI148" s="47">
        <v>19</v>
      </c>
      <c r="AJ148" s="48">
        <v>95</v>
      </c>
      <c r="AK148" s="47">
        <v>73</v>
      </c>
      <c r="AL148" s="47">
        <v>33</v>
      </c>
      <c r="AM148" s="47">
        <v>0</v>
      </c>
      <c r="AN148" s="47">
        <v>0</v>
      </c>
      <c r="AO148" s="47">
        <v>14</v>
      </c>
      <c r="AP148" s="201"/>
      <c r="AQ148" s="46" t="s">
        <v>120</v>
      </c>
      <c r="AR148" s="47">
        <v>0</v>
      </c>
      <c r="AS148" s="47">
        <v>961</v>
      </c>
      <c r="AT148" s="47">
        <v>75</v>
      </c>
      <c r="AU148" s="47">
        <v>0</v>
      </c>
      <c r="AV148" s="47">
        <v>0</v>
      </c>
      <c r="AW148" s="47">
        <v>43</v>
      </c>
      <c r="AX148" s="47">
        <v>81</v>
      </c>
      <c r="AY148" s="47">
        <v>53</v>
      </c>
      <c r="AZ148" s="47">
        <v>52</v>
      </c>
      <c r="BA148" s="201"/>
      <c r="BB148" s="46" t="s">
        <v>120</v>
      </c>
      <c r="BC148" s="47">
        <v>543</v>
      </c>
      <c r="BD148" s="47">
        <v>269</v>
      </c>
      <c r="BE148" s="47">
        <v>500</v>
      </c>
      <c r="BF148" s="47">
        <v>253</v>
      </c>
      <c r="BG148" s="47">
        <v>264</v>
      </c>
      <c r="BH148" s="47">
        <v>135</v>
      </c>
      <c r="BI148" s="47">
        <v>536</v>
      </c>
      <c r="BJ148" s="47">
        <v>266</v>
      </c>
      <c r="BK148" s="47">
        <v>494</v>
      </c>
      <c r="BL148" s="47">
        <v>250</v>
      </c>
      <c r="BM148" s="47">
        <v>254</v>
      </c>
      <c r="BN148" s="47">
        <v>129</v>
      </c>
      <c r="BO148" s="201"/>
      <c r="BP148" s="46" t="s">
        <v>120</v>
      </c>
      <c r="BQ148" s="49">
        <v>23</v>
      </c>
      <c r="BR148" s="49">
        <v>29</v>
      </c>
      <c r="BS148" s="49">
        <v>15</v>
      </c>
      <c r="BT148" s="49">
        <v>13</v>
      </c>
      <c r="BU148" s="49">
        <v>0</v>
      </c>
      <c r="BV148" s="50">
        <v>80</v>
      </c>
      <c r="BW148" s="49">
        <v>51</v>
      </c>
      <c r="BX148" s="49">
        <v>30</v>
      </c>
      <c r="BY148" s="50">
        <v>3</v>
      </c>
      <c r="BZ148" s="49">
        <v>3</v>
      </c>
      <c r="CA148" s="201"/>
      <c r="CB148" s="46" t="s">
        <v>120</v>
      </c>
      <c r="CC148" s="47">
        <v>3435</v>
      </c>
      <c r="CD148" s="47">
        <v>2219</v>
      </c>
      <c r="CE148" s="47">
        <v>981</v>
      </c>
      <c r="CF148" s="47">
        <v>1705</v>
      </c>
      <c r="CG148" s="47">
        <v>1878</v>
      </c>
      <c r="CH148" s="47">
        <v>724</v>
      </c>
      <c r="CI148" s="47">
        <v>426</v>
      </c>
      <c r="CJ148" s="47">
        <v>1107</v>
      </c>
      <c r="CK148" s="47">
        <v>59</v>
      </c>
      <c r="CL148" s="47">
        <v>141</v>
      </c>
      <c r="CM148" s="47">
        <v>76</v>
      </c>
      <c r="CN148" s="47">
        <v>13</v>
      </c>
      <c r="CO148" s="47">
        <v>1069</v>
      </c>
      <c r="CP148" s="135"/>
      <c r="CQ148" s="138" t="s">
        <v>199</v>
      </c>
      <c r="CR148" s="138" t="s">
        <v>4300</v>
      </c>
      <c r="CS148" s="139">
        <v>2147</v>
      </c>
      <c r="CT148" s="141">
        <v>12534</v>
      </c>
    </row>
    <row r="149" spans="1:98">
      <c r="A149" s="201"/>
      <c r="B149" s="34" t="s">
        <v>102</v>
      </c>
      <c r="C149" s="35">
        <v>13046</v>
      </c>
      <c r="D149" s="63">
        <v>6030</v>
      </c>
      <c r="E149" s="63">
        <v>9925</v>
      </c>
      <c r="F149" s="63">
        <v>4814</v>
      </c>
      <c r="G149" s="63">
        <v>9514</v>
      </c>
      <c r="H149" s="63">
        <v>4643</v>
      </c>
      <c r="I149" s="63">
        <v>6947</v>
      </c>
      <c r="J149" s="63">
        <v>3309</v>
      </c>
      <c r="K149" s="63">
        <v>6253</v>
      </c>
      <c r="L149" s="63">
        <v>3011</v>
      </c>
      <c r="M149" s="63">
        <v>45685</v>
      </c>
      <c r="N149" s="63">
        <v>21807</v>
      </c>
      <c r="O149" s="201"/>
      <c r="P149" s="64" t="s">
        <v>102</v>
      </c>
      <c r="Q149" s="63">
        <v>3663</v>
      </c>
      <c r="R149" s="63">
        <v>1578</v>
      </c>
      <c r="S149" s="63">
        <v>2563</v>
      </c>
      <c r="T149" s="63">
        <v>1218</v>
      </c>
      <c r="U149" s="63">
        <v>2803</v>
      </c>
      <c r="V149" s="63">
        <v>1258</v>
      </c>
      <c r="W149" s="63">
        <v>1738</v>
      </c>
      <c r="X149" s="63">
        <v>809</v>
      </c>
      <c r="Y149" s="63">
        <v>1450</v>
      </c>
      <c r="Z149" s="63">
        <v>675</v>
      </c>
      <c r="AA149" s="63">
        <v>12217</v>
      </c>
      <c r="AB149" s="63">
        <v>5538</v>
      </c>
      <c r="AC149" s="201"/>
      <c r="AD149" s="64" t="s">
        <v>102</v>
      </c>
      <c r="AE149" s="63">
        <v>334</v>
      </c>
      <c r="AF149" s="63">
        <v>317</v>
      </c>
      <c r="AG149" s="63">
        <v>327</v>
      </c>
      <c r="AH149" s="63">
        <v>283</v>
      </c>
      <c r="AI149" s="63">
        <v>280</v>
      </c>
      <c r="AJ149" s="63">
        <v>1541</v>
      </c>
      <c r="AK149" s="63">
        <v>1281</v>
      </c>
      <c r="AL149" s="63">
        <v>295</v>
      </c>
      <c r="AM149" s="63">
        <v>14</v>
      </c>
      <c r="AN149" s="63">
        <v>33</v>
      </c>
      <c r="AO149" s="63">
        <v>297</v>
      </c>
      <c r="AP149" s="201"/>
      <c r="AQ149" s="64" t="s">
        <v>102</v>
      </c>
      <c r="AR149" s="63">
        <v>41</v>
      </c>
      <c r="AS149" s="63">
        <v>11162</v>
      </c>
      <c r="AT149" s="63">
        <v>3843</v>
      </c>
      <c r="AU149" s="63">
        <v>371</v>
      </c>
      <c r="AV149" s="63">
        <v>24</v>
      </c>
      <c r="AW149" s="63">
        <v>765</v>
      </c>
      <c r="AX149" s="63">
        <v>1635</v>
      </c>
      <c r="AY149" s="63">
        <v>925</v>
      </c>
      <c r="AZ149" s="63">
        <v>893</v>
      </c>
      <c r="BA149" s="201"/>
      <c r="BB149" s="51" t="s">
        <v>102</v>
      </c>
      <c r="BC149" s="63">
        <v>5588</v>
      </c>
      <c r="BD149" s="63">
        <v>2753</v>
      </c>
      <c r="BE149" s="63">
        <v>5029</v>
      </c>
      <c r="BF149" s="63">
        <v>2487</v>
      </c>
      <c r="BG149" s="63">
        <v>2738</v>
      </c>
      <c r="BH149" s="63">
        <v>1375</v>
      </c>
      <c r="BI149" s="63">
        <v>5571</v>
      </c>
      <c r="BJ149" s="63">
        <v>2750</v>
      </c>
      <c r="BK149" s="63">
        <v>5014</v>
      </c>
      <c r="BL149" s="63">
        <v>2480</v>
      </c>
      <c r="BM149" s="63">
        <v>2692</v>
      </c>
      <c r="BN149" s="63">
        <v>1349</v>
      </c>
      <c r="BO149" s="201"/>
      <c r="BP149" s="64" t="s">
        <v>102</v>
      </c>
      <c r="BQ149" s="63">
        <v>98</v>
      </c>
      <c r="BR149" s="63">
        <v>290</v>
      </c>
      <c r="BS149" s="63">
        <v>274</v>
      </c>
      <c r="BT149" s="63">
        <v>578</v>
      </c>
      <c r="BU149" s="63">
        <v>0</v>
      </c>
      <c r="BV149" s="63">
        <v>1240</v>
      </c>
      <c r="BW149" s="63">
        <v>381</v>
      </c>
      <c r="BX149" s="63">
        <v>148</v>
      </c>
      <c r="BY149" s="63">
        <v>9</v>
      </c>
      <c r="BZ149" s="63">
        <v>6</v>
      </c>
      <c r="CA149" s="201"/>
      <c r="CB149" s="64" t="s">
        <v>102</v>
      </c>
      <c r="CC149" s="63">
        <v>50265</v>
      </c>
      <c r="CD149" s="63">
        <v>27214</v>
      </c>
      <c r="CE149" s="63">
        <v>12018</v>
      </c>
      <c r="CF149" s="63">
        <v>17376</v>
      </c>
      <c r="CG149" s="63">
        <v>26673</v>
      </c>
      <c r="CH149" s="63">
        <v>15925</v>
      </c>
      <c r="CI149" s="63">
        <v>1063</v>
      </c>
      <c r="CJ149" s="63">
        <v>13510</v>
      </c>
      <c r="CK149" s="63">
        <v>666</v>
      </c>
      <c r="CL149" s="63">
        <v>1752</v>
      </c>
      <c r="CM149" s="63">
        <v>1917</v>
      </c>
      <c r="CN149" s="63">
        <v>141</v>
      </c>
      <c r="CO149" s="63">
        <v>5691</v>
      </c>
      <c r="CP149" s="135"/>
      <c r="CQ149" s="138" t="s">
        <v>199</v>
      </c>
      <c r="CR149" s="138" t="s">
        <v>4301</v>
      </c>
      <c r="CS149" s="139">
        <v>35498</v>
      </c>
      <c r="CT149" s="141">
        <v>164710</v>
      </c>
    </row>
    <row r="150" spans="1:98">
      <c r="A150" s="201" t="s">
        <v>200</v>
      </c>
      <c r="B150" s="46" t="s">
        <v>119</v>
      </c>
      <c r="C150" s="47">
        <v>11426</v>
      </c>
      <c r="D150" s="47">
        <v>5352</v>
      </c>
      <c r="E150" s="47">
        <v>8394</v>
      </c>
      <c r="F150" s="47">
        <v>4024</v>
      </c>
      <c r="G150" s="47">
        <v>7545</v>
      </c>
      <c r="H150" s="47">
        <v>3645</v>
      </c>
      <c r="I150" s="47">
        <v>5805</v>
      </c>
      <c r="J150" s="47">
        <v>2713</v>
      </c>
      <c r="K150" s="47">
        <v>5169</v>
      </c>
      <c r="L150" s="47">
        <v>2329</v>
      </c>
      <c r="M150" s="48">
        <v>38339</v>
      </c>
      <c r="N150" s="48">
        <v>18063</v>
      </c>
      <c r="O150" s="201" t="s">
        <v>200</v>
      </c>
      <c r="P150" s="46" t="s">
        <v>119</v>
      </c>
      <c r="Q150" s="47">
        <v>3452</v>
      </c>
      <c r="R150" s="47">
        <v>1495</v>
      </c>
      <c r="S150" s="47">
        <v>2091</v>
      </c>
      <c r="T150" s="47">
        <v>998</v>
      </c>
      <c r="U150" s="47">
        <v>2256</v>
      </c>
      <c r="V150" s="47">
        <v>1098</v>
      </c>
      <c r="W150" s="47">
        <v>1160</v>
      </c>
      <c r="X150" s="47">
        <v>502</v>
      </c>
      <c r="Y150" s="47">
        <v>1045</v>
      </c>
      <c r="Z150" s="47">
        <v>466</v>
      </c>
      <c r="AA150" s="48">
        <v>10004</v>
      </c>
      <c r="AB150" s="48">
        <v>4559</v>
      </c>
      <c r="AC150" s="201" t="s">
        <v>200</v>
      </c>
      <c r="AD150" s="46" t="s">
        <v>119</v>
      </c>
      <c r="AE150" s="47">
        <v>305</v>
      </c>
      <c r="AF150" s="47">
        <v>275</v>
      </c>
      <c r="AG150" s="47">
        <v>268</v>
      </c>
      <c r="AH150" s="47">
        <v>243</v>
      </c>
      <c r="AI150" s="47">
        <v>248</v>
      </c>
      <c r="AJ150" s="48">
        <v>1339</v>
      </c>
      <c r="AK150" s="47">
        <v>971</v>
      </c>
      <c r="AL150" s="47">
        <v>411</v>
      </c>
      <c r="AM150" s="47">
        <v>0</v>
      </c>
      <c r="AN150" s="47">
        <v>187</v>
      </c>
      <c r="AO150" s="47">
        <v>224</v>
      </c>
      <c r="AP150" s="201" t="s">
        <v>200</v>
      </c>
      <c r="AQ150" s="46" t="s">
        <v>119</v>
      </c>
      <c r="AR150" s="47">
        <v>78</v>
      </c>
      <c r="AS150" s="47">
        <v>9721</v>
      </c>
      <c r="AT150" s="47">
        <v>2438</v>
      </c>
      <c r="AU150" s="47">
        <v>494</v>
      </c>
      <c r="AV150" s="47">
        <v>30</v>
      </c>
      <c r="AW150" s="47">
        <v>636</v>
      </c>
      <c r="AX150" s="47">
        <v>1239</v>
      </c>
      <c r="AY150" s="47">
        <v>635</v>
      </c>
      <c r="AZ150" s="47">
        <v>655</v>
      </c>
      <c r="BA150" s="201" t="s">
        <v>200</v>
      </c>
      <c r="BB150" s="46" t="s">
        <v>119</v>
      </c>
      <c r="BC150" s="47">
        <v>4716</v>
      </c>
      <c r="BD150" s="47">
        <v>2234</v>
      </c>
      <c r="BE150" s="47">
        <v>4339</v>
      </c>
      <c r="BF150" s="47">
        <v>2049</v>
      </c>
      <c r="BG150" s="47">
        <v>2648</v>
      </c>
      <c r="BH150" s="47">
        <v>1296</v>
      </c>
      <c r="BI150" s="47">
        <v>4714</v>
      </c>
      <c r="BJ150" s="47">
        <v>2233</v>
      </c>
      <c r="BK150" s="47">
        <v>4337</v>
      </c>
      <c r="BL150" s="47">
        <v>2048</v>
      </c>
      <c r="BM150" s="47">
        <v>2647</v>
      </c>
      <c r="BN150" s="47">
        <v>1295</v>
      </c>
      <c r="BO150" s="201" t="s">
        <v>200</v>
      </c>
      <c r="BP150" s="46" t="s">
        <v>119</v>
      </c>
      <c r="BQ150" s="49">
        <v>80</v>
      </c>
      <c r="BR150" s="49">
        <v>271</v>
      </c>
      <c r="BS150" s="49">
        <v>424</v>
      </c>
      <c r="BT150" s="49">
        <v>368</v>
      </c>
      <c r="BU150" s="49">
        <v>0</v>
      </c>
      <c r="BV150" s="50">
        <v>1143</v>
      </c>
      <c r="BW150" s="49">
        <v>354</v>
      </c>
      <c r="BX150" s="49">
        <v>163</v>
      </c>
      <c r="BY150" s="50">
        <v>2</v>
      </c>
      <c r="BZ150" s="49">
        <v>2</v>
      </c>
      <c r="CA150" s="201" t="s">
        <v>200</v>
      </c>
      <c r="CB150" s="46" t="s">
        <v>119</v>
      </c>
      <c r="CC150" s="47">
        <v>34234</v>
      </c>
      <c r="CD150" s="47">
        <v>21331</v>
      </c>
      <c r="CE150" s="47">
        <v>6354</v>
      </c>
      <c r="CF150" s="47">
        <v>9279</v>
      </c>
      <c r="CG150" s="47">
        <v>15931</v>
      </c>
      <c r="CH150" s="47">
        <v>6890</v>
      </c>
      <c r="CI150" s="47">
        <v>286</v>
      </c>
      <c r="CJ150" s="47">
        <v>5472</v>
      </c>
      <c r="CK150" s="47">
        <v>195</v>
      </c>
      <c r="CL150" s="47">
        <v>1859</v>
      </c>
      <c r="CM150" s="47">
        <v>1026</v>
      </c>
      <c r="CN150" s="47">
        <v>248</v>
      </c>
      <c r="CO150" s="47">
        <v>12212</v>
      </c>
      <c r="CP150" s="135"/>
      <c r="CQ150" s="138" t="s">
        <v>200</v>
      </c>
      <c r="CR150" s="138" t="s">
        <v>4302</v>
      </c>
      <c r="CS150" s="139">
        <v>28960</v>
      </c>
      <c r="CT150" s="141">
        <v>99972</v>
      </c>
    </row>
    <row r="151" spans="1:98">
      <c r="A151" s="201"/>
      <c r="B151" s="46" t="s">
        <v>120</v>
      </c>
      <c r="C151" s="47">
        <v>782</v>
      </c>
      <c r="D151" s="47">
        <v>388</v>
      </c>
      <c r="E151" s="47">
        <v>685</v>
      </c>
      <c r="F151" s="47">
        <v>343</v>
      </c>
      <c r="G151" s="47">
        <v>767</v>
      </c>
      <c r="H151" s="47">
        <v>337</v>
      </c>
      <c r="I151" s="47">
        <v>609</v>
      </c>
      <c r="J151" s="47">
        <v>292</v>
      </c>
      <c r="K151" s="47">
        <v>748</v>
      </c>
      <c r="L151" s="47">
        <v>357</v>
      </c>
      <c r="M151" s="48">
        <v>3591</v>
      </c>
      <c r="N151" s="48">
        <v>1717</v>
      </c>
      <c r="O151" s="201"/>
      <c r="P151" s="46" t="s">
        <v>120</v>
      </c>
      <c r="Q151" s="47">
        <v>146</v>
      </c>
      <c r="R151" s="47">
        <v>74</v>
      </c>
      <c r="S151" s="47">
        <v>109</v>
      </c>
      <c r="T151" s="47">
        <v>42</v>
      </c>
      <c r="U151" s="47">
        <v>131</v>
      </c>
      <c r="V151" s="47">
        <v>72</v>
      </c>
      <c r="W151" s="47">
        <v>94</v>
      </c>
      <c r="X151" s="47">
        <v>45</v>
      </c>
      <c r="Y151" s="47">
        <v>133</v>
      </c>
      <c r="Z151" s="47">
        <v>70</v>
      </c>
      <c r="AA151" s="48">
        <v>613</v>
      </c>
      <c r="AB151" s="48">
        <v>303</v>
      </c>
      <c r="AC151" s="201"/>
      <c r="AD151" s="46" t="s">
        <v>120</v>
      </c>
      <c r="AE151" s="47">
        <v>20</v>
      </c>
      <c r="AF151" s="47">
        <v>18</v>
      </c>
      <c r="AG151" s="47">
        <v>22</v>
      </c>
      <c r="AH151" s="47">
        <v>17</v>
      </c>
      <c r="AI151" s="47">
        <v>22</v>
      </c>
      <c r="AJ151" s="48">
        <v>99</v>
      </c>
      <c r="AK151" s="47">
        <v>78</v>
      </c>
      <c r="AL151" s="47">
        <v>37</v>
      </c>
      <c r="AM151" s="47">
        <v>0</v>
      </c>
      <c r="AN151" s="47">
        <v>10</v>
      </c>
      <c r="AO151" s="47">
        <v>15</v>
      </c>
      <c r="AP151" s="201"/>
      <c r="AQ151" s="46" t="s">
        <v>120</v>
      </c>
      <c r="AR151" s="47">
        <v>1</v>
      </c>
      <c r="AS151" s="47">
        <v>1136</v>
      </c>
      <c r="AT151" s="47">
        <v>119</v>
      </c>
      <c r="AU151" s="47">
        <v>39</v>
      </c>
      <c r="AV151" s="47">
        <v>0</v>
      </c>
      <c r="AW151" s="47">
        <v>79</v>
      </c>
      <c r="AX151" s="47">
        <v>109</v>
      </c>
      <c r="AY151" s="47">
        <v>81</v>
      </c>
      <c r="AZ151" s="47">
        <v>82</v>
      </c>
      <c r="BA151" s="201"/>
      <c r="BB151" s="46" t="s">
        <v>120</v>
      </c>
      <c r="BC151" s="47">
        <v>737</v>
      </c>
      <c r="BD151" s="47">
        <v>373</v>
      </c>
      <c r="BE151" s="47">
        <v>705</v>
      </c>
      <c r="BF151" s="47">
        <v>350</v>
      </c>
      <c r="BG151" s="47">
        <v>512</v>
      </c>
      <c r="BH151" s="47">
        <v>244</v>
      </c>
      <c r="BI151" s="47">
        <v>730</v>
      </c>
      <c r="BJ151" s="47">
        <v>372</v>
      </c>
      <c r="BK151" s="47">
        <v>698</v>
      </c>
      <c r="BL151" s="47">
        <v>349</v>
      </c>
      <c r="BM151" s="47">
        <v>376</v>
      </c>
      <c r="BN151" s="47">
        <v>187</v>
      </c>
      <c r="BO151" s="201"/>
      <c r="BP151" s="46" t="s">
        <v>120</v>
      </c>
      <c r="BQ151" s="49">
        <v>29</v>
      </c>
      <c r="BR151" s="49">
        <v>53</v>
      </c>
      <c r="BS151" s="49">
        <v>11</v>
      </c>
      <c r="BT151" s="49">
        <v>6</v>
      </c>
      <c r="BU151" s="49">
        <v>0</v>
      </c>
      <c r="BV151" s="50">
        <v>99</v>
      </c>
      <c r="BW151" s="49">
        <v>81</v>
      </c>
      <c r="BX151" s="49">
        <v>55</v>
      </c>
      <c r="BY151" s="50">
        <v>6</v>
      </c>
      <c r="BZ151" s="49">
        <v>3</v>
      </c>
      <c r="CA151" s="201"/>
      <c r="CB151" s="46" t="s">
        <v>120</v>
      </c>
      <c r="CC151" s="47">
        <v>3385</v>
      </c>
      <c r="CD151" s="47">
        <v>2353</v>
      </c>
      <c r="CE151" s="47">
        <v>328</v>
      </c>
      <c r="CF151" s="47">
        <v>1179</v>
      </c>
      <c r="CG151" s="47">
        <v>1805</v>
      </c>
      <c r="CH151" s="47">
        <v>763</v>
      </c>
      <c r="CI151" s="47">
        <v>23</v>
      </c>
      <c r="CJ151" s="47">
        <v>562</v>
      </c>
      <c r="CK151" s="47">
        <v>16</v>
      </c>
      <c r="CL151" s="47">
        <v>123</v>
      </c>
      <c r="CM151" s="47">
        <v>114</v>
      </c>
      <c r="CN151" s="47">
        <v>8</v>
      </c>
      <c r="CO151" s="47">
        <v>554</v>
      </c>
      <c r="CP151" s="135"/>
      <c r="CQ151" s="138" t="s">
        <v>200</v>
      </c>
      <c r="CR151" s="138" t="s">
        <v>4303</v>
      </c>
      <c r="CS151" s="139">
        <v>2786</v>
      </c>
      <c r="CT151" s="141">
        <v>10414</v>
      </c>
    </row>
    <row r="152" spans="1:98">
      <c r="A152" s="201"/>
      <c r="B152" s="34" t="s">
        <v>102</v>
      </c>
      <c r="C152" s="35">
        <v>12208</v>
      </c>
      <c r="D152" s="63">
        <v>5740</v>
      </c>
      <c r="E152" s="63">
        <v>9079</v>
      </c>
      <c r="F152" s="63">
        <v>4367</v>
      </c>
      <c r="G152" s="63">
        <v>8312</v>
      </c>
      <c r="H152" s="63">
        <v>3982</v>
      </c>
      <c r="I152" s="63">
        <v>6414</v>
      </c>
      <c r="J152" s="63">
        <v>3005</v>
      </c>
      <c r="K152" s="63">
        <v>5917</v>
      </c>
      <c r="L152" s="63">
        <v>2686</v>
      </c>
      <c r="M152" s="63">
        <v>41930</v>
      </c>
      <c r="N152" s="63">
        <v>19780</v>
      </c>
      <c r="O152" s="201"/>
      <c r="P152" s="64" t="s">
        <v>102</v>
      </c>
      <c r="Q152" s="63">
        <v>3598</v>
      </c>
      <c r="R152" s="63">
        <v>1569</v>
      </c>
      <c r="S152" s="63">
        <v>2200</v>
      </c>
      <c r="T152" s="63">
        <v>1040</v>
      </c>
      <c r="U152" s="63">
        <v>2387</v>
      </c>
      <c r="V152" s="63">
        <v>1170</v>
      </c>
      <c r="W152" s="63">
        <v>1254</v>
      </c>
      <c r="X152" s="63">
        <v>547</v>
      </c>
      <c r="Y152" s="63">
        <v>1178</v>
      </c>
      <c r="Z152" s="63">
        <v>536</v>
      </c>
      <c r="AA152" s="63">
        <v>10617</v>
      </c>
      <c r="AB152" s="63">
        <v>4862</v>
      </c>
      <c r="AC152" s="201"/>
      <c r="AD152" s="64" t="s">
        <v>102</v>
      </c>
      <c r="AE152" s="63">
        <v>325</v>
      </c>
      <c r="AF152" s="63">
        <v>293</v>
      </c>
      <c r="AG152" s="63">
        <v>290</v>
      </c>
      <c r="AH152" s="63">
        <v>260</v>
      </c>
      <c r="AI152" s="63">
        <v>270</v>
      </c>
      <c r="AJ152" s="63">
        <v>1438</v>
      </c>
      <c r="AK152" s="63">
        <v>1049</v>
      </c>
      <c r="AL152" s="63">
        <v>448</v>
      </c>
      <c r="AM152" s="63">
        <v>0</v>
      </c>
      <c r="AN152" s="63">
        <v>197</v>
      </c>
      <c r="AO152" s="63">
        <v>239</v>
      </c>
      <c r="AP152" s="201"/>
      <c r="AQ152" s="64" t="s">
        <v>102</v>
      </c>
      <c r="AR152" s="63">
        <v>79</v>
      </c>
      <c r="AS152" s="63">
        <v>10857</v>
      </c>
      <c r="AT152" s="63">
        <v>2557</v>
      </c>
      <c r="AU152" s="63">
        <v>533</v>
      </c>
      <c r="AV152" s="63">
        <v>30</v>
      </c>
      <c r="AW152" s="63">
        <v>715</v>
      </c>
      <c r="AX152" s="63">
        <v>1348</v>
      </c>
      <c r="AY152" s="63">
        <v>716</v>
      </c>
      <c r="AZ152" s="63">
        <v>737</v>
      </c>
      <c r="BA152" s="201"/>
      <c r="BB152" s="51" t="s">
        <v>102</v>
      </c>
      <c r="BC152" s="63">
        <v>5453</v>
      </c>
      <c r="BD152" s="63">
        <v>2607</v>
      </c>
      <c r="BE152" s="63">
        <v>5044</v>
      </c>
      <c r="BF152" s="63">
        <v>2399</v>
      </c>
      <c r="BG152" s="63">
        <v>3160</v>
      </c>
      <c r="BH152" s="63">
        <v>1540</v>
      </c>
      <c r="BI152" s="63">
        <v>5444</v>
      </c>
      <c r="BJ152" s="63">
        <v>2605</v>
      </c>
      <c r="BK152" s="63">
        <v>5035</v>
      </c>
      <c r="BL152" s="63">
        <v>2397</v>
      </c>
      <c r="BM152" s="63">
        <v>3023</v>
      </c>
      <c r="BN152" s="63">
        <v>1482</v>
      </c>
      <c r="BO152" s="201"/>
      <c r="BP152" s="64" t="s">
        <v>102</v>
      </c>
      <c r="BQ152" s="63">
        <v>109</v>
      </c>
      <c r="BR152" s="63">
        <v>324</v>
      </c>
      <c r="BS152" s="63">
        <v>435</v>
      </c>
      <c r="BT152" s="63">
        <v>374</v>
      </c>
      <c r="BU152" s="63">
        <v>0</v>
      </c>
      <c r="BV152" s="63">
        <v>1242</v>
      </c>
      <c r="BW152" s="63">
        <v>435</v>
      </c>
      <c r="BX152" s="63">
        <v>218</v>
      </c>
      <c r="BY152" s="63">
        <v>8</v>
      </c>
      <c r="BZ152" s="63">
        <v>5</v>
      </c>
      <c r="CA152" s="201"/>
      <c r="CB152" s="64" t="s">
        <v>102</v>
      </c>
      <c r="CC152" s="63">
        <v>37619</v>
      </c>
      <c r="CD152" s="63">
        <v>23684</v>
      </c>
      <c r="CE152" s="63">
        <v>6682</v>
      </c>
      <c r="CF152" s="63">
        <v>10458</v>
      </c>
      <c r="CG152" s="63">
        <v>17736</v>
      </c>
      <c r="CH152" s="63">
        <v>7653</v>
      </c>
      <c r="CI152" s="63">
        <v>309</v>
      </c>
      <c r="CJ152" s="63">
        <v>6034</v>
      </c>
      <c r="CK152" s="63">
        <v>211</v>
      </c>
      <c r="CL152" s="63">
        <v>1982</v>
      </c>
      <c r="CM152" s="63">
        <v>1140</v>
      </c>
      <c r="CN152" s="63">
        <v>256</v>
      </c>
      <c r="CO152" s="63">
        <v>12766</v>
      </c>
      <c r="CP152" s="135"/>
      <c r="CQ152" s="138" t="s">
        <v>200</v>
      </c>
      <c r="CR152" s="138" t="s">
        <v>4304</v>
      </c>
      <c r="CS152" s="139">
        <v>31746</v>
      </c>
      <c r="CT152" s="141">
        <v>110386</v>
      </c>
    </row>
    <row r="153" spans="1:98">
      <c r="A153" s="201" t="s">
        <v>201</v>
      </c>
      <c r="B153" s="46" t="s">
        <v>119</v>
      </c>
      <c r="C153" s="47">
        <v>0</v>
      </c>
      <c r="D153" s="47">
        <v>0</v>
      </c>
      <c r="E153" s="47">
        <v>0</v>
      </c>
      <c r="F153" s="47">
        <v>0</v>
      </c>
      <c r="G153" s="47">
        <v>0</v>
      </c>
      <c r="H153" s="47">
        <v>0</v>
      </c>
      <c r="I153" s="47">
        <v>0</v>
      </c>
      <c r="J153" s="47">
        <v>0</v>
      </c>
      <c r="K153" s="47">
        <v>0</v>
      </c>
      <c r="L153" s="47">
        <v>0</v>
      </c>
      <c r="M153" s="48">
        <v>0</v>
      </c>
      <c r="N153" s="48">
        <v>0</v>
      </c>
      <c r="O153" s="201" t="s">
        <v>201</v>
      </c>
      <c r="P153" s="46" t="s">
        <v>119</v>
      </c>
      <c r="Q153" s="47">
        <v>0</v>
      </c>
      <c r="R153" s="47">
        <v>0</v>
      </c>
      <c r="S153" s="47">
        <v>0</v>
      </c>
      <c r="T153" s="47">
        <v>0</v>
      </c>
      <c r="U153" s="47">
        <v>0</v>
      </c>
      <c r="V153" s="47">
        <v>0</v>
      </c>
      <c r="W153" s="47">
        <v>0</v>
      </c>
      <c r="X153" s="47">
        <v>0</v>
      </c>
      <c r="Y153" s="47">
        <v>0</v>
      </c>
      <c r="Z153" s="47">
        <v>0</v>
      </c>
      <c r="AA153" s="48">
        <v>0</v>
      </c>
      <c r="AB153" s="48">
        <v>0</v>
      </c>
      <c r="AC153" s="201" t="s">
        <v>201</v>
      </c>
      <c r="AD153" s="46" t="s">
        <v>119</v>
      </c>
      <c r="AE153" s="47">
        <v>0</v>
      </c>
      <c r="AF153" s="47">
        <v>0</v>
      </c>
      <c r="AG153" s="47">
        <v>0</v>
      </c>
      <c r="AH153" s="47">
        <v>0</v>
      </c>
      <c r="AI153" s="47">
        <v>0</v>
      </c>
      <c r="AJ153" s="48">
        <v>0</v>
      </c>
      <c r="AK153" s="47">
        <v>0</v>
      </c>
      <c r="AL153" s="47">
        <v>0</v>
      </c>
      <c r="AM153" s="47">
        <v>0</v>
      </c>
      <c r="AN153" s="47">
        <v>0</v>
      </c>
      <c r="AO153" s="47">
        <v>0</v>
      </c>
      <c r="AP153" s="201" t="s">
        <v>201</v>
      </c>
      <c r="AQ153" s="46" t="s">
        <v>119</v>
      </c>
      <c r="AR153" s="47">
        <v>0</v>
      </c>
      <c r="AS153" s="47">
        <v>0</v>
      </c>
      <c r="AT153" s="47">
        <v>0</v>
      </c>
      <c r="AU153" s="47">
        <v>0</v>
      </c>
      <c r="AV153" s="47">
        <v>0</v>
      </c>
      <c r="AW153" s="47">
        <v>0</v>
      </c>
      <c r="AX153" s="47">
        <v>0</v>
      </c>
      <c r="AY153" s="47">
        <v>0</v>
      </c>
      <c r="AZ153" s="47">
        <v>0</v>
      </c>
      <c r="BA153" s="201" t="s">
        <v>201</v>
      </c>
      <c r="BB153" s="46" t="s">
        <v>119</v>
      </c>
      <c r="BC153" s="47">
        <v>0</v>
      </c>
      <c r="BD153" s="47">
        <v>0</v>
      </c>
      <c r="BE153" s="47">
        <v>0</v>
      </c>
      <c r="BF153" s="47">
        <v>0</v>
      </c>
      <c r="BG153" s="47">
        <v>0</v>
      </c>
      <c r="BH153" s="47">
        <v>0</v>
      </c>
      <c r="BI153" s="47">
        <v>0</v>
      </c>
      <c r="BJ153" s="47">
        <v>0</v>
      </c>
      <c r="BK153" s="47">
        <v>0</v>
      </c>
      <c r="BL153" s="47">
        <v>0</v>
      </c>
      <c r="BM153" s="47">
        <v>0</v>
      </c>
      <c r="BN153" s="47">
        <v>0</v>
      </c>
      <c r="BO153" s="201" t="s">
        <v>201</v>
      </c>
      <c r="BP153" s="46" t="s">
        <v>119</v>
      </c>
      <c r="BQ153" s="49">
        <v>0</v>
      </c>
      <c r="BR153" s="49">
        <v>0</v>
      </c>
      <c r="BS153" s="49">
        <v>0</v>
      </c>
      <c r="BT153" s="49">
        <v>0</v>
      </c>
      <c r="BU153" s="49">
        <v>0</v>
      </c>
      <c r="BV153" s="50">
        <v>0</v>
      </c>
      <c r="BW153" s="49">
        <v>0</v>
      </c>
      <c r="BX153" s="49">
        <v>0</v>
      </c>
      <c r="BY153" s="50">
        <v>0</v>
      </c>
      <c r="BZ153" s="49">
        <v>0</v>
      </c>
      <c r="CA153" s="201" t="s">
        <v>201</v>
      </c>
      <c r="CB153" s="46" t="s">
        <v>119</v>
      </c>
      <c r="CC153" s="47">
        <v>0</v>
      </c>
      <c r="CD153" s="47">
        <v>0</v>
      </c>
      <c r="CE153" s="47">
        <v>0</v>
      </c>
      <c r="CF153" s="47">
        <v>0</v>
      </c>
      <c r="CG153" s="47">
        <v>0</v>
      </c>
      <c r="CH153" s="47">
        <v>0</v>
      </c>
      <c r="CI153" s="47">
        <v>0</v>
      </c>
      <c r="CJ153" s="47">
        <v>0</v>
      </c>
      <c r="CK153" s="47">
        <v>0</v>
      </c>
      <c r="CL153" s="47">
        <v>0</v>
      </c>
      <c r="CM153" s="47">
        <v>0</v>
      </c>
      <c r="CN153" s="47">
        <v>0</v>
      </c>
      <c r="CO153" s="47">
        <v>0</v>
      </c>
      <c r="CP153" s="135"/>
      <c r="CQ153" s="138" t="s">
        <v>201</v>
      </c>
      <c r="CR153" s="138" t="s">
        <v>4305</v>
      </c>
      <c r="CS153" s="139">
        <v>0</v>
      </c>
      <c r="CT153" s="141">
        <v>0</v>
      </c>
    </row>
    <row r="154" spans="1:98">
      <c r="A154" s="201"/>
      <c r="B154" s="46" t="s">
        <v>120</v>
      </c>
      <c r="C154" s="47">
        <v>853</v>
      </c>
      <c r="D154" s="47">
        <v>406</v>
      </c>
      <c r="E154" s="47">
        <v>784</v>
      </c>
      <c r="F154" s="47">
        <v>367</v>
      </c>
      <c r="G154" s="47">
        <v>917</v>
      </c>
      <c r="H154" s="47">
        <v>409</v>
      </c>
      <c r="I154" s="47">
        <v>712</v>
      </c>
      <c r="J154" s="47">
        <v>369</v>
      </c>
      <c r="K154" s="47">
        <v>482</v>
      </c>
      <c r="L154" s="47">
        <v>239</v>
      </c>
      <c r="M154" s="48">
        <v>3748</v>
      </c>
      <c r="N154" s="48">
        <v>1790</v>
      </c>
      <c r="O154" s="201"/>
      <c r="P154" s="46" t="s">
        <v>120</v>
      </c>
      <c r="Q154" s="47">
        <v>205</v>
      </c>
      <c r="R154" s="47">
        <v>86</v>
      </c>
      <c r="S154" s="47">
        <v>181</v>
      </c>
      <c r="T154" s="47">
        <v>79</v>
      </c>
      <c r="U154" s="47">
        <v>269</v>
      </c>
      <c r="V154" s="47">
        <v>107</v>
      </c>
      <c r="W154" s="47">
        <v>175</v>
      </c>
      <c r="X154" s="47">
        <v>75</v>
      </c>
      <c r="Y154" s="47">
        <v>50</v>
      </c>
      <c r="Z154" s="47">
        <v>24</v>
      </c>
      <c r="AA154" s="48">
        <v>880</v>
      </c>
      <c r="AB154" s="48">
        <v>371</v>
      </c>
      <c r="AC154" s="201"/>
      <c r="AD154" s="46" t="s">
        <v>120</v>
      </c>
      <c r="AE154" s="47">
        <v>22</v>
      </c>
      <c r="AF154" s="47">
        <v>21</v>
      </c>
      <c r="AG154" s="47">
        <v>24</v>
      </c>
      <c r="AH154" s="47">
        <v>22</v>
      </c>
      <c r="AI154" s="47">
        <v>21</v>
      </c>
      <c r="AJ154" s="48">
        <v>110</v>
      </c>
      <c r="AK154" s="47">
        <v>93</v>
      </c>
      <c r="AL154" s="47">
        <v>61</v>
      </c>
      <c r="AM154" s="47">
        <v>21</v>
      </c>
      <c r="AN154" s="47">
        <v>1</v>
      </c>
      <c r="AO154" s="47">
        <v>20</v>
      </c>
      <c r="AP154" s="201"/>
      <c r="AQ154" s="46" t="s">
        <v>120</v>
      </c>
      <c r="AR154" s="47">
        <v>0</v>
      </c>
      <c r="AS154" s="47">
        <v>1479</v>
      </c>
      <c r="AT154" s="47">
        <v>12</v>
      </c>
      <c r="AU154" s="47">
        <v>5</v>
      </c>
      <c r="AV154" s="47">
        <v>0</v>
      </c>
      <c r="AW154" s="47">
        <v>99</v>
      </c>
      <c r="AX154" s="47">
        <v>146</v>
      </c>
      <c r="AY154" s="47">
        <v>112</v>
      </c>
      <c r="AZ154" s="47">
        <v>105</v>
      </c>
      <c r="BA154" s="201"/>
      <c r="BB154" s="46" t="s">
        <v>120</v>
      </c>
      <c r="BC154" s="47">
        <v>491</v>
      </c>
      <c r="BD154" s="47">
        <v>264</v>
      </c>
      <c r="BE154" s="47">
        <v>490</v>
      </c>
      <c r="BF154" s="47">
        <v>264</v>
      </c>
      <c r="BG154" s="47">
        <v>419</v>
      </c>
      <c r="BH154" s="47">
        <v>229</v>
      </c>
      <c r="BI154" s="47">
        <v>493</v>
      </c>
      <c r="BJ154" s="47">
        <v>265</v>
      </c>
      <c r="BK154" s="47">
        <v>492</v>
      </c>
      <c r="BL154" s="47">
        <v>265</v>
      </c>
      <c r="BM154" s="47">
        <v>413</v>
      </c>
      <c r="BN154" s="47">
        <v>226</v>
      </c>
      <c r="BO154" s="201"/>
      <c r="BP154" s="46" t="s">
        <v>120</v>
      </c>
      <c r="BQ154" s="49">
        <v>21</v>
      </c>
      <c r="BR154" s="49">
        <v>45</v>
      </c>
      <c r="BS154" s="49">
        <v>0</v>
      </c>
      <c r="BT154" s="49">
        <v>20</v>
      </c>
      <c r="BU154" s="49">
        <v>0</v>
      </c>
      <c r="BV154" s="50">
        <v>86</v>
      </c>
      <c r="BW154" s="49">
        <v>55</v>
      </c>
      <c r="BX154" s="49">
        <v>43</v>
      </c>
      <c r="BY154" s="50">
        <v>3</v>
      </c>
      <c r="BZ154" s="49">
        <v>3</v>
      </c>
      <c r="CA154" s="201"/>
      <c r="CB154" s="46" t="s">
        <v>120</v>
      </c>
      <c r="CC154" s="47">
        <v>4721</v>
      </c>
      <c r="CD154" s="47">
        <v>2613</v>
      </c>
      <c r="CE154" s="47">
        <v>933</v>
      </c>
      <c r="CF154" s="47">
        <v>1719</v>
      </c>
      <c r="CG154" s="47">
        <v>5090</v>
      </c>
      <c r="CH154" s="47">
        <v>3806</v>
      </c>
      <c r="CI154" s="47">
        <v>28</v>
      </c>
      <c r="CJ154" s="47">
        <v>3053</v>
      </c>
      <c r="CK154" s="47">
        <v>48</v>
      </c>
      <c r="CL154" s="47">
        <v>323</v>
      </c>
      <c r="CM154" s="47">
        <v>284</v>
      </c>
      <c r="CN154" s="47">
        <v>38</v>
      </c>
      <c r="CO154" s="47">
        <v>268</v>
      </c>
      <c r="CP154" s="135"/>
      <c r="CQ154" s="138" t="s">
        <v>201</v>
      </c>
      <c r="CR154" s="138" t="s">
        <v>4306</v>
      </c>
      <c r="CS154" s="139">
        <v>3014</v>
      </c>
      <c r="CT154" s="141">
        <v>22011</v>
      </c>
    </row>
    <row r="155" spans="1:98">
      <c r="A155" s="201"/>
      <c r="B155" s="34" t="s">
        <v>102</v>
      </c>
      <c r="C155" s="35">
        <v>853</v>
      </c>
      <c r="D155" s="63">
        <v>406</v>
      </c>
      <c r="E155" s="63">
        <v>784</v>
      </c>
      <c r="F155" s="63">
        <v>367</v>
      </c>
      <c r="G155" s="63">
        <v>917</v>
      </c>
      <c r="H155" s="63">
        <v>409</v>
      </c>
      <c r="I155" s="63">
        <v>712</v>
      </c>
      <c r="J155" s="63">
        <v>369</v>
      </c>
      <c r="K155" s="63">
        <v>482</v>
      </c>
      <c r="L155" s="63">
        <v>239</v>
      </c>
      <c r="M155" s="63">
        <v>3748</v>
      </c>
      <c r="N155" s="63">
        <v>1790</v>
      </c>
      <c r="O155" s="201"/>
      <c r="P155" s="64" t="s">
        <v>102</v>
      </c>
      <c r="Q155" s="63">
        <v>205</v>
      </c>
      <c r="R155" s="63">
        <v>86</v>
      </c>
      <c r="S155" s="63">
        <v>181</v>
      </c>
      <c r="T155" s="63">
        <v>79</v>
      </c>
      <c r="U155" s="63">
        <v>269</v>
      </c>
      <c r="V155" s="63">
        <v>107</v>
      </c>
      <c r="W155" s="63">
        <v>175</v>
      </c>
      <c r="X155" s="63">
        <v>75</v>
      </c>
      <c r="Y155" s="63">
        <v>50</v>
      </c>
      <c r="Z155" s="63">
        <v>24</v>
      </c>
      <c r="AA155" s="63">
        <v>880</v>
      </c>
      <c r="AB155" s="63">
        <v>371</v>
      </c>
      <c r="AC155" s="201"/>
      <c r="AD155" s="64" t="s">
        <v>102</v>
      </c>
      <c r="AE155" s="63">
        <v>22</v>
      </c>
      <c r="AF155" s="63">
        <v>21</v>
      </c>
      <c r="AG155" s="63">
        <v>24</v>
      </c>
      <c r="AH155" s="63">
        <v>22</v>
      </c>
      <c r="AI155" s="63">
        <v>21</v>
      </c>
      <c r="AJ155" s="63">
        <v>110</v>
      </c>
      <c r="AK155" s="63">
        <v>93</v>
      </c>
      <c r="AL155" s="63">
        <v>61</v>
      </c>
      <c r="AM155" s="63">
        <v>21</v>
      </c>
      <c r="AN155" s="63">
        <v>1</v>
      </c>
      <c r="AO155" s="63">
        <v>20</v>
      </c>
      <c r="AP155" s="201"/>
      <c r="AQ155" s="64" t="s">
        <v>102</v>
      </c>
      <c r="AR155" s="63">
        <v>0</v>
      </c>
      <c r="AS155" s="63">
        <v>1479</v>
      </c>
      <c r="AT155" s="63">
        <v>12</v>
      </c>
      <c r="AU155" s="63">
        <v>5</v>
      </c>
      <c r="AV155" s="63">
        <v>0</v>
      </c>
      <c r="AW155" s="63">
        <v>99</v>
      </c>
      <c r="AX155" s="63">
        <v>146</v>
      </c>
      <c r="AY155" s="63">
        <v>112</v>
      </c>
      <c r="AZ155" s="63">
        <v>105</v>
      </c>
      <c r="BA155" s="201"/>
      <c r="BB155" s="51" t="s">
        <v>102</v>
      </c>
      <c r="BC155" s="63">
        <v>491</v>
      </c>
      <c r="BD155" s="63">
        <v>264</v>
      </c>
      <c r="BE155" s="63">
        <v>490</v>
      </c>
      <c r="BF155" s="63">
        <v>264</v>
      </c>
      <c r="BG155" s="63">
        <v>419</v>
      </c>
      <c r="BH155" s="63">
        <v>229</v>
      </c>
      <c r="BI155" s="63">
        <v>493</v>
      </c>
      <c r="BJ155" s="63">
        <v>265</v>
      </c>
      <c r="BK155" s="63">
        <v>492</v>
      </c>
      <c r="BL155" s="63">
        <v>265</v>
      </c>
      <c r="BM155" s="63">
        <v>413</v>
      </c>
      <c r="BN155" s="63">
        <v>226</v>
      </c>
      <c r="BO155" s="201"/>
      <c r="BP155" s="64" t="s">
        <v>102</v>
      </c>
      <c r="BQ155" s="63">
        <v>21</v>
      </c>
      <c r="BR155" s="63">
        <v>45</v>
      </c>
      <c r="BS155" s="63">
        <v>0</v>
      </c>
      <c r="BT155" s="63">
        <v>20</v>
      </c>
      <c r="BU155" s="63">
        <v>0</v>
      </c>
      <c r="BV155" s="63">
        <v>86</v>
      </c>
      <c r="BW155" s="63">
        <v>55</v>
      </c>
      <c r="BX155" s="63">
        <v>43</v>
      </c>
      <c r="BY155" s="63">
        <v>3</v>
      </c>
      <c r="BZ155" s="63">
        <v>3</v>
      </c>
      <c r="CA155" s="201"/>
      <c r="CB155" s="64" t="s">
        <v>102</v>
      </c>
      <c r="CC155" s="63">
        <v>4721</v>
      </c>
      <c r="CD155" s="63">
        <v>2613</v>
      </c>
      <c r="CE155" s="63">
        <v>933</v>
      </c>
      <c r="CF155" s="63">
        <v>1719</v>
      </c>
      <c r="CG155" s="63">
        <v>5090</v>
      </c>
      <c r="CH155" s="63">
        <v>3806</v>
      </c>
      <c r="CI155" s="63">
        <v>28</v>
      </c>
      <c r="CJ155" s="63">
        <v>3053</v>
      </c>
      <c r="CK155" s="63">
        <v>48</v>
      </c>
      <c r="CL155" s="63">
        <v>323</v>
      </c>
      <c r="CM155" s="63">
        <v>284</v>
      </c>
      <c r="CN155" s="63">
        <v>38</v>
      </c>
      <c r="CO155" s="63">
        <v>268</v>
      </c>
      <c r="CP155" s="135"/>
      <c r="CQ155" s="138" t="s">
        <v>201</v>
      </c>
      <c r="CR155" s="138" t="s">
        <v>4307</v>
      </c>
      <c r="CS155" s="139">
        <v>3014</v>
      </c>
      <c r="CT155" s="141">
        <v>22011</v>
      </c>
    </row>
    <row r="156" spans="1:98">
      <c r="A156" s="201" t="s">
        <v>202</v>
      </c>
      <c r="B156" s="46" t="s">
        <v>119</v>
      </c>
      <c r="C156" s="47">
        <v>9193</v>
      </c>
      <c r="D156" s="47">
        <v>4364</v>
      </c>
      <c r="E156" s="47">
        <v>6819</v>
      </c>
      <c r="F156" s="47">
        <v>3389</v>
      </c>
      <c r="G156" s="47">
        <v>5578</v>
      </c>
      <c r="H156" s="47">
        <v>2685</v>
      </c>
      <c r="I156" s="47">
        <v>4002</v>
      </c>
      <c r="J156" s="47">
        <v>1929</v>
      </c>
      <c r="K156" s="47">
        <v>3633</v>
      </c>
      <c r="L156" s="47">
        <v>1737</v>
      </c>
      <c r="M156" s="48">
        <v>29225</v>
      </c>
      <c r="N156" s="48">
        <v>14104</v>
      </c>
      <c r="O156" s="201" t="s">
        <v>202</v>
      </c>
      <c r="P156" s="46" t="s">
        <v>119</v>
      </c>
      <c r="Q156" s="47">
        <v>2094</v>
      </c>
      <c r="R156" s="47">
        <v>947</v>
      </c>
      <c r="S156" s="47">
        <v>1538</v>
      </c>
      <c r="T156" s="47">
        <v>691</v>
      </c>
      <c r="U156" s="47">
        <v>1364</v>
      </c>
      <c r="V156" s="47">
        <v>651</v>
      </c>
      <c r="W156" s="47">
        <v>778</v>
      </c>
      <c r="X156" s="47">
        <v>366</v>
      </c>
      <c r="Y156" s="47">
        <v>902</v>
      </c>
      <c r="Z156" s="47">
        <v>402</v>
      </c>
      <c r="AA156" s="48">
        <v>6676</v>
      </c>
      <c r="AB156" s="48">
        <v>3057</v>
      </c>
      <c r="AC156" s="201" t="s">
        <v>202</v>
      </c>
      <c r="AD156" s="46" t="s">
        <v>119</v>
      </c>
      <c r="AE156" s="47">
        <v>231</v>
      </c>
      <c r="AF156" s="47">
        <v>218</v>
      </c>
      <c r="AG156" s="47">
        <v>216</v>
      </c>
      <c r="AH156" s="47">
        <v>207</v>
      </c>
      <c r="AI156" s="47">
        <v>205</v>
      </c>
      <c r="AJ156" s="48">
        <v>1077</v>
      </c>
      <c r="AK156" s="47">
        <v>770</v>
      </c>
      <c r="AL156" s="47">
        <v>202</v>
      </c>
      <c r="AM156" s="47">
        <v>10</v>
      </c>
      <c r="AN156" s="47">
        <v>27</v>
      </c>
      <c r="AO156" s="47">
        <v>203</v>
      </c>
      <c r="AP156" s="201" t="s">
        <v>202</v>
      </c>
      <c r="AQ156" s="46" t="s">
        <v>119</v>
      </c>
      <c r="AR156" s="47">
        <v>139</v>
      </c>
      <c r="AS156" s="47">
        <v>8017</v>
      </c>
      <c r="AT156" s="47">
        <v>582</v>
      </c>
      <c r="AU156" s="47">
        <v>23</v>
      </c>
      <c r="AV156" s="47">
        <v>10</v>
      </c>
      <c r="AW156" s="47">
        <v>380</v>
      </c>
      <c r="AX156" s="47">
        <v>999</v>
      </c>
      <c r="AY156" s="47">
        <v>378</v>
      </c>
      <c r="AZ156" s="47">
        <v>392</v>
      </c>
      <c r="BA156" s="201" t="s">
        <v>202</v>
      </c>
      <c r="BB156" s="46" t="s">
        <v>119</v>
      </c>
      <c r="BC156" s="47">
        <v>3737</v>
      </c>
      <c r="BD156" s="47">
        <v>1780</v>
      </c>
      <c r="BE156" s="47">
        <v>3119</v>
      </c>
      <c r="BF156" s="47">
        <v>1557</v>
      </c>
      <c r="BG156" s="47">
        <v>1760</v>
      </c>
      <c r="BH156" s="47">
        <v>951</v>
      </c>
      <c r="BI156" s="47">
        <v>3726</v>
      </c>
      <c r="BJ156" s="47">
        <v>1777</v>
      </c>
      <c r="BK156" s="47">
        <v>3108</v>
      </c>
      <c r="BL156" s="47">
        <v>1554</v>
      </c>
      <c r="BM156" s="47">
        <v>1773</v>
      </c>
      <c r="BN156" s="47">
        <v>955</v>
      </c>
      <c r="BO156" s="201" t="s">
        <v>202</v>
      </c>
      <c r="BP156" s="46" t="s">
        <v>119</v>
      </c>
      <c r="BQ156" s="49">
        <v>65</v>
      </c>
      <c r="BR156" s="49">
        <v>254</v>
      </c>
      <c r="BS156" s="49">
        <v>196</v>
      </c>
      <c r="BT156" s="49">
        <v>220</v>
      </c>
      <c r="BU156" s="49">
        <v>12</v>
      </c>
      <c r="BV156" s="50">
        <v>747</v>
      </c>
      <c r="BW156" s="49">
        <v>288</v>
      </c>
      <c r="BX156" s="49">
        <v>112</v>
      </c>
      <c r="BY156" s="50">
        <v>10</v>
      </c>
      <c r="BZ156" s="49">
        <v>9</v>
      </c>
      <c r="CA156" s="201" t="s">
        <v>202</v>
      </c>
      <c r="CB156" s="46" t="s">
        <v>119</v>
      </c>
      <c r="CC156" s="47">
        <v>35857</v>
      </c>
      <c r="CD156" s="47">
        <v>17191</v>
      </c>
      <c r="CE156" s="47">
        <v>6828</v>
      </c>
      <c r="CF156" s="47">
        <v>10060</v>
      </c>
      <c r="CG156" s="47">
        <v>18494</v>
      </c>
      <c r="CH156" s="47">
        <v>11661</v>
      </c>
      <c r="CI156" s="47">
        <v>927</v>
      </c>
      <c r="CJ156" s="47">
        <v>9887</v>
      </c>
      <c r="CK156" s="47">
        <v>398</v>
      </c>
      <c r="CL156" s="47">
        <v>2010</v>
      </c>
      <c r="CM156" s="47">
        <v>1084</v>
      </c>
      <c r="CN156" s="47">
        <v>407</v>
      </c>
      <c r="CO156" s="47">
        <v>5964</v>
      </c>
      <c r="CP156" s="135"/>
      <c r="CQ156" s="138" t="s">
        <v>202</v>
      </c>
      <c r="CR156" s="138" t="s">
        <v>4308</v>
      </c>
      <c r="CS156" s="139">
        <v>18061</v>
      </c>
      <c r="CT156" s="141">
        <v>111303</v>
      </c>
    </row>
    <row r="157" spans="1:98">
      <c r="A157" s="201"/>
      <c r="B157" s="46" t="s">
        <v>120</v>
      </c>
      <c r="C157" s="47">
        <v>0</v>
      </c>
      <c r="D157" s="47">
        <v>0</v>
      </c>
      <c r="E157" s="47">
        <v>0</v>
      </c>
      <c r="F157" s="47">
        <v>0</v>
      </c>
      <c r="G157" s="47">
        <v>0</v>
      </c>
      <c r="H157" s="47">
        <v>0</v>
      </c>
      <c r="I157" s="47">
        <v>0</v>
      </c>
      <c r="J157" s="47">
        <v>0</v>
      </c>
      <c r="K157" s="47">
        <v>0</v>
      </c>
      <c r="L157" s="47">
        <v>0</v>
      </c>
      <c r="M157" s="48">
        <v>0</v>
      </c>
      <c r="N157" s="48">
        <v>0</v>
      </c>
      <c r="O157" s="201"/>
      <c r="P157" s="46" t="s">
        <v>120</v>
      </c>
      <c r="Q157" s="47">
        <v>0</v>
      </c>
      <c r="R157" s="47">
        <v>0</v>
      </c>
      <c r="S157" s="47">
        <v>0</v>
      </c>
      <c r="T157" s="47">
        <v>0</v>
      </c>
      <c r="U157" s="47">
        <v>0</v>
      </c>
      <c r="V157" s="47">
        <v>0</v>
      </c>
      <c r="W157" s="47">
        <v>0</v>
      </c>
      <c r="X157" s="47">
        <v>0</v>
      </c>
      <c r="Y157" s="47">
        <v>0</v>
      </c>
      <c r="Z157" s="47">
        <v>0</v>
      </c>
      <c r="AA157" s="48">
        <v>0</v>
      </c>
      <c r="AB157" s="48">
        <v>0</v>
      </c>
      <c r="AC157" s="201"/>
      <c r="AD157" s="46" t="s">
        <v>120</v>
      </c>
      <c r="AE157" s="47">
        <v>0</v>
      </c>
      <c r="AF157" s="47">
        <v>0</v>
      </c>
      <c r="AG157" s="47">
        <v>0</v>
      </c>
      <c r="AH157" s="47">
        <v>0</v>
      </c>
      <c r="AI157" s="47">
        <v>0</v>
      </c>
      <c r="AJ157" s="48">
        <v>0</v>
      </c>
      <c r="AK157" s="47">
        <v>0</v>
      </c>
      <c r="AL157" s="47">
        <v>0</v>
      </c>
      <c r="AM157" s="47">
        <v>0</v>
      </c>
      <c r="AN157" s="47">
        <v>0</v>
      </c>
      <c r="AO157" s="47">
        <v>0</v>
      </c>
      <c r="AP157" s="201"/>
      <c r="AQ157" s="46" t="s">
        <v>120</v>
      </c>
      <c r="AR157" s="47">
        <v>0</v>
      </c>
      <c r="AS157" s="47">
        <v>0</v>
      </c>
      <c r="AT157" s="47">
        <v>0</v>
      </c>
      <c r="AU157" s="47">
        <v>0</v>
      </c>
      <c r="AV157" s="47">
        <v>0</v>
      </c>
      <c r="AW157" s="47">
        <v>0</v>
      </c>
      <c r="AX157" s="47">
        <v>0</v>
      </c>
      <c r="AY157" s="47">
        <v>0</v>
      </c>
      <c r="AZ157" s="47">
        <v>0</v>
      </c>
      <c r="BA157" s="201"/>
      <c r="BB157" s="46" t="s">
        <v>120</v>
      </c>
      <c r="BC157" s="47">
        <v>0</v>
      </c>
      <c r="BD157" s="47">
        <v>0</v>
      </c>
      <c r="BE157" s="47">
        <v>0</v>
      </c>
      <c r="BF157" s="47">
        <v>0</v>
      </c>
      <c r="BG157" s="47">
        <v>0</v>
      </c>
      <c r="BH157" s="47">
        <v>0</v>
      </c>
      <c r="BI157" s="47">
        <v>0</v>
      </c>
      <c r="BJ157" s="47">
        <v>0</v>
      </c>
      <c r="BK157" s="47">
        <v>0</v>
      </c>
      <c r="BL157" s="47">
        <v>0</v>
      </c>
      <c r="BM157" s="47">
        <v>0</v>
      </c>
      <c r="BN157" s="47">
        <v>0</v>
      </c>
      <c r="BO157" s="201"/>
      <c r="BP157" s="46" t="s">
        <v>120</v>
      </c>
      <c r="BQ157" s="49">
        <v>0</v>
      </c>
      <c r="BR157" s="49">
        <v>0</v>
      </c>
      <c r="BS157" s="49">
        <v>0</v>
      </c>
      <c r="BT157" s="49">
        <v>0</v>
      </c>
      <c r="BU157" s="49">
        <v>0</v>
      </c>
      <c r="BV157" s="50">
        <v>0</v>
      </c>
      <c r="BW157" s="49">
        <v>0</v>
      </c>
      <c r="BX157" s="49">
        <v>0</v>
      </c>
      <c r="BY157" s="50">
        <v>0</v>
      </c>
      <c r="BZ157" s="49">
        <v>0</v>
      </c>
      <c r="CA157" s="201"/>
      <c r="CB157" s="46" t="s">
        <v>120</v>
      </c>
      <c r="CC157" s="47">
        <v>0</v>
      </c>
      <c r="CD157" s="47">
        <v>0</v>
      </c>
      <c r="CE157" s="47">
        <v>0</v>
      </c>
      <c r="CF157" s="47">
        <v>0</v>
      </c>
      <c r="CG157" s="47">
        <v>0</v>
      </c>
      <c r="CH157" s="47">
        <v>0</v>
      </c>
      <c r="CI157" s="47">
        <v>0</v>
      </c>
      <c r="CJ157" s="47">
        <v>0</v>
      </c>
      <c r="CK157" s="47">
        <v>0</v>
      </c>
      <c r="CL157" s="47">
        <v>0</v>
      </c>
      <c r="CM157" s="47">
        <v>0</v>
      </c>
      <c r="CN157" s="47">
        <v>0</v>
      </c>
      <c r="CO157" s="47">
        <v>0</v>
      </c>
      <c r="CP157" s="135"/>
      <c r="CQ157" s="138" t="s">
        <v>202</v>
      </c>
      <c r="CR157" s="138" t="s">
        <v>4309</v>
      </c>
      <c r="CS157" s="139">
        <v>0</v>
      </c>
      <c r="CT157" s="141">
        <v>0</v>
      </c>
    </row>
    <row r="158" spans="1:98">
      <c r="A158" s="201"/>
      <c r="B158" s="34" t="s">
        <v>102</v>
      </c>
      <c r="C158" s="35">
        <v>9193</v>
      </c>
      <c r="D158" s="63">
        <v>4364</v>
      </c>
      <c r="E158" s="63">
        <v>6819</v>
      </c>
      <c r="F158" s="63">
        <v>3389</v>
      </c>
      <c r="G158" s="63">
        <v>5578</v>
      </c>
      <c r="H158" s="63">
        <v>2685</v>
      </c>
      <c r="I158" s="63">
        <v>4002</v>
      </c>
      <c r="J158" s="63">
        <v>1929</v>
      </c>
      <c r="K158" s="63">
        <v>3633</v>
      </c>
      <c r="L158" s="63">
        <v>1737</v>
      </c>
      <c r="M158" s="63">
        <v>29225</v>
      </c>
      <c r="N158" s="63">
        <v>14104</v>
      </c>
      <c r="O158" s="201"/>
      <c r="P158" s="64" t="s">
        <v>102</v>
      </c>
      <c r="Q158" s="63">
        <v>2094</v>
      </c>
      <c r="R158" s="63">
        <v>947</v>
      </c>
      <c r="S158" s="63">
        <v>1538</v>
      </c>
      <c r="T158" s="63">
        <v>691</v>
      </c>
      <c r="U158" s="63">
        <v>1364</v>
      </c>
      <c r="V158" s="63">
        <v>651</v>
      </c>
      <c r="W158" s="63">
        <v>778</v>
      </c>
      <c r="X158" s="63">
        <v>366</v>
      </c>
      <c r="Y158" s="63">
        <v>902</v>
      </c>
      <c r="Z158" s="63">
        <v>402</v>
      </c>
      <c r="AA158" s="63">
        <v>6676</v>
      </c>
      <c r="AB158" s="63">
        <v>3057</v>
      </c>
      <c r="AC158" s="201"/>
      <c r="AD158" s="64" t="s">
        <v>102</v>
      </c>
      <c r="AE158" s="63">
        <v>231</v>
      </c>
      <c r="AF158" s="63">
        <v>218</v>
      </c>
      <c r="AG158" s="63">
        <v>216</v>
      </c>
      <c r="AH158" s="63">
        <v>207</v>
      </c>
      <c r="AI158" s="63">
        <v>205</v>
      </c>
      <c r="AJ158" s="63">
        <v>1077</v>
      </c>
      <c r="AK158" s="63">
        <v>770</v>
      </c>
      <c r="AL158" s="63">
        <v>202</v>
      </c>
      <c r="AM158" s="63">
        <v>10</v>
      </c>
      <c r="AN158" s="63">
        <v>27</v>
      </c>
      <c r="AO158" s="63">
        <v>203</v>
      </c>
      <c r="AP158" s="201"/>
      <c r="AQ158" s="64" t="s">
        <v>102</v>
      </c>
      <c r="AR158" s="63">
        <v>139</v>
      </c>
      <c r="AS158" s="63">
        <v>8017</v>
      </c>
      <c r="AT158" s="63">
        <v>582</v>
      </c>
      <c r="AU158" s="63">
        <v>23</v>
      </c>
      <c r="AV158" s="63">
        <v>10</v>
      </c>
      <c r="AW158" s="63">
        <v>380</v>
      </c>
      <c r="AX158" s="63">
        <v>999</v>
      </c>
      <c r="AY158" s="63">
        <v>378</v>
      </c>
      <c r="AZ158" s="63">
        <v>392</v>
      </c>
      <c r="BA158" s="201"/>
      <c r="BB158" s="51" t="s">
        <v>102</v>
      </c>
      <c r="BC158" s="63">
        <v>3737</v>
      </c>
      <c r="BD158" s="63">
        <v>1780</v>
      </c>
      <c r="BE158" s="63">
        <v>3119</v>
      </c>
      <c r="BF158" s="63">
        <v>1557</v>
      </c>
      <c r="BG158" s="63">
        <v>1760</v>
      </c>
      <c r="BH158" s="63">
        <v>951</v>
      </c>
      <c r="BI158" s="63">
        <v>3726</v>
      </c>
      <c r="BJ158" s="63">
        <v>1777</v>
      </c>
      <c r="BK158" s="63">
        <v>3108</v>
      </c>
      <c r="BL158" s="63">
        <v>1554</v>
      </c>
      <c r="BM158" s="63">
        <v>1773</v>
      </c>
      <c r="BN158" s="63">
        <v>955</v>
      </c>
      <c r="BO158" s="201"/>
      <c r="BP158" s="64" t="s">
        <v>102</v>
      </c>
      <c r="BQ158" s="63">
        <v>65</v>
      </c>
      <c r="BR158" s="63">
        <v>254</v>
      </c>
      <c r="BS158" s="63">
        <v>196</v>
      </c>
      <c r="BT158" s="63">
        <v>220</v>
      </c>
      <c r="BU158" s="63">
        <v>12</v>
      </c>
      <c r="BV158" s="63">
        <v>747</v>
      </c>
      <c r="BW158" s="63">
        <v>288</v>
      </c>
      <c r="BX158" s="63">
        <v>112</v>
      </c>
      <c r="BY158" s="63">
        <v>10</v>
      </c>
      <c r="BZ158" s="63">
        <v>9</v>
      </c>
      <c r="CA158" s="201"/>
      <c r="CB158" s="64" t="s">
        <v>102</v>
      </c>
      <c r="CC158" s="63">
        <v>35857</v>
      </c>
      <c r="CD158" s="63">
        <v>17191</v>
      </c>
      <c r="CE158" s="63">
        <v>6828</v>
      </c>
      <c r="CF158" s="63">
        <v>10060</v>
      </c>
      <c r="CG158" s="63">
        <v>18494</v>
      </c>
      <c r="CH158" s="63">
        <v>11661</v>
      </c>
      <c r="CI158" s="63">
        <v>927</v>
      </c>
      <c r="CJ158" s="63">
        <v>9887</v>
      </c>
      <c r="CK158" s="63">
        <v>398</v>
      </c>
      <c r="CL158" s="63">
        <v>2010</v>
      </c>
      <c r="CM158" s="63">
        <v>1084</v>
      </c>
      <c r="CN158" s="63">
        <v>407</v>
      </c>
      <c r="CO158" s="63">
        <v>5964</v>
      </c>
      <c r="CP158" s="135"/>
      <c r="CQ158" s="138" t="s">
        <v>202</v>
      </c>
      <c r="CR158" s="138" t="s">
        <v>4310</v>
      </c>
      <c r="CS158" s="139">
        <v>18061</v>
      </c>
      <c r="CT158" s="141">
        <v>111303</v>
      </c>
    </row>
    <row r="159" spans="1:98">
      <c r="A159" s="201" t="s">
        <v>203</v>
      </c>
      <c r="B159" s="46" t="s">
        <v>119</v>
      </c>
      <c r="C159" s="47">
        <v>11020</v>
      </c>
      <c r="D159" s="47">
        <v>5353</v>
      </c>
      <c r="E159" s="47">
        <v>6119</v>
      </c>
      <c r="F159" s="47">
        <v>2962</v>
      </c>
      <c r="G159" s="47">
        <v>4946</v>
      </c>
      <c r="H159" s="47">
        <v>2495</v>
      </c>
      <c r="I159" s="47">
        <v>3407</v>
      </c>
      <c r="J159" s="47">
        <v>1708</v>
      </c>
      <c r="K159" s="47">
        <v>3248</v>
      </c>
      <c r="L159" s="47">
        <v>1571</v>
      </c>
      <c r="M159" s="48">
        <v>28740</v>
      </c>
      <c r="N159" s="48">
        <v>14089</v>
      </c>
      <c r="O159" s="201" t="s">
        <v>203</v>
      </c>
      <c r="P159" s="46" t="s">
        <v>119</v>
      </c>
      <c r="Q159" s="47">
        <v>1902</v>
      </c>
      <c r="R159" s="47">
        <v>887</v>
      </c>
      <c r="S159" s="47">
        <v>1286</v>
      </c>
      <c r="T159" s="47">
        <v>618</v>
      </c>
      <c r="U159" s="47">
        <v>1050</v>
      </c>
      <c r="V159" s="47">
        <v>492</v>
      </c>
      <c r="W159" s="47">
        <v>518</v>
      </c>
      <c r="X159" s="47">
        <v>243</v>
      </c>
      <c r="Y159" s="47">
        <v>854</v>
      </c>
      <c r="Z159" s="47">
        <v>421</v>
      </c>
      <c r="AA159" s="48">
        <v>5610</v>
      </c>
      <c r="AB159" s="48">
        <v>2661</v>
      </c>
      <c r="AC159" s="201" t="s">
        <v>203</v>
      </c>
      <c r="AD159" s="46" t="s">
        <v>119</v>
      </c>
      <c r="AE159" s="47">
        <v>256</v>
      </c>
      <c r="AF159" s="47">
        <v>241</v>
      </c>
      <c r="AG159" s="47">
        <v>235</v>
      </c>
      <c r="AH159" s="47">
        <v>227</v>
      </c>
      <c r="AI159" s="47">
        <v>222</v>
      </c>
      <c r="AJ159" s="48">
        <v>1181</v>
      </c>
      <c r="AK159" s="47">
        <v>897</v>
      </c>
      <c r="AL159" s="47">
        <v>420</v>
      </c>
      <c r="AM159" s="47">
        <v>0</v>
      </c>
      <c r="AN159" s="47">
        <v>26</v>
      </c>
      <c r="AO159" s="47">
        <v>226</v>
      </c>
      <c r="AP159" s="201" t="s">
        <v>203</v>
      </c>
      <c r="AQ159" s="46" t="s">
        <v>119</v>
      </c>
      <c r="AR159" s="47">
        <v>10</v>
      </c>
      <c r="AS159" s="47">
        <v>6724</v>
      </c>
      <c r="AT159" s="47">
        <v>1056</v>
      </c>
      <c r="AU159" s="47">
        <v>151</v>
      </c>
      <c r="AV159" s="47">
        <v>13</v>
      </c>
      <c r="AW159" s="47">
        <v>288</v>
      </c>
      <c r="AX159" s="47">
        <v>901</v>
      </c>
      <c r="AY159" s="47">
        <v>366</v>
      </c>
      <c r="AZ159" s="47">
        <v>350</v>
      </c>
      <c r="BA159" s="201" t="s">
        <v>203</v>
      </c>
      <c r="BB159" s="46" t="s">
        <v>119</v>
      </c>
      <c r="BC159" s="47">
        <v>3227</v>
      </c>
      <c r="BD159" s="47">
        <v>1612</v>
      </c>
      <c r="BE159" s="47">
        <v>2729</v>
      </c>
      <c r="BF159" s="47">
        <v>1373</v>
      </c>
      <c r="BG159" s="47">
        <v>1489</v>
      </c>
      <c r="BH159" s="47">
        <v>775</v>
      </c>
      <c r="BI159" s="47">
        <v>3223</v>
      </c>
      <c r="BJ159" s="47">
        <v>1609</v>
      </c>
      <c r="BK159" s="47">
        <v>2728</v>
      </c>
      <c r="BL159" s="47">
        <v>1372</v>
      </c>
      <c r="BM159" s="47">
        <v>1457</v>
      </c>
      <c r="BN159" s="47">
        <v>759</v>
      </c>
      <c r="BO159" s="201" t="s">
        <v>203</v>
      </c>
      <c r="BP159" s="46" t="s">
        <v>119</v>
      </c>
      <c r="BQ159" s="49">
        <v>45</v>
      </c>
      <c r="BR159" s="49">
        <v>178</v>
      </c>
      <c r="BS159" s="49">
        <v>384</v>
      </c>
      <c r="BT159" s="49">
        <v>216</v>
      </c>
      <c r="BU159" s="49">
        <v>0</v>
      </c>
      <c r="BV159" s="50">
        <v>823</v>
      </c>
      <c r="BW159" s="49">
        <v>274</v>
      </c>
      <c r="BX159" s="49">
        <v>73</v>
      </c>
      <c r="BY159" s="50">
        <v>9</v>
      </c>
      <c r="BZ159" s="49">
        <v>6</v>
      </c>
      <c r="CA159" s="201" t="s">
        <v>203</v>
      </c>
      <c r="CB159" s="46" t="s">
        <v>119</v>
      </c>
      <c r="CC159" s="47">
        <v>23539</v>
      </c>
      <c r="CD159" s="47">
        <v>13689</v>
      </c>
      <c r="CE159" s="47">
        <v>9984</v>
      </c>
      <c r="CF159" s="47">
        <v>9073</v>
      </c>
      <c r="CG159" s="47">
        <v>11049</v>
      </c>
      <c r="CH159" s="47">
        <v>7046</v>
      </c>
      <c r="CI159" s="47">
        <v>366</v>
      </c>
      <c r="CJ159" s="47">
        <v>5874</v>
      </c>
      <c r="CK159" s="47">
        <v>512</v>
      </c>
      <c r="CL159" s="47">
        <v>1819</v>
      </c>
      <c r="CM159" s="47">
        <v>988</v>
      </c>
      <c r="CN159" s="47">
        <v>121</v>
      </c>
      <c r="CO159" s="47">
        <v>3530</v>
      </c>
      <c r="CP159" s="135"/>
      <c r="CQ159" s="138" t="s">
        <v>203</v>
      </c>
      <c r="CR159" s="138" t="s">
        <v>4311</v>
      </c>
      <c r="CS159" s="139">
        <v>17295</v>
      </c>
      <c r="CT159" s="141">
        <v>81132</v>
      </c>
    </row>
    <row r="160" spans="1:98">
      <c r="A160" s="201"/>
      <c r="B160" s="46" t="s">
        <v>120</v>
      </c>
      <c r="C160" s="47">
        <v>2263</v>
      </c>
      <c r="D160" s="47">
        <v>1101</v>
      </c>
      <c r="E160" s="47">
        <v>1473</v>
      </c>
      <c r="F160" s="47">
        <v>688</v>
      </c>
      <c r="G160" s="47">
        <v>1359</v>
      </c>
      <c r="H160" s="47">
        <v>667</v>
      </c>
      <c r="I160" s="47">
        <v>1018</v>
      </c>
      <c r="J160" s="47">
        <v>485</v>
      </c>
      <c r="K160" s="47">
        <v>1029</v>
      </c>
      <c r="L160" s="47">
        <v>539</v>
      </c>
      <c r="M160" s="48">
        <v>7142</v>
      </c>
      <c r="N160" s="48">
        <v>3480</v>
      </c>
      <c r="O160" s="201"/>
      <c r="P160" s="46" t="s">
        <v>120</v>
      </c>
      <c r="Q160" s="47">
        <v>414</v>
      </c>
      <c r="R160" s="47">
        <v>226</v>
      </c>
      <c r="S160" s="47">
        <v>260</v>
      </c>
      <c r="T160" s="47">
        <v>134</v>
      </c>
      <c r="U160" s="47">
        <v>326</v>
      </c>
      <c r="V160" s="47">
        <v>160</v>
      </c>
      <c r="W160" s="47">
        <v>148</v>
      </c>
      <c r="X160" s="47">
        <v>60</v>
      </c>
      <c r="Y160" s="47">
        <v>253</v>
      </c>
      <c r="Z160" s="47">
        <v>112</v>
      </c>
      <c r="AA160" s="48">
        <v>1401</v>
      </c>
      <c r="AB160" s="48">
        <v>692</v>
      </c>
      <c r="AC160" s="201"/>
      <c r="AD160" s="46" t="s">
        <v>120</v>
      </c>
      <c r="AE160" s="47">
        <v>58</v>
      </c>
      <c r="AF160" s="47">
        <v>53</v>
      </c>
      <c r="AG160" s="47">
        <v>54</v>
      </c>
      <c r="AH160" s="47">
        <v>50</v>
      </c>
      <c r="AI160" s="47">
        <v>52</v>
      </c>
      <c r="AJ160" s="48">
        <v>267</v>
      </c>
      <c r="AK160" s="47">
        <v>203</v>
      </c>
      <c r="AL160" s="47">
        <v>50</v>
      </c>
      <c r="AM160" s="47">
        <v>7</v>
      </c>
      <c r="AN160" s="47">
        <v>2</v>
      </c>
      <c r="AO160" s="47">
        <v>45</v>
      </c>
      <c r="AP160" s="201"/>
      <c r="AQ160" s="46" t="s">
        <v>120</v>
      </c>
      <c r="AR160" s="47">
        <v>0</v>
      </c>
      <c r="AS160" s="47">
        <v>1778</v>
      </c>
      <c r="AT160" s="47">
        <v>80</v>
      </c>
      <c r="AU160" s="47">
        <v>10</v>
      </c>
      <c r="AV160" s="47">
        <v>9</v>
      </c>
      <c r="AW160" s="47">
        <v>81</v>
      </c>
      <c r="AX160" s="47">
        <v>198</v>
      </c>
      <c r="AY160" s="47">
        <v>116</v>
      </c>
      <c r="AZ160" s="47">
        <v>102</v>
      </c>
      <c r="BA160" s="201"/>
      <c r="BB160" s="46" t="s">
        <v>120</v>
      </c>
      <c r="BC160" s="47">
        <v>1160</v>
      </c>
      <c r="BD160" s="47">
        <v>614</v>
      </c>
      <c r="BE160" s="47">
        <v>782</v>
      </c>
      <c r="BF160" s="47">
        <v>393</v>
      </c>
      <c r="BG160" s="47">
        <v>487</v>
      </c>
      <c r="BH160" s="47">
        <v>253</v>
      </c>
      <c r="BI160" s="47">
        <v>1168</v>
      </c>
      <c r="BJ160" s="47">
        <v>616</v>
      </c>
      <c r="BK160" s="47">
        <v>790</v>
      </c>
      <c r="BL160" s="47">
        <v>395</v>
      </c>
      <c r="BM160" s="47">
        <v>481</v>
      </c>
      <c r="BN160" s="47">
        <v>256</v>
      </c>
      <c r="BO160" s="201"/>
      <c r="BP160" s="46" t="s">
        <v>120</v>
      </c>
      <c r="BQ160" s="49">
        <v>29</v>
      </c>
      <c r="BR160" s="49">
        <v>63</v>
      </c>
      <c r="BS160" s="49">
        <v>76</v>
      </c>
      <c r="BT160" s="49">
        <v>53</v>
      </c>
      <c r="BU160" s="49">
        <v>0</v>
      </c>
      <c r="BV160" s="50">
        <v>221</v>
      </c>
      <c r="BW160" s="49">
        <v>132</v>
      </c>
      <c r="BX160" s="49">
        <v>52</v>
      </c>
      <c r="BY160" s="50">
        <v>19</v>
      </c>
      <c r="BZ160" s="49">
        <v>12</v>
      </c>
      <c r="CA160" s="201"/>
      <c r="CB160" s="46" t="s">
        <v>120</v>
      </c>
      <c r="CC160" s="47">
        <v>6512</v>
      </c>
      <c r="CD160" s="47">
        <v>3209</v>
      </c>
      <c r="CE160" s="47">
        <v>1961</v>
      </c>
      <c r="CF160" s="47">
        <v>1597</v>
      </c>
      <c r="CG160" s="47">
        <v>3909</v>
      </c>
      <c r="CH160" s="47">
        <v>2251</v>
      </c>
      <c r="CI160" s="47">
        <v>72</v>
      </c>
      <c r="CJ160" s="47">
        <v>1327</v>
      </c>
      <c r="CK160" s="47">
        <v>35</v>
      </c>
      <c r="CL160" s="47">
        <v>430</v>
      </c>
      <c r="CM160" s="47">
        <v>161</v>
      </c>
      <c r="CN160" s="47">
        <v>4</v>
      </c>
      <c r="CO160" s="47">
        <v>3656</v>
      </c>
      <c r="CP160" s="135"/>
      <c r="CQ160" s="138" t="s">
        <v>203</v>
      </c>
      <c r="CR160" s="138" t="s">
        <v>4312</v>
      </c>
      <c r="CS160" s="139">
        <v>3881</v>
      </c>
      <c r="CT160" s="141">
        <v>20873</v>
      </c>
    </row>
    <row r="161" spans="1:98">
      <c r="A161" s="201"/>
      <c r="B161" s="34" t="s">
        <v>102</v>
      </c>
      <c r="C161" s="35">
        <v>13283</v>
      </c>
      <c r="D161" s="63">
        <v>6454</v>
      </c>
      <c r="E161" s="63">
        <v>7592</v>
      </c>
      <c r="F161" s="63">
        <v>3650</v>
      </c>
      <c r="G161" s="63">
        <v>6305</v>
      </c>
      <c r="H161" s="63">
        <v>3162</v>
      </c>
      <c r="I161" s="63">
        <v>4425</v>
      </c>
      <c r="J161" s="63">
        <v>2193</v>
      </c>
      <c r="K161" s="63">
        <v>4277</v>
      </c>
      <c r="L161" s="63">
        <v>2110</v>
      </c>
      <c r="M161" s="63">
        <v>35882</v>
      </c>
      <c r="N161" s="63">
        <v>17569</v>
      </c>
      <c r="O161" s="201"/>
      <c r="P161" s="64" t="s">
        <v>102</v>
      </c>
      <c r="Q161" s="63">
        <v>2316</v>
      </c>
      <c r="R161" s="63">
        <v>1113</v>
      </c>
      <c r="S161" s="63">
        <v>1546</v>
      </c>
      <c r="T161" s="63">
        <v>752</v>
      </c>
      <c r="U161" s="63">
        <v>1376</v>
      </c>
      <c r="V161" s="63">
        <v>652</v>
      </c>
      <c r="W161" s="63">
        <v>666</v>
      </c>
      <c r="X161" s="63">
        <v>303</v>
      </c>
      <c r="Y161" s="63">
        <v>1107</v>
      </c>
      <c r="Z161" s="63">
        <v>533</v>
      </c>
      <c r="AA161" s="63">
        <v>7011</v>
      </c>
      <c r="AB161" s="63">
        <v>3353</v>
      </c>
      <c r="AC161" s="201"/>
      <c r="AD161" s="64" t="s">
        <v>102</v>
      </c>
      <c r="AE161" s="63">
        <v>314</v>
      </c>
      <c r="AF161" s="63">
        <v>294</v>
      </c>
      <c r="AG161" s="63">
        <v>289</v>
      </c>
      <c r="AH161" s="63">
        <v>277</v>
      </c>
      <c r="AI161" s="63">
        <v>274</v>
      </c>
      <c r="AJ161" s="63">
        <v>1448</v>
      </c>
      <c r="AK161" s="63">
        <v>1100</v>
      </c>
      <c r="AL161" s="63">
        <v>470</v>
      </c>
      <c r="AM161" s="63">
        <v>7</v>
      </c>
      <c r="AN161" s="63">
        <v>28</v>
      </c>
      <c r="AO161" s="63">
        <v>271</v>
      </c>
      <c r="AP161" s="201"/>
      <c r="AQ161" s="64" t="s">
        <v>102</v>
      </c>
      <c r="AR161" s="63">
        <v>10</v>
      </c>
      <c r="AS161" s="63">
        <v>8502</v>
      </c>
      <c r="AT161" s="63">
        <v>1136</v>
      </c>
      <c r="AU161" s="63">
        <v>161</v>
      </c>
      <c r="AV161" s="63">
        <v>22</v>
      </c>
      <c r="AW161" s="63">
        <v>369</v>
      </c>
      <c r="AX161" s="63">
        <v>1099</v>
      </c>
      <c r="AY161" s="63">
        <v>482</v>
      </c>
      <c r="AZ161" s="63">
        <v>452</v>
      </c>
      <c r="BA161" s="201"/>
      <c r="BB161" s="51" t="s">
        <v>102</v>
      </c>
      <c r="BC161" s="63">
        <v>4387</v>
      </c>
      <c r="BD161" s="63">
        <v>2226</v>
      </c>
      <c r="BE161" s="63">
        <v>3511</v>
      </c>
      <c r="BF161" s="63">
        <v>1766</v>
      </c>
      <c r="BG161" s="63">
        <v>1976</v>
      </c>
      <c r="BH161" s="63">
        <v>1028</v>
      </c>
      <c r="BI161" s="63">
        <v>4391</v>
      </c>
      <c r="BJ161" s="63">
        <v>2225</v>
      </c>
      <c r="BK161" s="63">
        <v>3518</v>
      </c>
      <c r="BL161" s="63">
        <v>1767</v>
      </c>
      <c r="BM161" s="63">
        <v>1938</v>
      </c>
      <c r="BN161" s="63">
        <v>1015</v>
      </c>
      <c r="BO161" s="201"/>
      <c r="BP161" s="64" t="s">
        <v>102</v>
      </c>
      <c r="BQ161" s="63">
        <v>74</v>
      </c>
      <c r="BR161" s="63">
        <v>241</v>
      </c>
      <c r="BS161" s="63">
        <v>460</v>
      </c>
      <c r="BT161" s="63">
        <v>269</v>
      </c>
      <c r="BU161" s="63">
        <v>0</v>
      </c>
      <c r="BV161" s="63">
        <v>1044</v>
      </c>
      <c r="BW161" s="63">
        <v>406</v>
      </c>
      <c r="BX161" s="63">
        <v>125</v>
      </c>
      <c r="BY161" s="63">
        <v>28</v>
      </c>
      <c r="BZ161" s="63">
        <v>18</v>
      </c>
      <c r="CA161" s="201"/>
      <c r="CB161" s="64" t="s">
        <v>102</v>
      </c>
      <c r="CC161" s="63">
        <v>30051</v>
      </c>
      <c r="CD161" s="63">
        <v>16898</v>
      </c>
      <c r="CE161" s="63">
        <v>11945</v>
      </c>
      <c r="CF161" s="63">
        <v>10670</v>
      </c>
      <c r="CG161" s="63">
        <v>14958</v>
      </c>
      <c r="CH161" s="63">
        <v>9297</v>
      </c>
      <c r="CI161" s="63">
        <v>438</v>
      </c>
      <c r="CJ161" s="63">
        <v>7201</v>
      </c>
      <c r="CK161" s="63">
        <v>547</v>
      </c>
      <c r="CL161" s="63">
        <v>2249</v>
      </c>
      <c r="CM161" s="63">
        <v>1149</v>
      </c>
      <c r="CN161" s="63">
        <v>125</v>
      </c>
      <c r="CO161" s="63">
        <v>7186</v>
      </c>
      <c r="CP161" s="135"/>
      <c r="CQ161" s="138" t="s">
        <v>203</v>
      </c>
      <c r="CR161" s="138" t="s">
        <v>4313</v>
      </c>
      <c r="CS161" s="139">
        <v>21176</v>
      </c>
      <c r="CT161" s="141">
        <v>102005</v>
      </c>
    </row>
    <row r="162" spans="1:98">
      <c r="A162" s="51" t="s">
        <v>128</v>
      </c>
      <c r="B162" s="46"/>
      <c r="C162" s="47"/>
      <c r="D162" s="47"/>
      <c r="E162" s="47"/>
      <c r="F162" s="47"/>
      <c r="G162" s="47"/>
      <c r="H162" s="47"/>
      <c r="I162" s="47"/>
      <c r="J162" s="47"/>
      <c r="K162" s="47"/>
      <c r="L162" s="47"/>
      <c r="M162" s="48"/>
      <c r="N162" s="48"/>
      <c r="O162" s="51" t="s">
        <v>128</v>
      </c>
      <c r="P162" s="51"/>
      <c r="Q162" s="48"/>
      <c r="R162" s="48"/>
      <c r="S162" s="48"/>
      <c r="T162" s="48"/>
      <c r="U162" s="48"/>
      <c r="V162" s="48"/>
      <c r="W162" s="48"/>
      <c r="X162" s="48"/>
      <c r="Y162" s="48"/>
      <c r="Z162" s="48"/>
      <c r="AA162" s="48"/>
      <c r="AB162" s="48"/>
      <c r="AC162" s="51" t="s">
        <v>128</v>
      </c>
      <c r="AD162" s="51"/>
      <c r="AE162" s="48"/>
      <c r="AF162" s="48"/>
      <c r="AG162" s="48"/>
      <c r="AH162" s="48"/>
      <c r="AI162" s="48"/>
      <c r="AJ162" s="48"/>
      <c r="AK162" s="48"/>
      <c r="AL162" s="48"/>
      <c r="AM162" s="48"/>
      <c r="AN162" s="48"/>
      <c r="AO162" s="48"/>
      <c r="AP162" s="51" t="s">
        <v>128</v>
      </c>
      <c r="AQ162" s="46"/>
      <c r="AR162" s="47"/>
      <c r="AS162" s="47"/>
      <c r="AT162" s="47"/>
      <c r="AU162" s="47"/>
      <c r="AV162" s="47"/>
      <c r="AW162" s="47"/>
      <c r="AX162" s="47"/>
      <c r="AY162" s="47"/>
      <c r="AZ162" s="47"/>
      <c r="BA162" s="51" t="s">
        <v>128</v>
      </c>
      <c r="BB162" s="46"/>
      <c r="BC162" s="47"/>
      <c r="BD162" s="47"/>
      <c r="BE162" s="47"/>
      <c r="BF162" s="47"/>
      <c r="BG162" s="47"/>
      <c r="BH162" s="47"/>
      <c r="BI162" s="47"/>
      <c r="BJ162" s="47"/>
      <c r="BK162" s="47"/>
      <c r="BL162" s="47"/>
      <c r="BM162" s="47"/>
      <c r="BN162" s="47"/>
      <c r="BO162" s="51" t="s">
        <v>128</v>
      </c>
      <c r="BP162" s="46"/>
      <c r="BQ162" s="50"/>
      <c r="BR162" s="50"/>
      <c r="BS162" s="50"/>
      <c r="BT162" s="50"/>
      <c r="BU162" s="50"/>
      <c r="BV162" s="50"/>
      <c r="BW162" s="50"/>
      <c r="BX162" s="50"/>
      <c r="BY162" s="50"/>
      <c r="BZ162" s="49"/>
      <c r="CA162" s="51" t="s">
        <v>128</v>
      </c>
      <c r="CB162" s="46"/>
      <c r="CC162" s="47"/>
      <c r="CD162" s="47"/>
      <c r="CE162" s="47"/>
      <c r="CF162" s="47"/>
      <c r="CG162" s="47"/>
      <c r="CH162" s="47"/>
      <c r="CI162" s="47"/>
      <c r="CJ162" s="47"/>
      <c r="CK162" s="47"/>
      <c r="CL162" s="47"/>
      <c r="CM162" s="47"/>
      <c r="CN162" s="47"/>
      <c r="CO162" s="47"/>
      <c r="CP162" s="135"/>
      <c r="CQ162" s="138" t="s">
        <v>128</v>
      </c>
      <c r="CR162" s="138" t="s">
        <v>128</v>
      </c>
      <c r="CS162" s="139">
        <v>0</v>
      </c>
      <c r="CT162" s="141">
        <v>0</v>
      </c>
    </row>
    <row r="163" spans="1:98">
      <c r="A163" s="201" t="s">
        <v>204</v>
      </c>
      <c r="B163" s="46" t="s">
        <v>119</v>
      </c>
      <c r="C163" s="47">
        <v>44755</v>
      </c>
      <c r="D163" s="47">
        <v>23873</v>
      </c>
      <c r="E163" s="47">
        <v>21620</v>
      </c>
      <c r="F163" s="47">
        <v>11808</v>
      </c>
      <c r="G163" s="47">
        <v>12972</v>
      </c>
      <c r="H163" s="47">
        <v>7383</v>
      </c>
      <c r="I163" s="47">
        <v>7479</v>
      </c>
      <c r="J163" s="47">
        <v>4377</v>
      </c>
      <c r="K163" s="47">
        <v>3610</v>
      </c>
      <c r="L163" s="47">
        <v>2138</v>
      </c>
      <c r="M163" s="48">
        <v>90436</v>
      </c>
      <c r="N163" s="48">
        <v>49579</v>
      </c>
      <c r="O163" s="201" t="s">
        <v>204</v>
      </c>
      <c r="P163" s="46" t="s">
        <v>119</v>
      </c>
      <c r="Q163" s="47">
        <v>6297</v>
      </c>
      <c r="R163" s="47">
        <v>3283</v>
      </c>
      <c r="S163" s="47">
        <v>3179</v>
      </c>
      <c r="T163" s="47">
        <v>1757</v>
      </c>
      <c r="U163" s="47">
        <v>2037</v>
      </c>
      <c r="V163" s="47">
        <v>1122</v>
      </c>
      <c r="W163" s="47">
        <v>750</v>
      </c>
      <c r="X163" s="47">
        <v>442</v>
      </c>
      <c r="Y163" s="47">
        <v>362</v>
      </c>
      <c r="Z163" s="47">
        <v>181</v>
      </c>
      <c r="AA163" s="48">
        <v>12625</v>
      </c>
      <c r="AB163" s="48">
        <v>6785</v>
      </c>
      <c r="AC163" s="201" t="s">
        <v>204</v>
      </c>
      <c r="AD163" s="46" t="s">
        <v>119</v>
      </c>
      <c r="AE163" s="47">
        <v>494</v>
      </c>
      <c r="AF163" s="47">
        <v>460</v>
      </c>
      <c r="AG163" s="47">
        <v>404</v>
      </c>
      <c r="AH163" s="47">
        <v>291</v>
      </c>
      <c r="AI163" s="47">
        <v>194</v>
      </c>
      <c r="AJ163" s="48">
        <v>1843</v>
      </c>
      <c r="AK163" s="47">
        <v>894</v>
      </c>
      <c r="AL163" s="47">
        <v>199</v>
      </c>
      <c r="AM163" s="47">
        <v>0</v>
      </c>
      <c r="AN163" s="47">
        <v>14</v>
      </c>
      <c r="AO163" s="47">
        <v>455</v>
      </c>
      <c r="AP163" s="201" t="s">
        <v>204</v>
      </c>
      <c r="AQ163" s="46" t="s">
        <v>119</v>
      </c>
      <c r="AR163" s="47">
        <v>147</v>
      </c>
      <c r="AS163" s="47">
        <v>6650</v>
      </c>
      <c r="AT163" s="47">
        <v>1240</v>
      </c>
      <c r="AU163" s="47">
        <v>147</v>
      </c>
      <c r="AV163" s="47">
        <v>13</v>
      </c>
      <c r="AW163" s="47">
        <v>349</v>
      </c>
      <c r="AX163" s="47">
        <v>949</v>
      </c>
      <c r="AY163" s="47">
        <v>652</v>
      </c>
      <c r="AZ163" s="47">
        <v>630</v>
      </c>
      <c r="BA163" s="201" t="s">
        <v>204</v>
      </c>
      <c r="BB163" s="46" t="s">
        <v>119</v>
      </c>
      <c r="BC163" s="47">
        <v>2864</v>
      </c>
      <c r="BD163" s="47">
        <v>1619</v>
      </c>
      <c r="BE163" s="47">
        <v>2760</v>
      </c>
      <c r="BF163" s="47">
        <v>1562</v>
      </c>
      <c r="BG163" s="47">
        <v>2413</v>
      </c>
      <c r="BH163" s="47">
        <v>1371</v>
      </c>
      <c r="BI163" s="47">
        <v>2864</v>
      </c>
      <c r="BJ163" s="47">
        <v>1619</v>
      </c>
      <c r="BK163" s="47">
        <v>2760</v>
      </c>
      <c r="BL163" s="47">
        <v>1562</v>
      </c>
      <c r="BM163" s="47">
        <v>2411</v>
      </c>
      <c r="BN163" s="47">
        <v>1371</v>
      </c>
      <c r="BO163" s="201" t="s">
        <v>204</v>
      </c>
      <c r="BP163" s="46" t="s">
        <v>119</v>
      </c>
      <c r="BQ163" s="49">
        <v>43</v>
      </c>
      <c r="BR163" s="49">
        <v>227</v>
      </c>
      <c r="BS163" s="49">
        <v>878</v>
      </c>
      <c r="BT163" s="49">
        <v>19</v>
      </c>
      <c r="BU163" s="49">
        <v>14</v>
      </c>
      <c r="BV163" s="50">
        <v>1181</v>
      </c>
      <c r="BW163" s="49">
        <v>499</v>
      </c>
      <c r="BX163" s="49">
        <v>72</v>
      </c>
      <c r="BY163" s="50">
        <v>16</v>
      </c>
      <c r="BZ163" s="49">
        <v>9</v>
      </c>
      <c r="CA163" s="201" t="s">
        <v>204</v>
      </c>
      <c r="CB163" s="46" t="s">
        <v>119</v>
      </c>
      <c r="CC163" s="47">
        <v>12843</v>
      </c>
      <c r="CD163" s="47">
        <v>14489</v>
      </c>
      <c r="CE163" s="47">
        <v>6922</v>
      </c>
      <c r="CF163" s="47">
        <v>2707</v>
      </c>
      <c r="CG163" s="47">
        <v>4766</v>
      </c>
      <c r="CH163" s="47">
        <v>995</v>
      </c>
      <c r="CI163" s="47">
        <v>124</v>
      </c>
      <c r="CJ163" s="47">
        <v>697</v>
      </c>
      <c r="CK163" s="47">
        <v>352</v>
      </c>
      <c r="CL163" s="47">
        <v>1546</v>
      </c>
      <c r="CM163" s="47">
        <v>201</v>
      </c>
      <c r="CN163" s="47">
        <v>6</v>
      </c>
      <c r="CO163" s="47">
        <v>293</v>
      </c>
      <c r="CP163" s="135"/>
      <c r="CQ163" s="138" t="s">
        <v>204</v>
      </c>
      <c r="CR163" s="138" t="s">
        <v>4314</v>
      </c>
      <c r="CS163" s="139">
        <v>17820</v>
      </c>
      <c r="CT163" s="141">
        <v>43895</v>
      </c>
    </row>
    <row r="164" spans="1:98">
      <c r="A164" s="201"/>
      <c r="B164" s="46" t="s">
        <v>120</v>
      </c>
      <c r="C164" s="47">
        <v>7394</v>
      </c>
      <c r="D164" s="47">
        <v>3793</v>
      </c>
      <c r="E164" s="47">
        <v>3160</v>
      </c>
      <c r="F164" s="47">
        <v>1702</v>
      </c>
      <c r="G164" s="47">
        <v>2254</v>
      </c>
      <c r="H164" s="47">
        <v>1265</v>
      </c>
      <c r="I164" s="47">
        <v>1571</v>
      </c>
      <c r="J164" s="47">
        <v>879</v>
      </c>
      <c r="K164" s="47">
        <v>1129</v>
      </c>
      <c r="L164" s="47">
        <v>644</v>
      </c>
      <c r="M164" s="48">
        <v>15508</v>
      </c>
      <c r="N164" s="48">
        <v>8283</v>
      </c>
      <c r="O164" s="201"/>
      <c r="P164" s="46" t="s">
        <v>120</v>
      </c>
      <c r="Q164" s="47">
        <v>1191</v>
      </c>
      <c r="R164" s="47">
        <v>607</v>
      </c>
      <c r="S164" s="47">
        <v>597</v>
      </c>
      <c r="T164" s="47">
        <v>275</v>
      </c>
      <c r="U164" s="47">
        <v>460</v>
      </c>
      <c r="V164" s="47">
        <v>248</v>
      </c>
      <c r="W164" s="47">
        <v>261</v>
      </c>
      <c r="X164" s="47">
        <v>135</v>
      </c>
      <c r="Y164" s="47">
        <v>166</v>
      </c>
      <c r="Z164" s="47">
        <v>96</v>
      </c>
      <c r="AA164" s="48">
        <v>2675</v>
      </c>
      <c r="AB164" s="48">
        <v>1361</v>
      </c>
      <c r="AC164" s="201"/>
      <c r="AD164" s="46" t="s">
        <v>120</v>
      </c>
      <c r="AE164" s="47">
        <v>74</v>
      </c>
      <c r="AF164" s="47">
        <v>52</v>
      </c>
      <c r="AG164" s="47">
        <v>47</v>
      </c>
      <c r="AH164" s="47">
        <v>41</v>
      </c>
      <c r="AI164" s="47">
        <v>28</v>
      </c>
      <c r="AJ164" s="48">
        <v>242</v>
      </c>
      <c r="AK164" s="47">
        <v>121</v>
      </c>
      <c r="AL164" s="47">
        <v>49</v>
      </c>
      <c r="AM164" s="47">
        <v>0</v>
      </c>
      <c r="AN164" s="47">
        <v>1</v>
      </c>
      <c r="AO164" s="47">
        <v>41</v>
      </c>
      <c r="AP164" s="201"/>
      <c r="AQ164" s="46" t="s">
        <v>120</v>
      </c>
      <c r="AR164" s="47">
        <v>0</v>
      </c>
      <c r="AS164" s="47">
        <v>1359</v>
      </c>
      <c r="AT164" s="47">
        <v>88</v>
      </c>
      <c r="AU164" s="47">
        <v>18</v>
      </c>
      <c r="AV164" s="47">
        <v>10</v>
      </c>
      <c r="AW164" s="47">
        <v>89</v>
      </c>
      <c r="AX164" s="47">
        <v>154</v>
      </c>
      <c r="AY164" s="47">
        <v>104</v>
      </c>
      <c r="AZ164" s="47">
        <v>98</v>
      </c>
      <c r="BA164" s="201"/>
      <c r="BB164" s="46" t="s">
        <v>120</v>
      </c>
      <c r="BC164" s="47">
        <v>805</v>
      </c>
      <c r="BD164" s="47">
        <v>448</v>
      </c>
      <c r="BE164" s="47">
        <v>748</v>
      </c>
      <c r="BF164" s="47">
        <v>414</v>
      </c>
      <c r="BG164" s="47">
        <v>466</v>
      </c>
      <c r="BH164" s="47">
        <v>248</v>
      </c>
      <c r="BI164" s="47">
        <v>805</v>
      </c>
      <c r="BJ164" s="47">
        <v>448</v>
      </c>
      <c r="BK164" s="47">
        <v>748</v>
      </c>
      <c r="BL164" s="47">
        <v>414</v>
      </c>
      <c r="BM164" s="47">
        <v>466</v>
      </c>
      <c r="BN164" s="47">
        <v>248</v>
      </c>
      <c r="BO164" s="201"/>
      <c r="BP164" s="46" t="s">
        <v>120</v>
      </c>
      <c r="BQ164" s="49">
        <v>25</v>
      </c>
      <c r="BR164" s="49">
        <v>74</v>
      </c>
      <c r="BS164" s="49">
        <v>112</v>
      </c>
      <c r="BT164" s="49">
        <v>0</v>
      </c>
      <c r="BU164" s="49">
        <v>0</v>
      </c>
      <c r="BV164" s="50">
        <v>211</v>
      </c>
      <c r="BW164" s="49">
        <v>138</v>
      </c>
      <c r="BX164" s="49">
        <v>34</v>
      </c>
      <c r="BY164" s="50">
        <v>13</v>
      </c>
      <c r="BZ164" s="49">
        <v>10</v>
      </c>
      <c r="CA164" s="201"/>
      <c r="CB164" s="46" t="s">
        <v>120</v>
      </c>
      <c r="CC164" s="47">
        <v>3474</v>
      </c>
      <c r="CD164" s="47">
        <v>4521</v>
      </c>
      <c r="CE164" s="47">
        <v>3293</v>
      </c>
      <c r="CF164" s="47">
        <v>1393</v>
      </c>
      <c r="CG164" s="47">
        <v>3421</v>
      </c>
      <c r="CH164" s="47">
        <v>802</v>
      </c>
      <c r="CI164" s="47">
        <v>78</v>
      </c>
      <c r="CJ164" s="47">
        <v>567</v>
      </c>
      <c r="CK164" s="47">
        <v>42</v>
      </c>
      <c r="CL164" s="47">
        <v>349</v>
      </c>
      <c r="CM164" s="47">
        <v>80</v>
      </c>
      <c r="CN164" s="47">
        <v>10</v>
      </c>
      <c r="CO164" s="47">
        <v>196</v>
      </c>
      <c r="CP164" s="135"/>
      <c r="CQ164" s="138" t="s">
        <v>204</v>
      </c>
      <c r="CR164" s="138" t="s">
        <v>4315</v>
      </c>
      <c r="CS164" s="139">
        <v>3104</v>
      </c>
      <c r="CT164" s="141">
        <v>17591</v>
      </c>
    </row>
    <row r="165" spans="1:98">
      <c r="A165" s="201"/>
      <c r="B165" s="34" t="s">
        <v>102</v>
      </c>
      <c r="C165" s="35">
        <v>52149</v>
      </c>
      <c r="D165" s="63">
        <v>27666</v>
      </c>
      <c r="E165" s="63">
        <v>24780</v>
      </c>
      <c r="F165" s="63">
        <v>13510</v>
      </c>
      <c r="G165" s="63">
        <v>15226</v>
      </c>
      <c r="H165" s="63">
        <v>8648</v>
      </c>
      <c r="I165" s="63">
        <v>9050</v>
      </c>
      <c r="J165" s="63">
        <v>5256</v>
      </c>
      <c r="K165" s="63">
        <v>4739</v>
      </c>
      <c r="L165" s="63">
        <v>2782</v>
      </c>
      <c r="M165" s="63">
        <v>105944</v>
      </c>
      <c r="N165" s="63">
        <v>57862</v>
      </c>
      <c r="O165" s="201"/>
      <c r="P165" s="64" t="s">
        <v>102</v>
      </c>
      <c r="Q165" s="63">
        <v>7488</v>
      </c>
      <c r="R165" s="63">
        <v>3890</v>
      </c>
      <c r="S165" s="63">
        <v>3776</v>
      </c>
      <c r="T165" s="63">
        <v>2032</v>
      </c>
      <c r="U165" s="63">
        <v>2497</v>
      </c>
      <c r="V165" s="63">
        <v>1370</v>
      </c>
      <c r="W165" s="63">
        <v>1011</v>
      </c>
      <c r="X165" s="63">
        <v>577</v>
      </c>
      <c r="Y165" s="63">
        <v>528</v>
      </c>
      <c r="Z165" s="63">
        <v>277</v>
      </c>
      <c r="AA165" s="63">
        <v>15300</v>
      </c>
      <c r="AB165" s="63">
        <v>8146</v>
      </c>
      <c r="AC165" s="201"/>
      <c r="AD165" s="64" t="s">
        <v>102</v>
      </c>
      <c r="AE165" s="63">
        <v>568</v>
      </c>
      <c r="AF165" s="63">
        <v>512</v>
      </c>
      <c r="AG165" s="63">
        <v>451</v>
      </c>
      <c r="AH165" s="63">
        <v>332</v>
      </c>
      <c r="AI165" s="63">
        <v>222</v>
      </c>
      <c r="AJ165" s="63">
        <v>2085</v>
      </c>
      <c r="AK165" s="63">
        <v>1015</v>
      </c>
      <c r="AL165" s="63">
        <v>248</v>
      </c>
      <c r="AM165" s="63">
        <v>0</v>
      </c>
      <c r="AN165" s="63">
        <v>15</v>
      </c>
      <c r="AO165" s="63">
        <v>496</v>
      </c>
      <c r="AP165" s="201"/>
      <c r="AQ165" s="64" t="s">
        <v>102</v>
      </c>
      <c r="AR165" s="63">
        <v>147</v>
      </c>
      <c r="AS165" s="63">
        <v>8009</v>
      </c>
      <c r="AT165" s="63">
        <v>1328</v>
      </c>
      <c r="AU165" s="63">
        <v>165</v>
      </c>
      <c r="AV165" s="63">
        <v>23</v>
      </c>
      <c r="AW165" s="63">
        <v>438</v>
      </c>
      <c r="AX165" s="63">
        <v>1103</v>
      </c>
      <c r="AY165" s="63">
        <v>756</v>
      </c>
      <c r="AZ165" s="63">
        <v>728</v>
      </c>
      <c r="BA165" s="201"/>
      <c r="BB165" s="51" t="s">
        <v>102</v>
      </c>
      <c r="BC165" s="63">
        <v>3669</v>
      </c>
      <c r="BD165" s="63">
        <v>2067</v>
      </c>
      <c r="BE165" s="63">
        <v>3508</v>
      </c>
      <c r="BF165" s="63">
        <v>1976</v>
      </c>
      <c r="BG165" s="63">
        <v>2879</v>
      </c>
      <c r="BH165" s="63">
        <v>1619</v>
      </c>
      <c r="BI165" s="63">
        <v>3669</v>
      </c>
      <c r="BJ165" s="63">
        <v>2067</v>
      </c>
      <c r="BK165" s="63">
        <v>3508</v>
      </c>
      <c r="BL165" s="63">
        <v>1976</v>
      </c>
      <c r="BM165" s="63">
        <v>2877</v>
      </c>
      <c r="BN165" s="63">
        <v>1619</v>
      </c>
      <c r="BO165" s="201"/>
      <c r="BP165" s="64" t="s">
        <v>102</v>
      </c>
      <c r="BQ165" s="63">
        <v>68</v>
      </c>
      <c r="BR165" s="63">
        <v>301</v>
      </c>
      <c r="BS165" s="63">
        <v>990</v>
      </c>
      <c r="BT165" s="63">
        <v>19</v>
      </c>
      <c r="BU165" s="63">
        <v>14</v>
      </c>
      <c r="BV165" s="63">
        <v>1392</v>
      </c>
      <c r="BW165" s="63">
        <v>637</v>
      </c>
      <c r="BX165" s="63">
        <v>106</v>
      </c>
      <c r="BY165" s="63">
        <v>29</v>
      </c>
      <c r="BZ165" s="63">
        <v>19</v>
      </c>
      <c r="CA165" s="201"/>
      <c r="CB165" s="64" t="s">
        <v>102</v>
      </c>
      <c r="CC165" s="63">
        <v>16317</v>
      </c>
      <c r="CD165" s="63">
        <v>19010</v>
      </c>
      <c r="CE165" s="63">
        <v>10215</v>
      </c>
      <c r="CF165" s="63">
        <v>4100</v>
      </c>
      <c r="CG165" s="63">
        <v>8187</v>
      </c>
      <c r="CH165" s="63">
        <v>1797</v>
      </c>
      <c r="CI165" s="63">
        <v>202</v>
      </c>
      <c r="CJ165" s="63">
        <v>1264</v>
      </c>
      <c r="CK165" s="63">
        <v>394</v>
      </c>
      <c r="CL165" s="63">
        <v>1895</v>
      </c>
      <c r="CM165" s="63">
        <v>281</v>
      </c>
      <c r="CN165" s="63">
        <v>16</v>
      </c>
      <c r="CO165" s="63">
        <v>489</v>
      </c>
      <c r="CP165" s="135"/>
      <c r="CQ165" s="138" t="s">
        <v>204</v>
      </c>
      <c r="CR165" s="138" t="s">
        <v>4316</v>
      </c>
      <c r="CS165" s="139">
        <v>20924</v>
      </c>
      <c r="CT165" s="141">
        <v>61486</v>
      </c>
    </row>
    <row r="166" spans="1:98">
      <c r="A166" s="201" t="s">
        <v>7</v>
      </c>
      <c r="B166" s="46" t="s">
        <v>119</v>
      </c>
      <c r="C166" s="47">
        <v>23089</v>
      </c>
      <c r="D166" s="47">
        <v>12086</v>
      </c>
      <c r="E166" s="47">
        <v>10220</v>
      </c>
      <c r="F166" s="47">
        <v>5580</v>
      </c>
      <c r="G166" s="47">
        <v>5919</v>
      </c>
      <c r="H166" s="47">
        <v>3213</v>
      </c>
      <c r="I166" s="47">
        <v>2699</v>
      </c>
      <c r="J166" s="47">
        <v>1451</v>
      </c>
      <c r="K166" s="47">
        <v>1278</v>
      </c>
      <c r="L166" s="47">
        <v>683</v>
      </c>
      <c r="M166" s="48">
        <v>43205</v>
      </c>
      <c r="N166" s="48">
        <v>23013</v>
      </c>
      <c r="O166" s="201" t="s">
        <v>7</v>
      </c>
      <c r="P166" s="46" t="s">
        <v>119</v>
      </c>
      <c r="Q166" s="47">
        <v>4998</v>
      </c>
      <c r="R166" s="47">
        <v>2548</v>
      </c>
      <c r="S166" s="47">
        <v>2139</v>
      </c>
      <c r="T166" s="47">
        <v>1130</v>
      </c>
      <c r="U166" s="47">
        <v>1301</v>
      </c>
      <c r="V166" s="47">
        <v>703</v>
      </c>
      <c r="W166" s="47">
        <v>506</v>
      </c>
      <c r="X166" s="47">
        <v>271</v>
      </c>
      <c r="Y166" s="47">
        <v>231</v>
      </c>
      <c r="Z166" s="47">
        <v>114</v>
      </c>
      <c r="AA166" s="48">
        <v>9175</v>
      </c>
      <c r="AB166" s="48">
        <v>4766</v>
      </c>
      <c r="AC166" s="201" t="s">
        <v>7</v>
      </c>
      <c r="AD166" s="46" t="s">
        <v>119</v>
      </c>
      <c r="AE166" s="47">
        <v>368</v>
      </c>
      <c r="AF166" s="47">
        <v>333</v>
      </c>
      <c r="AG166" s="47">
        <v>315</v>
      </c>
      <c r="AH166" s="47">
        <v>237</v>
      </c>
      <c r="AI166" s="47">
        <v>156</v>
      </c>
      <c r="AJ166" s="48">
        <v>1409</v>
      </c>
      <c r="AK166" s="47">
        <v>609</v>
      </c>
      <c r="AL166" s="47">
        <v>228</v>
      </c>
      <c r="AM166" s="47">
        <v>2</v>
      </c>
      <c r="AN166" s="47">
        <v>35</v>
      </c>
      <c r="AO166" s="47">
        <v>339</v>
      </c>
      <c r="AP166" s="201" t="s">
        <v>7</v>
      </c>
      <c r="AQ166" s="46" t="s">
        <v>119</v>
      </c>
      <c r="AR166" s="47">
        <v>18</v>
      </c>
      <c r="AS166" s="47">
        <v>3690</v>
      </c>
      <c r="AT166" s="47">
        <v>90</v>
      </c>
      <c r="AU166" s="47">
        <v>4</v>
      </c>
      <c r="AV166" s="47">
        <v>13</v>
      </c>
      <c r="AW166" s="47">
        <v>201</v>
      </c>
      <c r="AX166" s="47">
        <v>753</v>
      </c>
      <c r="AY166" s="47">
        <v>325</v>
      </c>
      <c r="AZ166" s="47">
        <v>292</v>
      </c>
      <c r="BA166" s="201" t="s">
        <v>7</v>
      </c>
      <c r="BB166" s="46" t="s">
        <v>119</v>
      </c>
      <c r="BC166" s="47">
        <v>792</v>
      </c>
      <c r="BD166" s="47">
        <v>394</v>
      </c>
      <c r="BE166" s="47">
        <v>656</v>
      </c>
      <c r="BF166" s="47">
        <v>333</v>
      </c>
      <c r="BG166" s="47">
        <v>316</v>
      </c>
      <c r="BH166" s="47">
        <v>167</v>
      </c>
      <c r="BI166" s="47">
        <v>830</v>
      </c>
      <c r="BJ166" s="47">
        <v>411</v>
      </c>
      <c r="BK166" s="47">
        <v>689</v>
      </c>
      <c r="BL166" s="47">
        <v>347</v>
      </c>
      <c r="BM166" s="47">
        <v>341</v>
      </c>
      <c r="BN166" s="47">
        <v>178</v>
      </c>
      <c r="BO166" s="201" t="s">
        <v>7</v>
      </c>
      <c r="BP166" s="46" t="s">
        <v>119</v>
      </c>
      <c r="BQ166" s="49">
        <v>30</v>
      </c>
      <c r="BR166" s="49">
        <v>222</v>
      </c>
      <c r="BS166" s="49">
        <v>344</v>
      </c>
      <c r="BT166" s="49">
        <v>137</v>
      </c>
      <c r="BU166" s="49">
        <v>19</v>
      </c>
      <c r="BV166" s="50">
        <v>752</v>
      </c>
      <c r="BW166" s="49">
        <v>315</v>
      </c>
      <c r="BX166" s="49">
        <v>65</v>
      </c>
      <c r="BY166" s="50">
        <v>3</v>
      </c>
      <c r="BZ166" s="49">
        <v>2</v>
      </c>
      <c r="CA166" s="201" t="s">
        <v>7</v>
      </c>
      <c r="CB166" s="46" t="s">
        <v>119</v>
      </c>
      <c r="CC166" s="47">
        <v>15781</v>
      </c>
      <c r="CD166" s="47">
        <v>14969</v>
      </c>
      <c r="CE166" s="47">
        <v>8404</v>
      </c>
      <c r="CF166" s="47">
        <v>2119</v>
      </c>
      <c r="CG166" s="47">
        <v>5997</v>
      </c>
      <c r="CH166" s="47">
        <v>1204</v>
      </c>
      <c r="CI166" s="47">
        <v>196</v>
      </c>
      <c r="CJ166" s="47">
        <v>1066</v>
      </c>
      <c r="CK166" s="47">
        <v>88</v>
      </c>
      <c r="CL166" s="47">
        <v>1468</v>
      </c>
      <c r="CM166" s="47">
        <v>391</v>
      </c>
      <c r="CN166" s="47">
        <v>60</v>
      </c>
      <c r="CO166" s="47">
        <v>2938</v>
      </c>
      <c r="CP166" s="135"/>
      <c r="CQ166" s="138" t="s">
        <v>7</v>
      </c>
      <c r="CR166" s="138" t="s">
        <v>4317</v>
      </c>
      <c r="CS166" s="139">
        <v>7749</v>
      </c>
      <c r="CT166" s="141">
        <v>49824</v>
      </c>
    </row>
    <row r="167" spans="1:98">
      <c r="A167" s="201"/>
      <c r="B167" s="46" t="s">
        <v>120</v>
      </c>
      <c r="C167" s="47">
        <v>1844</v>
      </c>
      <c r="D167" s="47">
        <v>966</v>
      </c>
      <c r="E167" s="47">
        <v>967</v>
      </c>
      <c r="F167" s="47">
        <v>448</v>
      </c>
      <c r="G167" s="47">
        <v>623</v>
      </c>
      <c r="H167" s="47">
        <v>313</v>
      </c>
      <c r="I167" s="47">
        <v>339</v>
      </c>
      <c r="J167" s="47">
        <v>190</v>
      </c>
      <c r="K167" s="47">
        <v>312</v>
      </c>
      <c r="L167" s="47">
        <v>169</v>
      </c>
      <c r="M167" s="48">
        <v>4085</v>
      </c>
      <c r="N167" s="48">
        <v>2086</v>
      </c>
      <c r="O167" s="201"/>
      <c r="P167" s="46" t="s">
        <v>120</v>
      </c>
      <c r="Q167" s="47">
        <v>440</v>
      </c>
      <c r="R167" s="47">
        <v>207</v>
      </c>
      <c r="S167" s="47">
        <v>102</v>
      </c>
      <c r="T167" s="47">
        <v>56</v>
      </c>
      <c r="U167" s="47">
        <v>85</v>
      </c>
      <c r="V167" s="47">
        <v>40</v>
      </c>
      <c r="W167" s="47">
        <v>41</v>
      </c>
      <c r="X167" s="47">
        <v>20</v>
      </c>
      <c r="Y167" s="47">
        <v>16</v>
      </c>
      <c r="Z167" s="47">
        <v>6</v>
      </c>
      <c r="AA167" s="48">
        <v>684</v>
      </c>
      <c r="AB167" s="48">
        <v>329</v>
      </c>
      <c r="AC167" s="201"/>
      <c r="AD167" s="46" t="s">
        <v>120</v>
      </c>
      <c r="AE167" s="47">
        <v>28</v>
      </c>
      <c r="AF167" s="47">
        <v>23</v>
      </c>
      <c r="AG167" s="47">
        <v>19</v>
      </c>
      <c r="AH167" s="47">
        <v>14</v>
      </c>
      <c r="AI167" s="47">
        <v>11</v>
      </c>
      <c r="AJ167" s="48">
        <v>95</v>
      </c>
      <c r="AK167" s="47">
        <v>51</v>
      </c>
      <c r="AL167" s="47">
        <v>37</v>
      </c>
      <c r="AM167" s="47">
        <v>0</v>
      </c>
      <c r="AN167" s="47">
        <v>1</v>
      </c>
      <c r="AO167" s="47">
        <v>16</v>
      </c>
      <c r="AP167" s="201"/>
      <c r="AQ167" s="46" t="s">
        <v>120</v>
      </c>
      <c r="AR167" s="47">
        <v>0</v>
      </c>
      <c r="AS167" s="47">
        <v>822</v>
      </c>
      <c r="AT167" s="47">
        <v>10</v>
      </c>
      <c r="AU167" s="47">
        <v>0</v>
      </c>
      <c r="AV167" s="47">
        <v>0</v>
      </c>
      <c r="AW167" s="47">
        <v>37</v>
      </c>
      <c r="AX167" s="47">
        <v>69</v>
      </c>
      <c r="AY167" s="47">
        <v>48</v>
      </c>
      <c r="AZ167" s="47">
        <v>44</v>
      </c>
      <c r="BA167" s="201"/>
      <c r="BB167" s="46" t="s">
        <v>120</v>
      </c>
      <c r="BC167" s="47">
        <v>284</v>
      </c>
      <c r="BD167" s="47">
        <v>137</v>
      </c>
      <c r="BE167" s="47">
        <v>240</v>
      </c>
      <c r="BF167" s="47">
        <v>119</v>
      </c>
      <c r="BG167" s="47">
        <v>184</v>
      </c>
      <c r="BH167" s="47">
        <v>93</v>
      </c>
      <c r="BI167" s="47">
        <v>284</v>
      </c>
      <c r="BJ167" s="47">
        <v>137</v>
      </c>
      <c r="BK167" s="47">
        <v>240</v>
      </c>
      <c r="BL167" s="47">
        <v>119</v>
      </c>
      <c r="BM167" s="47">
        <v>184</v>
      </c>
      <c r="BN167" s="47">
        <v>93</v>
      </c>
      <c r="BO167" s="201"/>
      <c r="BP167" s="46" t="s">
        <v>120</v>
      </c>
      <c r="BQ167" s="49">
        <v>8</v>
      </c>
      <c r="BR167" s="49">
        <v>41</v>
      </c>
      <c r="BS167" s="49">
        <v>24</v>
      </c>
      <c r="BT167" s="49">
        <v>5</v>
      </c>
      <c r="BU167" s="49">
        <v>0</v>
      </c>
      <c r="BV167" s="50">
        <v>78</v>
      </c>
      <c r="BW167" s="49">
        <v>57</v>
      </c>
      <c r="BX167" s="49">
        <v>20</v>
      </c>
      <c r="BY167" s="50">
        <v>6</v>
      </c>
      <c r="BZ167" s="49">
        <v>5</v>
      </c>
      <c r="CA167" s="201"/>
      <c r="CB167" s="46" t="s">
        <v>120</v>
      </c>
      <c r="CC167" s="47">
        <v>1262</v>
      </c>
      <c r="CD167" s="47">
        <v>1717</v>
      </c>
      <c r="CE167" s="47">
        <v>1051</v>
      </c>
      <c r="CF167" s="47">
        <v>310</v>
      </c>
      <c r="CG167" s="47">
        <v>667</v>
      </c>
      <c r="CH167" s="47">
        <v>445</v>
      </c>
      <c r="CI167" s="47">
        <v>3</v>
      </c>
      <c r="CJ167" s="47">
        <v>355</v>
      </c>
      <c r="CK167" s="47">
        <v>25</v>
      </c>
      <c r="CL167" s="47">
        <v>77</v>
      </c>
      <c r="CM167" s="47">
        <v>39</v>
      </c>
      <c r="CN167" s="47">
        <v>3</v>
      </c>
      <c r="CO167" s="47">
        <v>298</v>
      </c>
      <c r="CP167" s="135"/>
      <c r="CQ167" s="138" t="s">
        <v>7</v>
      </c>
      <c r="CR167" s="138" t="s">
        <v>4318</v>
      </c>
      <c r="CS167" s="139">
        <v>1674</v>
      </c>
      <c r="CT167" s="141">
        <v>5835</v>
      </c>
    </row>
    <row r="168" spans="1:98">
      <c r="A168" s="201"/>
      <c r="B168" s="34" t="s">
        <v>102</v>
      </c>
      <c r="C168" s="35">
        <v>24933</v>
      </c>
      <c r="D168" s="63">
        <v>13052</v>
      </c>
      <c r="E168" s="63">
        <v>11187</v>
      </c>
      <c r="F168" s="63">
        <v>6028</v>
      </c>
      <c r="G168" s="63">
        <v>6542</v>
      </c>
      <c r="H168" s="63">
        <v>3526</v>
      </c>
      <c r="I168" s="63">
        <v>3038</v>
      </c>
      <c r="J168" s="63">
        <v>1641</v>
      </c>
      <c r="K168" s="63">
        <v>1590</v>
      </c>
      <c r="L168" s="63">
        <v>852</v>
      </c>
      <c r="M168" s="63">
        <v>47290</v>
      </c>
      <c r="N168" s="63">
        <v>25099</v>
      </c>
      <c r="O168" s="201"/>
      <c r="P168" s="64" t="s">
        <v>102</v>
      </c>
      <c r="Q168" s="63">
        <v>5438</v>
      </c>
      <c r="R168" s="63">
        <v>2755</v>
      </c>
      <c r="S168" s="63">
        <v>2241</v>
      </c>
      <c r="T168" s="63">
        <v>1186</v>
      </c>
      <c r="U168" s="63">
        <v>1386</v>
      </c>
      <c r="V168" s="63">
        <v>743</v>
      </c>
      <c r="W168" s="63">
        <v>547</v>
      </c>
      <c r="X168" s="63">
        <v>291</v>
      </c>
      <c r="Y168" s="63">
        <v>247</v>
      </c>
      <c r="Z168" s="63">
        <v>120</v>
      </c>
      <c r="AA168" s="63">
        <v>9859</v>
      </c>
      <c r="AB168" s="63">
        <v>5095</v>
      </c>
      <c r="AC168" s="201"/>
      <c r="AD168" s="64" t="s">
        <v>102</v>
      </c>
      <c r="AE168" s="63">
        <v>396</v>
      </c>
      <c r="AF168" s="63">
        <v>356</v>
      </c>
      <c r="AG168" s="63">
        <v>334</v>
      </c>
      <c r="AH168" s="63">
        <v>251</v>
      </c>
      <c r="AI168" s="63">
        <v>167</v>
      </c>
      <c r="AJ168" s="63">
        <v>1504</v>
      </c>
      <c r="AK168" s="63">
        <v>660</v>
      </c>
      <c r="AL168" s="63">
        <v>265</v>
      </c>
      <c r="AM168" s="63">
        <v>2</v>
      </c>
      <c r="AN168" s="63">
        <v>36</v>
      </c>
      <c r="AO168" s="63">
        <v>355</v>
      </c>
      <c r="AP168" s="201"/>
      <c r="AQ168" s="64" t="s">
        <v>102</v>
      </c>
      <c r="AR168" s="63">
        <v>18</v>
      </c>
      <c r="AS168" s="63">
        <v>4512</v>
      </c>
      <c r="AT168" s="63">
        <v>100</v>
      </c>
      <c r="AU168" s="63">
        <v>4</v>
      </c>
      <c r="AV168" s="63">
        <v>13</v>
      </c>
      <c r="AW168" s="63">
        <v>238</v>
      </c>
      <c r="AX168" s="63">
        <v>822</v>
      </c>
      <c r="AY168" s="63">
        <v>373</v>
      </c>
      <c r="AZ168" s="63">
        <v>336</v>
      </c>
      <c r="BA168" s="201"/>
      <c r="BB168" s="51" t="s">
        <v>102</v>
      </c>
      <c r="BC168" s="63">
        <v>1076</v>
      </c>
      <c r="BD168" s="63">
        <v>531</v>
      </c>
      <c r="BE168" s="63">
        <v>896</v>
      </c>
      <c r="BF168" s="63">
        <v>452</v>
      </c>
      <c r="BG168" s="63">
        <v>500</v>
      </c>
      <c r="BH168" s="63">
        <v>260</v>
      </c>
      <c r="BI168" s="63">
        <v>1114</v>
      </c>
      <c r="BJ168" s="63">
        <v>548</v>
      </c>
      <c r="BK168" s="63">
        <v>929</v>
      </c>
      <c r="BL168" s="63">
        <v>466</v>
      </c>
      <c r="BM168" s="63">
        <v>525</v>
      </c>
      <c r="BN168" s="63">
        <v>271</v>
      </c>
      <c r="BO168" s="201"/>
      <c r="BP168" s="64" t="s">
        <v>102</v>
      </c>
      <c r="BQ168" s="63">
        <v>38</v>
      </c>
      <c r="BR168" s="63">
        <v>263</v>
      </c>
      <c r="BS168" s="63">
        <v>368</v>
      </c>
      <c r="BT168" s="63">
        <v>142</v>
      </c>
      <c r="BU168" s="63">
        <v>19</v>
      </c>
      <c r="BV168" s="63">
        <v>830</v>
      </c>
      <c r="BW168" s="63">
        <v>372</v>
      </c>
      <c r="BX168" s="63">
        <v>85</v>
      </c>
      <c r="BY168" s="63">
        <v>9</v>
      </c>
      <c r="BZ168" s="63">
        <v>7</v>
      </c>
      <c r="CA168" s="201"/>
      <c r="CB168" s="64" t="s">
        <v>102</v>
      </c>
      <c r="CC168" s="63">
        <v>17043</v>
      </c>
      <c r="CD168" s="63">
        <v>16686</v>
      </c>
      <c r="CE168" s="63">
        <v>9455</v>
      </c>
      <c r="CF168" s="63">
        <v>2429</v>
      </c>
      <c r="CG168" s="63">
        <v>6664</v>
      </c>
      <c r="CH168" s="63">
        <v>1649</v>
      </c>
      <c r="CI168" s="63">
        <v>199</v>
      </c>
      <c r="CJ168" s="63">
        <v>1421</v>
      </c>
      <c r="CK168" s="63">
        <v>113</v>
      </c>
      <c r="CL168" s="63">
        <v>1545</v>
      </c>
      <c r="CM168" s="63">
        <v>430</v>
      </c>
      <c r="CN168" s="63">
        <v>63</v>
      </c>
      <c r="CO168" s="63">
        <v>3236</v>
      </c>
      <c r="CP168" s="135"/>
      <c r="CQ168" s="138" t="s">
        <v>7</v>
      </c>
      <c r="CR168" s="138" t="s">
        <v>4319</v>
      </c>
      <c r="CS168" s="139">
        <v>9423</v>
      </c>
      <c r="CT168" s="141">
        <v>55659</v>
      </c>
    </row>
    <row r="169" spans="1:98">
      <c r="A169" s="201" t="s">
        <v>205</v>
      </c>
      <c r="B169" s="46" t="s">
        <v>119</v>
      </c>
      <c r="C169" s="47">
        <v>21540</v>
      </c>
      <c r="D169" s="47">
        <v>11485</v>
      </c>
      <c r="E169" s="47">
        <v>9857</v>
      </c>
      <c r="F169" s="47">
        <v>5478</v>
      </c>
      <c r="G169" s="47">
        <v>6112</v>
      </c>
      <c r="H169" s="47">
        <v>3550</v>
      </c>
      <c r="I169" s="47">
        <v>3000</v>
      </c>
      <c r="J169" s="47">
        <v>1812</v>
      </c>
      <c r="K169" s="47">
        <v>1653</v>
      </c>
      <c r="L169" s="47">
        <v>1077</v>
      </c>
      <c r="M169" s="48">
        <v>42162</v>
      </c>
      <c r="N169" s="48">
        <v>23402</v>
      </c>
      <c r="O169" s="201" t="s">
        <v>205</v>
      </c>
      <c r="P169" s="46" t="s">
        <v>119</v>
      </c>
      <c r="Q169" s="47">
        <v>6139</v>
      </c>
      <c r="R169" s="47">
        <v>3249</v>
      </c>
      <c r="S169" s="47">
        <v>1796</v>
      </c>
      <c r="T169" s="47">
        <v>1040</v>
      </c>
      <c r="U169" s="47">
        <v>1052</v>
      </c>
      <c r="V169" s="47">
        <v>631</v>
      </c>
      <c r="W169" s="47">
        <v>297</v>
      </c>
      <c r="X169" s="47">
        <v>190</v>
      </c>
      <c r="Y169" s="47">
        <v>133</v>
      </c>
      <c r="Z169" s="47">
        <v>87</v>
      </c>
      <c r="AA169" s="48">
        <v>9417</v>
      </c>
      <c r="AB169" s="48">
        <v>5197</v>
      </c>
      <c r="AC169" s="201" t="s">
        <v>205</v>
      </c>
      <c r="AD169" s="46" t="s">
        <v>119</v>
      </c>
      <c r="AE169" s="47">
        <v>314</v>
      </c>
      <c r="AF169" s="47">
        <v>288</v>
      </c>
      <c r="AG169" s="47">
        <v>247</v>
      </c>
      <c r="AH169" s="47">
        <v>170</v>
      </c>
      <c r="AI169" s="47">
        <v>119</v>
      </c>
      <c r="AJ169" s="48">
        <v>1138</v>
      </c>
      <c r="AK169" s="47">
        <v>467</v>
      </c>
      <c r="AL169" s="47">
        <v>232</v>
      </c>
      <c r="AM169" s="47">
        <v>12</v>
      </c>
      <c r="AN169" s="47">
        <v>2</v>
      </c>
      <c r="AO169" s="47">
        <v>291</v>
      </c>
      <c r="AP169" s="201" t="s">
        <v>205</v>
      </c>
      <c r="AQ169" s="46" t="s">
        <v>119</v>
      </c>
      <c r="AR169" s="47">
        <v>8</v>
      </c>
      <c r="AS169" s="47">
        <v>4229</v>
      </c>
      <c r="AT169" s="47">
        <v>139</v>
      </c>
      <c r="AU169" s="47">
        <v>42</v>
      </c>
      <c r="AV169" s="47">
        <v>18</v>
      </c>
      <c r="AW169" s="47">
        <v>171</v>
      </c>
      <c r="AX169" s="47">
        <v>531</v>
      </c>
      <c r="AY169" s="47">
        <v>368</v>
      </c>
      <c r="AZ169" s="47">
        <v>338</v>
      </c>
      <c r="BA169" s="201" t="s">
        <v>205</v>
      </c>
      <c r="BB169" s="46" t="s">
        <v>119</v>
      </c>
      <c r="BC169" s="47">
        <v>1009</v>
      </c>
      <c r="BD169" s="47">
        <v>665</v>
      </c>
      <c r="BE169" s="47">
        <v>735</v>
      </c>
      <c r="BF169" s="47">
        <v>494</v>
      </c>
      <c r="BG169" s="47">
        <v>545</v>
      </c>
      <c r="BH169" s="47">
        <v>368</v>
      </c>
      <c r="BI169" s="47">
        <v>1147</v>
      </c>
      <c r="BJ169" s="47">
        <v>757</v>
      </c>
      <c r="BK169" s="47">
        <v>855</v>
      </c>
      <c r="BL169" s="47">
        <v>568</v>
      </c>
      <c r="BM169" s="47">
        <v>627</v>
      </c>
      <c r="BN169" s="47">
        <v>422</v>
      </c>
      <c r="BO169" s="201" t="s">
        <v>205</v>
      </c>
      <c r="BP169" s="46" t="s">
        <v>119</v>
      </c>
      <c r="BQ169" s="49">
        <v>22</v>
      </c>
      <c r="BR169" s="49">
        <v>282</v>
      </c>
      <c r="BS169" s="49">
        <v>208</v>
      </c>
      <c r="BT169" s="49">
        <v>46</v>
      </c>
      <c r="BU169" s="49">
        <v>7</v>
      </c>
      <c r="BV169" s="50">
        <v>565</v>
      </c>
      <c r="BW169" s="49">
        <v>297</v>
      </c>
      <c r="BX169" s="49">
        <v>34</v>
      </c>
      <c r="BY169" s="50">
        <v>4</v>
      </c>
      <c r="BZ169" s="49">
        <v>3</v>
      </c>
      <c r="CA169" s="201" t="s">
        <v>205</v>
      </c>
      <c r="CB169" s="46" t="s">
        <v>119</v>
      </c>
      <c r="CC169" s="47">
        <v>11267</v>
      </c>
      <c r="CD169" s="47">
        <v>14677</v>
      </c>
      <c r="CE169" s="47">
        <v>7908</v>
      </c>
      <c r="CF169" s="47">
        <v>3499</v>
      </c>
      <c r="CG169" s="47">
        <v>7491</v>
      </c>
      <c r="CH169" s="47">
        <v>1387</v>
      </c>
      <c r="CI169" s="47">
        <v>244</v>
      </c>
      <c r="CJ169" s="47">
        <v>1244</v>
      </c>
      <c r="CK169" s="47">
        <v>226</v>
      </c>
      <c r="CL169" s="47">
        <v>1992</v>
      </c>
      <c r="CM169" s="47">
        <v>304</v>
      </c>
      <c r="CN169" s="47">
        <v>67</v>
      </c>
      <c r="CO169" s="47">
        <v>1789</v>
      </c>
      <c r="CP169" s="135"/>
      <c r="CQ169" s="138" t="s">
        <v>205</v>
      </c>
      <c r="CR169" s="138" t="s">
        <v>4320</v>
      </c>
      <c r="CS169" s="139">
        <v>9141</v>
      </c>
      <c r="CT169" s="141">
        <v>47943</v>
      </c>
    </row>
    <row r="170" spans="1:98">
      <c r="A170" s="201"/>
      <c r="B170" s="46" t="s">
        <v>120</v>
      </c>
      <c r="C170" s="47">
        <v>0</v>
      </c>
      <c r="D170" s="47">
        <v>0</v>
      </c>
      <c r="E170" s="47">
        <v>0</v>
      </c>
      <c r="F170" s="47">
        <v>0</v>
      </c>
      <c r="G170" s="47">
        <v>0</v>
      </c>
      <c r="H170" s="47">
        <v>0</v>
      </c>
      <c r="I170" s="47">
        <v>0</v>
      </c>
      <c r="J170" s="47">
        <v>0</v>
      </c>
      <c r="K170" s="47">
        <v>0</v>
      </c>
      <c r="L170" s="47">
        <v>0</v>
      </c>
      <c r="M170" s="48">
        <v>0</v>
      </c>
      <c r="N170" s="48">
        <v>0</v>
      </c>
      <c r="O170" s="201"/>
      <c r="P170" s="46" t="s">
        <v>120</v>
      </c>
      <c r="Q170" s="47">
        <v>0</v>
      </c>
      <c r="R170" s="47">
        <v>0</v>
      </c>
      <c r="S170" s="47">
        <v>0</v>
      </c>
      <c r="T170" s="47">
        <v>0</v>
      </c>
      <c r="U170" s="47">
        <v>0</v>
      </c>
      <c r="V170" s="47">
        <v>0</v>
      </c>
      <c r="W170" s="47">
        <v>0</v>
      </c>
      <c r="X170" s="47">
        <v>0</v>
      </c>
      <c r="Y170" s="47">
        <v>0</v>
      </c>
      <c r="Z170" s="47">
        <v>0</v>
      </c>
      <c r="AA170" s="48">
        <v>0</v>
      </c>
      <c r="AB170" s="48">
        <v>0</v>
      </c>
      <c r="AC170" s="201"/>
      <c r="AD170" s="46" t="s">
        <v>120</v>
      </c>
      <c r="AE170" s="47">
        <v>0</v>
      </c>
      <c r="AF170" s="47">
        <v>0</v>
      </c>
      <c r="AG170" s="47">
        <v>0</v>
      </c>
      <c r="AH170" s="47">
        <v>0</v>
      </c>
      <c r="AI170" s="47">
        <v>0</v>
      </c>
      <c r="AJ170" s="48">
        <v>0</v>
      </c>
      <c r="AK170" s="47">
        <v>0</v>
      </c>
      <c r="AL170" s="47">
        <v>0</v>
      </c>
      <c r="AM170" s="47">
        <v>0</v>
      </c>
      <c r="AN170" s="47">
        <v>0</v>
      </c>
      <c r="AO170" s="47">
        <v>0</v>
      </c>
      <c r="AP170" s="201"/>
      <c r="AQ170" s="46" t="s">
        <v>120</v>
      </c>
      <c r="AR170" s="47">
        <v>0</v>
      </c>
      <c r="AS170" s="47">
        <v>0</v>
      </c>
      <c r="AT170" s="47">
        <v>0</v>
      </c>
      <c r="AU170" s="47">
        <v>0</v>
      </c>
      <c r="AV170" s="47">
        <v>0</v>
      </c>
      <c r="AW170" s="47">
        <v>0</v>
      </c>
      <c r="AX170" s="47">
        <v>0</v>
      </c>
      <c r="AY170" s="47">
        <v>0</v>
      </c>
      <c r="AZ170" s="47">
        <v>0</v>
      </c>
      <c r="BA170" s="201"/>
      <c r="BB170" s="46" t="s">
        <v>120</v>
      </c>
      <c r="BC170" s="47">
        <v>0</v>
      </c>
      <c r="BD170" s="47">
        <v>0</v>
      </c>
      <c r="BE170" s="47">
        <v>0</v>
      </c>
      <c r="BF170" s="47">
        <v>0</v>
      </c>
      <c r="BG170" s="47">
        <v>0</v>
      </c>
      <c r="BH170" s="47">
        <v>0</v>
      </c>
      <c r="BI170" s="47">
        <v>0</v>
      </c>
      <c r="BJ170" s="47">
        <v>0</v>
      </c>
      <c r="BK170" s="47">
        <v>0</v>
      </c>
      <c r="BL170" s="47">
        <v>0</v>
      </c>
      <c r="BM170" s="47">
        <v>0</v>
      </c>
      <c r="BN170" s="47">
        <v>0</v>
      </c>
      <c r="BO170" s="201"/>
      <c r="BP170" s="46" t="s">
        <v>120</v>
      </c>
      <c r="BQ170" s="49">
        <v>0</v>
      </c>
      <c r="BR170" s="49">
        <v>0</v>
      </c>
      <c r="BS170" s="49">
        <v>0</v>
      </c>
      <c r="BT170" s="49">
        <v>0</v>
      </c>
      <c r="BU170" s="49">
        <v>0</v>
      </c>
      <c r="BV170" s="50">
        <v>0</v>
      </c>
      <c r="BW170" s="49">
        <v>0</v>
      </c>
      <c r="BX170" s="49">
        <v>0</v>
      </c>
      <c r="BY170" s="50">
        <v>0</v>
      </c>
      <c r="BZ170" s="49">
        <v>0</v>
      </c>
      <c r="CA170" s="201"/>
      <c r="CB170" s="46" t="s">
        <v>120</v>
      </c>
      <c r="CC170" s="47">
        <v>0</v>
      </c>
      <c r="CD170" s="47">
        <v>0</v>
      </c>
      <c r="CE170" s="47">
        <v>0</v>
      </c>
      <c r="CF170" s="47">
        <v>0</v>
      </c>
      <c r="CG170" s="47">
        <v>0</v>
      </c>
      <c r="CH170" s="47">
        <v>0</v>
      </c>
      <c r="CI170" s="47">
        <v>0</v>
      </c>
      <c r="CJ170" s="47">
        <v>0</v>
      </c>
      <c r="CK170" s="47">
        <v>0</v>
      </c>
      <c r="CL170" s="47">
        <v>0</v>
      </c>
      <c r="CM170" s="47">
        <v>0</v>
      </c>
      <c r="CN170" s="47">
        <v>0</v>
      </c>
      <c r="CO170" s="47">
        <v>0</v>
      </c>
      <c r="CP170" s="135"/>
      <c r="CQ170" s="138" t="s">
        <v>205</v>
      </c>
      <c r="CR170" s="138" t="s">
        <v>4321</v>
      </c>
      <c r="CS170" s="139">
        <v>0</v>
      </c>
      <c r="CT170" s="141">
        <v>0</v>
      </c>
    </row>
    <row r="171" spans="1:98">
      <c r="A171" s="201"/>
      <c r="B171" s="34" t="s">
        <v>102</v>
      </c>
      <c r="C171" s="35">
        <v>21540</v>
      </c>
      <c r="D171" s="63">
        <v>11485</v>
      </c>
      <c r="E171" s="63">
        <v>9857</v>
      </c>
      <c r="F171" s="63">
        <v>5478</v>
      </c>
      <c r="G171" s="63">
        <v>6112</v>
      </c>
      <c r="H171" s="63">
        <v>3550</v>
      </c>
      <c r="I171" s="63">
        <v>3000</v>
      </c>
      <c r="J171" s="63">
        <v>1812</v>
      </c>
      <c r="K171" s="63">
        <v>1653</v>
      </c>
      <c r="L171" s="63">
        <v>1077</v>
      </c>
      <c r="M171" s="63">
        <v>42162</v>
      </c>
      <c r="N171" s="63">
        <v>23402</v>
      </c>
      <c r="O171" s="201"/>
      <c r="P171" s="64" t="s">
        <v>102</v>
      </c>
      <c r="Q171" s="63">
        <v>6139</v>
      </c>
      <c r="R171" s="63">
        <v>3249</v>
      </c>
      <c r="S171" s="63">
        <v>1796</v>
      </c>
      <c r="T171" s="63">
        <v>1040</v>
      </c>
      <c r="U171" s="63">
        <v>1052</v>
      </c>
      <c r="V171" s="63">
        <v>631</v>
      </c>
      <c r="W171" s="63">
        <v>297</v>
      </c>
      <c r="X171" s="63">
        <v>190</v>
      </c>
      <c r="Y171" s="63">
        <v>133</v>
      </c>
      <c r="Z171" s="63">
        <v>87</v>
      </c>
      <c r="AA171" s="63">
        <v>9417</v>
      </c>
      <c r="AB171" s="63">
        <v>5197</v>
      </c>
      <c r="AC171" s="201"/>
      <c r="AD171" s="64" t="s">
        <v>102</v>
      </c>
      <c r="AE171" s="63">
        <v>314</v>
      </c>
      <c r="AF171" s="63">
        <v>288</v>
      </c>
      <c r="AG171" s="63">
        <v>247</v>
      </c>
      <c r="AH171" s="63">
        <v>170</v>
      </c>
      <c r="AI171" s="63">
        <v>119</v>
      </c>
      <c r="AJ171" s="63">
        <v>1138</v>
      </c>
      <c r="AK171" s="63">
        <v>467</v>
      </c>
      <c r="AL171" s="63">
        <v>232</v>
      </c>
      <c r="AM171" s="63">
        <v>12</v>
      </c>
      <c r="AN171" s="63">
        <v>2</v>
      </c>
      <c r="AO171" s="63">
        <v>291</v>
      </c>
      <c r="AP171" s="201"/>
      <c r="AQ171" s="64" t="s">
        <v>102</v>
      </c>
      <c r="AR171" s="63">
        <v>8</v>
      </c>
      <c r="AS171" s="63">
        <v>4229</v>
      </c>
      <c r="AT171" s="63">
        <v>139</v>
      </c>
      <c r="AU171" s="63">
        <v>42</v>
      </c>
      <c r="AV171" s="63">
        <v>18</v>
      </c>
      <c r="AW171" s="63">
        <v>171</v>
      </c>
      <c r="AX171" s="63">
        <v>531</v>
      </c>
      <c r="AY171" s="63">
        <v>368</v>
      </c>
      <c r="AZ171" s="63">
        <v>338</v>
      </c>
      <c r="BA171" s="201"/>
      <c r="BB171" s="51" t="s">
        <v>102</v>
      </c>
      <c r="BC171" s="63">
        <v>1009</v>
      </c>
      <c r="BD171" s="63">
        <v>665</v>
      </c>
      <c r="BE171" s="63">
        <v>735</v>
      </c>
      <c r="BF171" s="63">
        <v>494</v>
      </c>
      <c r="BG171" s="63">
        <v>545</v>
      </c>
      <c r="BH171" s="63">
        <v>368</v>
      </c>
      <c r="BI171" s="63">
        <v>1147</v>
      </c>
      <c r="BJ171" s="63">
        <v>757</v>
      </c>
      <c r="BK171" s="63">
        <v>855</v>
      </c>
      <c r="BL171" s="63">
        <v>568</v>
      </c>
      <c r="BM171" s="63">
        <v>627</v>
      </c>
      <c r="BN171" s="63">
        <v>422</v>
      </c>
      <c r="BO171" s="201"/>
      <c r="BP171" s="64" t="s">
        <v>102</v>
      </c>
      <c r="BQ171" s="63">
        <v>22</v>
      </c>
      <c r="BR171" s="63">
        <v>282</v>
      </c>
      <c r="BS171" s="63">
        <v>208</v>
      </c>
      <c r="BT171" s="63">
        <v>46</v>
      </c>
      <c r="BU171" s="63">
        <v>7</v>
      </c>
      <c r="BV171" s="63">
        <v>565</v>
      </c>
      <c r="BW171" s="63">
        <v>297</v>
      </c>
      <c r="BX171" s="63">
        <v>34</v>
      </c>
      <c r="BY171" s="63">
        <v>4</v>
      </c>
      <c r="BZ171" s="63">
        <v>3</v>
      </c>
      <c r="CA171" s="201"/>
      <c r="CB171" s="64" t="s">
        <v>102</v>
      </c>
      <c r="CC171" s="63">
        <v>11267</v>
      </c>
      <c r="CD171" s="63">
        <v>14677</v>
      </c>
      <c r="CE171" s="63">
        <v>7908</v>
      </c>
      <c r="CF171" s="63">
        <v>3499</v>
      </c>
      <c r="CG171" s="63">
        <v>7491</v>
      </c>
      <c r="CH171" s="63">
        <v>1387</v>
      </c>
      <c r="CI171" s="63">
        <v>244</v>
      </c>
      <c r="CJ171" s="63">
        <v>1244</v>
      </c>
      <c r="CK171" s="63">
        <v>226</v>
      </c>
      <c r="CL171" s="63">
        <v>1992</v>
      </c>
      <c r="CM171" s="63">
        <v>304</v>
      </c>
      <c r="CN171" s="63">
        <v>67</v>
      </c>
      <c r="CO171" s="63">
        <v>1789</v>
      </c>
      <c r="CP171" s="135"/>
      <c r="CQ171" s="138" t="s">
        <v>205</v>
      </c>
      <c r="CR171" s="138" t="s">
        <v>4322</v>
      </c>
      <c r="CS171" s="139">
        <v>9141</v>
      </c>
      <c r="CT171" s="141">
        <v>47943</v>
      </c>
    </row>
    <row r="172" spans="1:98">
      <c r="A172" s="201" t="s">
        <v>206</v>
      </c>
      <c r="B172" s="46" t="s">
        <v>119</v>
      </c>
      <c r="C172" s="47">
        <v>20617</v>
      </c>
      <c r="D172" s="47">
        <v>10761</v>
      </c>
      <c r="E172" s="47">
        <v>12332</v>
      </c>
      <c r="F172" s="47">
        <v>6542</v>
      </c>
      <c r="G172" s="47">
        <v>8468</v>
      </c>
      <c r="H172" s="47">
        <v>4656</v>
      </c>
      <c r="I172" s="47">
        <v>5104</v>
      </c>
      <c r="J172" s="47">
        <v>2922</v>
      </c>
      <c r="K172" s="47">
        <v>2619</v>
      </c>
      <c r="L172" s="47">
        <v>1551</v>
      </c>
      <c r="M172" s="48">
        <v>49140</v>
      </c>
      <c r="N172" s="48">
        <v>26432</v>
      </c>
      <c r="O172" s="201" t="s">
        <v>206</v>
      </c>
      <c r="P172" s="46" t="s">
        <v>119</v>
      </c>
      <c r="Q172" s="47">
        <v>4055</v>
      </c>
      <c r="R172" s="47">
        <v>2091</v>
      </c>
      <c r="S172" s="47">
        <v>2567</v>
      </c>
      <c r="T172" s="47">
        <v>1354</v>
      </c>
      <c r="U172" s="47">
        <v>1725</v>
      </c>
      <c r="V172" s="47">
        <v>964</v>
      </c>
      <c r="W172" s="47">
        <v>793</v>
      </c>
      <c r="X172" s="47">
        <v>419</v>
      </c>
      <c r="Y172" s="47">
        <v>395</v>
      </c>
      <c r="Z172" s="47">
        <v>251</v>
      </c>
      <c r="AA172" s="48">
        <v>9535</v>
      </c>
      <c r="AB172" s="48">
        <v>5079</v>
      </c>
      <c r="AC172" s="201" t="s">
        <v>206</v>
      </c>
      <c r="AD172" s="46" t="s">
        <v>119</v>
      </c>
      <c r="AE172" s="47">
        <v>422</v>
      </c>
      <c r="AF172" s="47">
        <v>334</v>
      </c>
      <c r="AG172" s="47">
        <v>303</v>
      </c>
      <c r="AH172" s="47">
        <v>259</v>
      </c>
      <c r="AI172" s="47">
        <v>179</v>
      </c>
      <c r="AJ172" s="48">
        <v>1497</v>
      </c>
      <c r="AK172" s="47">
        <v>732</v>
      </c>
      <c r="AL172" s="47">
        <v>227</v>
      </c>
      <c r="AM172" s="47">
        <v>0</v>
      </c>
      <c r="AN172" s="47">
        <v>46</v>
      </c>
      <c r="AO172" s="47">
        <v>320</v>
      </c>
      <c r="AP172" s="201" t="s">
        <v>206</v>
      </c>
      <c r="AQ172" s="46" t="s">
        <v>119</v>
      </c>
      <c r="AR172" s="47">
        <v>0</v>
      </c>
      <c r="AS172" s="47">
        <v>4339</v>
      </c>
      <c r="AT172" s="47">
        <v>48</v>
      </c>
      <c r="AU172" s="47">
        <v>0</v>
      </c>
      <c r="AV172" s="47">
        <v>0</v>
      </c>
      <c r="AW172" s="47">
        <v>227</v>
      </c>
      <c r="AX172" s="47">
        <v>886</v>
      </c>
      <c r="AY172" s="47">
        <v>375</v>
      </c>
      <c r="AZ172" s="47">
        <v>383</v>
      </c>
      <c r="BA172" s="201" t="s">
        <v>206</v>
      </c>
      <c r="BB172" s="46" t="s">
        <v>119</v>
      </c>
      <c r="BC172" s="47">
        <v>1693</v>
      </c>
      <c r="BD172" s="47">
        <v>1057</v>
      </c>
      <c r="BE172" s="47">
        <v>1538</v>
      </c>
      <c r="BF172" s="47">
        <v>960</v>
      </c>
      <c r="BG172" s="47">
        <v>1103</v>
      </c>
      <c r="BH172" s="47">
        <v>725</v>
      </c>
      <c r="BI172" s="47">
        <v>1684</v>
      </c>
      <c r="BJ172" s="47">
        <v>1051</v>
      </c>
      <c r="BK172" s="47">
        <v>1530</v>
      </c>
      <c r="BL172" s="47">
        <v>955</v>
      </c>
      <c r="BM172" s="47">
        <v>1080</v>
      </c>
      <c r="BN172" s="47">
        <v>713</v>
      </c>
      <c r="BO172" s="201" t="s">
        <v>206</v>
      </c>
      <c r="BP172" s="46" t="s">
        <v>119</v>
      </c>
      <c r="BQ172" s="49">
        <v>24</v>
      </c>
      <c r="BR172" s="49">
        <v>263</v>
      </c>
      <c r="BS172" s="49">
        <v>413</v>
      </c>
      <c r="BT172" s="49">
        <v>517</v>
      </c>
      <c r="BU172" s="49">
        <v>0</v>
      </c>
      <c r="BV172" s="50">
        <v>1217</v>
      </c>
      <c r="BW172" s="49">
        <v>642</v>
      </c>
      <c r="BX172" s="49">
        <v>62</v>
      </c>
      <c r="BY172" s="50">
        <v>16</v>
      </c>
      <c r="BZ172" s="49">
        <v>9</v>
      </c>
      <c r="CA172" s="201" t="s">
        <v>206</v>
      </c>
      <c r="CB172" s="46" t="s">
        <v>119</v>
      </c>
      <c r="CC172" s="47">
        <v>14875</v>
      </c>
      <c r="CD172" s="47">
        <v>17208</v>
      </c>
      <c r="CE172" s="47">
        <v>7934</v>
      </c>
      <c r="CF172" s="47">
        <v>3998</v>
      </c>
      <c r="CG172" s="47">
        <v>7368</v>
      </c>
      <c r="CH172" s="47">
        <v>2700</v>
      </c>
      <c r="CI172" s="47">
        <v>417</v>
      </c>
      <c r="CJ172" s="47">
        <v>1925</v>
      </c>
      <c r="CK172" s="47">
        <v>105</v>
      </c>
      <c r="CL172" s="47">
        <v>1605</v>
      </c>
      <c r="CM172" s="47">
        <v>356</v>
      </c>
      <c r="CN172" s="47">
        <v>24</v>
      </c>
      <c r="CO172" s="47">
        <v>3886</v>
      </c>
      <c r="CP172" s="135"/>
      <c r="CQ172" s="138" t="s">
        <v>206</v>
      </c>
      <c r="CR172" s="138" t="s">
        <v>4323</v>
      </c>
      <c r="CS172" s="139">
        <v>8822</v>
      </c>
      <c r="CT172" s="141">
        <v>56530</v>
      </c>
    </row>
    <row r="173" spans="1:98">
      <c r="A173" s="201"/>
      <c r="B173" s="46" t="s">
        <v>120</v>
      </c>
      <c r="C173" s="47">
        <v>0</v>
      </c>
      <c r="D173" s="47">
        <v>0</v>
      </c>
      <c r="E173" s="47">
        <v>0</v>
      </c>
      <c r="F173" s="47">
        <v>0</v>
      </c>
      <c r="G173" s="47">
        <v>0</v>
      </c>
      <c r="H173" s="47">
        <v>0</v>
      </c>
      <c r="I173" s="47">
        <v>0</v>
      </c>
      <c r="J173" s="47">
        <v>0</v>
      </c>
      <c r="K173" s="47">
        <v>0</v>
      </c>
      <c r="L173" s="47">
        <v>0</v>
      </c>
      <c r="M173" s="48">
        <v>0</v>
      </c>
      <c r="N173" s="48">
        <v>0</v>
      </c>
      <c r="O173" s="201"/>
      <c r="P173" s="46" t="s">
        <v>120</v>
      </c>
      <c r="Q173" s="47">
        <v>0</v>
      </c>
      <c r="R173" s="47">
        <v>0</v>
      </c>
      <c r="S173" s="47">
        <v>0</v>
      </c>
      <c r="T173" s="47">
        <v>0</v>
      </c>
      <c r="U173" s="47">
        <v>0</v>
      </c>
      <c r="V173" s="47">
        <v>0</v>
      </c>
      <c r="W173" s="47">
        <v>0</v>
      </c>
      <c r="X173" s="47">
        <v>0</v>
      </c>
      <c r="Y173" s="47">
        <v>0</v>
      </c>
      <c r="Z173" s="47">
        <v>0</v>
      </c>
      <c r="AA173" s="48">
        <v>0</v>
      </c>
      <c r="AB173" s="48">
        <v>0</v>
      </c>
      <c r="AC173" s="201"/>
      <c r="AD173" s="46" t="s">
        <v>120</v>
      </c>
      <c r="AE173" s="47">
        <v>0</v>
      </c>
      <c r="AF173" s="47">
        <v>0</v>
      </c>
      <c r="AG173" s="47">
        <v>0</v>
      </c>
      <c r="AH173" s="47">
        <v>0</v>
      </c>
      <c r="AI173" s="47">
        <v>0</v>
      </c>
      <c r="AJ173" s="48">
        <v>0</v>
      </c>
      <c r="AK173" s="47">
        <v>0</v>
      </c>
      <c r="AL173" s="47">
        <v>0</v>
      </c>
      <c r="AM173" s="47">
        <v>0</v>
      </c>
      <c r="AN173" s="47">
        <v>0</v>
      </c>
      <c r="AO173" s="47">
        <v>0</v>
      </c>
      <c r="AP173" s="201"/>
      <c r="AQ173" s="46" t="s">
        <v>120</v>
      </c>
      <c r="AR173" s="47">
        <v>0</v>
      </c>
      <c r="AS173" s="47">
        <v>0</v>
      </c>
      <c r="AT173" s="47">
        <v>0</v>
      </c>
      <c r="AU173" s="47">
        <v>0</v>
      </c>
      <c r="AV173" s="47">
        <v>0</v>
      </c>
      <c r="AW173" s="47">
        <v>0</v>
      </c>
      <c r="AX173" s="47">
        <v>0</v>
      </c>
      <c r="AY173" s="47">
        <v>0</v>
      </c>
      <c r="AZ173" s="47">
        <v>0</v>
      </c>
      <c r="BA173" s="201"/>
      <c r="BB173" s="46" t="s">
        <v>120</v>
      </c>
      <c r="BC173" s="47">
        <v>0</v>
      </c>
      <c r="BD173" s="47">
        <v>0</v>
      </c>
      <c r="BE173" s="47">
        <v>0</v>
      </c>
      <c r="BF173" s="47">
        <v>0</v>
      </c>
      <c r="BG173" s="47">
        <v>0</v>
      </c>
      <c r="BH173" s="47">
        <v>0</v>
      </c>
      <c r="BI173" s="47">
        <v>0</v>
      </c>
      <c r="BJ173" s="47">
        <v>0</v>
      </c>
      <c r="BK173" s="47">
        <v>0</v>
      </c>
      <c r="BL173" s="47">
        <v>0</v>
      </c>
      <c r="BM173" s="47">
        <v>0</v>
      </c>
      <c r="BN173" s="47">
        <v>0</v>
      </c>
      <c r="BO173" s="201"/>
      <c r="BP173" s="46" t="s">
        <v>120</v>
      </c>
      <c r="BQ173" s="49">
        <v>0</v>
      </c>
      <c r="BR173" s="49">
        <v>0</v>
      </c>
      <c r="BS173" s="49">
        <v>0</v>
      </c>
      <c r="BT173" s="49">
        <v>0</v>
      </c>
      <c r="BU173" s="49">
        <v>0</v>
      </c>
      <c r="BV173" s="50">
        <v>0</v>
      </c>
      <c r="BW173" s="49">
        <v>0</v>
      </c>
      <c r="BX173" s="49">
        <v>0</v>
      </c>
      <c r="BY173" s="50">
        <v>0</v>
      </c>
      <c r="BZ173" s="49">
        <v>0</v>
      </c>
      <c r="CA173" s="201"/>
      <c r="CB173" s="46" t="s">
        <v>120</v>
      </c>
      <c r="CC173" s="47">
        <v>0</v>
      </c>
      <c r="CD173" s="47">
        <v>0</v>
      </c>
      <c r="CE173" s="47">
        <v>0</v>
      </c>
      <c r="CF173" s="47">
        <v>0</v>
      </c>
      <c r="CG173" s="47">
        <v>0</v>
      </c>
      <c r="CH173" s="47">
        <v>0</v>
      </c>
      <c r="CI173" s="47">
        <v>0</v>
      </c>
      <c r="CJ173" s="47">
        <v>0</v>
      </c>
      <c r="CK173" s="47">
        <v>0</v>
      </c>
      <c r="CL173" s="47">
        <v>0</v>
      </c>
      <c r="CM173" s="47">
        <v>0</v>
      </c>
      <c r="CN173" s="47">
        <v>0</v>
      </c>
      <c r="CO173" s="47">
        <v>0</v>
      </c>
      <c r="CP173" s="135"/>
      <c r="CQ173" s="138" t="s">
        <v>206</v>
      </c>
      <c r="CR173" s="138" t="s">
        <v>4324</v>
      </c>
      <c r="CS173" s="139">
        <v>0</v>
      </c>
      <c r="CT173" s="141">
        <v>0</v>
      </c>
    </row>
    <row r="174" spans="1:98">
      <c r="A174" s="201"/>
      <c r="B174" s="34" t="s">
        <v>102</v>
      </c>
      <c r="C174" s="35">
        <v>20617</v>
      </c>
      <c r="D174" s="63">
        <v>10761</v>
      </c>
      <c r="E174" s="63">
        <v>12332</v>
      </c>
      <c r="F174" s="63">
        <v>6542</v>
      </c>
      <c r="G174" s="63">
        <v>8468</v>
      </c>
      <c r="H174" s="63">
        <v>4656</v>
      </c>
      <c r="I174" s="63">
        <v>5104</v>
      </c>
      <c r="J174" s="63">
        <v>2922</v>
      </c>
      <c r="K174" s="63">
        <v>2619</v>
      </c>
      <c r="L174" s="63">
        <v>1551</v>
      </c>
      <c r="M174" s="63">
        <v>49140</v>
      </c>
      <c r="N174" s="63">
        <v>26432</v>
      </c>
      <c r="O174" s="201"/>
      <c r="P174" s="64" t="s">
        <v>102</v>
      </c>
      <c r="Q174" s="63">
        <v>4055</v>
      </c>
      <c r="R174" s="63">
        <v>2091</v>
      </c>
      <c r="S174" s="63">
        <v>2567</v>
      </c>
      <c r="T174" s="63">
        <v>1354</v>
      </c>
      <c r="U174" s="63">
        <v>1725</v>
      </c>
      <c r="V174" s="63">
        <v>964</v>
      </c>
      <c r="W174" s="63">
        <v>793</v>
      </c>
      <c r="X174" s="63">
        <v>419</v>
      </c>
      <c r="Y174" s="63">
        <v>395</v>
      </c>
      <c r="Z174" s="63">
        <v>251</v>
      </c>
      <c r="AA174" s="63">
        <v>9535</v>
      </c>
      <c r="AB174" s="63">
        <v>5079</v>
      </c>
      <c r="AC174" s="201"/>
      <c r="AD174" s="64" t="s">
        <v>102</v>
      </c>
      <c r="AE174" s="63">
        <v>422</v>
      </c>
      <c r="AF174" s="63">
        <v>334</v>
      </c>
      <c r="AG174" s="63">
        <v>303</v>
      </c>
      <c r="AH174" s="63">
        <v>259</v>
      </c>
      <c r="AI174" s="63">
        <v>179</v>
      </c>
      <c r="AJ174" s="63">
        <v>1497</v>
      </c>
      <c r="AK174" s="63">
        <v>732</v>
      </c>
      <c r="AL174" s="63">
        <v>227</v>
      </c>
      <c r="AM174" s="63">
        <v>0</v>
      </c>
      <c r="AN174" s="63">
        <v>46</v>
      </c>
      <c r="AO174" s="63">
        <v>320</v>
      </c>
      <c r="AP174" s="201"/>
      <c r="AQ174" s="64" t="s">
        <v>102</v>
      </c>
      <c r="AR174" s="63">
        <v>0</v>
      </c>
      <c r="AS174" s="63">
        <v>4339</v>
      </c>
      <c r="AT174" s="63">
        <v>48</v>
      </c>
      <c r="AU174" s="63">
        <v>0</v>
      </c>
      <c r="AV174" s="63">
        <v>0</v>
      </c>
      <c r="AW174" s="63">
        <v>227</v>
      </c>
      <c r="AX174" s="63">
        <v>886</v>
      </c>
      <c r="AY174" s="63">
        <v>375</v>
      </c>
      <c r="AZ174" s="63">
        <v>383</v>
      </c>
      <c r="BA174" s="201"/>
      <c r="BB174" s="51" t="s">
        <v>102</v>
      </c>
      <c r="BC174" s="63">
        <v>1693</v>
      </c>
      <c r="BD174" s="63">
        <v>1057</v>
      </c>
      <c r="BE174" s="63">
        <v>1538</v>
      </c>
      <c r="BF174" s="63">
        <v>960</v>
      </c>
      <c r="BG174" s="63">
        <v>1103</v>
      </c>
      <c r="BH174" s="63">
        <v>725</v>
      </c>
      <c r="BI174" s="63">
        <v>1684</v>
      </c>
      <c r="BJ174" s="63">
        <v>1051</v>
      </c>
      <c r="BK174" s="63">
        <v>1530</v>
      </c>
      <c r="BL174" s="63">
        <v>955</v>
      </c>
      <c r="BM174" s="63">
        <v>1080</v>
      </c>
      <c r="BN174" s="63">
        <v>713</v>
      </c>
      <c r="BO174" s="201"/>
      <c r="BP174" s="64" t="s">
        <v>102</v>
      </c>
      <c r="BQ174" s="63">
        <v>24</v>
      </c>
      <c r="BR174" s="63">
        <v>263</v>
      </c>
      <c r="BS174" s="63">
        <v>413</v>
      </c>
      <c r="BT174" s="63">
        <v>517</v>
      </c>
      <c r="BU174" s="63">
        <v>0</v>
      </c>
      <c r="BV174" s="63">
        <v>1217</v>
      </c>
      <c r="BW174" s="63">
        <v>642</v>
      </c>
      <c r="BX174" s="63">
        <v>62</v>
      </c>
      <c r="BY174" s="63">
        <v>16</v>
      </c>
      <c r="BZ174" s="63">
        <v>9</v>
      </c>
      <c r="CA174" s="201"/>
      <c r="CB174" s="64" t="s">
        <v>102</v>
      </c>
      <c r="CC174" s="63">
        <v>14875</v>
      </c>
      <c r="CD174" s="63">
        <v>17208</v>
      </c>
      <c r="CE174" s="63">
        <v>7934</v>
      </c>
      <c r="CF174" s="63">
        <v>3998</v>
      </c>
      <c r="CG174" s="63">
        <v>7368</v>
      </c>
      <c r="CH174" s="63">
        <v>2700</v>
      </c>
      <c r="CI174" s="63">
        <v>417</v>
      </c>
      <c r="CJ174" s="63">
        <v>1925</v>
      </c>
      <c r="CK174" s="63">
        <v>105</v>
      </c>
      <c r="CL174" s="63">
        <v>1605</v>
      </c>
      <c r="CM174" s="63">
        <v>356</v>
      </c>
      <c r="CN174" s="63">
        <v>24</v>
      </c>
      <c r="CO174" s="63">
        <v>3886</v>
      </c>
      <c r="CP174" s="135"/>
      <c r="CQ174" s="138" t="s">
        <v>206</v>
      </c>
      <c r="CR174" s="138" t="s">
        <v>4325</v>
      </c>
      <c r="CS174" s="139">
        <v>8822</v>
      </c>
      <c r="CT174" s="141">
        <v>56530</v>
      </c>
    </row>
    <row r="175" spans="1:98">
      <c r="A175" s="194" t="s">
        <v>320</v>
      </c>
      <c r="B175" s="194"/>
      <c r="C175" s="194"/>
      <c r="D175" s="194"/>
      <c r="E175" s="194"/>
      <c r="F175" s="194"/>
      <c r="G175" s="194"/>
      <c r="H175" s="194"/>
      <c r="I175" s="194"/>
      <c r="J175" s="194"/>
      <c r="K175" s="194"/>
      <c r="L175" s="194"/>
      <c r="M175" s="194"/>
      <c r="N175" s="194"/>
      <c r="O175" s="194" t="s">
        <v>321</v>
      </c>
      <c r="P175" s="194"/>
      <c r="Q175" s="194"/>
      <c r="R175" s="194"/>
      <c r="S175" s="194"/>
      <c r="T175" s="194"/>
      <c r="U175" s="194"/>
      <c r="V175" s="194"/>
      <c r="W175" s="194"/>
      <c r="X175" s="194"/>
      <c r="Y175" s="194"/>
      <c r="Z175" s="194"/>
      <c r="AA175" s="194"/>
      <c r="AB175" s="194"/>
      <c r="AC175" s="194" t="s">
        <v>322</v>
      </c>
      <c r="AD175" s="194"/>
      <c r="AE175" s="194"/>
      <c r="AF175" s="194"/>
      <c r="AG175" s="194"/>
      <c r="AH175" s="194"/>
      <c r="AI175" s="194"/>
      <c r="AJ175" s="194"/>
      <c r="AK175" s="194"/>
      <c r="AL175" s="194"/>
      <c r="AM175" s="194"/>
      <c r="AN175" s="194"/>
      <c r="AO175" s="194"/>
      <c r="AP175" s="195" t="s">
        <v>323</v>
      </c>
      <c r="AQ175" s="195"/>
      <c r="AR175" s="195"/>
      <c r="AS175" s="195"/>
      <c r="AT175" s="195"/>
      <c r="AU175" s="195"/>
      <c r="AV175" s="195"/>
      <c r="AW175" s="195"/>
      <c r="AX175" s="195"/>
      <c r="AY175" s="195"/>
      <c r="AZ175" s="195"/>
      <c r="BA175" s="195" t="s">
        <v>4599</v>
      </c>
      <c r="BB175" s="195"/>
      <c r="BC175" s="195"/>
      <c r="BD175" s="195"/>
      <c r="BE175" s="195"/>
      <c r="BF175" s="195"/>
      <c r="BG175" s="195"/>
      <c r="BH175" s="195"/>
      <c r="BI175" s="195"/>
      <c r="BJ175" s="195"/>
      <c r="BK175" s="195"/>
      <c r="BL175" s="195"/>
      <c r="BM175" s="195"/>
      <c r="BN175" s="195"/>
      <c r="BO175" s="163" t="s">
        <v>324</v>
      </c>
      <c r="BP175" s="163"/>
      <c r="BQ175" s="163"/>
      <c r="BR175" s="163"/>
      <c r="BS175" s="163"/>
      <c r="BT175" s="163"/>
      <c r="BU175" s="163"/>
      <c r="BV175" s="163"/>
      <c r="BW175" s="163"/>
      <c r="BX175" s="163"/>
      <c r="BY175" s="163"/>
      <c r="BZ175" s="163"/>
      <c r="CA175" s="194" t="s">
        <v>325</v>
      </c>
      <c r="CB175" s="194"/>
      <c r="CC175" s="194"/>
      <c r="CD175" s="194"/>
      <c r="CE175" s="194"/>
      <c r="CF175" s="194"/>
      <c r="CG175" s="194"/>
      <c r="CH175" s="194"/>
      <c r="CI175" s="194"/>
      <c r="CJ175" s="194"/>
      <c r="CK175" s="194"/>
      <c r="CL175" s="194"/>
      <c r="CM175" s="194"/>
      <c r="CN175" s="194"/>
      <c r="CO175" s="194"/>
      <c r="CP175" s="135"/>
      <c r="CQ175" s="138" t="s">
        <v>320</v>
      </c>
      <c r="CR175" s="138" t="s">
        <v>320</v>
      </c>
      <c r="CS175" s="139">
        <v>0</v>
      </c>
      <c r="CT175" s="141">
        <v>0</v>
      </c>
    </row>
    <row r="176" spans="1:98">
      <c r="A176" s="194" t="s">
        <v>4174</v>
      </c>
      <c r="B176" s="194"/>
      <c r="C176" s="194"/>
      <c r="D176" s="194"/>
      <c r="E176" s="194"/>
      <c r="F176" s="194"/>
      <c r="G176" s="194"/>
      <c r="H176" s="194"/>
      <c r="I176" s="194"/>
      <c r="J176" s="194"/>
      <c r="K176" s="194"/>
      <c r="L176" s="194"/>
      <c r="M176" s="194"/>
      <c r="N176" s="194"/>
      <c r="O176" s="194" t="s">
        <v>4174</v>
      </c>
      <c r="P176" s="194"/>
      <c r="Q176" s="194"/>
      <c r="R176" s="194"/>
      <c r="S176" s="194"/>
      <c r="T176" s="194"/>
      <c r="U176" s="194"/>
      <c r="V176" s="194"/>
      <c r="W176" s="194"/>
      <c r="X176" s="194"/>
      <c r="Y176" s="194"/>
      <c r="Z176" s="194"/>
      <c r="AA176" s="194"/>
      <c r="AB176" s="194"/>
      <c r="AC176" s="194" t="s">
        <v>4174</v>
      </c>
      <c r="AD176" s="194"/>
      <c r="AE176" s="194"/>
      <c r="AF176" s="194"/>
      <c r="AG176" s="194"/>
      <c r="AH176" s="194"/>
      <c r="AI176" s="194"/>
      <c r="AJ176" s="194"/>
      <c r="AK176" s="194"/>
      <c r="AL176" s="194"/>
      <c r="AM176" s="194"/>
      <c r="AN176" s="194"/>
      <c r="AO176" s="194"/>
      <c r="AP176" s="195" t="s">
        <v>4174</v>
      </c>
      <c r="AQ176" s="195"/>
      <c r="AR176" s="195"/>
      <c r="AS176" s="195"/>
      <c r="AT176" s="195"/>
      <c r="AU176" s="195"/>
      <c r="AV176" s="195"/>
      <c r="AW176" s="195"/>
      <c r="AX176" s="195"/>
      <c r="AY176" s="195"/>
      <c r="AZ176" s="195"/>
      <c r="BA176" s="195" t="s">
        <v>4175</v>
      </c>
      <c r="BB176" s="195"/>
      <c r="BC176" s="195"/>
      <c r="BD176" s="195"/>
      <c r="BE176" s="195"/>
      <c r="BF176" s="195"/>
      <c r="BG176" s="195"/>
      <c r="BH176" s="195"/>
      <c r="BI176" s="195"/>
      <c r="BJ176" s="195"/>
      <c r="BK176" s="195"/>
      <c r="BL176" s="195"/>
      <c r="BM176" s="195"/>
      <c r="BN176" s="195"/>
      <c r="BO176" s="163" t="s">
        <v>4174</v>
      </c>
      <c r="BP176" s="163"/>
      <c r="BQ176" s="163"/>
      <c r="BR176" s="163"/>
      <c r="BS176" s="163"/>
      <c r="BT176" s="163"/>
      <c r="BU176" s="163"/>
      <c r="BV176" s="163"/>
      <c r="BW176" s="163"/>
      <c r="BX176" s="163"/>
      <c r="BY176" s="163"/>
      <c r="BZ176" s="163"/>
      <c r="CA176" s="194" t="s">
        <v>4174</v>
      </c>
      <c r="CB176" s="194"/>
      <c r="CC176" s="194"/>
      <c r="CD176" s="194"/>
      <c r="CE176" s="194"/>
      <c r="CF176" s="194"/>
      <c r="CG176" s="194"/>
      <c r="CH176" s="194"/>
      <c r="CI176" s="194"/>
      <c r="CJ176" s="194"/>
      <c r="CK176" s="194"/>
      <c r="CL176" s="194"/>
      <c r="CM176" s="194"/>
      <c r="CN176" s="194"/>
      <c r="CO176" s="194"/>
      <c r="CP176" s="135"/>
      <c r="CQ176" s="138" t="s">
        <v>4174</v>
      </c>
      <c r="CR176" s="138" t="s">
        <v>4174</v>
      </c>
      <c r="CS176" s="139">
        <v>0</v>
      </c>
      <c r="CT176" s="141">
        <v>0</v>
      </c>
    </row>
    <row r="177" spans="1:98" ht="24.6" customHeight="1">
      <c r="A177" s="198" t="s">
        <v>2</v>
      </c>
      <c r="B177" s="199" t="s">
        <v>335</v>
      </c>
      <c r="C177" s="194" t="s">
        <v>302</v>
      </c>
      <c r="D177" s="194"/>
      <c r="E177" s="194" t="s">
        <v>303</v>
      </c>
      <c r="F177" s="194"/>
      <c r="G177" s="194" t="s">
        <v>304</v>
      </c>
      <c r="H177" s="194"/>
      <c r="I177" s="194" t="s">
        <v>305</v>
      </c>
      <c r="J177" s="194"/>
      <c r="K177" s="194" t="s">
        <v>306</v>
      </c>
      <c r="L177" s="194"/>
      <c r="M177" s="198" t="s">
        <v>307</v>
      </c>
      <c r="N177" s="198"/>
      <c r="O177" s="198" t="s">
        <v>2</v>
      </c>
      <c r="P177" s="199" t="s">
        <v>335</v>
      </c>
      <c r="Q177" s="194" t="s">
        <v>302</v>
      </c>
      <c r="R177" s="194"/>
      <c r="S177" s="194" t="s">
        <v>303</v>
      </c>
      <c r="T177" s="194"/>
      <c r="U177" s="194" t="s">
        <v>304</v>
      </c>
      <c r="V177" s="194"/>
      <c r="W177" s="194" t="s">
        <v>305</v>
      </c>
      <c r="X177" s="194"/>
      <c r="Y177" s="194" t="s">
        <v>306</v>
      </c>
      <c r="Z177" s="194"/>
      <c r="AA177" s="198" t="s">
        <v>307</v>
      </c>
      <c r="AB177" s="198"/>
      <c r="AC177" s="198" t="s">
        <v>2</v>
      </c>
      <c r="AD177" s="199" t="s">
        <v>113</v>
      </c>
      <c r="AE177" s="200" t="s">
        <v>308</v>
      </c>
      <c r="AF177" s="200"/>
      <c r="AG177" s="200"/>
      <c r="AH177" s="200"/>
      <c r="AI177" s="200"/>
      <c r="AJ177" s="200"/>
      <c r="AK177" s="195" t="s">
        <v>165</v>
      </c>
      <c r="AL177" s="195"/>
      <c r="AM177" s="195"/>
      <c r="AN177" s="195"/>
      <c r="AO177" s="200" t="s">
        <v>309</v>
      </c>
      <c r="AP177" s="198" t="s">
        <v>2</v>
      </c>
      <c r="AQ177" s="199" t="s">
        <v>335</v>
      </c>
      <c r="AR177" s="195" t="s">
        <v>310</v>
      </c>
      <c r="AS177" s="195"/>
      <c r="AT177" s="195"/>
      <c r="AU177" s="195"/>
      <c r="AV177" s="195"/>
      <c r="AW177" s="195"/>
      <c r="AX177" s="195"/>
      <c r="AY177" s="195"/>
      <c r="AZ177" s="195"/>
      <c r="BA177" s="198" t="s">
        <v>2</v>
      </c>
      <c r="BB177" s="199" t="s">
        <v>335</v>
      </c>
      <c r="BC177" s="195" t="s">
        <v>311</v>
      </c>
      <c r="BD177" s="195"/>
      <c r="BE177" s="195" t="s">
        <v>312</v>
      </c>
      <c r="BF177" s="195"/>
      <c r="BG177" s="195" t="s">
        <v>313</v>
      </c>
      <c r="BH177" s="195"/>
      <c r="BI177" s="195" t="s">
        <v>343</v>
      </c>
      <c r="BJ177" s="195"/>
      <c r="BK177" s="195" t="s">
        <v>314</v>
      </c>
      <c r="BL177" s="195"/>
      <c r="BM177" s="200" t="s">
        <v>315</v>
      </c>
      <c r="BN177" s="200"/>
      <c r="BO177" s="199" t="s">
        <v>2</v>
      </c>
      <c r="BP177" s="199" t="s">
        <v>335</v>
      </c>
      <c r="BQ177" s="163" t="s">
        <v>166</v>
      </c>
      <c r="BR177" s="163"/>
      <c r="BS177" s="163"/>
      <c r="BT177" s="163"/>
      <c r="BU177" s="163"/>
      <c r="BV177" s="163"/>
      <c r="BW177" s="163"/>
      <c r="BX177" s="163"/>
      <c r="BY177" s="164" t="s">
        <v>167</v>
      </c>
      <c r="BZ177" s="164"/>
      <c r="CA177" s="198" t="s">
        <v>2</v>
      </c>
      <c r="CB177" s="199" t="s">
        <v>335</v>
      </c>
      <c r="CC177" s="195" t="s">
        <v>316</v>
      </c>
      <c r="CD177" s="195"/>
      <c r="CE177" s="195"/>
      <c r="CF177" s="195"/>
      <c r="CG177" s="195"/>
      <c r="CH177" s="195"/>
      <c r="CI177" s="195"/>
      <c r="CJ177" s="195"/>
      <c r="CK177" s="195"/>
      <c r="CL177" s="195"/>
      <c r="CM177" s="195"/>
      <c r="CN177" s="195"/>
      <c r="CO177" s="195"/>
      <c r="CP177" s="135"/>
      <c r="CQ177" s="138" t="s">
        <v>2</v>
      </c>
      <c r="CR177" s="138" t="s">
        <v>4594</v>
      </c>
      <c r="CS177" s="139" t="e">
        <v>#VALUE!</v>
      </c>
      <c r="CT177" s="141">
        <v>0</v>
      </c>
    </row>
    <row r="178" spans="1:98" ht="48">
      <c r="A178" s="198"/>
      <c r="B178" s="199"/>
      <c r="C178" s="43" t="s">
        <v>170</v>
      </c>
      <c r="D178" s="43" t="s">
        <v>57</v>
      </c>
      <c r="E178" s="43" t="s">
        <v>170</v>
      </c>
      <c r="F178" s="43" t="s">
        <v>57</v>
      </c>
      <c r="G178" s="43" t="s">
        <v>170</v>
      </c>
      <c r="H178" s="43" t="s">
        <v>57</v>
      </c>
      <c r="I178" s="43" t="s">
        <v>170</v>
      </c>
      <c r="J178" s="43" t="s">
        <v>57</v>
      </c>
      <c r="K178" s="43" t="s">
        <v>170</v>
      </c>
      <c r="L178" s="43" t="s">
        <v>57</v>
      </c>
      <c r="M178" s="43" t="s">
        <v>170</v>
      </c>
      <c r="N178" s="43" t="s">
        <v>57</v>
      </c>
      <c r="O178" s="198"/>
      <c r="P178" s="199"/>
      <c r="Q178" s="43" t="s">
        <v>170</v>
      </c>
      <c r="R178" s="43" t="s">
        <v>57</v>
      </c>
      <c r="S178" s="43" t="s">
        <v>170</v>
      </c>
      <c r="T178" s="43" t="s">
        <v>57</v>
      </c>
      <c r="U178" s="43" t="s">
        <v>170</v>
      </c>
      <c r="V178" s="43" t="s">
        <v>57</v>
      </c>
      <c r="W178" s="43" t="s">
        <v>170</v>
      </c>
      <c r="X178" s="43" t="s">
        <v>57</v>
      </c>
      <c r="Y178" s="43" t="s">
        <v>170</v>
      </c>
      <c r="Z178" s="43" t="s">
        <v>57</v>
      </c>
      <c r="AA178" s="43" t="s">
        <v>170</v>
      </c>
      <c r="AB178" s="43" t="s">
        <v>57</v>
      </c>
      <c r="AC178" s="198"/>
      <c r="AD178" s="199"/>
      <c r="AE178" s="44" t="s">
        <v>302</v>
      </c>
      <c r="AF178" s="44" t="s">
        <v>303</v>
      </c>
      <c r="AG178" s="44" t="s">
        <v>304</v>
      </c>
      <c r="AH178" s="44" t="s">
        <v>305</v>
      </c>
      <c r="AI178" s="44" t="s">
        <v>306</v>
      </c>
      <c r="AJ178" s="44" t="s">
        <v>56</v>
      </c>
      <c r="AK178" s="44" t="s">
        <v>317</v>
      </c>
      <c r="AL178" s="31" t="s">
        <v>279</v>
      </c>
      <c r="AM178" s="31" t="s">
        <v>172</v>
      </c>
      <c r="AN178" s="31" t="s">
        <v>173</v>
      </c>
      <c r="AO178" s="200"/>
      <c r="AP178" s="198"/>
      <c r="AQ178" s="199"/>
      <c r="AR178" s="44" t="s">
        <v>434</v>
      </c>
      <c r="AS178" s="44" t="s">
        <v>344</v>
      </c>
      <c r="AT178" s="44" t="s">
        <v>435</v>
      </c>
      <c r="AU178" s="44" t="s">
        <v>436</v>
      </c>
      <c r="AV178" s="44" t="s">
        <v>437</v>
      </c>
      <c r="AW178" s="14" t="s">
        <v>175</v>
      </c>
      <c r="AX178" s="14" t="s">
        <v>176</v>
      </c>
      <c r="AY178" s="44" t="s">
        <v>69</v>
      </c>
      <c r="AZ178" s="44" t="s">
        <v>70</v>
      </c>
      <c r="BA178" s="198"/>
      <c r="BB178" s="199"/>
      <c r="BC178" s="43" t="s">
        <v>170</v>
      </c>
      <c r="BD178" s="43" t="s">
        <v>57</v>
      </c>
      <c r="BE178" s="43" t="s">
        <v>170</v>
      </c>
      <c r="BF178" s="43" t="s">
        <v>57</v>
      </c>
      <c r="BG178" s="43" t="s">
        <v>170</v>
      </c>
      <c r="BH178" s="43" t="s">
        <v>57</v>
      </c>
      <c r="BI178" s="43" t="s">
        <v>170</v>
      </c>
      <c r="BJ178" s="43" t="s">
        <v>57</v>
      </c>
      <c r="BK178" s="43" t="s">
        <v>170</v>
      </c>
      <c r="BL178" s="43" t="s">
        <v>57</v>
      </c>
      <c r="BM178" s="43" t="s">
        <v>170</v>
      </c>
      <c r="BN178" s="43" t="s">
        <v>57</v>
      </c>
      <c r="BO178" s="199"/>
      <c r="BP178" s="199"/>
      <c r="BQ178" s="32" t="s">
        <v>338</v>
      </c>
      <c r="BR178" s="32" t="s">
        <v>341</v>
      </c>
      <c r="BS178" s="32" t="s">
        <v>339</v>
      </c>
      <c r="BT178" s="32" t="s">
        <v>340</v>
      </c>
      <c r="BU178" s="45" t="s">
        <v>342</v>
      </c>
      <c r="BV178" s="45" t="s">
        <v>66</v>
      </c>
      <c r="BW178" s="45" t="s">
        <v>174</v>
      </c>
      <c r="BX178" s="45" t="s">
        <v>280</v>
      </c>
      <c r="BY178" s="45" t="s">
        <v>66</v>
      </c>
      <c r="BZ178" s="45" t="s">
        <v>174</v>
      </c>
      <c r="CA178" s="198"/>
      <c r="CB178" s="199"/>
      <c r="CC178" s="44" t="s">
        <v>336</v>
      </c>
      <c r="CD178" s="44" t="s">
        <v>318</v>
      </c>
      <c r="CE178" s="44" t="s">
        <v>350</v>
      </c>
      <c r="CF178" s="44" t="s">
        <v>345</v>
      </c>
      <c r="CG178" s="44" t="s">
        <v>346</v>
      </c>
      <c r="CH178" s="44" t="s">
        <v>347</v>
      </c>
      <c r="CI178" s="44" t="s">
        <v>348</v>
      </c>
      <c r="CJ178" s="44" t="s">
        <v>349</v>
      </c>
      <c r="CK178" s="44" t="s">
        <v>337</v>
      </c>
      <c r="CL178" s="44" t="s">
        <v>319</v>
      </c>
      <c r="CM178" s="44" t="s">
        <v>68</v>
      </c>
      <c r="CN178" s="44" t="s">
        <v>351</v>
      </c>
      <c r="CO178" s="44" t="s">
        <v>0</v>
      </c>
      <c r="CP178" s="135"/>
      <c r="CQ178" s="138" t="s">
        <v>2</v>
      </c>
      <c r="CR178" s="138" t="s">
        <v>2</v>
      </c>
      <c r="CS178" s="139" t="e">
        <v>#VALUE!</v>
      </c>
      <c r="CT178" s="141">
        <v>0</v>
      </c>
    </row>
    <row r="179" spans="1:98" ht="13.15" customHeight="1">
      <c r="A179" s="51" t="s">
        <v>6</v>
      </c>
      <c r="B179" s="46"/>
      <c r="C179" s="47"/>
      <c r="D179" s="47"/>
      <c r="E179" s="47"/>
      <c r="F179" s="47"/>
      <c r="G179" s="47"/>
      <c r="H179" s="47"/>
      <c r="I179" s="47"/>
      <c r="J179" s="47"/>
      <c r="K179" s="47"/>
      <c r="L179" s="47"/>
      <c r="M179" s="48"/>
      <c r="N179" s="48"/>
      <c r="O179" s="51" t="s">
        <v>6</v>
      </c>
      <c r="P179" s="51"/>
      <c r="Q179" s="48"/>
      <c r="R179" s="48"/>
      <c r="S179" s="48"/>
      <c r="T179" s="48"/>
      <c r="U179" s="48"/>
      <c r="V179" s="48"/>
      <c r="W179" s="48"/>
      <c r="X179" s="48"/>
      <c r="Y179" s="48"/>
      <c r="Z179" s="48"/>
      <c r="AA179" s="48"/>
      <c r="AB179" s="48"/>
      <c r="AC179" s="51" t="s">
        <v>6</v>
      </c>
      <c r="AD179" s="51"/>
      <c r="AE179" s="48"/>
      <c r="AF179" s="48"/>
      <c r="AG179" s="48"/>
      <c r="AH179" s="48"/>
      <c r="AI179" s="48"/>
      <c r="AJ179" s="48"/>
      <c r="AK179" s="48"/>
      <c r="AL179" s="48"/>
      <c r="AM179" s="48"/>
      <c r="AN179" s="48"/>
      <c r="AO179" s="48"/>
      <c r="AP179" s="51" t="s">
        <v>6</v>
      </c>
      <c r="AQ179" s="46"/>
      <c r="AR179" s="47"/>
      <c r="AS179" s="47"/>
      <c r="AT179" s="47"/>
      <c r="AU179" s="47"/>
      <c r="AV179" s="47"/>
      <c r="AW179" s="47"/>
      <c r="AX179" s="47"/>
      <c r="AY179" s="47"/>
      <c r="AZ179" s="47"/>
      <c r="BA179" s="51" t="s">
        <v>6</v>
      </c>
      <c r="BB179" s="46"/>
      <c r="BC179" s="47"/>
      <c r="BD179" s="47"/>
      <c r="BE179" s="47"/>
      <c r="BF179" s="47"/>
      <c r="BG179" s="47"/>
      <c r="BH179" s="47"/>
      <c r="BI179" s="47"/>
      <c r="BJ179" s="47"/>
      <c r="BK179" s="47"/>
      <c r="BL179" s="47"/>
      <c r="BM179" s="47"/>
      <c r="BN179" s="47"/>
      <c r="BO179" s="51" t="s">
        <v>6</v>
      </c>
      <c r="BP179" s="46"/>
      <c r="BQ179" s="49"/>
      <c r="BR179" s="49"/>
      <c r="BS179" s="49"/>
      <c r="BT179" s="49"/>
      <c r="BU179" s="49"/>
      <c r="BV179" s="49"/>
      <c r="BW179" s="49"/>
      <c r="BX179" s="49"/>
      <c r="BY179" s="50"/>
      <c r="BZ179" s="49"/>
      <c r="CA179" s="51" t="s">
        <v>6</v>
      </c>
      <c r="CB179" s="46"/>
      <c r="CC179" s="47"/>
      <c r="CD179" s="47"/>
      <c r="CE179" s="47"/>
      <c r="CF179" s="47"/>
      <c r="CG179" s="47"/>
      <c r="CH179" s="47"/>
      <c r="CI179" s="47"/>
      <c r="CJ179" s="47"/>
      <c r="CK179" s="47"/>
      <c r="CL179" s="47"/>
      <c r="CM179" s="47"/>
      <c r="CN179" s="47"/>
      <c r="CO179" s="47"/>
      <c r="CP179" s="135"/>
      <c r="CQ179" s="138" t="s">
        <v>6</v>
      </c>
      <c r="CR179" s="138" t="s">
        <v>6</v>
      </c>
      <c r="CS179" s="139">
        <v>0</v>
      </c>
      <c r="CT179" s="141">
        <v>0</v>
      </c>
    </row>
    <row r="180" spans="1:98" ht="13.15" customHeight="1">
      <c r="A180" s="201" t="s">
        <v>207</v>
      </c>
      <c r="B180" s="46" t="s">
        <v>119</v>
      </c>
      <c r="C180" s="47">
        <v>22527</v>
      </c>
      <c r="D180" s="47">
        <v>11988</v>
      </c>
      <c r="E180" s="47">
        <v>12309</v>
      </c>
      <c r="F180" s="47">
        <v>6657</v>
      </c>
      <c r="G180" s="47">
        <v>8922</v>
      </c>
      <c r="H180" s="47">
        <v>4976</v>
      </c>
      <c r="I180" s="47">
        <v>4909</v>
      </c>
      <c r="J180" s="47">
        <v>2784</v>
      </c>
      <c r="K180" s="47">
        <v>2454</v>
      </c>
      <c r="L180" s="47">
        <v>1438</v>
      </c>
      <c r="M180" s="48">
        <v>51121</v>
      </c>
      <c r="N180" s="48">
        <v>27843</v>
      </c>
      <c r="O180" s="201" t="s">
        <v>207</v>
      </c>
      <c r="P180" s="46" t="s">
        <v>119</v>
      </c>
      <c r="Q180" s="47">
        <v>3486</v>
      </c>
      <c r="R180" s="47">
        <v>1904</v>
      </c>
      <c r="S180" s="47">
        <v>1830</v>
      </c>
      <c r="T180" s="47">
        <v>1012</v>
      </c>
      <c r="U180" s="47">
        <v>1078</v>
      </c>
      <c r="V180" s="47">
        <v>630</v>
      </c>
      <c r="W180" s="47">
        <v>503</v>
      </c>
      <c r="X180" s="47">
        <v>325</v>
      </c>
      <c r="Y180" s="47">
        <v>305</v>
      </c>
      <c r="Z180" s="47">
        <v>162</v>
      </c>
      <c r="AA180" s="48">
        <v>7202</v>
      </c>
      <c r="AB180" s="48">
        <v>4033</v>
      </c>
      <c r="AC180" s="201" t="s">
        <v>207</v>
      </c>
      <c r="AD180" s="46" t="s">
        <v>119</v>
      </c>
      <c r="AE180" s="47">
        <v>337</v>
      </c>
      <c r="AF180" s="47">
        <v>292</v>
      </c>
      <c r="AG180" s="47">
        <v>271</v>
      </c>
      <c r="AH180" s="47">
        <v>203</v>
      </c>
      <c r="AI180" s="47">
        <v>131</v>
      </c>
      <c r="AJ180" s="48">
        <v>1234</v>
      </c>
      <c r="AK180" s="47">
        <v>555</v>
      </c>
      <c r="AL180" s="47">
        <v>232</v>
      </c>
      <c r="AM180" s="47">
        <v>0</v>
      </c>
      <c r="AN180" s="47">
        <v>65</v>
      </c>
      <c r="AO180" s="47">
        <v>265</v>
      </c>
      <c r="AP180" s="201" t="s">
        <v>207</v>
      </c>
      <c r="AQ180" s="46" t="s">
        <v>119</v>
      </c>
      <c r="AR180" s="47">
        <v>531</v>
      </c>
      <c r="AS180" s="47">
        <v>3698</v>
      </c>
      <c r="AT180" s="47">
        <v>985</v>
      </c>
      <c r="AU180" s="47">
        <v>263</v>
      </c>
      <c r="AV180" s="47">
        <v>58</v>
      </c>
      <c r="AW180" s="47">
        <v>188</v>
      </c>
      <c r="AX180" s="47">
        <v>633</v>
      </c>
      <c r="AY180" s="47">
        <v>406</v>
      </c>
      <c r="AZ180" s="47">
        <v>381</v>
      </c>
      <c r="BA180" s="201" t="s">
        <v>207</v>
      </c>
      <c r="BB180" s="46" t="s">
        <v>119</v>
      </c>
      <c r="BC180" s="47">
        <v>1372</v>
      </c>
      <c r="BD180" s="47">
        <v>768</v>
      </c>
      <c r="BE180" s="47">
        <v>1229</v>
      </c>
      <c r="BF180" s="47">
        <v>677</v>
      </c>
      <c r="BG180" s="47">
        <v>750</v>
      </c>
      <c r="BH180" s="47">
        <v>419</v>
      </c>
      <c r="BI180" s="47">
        <v>1469</v>
      </c>
      <c r="BJ180" s="47">
        <v>829</v>
      </c>
      <c r="BK180" s="47">
        <v>1298</v>
      </c>
      <c r="BL180" s="47">
        <v>716</v>
      </c>
      <c r="BM180" s="47">
        <v>765</v>
      </c>
      <c r="BN180" s="47">
        <v>428</v>
      </c>
      <c r="BO180" s="201" t="s">
        <v>207</v>
      </c>
      <c r="BP180" s="46" t="s">
        <v>119</v>
      </c>
      <c r="BQ180" s="49">
        <v>26</v>
      </c>
      <c r="BR180" s="49">
        <v>158</v>
      </c>
      <c r="BS180" s="49">
        <v>289</v>
      </c>
      <c r="BT180" s="49">
        <v>272</v>
      </c>
      <c r="BU180" s="49">
        <v>1</v>
      </c>
      <c r="BV180" s="50">
        <v>746</v>
      </c>
      <c r="BW180" s="49">
        <v>319</v>
      </c>
      <c r="BX180" s="49">
        <v>35</v>
      </c>
      <c r="BY180" s="50">
        <v>16</v>
      </c>
      <c r="BZ180" s="49">
        <v>9</v>
      </c>
      <c r="CA180" s="201" t="s">
        <v>207</v>
      </c>
      <c r="CB180" s="46" t="s">
        <v>119</v>
      </c>
      <c r="CC180" s="47">
        <v>19551</v>
      </c>
      <c r="CD180" s="47">
        <v>16757</v>
      </c>
      <c r="CE180" s="47">
        <v>7678</v>
      </c>
      <c r="CF180" s="47">
        <v>3831</v>
      </c>
      <c r="CG180" s="47">
        <v>6632</v>
      </c>
      <c r="CH180" s="47">
        <v>1766</v>
      </c>
      <c r="CI180" s="47">
        <v>199</v>
      </c>
      <c r="CJ180" s="47">
        <v>1441</v>
      </c>
      <c r="CK180" s="47">
        <v>133</v>
      </c>
      <c r="CL180" s="47">
        <v>851</v>
      </c>
      <c r="CM180" s="47">
        <v>422</v>
      </c>
      <c r="CN180" s="47">
        <v>171</v>
      </c>
      <c r="CO180" s="47">
        <v>949</v>
      </c>
      <c r="CP180" s="135"/>
      <c r="CQ180" s="138" t="s">
        <v>207</v>
      </c>
      <c r="CR180" s="138" t="s">
        <v>4326</v>
      </c>
      <c r="CS180" s="139">
        <v>12224</v>
      </c>
      <c r="CT180" s="141">
        <v>57988</v>
      </c>
    </row>
    <row r="181" spans="1:98" ht="13.15" customHeight="1">
      <c r="A181" s="201"/>
      <c r="B181" s="46" t="s">
        <v>120</v>
      </c>
      <c r="C181" s="47">
        <v>4316</v>
      </c>
      <c r="D181" s="47">
        <v>2211</v>
      </c>
      <c r="E181" s="47">
        <v>2778</v>
      </c>
      <c r="F181" s="47">
        <v>1451</v>
      </c>
      <c r="G181" s="47">
        <v>2213</v>
      </c>
      <c r="H181" s="47">
        <v>1232</v>
      </c>
      <c r="I181" s="47">
        <v>1600</v>
      </c>
      <c r="J181" s="47">
        <v>890</v>
      </c>
      <c r="K181" s="47">
        <v>1187</v>
      </c>
      <c r="L181" s="47">
        <v>708</v>
      </c>
      <c r="M181" s="48">
        <v>12094</v>
      </c>
      <c r="N181" s="48">
        <v>6492</v>
      </c>
      <c r="O181" s="201"/>
      <c r="P181" s="46" t="s">
        <v>120</v>
      </c>
      <c r="Q181" s="47">
        <v>667</v>
      </c>
      <c r="R181" s="47">
        <v>317</v>
      </c>
      <c r="S181" s="47">
        <v>442</v>
      </c>
      <c r="T181" s="47">
        <v>225</v>
      </c>
      <c r="U181" s="47">
        <v>315</v>
      </c>
      <c r="V181" s="47">
        <v>172</v>
      </c>
      <c r="W181" s="47">
        <v>225</v>
      </c>
      <c r="X181" s="47">
        <v>135</v>
      </c>
      <c r="Y181" s="47">
        <v>292</v>
      </c>
      <c r="Z181" s="47">
        <v>153</v>
      </c>
      <c r="AA181" s="48">
        <v>1941</v>
      </c>
      <c r="AB181" s="48">
        <v>1002</v>
      </c>
      <c r="AC181" s="201"/>
      <c r="AD181" s="46" t="s">
        <v>120</v>
      </c>
      <c r="AE181" s="47">
        <v>84</v>
      </c>
      <c r="AF181" s="47">
        <v>66</v>
      </c>
      <c r="AG181" s="47">
        <v>58</v>
      </c>
      <c r="AH181" s="47">
        <v>50</v>
      </c>
      <c r="AI181" s="47">
        <v>41</v>
      </c>
      <c r="AJ181" s="48">
        <v>299</v>
      </c>
      <c r="AK181" s="47">
        <v>131</v>
      </c>
      <c r="AL181" s="47">
        <v>76</v>
      </c>
      <c r="AM181" s="47">
        <v>0</v>
      </c>
      <c r="AN181" s="47">
        <v>13</v>
      </c>
      <c r="AO181" s="47">
        <v>27</v>
      </c>
      <c r="AP181" s="201"/>
      <c r="AQ181" s="46" t="s">
        <v>120</v>
      </c>
      <c r="AR181" s="47">
        <v>110</v>
      </c>
      <c r="AS181" s="47">
        <v>1789</v>
      </c>
      <c r="AT181" s="47">
        <v>109</v>
      </c>
      <c r="AU181" s="47">
        <v>27</v>
      </c>
      <c r="AV181" s="47">
        <v>0</v>
      </c>
      <c r="AW181" s="47">
        <v>90</v>
      </c>
      <c r="AX181" s="47">
        <v>154</v>
      </c>
      <c r="AY181" s="47">
        <v>120</v>
      </c>
      <c r="AZ181" s="47">
        <v>113</v>
      </c>
      <c r="BA181" s="201"/>
      <c r="BB181" s="46" t="s">
        <v>120</v>
      </c>
      <c r="BC181" s="47">
        <v>751</v>
      </c>
      <c r="BD181" s="47">
        <v>442</v>
      </c>
      <c r="BE181" s="47">
        <v>722</v>
      </c>
      <c r="BF181" s="47">
        <v>426</v>
      </c>
      <c r="BG181" s="47">
        <v>252</v>
      </c>
      <c r="BH181" s="47">
        <v>140</v>
      </c>
      <c r="BI181" s="47">
        <v>750</v>
      </c>
      <c r="BJ181" s="47">
        <v>442</v>
      </c>
      <c r="BK181" s="47">
        <v>721</v>
      </c>
      <c r="BL181" s="47">
        <v>426</v>
      </c>
      <c r="BM181" s="47">
        <v>207</v>
      </c>
      <c r="BN181" s="47">
        <v>116</v>
      </c>
      <c r="BO181" s="201"/>
      <c r="BP181" s="46" t="s">
        <v>120</v>
      </c>
      <c r="BQ181" s="49">
        <v>13</v>
      </c>
      <c r="BR181" s="49">
        <v>76</v>
      </c>
      <c r="BS181" s="49">
        <v>129</v>
      </c>
      <c r="BT181" s="49">
        <v>90</v>
      </c>
      <c r="BU181" s="49">
        <v>0</v>
      </c>
      <c r="BV181" s="50">
        <v>308</v>
      </c>
      <c r="BW181" s="49">
        <v>174</v>
      </c>
      <c r="BX181" s="49">
        <v>16</v>
      </c>
      <c r="BY181" s="50">
        <v>16</v>
      </c>
      <c r="BZ181" s="49">
        <v>9</v>
      </c>
      <c r="CA181" s="201"/>
      <c r="CB181" s="46" t="s">
        <v>120</v>
      </c>
      <c r="CC181" s="47">
        <v>7677</v>
      </c>
      <c r="CD181" s="47">
        <v>3582</v>
      </c>
      <c r="CE181" s="47">
        <v>9875</v>
      </c>
      <c r="CF181" s="47">
        <v>711</v>
      </c>
      <c r="CG181" s="47">
        <v>2292</v>
      </c>
      <c r="CH181" s="47">
        <v>436</v>
      </c>
      <c r="CI181" s="47">
        <v>27</v>
      </c>
      <c r="CJ181" s="47">
        <v>318</v>
      </c>
      <c r="CK181" s="47">
        <v>92</v>
      </c>
      <c r="CL181" s="47">
        <v>162</v>
      </c>
      <c r="CM181" s="47">
        <v>92</v>
      </c>
      <c r="CN181" s="47">
        <v>15</v>
      </c>
      <c r="CO181" s="47">
        <v>610</v>
      </c>
      <c r="CP181" s="135"/>
      <c r="CQ181" s="138" t="s">
        <v>207</v>
      </c>
      <c r="CR181" s="138" t="s">
        <v>4327</v>
      </c>
      <c r="CS181" s="139">
        <v>4123</v>
      </c>
      <c r="CT181" s="141">
        <v>25010</v>
      </c>
    </row>
    <row r="182" spans="1:98" ht="13.15" customHeight="1">
      <c r="A182" s="201"/>
      <c r="B182" s="34" t="s">
        <v>102</v>
      </c>
      <c r="C182" s="35">
        <v>26843</v>
      </c>
      <c r="D182" s="63">
        <v>14199</v>
      </c>
      <c r="E182" s="63">
        <v>15087</v>
      </c>
      <c r="F182" s="63">
        <v>8108</v>
      </c>
      <c r="G182" s="63">
        <v>11135</v>
      </c>
      <c r="H182" s="63">
        <v>6208</v>
      </c>
      <c r="I182" s="63">
        <v>6509</v>
      </c>
      <c r="J182" s="63">
        <v>3674</v>
      </c>
      <c r="K182" s="63">
        <v>3641</v>
      </c>
      <c r="L182" s="63">
        <v>2146</v>
      </c>
      <c r="M182" s="63">
        <v>63215</v>
      </c>
      <c r="N182" s="63">
        <v>34335</v>
      </c>
      <c r="O182" s="201"/>
      <c r="P182" s="64" t="s">
        <v>102</v>
      </c>
      <c r="Q182" s="63">
        <v>4153</v>
      </c>
      <c r="R182" s="63">
        <v>2221</v>
      </c>
      <c r="S182" s="63">
        <v>2272</v>
      </c>
      <c r="T182" s="63">
        <v>1237</v>
      </c>
      <c r="U182" s="63">
        <v>1393</v>
      </c>
      <c r="V182" s="63">
        <v>802</v>
      </c>
      <c r="W182" s="63">
        <v>728</v>
      </c>
      <c r="X182" s="63">
        <v>460</v>
      </c>
      <c r="Y182" s="63">
        <v>597</v>
      </c>
      <c r="Z182" s="63">
        <v>315</v>
      </c>
      <c r="AA182" s="63">
        <v>9143</v>
      </c>
      <c r="AB182" s="63">
        <v>5035</v>
      </c>
      <c r="AC182" s="201"/>
      <c r="AD182" s="64" t="s">
        <v>102</v>
      </c>
      <c r="AE182" s="63">
        <v>421</v>
      </c>
      <c r="AF182" s="63">
        <v>358</v>
      </c>
      <c r="AG182" s="63">
        <v>329</v>
      </c>
      <c r="AH182" s="63">
        <v>253</v>
      </c>
      <c r="AI182" s="63">
        <v>172</v>
      </c>
      <c r="AJ182" s="63">
        <v>1533</v>
      </c>
      <c r="AK182" s="63">
        <v>686</v>
      </c>
      <c r="AL182" s="63">
        <v>308</v>
      </c>
      <c r="AM182" s="63">
        <v>0</v>
      </c>
      <c r="AN182" s="63">
        <v>78</v>
      </c>
      <c r="AO182" s="63">
        <v>292</v>
      </c>
      <c r="AP182" s="201"/>
      <c r="AQ182" s="64" t="s">
        <v>102</v>
      </c>
      <c r="AR182" s="63">
        <v>641</v>
      </c>
      <c r="AS182" s="63">
        <v>5487</v>
      </c>
      <c r="AT182" s="63">
        <v>1094</v>
      </c>
      <c r="AU182" s="63">
        <v>290</v>
      </c>
      <c r="AV182" s="63">
        <v>58</v>
      </c>
      <c r="AW182" s="63">
        <v>278</v>
      </c>
      <c r="AX182" s="63">
        <v>787</v>
      </c>
      <c r="AY182" s="63">
        <v>526</v>
      </c>
      <c r="AZ182" s="63">
        <v>494</v>
      </c>
      <c r="BA182" s="201"/>
      <c r="BB182" s="51" t="s">
        <v>102</v>
      </c>
      <c r="BC182" s="63">
        <v>2123</v>
      </c>
      <c r="BD182" s="63">
        <v>1210</v>
      </c>
      <c r="BE182" s="63">
        <v>1951</v>
      </c>
      <c r="BF182" s="63">
        <v>1103</v>
      </c>
      <c r="BG182" s="63">
        <v>1002</v>
      </c>
      <c r="BH182" s="63">
        <v>559</v>
      </c>
      <c r="BI182" s="63">
        <v>2219</v>
      </c>
      <c r="BJ182" s="63">
        <v>1271</v>
      </c>
      <c r="BK182" s="63">
        <v>2019</v>
      </c>
      <c r="BL182" s="63">
        <v>1142</v>
      </c>
      <c r="BM182" s="63">
        <v>972</v>
      </c>
      <c r="BN182" s="63">
        <v>544</v>
      </c>
      <c r="BO182" s="201"/>
      <c r="BP182" s="64" t="s">
        <v>102</v>
      </c>
      <c r="BQ182" s="63">
        <v>39</v>
      </c>
      <c r="BR182" s="63">
        <v>234</v>
      </c>
      <c r="BS182" s="63">
        <v>418</v>
      </c>
      <c r="BT182" s="63">
        <v>362</v>
      </c>
      <c r="BU182" s="63">
        <v>1</v>
      </c>
      <c r="BV182" s="63">
        <v>1054</v>
      </c>
      <c r="BW182" s="63">
        <v>493</v>
      </c>
      <c r="BX182" s="63">
        <v>51</v>
      </c>
      <c r="BY182" s="63">
        <v>32</v>
      </c>
      <c r="BZ182" s="63">
        <v>18</v>
      </c>
      <c r="CA182" s="201"/>
      <c r="CB182" s="64" t="s">
        <v>102</v>
      </c>
      <c r="CC182" s="63">
        <v>27228</v>
      </c>
      <c r="CD182" s="63">
        <v>20339</v>
      </c>
      <c r="CE182" s="63">
        <v>17553</v>
      </c>
      <c r="CF182" s="63">
        <v>4542</v>
      </c>
      <c r="CG182" s="63">
        <v>8924</v>
      </c>
      <c r="CH182" s="63">
        <v>2202</v>
      </c>
      <c r="CI182" s="63">
        <v>226</v>
      </c>
      <c r="CJ182" s="63">
        <v>1759</v>
      </c>
      <c r="CK182" s="63">
        <v>225</v>
      </c>
      <c r="CL182" s="63">
        <v>1013</v>
      </c>
      <c r="CM182" s="63">
        <v>514</v>
      </c>
      <c r="CN182" s="63">
        <v>186</v>
      </c>
      <c r="CO182" s="63">
        <v>1559</v>
      </c>
      <c r="CP182" s="135"/>
      <c r="CQ182" s="138" t="s">
        <v>207</v>
      </c>
      <c r="CR182" s="138" t="s">
        <v>4328</v>
      </c>
      <c r="CS182" s="139">
        <v>16347</v>
      </c>
      <c r="CT182" s="141">
        <v>82998</v>
      </c>
    </row>
    <row r="183" spans="1:98" ht="13.15" customHeight="1">
      <c r="A183" s="201" t="s">
        <v>208</v>
      </c>
      <c r="B183" s="46" t="s">
        <v>119</v>
      </c>
      <c r="C183" s="47">
        <v>11331</v>
      </c>
      <c r="D183" s="47">
        <v>5758</v>
      </c>
      <c r="E183" s="47">
        <v>6219</v>
      </c>
      <c r="F183" s="47">
        <v>3178</v>
      </c>
      <c r="G183" s="47">
        <v>3708</v>
      </c>
      <c r="H183" s="47">
        <v>1908</v>
      </c>
      <c r="I183" s="47">
        <v>1587</v>
      </c>
      <c r="J183" s="47">
        <v>823</v>
      </c>
      <c r="K183" s="47">
        <v>659</v>
      </c>
      <c r="L183" s="47">
        <v>322</v>
      </c>
      <c r="M183" s="48">
        <v>23504</v>
      </c>
      <c r="N183" s="48">
        <v>11989</v>
      </c>
      <c r="O183" s="201" t="s">
        <v>208</v>
      </c>
      <c r="P183" s="46" t="s">
        <v>119</v>
      </c>
      <c r="Q183" s="47">
        <v>1563</v>
      </c>
      <c r="R183" s="47">
        <v>756</v>
      </c>
      <c r="S183" s="47">
        <v>829</v>
      </c>
      <c r="T183" s="47">
        <v>407</v>
      </c>
      <c r="U183" s="47">
        <v>534</v>
      </c>
      <c r="V183" s="47">
        <v>273</v>
      </c>
      <c r="W183" s="47">
        <v>192</v>
      </c>
      <c r="X183" s="47">
        <v>109</v>
      </c>
      <c r="Y183" s="47">
        <v>57</v>
      </c>
      <c r="Z183" s="47">
        <v>24</v>
      </c>
      <c r="AA183" s="48">
        <v>3175</v>
      </c>
      <c r="AB183" s="48">
        <v>1569</v>
      </c>
      <c r="AC183" s="201" t="s">
        <v>208</v>
      </c>
      <c r="AD183" s="46" t="s">
        <v>119</v>
      </c>
      <c r="AE183" s="47">
        <v>244</v>
      </c>
      <c r="AF183" s="47">
        <v>230</v>
      </c>
      <c r="AG183" s="47">
        <v>211</v>
      </c>
      <c r="AH183" s="47">
        <v>117</v>
      </c>
      <c r="AI183" s="47">
        <v>68</v>
      </c>
      <c r="AJ183" s="48">
        <v>870</v>
      </c>
      <c r="AK183" s="47">
        <v>343</v>
      </c>
      <c r="AL183" s="47">
        <v>191</v>
      </c>
      <c r="AM183" s="47">
        <v>0</v>
      </c>
      <c r="AN183" s="47">
        <v>79</v>
      </c>
      <c r="AO183" s="47">
        <v>229</v>
      </c>
      <c r="AP183" s="201" t="s">
        <v>208</v>
      </c>
      <c r="AQ183" s="46" t="s">
        <v>119</v>
      </c>
      <c r="AR183" s="47">
        <v>32</v>
      </c>
      <c r="AS183" s="47">
        <v>3021</v>
      </c>
      <c r="AT183" s="47">
        <v>261</v>
      </c>
      <c r="AU183" s="47">
        <v>68</v>
      </c>
      <c r="AV183" s="47">
        <v>18</v>
      </c>
      <c r="AW183" s="47">
        <v>139</v>
      </c>
      <c r="AX183" s="47">
        <v>432</v>
      </c>
      <c r="AY183" s="47">
        <v>280</v>
      </c>
      <c r="AZ183" s="47">
        <v>268</v>
      </c>
      <c r="BA183" s="201" t="s">
        <v>208</v>
      </c>
      <c r="BB183" s="46" t="s">
        <v>119</v>
      </c>
      <c r="BC183" s="47">
        <v>503</v>
      </c>
      <c r="BD183" s="47">
        <v>254</v>
      </c>
      <c r="BE183" s="47">
        <v>449</v>
      </c>
      <c r="BF183" s="47">
        <v>233</v>
      </c>
      <c r="BG183" s="47">
        <v>368</v>
      </c>
      <c r="BH183" s="47">
        <v>196</v>
      </c>
      <c r="BI183" s="47">
        <v>504</v>
      </c>
      <c r="BJ183" s="47">
        <v>254</v>
      </c>
      <c r="BK183" s="47">
        <v>450</v>
      </c>
      <c r="BL183" s="47">
        <v>233</v>
      </c>
      <c r="BM183" s="47">
        <v>368</v>
      </c>
      <c r="BN183" s="47">
        <v>196</v>
      </c>
      <c r="BO183" s="201" t="s">
        <v>208</v>
      </c>
      <c r="BP183" s="46" t="s">
        <v>119</v>
      </c>
      <c r="BQ183" s="49">
        <v>21</v>
      </c>
      <c r="BR183" s="49">
        <v>211</v>
      </c>
      <c r="BS183" s="49">
        <v>179</v>
      </c>
      <c r="BT183" s="49">
        <v>12</v>
      </c>
      <c r="BU183" s="49">
        <v>0</v>
      </c>
      <c r="BV183" s="50">
        <v>423</v>
      </c>
      <c r="BW183" s="49">
        <v>228</v>
      </c>
      <c r="BX183" s="49">
        <v>35</v>
      </c>
      <c r="BY183" s="50">
        <v>9</v>
      </c>
      <c r="BZ183" s="49">
        <v>5</v>
      </c>
      <c r="CA183" s="201" t="s">
        <v>208</v>
      </c>
      <c r="CB183" s="46" t="s">
        <v>119</v>
      </c>
      <c r="CC183" s="47">
        <v>11401</v>
      </c>
      <c r="CD183" s="47">
        <v>10218</v>
      </c>
      <c r="CE183" s="47">
        <v>8703</v>
      </c>
      <c r="CF183" s="47">
        <v>3390</v>
      </c>
      <c r="CG183" s="47">
        <v>5933</v>
      </c>
      <c r="CH183" s="47">
        <v>2150</v>
      </c>
      <c r="CI183" s="47">
        <v>511</v>
      </c>
      <c r="CJ183" s="47">
        <v>2300</v>
      </c>
      <c r="CK183" s="47">
        <v>988</v>
      </c>
      <c r="CL183" s="47">
        <v>1233</v>
      </c>
      <c r="CM183" s="47">
        <v>401</v>
      </c>
      <c r="CN183" s="47">
        <v>271</v>
      </c>
      <c r="CO183" s="47">
        <v>4589</v>
      </c>
      <c r="CP183" s="135"/>
      <c r="CQ183" s="138" t="s">
        <v>208</v>
      </c>
      <c r="CR183" s="138" t="s">
        <v>4329</v>
      </c>
      <c r="CS183" s="139">
        <v>7219</v>
      </c>
      <c r="CT183" s="141">
        <v>45594</v>
      </c>
    </row>
    <row r="184" spans="1:98" ht="13.15" customHeight="1">
      <c r="A184" s="201"/>
      <c r="B184" s="46" t="s">
        <v>120</v>
      </c>
      <c r="C184" s="47">
        <v>816</v>
      </c>
      <c r="D184" s="47">
        <v>399</v>
      </c>
      <c r="E184" s="47">
        <v>568</v>
      </c>
      <c r="F184" s="47">
        <v>291</v>
      </c>
      <c r="G184" s="47">
        <v>442</v>
      </c>
      <c r="H184" s="47">
        <v>191</v>
      </c>
      <c r="I184" s="47">
        <v>365</v>
      </c>
      <c r="J184" s="47">
        <v>179</v>
      </c>
      <c r="K184" s="47">
        <v>262</v>
      </c>
      <c r="L184" s="47">
        <v>131</v>
      </c>
      <c r="M184" s="48">
        <v>2453</v>
      </c>
      <c r="N184" s="48">
        <v>1191</v>
      </c>
      <c r="O184" s="201"/>
      <c r="P184" s="46" t="s">
        <v>120</v>
      </c>
      <c r="Q184" s="47">
        <v>183</v>
      </c>
      <c r="R184" s="47">
        <v>85</v>
      </c>
      <c r="S184" s="47">
        <v>110</v>
      </c>
      <c r="T184" s="47">
        <v>46</v>
      </c>
      <c r="U184" s="47">
        <v>90</v>
      </c>
      <c r="V184" s="47">
        <v>60</v>
      </c>
      <c r="W184" s="47">
        <v>81</v>
      </c>
      <c r="X184" s="47">
        <v>39</v>
      </c>
      <c r="Y184" s="47">
        <v>128</v>
      </c>
      <c r="Z184" s="47">
        <v>70</v>
      </c>
      <c r="AA184" s="48">
        <v>592</v>
      </c>
      <c r="AB184" s="48">
        <v>300</v>
      </c>
      <c r="AC184" s="201"/>
      <c r="AD184" s="46" t="s">
        <v>120</v>
      </c>
      <c r="AE184" s="47">
        <v>16</v>
      </c>
      <c r="AF184" s="47">
        <v>14</v>
      </c>
      <c r="AG184" s="47">
        <v>13</v>
      </c>
      <c r="AH184" s="47">
        <v>9</v>
      </c>
      <c r="AI184" s="47">
        <v>7</v>
      </c>
      <c r="AJ184" s="48">
        <v>59</v>
      </c>
      <c r="AK184" s="47">
        <v>42</v>
      </c>
      <c r="AL184" s="47">
        <v>25</v>
      </c>
      <c r="AM184" s="47">
        <v>4</v>
      </c>
      <c r="AN184" s="47">
        <v>1</v>
      </c>
      <c r="AO184" s="47">
        <v>8</v>
      </c>
      <c r="AP184" s="201"/>
      <c r="AQ184" s="46" t="s">
        <v>120</v>
      </c>
      <c r="AR184" s="47">
        <v>0</v>
      </c>
      <c r="AS184" s="47">
        <v>679</v>
      </c>
      <c r="AT184" s="47">
        <v>9</v>
      </c>
      <c r="AU184" s="47">
        <v>5</v>
      </c>
      <c r="AV184" s="47">
        <v>0</v>
      </c>
      <c r="AW184" s="47">
        <v>20</v>
      </c>
      <c r="AX184" s="47">
        <v>41</v>
      </c>
      <c r="AY184" s="47">
        <v>30</v>
      </c>
      <c r="AZ184" s="47">
        <v>29</v>
      </c>
      <c r="BA184" s="201"/>
      <c r="BB184" s="46" t="s">
        <v>120</v>
      </c>
      <c r="BC184" s="47">
        <v>235</v>
      </c>
      <c r="BD184" s="47">
        <v>121</v>
      </c>
      <c r="BE184" s="47">
        <v>200</v>
      </c>
      <c r="BF184" s="47">
        <v>105</v>
      </c>
      <c r="BG184" s="47">
        <v>53</v>
      </c>
      <c r="BH184" s="47">
        <v>25</v>
      </c>
      <c r="BI184" s="47">
        <v>235</v>
      </c>
      <c r="BJ184" s="47">
        <v>121</v>
      </c>
      <c r="BK184" s="47">
        <v>200</v>
      </c>
      <c r="BL184" s="47">
        <v>105</v>
      </c>
      <c r="BM184" s="47">
        <v>53</v>
      </c>
      <c r="BN184" s="47">
        <v>25</v>
      </c>
      <c r="BO184" s="201"/>
      <c r="BP184" s="46" t="s">
        <v>120</v>
      </c>
      <c r="BQ184" s="49">
        <v>4</v>
      </c>
      <c r="BR184" s="49">
        <v>31</v>
      </c>
      <c r="BS184" s="49">
        <v>20</v>
      </c>
      <c r="BT184" s="49">
        <v>1</v>
      </c>
      <c r="BU184" s="49">
        <v>0</v>
      </c>
      <c r="BV184" s="50">
        <v>56</v>
      </c>
      <c r="BW184" s="49">
        <v>48</v>
      </c>
      <c r="BX184" s="49">
        <v>9</v>
      </c>
      <c r="BY184" s="50">
        <v>7</v>
      </c>
      <c r="BZ184" s="49">
        <v>4</v>
      </c>
      <c r="CA184" s="201"/>
      <c r="CB184" s="46" t="s">
        <v>120</v>
      </c>
      <c r="CC184" s="47">
        <v>2399</v>
      </c>
      <c r="CD184" s="47">
        <v>1875</v>
      </c>
      <c r="CE184" s="47">
        <v>1642</v>
      </c>
      <c r="CF184" s="47">
        <v>151</v>
      </c>
      <c r="CG184" s="47">
        <v>675</v>
      </c>
      <c r="CH184" s="47">
        <v>184</v>
      </c>
      <c r="CI184" s="47">
        <v>53</v>
      </c>
      <c r="CJ184" s="47">
        <v>177</v>
      </c>
      <c r="CK184" s="47">
        <v>43</v>
      </c>
      <c r="CL184" s="47">
        <v>61</v>
      </c>
      <c r="CM184" s="47">
        <v>14</v>
      </c>
      <c r="CN184" s="47">
        <v>9</v>
      </c>
      <c r="CO184" s="47">
        <v>100</v>
      </c>
      <c r="CP184" s="135"/>
      <c r="CQ184" s="138" t="s">
        <v>208</v>
      </c>
      <c r="CR184" s="138" t="s">
        <v>4330</v>
      </c>
      <c r="CS184" s="139">
        <v>1405</v>
      </c>
      <c r="CT184" s="141">
        <v>7199</v>
      </c>
    </row>
    <row r="185" spans="1:98" ht="13.15" customHeight="1">
      <c r="A185" s="201"/>
      <c r="B185" s="34" t="s">
        <v>102</v>
      </c>
      <c r="C185" s="35">
        <v>12147</v>
      </c>
      <c r="D185" s="63">
        <v>6157</v>
      </c>
      <c r="E185" s="63">
        <v>6787</v>
      </c>
      <c r="F185" s="63">
        <v>3469</v>
      </c>
      <c r="G185" s="63">
        <v>4150</v>
      </c>
      <c r="H185" s="63">
        <v>2099</v>
      </c>
      <c r="I185" s="63">
        <v>1952</v>
      </c>
      <c r="J185" s="63">
        <v>1002</v>
      </c>
      <c r="K185" s="63">
        <v>921</v>
      </c>
      <c r="L185" s="63">
        <v>453</v>
      </c>
      <c r="M185" s="63">
        <v>25957</v>
      </c>
      <c r="N185" s="63">
        <v>13180</v>
      </c>
      <c r="O185" s="201"/>
      <c r="P185" s="64" t="s">
        <v>102</v>
      </c>
      <c r="Q185" s="63">
        <v>1746</v>
      </c>
      <c r="R185" s="63">
        <v>841</v>
      </c>
      <c r="S185" s="63">
        <v>939</v>
      </c>
      <c r="T185" s="63">
        <v>453</v>
      </c>
      <c r="U185" s="63">
        <v>624</v>
      </c>
      <c r="V185" s="63">
        <v>333</v>
      </c>
      <c r="W185" s="63">
        <v>273</v>
      </c>
      <c r="X185" s="63">
        <v>148</v>
      </c>
      <c r="Y185" s="63">
        <v>185</v>
      </c>
      <c r="Z185" s="63">
        <v>94</v>
      </c>
      <c r="AA185" s="63">
        <v>3767</v>
      </c>
      <c r="AB185" s="63">
        <v>1869</v>
      </c>
      <c r="AC185" s="201"/>
      <c r="AD185" s="64" t="s">
        <v>102</v>
      </c>
      <c r="AE185" s="63">
        <v>260</v>
      </c>
      <c r="AF185" s="63">
        <v>244</v>
      </c>
      <c r="AG185" s="63">
        <v>224</v>
      </c>
      <c r="AH185" s="63">
        <v>126</v>
      </c>
      <c r="AI185" s="63">
        <v>75</v>
      </c>
      <c r="AJ185" s="63">
        <v>929</v>
      </c>
      <c r="AK185" s="63">
        <v>385</v>
      </c>
      <c r="AL185" s="63">
        <v>216</v>
      </c>
      <c r="AM185" s="63">
        <v>4</v>
      </c>
      <c r="AN185" s="63">
        <v>80</v>
      </c>
      <c r="AO185" s="63">
        <v>237</v>
      </c>
      <c r="AP185" s="201"/>
      <c r="AQ185" s="64" t="s">
        <v>102</v>
      </c>
      <c r="AR185" s="63">
        <v>32</v>
      </c>
      <c r="AS185" s="63">
        <v>3700</v>
      </c>
      <c r="AT185" s="63">
        <v>270</v>
      </c>
      <c r="AU185" s="63">
        <v>73</v>
      </c>
      <c r="AV185" s="63">
        <v>18</v>
      </c>
      <c r="AW185" s="63">
        <v>159</v>
      </c>
      <c r="AX185" s="63">
        <v>473</v>
      </c>
      <c r="AY185" s="63">
        <v>310</v>
      </c>
      <c r="AZ185" s="63">
        <v>297</v>
      </c>
      <c r="BA185" s="201"/>
      <c r="BB185" s="51" t="s">
        <v>102</v>
      </c>
      <c r="BC185" s="63">
        <v>738</v>
      </c>
      <c r="BD185" s="63">
        <v>375</v>
      </c>
      <c r="BE185" s="63">
        <v>649</v>
      </c>
      <c r="BF185" s="63">
        <v>338</v>
      </c>
      <c r="BG185" s="63">
        <v>421</v>
      </c>
      <c r="BH185" s="63">
        <v>221</v>
      </c>
      <c r="BI185" s="63">
        <v>739</v>
      </c>
      <c r="BJ185" s="63">
        <v>375</v>
      </c>
      <c r="BK185" s="63">
        <v>650</v>
      </c>
      <c r="BL185" s="63">
        <v>338</v>
      </c>
      <c r="BM185" s="63">
        <v>421</v>
      </c>
      <c r="BN185" s="63">
        <v>221</v>
      </c>
      <c r="BO185" s="201"/>
      <c r="BP185" s="64" t="s">
        <v>102</v>
      </c>
      <c r="BQ185" s="63">
        <v>25</v>
      </c>
      <c r="BR185" s="63">
        <v>242</v>
      </c>
      <c r="BS185" s="63">
        <v>199</v>
      </c>
      <c r="BT185" s="63">
        <v>13</v>
      </c>
      <c r="BU185" s="63">
        <v>0</v>
      </c>
      <c r="BV185" s="63">
        <v>479</v>
      </c>
      <c r="BW185" s="63">
        <v>276</v>
      </c>
      <c r="BX185" s="63">
        <v>44</v>
      </c>
      <c r="BY185" s="63">
        <v>16</v>
      </c>
      <c r="BZ185" s="63">
        <v>9</v>
      </c>
      <c r="CA185" s="201"/>
      <c r="CB185" s="64" t="s">
        <v>102</v>
      </c>
      <c r="CC185" s="63">
        <v>13800</v>
      </c>
      <c r="CD185" s="63">
        <v>12093</v>
      </c>
      <c r="CE185" s="63">
        <v>10345</v>
      </c>
      <c r="CF185" s="63">
        <v>3541</v>
      </c>
      <c r="CG185" s="63">
        <v>6608</v>
      </c>
      <c r="CH185" s="63">
        <v>2334</v>
      </c>
      <c r="CI185" s="63">
        <v>564</v>
      </c>
      <c r="CJ185" s="63">
        <v>2477</v>
      </c>
      <c r="CK185" s="63">
        <v>1031</v>
      </c>
      <c r="CL185" s="63">
        <v>1294</v>
      </c>
      <c r="CM185" s="63">
        <v>415</v>
      </c>
      <c r="CN185" s="63">
        <v>280</v>
      </c>
      <c r="CO185" s="63">
        <v>4689</v>
      </c>
      <c r="CP185" s="135"/>
      <c r="CQ185" s="138" t="s">
        <v>208</v>
      </c>
      <c r="CR185" s="138" t="s">
        <v>4331</v>
      </c>
      <c r="CS185" s="139">
        <v>8624</v>
      </c>
      <c r="CT185" s="141">
        <v>52793</v>
      </c>
    </row>
    <row r="186" spans="1:98" ht="13.15" customHeight="1">
      <c r="A186" s="201" t="s">
        <v>209</v>
      </c>
      <c r="B186" s="46" t="s">
        <v>119</v>
      </c>
      <c r="C186" s="47">
        <v>23625</v>
      </c>
      <c r="D186" s="47">
        <v>11957</v>
      </c>
      <c r="E186" s="47">
        <v>13493</v>
      </c>
      <c r="F186" s="47">
        <v>6958</v>
      </c>
      <c r="G186" s="47">
        <v>10586</v>
      </c>
      <c r="H186" s="47">
        <v>5441</v>
      </c>
      <c r="I186" s="47">
        <v>6900</v>
      </c>
      <c r="J186" s="47">
        <v>3500</v>
      </c>
      <c r="K186" s="47">
        <v>4304</v>
      </c>
      <c r="L186" s="47">
        <v>2017</v>
      </c>
      <c r="M186" s="48">
        <v>58908</v>
      </c>
      <c r="N186" s="48">
        <v>29873</v>
      </c>
      <c r="O186" s="201" t="s">
        <v>209</v>
      </c>
      <c r="P186" s="46" t="s">
        <v>119</v>
      </c>
      <c r="Q186" s="47">
        <v>3570</v>
      </c>
      <c r="R186" s="47">
        <v>1729</v>
      </c>
      <c r="S186" s="47">
        <v>2464</v>
      </c>
      <c r="T186" s="47">
        <v>1241</v>
      </c>
      <c r="U186" s="47">
        <v>1806</v>
      </c>
      <c r="V186" s="47">
        <v>931</v>
      </c>
      <c r="W186" s="47">
        <v>850</v>
      </c>
      <c r="X186" s="47">
        <v>402</v>
      </c>
      <c r="Y186" s="47">
        <v>630</v>
      </c>
      <c r="Z186" s="47">
        <v>293</v>
      </c>
      <c r="AA186" s="48">
        <v>9320</v>
      </c>
      <c r="AB186" s="48">
        <v>4596</v>
      </c>
      <c r="AC186" s="201" t="s">
        <v>209</v>
      </c>
      <c r="AD186" s="46" t="s">
        <v>119</v>
      </c>
      <c r="AE186" s="47">
        <v>380</v>
      </c>
      <c r="AF186" s="47">
        <v>322</v>
      </c>
      <c r="AG186" s="47">
        <v>293</v>
      </c>
      <c r="AH186" s="47">
        <v>266</v>
      </c>
      <c r="AI186" s="47">
        <v>232</v>
      </c>
      <c r="AJ186" s="48">
        <v>1493</v>
      </c>
      <c r="AK186" s="47">
        <v>698</v>
      </c>
      <c r="AL186" s="47">
        <v>418</v>
      </c>
      <c r="AM186" s="47">
        <v>0</v>
      </c>
      <c r="AN186" s="47">
        <v>23</v>
      </c>
      <c r="AO186" s="47">
        <v>268</v>
      </c>
      <c r="AP186" s="201" t="s">
        <v>209</v>
      </c>
      <c r="AQ186" s="46" t="s">
        <v>119</v>
      </c>
      <c r="AR186" s="47">
        <v>180</v>
      </c>
      <c r="AS186" s="47">
        <v>7102</v>
      </c>
      <c r="AT186" s="47">
        <v>1598</v>
      </c>
      <c r="AU186" s="47">
        <v>790</v>
      </c>
      <c r="AV186" s="47">
        <v>189</v>
      </c>
      <c r="AW186" s="47">
        <v>420</v>
      </c>
      <c r="AX186" s="47">
        <v>793</v>
      </c>
      <c r="AY186" s="47">
        <v>544</v>
      </c>
      <c r="AZ186" s="47">
        <v>521</v>
      </c>
      <c r="BA186" s="201" t="s">
        <v>209</v>
      </c>
      <c r="BB186" s="46" t="s">
        <v>119</v>
      </c>
      <c r="BC186" s="47">
        <v>2499</v>
      </c>
      <c r="BD186" s="47">
        <v>1196</v>
      </c>
      <c r="BE186" s="47">
        <v>2302</v>
      </c>
      <c r="BF186" s="47">
        <v>1102</v>
      </c>
      <c r="BG186" s="47">
        <v>1233</v>
      </c>
      <c r="BH186" s="47">
        <v>622</v>
      </c>
      <c r="BI186" s="47">
        <v>2557</v>
      </c>
      <c r="BJ186" s="47">
        <v>1229</v>
      </c>
      <c r="BK186" s="47">
        <v>2358</v>
      </c>
      <c r="BL186" s="47">
        <v>1131</v>
      </c>
      <c r="BM186" s="47">
        <v>1149</v>
      </c>
      <c r="BN186" s="47">
        <v>575</v>
      </c>
      <c r="BO186" s="201" t="s">
        <v>209</v>
      </c>
      <c r="BP186" s="46" t="s">
        <v>119</v>
      </c>
      <c r="BQ186" s="49">
        <v>28</v>
      </c>
      <c r="BR186" s="49">
        <v>156</v>
      </c>
      <c r="BS186" s="49">
        <v>480</v>
      </c>
      <c r="BT186" s="49">
        <v>622</v>
      </c>
      <c r="BU186" s="49">
        <v>0</v>
      </c>
      <c r="BV186" s="50">
        <v>1286</v>
      </c>
      <c r="BW186" s="49">
        <v>424</v>
      </c>
      <c r="BX186" s="49">
        <v>58</v>
      </c>
      <c r="BY186" s="50">
        <v>52</v>
      </c>
      <c r="BZ186" s="49">
        <v>21</v>
      </c>
      <c r="CA186" s="201" t="s">
        <v>209</v>
      </c>
      <c r="CB186" s="46" t="s">
        <v>119</v>
      </c>
      <c r="CC186" s="47">
        <v>24448</v>
      </c>
      <c r="CD186" s="47">
        <v>26487</v>
      </c>
      <c r="CE186" s="47">
        <v>13604</v>
      </c>
      <c r="CF186" s="47">
        <v>6676</v>
      </c>
      <c r="CG186" s="47">
        <v>11353</v>
      </c>
      <c r="CH186" s="47">
        <v>4042</v>
      </c>
      <c r="CI186" s="47">
        <v>695</v>
      </c>
      <c r="CJ186" s="47">
        <v>2987</v>
      </c>
      <c r="CK186" s="47">
        <v>443</v>
      </c>
      <c r="CL186" s="47">
        <v>1210</v>
      </c>
      <c r="CM186" s="47">
        <v>418</v>
      </c>
      <c r="CN186" s="47">
        <v>438</v>
      </c>
      <c r="CO186" s="47">
        <v>94</v>
      </c>
      <c r="CP186" s="135"/>
      <c r="CQ186" s="138" t="s">
        <v>209</v>
      </c>
      <c r="CR186" s="138" t="s">
        <v>4332</v>
      </c>
      <c r="CS186" s="139">
        <v>23283</v>
      </c>
      <c r="CT186" s="141">
        <v>90735</v>
      </c>
    </row>
    <row r="187" spans="1:98" ht="13.15" customHeight="1">
      <c r="A187" s="201"/>
      <c r="B187" s="46" t="s">
        <v>120</v>
      </c>
      <c r="C187" s="47">
        <v>2506</v>
      </c>
      <c r="D187" s="47">
        <v>1256</v>
      </c>
      <c r="E187" s="47">
        <v>1822</v>
      </c>
      <c r="F187" s="47">
        <v>902</v>
      </c>
      <c r="G187" s="47">
        <v>1606</v>
      </c>
      <c r="H187" s="47">
        <v>788</v>
      </c>
      <c r="I187" s="47">
        <v>1448</v>
      </c>
      <c r="J187" s="47">
        <v>749</v>
      </c>
      <c r="K187" s="47">
        <v>904</v>
      </c>
      <c r="L187" s="47">
        <v>442</v>
      </c>
      <c r="M187" s="48">
        <v>8286</v>
      </c>
      <c r="N187" s="48">
        <v>4137</v>
      </c>
      <c r="O187" s="201"/>
      <c r="P187" s="46" t="s">
        <v>120</v>
      </c>
      <c r="Q187" s="47">
        <v>328</v>
      </c>
      <c r="R187" s="47">
        <v>138</v>
      </c>
      <c r="S187" s="47">
        <v>211</v>
      </c>
      <c r="T187" s="47">
        <v>89</v>
      </c>
      <c r="U187" s="47">
        <v>265</v>
      </c>
      <c r="V187" s="47">
        <v>130</v>
      </c>
      <c r="W187" s="47">
        <v>170</v>
      </c>
      <c r="X187" s="47">
        <v>90</v>
      </c>
      <c r="Y187" s="47">
        <v>66</v>
      </c>
      <c r="Z187" s="47">
        <v>35</v>
      </c>
      <c r="AA187" s="48">
        <v>1040</v>
      </c>
      <c r="AB187" s="48">
        <v>482</v>
      </c>
      <c r="AC187" s="201"/>
      <c r="AD187" s="46" t="s">
        <v>120</v>
      </c>
      <c r="AE187" s="47">
        <v>36</v>
      </c>
      <c r="AF187" s="47">
        <v>32</v>
      </c>
      <c r="AG187" s="47">
        <v>29</v>
      </c>
      <c r="AH187" s="47">
        <v>26</v>
      </c>
      <c r="AI187" s="47">
        <v>20</v>
      </c>
      <c r="AJ187" s="48">
        <v>143</v>
      </c>
      <c r="AK187" s="47">
        <v>104</v>
      </c>
      <c r="AL187" s="47">
        <v>59</v>
      </c>
      <c r="AM187" s="47">
        <v>3</v>
      </c>
      <c r="AN187" s="47">
        <v>0</v>
      </c>
      <c r="AO187" s="47">
        <v>13</v>
      </c>
      <c r="AP187" s="201"/>
      <c r="AQ187" s="46" t="s">
        <v>120</v>
      </c>
      <c r="AR187" s="47">
        <v>0</v>
      </c>
      <c r="AS187" s="47">
        <v>1401</v>
      </c>
      <c r="AT187" s="47">
        <v>300</v>
      </c>
      <c r="AU187" s="47">
        <v>72</v>
      </c>
      <c r="AV187" s="47">
        <v>2</v>
      </c>
      <c r="AW187" s="47">
        <v>49</v>
      </c>
      <c r="AX187" s="47">
        <v>105</v>
      </c>
      <c r="AY187" s="47">
        <v>82</v>
      </c>
      <c r="AZ187" s="47">
        <v>82</v>
      </c>
      <c r="BA187" s="201"/>
      <c r="BB187" s="46" t="s">
        <v>120</v>
      </c>
      <c r="BC187" s="47">
        <v>690</v>
      </c>
      <c r="BD187" s="47">
        <v>358</v>
      </c>
      <c r="BE187" s="47">
        <v>675</v>
      </c>
      <c r="BF187" s="47">
        <v>352</v>
      </c>
      <c r="BG187" s="47">
        <v>590</v>
      </c>
      <c r="BH187" s="47">
        <v>306</v>
      </c>
      <c r="BI187" s="47">
        <v>677</v>
      </c>
      <c r="BJ187" s="47">
        <v>350</v>
      </c>
      <c r="BK187" s="47">
        <v>665</v>
      </c>
      <c r="BL187" s="47">
        <v>346</v>
      </c>
      <c r="BM187" s="47">
        <v>578</v>
      </c>
      <c r="BN187" s="47">
        <v>300</v>
      </c>
      <c r="BO187" s="201"/>
      <c r="BP187" s="46" t="s">
        <v>120</v>
      </c>
      <c r="BQ187" s="49">
        <v>22</v>
      </c>
      <c r="BR187" s="49">
        <v>54</v>
      </c>
      <c r="BS187" s="49">
        <v>59</v>
      </c>
      <c r="BT187" s="49">
        <v>43</v>
      </c>
      <c r="BU187" s="49">
        <v>0</v>
      </c>
      <c r="BV187" s="50">
        <v>178</v>
      </c>
      <c r="BW187" s="49">
        <v>139</v>
      </c>
      <c r="BX187" s="49">
        <v>46</v>
      </c>
      <c r="BY187" s="50">
        <v>20</v>
      </c>
      <c r="BZ187" s="49">
        <v>13</v>
      </c>
      <c r="CA187" s="201"/>
      <c r="CB187" s="46" t="s">
        <v>120</v>
      </c>
      <c r="CC187" s="47">
        <v>2700</v>
      </c>
      <c r="CD187" s="47">
        <v>3024</v>
      </c>
      <c r="CE187" s="47">
        <v>2993</v>
      </c>
      <c r="CF187" s="47">
        <v>663</v>
      </c>
      <c r="CG187" s="47">
        <v>3105</v>
      </c>
      <c r="CH187" s="47">
        <v>818</v>
      </c>
      <c r="CI187" s="47">
        <v>124</v>
      </c>
      <c r="CJ187" s="47">
        <v>731</v>
      </c>
      <c r="CK187" s="47">
        <v>37</v>
      </c>
      <c r="CL187" s="47">
        <v>175</v>
      </c>
      <c r="CM187" s="47">
        <v>59</v>
      </c>
      <c r="CN187" s="47">
        <v>15</v>
      </c>
      <c r="CO187" s="47">
        <v>244</v>
      </c>
      <c r="CP187" s="135"/>
      <c r="CQ187" s="138" t="s">
        <v>209</v>
      </c>
      <c r="CR187" s="138" t="s">
        <v>4333</v>
      </c>
      <c r="CS187" s="139">
        <v>4000</v>
      </c>
      <c r="CT187" s="141">
        <v>14195</v>
      </c>
    </row>
    <row r="188" spans="1:98" ht="13.15" customHeight="1">
      <c r="A188" s="201"/>
      <c r="B188" s="34" t="s">
        <v>102</v>
      </c>
      <c r="C188" s="35">
        <v>26131</v>
      </c>
      <c r="D188" s="63">
        <v>13213</v>
      </c>
      <c r="E188" s="63">
        <v>15315</v>
      </c>
      <c r="F188" s="63">
        <v>7860</v>
      </c>
      <c r="G188" s="63">
        <v>12192</v>
      </c>
      <c r="H188" s="63">
        <v>6229</v>
      </c>
      <c r="I188" s="63">
        <v>8348</v>
      </c>
      <c r="J188" s="63">
        <v>4249</v>
      </c>
      <c r="K188" s="63">
        <v>5208</v>
      </c>
      <c r="L188" s="63">
        <v>2459</v>
      </c>
      <c r="M188" s="63">
        <v>67194</v>
      </c>
      <c r="N188" s="63">
        <v>34010</v>
      </c>
      <c r="O188" s="201"/>
      <c r="P188" s="64" t="s">
        <v>102</v>
      </c>
      <c r="Q188" s="63">
        <v>3898</v>
      </c>
      <c r="R188" s="63">
        <v>1867</v>
      </c>
      <c r="S188" s="63">
        <v>2675</v>
      </c>
      <c r="T188" s="63">
        <v>1330</v>
      </c>
      <c r="U188" s="63">
        <v>2071</v>
      </c>
      <c r="V188" s="63">
        <v>1061</v>
      </c>
      <c r="W188" s="63">
        <v>1020</v>
      </c>
      <c r="X188" s="63">
        <v>492</v>
      </c>
      <c r="Y188" s="63">
        <v>696</v>
      </c>
      <c r="Z188" s="63">
        <v>328</v>
      </c>
      <c r="AA188" s="63">
        <v>10360</v>
      </c>
      <c r="AB188" s="63">
        <v>5078</v>
      </c>
      <c r="AC188" s="201"/>
      <c r="AD188" s="64" t="s">
        <v>102</v>
      </c>
      <c r="AE188" s="63">
        <v>416</v>
      </c>
      <c r="AF188" s="63">
        <v>354</v>
      </c>
      <c r="AG188" s="63">
        <v>322</v>
      </c>
      <c r="AH188" s="63">
        <v>292</v>
      </c>
      <c r="AI188" s="63">
        <v>252</v>
      </c>
      <c r="AJ188" s="63">
        <v>1636</v>
      </c>
      <c r="AK188" s="63">
        <v>802</v>
      </c>
      <c r="AL188" s="63">
        <v>477</v>
      </c>
      <c r="AM188" s="63">
        <v>3</v>
      </c>
      <c r="AN188" s="63">
        <v>23</v>
      </c>
      <c r="AO188" s="63">
        <v>281</v>
      </c>
      <c r="AP188" s="201"/>
      <c r="AQ188" s="64" t="s">
        <v>102</v>
      </c>
      <c r="AR188" s="63">
        <v>180</v>
      </c>
      <c r="AS188" s="63">
        <v>8503</v>
      </c>
      <c r="AT188" s="63">
        <v>1898</v>
      </c>
      <c r="AU188" s="63">
        <v>862</v>
      </c>
      <c r="AV188" s="63">
        <v>191</v>
      </c>
      <c r="AW188" s="63">
        <v>469</v>
      </c>
      <c r="AX188" s="63">
        <v>898</v>
      </c>
      <c r="AY188" s="63">
        <v>626</v>
      </c>
      <c r="AZ188" s="63">
        <v>603</v>
      </c>
      <c r="BA188" s="201"/>
      <c r="BB188" s="51" t="s">
        <v>102</v>
      </c>
      <c r="BC188" s="63">
        <v>3189</v>
      </c>
      <c r="BD188" s="63">
        <v>1554</v>
      </c>
      <c r="BE188" s="63">
        <v>2977</v>
      </c>
      <c r="BF188" s="63">
        <v>1454</v>
      </c>
      <c r="BG188" s="63">
        <v>1823</v>
      </c>
      <c r="BH188" s="63">
        <v>928</v>
      </c>
      <c r="BI188" s="63">
        <v>3234</v>
      </c>
      <c r="BJ188" s="63">
        <v>1579</v>
      </c>
      <c r="BK188" s="63">
        <v>3023</v>
      </c>
      <c r="BL188" s="63">
        <v>1477</v>
      </c>
      <c r="BM188" s="63">
        <v>1727</v>
      </c>
      <c r="BN188" s="63">
        <v>875</v>
      </c>
      <c r="BO188" s="201"/>
      <c r="BP188" s="64" t="s">
        <v>102</v>
      </c>
      <c r="BQ188" s="63">
        <v>50</v>
      </c>
      <c r="BR188" s="63">
        <v>210</v>
      </c>
      <c r="BS188" s="63">
        <v>539</v>
      </c>
      <c r="BT188" s="63">
        <v>665</v>
      </c>
      <c r="BU188" s="63">
        <v>0</v>
      </c>
      <c r="BV188" s="63">
        <v>1464</v>
      </c>
      <c r="BW188" s="63">
        <v>563</v>
      </c>
      <c r="BX188" s="63">
        <v>104</v>
      </c>
      <c r="BY188" s="63">
        <v>72</v>
      </c>
      <c r="BZ188" s="63">
        <v>34</v>
      </c>
      <c r="CA188" s="201"/>
      <c r="CB188" s="64" t="s">
        <v>102</v>
      </c>
      <c r="CC188" s="63">
        <v>27148</v>
      </c>
      <c r="CD188" s="63">
        <v>29511</v>
      </c>
      <c r="CE188" s="63">
        <v>16597</v>
      </c>
      <c r="CF188" s="63">
        <v>7339</v>
      </c>
      <c r="CG188" s="63">
        <v>14458</v>
      </c>
      <c r="CH188" s="63">
        <v>4860</v>
      </c>
      <c r="CI188" s="63">
        <v>819</v>
      </c>
      <c r="CJ188" s="63">
        <v>3718</v>
      </c>
      <c r="CK188" s="63">
        <v>480</v>
      </c>
      <c r="CL188" s="63">
        <v>1385</v>
      </c>
      <c r="CM188" s="63">
        <v>477</v>
      </c>
      <c r="CN188" s="63">
        <v>453</v>
      </c>
      <c r="CO188" s="63">
        <v>338</v>
      </c>
      <c r="CP188" s="135"/>
      <c r="CQ188" s="138" t="s">
        <v>209</v>
      </c>
      <c r="CR188" s="138" t="s">
        <v>4334</v>
      </c>
      <c r="CS188" s="139">
        <v>27283</v>
      </c>
      <c r="CT188" s="141">
        <v>104930</v>
      </c>
    </row>
    <row r="189" spans="1:98" ht="13.15" customHeight="1">
      <c r="A189" s="51" t="s">
        <v>3</v>
      </c>
      <c r="B189" s="46"/>
      <c r="C189" s="47"/>
      <c r="D189" s="47"/>
      <c r="E189" s="47"/>
      <c r="F189" s="47"/>
      <c r="G189" s="47"/>
      <c r="H189" s="47"/>
      <c r="I189" s="47"/>
      <c r="J189" s="47"/>
      <c r="K189" s="47"/>
      <c r="L189" s="47"/>
      <c r="M189" s="48"/>
      <c r="N189" s="48"/>
      <c r="O189" s="51" t="s">
        <v>3</v>
      </c>
      <c r="P189" s="51"/>
      <c r="Q189" s="48"/>
      <c r="R189" s="48"/>
      <c r="S189" s="48"/>
      <c r="T189" s="48"/>
      <c r="U189" s="48"/>
      <c r="V189" s="48"/>
      <c r="W189" s="48"/>
      <c r="X189" s="48"/>
      <c r="Y189" s="48"/>
      <c r="Z189" s="48"/>
      <c r="AA189" s="48"/>
      <c r="AB189" s="48"/>
      <c r="AC189" s="51" t="s">
        <v>3</v>
      </c>
      <c r="AD189" s="51"/>
      <c r="AE189" s="48"/>
      <c r="AF189" s="48"/>
      <c r="AG189" s="48"/>
      <c r="AH189" s="48"/>
      <c r="AI189" s="48"/>
      <c r="AJ189" s="48"/>
      <c r="AK189" s="48"/>
      <c r="AL189" s="48"/>
      <c r="AM189" s="48"/>
      <c r="AN189" s="48"/>
      <c r="AO189" s="48"/>
      <c r="AP189" s="51" t="s">
        <v>3</v>
      </c>
      <c r="AQ189" s="46"/>
      <c r="AR189" s="47"/>
      <c r="AS189" s="47"/>
      <c r="AT189" s="47"/>
      <c r="AU189" s="47"/>
      <c r="AV189" s="47"/>
      <c r="AW189" s="47"/>
      <c r="AX189" s="47"/>
      <c r="AY189" s="47"/>
      <c r="AZ189" s="47"/>
      <c r="BA189" s="51" t="s">
        <v>3</v>
      </c>
      <c r="BB189" s="46"/>
      <c r="BC189" s="47"/>
      <c r="BD189" s="47"/>
      <c r="BE189" s="47"/>
      <c r="BF189" s="47"/>
      <c r="BG189" s="47"/>
      <c r="BH189" s="47"/>
      <c r="BI189" s="47"/>
      <c r="BJ189" s="47"/>
      <c r="BK189" s="47"/>
      <c r="BL189" s="47"/>
      <c r="BM189" s="47"/>
      <c r="BN189" s="47"/>
      <c r="BO189" s="51" t="s">
        <v>3</v>
      </c>
      <c r="BP189" s="46"/>
      <c r="BQ189" s="49"/>
      <c r="BR189" s="49"/>
      <c r="BS189" s="49"/>
      <c r="BT189" s="49"/>
      <c r="BU189" s="49"/>
      <c r="BV189" s="49"/>
      <c r="BW189" s="49"/>
      <c r="BX189" s="49"/>
      <c r="BY189" s="50"/>
      <c r="BZ189" s="49"/>
      <c r="CA189" s="51" t="s">
        <v>3</v>
      </c>
      <c r="CB189" s="46"/>
      <c r="CC189" s="47"/>
      <c r="CD189" s="47"/>
      <c r="CE189" s="47"/>
      <c r="CF189" s="47"/>
      <c r="CG189" s="47"/>
      <c r="CH189" s="47"/>
      <c r="CI189" s="47"/>
      <c r="CJ189" s="47"/>
      <c r="CK189" s="47"/>
      <c r="CL189" s="47"/>
      <c r="CM189" s="47"/>
      <c r="CN189" s="47"/>
      <c r="CO189" s="47"/>
      <c r="CP189" s="135"/>
      <c r="CQ189" s="138" t="s">
        <v>3</v>
      </c>
      <c r="CR189" s="138" t="s">
        <v>3</v>
      </c>
      <c r="CS189" s="139">
        <v>0</v>
      </c>
      <c r="CT189" s="141">
        <v>0</v>
      </c>
    </row>
    <row r="190" spans="1:98" ht="13.15" customHeight="1">
      <c r="A190" s="201" t="s">
        <v>10</v>
      </c>
      <c r="B190" s="46" t="s">
        <v>119</v>
      </c>
      <c r="C190" s="47">
        <v>32992</v>
      </c>
      <c r="D190" s="47">
        <v>18335</v>
      </c>
      <c r="E190" s="47">
        <v>19824</v>
      </c>
      <c r="F190" s="47">
        <v>11292</v>
      </c>
      <c r="G190" s="47">
        <v>12672</v>
      </c>
      <c r="H190" s="47">
        <v>7306</v>
      </c>
      <c r="I190" s="47">
        <v>7217</v>
      </c>
      <c r="J190" s="47">
        <v>4182</v>
      </c>
      <c r="K190" s="47">
        <v>3316</v>
      </c>
      <c r="L190" s="47">
        <v>1933</v>
      </c>
      <c r="M190" s="48">
        <v>76021</v>
      </c>
      <c r="N190" s="48">
        <v>43048</v>
      </c>
      <c r="O190" s="201" t="s">
        <v>10</v>
      </c>
      <c r="P190" s="46" t="s">
        <v>119</v>
      </c>
      <c r="Q190" s="47">
        <v>4217</v>
      </c>
      <c r="R190" s="47">
        <v>2339</v>
      </c>
      <c r="S190" s="47">
        <v>2243</v>
      </c>
      <c r="T190" s="47">
        <v>1261</v>
      </c>
      <c r="U190" s="47">
        <v>1309</v>
      </c>
      <c r="V190" s="47">
        <v>743</v>
      </c>
      <c r="W190" s="47">
        <v>578</v>
      </c>
      <c r="X190" s="47">
        <v>335</v>
      </c>
      <c r="Y190" s="47">
        <v>190</v>
      </c>
      <c r="Z190" s="47">
        <v>122</v>
      </c>
      <c r="AA190" s="48">
        <v>8537</v>
      </c>
      <c r="AB190" s="48">
        <v>4800</v>
      </c>
      <c r="AC190" s="201" t="s">
        <v>10</v>
      </c>
      <c r="AD190" s="46" t="s">
        <v>119</v>
      </c>
      <c r="AE190" s="47">
        <v>589</v>
      </c>
      <c r="AF190" s="47">
        <v>538</v>
      </c>
      <c r="AG190" s="47">
        <v>488</v>
      </c>
      <c r="AH190" s="47">
        <v>422</v>
      </c>
      <c r="AI190" s="47">
        <v>330</v>
      </c>
      <c r="AJ190" s="48">
        <v>2367</v>
      </c>
      <c r="AK190" s="47">
        <v>821</v>
      </c>
      <c r="AL190" s="47">
        <v>213</v>
      </c>
      <c r="AM190" s="47">
        <v>2</v>
      </c>
      <c r="AN190" s="47">
        <v>19</v>
      </c>
      <c r="AO190" s="47">
        <v>516</v>
      </c>
      <c r="AP190" s="201" t="s">
        <v>10</v>
      </c>
      <c r="AQ190" s="46" t="s">
        <v>119</v>
      </c>
      <c r="AR190" s="47">
        <v>21</v>
      </c>
      <c r="AS190" s="47">
        <v>3163</v>
      </c>
      <c r="AT190" s="47">
        <v>319</v>
      </c>
      <c r="AU190" s="47">
        <v>122</v>
      </c>
      <c r="AV190" s="47">
        <v>9</v>
      </c>
      <c r="AW190" s="47">
        <v>151</v>
      </c>
      <c r="AX190" s="47">
        <v>1130</v>
      </c>
      <c r="AY190" s="47">
        <v>650</v>
      </c>
      <c r="AZ190" s="47">
        <v>612</v>
      </c>
      <c r="BA190" s="201" t="s">
        <v>10</v>
      </c>
      <c r="BB190" s="46" t="s">
        <v>119</v>
      </c>
      <c r="BC190" s="47">
        <v>1921</v>
      </c>
      <c r="BD190" s="47">
        <v>1145</v>
      </c>
      <c r="BE190" s="47">
        <v>1691</v>
      </c>
      <c r="BF190" s="47">
        <v>994</v>
      </c>
      <c r="BG190" s="47">
        <v>1418</v>
      </c>
      <c r="BH190" s="47">
        <v>841</v>
      </c>
      <c r="BI190" s="47">
        <v>1941</v>
      </c>
      <c r="BJ190" s="47">
        <v>1158</v>
      </c>
      <c r="BK190" s="47">
        <v>1712</v>
      </c>
      <c r="BL190" s="47">
        <v>1007</v>
      </c>
      <c r="BM190" s="47">
        <v>1455</v>
      </c>
      <c r="BN190" s="47">
        <v>863</v>
      </c>
      <c r="BO190" s="201" t="s">
        <v>10</v>
      </c>
      <c r="BP190" s="46" t="s">
        <v>119</v>
      </c>
      <c r="BQ190" s="49">
        <v>26</v>
      </c>
      <c r="BR190" s="49">
        <v>235</v>
      </c>
      <c r="BS190" s="49">
        <v>693</v>
      </c>
      <c r="BT190" s="49">
        <v>392</v>
      </c>
      <c r="BU190" s="49">
        <v>3</v>
      </c>
      <c r="BV190" s="50">
        <v>1349</v>
      </c>
      <c r="BW190" s="49">
        <v>613</v>
      </c>
      <c r="BX190" s="49">
        <v>38</v>
      </c>
      <c r="BY190" s="50">
        <v>17</v>
      </c>
      <c r="BZ190" s="49">
        <v>10</v>
      </c>
      <c r="CA190" s="201" t="s">
        <v>10</v>
      </c>
      <c r="CB190" s="46" t="s">
        <v>119</v>
      </c>
      <c r="CC190" s="47">
        <v>19670</v>
      </c>
      <c r="CD190" s="47">
        <v>7068</v>
      </c>
      <c r="CE190" s="47">
        <v>3947</v>
      </c>
      <c r="CF190" s="47">
        <v>3163</v>
      </c>
      <c r="CG190" s="47">
        <v>4754</v>
      </c>
      <c r="CH190" s="47">
        <v>1403</v>
      </c>
      <c r="CI190" s="47">
        <v>457</v>
      </c>
      <c r="CJ190" s="47">
        <v>1216</v>
      </c>
      <c r="CK190" s="47">
        <v>71</v>
      </c>
      <c r="CL190" s="47">
        <v>2184</v>
      </c>
      <c r="CM190" s="47">
        <v>274</v>
      </c>
      <c r="CN190" s="47">
        <v>39</v>
      </c>
      <c r="CO190" s="47">
        <v>81</v>
      </c>
      <c r="CP190" s="135"/>
      <c r="CQ190" s="138" t="s">
        <v>10</v>
      </c>
      <c r="CR190" s="138" t="s">
        <v>4335</v>
      </c>
      <c r="CS190" s="139">
        <v>7837</v>
      </c>
      <c r="CT190" s="141">
        <v>41749</v>
      </c>
    </row>
    <row r="191" spans="1:98" ht="13.15" customHeight="1">
      <c r="A191" s="201"/>
      <c r="B191" s="46" t="s">
        <v>120</v>
      </c>
      <c r="C191" s="47">
        <v>3333</v>
      </c>
      <c r="D191" s="47">
        <v>1900</v>
      </c>
      <c r="E191" s="47">
        <v>1670</v>
      </c>
      <c r="F191" s="47">
        <v>953</v>
      </c>
      <c r="G191" s="47">
        <v>1052</v>
      </c>
      <c r="H191" s="47">
        <v>629</v>
      </c>
      <c r="I191" s="47">
        <v>717</v>
      </c>
      <c r="J191" s="47">
        <v>433</v>
      </c>
      <c r="K191" s="47">
        <v>409</v>
      </c>
      <c r="L191" s="47">
        <v>265</v>
      </c>
      <c r="M191" s="48">
        <v>7181</v>
      </c>
      <c r="N191" s="48">
        <v>4180</v>
      </c>
      <c r="O191" s="201"/>
      <c r="P191" s="46" t="s">
        <v>120</v>
      </c>
      <c r="Q191" s="47">
        <v>513</v>
      </c>
      <c r="R191" s="47">
        <v>300</v>
      </c>
      <c r="S191" s="47">
        <v>293</v>
      </c>
      <c r="T191" s="47">
        <v>173</v>
      </c>
      <c r="U191" s="47">
        <v>151</v>
      </c>
      <c r="V191" s="47">
        <v>84</v>
      </c>
      <c r="W191" s="47">
        <v>83</v>
      </c>
      <c r="X191" s="47">
        <v>54</v>
      </c>
      <c r="Y191" s="47">
        <v>29</v>
      </c>
      <c r="Z191" s="47">
        <v>12</v>
      </c>
      <c r="AA191" s="48">
        <v>1069</v>
      </c>
      <c r="AB191" s="48">
        <v>623</v>
      </c>
      <c r="AC191" s="201"/>
      <c r="AD191" s="46" t="s">
        <v>120</v>
      </c>
      <c r="AE191" s="47">
        <v>49</v>
      </c>
      <c r="AF191" s="47">
        <v>43</v>
      </c>
      <c r="AG191" s="47">
        <v>41</v>
      </c>
      <c r="AH191" s="47">
        <v>38</v>
      </c>
      <c r="AI191" s="47">
        <v>28</v>
      </c>
      <c r="AJ191" s="48">
        <v>199</v>
      </c>
      <c r="AK191" s="47">
        <v>90</v>
      </c>
      <c r="AL191" s="47">
        <v>43</v>
      </c>
      <c r="AM191" s="47">
        <v>2</v>
      </c>
      <c r="AN191" s="47">
        <v>4</v>
      </c>
      <c r="AO191" s="47">
        <v>40</v>
      </c>
      <c r="AP191" s="201"/>
      <c r="AQ191" s="46" t="s">
        <v>120</v>
      </c>
      <c r="AR191" s="47">
        <v>0</v>
      </c>
      <c r="AS191" s="47">
        <v>1235</v>
      </c>
      <c r="AT191" s="47">
        <v>26</v>
      </c>
      <c r="AU191" s="47">
        <v>0</v>
      </c>
      <c r="AV191" s="47">
        <v>0</v>
      </c>
      <c r="AW191" s="47">
        <v>46</v>
      </c>
      <c r="AX191" s="47">
        <v>150</v>
      </c>
      <c r="AY191" s="47">
        <v>93</v>
      </c>
      <c r="AZ191" s="47">
        <v>72</v>
      </c>
      <c r="BA191" s="201"/>
      <c r="BB191" s="46" t="s">
        <v>120</v>
      </c>
      <c r="BC191" s="47">
        <v>329</v>
      </c>
      <c r="BD191" s="47">
        <v>202</v>
      </c>
      <c r="BE191" s="47">
        <v>300</v>
      </c>
      <c r="BF191" s="47">
        <v>183</v>
      </c>
      <c r="BG191" s="47">
        <v>292</v>
      </c>
      <c r="BH191" s="47">
        <v>177</v>
      </c>
      <c r="BI191" s="47">
        <v>330</v>
      </c>
      <c r="BJ191" s="47">
        <v>202</v>
      </c>
      <c r="BK191" s="47">
        <v>301</v>
      </c>
      <c r="BL191" s="47">
        <v>183</v>
      </c>
      <c r="BM191" s="47">
        <v>293</v>
      </c>
      <c r="BN191" s="47">
        <v>177</v>
      </c>
      <c r="BO191" s="201"/>
      <c r="BP191" s="46" t="s">
        <v>120</v>
      </c>
      <c r="BQ191" s="49">
        <v>5</v>
      </c>
      <c r="BR191" s="49">
        <v>33</v>
      </c>
      <c r="BS191" s="49">
        <v>71</v>
      </c>
      <c r="BT191" s="49">
        <v>17</v>
      </c>
      <c r="BU191" s="49">
        <v>0</v>
      </c>
      <c r="BV191" s="50">
        <v>126</v>
      </c>
      <c r="BW191" s="49">
        <v>85</v>
      </c>
      <c r="BX191" s="49">
        <v>8</v>
      </c>
      <c r="BY191" s="50">
        <v>6</v>
      </c>
      <c r="BZ191" s="49">
        <v>5</v>
      </c>
      <c r="CA191" s="201"/>
      <c r="CB191" s="46" t="s">
        <v>120</v>
      </c>
      <c r="CC191" s="47">
        <v>2145</v>
      </c>
      <c r="CD191" s="47">
        <v>1240</v>
      </c>
      <c r="CE191" s="47">
        <v>992</v>
      </c>
      <c r="CF191" s="47">
        <v>298</v>
      </c>
      <c r="CG191" s="47">
        <v>1164</v>
      </c>
      <c r="CH191" s="47">
        <v>201</v>
      </c>
      <c r="CI191" s="47">
        <v>8</v>
      </c>
      <c r="CJ191" s="47">
        <v>176</v>
      </c>
      <c r="CK191" s="47">
        <v>22</v>
      </c>
      <c r="CL191" s="47">
        <v>170</v>
      </c>
      <c r="CM191" s="47">
        <v>36</v>
      </c>
      <c r="CN191" s="47">
        <v>30</v>
      </c>
      <c r="CO191" s="47">
        <v>480</v>
      </c>
      <c r="CP191" s="135"/>
      <c r="CQ191" s="138" t="s">
        <v>10</v>
      </c>
      <c r="CR191" s="138" t="s">
        <v>4336</v>
      </c>
      <c r="CS191" s="139">
        <v>2548</v>
      </c>
      <c r="CT191" s="141">
        <v>6246</v>
      </c>
    </row>
    <row r="192" spans="1:98" ht="13.15" customHeight="1">
      <c r="A192" s="201"/>
      <c r="B192" s="34" t="s">
        <v>102</v>
      </c>
      <c r="C192" s="35">
        <v>36325</v>
      </c>
      <c r="D192" s="63">
        <v>20235</v>
      </c>
      <c r="E192" s="63">
        <v>21494</v>
      </c>
      <c r="F192" s="63">
        <v>12245</v>
      </c>
      <c r="G192" s="63">
        <v>13724</v>
      </c>
      <c r="H192" s="63">
        <v>7935</v>
      </c>
      <c r="I192" s="63">
        <v>7934</v>
      </c>
      <c r="J192" s="63">
        <v>4615</v>
      </c>
      <c r="K192" s="63">
        <v>3725</v>
      </c>
      <c r="L192" s="63">
        <v>2198</v>
      </c>
      <c r="M192" s="63">
        <v>83202</v>
      </c>
      <c r="N192" s="63">
        <v>47228</v>
      </c>
      <c r="O192" s="201"/>
      <c r="P192" s="64" t="s">
        <v>102</v>
      </c>
      <c r="Q192" s="63">
        <v>4730</v>
      </c>
      <c r="R192" s="63">
        <v>2639</v>
      </c>
      <c r="S192" s="63">
        <v>2536</v>
      </c>
      <c r="T192" s="63">
        <v>1434</v>
      </c>
      <c r="U192" s="63">
        <v>1460</v>
      </c>
      <c r="V192" s="63">
        <v>827</v>
      </c>
      <c r="W192" s="63">
        <v>661</v>
      </c>
      <c r="X192" s="63">
        <v>389</v>
      </c>
      <c r="Y192" s="63">
        <v>219</v>
      </c>
      <c r="Z192" s="63">
        <v>134</v>
      </c>
      <c r="AA192" s="63">
        <v>9606</v>
      </c>
      <c r="AB192" s="63">
        <v>5423</v>
      </c>
      <c r="AC192" s="201"/>
      <c r="AD192" s="64" t="s">
        <v>102</v>
      </c>
      <c r="AE192" s="63">
        <v>638</v>
      </c>
      <c r="AF192" s="63">
        <v>581</v>
      </c>
      <c r="AG192" s="63">
        <v>529</v>
      </c>
      <c r="AH192" s="63">
        <v>460</v>
      </c>
      <c r="AI192" s="63">
        <v>358</v>
      </c>
      <c r="AJ192" s="63">
        <v>2566</v>
      </c>
      <c r="AK192" s="63">
        <v>911</v>
      </c>
      <c r="AL192" s="63">
        <v>256</v>
      </c>
      <c r="AM192" s="63">
        <v>4</v>
      </c>
      <c r="AN192" s="63">
        <v>23</v>
      </c>
      <c r="AO192" s="63">
        <v>556</v>
      </c>
      <c r="AP192" s="201"/>
      <c r="AQ192" s="64" t="s">
        <v>102</v>
      </c>
      <c r="AR192" s="63">
        <v>21</v>
      </c>
      <c r="AS192" s="63">
        <v>4398</v>
      </c>
      <c r="AT192" s="63">
        <v>345</v>
      </c>
      <c r="AU192" s="63">
        <v>122</v>
      </c>
      <c r="AV192" s="63">
        <v>9</v>
      </c>
      <c r="AW192" s="63">
        <v>197</v>
      </c>
      <c r="AX192" s="63">
        <v>1280</v>
      </c>
      <c r="AY192" s="63">
        <v>743</v>
      </c>
      <c r="AZ192" s="63">
        <v>684</v>
      </c>
      <c r="BA192" s="201"/>
      <c r="BB192" s="51" t="s">
        <v>102</v>
      </c>
      <c r="BC192" s="63">
        <v>2250</v>
      </c>
      <c r="BD192" s="63">
        <v>1347</v>
      </c>
      <c r="BE192" s="63">
        <v>1991</v>
      </c>
      <c r="BF192" s="63">
        <v>1177</v>
      </c>
      <c r="BG192" s="63">
        <v>1710</v>
      </c>
      <c r="BH192" s="63">
        <v>1018</v>
      </c>
      <c r="BI192" s="63">
        <v>2271</v>
      </c>
      <c r="BJ192" s="63">
        <v>1360</v>
      </c>
      <c r="BK192" s="63">
        <v>2013</v>
      </c>
      <c r="BL192" s="63">
        <v>1190</v>
      </c>
      <c r="BM192" s="63">
        <v>1748</v>
      </c>
      <c r="BN192" s="63">
        <v>1040</v>
      </c>
      <c r="BO192" s="201"/>
      <c r="BP192" s="64" t="s">
        <v>102</v>
      </c>
      <c r="BQ192" s="63">
        <v>31</v>
      </c>
      <c r="BR192" s="63">
        <v>268</v>
      </c>
      <c r="BS192" s="63">
        <v>764</v>
      </c>
      <c r="BT192" s="63">
        <v>409</v>
      </c>
      <c r="BU192" s="63">
        <v>3</v>
      </c>
      <c r="BV192" s="63">
        <v>1475</v>
      </c>
      <c r="BW192" s="63">
        <v>698</v>
      </c>
      <c r="BX192" s="63">
        <v>46</v>
      </c>
      <c r="BY192" s="63">
        <v>23</v>
      </c>
      <c r="BZ192" s="63">
        <v>15</v>
      </c>
      <c r="CA192" s="201"/>
      <c r="CB192" s="64" t="s">
        <v>102</v>
      </c>
      <c r="CC192" s="63">
        <v>21815</v>
      </c>
      <c r="CD192" s="63">
        <v>8308</v>
      </c>
      <c r="CE192" s="63">
        <v>4939</v>
      </c>
      <c r="CF192" s="63">
        <v>3461</v>
      </c>
      <c r="CG192" s="63">
        <v>5918</v>
      </c>
      <c r="CH192" s="63">
        <v>1604</v>
      </c>
      <c r="CI192" s="63">
        <v>465</v>
      </c>
      <c r="CJ192" s="63">
        <v>1392</v>
      </c>
      <c r="CK192" s="63">
        <v>93</v>
      </c>
      <c r="CL192" s="63">
        <v>2354</v>
      </c>
      <c r="CM192" s="63">
        <v>310</v>
      </c>
      <c r="CN192" s="63">
        <v>69</v>
      </c>
      <c r="CO192" s="63">
        <v>561</v>
      </c>
      <c r="CP192" s="135"/>
      <c r="CQ192" s="138" t="s">
        <v>10</v>
      </c>
      <c r="CR192" s="138" t="s">
        <v>4337</v>
      </c>
      <c r="CS192" s="139">
        <v>10385</v>
      </c>
      <c r="CT192" s="141">
        <v>47995</v>
      </c>
    </row>
    <row r="193" spans="1:98" ht="13.15" customHeight="1">
      <c r="A193" s="201" t="s">
        <v>11</v>
      </c>
      <c r="B193" s="46" t="s">
        <v>119</v>
      </c>
      <c r="C193" s="47">
        <v>6447</v>
      </c>
      <c r="D193" s="47">
        <v>3399</v>
      </c>
      <c r="E193" s="47">
        <v>3516</v>
      </c>
      <c r="F193" s="47">
        <v>1917</v>
      </c>
      <c r="G193" s="47">
        <v>2040</v>
      </c>
      <c r="H193" s="47">
        <v>1078</v>
      </c>
      <c r="I193" s="47">
        <v>834</v>
      </c>
      <c r="J193" s="47">
        <v>453</v>
      </c>
      <c r="K193" s="47">
        <v>417</v>
      </c>
      <c r="L193" s="47">
        <v>221</v>
      </c>
      <c r="M193" s="48">
        <v>13254</v>
      </c>
      <c r="N193" s="48">
        <v>7068</v>
      </c>
      <c r="O193" s="201" t="s">
        <v>11</v>
      </c>
      <c r="P193" s="46" t="s">
        <v>119</v>
      </c>
      <c r="Q193" s="47">
        <v>889</v>
      </c>
      <c r="R193" s="47">
        <v>464</v>
      </c>
      <c r="S193" s="47">
        <v>518</v>
      </c>
      <c r="T193" s="47">
        <v>276</v>
      </c>
      <c r="U193" s="47">
        <v>282</v>
      </c>
      <c r="V193" s="47">
        <v>149</v>
      </c>
      <c r="W193" s="47">
        <v>88</v>
      </c>
      <c r="X193" s="47">
        <v>48</v>
      </c>
      <c r="Y193" s="47">
        <v>13</v>
      </c>
      <c r="Z193" s="47">
        <v>7</v>
      </c>
      <c r="AA193" s="48">
        <v>1790</v>
      </c>
      <c r="AB193" s="48">
        <v>944</v>
      </c>
      <c r="AC193" s="201" t="s">
        <v>11</v>
      </c>
      <c r="AD193" s="46" t="s">
        <v>119</v>
      </c>
      <c r="AE193" s="47">
        <v>124</v>
      </c>
      <c r="AF193" s="47">
        <v>118</v>
      </c>
      <c r="AG193" s="47">
        <v>102</v>
      </c>
      <c r="AH193" s="47">
        <v>50</v>
      </c>
      <c r="AI193" s="47">
        <v>29</v>
      </c>
      <c r="AJ193" s="48">
        <v>423</v>
      </c>
      <c r="AK193" s="47">
        <v>99</v>
      </c>
      <c r="AL193" s="47">
        <v>24</v>
      </c>
      <c r="AM193" s="47">
        <v>0</v>
      </c>
      <c r="AN193" s="47">
        <v>123</v>
      </c>
      <c r="AO193" s="47">
        <v>116</v>
      </c>
      <c r="AP193" s="201" t="s">
        <v>11</v>
      </c>
      <c r="AQ193" s="46" t="s">
        <v>119</v>
      </c>
      <c r="AR193" s="47">
        <v>1</v>
      </c>
      <c r="AS193" s="47">
        <v>1795</v>
      </c>
      <c r="AT193" s="47">
        <v>70</v>
      </c>
      <c r="AU193" s="47">
        <v>0</v>
      </c>
      <c r="AV193" s="47">
        <v>0</v>
      </c>
      <c r="AW193" s="47">
        <v>35</v>
      </c>
      <c r="AX193" s="47">
        <v>267</v>
      </c>
      <c r="AY193" s="47">
        <v>184</v>
      </c>
      <c r="AZ193" s="47">
        <v>174</v>
      </c>
      <c r="BA193" s="201" t="s">
        <v>11</v>
      </c>
      <c r="BB193" s="46" t="s">
        <v>119</v>
      </c>
      <c r="BC193" s="47">
        <v>369</v>
      </c>
      <c r="BD193" s="47">
        <v>147</v>
      </c>
      <c r="BE193" s="47">
        <v>256</v>
      </c>
      <c r="BF193" s="47">
        <v>141</v>
      </c>
      <c r="BG193" s="47">
        <v>235</v>
      </c>
      <c r="BH193" s="47">
        <v>134</v>
      </c>
      <c r="BI193" s="47">
        <v>369</v>
      </c>
      <c r="BJ193" s="47">
        <v>147</v>
      </c>
      <c r="BK193" s="47">
        <v>256</v>
      </c>
      <c r="BL193" s="47">
        <v>141</v>
      </c>
      <c r="BM193" s="47">
        <v>166</v>
      </c>
      <c r="BN193" s="47">
        <v>90</v>
      </c>
      <c r="BO193" s="201" t="s">
        <v>11</v>
      </c>
      <c r="BP193" s="46" t="s">
        <v>119</v>
      </c>
      <c r="BQ193" s="49">
        <v>2</v>
      </c>
      <c r="BR193" s="49">
        <v>139</v>
      </c>
      <c r="BS193" s="49">
        <v>0</v>
      </c>
      <c r="BT193" s="49">
        <v>40</v>
      </c>
      <c r="BU193" s="49">
        <v>8</v>
      </c>
      <c r="BV193" s="50">
        <v>189</v>
      </c>
      <c r="BW193" s="49">
        <v>100</v>
      </c>
      <c r="BX193" s="49">
        <v>13</v>
      </c>
      <c r="BY193" s="50">
        <v>5</v>
      </c>
      <c r="BZ193" s="49">
        <v>2</v>
      </c>
      <c r="CA193" s="201" t="s">
        <v>11</v>
      </c>
      <c r="CB193" s="46" t="s">
        <v>119</v>
      </c>
      <c r="CC193" s="47">
        <v>4654</v>
      </c>
      <c r="CD193" s="47">
        <v>4659</v>
      </c>
      <c r="CE193" s="47">
        <v>1714</v>
      </c>
      <c r="CF193" s="47">
        <v>889</v>
      </c>
      <c r="CG193" s="47">
        <v>1426</v>
      </c>
      <c r="CH193" s="47">
        <v>550</v>
      </c>
      <c r="CI193" s="47">
        <v>165</v>
      </c>
      <c r="CJ193" s="47">
        <v>400</v>
      </c>
      <c r="CK193" s="47">
        <v>61</v>
      </c>
      <c r="CL193" s="47">
        <v>322</v>
      </c>
      <c r="CM193" s="47">
        <v>99</v>
      </c>
      <c r="CN193" s="47">
        <v>13</v>
      </c>
      <c r="CO193" s="47">
        <v>0</v>
      </c>
      <c r="CP193" s="135"/>
      <c r="CQ193" s="138" t="s">
        <v>11</v>
      </c>
      <c r="CR193" s="138" t="s">
        <v>4338</v>
      </c>
      <c r="CS193" s="139">
        <v>3801</v>
      </c>
      <c r="CT193" s="141">
        <v>14518</v>
      </c>
    </row>
    <row r="194" spans="1:98" ht="13.15" customHeight="1">
      <c r="A194" s="201"/>
      <c r="B194" s="46" t="s">
        <v>120</v>
      </c>
      <c r="C194" s="47">
        <v>0</v>
      </c>
      <c r="D194" s="47">
        <v>0</v>
      </c>
      <c r="E194" s="47">
        <v>0</v>
      </c>
      <c r="F194" s="47">
        <v>0</v>
      </c>
      <c r="G194" s="47">
        <v>0</v>
      </c>
      <c r="H194" s="47">
        <v>0</v>
      </c>
      <c r="I194" s="47">
        <v>0</v>
      </c>
      <c r="J194" s="47">
        <v>0</v>
      </c>
      <c r="K194" s="47">
        <v>0</v>
      </c>
      <c r="L194" s="47">
        <v>0</v>
      </c>
      <c r="M194" s="48">
        <v>0</v>
      </c>
      <c r="N194" s="48">
        <v>0</v>
      </c>
      <c r="O194" s="201"/>
      <c r="P194" s="46" t="s">
        <v>120</v>
      </c>
      <c r="Q194" s="47">
        <v>0</v>
      </c>
      <c r="R194" s="47">
        <v>0</v>
      </c>
      <c r="S194" s="47">
        <v>0</v>
      </c>
      <c r="T194" s="47">
        <v>0</v>
      </c>
      <c r="U194" s="47">
        <v>0</v>
      </c>
      <c r="V194" s="47">
        <v>0</v>
      </c>
      <c r="W194" s="47">
        <v>0</v>
      </c>
      <c r="X194" s="47">
        <v>0</v>
      </c>
      <c r="Y194" s="47">
        <v>0</v>
      </c>
      <c r="Z194" s="47">
        <v>0</v>
      </c>
      <c r="AA194" s="48">
        <v>0</v>
      </c>
      <c r="AB194" s="48">
        <v>0</v>
      </c>
      <c r="AC194" s="201"/>
      <c r="AD194" s="46" t="s">
        <v>120</v>
      </c>
      <c r="AE194" s="47">
        <v>0</v>
      </c>
      <c r="AF194" s="47">
        <v>0</v>
      </c>
      <c r="AG194" s="47">
        <v>0</v>
      </c>
      <c r="AH194" s="47">
        <v>0</v>
      </c>
      <c r="AI194" s="47">
        <v>0</v>
      </c>
      <c r="AJ194" s="48">
        <v>0</v>
      </c>
      <c r="AK194" s="47">
        <v>0</v>
      </c>
      <c r="AL194" s="47">
        <v>0</v>
      </c>
      <c r="AM194" s="47">
        <v>0</v>
      </c>
      <c r="AN194" s="47">
        <v>0</v>
      </c>
      <c r="AO194" s="47">
        <v>0</v>
      </c>
      <c r="AP194" s="201"/>
      <c r="AQ194" s="46" t="s">
        <v>120</v>
      </c>
      <c r="AR194" s="47">
        <v>0</v>
      </c>
      <c r="AS194" s="47">
        <v>0</v>
      </c>
      <c r="AT194" s="47">
        <v>0</v>
      </c>
      <c r="AU194" s="47">
        <v>0</v>
      </c>
      <c r="AV194" s="47">
        <v>0</v>
      </c>
      <c r="AW194" s="47">
        <v>0</v>
      </c>
      <c r="AX194" s="47">
        <v>0</v>
      </c>
      <c r="AY194" s="47">
        <v>0</v>
      </c>
      <c r="AZ194" s="47">
        <v>0</v>
      </c>
      <c r="BA194" s="201"/>
      <c r="BB194" s="46" t="s">
        <v>120</v>
      </c>
      <c r="BC194" s="47">
        <v>0</v>
      </c>
      <c r="BD194" s="47">
        <v>0</v>
      </c>
      <c r="BE194" s="47">
        <v>0</v>
      </c>
      <c r="BF194" s="47">
        <v>0</v>
      </c>
      <c r="BG194" s="47">
        <v>0</v>
      </c>
      <c r="BH194" s="47">
        <v>0</v>
      </c>
      <c r="BI194" s="47">
        <v>0</v>
      </c>
      <c r="BJ194" s="47">
        <v>0</v>
      </c>
      <c r="BK194" s="47">
        <v>0</v>
      </c>
      <c r="BL194" s="47">
        <v>0</v>
      </c>
      <c r="BM194" s="47">
        <v>0</v>
      </c>
      <c r="BN194" s="47">
        <v>0</v>
      </c>
      <c r="BO194" s="201"/>
      <c r="BP194" s="46" t="s">
        <v>120</v>
      </c>
      <c r="BQ194" s="49">
        <v>0</v>
      </c>
      <c r="BR194" s="49">
        <v>0</v>
      </c>
      <c r="BS194" s="49">
        <v>0</v>
      </c>
      <c r="BT194" s="49">
        <v>0</v>
      </c>
      <c r="BU194" s="49">
        <v>0</v>
      </c>
      <c r="BV194" s="50">
        <v>0</v>
      </c>
      <c r="BW194" s="49">
        <v>0</v>
      </c>
      <c r="BX194" s="49">
        <v>0</v>
      </c>
      <c r="BY194" s="50">
        <v>0</v>
      </c>
      <c r="BZ194" s="49">
        <v>0</v>
      </c>
      <c r="CA194" s="201"/>
      <c r="CB194" s="46" t="s">
        <v>120</v>
      </c>
      <c r="CC194" s="47">
        <v>0</v>
      </c>
      <c r="CD194" s="47">
        <v>0</v>
      </c>
      <c r="CE194" s="47">
        <v>0</v>
      </c>
      <c r="CF194" s="47">
        <v>0</v>
      </c>
      <c r="CG194" s="47">
        <v>0</v>
      </c>
      <c r="CH194" s="47">
        <v>0</v>
      </c>
      <c r="CI194" s="47">
        <v>0</v>
      </c>
      <c r="CJ194" s="47">
        <v>0</v>
      </c>
      <c r="CK194" s="47">
        <v>0</v>
      </c>
      <c r="CL194" s="47">
        <v>0</v>
      </c>
      <c r="CM194" s="47">
        <v>0</v>
      </c>
      <c r="CN194" s="47">
        <v>0</v>
      </c>
      <c r="CO194" s="47">
        <v>0</v>
      </c>
      <c r="CP194" s="135"/>
      <c r="CQ194" s="138" t="s">
        <v>11</v>
      </c>
      <c r="CR194" s="138" t="s">
        <v>4339</v>
      </c>
      <c r="CS194" s="139">
        <v>0</v>
      </c>
      <c r="CT194" s="141">
        <v>0</v>
      </c>
    </row>
    <row r="195" spans="1:98" ht="13.15" customHeight="1">
      <c r="A195" s="201"/>
      <c r="B195" s="34" t="s">
        <v>102</v>
      </c>
      <c r="C195" s="35">
        <v>6447</v>
      </c>
      <c r="D195" s="63">
        <v>3399</v>
      </c>
      <c r="E195" s="63">
        <v>3516</v>
      </c>
      <c r="F195" s="63">
        <v>1917</v>
      </c>
      <c r="G195" s="63">
        <v>2040</v>
      </c>
      <c r="H195" s="63">
        <v>1078</v>
      </c>
      <c r="I195" s="63">
        <v>834</v>
      </c>
      <c r="J195" s="63">
        <v>453</v>
      </c>
      <c r="K195" s="63">
        <v>417</v>
      </c>
      <c r="L195" s="63">
        <v>221</v>
      </c>
      <c r="M195" s="63">
        <v>13254</v>
      </c>
      <c r="N195" s="63">
        <v>7068</v>
      </c>
      <c r="O195" s="201"/>
      <c r="P195" s="64" t="s">
        <v>102</v>
      </c>
      <c r="Q195" s="63">
        <v>889</v>
      </c>
      <c r="R195" s="63">
        <v>464</v>
      </c>
      <c r="S195" s="63">
        <v>518</v>
      </c>
      <c r="T195" s="63">
        <v>276</v>
      </c>
      <c r="U195" s="63">
        <v>282</v>
      </c>
      <c r="V195" s="63">
        <v>149</v>
      </c>
      <c r="W195" s="63">
        <v>88</v>
      </c>
      <c r="X195" s="63">
        <v>48</v>
      </c>
      <c r="Y195" s="63">
        <v>13</v>
      </c>
      <c r="Z195" s="63">
        <v>7</v>
      </c>
      <c r="AA195" s="63">
        <v>1790</v>
      </c>
      <c r="AB195" s="63">
        <v>944</v>
      </c>
      <c r="AC195" s="201"/>
      <c r="AD195" s="64" t="s">
        <v>102</v>
      </c>
      <c r="AE195" s="63">
        <v>124</v>
      </c>
      <c r="AF195" s="63">
        <v>118</v>
      </c>
      <c r="AG195" s="63">
        <v>102</v>
      </c>
      <c r="AH195" s="63">
        <v>50</v>
      </c>
      <c r="AI195" s="63">
        <v>29</v>
      </c>
      <c r="AJ195" s="63">
        <v>423</v>
      </c>
      <c r="AK195" s="63">
        <v>99</v>
      </c>
      <c r="AL195" s="63">
        <v>24</v>
      </c>
      <c r="AM195" s="63">
        <v>0</v>
      </c>
      <c r="AN195" s="63">
        <v>123</v>
      </c>
      <c r="AO195" s="63">
        <v>116</v>
      </c>
      <c r="AP195" s="201"/>
      <c r="AQ195" s="64" t="s">
        <v>102</v>
      </c>
      <c r="AR195" s="63">
        <v>1</v>
      </c>
      <c r="AS195" s="63">
        <v>1795</v>
      </c>
      <c r="AT195" s="63">
        <v>70</v>
      </c>
      <c r="AU195" s="63">
        <v>0</v>
      </c>
      <c r="AV195" s="63">
        <v>0</v>
      </c>
      <c r="AW195" s="63">
        <v>35</v>
      </c>
      <c r="AX195" s="63">
        <v>267</v>
      </c>
      <c r="AY195" s="63">
        <v>184</v>
      </c>
      <c r="AZ195" s="63">
        <v>174</v>
      </c>
      <c r="BA195" s="201"/>
      <c r="BB195" s="51" t="s">
        <v>102</v>
      </c>
      <c r="BC195" s="63">
        <v>369</v>
      </c>
      <c r="BD195" s="63">
        <v>147</v>
      </c>
      <c r="BE195" s="63">
        <v>256</v>
      </c>
      <c r="BF195" s="63">
        <v>141</v>
      </c>
      <c r="BG195" s="63">
        <v>235</v>
      </c>
      <c r="BH195" s="63">
        <v>134</v>
      </c>
      <c r="BI195" s="63">
        <v>369</v>
      </c>
      <c r="BJ195" s="63">
        <v>147</v>
      </c>
      <c r="BK195" s="63">
        <v>256</v>
      </c>
      <c r="BL195" s="63">
        <v>141</v>
      </c>
      <c r="BM195" s="63">
        <v>166</v>
      </c>
      <c r="BN195" s="63">
        <v>90</v>
      </c>
      <c r="BO195" s="201"/>
      <c r="BP195" s="64" t="s">
        <v>102</v>
      </c>
      <c r="BQ195" s="63">
        <v>2</v>
      </c>
      <c r="BR195" s="63">
        <v>139</v>
      </c>
      <c r="BS195" s="63">
        <v>0</v>
      </c>
      <c r="BT195" s="63">
        <v>40</v>
      </c>
      <c r="BU195" s="63">
        <v>8</v>
      </c>
      <c r="BV195" s="63">
        <v>189</v>
      </c>
      <c r="BW195" s="63">
        <v>100</v>
      </c>
      <c r="BX195" s="63">
        <v>13</v>
      </c>
      <c r="BY195" s="63">
        <v>5</v>
      </c>
      <c r="BZ195" s="63">
        <v>2</v>
      </c>
      <c r="CA195" s="201"/>
      <c r="CB195" s="64" t="s">
        <v>102</v>
      </c>
      <c r="CC195" s="63">
        <v>4654</v>
      </c>
      <c r="CD195" s="63">
        <v>4659</v>
      </c>
      <c r="CE195" s="63">
        <v>1714</v>
      </c>
      <c r="CF195" s="63">
        <v>889</v>
      </c>
      <c r="CG195" s="63">
        <v>1426</v>
      </c>
      <c r="CH195" s="63">
        <v>550</v>
      </c>
      <c r="CI195" s="63">
        <v>165</v>
      </c>
      <c r="CJ195" s="63">
        <v>400</v>
      </c>
      <c r="CK195" s="63">
        <v>61</v>
      </c>
      <c r="CL195" s="63">
        <v>322</v>
      </c>
      <c r="CM195" s="63">
        <v>99</v>
      </c>
      <c r="CN195" s="63">
        <v>13</v>
      </c>
      <c r="CO195" s="63">
        <v>0</v>
      </c>
      <c r="CP195" s="135"/>
      <c r="CQ195" s="138" t="s">
        <v>11</v>
      </c>
      <c r="CR195" s="138" t="s">
        <v>4340</v>
      </c>
      <c r="CS195" s="139">
        <v>3801</v>
      </c>
      <c r="CT195" s="141">
        <v>14518</v>
      </c>
    </row>
    <row r="196" spans="1:98" ht="13.15" customHeight="1">
      <c r="A196" s="201" t="s">
        <v>12</v>
      </c>
      <c r="B196" s="46" t="s">
        <v>119</v>
      </c>
      <c r="C196" s="47">
        <v>2315</v>
      </c>
      <c r="D196" s="47">
        <v>1247</v>
      </c>
      <c r="E196" s="47">
        <v>1202</v>
      </c>
      <c r="F196" s="47">
        <v>675</v>
      </c>
      <c r="G196" s="47">
        <v>759</v>
      </c>
      <c r="H196" s="47">
        <v>441</v>
      </c>
      <c r="I196" s="47">
        <v>381</v>
      </c>
      <c r="J196" s="47">
        <v>226</v>
      </c>
      <c r="K196" s="47">
        <v>195</v>
      </c>
      <c r="L196" s="47">
        <v>93</v>
      </c>
      <c r="M196" s="48">
        <v>4852</v>
      </c>
      <c r="N196" s="48">
        <v>2682</v>
      </c>
      <c r="O196" s="201" t="s">
        <v>12</v>
      </c>
      <c r="P196" s="46" t="s">
        <v>119</v>
      </c>
      <c r="Q196" s="47">
        <v>213</v>
      </c>
      <c r="R196" s="47">
        <v>129</v>
      </c>
      <c r="S196" s="47">
        <v>123</v>
      </c>
      <c r="T196" s="47">
        <v>62</v>
      </c>
      <c r="U196" s="47">
        <v>66</v>
      </c>
      <c r="V196" s="47">
        <v>47</v>
      </c>
      <c r="W196" s="47">
        <v>22</v>
      </c>
      <c r="X196" s="47">
        <v>8</v>
      </c>
      <c r="Y196" s="47">
        <v>16</v>
      </c>
      <c r="Z196" s="47">
        <v>6</v>
      </c>
      <c r="AA196" s="48">
        <v>440</v>
      </c>
      <c r="AB196" s="48">
        <v>252</v>
      </c>
      <c r="AC196" s="201" t="s">
        <v>12</v>
      </c>
      <c r="AD196" s="46" t="s">
        <v>119</v>
      </c>
      <c r="AE196" s="47">
        <v>67</v>
      </c>
      <c r="AF196" s="47">
        <v>63</v>
      </c>
      <c r="AG196" s="47">
        <v>57</v>
      </c>
      <c r="AH196" s="47">
        <v>37</v>
      </c>
      <c r="AI196" s="47">
        <v>23</v>
      </c>
      <c r="AJ196" s="48">
        <v>247</v>
      </c>
      <c r="AK196" s="47">
        <v>102</v>
      </c>
      <c r="AL196" s="47">
        <v>48</v>
      </c>
      <c r="AM196" s="47">
        <v>0</v>
      </c>
      <c r="AN196" s="47">
        <v>14</v>
      </c>
      <c r="AO196" s="47">
        <v>62</v>
      </c>
      <c r="AP196" s="201" t="s">
        <v>12</v>
      </c>
      <c r="AQ196" s="46" t="s">
        <v>119</v>
      </c>
      <c r="AR196" s="47">
        <v>0</v>
      </c>
      <c r="AS196" s="47">
        <v>531</v>
      </c>
      <c r="AT196" s="47">
        <v>0</v>
      </c>
      <c r="AU196" s="47">
        <v>3</v>
      </c>
      <c r="AV196" s="47">
        <v>0</v>
      </c>
      <c r="AW196" s="47">
        <v>21</v>
      </c>
      <c r="AX196" s="47">
        <v>106</v>
      </c>
      <c r="AY196" s="47">
        <v>29</v>
      </c>
      <c r="AZ196" s="47">
        <v>25</v>
      </c>
      <c r="BA196" s="201" t="s">
        <v>12</v>
      </c>
      <c r="BB196" s="46" t="s">
        <v>119</v>
      </c>
      <c r="BC196" s="47">
        <v>137</v>
      </c>
      <c r="BD196" s="47">
        <v>57</v>
      </c>
      <c r="BE196" s="47">
        <v>124</v>
      </c>
      <c r="BF196" s="47">
        <v>56</v>
      </c>
      <c r="BG196" s="47">
        <v>86</v>
      </c>
      <c r="BH196" s="47">
        <v>42</v>
      </c>
      <c r="BI196" s="47">
        <v>138</v>
      </c>
      <c r="BJ196" s="47">
        <v>57</v>
      </c>
      <c r="BK196" s="47">
        <v>125</v>
      </c>
      <c r="BL196" s="47">
        <v>56</v>
      </c>
      <c r="BM196" s="47">
        <v>51</v>
      </c>
      <c r="BN196" s="47">
        <v>26</v>
      </c>
      <c r="BO196" s="201" t="s">
        <v>12</v>
      </c>
      <c r="BP196" s="46" t="s">
        <v>119</v>
      </c>
      <c r="BQ196" s="49">
        <v>4</v>
      </c>
      <c r="BR196" s="49">
        <v>85</v>
      </c>
      <c r="BS196" s="49">
        <v>0</v>
      </c>
      <c r="BT196" s="49">
        <v>2</v>
      </c>
      <c r="BU196" s="49">
        <v>63</v>
      </c>
      <c r="BV196" s="50">
        <v>154</v>
      </c>
      <c r="BW196" s="49">
        <v>55</v>
      </c>
      <c r="BX196" s="49">
        <v>6</v>
      </c>
      <c r="BY196" s="50">
        <v>4</v>
      </c>
      <c r="BZ196" s="49">
        <v>1</v>
      </c>
      <c r="CA196" s="201" t="s">
        <v>12</v>
      </c>
      <c r="CB196" s="46" t="s">
        <v>119</v>
      </c>
      <c r="CC196" s="47">
        <v>2164</v>
      </c>
      <c r="CD196" s="47">
        <v>2134</v>
      </c>
      <c r="CE196" s="47">
        <v>1630</v>
      </c>
      <c r="CF196" s="47">
        <v>738</v>
      </c>
      <c r="CG196" s="47">
        <v>903</v>
      </c>
      <c r="CH196" s="47">
        <v>501</v>
      </c>
      <c r="CI196" s="47">
        <v>25</v>
      </c>
      <c r="CJ196" s="47">
        <v>498</v>
      </c>
      <c r="CK196" s="47">
        <v>40</v>
      </c>
      <c r="CL196" s="47">
        <v>279</v>
      </c>
      <c r="CM196" s="47">
        <v>86</v>
      </c>
      <c r="CN196" s="47">
        <v>12</v>
      </c>
      <c r="CO196" s="47">
        <v>1075</v>
      </c>
      <c r="CP196" s="135"/>
      <c r="CQ196" s="138" t="s">
        <v>12</v>
      </c>
      <c r="CR196" s="138" t="s">
        <v>4341</v>
      </c>
      <c r="CS196" s="139">
        <v>1074</v>
      </c>
      <c r="CT196" s="141">
        <v>8633</v>
      </c>
    </row>
    <row r="197" spans="1:98" ht="13.15" customHeight="1">
      <c r="A197" s="201"/>
      <c r="B197" s="46" t="s">
        <v>120</v>
      </c>
      <c r="C197" s="47">
        <v>0</v>
      </c>
      <c r="D197" s="47">
        <v>0</v>
      </c>
      <c r="E197" s="47">
        <v>0</v>
      </c>
      <c r="F197" s="47">
        <v>0</v>
      </c>
      <c r="G197" s="47">
        <v>0</v>
      </c>
      <c r="H197" s="47">
        <v>0</v>
      </c>
      <c r="I197" s="47">
        <v>0</v>
      </c>
      <c r="J197" s="47">
        <v>0</v>
      </c>
      <c r="K197" s="47">
        <v>0</v>
      </c>
      <c r="L197" s="47">
        <v>0</v>
      </c>
      <c r="M197" s="48">
        <v>0</v>
      </c>
      <c r="N197" s="48">
        <v>0</v>
      </c>
      <c r="O197" s="201"/>
      <c r="P197" s="46" t="s">
        <v>120</v>
      </c>
      <c r="Q197" s="47">
        <v>0</v>
      </c>
      <c r="R197" s="47">
        <v>0</v>
      </c>
      <c r="S197" s="47">
        <v>0</v>
      </c>
      <c r="T197" s="47">
        <v>0</v>
      </c>
      <c r="U197" s="47">
        <v>0</v>
      </c>
      <c r="V197" s="47">
        <v>0</v>
      </c>
      <c r="W197" s="47">
        <v>0</v>
      </c>
      <c r="X197" s="47">
        <v>0</v>
      </c>
      <c r="Y197" s="47">
        <v>0</v>
      </c>
      <c r="Z197" s="47">
        <v>0</v>
      </c>
      <c r="AA197" s="48">
        <v>0</v>
      </c>
      <c r="AB197" s="48">
        <v>0</v>
      </c>
      <c r="AC197" s="201"/>
      <c r="AD197" s="46" t="s">
        <v>120</v>
      </c>
      <c r="AE197" s="47">
        <v>0</v>
      </c>
      <c r="AF197" s="47">
        <v>0</v>
      </c>
      <c r="AG197" s="47">
        <v>0</v>
      </c>
      <c r="AH197" s="47">
        <v>0</v>
      </c>
      <c r="AI197" s="47">
        <v>0</v>
      </c>
      <c r="AJ197" s="48">
        <v>0</v>
      </c>
      <c r="AK197" s="47">
        <v>0</v>
      </c>
      <c r="AL197" s="47">
        <v>0</v>
      </c>
      <c r="AM197" s="47">
        <v>0</v>
      </c>
      <c r="AN197" s="47">
        <v>0</v>
      </c>
      <c r="AO197" s="47">
        <v>0</v>
      </c>
      <c r="AP197" s="201"/>
      <c r="AQ197" s="46" t="s">
        <v>120</v>
      </c>
      <c r="AR197" s="47">
        <v>0</v>
      </c>
      <c r="AS197" s="47">
        <v>0</v>
      </c>
      <c r="AT197" s="47">
        <v>0</v>
      </c>
      <c r="AU197" s="47">
        <v>0</v>
      </c>
      <c r="AV197" s="47">
        <v>0</v>
      </c>
      <c r="AW197" s="47">
        <v>0</v>
      </c>
      <c r="AX197" s="47">
        <v>0</v>
      </c>
      <c r="AY197" s="47">
        <v>0</v>
      </c>
      <c r="AZ197" s="47">
        <v>0</v>
      </c>
      <c r="BA197" s="201"/>
      <c r="BB197" s="46" t="s">
        <v>120</v>
      </c>
      <c r="BC197" s="47">
        <v>0</v>
      </c>
      <c r="BD197" s="47">
        <v>0</v>
      </c>
      <c r="BE197" s="47">
        <v>0</v>
      </c>
      <c r="BF197" s="47">
        <v>0</v>
      </c>
      <c r="BG197" s="47">
        <v>0</v>
      </c>
      <c r="BH197" s="47">
        <v>0</v>
      </c>
      <c r="BI197" s="47">
        <v>0</v>
      </c>
      <c r="BJ197" s="47">
        <v>0</v>
      </c>
      <c r="BK197" s="47">
        <v>0</v>
      </c>
      <c r="BL197" s="47">
        <v>0</v>
      </c>
      <c r="BM197" s="47">
        <v>0</v>
      </c>
      <c r="BN197" s="47">
        <v>0</v>
      </c>
      <c r="BO197" s="201"/>
      <c r="BP197" s="46" t="s">
        <v>120</v>
      </c>
      <c r="BQ197" s="49">
        <v>0</v>
      </c>
      <c r="BR197" s="49">
        <v>0</v>
      </c>
      <c r="BS197" s="49">
        <v>0</v>
      </c>
      <c r="BT197" s="49">
        <v>0</v>
      </c>
      <c r="BU197" s="49">
        <v>0</v>
      </c>
      <c r="BV197" s="50">
        <v>0</v>
      </c>
      <c r="BW197" s="49">
        <v>0</v>
      </c>
      <c r="BX197" s="49">
        <v>0</v>
      </c>
      <c r="BY197" s="50">
        <v>0</v>
      </c>
      <c r="BZ197" s="49">
        <v>0</v>
      </c>
      <c r="CA197" s="201"/>
      <c r="CB197" s="46" t="s">
        <v>120</v>
      </c>
      <c r="CC197" s="47">
        <v>0</v>
      </c>
      <c r="CD197" s="47">
        <v>0</v>
      </c>
      <c r="CE197" s="47">
        <v>0</v>
      </c>
      <c r="CF197" s="47">
        <v>0</v>
      </c>
      <c r="CG197" s="47">
        <v>0</v>
      </c>
      <c r="CH197" s="47">
        <v>0</v>
      </c>
      <c r="CI197" s="47">
        <v>0</v>
      </c>
      <c r="CJ197" s="47">
        <v>0</v>
      </c>
      <c r="CK197" s="47">
        <v>0</v>
      </c>
      <c r="CL197" s="47">
        <v>0</v>
      </c>
      <c r="CM197" s="47">
        <v>0</v>
      </c>
      <c r="CN197" s="47">
        <v>0</v>
      </c>
      <c r="CO197" s="47">
        <v>0</v>
      </c>
      <c r="CP197" s="135"/>
      <c r="CQ197" s="138" t="s">
        <v>12</v>
      </c>
      <c r="CR197" s="138" t="s">
        <v>4342</v>
      </c>
      <c r="CS197" s="139">
        <v>0</v>
      </c>
      <c r="CT197" s="141">
        <v>0</v>
      </c>
    </row>
    <row r="198" spans="1:98" ht="13.15" customHeight="1">
      <c r="A198" s="201"/>
      <c r="B198" s="34" t="s">
        <v>102</v>
      </c>
      <c r="C198" s="35">
        <v>2315</v>
      </c>
      <c r="D198" s="63">
        <v>1247</v>
      </c>
      <c r="E198" s="63">
        <v>1202</v>
      </c>
      <c r="F198" s="63">
        <v>675</v>
      </c>
      <c r="G198" s="63">
        <v>759</v>
      </c>
      <c r="H198" s="63">
        <v>441</v>
      </c>
      <c r="I198" s="63">
        <v>381</v>
      </c>
      <c r="J198" s="63">
        <v>226</v>
      </c>
      <c r="K198" s="63">
        <v>195</v>
      </c>
      <c r="L198" s="63">
        <v>93</v>
      </c>
      <c r="M198" s="63">
        <v>4852</v>
      </c>
      <c r="N198" s="63">
        <v>2682</v>
      </c>
      <c r="O198" s="201"/>
      <c r="P198" s="64" t="s">
        <v>102</v>
      </c>
      <c r="Q198" s="63">
        <v>213</v>
      </c>
      <c r="R198" s="63">
        <v>129</v>
      </c>
      <c r="S198" s="63">
        <v>123</v>
      </c>
      <c r="T198" s="63">
        <v>62</v>
      </c>
      <c r="U198" s="63">
        <v>66</v>
      </c>
      <c r="V198" s="63">
        <v>47</v>
      </c>
      <c r="W198" s="63">
        <v>22</v>
      </c>
      <c r="X198" s="63">
        <v>8</v>
      </c>
      <c r="Y198" s="63">
        <v>16</v>
      </c>
      <c r="Z198" s="63">
        <v>6</v>
      </c>
      <c r="AA198" s="63">
        <v>440</v>
      </c>
      <c r="AB198" s="63">
        <v>252</v>
      </c>
      <c r="AC198" s="201"/>
      <c r="AD198" s="64" t="s">
        <v>102</v>
      </c>
      <c r="AE198" s="63">
        <v>67</v>
      </c>
      <c r="AF198" s="63">
        <v>63</v>
      </c>
      <c r="AG198" s="63">
        <v>57</v>
      </c>
      <c r="AH198" s="63">
        <v>37</v>
      </c>
      <c r="AI198" s="63">
        <v>23</v>
      </c>
      <c r="AJ198" s="63">
        <v>247</v>
      </c>
      <c r="AK198" s="63">
        <v>102</v>
      </c>
      <c r="AL198" s="63">
        <v>48</v>
      </c>
      <c r="AM198" s="63">
        <v>0</v>
      </c>
      <c r="AN198" s="63">
        <v>14</v>
      </c>
      <c r="AO198" s="63">
        <v>62</v>
      </c>
      <c r="AP198" s="201"/>
      <c r="AQ198" s="64" t="s">
        <v>102</v>
      </c>
      <c r="AR198" s="63">
        <v>0</v>
      </c>
      <c r="AS198" s="63">
        <v>531</v>
      </c>
      <c r="AT198" s="63">
        <v>0</v>
      </c>
      <c r="AU198" s="63">
        <v>3</v>
      </c>
      <c r="AV198" s="63">
        <v>0</v>
      </c>
      <c r="AW198" s="63">
        <v>21</v>
      </c>
      <c r="AX198" s="63">
        <v>106</v>
      </c>
      <c r="AY198" s="63">
        <v>29</v>
      </c>
      <c r="AZ198" s="63">
        <v>25</v>
      </c>
      <c r="BA198" s="201"/>
      <c r="BB198" s="51" t="s">
        <v>102</v>
      </c>
      <c r="BC198" s="63">
        <v>137</v>
      </c>
      <c r="BD198" s="63">
        <v>57</v>
      </c>
      <c r="BE198" s="63">
        <v>124</v>
      </c>
      <c r="BF198" s="63">
        <v>56</v>
      </c>
      <c r="BG198" s="63">
        <v>86</v>
      </c>
      <c r="BH198" s="63">
        <v>42</v>
      </c>
      <c r="BI198" s="63">
        <v>138</v>
      </c>
      <c r="BJ198" s="63">
        <v>57</v>
      </c>
      <c r="BK198" s="63">
        <v>125</v>
      </c>
      <c r="BL198" s="63">
        <v>56</v>
      </c>
      <c r="BM198" s="63">
        <v>51</v>
      </c>
      <c r="BN198" s="63">
        <v>26</v>
      </c>
      <c r="BO198" s="201"/>
      <c r="BP198" s="64" t="s">
        <v>102</v>
      </c>
      <c r="BQ198" s="63">
        <v>4</v>
      </c>
      <c r="BR198" s="63">
        <v>85</v>
      </c>
      <c r="BS198" s="63">
        <v>0</v>
      </c>
      <c r="BT198" s="63">
        <v>2</v>
      </c>
      <c r="BU198" s="63">
        <v>63</v>
      </c>
      <c r="BV198" s="63">
        <v>154</v>
      </c>
      <c r="BW198" s="63">
        <v>55</v>
      </c>
      <c r="BX198" s="63">
        <v>6</v>
      </c>
      <c r="BY198" s="63">
        <v>4</v>
      </c>
      <c r="BZ198" s="63">
        <v>1</v>
      </c>
      <c r="CA198" s="201"/>
      <c r="CB198" s="64" t="s">
        <v>102</v>
      </c>
      <c r="CC198" s="63">
        <v>2164</v>
      </c>
      <c r="CD198" s="63">
        <v>2134</v>
      </c>
      <c r="CE198" s="63">
        <v>1630</v>
      </c>
      <c r="CF198" s="63">
        <v>738</v>
      </c>
      <c r="CG198" s="63">
        <v>903</v>
      </c>
      <c r="CH198" s="63">
        <v>501</v>
      </c>
      <c r="CI198" s="63">
        <v>25</v>
      </c>
      <c r="CJ198" s="63">
        <v>498</v>
      </c>
      <c r="CK198" s="63">
        <v>40</v>
      </c>
      <c r="CL198" s="63">
        <v>279</v>
      </c>
      <c r="CM198" s="63">
        <v>86</v>
      </c>
      <c r="CN198" s="63">
        <v>12</v>
      </c>
      <c r="CO198" s="63">
        <v>1075</v>
      </c>
      <c r="CP198" s="135"/>
      <c r="CQ198" s="138" t="s">
        <v>12</v>
      </c>
      <c r="CR198" s="138" t="s">
        <v>4343</v>
      </c>
      <c r="CS198" s="139">
        <v>1074</v>
      </c>
      <c r="CT198" s="141">
        <v>8633</v>
      </c>
    </row>
    <row r="199" spans="1:98" ht="13.15" customHeight="1">
      <c r="A199" s="201" t="s">
        <v>13</v>
      </c>
      <c r="B199" s="46" t="s">
        <v>119</v>
      </c>
      <c r="C199" s="47">
        <v>5555</v>
      </c>
      <c r="D199" s="47">
        <v>2914</v>
      </c>
      <c r="E199" s="47">
        <v>2569</v>
      </c>
      <c r="F199" s="47">
        <v>1371</v>
      </c>
      <c r="G199" s="47">
        <v>1363</v>
      </c>
      <c r="H199" s="47">
        <v>774</v>
      </c>
      <c r="I199" s="47">
        <v>682</v>
      </c>
      <c r="J199" s="47">
        <v>370</v>
      </c>
      <c r="K199" s="47">
        <v>416</v>
      </c>
      <c r="L199" s="47">
        <v>231</v>
      </c>
      <c r="M199" s="48">
        <v>10585</v>
      </c>
      <c r="N199" s="48">
        <v>5660</v>
      </c>
      <c r="O199" s="201" t="s">
        <v>13</v>
      </c>
      <c r="P199" s="46" t="s">
        <v>119</v>
      </c>
      <c r="Q199" s="47">
        <v>1583</v>
      </c>
      <c r="R199" s="47">
        <v>812</v>
      </c>
      <c r="S199" s="47">
        <v>491</v>
      </c>
      <c r="T199" s="47">
        <v>260</v>
      </c>
      <c r="U199" s="47">
        <v>240</v>
      </c>
      <c r="V199" s="47">
        <v>126</v>
      </c>
      <c r="W199" s="47">
        <v>60</v>
      </c>
      <c r="X199" s="47">
        <v>28</v>
      </c>
      <c r="Y199" s="47">
        <v>43</v>
      </c>
      <c r="Z199" s="47">
        <v>21</v>
      </c>
      <c r="AA199" s="48">
        <v>2417</v>
      </c>
      <c r="AB199" s="48">
        <v>1247</v>
      </c>
      <c r="AC199" s="201" t="s">
        <v>13</v>
      </c>
      <c r="AD199" s="46" t="s">
        <v>119</v>
      </c>
      <c r="AE199" s="47">
        <v>121</v>
      </c>
      <c r="AF199" s="47">
        <v>110</v>
      </c>
      <c r="AG199" s="47">
        <v>99</v>
      </c>
      <c r="AH199" s="47">
        <v>65</v>
      </c>
      <c r="AI199" s="47">
        <v>33</v>
      </c>
      <c r="AJ199" s="48">
        <v>428</v>
      </c>
      <c r="AK199" s="47">
        <v>153</v>
      </c>
      <c r="AL199" s="47">
        <v>72</v>
      </c>
      <c r="AM199" s="47">
        <v>4</v>
      </c>
      <c r="AN199" s="47">
        <v>26</v>
      </c>
      <c r="AO199" s="47">
        <v>107</v>
      </c>
      <c r="AP199" s="201" t="s">
        <v>13</v>
      </c>
      <c r="AQ199" s="46" t="s">
        <v>119</v>
      </c>
      <c r="AR199" s="47">
        <v>2</v>
      </c>
      <c r="AS199" s="47">
        <v>1350</v>
      </c>
      <c r="AT199" s="47">
        <v>128</v>
      </c>
      <c r="AU199" s="47">
        <v>26</v>
      </c>
      <c r="AV199" s="47">
        <v>7</v>
      </c>
      <c r="AW199" s="47">
        <v>66</v>
      </c>
      <c r="AX199" s="47">
        <v>198</v>
      </c>
      <c r="AY199" s="47">
        <v>173</v>
      </c>
      <c r="AZ199" s="47">
        <v>129</v>
      </c>
      <c r="BA199" s="201" t="s">
        <v>13</v>
      </c>
      <c r="BB199" s="46" t="s">
        <v>119</v>
      </c>
      <c r="BC199" s="47">
        <v>302</v>
      </c>
      <c r="BD199" s="47">
        <v>142</v>
      </c>
      <c r="BE199" s="47">
        <v>275</v>
      </c>
      <c r="BF199" s="47">
        <v>134</v>
      </c>
      <c r="BG199" s="47">
        <v>164</v>
      </c>
      <c r="BH199" s="47">
        <v>80</v>
      </c>
      <c r="BI199" s="47">
        <v>302</v>
      </c>
      <c r="BJ199" s="47">
        <v>142</v>
      </c>
      <c r="BK199" s="47">
        <v>275</v>
      </c>
      <c r="BL199" s="47">
        <v>134</v>
      </c>
      <c r="BM199" s="47">
        <v>151</v>
      </c>
      <c r="BN199" s="47">
        <v>73</v>
      </c>
      <c r="BO199" s="201" t="s">
        <v>13</v>
      </c>
      <c r="BP199" s="46" t="s">
        <v>119</v>
      </c>
      <c r="BQ199" s="49">
        <v>11</v>
      </c>
      <c r="BR199" s="49">
        <v>199</v>
      </c>
      <c r="BS199" s="49">
        <v>0</v>
      </c>
      <c r="BT199" s="49">
        <v>1</v>
      </c>
      <c r="BU199" s="49">
        <v>3</v>
      </c>
      <c r="BV199" s="50">
        <v>214</v>
      </c>
      <c r="BW199" s="49">
        <v>94</v>
      </c>
      <c r="BX199" s="49">
        <v>6</v>
      </c>
      <c r="BY199" s="50">
        <v>5</v>
      </c>
      <c r="BZ199" s="49">
        <v>2</v>
      </c>
      <c r="CA199" s="201" t="s">
        <v>13</v>
      </c>
      <c r="CB199" s="46" t="s">
        <v>119</v>
      </c>
      <c r="CC199" s="47">
        <v>6193</v>
      </c>
      <c r="CD199" s="47">
        <v>5660</v>
      </c>
      <c r="CE199" s="47">
        <v>2986</v>
      </c>
      <c r="CF199" s="47">
        <v>1153</v>
      </c>
      <c r="CG199" s="47">
        <v>1672</v>
      </c>
      <c r="CH199" s="47">
        <v>682</v>
      </c>
      <c r="CI199" s="47">
        <v>128</v>
      </c>
      <c r="CJ199" s="47">
        <v>720</v>
      </c>
      <c r="CK199" s="47">
        <v>91</v>
      </c>
      <c r="CL199" s="47">
        <v>687</v>
      </c>
      <c r="CM199" s="47">
        <v>211</v>
      </c>
      <c r="CN199" s="47">
        <v>60</v>
      </c>
      <c r="CO199" s="47">
        <v>1608</v>
      </c>
      <c r="CP199" s="135"/>
      <c r="CQ199" s="138" t="s">
        <v>13</v>
      </c>
      <c r="CR199" s="138" t="s">
        <v>4344</v>
      </c>
      <c r="CS199" s="139">
        <v>3225</v>
      </c>
      <c r="CT199" s="141">
        <v>19285</v>
      </c>
    </row>
    <row r="200" spans="1:98" ht="13.15" customHeight="1">
      <c r="A200" s="201"/>
      <c r="B200" s="46" t="s">
        <v>120</v>
      </c>
      <c r="C200" s="47">
        <v>0</v>
      </c>
      <c r="D200" s="47">
        <v>0</v>
      </c>
      <c r="E200" s="47">
        <v>0</v>
      </c>
      <c r="F200" s="47">
        <v>0</v>
      </c>
      <c r="G200" s="47">
        <v>0</v>
      </c>
      <c r="H200" s="47">
        <v>0</v>
      </c>
      <c r="I200" s="47">
        <v>0</v>
      </c>
      <c r="J200" s="47">
        <v>0</v>
      </c>
      <c r="K200" s="47">
        <v>0</v>
      </c>
      <c r="L200" s="47">
        <v>0</v>
      </c>
      <c r="M200" s="48">
        <v>0</v>
      </c>
      <c r="N200" s="48">
        <v>0</v>
      </c>
      <c r="O200" s="201"/>
      <c r="P200" s="46" t="s">
        <v>120</v>
      </c>
      <c r="Q200" s="47">
        <v>0</v>
      </c>
      <c r="R200" s="47">
        <v>0</v>
      </c>
      <c r="S200" s="47">
        <v>0</v>
      </c>
      <c r="T200" s="47">
        <v>0</v>
      </c>
      <c r="U200" s="47">
        <v>0</v>
      </c>
      <c r="V200" s="47">
        <v>0</v>
      </c>
      <c r="W200" s="47">
        <v>0</v>
      </c>
      <c r="X200" s="47">
        <v>0</v>
      </c>
      <c r="Y200" s="47">
        <v>0</v>
      </c>
      <c r="Z200" s="47">
        <v>0</v>
      </c>
      <c r="AA200" s="48">
        <v>0</v>
      </c>
      <c r="AB200" s="48">
        <v>0</v>
      </c>
      <c r="AC200" s="201"/>
      <c r="AD200" s="46" t="s">
        <v>120</v>
      </c>
      <c r="AE200" s="47">
        <v>0</v>
      </c>
      <c r="AF200" s="47">
        <v>0</v>
      </c>
      <c r="AG200" s="47">
        <v>0</v>
      </c>
      <c r="AH200" s="47">
        <v>0</v>
      </c>
      <c r="AI200" s="47">
        <v>0</v>
      </c>
      <c r="AJ200" s="48">
        <v>0</v>
      </c>
      <c r="AK200" s="47">
        <v>0</v>
      </c>
      <c r="AL200" s="47">
        <v>0</v>
      </c>
      <c r="AM200" s="47">
        <v>0</v>
      </c>
      <c r="AN200" s="47">
        <v>0</v>
      </c>
      <c r="AO200" s="47">
        <v>0</v>
      </c>
      <c r="AP200" s="201"/>
      <c r="AQ200" s="46" t="s">
        <v>120</v>
      </c>
      <c r="AR200" s="47">
        <v>0</v>
      </c>
      <c r="AS200" s="47">
        <v>0</v>
      </c>
      <c r="AT200" s="47">
        <v>0</v>
      </c>
      <c r="AU200" s="47">
        <v>0</v>
      </c>
      <c r="AV200" s="47">
        <v>0</v>
      </c>
      <c r="AW200" s="47">
        <v>0</v>
      </c>
      <c r="AX200" s="47">
        <v>0</v>
      </c>
      <c r="AY200" s="47">
        <v>0</v>
      </c>
      <c r="AZ200" s="47">
        <v>0</v>
      </c>
      <c r="BA200" s="201"/>
      <c r="BB200" s="46" t="s">
        <v>120</v>
      </c>
      <c r="BC200" s="47">
        <v>0</v>
      </c>
      <c r="BD200" s="47">
        <v>0</v>
      </c>
      <c r="BE200" s="47">
        <v>0</v>
      </c>
      <c r="BF200" s="47">
        <v>0</v>
      </c>
      <c r="BG200" s="47">
        <v>0</v>
      </c>
      <c r="BH200" s="47">
        <v>0</v>
      </c>
      <c r="BI200" s="47">
        <v>0</v>
      </c>
      <c r="BJ200" s="47">
        <v>0</v>
      </c>
      <c r="BK200" s="47">
        <v>0</v>
      </c>
      <c r="BL200" s="47">
        <v>0</v>
      </c>
      <c r="BM200" s="47">
        <v>0</v>
      </c>
      <c r="BN200" s="47">
        <v>0</v>
      </c>
      <c r="BO200" s="201"/>
      <c r="BP200" s="46" t="s">
        <v>120</v>
      </c>
      <c r="BQ200" s="49">
        <v>0</v>
      </c>
      <c r="BR200" s="49">
        <v>0</v>
      </c>
      <c r="BS200" s="49">
        <v>0</v>
      </c>
      <c r="BT200" s="49">
        <v>0</v>
      </c>
      <c r="BU200" s="49">
        <v>0</v>
      </c>
      <c r="BV200" s="50">
        <v>0</v>
      </c>
      <c r="BW200" s="49">
        <v>0</v>
      </c>
      <c r="BX200" s="49">
        <v>0</v>
      </c>
      <c r="BY200" s="50">
        <v>0</v>
      </c>
      <c r="BZ200" s="49">
        <v>0</v>
      </c>
      <c r="CA200" s="201"/>
      <c r="CB200" s="46" t="s">
        <v>120</v>
      </c>
      <c r="CC200" s="47">
        <v>0</v>
      </c>
      <c r="CD200" s="47">
        <v>0</v>
      </c>
      <c r="CE200" s="47">
        <v>0</v>
      </c>
      <c r="CF200" s="47">
        <v>0</v>
      </c>
      <c r="CG200" s="47">
        <v>0</v>
      </c>
      <c r="CH200" s="47">
        <v>0</v>
      </c>
      <c r="CI200" s="47">
        <v>0</v>
      </c>
      <c r="CJ200" s="47">
        <v>0</v>
      </c>
      <c r="CK200" s="47">
        <v>0</v>
      </c>
      <c r="CL200" s="47">
        <v>0</v>
      </c>
      <c r="CM200" s="47">
        <v>0</v>
      </c>
      <c r="CN200" s="47">
        <v>0</v>
      </c>
      <c r="CO200" s="47">
        <v>0</v>
      </c>
      <c r="CP200" s="135"/>
      <c r="CQ200" s="138" t="s">
        <v>13</v>
      </c>
      <c r="CR200" s="138" t="s">
        <v>4345</v>
      </c>
      <c r="CS200" s="139">
        <v>0</v>
      </c>
      <c r="CT200" s="141">
        <v>0</v>
      </c>
    </row>
    <row r="201" spans="1:98" ht="13.15" customHeight="1">
      <c r="A201" s="201"/>
      <c r="B201" s="34" t="s">
        <v>102</v>
      </c>
      <c r="C201" s="35">
        <v>5555</v>
      </c>
      <c r="D201" s="63">
        <v>2914</v>
      </c>
      <c r="E201" s="63">
        <v>2569</v>
      </c>
      <c r="F201" s="63">
        <v>1371</v>
      </c>
      <c r="G201" s="63">
        <v>1363</v>
      </c>
      <c r="H201" s="63">
        <v>774</v>
      </c>
      <c r="I201" s="63">
        <v>682</v>
      </c>
      <c r="J201" s="63">
        <v>370</v>
      </c>
      <c r="K201" s="63">
        <v>416</v>
      </c>
      <c r="L201" s="63">
        <v>231</v>
      </c>
      <c r="M201" s="63">
        <v>10585</v>
      </c>
      <c r="N201" s="63">
        <v>5660</v>
      </c>
      <c r="O201" s="201"/>
      <c r="P201" s="64" t="s">
        <v>102</v>
      </c>
      <c r="Q201" s="63">
        <v>1583</v>
      </c>
      <c r="R201" s="63">
        <v>812</v>
      </c>
      <c r="S201" s="63">
        <v>491</v>
      </c>
      <c r="T201" s="63">
        <v>260</v>
      </c>
      <c r="U201" s="63">
        <v>240</v>
      </c>
      <c r="V201" s="63">
        <v>126</v>
      </c>
      <c r="W201" s="63">
        <v>60</v>
      </c>
      <c r="X201" s="63">
        <v>28</v>
      </c>
      <c r="Y201" s="63">
        <v>43</v>
      </c>
      <c r="Z201" s="63">
        <v>21</v>
      </c>
      <c r="AA201" s="63">
        <v>2417</v>
      </c>
      <c r="AB201" s="63">
        <v>1247</v>
      </c>
      <c r="AC201" s="201"/>
      <c r="AD201" s="64" t="s">
        <v>102</v>
      </c>
      <c r="AE201" s="63">
        <v>121</v>
      </c>
      <c r="AF201" s="63">
        <v>110</v>
      </c>
      <c r="AG201" s="63">
        <v>99</v>
      </c>
      <c r="AH201" s="63">
        <v>65</v>
      </c>
      <c r="AI201" s="63">
        <v>33</v>
      </c>
      <c r="AJ201" s="63">
        <v>428</v>
      </c>
      <c r="AK201" s="63">
        <v>153</v>
      </c>
      <c r="AL201" s="63">
        <v>72</v>
      </c>
      <c r="AM201" s="63">
        <v>4</v>
      </c>
      <c r="AN201" s="63">
        <v>26</v>
      </c>
      <c r="AO201" s="63">
        <v>107</v>
      </c>
      <c r="AP201" s="201"/>
      <c r="AQ201" s="64" t="s">
        <v>102</v>
      </c>
      <c r="AR201" s="63">
        <v>2</v>
      </c>
      <c r="AS201" s="63">
        <v>1350</v>
      </c>
      <c r="AT201" s="63">
        <v>128</v>
      </c>
      <c r="AU201" s="63">
        <v>26</v>
      </c>
      <c r="AV201" s="63">
        <v>7</v>
      </c>
      <c r="AW201" s="63">
        <v>66</v>
      </c>
      <c r="AX201" s="63">
        <v>198</v>
      </c>
      <c r="AY201" s="63">
        <v>173</v>
      </c>
      <c r="AZ201" s="63">
        <v>129</v>
      </c>
      <c r="BA201" s="201"/>
      <c r="BB201" s="51" t="s">
        <v>102</v>
      </c>
      <c r="BC201" s="63">
        <v>302</v>
      </c>
      <c r="BD201" s="63">
        <v>142</v>
      </c>
      <c r="BE201" s="63">
        <v>275</v>
      </c>
      <c r="BF201" s="63">
        <v>134</v>
      </c>
      <c r="BG201" s="63">
        <v>164</v>
      </c>
      <c r="BH201" s="63">
        <v>80</v>
      </c>
      <c r="BI201" s="63">
        <v>302</v>
      </c>
      <c r="BJ201" s="63">
        <v>142</v>
      </c>
      <c r="BK201" s="63">
        <v>275</v>
      </c>
      <c r="BL201" s="63">
        <v>134</v>
      </c>
      <c r="BM201" s="63">
        <v>151</v>
      </c>
      <c r="BN201" s="63">
        <v>73</v>
      </c>
      <c r="BO201" s="201"/>
      <c r="BP201" s="64" t="s">
        <v>102</v>
      </c>
      <c r="BQ201" s="63">
        <v>11</v>
      </c>
      <c r="BR201" s="63">
        <v>199</v>
      </c>
      <c r="BS201" s="63">
        <v>0</v>
      </c>
      <c r="BT201" s="63">
        <v>1</v>
      </c>
      <c r="BU201" s="63">
        <v>3</v>
      </c>
      <c r="BV201" s="63">
        <v>214</v>
      </c>
      <c r="BW201" s="63">
        <v>94</v>
      </c>
      <c r="BX201" s="63">
        <v>6</v>
      </c>
      <c r="BY201" s="63">
        <v>5</v>
      </c>
      <c r="BZ201" s="63">
        <v>2</v>
      </c>
      <c r="CA201" s="201"/>
      <c r="CB201" s="64" t="s">
        <v>102</v>
      </c>
      <c r="CC201" s="63">
        <v>6193</v>
      </c>
      <c r="CD201" s="63">
        <v>5660</v>
      </c>
      <c r="CE201" s="63">
        <v>2986</v>
      </c>
      <c r="CF201" s="63">
        <v>1153</v>
      </c>
      <c r="CG201" s="63">
        <v>1672</v>
      </c>
      <c r="CH201" s="63">
        <v>682</v>
      </c>
      <c r="CI201" s="63">
        <v>128</v>
      </c>
      <c r="CJ201" s="63">
        <v>720</v>
      </c>
      <c r="CK201" s="63">
        <v>91</v>
      </c>
      <c r="CL201" s="63">
        <v>687</v>
      </c>
      <c r="CM201" s="63">
        <v>211</v>
      </c>
      <c r="CN201" s="63">
        <v>60</v>
      </c>
      <c r="CO201" s="63">
        <v>1608</v>
      </c>
      <c r="CP201" s="135"/>
      <c r="CQ201" s="138" t="s">
        <v>13</v>
      </c>
      <c r="CR201" s="138" t="s">
        <v>4346</v>
      </c>
      <c r="CS201" s="139">
        <v>3225</v>
      </c>
      <c r="CT201" s="141">
        <v>19285</v>
      </c>
    </row>
    <row r="202" spans="1:98" ht="13.15" customHeight="1">
      <c r="A202" s="201" t="s">
        <v>14</v>
      </c>
      <c r="B202" s="46" t="s">
        <v>119</v>
      </c>
      <c r="C202" s="47">
        <v>25415</v>
      </c>
      <c r="D202" s="47">
        <v>14439</v>
      </c>
      <c r="E202" s="47">
        <v>15447</v>
      </c>
      <c r="F202" s="47">
        <v>8903</v>
      </c>
      <c r="G202" s="47">
        <v>10685</v>
      </c>
      <c r="H202" s="47">
        <v>6197</v>
      </c>
      <c r="I202" s="47">
        <v>6339</v>
      </c>
      <c r="J202" s="47">
        <v>3666</v>
      </c>
      <c r="K202" s="47">
        <v>2973</v>
      </c>
      <c r="L202" s="47">
        <v>1701</v>
      </c>
      <c r="M202" s="48">
        <v>60859</v>
      </c>
      <c r="N202" s="48">
        <v>34906</v>
      </c>
      <c r="O202" s="201" t="s">
        <v>14</v>
      </c>
      <c r="P202" s="46" t="s">
        <v>119</v>
      </c>
      <c r="Q202" s="47">
        <v>2665</v>
      </c>
      <c r="R202" s="47">
        <v>1484</v>
      </c>
      <c r="S202" s="47">
        <v>1600</v>
      </c>
      <c r="T202" s="47">
        <v>936</v>
      </c>
      <c r="U202" s="47">
        <v>918</v>
      </c>
      <c r="V202" s="47">
        <v>547</v>
      </c>
      <c r="W202" s="47">
        <v>534</v>
      </c>
      <c r="X202" s="47">
        <v>300</v>
      </c>
      <c r="Y202" s="47">
        <v>184</v>
      </c>
      <c r="Z202" s="47">
        <v>89</v>
      </c>
      <c r="AA202" s="48">
        <v>5901</v>
      </c>
      <c r="AB202" s="48">
        <v>3356</v>
      </c>
      <c r="AC202" s="201" t="s">
        <v>14</v>
      </c>
      <c r="AD202" s="46" t="s">
        <v>119</v>
      </c>
      <c r="AE202" s="47">
        <v>466</v>
      </c>
      <c r="AF202" s="47">
        <v>418</v>
      </c>
      <c r="AG202" s="47">
        <v>364</v>
      </c>
      <c r="AH202" s="47">
        <v>264</v>
      </c>
      <c r="AI202" s="47">
        <v>169</v>
      </c>
      <c r="AJ202" s="48">
        <v>1681</v>
      </c>
      <c r="AK202" s="47">
        <v>805</v>
      </c>
      <c r="AL202" s="47">
        <v>417</v>
      </c>
      <c r="AM202" s="47">
        <v>0</v>
      </c>
      <c r="AN202" s="47">
        <v>31</v>
      </c>
      <c r="AO202" s="47">
        <v>406</v>
      </c>
      <c r="AP202" s="201" t="s">
        <v>14</v>
      </c>
      <c r="AQ202" s="46" t="s">
        <v>119</v>
      </c>
      <c r="AR202" s="47">
        <v>1</v>
      </c>
      <c r="AS202" s="47">
        <v>4956</v>
      </c>
      <c r="AT202" s="47">
        <v>411</v>
      </c>
      <c r="AU202" s="47">
        <v>56</v>
      </c>
      <c r="AV202" s="47">
        <v>7</v>
      </c>
      <c r="AW202" s="47">
        <v>175</v>
      </c>
      <c r="AX202" s="47">
        <v>960</v>
      </c>
      <c r="AY202" s="47">
        <v>563</v>
      </c>
      <c r="AZ202" s="47">
        <v>508</v>
      </c>
      <c r="BA202" s="201" t="s">
        <v>14</v>
      </c>
      <c r="BB202" s="46" t="s">
        <v>119</v>
      </c>
      <c r="BC202" s="47">
        <v>1927</v>
      </c>
      <c r="BD202" s="47">
        <v>1112</v>
      </c>
      <c r="BE202" s="47">
        <v>1757</v>
      </c>
      <c r="BF202" s="47">
        <v>995</v>
      </c>
      <c r="BG202" s="47">
        <v>1528</v>
      </c>
      <c r="BH202" s="47">
        <v>879</v>
      </c>
      <c r="BI202" s="47">
        <v>1973</v>
      </c>
      <c r="BJ202" s="47">
        <v>1136</v>
      </c>
      <c r="BK202" s="47">
        <v>1803</v>
      </c>
      <c r="BL202" s="47">
        <v>1019</v>
      </c>
      <c r="BM202" s="47">
        <v>1525</v>
      </c>
      <c r="BN202" s="47">
        <v>877</v>
      </c>
      <c r="BO202" s="201" t="s">
        <v>14</v>
      </c>
      <c r="BP202" s="46" t="s">
        <v>119</v>
      </c>
      <c r="BQ202" s="49">
        <v>33</v>
      </c>
      <c r="BR202" s="49">
        <v>240</v>
      </c>
      <c r="BS202" s="49">
        <v>612</v>
      </c>
      <c r="BT202" s="49">
        <v>284</v>
      </c>
      <c r="BU202" s="49">
        <v>0</v>
      </c>
      <c r="BV202" s="50">
        <v>1169</v>
      </c>
      <c r="BW202" s="49">
        <v>493</v>
      </c>
      <c r="BX202" s="49">
        <v>33</v>
      </c>
      <c r="BY202" s="50">
        <v>35</v>
      </c>
      <c r="BZ202" s="49">
        <v>17</v>
      </c>
      <c r="CA202" s="201" t="s">
        <v>14</v>
      </c>
      <c r="CB202" s="46" t="s">
        <v>119</v>
      </c>
      <c r="CC202" s="47">
        <v>19270</v>
      </c>
      <c r="CD202" s="47">
        <v>21948</v>
      </c>
      <c r="CE202" s="47">
        <v>10404</v>
      </c>
      <c r="CF202" s="47">
        <v>3556</v>
      </c>
      <c r="CG202" s="47">
        <v>8493</v>
      </c>
      <c r="CH202" s="47">
        <v>1531</v>
      </c>
      <c r="CI202" s="47">
        <v>311</v>
      </c>
      <c r="CJ202" s="47">
        <v>1373</v>
      </c>
      <c r="CK202" s="47">
        <v>298</v>
      </c>
      <c r="CL202" s="47">
        <v>1374</v>
      </c>
      <c r="CM202" s="47">
        <v>324</v>
      </c>
      <c r="CN202" s="47">
        <v>49</v>
      </c>
      <c r="CO202" s="47">
        <v>35</v>
      </c>
      <c r="CP202" s="135"/>
      <c r="CQ202" s="138" t="s">
        <v>14</v>
      </c>
      <c r="CR202" s="138" t="s">
        <v>4347</v>
      </c>
      <c r="CS202" s="139">
        <v>11405</v>
      </c>
      <c r="CT202" s="141">
        <v>67184</v>
      </c>
    </row>
    <row r="203" spans="1:98" ht="13.15" customHeight="1">
      <c r="A203" s="201"/>
      <c r="B203" s="46" t="s">
        <v>120</v>
      </c>
      <c r="C203" s="47">
        <v>2825</v>
      </c>
      <c r="D203" s="47">
        <v>1622</v>
      </c>
      <c r="E203" s="47">
        <v>1619</v>
      </c>
      <c r="F203" s="47">
        <v>923</v>
      </c>
      <c r="G203" s="47">
        <v>1162</v>
      </c>
      <c r="H203" s="47">
        <v>716</v>
      </c>
      <c r="I203" s="47">
        <v>623</v>
      </c>
      <c r="J203" s="47">
        <v>357</v>
      </c>
      <c r="K203" s="47">
        <v>392</v>
      </c>
      <c r="L203" s="47">
        <v>225</v>
      </c>
      <c r="M203" s="48">
        <v>6621</v>
      </c>
      <c r="N203" s="48">
        <v>3843</v>
      </c>
      <c r="O203" s="201"/>
      <c r="P203" s="46" t="s">
        <v>120</v>
      </c>
      <c r="Q203" s="47">
        <v>333</v>
      </c>
      <c r="R203" s="47">
        <v>194</v>
      </c>
      <c r="S203" s="47">
        <v>208</v>
      </c>
      <c r="T203" s="47">
        <v>104</v>
      </c>
      <c r="U203" s="47">
        <v>146</v>
      </c>
      <c r="V203" s="47">
        <v>82</v>
      </c>
      <c r="W203" s="47">
        <v>60</v>
      </c>
      <c r="X203" s="47">
        <v>33</v>
      </c>
      <c r="Y203" s="47">
        <v>10</v>
      </c>
      <c r="Z203" s="47">
        <v>3</v>
      </c>
      <c r="AA203" s="48">
        <v>757</v>
      </c>
      <c r="AB203" s="48">
        <v>416</v>
      </c>
      <c r="AC203" s="201"/>
      <c r="AD203" s="46" t="s">
        <v>120</v>
      </c>
      <c r="AE203" s="47">
        <v>57</v>
      </c>
      <c r="AF203" s="47">
        <v>46</v>
      </c>
      <c r="AG203" s="47">
        <v>40</v>
      </c>
      <c r="AH203" s="47">
        <v>25</v>
      </c>
      <c r="AI203" s="47">
        <v>16</v>
      </c>
      <c r="AJ203" s="48">
        <v>184</v>
      </c>
      <c r="AK203" s="47">
        <v>82</v>
      </c>
      <c r="AL203" s="47">
        <v>31</v>
      </c>
      <c r="AM203" s="47">
        <v>0</v>
      </c>
      <c r="AN203" s="47">
        <v>0</v>
      </c>
      <c r="AO203" s="47">
        <v>38</v>
      </c>
      <c r="AP203" s="201"/>
      <c r="AQ203" s="46" t="s">
        <v>120</v>
      </c>
      <c r="AR203" s="47">
        <v>0</v>
      </c>
      <c r="AS203" s="47">
        <v>865</v>
      </c>
      <c r="AT203" s="47">
        <v>10</v>
      </c>
      <c r="AU203" s="47">
        <v>0</v>
      </c>
      <c r="AV203" s="47">
        <v>0</v>
      </c>
      <c r="AW203" s="47">
        <v>23</v>
      </c>
      <c r="AX203" s="47">
        <v>116</v>
      </c>
      <c r="AY203" s="47">
        <v>67</v>
      </c>
      <c r="AZ203" s="47">
        <v>57</v>
      </c>
      <c r="BA203" s="201"/>
      <c r="BB203" s="46" t="s">
        <v>120</v>
      </c>
      <c r="BC203" s="47">
        <v>297</v>
      </c>
      <c r="BD203" s="47">
        <v>172</v>
      </c>
      <c r="BE203" s="47">
        <v>277</v>
      </c>
      <c r="BF203" s="47">
        <v>162</v>
      </c>
      <c r="BG203" s="47">
        <v>271</v>
      </c>
      <c r="BH203" s="47">
        <v>161</v>
      </c>
      <c r="BI203" s="47">
        <v>297</v>
      </c>
      <c r="BJ203" s="47">
        <v>172</v>
      </c>
      <c r="BK203" s="47">
        <v>277</v>
      </c>
      <c r="BL203" s="47">
        <v>162</v>
      </c>
      <c r="BM203" s="47">
        <v>240</v>
      </c>
      <c r="BN203" s="47">
        <v>143</v>
      </c>
      <c r="BO203" s="201"/>
      <c r="BP203" s="46" t="s">
        <v>120</v>
      </c>
      <c r="BQ203" s="49">
        <v>7</v>
      </c>
      <c r="BR203" s="49">
        <v>27</v>
      </c>
      <c r="BS203" s="49">
        <v>104</v>
      </c>
      <c r="BT203" s="49">
        <v>14</v>
      </c>
      <c r="BU203" s="49">
        <v>0</v>
      </c>
      <c r="BV203" s="50">
        <v>152</v>
      </c>
      <c r="BW203" s="49">
        <v>93</v>
      </c>
      <c r="BX203" s="49">
        <v>3</v>
      </c>
      <c r="BY203" s="50">
        <v>12</v>
      </c>
      <c r="BZ203" s="49">
        <v>8</v>
      </c>
      <c r="CA203" s="201"/>
      <c r="CB203" s="46" t="s">
        <v>120</v>
      </c>
      <c r="CC203" s="47">
        <v>3821</v>
      </c>
      <c r="CD203" s="47">
        <v>1635</v>
      </c>
      <c r="CE203" s="47">
        <v>1676</v>
      </c>
      <c r="CF203" s="47">
        <v>649</v>
      </c>
      <c r="CG203" s="47">
        <v>1339</v>
      </c>
      <c r="CH203" s="47">
        <v>430</v>
      </c>
      <c r="CI203" s="47">
        <v>51</v>
      </c>
      <c r="CJ203" s="47">
        <v>475</v>
      </c>
      <c r="CK203" s="47">
        <v>16</v>
      </c>
      <c r="CL203" s="47">
        <v>115</v>
      </c>
      <c r="CM203" s="47">
        <v>59</v>
      </c>
      <c r="CN203" s="47">
        <v>11</v>
      </c>
      <c r="CO203" s="47">
        <v>0</v>
      </c>
      <c r="CP203" s="135"/>
      <c r="CQ203" s="138" t="s">
        <v>14</v>
      </c>
      <c r="CR203" s="138" t="s">
        <v>4348</v>
      </c>
      <c r="CS203" s="139">
        <v>1760</v>
      </c>
      <c r="CT203" s="141">
        <v>10092</v>
      </c>
    </row>
    <row r="204" spans="1:98" ht="13.15" customHeight="1">
      <c r="A204" s="201"/>
      <c r="B204" s="34" t="s">
        <v>102</v>
      </c>
      <c r="C204" s="35">
        <v>28240</v>
      </c>
      <c r="D204" s="63">
        <v>16061</v>
      </c>
      <c r="E204" s="63">
        <v>17066</v>
      </c>
      <c r="F204" s="63">
        <v>9826</v>
      </c>
      <c r="G204" s="63">
        <v>11847</v>
      </c>
      <c r="H204" s="63">
        <v>6913</v>
      </c>
      <c r="I204" s="63">
        <v>6962</v>
      </c>
      <c r="J204" s="63">
        <v>4023</v>
      </c>
      <c r="K204" s="63">
        <v>3365</v>
      </c>
      <c r="L204" s="63">
        <v>1926</v>
      </c>
      <c r="M204" s="63">
        <v>67480</v>
      </c>
      <c r="N204" s="63">
        <v>38749</v>
      </c>
      <c r="O204" s="201"/>
      <c r="P204" s="64" t="s">
        <v>102</v>
      </c>
      <c r="Q204" s="63">
        <v>2998</v>
      </c>
      <c r="R204" s="63">
        <v>1678</v>
      </c>
      <c r="S204" s="63">
        <v>1808</v>
      </c>
      <c r="T204" s="63">
        <v>1040</v>
      </c>
      <c r="U204" s="63">
        <v>1064</v>
      </c>
      <c r="V204" s="63">
        <v>629</v>
      </c>
      <c r="W204" s="63">
        <v>594</v>
      </c>
      <c r="X204" s="63">
        <v>333</v>
      </c>
      <c r="Y204" s="63">
        <v>194</v>
      </c>
      <c r="Z204" s="63">
        <v>92</v>
      </c>
      <c r="AA204" s="63">
        <v>6658</v>
      </c>
      <c r="AB204" s="63">
        <v>3772</v>
      </c>
      <c r="AC204" s="201"/>
      <c r="AD204" s="64" t="s">
        <v>102</v>
      </c>
      <c r="AE204" s="63">
        <v>523</v>
      </c>
      <c r="AF204" s="63">
        <v>464</v>
      </c>
      <c r="AG204" s="63">
        <v>404</v>
      </c>
      <c r="AH204" s="63">
        <v>289</v>
      </c>
      <c r="AI204" s="63">
        <v>185</v>
      </c>
      <c r="AJ204" s="63">
        <v>1865</v>
      </c>
      <c r="AK204" s="63">
        <v>887</v>
      </c>
      <c r="AL204" s="63">
        <v>448</v>
      </c>
      <c r="AM204" s="63">
        <v>0</v>
      </c>
      <c r="AN204" s="63">
        <v>31</v>
      </c>
      <c r="AO204" s="63">
        <v>444</v>
      </c>
      <c r="AP204" s="201"/>
      <c r="AQ204" s="64" t="s">
        <v>102</v>
      </c>
      <c r="AR204" s="63">
        <v>1</v>
      </c>
      <c r="AS204" s="63">
        <v>5821</v>
      </c>
      <c r="AT204" s="63">
        <v>421</v>
      </c>
      <c r="AU204" s="63">
        <v>56</v>
      </c>
      <c r="AV204" s="63">
        <v>7</v>
      </c>
      <c r="AW204" s="63">
        <v>198</v>
      </c>
      <c r="AX204" s="63">
        <v>1076</v>
      </c>
      <c r="AY204" s="63">
        <v>630</v>
      </c>
      <c r="AZ204" s="63">
        <v>565</v>
      </c>
      <c r="BA204" s="201"/>
      <c r="BB204" s="51" t="s">
        <v>102</v>
      </c>
      <c r="BC204" s="63">
        <v>2224</v>
      </c>
      <c r="BD204" s="63">
        <v>1284</v>
      </c>
      <c r="BE204" s="63">
        <v>2034</v>
      </c>
      <c r="BF204" s="63">
        <v>1157</v>
      </c>
      <c r="BG204" s="63">
        <v>1799</v>
      </c>
      <c r="BH204" s="63">
        <v>1040</v>
      </c>
      <c r="BI204" s="63">
        <v>2270</v>
      </c>
      <c r="BJ204" s="63">
        <v>1308</v>
      </c>
      <c r="BK204" s="63">
        <v>2080</v>
      </c>
      <c r="BL204" s="63">
        <v>1181</v>
      </c>
      <c r="BM204" s="63">
        <v>1765</v>
      </c>
      <c r="BN204" s="63">
        <v>1020</v>
      </c>
      <c r="BO204" s="201"/>
      <c r="BP204" s="64" t="s">
        <v>102</v>
      </c>
      <c r="BQ204" s="63">
        <v>40</v>
      </c>
      <c r="BR204" s="63">
        <v>267</v>
      </c>
      <c r="BS204" s="63">
        <v>716</v>
      </c>
      <c r="BT204" s="63">
        <v>298</v>
      </c>
      <c r="BU204" s="63">
        <v>0</v>
      </c>
      <c r="BV204" s="63">
        <v>1321</v>
      </c>
      <c r="BW204" s="63">
        <v>586</v>
      </c>
      <c r="BX204" s="63">
        <v>36</v>
      </c>
      <c r="BY204" s="63">
        <v>47</v>
      </c>
      <c r="BZ204" s="63">
        <v>25</v>
      </c>
      <c r="CA204" s="201"/>
      <c r="CB204" s="64" t="s">
        <v>102</v>
      </c>
      <c r="CC204" s="63">
        <v>23091</v>
      </c>
      <c r="CD204" s="63">
        <v>23583</v>
      </c>
      <c r="CE204" s="63">
        <v>12080</v>
      </c>
      <c r="CF204" s="63">
        <v>4205</v>
      </c>
      <c r="CG204" s="63">
        <v>9832</v>
      </c>
      <c r="CH204" s="63">
        <v>1961</v>
      </c>
      <c r="CI204" s="63">
        <v>362</v>
      </c>
      <c r="CJ204" s="63">
        <v>1848</v>
      </c>
      <c r="CK204" s="63">
        <v>314</v>
      </c>
      <c r="CL204" s="63">
        <v>1489</v>
      </c>
      <c r="CM204" s="63">
        <v>383</v>
      </c>
      <c r="CN204" s="63">
        <v>60</v>
      </c>
      <c r="CO204" s="63">
        <v>35</v>
      </c>
      <c r="CP204" s="135"/>
      <c r="CQ204" s="138" t="s">
        <v>14</v>
      </c>
      <c r="CR204" s="138" t="s">
        <v>4349</v>
      </c>
      <c r="CS204" s="139">
        <v>13165</v>
      </c>
      <c r="CT204" s="141">
        <v>77276</v>
      </c>
    </row>
    <row r="205" spans="1:98" ht="13.15" customHeight="1">
      <c r="A205" s="201" t="s">
        <v>15</v>
      </c>
      <c r="B205" s="46" t="s">
        <v>119</v>
      </c>
      <c r="C205" s="47">
        <v>10580</v>
      </c>
      <c r="D205" s="47">
        <v>5796</v>
      </c>
      <c r="E205" s="47">
        <v>6023</v>
      </c>
      <c r="F205" s="47">
        <v>3532</v>
      </c>
      <c r="G205" s="47">
        <v>3646</v>
      </c>
      <c r="H205" s="47">
        <v>2157</v>
      </c>
      <c r="I205" s="47">
        <v>2231</v>
      </c>
      <c r="J205" s="47">
        <v>1263</v>
      </c>
      <c r="K205" s="47">
        <v>1073</v>
      </c>
      <c r="L205" s="47">
        <v>618</v>
      </c>
      <c r="M205" s="48">
        <v>23553</v>
      </c>
      <c r="N205" s="48">
        <v>13366</v>
      </c>
      <c r="O205" s="201" t="s">
        <v>15</v>
      </c>
      <c r="P205" s="46" t="s">
        <v>119</v>
      </c>
      <c r="Q205" s="47">
        <v>1403</v>
      </c>
      <c r="R205" s="47">
        <v>847</v>
      </c>
      <c r="S205" s="47">
        <v>780</v>
      </c>
      <c r="T205" s="47">
        <v>449</v>
      </c>
      <c r="U205" s="47">
        <v>456</v>
      </c>
      <c r="V205" s="47">
        <v>273</v>
      </c>
      <c r="W205" s="47">
        <v>247</v>
      </c>
      <c r="X205" s="47">
        <v>135</v>
      </c>
      <c r="Y205" s="47">
        <v>162</v>
      </c>
      <c r="Z205" s="47">
        <v>93</v>
      </c>
      <c r="AA205" s="48">
        <v>3048</v>
      </c>
      <c r="AB205" s="48">
        <v>1797</v>
      </c>
      <c r="AC205" s="201" t="s">
        <v>15</v>
      </c>
      <c r="AD205" s="46" t="s">
        <v>119</v>
      </c>
      <c r="AE205" s="47">
        <v>182</v>
      </c>
      <c r="AF205" s="47">
        <v>164</v>
      </c>
      <c r="AG205" s="47">
        <v>134</v>
      </c>
      <c r="AH205" s="47">
        <v>102</v>
      </c>
      <c r="AI205" s="47">
        <v>59</v>
      </c>
      <c r="AJ205" s="48">
        <v>641</v>
      </c>
      <c r="AK205" s="47">
        <v>216</v>
      </c>
      <c r="AL205" s="47">
        <v>97</v>
      </c>
      <c r="AM205" s="47">
        <v>4</v>
      </c>
      <c r="AN205" s="47">
        <v>46</v>
      </c>
      <c r="AO205" s="47">
        <v>154</v>
      </c>
      <c r="AP205" s="201" t="s">
        <v>15</v>
      </c>
      <c r="AQ205" s="46" t="s">
        <v>119</v>
      </c>
      <c r="AR205" s="47">
        <v>8</v>
      </c>
      <c r="AS205" s="47">
        <v>1276</v>
      </c>
      <c r="AT205" s="47">
        <v>206</v>
      </c>
      <c r="AU205" s="47">
        <v>29</v>
      </c>
      <c r="AV205" s="47">
        <v>9</v>
      </c>
      <c r="AW205" s="47">
        <v>51</v>
      </c>
      <c r="AX205" s="47">
        <v>277</v>
      </c>
      <c r="AY205" s="47">
        <v>242</v>
      </c>
      <c r="AZ205" s="47">
        <v>210</v>
      </c>
      <c r="BA205" s="201" t="s">
        <v>15</v>
      </c>
      <c r="BB205" s="46" t="s">
        <v>119</v>
      </c>
      <c r="BC205" s="47">
        <v>949</v>
      </c>
      <c r="BD205" s="47">
        <v>538</v>
      </c>
      <c r="BE205" s="47">
        <v>853</v>
      </c>
      <c r="BF205" s="47">
        <v>483</v>
      </c>
      <c r="BG205" s="47">
        <v>667</v>
      </c>
      <c r="BH205" s="47">
        <v>375</v>
      </c>
      <c r="BI205" s="47">
        <v>963</v>
      </c>
      <c r="BJ205" s="47">
        <v>538</v>
      </c>
      <c r="BK205" s="47">
        <v>857</v>
      </c>
      <c r="BL205" s="47">
        <v>483</v>
      </c>
      <c r="BM205" s="47">
        <v>616</v>
      </c>
      <c r="BN205" s="47">
        <v>347</v>
      </c>
      <c r="BO205" s="201" t="s">
        <v>15</v>
      </c>
      <c r="BP205" s="46" t="s">
        <v>119</v>
      </c>
      <c r="BQ205" s="49">
        <v>16</v>
      </c>
      <c r="BR205" s="49">
        <v>192</v>
      </c>
      <c r="BS205" s="49">
        <v>64</v>
      </c>
      <c r="BT205" s="49">
        <v>41</v>
      </c>
      <c r="BU205" s="49">
        <v>0</v>
      </c>
      <c r="BV205" s="50">
        <v>313</v>
      </c>
      <c r="BW205" s="49">
        <v>143</v>
      </c>
      <c r="BX205" s="49">
        <v>23</v>
      </c>
      <c r="BY205" s="50">
        <v>19</v>
      </c>
      <c r="BZ205" s="49">
        <v>12</v>
      </c>
      <c r="CA205" s="201" t="s">
        <v>15</v>
      </c>
      <c r="CB205" s="46" t="s">
        <v>119</v>
      </c>
      <c r="CC205" s="47">
        <v>3607</v>
      </c>
      <c r="CD205" s="47">
        <v>3669</v>
      </c>
      <c r="CE205" s="47">
        <v>2353</v>
      </c>
      <c r="CF205" s="47">
        <v>939</v>
      </c>
      <c r="CG205" s="47">
        <v>1285</v>
      </c>
      <c r="CH205" s="47">
        <v>638</v>
      </c>
      <c r="CI205" s="47">
        <v>43</v>
      </c>
      <c r="CJ205" s="47">
        <v>576</v>
      </c>
      <c r="CK205" s="47">
        <v>49</v>
      </c>
      <c r="CL205" s="47">
        <v>314</v>
      </c>
      <c r="CM205" s="47">
        <v>98</v>
      </c>
      <c r="CN205" s="47">
        <v>53</v>
      </c>
      <c r="CO205" s="47">
        <v>621</v>
      </c>
      <c r="CP205" s="135"/>
      <c r="CQ205" s="138" t="s">
        <v>15</v>
      </c>
      <c r="CR205" s="138" t="s">
        <v>4350</v>
      </c>
      <c r="CS205" s="139">
        <v>3339</v>
      </c>
      <c r="CT205" s="141">
        <v>13159</v>
      </c>
    </row>
    <row r="206" spans="1:98" ht="13.15" customHeight="1">
      <c r="A206" s="201"/>
      <c r="B206" s="46" t="s">
        <v>120</v>
      </c>
      <c r="C206" s="47">
        <v>1178</v>
      </c>
      <c r="D206" s="47">
        <v>619</v>
      </c>
      <c r="E206" s="47">
        <v>874</v>
      </c>
      <c r="F206" s="47">
        <v>475</v>
      </c>
      <c r="G206" s="47">
        <v>569</v>
      </c>
      <c r="H206" s="47">
        <v>324</v>
      </c>
      <c r="I206" s="47">
        <v>330</v>
      </c>
      <c r="J206" s="47">
        <v>190</v>
      </c>
      <c r="K206" s="47">
        <v>405</v>
      </c>
      <c r="L206" s="47">
        <v>232</v>
      </c>
      <c r="M206" s="48">
        <v>3356</v>
      </c>
      <c r="N206" s="48">
        <v>1840</v>
      </c>
      <c r="O206" s="201"/>
      <c r="P206" s="46" t="s">
        <v>120</v>
      </c>
      <c r="Q206" s="47">
        <v>125</v>
      </c>
      <c r="R206" s="47">
        <v>51</v>
      </c>
      <c r="S206" s="47">
        <v>92</v>
      </c>
      <c r="T206" s="47">
        <v>30</v>
      </c>
      <c r="U206" s="47">
        <v>61</v>
      </c>
      <c r="V206" s="47">
        <v>36</v>
      </c>
      <c r="W206" s="47">
        <v>50</v>
      </c>
      <c r="X206" s="47">
        <v>26</v>
      </c>
      <c r="Y206" s="47">
        <v>156</v>
      </c>
      <c r="Z206" s="47">
        <v>103</v>
      </c>
      <c r="AA206" s="48">
        <v>484</v>
      </c>
      <c r="AB206" s="48">
        <v>246</v>
      </c>
      <c r="AC206" s="201"/>
      <c r="AD206" s="46" t="s">
        <v>120</v>
      </c>
      <c r="AE206" s="47">
        <v>23</v>
      </c>
      <c r="AF206" s="47">
        <v>22</v>
      </c>
      <c r="AG206" s="47">
        <v>18</v>
      </c>
      <c r="AH206" s="47">
        <v>15</v>
      </c>
      <c r="AI206" s="47">
        <v>13</v>
      </c>
      <c r="AJ206" s="48">
        <v>91</v>
      </c>
      <c r="AK206" s="47">
        <v>35</v>
      </c>
      <c r="AL206" s="47">
        <v>21</v>
      </c>
      <c r="AM206" s="47">
        <v>4</v>
      </c>
      <c r="AN206" s="47">
        <v>5</v>
      </c>
      <c r="AO206" s="47">
        <v>16</v>
      </c>
      <c r="AP206" s="201"/>
      <c r="AQ206" s="46" t="s">
        <v>120</v>
      </c>
      <c r="AR206" s="47">
        <v>0</v>
      </c>
      <c r="AS206" s="47">
        <v>361</v>
      </c>
      <c r="AT206" s="47">
        <v>13</v>
      </c>
      <c r="AU206" s="47">
        <v>0</v>
      </c>
      <c r="AV206" s="47">
        <v>0</v>
      </c>
      <c r="AW206" s="47">
        <v>9</v>
      </c>
      <c r="AX206" s="47">
        <v>59</v>
      </c>
      <c r="AY206" s="47">
        <v>42</v>
      </c>
      <c r="AZ206" s="47">
        <v>38</v>
      </c>
      <c r="BA206" s="201"/>
      <c r="BB206" s="46" t="s">
        <v>120</v>
      </c>
      <c r="BC206" s="47">
        <v>320</v>
      </c>
      <c r="BD206" s="47">
        <v>182</v>
      </c>
      <c r="BE206" s="47">
        <v>295</v>
      </c>
      <c r="BF206" s="47">
        <v>173</v>
      </c>
      <c r="BG206" s="47">
        <v>93</v>
      </c>
      <c r="BH206" s="47">
        <v>61</v>
      </c>
      <c r="BI206" s="47">
        <v>320</v>
      </c>
      <c r="BJ206" s="47">
        <v>182</v>
      </c>
      <c r="BK206" s="47">
        <v>295</v>
      </c>
      <c r="BL206" s="47">
        <v>173</v>
      </c>
      <c r="BM206" s="47">
        <v>93</v>
      </c>
      <c r="BN206" s="47">
        <v>61</v>
      </c>
      <c r="BO206" s="201"/>
      <c r="BP206" s="46" t="s">
        <v>120</v>
      </c>
      <c r="BQ206" s="49">
        <v>1</v>
      </c>
      <c r="BR206" s="49">
        <v>44</v>
      </c>
      <c r="BS206" s="49">
        <v>11</v>
      </c>
      <c r="BT206" s="49">
        <v>10</v>
      </c>
      <c r="BU206" s="49">
        <v>0</v>
      </c>
      <c r="BV206" s="50">
        <v>66</v>
      </c>
      <c r="BW206" s="49">
        <v>44</v>
      </c>
      <c r="BX206" s="49">
        <v>6</v>
      </c>
      <c r="BY206" s="50">
        <v>11</v>
      </c>
      <c r="BZ206" s="49">
        <v>7</v>
      </c>
      <c r="CA206" s="201"/>
      <c r="CB206" s="46" t="s">
        <v>120</v>
      </c>
      <c r="CC206" s="47">
        <v>994</v>
      </c>
      <c r="CD206" s="47">
        <v>685</v>
      </c>
      <c r="CE206" s="47">
        <v>552</v>
      </c>
      <c r="CF206" s="47">
        <v>607</v>
      </c>
      <c r="CG206" s="47">
        <v>732</v>
      </c>
      <c r="CH206" s="47">
        <v>262</v>
      </c>
      <c r="CI206" s="47">
        <v>16</v>
      </c>
      <c r="CJ206" s="47">
        <v>245</v>
      </c>
      <c r="CK206" s="47">
        <v>27</v>
      </c>
      <c r="CL206" s="47">
        <v>46</v>
      </c>
      <c r="CM206" s="47">
        <v>14</v>
      </c>
      <c r="CN206" s="47">
        <v>5</v>
      </c>
      <c r="CO206" s="47">
        <v>0</v>
      </c>
      <c r="CP206" s="135"/>
      <c r="CQ206" s="138" t="s">
        <v>15</v>
      </c>
      <c r="CR206" s="138" t="s">
        <v>4351</v>
      </c>
      <c r="CS206" s="139">
        <v>761</v>
      </c>
      <c r="CT206" s="141">
        <v>4120</v>
      </c>
    </row>
    <row r="207" spans="1:98" ht="13.15" customHeight="1">
      <c r="A207" s="201"/>
      <c r="B207" s="34" t="s">
        <v>102</v>
      </c>
      <c r="C207" s="35">
        <v>11758</v>
      </c>
      <c r="D207" s="63">
        <v>6415</v>
      </c>
      <c r="E207" s="63">
        <v>6897</v>
      </c>
      <c r="F207" s="63">
        <v>4007</v>
      </c>
      <c r="G207" s="63">
        <v>4215</v>
      </c>
      <c r="H207" s="63">
        <v>2481</v>
      </c>
      <c r="I207" s="63">
        <v>2561</v>
      </c>
      <c r="J207" s="63">
        <v>1453</v>
      </c>
      <c r="K207" s="63">
        <v>1478</v>
      </c>
      <c r="L207" s="63">
        <v>850</v>
      </c>
      <c r="M207" s="63">
        <v>26909</v>
      </c>
      <c r="N207" s="63">
        <v>15206</v>
      </c>
      <c r="O207" s="201"/>
      <c r="P207" s="64" t="s">
        <v>102</v>
      </c>
      <c r="Q207" s="63">
        <v>1528</v>
      </c>
      <c r="R207" s="63">
        <v>898</v>
      </c>
      <c r="S207" s="63">
        <v>872</v>
      </c>
      <c r="T207" s="63">
        <v>479</v>
      </c>
      <c r="U207" s="63">
        <v>517</v>
      </c>
      <c r="V207" s="63">
        <v>309</v>
      </c>
      <c r="W207" s="63">
        <v>297</v>
      </c>
      <c r="X207" s="63">
        <v>161</v>
      </c>
      <c r="Y207" s="63">
        <v>318</v>
      </c>
      <c r="Z207" s="63">
        <v>196</v>
      </c>
      <c r="AA207" s="63">
        <v>3532</v>
      </c>
      <c r="AB207" s="63">
        <v>2043</v>
      </c>
      <c r="AC207" s="201"/>
      <c r="AD207" s="64" t="s">
        <v>102</v>
      </c>
      <c r="AE207" s="63">
        <v>205</v>
      </c>
      <c r="AF207" s="63">
        <v>186</v>
      </c>
      <c r="AG207" s="63">
        <v>152</v>
      </c>
      <c r="AH207" s="63">
        <v>117</v>
      </c>
      <c r="AI207" s="63">
        <v>72</v>
      </c>
      <c r="AJ207" s="63">
        <v>732</v>
      </c>
      <c r="AK207" s="63">
        <v>251</v>
      </c>
      <c r="AL207" s="63">
        <v>118</v>
      </c>
      <c r="AM207" s="63">
        <v>8</v>
      </c>
      <c r="AN207" s="63">
        <v>51</v>
      </c>
      <c r="AO207" s="63">
        <v>170</v>
      </c>
      <c r="AP207" s="201"/>
      <c r="AQ207" s="64" t="s">
        <v>102</v>
      </c>
      <c r="AR207" s="63">
        <v>8</v>
      </c>
      <c r="AS207" s="63">
        <v>1637</v>
      </c>
      <c r="AT207" s="63">
        <v>219</v>
      </c>
      <c r="AU207" s="63">
        <v>29</v>
      </c>
      <c r="AV207" s="63">
        <v>9</v>
      </c>
      <c r="AW207" s="63">
        <v>60</v>
      </c>
      <c r="AX207" s="63">
        <v>336</v>
      </c>
      <c r="AY207" s="63">
        <v>284</v>
      </c>
      <c r="AZ207" s="63">
        <v>248</v>
      </c>
      <c r="BA207" s="201"/>
      <c r="BB207" s="51" t="s">
        <v>102</v>
      </c>
      <c r="BC207" s="63">
        <v>1269</v>
      </c>
      <c r="BD207" s="63">
        <v>720</v>
      </c>
      <c r="BE207" s="63">
        <v>1148</v>
      </c>
      <c r="BF207" s="63">
        <v>656</v>
      </c>
      <c r="BG207" s="63">
        <v>760</v>
      </c>
      <c r="BH207" s="63">
        <v>436</v>
      </c>
      <c r="BI207" s="63">
        <v>1283</v>
      </c>
      <c r="BJ207" s="63">
        <v>720</v>
      </c>
      <c r="BK207" s="63">
        <v>1152</v>
      </c>
      <c r="BL207" s="63">
        <v>656</v>
      </c>
      <c r="BM207" s="63">
        <v>709</v>
      </c>
      <c r="BN207" s="63">
        <v>408</v>
      </c>
      <c r="BO207" s="201"/>
      <c r="BP207" s="64" t="s">
        <v>102</v>
      </c>
      <c r="BQ207" s="63">
        <v>17</v>
      </c>
      <c r="BR207" s="63">
        <v>236</v>
      </c>
      <c r="BS207" s="63">
        <v>75</v>
      </c>
      <c r="BT207" s="63">
        <v>51</v>
      </c>
      <c r="BU207" s="63">
        <v>0</v>
      </c>
      <c r="BV207" s="63">
        <v>379</v>
      </c>
      <c r="BW207" s="63">
        <v>187</v>
      </c>
      <c r="BX207" s="63">
        <v>29</v>
      </c>
      <c r="BY207" s="63">
        <v>30</v>
      </c>
      <c r="BZ207" s="63">
        <v>19</v>
      </c>
      <c r="CA207" s="201"/>
      <c r="CB207" s="64" t="s">
        <v>102</v>
      </c>
      <c r="CC207" s="63">
        <v>4601</v>
      </c>
      <c r="CD207" s="63">
        <v>4354</v>
      </c>
      <c r="CE207" s="63">
        <v>2905</v>
      </c>
      <c r="CF207" s="63">
        <v>1546</v>
      </c>
      <c r="CG207" s="63">
        <v>2017</v>
      </c>
      <c r="CH207" s="63">
        <v>900</v>
      </c>
      <c r="CI207" s="63">
        <v>59</v>
      </c>
      <c r="CJ207" s="63">
        <v>821</v>
      </c>
      <c r="CK207" s="63">
        <v>76</v>
      </c>
      <c r="CL207" s="63">
        <v>360</v>
      </c>
      <c r="CM207" s="63">
        <v>112</v>
      </c>
      <c r="CN207" s="63">
        <v>58</v>
      </c>
      <c r="CO207" s="63">
        <v>621</v>
      </c>
      <c r="CP207" s="135"/>
      <c r="CQ207" s="138" t="s">
        <v>15</v>
      </c>
      <c r="CR207" s="138" t="s">
        <v>4352</v>
      </c>
      <c r="CS207" s="139">
        <v>4100</v>
      </c>
      <c r="CT207" s="141">
        <v>17279</v>
      </c>
    </row>
    <row r="208" spans="1:98" ht="13.15" customHeight="1">
      <c r="A208" s="201" t="s">
        <v>16</v>
      </c>
      <c r="B208" s="46" t="s">
        <v>119</v>
      </c>
      <c r="C208" s="47">
        <v>10527</v>
      </c>
      <c r="D208" s="47">
        <v>5710</v>
      </c>
      <c r="E208" s="47">
        <v>5670</v>
      </c>
      <c r="F208" s="47">
        <v>3005</v>
      </c>
      <c r="G208" s="47">
        <v>3403</v>
      </c>
      <c r="H208" s="47">
        <v>1818</v>
      </c>
      <c r="I208" s="47">
        <v>1611</v>
      </c>
      <c r="J208" s="47">
        <v>877</v>
      </c>
      <c r="K208" s="47">
        <v>1009</v>
      </c>
      <c r="L208" s="47">
        <v>571</v>
      </c>
      <c r="M208" s="48">
        <v>22220</v>
      </c>
      <c r="N208" s="48">
        <v>11981</v>
      </c>
      <c r="O208" s="201" t="s">
        <v>16</v>
      </c>
      <c r="P208" s="46" t="s">
        <v>119</v>
      </c>
      <c r="Q208" s="47">
        <v>843</v>
      </c>
      <c r="R208" s="47">
        <v>439</v>
      </c>
      <c r="S208" s="47">
        <v>480</v>
      </c>
      <c r="T208" s="47">
        <v>267</v>
      </c>
      <c r="U208" s="47">
        <v>318</v>
      </c>
      <c r="V208" s="47">
        <v>153</v>
      </c>
      <c r="W208" s="47">
        <v>115</v>
      </c>
      <c r="X208" s="47">
        <v>56</v>
      </c>
      <c r="Y208" s="47">
        <v>72</v>
      </c>
      <c r="Z208" s="47">
        <v>32</v>
      </c>
      <c r="AA208" s="48">
        <v>1828</v>
      </c>
      <c r="AB208" s="48">
        <v>947</v>
      </c>
      <c r="AC208" s="201" t="s">
        <v>16</v>
      </c>
      <c r="AD208" s="46" t="s">
        <v>119</v>
      </c>
      <c r="AE208" s="47">
        <v>219</v>
      </c>
      <c r="AF208" s="47">
        <v>178</v>
      </c>
      <c r="AG208" s="47">
        <v>145</v>
      </c>
      <c r="AH208" s="47">
        <v>91</v>
      </c>
      <c r="AI208" s="47">
        <v>58</v>
      </c>
      <c r="AJ208" s="48">
        <v>691</v>
      </c>
      <c r="AK208" s="47">
        <v>256</v>
      </c>
      <c r="AL208" s="47">
        <v>137</v>
      </c>
      <c r="AM208" s="47">
        <v>16</v>
      </c>
      <c r="AN208" s="47">
        <v>64</v>
      </c>
      <c r="AO208" s="47">
        <v>158</v>
      </c>
      <c r="AP208" s="201" t="s">
        <v>16</v>
      </c>
      <c r="AQ208" s="46" t="s">
        <v>119</v>
      </c>
      <c r="AR208" s="47">
        <v>0</v>
      </c>
      <c r="AS208" s="47">
        <v>2091</v>
      </c>
      <c r="AT208" s="47">
        <v>145</v>
      </c>
      <c r="AU208" s="47">
        <v>27</v>
      </c>
      <c r="AV208" s="47">
        <v>0</v>
      </c>
      <c r="AW208" s="47">
        <v>97</v>
      </c>
      <c r="AX208" s="47">
        <v>358</v>
      </c>
      <c r="AY208" s="47">
        <v>214</v>
      </c>
      <c r="AZ208" s="47">
        <v>189</v>
      </c>
      <c r="BA208" s="201" t="s">
        <v>16</v>
      </c>
      <c r="BB208" s="46" t="s">
        <v>119</v>
      </c>
      <c r="BC208" s="47">
        <v>598</v>
      </c>
      <c r="BD208" s="47">
        <v>326</v>
      </c>
      <c r="BE208" s="47">
        <v>532</v>
      </c>
      <c r="BF208" s="47">
        <v>291</v>
      </c>
      <c r="BG208" s="47">
        <v>400</v>
      </c>
      <c r="BH208" s="47">
        <v>219</v>
      </c>
      <c r="BI208" s="47">
        <v>688</v>
      </c>
      <c r="BJ208" s="47">
        <v>363</v>
      </c>
      <c r="BK208" s="47">
        <v>619</v>
      </c>
      <c r="BL208" s="47">
        <v>325</v>
      </c>
      <c r="BM208" s="47">
        <v>473</v>
      </c>
      <c r="BN208" s="47">
        <v>249</v>
      </c>
      <c r="BO208" s="201" t="s">
        <v>16</v>
      </c>
      <c r="BP208" s="46" t="s">
        <v>119</v>
      </c>
      <c r="BQ208" s="49">
        <v>26</v>
      </c>
      <c r="BR208" s="49">
        <v>197</v>
      </c>
      <c r="BS208" s="49">
        <v>100</v>
      </c>
      <c r="BT208" s="49">
        <v>297</v>
      </c>
      <c r="BU208" s="49">
        <v>0</v>
      </c>
      <c r="BV208" s="50">
        <v>620</v>
      </c>
      <c r="BW208" s="49">
        <v>319</v>
      </c>
      <c r="BX208" s="49">
        <v>35</v>
      </c>
      <c r="BY208" s="50">
        <v>43</v>
      </c>
      <c r="BZ208" s="49">
        <v>25</v>
      </c>
      <c r="CA208" s="201" t="s">
        <v>16</v>
      </c>
      <c r="CB208" s="46" t="s">
        <v>119</v>
      </c>
      <c r="CC208" s="47">
        <v>9439</v>
      </c>
      <c r="CD208" s="47">
        <v>7067</v>
      </c>
      <c r="CE208" s="47">
        <v>3036</v>
      </c>
      <c r="CF208" s="47">
        <v>2237</v>
      </c>
      <c r="CG208" s="47">
        <v>2175</v>
      </c>
      <c r="CH208" s="47">
        <v>1154</v>
      </c>
      <c r="CI208" s="47">
        <v>230</v>
      </c>
      <c r="CJ208" s="47">
        <v>1095</v>
      </c>
      <c r="CK208" s="47">
        <v>247</v>
      </c>
      <c r="CL208" s="47">
        <v>446</v>
      </c>
      <c r="CM208" s="47">
        <v>153</v>
      </c>
      <c r="CN208" s="47">
        <v>55</v>
      </c>
      <c r="CO208" s="47">
        <v>571</v>
      </c>
      <c r="CP208" s="135"/>
      <c r="CQ208" s="138" t="s">
        <v>16</v>
      </c>
      <c r="CR208" s="138" t="s">
        <v>4353</v>
      </c>
      <c r="CS208" s="139">
        <v>4725</v>
      </c>
      <c r="CT208" s="141">
        <v>26680</v>
      </c>
    </row>
    <row r="209" spans="1:98" ht="13.15" customHeight="1">
      <c r="A209" s="201"/>
      <c r="B209" s="46" t="s">
        <v>120</v>
      </c>
      <c r="C209" s="47">
        <v>0</v>
      </c>
      <c r="D209" s="47">
        <v>0</v>
      </c>
      <c r="E209" s="47">
        <v>0</v>
      </c>
      <c r="F209" s="47">
        <v>0</v>
      </c>
      <c r="G209" s="47">
        <v>0</v>
      </c>
      <c r="H209" s="47">
        <v>0</v>
      </c>
      <c r="I209" s="47">
        <v>0</v>
      </c>
      <c r="J209" s="47">
        <v>0</v>
      </c>
      <c r="K209" s="47">
        <v>0</v>
      </c>
      <c r="L209" s="47">
        <v>0</v>
      </c>
      <c r="M209" s="48">
        <v>0</v>
      </c>
      <c r="N209" s="48">
        <v>0</v>
      </c>
      <c r="O209" s="201"/>
      <c r="P209" s="46" t="s">
        <v>120</v>
      </c>
      <c r="Q209" s="47">
        <v>0</v>
      </c>
      <c r="R209" s="47">
        <v>0</v>
      </c>
      <c r="S209" s="47">
        <v>0</v>
      </c>
      <c r="T209" s="47">
        <v>0</v>
      </c>
      <c r="U209" s="47">
        <v>0</v>
      </c>
      <c r="V209" s="47">
        <v>0</v>
      </c>
      <c r="W209" s="47">
        <v>0</v>
      </c>
      <c r="X209" s="47">
        <v>0</v>
      </c>
      <c r="Y209" s="47">
        <v>0</v>
      </c>
      <c r="Z209" s="47">
        <v>0</v>
      </c>
      <c r="AA209" s="48">
        <v>0</v>
      </c>
      <c r="AB209" s="48">
        <v>0</v>
      </c>
      <c r="AC209" s="201"/>
      <c r="AD209" s="46" t="s">
        <v>120</v>
      </c>
      <c r="AE209" s="47">
        <v>0</v>
      </c>
      <c r="AF209" s="47">
        <v>0</v>
      </c>
      <c r="AG209" s="47">
        <v>0</v>
      </c>
      <c r="AH209" s="47">
        <v>0</v>
      </c>
      <c r="AI209" s="47">
        <v>0</v>
      </c>
      <c r="AJ209" s="48">
        <v>0</v>
      </c>
      <c r="AK209" s="47">
        <v>0</v>
      </c>
      <c r="AL209" s="47">
        <v>0</v>
      </c>
      <c r="AM209" s="47">
        <v>0</v>
      </c>
      <c r="AN209" s="47">
        <v>0</v>
      </c>
      <c r="AO209" s="47">
        <v>0</v>
      </c>
      <c r="AP209" s="201"/>
      <c r="AQ209" s="46" t="s">
        <v>120</v>
      </c>
      <c r="AR209" s="47">
        <v>0</v>
      </c>
      <c r="AS209" s="47">
        <v>0</v>
      </c>
      <c r="AT209" s="47">
        <v>0</v>
      </c>
      <c r="AU209" s="47">
        <v>0</v>
      </c>
      <c r="AV209" s="47">
        <v>0</v>
      </c>
      <c r="AW209" s="47">
        <v>0</v>
      </c>
      <c r="AX209" s="47">
        <v>0</v>
      </c>
      <c r="AY209" s="47">
        <v>0</v>
      </c>
      <c r="AZ209" s="47">
        <v>0</v>
      </c>
      <c r="BA209" s="201"/>
      <c r="BB209" s="46" t="s">
        <v>120</v>
      </c>
      <c r="BC209" s="47">
        <v>0</v>
      </c>
      <c r="BD209" s="47">
        <v>0</v>
      </c>
      <c r="BE209" s="47">
        <v>0</v>
      </c>
      <c r="BF209" s="47">
        <v>0</v>
      </c>
      <c r="BG209" s="47">
        <v>0</v>
      </c>
      <c r="BH209" s="47">
        <v>0</v>
      </c>
      <c r="BI209" s="47">
        <v>0</v>
      </c>
      <c r="BJ209" s="47">
        <v>0</v>
      </c>
      <c r="BK209" s="47">
        <v>0</v>
      </c>
      <c r="BL209" s="47">
        <v>0</v>
      </c>
      <c r="BM209" s="47">
        <v>0</v>
      </c>
      <c r="BN209" s="47">
        <v>0</v>
      </c>
      <c r="BO209" s="201"/>
      <c r="BP209" s="46" t="s">
        <v>120</v>
      </c>
      <c r="BQ209" s="49">
        <v>0</v>
      </c>
      <c r="BR209" s="49">
        <v>0</v>
      </c>
      <c r="BS209" s="49">
        <v>0</v>
      </c>
      <c r="BT209" s="49">
        <v>0</v>
      </c>
      <c r="BU209" s="49">
        <v>0</v>
      </c>
      <c r="BV209" s="50">
        <v>0</v>
      </c>
      <c r="BW209" s="49">
        <v>0</v>
      </c>
      <c r="BX209" s="49">
        <v>0</v>
      </c>
      <c r="BY209" s="50">
        <v>0</v>
      </c>
      <c r="BZ209" s="49">
        <v>0</v>
      </c>
      <c r="CA209" s="201"/>
      <c r="CB209" s="46" t="s">
        <v>120</v>
      </c>
      <c r="CC209" s="47">
        <v>0</v>
      </c>
      <c r="CD209" s="47">
        <v>0</v>
      </c>
      <c r="CE209" s="47">
        <v>0</v>
      </c>
      <c r="CF209" s="47">
        <v>0</v>
      </c>
      <c r="CG209" s="47">
        <v>0</v>
      </c>
      <c r="CH209" s="47">
        <v>0</v>
      </c>
      <c r="CI209" s="47">
        <v>0</v>
      </c>
      <c r="CJ209" s="47">
        <v>0</v>
      </c>
      <c r="CK209" s="47">
        <v>0</v>
      </c>
      <c r="CL209" s="47">
        <v>0</v>
      </c>
      <c r="CM209" s="47">
        <v>0</v>
      </c>
      <c r="CN209" s="47">
        <v>0</v>
      </c>
      <c r="CO209" s="47">
        <v>0</v>
      </c>
      <c r="CP209" s="135"/>
      <c r="CQ209" s="138" t="s">
        <v>16</v>
      </c>
      <c r="CR209" s="138" t="s">
        <v>4354</v>
      </c>
      <c r="CS209" s="139">
        <v>0</v>
      </c>
      <c r="CT209" s="141">
        <v>0</v>
      </c>
    </row>
    <row r="210" spans="1:98" ht="13.15" customHeight="1">
      <c r="A210" s="201"/>
      <c r="B210" s="34" t="s">
        <v>102</v>
      </c>
      <c r="C210" s="35">
        <v>10527</v>
      </c>
      <c r="D210" s="63">
        <v>5710</v>
      </c>
      <c r="E210" s="63">
        <v>5670</v>
      </c>
      <c r="F210" s="63">
        <v>3005</v>
      </c>
      <c r="G210" s="63">
        <v>3403</v>
      </c>
      <c r="H210" s="63">
        <v>1818</v>
      </c>
      <c r="I210" s="63">
        <v>1611</v>
      </c>
      <c r="J210" s="63">
        <v>877</v>
      </c>
      <c r="K210" s="63">
        <v>1009</v>
      </c>
      <c r="L210" s="63">
        <v>571</v>
      </c>
      <c r="M210" s="63">
        <v>22220</v>
      </c>
      <c r="N210" s="63">
        <v>11981</v>
      </c>
      <c r="O210" s="201"/>
      <c r="P210" s="64" t="s">
        <v>102</v>
      </c>
      <c r="Q210" s="63">
        <v>843</v>
      </c>
      <c r="R210" s="63">
        <v>439</v>
      </c>
      <c r="S210" s="63">
        <v>480</v>
      </c>
      <c r="T210" s="63">
        <v>267</v>
      </c>
      <c r="U210" s="63">
        <v>318</v>
      </c>
      <c r="V210" s="63">
        <v>153</v>
      </c>
      <c r="W210" s="63">
        <v>115</v>
      </c>
      <c r="X210" s="63">
        <v>56</v>
      </c>
      <c r="Y210" s="63">
        <v>72</v>
      </c>
      <c r="Z210" s="63">
        <v>32</v>
      </c>
      <c r="AA210" s="63">
        <v>1828</v>
      </c>
      <c r="AB210" s="63">
        <v>947</v>
      </c>
      <c r="AC210" s="201"/>
      <c r="AD210" s="64" t="s">
        <v>102</v>
      </c>
      <c r="AE210" s="63">
        <v>219</v>
      </c>
      <c r="AF210" s="63">
        <v>178</v>
      </c>
      <c r="AG210" s="63">
        <v>145</v>
      </c>
      <c r="AH210" s="63">
        <v>91</v>
      </c>
      <c r="AI210" s="63">
        <v>58</v>
      </c>
      <c r="AJ210" s="63">
        <v>691</v>
      </c>
      <c r="AK210" s="63">
        <v>256</v>
      </c>
      <c r="AL210" s="63">
        <v>137</v>
      </c>
      <c r="AM210" s="63">
        <v>16</v>
      </c>
      <c r="AN210" s="63">
        <v>64</v>
      </c>
      <c r="AO210" s="63">
        <v>158</v>
      </c>
      <c r="AP210" s="201"/>
      <c r="AQ210" s="64" t="s">
        <v>102</v>
      </c>
      <c r="AR210" s="63">
        <v>0</v>
      </c>
      <c r="AS210" s="63">
        <v>2091</v>
      </c>
      <c r="AT210" s="63">
        <v>145</v>
      </c>
      <c r="AU210" s="63">
        <v>27</v>
      </c>
      <c r="AV210" s="63">
        <v>0</v>
      </c>
      <c r="AW210" s="63">
        <v>97</v>
      </c>
      <c r="AX210" s="63">
        <v>358</v>
      </c>
      <c r="AY210" s="63">
        <v>214</v>
      </c>
      <c r="AZ210" s="63">
        <v>189</v>
      </c>
      <c r="BA210" s="201"/>
      <c r="BB210" s="51" t="s">
        <v>102</v>
      </c>
      <c r="BC210" s="63">
        <v>598</v>
      </c>
      <c r="BD210" s="63">
        <v>326</v>
      </c>
      <c r="BE210" s="63">
        <v>532</v>
      </c>
      <c r="BF210" s="63">
        <v>291</v>
      </c>
      <c r="BG210" s="63">
        <v>400</v>
      </c>
      <c r="BH210" s="63">
        <v>219</v>
      </c>
      <c r="BI210" s="63">
        <v>688</v>
      </c>
      <c r="BJ210" s="63">
        <v>363</v>
      </c>
      <c r="BK210" s="63">
        <v>619</v>
      </c>
      <c r="BL210" s="63">
        <v>325</v>
      </c>
      <c r="BM210" s="63">
        <v>473</v>
      </c>
      <c r="BN210" s="63">
        <v>249</v>
      </c>
      <c r="BO210" s="201"/>
      <c r="BP210" s="64" t="s">
        <v>102</v>
      </c>
      <c r="BQ210" s="63">
        <v>26</v>
      </c>
      <c r="BR210" s="63">
        <v>197</v>
      </c>
      <c r="BS210" s="63">
        <v>100</v>
      </c>
      <c r="BT210" s="63">
        <v>297</v>
      </c>
      <c r="BU210" s="63">
        <v>0</v>
      </c>
      <c r="BV210" s="63">
        <v>620</v>
      </c>
      <c r="BW210" s="63">
        <v>319</v>
      </c>
      <c r="BX210" s="63">
        <v>35</v>
      </c>
      <c r="BY210" s="63">
        <v>43</v>
      </c>
      <c r="BZ210" s="63">
        <v>25</v>
      </c>
      <c r="CA210" s="201"/>
      <c r="CB210" s="64" t="s">
        <v>102</v>
      </c>
      <c r="CC210" s="63">
        <v>9439</v>
      </c>
      <c r="CD210" s="63">
        <v>7067</v>
      </c>
      <c r="CE210" s="63">
        <v>3036</v>
      </c>
      <c r="CF210" s="63">
        <v>2237</v>
      </c>
      <c r="CG210" s="63">
        <v>2175</v>
      </c>
      <c r="CH210" s="63">
        <v>1154</v>
      </c>
      <c r="CI210" s="63">
        <v>230</v>
      </c>
      <c r="CJ210" s="63">
        <v>1095</v>
      </c>
      <c r="CK210" s="63">
        <v>247</v>
      </c>
      <c r="CL210" s="63">
        <v>446</v>
      </c>
      <c r="CM210" s="63">
        <v>153</v>
      </c>
      <c r="CN210" s="63">
        <v>55</v>
      </c>
      <c r="CO210" s="63">
        <v>571</v>
      </c>
      <c r="CP210" s="135"/>
      <c r="CQ210" s="138" t="s">
        <v>16</v>
      </c>
      <c r="CR210" s="138" t="s">
        <v>4355</v>
      </c>
      <c r="CS210" s="139">
        <v>4725</v>
      </c>
      <c r="CT210" s="141">
        <v>26680</v>
      </c>
    </row>
    <row r="211" spans="1:98" ht="13.15" customHeight="1">
      <c r="A211" s="201" t="s">
        <v>8</v>
      </c>
      <c r="B211" s="46" t="s">
        <v>119</v>
      </c>
      <c r="C211" s="47">
        <v>0</v>
      </c>
      <c r="D211" s="47">
        <v>0</v>
      </c>
      <c r="E211" s="47">
        <v>0</v>
      </c>
      <c r="F211" s="47">
        <v>0</v>
      </c>
      <c r="G211" s="47">
        <v>0</v>
      </c>
      <c r="H211" s="47">
        <v>0</v>
      </c>
      <c r="I211" s="47">
        <v>0</v>
      </c>
      <c r="J211" s="47">
        <v>0</v>
      </c>
      <c r="K211" s="47">
        <v>0</v>
      </c>
      <c r="L211" s="47">
        <v>0</v>
      </c>
      <c r="M211" s="48">
        <v>0</v>
      </c>
      <c r="N211" s="48">
        <v>0</v>
      </c>
      <c r="O211" s="201" t="s">
        <v>8</v>
      </c>
      <c r="P211" s="46" t="s">
        <v>119</v>
      </c>
      <c r="Q211" s="47">
        <v>0</v>
      </c>
      <c r="R211" s="47">
        <v>0</v>
      </c>
      <c r="S211" s="47">
        <v>0</v>
      </c>
      <c r="T211" s="47">
        <v>0</v>
      </c>
      <c r="U211" s="47">
        <v>0</v>
      </c>
      <c r="V211" s="47">
        <v>0</v>
      </c>
      <c r="W211" s="47">
        <v>0</v>
      </c>
      <c r="X211" s="47">
        <v>0</v>
      </c>
      <c r="Y211" s="47">
        <v>0</v>
      </c>
      <c r="Z211" s="47">
        <v>0</v>
      </c>
      <c r="AA211" s="48">
        <v>0</v>
      </c>
      <c r="AB211" s="48">
        <v>0</v>
      </c>
      <c r="AC211" s="201" t="s">
        <v>8</v>
      </c>
      <c r="AD211" s="46" t="s">
        <v>119</v>
      </c>
      <c r="AE211" s="47">
        <v>0</v>
      </c>
      <c r="AF211" s="47">
        <v>0</v>
      </c>
      <c r="AG211" s="47">
        <v>0</v>
      </c>
      <c r="AH211" s="47">
        <v>0</v>
      </c>
      <c r="AI211" s="47">
        <v>0</v>
      </c>
      <c r="AJ211" s="48">
        <v>0</v>
      </c>
      <c r="AK211" s="47">
        <v>0</v>
      </c>
      <c r="AL211" s="47">
        <v>0</v>
      </c>
      <c r="AM211" s="47">
        <v>0</v>
      </c>
      <c r="AN211" s="47">
        <v>0</v>
      </c>
      <c r="AO211" s="47">
        <v>0</v>
      </c>
      <c r="AP211" s="201" t="s">
        <v>8</v>
      </c>
      <c r="AQ211" s="46" t="s">
        <v>119</v>
      </c>
      <c r="AR211" s="47">
        <v>0</v>
      </c>
      <c r="AS211" s="47">
        <v>0</v>
      </c>
      <c r="AT211" s="47">
        <v>0</v>
      </c>
      <c r="AU211" s="47">
        <v>0</v>
      </c>
      <c r="AV211" s="47">
        <v>0</v>
      </c>
      <c r="AW211" s="47">
        <v>0</v>
      </c>
      <c r="AX211" s="47">
        <v>0</v>
      </c>
      <c r="AY211" s="47">
        <v>0</v>
      </c>
      <c r="AZ211" s="47">
        <v>0</v>
      </c>
      <c r="BA211" s="201" t="s">
        <v>8</v>
      </c>
      <c r="BB211" s="46" t="s">
        <v>119</v>
      </c>
      <c r="BC211" s="47">
        <v>0</v>
      </c>
      <c r="BD211" s="47">
        <v>0</v>
      </c>
      <c r="BE211" s="47">
        <v>0</v>
      </c>
      <c r="BF211" s="47">
        <v>0</v>
      </c>
      <c r="BG211" s="47">
        <v>0</v>
      </c>
      <c r="BH211" s="47">
        <v>0</v>
      </c>
      <c r="BI211" s="47">
        <v>0</v>
      </c>
      <c r="BJ211" s="47">
        <v>0</v>
      </c>
      <c r="BK211" s="47">
        <v>0</v>
      </c>
      <c r="BL211" s="47">
        <v>0</v>
      </c>
      <c r="BM211" s="47">
        <v>0</v>
      </c>
      <c r="BN211" s="47">
        <v>0</v>
      </c>
      <c r="BO211" s="201" t="s">
        <v>8</v>
      </c>
      <c r="BP211" s="46" t="s">
        <v>119</v>
      </c>
      <c r="BQ211" s="49">
        <v>0</v>
      </c>
      <c r="BR211" s="49">
        <v>0</v>
      </c>
      <c r="BS211" s="49">
        <v>0</v>
      </c>
      <c r="BT211" s="49">
        <v>0</v>
      </c>
      <c r="BU211" s="49">
        <v>0</v>
      </c>
      <c r="BV211" s="50">
        <v>0</v>
      </c>
      <c r="BW211" s="49">
        <v>0</v>
      </c>
      <c r="BX211" s="49">
        <v>0</v>
      </c>
      <c r="BY211" s="50">
        <v>0</v>
      </c>
      <c r="BZ211" s="49">
        <v>0</v>
      </c>
      <c r="CA211" s="201" t="s">
        <v>8</v>
      </c>
      <c r="CB211" s="46" t="s">
        <v>119</v>
      </c>
      <c r="CC211" s="47">
        <v>0</v>
      </c>
      <c r="CD211" s="47">
        <v>0</v>
      </c>
      <c r="CE211" s="47">
        <v>0</v>
      </c>
      <c r="CF211" s="47">
        <v>0</v>
      </c>
      <c r="CG211" s="47">
        <v>0</v>
      </c>
      <c r="CH211" s="47">
        <v>0</v>
      </c>
      <c r="CI211" s="47">
        <v>0</v>
      </c>
      <c r="CJ211" s="47">
        <v>0</v>
      </c>
      <c r="CK211" s="47">
        <v>0</v>
      </c>
      <c r="CL211" s="47">
        <v>0</v>
      </c>
      <c r="CM211" s="47">
        <v>0</v>
      </c>
      <c r="CN211" s="47">
        <v>0</v>
      </c>
      <c r="CO211" s="47">
        <v>0</v>
      </c>
      <c r="CP211" s="135"/>
      <c r="CQ211" s="138" t="s">
        <v>8</v>
      </c>
      <c r="CR211" s="138" t="s">
        <v>4356</v>
      </c>
      <c r="CS211" s="139">
        <v>0</v>
      </c>
      <c r="CT211" s="141">
        <v>0</v>
      </c>
    </row>
    <row r="212" spans="1:98" ht="13.15" customHeight="1">
      <c r="A212" s="201"/>
      <c r="B212" s="46" t="s">
        <v>120</v>
      </c>
      <c r="C212" s="47">
        <v>4911</v>
      </c>
      <c r="D212" s="47">
        <v>2424</v>
      </c>
      <c r="E212" s="47">
        <v>3997</v>
      </c>
      <c r="F212" s="47">
        <v>2072</v>
      </c>
      <c r="G212" s="47">
        <v>2907</v>
      </c>
      <c r="H212" s="47">
        <v>1500</v>
      </c>
      <c r="I212" s="47">
        <v>2322</v>
      </c>
      <c r="J212" s="47">
        <v>1250</v>
      </c>
      <c r="K212" s="47">
        <v>1811</v>
      </c>
      <c r="L212" s="47">
        <v>977</v>
      </c>
      <c r="M212" s="48">
        <v>15948</v>
      </c>
      <c r="N212" s="48">
        <v>8223</v>
      </c>
      <c r="O212" s="201"/>
      <c r="P212" s="46" t="s">
        <v>120</v>
      </c>
      <c r="Q212" s="47">
        <v>1070</v>
      </c>
      <c r="R212" s="47">
        <v>537</v>
      </c>
      <c r="S212" s="47">
        <v>938</v>
      </c>
      <c r="T212" s="47">
        <v>481</v>
      </c>
      <c r="U212" s="47">
        <v>770</v>
      </c>
      <c r="V212" s="47">
        <v>418</v>
      </c>
      <c r="W212" s="47">
        <v>462</v>
      </c>
      <c r="X212" s="47">
        <v>219</v>
      </c>
      <c r="Y212" s="47">
        <v>269</v>
      </c>
      <c r="Z212" s="47">
        <v>150</v>
      </c>
      <c r="AA212" s="48">
        <v>3509</v>
      </c>
      <c r="AB212" s="48">
        <v>1805</v>
      </c>
      <c r="AC212" s="201"/>
      <c r="AD212" s="46" t="s">
        <v>120</v>
      </c>
      <c r="AE212" s="47">
        <v>78</v>
      </c>
      <c r="AF212" s="47">
        <v>73</v>
      </c>
      <c r="AG212" s="47">
        <v>59</v>
      </c>
      <c r="AH212" s="47">
        <v>45</v>
      </c>
      <c r="AI212" s="47">
        <v>40</v>
      </c>
      <c r="AJ212" s="48">
        <v>295</v>
      </c>
      <c r="AK212" s="47">
        <v>222</v>
      </c>
      <c r="AL212" s="47">
        <v>151</v>
      </c>
      <c r="AM212" s="47">
        <v>41</v>
      </c>
      <c r="AN212" s="47">
        <v>2</v>
      </c>
      <c r="AO212" s="47">
        <v>22</v>
      </c>
      <c r="AP212" s="201"/>
      <c r="AQ212" s="46" t="s">
        <v>120</v>
      </c>
      <c r="AR212" s="47">
        <v>0</v>
      </c>
      <c r="AS212" s="47">
        <v>3410</v>
      </c>
      <c r="AT212" s="47">
        <v>119</v>
      </c>
      <c r="AU212" s="47">
        <v>17</v>
      </c>
      <c r="AV212" s="47">
        <v>0</v>
      </c>
      <c r="AW212" s="47">
        <v>198</v>
      </c>
      <c r="AX212" s="47">
        <v>313</v>
      </c>
      <c r="AY212" s="47">
        <v>224</v>
      </c>
      <c r="AZ212" s="47">
        <v>221</v>
      </c>
      <c r="BA212" s="201"/>
      <c r="BB212" s="46" t="s">
        <v>120</v>
      </c>
      <c r="BC212" s="47">
        <v>1472</v>
      </c>
      <c r="BD212" s="47">
        <v>783</v>
      </c>
      <c r="BE212" s="47">
        <v>1331</v>
      </c>
      <c r="BF212" s="47">
        <v>716</v>
      </c>
      <c r="BG212" s="47">
        <v>728</v>
      </c>
      <c r="BH212" s="47">
        <v>391</v>
      </c>
      <c r="BI212" s="47">
        <v>1455</v>
      </c>
      <c r="BJ212" s="47">
        <v>779</v>
      </c>
      <c r="BK212" s="47">
        <v>1315</v>
      </c>
      <c r="BL212" s="47">
        <v>713</v>
      </c>
      <c r="BM212" s="47">
        <v>636</v>
      </c>
      <c r="BN212" s="47">
        <v>342</v>
      </c>
      <c r="BO212" s="201"/>
      <c r="BP212" s="46" t="s">
        <v>120</v>
      </c>
      <c r="BQ212" s="49">
        <v>82</v>
      </c>
      <c r="BR212" s="49">
        <v>105</v>
      </c>
      <c r="BS212" s="49">
        <v>15</v>
      </c>
      <c r="BT212" s="49">
        <v>56</v>
      </c>
      <c r="BU212" s="49">
        <v>91</v>
      </c>
      <c r="BV212" s="50">
        <v>349</v>
      </c>
      <c r="BW212" s="49">
        <v>261</v>
      </c>
      <c r="BX212" s="49">
        <v>50</v>
      </c>
      <c r="BY212" s="50">
        <v>131</v>
      </c>
      <c r="BZ212" s="49">
        <v>99</v>
      </c>
      <c r="CA212" s="201"/>
      <c r="CB212" s="46" t="s">
        <v>120</v>
      </c>
      <c r="CC212" s="47">
        <v>17362</v>
      </c>
      <c r="CD212" s="47">
        <v>8689</v>
      </c>
      <c r="CE212" s="47">
        <v>4539</v>
      </c>
      <c r="CF212" s="47">
        <v>3838</v>
      </c>
      <c r="CG212" s="47">
        <v>4395</v>
      </c>
      <c r="CH212" s="47">
        <v>2329</v>
      </c>
      <c r="CI212" s="47">
        <v>783</v>
      </c>
      <c r="CJ212" s="47">
        <v>1842</v>
      </c>
      <c r="CK212" s="47">
        <v>479</v>
      </c>
      <c r="CL212" s="47">
        <v>197</v>
      </c>
      <c r="CM212" s="47">
        <v>221</v>
      </c>
      <c r="CN212" s="47">
        <v>93</v>
      </c>
      <c r="CO212" s="47">
        <v>2302</v>
      </c>
      <c r="CP212" s="135"/>
      <c r="CQ212" s="138" t="s">
        <v>8</v>
      </c>
      <c r="CR212" s="138" t="s">
        <v>4357</v>
      </c>
      <c r="CS212" s="139">
        <v>7245</v>
      </c>
      <c r="CT212" s="141">
        <v>44256</v>
      </c>
    </row>
    <row r="213" spans="1:98" ht="13.15" customHeight="1">
      <c r="A213" s="201"/>
      <c r="B213" s="34" t="s">
        <v>102</v>
      </c>
      <c r="C213" s="35">
        <v>4911</v>
      </c>
      <c r="D213" s="63">
        <v>2424</v>
      </c>
      <c r="E213" s="63">
        <v>3997</v>
      </c>
      <c r="F213" s="63">
        <v>2072</v>
      </c>
      <c r="G213" s="63">
        <v>2907</v>
      </c>
      <c r="H213" s="63">
        <v>1500</v>
      </c>
      <c r="I213" s="63">
        <v>2322</v>
      </c>
      <c r="J213" s="63">
        <v>1250</v>
      </c>
      <c r="K213" s="63">
        <v>1811</v>
      </c>
      <c r="L213" s="63">
        <v>977</v>
      </c>
      <c r="M213" s="63">
        <v>15948</v>
      </c>
      <c r="N213" s="63">
        <v>8223</v>
      </c>
      <c r="O213" s="201"/>
      <c r="P213" s="64" t="s">
        <v>102</v>
      </c>
      <c r="Q213" s="63">
        <v>1070</v>
      </c>
      <c r="R213" s="63">
        <v>537</v>
      </c>
      <c r="S213" s="63">
        <v>938</v>
      </c>
      <c r="T213" s="63">
        <v>481</v>
      </c>
      <c r="U213" s="63">
        <v>770</v>
      </c>
      <c r="V213" s="63">
        <v>418</v>
      </c>
      <c r="W213" s="63">
        <v>462</v>
      </c>
      <c r="X213" s="63">
        <v>219</v>
      </c>
      <c r="Y213" s="63">
        <v>269</v>
      </c>
      <c r="Z213" s="63">
        <v>150</v>
      </c>
      <c r="AA213" s="63">
        <v>3509</v>
      </c>
      <c r="AB213" s="63">
        <v>1805</v>
      </c>
      <c r="AC213" s="201"/>
      <c r="AD213" s="64" t="s">
        <v>102</v>
      </c>
      <c r="AE213" s="63">
        <v>78</v>
      </c>
      <c r="AF213" s="63">
        <v>73</v>
      </c>
      <c r="AG213" s="63">
        <v>59</v>
      </c>
      <c r="AH213" s="63">
        <v>45</v>
      </c>
      <c r="AI213" s="63">
        <v>40</v>
      </c>
      <c r="AJ213" s="63">
        <v>295</v>
      </c>
      <c r="AK213" s="63">
        <v>222</v>
      </c>
      <c r="AL213" s="63">
        <v>151</v>
      </c>
      <c r="AM213" s="63">
        <v>41</v>
      </c>
      <c r="AN213" s="63">
        <v>2</v>
      </c>
      <c r="AO213" s="63">
        <v>22</v>
      </c>
      <c r="AP213" s="201"/>
      <c r="AQ213" s="64" t="s">
        <v>102</v>
      </c>
      <c r="AR213" s="63">
        <v>0</v>
      </c>
      <c r="AS213" s="63">
        <v>3410</v>
      </c>
      <c r="AT213" s="63">
        <v>119</v>
      </c>
      <c r="AU213" s="63">
        <v>17</v>
      </c>
      <c r="AV213" s="63">
        <v>0</v>
      </c>
      <c r="AW213" s="63">
        <v>198</v>
      </c>
      <c r="AX213" s="63">
        <v>313</v>
      </c>
      <c r="AY213" s="63">
        <v>224</v>
      </c>
      <c r="AZ213" s="63">
        <v>221</v>
      </c>
      <c r="BA213" s="201"/>
      <c r="BB213" s="51" t="s">
        <v>102</v>
      </c>
      <c r="BC213" s="63">
        <v>1472</v>
      </c>
      <c r="BD213" s="63">
        <v>783</v>
      </c>
      <c r="BE213" s="63">
        <v>1331</v>
      </c>
      <c r="BF213" s="63">
        <v>716</v>
      </c>
      <c r="BG213" s="63">
        <v>728</v>
      </c>
      <c r="BH213" s="63">
        <v>391</v>
      </c>
      <c r="BI213" s="63">
        <v>1455</v>
      </c>
      <c r="BJ213" s="63">
        <v>779</v>
      </c>
      <c r="BK213" s="63">
        <v>1315</v>
      </c>
      <c r="BL213" s="63">
        <v>713</v>
      </c>
      <c r="BM213" s="63">
        <v>636</v>
      </c>
      <c r="BN213" s="63">
        <v>342</v>
      </c>
      <c r="BO213" s="201"/>
      <c r="BP213" s="64" t="s">
        <v>102</v>
      </c>
      <c r="BQ213" s="63">
        <v>82</v>
      </c>
      <c r="BR213" s="63">
        <v>105</v>
      </c>
      <c r="BS213" s="63">
        <v>15</v>
      </c>
      <c r="BT213" s="63">
        <v>56</v>
      </c>
      <c r="BU213" s="63">
        <v>91</v>
      </c>
      <c r="BV213" s="63">
        <v>349</v>
      </c>
      <c r="BW213" s="63">
        <v>261</v>
      </c>
      <c r="BX213" s="63">
        <v>50</v>
      </c>
      <c r="BY213" s="63">
        <v>131</v>
      </c>
      <c r="BZ213" s="63">
        <v>99</v>
      </c>
      <c r="CA213" s="201"/>
      <c r="CB213" s="64" t="s">
        <v>102</v>
      </c>
      <c r="CC213" s="63">
        <v>17362</v>
      </c>
      <c r="CD213" s="63">
        <v>8689</v>
      </c>
      <c r="CE213" s="63">
        <v>4539</v>
      </c>
      <c r="CF213" s="63">
        <v>3838</v>
      </c>
      <c r="CG213" s="63">
        <v>4395</v>
      </c>
      <c r="CH213" s="63">
        <v>2329</v>
      </c>
      <c r="CI213" s="63">
        <v>783</v>
      </c>
      <c r="CJ213" s="63">
        <v>1842</v>
      </c>
      <c r="CK213" s="63">
        <v>479</v>
      </c>
      <c r="CL213" s="63">
        <v>197</v>
      </c>
      <c r="CM213" s="63">
        <v>221</v>
      </c>
      <c r="CN213" s="63">
        <v>93</v>
      </c>
      <c r="CO213" s="63">
        <v>2302</v>
      </c>
      <c r="CP213" s="135"/>
      <c r="CQ213" s="138" t="s">
        <v>8</v>
      </c>
      <c r="CR213" s="138" t="s">
        <v>4358</v>
      </c>
      <c r="CS213" s="139">
        <v>7245</v>
      </c>
      <c r="CT213" s="141">
        <v>44256</v>
      </c>
    </row>
    <row r="214" spans="1:98" ht="13.15" customHeight="1">
      <c r="A214" s="201" t="s">
        <v>9</v>
      </c>
      <c r="B214" s="46" t="s">
        <v>119</v>
      </c>
      <c r="C214" s="47">
        <v>25366</v>
      </c>
      <c r="D214" s="47">
        <v>13186</v>
      </c>
      <c r="E214" s="47">
        <v>17379</v>
      </c>
      <c r="F214" s="47">
        <v>9348</v>
      </c>
      <c r="G214" s="47">
        <v>13077</v>
      </c>
      <c r="H214" s="47">
        <v>7116</v>
      </c>
      <c r="I214" s="47">
        <v>9494</v>
      </c>
      <c r="J214" s="47">
        <v>5160</v>
      </c>
      <c r="K214" s="47">
        <v>6184</v>
      </c>
      <c r="L214" s="47">
        <v>3342</v>
      </c>
      <c r="M214" s="48">
        <v>71500</v>
      </c>
      <c r="N214" s="48">
        <v>38152</v>
      </c>
      <c r="O214" s="201" t="s">
        <v>9</v>
      </c>
      <c r="P214" s="46" t="s">
        <v>119</v>
      </c>
      <c r="Q214" s="47">
        <v>3484</v>
      </c>
      <c r="R214" s="47">
        <v>1753</v>
      </c>
      <c r="S214" s="47">
        <v>2102</v>
      </c>
      <c r="T214" s="47">
        <v>1076</v>
      </c>
      <c r="U214" s="47">
        <v>1616</v>
      </c>
      <c r="V214" s="47">
        <v>853</v>
      </c>
      <c r="W214" s="47">
        <v>991</v>
      </c>
      <c r="X214" s="47">
        <v>521</v>
      </c>
      <c r="Y214" s="47">
        <v>812</v>
      </c>
      <c r="Z214" s="47">
        <v>420</v>
      </c>
      <c r="AA214" s="48">
        <v>9005</v>
      </c>
      <c r="AB214" s="48">
        <v>4623</v>
      </c>
      <c r="AC214" s="201" t="s">
        <v>9</v>
      </c>
      <c r="AD214" s="46" t="s">
        <v>119</v>
      </c>
      <c r="AE214" s="47">
        <v>474</v>
      </c>
      <c r="AF214" s="47">
        <v>389</v>
      </c>
      <c r="AG214" s="47">
        <v>348</v>
      </c>
      <c r="AH214" s="47">
        <v>300</v>
      </c>
      <c r="AI214" s="47">
        <v>262</v>
      </c>
      <c r="AJ214" s="48">
        <v>1773</v>
      </c>
      <c r="AK214" s="47">
        <v>871</v>
      </c>
      <c r="AL214" s="47">
        <v>643</v>
      </c>
      <c r="AM214" s="47">
        <v>0</v>
      </c>
      <c r="AN214" s="47">
        <v>53</v>
      </c>
      <c r="AO214" s="47">
        <v>282</v>
      </c>
      <c r="AP214" s="201" t="s">
        <v>9</v>
      </c>
      <c r="AQ214" s="46" t="s">
        <v>119</v>
      </c>
      <c r="AR214" s="47">
        <v>176</v>
      </c>
      <c r="AS214" s="47">
        <v>9155</v>
      </c>
      <c r="AT214" s="47">
        <v>667</v>
      </c>
      <c r="AU214" s="47">
        <v>48</v>
      </c>
      <c r="AV214" s="47">
        <v>12</v>
      </c>
      <c r="AW214" s="47">
        <v>713</v>
      </c>
      <c r="AX214" s="47">
        <v>1245</v>
      </c>
      <c r="AY214" s="47">
        <v>857</v>
      </c>
      <c r="AZ214" s="47">
        <v>730</v>
      </c>
      <c r="BA214" s="201" t="s">
        <v>9</v>
      </c>
      <c r="BB214" s="46" t="s">
        <v>119</v>
      </c>
      <c r="BC214" s="47">
        <v>4202</v>
      </c>
      <c r="BD214" s="47">
        <v>2299</v>
      </c>
      <c r="BE214" s="47">
        <v>3745</v>
      </c>
      <c r="BF214" s="47">
        <v>2046</v>
      </c>
      <c r="BG214" s="47">
        <v>2510</v>
      </c>
      <c r="BH214" s="47">
        <v>1400</v>
      </c>
      <c r="BI214" s="47">
        <v>4202</v>
      </c>
      <c r="BJ214" s="47">
        <v>2299</v>
      </c>
      <c r="BK214" s="47">
        <v>3745</v>
      </c>
      <c r="BL214" s="47">
        <v>2046</v>
      </c>
      <c r="BM214" s="47">
        <v>2499</v>
      </c>
      <c r="BN214" s="47">
        <v>1390</v>
      </c>
      <c r="BO214" s="201" t="s">
        <v>9</v>
      </c>
      <c r="BP214" s="46" t="s">
        <v>119</v>
      </c>
      <c r="BQ214" s="49">
        <v>24</v>
      </c>
      <c r="BR214" s="49">
        <v>212</v>
      </c>
      <c r="BS214" s="49">
        <v>763</v>
      </c>
      <c r="BT214" s="49">
        <v>861</v>
      </c>
      <c r="BU214" s="49">
        <v>1</v>
      </c>
      <c r="BV214" s="50">
        <v>1861</v>
      </c>
      <c r="BW214" s="49">
        <v>970</v>
      </c>
      <c r="BX214" s="49">
        <v>68</v>
      </c>
      <c r="BY214" s="50">
        <v>233</v>
      </c>
      <c r="BZ214" s="49">
        <v>96</v>
      </c>
      <c r="CA214" s="201" t="s">
        <v>9</v>
      </c>
      <c r="CB214" s="46" t="s">
        <v>119</v>
      </c>
      <c r="CC214" s="47">
        <v>35873</v>
      </c>
      <c r="CD214" s="47">
        <v>18507</v>
      </c>
      <c r="CE214" s="47">
        <v>11789</v>
      </c>
      <c r="CF214" s="47">
        <v>6998</v>
      </c>
      <c r="CG214" s="47">
        <v>13691</v>
      </c>
      <c r="CH214" s="47">
        <v>5701</v>
      </c>
      <c r="CI214" s="47">
        <v>720</v>
      </c>
      <c r="CJ214" s="47">
        <v>4798</v>
      </c>
      <c r="CK214" s="47">
        <v>565</v>
      </c>
      <c r="CL214" s="47">
        <v>1909</v>
      </c>
      <c r="CM214" s="47">
        <v>662</v>
      </c>
      <c r="CN214" s="47">
        <v>141</v>
      </c>
      <c r="CO214" s="47">
        <v>843</v>
      </c>
      <c r="CP214" s="135"/>
      <c r="CQ214" s="138" t="s">
        <v>9</v>
      </c>
      <c r="CR214" s="138" t="s">
        <v>4359</v>
      </c>
      <c r="CS214" s="139">
        <v>20739</v>
      </c>
      <c r="CT214" s="141">
        <v>98642</v>
      </c>
    </row>
    <row r="215" spans="1:98" ht="13.15" customHeight="1">
      <c r="A215" s="201"/>
      <c r="B215" s="46" t="s">
        <v>120</v>
      </c>
      <c r="C215" s="47">
        <v>0</v>
      </c>
      <c r="D215" s="47">
        <v>0</v>
      </c>
      <c r="E215" s="47">
        <v>0</v>
      </c>
      <c r="F215" s="47">
        <v>0</v>
      </c>
      <c r="G215" s="47">
        <v>0</v>
      </c>
      <c r="H215" s="47">
        <v>0</v>
      </c>
      <c r="I215" s="47">
        <v>0</v>
      </c>
      <c r="J215" s="47">
        <v>0</v>
      </c>
      <c r="K215" s="47">
        <v>0</v>
      </c>
      <c r="L215" s="47">
        <v>0</v>
      </c>
      <c r="M215" s="48">
        <v>0</v>
      </c>
      <c r="N215" s="48">
        <v>0</v>
      </c>
      <c r="O215" s="201"/>
      <c r="P215" s="46" t="s">
        <v>120</v>
      </c>
      <c r="Q215" s="47">
        <v>0</v>
      </c>
      <c r="R215" s="47">
        <v>0</v>
      </c>
      <c r="S215" s="47">
        <v>0</v>
      </c>
      <c r="T215" s="47">
        <v>0</v>
      </c>
      <c r="U215" s="47">
        <v>0</v>
      </c>
      <c r="V215" s="47">
        <v>0</v>
      </c>
      <c r="W215" s="47">
        <v>0</v>
      </c>
      <c r="X215" s="47">
        <v>0</v>
      </c>
      <c r="Y215" s="47">
        <v>0</v>
      </c>
      <c r="Z215" s="47">
        <v>0</v>
      </c>
      <c r="AA215" s="48">
        <v>0</v>
      </c>
      <c r="AB215" s="48">
        <v>0</v>
      </c>
      <c r="AC215" s="201"/>
      <c r="AD215" s="46" t="s">
        <v>120</v>
      </c>
      <c r="AE215" s="47">
        <v>0</v>
      </c>
      <c r="AF215" s="47">
        <v>0</v>
      </c>
      <c r="AG215" s="47">
        <v>0</v>
      </c>
      <c r="AH215" s="47">
        <v>0</v>
      </c>
      <c r="AI215" s="47">
        <v>0</v>
      </c>
      <c r="AJ215" s="48">
        <v>0</v>
      </c>
      <c r="AK215" s="47">
        <v>0</v>
      </c>
      <c r="AL215" s="47">
        <v>0</v>
      </c>
      <c r="AM215" s="47">
        <v>0</v>
      </c>
      <c r="AN215" s="47">
        <v>0</v>
      </c>
      <c r="AO215" s="47">
        <v>0</v>
      </c>
      <c r="AP215" s="201"/>
      <c r="AQ215" s="46" t="s">
        <v>120</v>
      </c>
      <c r="AR215" s="47">
        <v>0</v>
      </c>
      <c r="AS215" s="47">
        <v>0</v>
      </c>
      <c r="AT215" s="47">
        <v>0</v>
      </c>
      <c r="AU215" s="47">
        <v>0</v>
      </c>
      <c r="AV215" s="47">
        <v>0</v>
      </c>
      <c r="AW215" s="47">
        <v>0</v>
      </c>
      <c r="AX215" s="47">
        <v>0</v>
      </c>
      <c r="AY215" s="47">
        <v>0</v>
      </c>
      <c r="AZ215" s="47">
        <v>0</v>
      </c>
      <c r="BA215" s="201"/>
      <c r="BB215" s="46" t="s">
        <v>120</v>
      </c>
      <c r="BC215" s="47">
        <v>0</v>
      </c>
      <c r="BD215" s="47">
        <v>0</v>
      </c>
      <c r="BE215" s="47">
        <v>0</v>
      </c>
      <c r="BF215" s="47">
        <v>0</v>
      </c>
      <c r="BG215" s="47">
        <v>0</v>
      </c>
      <c r="BH215" s="47">
        <v>0</v>
      </c>
      <c r="BI215" s="47">
        <v>0</v>
      </c>
      <c r="BJ215" s="47">
        <v>0</v>
      </c>
      <c r="BK215" s="47">
        <v>0</v>
      </c>
      <c r="BL215" s="47">
        <v>0</v>
      </c>
      <c r="BM215" s="47">
        <v>0</v>
      </c>
      <c r="BN215" s="47">
        <v>0</v>
      </c>
      <c r="BO215" s="201"/>
      <c r="BP215" s="46" t="s">
        <v>120</v>
      </c>
      <c r="BQ215" s="49">
        <v>0</v>
      </c>
      <c r="BR215" s="49">
        <v>0</v>
      </c>
      <c r="BS215" s="49">
        <v>0</v>
      </c>
      <c r="BT215" s="49">
        <v>0</v>
      </c>
      <c r="BU215" s="49">
        <v>0</v>
      </c>
      <c r="BV215" s="50">
        <v>0</v>
      </c>
      <c r="BW215" s="49">
        <v>0</v>
      </c>
      <c r="BX215" s="49">
        <v>0</v>
      </c>
      <c r="BY215" s="50">
        <v>0</v>
      </c>
      <c r="BZ215" s="49">
        <v>0</v>
      </c>
      <c r="CA215" s="201"/>
      <c r="CB215" s="46" t="s">
        <v>120</v>
      </c>
      <c r="CC215" s="47">
        <v>0</v>
      </c>
      <c r="CD215" s="47">
        <v>0</v>
      </c>
      <c r="CE215" s="47">
        <v>0</v>
      </c>
      <c r="CF215" s="47">
        <v>0</v>
      </c>
      <c r="CG215" s="47">
        <v>0</v>
      </c>
      <c r="CH215" s="47">
        <v>0</v>
      </c>
      <c r="CI215" s="47">
        <v>0</v>
      </c>
      <c r="CJ215" s="47">
        <v>0</v>
      </c>
      <c r="CK215" s="47">
        <v>0</v>
      </c>
      <c r="CL215" s="47">
        <v>0</v>
      </c>
      <c r="CM215" s="47">
        <v>0</v>
      </c>
      <c r="CN215" s="47">
        <v>0</v>
      </c>
      <c r="CO215" s="47">
        <v>0</v>
      </c>
      <c r="CP215" s="135"/>
      <c r="CQ215" s="138" t="s">
        <v>9</v>
      </c>
      <c r="CR215" s="138" t="s">
        <v>4360</v>
      </c>
      <c r="CS215" s="139">
        <v>0</v>
      </c>
      <c r="CT215" s="141">
        <v>0</v>
      </c>
    </row>
    <row r="216" spans="1:98" ht="13.15" customHeight="1">
      <c r="A216" s="201"/>
      <c r="B216" s="34" t="s">
        <v>102</v>
      </c>
      <c r="C216" s="35">
        <v>25366</v>
      </c>
      <c r="D216" s="63">
        <v>13186</v>
      </c>
      <c r="E216" s="63">
        <v>17379</v>
      </c>
      <c r="F216" s="63">
        <v>9348</v>
      </c>
      <c r="G216" s="63">
        <v>13077</v>
      </c>
      <c r="H216" s="63">
        <v>7116</v>
      </c>
      <c r="I216" s="63">
        <v>9494</v>
      </c>
      <c r="J216" s="63">
        <v>5160</v>
      </c>
      <c r="K216" s="63">
        <v>6184</v>
      </c>
      <c r="L216" s="63">
        <v>3342</v>
      </c>
      <c r="M216" s="63">
        <v>71500</v>
      </c>
      <c r="N216" s="63">
        <v>38152</v>
      </c>
      <c r="O216" s="201"/>
      <c r="P216" s="64" t="s">
        <v>102</v>
      </c>
      <c r="Q216" s="63">
        <v>3484</v>
      </c>
      <c r="R216" s="63">
        <v>1753</v>
      </c>
      <c r="S216" s="63">
        <v>2102</v>
      </c>
      <c r="T216" s="63">
        <v>1076</v>
      </c>
      <c r="U216" s="63">
        <v>1616</v>
      </c>
      <c r="V216" s="63">
        <v>853</v>
      </c>
      <c r="W216" s="63">
        <v>991</v>
      </c>
      <c r="X216" s="63">
        <v>521</v>
      </c>
      <c r="Y216" s="63">
        <v>812</v>
      </c>
      <c r="Z216" s="63">
        <v>420</v>
      </c>
      <c r="AA216" s="63">
        <v>9005</v>
      </c>
      <c r="AB216" s="63">
        <v>4623</v>
      </c>
      <c r="AC216" s="201"/>
      <c r="AD216" s="64" t="s">
        <v>102</v>
      </c>
      <c r="AE216" s="63">
        <v>474</v>
      </c>
      <c r="AF216" s="63">
        <v>389</v>
      </c>
      <c r="AG216" s="63">
        <v>348</v>
      </c>
      <c r="AH216" s="63">
        <v>300</v>
      </c>
      <c r="AI216" s="63">
        <v>262</v>
      </c>
      <c r="AJ216" s="63">
        <v>1773</v>
      </c>
      <c r="AK216" s="63">
        <v>871</v>
      </c>
      <c r="AL216" s="63">
        <v>643</v>
      </c>
      <c r="AM216" s="63">
        <v>0</v>
      </c>
      <c r="AN216" s="63">
        <v>53</v>
      </c>
      <c r="AO216" s="63">
        <v>282</v>
      </c>
      <c r="AP216" s="201"/>
      <c r="AQ216" s="64" t="s">
        <v>102</v>
      </c>
      <c r="AR216" s="63">
        <v>176</v>
      </c>
      <c r="AS216" s="63">
        <v>9155</v>
      </c>
      <c r="AT216" s="63">
        <v>667</v>
      </c>
      <c r="AU216" s="63">
        <v>48</v>
      </c>
      <c r="AV216" s="63">
        <v>12</v>
      </c>
      <c r="AW216" s="63">
        <v>713</v>
      </c>
      <c r="AX216" s="63">
        <v>1245</v>
      </c>
      <c r="AY216" s="63">
        <v>857</v>
      </c>
      <c r="AZ216" s="63">
        <v>730</v>
      </c>
      <c r="BA216" s="201"/>
      <c r="BB216" s="51" t="s">
        <v>102</v>
      </c>
      <c r="BC216" s="63">
        <v>4202</v>
      </c>
      <c r="BD216" s="63">
        <v>2299</v>
      </c>
      <c r="BE216" s="63">
        <v>3745</v>
      </c>
      <c r="BF216" s="63">
        <v>2046</v>
      </c>
      <c r="BG216" s="63">
        <v>2510</v>
      </c>
      <c r="BH216" s="63">
        <v>1400</v>
      </c>
      <c r="BI216" s="63">
        <v>4202</v>
      </c>
      <c r="BJ216" s="63">
        <v>2299</v>
      </c>
      <c r="BK216" s="63">
        <v>3745</v>
      </c>
      <c r="BL216" s="63">
        <v>2046</v>
      </c>
      <c r="BM216" s="63">
        <v>2499</v>
      </c>
      <c r="BN216" s="63">
        <v>1390</v>
      </c>
      <c r="BO216" s="201"/>
      <c r="BP216" s="64" t="s">
        <v>102</v>
      </c>
      <c r="BQ216" s="63">
        <v>24</v>
      </c>
      <c r="BR216" s="63">
        <v>212</v>
      </c>
      <c r="BS216" s="63">
        <v>763</v>
      </c>
      <c r="BT216" s="63">
        <v>861</v>
      </c>
      <c r="BU216" s="63">
        <v>1</v>
      </c>
      <c r="BV216" s="63">
        <v>1861</v>
      </c>
      <c r="BW216" s="63">
        <v>970</v>
      </c>
      <c r="BX216" s="63">
        <v>68</v>
      </c>
      <c r="BY216" s="63">
        <v>233</v>
      </c>
      <c r="BZ216" s="63">
        <v>96</v>
      </c>
      <c r="CA216" s="201"/>
      <c r="CB216" s="64" t="s">
        <v>102</v>
      </c>
      <c r="CC216" s="63">
        <v>35873</v>
      </c>
      <c r="CD216" s="63">
        <v>18507</v>
      </c>
      <c r="CE216" s="63">
        <v>11789</v>
      </c>
      <c r="CF216" s="63">
        <v>6998</v>
      </c>
      <c r="CG216" s="63">
        <v>13691</v>
      </c>
      <c r="CH216" s="63">
        <v>5701</v>
      </c>
      <c r="CI216" s="63">
        <v>720</v>
      </c>
      <c r="CJ216" s="63">
        <v>4798</v>
      </c>
      <c r="CK216" s="63">
        <v>565</v>
      </c>
      <c r="CL216" s="63">
        <v>1909</v>
      </c>
      <c r="CM216" s="63">
        <v>662</v>
      </c>
      <c r="CN216" s="63">
        <v>141</v>
      </c>
      <c r="CO216" s="63">
        <v>843</v>
      </c>
      <c r="CP216" s="135"/>
      <c r="CQ216" s="138" t="s">
        <v>9</v>
      </c>
      <c r="CR216" s="138" t="s">
        <v>4361</v>
      </c>
      <c r="CS216" s="139">
        <v>20739</v>
      </c>
      <c r="CT216" s="141">
        <v>98642</v>
      </c>
    </row>
    <row r="217" spans="1:98">
      <c r="A217" s="194" t="s">
        <v>320</v>
      </c>
      <c r="B217" s="194"/>
      <c r="C217" s="194"/>
      <c r="D217" s="194"/>
      <c r="E217" s="194"/>
      <c r="F217" s="194"/>
      <c r="G217" s="194"/>
      <c r="H217" s="194"/>
      <c r="I217" s="194"/>
      <c r="J217" s="194"/>
      <c r="K217" s="194"/>
      <c r="L217" s="194"/>
      <c r="M217" s="194"/>
      <c r="N217" s="194"/>
      <c r="O217" s="194" t="s">
        <v>321</v>
      </c>
      <c r="P217" s="194"/>
      <c r="Q217" s="194"/>
      <c r="R217" s="194"/>
      <c r="S217" s="194"/>
      <c r="T217" s="194"/>
      <c r="U217" s="194"/>
      <c r="V217" s="194"/>
      <c r="W217" s="194"/>
      <c r="X217" s="194"/>
      <c r="Y217" s="194"/>
      <c r="Z217" s="194"/>
      <c r="AA217" s="194"/>
      <c r="AB217" s="194"/>
      <c r="AC217" s="194" t="s">
        <v>322</v>
      </c>
      <c r="AD217" s="194"/>
      <c r="AE217" s="194"/>
      <c r="AF217" s="194"/>
      <c r="AG217" s="194"/>
      <c r="AH217" s="194"/>
      <c r="AI217" s="194"/>
      <c r="AJ217" s="194"/>
      <c r="AK217" s="194"/>
      <c r="AL217" s="194"/>
      <c r="AM217" s="194"/>
      <c r="AN217" s="194"/>
      <c r="AO217" s="194"/>
      <c r="AP217" s="195" t="s">
        <v>323</v>
      </c>
      <c r="AQ217" s="195"/>
      <c r="AR217" s="195"/>
      <c r="AS217" s="195"/>
      <c r="AT217" s="195"/>
      <c r="AU217" s="195"/>
      <c r="AV217" s="195"/>
      <c r="AW217" s="195"/>
      <c r="AX217" s="195"/>
      <c r="AY217" s="195"/>
      <c r="AZ217" s="195"/>
      <c r="BA217" s="195" t="s">
        <v>4599</v>
      </c>
      <c r="BB217" s="195"/>
      <c r="BC217" s="195"/>
      <c r="BD217" s="195"/>
      <c r="BE217" s="195"/>
      <c r="BF217" s="195"/>
      <c r="BG217" s="195"/>
      <c r="BH217" s="195"/>
      <c r="BI217" s="195"/>
      <c r="BJ217" s="195"/>
      <c r="BK217" s="195"/>
      <c r="BL217" s="195"/>
      <c r="BM217" s="195"/>
      <c r="BN217" s="195"/>
      <c r="BO217" s="163" t="s">
        <v>324</v>
      </c>
      <c r="BP217" s="163"/>
      <c r="BQ217" s="163"/>
      <c r="BR217" s="163"/>
      <c r="BS217" s="163"/>
      <c r="BT217" s="163"/>
      <c r="BU217" s="163"/>
      <c r="BV217" s="163"/>
      <c r="BW217" s="163"/>
      <c r="BX217" s="163"/>
      <c r="BY217" s="163"/>
      <c r="BZ217" s="163"/>
      <c r="CA217" s="194" t="s">
        <v>325</v>
      </c>
      <c r="CB217" s="194"/>
      <c r="CC217" s="194"/>
      <c r="CD217" s="194"/>
      <c r="CE217" s="194"/>
      <c r="CF217" s="194"/>
      <c r="CG217" s="194"/>
      <c r="CH217" s="194"/>
      <c r="CI217" s="194"/>
      <c r="CJ217" s="194"/>
      <c r="CK217" s="194"/>
      <c r="CL217" s="194"/>
      <c r="CM217" s="194"/>
      <c r="CN217" s="194"/>
      <c r="CO217" s="194"/>
      <c r="CP217" s="135"/>
      <c r="CQ217" s="138" t="s">
        <v>320</v>
      </c>
      <c r="CR217" s="138" t="s">
        <v>320</v>
      </c>
      <c r="CS217" s="139">
        <v>0</v>
      </c>
      <c r="CT217" s="141">
        <v>0</v>
      </c>
    </row>
    <row r="218" spans="1:98">
      <c r="A218" s="194" t="s">
        <v>4174</v>
      </c>
      <c r="B218" s="194"/>
      <c r="C218" s="194"/>
      <c r="D218" s="194"/>
      <c r="E218" s="194"/>
      <c r="F218" s="194"/>
      <c r="G218" s="194"/>
      <c r="H218" s="194"/>
      <c r="I218" s="194"/>
      <c r="J218" s="194"/>
      <c r="K218" s="194"/>
      <c r="L218" s="194"/>
      <c r="M218" s="194"/>
      <c r="N218" s="194"/>
      <c r="O218" s="194" t="s">
        <v>4174</v>
      </c>
      <c r="P218" s="194"/>
      <c r="Q218" s="194"/>
      <c r="R218" s="194"/>
      <c r="S218" s="194"/>
      <c r="T218" s="194"/>
      <c r="U218" s="194"/>
      <c r="V218" s="194"/>
      <c r="W218" s="194"/>
      <c r="X218" s="194"/>
      <c r="Y218" s="194"/>
      <c r="Z218" s="194"/>
      <c r="AA218" s="194"/>
      <c r="AB218" s="194"/>
      <c r="AC218" s="194" t="s">
        <v>4174</v>
      </c>
      <c r="AD218" s="194"/>
      <c r="AE218" s="194"/>
      <c r="AF218" s="194"/>
      <c r="AG218" s="194"/>
      <c r="AH218" s="194"/>
      <c r="AI218" s="194"/>
      <c r="AJ218" s="194"/>
      <c r="AK218" s="194"/>
      <c r="AL218" s="194"/>
      <c r="AM218" s="194"/>
      <c r="AN218" s="194"/>
      <c r="AO218" s="194"/>
      <c r="AP218" s="195" t="s">
        <v>4174</v>
      </c>
      <c r="AQ218" s="195"/>
      <c r="AR218" s="195"/>
      <c r="AS218" s="195"/>
      <c r="AT218" s="195"/>
      <c r="AU218" s="195"/>
      <c r="AV218" s="195"/>
      <c r="AW218" s="195"/>
      <c r="AX218" s="195"/>
      <c r="AY218" s="195"/>
      <c r="AZ218" s="195"/>
      <c r="BA218" s="195" t="s">
        <v>4175</v>
      </c>
      <c r="BB218" s="195"/>
      <c r="BC218" s="195"/>
      <c r="BD218" s="195"/>
      <c r="BE218" s="195"/>
      <c r="BF218" s="195"/>
      <c r="BG218" s="195"/>
      <c r="BH218" s="195"/>
      <c r="BI218" s="195"/>
      <c r="BJ218" s="195"/>
      <c r="BK218" s="195"/>
      <c r="BL218" s="195"/>
      <c r="BM218" s="195"/>
      <c r="BN218" s="195"/>
      <c r="BO218" s="163" t="s">
        <v>4174</v>
      </c>
      <c r="BP218" s="163"/>
      <c r="BQ218" s="163"/>
      <c r="BR218" s="163"/>
      <c r="BS218" s="163"/>
      <c r="BT218" s="163"/>
      <c r="BU218" s="163"/>
      <c r="BV218" s="163"/>
      <c r="BW218" s="163"/>
      <c r="BX218" s="163"/>
      <c r="BY218" s="163"/>
      <c r="BZ218" s="163"/>
      <c r="CA218" s="194" t="s">
        <v>4174</v>
      </c>
      <c r="CB218" s="194"/>
      <c r="CC218" s="194"/>
      <c r="CD218" s="194"/>
      <c r="CE218" s="194"/>
      <c r="CF218" s="194"/>
      <c r="CG218" s="194"/>
      <c r="CH218" s="194"/>
      <c r="CI218" s="194"/>
      <c r="CJ218" s="194"/>
      <c r="CK218" s="194"/>
      <c r="CL218" s="194"/>
      <c r="CM218" s="194"/>
      <c r="CN218" s="194"/>
      <c r="CO218" s="194"/>
      <c r="CP218" s="135"/>
      <c r="CQ218" s="138" t="s">
        <v>4174</v>
      </c>
      <c r="CR218" s="138" t="s">
        <v>4174</v>
      </c>
      <c r="CS218" s="139">
        <v>0</v>
      </c>
      <c r="CT218" s="141">
        <v>0</v>
      </c>
    </row>
    <row r="219" spans="1:98" ht="24.6" customHeight="1">
      <c r="A219" s="198" t="s">
        <v>2</v>
      </c>
      <c r="B219" s="199" t="s">
        <v>335</v>
      </c>
      <c r="C219" s="194" t="s">
        <v>302</v>
      </c>
      <c r="D219" s="194"/>
      <c r="E219" s="194" t="s">
        <v>303</v>
      </c>
      <c r="F219" s="194"/>
      <c r="G219" s="194" t="s">
        <v>304</v>
      </c>
      <c r="H219" s="194"/>
      <c r="I219" s="194" t="s">
        <v>305</v>
      </c>
      <c r="J219" s="194"/>
      <c r="K219" s="194" t="s">
        <v>306</v>
      </c>
      <c r="L219" s="194"/>
      <c r="M219" s="198" t="s">
        <v>307</v>
      </c>
      <c r="N219" s="198"/>
      <c r="O219" s="198" t="s">
        <v>2</v>
      </c>
      <c r="P219" s="199" t="s">
        <v>335</v>
      </c>
      <c r="Q219" s="194" t="s">
        <v>302</v>
      </c>
      <c r="R219" s="194"/>
      <c r="S219" s="194" t="s">
        <v>303</v>
      </c>
      <c r="T219" s="194"/>
      <c r="U219" s="194" t="s">
        <v>304</v>
      </c>
      <c r="V219" s="194"/>
      <c r="W219" s="194" t="s">
        <v>305</v>
      </c>
      <c r="X219" s="194"/>
      <c r="Y219" s="194" t="s">
        <v>306</v>
      </c>
      <c r="Z219" s="194"/>
      <c r="AA219" s="198" t="s">
        <v>307</v>
      </c>
      <c r="AB219" s="198"/>
      <c r="AC219" s="198" t="s">
        <v>2</v>
      </c>
      <c r="AD219" s="199" t="s">
        <v>113</v>
      </c>
      <c r="AE219" s="200" t="s">
        <v>308</v>
      </c>
      <c r="AF219" s="200"/>
      <c r="AG219" s="200"/>
      <c r="AH219" s="200"/>
      <c r="AI219" s="200"/>
      <c r="AJ219" s="200"/>
      <c r="AK219" s="195" t="s">
        <v>165</v>
      </c>
      <c r="AL219" s="195"/>
      <c r="AM219" s="195"/>
      <c r="AN219" s="195"/>
      <c r="AO219" s="200" t="s">
        <v>309</v>
      </c>
      <c r="AP219" s="198" t="s">
        <v>2</v>
      </c>
      <c r="AQ219" s="199" t="s">
        <v>335</v>
      </c>
      <c r="AR219" s="195" t="s">
        <v>310</v>
      </c>
      <c r="AS219" s="195"/>
      <c r="AT219" s="195"/>
      <c r="AU219" s="195"/>
      <c r="AV219" s="195"/>
      <c r="AW219" s="195"/>
      <c r="AX219" s="195"/>
      <c r="AY219" s="195"/>
      <c r="AZ219" s="195"/>
      <c r="BA219" s="198" t="s">
        <v>2</v>
      </c>
      <c r="BB219" s="199" t="s">
        <v>335</v>
      </c>
      <c r="BC219" s="195" t="s">
        <v>311</v>
      </c>
      <c r="BD219" s="195"/>
      <c r="BE219" s="195" t="s">
        <v>312</v>
      </c>
      <c r="BF219" s="195"/>
      <c r="BG219" s="195" t="s">
        <v>313</v>
      </c>
      <c r="BH219" s="195"/>
      <c r="BI219" s="195" t="s">
        <v>343</v>
      </c>
      <c r="BJ219" s="195"/>
      <c r="BK219" s="195" t="s">
        <v>314</v>
      </c>
      <c r="BL219" s="195"/>
      <c r="BM219" s="200" t="s">
        <v>315</v>
      </c>
      <c r="BN219" s="200"/>
      <c r="BO219" s="199" t="s">
        <v>2</v>
      </c>
      <c r="BP219" s="199" t="s">
        <v>335</v>
      </c>
      <c r="BQ219" s="163" t="s">
        <v>166</v>
      </c>
      <c r="BR219" s="163"/>
      <c r="BS219" s="163"/>
      <c r="BT219" s="163"/>
      <c r="BU219" s="163"/>
      <c r="BV219" s="163"/>
      <c r="BW219" s="163"/>
      <c r="BX219" s="163"/>
      <c r="BY219" s="164" t="s">
        <v>167</v>
      </c>
      <c r="BZ219" s="164"/>
      <c r="CA219" s="198" t="s">
        <v>2</v>
      </c>
      <c r="CB219" s="199" t="s">
        <v>335</v>
      </c>
      <c r="CC219" s="195" t="s">
        <v>316</v>
      </c>
      <c r="CD219" s="195"/>
      <c r="CE219" s="195"/>
      <c r="CF219" s="195"/>
      <c r="CG219" s="195"/>
      <c r="CH219" s="195"/>
      <c r="CI219" s="195"/>
      <c r="CJ219" s="195"/>
      <c r="CK219" s="195"/>
      <c r="CL219" s="195"/>
      <c r="CM219" s="195"/>
      <c r="CN219" s="195"/>
      <c r="CO219" s="195"/>
      <c r="CP219" s="135"/>
      <c r="CQ219" s="138" t="s">
        <v>2</v>
      </c>
      <c r="CR219" s="138" t="s">
        <v>4594</v>
      </c>
      <c r="CS219" s="139" t="e">
        <v>#VALUE!</v>
      </c>
      <c r="CT219" s="141">
        <v>0</v>
      </c>
    </row>
    <row r="220" spans="1:98" ht="48">
      <c r="A220" s="198"/>
      <c r="B220" s="199"/>
      <c r="C220" s="43" t="s">
        <v>170</v>
      </c>
      <c r="D220" s="43" t="s">
        <v>57</v>
      </c>
      <c r="E220" s="43" t="s">
        <v>170</v>
      </c>
      <c r="F220" s="43" t="s">
        <v>57</v>
      </c>
      <c r="G220" s="43" t="s">
        <v>170</v>
      </c>
      <c r="H220" s="43" t="s">
        <v>57</v>
      </c>
      <c r="I220" s="43" t="s">
        <v>170</v>
      </c>
      <c r="J220" s="43" t="s">
        <v>57</v>
      </c>
      <c r="K220" s="43" t="s">
        <v>170</v>
      </c>
      <c r="L220" s="43" t="s">
        <v>57</v>
      </c>
      <c r="M220" s="43" t="s">
        <v>170</v>
      </c>
      <c r="N220" s="43" t="s">
        <v>57</v>
      </c>
      <c r="O220" s="198"/>
      <c r="P220" s="199"/>
      <c r="Q220" s="43" t="s">
        <v>170</v>
      </c>
      <c r="R220" s="43" t="s">
        <v>57</v>
      </c>
      <c r="S220" s="43" t="s">
        <v>170</v>
      </c>
      <c r="T220" s="43" t="s">
        <v>57</v>
      </c>
      <c r="U220" s="43" t="s">
        <v>170</v>
      </c>
      <c r="V220" s="43" t="s">
        <v>57</v>
      </c>
      <c r="W220" s="43" t="s">
        <v>170</v>
      </c>
      <c r="X220" s="43" t="s">
        <v>57</v>
      </c>
      <c r="Y220" s="43" t="s">
        <v>170</v>
      </c>
      <c r="Z220" s="43" t="s">
        <v>57</v>
      </c>
      <c r="AA220" s="43" t="s">
        <v>170</v>
      </c>
      <c r="AB220" s="43" t="s">
        <v>57</v>
      </c>
      <c r="AC220" s="198"/>
      <c r="AD220" s="199"/>
      <c r="AE220" s="44" t="s">
        <v>302</v>
      </c>
      <c r="AF220" s="44" t="s">
        <v>303</v>
      </c>
      <c r="AG220" s="44" t="s">
        <v>304</v>
      </c>
      <c r="AH220" s="44" t="s">
        <v>305</v>
      </c>
      <c r="AI220" s="44" t="s">
        <v>306</v>
      </c>
      <c r="AJ220" s="44" t="s">
        <v>56</v>
      </c>
      <c r="AK220" s="44" t="s">
        <v>317</v>
      </c>
      <c r="AL220" s="31" t="s">
        <v>279</v>
      </c>
      <c r="AM220" s="31" t="s">
        <v>172</v>
      </c>
      <c r="AN220" s="31" t="s">
        <v>173</v>
      </c>
      <c r="AO220" s="200"/>
      <c r="AP220" s="198"/>
      <c r="AQ220" s="199"/>
      <c r="AR220" s="44" t="s">
        <v>434</v>
      </c>
      <c r="AS220" s="44" t="s">
        <v>344</v>
      </c>
      <c r="AT220" s="44" t="s">
        <v>435</v>
      </c>
      <c r="AU220" s="44" t="s">
        <v>436</v>
      </c>
      <c r="AV220" s="44" t="s">
        <v>437</v>
      </c>
      <c r="AW220" s="14" t="s">
        <v>175</v>
      </c>
      <c r="AX220" s="14" t="s">
        <v>176</v>
      </c>
      <c r="AY220" s="44" t="s">
        <v>69</v>
      </c>
      <c r="AZ220" s="44" t="s">
        <v>70</v>
      </c>
      <c r="BA220" s="198"/>
      <c r="BB220" s="199"/>
      <c r="BC220" s="43" t="s">
        <v>170</v>
      </c>
      <c r="BD220" s="43" t="s">
        <v>57</v>
      </c>
      <c r="BE220" s="43" t="s">
        <v>170</v>
      </c>
      <c r="BF220" s="43" t="s">
        <v>57</v>
      </c>
      <c r="BG220" s="43" t="s">
        <v>170</v>
      </c>
      <c r="BH220" s="43" t="s">
        <v>57</v>
      </c>
      <c r="BI220" s="43" t="s">
        <v>170</v>
      </c>
      <c r="BJ220" s="43" t="s">
        <v>57</v>
      </c>
      <c r="BK220" s="43" t="s">
        <v>170</v>
      </c>
      <c r="BL220" s="43" t="s">
        <v>57</v>
      </c>
      <c r="BM220" s="43" t="s">
        <v>170</v>
      </c>
      <c r="BN220" s="43" t="s">
        <v>57</v>
      </c>
      <c r="BO220" s="199"/>
      <c r="BP220" s="199"/>
      <c r="BQ220" s="32" t="s">
        <v>338</v>
      </c>
      <c r="BR220" s="32" t="s">
        <v>341</v>
      </c>
      <c r="BS220" s="32" t="s">
        <v>339</v>
      </c>
      <c r="BT220" s="32" t="s">
        <v>340</v>
      </c>
      <c r="BU220" s="45" t="s">
        <v>342</v>
      </c>
      <c r="BV220" s="45" t="s">
        <v>66</v>
      </c>
      <c r="BW220" s="45" t="s">
        <v>174</v>
      </c>
      <c r="BX220" s="45" t="s">
        <v>280</v>
      </c>
      <c r="BY220" s="45" t="s">
        <v>66</v>
      </c>
      <c r="BZ220" s="45" t="s">
        <v>174</v>
      </c>
      <c r="CA220" s="198"/>
      <c r="CB220" s="199"/>
      <c r="CC220" s="44" t="s">
        <v>336</v>
      </c>
      <c r="CD220" s="44" t="s">
        <v>318</v>
      </c>
      <c r="CE220" s="44" t="s">
        <v>350</v>
      </c>
      <c r="CF220" s="44" t="s">
        <v>345</v>
      </c>
      <c r="CG220" s="44" t="s">
        <v>346</v>
      </c>
      <c r="CH220" s="44" t="s">
        <v>347</v>
      </c>
      <c r="CI220" s="44" t="s">
        <v>348</v>
      </c>
      <c r="CJ220" s="44" t="s">
        <v>349</v>
      </c>
      <c r="CK220" s="44" t="s">
        <v>337</v>
      </c>
      <c r="CL220" s="44" t="s">
        <v>319</v>
      </c>
      <c r="CM220" s="44" t="s">
        <v>68</v>
      </c>
      <c r="CN220" s="44" t="s">
        <v>351</v>
      </c>
      <c r="CO220" s="44" t="s">
        <v>0</v>
      </c>
      <c r="CP220" s="135"/>
      <c r="CQ220" s="138" t="s">
        <v>2</v>
      </c>
      <c r="CR220" s="138" t="s">
        <v>2</v>
      </c>
      <c r="CS220" s="139" t="e">
        <v>#VALUE!</v>
      </c>
      <c r="CT220" s="141">
        <v>0</v>
      </c>
    </row>
    <row r="221" spans="1:98" ht="13.15" customHeight="1">
      <c r="A221" s="51" t="s">
        <v>129</v>
      </c>
      <c r="B221" s="46"/>
      <c r="C221" s="47"/>
      <c r="D221" s="47"/>
      <c r="E221" s="47"/>
      <c r="F221" s="47"/>
      <c r="G221" s="47"/>
      <c r="H221" s="47"/>
      <c r="I221" s="47"/>
      <c r="J221" s="47"/>
      <c r="K221" s="47"/>
      <c r="L221" s="47"/>
      <c r="M221" s="48"/>
      <c r="N221" s="48"/>
      <c r="O221" s="51" t="s">
        <v>129</v>
      </c>
      <c r="P221" s="51"/>
      <c r="Q221" s="48"/>
      <c r="R221" s="48"/>
      <c r="S221" s="48"/>
      <c r="T221" s="48"/>
      <c r="U221" s="48"/>
      <c r="V221" s="48"/>
      <c r="W221" s="48"/>
      <c r="X221" s="48"/>
      <c r="Y221" s="48"/>
      <c r="Z221" s="48"/>
      <c r="AA221" s="48"/>
      <c r="AB221" s="48"/>
      <c r="AC221" s="51" t="s">
        <v>129</v>
      </c>
      <c r="AD221" s="51"/>
      <c r="AE221" s="48"/>
      <c r="AF221" s="48"/>
      <c r="AG221" s="48"/>
      <c r="AH221" s="48"/>
      <c r="AI221" s="48"/>
      <c r="AJ221" s="48"/>
      <c r="AK221" s="48"/>
      <c r="AL221" s="48"/>
      <c r="AM221" s="48"/>
      <c r="AN221" s="48"/>
      <c r="AO221" s="48"/>
      <c r="AP221" s="51" t="s">
        <v>129</v>
      </c>
      <c r="AQ221" s="46"/>
      <c r="AR221" s="47"/>
      <c r="AS221" s="47"/>
      <c r="AT221" s="47"/>
      <c r="AU221" s="47"/>
      <c r="AV221" s="47"/>
      <c r="AW221" s="47"/>
      <c r="AX221" s="47"/>
      <c r="AY221" s="47"/>
      <c r="AZ221" s="47"/>
      <c r="BA221" s="51" t="s">
        <v>129</v>
      </c>
      <c r="BB221" s="46"/>
      <c r="BC221" s="47"/>
      <c r="BD221" s="47"/>
      <c r="BE221" s="47"/>
      <c r="BF221" s="47"/>
      <c r="BG221" s="47"/>
      <c r="BH221" s="47"/>
      <c r="BI221" s="47"/>
      <c r="BJ221" s="47"/>
      <c r="BK221" s="47"/>
      <c r="BL221" s="47"/>
      <c r="BM221" s="47"/>
      <c r="BN221" s="47"/>
      <c r="BO221" s="51" t="s">
        <v>129</v>
      </c>
      <c r="BP221" s="46"/>
      <c r="BQ221" s="49"/>
      <c r="BR221" s="49"/>
      <c r="BS221" s="49"/>
      <c r="BT221" s="49"/>
      <c r="BU221" s="49"/>
      <c r="BV221" s="49"/>
      <c r="BW221" s="49"/>
      <c r="BX221" s="49"/>
      <c r="BY221" s="50"/>
      <c r="BZ221" s="49"/>
      <c r="CA221" s="51" t="s">
        <v>129</v>
      </c>
      <c r="CB221" s="46"/>
      <c r="CC221" s="47"/>
      <c r="CD221" s="47"/>
      <c r="CE221" s="47"/>
      <c r="CF221" s="47"/>
      <c r="CG221" s="47"/>
      <c r="CH221" s="47"/>
      <c r="CI221" s="47"/>
      <c r="CJ221" s="47"/>
      <c r="CK221" s="47"/>
      <c r="CL221" s="47"/>
      <c r="CM221" s="47"/>
      <c r="CN221" s="47"/>
      <c r="CO221" s="47"/>
      <c r="CP221" s="135"/>
      <c r="CQ221" s="138" t="s">
        <v>129</v>
      </c>
      <c r="CR221" s="138" t="s">
        <v>129</v>
      </c>
      <c r="CS221" s="139">
        <v>0</v>
      </c>
      <c r="CT221" s="141">
        <v>0</v>
      </c>
    </row>
    <row r="222" spans="1:98" ht="13.15" customHeight="1">
      <c r="A222" s="201" t="s">
        <v>18</v>
      </c>
      <c r="B222" s="46" t="s">
        <v>119</v>
      </c>
      <c r="C222" s="47">
        <v>6422</v>
      </c>
      <c r="D222" s="47">
        <v>3102</v>
      </c>
      <c r="E222" s="47">
        <v>2760</v>
      </c>
      <c r="F222" s="47">
        <v>1330</v>
      </c>
      <c r="G222" s="47">
        <v>1920</v>
      </c>
      <c r="H222" s="47">
        <v>867</v>
      </c>
      <c r="I222" s="47">
        <v>924</v>
      </c>
      <c r="J222" s="47">
        <v>408</v>
      </c>
      <c r="K222" s="47">
        <v>512</v>
      </c>
      <c r="L222" s="47">
        <v>192</v>
      </c>
      <c r="M222" s="48">
        <v>12538</v>
      </c>
      <c r="N222" s="48">
        <v>5899</v>
      </c>
      <c r="O222" s="201" t="s">
        <v>18</v>
      </c>
      <c r="P222" s="46" t="s">
        <v>119</v>
      </c>
      <c r="Q222" s="47">
        <v>2653</v>
      </c>
      <c r="R222" s="47">
        <v>1281</v>
      </c>
      <c r="S222" s="47">
        <v>757</v>
      </c>
      <c r="T222" s="47">
        <v>379</v>
      </c>
      <c r="U222" s="47">
        <v>437</v>
      </c>
      <c r="V222" s="47">
        <v>220</v>
      </c>
      <c r="W222" s="47">
        <v>115</v>
      </c>
      <c r="X222" s="47">
        <v>47</v>
      </c>
      <c r="Y222" s="47">
        <v>86</v>
      </c>
      <c r="Z222" s="47">
        <v>33</v>
      </c>
      <c r="AA222" s="48">
        <v>4048</v>
      </c>
      <c r="AB222" s="48">
        <v>1960</v>
      </c>
      <c r="AC222" s="201" t="s">
        <v>18</v>
      </c>
      <c r="AD222" s="46" t="s">
        <v>119</v>
      </c>
      <c r="AE222" s="47">
        <v>118</v>
      </c>
      <c r="AF222" s="47">
        <v>105</v>
      </c>
      <c r="AG222" s="47">
        <v>99</v>
      </c>
      <c r="AH222" s="47">
        <v>66</v>
      </c>
      <c r="AI222" s="47">
        <v>44</v>
      </c>
      <c r="AJ222" s="48">
        <v>432</v>
      </c>
      <c r="AK222" s="47">
        <v>216</v>
      </c>
      <c r="AL222" s="47">
        <v>82</v>
      </c>
      <c r="AM222" s="47">
        <v>0</v>
      </c>
      <c r="AN222" s="47">
        <v>34</v>
      </c>
      <c r="AO222" s="47">
        <v>102</v>
      </c>
      <c r="AP222" s="201" t="s">
        <v>18</v>
      </c>
      <c r="AQ222" s="46" t="s">
        <v>119</v>
      </c>
      <c r="AR222" s="47">
        <v>18</v>
      </c>
      <c r="AS222" s="47">
        <v>931</v>
      </c>
      <c r="AT222" s="47">
        <v>317</v>
      </c>
      <c r="AU222" s="47">
        <v>96</v>
      </c>
      <c r="AV222" s="47">
        <v>21</v>
      </c>
      <c r="AW222" s="47">
        <v>60</v>
      </c>
      <c r="AX222" s="47">
        <v>235</v>
      </c>
      <c r="AY222" s="47">
        <v>94</v>
      </c>
      <c r="AZ222" s="47">
        <v>77</v>
      </c>
      <c r="BA222" s="201" t="s">
        <v>18</v>
      </c>
      <c r="BB222" s="46" t="s">
        <v>119</v>
      </c>
      <c r="BC222" s="47">
        <v>392</v>
      </c>
      <c r="BD222" s="47">
        <v>138</v>
      </c>
      <c r="BE222" s="47">
        <v>351</v>
      </c>
      <c r="BF222" s="47">
        <v>120</v>
      </c>
      <c r="BG222" s="47">
        <v>261</v>
      </c>
      <c r="BH222" s="47">
        <v>92</v>
      </c>
      <c r="BI222" s="47">
        <v>377</v>
      </c>
      <c r="BJ222" s="47">
        <v>133</v>
      </c>
      <c r="BK222" s="47">
        <v>336</v>
      </c>
      <c r="BL222" s="47">
        <v>115</v>
      </c>
      <c r="BM222" s="47">
        <v>262</v>
      </c>
      <c r="BN222" s="47">
        <v>93</v>
      </c>
      <c r="BO222" s="201" t="s">
        <v>18</v>
      </c>
      <c r="BP222" s="46" t="s">
        <v>119</v>
      </c>
      <c r="BQ222" s="49">
        <v>8</v>
      </c>
      <c r="BR222" s="49">
        <v>145</v>
      </c>
      <c r="BS222" s="49">
        <v>2</v>
      </c>
      <c r="BT222" s="49">
        <v>111</v>
      </c>
      <c r="BU222" s="49">
        <v>0</v>
      </c>
      <c r="BV222" s="50">
        <v>266</v>
      </c>
      <c r="BW222" s="49">
        <v>65</v>
      </c>
      <c r="BX222" s="49">
        <v>10</v>
      </c>
      <c r="BY222" s="50">
        <v>1</v>
      </c>
      <c r="BZ222" s="49">
        <v>0</v>
      </c>
      <c r="CA222" s="201" t="s">
        <v>18</v>
      </c>
      <c r="CB222" s="46" t="s">
        <v>119</v>
      </c>
      <c r="CC222" s="47">
        <v>5842</v>
      </c>
      <c r="CD222" s="47">
        <v>6166</v>
      </c>
      <c r="CE222" s="47">
        <v>2014</v>
      </c>
      <c r="CF222" s="47">
        <v>816</v>
      </c>
      <c r="CG222" s="47">
        <v>2806</v>
      </c>
      <c r="CH222" s="47">
        <v>1319</v>
      </c>
      <c r="CI222" s="47">
        <v>177</v>
      </c>
      <c r="CJ222" s="47">
        <v>1142</v>
      </c>
      <c r="CK222" s="47">
        <v>84</v>
      </c>
      <c r="CL222" s="47">
        <v>334</v>
      </c>
      <c r="CM222" s="47">
        <v>162</v>
      </c>
      <c r="CN222" s="47">
        <v>61</v>
      </c>
      <c r="CO222" s="47">
        <v>4122</v>
      </c>
      <c r="CP222" s="135"/>
      <c r="CQ222" s="138" t="s">
        <v>18</v>
      </c>
      <c r="CR222" s="138" t="s">
        <v>4362</v>
      </c>
      <c r="CS222" s="139">
        <v>3320</v>
      </c>
      <c r="CT222" s="141">
        <v>20366</v>
      </c>
    </row>
    <row r="223" spans="1:98" ht="13.15" customHeight="1">
      <c r="A223" s="201"/>
      <c r="B223" s="46" t="s">
        <v>120</v>
      </c>
      <c r="C223" s="47">
        <v>0</v>
      </c>
      <c r="D223" s="47">
        <v>0</v>
      </c>
      <c r="E223" s="47">
        <v>0</v>
      </c>
      <c r="F223" s="47">
        <v>0</v>
      </c>
      <c r="G223" s="47">
        <v>0</v>
      </c>
      <c r="H223" s="47">
        <v>0</v>
      </c>
      <c r="I223" s="47">
        <v>0</v>
      </c>
      <c r="J223" s="47">
        <v>0</v>
      </c>
      <c r="K223" s="47">
        <v>0</v>
      </c>
      <c r="L223" s="47">
        <v>0</v>
      </c>
      <c r="M223" s="48">
        <v>0</v>
      </c>
      <c r="N223" s="48">
        <v>0</v>
      </c>
      <c r="O223" s="201"/>
      <c r="P223" s="46" t="s">
        <v>120</v>
      </c>
      <c r="Q223" s="47">
        <v>0</v>
      </c>
      <c r="R223" s="47">
        <v>0</v>
      </c>
      <c r="S223" s="47">
        <v>0</v>
      </c>
      <c r="T223" s="47">
        <v>0</v>
      </c>
      <c r="U223" s="47">
        <v>0</v>
      </c>
      <c r="V223" s="47">
        <v>0</v>
      </c>
      <c r="W223" s="47">
        <v>0</v>
      </c>
      <c r="X223" s="47">
        <v>0</v>
      </c>
      <c r="Y223" s="47">
        <v>0</v>
      </c>
      <c r="Z223" s="47">
        <v>0</v>
      </c>
      <c r="AA223" s="48">
        <v>0</v>
      </c>
      <c r="AB223" s="48">
        <v>0</v>
      </c>
      <c r="AC223" s="201"/>
      <c r="AD223" s="46" t="s">
        <v>120</v>
      </c>
      <c r="AE223" s="47">
        <v>0</v>
      </c>
      <c r="AF223" s="47">
        <v>0</v>
      </c>
      <c r="AG223" s="47">
        <v>0</v>
      </c>
      <c r="AH223" s="47">
        <v>0</v>
      </c>
      <c r="AI223" s="47">
        <v>0</v>
      </c>
      <c r="AJ223" s="48">
        <v>0</v>
      </c>
      <c r="AK223" s="47">
        <v>0</v>
      </c>
      <c r="AL223" s="47">
        <v>0</v>
      </c>
      <c r="AM223" s="47">
        <v>0</v>
      </c>
      <c r="AN223" s="47">
        <v>0</v>
      </c>
      <c r="AO223" s="47">
        <v>0</v>
      </c>
      <c r="AP223" s="201"/>
      <c r="AQ223" s="46" t="s">
        <v>120</v>
      </c>
      <c r="AR223" s="47">
        <v>0</v>
      </c>
      <c r="AS223" s="47">
        <v>0</v>
      </c>
      <c r="AT223" s="47">
        <v>0</v>
      </c>
      <c r="AU223" s="47">
        <v>0</v>
      </c>
      <c r="AV223" s="47">
        <v>0</v>
      </c>
      <c r="AW223" s="47">
        <v>0</v>
      </c>
      <c r="AX223" s="47">
        <v>0</v>
      </c>
      <c r="AY223" s="47">
        <v>0</v>
      </c>
      <c r="AZ223" s="47">
        <v>0</v>
      </c>
      <c r="BA223" s="201"/>
      <c r="BB223" s="46" t="s">
        <v>120</v>
      </c>
      <c r="BC223" s="47">
        <v>0</v>
      </c>
      <c r="BD223" s="47">
        <v>0</v>
      </c>
      <c r="BE223" s="47">
        <v>0</v>
      </c>
      <c r="BF223" s="47">
        <v>0</v>
      </c>
      <c r="BG223" s="47">
        <v>0</v>
      </c>
      <c r="BH223" s="47">
        <v>0</v>
      </c>
      <c r="BI223" s="47">
        <v>0</v>
      </c>
      <c r="BJ223" s="47">
        <v>0</v>
      </c>
      <c r="BK223" s="47">
        <v>0</v>
      </c>
      <c r="BL223" s="47">
        <v>0</v>
      </c>
      <c r="BM223" s="47">
        <v>0</v>
      </c>
      <c r="BN223" s="47">
        <v>0</v>
      </c>
      <c r="BO223" s="201"/>
      <c r="BP223" s="46" t="s">
        <v>120</v>
      </c>
      <c r="BQ223" s="49">
        <v>0</v>
      </c>
      <c r="BR223" s="49">
        <v>0</v>
      </c>
      <c r="BS223" s="49">
        <v>0</v>
      </c>
      <c r="BT223" s="49">
        <v>0</v>
      </c>
      <c r="BU223" s="49">
        <v>0</v>
      </c>
      <c r="BV223" s="50">
        <v>0</v>
      </c>
      <c r="BW223" s="49">
        <v>0</v>
      </c>
      <c r="BX223" s="49">
        <v>0</v>
      </c>
      <c r="BY223" s="50">
        <v>0</v>
      </c>
      <c r="BZ223" s="49">
        <v>0</v>
      </c>
      <c r="CA223" s="201"/>
      <c r="CB223" s="46" t="s">
        <v>120</v>
      </c>
      <c r="CC223" s="47">
        <v>0</v>
      </c>
      <c r="CD223" s="47">
        <v>0</v>
      </c>
      <c r="CE223" s="47">
        <v>0</v>
      </c>
      <c r="CF223" s="47">
        <v>0</v>
      </c>
      <c r="CG223" s="47">
        <v>0</v>
      </c>
      <c r="CH223" s="47">
        <v>0</v>
      </c>
      <c r="CI223" s="47">
        <v>0</v>
      </c>
      <c r="CJ223" s="47">
        <v>0</v>
      </c>
      <c r="CK223" s="47">
        <v>0</v>
      </c>
      <c r="CL223" s="47">
        <v>0</v>
      </c>
      <c r="CM223" s="47">
        <v>0</v>
      </c>
      <c r="CN223" s="47">
        <v>0</v>
      </c>
      <c r="CO223" s="47">
        <v>0</v>
      </c>
      <c r="CP223" s="135"/>
      <c r="CQ223" s="138" t="s">
        <v>18</v>
      </c>
      <c r="CR223" s="138" t="s">
        <v>4363</v>
      </c>
      <c r="CS223" s="139">
        <v>0</v>
      </c>
      <c r="CT223" s="141">
        <v>0</v>
      </c>
    </row>
    <row r="224" spans="1:98" ht="13.15" customHeight="1">
      <c r="A224" s="201"/>
      <c r="B224" s="34" t="s">
        <v>102</v>
      </c>
      <c r="C224" s="35">
        <v>6422</v>
      </c>
      <c r="D224" s="63">
        <v>3102</v>
      </c>
      <c r="E224" s="63">
        <v>2760</v>
      </c>
      <c r="F224" s="63">
        <v>1330</v>
      </c>
      <c r="G224" s="63">
        <v>1920</v>
      </c>
      <c r="H224" s="63">
        <v>867</v>
      </c>
      <c r="I224" s="63">
        <v>924</v>
      </c>
      <c r="J224" s="63">
        <v>408</v>
      </c>
      <c r="K224" s="63">
        <v>512</v>
      </c>
      <c r="L224" s="63">
        <v>192</v>
      </c>
      <c r="M224" s="63">
        <v>12538</v>
      </c>
      <c r="N224" s="63">
        <v>5899</v>
      </c>
      <c r="O224" s="201"/>
      <c r="P224" s="64" t="s">
        <v>102</v>
      </c>
      <c r="Q224" s="63">
        <v>2653</v>
      </c>
      <c r="R224" s="63">
        <v>1281</v>
      </c>
      <c r="S224" s="63">
        <v>757</v>
      </c>
      <c r="T224" s="63">
        <v>379</v>
      </c>
      <c r="U224" s="63">
        <v>437</v>
      </c>
      <c r="V224" s="63">
        <v>220</v>
      </c>
      <c r="W224" s="63">
        <v>115</v>
      </c>
      <c r="X224" s="63">
        <v>47</v>
      </c>
      <c r="Y224" s="63">
        <v>86</v>
      </c>
      <c r="Z224" s="63">
        <v>33</v>
      </c>
      <c r="AA224" s="63">
        <v>4048</v>
      </c>
      <c r="AB224" s="63">
        <v>1960</v>
      </c>
      <c r="AC224" s="201"/>
      <c r="AD224" s="64" t="s">
        <v>102</v>
      </c>
      <c r="AE224" s="63">
        <v>118</v>
      </c>
      <c r="AF224" s="63">
        <v>105</v>
      </c>
      <c r="AG224" s="63">
        <v>99</v>
      </c>
      <c r="AH224" s="63">
        <v>66</v>
      </c>
      <c r="AI224" s="63">
        <v>44</v>
      </c>
      <c r="AJ224" s="63">
        <v>432</v>
      </c>
      <c r="AK224" s="63">
        <v>216</v>
      </c>
      <c r="AL224" s="63">
        <v>82</v>
      </c>
      <c r="AM224" s="63">
        <v>0</v>
      </c>
      <c r="AN224" s="63">
        <v>34</v>
      </c>
      <c r="AO224" s="63">
        <v>102</v>
      </c>
      <c r="AP224" s="201"/>
      <c r="AQ224" s="64" t="s">
        <v>102</v>
      </c>
      <c r="AR224" s="63">
        <v>18</v>
      </c>
      <c r="AS224" s="63">
        <v>931</v>
      </c>
      <c r="AT224" s="63">
        <v>317</v>
      </c>
      <c r="AU224" s="63">
        <v>96</v>
      </c>
      <c r="AV224" s="63">
        <v>21</v>
      </c>
      <c r="AW224" s="63">
        <v>60</v>
      </c>
      <c r="AX224" s="63">
        <v>235</v>
      </c>
      <c r="AY224" s="63">
        <v>94</v>
      </c>
      <c r="AZ224" s="63">
        <v>77</v>
      </c>
      <c r="BA224" s="201"/>
      <c r="BB224" s="51" t="s">
        <v>102</v>
      </c>
      <c r="BC224" s="63">
        <v>392</v>
      </c>
      <c r="BD224" s="63">
        <v>138</v>
      </c>
      <c r="BE224" s="63">
        <v>351</v>
      </c>
      <c r="BF224" s="63">
        <v>120</v>
      </c>
      <c r="BG224" s="63">
        <v>261</v>
      </c>
      <c r="BH224" s="63">
        <v>92</v>
      </c>
      <c r="BI224" s="63">
        <v>377</v>
      </c>
      <c r="BJ224" s="63">
        <v>133</v>
      </c>
      <c r="BK224" s="63">
        <v>336</v>
      </c>
      <c r="BL224" s="63">
        <v>115</v>
      </c>
      <c r="BM224" s="63">
        <v>262</v>
      </c>
      <c r="BN224" s="63">
        <v>93</v>
      </c>
      <c r="BO224" s="201"/>
      <c r="BP224" s="64" t="s">
        <v>102</v>
      </c>
      <c r="BQ224" s="63">
        <v>8</v>
      </c>
      <c r="BR224" s="63">
        <v>145</v>
      </c>
      <c r="BS224" s="63">
        <v>2</v>
      </c>
      <c r="BT224" s="63">
        <v>111</v>
      </c>
      <c r="BU224" s="63">
        <v>0</v>
      </c>
      <c r="BV224" s="63">
        <v>266</v>
      </c>
      <c r="BW224" s="63">
        <v>65</v>
      </c>
      <c r="BX224" s="63">
        <v>10</v>
      </c>
      <c r="BY224" s="63">
        <v>1</v>
      </c>
      <c r="BZ224" s="63">
        <v>0</v>
      </c>
      <c r="CA224" s="201"/>
      <c r="CB224" s="64" t="s">
        <v>102</v>
      </c>
      <c r="CC224" s="63">
        <v>5842</v>
      </c>
      <c r="CD224" s="63">
        <v>6166</v>
      </c>
      <c r="CE224" s="63">
        <v>2014</v>
      </c>
      <c r="CF224" s="63">
        <v>816</v>
      </c>
      <c r="CG224" s="63">
        <v>2806</v>
      </c>
      <c r="CH224" s="63">
        <v>1319</v>
      </c>
      <c r="CI224" s="63">
        <v>177</v>
      </c>
      <c r="CJ224" s="63">
        <v>1142</v>
      </c>
      <c r="CK224" s="63">
        <v>84</v>
      </c>
      <c r="CL224" s="63">
        <v>334</v>
      </c>
      <c r="CM224" s="63">
        <v>162</v>
      </c>
      <c r="CN224" s="63">
        <v>61</v>
      </c>
      <c r="CO224" s="63">
        <v>4122</v>
      </c>
      <c r="CP224" s="135"/>
      <c r="CQ224" s="138" t="s">
        <v>18</v>
      </c>
      <c r="CR224" s="138" t="s">
        <v>4364</v>
      </c>
      <c r="CS224" s="139">
        <v>3320</v>
      </c>
      <c r="CT224" s="141">
        <v>20366</v>
      </c>
    </row>
    <row r="225" spans="1:98" ht="13.15" customHeight="1">
      <c r="A225" s="201" t="s">
        <v>210</v>
      </c>
      <c r="B225" s="46" t="s">
        <v>119</v>
      </c>
      <c r="C225" s="47">
        <v>38416</v>
      </c>
      <c r="D225" s="47">
        <v>19630</v>
      </c>
      <c r="E225" s="47">
        <v>23224</v>
      </c>
      <c r="F225" s="47">
        <v>12045</v>
      </c>
      <c r="G225" s="47">
        <v>16597</v>
      </c>
      <c r="H225" s="47">
        <v>8679</v>
      </c>
      <c r="I225" s="47">
        <v>11504</v>
      </c>
      <c r="J225" s="47">
        <v>5899</v>
      </c>
      <c r="K225" s="47">
        <v>6741</v>
      </c>
      <c r="L225" s="47">
        <v>3442</v>
      </c>
      <c r="M225" s="48">
        <v>96482</v>
      </c>
      <c r="N225" s="48">
        <v>49695</v>
      </c>
      <c r="O225" s="201" t="s">
        <v>210</v>
      </c>
      <c r="P225" s="46" t="s">
        <v>119</v>
      </c>
      <c r="Q225" s="47">
        <v>7399</v>
      </c>
      <c r="R225" s="47">
        <v>3602</v>
      </c>
      <c r="S225" s="47">
        <v>4744</v>
      </c>
      <c r="T225" s="47">
        <v>2380</v>
      </c>
      <c r="U225" s="47">
        <v>3277</v>
      </c>
      <c r="V225" s="47">
        <v>1710</v>
      </c>
      <c r="W225" s="47">
        <v>1910</v>
      </c>
      <c r="X225" s="47">
        <v>983</v>
      </c>
      <c r="Y225" s="47">
        <v>1096</v>
      </c>
      <c r="Z225" s="47">
        <v>566</v>
      </c>
      <c r="AA225" s="48">
        <v>18426</v>
      </c>
      <c r="AB225" s="48">
        <v>9241</v>
      </c>
      <c r="AC225" s="201" t="s">
        <v>210</v>
      </c>
      <c r="AD225" s="46" t="s">
        <v>119</v>
      </c>
      <c r="AE225" s="47">
        <v>610</v>
      </c>
      <c r="AF225" s="47">
        <v>513</v>
      </c>
      <c r="AG225" s="47">
        <v>468</v>
      </c>
      <c r="AH225" s="47">
        <v>416</v>
      </c>
      <c r="AI225" s="47">
        <v>370</v>
      </c>
      <c r="AJ225" s="48">
        <v>2377</v>
      </c>
      <c r="AK225" s="47">
        <v>1782</v>
      </c>
      <c r="AL225" s="47">
        <v>785</v>
      </c>
      <c r="AM225" s="47">
        <v>0</v>
      </c>
      <c r="AN225" s="47">
        <v>34</v>
      </c>
      <c r="AO225" s="47">
        <v>445</v>
      </c>
      <c r="AP225" s="201" t="s">
        <v>210</v>
      </c>
      <c r="AQ225" s="46" t="s">
        <v>119</v>
      </c>
      <c r="AR225" s="47">
        <v>54</v>
      </c>
      <c r="AS225" s="47">
        <v>11277</v>
      </c>
      <c r="AT225" s="47">
        <v>3223</v>
      </c>
      <c r="AU225" s="47">
        <v>1027</v>
      </c>
      <c r="AV225" s="47">
        <v>231</v>
      </c>
      <c r="AW225" s="47">
        <v>519</v>
      </c>
      <c r="AX225" s="47">
        <v>1757</v>
      </c>
      <c r="AY225" s="47">
        <v>967</v>
      </c>
      <c r="AZ225" s="47">
        <v>916</v>
      </c>
      <c r="BA225" s="201" t="s">
        <v>210</v>
      </c>
      <c r="BB225" s="46" t="s">
        <v>119</v>
      </c>
      <c r="BC225" s="47">
        <v>5221</v>
      </c>
      <c r="BD225" s="47">
        <v>2533</v>
      </c>
      <c r="BE225" s="47">
        <v>4768</v>
      </c>
      <c r="BF225" s="47">
        <v>2296</v>
      </c>
      <c r="BG225" s="47">
        <v>3489</v>
      </c>
      <c r="BH225" s="47">
        <v>1658</v>
      </c>
      <c r="BI225" s="47">
        <v>5169</v>
      </c>
      <c r="BJ225" s="47">
        <v>2513</v>
      </c>
      <c r="BK225" s="47">
        <v>4742</v>
      </c>
      <c r="BL225" s="47">
        <v>2288</v>
      </c>
      <c r="BM225" s="47">
        <v>3433</v>
      </c>
      <c r="BN225" s="47">
        <v>1640</v>
      </c>
      <c r="BO225" s="201" t="s">
        <v>210</v>
      </c>
      <c r="BP225" s="46" t="s">
        <v>119</v>
      </c>
      <c r="BQ225" s="49">
        <v>43</v>
      </c>
      <c r="BR225" s="49">
        <v>304</v>
      </c>
      <c r="BS225" s="49">
        <v>814</v>
      </c>
      <c r="BT225" s="49">
        <v>1077</v>
      </c>
      <c r="BU225" s="49">
        <v>2</v>
      </c>
      <c r="BV225" s="50">
        <v>2240</v>
      </c>
      <c r="BW225" s="49">
        <v>887</v>
      </c>
      <c r="BX225" s="49">
        <v>104</v>
      </c>
      <c r="BY225" s="50">
        <v>19</v>
      </c>
      <c r="BZ225" s="49">
        <v>11</v>
      </c>
      <c r="CA225" s="201" t="s">
        <v>210</v>
      </c>
      <c r="CB225" s="46" t="s">
        <v>119</v>
      </c>
      <c r="CC225" s="47">
        <v>38881</v>
      </c>
      <c r="CD225" s="47">
        <v>36131</v>
      </c>
      <c r="CE225" s="47">
        <v>24161</v>
      </c>
      <c r="CF225" s="47">
        <v>14889</v>
      </c>
      <c r="CG225" s="47">
        <v>20653</v>
      </c>
      <c r="CH225" s="47">
        <v>7379</v>
      </c>
      <c r="CI225" s="47">
        <v>616</v>
      </c>
      <c r="CJ225" s="47">
        <v>6389</v>
      </c>
      <c r="CK225" s="47">
        <v>522</v>
      </c>
      <c r="CL225" s="47">
        <v>1370</v>
      </c>
      <c r="CM225" s="47">
        <v>1108</v>
      </c>
      <c r="CN225" s="47">
        <v>395</v>
      </c>
      <c r="CO225" s="47">
        <v>1806</v>
      </c>
      <c r="CP225" s="135"/>
      <c r="CQ225" s="138" t="s">
        <v>210</v>
      </c>
      <c r="CR225" s="138" t="s">
        <v>4365</v>
      </c>
      <c r="CS225" s="139">
        <v>37540</v>
      </c>
      <c r="CT225" s="141">
        <v>149621</v>
      </c>
    </row>
    <row r="226" spans="1:98" ht="13.15" customHeight="1">
      <c r="A226" s="201"/>
      <c r="B226" s="46" t="s">
        <v>120</v>
      </c>
      <c r="C226" s="47">
        <v>1164</v>
      </c>
      <c r="D226" s="47">
        <v>598</v>
      </c>
      <c r="E226" s="47">
        <v>990</v>
      </c>
      <c r="F226" s="47">
        <v>472</v>
      </c>
      <c r="G226" s="47">
        <v>993</v>
      </c>
      <c r="H226" s="47">
        <v>486</v>
      </c>
      <c r="I226" s="47">
        <v>849</v>
      </c>
      <c r="J226" s="47">
        <v>419</v>
      </c>
      <c r="K226" s="47">
        <v>833</v>
      </c>
      <c r="L226" s="47">
        <v>434</v>
      </c>
      <c r="M226" s="48">
        <v>4829</v>
      </c>
      <c r="N226" s="48">
        <v>2409</v>
      </c>
      <c r="O226" s="201"/>
      <c r="P226" s="46" t="s">
        <v>120</v>
      </c>
      <c r="Q226" s="47">
        <v>156</v>
      </c>
      <c r="R226" s="47">
        <v>59</v>
      </c>
      <c r="S226" s="47">
        <v>181</v>
      </c>
      <c r="T226" s="47">
        <v>82</v>
      </c>
      <c r="U226" s="47">
        <v>124</v>
      </c>
      <c r="V226" s="47">
        <v>59</v>
      </c>
      <c r="W226" s="47">
        <v>115</v>
      </c>
      <c r="X226" s="47">
        <v>72</v>
      </c>
      <c r="Y226" s="47">
        <v>205</v>
      </c>
      <c r="Z226" s="47">
        <v>124</v>
      </c>
      <c r="AA226" s="48">
        <v>781</v>
      </c>
      <c r="AB226" s="48">
        <v>396</v>
      </c>
      <c r="AC226" s="201"/>
      <c r="AD226" s="46" t="s">
        <v>120</v>
      </c>
      <c r="AE226" s="47">
        <v>21</v>
      </c>
      <c r="AF226" s="47">
        <v>20</v>
      </c>
      <c r="AG226" s="47">
        <v>20</v>
      </c>
      <c r="AH226" s="47">
        <v>18</v>
      </c>
      <c r="AI226" s="47">
        <v>18</v>
      </c>
      <c r="AJ226" s="48">
        <v>97</v>
      </c>
      <c r="AK226" s="47">
        <v>74</v>
      </c>
      <c r="AL226" s="47">
        <v>54</v>
      </c>
      <c r="AM226" s="47">
        <v>25</v>
      </c>
      <c r="AN226" s="47">
        <v>0</v>
      </c>
      <c r="AO226" s="47">
        <v>9</v>
      </c>
      <c r="AP226" s="201"/>
      <c r="AQ226" s="46" t="s">
        <v>120</v>
      </c>
      <c r="AR226" s="47">
        <v>0</v>
      </c>
      <c r="AS226" s="47">
        <v>1392</v>
      </c>
      <c r="AT226" s="47">
        <v>5</v>
      </c>
      <c r="AU226" s="47">
        <v>21</v>
      </c>
      <c r="AV226" s="47">
        <v>0</v>
      </c>
      <c r="AW226" s="47">
        <v>57</v>
      </c>
      <c r="AX226" s="47">
        <v>90</v>
      </c>
      <c r="AY226" s="47">
        <v>74</v>
      </c>
      <c r="AZ226" s="47">
        <v>75</v>
      </c>
      <c r="BA226" s="201"/>
      <c r="BB226" s="46" t="s">
        <v>120</v>
      </c>
      <c r="BC226" s="47">
        <v>620</v>
      </c>
      <c r="BD226" s="47">
        <v>321</v>
      </c>
      <c r="BE226" s="47">
        <v>602</v>
      </c>
      <c r="BF226" s="47">
        <v>311</v>
      </c>
      <c r="BG226" s="47">
        <v>271</v>
      </c>
      <c r="BH226" s="47">
        <v>128</v>
      </c>
      <c r="BI226" s="47">
        <v>600</v>
      </c>
      <c r="BJ226" s="47">
        <v>312</v>
      </c>
      <c r="BK226" s="47">
        <v>584</v>
      </c>
      <c r="BL226" s="47">
        <v>303</v>
      </c>
      <c r="BM226" s="47">
        <v>292</v>
      </c>
      <c r="BN226" s="47">
        <v>137</v>
      </c>
      <c r="BO226" s="201"/>
      <c r="BP226" s="46" t="s">
        <v>120</v>
      </c>
      <c r="BQ226" s="49">
        <v>39</v>
      </c>
      <c r="BR226" s="49">
        <v>42</v>
      </c>
      <c r="BS226" s="49">
        <v>31</v>
      </c>
      <c r="BT226" s="49">
        <v>51</v>
      </c>
      <c r="BU226" s="49">
        <v>0</v>
      </c>
      <c r="BV226" s="50">
        <v>163</v>
      </c>
      <c r="BW226" s="49">
        <v>120</v>
      </c>
      <c r="BX226" s="49">
        <v>48</v>
      </c>
      <c r="BY226" s="50">
        <v>18</v>
      </c>
      <c r="BZ226" s="49">
        <v>6</v>
      </c>
      <c r="CA226" s="201"/>
      <c r="CB226" s="46" t="s">
        <v>120</v>
      </c>
      <c r="CC226" s="47">
        <v>2392</v>
      </c>
      <c r="CD226" s="47">
        <v>1748</v>
      </c>
      <c r="CE226" s="47">
        <v>1064</v>
      </c>
      <c r="CF226" s="47">
        <v>761</v>
      </c>
      <c r="CG226" s="47">
        <v>1362</v>
      </c>
      <c r="CH226" s="47">
        <v>971</v>
      </c>
      <c r="CI226" s="47">
        <v>80</v>
      </c>
      <c r="CJ226" s="47">
        <v>518</v>
      </c>
      <c r="CK226" s="47">
        <v>22</v>
      </c>
      <c r="CL226" s="47">
        <v>65</v>
      </c>
      <c r="CM226" s="47">
        <v>86</v>
      </c>
      <c r="CN226" s="47">
        <v>3</v>
      </c>
      <c r="CO226" s="47">
        <v>6</v>
      </c>
      <c r="CP226" s="135"/>
      <c r="CQ226" s="138" t="s">
        <v>210</v>
      </c>
      <c r="CR226" s="138" t="s">
        <v>4366</v>
      </c>
      <c r="CS226" s="139">
        <v>2883</v>
      </c>
      <c r="CT226" s="141">
        <v>8918</v>
      </c>
    </row>
    <row r="227" spans="1:98" ht="13.15" customHeight="1">
      <c r="A227" s="201"/>
      <c r="B227" s="34" t="s">
        <v>102</v>
      </c>
      <c r="C227" s="35">
        <v>39580</v>
      </c>
      <c r="D227" s="63">
        <v>20228</v>
      </c>
      <c r="E227" s="63">
        <v>24214</v>
      </c>
      <c r="F227" s="63">
        <v>12517</v>
      </c>
      <c r="G227" s="63">
        <v>17590</v>
      </c>
      <c r="H227" s="63">
        <v>9165</v>
      </c>
      <c r="I227" s="63">
        <v>12353</v>
      </c>
      <c r="J227" s="63">
        <v>6318</v>
      </c>
      <c r="K227" s="63">
        <v>7574</v>
      </c>
      <c r="L227" s="63">
        <v>3876</v>
      </c>
      <c r="M227" s="63">
        <v>101311</v>
      </c>
      <c r="N227" s="63">
        <v>52104</v>
      </c>
      <c r="O227" s="201"/>
      <c r="P227" s="64" t="s">
        <v>102</v>
      </c>
      <c r="Q227" s="63">
        <v>7555</v>
      </c>
      <c r="R227" s="63">
        <v>3661</v>
      </c>
      <c r="S227" s="63">
        <v>4925</v>
      </c>
      <c r="T227" s="63">
        <v>2462</v>
      </c>
      <c r="U227" s="63">
        <v>3401</v>
      </c>
      <c r="V227" s="63">
        <v>1769</v>
      </c>
      <c r="W227" s="63">
        <v>2025</v>
      </c>
      <c r="X227" s="63">
        <v>1055</v>
      </c>
      <c r="Y227" s="63">
        <v>1301</v>
      </c>
      <c r="Z227" s="63">
        <v>690</v>
      </c>
      <c r="AA227" s="63">
        <v>19207</v>
      </c>
      <c r="AB227" s="63">
        <v>9637</v>
      </c>
      <c r="AC227" s="201"/>
      <c r="AD227" s="64" t="s">
        <v>102</v>
      </c>
      <c r="AE227" s="63">
        <v>631</v>
      </c>
      <c r="AF227" s="63">
        <v>533</v>
      </c>
      <c r="AG227" s="63">
        <v>488</v>
      </c>
      <c r="AH227" s="63">
        <v>434</v>
      </c>
      <c r="AI227" s="63">
        <v>388</v>
      </c>
      <c r="AJ227" s="63">
        <v>2474</v>
      </c>
      <c r="AK227" s="63">
        <v>1856</v>
      </c>
      <c r="AL227" s="63">
        <v>839</v>
      </c>
      <c r="AM227" s="63">
        <v>25</v>
      </c>
      <c r="AN227" s="63">
        <v>34</v>
      </c>
      <c r="AO227" s="63">
        <v>454</v>
      </c>
      <c r="AP227" s="201"/>
      <c r="AQ227" s="64" t="s">
        <v>102</v>
      </c>
      <c r="AR227" s="63">
        <v>54</v>
      </c>
      <c r="AS227" s="63">
        <v>12669</v>
      </c>
      <c r="AT227" s="63">
        <v>3228</v>
      </c>
      <c r="AU227" s="63">
        <v>1048</v>
      </c>
      <c r="AV227" s="63">
        <v>231</v>
      </c>
      <c r="AW227" s="63">
        <v>576</v>
      </c>
      <c r="AX227" s="63">
        <v>1847</v>
      </c>
      <c r="AY227" s="63">
        <v>1041</v>
      </c>
      <c r="AZ227" s="63">
        <v>991</v>
      </c>
      <c r="BA227" s="201"/>
      <c r="BB227" s="51" t="s">
        <v>102</v>
      </c>
      <c r="BC227" s="63">
        <v>5841</v>
      </c>
      <c r="BD227" s="63">
        <v>2854</v>
      </c>
      <c r="BE227" s="63">
        <v>5370</v>
      </c>
      <c r="BF227" s="63">
        <v>2607</v>
      </c>
      <c r="BG227" s="63">
        <v>3760</v>
      </c>
      <c r="BH227" s="63">
        <v>1786</v>
      </c>
      <c r="BI227" s="63">
        <v>5769</v>
      </c>
      <c r="BJ227" s="63">
        <v>2825</v>
      </c>
      <c r="BK227" s="63">
        <v>5326</v>
      </c>
      <c r="BL227" s="63">
        <v>2591</v>
      </c>
      <c r="BM227" s="63">
        <v>3725</v>
      </c>
      <c r="BN227" s="63">
        <v>1777</v>
      </c>
      <c r="BO227" s="201"/>
      <c r="BP227" s="64" t="s">
        <v>102</v>
      </c>
      <c r="BQ227" s="63">
        <v>82</v>
      </c>
      <c r="BR227" s="63">
        <v>346</v>
      </c>
      <c r="BS227" s="63">
        <v>845</v>
      </c>
      <c r="BT227" s="63">
        <v>1128</v>
      </c>
      <c r="BU227" s="63">
        <v>2</v>
      </c>
      <c r="BV227" s="63">
        <v>2403</v>
      </c>
      <c r="BW227" s="63">
        <v>1007</v>
      </c>
      <c r="BX227" s="63">
        <v>152</v>
      </c>
      <c r="BY227" s="63">
        <v>37</v>
      </c>
      <c r="BZ227" s="63">
        <v>17</v>
      </c>
      <c r="CA227" s="201"/>
      <c r="CB227" s="64" t="s">
        <v>102</v>
      </c>
      <c r="CC227" s="63">
        <v>41273</v>
      </c>
      <c r="CD227" s="63">
        <v>37879</v>
      </c>
      <c r="CE227" s="63">
        <v>25225</v>
      </c>
      <c r="CF227" s="63">
        <v>15650</v>
      </c>
      <c r="CG227" s="63">
        <v>22015</v>
      </c>
      <c r="CH227" s="63">
        <v>8350</v>
      </c>
      <c r="CI227" s="63">
        <v>696</v>
      </c>
      <c r="CJ227" s="63">
        <v>6907</v>
      </c>
      <c r="CK227" s="63">
        <v>544</v>
      </c>
      <c r="CL227" s="63">
        <v>1435</v>
      </c>
      <c r="CM227" s="63">
        <v>1194</v>
      </c>
      <c r="CN227" s="63">
        <v>398</v>
      </c>
      <c r="CO227" s="63">
        <v>1812</v>
      </c>
      <c r="CP227" s="135"/>
      <c r="CQ227" s="138" t="s">
        <v>210</v>
      </c>
      <c r="CR227" s="138" t="s">
        <v>4367</v>
      </c>
      <c r="CS227" s="139">
        <v>40423</v>
      </c>
      <c r="CT227" s="141">
        <v>158539</v>
      </c>
    </row>
    <row r="228" spans="1:98" ht="13.15" customHeight="1">
      <c r="A228" s="201" t="s">
        <v>211</v>
      </c>
      <c r="B228" s="46" t="s">
        <v>119</v>
      </c>
      <c r="C228" s="47">
        <v>6205</v>
      </c>
      <c r="D228" s="47">
        <v>2961</v>
      </c>
      <c r="E228" s="47">
        <v>3233</v>
      </c>
      <c r="F228" s="47">
        <v>1501</v>
      </c>
      <c r="G228" s="47">
        <v>2307</v>
      </c>
      <c r="H228" s="47">
        <v>1003</v>
      </c>
      <c r="I228" s="47">
        <v>1308</v>
      </c>
      <c r="J228" s="47">
        <v>566</v>
      </c>
      <c r="K228" s="47">
        <v>1085</v>
      </c>
      <c r="L228" s="47">
        <v>440</v>
      </c>
      <c r="M228" s="48">
        <v>14138</v>
      </c>
      <c r="N228" s="48">
        <v>6471</v>
      </c>
      <c r="O228" s="201" t="s">
        <v>211</v>
      </c>
      <c r="P228" s="46" t="s">
        <v>119</v>
      </c>
      <c r="Q228" s="47">
        <v>2012</v>
      </c>
      <c r="R228" s="47">
        <v>905</v>
      </c>
      <c r="S228" s="47">
        <v>771</v>
      </c>
      <c r="T228" s="47">
        <v>366</v>
      </c>
      <c r="U228" s="47">
        <v>494</v>
      </c>
      <c r="V228" s="47">
        <v>190</v>
      </c>
      <c r="W228" s="47">
        <v>165</v>
      </c>
      <c r="X228" s="47">
        <v>70</v>
      </c>
      <c r="Y228" s="47">
        <v>187</v>
      </c>
      <c r="Z228" s="47">
        <v>71</v>
      </c>
      <c r="AA228" s="48">
        <v>3629</v>
      </c>
      <c r="AB228" s="48">
        <v>1602</v>
      </c>
      <c r="AC228" s="201" t="s">
        <v>211</v>
      </c>
      <c r="AD228" s="46" t="s">
        <v>119</v>
      </c>
      <c r="AE228" s="47">
        <v>125</v>
      </c>
      <c r="AF228" s="47">
        <v>100</v>
      </c>
      <c r="AG228" s="47">
        <v>91</v>
      </c>
      <c r="AH228" s="47">
        <v>72</v>
      </c>
      <c r="AI228" s="47">
        <v>64</v>
      </c>
      <c r="AJ228" s="48">
        <v>452</v>
      </c>
      <c r="AK228" s="47">
        <v>243</v>
      </c>
      <c r="AL228" s="47">
        <v>127</v>
      </c>
      <c r="AM228" s="47">
        <v>0</v>
      </c>
      <c r="AN228" s="47">
        <v>4</v>
      </c>
      <c r="AO228" s="47">
        <v>97</v>
      </c>
      <c r="AP228" s="201" t="s">
        <v>211</v>
      </c>
      <c r="AQ228" s="46" t="s">
        <v>119</v>
      </c>
      <c r="AR228" s="47">
        <v>0</v>
      </c>
      <c r="AS228" s="47">
        <v>1664</v>
      </c>
      <c r="AT228" s="47">
        <v>199</v>
      </c>
      <c r="AU228" s="47">
        <v>31</v>
      </c>
      <c r="AV228" s="47">
        <v>31</v>
      </c>
      <c r="AW228" s="47">
        <v>88</v>
      </c>
      <c r="AX228" s="47">
        <v>230</v>
      </c>
      <c r="AY228" s="47">
        <v>140</v>
      </c>
      <c r="AZ228" s="47">
        <v>142</v>
      </c>
      <c r="BA228" s="201" t="s">
        <v>211</v>
      </c>
      <c r="BB228" s="46" t="s">
        <v>119</v>
      </c>
      <c r="BC228" s="47">
        <v>1068</v>
      </c>
      <c r="BD228" s="47">
        <v>429</v>
      </c>
      <c r="BE228" s="47">
        <v>979</v>
      </c>
      <c r="BF228" s="47">
        <v>385</v>
      </c>
      <c r="BG228" s="47">
        <v>718</v>
      </c>
      <c r="BH228" s="47">
        <v>270</v>
      </c>
      <c r="BI228" s="47">
        <v>1071</v>
      </c>
      <c r="BJ228" s="47">
        <v>429</v>
      </c>
      <c r="BK228" s="47">
        <v>982</v>
      </c>
      <c r="BL228" s="47">
        <v>385</v>
      </c>
      <c r="BM228" s="47">
        <v>747</v>
      </c>
      <c r="BN228" s="47">
        <v>280</v>
      </c>
      <c r="BO228" s="201" t="s">
        <v>211</v>
      </c>
      <c r="BP228" s="46" t="s">
        <v>119</v>
      </c>
      <c r="BQ228" s="49">
        <v>16</v>
      </c>
      <c r="BR228" s="49">
        <v>197</v>
      </c>
      <c r="BS228" s="49">
        <v>4</v>
      </c>
      <c r="BT228" s="49">
        <v>149</v>
      </c>
      <c r="BU228" s="49">
        <v>0</v>
      </c>
      <c r="BV228" s="50">
        <v>366</v>
      </c>
      <c r="BW228" s="49">
        <v>99</v>
      </c>
      <c r="BX228" s="49">
        <v>18</v>
      </c>
      <c r="BY228" s="50">
        <v>8</v>
      </c>
      <c r="BZ228" s="49">
        <v>5</v>
      </c>
      <c r="CA228" s="201" t="s">
        <v>211</v>
      </c>
      <c r="CB228" s="46" t="s">
        <v>119</v>
      </c>
      <c r="CC228" s="47">
        <v>7842</v>
      </c>
      <c r="CD228" s="47">
        <v>7182</v>
      </c>
      <c r="CE228" s="47">
        <v>1514</v>
      </c>
      <c r="CF228" s="47">
        <v>2780</v>
      </c>
      <c r="CG228" s="47">
        <v>4127</v>
      </c>
      <c r="CH228" s="47">
        <v>2374</v>
      </c>
      <c r="CI228" s="47">
        <v>289</v>
      </c>
      <c r="CJ228" s="47">
        <v>2069</v>
      </c>
      <c r="CK228" s="47">
        <v>69</v>
      </c>
      <c r="CL228" s="47">
        <v>695</v>
      </c>
      <c r="CM228" s="47">
        <v>274</v>
      </c>
      <c r="CN228" s="47">
        <v>126</v>
      </c>
      <c r="CO228" s="47">
        <v>739</v>
      </c>
      <c r="CP228" s="135"/>
      <c r="CQ228" s="138" t="s">
        <v>211</v>
      </c>
      <c r="CR228" s="138" t="s">
        <v>4368</v>
      </c>
      <c r="CS228" s="139">
        <v>4204</v>
      </c>
      <c r="CT228" s="141">
        <v>28246</v>
      </c>
    </row>
    <row r="229" spans="1:98" ht="13.15" customHeight="1">
      <c r="A229" s="201"/>
      <c r="B229" s="46" t="s">
        <v>120</v>
      </c>
      <c r="C229" s="47">
        <v>0</v>
      </c>
      <c r="D229" s="47">
        <v>0</v>
      </c>
      <c r="E229" s="47">
        <v>0</v>
      </c>
      <c r="F229" s="47">
        <v>0</v>
      </c>
      <c r="G229" s="47">
        <v>0</v>
      </c>
      <c r="H229" s="47">
        <v>0</v>
      </c>
      <c r="I229" s="47">
        <v>0</v>
      </c>
      <c r="J229" s="47">
        <v>0</v>
      </c>
      <c r="K229" s="47">
        <v>0</v>
      </c>
      <c r="L229" s="47">
        <v>0</v>
      </c>
      <c r="M229" s="48">
        <v>0</v>
      </c>
      <c r="N229" s="48">
        <v>0</v>
      </c>
      <c r="O229" s="201"/>
      <c r="P229" s="46" t="s">
        <v>120</v>
      </c>
      <c r="Q229" s="47">
        <v>0</v>
      </c>
      <c r="R229" s="47">
        <v>0</v>
      </c>
      <c r="S229" s="47">
        <v>0</v>
      </c>
      <c r="T229" s="47">
        <v>0</v>
      </c>
      <c r="U229" s="47">
        <v>0</v>
      </c>
      <c r="V229" s="47">
        <v>0</v>
      </c>
      <c r="W229" s="47">
        <v>0</v>
      </c>
      <c r="X229" s="47">
        <v>0</v>
      </c>
      <c r="Y229" s="47">
        <v>0</v>
      </c>
      <c r="Z229" s="47">
        <v>0</v>
      </c>
      <c r="AA229" s="48">
        <v>0</v>
      </c>
      <c r="AB229" s="48">
        <v>0</v>
      </c>
      <c r="AC229" s="201"/>
      <c r="AD229" s="46" t="s">
        <v>120</v>
      </c>
      <c r="AE229" s="47">
        <v>0</v>
      </c>
      <c r="AF229" s="47">
        <v>0</v>
      </c>
      <c r="AG229" s="47">
        <v>0</v>
      </c>
      <c r="AH229" s="47">
        <v>0</v>
      </c>
      <c r="AI229" s="47">
        <v>0</v>
      </c>
      <c r="AJ229" s="48">
        <v>0</v>
      </c>
      <c r="AK229" s="47">
        <v>0</v>
      </c>
      <c r="AL229" s="47">
        <v>0</v>
      </c>
      <c r="AM229" s="47">
        <v>0</v>
      </c>
      <c r="AN229" s="47">
        <v>0</v>
      </c>
      <c r="AO229" s="47">
        <v>0</v>
      </c>
      <c r="AP229" s="201"/>
      <c r="AQ229" s="46" t="s">
        <v>120</v>
      </c>
      <c r="AR229" s="47">
        <v>0</v>
      </c>
      <c r="AS229" s="47">
        <v>0</v>
      </c>
      <c r="AT229" s="47">
        <v>0</v>
      </c>
      <c r="AU229" s="47">
        <v>0</v>
      </c>
      <c r="AV229" s="47">
        <v>0</v>
      </c>
      <c r="AW229" s="47">
        <v>0</v>
      </c>
      <c r="AX229" s="47">
        <v>0</v>
      </c>
      <c r="AY229" s="47">
        <v>0</v>
      </c>
      <c r="AZ229" s="47">
        <v>0</v>
      </c>
      <c r="BA229" s="201"/>
      <c r="BB229" s="46" t="s">
        <v>120</v>
      </c>
      <c r="BC229" s="47">
        <v>0</v>
      </c>
      <c r="BD229" s="47">
        <v>0</v>
      </c>
      <c r="BE229" s="47">
        <v>0</v>
      </c>
      <c r="BF229" s="47">
        <v>0</v>
      </c>
      <c r="BG229" s="47">
        <v>0</v>
      </c>
      <c r="BH229" s="47">
        <v>0</v>
      </c>
      <c r="BI229" s="47">
        <v>0</v>
      </c>
      <c r="BJ229" s="47">
        <v>0</v>
      </c>
      <c r="BK229" s="47">
        <v>0</v>
      </c>
      <c r="BL229" s="47">
        <v>0</v>
      </c>
      <c r="BM229" s="47">
        <v>0</v>
      </c>
      <c r="BN229" s="47">
        <v>0</v>
      </c>
      <c r="BO229" s="201"/>
      <c r="BP229" s="46" t="s">
        <v>120</v>
      </c>
      <c r="BQ229" s="49">
        <v>0</v>
      </c>
      <c r="BR229" s="49">
        <v>0</v>
      </c>
      <c r="BS229" s="49">
        <v>0</v>
      </c>
      <c r="BT229" s="49">
        <v>0</v>
      </c>
      <c r="BU229" s="49">
        <v>0</v>
      </c>
      <c r="BV229" s="50">
        <v>0</v>
      </c>
      <c r="BW229" s="49">
        <v>0</v>
      </c>
      <c r="BX229" s="49">
        <v>0</v>
      </c>
      <c r="BY229" s="50">
        <v>0</v>
      </c>
      <c r="BZ229" s="49">
        <v>0</v>
      </c>
      <c r="CA229" s="201"/>
      <c r="CB229" s="46" t="s">
        <v>120</v>
      </c>
      <c r="CC229" s="47">
        <v>0</v>
      </c>
      <c r="CD229" s="47">
        <v>0</v>
      </c>
      <c r="CE229" s="47">
        <v>0</v>
      </c>
      <c r="CF229" s="47">
        <v>0</v>
      </c>
      <c r="CG229" s="47">
        <v>0</v>
      </c>
      <c r="CH229" s="47">
        <v>0</v>
      </c>
      <c r="CI229" s="47">
        <v>0</v>
      </c>
      <c r="CJ229" s="47">
        <v>0</v>
      </c>
      <c r="CK229" s="47">
        <v>0</v>
      </c>
      <c r="CL229" s="47">
        <v>0</v>
      </c>
      <c r="CM229" s="47">
        <v>0</v>
      </c>
      <c r="CN229" s="47">
        <v>0</v>
      </c>
      <c r="CO229" s="47">
        <v>0</v>
      </c>
      <c r="CP229" s="135"/>
      <c r="CQ229" s="138" t="s">
        <v>211</v>
      </c>
      <c r="CR229" s="138" t="s">
        <v>4369</v>
      </c>
      <c r="CS229" s="139">
        <v>0</v>
      </c>
      <c r="CT229" s="141">
        <v>0</v>
      </c>
    </row>
    <row r="230" spans="1:98" ht="13.15" customHeight="1">
      <c r="A230" s="201"/>
      <c r="B230" s="34" t="s">
        <v>102</v>
      </c>
      <c r="C230" s="35">
        <v>6205</v>
      </c>
      <c r="D230" s="63">
        <v>2961</v>
      </c>
      <c r="E230" s="63">
        <v>3233</v>
      </c>
      <c r="F230" s="63">
        <v>1501</v>
      </c>
      <c r="G230" s="63">
        <v>2307</v>
      </c>
      <c r="H230" s="63">
        <v>1003</v>
      </c>
      <c r="I230" s="63">
        <v>1308</v>
      </c>
      <c r="J230" s="63">
        <v>566</v>
      </c>
      <c r="K230" s="63">
        <v>1085</v>
      </c>
      <c r="L230" s="63">
        <v>440</v>
      </c>
      <c r="M230" s="63">
        <v>14138</v>
      </c>
      <c r="N230" s="63">
        <v>6471</v>
      </c>
      <c r="O230" s="201"/>
      <c r="P230" s="64" t="s">
        <v>102</v>
      </c>
      <c r="Q230" s="63">
        <v>2012</v>
      </c>
      <c r="R230" s="63">
        <v>905</v>
      </c>
      <c r="S230" s="63">
        <v>771</v>
      </c>
      <c r="T230" s="63">
        <v>366</v>
      </c>
      <c r="U230" s="63">
        <v>494</v>
      </c>
      <c r="V230" s="63">
        <v>190</v>
      </c>
      <c r="W230" s="63">
        <v>165</v>
      </c>
      <c r="X230" s="63">
        <v>70</v>
      </c>
      <c r="Y230" s="63">
        <v>187</v>
      </c>
      <c r="Z230" s="63">
        <v>71</v>
      </c>
      <c r="AA230" s="63">
        <v>3629</v>
      </c>
      <c r="AB230" s="63">
        <v>1602</v>
      </c>
      <c r="AC230" s="201"/>
      <c r="AD230" s="64" t="s">
        <v>102</v>
      </c>
      <c r="AE230" s="63">
        <v>125</v>
      </c>
      <c r="AF230" s="63">
        <v>100</v>
      </c>
      <c r="AG230" s="63">
        <v>91</v>
      </c>
      <c r="AH230" s="63">
        <v>72</v>
      </c>
      <c r="AI230" s="63">
        <v>64</v>
      </c>
      <c r="AJ230" s="63">
        <v>452</v>
      </c>
      <c r="AK230" s="63">
        <v>243</v>
      </c>
      <c r="AL230" s="63">
        <v>127</v>
      </c>
      <c r="AM230" s="63">
        <v>0</v>
      </c>
      <c r="AN230" s="63">
        <v>4</v>
      </c>
      <c r="AO230" s="63">
        <v>97</v>
      </c>
      <c r="AP230" s="201"/>
      <c r="AQ230" s="64" t="s">
        <v>102</v>
      </c>
      <c r="AR230" s="63">
        <v>0</v>
      </c>
      <c r="AS230" s="63">
        <v>1664</v>
      </c>
      <c r="AT230" s="63">
        <v>199</v>
      </c>
      <c r="AU230" s="63">
        <v>31</v>
      </c>
      <c r="AV230" s="63">
        <v>31</v>
      </c>
      <c r="AW230" s="63">
        <v>88</v>
      </c>
      <c r="AX230" s="63">
        <v>230</v>
      </c>
      <c r="AY230" s="63">
        <v>140</v>
      </c>
      <c r="AZ230" s="63">
        <v>142</v>
      </c>
      <c r="BA230" s="201"/>
      <c r="BB230" s="51" t="s">
        <v>102</v>
      </c>
      <c r="BC230" s="63">
        <v>1068</v>
      </c>
      <c r="BD230" s="63">
        <v>429</v>
      </c>
      <c r="BE230" s="63">
        <v>979</v>
      </c>
      <c r="BF230" s="63">
        <v>385</v>
      </c>
      <c r="BG230" s="63">
        <v>718</v>
      </c>
      <c r="BH230" s="63">
        <v>270</v>
      </c>
      <c r="BI230" s="63">
        <v>1071</v>
      </c>
      <c r="BJ230" s="63">
        <v>429</v>
      </c>
      <c r="BK230" s="63">
        <v>982</v>
      </c>
      <c r="BL230" s="63">
        <v>385</v>
      </c>
      <c r="BM230" s="63">
        <v>747</v>
      </c>
      <c r="BN230" s="63">
        <v>280</v>
      </c>
      <c r="BO230" s="201"/>
      <c r="BP230" s="64" t="s">
        <v>102</v>
      </c>
      <c r="BQ230" s="63">
        <v>16</v>
      </c>
      <c r="BR230" s="63">
        <v>197</v>
      </c>
      <c r="BS230" s="63">
        <v>4</v>
      </c>
      <c r="BT230" s="63">
        <v>149</v>
      </c>
      <c r="BU230" s="63">
        <v>0</v>
      </c>
      <c r="BV230" s="63">
        <v>366</v>
      </c>
      <c r="BW230" s="63">
        <v>99</v>
      </c>
      <c r="BX230" s="63">
        <v>18</v>
      </c>
      <c r="BY230" s="63">
        <v>8</v>
      </c>
      <c r="BZ230" s="63">
        <v>5</v>
      </c>
      <c r="CA230" s="201"/>
      <c r="CB230" s="64" t="s">
        <v>102</v>
      </c>
      <c r="CC230" s="63">
        <v>7842</v>
      </c>
      <c r="CD230" s="63">
        <v>7182</v>
      </c>
      <c r="CE230" s="63">
        <v>1514</v>
      </c>
      <c r="CF230" s="63">
        <v>2780</v>
      </c>
      <c r="CG230" s="63">
        <v>4127</v>
      </c>
      <c r="CH230" s="63">
        <v>2374</v>
      </c>
      <c r="CI230" s="63">
        <v>289</v>
      </c>
      <c r="CJ230" s="63">
        <v>2069</v>
      </c>
      <c r="CK230" s="63">
        <v>69</v>
      </c>
      <c r="CL230" s="63">
        <v>695</v>
      </c>
      <c r="CM230" s="63">
        <v>274</v>
      </c>
      <c r="CN230" s="63">
        <v>126</v>
      </c>
      <c r="CO230" s="63">
        <v>739</v>
      </c>
      <c r="CP230" s="135"/>
      <c r="CQ230" s="138" t="s">
        <v>211</v>
      </c>
      <c r="CR230" s="138" t="s">
        <v>4370</v>
      </c>
      <c r="CS230" s="139">
        <v>4204</v>
      </c>
      <c r="CT230" s="141">
        <v>28246</v>
      </c>
    </row>
    <row r="231" spans="1:98" ht="13.15" customHeight="1">
      <c r="A231" s="201" t="s">
        <v>638</v>
      </c>
      <c r="B231" s="46" t="s">
        <v>119</v>
      </c>
      <c r="C231" s="47">
        <v>33778</v>
      </c>
      <c r="D231" s="47">
        <v>16412</v>
      </c>
      <c r="E231" s="47">
        <v>19999</v>
      </c>
      <c r="F231" s="47">
        <v>9691</v>
      </c>
      <c r="G231" s="47">
        <v>15759</v>
      </c>
      <c r="H231" s="47">
        <v>7439</v>
      </c>
      <c r="I231" s="47">
        <v>10792</v>
      </c>
      <c r="J231" s="47">
        <v>5028</v>
      </c>
      <c r="K231" s="47">
        <v>8564</v>
      </c>
      <c r="L231" s="47">
        <v>3648</v>
      </c>
      <c r="M231" s="48">
        <v>88892</v>
      </c>
      <c r="N231" s="48">
        <v>42218</v>
      </c>
      <c r="O231" s="201" t="s">
        <v>638</v>
      </c>
      <c r="P231" s="46" t="s">
        <v>119</v>
      </c>
      <c r="Q231" s="47">
        <v>9769</v>
      </c>
      <c r="R231" s="47">
        <v>4750</v>
      </c>
      <c r="S231" s="47">
        <v>5096</v>
      </c>
      <c r="T231" s="47">
        <v>2388</v>
      </c>
      <c r="U231" s="47">
        <v>4127</v>
      </c>
      <c r="V231" s="47">
        <v>1962</v>
      </c>
      <c r="W231" s="47">
        <v>2223</v>
      </c>
      <c r="X231" s="47">
        <v>1027</v>
      </c>
      <c r="Y231" s="47">
        <v>2356</v>
      </c>
      <c r="Z231" s="47">
        <v>990</v>
      </c>
      <c r="AA231" s="48">
        <v>23571</v>
      </c>
      <c r="AB231" s="48">
        <v>11117</v>
      </c>
      <c r="AC231" s="201" t="s">
        <v>638</v>
      </c>
      <c r="AD231" s="46" t="s">
        <v>119</v>
      </c>
      <c r="AE231" s="47">
        <v>587</v>
      </c>
      <c r="AF231" s="47">
        <v>491</v>
      </c>
      <c r="AG231" s="47">
        <v>461</v>
      </c>
      <c r="AH231" s="47">
        <v>410</v>
      </c>
      <c r="AI231" s="47">
        <v>376</v>
      </c>
      <c r="AJ231" s="48">
        <v>2325</v>
      </c>
      <c r="AK231" s="47">
        <v>1448</v>
      </c>
      <c r="AL231" s="47">
        <v>707</v>
      </c>
      <c r="AM231" s="47">
        <v>0</v>
      </c>
      <c r="AN231" s="47">
        <v>76</v>
      </c>
      <c r="AO231" s="47">
        <v>400</v>
      </c>
      <c r="AP231" s="201" t="s">
        <v>638</v>
      </c>
      <c r="AQ231" s="46" t="s">
        <v>119</v>
      </c>
      <c r="AR231" s="47">
        <v>6</v>
      </c>
      <c r="AS231" s="47">
        <v>8486</v>
      </c>
      <c r="AT231" s="47">
        <v>2820</v>
      </c>
      <c r="AU231" s="47">
        <v>1409</v>
      </c>
      <c r="AV231" s="47">
        <v>431</v>
      </c>
      <c r="AW231" s="47">
        <v>443</v>
      </c>
      <c r="AX231" s="47">
        <v>1511</v>
      </c>
      <c r="AY231" s="47">
        <v>635</v>
      </c>
      <c r="AZ231" s="47">
        <v>598</v>
      </c>
      <c r="BA231" s="201" t="s">
        <v>638</v>
      </c>
      <c r="BB231" s="46" t="s">
        <v>119</v>
      </c>
      <c r="BC231" s="47">
        <v>6907</v>
      </c>
      <c r="BD231" s="47">
        <v>2789</v>
      </c>
      <c r="BE231" s="47">
        <v>6078</v>
      </c>
      <c r="BF231" s="47">
        <v>2518</v>
      </c>
      <c r="BG231" s="47">
        <v>2395</v>
      </c>
      <c r="BH231" s="47">
        <v>977</v>
      </c>
      <c r="BI231" s="47">
        <v>6880</v>
      </c>
      <c r="BJ231" s="47">
        <v>2786</v>
      </c>
      <c r="BK231" s="47">
        <v>6053</v>
      </c>
      <c r="BL231" s="47">
        <v>2514</v>
      </c>
      <c r="BM231" s="47">
        <v>2391</v>
      </c>
      <c r="BN231" s="47">
        <v>972</v>
      </c>
      <c r="BO231" s="201" t="s">
        <v>638</v>
      </c>
      <c r="BP231" s="46" t="s">
        <v>119</v>
      </c>
      <c r="BQ231" s="49">
        <v>50</v>
      </c>
      <c r="BR231" s="49">
        <v>296</v>
      </c>
      <c r="BS231" s="49">
        <v>731</v>
      </c>
      <c r="BT231" s="49">
        <v>952</v>
      </c>
      <c r="BU231" s="49">
        <v>0</v>
      </c>
      <c r="BV231" s="50">
        <v>2029</v>
      </c>
      <c r="BW231" s="49">
        <v>540</v>
      </c>
      <c r="BX231" s="49">
        <v>76</v>
      </c>
      <c r="BY231" s="50">
        <v>19</v>
      </c>
      <c r="BZ231" s="49">
        <v>6</v>
      </c>
      <c r="CA231" s="201" t="s">
        <v>638</v>
      </c>
      <c r="CB231" s="46" t="s">
        <v>119</v>
      </c>
      <c r="CC231" s="47">
        <v>39200</v>
      </c>
      <c r="CD231" s="47">
        <v>34087</v>
      </c>
      <c r="CE231" s="47">
        <v>13589</v>
      </c>
      <c r="CF231" s="47">
        <v>11174</v>
      </c>
      <c r="CG231" s="47">
        <v>18716</v>
      </c>
      <c r="CH231" s="47">
        <v>7028</v>
      </c>
      <c r="CI231" s="47">
        <v>556</v>
      </c>
      <c r="CJ231" s="47">
        <v>6681</v>
      </c>
      <c r="CK231" s="47">
        <v>857</v>
      </c>
      <c r="CL231" s="47">
        <v>3251</v>
      </c>
      <c r="CM231" s="47">
        <v>1170</v>
      </c>
      <c r="CN231" s="47">
        <v>335</v>
      </c>
      <c r="CO231" s="47">
        <v>7222</v>
      </c>
      <c r="CP231" s="135"/>
      <c r="CQ231" s="138" t="s">
        <v>638</v>
      </c>
      <c r="CR231" s="138" t="s">
        <v>4371</v>
      </c>
      <c r="CS231" s="139">
        <v>33229</v>
      </c>
      <c r="CT231" s="141">
        <v>131888</v>
      </c>
    </row>
    <row r="232" spans="1:98" ht="13.15" customHeight="1">
      <c r="A232" s="201"/>
      <c r="B232" s="46" t="s">
        <v>120</v>
      </c>
      <c r="C232" s="47">
        <v>2158</v>
      </c>
      <c r="D232" s="47">
        <v>1064</v>
      </c>
      <c r="E232" s="47">
        <v>1709</v>
      </c>
      <c r="F232" s="47">
        <v>791</v>
      </c>
      <c r="G232" s="47">
        <v>1488</v>
      </c>
      <c r="H232" s="47">
        <v>697</v>
      </c>
      <c r="I232" s="47">
        <v>1104</v>
      </c>
      <c r="J232" s="47">
        <v>515</v>
      </c>
      <c r="K232" s="47">
        <v>1074</v>
      </c>
      <c r="L232" s="47">
        <v>527</v>
      </c>
      <c r="M232" s="48">
        <v>7533</v>
      </c>
      <c r="N232" s="48">
        <v>3594</v>
      </c>
      <c r="O232" s="201"/>
      <c r="P232" s="46" t="s">
        <v>120</v>
      </c>
      <c r="Q232" s="47">
        <v>814</v>
      </c>
      <c r="R232" s="47">
        <v>339</v>
      </c>
      <c r="S232" s="47">
        <v>740</v>
      </c>
      <c r="T232" s="47">
        <v>340</v>
      </c>
      <c r="U232" s="47">
        <v>665</v>
      </c>
      <c r="V232" s="47">
        <v>334</v>
      </c>
      <c r="W232" s="47">
        <v>311</v>
      </c>
      <c r="X232" s="47">
        <v>137</v>
      </c>
      <c r="Y232" s="47">
        <v>428</v>
      </c>
      <c r="Z232" s="47">
        <v>209</v>
      </c>
      <c r="AA232" s="48">
        <v>2958</v>
      </c>
      <c r="AB232" s="48">
        <v>1359</v>
      </c>
      <c r="AC232" s="201"/>
      <c r="AD232" s="46" t="s">
        <v>120</v>
      </c>
      <c r="AE232" s="47">
        <v>39</v>
      </c>
      <c r="AF232" s="47">
        <v>34</v>
      </c>
      <c r="AG232" s="47">
        <v>31</v>
      </c>
      <c r="AH232" s="47">
        <v>25</v>
      </c>
      <c r="AI232" s="47">
        <v>29</v>
      </c>
      <c r="AJ232" s="48">
        <v>158</v>
      </c>
      <c r="AK232" s="47">
        <v>103</v>
      </c>
      <c r="AL232" s="47">
        <v>67</v>
      </c>
      <c r="AM232" s="47">
        <v>0</v>
      </c>
      <c r="AN232" s="47">
        <v>7</v>
      </c>
      <c r="AO232" s="47">
        <v>14</v>
      </c>
      <c r="AP232" s="201"/>
      <c r="AQ232" s="46" t="s">
        <v>120</v>
      </c>
      <c r="AR232" s="47">
        <v>0</v>
      </c>
      <c r="AS232" s="47">
        <v>747</v>
      </c>
      <c r="AT232" s="47">
        <v>400</v>
      </c>
      <c r="AU232" s="47">
        <v>4</v>
      </c>
      <c r="AV232" s="47">
        <v>0</v>
      </c>
      <c r="AW232" s="47">
        <v>56</v>
      </c>
      <c r="AX232" s="47">
        <v>105</v>
      </c>
      <c r="AY232" s="47">
        <v>77</v>
      </c>
      <c r="AZ232" s="47">
        <v>77</v>
      </c>
      <c r="BA232" s="201"/>
      <c r="BB232" s="46" t="s">
        <v>120</v>
      </c>
      <c r="BC232" s="47">
        <v>954</v>
      </c>
      <c r="BD232" s="47">
        <v>477</v>
      </c>
      <c r="BE232" s="47">
        <v>891</v>
      </c>
      <c r="BF232" s="47">
        <v>450</v>
      </c>
      <c r="BG232" s="47">
        <v>227</v>
      </c>
      <c r="BH232" s="47">
        <v>118</v>
      </c>
      <c r="BI232" s="47">
        <v>950</v>
      </c>
      <c r="BJ232" s="47">
        <v>476</v>
      </c>
      <c r="BK232" s="47">
        <v>888</v>
      </c>
      <c r="BL232" s="47">
        <v>449</v>
      </c>
      <c r="BM232" s="47">
        <v>227</v>
      </c>
      <c r="BN232" s="47">
        <v>118</v>
      </c>
      <c r="BO232" s="201"/>
      <c r="BP232" s="46" t="s">
        <v>120</v>
      </c>
      <c r="BQ232" s="49">
        <v>22</v>
      </c>
      <c r="BR232" s="49">
        <v>54</v>
      </c>
      <c r="BS232" s="49">
        <v>54</v>
      </c>
      <c r="BT232" s="49">
        <v>29</v>
      </c>
      <c r="BU232" s="49">
        <v>0</v>
      </c>
      <c r="BV232" s="50">
        <v>159</v>
      </c>
      <c r="BW232" s="49">
        <v>105</v>
      </c>
      <c r="BX232" s="49">
        <v>35</v>
      </c>
      <c r="BY232" s="50">
        <v>21</v>
      </c>
      <c r="BZ232" s="49">
        <v>13</v>
      </c>
      <c r="CA232" s="201"/>
      <c r="CB232" s="46" t="s">
        <v>120</v>
      </c>
      <c r="CC232" s="47">
        <v>4243</v>
      </c>
      <c r="CD232" s="47">
        <v>3729</v>
      </c>
      <c r="CE232" s="47">
        <v>852</v>
      </c>
      <c r="CF232" s="47">
        <v>1486</v>
      </c>
      <c r="CG232" s="47">
        <v>2447</v>
      </c>
      <c r="CH232" s="47">
        <v>513</v>
      </c>
      <c r="CI232" s="47">
        <v>16</v>
      </c>
      <c r="CJ232" s="47">
        <v>424</v>
      </c>
      <c r="CK232" s="47">
        <v>19</v>
      </c>
      <c r="CL232" s="47">
        <v>141</v>
      </c>
      <c r="CM232" s="47">
        <v>48</v>
      </c>
      <c r="CN232" s="47">
        <v>5</v>
      </c>
      <c r="CO232" s="47">
        <v>180</v>
      </c>
      <c r="CP232" s="135"/>
      <c r="CQ232" s="138" t="s">
        <v>638</v>
      </c>
      <c r="CR232" s="138" t="s">
        <v>4372</v>
      </c>
      <c r="CS232" s="139">
        <v>2710</v>
      </c>
      <c r="CT232" s="141">
        <v>13729</v>
      </c>
    </row>
    <row r="233" spans="1:98" ht="13.15" customHeight="1">
      <c r="A233" s="201"/>
      <c r="B233" s="34" t="s">
        <v>102</v>
      </c>
      <c r="C233" s="35">
        <v>35936</v>
      </c>
      <c r="D233" s="63">
        <v>17476</v>
      </c>
      <c r="E233" s="63">
        <v>21708</v>
      </c>
      <c r="F233" s="63">
        <v>10482</v>
      </c>
      <c r="G233" s="63">
        <v>17247</v>
      </c>
      <c r="H233" s="63">
        <v>8136</v>
      </c>
      <c r="I233" s="63">
        <v>11896</v>
      </c>
      <c r="J233" s="63">
        <v>5543</v>
      </c>
      <c r="K233" s="63">
        <v>9638</v>
      </c>
      <c r="L233" s="63">
        <v>4175</v>
      </c>
      <c r="M233" s="63">
        <v>96425</v>
      </c>
      <c r="N233" s="63">
        <v>45812</v>
      </c>
      <c r="O233" s="201"/>
      <c r="P233" s="64" t="s">
        <v>102</v>
      </c>
      <c r="Q233" s="63">
        <v>10583</v>
      </c>
      <c r="R233" s="63">
        <v>5089</v>
      </c>
      <c r="S233" s="63">
        <v>5836</v>
      </c>
      <c r="T233" s="63">
        <v>2728</v>
      </c>
      <c r="U233" s="63">
        <v>4792</v>
      </c>
      <c r="V233" s="63">
        <v>2296</v>
      </c>
      <c r="W233" s="63">
        <v>2534</v>
      </c>
      <c r="X233" s="63">
        <v>1164</v>
      </c>
      <c r="Y233" s="63">
        <v>2784</v>
      </c>
      <c r="Z233" s="63">
        <v>1199</v>
      </c>
      <c r="AA233" s="63">
        <v>26529</v>
      </c>
      <c r="AB233" s="63">
        <v>12476</v>
      </c>
      <c r="AC233" s="201"/>
      <c r="AD233" s="64" t="s">
        <v>102</v>
      </c>
      <c r="AE233" s="63">
        <v>626</v>
      </c>
      <c r="AF233" s="63">
        <v>525</v>
      </c>
      <c r="AG233" s="63">
        <v>492</v>
      </c>
      <c r="AH233" s="63">
        <v>435</v>
      </c>
      <c r="AI233" s="63">
        <v>405</v>
      </c>
      <c r="AJ233" s="63">
        <v>2483</v>
      </c>
      <c r="AK233" s="63">
        <v>1551</v>
      </c>
      <c r="AL233" s="63">
        <v>774</v>
      </c>
      <c r="AM233" s="63">
        <v>0</v>
      </c>
      <c r="AN233" s="63">
        <v>83</v>
      </c>
      <c r="AO233" s="63">
        <v>414</v>
      </c>
      <c r="AP233" s="201"/>
      <c r="AQ233" s="64" t="s">
        <v>102</v>
      </c>
      <c r="AR233" s="63">
        <v>6</v>
      </c>
      <c r="AS233" s="63">
        <v>9233</v>
      </c>
      <c r="AT233" s="63">
        <v>3220</v>
      </c>
      <c r="AU233" s="63">
        <v>1413</v>
      </c>
      <c r="AV233" s="63">
        <v>431</v>
      </c>
      <c r="AW233" s="63">
        <v>499</v>
      </c>
      <c r="AX233" s="63">
        <v>1616</v>
      </c>
      <c r="AY233" s="63">
        <v>712</v>
      </c>
      <c r="AZ233" s="63">
        <v>675</v>
      </c>
      <c r="BA233" s="201"/>
      <c r="BB233" s="51" t="s">
        <v>102</v>
      </c>
      <c r="BC233" s="63">
        <v>7861</v>
      </c>
      <c r="BD233" s="63">
        <v>3266</v>
      </c>
      <c r="BE233" s="63">
        <v>6969</v>
      </c>
      <c r="BF233" s="63">
        <v>2968</v>
      </c>
      <c r="BG233" s="63">
        <v>2622</v>
      </c>
      <c r="BH233" s="63">
        <v>1095</v>
      </c>
      <c r="BI233" s="63">
        <v>7830</v>
      </c>
      <c r="BJ233" s="63">
        <v>3262</v>
      </c>
      <c r="BK233" s="63">
        <v>6941</v>
      </c>
      <c r="BL233" s="63">
        <v>2963</v>
      </c>
      <c r="BM233" s="63">
        <v>2618</v>
      </c>
      <c r="BN233" s="63">
        <v>1090</v>
      </c>
      <c r="BO233" s="201"/>
      <c r="BP233" s="64" t="s">
        <v>102</v>
      </c>
      <c r="BQ233" s="63">
        <v>72</v>
      </c>
      <c r="BR233" s="63">
        <v>350</v>
      </c>
      <c r="BS233" s="63">
        <v>785</v>
      </c>
      <c r="BT233" s="63">
        <v>981</v>
      </c>
      <c r="BU233" s="63">
        <v>0</v>
      </c>
      <c r="BV233" s="63">
        <v>2188</v>
      </c>
      <c r="BW233" s="63">
        <v>645</v>
      </c>
      <c r="BX233" s="63">
        <v>111</v>
      </c>
      <c r="BY233" s="63">
        <v>40</v>
      </c>
      <c r="BZ233" s="63">
        <v>19</v>
      </c>
      <c r="CA233" s="201"/>
      <c r="CB233" s="64" t="s">
        <v>102</v>
      </c>
      <c r="CC233" s="63">
        <v>43443</v>
      </c>
      <c r="CD233" s="63">
        <v>37816</v>
      </c>
      <c r="CE233" s="63">
        <v>14441</v>
      </c>
      <c r="CF233" s="63">
        <v>12660</v>
      </c>
      <c r="CG233" s="63">
        <v>21163</v>
      </c>
      <c r="CH233" s="63">
        <v>7541</v>
      </c>
      <c r="CI233" s="63">
        <v>572</v>
      </c>
      <c r="CJ233" s="63">
        <v>7105</v>
      </c>
      <c r="CK233" s="63">
        <v>876</v>
      </c>
      <c r="CL233" s="63">
        <v>3392</v>
      </c>
      <c r="CM233" s="63">
        <v>1218</v>
      </c>
      <c r="CN233" s="63">
        <v>340</v>
      </c>
      <c r="CO233" s="63">
        <v>7402</v>
      </c>
      <c r="CP233" s="135"/>
      <c r="CQ233" s="138" t="s">
        <v>638</v>
      </c>
      <c r="CR233" s="138" t="s">
        <v>4373</v>
      </c>
      <c r="CS233" s="139">
        <v>35939</v>
      </c>
      <c r="CT233" s="141">
        <v>145617</v>
      </c>
    </row>
    <row r="234" spans="1:98" ht="13.15" customHeight="1">
      <c r="A234" s="201" t="s">
        <v>213</v>
      </c>
      <c r="B234" s="46" t="s">
        <v>119</v>
      </c>
      <c r="C234" s="47">
        <v>18337</v>
      </c>
      <c r="D234" s="47">
        <v>8895</v>
      </c>
      <c r="E234" s="47">
        <v>10668</v>
      </c>
      <c r="F234" s="47">
        <v>5148</v>
      </c>
      <c r="G234" s="47">
        <v>7582</v>
      </c>
      <c r="H234" s="47">
        <v>3528</v>
      </c>
      <c r="I234" s="47">
        <v>4423</v>
      </c>
      <c r="J234" s="47">
        <v>2057</v>
      </c>
      <c r="K234" s="47">
        <v>2352</v>
      </c>
      <c r="L234" s="47">
        <v>970</v>
      </c>
      <c r="M234" s="48">
        <v>43362</v>
      </c>
      <c r="N234" s="48">
        <v>20598</v>
      </c>
      <c r="O234" s="201" t="s">
        <v>213</v>
      </c>
      <c r="P234" s="46" t="s">
        <v>119</v>
      </c>
      <c r="Q234" s="47">
        <v>4558</v>
      </c>
      <c r="R234" s="47">
        <v>2180</v>
      </c>
      <c r="S234" s="47">
        <v>2540</v>
      </c>
      <c r="T234" s="47">
        <v>1203</v>
      </c>
      <c r="U234" s="47">
        <v>1635</v>
      </c>
      <c r="V234" s="47">
        <v>728</v>
      </c>
      <c r="W234" s="47">
        <v>772</v>
      </c>
      <c r="X234" s="47">
        <v>331</v>
      </c>
      <c r="Y234" s="47">
        <v>374</v>
      </c>
      <c r="Z234" s="47">
        <v>154</v>
      </c>
      <c r="AA234" s="48">
        <v>9879</v>
      </c>
      <c r="AB234" s="48">
        <v>4596</v>
      </c>
      <c r="AC234" s="201" t="s">
        <v>213</v>
      </c>
      <c r="AD234" s="46" t="s">
        <v>119</v>
      </c>
      <c r="AE234" s="47">
        <v>402</v>
      </c>
      <c r="AF234" s="47">
        <v>375</v>
      </c>
      <c r="AG234" s="47">
        <v>355</v>
      </c>
      <c r="AH234" s="47">
        <v>307</v>
      </c>
      <c r="AI234" s="47">
        <v>248</v>
      </c>
      <c r="AJ234" s="48">
        <v>1687</v>
      </c>
      <c r="AK234" s="47">
        <v>935</v>
      </c>
      <c r="AL234" s="47">
        <v>445</v>
      </c>
      <c r="AM234" s="47">
        <v>0</v>
      </c>
      <c r="AN234" s="47">
        <v>34</v>
      </c>
      <c r="AO234" s="47">
        <v>367</v>
      </c>
      <c r="AP234" s="201" t="s">
        <v>213</v>
      </c>
      <c r="AQ234" s="46" t="s">
        <v>119</v>
      </c>
      <c r="AR234" s="47">
        <v>229</v>
      </c>
      <c r="AS234" s="47">
        <v>3828</v>
      </c>
      <c r="AT234" s="47">
        <v>1998</v>
      </c>
      <c r="AU234" s="47">
        <v>431</v>
      </c>
      <c r="AV234" s="47">
        <v>53</v>
      </c>
      <c r="AW234" s="47">
        <v>167</v>
      </c>
      <c r="AX234" s="47">
        <v>989</v>
      </c>
      <c r="AY234" s="47">
        <v>460</v>
      </c>
      <c r="AZ234" s="47">
        <v>408</v>
      </c>
      <c r="BA234" s="201" t="s">
        <v>213</v>
      </c>
      <c r="BB234" s="46" t="s">
        <v>119</v>
      </c>
      <c r="BC234" s="47">
        <v>1743</v>
      </c>
      <c r="BD234" s="47">
        <v>677</v>
      </c>
      <c r="BE234" s="47">
        <v>1579</v>
      </c>
      <c r="BF234" s="47">
        <v>603</v>
      </c>
      <c r="BG234" s="47">
        <v>990</v>
      </c>
      <c r="BH234" s="47">
        <v>348</v>
      </c>
      <c r="BI234" s="47">
        <v>1715</v>
      </c>
      <c r="BJ234" s="47">
        <v>670</v>
      </c>
      <c r="BK234" s="47">
        <v>1552</v>
      </c>
      <c r="BL234" s="47">
        <v>596</v>
      </c>
      <c r="BM234" s="47">
        <v>966</v>
      </c>
      <c r="BN234" s="47">
        <v>342</v>
      </c>
      <c r="BO234" s="201" t="s">
        <v>213</v>
      </c>
      <c r="BP234" s="46" t="s">
        <v>119</v>
      </c>
      <c r="BQ234" s="49">
        <v>39</v>
      </c>
      <c r="BR234" s="49">
        <v>222</v>
      </c>
      <c r="BS234" s="49">
        <v>258</v>
      </c>
      <c r="BT234" s="49">
        <v>550</v>
      </c>
      <c r="BU234" s="49">
        <v>0</v>
      </c>
      <c r="BV234" s="50">
        <v>1069</v>
      </c>
      <c r="BW234" s="49">
        <v>278</v>
      </c>
      <c r="BX234" s="49">
        <v>26</v>
      </c>
      <c r="BY234" s="50">
        <v>4</v>
      </c>
      <c r="BZ234" s="49">
        <v>2</v>
      </c>
      <c r="CA234" s="201" t="s">
        <v>213</v>
      </c>
      <c r="CB234" s="46" t="s">
        <v>119</v>
      </c>
      <c r="CC234" s="47">
        <v>16871</v>
      </c>
      <c r="CD234" s="47">
        <v>18582</v>
      </c>
      <c r="CE234" s="47">
        <v>10163</v>
      </c>
      <c r="CF234" s="47">
        <v>5467</v>
      </c>
      <c r="CG234" s="47">
        <v>9894</v>
      </c>
      <c r="CH234" s="47">
        <v>3235</v>
      </c>
      <c r="CI234" s="47">
        <v>605</v>
      </c>
      <c r="CJ234" s="47">
        <v>2802</v>
      </c>
      <c r="CK234" s="47">
        <v>560</v>
      </c>
      <c r="CL234" s="47">
        <v>2124</v>
      </c>
      <c r="CM234" s="47">
        <v>1026</v>
      </c>
      <c r="CN234" s="47">
        <v>208</v>
      </c>
      <c r="CO234" s="47">
        <v>2342</v>
      </c>
      <c r="CP234" s="135"/>
      <c r="CQ234" s="138" t="s">
        <v>213</v>
      </c>
      <c r="CR234" s="138" t="s">
        <v>4374</v>
      </c>
      <c r="CS234" s="139">
        <v>15868</v>
      </c>
      <c r="CT234" s="141">
        <v>68179</v>
      </c>
    </row>
    <row r="235" spans="1:98" ht="13.15" customHeight="1">
      <c r="A235" s="201"/>
      <c r="B235" s="46" t="s">
        <v>120</v>
      </c>
      <c r="C235" s="47">
        <v>0</v>
      </c>
      <c r="D235" s="47">
        <v>0</v>
      </c>
      <c r="E235" s="47">
        <v>0</v>
      </c>
      <c r="F235" s="47">
        <v>0</v>
      </c>
      <c r="G235" s="47">
        <v>0</v>
      </c>
      <c r="H235" s="47">
        <v>0</v>
      </c>
      <c r="I235" s="47">
        <v>0</v>
      </c>
      <c r="J235" s="47">
        <v>0</v>
      </c>
      <c r="K235" s="47">
        <v>0</v>
      </c>
      <c r="L235" s="47">
        <v>0</v>
      </c>
      <c r="M235" s="48">
        <v>0</v>
      </c>
      <c r="N235" s="48">
        <v>0</v>
      </c>
      <c r="O235" s="201"/>
      <c r="P235" s="46" t="s">
        <v>120</v>
      </c>
      <c r="Q235" s="47">
        <v>0</v>
      </c>
      <c r="R235" s="47">
        <v>0</v>
      </c>
      <c r="S235" s="47">
        <v>0</v>
      </c>
      <c r="T235" s="47">
        <v>0</v>
      </c>
      <c r="U235" s="47">
        <v>0</v>
      </c>
      <c r="V235" s="47">
        <v>0</v>
      </c>
      <c r="W235" s="47">
        <v>0</v>
      </c>
      <c r="X235" s="47">
        <v>0</v>
      </c>
      <c r="Y235" s="47">
        <v>0</v>
      </c>
      <c r="Z235" s="47">
        <v>0</v>
      </c>
      <c r="AA235" s="48">
        <v>0</v>
      </c>
      <c r="AB235" s="48">
        <v>0</v>
      </c>
      <c r="AC235" s="201"/>
      <c r="AD235" s="46" t="s">
        <v>120</v>
      </c>
      <c r="AE235" s="47">
        <v>0</v>
      </c>
      <c r="AF235" s="47">
        <v>0</v>
      </c>
      <c r="AG235" s="47">
        <v>0</v>
      </c>
      <c r="AH235" s="47">
        <v>0</v>
      </c>
      <c r="AI235" s="47">
        <v>0</v>
      </c>
      <c r="AJ235" s="48">
        <v>0</v>
      </c>
      <c r="AK235" s="47">
        <v>0</v>
      </c>
      <c r="AL235" s="47">
        <v>0</v>
      </c>
      <c r="AM235" s="47">
        <v>0</v>
      </c>
      <c r="AN235" s="47">
        <v>0</v>
      </c>
      <c r="AO235" s="47">
        <v>0</v>
      </c>
      <c r="AP235" s="201"/>
      <c r="AQ235" s="46" t="s">
        <v>120</v>
      </c>
      <c r="AR235" s="47">
        <v>0</v>
      </c>
      <c r="AS235" s="47">
        <v>0</v>
      </c>
      <c r="AT235" s="47">
        <v>0</v>
      </c>
      <c r="AU235" s="47">
        <v>0</v>
      </c>
      <c r="AV235" s="47">
        <v>0</v>
      </c>
      <c r="AW235" s="47">
        <v>0</v>
      </c>
      <c r="AX235" s="47">
        <v>0</v>
      </c>
      <c r="AY235" s="47">
        <v>0</v>
      </c>
      <c r="AZ235" s="47">
        <v>0</v>
      </c>
      <c r="BA235" s="201"/>
      <c r="BB235" s="46" t="s">
        <v>120</v>
      </c>
      <c r="BC235" s="47">
        <v>0</v>
      </c>
      <c r="BD235" s="47">
        <v>0</v>
      </c>
      <c r="BE235" s="47">
        <v>0</v>
      </c>
      <c r="BF235" s="47">
        <v>0</v>
      </c>
      <c r="BG235" s="47">
        <v>0</v>
      </c>
      <c r="BH235" s="47">
        <v>0</v>
      </c>
      <c r="BI235" s="47">
        <v>0</v>
      </c>
      <c r="BJ235" s="47">
        <v>0</v>
      </c>
      <c r="BK235" s="47">
        <v>0</v>
      </c>
      <c r="BL235" s="47">
        <v>0</v>
      </c>
      <c r="BM235" s="47">
        <v>0</v>
      </c>
      <c r="BN235" s="47">
        <v>0</v>
      </c>
      <c r="BO235" s="201"/>
      <c r="BP235" s="46" t="s">
        <v>120</v>
      </c>
      <c r="BQ235" s="49">
        <v>0</v>
      </c>
      <c r="BR235" s="49">
        <v>0</v>
      </c>
      <c r="BS235" s="49">
        <v>0</v>
      </c>
      <c r="BT235" s="49">
        <v>0</v>
      </c>
      <c r="BU235" s="49">
        <v>0</v>
      </c>
      <c r="BV235" s="50">
        <v>0</v>
      </c>
      <c r="BW235" s="49">
        <v>0</v>
      </c>
      <c r="BX235" s="49">
        <v>0</v>
      </c>
      <c r="BY235" s="50">
        <v>0</v>
      </c>
      <c r="BZ235" s="49">
        <v>0</v>
      </c>
      <c r="CA235" s="201"/>
      <c r="CB235" s="46" t="s">
        <v>120</v>
      </c>
      <c r="CC235" s="47">
        <v>0</v>
      </c>
      <c r="CD235" s="47">
        <v>0</v>
      </c>
      <c r="CE235" s="47">
        <v>0</v>
      </c>
      <c r="CF235" s="47">
        <v>0</v>
      </c>
      <c r="CG235" s="47">
        <v>0</v>
      </c>
      <c r="CH235" s="47">
        <v>0</v>
      </c>
      <c r="CI235" s="47">
        <v>0</v>
      </c>
      <c r="CJ235" s="47">
        <v>0</v>
      </c>
      <c r="CK235" s="47">
        <v>0</v>
      </c>
      <c r="CL235" s="47">
        <v>0</v>
      </c>
      <c r="CM235" s="47">
        <v>0</v>
      </c>
      <c r="CN235" s="47">
        <v>0</v>
      </c>
      <c r="CO235" s="47">
        <v>0</v>
      </c>
      <c r="CP235" s="135"/>
      <c r="CQ235" s="138" t="s">
        <v>213</v>
      </c>
      <c r="CR235" s="138" t="s">
        <v>4375</v>
      </c>
      <c r="CS235" s="139">
        <v>0</v>
      </c>
      <c r="CT235" s="141">
        <v>0</v>
      </c>
    </row>
    <row r="236" spans="1:98" ht="13.15" customHeight="1">
      <c r="A236" s="201"/>
      <c r="B236" s="34" t="s">
        <v>102</v>
      </c>
      <c r="C236" s="35">
        <v>18337</v>
      </c>
      <c r="D236" s="63">
        <v>8895</v>
      </c>
      <c r="E236" s="63">
        <v>10668</v>
      </c>
      <c r="F236" s="63">
        <v>5148</v>
      </c>
      <c r="G236" s="63">
        <v>7582</v>
      </c>
      <c r="H236" s="63">
        <v>3528</v>
      </c>
      <c r="I236" s="63">
        <v>4423</v>
      </c>
      <c r="J236" s="63">
        <v>2057</v>
      </c>
      <c r="K236" s="63">
        <v>2352</v>
      </c>
      <c r="L236" s="63">
        <v>970</v>
      </c>
      <c r="M236" s="63">
        <v>43362</v>
      </c>
      <c r="N236" s="63">
        <v>20598</v>
      </c>
      <c r="O236" s="201"/>
      <c r="P236" s="64" t="s">
        <v>102</v>
      </c>
      <c r="Q236" s="63">
        <v>4558</v>
      </c>
      <c r="R236" s="63">
        <v>2180</v>
      </c>
      <c r="S236" s="63">
        <v>2540</v>
      </c>
      <c r="T236" s="63">
        <v>1203</v>
      </c>
      <c r="U236" s="63">
        <v>1635</v>
      </c>
      <c r="V236" s="63">
        <v>728</v>
      </c>
      <c r="W236" s="63">
        <v>772</v>
      </c>
      <c r="X236" s="63">
        <v>331</v>
      </c>
      <c r="Y236" s="63">
        <v>374</v>
      </c>
      <c r="Z236" s="63">
        <v>154</v>
      </c>
      <c r="AA236" s="63">
        <v>9879</v>
      </c>
      <c r="AB236" s="63">
        <v>4596</v>
      </c>
      <c r="AC236" s="201"/>
      <c r="AD236" s="64" t="s">
        <v>102</v>
      </c>
      <c r="AE236" s="63">
        <v>402</v>
      </c>
      <c r="AF236" s="63">
        <v>375</v>
      </c>
      <c r="AG236" s="63">
        <v>355</v>
      </c>
      <c r="AH236" s="63">
        <v>307</v>
      </c>
      <c r="AI236" s="63">
        <v>248</v>
      </c>
      <c r="AJ236" s="63">
        <v>1687</v>
      </c>
      <c r="AK236" s="63">
        <v>935</v>
      </c>
      <c r="AL236" s="63">
        <v>445</v>
      </c>
      <c r="AM236" s="63">
        <v>0</v>
      </c>
      <c r="AN236" s="63">
        <v>34</v>
      </c>
      <c r="AO236" s="63">
        <v>367</v>
      </c>
      <c r="AP236" s="201"/>
      <c r="AQ236" s="64" t="s">
        <v>102</v>
      </c>
      <c r="AR236" s="63">
        <v>229</v>
      </c>
      <c r="AS236" s="63">
        <v>3828</v>
      </c>
      <c r="AT236" s="63">
        <v>1998</v>
      </c>
      <c r="AU236" s="63">
        <v>431</v>
      </c>
      <c r="AV236" s="63">
        <v>53</v>
      </c>
      <c r="AW236" s="63">
        <v>167</v>
      </c>
      <c r="AX236" s="63">
        <v>989</v>
      </c>
      <c r="AY236" s="63">
        <v>460</v>
      </c>
      <c r="AZ236" s="63">
        <v>408</v>
      </c>
      <c r="BA236" s="201"/>
      <c r="BB236" s="51" t="s">
        <v>102</v>
      </c>
      <c r="BC236" s="63">
        <v>1743</v>
      </c>
      <c r="BD236" s="63">
        <v>677</v>
      </c>
      <c r="BE236" s="63">
        <v>1579</v>
      </c>
      <c r="BF236" s="63">
        <v>603</v>
      </c>
      <c r="BG236" s="63">
        <v>990</v>
      </c>
      <c r="BH236" s="63">
        <v>348</v>
      </c>
      <c r="BI236" s="63">
        <v>1715</v>
      </c>
      <c r="BJ236" s="63">
        <v>670</v>
      </c>
      <c r="BK236" s="63">
        <v>1552</v>
      </c>
      <c r="BL236" s="63">
        <v>596</v>
      </c>
      <c r="BM236" s="63">
        <v>966</v>
      </c>
      <c r="BN236" s="63">
        <v>342</v>
      </c>
      <c r="BO236" s="201"/>
      <c r="BP236" s="64" t="s">
        <v>102</v>
      </c>
      <c r="BQ236" s="63">
        <v>39</v>
      </c>
      <c r="BR236" s="63">
        <v>222</v>
      </c>
      <c r="BS236" s="63">
        <v>258</v>
      </c>
      <c r="BT236" s="63">
        <v>550</v>
      </c>
      <c r="BU236" s="63">
        <v>0</v>
      </c>
      <c r="BV236" s="63">
        <v>1069</v>
      </c>
      <c r="BW236" s="63">
        <v>278</v>
      </c>
      <c r="BX236" s="63">
        <v>26</v>
      </c>
      <c r="BY236" s="63">
        <v>4</v>
      </c>
      <c r="BZ236" s="63">
        <v>2</v>
      </c>
      <c r="CA236" s="201"/>
      <c r="CB236" s="64" t="s">
        <v>102</v>
      </c>
      <c r="CC236" s="63">
        <v>16871</v>
      </c>
      <c r="CD236" s="63">
        <v>18582</v>
      </c>
      <c r="CE236" s="63">
        <v>10163</v>
      </c>
      <c r="CF236" s="63">
        <v>5467</v>
      </c>
      <c r="CG236" s="63">
        <v>9894</v>
      </c>
      <c r="CH236" s="63">
        <v>3235</v>
      </c>
      <c r="CI236" s="63">
        <v>605</v>
      </c>
      <c r="CJ236" s="63">
        <v>2802</v>
      </c>
      <c r="CK236" s="63">
        <v>560</v>
      </c>
      <c r="CL236" s="63">
        <v>2124</v>
      </c>
      <c r="CM236" s="63">
        <v>1026</v>
      </c>
      <c r="CN236" s="63">
        <v>208</v>
      </c>
      <c r="CO236" s="63">
        <v>2342</v>
      </c>
      <c r="CP236" s="135"/>
      <c r="CQ236" s="138" t="s">
        <v>213</v>
      </c>
      <c r="CR236" s="138" t="s">
        <v>4376</v>
      </c>
      <c r="CS236" s="139">
        <v>15868</v>
      </c>
      <c r="CT236" s="141">
        <v>68179</v>
      </c>
    </row>
    <row r="237" spans="1:98" ht="13.15" customHeight="1">
      <c r="A237" s="51" t="s">
        <v>130</v>
      </c>
      <c r="B237" s="46"/>
      <c r="C237" s="47"/>
      <c r="D237" s="47"/>
      <c r="E237" s="47"/>
      <c r="F237" s="47"/>
      <c r="G237" s="47"/>
      <c r="H237" s="47"/>
      <c r="I237" s="47"/>
      <c r="J237" s="47"/>
      <c r="K237" s="47"/>
      <c r="L237" s="47"/>
      <c r="M237" s="48"/>
      <c r="N237" s="48"/>
      <c r="O237" s="51" t="s">
        <v>130</v>
      </c>
      <c r="P237" s="51"/>
      <c r="Q237" s="48"/>
      <c r="R237" s="48"/>
      <c r="S237" s="48"/>
      <c r="T237" s="48"/>
      <c r="U237" s="48"/>
      <c r="V237" s="48"/>
      <c r="W237" s="48"/>
      <c r="X237" s="48"/>
      <c r="Y237" s="48"/>
      <c r="Z237" s="48"/>
      <c r="AA237" s="48"/>
      <c r="AB237" s="48"/>
      <c r="AC237" s="51" t="s">
        <v>130</v>
      </c>
      <c r="AD237" s="51"/>
      <c r="AE237" s="48"/>
      <c r="AF237" s="48"/>
      <c r="AG237" s="48"/>
      <c r="AH237" s="48"/>
      <c r="AI237" s="48"/>
      <c r="AJ237" s="48"/>
      <c r="AK237" s="48"/>
      <c r="AL237" s="48"/>
      <c r="AM237" s="48"/>
      <c r="AN237" s="48"/>
      <c r="AO237" s="48"/>
      <c r="AP237" s="51" t="s">
        <v>130</v>
      </c>
      <c r="AQ237" s="46"/>
      <c r="AR237" s="47"/>
      <c r="AS237" s="47"/>
      <c r="AT237" s="47"/>
      <c r="AU237" s="47"/>
      <c r="AV237" s="47"/>
      <c r="AW237" s="47"/>
      <c r="AX237" s="47"/>
      <c r="AY237" s="47"/>
      <c r="AZ237" s="47"/>
      <c r="BA237" s="51" t="s">
        <v>130</v>
      </c>
      <c r="BB237" s="46"/>
      <c r="BC237" s="47"/>
      <c r="BD237" s="47"/>
      <c r="BE237" s="47"/>
      <c r="BF237" s="47"/>
      <c r="BG237" s="47"/>
      <c r="BH237" s="47"/>
      <c r="BI237" s="47"/>
      <c r="BJ237" s="47"/>
      <c r="BK237" s="47"/>
      <c r="BL237" s="47"/>
      <c r="BM237" s="47"/>
      <c r="BN237" s="47"/>
      <c r="BO237" s="51" t="s">
        <v>130</v>
      </c>
      <c r="BP237" s="46"/>
      <c r="BQ237" s="49"/>
      <c r="BR237" s="49"/>
      <c r="BS237" s="49"/>
      <c r="BT237" s="49"/>
      <c r="BU237" s="49"/>
      <c r="BV237" s="49"/>
      <c r="BW237" s="49"/>
      <c r="BX237" s="49"/>
      <c r="BY237" s="50"/>
      <c r="BZ237" s="49"/>
      <c r="CA237" s="51" t="s">
        <v>130</v>
      </c>
      <c r="CB237" s="46"/>
      <c r="CC237" s="47"/>
      <c r="CD237" s="47"/>
      <c r="CE237" s="47"/>
      <c r="CF237" s="47"/>
      <c r="CG237" s="47"/>
      <c r="CH237" s="47"/>
      <c r="CI237" s="47"/>
      <c r="CJ237" s="47"/>
      <c r="CK237" s="47"/>
      <c r="CL237" s="47"/>
      <c r="CM237" s="47"/>
      <c r="CN237" s="47"/>
      <c r="CO237" s="47"/>
      <c r="CP237" s="135"/>
      <c r="CQ237" s="138" t="s">
        <v>130</v>
      </c>
      <c r="CR237" s="138" t="s">
        <v>130</v>
      </c>
      <c r="CS237" s="139">
        <v>0</v>
      </c>
      <c r="CT237" s="141">
        <v>0</v>
      </c>
    </row>
    <row r="238" spans="1:98" ht="13.15" customHeight="1">
      <c r="A238" s="201" t="s">
        <v>214</v>
      </c>
      <c r="B238" s="46" t="s">
        <v>119</v>
      </c>
      <c r="C238" s="47">
        <v>5163</v>
      </c>
      <c r="D238" s="47">
        <v>2512</v>
      </c>
      <c r="E238" s="47">
        <v>3896</v>
      </c>
      <c r="F238" s="47">
        <v>1908</v>
      </c>
      <c r="G238" s="47">
        <v>3201</v>
      </c>
      <c r="H238" s="47">
        <v>1579</v>
      </c>
      <c r="I238" s="47">
        <v>2124</v>
      </c>
      <c r="J238" s="47">
        <v>1041</v>
      </c>
      <c r="K238" s="47">
        <v>1910</v>
      </c>
      <c r="L238" s="47">
        <v>1001</v>
      </c>
      <c r="M238" s="48">
        <v>16294</v>
      </c>
      <c r="N238" s="48">
        <v>8041</v>
      </c>
      <c r="O238" s="201" t="s">
        <v>214</v>
      </c>
      <c r="P238" s="46" t="s">
        <v>119</v>
      </c>
      <c r="Q238" s="47">
        <v>1508</v>
      </c>
      <c r="R238" s="47">
        <v>675</v>
      </c>
      <c r="S238" s="47">
        <v>1303</v>
      </c>
      <c r="T238" s="47">
        <v>666</v>
      </c>
      <c r="U238" s="47">
        <v>1043</v>
      </c>
      <c r="V238" s="47">
        <v>481</v>
      </c>
      <c r="W238" s="47">
        <v>522</v>
      </c>
      <c r="X238" s="47">
        <v>265</v>
      </c>
      <c r="Y238" s="47">
        <v>625</v>
      </c>
      <c r="Z238" s="47">
        <v>327</v>
      </c>
      <c r="AA238" s="48">
        <v>5001</v>
      </c>
      <c r="AB238" s="48">
        <v>2414</v>
      </c>
      <c r="AC238" s="201" t="s">
        <v>214</v>
      </c>
      <c r="AD238" s="46" t="s">
        <v>119</v>
      </c>
      <c r="AE238" s="47">
        <v>127</v>
      </c>
      <c r="AF238" s="47">
        <v>115</v>
      </c>
      <c r="AG238" s="47">
        <v>111</v>
      </c>
      <c r="AH238" s="47">
        <v>88</v>
      </c>
      <c r="AI238" s="47">
        <v>81</v>
      </c>
      <c r="AJ238" s="48">
        <v>522</v>
      </c>
      <c r="AK238" s="47">
        <v>369</v>
      </c>
      <c r="AL238" s="47">
        <v>99</v>
      </c>
      <c r="AM238" s="47">
        <v>15</v>
      </c>
      <c r="AN238" s="47">
        <v>5</v>
      </c>
      <c r="AO238" s="47">
        <v>107</v>
      </c>
      <c r="AP238" s="201" t="s">
        <v>214</v>
      </c>
      <c r="AQ238" s="46" t="s">
        <v>119</v>
      </c>
      <c r="AR238" s="47">
        <v>2</v>
      </c>
      <c r="AS238" s="47">
        <v>3320</v>
      </c>
      <c r="AT238" s="47">
        <v>798</v>
      </c>
      <c r="AU238" s="47">
        <v>144</v>
      </c>
      <c r="AV238" s="47">
        <v>4</v>
      </c>
      <c r="AW238" s="47">
        <v>173</v>
      </c>
      <c r="AX238" s="47">
        <v>520</v>
      </c>
      <c r="AY238" s="47">
        <v>337</v>
      </c>
      <c r="AZ238" s="47">
        <v>313</v>
      </c>
      <c r="BA238" s="201" t="s">
        <v>214</v>
      </c>
      <c r="BB238" s="46" t="s">
        <v>119</v>
      </c>
      <c r="BC238" s="47">
        <v>1547</v>
      </c>
      <c r="BD238" s="47">
        <v>793</v>
      </c>
      <c r="BE238" s="47">
        <v>1372</v>
      </c>
      <c r="BF238" s="47">
        <v>703</v>
      </c>
      <c r="BG238" s="47">
        <v>441</v>
      </c>
      <c r="BH238" s="47">
        <v>236</v>
      </c>
      <c r="BI238" s="47">
        <v>1482</v>
      </c>
      <c r="BJ238" s="47">
        <v>769</v>
      </c>
      <c r="BK238" s="47">
        <v>1328</v>
      </c>
      <c r="BL238" s="47">
        <v>688</v>
      </c>
      <c r="BM238" s="47">
        <v>445</v>
      </c>
      <c r="BN238" s="47">
        <v>238</v>
      </c>
      <c r="BO238" s="201" t="s">
        <v>214</v>
      </c>
      <c r="BP238" s="46" t="s">
        <v>119</v>
      </c>
      <c r="BQ238" s="49">
        <v>36</v>
      </c>
      <c r="BR238" s="49">
        <v>188</v>
      </c>
      <c r="BS238" s="49">
        <v>9</v>
      </c>
      <c r="BT238" s="49">
        <v>236</v>
      </c>
      <c r="BU238" s="49">
        <v>0</v>
      </c>
      <c r="BV238" s="50">
        <v>469</v>
      </c>
      <c r="BW238" s="49">
        <v>167</v>
      </c>
      <c r="BX238" s="49">
        <v>94</v>
      </c>
      <c r="BY238" s="50">
        <v>3</v>
      </c>
      <c r="BZ238" s="49">
        <v>2</v>
      </c>
      <c r="CA238" s="201" t="s">
        <v>214</v>
      </c>
      <c r="CB238" s="46" t="s">
        <v>119</v>
      </c>
      <c r="CC238" s="47">
        <v>14974</v>
      </c>
      <c r="CD238" s="47">
        <v>12115</v>
      </c>
      <c r="CE238" s="47">
        <v>2153</v>
      </c>
      <c r="CF238" s="47">
        <v>3949</v>
      </c>
      <c r="CG238" s="47">
        <v>7522</v>
      </c>
      <c r="CH238" s="47">
        <v>5223</v>
      </c>
      <c r="CI238" s="47">
        <v>329</v>
      </c>
      <c r="CJ238" s="47">
        <v>4379</v>
      </c>
      <c r="CK238" s="47">
        <v>211</v>
      </c>
      <c r="CL238" s="47">
        <v>558</v>
      </c>
      <c r="CM238" s="47">
        <v>543</v>
      </c>
      <c r="CN238" s="47">
        <v>35</v>
      </c>
      <c r="CO238" s="47">
        <v>5461</v>
      </c>
      <c r="CP238" s="135"/>
      <c r="CQ238" s="138" t="s">
        <v>214</v>
      </c>
      <c r="CR238" s="138" t="s">
        <v>4377</v>
      </c>
      <c r="CS238" s="139">
        <v>9632</v>
      </c>
      <c r="CT238" s="141">
        <v>50855</v>
      </c>
    </row>
    <row r="239" spans="1:98" ht="13.15" customHeight="1">
      <c r="A239" s="201"/>
      <c r="B239" s="46" t="s">
        <v>120</v>
      </c>
      <c r="C239" s="47">
        <v>0</v>
      </c>
      <c r="D239" s="47">
        <v>0</v>
      </c>
      <c r="E239" s="47">
        <v>0</v>
      </c>
      <c r="F239" s="47">
        <v>0</v>
      </c>
      <c r="G239" s="47">
        <v>0</v>
      </c>
      <c r="H239" s="47">
        <v>0</v>
      </c>
      <c r="I239" s="47">
        <v>0</v>
      </c>
      <c r="J239" s="47">
        <v>0</v>
      </c>
      <c r="K239" s="47">
        <v>0</v>
      </c>
      <c r="L239" s="47">
        <v>0</v>
      </c>
      <c r="M239" s="48">
        <v>0</v>
      </c>
      <c r="N239" s="48">
        <v>0</v>
      </c>
      <c r="O239" s="201"/>
      <c r="P239" s="46" t="s">
        <v>120</v>
      </c>
      <c r="Q239" s="47">
        <v>0</v>
      </c>
      <c r="R239" s="47">
        <v>0</v>
      </c>
      <c r="S239" s="47">
        <v>0</v>
      </c>
      <c r="T239" s="47">
        <v>0</v>
      </c>
      <c r="U239" s="47">
        <v>0</v>
      </c>
      <c r="V239" s="47">
        <v>0</v>
      </c>
      <c r="W239" s="47">
        <v>0</v>
      </c>
      <c r="X239" s="47">
        <v>0</v>
      </c>
      <c r="Y239" s="47">
        <v>0</v>
      </c>
      <c r="Z239" s="47">
        <v>0</v>
      </c>
      <c r="AA239" s="48">
        <v>0</v>
      </c>
      <c r="AB239" s="48">
        <v>0</v>
      </c>
      <c r="AC239" s="201"/>
      <c r="AD239" s="46" t="s">
        <v>120</v>
      </c>
      <c r="AE239" s="47">
        <v>0</v>
      </c>
      <c r="AF239" s="47">
        <v>0</v>
      </c>
      <c r="AG239" s="47">
        <v>0</v>
      </c>
      <c r="AH239" s="47">
        <v>0</v>
      </c>
      <c r="AI239" s="47">
        <v>0</v>
      </c>
      <c r="AJ239" s="48">
        <v>0</v>
      </c>
      <c r="AK239" s="47">
        <v>0</v>
      </c>
      <c r="AL239" s="47">
        <v>0</v>
      </c>
      <c r="AM239" s="47">
        <v>0</v>
      </c>
      <c r="AN239" s="47">
        <v>0</v>
      </c>
      <c r="AO239" s="47">
        <v>0</v>
      </c>
      <c r="AP239" s="201"/>
      <c r="AQ239" s="46" t="s">
        <v>120</v>
      </c>
      <c r="AR239" s="47">
        <v>0</v>
      </c>
      <c r="AS239" s="47">
        <v>0</v>
      </c>
      <c r="AT239" s="47">
        <v>0</v>
      </c>
      <c r="AU239" s="47">
        <v>0</v>
      </c>
      <c r="AV239" s="47">
        <v>0</v>
      </c>
      <c r="AW239" s="47">
        <v>0</v>
      </c>
      <c r="AX239" s="47">
        <v>0</v>
      </c>
      <c r="AY239" s="47">
        <v>0</v>
      </c>
      <c r="AZ239" s="47">
        <v>0</v>
      </c>
      <c r="BA239" s="201"/>
      <c r="BB239" s="46" t="s">
        <v>120</v>
      </c>
      <c r="BC239" s="47">
        <v>0</v>
      </c>
      <c r="BD239" s="47">
        <v>0</v>
      </c>
      <c r="BE239" s="47">
        <v>0</v>
      </c>
      <c r="BF239" s="47">
        <v>0</v>
      </c>
      <c r="BG239" s="47">
        <v>0</v>
      </c>
      <c r="BH239" s="47">
        <v>0</v>
      </c>
      <c r="BI239" s="47">
        <v>0</v>
      </c>
      <c r="BJ239" s="47">
        <v>0</v>
      </c>
      <c r="BK239" s="47">
        <v>0</v>
      </c>
      <c r="BL239" s="47">
        <v>0</v>
      </c>
      <c r="BM239" s="47">
        <v>0</v>
      </c>
      <c r="BN239" s="47">
        <v>0</v>
      </c>
      <c r="BO239" s="201"/>
      <c r="BP239" s="46" t="s">
        <v>120</v>
      </c>
      <c r="BQ239" s="49">
        <v>0</v>
      </c>
      <c r="BR239" s="49">
        <v>0</v>
      </c>
      <c r="BS239" s="49">
        <v>0</v>
      </c>
      <c r="BT239" s="49">
        <v>0</v>
      </c>
      <c r="BU239" s="49">
        <v>0</v>
      </c>
      <c r="BV239" s="50">
        <v>0</v>
      </c>
      <c r="BW239" s="49">
        <v>0</v>
      </c>
      <c r="BX239" s="49">
        <v>0</v>
      </c>
      <c r="BY239" s="50">
        <v>0</v>
      </c>
      <c r="BZ239" s="49">
        <v>0</v>
      </c>
      <c r="CA239" s="201"/>
      <c r="CB239" s="46" t="s">
        <v>120</v>
      </c>
      <c r="CC239" s="47">
        <v>0</v>
      </c>
      <c r="CD239" s="47">
        <v>0</v>
      </c>
      <c r="CE239" s="47">
        <v>0</v>
      </c>
      <c r="CF239" s="47">
        <v>0</v>
      </c>
      <c r="CG239" s="47">
        <v>0</v>
      </c>
      <c r="CH239" s="47">
        <v>0</v>
      </c>
      <c r="CI239" s="47">
        <v>0</v>
      </c>
      <c r="CJ239" s="47">
        <v>0</v>
      </c>
      <c r="CK239" s="47">
        <v>0</v>
      </c>
      <c r="CL239" s="47">
        <v>0</v>
      </c>
      <c r="CM239" s="47">
        <v>0</v>
      </c>
      <c r="CN239" s="47">
        <v>0</v>
      </c>
      <c r="CO239" s="47">
        <v>0</v>
      </c>
      <c r="CP239" s="135"/>
      <c r="CQ239" s="138" t="s">
        <v>214</v>
      </c>
      <c r="CR239" s="138" t="s">
        <v>4378</v>
      </c>
      <c r="CS239" s="139">
        <v>0</v>
      </c>
      <c r="CT239" s="141">
        <v>0</v>
      </c>
    </row>
    <row r="240" spans="1:98" ht="13.15" customHeight="1">
      <c r="A240" s="201"/>
      <c r="B240" s="34" t="s">
        <v>102</v>
      </c>
      <c r="C240" s="35">
        <v>5163</v>
      </c>
      <c r="D240" s="63">
        <v>2512</v>
      </c>
      <c r="E240" s="63">
        <v>3896</v>
      </c>
      <c r="F240" s="63">
        <v>1908</v>
      </c>
      <c r="G240" s="63">
        <v>3201</v>
      </c>
      <c r="H240" s="63">
        <v>1579</v>
      </c>
      <c r="I240" s="63">
        <v>2124</v>
      </c>
      <c r="J240" s="63">
        <v>1041</v>
      </c>
      <c r="K240" s="63">
        <v>1910</v>
      </c>
      <c r="L240" s="63">
        <v>1001</v>
      </c>
      <c r="M240" s="63">
        <v>16294</v>
      </c>
      <c r="N240" s="63">
        <v>8041</v>
      </c>
      <c r="O240" s="201"/>
      <c r="P240" s="64" t="s">
        <v>102</v>
      </c>
      <c r="Q240" s="63">
        <v>1508</v>
      </c>
      <c r="R240" s="63">
        <v>675</v>
      </c>
      <c r="S240" s="63">
        <v>1303</v>
      </c>
      <c r="T240" s="63">
        <v>666</v>
      </c>
      <c r="U240" s="63">
        <v>1043</v>
      </c>
      <c r="V240" s="63">
        <v>481</v>
      </c>
      <c r="W240" s="63">
        <v>522</v>
      </c>
      <c r="X240" s="63">
        <v>265</v>
      </c>
      <c r="Y240" s="63">
        <v>625</v>
      </c>
      <c r="Z240" s="63">
        <v>327</v>
      </c>
      <c r="AA240" s="63">
        <v>5001</v>
      </c>
      <c r="AB240" s="63">
        <v>2414</v>
      </c>
      <c r="AC240" s="201"/>
      <c r="AD240" s="64" t="s">
        <v>102</v>
      </c>
      <c r="AE240" s="63">
        <v>127</v>
      </c>
      <c r="AF240" s="63">
        <v>115</v>
      </c>
      <c r="AG240" s="63">
        <v>111</v>
      </c>
      <c r="AH240" s="63">
        <v>88</v>
      </c>
      <c r="AI240" s="63">
        <v>81</v>
      </c>
      <c r="AJ240" s="63">
        <v>522</v>
      </c>
      <c r="AK240" s="63">
        <v>369</v>
      </c>
      <c r="AL240" s="63">
        <v>99</v>
      </c>
      <c r="AM240" s="63">
        <v>15</v>
      </c>
      <c r="AN240" s="63">
        <v>5</v>
      </c>
      <c r="AO240" s="63">
        <v>107</v>
      </c>
      <c r="AP240" s="201"/>
      <c r="AQ240" s="64" t="s">
        <v>102</v>
      </c>
      <c r="AR240" s="63">
        <v>2</v>
      </c>
      <c r="AS240" s="63">
        <v>3320</v>
      </c>
      <c r="AT240" s="63">
        <v>798</v>
      </c>
      <c r="AU240" s="63">
        <v>144</v>
      </c>
      <c r="AV240" s="63">
        <v>4</v>
      </c>
      <c r="AW240" s="63">
        <v>173</v>
      </c>
      <c r="AX240" s="63">
        <v>520</v>
      </c>
      <c r="AY240" s="63">
        <v>337</v>
      </c>
      <c r="AZ240" s="63">
        <v>313</v>
      </c>
      <c r="BA240" s="201"/>
      <c r="BB240" s="51" t="s">
        <v>102</v>
      </c>
      <c r="BC240" s="63">
        <v>1547</v>
      </c>
      <c r="BD240" s="63">
        <v>793</v>
      </c>
      <c r="BE240" s="63">
        <v>1372</v>
      </c>
      <c r="BF240" s="63">
        <v>703</v>
      </c>
      <c r="BG240" s="63">
        <v>441</v>
      </c>
      <c r="BH240" s="63">
        <v>236</v>
      </c>
      <c r="BI240" s="63">
        <v>1482</v>
      </c>
      <c r="BJ240" s="63">
        <v>769</v>
      </c>
      <c r="BK240" s="63">
        <v>1328</v>
      </c>
      <c r="BL240" s="63">
        <v>688</v>
      </c>
      <c r="BM240" s="63">
        <v>445</v>
      </c>
      <c r="BN240" s="63">
        <v>238</v>
      </c>
      <c r="BO240" s="201"/>
      <c r="BP240" s="64" t="s">
        <v>102</v>
      </c>
      <c r="BQ240" s="63">
        <v>36</v>
      </c>
      <c r="BR240" s="63">
        <v>188</v>
      </c>
      <c r="BS240" s="63">
        <v>9</v>
      </c>
      <c r="BT240" s="63">
        <v>236</v>
      </c>
      <c r="BU240" s="63">
        <v>0</v>
      </c>
      <c r="BV240" s="63">
        <v>469</v>
      </c>
      <c r="BW240" s="63">
        <v>167</v>
      </c>
      <c r="BX240" s="63">
        <v>94</v>
      </c>
      <c r="BY240" s="63">
        <v>3</v>
      </c>
      <c r="BZ240" s="63">
        <v>2</v>
      </c>
      <c r="CA240" s="201"/>
      <c r="CB240" s="64" t="s">
        <v>102</v>
      </c>
      <c r="CC240" s="63">
        <v>14974</v>
      </c>
      <c r="CD240" s="63">
        <v>12115</v>
      </c>
      <c r="CE240" s="63">
        <v>2153</v>
      </c>
      <c r="CF240" s="63">
        <v>3949</v>
      </c>
      <c r="CG240" s="63">
        <v>7522</v>
      </c>
      <c r="CH240" s="63">
        <v>5223</v>
      </c>
      <c r="CI240" s="63">
        <v>329</v>
      </c>
      <c r="CJ240" s="63">
        <v>4379</v>
      </c>
      <c r="CK240" s="63">
        <v>211</v>
      </c>
      <c r="CL240" s="63">
        <v>558</v>
      </c>
      <c r="CM240" s="63">
        <v>543</v>
      </c>
      <c r="CN240" s="63">
        <v>35</v>
      </c>
      <c r="CO240" s="63">
        <v>5461</v>
      </c>
      <c r="CP240" s="135"/>
      <c r="CQ240" s="138" t="s">
        <v>214</v>
      </c>
      <c r="CR240" s="138" t="s">
        <v>4379</v>
      </c>
      <c r="CS240" s="139">
        <v>9632</v>
      </c>
      <c r="CT240" s="141">
        <v>50855</v>
      </c>
    </row>
    <row r="241" spans="1:98" ht="13.15" customHeight="1">
      <c r="A241" s="201" t="s">
        <v>215</v>
      </c>
      <c r="B241" s="46" t="s">
        <v>119</v>
      </c>
      <c r="C241" s="47">
        <v>14467</v>
      </c>
      <c r="D241" s="47">
        <v>7290</v>
      </c>
      <c r="E241" s="47">
        <v>10030</v>
      </c>
      <c r="F241" s="47">
        <v>4989</v>
      </c>
      <c r="G241" s="47">
        <v>7051</v>
      </c>
      <c r="H241" s="47">
        <v>3625</v>
      </c>
      <c r="I241" s="47">
        <v>5081</v>
      </c>
      <c r="J241" s="47">
        <v>2621</v>
      </c>
      <c r="K241" s="47">
        <v>3787</v>
      </c>
      <c r="L241" s="47">
        <v>2020</v>
      </c>
      <c r="M241" s="48">
        <v>40416</v>
      </c>
      <c r="N241" s="48">
        <v>20545</v>
      </c>
      <c r="O241" s="201" t="s">
        <v>215</v>
      </c>
      <c r="P241" s="46" t="s">
        <v>119</v>
      </c>
      <c r="Q241" s="47">
        <v>3017</v>
      </c>
      <c r="R241" s="47">
        <v>1459</v>
      </c>
      <c r="S241" s="47">
        <v>1787</v>
      </c>
      <c r="T241" s="47">
        <v>896</v>
      </c>
      <c r="U241" s="47">
        <v>1390</v>
      </c>
      <c r="V241" s="47">
        <v>716</v>
      </c>
      <c r="W241" s="47">
        <v>812</v>
      </c>
      <c r="X241" s="47">
        <v>422</v>
      </c>
      <c r="Y241" s="47">
        <v>824</v>
      </c>
      <c r="Z241" s="47">
        <v>431</v>
      </c>
      <c r="AA241" s="48">
        <v>7830</v>
      </c>
      <c r="AB241" s="48">
        <v>3924</v>
      </c>
      <c r="AC241" s="201" t="s">
        <v>215</v>
      </c>
      <c r="AD241" s="46" t="s">
        <v>119</v>
      </c>
      <c r="AE241" s="47">
        <v>390</v>
      </c>
      <c r="AF241" s="47">
        <v>382</v>
      </c>
      <c r="AG241" s="47">
        <v>352</v>
      </c>
      <c r="AH241" s="47">
        <v>302</v>
      </c>
      <c r="AI241" s="47">
        <v>267</v>
      </c>
      <c r="AJ241" s="48">
        <v>1693</v>
      </c>
      <c r="AK241" s="47">
        <v>1064</v>
      </c>
      <c r="AL241" s="47">
        <v>598</v>
      </c>
      <c r="AM241" s="47">
        <v>5</v>
      </c>
      <c r="AN241" s="47">
        <v>26</v>
      </c>
      <c r="AO241" s="47">
        <v>367</v>
      </c>
      <c r="AP241" s="201" t="s">
        <v>215</v>
      </c>
      <c r="AQ241" s="46" t="s">
        <v>119</v>
      </c>
      <c r="AR241" s="47">
        <v>74</v>
      </c>
      <c r="AS241" s="47">
        <v>8791</v>
      </c>
      <c r="AT241" s="47">
        <v>1893</v>
      </c>
      <c r="AU241" s="47">
        <v>835</v>
      </c>
      <c r="AV241" s="47">
        <v>167</v>
      </c>
      <c r="AW241" s="47">
        <v>365</v>
      </c>
      <c r="AX241" s="47">
        <v>1415</v>
      </c>
      <c r="AY241" s="47">
        <v>943</v>
      </c>
      <c r="AZ241" s="47">
        <v>904</v>
      </c>
      <c r="BA241" s="201" t="s">
        <v>215</v>
      </c>
      <c r="BB241" s="46" t="s">
        <v>119</v>
      </c>
      <c r="BC241" s="47">
        <v>2900</v>
      </c>
      <c r="BD241" s="47">
        <v>1573</v>
      </c>
      <c r="BE241" s="47">
        <v>2536</v>
      </c>
      <c r="BF241" s="47">
        <v>1384</v>
      </c>
      <c r="BG241" s="47">
        <v>1335</v>
      </c>
      <c r="BH241" s="47">
        <v>732</v>
      </c>
      <c r="BI241" s="47">
        <v>2892</v>
      </c>
      <c r="BJ241" s="47">
        <v>1573</v>
      </c>
      <c r="BK241" s="47">
        <v>2528</v>
      </c>
      <c r="BL241" s="47">
        <v>1385</v>
      </c>
      <c r="BM241" s="47">
        <v>1324</v>
      </c>
      <c r="BN241" s="47">
        <v>731</v>
      </c>
      <c r="BO241" s="201" t="s">
        <v>215</v>
      </c>
      <c r="BP241" s="46" t="s">
        <v>119</v>
      </c>
      <c r="BQ241" s="49">
        <v>55</v>
      </c>
      <c r="BR241" s="49">
        <v>287</v>
      </c>
      <c r="BS241" s="49">
        <v>415</v>
      </c>
      <c r="BT241" s="49">
        <v>271</v>
      </c>
      <c r="BU241" s="49">
        <v>0</v>
      </c>
      <c r="BV241" s="50">
        <v>1028</v>
      </c>
      <c r="BW241" s="49">
        <v>586</v>
      </c>
      <c r="BX241" s="49">
        <v>177</v>
      </c>
      <c r="BY241" s="50">
        <v>9</v>
      </c>
      <c r="BZ241" s="49">
        <v>6</v>
      </c>
      <c r="CA241" s="201" t="s">
        <v>215</v>
      </c>
      <c r="CB241" s="46" t="s">
        <v>119</v>
      </c>
      <c r="CC241" s="47">
        <v>25839</v>
      </c>
      <c r="CD241" s="47">
        <v>20488</v>
      </c>
      <c r="CE241" s="47">
        <v>6830</v>
      </c>
      <c r="CF241" s="47">
        <v>7097</v>
      </c>
      <c r="CG241" s="47">
        <v>11924</v>
      </c>
      <c r="CH241" s="47">
        <v>6938</v>
      </c>
      <c r="CI241" s="47">
        <v>509</v>
      </c>
      <c r="CJ241" s="47">
        <v>5552</v>
      </c>
      <c r="CK241" s="47">
        <v>345</v>
      </c>
      <c r="CL241" s="47">
        <v>1320</v>
      </c>
      <c r="CM241" s="47">
        <v>1229</v>
      </c>
      <c r="CN241" s="47">
        <v>159</v>
      </c>
      <c r="CO241" s="47">
        <v>2983</v>
      </c>
      <c r="CP241" s="135"/>
      <c r="CQ241" s="138" t="s">
        <v>215</v>
      </c>
      <c r="CR241" s="138" t="s">
        <v>4380</v>
      </c>
      <c r="CS241" s="139">
        <v>27510</v>
      </c>
      <c r="CT241" s="141">
        <v>85522</v>
      </c>
    </row>
    <row r="242" spans="1:98" ht="13.15" customHeight="1">
      <c r="A242" s="201"/>
      <c r="B242" s="46" t="s">
        <v>120</v>
      </c>
      <c r="C242" s="47">
        <v>934</v>
      </c>
      <c r="D242" s="47">
        <v>435</v>
      </c>
      <c r="E242" s="47">
        <v>651</v>
      </c>
      <c r="F242" s="47">
        <v>287</v>
      </c>
      <c r="G242" s="47">
        <v>679</v>
      </c>
      <c r="H242" s="47">
        <v>319</v>
      </c>
      <c r="I242" s="47">
        <v>677</v>
      </c>
      <c r="J242" s="47">
        <v>327</v>
      </c>
      <c r="K242" s="47">
        <v>592</v>
      </c>
      <c r="L242" s="47">
        <v>313</v>
      </c>
      <c r="M242" s="48">
        <v>3533</v>
      </c>
      <c r="N242" s="48">
        <v>1681</v>
      </c>
      <c r="O242" s="201"/>
      <c r="P242" s="46" t="s">
        <v>120</v>
      </c>
      <c r="Q242" s="47">
        <v>78</v>
      </c>
      <c r="R242" s="47">
        <v>32</v>
      </c>
      <c r="S242" s="47">
        <v>28</v>
      </c>
      <c r="T242" s="47">
        <v>9</v>
      </c>
      <c r="U242" s="47">
        <v>46</v>
      </c>
      <c r="V242" s="47">
        <v>23</v>
      </c>
      <c r="W242" s="47">
        <v>16</v>
      </c>
      <c r="X242" s="47">
        <v>9</v>
      </c>
      <c r="Y242" s="47">
        <v>80</v>
      </c>
      <c r="Z242" s="47">
        <v>41</v>
      </c>
      <c r="AA242" s="48">
        <v>248</v>
      </c>
      <c r="AB242" s="48">
        <v>114</v>
      </c>
      <c r="AC242" s="201"/>
      <c r="AD242" s="46" t="s">
        <v>120</v>
      </c>
      <c r="AE242" s="47">
        <v>25</v>
      </c>
      <c r="AF242" s="47">
        <v>23</v>
      </c>
      <c r="AG242" s="47">
        <v>22</v>
      </c>
      <c r="AH242" s="47">
        <v>22</v>
      </c>
      <c r="AI242" s="47">
        <v>21</v>
      </c>
      <c r="AJ242" s="48">
        <v>113</v>
      </c>
      <c r="AK242" s="47">
        <v>89</v>
      </c>
      <c r="AL242" s="47">
        <v>56</v>
      </c>
      <c r="AM242" s="47">
        <v>3</v>
      </c>
      <c r="AN242" s="47">
        <v>1</v>
      </c>
      <c r="AO242" s="47">
        <v>18</v>
      </c>
      <c r="AP242" s="201"/>
      <c r="AQ242" s="46" t="s">
        <v>120</v>
      </c>
      <c r="AR242" s="47">
        <v>0</v>
      </c>
      <c r="AS242" s="47">
        <v>1391</v>
      </c>
      <c r="AT242" s="47">
        <v>0</v>
      </c>
      <c r="AU242" s="47">
        <v>0</v>
      </c>
      <c r="AV242" s="47">
        <v>0</v>
      </c>
      <c r="AW242" s="47">
        <v>51</v>
      </c>
      <c r="AX242" s="47">
        <v>119</v>
      </c>
      <c r="AY242" s="47">
        <v>87</v>
      </c>
      <c r="AZ242" s="47">
        <v>90</v>
      </c>
      <c r="BA242" s="201"/>
      <c r="BB242" s="46" t="s">
        <v>120</v>
      </c>
      <c r="BC242" s="47">
        <v>520</v>
      </c>
      <c r="BD242" s="47">
        <v>272</v>
      </c>
      <c r="BE242" s="47">
        <v>479</v>
      </c>
      <c r="BF242" s="47">
        <v>253</v>
      </c>
      <c r="BG242" s="47">
        <v>351</v>
      </c>
      <c r="BH242" s="47">
        <v>193</v>
      </c>
      <c r="BI242" s="47">
        <v>513</v>
      </c>
      <c r="BJ242" s="47">
        <v>270</v>
      </c>
      <c r="BK242" s="47">
        <v>474</v>
      </c>
      <c r="BL242" s="47">
        <v>251</v>
      </c>
      <c r="BM242" s="47">
        <v>344</v>
      </c>
      <c r="BN242" s="47">
        <v>191</v>
      </c>
      <c r="BO242" s="201"/>
      <c r="BP242" s="46" t="s">
        <v>120</v>
      </c>
      <c r="BQ242" s="49">
        <v>20</v>
      </c>
      <c r="BR242" s="49">
        <v>50</v>
      </c>
      <c r="BS242" s="49">
        <v>16</v>
      </c>
      <c r="BT242" s="49">
        <v>13</v>
      </c>
      <c r="BU242" s="49">
        <v>0</v>
      </c>
      <c r="BV242" s="50">
        <v>99</v>
      </c>
      <c r="BW242" s="49">
        <v>78</v>
      </c>
      <c r="BX242" s="49">
        <v>41</v>
      </c>
      <c r="BY242" s="50">
        <v>6</v>
      </c>
      <c r="BZ242" s="49">
        <v>4</v>
      </c>
      <c r="CA242" s="201"/>
      <c r="CB242" s="46" t="s">
        <v>120</v>
      </c>
      <c r="CC242" s="47">
        <v>2100</v>
      </c>
      <c r="CD242" s="47">
        <v>1633</v>
      </c>
      <c r="CE242" s="47">
        <v>27</v>
      </c>
      <c r="CF242" s="47">
        <v>724</v>
      </c>
      <c r="CG242" s="47">
        <v>1765</v>
      </c>
      <c r="CH242" s="47">
        <v>1378</v>
      </c>
      <c r="CI242" s="47">
        <v>8</v>
      </c>
      <c r="CJ242" s="47">
        <v>864</v>
      </c>
      <c r="CK242" s="47">
        <v>12</v>
      </c>
      <c r="CL242" s="47">
        <v>129</v>
      </c>
      <c r="CM242" s="47">
        <v>194</v>
      </c>
      <c r="CN242" s="47">
        <v>5</v>
      </c>
      <c r="CO242" s="47">
        <v>220</v>
      </c>
      <c r="CP242" s="135"/>
      <c r="CQ242" s="138" t="s">
        <v>215</v>
      </c>
      <c r="CR242" s="138" t="s">
        <v>4381</v>
      </c>
      <c r="CS242" s="139">
        <v>2782</v>
      </c>
      <c r="CT242" s="141">
        <v>8511</v>
      </c>
    </row>
    <row r="243" spans="1:98" ht="13.15" customHeight="1">
      <c r="A243" s="201"/>
      <c r="B243" s="34" t="s">
        <v>102</v>
      </c>
      <c r="C243" s="35">
        <v>15401</v>
      </c>
      <c r="D243" s="63">
        <v>7725</v>
      </c>
      <c r="E243" s="63">
        <v>10681</v>
      </c>
      <c r="F243" s="63">
        <v>5276</v>
      </c>
      <c r="G243" s="63">
        <v>7730</v>
      </c>
      <c r="H243" s="63">
        <v>3944</v>
      </c>
      <c r="I243" s="63">
        <v>5758</v>
      </c>
      <c r="J243" s="63">
        <v>2948</v>
      </c>
      <c r="K243" s="63">
        <v>4379</v>
      </c>
      <c r="L243" s="63">
        <v>2333</v>
      </c>
      <c r="M243" s="63">
        <v>43949</v>
      </c>
      <c r="N243" s="63">
        <v>22226</v>
      </c>
      <c r="O243" s="201"/>
      <c r="P243" s="64" t="s">
        <v>102</v>
      </c>
      <c r="Q243" s="63">
        <v>3095</v>
      </c>
      <c r="R243" s="63">
        <v>1491</v>
      </c>
      <c r="S243" s="63">
        <v>1815</v>
      </c>
      <c r="T243" s="63">
        <v>905</v>
      </c>
      <c r="U243" s="63">
        <v>1436</v>
      </c>
      <c r="V243" s="63">
        <v>739</v>
      </c>
      <c r="W243" s="63">
        <v>828</v>
      </c>
      <c r="X243" s="63">
        <v>431</v>
      </c>
      <c r="Y243" s="63">
        <v>904</v>
      </c>
      <c r="Z243" s="63">
        <v>472</v>
      </c>
      <c r="AA243" s="63">
        <v>8078</v>
      </c>
      <c r="AB243" s="63">
        <v>4038</v>
      </c>
      <c r="AC243" s="201"/>
      <c r="AD243" s="64" t="s">
        <v>102</v>
      </c>
      <c r="AE243" s="63">
        <v>415</v>
      </c>
      <c r="AF243" s="63">
        <v>405</v>
      </c>
      <c r="AG243" s="63">
        <v>374</v>
      </c>
      <c r="AH243" s="63">
        <v>324</v>
      </c>
      <c r="AI243" s="63">
        <v>288</v>
      </c>
      <c r="AJ243" s="63">
        <v>1806</v>
      </c>
      <c r="AK243" s="63">
        <v>1153</v>
      </c>
      <c r="AL243" s="63">
        <v>654</v>
      </c>
      <c r="AM243" s="63">
        <v>8</v>
      </c>
      <c r="AN243" s="63">
        <v>27</v>
      </c>
      <c r="AO243" s="63">
        <v>385</v>
      </c>
      <c r="AP243" s="201"/>
      <c r="AQ243" s="64" t="s">
        <v>102</v>
      </c>
      <c r="AR243" s="63">
        <v>74</v>
      </c>
      <c r="AS243" s="63">
        <v>10182</v>
      </c>
      <c r="AT243" s="63">
        <v>1893</v>
      </c>
      <c r="AU243" s="63">
        <v>835</v>
      </c>
      <c r="AV243" s="63">
        <v>167</v>
      </c>
      <c r="AW243" s="63">
        <v>416</v>
      </c>
      <c r="AX243" s="63">
        <v>1534</v>
      </c>
      <c r="AY243" s="63">
        <v>1030</v>
      </c>
      <c r="AZ243" s="63">
        <v>994</v>
      </c>
      <c r="BA243" s="201"/>
      <c r="BB243" s="51" t="s">
        <v>102</v>
      </c>
      <c r="BC243" s="63">
        <v>3420</v>
      </c>
      <c r="BD243" s="63">
        <v>1845</v>
      </c>
      <c r="BE243" s="63">
        <v>3015</v>
      </c>
      <c r="BF243" s="63">
        <v>1637</v>
      </c>
      <c r="BG243" s="63">
        <v>1686</v>
      </c>
      <c r="BH243" s="63">
        <v>925</v>
      </c>
      <c r="BI243" s="63">
        <v>3405</v>
      </c>
      <c r="BJ243" s="63">
        <v>1843</v>
      </c>
      <c r="BK243" s="63">
        <v>3002</v>
      </c>
      <c r="BL243" s="63">
        <v>1636</v>
      </c>
      <c r="BM243" s="63">
        <v>1668</v>
      </c>
      <c r="BN243" s="63">
        <v>922</v>
      </c>
      <c r="BO243" s="201"/>
      <c r="BP243" s="64" t="s">
        <v>102</v>
      </c>
      <c r="BQ243" s="63">
        <v>75</v>
      </c>
      <c r="BR243" s="63">
        <v>337</v>
      </c>
      <c r="BS243" s="63">
        <v>431</v>
      </c>
      <c r="BT243" s="63">
        <v>284</v>
      </c>
      <c r="BU243" s="63">
        <v>0</v>
      </c>
      <c r="BV243" s="63">
        <v>1127</v>
      </c>
      <c r="BW243" s="63">
        <v>664</v>
      </c>
      <c r="BX243" s="63">
        <v>218</v>
      </c>
      <c r="BY243" s="63">
        <v>15</v>
      </c>
      <c r="BZ243" s="63">
        <v>10</v>
      </c>
      <c r="CA243" s="201"/>
      <c r="CB243" s="64" t="s">
        <v>102</v>
      </c>
      <c r="CC243" s="63">
        <v>27939</v>
      </c>
      <c r="CD243" s="63">
        <v>22121</v>
      </c>
      <c r="CE243" s="63">
        <v>6857</v>
      </c>
      <c r="CF243" s="63">
        <v>7821</v>
      </c>
      <c r="CG243" s="63">
        <v>13689</v>
      </c>
      <c r="CH243" s="63">
        <v>8316</v>
      </c>
      <c r="CI243" s="63">
        <v>517</v>
      </c>
      <c r="CJ243" s="63">
        <v>6416</v>
      </c>
      <c r="CK243" s="63">
        <v>357</v>
      </c>
      <c r="CL243" s="63">
        <v>1449</v>
      </c>
      <c r="CM243" s="63">
        <v>1423</v>
      </c>
      <c r="CN243" s="63">
        <v>164</v>
      </c>
      <c r="CO243" s="63">
        <v>3203</v>
      </c>
      <c r="CP243" s="135"/>
      <c r="CQ243" s="138" t="s">
        <v>215</v>
      </c>
      <c r="CR243" s="138" t="s">
        <v>4382</v>
      </c>
      <c r="CS243" s="139">
        <v>30292</v>
      </c>
      <c r="CT243" s="141">
        <v>94033</v>
      </c>
    </row>
    <row r="244" spans="1:98" ht="13.15" customHeight="1">
      <c r="A244" s="201" t="s">
        <v>216</v>
      </c>
      <c r="B244" s="46" t="s">
        <v>119</v>
      </c>
      <c r="C244" s="47">
        <v>34728</v>
      </c>
      <c r="D244" s="47">
        <v>17131</v>
      </c>
      <c r="E244" s="47">
        <v>14677</v>
      </c>
      <c r="F244" s="47">
        <v>7193</v>
      </c>
      <c r="G244" s="47">
        <v>10339</v>
      </c>
      <c r="H244" s="47">
        <v>5006</v>
      </c>
      <c r="I244" s="47">
        <v>5378</v>
      </c>
      <c r="J244" s="47">
        <v>2609</v>
      </c>
      <c r="K244" s="47">
        <v>4263</v>
      </c>
      <c r="L244" s="47">
        <v>2083</v>
      </c>
      <c r="M244" s="48">
        <v>69385</v>
      </c>
      <c r="N244" s="48">
        <v>34022</v>
      </c>
      <c r="O244" s="201" t="s">
        <v>216</v>
      </c>
      <c r="P244" s="46" t="s">
        <v>119</v>
      </c>
      <c r="Q244" s="47">
        <v>7177</v>
      </c>
      <c r="R244" s="47">
        <v>3626</v>
      </c>
      <c r="S244" s="47">
        <v>4600</v>
      </c>
      <c r="T244" s="47">
        <v>2149</v>
      </c>
      <c r="U244" s="47">
        <v>3231</v>
      </c>
      <c r="V244" s="47">
        <v>1558</v>
      </c>
      <c r="W244" s="47">
        <v>1276</v>
      </c>
      <c r="X244" s="47">
        <v>621</v>
      </c>
      <c r="Y244" s="47">
        <v>1051</v>
      </c>
      <c r="Z244" s="47">
        <v>501</v>
      </c>
      <c r="AA244" s="48">
        <v>17335</v>
      </c>
      <c r="AB244" s="48">
        <v>8455</v>
      </c>
      <c r="AC244" s="201" t="s">
        <v>216</v>
      </c>
      <c r="AD244" s="46" t="s">
        <v>119</v>
      </c>
      <c r="AE244" s="47">
        <v>499</v>
      </c>
      <c r="AF244" s="47">
        <v>432</v>
      </c>
      <c r="AG244" s="47">
        <v>404</v>
      </c>
      <c r="AH244" s="47">
        <v>234</v>
      </c>
      <c r="AI244" s="47">
        <v>218</v>
      </c>
      <c r="AJ244" s="48">
        <v>1787</v>
      </c>
      <c r="AK244" s="47">
        <v>1328</v>
      </c>
      <c r="AL244" s="47">
        <v>150</v>
      </c>
      <c r="AM244" s="47">
        <v>0</v>
      </c>
      <c r="AN244" s="47">
        <v>58</v>
      </c>
      <c r="AO244" s="47">
        <v>400</v>
      </c>
      <c r="AP244" s="201" t="s">
        <v>216</v>
      </c>
      <c r="AQ244" s="46" t="s">
        <v>119</v>
      </c>
      <c r="AR244" s="47">
        <v>115</v>
      </c>
      <c r="AS244" s="47">
        <v>8539</v>
      </c>
      <c r="AT244" s="47">
        <v>2809</v>
      </c>
      <c r="AU244" s="47">
        <v>790</v>
      </c>
      <c r="AV244" s="47">
        <v>77</v>
      </c>
      <c r="AW244" s="47">
        <v>489</v>
      </c>
      <c r="AX244" s="47">
        <v>1544</v>
      </c>
      <c r="AY244" s="47">
        <v>1081</v>
      </c>
      <c r="AZ244" s="47">
        <v>1008</v>
      </c>
      <c r="BA244" s="201" t="s">
        <v>216</v>
      </c>
      <c r="BB244" s="46" t="s">
        <v>119</v>
      </c>
      <c r="BC244" s="47">
        <v>3314</v>
      </c>
      <c r="BD244" s="47">
        <v>1658</v>
      </c>
      <c r="BE244" s="47">
        <v>2832</v>
      </c>
      <c r="BF244" s="47">
        <v>1416</v>
      </c>
      <c r="BG244" s="47">
        <v>1280</v>
      </c>
      <c r="BH244" s="47">
        <v>666</v>
      </c>
      <c r="BI244" s="47">
        <v>3276</v>
      </c>
      <c r="BJ244" s="47">
        <v>1648</v>
      </c>
      <c r="BK244" s="47">
        <v>2806</v>
      </c>
      <c r="BL244" s="47">
        <v>1411</v>
      </c>
      <c r="BM244" s="47">
        <v>1261</v>
      </c>
      <c r="BN244" s="47">
        <v>651</v>
      </c>
      <c r="BO244" s="201" t="s">
        <v>216</v>
      </c>
      <c r="BP244" s="46" t="s">
        <v>119</v>
      </c>
      <c r="BQ244" s="49">
        <v>77</v>
      </c>
      <c r="BR244" s="49">
        <v>261</v>
      </c>
      <c r="BS244" s="49">
        <v>548</v>
      </c>
      <c r="BT244" s="49">
        <v>471</v>
      </c>
      <c r="BU244" s="49">
        <v>11</v>
      </c>
      <c r="BV244" s="50">
        <v>1368</v>
      </c>
      <c r="BW244" s="49">
        <v>525</v>
      </c>
      <c r="BX244" s="49">
        <v>201</v>
      </c>
      <c r="BY244" s="50">
        <v>16</v>
      </c>
      <c r="BZ244" s="49">
        <v>7</v>
      </c>
      <c r="CA244" s="201" t="s">
        <v>216</v>
      </c>
      <c r="CB244" s="46" t="s">
        <v>119</v>
      </c>
      <c r="CC244" s="47">
        <v>39488</v>
      </c>
      <c r="CD244" s="47">
        <v>27116</v>
      </c>
      <c r="CE244" s="47">
        <v>7353</v>
      </c>
      <c r="CF244" s="47">
        <v>10159</v>
      </c>
      <c r="CG244" s="47">
        <v>16979</v>
      </c>
      <c r="CH244" s="47">
        <v>8437</v>
      </c>
      <c r="CI244" s="47">
        <v>991</v>
      </c>
      <c r="CJ244" s="47">
        <v>6257</v>
      </c>
      <c r="CK244" s="47">
        <v>348</v>
      </c>
      <c r="CL244" s="47">
        <v>1657</v>
      </c>
      <c r="CM244" s="47">
        <v>1699</v>
      </c>
      <c r="CN244" s="47">
        <v>76</v>
      </c>
      <c r="CO244" s="47">
        <v>3618</v>
      </c>
      <c r="CP244" s="135"/>
      <c r="CQ244" s="138" t="s">
        <v>216</v>
      </c>
      <c r="CR244" s="138" t="s">
        <v>4383</v>
      </c>
      <c r="CS244" s="139">
        <v>29165</v>
      </c>
      <c r="CT244" s="141">
        <v>117128</v>
      </c>
    </row>
    <row r="245" spans="1:98" ht="13.15" customHeight="1">
      <c r="A245" s="201"/>
      <c r="B245" s="46" t="s">
        <v>120</v>
      </c>
      <c r="C245" s="47">
        <v>2046</v>
      </c>
      <c r="D245" s="47">
        <v>996</v>
      </c>
      <c r="E245" s="47">
        <v>1567</v>
      </c>
      <c r="F245" s="47">
        <v>750</v>
      </c>
      <c r="G245" s="47">
        <v>1433</v>
      </c>
      <c r="H245" s="47">
        <v>724</v>
      </c>
      <c r="I245" s="47">
        <v>1083</v>
      </c>
      <c r="J245" s="47">
        <v>522</v>
      </c>
      <c r="K245" s="47">
        <v>1061</v>
      </c>
      <c r="L245" s="47">
        <v>541</v>
      </c>
      <c r="M245" s="48">
        <v>7190</v>
      </c>
      <c r="N245" s="48">
        <v>3533</v>
      </c>
      <c r="O245" s="201"/>
      <c r="P245" s="46" t="s">
        <v>120</v>
      </c>
      <c r="Q245" s="47">
        <v>630</v>
      </c>
      <c r="R245" s="47">
        <v>310</v>
      </c>
      <c r="S245" s="47">
        <v>473</v>
      </c>
      <c r="T245" s="47">
        <v>218</v>
      </c>
      <c r="U245" s="47">
        <v>478</v>
      </c>
      <c r="V245" s="47">
        <v>222</v>
      </c>
      <c r="W245" s="47">
        <v>238</v>
      </c>
      <c r="X245" s="47">
        <v>132</v>
      </c>
      <c r="Y245" s="47">
        <v>348</v>
      </c>
      <c r="Z245" s="47">
        <v>174</v>
      </c>
      <c r="AA245" s="48">
        <v>2167</v>
      </c>
      <c r="AB245" s="48">
        <v>1056</v>
      </c>
      <c r="AC245" s="201"/>
      <c r="AD245" s="46" t="s">
        <v>120</v>
      </c>
      <c r="AE245" s="47">
        <v>45</v>
      </c>
      <c r="AF245" s="47">
        <v>41</v>
      </c>
      <c r="AG245" s="47">
        <v>38</v>
      </c>
      <c r="AH245" s="47">
        <v>31</v>
      </c>
      <c r="AI245" s="47">
        <v>32</v>
      </c>
      <c r="AJ245" s="48">
        <v>187</v>
      </c>
      <c r="AK245" s="47">
        <v>132</v>
      </c>
      <c r="AL245" s="47">
        <v>8</v>
      </c>
      <c r="AM245" s="47">
        <v>0</v>
      </c>
      <c r="AN245" s="47">
        <v>3</v>
      </c>
      <c r="AO245" s="47">
        <v>30</v>
      </c>
      <c r="AP245" s="201"/>
      <c r="AQ245" s="46" t="s">
        <v>120</v>
      </c>
      <c r="AR245" s="47">
        <v>28</v>
      </c>
      <c r="AS245" s="47">
        <v>1397</v>
      </c>
      <c r="AT245" s="47">
        <v>44</v>
      </c>
      <c r="AU245" s="47">
        <v>17</v>
      </c>
      <c r="AV245" s="47">
        <v>0</v>
      </c>
      <c r="AW245" s="47">
        <v>107</v>
      </c>
      <c r="AX245" s="47">
        <v>173</v>
      </c>
      <c r="AY245" s="47">
        <v>145</v>
      </c>
      <c r="AZ245" s="47">
        <v>126</v>
      </c>
      <c r="BA245" s="201"/>
      <c r="BB245" s="46" t="s">
        <v>120</v>
      </c>
      <c r="BC245" s="47">
        <v>949</v>
      </c>
      <c r="BD245" s="47">
        <v>484</v>
      </c>
      <c r="BE245" s="47">
        <v>887</v>
      </c>
      <c r="BF245" s="47">
        <v>456</v>
      </c>
      <c r="BG245" s="47">
        <v>398</v>
      </c>
      <c r="BH245" s="47">
        <v>206</v>
      </c>
      <c r="BI245" s="47">
        <v>931</v>
      </c>
      <c r="BJ245" s="47">
        <v>481</v>
      </c>
      <c r="BK245" s="47">
        <v>873</v>
      </c>
      <c r="BL245" s="47">
        <v>454</v>
      </c>
      <c r="BM245" s="47">
        <v>232</v>
      </c>
      <c r="BN245" s="47">
        <v>130</v>
      </c>
      <c r="BO245" s="201"/>
      <c r="BP245" s="46" t="s">
        <v>120</v>
      </c>
      <c r="BQ245" s="49">
        <v>33</v>
      </c>
      <c r="BR245" s="49">
        <v>53</v>
      </c>
      <c r="BS245" s="49">
        <v>51</v>
      </c>
      <c r="BT245" s="49">
        <v>38</v>
      </c>
      <c r="BU245" s="49">
        <v>0</v>
      </c>
      <c r="BV245" s="50">
        <v>175</v>
      </c>
      <c r="BW245" s="49">
        <v>112</v>
      </c>
      <c r="BX245" s="49">
        <v>81</v>
      </c>
      <c r="BY245" s="50">
        <v>22</v>
      </c>
      <c r="BZ245" s="49">
        <v>15</v>
      </c>
      <c r="CA245" s="201"/>
      <c r="CB245" s="46" t="s">
        <v>120</v>
      </c>
      <c r="CC245" s="47">
        <v>6518</v>
      </c>
      <c r="CD245" s="47">
        <v>2846</v>
      </c>
      <c r="CE245" s="47">
        <v>1154</v>
      </c>
      <c r="CF245" s="47">
        <v>1397</v>
      </c>
      <c r="CG245" s="47">
        <v>2678</v>
      </c>
      <c r="CH245" s="47">
        <v>1382</v>
      </c>
      <c r="CI245" s="47">
        <v>89</v>
      </c>
      <c r="CJ245" s="47">
        <v>1176</v>
      </c>
      <c r="CK245" s="47">
        <v>33</v>
      </c>
      <c r="CL245" s="47">
        <v>243</v>
      </c>
      <c r="CM245" s="47">
        <v>258</v>
      </c>
      <c r="CN245" s="47">
        <v>35</v>
      </c>
      <c r="CO245" s="47">
        <v>140</v>
      </c>
      <c r="CP245" s="135"/>
      <c r="CQ245" s="138" t="s">
        <v>216</v>
      </c>
      <c r="CR245" s="138" t="s">
        <v>4384</v>
      </c>
      <c r="CS245" s="139">
        <v>3022</v>
      </c>
      <c r="CT245" s="141">
        <v>17273</v>
      </c>
    </row>
    <row r="246" spans="1:98" ht="13.15" customHeight="1">
      <c r="A246" s="201"/>
      <c r="B246" s="34" t="s">
        <v>102</v>
      </c>
      <c r="C246" s="35">
        <v>36774</v>
      </c>
      <c r="D246" s="63">
        <v>18127</v>
      </c>
      <c r="E246" s="63">
        <v>16244</v>
      </c>
      <c r="F246" s="63">
        <v>7943</v>
      </c>
      <c r="G246" s="63">
        <v>11772</v>
      </c>
      <c r="H246" s="63">
        <v>5730</v>
      </c>
      <c r="I246" s="63">
        <v>6461</v>
      </c>
      <c r="J246" s="63">
        <v>3131</v>
      </c>
      <c r="K246" s="63">
        <v>5324</v>
      </c>
      <c r="L246" s="63">
        <v>2624</v>
      </c>
      <c r="M246" s="63">
        <v>76575</v>
      </c>
      <c r="N246" s="63">
        <v>37555</v>
      </c>
      <c r="O246" s="201"/>
      <c r="P246" s="64" t="s">
        <v>102</v>
      </c>
      <c r="Q246" s="63">
        <v>7807</v>
      </c>
      <c r="R246" s="63">
        <v>3936</v>
      </c>
      <c r="S246" s="63">
        <v>5073</v>
      </c>
      <c r="T246" s="63">
        <v>2367</v>
      </c>
      <c r="U246" s="63">
        <v>3709</v>
      </c>
      <c r="V246" s="63">
        <v>1780</v>
      </c>
      <c r="W246" s="63">
        <v>1514</v>
      </c>
      <c r="X246" s="63">
        <v>753</v>
      </c>
      <c r="Y246" s="63">
        <v>1399</v>
      </c>
      <c r="Z246" s="63">
        <v>675</v>
      </c>
      <c r="AA246" s="63">
        <v>19502</v>
      </c>
      <c r="AB246" s="63">
        <v>9511</v>
      </c>
      <c r="AC246" s="201"/>
      <c r="AD246" s="64" t="s">
        <v>102</v>
      </c>
      <c r="AE246" s="63">
        <v>544</v>
      </c>
      <c r="AF246" s="63">
        <v>473</v>
      </c>
      <c r="AG246" s="63">
        <v>442</v>
      </c>
      <c r="AH246" s="63">
        <v>265</v>
      </c>
      <c r="AI246" s="63">
        <v>250</v>
      </c>
      <c r="AJ246" s="63">
        <v>1974</v>
      </c>
      <c r="AK246" s="63">
        <v>1460</v>
      </c>
      <c r="AL246" s="63">
        <v>158</v>
      </c>
      <c r="AM246" s="63">
        <v>0</v>
      </c>
      <c r="AN246" s="63">
        <v>61</v>
      </c>
      <c r="AO246" s="63">
        <v>430</v>
      </c>
      <c r="AP246" s="201"/>
      <c r="AQ246" s="64" t="s">
        <v>102</v>
      </c>
      <c r="AR246" s="63">
        <v>143</v>
      </c>
      <c r="AS246" s="63">
        <v>9936</v>
      </c>
      <c r="AT246" s="63">
        <v>2853</v>
      </c>
      <c r="AU246" s="63">
        <v>807</v>
      </c>
      <c r="AV246" s="63">
        <v>77</v>
      </c>
      <c r="AW246" s="63">
        <v>596</v>
      </c>
      <c r="AX246" s="63">
        <v>1717</v>
      </c>
      <c r="AY246" s="63">
        <v>1226</v>
      </c>
      <c r="AZ246" s="63">
        <v>1134</v>
      </c>
      <c r="BA246" s="201"/>
      <c r="BB246" s="51" t="s">
        <v>102</v>
      </c>
      <c r="BC246" s="63">
        <v>4263</v>
      </c>
      <c r="BD246" s="63">
        <v>2142</v>
      </c>
      <c r="BE246" s="63">
        <v>3719</v>
      </c>
      <c r="BF246" s="63">
        <v>1872</v>
      </c>
      <c r="BG246" s="63">
        <v>1678</v>
      </c>
      <c r="BH246" s="63">
        <v>872</v>
      </c>
      <c r="BI246" s="63">
        <v>4207</v>
      </c>
      <c r="BJ246" s="63">
        <v>2129</v>
      </c>
      <c r="BK246" s="63">
        <v>3679</v>
      </c>
      <c r="BL246" s="63">
        <v>1865</v>
      </c>
      <c r="BM246" s="63">
        <v>1493</v>
      </c>
      <c r="BN246" s="63">
        <v>781</v>
      </c>
      <c r="BO246" s="201"/>
      <c r="BP246" s="64" t="s">
        <v>102</v>
      </c>
      <c r="BQ246" s="63">
        <v>110</v>
      </c>
      <c r="BR246" s="63">
        <v>314</v>
      </c>
      <c r="BS246" s="63">
        <v>599</v>
      </c>
      <c r="BT246" s="63">
        <v>509</v>
      </c>
      <c r="BU246" s="63">
        <v>11</v>
      </c>
      <c r="BV246" s="63">
        <v>1543</v>
      </c>
      <c r="BW246" s="63">
        <v>637</v>
      </c>
      <c r="BX246" s="63">
        <v>282</v>
      </c>
      <c r="BY246" s="63">
        <v>38</v>
      </c>
      <c r="BZ246" s="63">
        <v>22</v>
      </c>
      <c r="CA246" s="201"/>
      <c r="CB246" s="64" t="s">
        <v>102</v>
      </c>
      <c r="CC246" s="63">
        <v>46006</v>
      </c>
      <c r="CD246" s="63">
        <v>29962</v>
      </c>
      <c r="CE246" s="63">
        <v>8507</v>
      </c>
      <c r="CF246" s="63">
        <v>11556</v>
      </c>
      <c r="CG246" s="63">
        <v>19657</v>
      </c>
      <c r="CH246" s="63">
        <v>9819</v>
      </c>
      <c r="CI246" s="63">
        <v>1080</v>
      </c>
      <c r="CJ246" s="63">
        <v>7433</v>
      </c>
      <c r="CK246" s="63">
        <v>381</v>
      </c>
      <c r="CL246" s="63">
        <v>1900</v>
      </c>
      <c r="CM246" s="63">
        <v>1957</v>
      </c>
      <c r="CN246" s="63">
        <v>111</v>
      </c>
      <c r="CO246" s="63">
        <v>3758</v>
      </c>
      <c r="CP246" s="135"/>
      <c r="CQ246" s="138" t="s">
        <v>216</v>
      </c>
      <c r="CR246" s="138" t="s">
        <v>4385</v>
      </c>
      <c r="CS246" s="139">
        <v>32187</v>
      </c>
      <c r="CT246" s="141">
        <v>134401</v>
      </c>
    </row>
    <row r="247" spans="1:98" ht="13.15" customHeight="1">
      <c r="A247" s="201" t="s">
        <v>217</v>
      </c>
      <c r="B247" s="46" t="s">
        <v>119</v>
      </c>
      <c r="C247" s="47">
        <v>21350</v>
      </c>
      <c r="D247" s="47">
        <v>10738</v>
      </c>
      <c r="E247" s="47">
        <v>11039</v>
      </c>
      <c r="F247" s="47">
        <v>5458</v>
      </c>
      <c r="G247" s="47">
        <v>8126</v>
      </c>
      <c r="H247" s="47">
        <v>3959</v>
      </c>
      <c r="I247" s="47">
        <v>4969</v>
      </c>
      <c r="J247" s="47">
        <v>2432</v>
      </c>
      <c r="K247" s="47">
        <v>3828</v>
      </c>
      <c r="L247" s="47">
        <v>1783</v>
      </c>
      <c r="M247" s="48">
        <v>49312</v>
      </c>
      <c r="N247" s="48">
        <v>24370</v>
      </c>
      <c r="O247" s="201" t="s">
        <v>217</v>
      </c>
      <c r="P247" s="46" t="s">
        <v>119</v>
      </c>
      <c r="Q247" s="47">
        <v>7706</v>
      </c>
      <c r="R247" s="47">
        <v>3719</v>
      </c>
      <c r="S247" s="47">
        <v>4224</v>
      </c>
      <c r="T247" s="47">
        <v>2040</v>
      </c>
      <c r="U247" s="47">
        <v>3042</v>
      </c>
      <c r="V247" s="47">
        <v>1502</v>
      </c>
      <c r="W247" s="47">
        <v>1414</v>
      </c>
      <c r="X247" s="47">
        <v>623</v>
      </c>
      <c r="Y247" s="47">
        <v>1327</v>
      </c>
      <c r="Z247" s="47">
        <v>614</v>
      </c>
      <c r="AA247" s="48">
        <v>17713</v>
      </c>
      <c r="AB247" s="48">
        <v>8498</v>
      </c>
      <c r="AC247" s="201" t="s">
        <v>217</v>
      </c>
      <c r="AD247" s="46" t="s">
        <v>119</v>
      </c>
      <c r="AE247" s="47">
        <v>367</v>
      </c>
      <c r="AF247" s="47">
        <v>307</v>
      </c>
      <c r="AG247" s="47">
        <v>287</v>
      </c>
      <c r="AH247" s="47">
        <v>238</v>
      </c>
      <c r="AI247" s="47">
        <v>225</v>
      </c>
      <c r="AJ247" s="48">
        <v>1424</v>
      </c>
      <c r="AK247" s="47">
        <v>1295</v>
      </c>
      <c r="AL247" s="47">
        <v>289</v>
      </c>
      <c r="AM247" s="47">
        <v>0</v>
      </c>
      <c r="AN247" s="47">
        <v>19</v>
      </c>
      <c r="AO247" s="47">
        <v>279</v>
      </c>
      <c r="AP247" s="201" t="s">
        <v>217</v>
      </c>
      <c r="AQ247" s="46" t="s">
        <v>119</v>
      </c>
      <c r="AR247" s="47">
        <v>6</v>
      </c>
      <c r="AS247" s="47">
        <v>6618</v>
      </c>
      <c r="AT247" s="47">
        <v>2791</v>
      </c>
      <c r="AU247" s="47">
        <v>2150</v>
      </c>
      <c r="AV247" s="47">
        <v>465</v>
      </c>
      <c r="AW247" s="47">
        <v>534</v>
      </c>
      <c r="AX247" s="47">
        <v>1420</v>
      </c>
      <c r="AY247" s="47">
        <v>913</v>
      </c>
      <c r="AZ247" s="47">
        <v>938</v>
      </c>
      <c r="BA247" s="201" t="s">
        <v>217</v>
      </c>
      <c r="BB247" s="46" t="s">
        <v>119</v>
      </c>
      <c r="BC247" s="47">
        <v>3130</v>
      </c>
      <c r="BD247" s="47">
        <v>1478</v>
      </c>
      <c r="BE247" s="47">
        <v>2712</v>
      </c>
      <c r="BF247" s="47">
        <v>1290</v>
      </c>
      <c r="BG247" s="47">
        <v>735</v>
      </c>
      <c r="BH247" s="47">
        <v>388</v>
      </c>
      <c r="BI247" s="47">
        <v>2766</v>
      </c>
      <c r="BJ247" s="47">
        <v>1342</v>
      </c>
      <c r="BK247" s="47">
        <v>2416</v>
      </c>
      <c r="BL247" s="47">
        <v>1180</v>
      </c>
      <c r="BM247" s="47">
        <v>670</v>
      </c>
      <c r="BN247" s="47">
        <v>363</v>
      </c>
      <c r="BO247" s="201" t="s">
        <v>217</v>
      </c>
      <c r="BP247" s="46" t="s">
        <v>119</v>
      </c>
      <c r="BQ247" s="49">
        <v>86</v>
      </c>
      <c r="BR247" s="49">
        <v>288</v>
      </c>
      <c r="BS247" s="49">
        <v>308</v>
      </c>
      <c r="BT247" s="49">
        <v>526</v>
      </c>
      <c r="BU247" s="49">
        <v>0</v>
      </c>
      <c r="BV247" s="50">
        <v>1208</v>
      </c>
      <c r="BW247" s="49">
        <v>513</v>
      </c>
      <c r="BX247" s="49">
        <v>207</v>
      </c>
      <c r="BY247" s="50">
        <v>16</v>
      </c>
      <c r="BZ247" s="49">
        <v>9</v>
      </c>
      <c r="CA247" s="201" t="s">
        <v>217</v>
      </c>
      <c r="CB247" s="46" t="s">
        <v>119</v>
      </c>
      <c r="CC247" s="47">
        <v>40055</v>
      </c>
      <c r="CD247" s="47">
        <v>32432</v>
      </c>
      <c r="CE247" s="47">
        <v>7677</v>
      </c>
      <c r="CF247" s="47">
        <v>12423</v>
      </c>
      <c r="CG247" s="47">
        <v>9984</v>
      </c>
      <c r="CH247" s="47">
        <v>4759</v>
      </c>
      <c r="CI247" s="47">
        <v>368</v>
      </c>
      <c r="CJ247" s="47">
        <v>3331</v>
      </c>
      <c r="CK247" s="47">
        <v>601</v>
      </c>
      <c r="CL247" s="47">
        <v>1624</v>
      </c>
      <c r="CM247" s="47">
        <v>1969</v>
      </c>
      <c r="CN247" s="47">
        <v>48</v>
      </c>
      <c r="CO247" s="47">
        <v>3504</v>
      </c>
      <c r="CP247" s="135"/>
      <c r="CQ247" s="138" t="s">
        <v>217</v>
      </c>
      <c r="CR247" s="138" t="s">
        <v>4386</v>
      </c>
      <c r="CS247" s="139">
        <v>32540</v>
      </c>
      <c r="CT247" s="141">
        <v>111630</v>
      </c>
    </row>
    <row r="248" spans="1:98" ht="13.15" customHeight="1">
      <c r="A248" s="201"/>
      <c r="B248" s="46" t="s">
        <v>120</v>
      </c>
      <c r="C248" s="47">
        <v>0</v>
      </c>
      <c r="D248" s="47">
        <v>0</v>
      </c>
      <c r="E248" s="47">
        <v>0</v>
      </c>
      <c r="F248" s="47">
        <v>0</v>
      </c>
      <c r="G248" s="47">
        <v>0</v>
      </c>
      <c r="H248" s="47">
        <v>0</v>
      </c>
      <c r="I248" s="47">
        <v>0</v>
      </c>
      <c r="J248" s="47">
        <v>0</v>
      </c>
      <c r="K248" s="47">
        <v>0</v>
      </c>
      <c r="L248" s="47">
        <v>0</v>
      </c>
      <c r="M248" s="48">
        <v>0</v>
      </c>
      <c r="N248" s="48">
        <v>0</v>
      </c>
      <c r="O248" s="201"/>
      <c r="P248" s="46" t="s">
        <v>120</v>
      </c>
      <c r="Q248" s="47">
        <v>0</v>
      </c>
      <c r="R248" s="47">
        <v>0</v>
      </c>
      <c r="S248" s="47">
        <v>0</v>
      </c>
      <c r="T248" s="47">
        <v>0</v>
      </c>
      <c r="U248" s="47">
        <v>0</v>
      </c>
      <c r="V248" s="47">
        <v>0</v>
      </c>
      <c r="W248" s="47">
        <v>0</v>
      </c>
      <c r="X248" s="47">
        <v>0</v>
      </c>
      <c r="Y248" s="47">
        <v>0</v>
      </c>
      <c r="Z248" s="47">
        <v>0</v>
      </c>
      <c r="AA248" s="48">
        <v>0</v>
      </c>
      <c r="AB248" s="48">
        <v>0</v>
      </c>
      <c r="AC248" s="201"/>
      <c r="AD248" s="46" t="s">
        <v>120</v>
      </c>
      <c r="AE248" s="47">
        <v>0</v>
      </c>
      <c r="AF248" s="47">
        <v>0</v>
      </c>
      <c r="AG248" s="47">
        <v>0</v>
      </c>
      <c r="AH248" s="47">
        <v>0</v>
      </c>
      <c r="AI248" s="47">
        <v>0</v>
      </c>
      <c r="AJ248" s="48">
        <v>0</v>
      </c>
      <c r="AK248" s="47">
        <v>0</v>
      </c>
      <c r="AL248" s="47">
        <v>0</v>
      </c>
      <c r="AM248" s="47">
        <v>0</v>
      </c>
      <c r="AN248" s="47">
        <v>0</v>
      </c>
      <c r="AO248" s="47">
        <v>0</v>
      </c>
      <c r="AP248" s="201"/>
      <c r="AQ248" s="46" t="s">
        <v>120</v>
      </c>
      <c r="AR248" s="47">
        <v>0</v>
      </c>
      <c r="AS248" s="47">
        <v>0</v>
      </c>
      <c r="AT248" s="47">
        <v>0</v>
      </c>
      <c r="AU248" s="47">
        <v>0</v>
      </c>
      <c r="AV248" s="47">
        <v>0</v>
      </c>
      <c r="AW248" s="47">
        <v>0</v>
      </c>
      <c r="AX248" s="47">
        <v>0</v>
      </c>
      <c r="AY248" s="47">
        <v>0</v>
      </c>
      <c r="AZ248" s="47">
        <v>0</v>
      </c>
      <c r="BA248" s="201"/>
      <c r="BB248" s="46" t="s">
        <v>120</v>
      </c>
      <c r="BC248" s="47">
        <v>0</v>
      </c>
      <c r="BD248" s="47">
        <v>0</v>
      </c>
      <c r="BE248" s="47">
        <v>0</v>
      </c>
      <c r="BF248" s="47">
        <v>0</v>
      </c>
      <c r="BG248" s="47">
        <v>0</v>
      </c>
      <c r="BH248" s="47">
        <v>0</v>
      </c>
      <c r="BI248" s="47">
        <v>0</v>
      </c>
      <c r="BJ248" s="47">
        <v>0</v>
      </c>
      <c r="BK248" s="47">
        <v>0</v>
      </c>
      <c r="BL248" s="47">
        <v>0</v>
      </c>
      <c r="BM248" s="47">
        <v>0</v>
      </c>
      <c r="BN248" s="47">
        <v>0</v>
      </c>
      <c r="BO248" s="201"/>
      <c r="BP248" s="46" t="s">
        <v>120</v>
      </c>
      <c r="BQ248" s="49">
        <v>0</v>
      </c>
      <c r="BR248" s="49">
        <v>0</v>
      </c>
      <c r="BS248" s="49">
        <v>0</v>
      </c>
      <c r="BT248" s="49">
        <v>0</v>
      </c>
      <c r="BU248" s="49">
        <v>0</v>
      </c>
      <c r="BV248" s="50">
        <v>0</v>
      </c>
      <c r="BW248" s="49">
        <v>0</v>
      </c>
      <c r="BX248" s="49">
        <v>0</v>
      </c>
      <c r="BY248" s="50">
        <v>0</v>
      </c>
      <c r="BZ248" s="49">
        <v>0</v>
      </c>
      <c r="CA248" s="201"/>
      <c r="CB248" s="46" t="s">
        <v>120</v>
      </c>
      <c r="CC248" s="47">
        <v>0</v>
      </c>
      <c r="CD248" s="47">
        <v>0</v>
      </c>
      <c r="CE248" s="47">
        <v>0</v>
      </c>
      <c r="CF248" s="47">
        <v>0</v>
      </c>
      <c r="CG248" s="47">
        <v>0</v>
      </c>
      <c r="CH248" s="47">
        <v>0</v>
      </c>
      <c r="CI248" s="47">
        <v>0</v>
      </c>
      <c r="CJ248" s="47">
        <v>0</v>
      </c>
      <c r="CK248" s="47">
        <v>0</v>
      </c>
      <c r="CL248" s="47">
        <v>0</v>
      </c>
      <c r="CM248" s="47">
        <v>0</v>
      </c>
      <c r="CN248" s="47">
        <v>0</v>
      </c>
      <c r="CO248" s="47">
        <v>0</v>
      </c>
      <c r="CP248" s="135"/>
      <c r="CQ248" s="138" t="s">
        <v>217</v>
      </c>
      <c r="CR248" s="138" t="s">
        <v>4387</v>
      </c>
      <c r="CS248" s="139">
        <v>0</v>
      </c>
      <c r="CT248" s="141">
        <v>0</v>
      </c>
    </row>
    <row r="249" spans="1:98" ht="13.15" customHeight="1">
      <c r="A249" s="201"/>
      <c r="B249" s="34" t="s">
        <v>102</v>
      </c>
      <c r="C249" s="35">
        <v>21350</v>
      </c>
      <c r="D249" s="63">
        <v>10738</v>
      </c>
      <c r="E249" s="63">
        <v>11039</v>
      </c>
      <c r="F249" s="63">
        <v>5458</v>
      </c>
      <c r="G249" s="63">
        <v>8126</v>
      </c>
      <c r="H249" s="63">
        <v>3959</v>
      </c>
      <c r="I249" s="63">
        <v>4969</v>
      </c>
      <c r="J249" s="63">
        <v>2432</v>
      </c>
      <c r="K249" s="63">
        <v>3828</v>
      </c>
      <c r="L249" s="63">
        <v>1783</v>
      </c>
      <c r="M249" s="63">
        <v>49312</v>
      </c>
      <c r="N249" s="63">
        <v>24370</v>
      </c>
      <c r="O249" s="201"/>
      <c r="P249" s="64" t="s">
        <v>102</v>
      </c>
      <c r="Q249" s="63">
        <v>7706</v>
      </c>
      <c r="R249" s="63">
        <v>3719</v>
      </c>
      <c r="S249" s="63">
        <v>4224</v>
      </c>
      <c r="T249" s="63">
        <v>2040</v>
      </c>
      <c r="U249" s="63">
        <v>3042</v>
      </c>
      <c r="V249" s="63">
        <v>1502</v>
      </c>
      <c r="W249" s="63">
        <v>1414</v>
      </c>
      <c r="X249" s="63">
        <v>623</v>
      </c>
      <c r="Y249" s="63">
        <v>1327</v>
      </c>
      <c r="Z249" s="63">
        <v>614</v>
      </c>
      <c r="AA249" s="63">
        <v>17713</v>
      </c>
      <c r="AB249" s="63">
        <v>8498</v>
      </c>
      <c r="AC249" s="201"/>
      <c r="AD249" s="64" t="s">
        <v>102</v>
      </c>
      <c r="AE249" s="63">
        <v>367</v>
      </c>
      <c r="AF249" s="63">
        <v>307</v>
      </c>
      <c r="AG249" s="63">
        <v>287</v>
      </c>
      <c r="AH249" s="63">
        <v>238</v>
      </c>
      <c r="AI249" s="63">
        <v>225</v>
      </c>
      <c r="AJ249" s="63">
        <v>1424</v>
      </c>
      <c r="AK249" s="63">
        <v>1295</v>
      </c>
      <c r="AL249" s="63">
        <v>289</v>
      </c>
      <c r="AM249" s="63">
        <v>0</v>
      </c>
      <c r="AN249" s="63">
        <v>19</v>
      </c>
      <c r="AO249" s="63">
        <v>279</v>
      </c>
      <c r="AP249" s="201"/>
      <c r="AQ249" s="64" t="s">
        <v>102</v>
      </c>
      <c r="AR249" s="63">
        <v>6</v>
      </c>
      <c r="AS249" s="63">
        <v>6618</v>
      </c>
      <c r="AT249" s="63">
        <v>2791</v>
      </c>
      <c r="AU249" s="63">
        <v>2150</v>
      </c>
      <c r="AV249" s="63">
        <v>465</v>
      </c>
      <c r="AW249" s="63">
        <v>534</v>
      </c>
      <c r="AX249" s="63">
        <v>1420</v>
      </c>
      <c r="AY249" s="63">
        <v>913</v>
      </c>
      <c r="AZ249" s="63">
        <v>938</v>
      </c>
      <c r="BA249" s="201"/>
      <c r="BB249" s="51" t="s">
        <v>102</v>
      </c>
      <c r="BC249" s="63">
        <v>3130</v>
      </c>
      <c r="BD249" s="63">
        <v>1478</v>
      </c>
      <c r="BE249" s="63">
        <v>2712</v>
      </c>
      <c r="BF249" s="63">
        <v>1290</v>
      </c>
      <c r="BG249" s="63">
        <v>735</v>
      </c>
      <c r="BH249" s="63">
        <v>388</v>
      </c>
      <c r="BI249" s="63">
        <v>2766</v>
      </c>
      <c r="BJ249" s="63">
        <v>1342</v>
      </c>
      <c r="BK249" s="63">
        <v>2416</v>
      </c>
      <c r="BL249" s="63">
        <v>1180</v>
      </c>
      <c r="BM249" s="63">
        <v>670</v>
      </c>
      <c r="BN249" s="63">
        <v>363</v>
      </c>
      <c r="BO249" s="201"/>
      <c r="BP249" s="64" t="s">
        <v>102</v>
      </c>
      <c r="BQ249" s="63">
        <v>86</v>
      </c>
      <c r="BR249" s="63">
        <v>288</v>
      </c>
      <c r="BS249" s="63">
        <v>308</v>
      </c>
      <c r="BT249" s="63">
        <v>526</v>
      </c>
      <c r="BU249" s="63">
        <v>0</v>
      </c>
      <c r="BV249" s="63">
        <v>1208</v>
      </c>
      <c r="BW249" s="63">
        <v>513</v>
      </c>
      <c r="BX249" s="63">
        <v>207</v>
      </c>
      <c r="BY249" s="63">
        <v>16</v>
      </c>
      <c r="BZ249" s="63">
        <v>9</v>
      </c>
      <c r="CA249" s="201"/>
      <c r="CB249" s="64" t="s">
        <v>102</v>
      </c>
      <c r="CC249" s="63">
        <v>40055</v>
      </c>
      <c r="CD249" s="63">
        <v>32432</v>
      </c>
      <c r="CE249" s="63">
        <v>7677</v>
      </c>
      <c r="CF249" s="63">
        <v>12423</v>
      </c>
      <c r="CG249" s="63">
        <v>9984</v>
      </c>
      <c r="CH249" s="63">
        <v>4759</v>
      </c>
      <c r="CI249" s="63">
        <v>368</v>
      </c>
      <c r="CJ249" s="63">
        <v>3331</v>
      </c>
      <c r="CK249" s="63">
        <v>601</v>
      </c>
      <c r="CL249" s="63">
        <v>1624</v>
      </c>
      <c r="CM249" s="63">
        <v>1969</v>
      </c>
      <c r="CN249" s="63">
        <v>48</v>
      </c>
      <c r="CO249" s="63">
        <v>3504</v>
      </c>
      <c r="CP249" s="135"/>
      <c r="CQ249" s="138" t="s">
        <v>217</v>
      </c>
      <c r="CR249" s="138" t="s">
        <v>4388</v>
      </c>
      <c r="CS249" s="139">
        <v>32540</v>
      </c>
      <c r="CT249" s="141">
        <v>111630</v>
      </c>
    </row>
    <row r="250" spans="1:98" ht="13.15" customHeight="1">
      <c r="A250" s="201" t="s">
        <v>218</v>
      </c>
      <c r="B250" s="46" t="s">
        <v>119</v>
      </c>
      <c r="C250" s="47">
        <v>0</v>
      </c>
      <c r="D250" s="47">
        <v>0</v>
      </c>
      <c r="E250" s="47">
        <v>0</v>
      </c>
      <c r="F250" s="47">
        <v>0</v>
      </c>
      <c r="G250" s="47">
        <v>0</v>
      </c>
      <c r="H250" s="47">
        <v>0</v>
      </c>
      <c r="I250" s="47">
        <v>0</v>
      </c>
      <c r="J250" s="47">
        <v>0</v>
      </c>
      <c r="K250" s="47">
        <v>0</v>
      </c>
      <c r="L250" s="47">
        <v>0</v>
      </c>
      <c r="M250" s="48">
        <v>0</v>
      </c>
      <c r="N250" s="48">
        <v>0</v>
      </c>
      <c r="O250" s="201" t="s">
        <v>218</v>
      </c>
      <c r="P250" s="46" t="s">
        <v>119</v>
      </c>
      <c r="Q250" s="47">
        <v>0</v>
      </c>
      <c r="R250" s="47">
        <v>0</v>
      </c>
      <c r="S250" s="47">
        <v>0</v>
      </c>
      <c r="T250" s="47">
        <v>0</v>
      </c>
      <c r="U250" s="47">
        <v>0</v>
      </c>
      <c r="V250" s="47">
        <v>0</v>
      </c>
      <c r="W250" s="47">
        <v>0</v>
      </c>
      <c r="X250" s="47">
        <v>0</v>
      </c>
      <c r="Y250" s="47">
        <v>0</v>
      </c>
      <c r="Z250" s="47">
        <v>0</v>
      </c>
      <c r="AA250" s="48">
        <v>0</v>
      </c>
      <c r="AB250" s="48">
        <v>0</v>
      </c>
      <c r="AC250" s="201" t="s">
        <v>218</v>
      </c>
      <c r="AD250" s="46" t="s">
        <v>119</v>
      </c>
      <c r="AE250" s="47">
        <v>0</v>
      </c>
      <c r="AF250" s="47">
        <v>0</v>
      </c>
      <c r="AG250" s="47">
        <v>0</v>
      </c>
      <c r="AH250" s="47">
        <v>0</v>
      </c>
      <c r="AI250" s="47">
        <v>0</v>
      </c>
      <c r="AJ250" s="48">
        <v>0</v>
      </c>
      <c r="AK250" s="47">
        <v>0</v>
      </c>
      <c r="AL250" s="47">
        <v>0</v>
      </c>
      <c r="AM250" s="47">
        <v>0</v>
      </c>
      <c r="AN250" s="47">
        <v>0</v>
      </c>
      <c r="AO250" s="47">
        <v>0</v>
      </c>
      <c r="AP250" s="201" t="s">
        <v>218</v>
      </c>
      <c r="AQ250" s="46" t="s">
        <v>119</v>
      </c>
      <c r="AR250" s="47">
        <v>0</v>
      </c>
      <c r="AS250" s="47">
        <v>0</v>
      </c>
      <c r="AT250" s="47">
        <v>0</v>
      </c>
      <c r="AU250" s="47">
        <v>0</v>
      </c>
      <c r="AV250" s="47">
        <v>0</v>
      </c>
      <c r="AW250" s="47">
        <v>0</v>
      </c>
      <c r="AX250" s="47">
        <v>0</v>
      </c>
      <c r="AY250" s="47">
        <v>0</v>
      </c>
      <c r="AZ250" s="47">
        <v>0</v>
      </c>
      <c r="BA250" s="201" t="s">
        <v>218</v>
      </c>
      <c r="BB250" s="46" t="s">
        <v>119</v>
      </c>
      <c r="BC250" s="47">
        <v>0</v>
      </c>
      <c r="BD250" s="47">
        <v>0</v>
      </c>
      <c r="BE250" s="47">
        <v>0</v>
      </c>
      <c r="BF250" s="47">
        <v>0</v>
      </c>
      <c r="BG250" s="47">
        <v>0</v>
      </c>
      <c r="BH250" s="47">
        <v>0</v>
      </c>
      <c r="BI250" s="47">
        <v>0</v>
      </c>
      <c r="BJ250" s="47">
        <v>0</v>
      </c>
      <c r="BK250" s="47">
        <v>0</v>
      </c>
      <c r="BL250" s="47">
        <v>0</v>
      </c>
      <c r="BM250" s="47">
        <v>0</v>
      </c>
      <c r="BN250" s="47">
        <v>0</v>
      </c>
      <c r="BO250" s="201" t="s">
        <v>218</v>
      </c>
      <c r="BP250" s="46" t="s">
        <v>119</v>
      </c>
      <c r="BQ250" s="49">
        <v>0</v>
      </c>
      <c r="BR250" s="49">
        <v>0</v>
      </c>
      <c r="BS250" s="49">
        <v>0</v>
      </c>
      <c r="BT250" s="49">
        <v>0</v>
      </c>
      <c r="BU250" s="49">
        <v>0</v>
      </c>
      <c r="BV250" s="50">
        <v>0</v>
      </c>
      <c r="BW250" s="49">
        <v>0</v>
      </c>
      <c r="BX250" s="49">
        <v>0</v>
      </c>
      <c r="BY250" s="50">
        <v>0</v>
      </c>
      <c r="BZ250" s="49">
        <v>0</v>
      </c>
      <c r="CA250" s="201" t="s">
        <v>218</v>
      </c>
      <c r="CB250" s="46" t="s">
        <v>119</v>
      </c>
      <c r="CC250" s="47">
        <v>0</v>
      </c>
      <c r="CD250" s="47">
        <v>0</v>
      </c>
      <c r="CE250" s="47">
        <v>0</v>
      </c>
      <c r="CF250" s="47">
        <v>0</v>
      </c>
      <c r="CG250" s="47">
        <v>0</v>
      </c>
      <c r="CH250" s="47">
        <v>0</v>
      </c>
      <c r="CI250" s="47">
        <v>0</v>
      </c>
      <c r="CJ250" s="47">
        <v>0</v>
      </c>
      <c r="CK250" s="47">
        <v>0</v>
      </c>
      <c r="CL250" s="47">
        <v>0</v>
      </c>
      <c r="CM250" s="47">
        <v>0</v>
      </c>
      <c r="CN250" s="47">
        <v>0</v>
      </c>
      <c r="CO250" s="47">
        <v>0</v>
      </c>
      <c r="CP250" s="135"/>
      <c r="CQ250" s="138" t="s">
        <v>218</v>
      </c>
      <c r="CR250" s="138" t="s">
        <v>4389</v>
      </c>
      <c r="CS250" s="139">
        <v>0</v>
      </c>
      <c r="CT250" s="141">
        <v>0</v>
      </c>
    </row>
    <row r="251" spans="1:98" ht="13.15" customHeight="1">
      <c r="A251" s="201"/>
      <c r="B251" s="46" t="s">
        <v>120</v>
      </c>
      <c r="C251" s="47">
        <v>3949</v>
      </c>
      <c r="D251" s="47">
        <v>1931</v>
      </c>
      <c r="E251" s="47">
        <v>3563</v>
      </c>
      <c r="F251" s="47">
        <v>1728</v>
      </c>
      <c r="G251" s="47">
        <v>3326</v>
      </c>
      <c r="H251" s="47">
        <v>1672</v>
      </c>
      <c r="I251" s="47">
        <v>3193</v>
      </c>
      <c r="J251" s="47">
        <v>1542</v>
      </c>
      <c r="K251" s="47">
        <v>3407</v>
      </c>
      <c r="L251" s="47">
        <v>1726</v>
      </c>
      <c r="M251" s="48">
        <v>17438</v>
      </c>
      <c r="N251" s="48">
        <v>8599</v>
      </c>
      <c r="O251" s="201"/>
      <c r="P251" s="46" t="s">
        <v>120</v>
      </c>
      <c r="Q251" s="47">
        <v>247</v>
      </c>
      <c r="R251" s="47">
        <v>100</v>
      </c>
      <c r="S251" s="47">
        <v>145</v>
      </c>
      <c r="T251" s="47">
        <v>64</v>
      </c>
      <c r="U251" s="47">
        <v>136</v>
      </c>
      <c r="V251" s="47">
        <v>61</v>
      </c>
      <c r="W251" s="47">
        <v>127</v>
      </c>
      <c r="X251" s="47">
        <v>60</v>
      </c>
      <c r="Y251" s="47">
        <v>279</v>
      </c>
      <c r="Z251" s="47">
        <v>136</v>
      </c>
      <c r="AA251" s="48">
        <v>934</v>
      </c>
      <c r="AB251" s="48">
        <v>421</v>
      </c>
      <c r="AC251" s="201"/>
      <c r="AD251" s="46" t="s">
        <v>120</v>
      </c>
      <c r="AE251" s="47">
        <v>63</v>
      </c>
      <c r="AF251" s="47">
        <v>59</v>
      </c>
      <c r="AG251" s="47">
        <v>60</v>
      </c>
      <c r="AH251" s="47">
        <v>60</v>
      </c>
      <c r="AI251" s="47">
        <v>62</v>
      </c>
      <c r="AJ251" s="48">
        <v>304</v>
      </c>
      <c r="AK251" s="47">
        <v>203</v>
      </c>
      <c r="AL251" s="47">
        <v>105</v>
      </c>
      <c r="AM251" s="47">
        <v>53</v>
      </c>
      <c r="AN251" s="47">
        <v>1</v>
      </c>
      <c r="AO251" s="47">
        <v>24</v>
      </c>
      <c r="AP251" s="201"/>
      <c r="AQ251" s="46" t="s">
        <v>120</v>
      </c>
      <c r="AR251" s="47">
        <v>0</v>
      </c>
      <c r="AS251" s="47">
        <v>3590</v>
      </c>
      <c r="AT251" s="47">
        <v>25</v>
      </c>
      <c r="AU251" s="47">
        <v>35</v>
      </c>
      <c r="AV251" s="47">
        <v>0</v>
      </c>
      <c r="AW251" s="47">
        <v>177</v>
      </c>
      <c r="AX251" s="47">
        <v>285</v>
      </c>
      <c r="AY251" s="47">
        <v>214</v>
      </c>
      <c r="AZ251" s="47">
        <v>204</v>
      </c>
      <c r="BA251" s="201"/>
      <c r="BB251" s="46" t="s">
        <v>120</v>
      </c>
      <c r="BC251" s="47">
        <v>2784</v>
      </c>
      <c r="BD251" s="47">
        <v>1407</v>
      </c>
      <c r="BE251" s="47">
        <v>2650</v>
      </c>
      <c r="BF251" s="47">
        <v>1338</v>
      </c>
      <c r="BG251" s="47">
        <v>2042</v>
      </c>
      <c r="BH251" s="47">
        <v>1062</v>
      </c>
      <c r="BI251" s="47">
        <v>2752</v>
      </c>
      <c r="BJ251" s="47">
        <v>1401</v>
      </c>
      <c r="BK251" s="47">
        <v>2621</v>
      </c>
      <c r="BL251" s="47">
        <v>1334</v>
      </c>
      <c r="BM251" s="47">
        <v>1018</v>
      </c>
      <c r="BN251" s="47">
        <v>523</v>
      </c>
      <c r="BO251" s="201"/>
      <c r="BP251" s="46" t="s">
        <v>120</v>
      </c>
      <c r="BQ251" s="49">
        <v>52</v>
      </c>
      <c r="BR251" s="49">
        <v>166</v>
      </c>
      <c r="BS251" s="49">
        <v>1</v>
      </c>
      <c r="BT251" s="49">
        <v>85</v>
      </c>
      <c r="BU251" s="49">
        <v>7</v>
      </c>
      <c r="BV251" s="50">
        <v>311</v>
      </c>
      <c r="BW251" s="49">
        <v>277</v>
      </c>
      <c r="BX251" s="49">
        <v>163</v>
      </c>
      <c r="BY251" s="50">
        <v>58</v>
      </c>
      <c r="BZ251" s="49">
        <v>43</v>
      </c>
      <c r="CA251" s="201"/>
      <c r="CB251" s="46" t="s">
        <v>120</v>
      </c>
      <c r="CC251" s="47">
        <v>11123</v>
      </c>
      <c r="CD251" s="47">
        <v>5781</v>
      </c>
      <c r="CE251" s="47">
        <v>3011</v>
      </c>
      <c r="CF251" s="47">
        <v>6322</v>
      </c>
      <c r="CG251" s="47">
        <v>7743</v>
      </c>
      <c r="CH251" s="47">
        <v>3996</v>
      </c>
      <c r="CI251" s="47">
        <v>169</v>
      </c>
      <c r="CJ251" s="47">
        <v>3759</v>
      </c>
      <c r="CK251" s="47">
        <v>39</v>
      </c>
      <c r="CL251" s="47">
        <v>303</v>
      </c>
      <c r="CM251" s="47">
        <v>234</v>
      </c>
      <c r="CN251" s="47">
        <v>307</v>
      </c>
      <c r="CO251" s="47">
        <v>6475</v>
      </c>
      <c r="CP251" s="135"/>
      <c r="CQ251" s="138" t="s">
        <v>218</v>
      </c>
      <c r="CR251" s="138" t="s">
        <v>4390</v>
      </c>
      <c r="CS251" s="139">
        <v>7395</v>
      </c>
      <c r="CT251" s="141">
        <v>41943</v>
      </c>
    </row>
    <row r="252" spans="1:98" ht="13.15" customHeight="1">
      <c r="A252" s="201"/>
      <c r="B252" s="34" t="s">
        <v>102</v>
      </c>
      <c r="C252" s="35">
        <v>3949</v>
      </c>
      <c r="D252" s="63">
        <v>1931</v>
      </c>
      <c r="E252" s="63">
        <v>3563</v>
      </c>
      <c r="F252" s="63">
        <v>1728</v>
      </c>
      <c r="G252" s="63">
        <v>3326</v>
      </c>
      <c r="H252" s="63">
        <v>1672</v>
      </c>
      <c r="I252" s="63">
        <v>3193</v>
      </c>
      <c r="J252" s="63">
        <v>1542</v>
      </c>
      <c r="K252" s="63">
        <v>3407</v>
      </c>
      <c r="L252" s="63">
        <v>1726</v>
      </c>
      <c r="M252" s="63">
        <v>17438</v>
      </c>
      <c r="N252" s="63">
        <v>8599</v>
      </c>
      <c r="O252" s="201"/>
      <c r="P252" s="64" t="s">
        <v>102</v>
      </c>
      <c r="Q252" s="63">
        <v>247</v>
      </c>
      <c r="R252" s="63">
        <v>100</v>
      </c>
      <c r="S252" s="63">
        <v>145</v>
      </c>
      <c r="T252" s="63">
        <v>64</v>
      </c>
      <c r="U252" s="63">
        <v>136</v>
      </c>
      <c r="V252" s="63">
        <v>61</v>
      </c>
      <c r="W252" s="63">
        <v>127</v>
      </c>
      <c r="X252" s="63">
        <v>60</v>
      </c>
      <c r="Y252" s="63">
        <v>279</v>
      </c>
      <c r="Z252" s="63">
        <v>136</v>
      </c>
      <c r="AA252" s="63">
        <v>934</v>
      </c>
      <c r="AB252" s="63">
        <v>421</v>
      </c>
      <c r="AC252" s="201"/>
      <c r="AD252" s="64" t="s">
        <v>102</v>
      </c>
      <c r="AE252" s="63">
        <v>63</v>
      </c>
      <c r="AF252" s="63">
        <v>59</v>
      </c>
      <c r="AG252" s="63">
        <v>60</v>
      </c>
      <c r="AH252" s="63">
        <v>60</v>
      </c>
      <c r="AI252" s="63">
        <v>62</v>
      </c>
      <c r="AJ252" s="63">
        <v>304</v>
      </c>
      <c r="AK252" s="63">
        <v>203</v>
      </c>
      <c r="AL252" s="63">
        <v>105</v>
      </c>
      <c r="AM252" s="63">
        <v>53</v>
      </c>
      <c r="AN252" s="63">
        <v>1</v>
      </c>
      <c r="AO252" s="63">
        <v>24</v>
      </c>
      <c r="AP252" s="201"/>
      <c r="AQ252" s="64" t="s">
        <v>102</v>
      </c>
      <c r="AR252" s="63">
        <v>0</v>
      </c>
      <c r="AS252" s="63">
        <v>3590</v>
      </c>
      <c r="AT252" s="63">
        <v>25</v>
      </c>
      <c r="AU252" s="63">
        <v>35</v>
      </c>
      <c r="AV252" s="63">
        <v>0</v>
      </c>
      <c r="AW252" s="63">
        <v>177</v>
      </c>
      <c r="AX252" s="63">
        <v>285</v>
      </c>
      <c r="AY252" s="63">
        <v>214</v>
      </c>
      <c r="AZ252" s="63">
        <v>204</v>
      </c>
      <c r="BA252" s="201"/>
      <c r="BB252" s="51" t="s">
        <v>102</v>
      </c>
      <c r="BC252" s="63">
        <v>2784</v>
      </c>
      <c r="BD252" s="63">
        <v>1407</v>
      </c>
      <c r="BE252" s="63">
        <v>2650</v>
      </c>
      <c r="BF252" s="63">
        <v>1338</v>
      </c>
      <c r="BG252" s="63">
        <v>2042</v>
      </c>
      <c r="BH252" s="63">
        <v>1062</v>
      </c>
      <c r="BI252" s="63">
        <v>2752</v>
      </c>
      <c r="BJ252" s="63">
        <v>1401</v>
      </c>
      <c r="BK252" s="63">
        <v>2621</v>
      </c>
      <c r="BL252" s="63">
        <v>1334</v>
      </c>
      <c r="BM252" s="63">
        <v>1018</v>
      </c>
      <c r="BN252" s="63">
        <v>523</v>
      </c>
      <c r="BO252" s="201"/>
      <c r="BP252" s="64" t="s">
        <v>102</v>
      </c>
      <c r="BQ252" s="63">
        <v>52</v>
      </c>
      <c r="BR252" s="63">
        <v>166</v>
      </c>
      <c r="BS252" s="63">
        <v>1</v>
      </c>
      <c r="BT252" s="63">
        <v>85</v>
      </c>
      <c r="BU252" s="63">
        <v>7</v>
      </c>
      <c r="BV252" s="63">
        <v>311</v>
      </c>
      <c r="BW252" s="63">
        <v>277</v>
      </c>
      <c r="BX252" s="63">
        <v>163</v>
      </c>
      <c r="BY252" s="63">
        <v>58</v>
      </c>
      <c r="BZ252" s="63">
        <v>43</v>
      </c>
      <c r="CA252" s="201"/>
      <c r="CB252" s="64" t="s">
        <v>102</v>
      </c>
      <c r="CC252" s="63">
        <v>11123</v>
      </c>
      <c r="CD252" s="63">
        <v>5781</v>
      </c>
      <c r="CE252" s="63">
        <v>3011</v>
      </c>
      <c r="CF252" s="63">
        <v>6322</v>
      </c>
      <c r="CG252" s="63">
        <v>7743</v>
      </c>
      <c r="CH252" s="63">
        <v>3996</v>
      </c>
      <c r="CI252" s="63">
        <v>169</v>
      </c>
      <c r="CJ252" s="63">
        <v>3759</v>
      </c>
      <c r="CK252" s="63">
        <v>39</v>
      </c>
      <c r="CL252" s="63">
        <v>303</v>
      </c>
      <c r="CM252" s="63">
        <v>234</v>
      </c>
      <c r="CN252" s="63">
        <v>307</v>
      </c>
      <c r="CO252" s="63">
        <v>6475</v>
      </c>
      <c r="CP252" s="135"/>
      <c r="CQ252" s="138" t="s">
        <v>218</v>
      </c>
      <c r="CR252" s="138" t="s">
        <v>4391</v>
      </c>
      <c r="CS252" s="139">
        <v>7395</v>
      </c>
      <c r="CT252" s="141">
        <v>41943</v>
      </c>
    </row>
    <row r="253" spans="1:98" ht="13.15" customHeight="1">
      <c r="A253" s="201" t="s">
        <v>219</v>
      </c>
      <c r="B253" s="46" t="s">
        <v>119</v>
      </c>
      <c r="C253" s="47">
        <v>15976</v>
      </c>
      <c r="D253" s="47">
        <v>7800</v>
      </c>
      <c r="E253" s="47">
        <v>10667</v>
      </c>
      <c r="F253" s="47">
        <v>5055</v>
      </c>
      <c r="G253" s="47">
        <v>8493</v>
      </c>
      <c r="H253" s="47">
        <v>4228</v>
      </c>
      <c r="I253" s="47">
        <v>5738</v>
      </c>
      <c r="J253" s="47">
        <v>2941</v>
      </c>
      <c r="K253" s="47">
        <v>4919</v>
      </c>
      <c r="L253" s="47">
        <v>2546</v>
      </c>
      <c r="M253" s="48">
        <v>45793</v>
      </c>
      <c r="N253" s="48">
        <v>22570</v>
      </c>
      <c r="O253" s="201" t="s">
        <v>219</v>
      </c>
      <c r="P253" s="46" t="s">
        <v>119</v>
      </c>
      <c r="Q253" s="47">
        <v>3823</v>
      </c>
      <c r="R253" s="47">
        <v>1819</v>
      </c>
      <c r="S253" s="47">
        <v>2688</v>
      </c>
      <c r="T253" s="47">
        <v>1210</v>
      </c>
      <c r="U253" s="47">
        <v>2174</v>
      </c>
      <c r="V253" s="47">
        <v>1071</v>
      </c>
      <c r="W253" s="47">
        <v>1110</v>
      </c>
      <c r="X253" s="47">
        <v>560</v>
      </c>
      <c r="Y253" s="47">
        <v>1109</v>
      </c>
      <c r="Z253" s="47">
        <v>585</v>
      </c>
      <c r="AA253" s="48">
        <v>10904</v>
      </c>
      <c r="AB253" s="48">
        <v>5245</v>
      </c>
      <c r="AC253" s="201" t="s">
        <v>219</v>
      </c>
      <c r="AD253" s="46" t="s">
        <v>119</v>
      </c>
      <c r="AE253" s="47">
        <v>342</v>
      </c>
      <c r="AF253" s="47">
        <v>323</v>
      </c>
      <c r="AG253" s="47">
        <v>324</v>
      </c>
      <c r="AH253" s="47">
        <v>255</v>
      </c>
      <c r="AI253" s="47">
        <v>252</v>
      </c>
      <c r="AJ253" s="48">
        <v>1496</v>
      </c>
      <c r="AK253" s="47">
        <v>991</v>
      </c>
      <c r="AL253" s="47">
        <v>524</v>
      </c>
      <c r="AM253" s="47">
        <v>20</v>
      </c>
      <c r="AN253" s="47">
        <v>47</v>
      </c>
      <c r="AO253" s="47">
        <v>308</v>
      </c>
      <c r="AP253" s="201" t="s">
        <v>219</v>
      </c>
      <c r="AQ253" s="46" t="s">
        <v>119</v>
      </c>
      <c r="AR253" s="47">
        <v>148</v>
      </c>
      <c r="AS253" s="47">
        <v>10109</v>
      </c>
      <c r="AT253" s="47">
        <v>1445</v>
      </c>
      <c r="AU253" s="47">
        <v>276</v>
      </c>
      <c r="AV253" s="47">
        <v>25</v>
      </c>
      <c r="AW253" s="47">
        <v>469</v>
      </c>
      <c r="AX253" s="47">
        <v>1405</v>
      </c>
      <c r="AY253" s="47">
        <v>967</v>
      </c>
      <c r="AZ253" s="47">
        <v>919</v>
      </c>
      <c r="BA253" s="201" t="s">
        <v>219</v>
      </c>
      <c r="BB253" s="46" t="s">
        <v>119</v>
      </c>
      <c r="BC253" s="47">
        <v>4377</v>
      </c>
      <c r="BD253" s="47">
        <v>2329</v>
      </c>
      <c r="BE253" s="47">
        <v>3780</v>
      </c>
      <c r="BF253" s="47">
        <v>2033</v>
      </c>
      <c r="BG253" s="47">
        <v>2145</v>
      </c>
      <c r="BH253" s="47">
        <v>1191</v>
      </c>
      <c r="BI253" s="47">
        <v>4336</v>
      </c>
      <c r="BJ253" s="47">
        <v>2319</v>
      </c>
      <c r="BK253" s="47">
        <v>3746</v>
      </c>
      <c r="BL253" s="47">
        <v>2025</v>
      </c>
      <c r="BM253" s="47">
        <v>2050</v>
      </c>
      <c r="BN253" s="47">
        <v>1142</v>
      </c>
      <c r="BO253" s="201" t="s">
        <v>219</v>
      </c>
      <c r="BP253" s="46" t="s">
        <v>119</v>
      </c>
      <c r="BQ253" s="49">
        <v>124</v>
      </c>
      <c r="BR253" s="49">
        <v>319</v>
      </c>
      <c r="BS253" s="49">
        <v>393</v>
      </c>
      <c r="BT253" s="49">
        <v>81</v>
      </c>
      <c r="BU253" s="49">
        <v>0</v>
      </c>
      <c r="BV253" s="50">
        <v>917</v>
      </c>
      <c r="BW253" s="49">
        <v>488</v>
      </c>
      <c r="BX253" s="49">
        <v>258</v>
      </c>
      <c r="BY253" s="50">
        <v>5</v>
      </c>
      <c r="BZ253" s="49">
        <v>3</v>
      </c>
      <c r="CA253" s="201" t="s">
        <v>219</v>
      </c>
      <c r="CB253" s="46" t="s">
        <v>119</v>
      </c>
      <c r="CC253" s="47">
        <v>37629</v>
      </c>
      <c r="CD253" s="47">
        <v>20863</v>
      </c>
      <c r="CE253" s="47">
        <v>5396</v>
      </c>
      <c r="CF253" s="47">
        <v>9736</v>
      </c>
      <c r="CG253" s="47">
        <v>14808</v>
      </c>
      <c r="CH253" s="47">
        <v>8625</v>
      </c>
      <c r="CI253" s="47">
        <v>517</v>
      </c>
      <c r="CJ253" s="47">
        <v>7041</v>
      </c>
      <c r="CK253" s="47">
        <v>433</v>
      </c>
      <c r="CL253" s="47">
        <v>1661</v>
      </c>
      <c r="CM253" s="47">
        <v>1798</v>
      </c>
      <c r="CN253" s="47">
        <v>132</v>
      </c>
      <c r="CO253" s="47">
        <v>17904</v>
      </c>
      <c r="CP253" s="135"/>
      <c r="CQ253" s="138" t="s">
        <v>219</v>
      </c>
      <c r="CR253" s="138" t="s">
        <v>4392</v>
      </c>
      <c r="CS253" s="139">
        <v>25930</v>
      </c>
      <c r="CT253" s="141">
        <v>105048</v>
      </c>
    </row>
    <row r="254" spans="1:98" ht="13.15" customHeight="1">
      <c r="A254" s="201"/>
      <c r="B254" s="46" t="s">
        <v>120</v>
      </c>
      <c r="C254" s="47">
        <v>0</v>
      </c>
      <c r="D254" s="47">
        <v>0</v>
      </c>
      <c r="E254" s="47">
        <v>0</v>
      </c>
      <c r="F254" s="47">
        <v>0</v>
      </c>
      <c r="G254" s="47">
        <v>0</v>
      </c>
      <c r="H254" s="47">
        <v>0</v>
      </c>
      <c r="I254" s="47">
        <v>0</v>
      </c>
      <c r="J254" s="47">
        <v>0</v>
      </c>
      <c r="K254" s="47">
        <v>0</v>
      </c>
      <c r="L254" s="47">
        <v>0</v>
      </c>
      <c r="M254" s="48">
        <v>0</v>
      </c>
      <c r="N254" s="48">
        <v>0</v>
      </c>
      <c r="O254" s="201"/>
      <c r="P254" s="46" t="s">
        <v>120</v>
      </c>
      <c r="Q254" s="47">
        <v>0</v>
      </c>
      <c r="R254" s="47">
        <v>0</v>
      </c>
      <c r="S254" s="47">
        <v>0</v>
      </c>
      <c r="T254" s="47">
        <v>0</v>
      </c>
      <c r="U254" s="47">
        <v>0</v>
      </c>
      <c r="V254" s="47">
        <v>0</v>
      </c>
      <c r="W254" s="47">
        <v>0</v>
      </c>
      <c r="X254" s="47">
        <v>0</v>
      </c>
      <c r="Y254" s="47">
        <v>0</v>
      </c>
      <c r="Z254" s="47">
        <v>0</v>
      </c>
      <c r="AA254" s="48">
        <v>0</v>
      </c>
      <c r="AB254" s="48">
        <v>0</v>
      </c>
      <c r="AC254" s="201"/>
      <c r="AD254" s="46" t="s">
        <v>120</v>
      </c>
      <c r="AE254" s="47">
        <v>0</v>
      </c>
      <c r="AF254" s="47">
        <v>0</v>
      </c>
      <c r="AG254" s="47">
        <v>0</v>
      </c>
      <c r="AH254" s="47">
        <v>0</v>
      </c>
      <c r="AI254" s="47">
        <v>0</v>
      </c>
      <c r="AJ254" s="48">
        <v>0</v>
      </c>
      <c r="AK254" s="47">
        <v>0</v>
      </c>
      <c r="AL254" s="47">
        <v>0</v>
      </c>
      <c r="AM254" s="47">
        <v>0</v>
      </c>
      <c r="AN254" s="47">
        <v>0</v>
      </c>
      <c r="AO254" s="47">
        <v>0</v>
      </c>
      <c r="AP254" s="201"/>
      <c r="AQ254" s="46" t="s">
        <v>120</v>
      </c>
      <c r="AR254" s="47">
        <v>0</v>
      </c>
      <c r="AS254" s="47">
        <v>0</v>
      </c>
      <c r="AT254" s="47">
        <v>0</v>
      </c>
      <c r="AU254" s="47">
        <v>0</v>
      </c>
      <c r="AV254" s="47">
        <v>0</v>
      </c>
      <c r="AW254" s="47">
        <v>0</v>
      </c>
      <c r="AX254" s="47">
        <v>0</v>
      </c>
      <c r="AY254" s="47">
        <v>0</v>
      </c>
      <c r="AZ254" s="47">
        <v>0</v>
      </c>
      <c r="BA254" s="201"/>
      <c r="BB254" s="46" t="s">
        <v>120</v>
      </c>
      <c r="BC254" s="47">
        <v>0</v>
      </c>
      <c r="BD254" s="47">
        <v>0</v>
      </c>
      <c r="BE254" s="47">
        <v>0</v>
      </c>
      <c r="BF254" s="47">
        <v>0</v>
      </c>
      <c r="BG254" s="47">
        <v>0</v>
      </c>
      <c r="BH254" s="47">
        <v>0</v>
      </c>
      <c r="BI254" s="47">
        <v>0</v>
      </c>
      <c r="BJ254" s="47">
        <v>0</v>
      </c>
      <c r="BK254" s="47">
        <v>0</v>
      </c>
      <c r="BL254" s="47">
        <v>0</v>
      </c>
      <c r="BM254" s="47">
        <v>0</v>
      </c>
      <c r="BN254" s="47">
        <v>0</v>
      </c>
      <c r="BO254" s="201"/>
      <c r="BP254" s="46" t="s">
        <v>120</v>
      </c>
      <c r="BQ254" s="49">
        <v>0</v>
      </c>
      <c r="BR254" s="49">
        <v>0</v>
      </c>
      <c r="BS254" s="49">
        <v>0</v>
      </c>
      <c r="BT254" s="49">
        <v>0</v>
      </c>
      <c r="BU254" s="49">
        <v>0</v>
      </c>
      <c r="BV254" s="50">
        <v>0</v>
      </c>
      <c r="BW254" s="49">
        <v>0</v>
      </c>
      <c r="BX254" s="49">
        <v>0</v>
      </c>
      <c r="BY254" s="50">
        <v>0</v>
      </c>
      <c r="BZ254" s="49">
        <v>0</v>
      </c>
      <c r="CA254" s="201"/>
      <c r="CB254" s="46" t="s">
        <v>120</v>
      </c>
      <c r="CC254" s="47">
        <v>0</v>
      </c>
      <c r="CD254" s="47">
        <v>0</v>
      </c>
      <c r="CE254" s="47">
        <v>0</v>
      </c>
      <c r="CF254" s="47">
        <v>0</v>
      </c>
      <c r="CG254" s="47">
        <v>0</v>
      </c>
      <c r="CH254" s="47">
        <v>0</v>
      </c>
      <c r="CI254" s="47">
        <v>0</v>
      </c>
      <c r="CJ254" s="47">
        <v>0</v>
      </c>
      <c r="CK254" s="47">
        <v>0</v>
      </c>
      <c r="CL254" s="47">
        <v>0</v>
      </c>
      <c r="CM254" s="47">
        <v>0</v>
      </c>
      <c r="CN254" s="47">
        <v>0</v>
      </c>
      <c r="CO254" s="47">
        <v>0</v>
      </c>
      <c r="CP254" s="135"/>
      <c r="CQ254" s="138" t="s">
        <v>219</v>
      </c>
      <c r="CR254" s="138" t="s">
        <v>4393</v>
      </c>
      <c r="CS254" s="139">
        <v>0</v>
      </c>
      <c r="CT254" s="141">
        <v>0</v>
      </c>
    </row>
    <row r="255" spans="1:98" ht="13.15" customHeight="1">
      <c r="A255" s="201"/>
      <c r="B255" s="34" t="s">
        <v>102</v>
      </c>
      <c r="C255" s="35">
        <v>15976</v>
      </c>
      <c r="D255" s="63">
        <v>7800</v>
      </c>
      <c r="E255" s="63">
        <v>10667</v>
      </c>
      <c r="F255" s="63">
        <v>5055</v>
      </c>
      <c r="G255" s="63">
        <v>8493</v>
      </c>
      <c r="H255" s="63">
        <v>4228</v>
      </c>
      <c r="I255" s="63">
        <v>5738</v>
      </c>
      <c r="J255" s="63">
        <v>2941</v>
      </c>
      <c r="K255" s="63">
        <v>4919</v>
      </c>
      <c r="L255" s="63">
        <v>2546</v>
      </c>
      <c r="M255" s="63">
        <v>45793</v>
      </c>
      <c r="N255" s="63">
        <v>22570</v>
      </c>
      <c r="O255" s="201"/>
      <c r="P255" s="64" t="s">
        <v>102</v>
      </c>
      <c r="Q255" s="63">
        <v>3823</v>
      </c>
      <c r="R255" s="63">
        <v>1819</v>
      </c>
      <c r="S255" s="63">
        <v>2688</v>
      </c>
      <c r="T255" s="63">
        <v>1210</v>
      </c>
      <c r="U255" s="63">
        <v>2174</v>
      </c>
      <c r="V255" s="63">
        <v>1071</v>
      </c>
      <c r="W255" s="63">
        <v>1110</v>
      </c>
      <c r="X255" s="63">
        <v>560</v>
      </c>
      <c r="Y255" s="63">
        <v>1109</v>
      </c>
      <c r="Z255" s="63">
        <v>585</v>
      </c>
      <c r="AA255" s="63">
        <v>10904</v>
      </c>
      <c r="AB255" s="63">
        <v>5245</v>
      </c>
      <c r="AC255" s="201"/>
      <c r="AD255" s="64" t="s">
        <v>102</v>
      </c>
      <c r="AE255" s="63">
        <v>342</v>
      </c>
      <c r="AF255" s="63">
        <v>323</v>
      </c>
      <c r="AG255" s="63">
        <v>324</v>
      </c>
      <c r="AH255" s="63">
        <v>255</v>
      </c>
      <c r="AI255" s="63">
        <v>252</v>
      </c>
      <c r="AJ255" s="63">
        <v>1496</v>
      </c>
      <c r="AK255" s="63">
        <v>991</v>
      </c>
      <c r="AL255" s="63">
        <v>524</v>
      </c>
      <c r="AM255" s="63">
        <v>20</v>
      </c>
      <c r="AN255" s="63">
        <v>47</v>
      </c>
      <c r="AO255" s="63">
        <v>308</v>
      </c>
      <c r="AP255" s="201"/>
      <c r="AQ255" s="64" t="s">
        <v>102</v>
      </c>
      <c r="AR255" s="63">
        <v>148</v>
      </c>
      <c r="AS255" s="63">
        <v>10109</v>
      </c>
      <c r="AT255" s="63">
        <v>1445</v>
      </c>
      <c r="AU255" s="63">
        <v>276</v>
      </c>
      <c r="AV255" s="63">
        <v>25</v>
      </c>
      <c r="AW255" s="63">
        <v>469</v>
      </c>
      <c r="AX255" s="63">
        <v>1405</v>
      </c>
      <c r="AY255" s="63">
        <v>967</v>
      </c>
      <c r="AZ255" s="63">
        <v>919</v>
      </c>
      <c r="BA255" s="201"/>
      <c r="BB255" s="51" t="s">
        <v>102</v>
      </c>
      <c r="BC255" s="63">
        <v>4377</v>
      </c>
      <c r="BD255" s="63">
        <v>2329</v>
      </c>
      <c r="BE255" s="63">
        <v>3780</v>
      </c>
      <c r="BF255" s="63">
        <v>2033</v>
      </c>
      <c r="BG255" s="63">
        <v>2145</v>
      </c>
      <c r="BH255" s="63">
        <v>1191</v>
      </c>
      <c r="BI255" s="63">
        <v>4336</v>
      </c>
      <c r="BJ255" s="63">
        <v>2319</v>
      </c>
      <c r="BK255" s="63">
        <v>3746</v>
      </c>
      <c r="BL255" s="63">
        <v>2025</v>
      </c>
      <c r="BM255" s="63">
        <v>2050</v>
      </c>
      <c r="BN255" s="63">
        <v>1142</v>
      </c>
      <c r="BO255" s="201"/>
      <c r="BP255" s="64" t="s">
        <v>102</v>
      </c>
      <c r="BQ255" s="63">
        <v>124</v>
      </c>
      <c r="BR255" s="63">
        <v>319</v>
      </c>
      <c r="BS255" s="63">
        <v>393</v>
      </c>
      <c r="BT255" s="63">
        <v>81</v>
      </c>
      <c r="BU255" s="63">
        <v>0</v>
      </c>
      <c r="BV255" s="63">
        <v>917</v>
      </c>
      <c r="BW255" s="63">
        <v>488</v>
      </c>
      <c r="BX255" s="63">
        <v>258</v>
      </c>
      <c r="BY255" s="63">
        <v>5</v>
      </c>
      <c r="BZ255" s="63">
        <v>3</v>
      </c>
      <c r="CA255" s="201"/>
      <c r="CB255" s="64" t="s">
        <v>102</v>
      </c>
      <c r="CC255" s="63">
        <v>37629</v>
      </c>
      <c r="CD255" s="63">
        <v>20863</v>
      </c>
      <c r="CE255" s="63">
        <v>5396</v>
      </c>
      <c r="CF255" s="63">
        <v>9736</v>
      </c>
      <c r="CG255" s="63">
        <v>14808</v>
      </c>
      <c r="CH255" s="63">
        <v>8625</v>
      </c>
      <c r="CI255" s="63">
        <v>517</v>
      </c>
      <c r="CJ255" s="63">
        <v>7041</v>
      </c>
      <c r="CK255" s="63">
        <v>433</v>
      </c>
      <c r="CL255" s="63">
        <v>1661</v>
      </c>
      <c r="CM255" s="63">
        <v>1798</v>
      </c>
      <c r="CN255" s="63">
        <v>132</v>
      </c>
      <c r="CO255" s="63">
        <v>17904</v>
      </c>
      <c r="CP255" s="135"/>
      <c r="CQ255" s="138" t="s">
        <v>219</v>
      </c>
      <c r="CR255" s="138" t="s">
        <v>4394</v>
      </c>
      <c r="CS255" s="139">
        <v>25930</v>
      </c>
      <c r="CT255" s="141">
        <v>105048</v>
      </c>
    </row>
    <row r="256" spans="1:98" ht="13.15" customHeight="1">
      <c r="A256" s="201" t="s">
        <v>220</v>
      </c>
      <c r="B256" s="46" t="s">
        <v>119</v>
      </c>
      <c r="C256" s="47">
        <v>15007</v>
      </c>
      <c r="D256" s="47">
        <v>7455</v>
      </c>
      <c r="E256" s="47">
        <v>9289</v>
      </c>
      <c r="F256" s="47">
        <v>4743</v>
      </c>
      <c r="G256" s="47">
        <v>6844</v>
      </c>
      <c r="H256" s="47">
        <v>3556</v>
      </c>
      <c r="I256" s="47">
        <v>3893</v>
      </c>
      <c r="J256" s="47">
        <v>1999</v>
      </c>
      <c r="K256" s="47">
        <v>2496</v>
      </c>
      <c r="L256" s="47">
        <v>1327</v>
      </c>
      <c r="M256" s="48">
        <v>37529</v>
      </c>
      <c r="N256" s="48">
        <v>19080</v>
      </c>
      <c r="O256" s="201" t="s">
        <v>220</v>
      </c>
      <c r="P256" s="46" t="s">
        <v>119</v>
      </c>
      <c r="Q256" s="47">
        <v>4209</v>
      </c>
      <c r="R256" s="47">
        <v>2039</v>
      </c>
      <c r="S256" s="47">
        <v>2577</v>
      </c>
      <c r="T256" s="47">
        <v>1284</v>
      </c>
      <c r="U256" s="47">
        <v>2047</v>
      </c>
      <c r="V256" s="47">
        <v>993</v>
      </c>
      <c r="W256" s="47">
        <v>889</v>
      </c>
      <c r="X256" s="47">
        <v>455</v>
      </c>
      <c r="Y256" s="47">
        <v>797</v>
      </c>
      <c r="Z256" s="47">
        <v>408</v>
      </c>
      <c r="AA256" s="48">
        <v>10519</v>
      </c>
      <c r="AB256" s="48">
        <v>5179</v>
      </c>
      <c r="AC256" s="201" t="s">
        <v>220</v>
      </c>
      <c r="AD256" s="46" t="s">
        <v>119</v>
      </c>
      <c r="AE256" s="47">
        <v>283</v>
      </c>
      <c r="AF256" s="47">
        <v>262</v>
      </c>
      <c r="AG256" s="47">
        <v>248</v>
      </c>
      <c r="AH256" s="47">
        <v>169</v>
      </c>
      <c r="AI256" s="47">
        <v>128</v>
      </c>
      <c r="AJ256" s="48">
        <v>1090</v>
      </c>
      <c r="AK256" s="47">
        <v>821</v>
      </c>
      <c r="AL256" s="47">
        <v>364</v>
      </c>
      <c r="AM256" s="47">
        <v>0</v>
      </c>
      <c r="AN256" s="47">
        <v>4</v>
      </c>
      <c r="AO256" s="47">
        <v>242</v>
      </c>
      <c r="AP256" s="201" t="s">
        <v>220</v>
      </c>
      <c r="AQ256" s="46" t="s">
        <v>119</v>
      </c>
      <c r="AR256" s="47">
        <v>30</v>
      </c>
      <c r="AS256" s="47">
        <v>6492</v>
      </c>
      <c r="AT256" s="47">
        <v>522</v>
      </c>
      <c r="AU256" s="47">
        <v>305</v>
      </c>
      <c r="AV256" s="47">
        <v>57</v>
      </c>
      <c r="AW256" s="47">
        <v>471</v>
      </c>
      <c r="AX256" s="47">
        <v>1023</v>
      </c>
      <c r="AY256" s="47">
        <v>534</v>
      </c>
      <c r="AZ256" s="47">
        <v>556</v>
      </c>
      <c r="BA256" s="201" t="s">
        <v>220</v>
      </c>
      <c r="BB256" s="46" t="s">
        <v>119</v>
      </c>
      <c r="BC256" s="47">
        <v>2283</v>
      </c>
      <c r="BD256" s="47">
        <v>1245</v>
      </c>
      <c r="BE256" s="47">
        <v>1900</v>
      </c>
      <c r="BF256" s="47">
        <v>1031</v>
      </c>
      <c r="BG256" s="47">
        <v>666</v>
      </c>
      <c r="BH256" s="47">
        <v>365</v>
      </c>
      <c r="BI256" s="47">
        <v>2262</v>
      </c>
      <c r="BJ256" s="47">
        <v>1243</v>
      </c>
      <c r="BK256" s="47">
        <v>1890</v>
      </c>
      <c r="BL256" s="47">
        <v>1034</v>
      </c>
      <c r="BM256" s="47">
        <v>647</v>
      </c>
      <c r="BN256" s="47">
        <v>359</v>
      </c>
      <c r="BO256" s="201" t="s">
        <v>220</v>
      </c>
      <c r="BP256" s="46" t="s">
        <v>119</v>
      </c>
      <c r="BQ256" s="49">
        <v>53</v>
      </c>
      <c r="BR256" s="49">
        <v>286</v>
      </c>
      <c r="BS256" s="49">
        <v>227</v>
      </c>
      <c r="BT256" s="49">
        <v>247</v>
      </c>
      <c r="BU256" s="49">
        <v>0</v>
      </c>
      <c r="BV256" s="50">
        <v>813</v>
      </c>
      <c r="BW256" s="49">
        <v>422</v>
      </c>
      <c r="BX256" s="49">
        <v>136</v>
      </c>
      <c r="BY256" s="50">
        <v>22</v>
      </c>
      <c r="BZ256" s="49">
        <v>15</v>
      </c>
      <c r="CA256" s="201" t="s">
        <v>220</v>
      </c>
      <c r="CB256" s="46" t="s">
        <v>119</v>
      </c>
      <c r="CC256" s="47">
        <v>21833</v>
      </c>
      <c r="CD256" s="47">
        <v>17355</v>
      </c>
      <c r="CE256" s="47">
        <v>9917</v>
      </c>
      <c r="CF256" s="47">
        <v>8483</v>
      </c>
      <c r="CG256" s="47">
        <v>12339</v>
      </c>
      <c r="CH256" s="47">
        <v>7018</v>
      </c>
      <c r="CI256" s="47">
        <v>559</v>
      </c>
      <c r="CJ256" s="47">
        <v>5029</v>
      </c>
      <c r="CK256" s="47">
        <v>387</v>
      </c>
      <c r="CL256" s="47">
        <v>1025</v>
      </c>
      <c r="CM256" s="47">
        <v>905</v>
      </c>
      <c r="CN256" s="47">
        <v>31</v>
      </c>
      <c r="CO256" s="47">
        <v>6041</v>
      </c>
      <c r="CP256" s="135"/>
      <c r="CQ256" s="138" t="s">
        <v>220</v>
      </c>
      <c r="CR256" s="138" t="s">
        <v>4395</v>
      </c>
      <c r="CS256" s="139">
        <v>16085</v>
      </c>
      <c r="CT256" s="141">
        <v>82920</v>
      </c>
    </row>
    <row r="257" spans="1:98" ht="13.15" customHeight="1">
      <c r="A257" s="201"/>
      <c r="B257" s="46" t="s">
        <v>120</v>
      </c>
      <c r="C257" s="47">
        <v>536</v>
      </c>
      <c r="D257" s="47">
        <v>265</v>
      </c>
      <c r="E257" s="47">
        <v>481</v>
      </c>
      <c r="F257" s="47">
        <v>218</v>
      </c>
      <c r="G257" s="47">
        <v>498</v>
      </c>
      <c r="H257" s="47">
        <v>254</v>
      </c>
      <c r="I257" s="47">
        <v>436</v>
      </c>
      <c r="J257" s="47">
        <v>230</v>
      </c>
      <c r="K257" s="47">
        <v>398</v>
      </c>
      <c r="L257" s="47">
        <v>197</v>
      </c>
      <c r="M257" s="48">
        <v>2349</v>
      </c>
      <c r="N257" s="48">
        <v>1164</v>
      </c>
      <c r="O257" s="201"/>
      <c r="P257" s="46" t="s">
        <v>120</v>
      </c>
      <c r="Q257" s="47">
        <v>80</v>
      </c>
      <c r="R257" s="47">
        <v>39</v>
      </c>
      <c r="S257" s="47">
        <v>58</v>
      </c>
      <c r="T257" s="47">
        <v>19</v>
      </c>
      <c r="U257" s="47">
        <v>91</v>
      </c>
      <c r="V257" s="47">
        <v>44</v>
      </c>
      <c r="W257" s="47">
        <v>73</v>
      </c>
      <c r="X257" s="47">
        <v>44</v>
      </c>
      <c r="Y257" s="47">
        <v>36</v>
      </c>
      <c r="Z257" s="47">
        <v>14</v>
      </c>
      <c r="AA257" s="48">
        <v>338</v>
      </c>
      <c r="AB257" s="48">
        <v>160</v>
      </c>
      <c r="AC257" s="201"/>
      <c r="AD257" s="46" t="s">
        <v>120</v>
      </c>
      <c r="AE257" s="47">
        <v>11</v>
      </c>
      <c r="AF257" s="47">
        <v>10</v>
      </c>
      <c r="AG257" s="47">
        <v>8</v>
      </c>
      <c r="AH257" s="47">
        <v>9</v>
      </c>
      <c r="AI257" s="47">
        <v>9</v>
      </c>
      <c r="AJ257" s="48">
        <v>47</v>
      </c>
      <c r="AK257" s="47">
        <v>39</v>
      </c>
      <c r="AL257" s="47">
        <v>33</v>
      </c>
      <c r="AM257" s="47">
        <v>7</v>
      </c>
      <c r="AN257" s="47">
        <v>0</v>
      </c>
      <c r="AO257" s="47">
        <v>5</v>
      </c>
      <c r="AP257" s="201"/>
      <c r="AQ257" s="46" t="s">
        <v>120</v>
      </c>
      <c r="AR257" s="47">
        <v>0</v>
      </c>
      <c r="AS257" s="47">
        <v>814</v>
      </c>
      <c r="AT257" s="47">
        <v>0</v>
      </c>
      <c r="AU257" s="47">
        <v>0</v>
      </c>
      <c r="AV257" s="47">
        <v>0</v>
      </c>
      <c r="AW257" s="47">
        <v>50</v>
      </c>
      <c r="AX257" s="47">
        <v>48</v>
      </c>
      <c r="AY257" s="47">
        <v>56</v>
      </c>
      <c r="AZ257" s="47">
        <v>45</v>
      </c>
      <c r="BA257" s="201"/>
      <c r="BB257" s="46" t="s">
        <v>120</v>
      </c>
      <c r="BC257" s="47">
        <v>271</v>
      </c>
      <c r="BD257" s="47">
        <v>134</v>
      </c>
      <c r="BE257" s="47">
        <v>248</v>
      </c>
      <c r="BF257" s="47">
        <v>123</v>
      </c>
      <c r="BG257" s="47">
        <v>197</v>
      </c>
      <c r="BH257" s="47">
        <v>94</v>
      </c>
      <c r="BI257" s="47">
        <v>264</v>
      </c>
      <c r="BJ257" s="47">
        <v>131</v>
      </c>
      <c r="BK257" s="47">
        <v>241</v>
      </c>
      <c r="BL257" s="47">
        <v>120</v>
      </c>
      <c r="BM257" s="47">
        <v>194</v>
      </c>
      <c r="BN257" s="47">
        <v>93</v>
      </c>
      <c r="BO257" s="201"/>
      <c r="BP257" s="46" t="s">
        <v>120</v>
      </c>
      <c r="BQ257" s="49">
        <v>26</v>
      </c>
      <c r="BR257" s="49">
        <v>16</v>
      </c>
      <c r="BS257" s="49">
        <v>5</v>
      </c>
      <c r="BT257" s="49">
        <v>1</v>
      </c>
      <c r="BU257" s="49">
        <v>0</v>
      </c>
      <c r="BV257" s="50">
        <v>48</v>
      </c>
      <c r="BW257" s="49">
        <v>47</v>
      </c>
      <c r="BX257" s="49">
        <v>35</v>
      </c>
      <c r="BY257" s="50">
        <v>18</v>
      </c>
      <c r="BZ257" s="49">
        <v>16</v>
      </c>
      <c r="CA257" s="201"/>
      <c r="CB257" s="46" t="s">
        <v>120</v>
      </c>
      <c r="CC257" s="47">
        <v>1117</v>
      </c>
      <c r="CD257" s="47">
        <v>927</v>
      </c>
      <c r="CE257" s="47">
        <v>167</v>
      </c>
      <c r="CF257" s="47">
        <v>400</v>
      </c>
      <c r="CG257" s="47">
        <v>995</v>
      </c>
      <c r="CH257" s="47">
        <v>659</v>
      </c>
      <c r="CI257" s="47">
        <v>12</v>
      </c>
      <c r="CJ257" s="47">
        <v>586</v>
      </c>
      <c r="CK257" s="47">
        <v>27</v>
      </c>
      <c r="CL257" s="47">
        <v>116</v>
      </c>
      <c r="CM257" s="47">
        <v>89</v>
      </c>
      <c r="CN257" s="47">
        <v>0</v>
      </c>
      <c r="CO257" s="47">
        <v>897</v>
      </c>
      <c r="CP257" s="135"/>
      <c r="CQ257" s="138" t="s">
        <v>220</v>
      </c>
      <c r="CR257" s="138" t="s">
        <v>4396</v>
      </c>
      <c r="CS257" s="139">
        <v>1628</v>
      </c>
      <c r="CT257" s="141">
        <v>4890</v>
      </c>
    </row>
    <row r="258" spans="1:98" ht="13.15" customHeight="1">
      <c r="A258" s="201"/>
      <c r="B258" s="34" t="s">
        <v>102</v>
      </c>
      <c r="C258" s="35">
        <v>15543</v>
      </c>
      <c r="D258" s="63">
        <v>7720</v>
      </c>
      <c r="E258" s="63">
        <v>9770</v>
      </c>
      <c r="F258" s="63">
        <v>4961</v>
      </c>
      <c r="G258" s="63">
        <v>7342</v>
      </c>
      <c r="H258" s="63">
        <v>3810</v>
      </c>
      <c r="I258" s="63">
        <v>4329</v>
      </c>
      <c r="J258" s="63">
        <v>2229</v>
      </c>
      <c r="K258" s="63">
        <v>2894</v>
      </c>
      <c r="L258" s="63">
        <v>1524</v>
      </c>
      <c r="M258" s="63">
        <v>39878</v>
      </c>
      <c r="N258" s="63">
        <v>20244</v>
      </c>
      <c r="O258" s="201"/>
      <c r="P258" s="64" t="s">
        <v>102</v>
      </c>
      <c r="Q258" s="63">
        <v>4289</v>
      </c>
      <c r="R258" s="63">
        <v>2078</v>
      </c>
      <c r="S258" s="63">
        <v>2635</v>
      </c>
      <c r="T258" s="63">
        <v>1303</v>
      </c>
      <c r="U258" s="63">
        <v>2138</v>
      </c>
      <c r="V258" s="63">
        <v>1037</v>
      </c>
      <c r="W258" s="63">
        <v>962</v>
      </c>
      <c r="X258" s="63">
        <v>499</v>
      </c>
      <c r="Y258" s="63">
        <v>833</v>
      </c>
      <c r="Z258" s="63">
        <v>422</v>
      </c>
      <c r="AA258" s="63">
        <v>10857</v>
      </c>
      <c r="AB258" s="63">
        <v>5339</v>
      </c>
      <c r="AC258" s="201"/>
      <c r="AD258" s="64" t="s">
        <v>102</v>
      </c>
      <c r="AE258" s="63">
        <v>294</v>
      </c>
      <c r="AF258" s="63">
        <v>272</v>
      </c>
      <c r="AG258" s="63">
        <v>256</v>
      </c>
      <c r="AH258" s="63">
        <v>178</v>
      </c>
      <c r="AI258" s="63">
        <v>137</v>
      </c>
      <c r="AJ258" s="63">
        <v>1137</v>
      </c>
      <c r="AK258" s="63">
        <v>860</v>
      </c>
      <c r="AL258" s="63">
        <v>397</v>
      </c>
      <c r="AM258" s="63">
        <v>7</v>
      </c>
      <c r="AN258" s="63">
        <v>4</v>
      </c>
      <c r="AO258" s="63">
        <v>247</v>
      </c>
      <c r="AP258" s="201"/>
      <c r="AQ258" s="64" t="s">
        <v>102</v>
      </c>
      <c r="AR258" s="63">
        <v>30</v>
      </c>
      <c r="AS258" s="63">
        <v>7306</v>
      </c>
      <c r="AT258" s="63">
        <v>522</v>
      </c>
      <c r="AU258" s="63">
        <v>305</v>
      </c>
      <c r="AV258" s="63">
        <v>57</v>
      </c>
      <c r="AW258" s="63">
        <v>521</v>
      </c>
      <c r="AX258" s="63">
        <v>1071</v>
      </c>
      <c r="AY258" s="63">
        <v>590</v>
      </c>
      <c r="AZ258" s="63">
        <v>601</v>
      </c>
      <c r="BA258" s="201"/>
      <c r="BB258" s="51" t="s">
        <v>102</v>
      </c>
      <c r="BC258" s="63">
        <v>2554</v>
      </c>
      <c r="BD258" s="63">
        <v>1379</v>
      </c>
      <c r="BE258" s="63">
        <v>2148</v>
      </c>
      <c r="BF258" s="63">
        <v>1154</v>
      </c>
      <c r="BG258" s="63">
        <v>863</v>
      </c>
      <c r="BH258" s="63">
        <v>459</v>
      </c>
      <c r="BI258" s="63">
        <v>2526</v>
      </c>
      <c r="BJ258" s="63">
        <v>1374</v>
      </c>
      <c r="BK258" s="63">
        <v>2131</v>
      </c>
      <c r="BL258" s="63">
        <v>1154</v>
      </c>
      <c r="BM258" s="63">
        <v>841</v>
      </c>
      <c r="BN258" s="63">
        <v>452</v>
      </c>
      <c r="BO258" s="201"/>
      <c r="BP258" s="64" t="s">
        <v>102</v>
      </c>
      <c r="BQ258" s="63">
        <v>79</v>
      </c>
      <c r="BR258" s="63">
        <v>302</v>
      </c>
      <c r="BS258" s="63">
        <v>232</v>
      </c>
      <c r="BT258" s="63">
        <v>248</v>
      </c>
      <c r="BU258" s="63">
        <v>0</v>
      </c>
      <c r="BV258" s="63">
        <v>861</v>
      </c>
      <c r="BW258" s="63">
        <v>469</v>
      </c>
      <c r="BX258" s="63">
        <v>171</v>
      </c>
      <c r="BY258" s="63">
        <v>40</v>
      </c>
      <c r="BZ258" s="63">
        <v>31</v>
      </c>
      <c r="CA258" s="201"/>
      <c r="CB258" s="64" t="s">
        <v>102</v>
      </c>
      <c r="CC258" s="63">
        <v>22950</v>
      </c>
      <c r="CD258" s="63">
        <v>18282</v>
      </c>
      <c r="CE258" s="63">
        <v>10084</v>
      </c>
      <c r="CF258" s="63">
        <v>8883</v>
      </c>
      <c r="CG258" s="63">
        <v>13334</v>
      </c>
      <c r="CH258" s="63">
        <v>7677</v>
      </c>
      <c r="CI258" s="63">
        <v>571</v>
      </c>
      <c r="CJ258" s="63">
        <v>5615</v>
      </c>
      <c r="CK258" s="63">
        <v>414</v>
      </c>
      <c r="CL258" s="63">
        <v>1141</v>
      </c>
      <c r="CM258" s="63">
        <v>994</v>
      </c>
      <c r="CN258" s="63">
        <v>31</v>
      </c>
      <c r="CO258" s="63">
        <v>6938</v>
      </c>
      <c r="CP258" s="135"/>
      <c r="CQ258" s="138" t="s">
        <v>220</v>
      </c>
      <c r="CR258" s="138" t="s">
        <v>4397</v>
      </c>
      <c r="CS258" s="139">
        <v>17713</v>
      </c>
      <c r="CT258" s="141">
        <v>87810</v>
      </c>
    </row>
    <row r="259" spans="1:98">
      <c r="A259" s="194" t="s">
        <v>320</v>
      </c>
      <c r="B259" s="194"/>
      <c r="C259" s="194"/>
      <c r="D259" s="194"/>
      <c r="E259" s="194"/>
      <c r="F259" s="194"/>
      <c r="G259" s="194"/>
      <c r="H259" s="194"/>
      <c r="I259" s="194"/>
      <c r="J259" s="194"/>
      <c r="K259" s="194"/>
      <c r="L259" s="194"/>
      <c r="M259" s="194"/>
      <c r="N259" s="194"/>
      <c r="O259" s="194" t="s">
        <v>321</v>
      </c>
      <c r="P259" s="194"/>
      <c r="Q259" s="194"/>
      <c r="R259" s="194"/>
      <c r="S259" s="194"/>
      <c r="T259" s="194"/>
      <c r="U259" s="194"/>
      <c r="V259" s="194"/>
      <c r="W259" s="194"/>
      <c r="X259" s="194"/>
      <c r="Y259" s="194"/>
      <c r="Z259" s="194"/>
      <c r="AA259" s="194"/>
      <c r="AB259" s="194"/>
      <c r="AC259" s="194" t="s">
        <v>322</v>
      </c>
      <c r="AD259" s="194"/>
      <c r="AE259" s="194"/>
      <c r="AF259" s="194"/>
      <c r="AG259" s="194"/>
      <c r="AH259" s="194"/>
      <c r="AI259" s="194"/>
      <c r="AJ259" s="194"/>
      <c r="AK259" s="194"/>
      <c r="AL259" s="194"/>
      <c r="AM259" s="194"/>
      <c r="AN259" s="194"/>
      <c r="AO259" s="194"/>
      <c r="AP259" s="195" t="s">
        <v>323</v>
      </c>
      <c r="AQ259" s="195"/>
      <c r="AR259" s="195"/>
      <c r="AS259" s="195"/>
      <c r="AT259" s="195"/>
      <c r="AU259" s="195"/>
      <c r="AV259" s="195"/>
      <c r="AW259" s="195"/>
      <c r="AX259" s="195"/>
      <c r="AY259" s="195"/>
      <c r="AZ259" s="195"/>
      <c r="BA259" s="195" t="s">
        <v>4599</v>
      </c>
      <c r="BB259" s="195"/>
      <c r="BC259" s="195"/>
      <c r="BD259" s="195"/>
      <c r="BE259" s="195"/>
      <c r="BF259" s="195"/>
      <c r="BG259" s="195"/>
      <c r="BH259" s="195"/>
      <c r="BI259" s="195"/>
      <c r="BJ259" s="195"/>
      <c r="BK259" s="195"/>
      <c r="BL259" s="195"/>
      <c r="BM259" s="195"/>
      <c r="BN259" s="195"/>
      <c r="BO259" s="163" t="s">
        <v>324</v>
      </c>
      <c r="BP259" s="163"/>
      <c r="BQ259" s="163"/>
      <c r="BR259" s="163"/>
      <c r="BS259" s="163"/>
      <c r="BT259" s="163"/>
      <c r="BU259" s="163"/>
      <c r="BV259" s="163"/>
      <c r="BW259" s="163"/>
      <c r="BX259" s="163"/>
      <c r="BY259" s="163"/>
      <c r="BZ259" s="163"/>
      <c r="CA259" s="194" t="s">
        <v>325</v>
      </c>
      <c r="CB259" s="194"/>
      <c r="CC259" s="194"/>
      <c r="CD259" s="194"/>
      <c r="CE259" s="194"/>
      <c r="CF259" s="194"/>
      <c r="CG259" s="194"/>
      <c r="CH259" s="194"/>
      <c r="CI259" s="194"/>
      <c r="CJ259" s="194"/>
      <c r="CK259" s="194"/>
      <c r="CL259" s="194"/>
      <c r="CM259" s="194"/>
      <c r="CN259" s="194"/>
      <c r="CO259" s="194"/>
      <c r="CP259" s="135"/>
      <c r="CQ259" s="138" t="s">
        <v>320</v>
      </c>
      <c r="CR259" s="138" t="s">
        <v>320</v>
      </c>
      <c r="CS259" s="139">
        <v>0</v>
      </c>
      <c r="CT259" s="141">
        <v>0</v>
      </c>
    </row>
    <row r="260" spans="1:98">
      <c r="A260" s="194" t="s">
        <v>4174</v>
      </c>
      <c r="B260" s="194"/>
      <c r="C260" s="194"/>
      <c r="D260" s="194"/>
      <c r="E260" s="194"/>
      <c r="F260" s="194"/>
      <c r="G260" s="194"/>
      <c r="H260" s="194"/>
      <c r="I260" s="194"/>
      <c r="J260" s="194"/>
      <c r="K260" s="194"/>
      <c r="L260" s="194"/>
      <c r="M260" s="194"/>
      <c r="N260" s="194"/>
      <c r="O260" s="194" t="s">
        <v>4174</v>
      </c>
      <c r="P260" s="194"/>
      <c r="Q260" s="194"/>
      <c r="R260" s="194"/>
      <c r="S260" s="194"/>
      <c r="T260" s="194"/>
      <c r="U260" s="194"/>
      <c r="V260" s="194"/>
      <c r="W260" s="194"/>
      <c r="X260" s="194"/>
      <c r="Y260" s="194"/>
      <c r="Z260" s="194"/>
      <c r="AA260" s="194"/>
      <c r="AB260" s="194"/>
      <c r="AC260" s="194" t="s">
        <v>4174</v>
      </c>
      <c r="AD260" s="194"/>
      <c r="AE260" s="194"/>
      <c r="AF260" s="194"/>
      <c r="AG260" s="194"/>
      <c r="AH260" s="194"/>
      <c r="AI260" s="194"/>
      <c r="AJ260" s="194"/>
      <c r="AK260" s="194"/>
      <c r="AL260" s="194"/>
      <c r="AM260" s="194"/>
      <c r="AN260" s="194"/>
      <c r="AO260" s="194"/>
      <c r="AP260" s="195" t="s">
        <v>4174</v>
      </c>
      <c r="AQ260" s="195"/>
      <c r="AR260" s="195"/>
      <c r="AS260" s="195"/>
      <c r="AT260" s="195"/>
      <c r="AU260" s="195"/>
      <c r="AV260" s="195"/>
      <c r="AW260" s="195"/>
      <c r="AX260" s="195"/>
      <c r="AY260" s="195"/>
      <c r="AZ260" s="195"/>
      <c r="BA260" s="195" t="s">
        <v>4175</v>
      </c>
      <c r="BB260" s="195"/>
      <c r="BC260" s="195"/>
      <c r="BD260" s="195"/>
      <c r="BE260" s="195"/>
      <c r="BF260" s="195"/>
      <c r="BG260" s="195"/>
      <c r="BH260" s="195"/>
      <c r="BI260" s="195"/>
      <c r="BJ260" s="195"/>
      <c r="BK260" s="195"/>
      <c r="BL260" s="195"/>
      <c r="BM260" s="195"/>
      <c r="BN260" s="195"/>
      <c r="BO260" s="163" t="s">
        <v>4174</v>
      </c>
      <c r="BP260" s="163"/>
      <c r="BQ260" s="163"/>
      <c r="BR260" s="163"/>
      <c r="BS260" s="163"/>
      <c r="BT260" s="163"/>
      <c r="BU260" s="163"/>
      <c r="BV260" s="163"/>
      <c r="BW260" s="163"/>
      <c r="BX260" s="163"/>
      <c r="BY260" s="163"/>
      <c r="BZ260" s="163"/>
      <c r="CA260" s="194" t="s">
        <v>4174</v>
      </c>
      <c r="CB260" s="194"/>
      <c r="CC260" s="194"/>
      <c r="CD260" s="194"/>
      <c r="CE260" s="194"/>
      <c r="CF260" s="194"/>
      <c r="CG260" s="194"/>
      <c r="CH260" s="194"/>
      <c r="CI260" s="194"/>
      <c r="CJ260" s="194"/>
      <c r="CK260" s="194"/>
      <c r="CL260" s="194"/>
      <c r="CM260" s="194"/>
      <c r="CN260" s="194"/>
      <c r="CO260" s="194"/>
      <c r="CP260" s="135"/>
      <c r="CQ260" s="138" t="s">
        <v>4174</v>
      </c>
      <c r="CR260" s="138" t="s">
        <v>4174</v>
      </c>
      <c r="CS260" s="139">
        <v>0</v>
      </c>
      <c r="CT260" s="141">
        <v>0</v>
      </c>
    </row>
    <row r="261" spans="1:98" ht="24.6" customHeight="1">
      <c r="A261" s="198" t="s">
        <v>2</v>
      </c>
      <c r="B261" s="199" t="s">
        <v>335</v>
      </c>
      <c r="C261" s="194" t="s">
        <v>302</v>
      </c>
      <c r="D261" s="194"/>
      <c r="E261" s="194" t="s">
        <v>303</v>
      </c>
      <c r="F261" s="194"/>
      <c r="G261" s="194" t="s">
        <v>304</v>
      </c>
      <c r="H261" s="194"/>
      <c r="I261" s="194" t="s">
        <v>305</v>
      </c>
      <c r="J261" s="194"/>
      <c r="K261" s="194" t="s">
        <v>306</v>
      </c>
      <c r="L261" s="194"/>
      <c r="M261" s="198" t="s">
        <v>307</v>
      </c>
      <c r="N261" s="198"/>
      <c r="O261" s="198" t="s">
        <v>2</v>
      </c>
      <c r="P261" s="199" t="s">
        <v>335</v>
      </c>
      <c r="Q261" s="194" t="s">
        <v>302</v>
      </c>
      <c r="R261" s="194"/>
      <c r="S261" s="194" t="s">
        <v>303</v>
      </c>
      <c r="T261" s="194"/>
      <c r="U261" s="194" t="s">
        <v>304</v>
      </c>
      <c r="V261" s="194"/>
      <c r="W261" s="194" t="s">
        <v>305</v>
      </c>
      <c r="X261" s="194"/>
      <c r="Y261" s="194" t="s">
        <v>306</v>
      </c>
      <c r="Z261" s="194"/>
      <c r="AA261" s="198" t="s">
        <v>307</v>
      </c>
      <c r="AB261" s="198"/>
      <c r="AC261" s="198" t="s">
        <v>2</v>
      </c>
      <c r="AD261" s="199" t="s">
        <v>113</v>
      </c>
      <c r="AE261" s="200" t="s">
        <v>308</v>
      </c>
      <c r="AF261" s="200"/>
      <c r="AG261" s="200"/>
      <c r="AH261" s="200"/>
      <c r="AI261" s="200"/>
      <c r="AJ261" s="200"/>
      <c r="AK261" s="195" t="s">
        <v>165</v>
      </c>
      <c r="AL261" s="195"/>
      <c r="AM261" s="195"/>
      <c r="AN261" s="195"/>
      <c r="AO261" s="200" t="s">
        <v>309</v>
      </c>
      <c r="AP261" s="198" t="s">
        <v>2</v>
      </c>
      <c r="AQ261" s="199" t="s">
        <v>335</v>
      </c>
      <c r="AR261" s="195" t="s">
        <v>310</v>
      </c>
      <c r="AS261" s="195"/>
      <c r="AT261" s="195"/>
      <c r="AU261" s="195"/>
      <c r="AV261" s="195"/>
      <c r="AW261" s="195"/>
      <c r="AX261" s="195"/>
      <c r="AY261" s="195"/>
      <c r="AZ261" s="195"/>
      <c r="BA261" s="198" t="s">
        <v>2</v>
      </c>
      <c r="BB261" s="199" t="s">
        <v>335</v>
      </c>
      <c r="BC261" s="195" t="s">
        <v>311</v>
      </c>
      <c r="BD261" s="195"/>
      <c r="BE261" s="195" t="s">
        <v>312</v>
      </c>
      <c r="BF261" s="195"/>
      <c r="BG261" s="195" t="s">
        <v>313</v>
      </c>
      <c r="BH261" s="195"/>
      <c r="BI261" s="195" t="s">
        <v>343</v>
      </c>
      <c r="BJ261" s="195"/>
      <c r="BK261" s="195" t="s">
        <v>314</v>
      </c>
      <c r="BL261" s="195"/>
      <c r="BM261" s="200" t="s">
        <v>315</v>
      </c>
      <c r="BN261" s="200"/>
      <c r="BO261" s="199" t="s">
        <v>2</v>
      </c>
      <c r="BP261" s="199" t="s">
        <v>335</v>
      </c>
      <c r="BQ261" s="163" t="s">
        <v>166</v>
      </c>
      <c r="BR261" s="163"/>
      <c r="BS261" s="163"/>
      <c r="BT261" s="163"/>
      <c r="BU261" s="163"/>
      <c r="BV261" s="163"/>
      <c r="BW261" s="163"/>
      <c r="BX261" s="163"/>
      <c r="BY261" s="164" t="s">
        <v>167</v>
      </c>
      <c r="BZ261" s="164"/>
      <c r="CA261" s="198" t="s">
        <v>2</v>
      </c>
      <c r="CB261" s="199" t="s">
        <v>335</v>
      </c>
      <c r="CC261" s="195" t="s">
        <v>316</v>
      </c>
      <c r="CD261" s="195"/>
      <c r="CE261" s="195"/>
      <c r="CF261" s="195"/>
      <c r="CG261" s="195"/>
      <c r="CH261" s="195"/>
      <c r="CI261" s="195"/>
      <c r="CJ261" s="195"/>
      <c r="CK261" s="195"/>
      <c r="CL261" s="195"/>
      <c r="CM261" s="195"/>
      <c r="CN261" s="195"/>
      <c r="CO261" s="195"/>
      <c r="CP261" s="135"/>
      <c r="CQ261" s="138" t="s">
        <v>2</v>
      </c>
      <c r="CR261" s="138" t="s">
        <v>4594</v>
      </c>
      <c r="CS261" s="139" t="e">
        <v>#VALUE!</v>
      </c>
      <c r="CT261" s="141">
        <v>0</v>
      </c>
    </row>
    <row r="262" spans="1:98" ht="48">
      <c r="A262" s="198"/>
      <c r="B262" s="199"/>
      <c r="C262" s="43" t="s">
        <v>170</v>
      </c>
      <c r="D262" s="43" t="s">
        <v>57</v>
      </c>
      <c r="E262" s="43" t="s">
        <v>170</v>
      </c>
      <c r="F262" s="43" t="s">
        <v>57</v>
      </c>
      <c r="G262" s="43" t="s">
        <v>170</v>
      </c>
      <c r="H262" s="43" t="s">
        <v>57</v>
      </c>
      <c r="I262" s="43" t="s">
        <v>170</v>
      </c>
      <c r="J262" s="43" t="s">
        <v>57</v>
      </c>
      <c r="K262" s="43" t="s">
        <v>170</v>
      </c>
      <c r="L262" s="43" t="s">
        <v>57</v>
      </c>
      <c r="M262" s="43" t="s">
        <v>170</v>
      </c>
      <c r="N262" s="43" t="s">
        <v>57</v>
      </c>
      <c r="O262" s="198"/>
      <c r="P262" s="199"/>
      <c r="Q262" s="43" t="s">
        <v>170</v>
      </c>
      <c r="R262" s="43" t="s">
        <v>57</v>
      </c>
      <c r="S262" s="43" t="s">
        <v>170</v>
      </c>
      <c r="T262" s="43" t="s">
        <v>57</v>
      </c>
      <c r="U262" s="43" t="s">
        <v>170</v>
      </c>
      <c r="V262" s="43" t="s">
        <v>57</v>
      </c>
      <c r="W262" s="43" t="s">
        <v>170</v>
      </c>
      <c r="X262" s="43" t="s">
        <v>57</v>
      </c>
      <c r="Y262" s="43" t="s">
        <v>170</v>
      </c>
      <c r="Z262" s="43" t="s">
        <v>57</v>
      </c>
      <c r="AA262" s="43" t="s">
        <v>170</v>
      </c>
      <c r="AB262" s="43" t="s">
        <v>57</v>
      </c>
      <c r="AC262" s="198"/>
      <c r="AD262" s="199"/>
      <c r="AE262" s="44" t="s">
        <v>302</v>
      </c>
      <c r="AF262" s="44" t="s">
        <v>303</v>
      </c>
      <c r="AG262" s="44" t="s">
        <v>304</v>
      </c>
      <c r="AH262" s="44" t="s">
        <v>305</v>
      </c>
      <c r="AI262" s="44" t="s">
        <v>306</v>
      </c>
      <c r="AJ262" s="44" t="s">
        <v>56</v>
      </c>
      <c r="AK262" s="44" t="s">
        <v>317</v>
      </c>
      <c r="AL262" s="31" t="s">
        <v>279</v>
      </c>
      <c r="AM262" s="31" t="s">
        <v>172</v>
      </c>
      <c r="AN262" s="31" t="s">
        <v>173</v>
      </c>
      <c r="AO262" s="200"/>
      <c r="AP262" s="198"/>
      <c r="AQ262" s="199"/>
      <c r="AR262" s="44" t="s">
        <v>434</v>
      </c>
      <c r="AS262" s="44" t="s">
        <v>344</v>
      </c>
      <c r="AT262" s="44" t="s">
        <v>435</v>
      </c>
      <c r="AU262" s="44" t="s">
        <v>436</v>
      </c>
      <c r="AV262" s="44" t="s">
        <v>437</v>
      </c>
      <c r="AW262" s="14" t="s">
        <v>175</v>
      </c>
      <c r="AX262" s="14" t="s">
        <v>176</v>
      </c>
      <c r="AY262" s="44" t="s">
        <v>69</v>
      </c>
      <c r="AZ262" s="44" t="s">
        <v>70</v>
      </c>
      <c r="BA262" s="198"/>
      <c r="BB262" s="199"/>
      <c r="BC262" s="43" t="s">
        <v>170</v>
      </c>
      <c r="BD262" s="43" t="s">
        <v>57</v>
      </c>
      <c r="BE262" s="43" t="s">
        <v>170</v>
      </c>
      <c r="BF262" s="43" t="s">
        <v>57</v>
      </c>
      <c r="BG262" s="43" t="s">
        <v>170</v>
      </c>
      <c r="BH262" s="43" t="s">
        <v>57</v>
      </c>
      <c r="BI262" s="43" t="s">
        <v>170</v>
      </c>
      <c r="BJ262" s="43" t="s">
        <v>57</v>
      </c>
      <c r="BK262" s="43" t="s">
        <v>170</v>
      </c>
      <c r="BL262" s="43" t="s">
        <v>57</v>
      </c>
      <c r="BM262" s="43" t="s">
        <v>170</v>
      </c>
      <c r="BN262" s="43" t="s">
        <v>57</v>
      </c>
      <c r="BO262" s="199"/>
      <c r="BP262" s="199"/>
      <c r="BQ262" s="32" t="s">
        <v>338</v>
      </c>
      <c r="BR262" s="32" t="s">
        <v>341</v>
      </c>
      <c r="BS262" s="32" t="s">
        <v>339</v>
      </c>
      <c r="BT262" s="32" t="s">
        <v>340</v>
      </c>
      <c r="BU262" s="45" t="s">
        <v>342</v>
      </c>
      <c r="BV262" s="45" t="s">
        <v>66</v>
      </c>
      <c r="BW262" s="45" t="s">
        <v>174</v>
      </c>
      <c r="BX262" s="45" t="s">
        <v>280</v>
      </c>
      <c r="BY262" s="45" t="s">
        <v>66</v>
      </c>
      <c r="BZ262" s="45" t="s">
        <v>174</v>
      </c>
      <c r="CA262" s="198"/>
      <c r="CB262" s="199"/>
      <c r="CC262" s="44" t="s">
        <v>336</v>
      </c>
      <c r="CD262" s="44" t="s">
        <v>318</v>
      </c>
      <c r="CE262" s="44" t="s">
        <v>350</v>
      </c>
      <c r="CF262" s="44" t="s">
        <v>345</v>
      </c>
      <c r="CG262" s="44" t="s">
        <v>346</v>
      </c>
      <c r="CH262" s="44" t="s">
        <v>347</v>
      </c>
      <c r="CI262" s="44" t="s">
        <v>348</v>
      </c>
      <c r="CJ262" s="44" t="s">
        <v>349</v>
      </c>
      <c r="CK262" s="44" t="s">
        <v>337</v>
      </c>
      <c r="CL262" s="44" t="s">
        <v>319</v>
      </c>
      <c r="CM262" s="44" t="s">
        <v>68</v>
      </c>
      <c r="CN262" s="44" t="s">
        <v>351</v>
      </c>
      <c r="CO262" s="44" t="s">
        <v>0</v>
      </c>
      <c r="CP262" s="135"/>
      <c r="CQ262" s="138" t="s">
        <v>2</v>
      </c>
      <c r="CR262" s="138" t="s">
        <v>2</v>
      </c>
      <c r="CS262" s="139" t="e">
        <v>#VALUE!</v>
      </c>
      <c r="CT262" s="141">
        <v>0</v>
      </c>
    </row>
    <row r="263" spans="1:98">
      <c r="A263" s="51" t="s">
        <v>131</v>
      </c>
      <c r="B263" s="46"/>
      <c r="C263" s="47"/>
      <c r="D263" s="47"/>
      <c r="E263" s="47"/>
      <c r="F263" s="47"/>
      <c r="G263" s="47"/>
      <c r="H263" s="47"/>
      <c r="I263" s="47"/>
      <c r="J263" s="47"/>
      <c r="K263" s="47"/>
      <c r="L263" s="47"/>
      <c r="M263" s="48"/>
      <c r="N263" s="48"/>
      <c r="O263" s="51" t="s">
        <v>131</v>
      </c>
      <c r="P263" s="51"/>
      <c r="Q263" s="48"/>
      <c r="R263" s="48"/>
      <c r="S263" s="48"/>
      <c r="T263" s="48"/>
      <c r="U263" s="48"/>
      <c r="V263" s="48"/>
      <c r="W263" s="48"/>
      <c r="X263" s="48"/>
      <c r="Y263" s="48"/>
      <c r="Z263" s="48"/>
      <c r="AA263" s="48"/>
      <c r="AB263" s="48"/>
      <c r="AC263" s="51" t="s">
        <v>131</v>
      </c>
      <c r="AD263" s="51"/>
      <c r="AE263" s="48"/>
      <c r="AF263" s="48"/>
      <c r="AG263" s="48"/>
      <c r="AH263" s="48"/>
      <c r="AI263" s="48"/>
      <c r="AJ263" s="48"/>
      <c r="AK263" s="48"/>
      <c r="AL263" s="48"/>
      <c r="AM263" s="48"/>
      <c r="AN263" s="48"/>
      <c r="AO263" s="48"/>
      <c r="AP263" s="51" t="s">
        <v>131</v>
      </c>
      <c r="AQ263" s="46"/>
      <c r="AR263" s="47"/>
      <c r="AS263" s="47"/>
      <c r="AT263" s="47"/>
      <c r="AU263" s="47"/>
      <c r="AV263" s="47"/>
      <c r="AW263" s="47"/>
      <c r="AX263" s="47"/>
      <c r="AY263" s="47"/>
      <c r="AZ263" s="47"/>
      <c r="BA263" s="51" t="s">
        <v>131</v>
      </c>
      <c r="BB263" s="46"/>
      <c r="BC263" s="47"/>
      <c r="BD263" s="47"/>
      <c r="BE263" s="47"/>
      <c r="BF263" s="47"/>
      <c r="BG263" s="47"/>
      <c r="BH263" s="47"/>
      <c r="BI263" s="47"/>
      <c r="BJ263" s="47"/>
      <c r="BK263" s="47"/>
      <c r="BL263" s="47"/>
      <c r="BM263" s="47"/>
      <c r="BN263" s="47"/>
      <c r="BO263" s="51" t="s">
        <v>131</v>
      </c>
      <c r="BP263" s="46"/>
      <c r="BQ263" s="49"/>
      <c r="BR263" s="49"/>
      <c r="BS263" s="49"/>
      <c r="BT263" s="49"/>
      <c r="BU263" s="49"/>
      <c r="BV263" s="49"/>
      <c r="BW263" s="49"/>
      <c r="BX263" s="49"/>
      <c r="BY263" s="50"/>
      <c r="BZ263" s="49"/>
      <c r="CA263" s="51" t="s">
        <v>131</v>
      </c>
      <c r="CB263" s="46"/>
      <c r="CC263" s="47"/>
      <c r="CD263" s="47"/>
      <c r="CE263" s="47"/>
      <c r="CF263" s="47"/>
      <c r="CG263" s="47"/>
      <c r="CH263" s="47"/>
      <c r="CI263" s="47"/>
      <c r="CJ263" s="47"/>
      <c r="CK263" s="47"/>
      <c r="CL263" s="47"/>
      <c r="CM263" s="47"/>
      <c r="CN263" s="47"/>
      <c r="CO263" s="47"/>
      <c r="CP263" s="135"/>
      <c r="CQ263" s="138" t="s">
        <v>131</v>
      </c>
      <c r="CR263" s="138" t="s">
        <v>131</v>
      </c>
      <c r="CS263" s="139">
        <v>0</v>
      </c>
      <c r="CT263" s="141">
        <v>0</v>
      </c>
    </row>
    <row r="264" spans="1:98">
      <c r="A264" s="201" t="s">
        <v>221</v>
      </c>
      <c r="B264" s="46" t="s">
        <v>119</v>
      </c>
      <c r="C264" s="47">
        <v>2132</v>
      </c>
      <c r="D264" s="47">
        <v>1005</v>
      </c>
      <c r="E264" s="47">
        <v>1223</v>
      </c>
      <c r="F264" s="47">
        <v>590</v>
      </c>
      <c r="G264" s="47">
        <v>920</v>
      </c>
      <c r="H264" s="47">
        <v>435</v>
      </c>
      <c r="I264" s="47">
        <v>647</v>
      </c>
      <c r="J264" s="47">
        <v>328</v>
      </c>
      <c r="K264" s="47">
        <v>386</v>
      </c>
      <c r="L264" s="47">
        <v>190</v>
      </c>
      <c r="M264" s="48">
        <v>5308</v>
      </c>
      <c r="N264" s="48">
        <v>2548</v>
      </c>
      <c r="O264" s="201" t="s">
        <v>221</v>
      </c>
      <c r="P264" s="46" t="s">
        <v>119</v>
      </c>
      <c r="Q264" s="47">
        <v>402</v>
      </c>
      <c r="R264" s="47">
        <v>173</v>
      </c>
      <c r="S264" s="47">
        <v>203</v>
      </c>
      <c r="T264" s="47">
        <v>101</v>
      </c>
      <c r="U264" s="47">
        <v>226</v>
      </c>
      <c r="V264" s="47">
        <v>114</v>
      </c>
      <c r="W264" s="47">
        <v>117</v>
      </c>
      <c r="X264" s="47">
        <v>64</v>
      </c>
      <c r="Y264" s="47">
        <v>40</v>
      </c>
      <c r="Z264" s="47">
        <v>13</v>
      </c>
      <c r="AA264" s="48">
        <v>988</v>
      </c>
      <c r="AB264" s="48">
        <v>465</v>
      </c>
      <c r="AC264" s="201" t="s">
        <v>221</v>
      </c>
      <c r="AD264" s="46" t="s">
        <v>119</v>
      </c>
      <c r="AE264" s="47">
        <v>56</v>
      </c>
      <c r="AF264" s="47">
        <v>52</v>
      </c>
      <c r="AG264" s="47">
        <v>51</v>
      </c>
      <c r="AH264" s="47">
        <v>49</v>
      </c>
      <c r="AI264" s="47">
        <v>36</v>
      </c>
      <c r="AJ264" s="48">
        <v>244</v>
      </c>
      <c r="AK264" s="47">
        <v>107</v>
      </c>
      <c r="AL264" s="47">
        <v>48</v>
      </c>
      <c r="AM264" s="47">
        <v>0</v>
      </c>
      <c r="AN264" s="47">
        <v>4</v>
      </c>
      <c r="AO264" s="47">
        <v>50</v>
      </c>
      <c r="AP264" s="201" t="s">
        <v>221</v>
      </c>
      <c r="AQ264" s="46" t="s">
        <v>119</v>
      </c>
      <c r="AR264" s="47">
        <v>1</v>
      </c>
      <c r="AS264" s="47">
        <v>153</v>
      </c>
      <c r="AT264" s="47">
        <v>135</v>
      </c>
      <c r="AU264" s="47">
        <v>80</v>
      </c>
      <c r="AV264" s="47">
        <v>15</v>
      </c>
      <c r="AW264" s="47">
        <v>21</v>
      </c>
      <c r="AX264" s="47">
        <v>112</v>
      </c>
      <c r="AY264" s="47">
        <v>65</v>
      </c>
      <c r="AZ264" s="47">
        <v>61</v>
      </c>
      <c r="BA264" s="201" t="s">
        <v>221</v>
      </c>
      <c r="BB264" s="46" t="s">
        <v>119</v>
      </c>
      <c r="BC264" s="47">
        <v>253</v>
      </c>
      <c r="BD264" s="47">
        <v>124</v>
      </c>
      <c r="BE264" s="47">
        <v>226</v>
      </c>
      <c r="BF264" s="47">
        <v>113</v>
      </c>
      <c r="BG264" s="47">
        <v>113</v>
      </c>
      <c r="BH264" s="47">
        <v>57</v>
      </c>
      <c r="BI264" s="47">
        <v>252</v>
      </c>
      <c r="BJ264" s="47">
        <v>124</v>
      </c>
      <c r="BK264" s="47">
        <v>225</v>
      </c>
      <c r="BL264" s="47">
        <v>113</v>
      </c>
      <c r="BM264" s="47">
        <v>109</v>
      </c>
      <c r="BN264" s="47">
        <v>57</v>
      </c>
      <c r="BO264" s="201" t="s">
        <v>221</v>
      </c>
      <c r="BP264" s="46" t="s">
        <v>119</v>
      </c>
      <c r="BQ264" s="49">
        <v>0</v>
      </c>
      <c r="BR264" s="49">
        <v>75</v>
      </c>
      <c r="BS264" s="49">
        <v>0</v>
      </c>
      <c r="BT264" s="49">
        <v>94</v>
      </c>
      <c r="BU264" s="49">
        <v>0</v>
      </c>
      <c r="BV264" s="50">
        <v>169</v>
      </c>
      <c r="BW264" s="49">
        <v>72</v>
      </c>
      <c r="BX264" s="49">
        <v>11</v>
      </c>
      <c r="BY264" s="50">
        <v>2</v>
      </c>
      <c r="BZ264" s="49">
        <v>0</v>
      </c>
      <c r="CA264" s="201" t="s">
        <v>221</v>
      </c>
      <c r="CB264" s="46" t="s">
        <v>119</v>
      </c>
      <c r="CC264" s="47">
        <v>1977</v>
      </c>
      <c r="CD264" s="47">
        <v>1329</v>
      </c>
      <c r="CE264" s="47">
        <v>189</v>
      </c>
      <c r="CF264" s="47">
        <v>332</v>
      </c>
      <c r="CG264" s="47">
        <v>1055</v>
      </c>
      <c r="CH264" s="47">
        <v>441</v>
      </c>
      <c r="CI264" s="47">
        <v>90</v>
      </c>
      <c r="CJ264" s="47">
        <v>272</v>
      </c>
      <c r="CK264" s="47">
        <v>29</v>
      </c>
      <c r="CL264" s="47">
        <v>139</v>
      </c>
      <c r="CM264" s="47">
        <v>115</v>
      </c>
      <c r="CN264" s="47">
        <v>0</v>
      </c>
      <c r="CO264" s="47">
        <v>4</v>
      </c>
      <c r="CP264" s="135"/>
      <c r="CQ264" s="138" t="s">
        <v>221</v>
      </c>
      <c r="CR264" s="138" t="s">
        <v>4398</v>
      </c>
      <c r="CS264" s="139">
        <v>1107</v>
      </c>
      <c r="CT264" s="141">
        <v>5714</v>
      </c>
    </row>
    <row r="265" spans="1:98">
      <c r="A265" s="201"/>
      <c r="B265" s="46" t="s">
        <v>120</v>
      </c>
      <c r="C265" s="47">
        <v>0</v>
      </c>
      <c r="D265" s="47">
        <v>0</v>
      </c>
      <c r="E265" s="47">
        <v>0</v>
      </c>
      <c r="F265" s="47">
        <v>0</v>
      </c>
      <c r="G265" s="47">
        <v>0</v>
      </c>
      <c r="H265" s="47">
        <v>0</v>
      </c>
      <c r="I265" s="47">
        <v>0</v>
      </c>
      <c r="J265" s="47">
        <v>0</v>
      </c>
      <c r="K265" s="47">
        <v>0</v>
      </c>
      <c r="L265" s="47">
        <v>0</v>
      </c>
      <c r="M265" s="48">
        <v>0</v>
      </c>
      <c r="N265" s="48">
        <v>0</v>
      </c>
      <c r="O265" s="201"/>
      <c r="P265" s="46" t="s">
        <v>120</v>
      </c>
      <c r="Q265" s="47">
        <v>0</v>
      </c>
      <c r="R265" s="47">
        <v>0</v>
      </c>
      <c r="S265" s="47">
        <v>0</v>
      </c>
      <c r="T265" s="47">
        <v>0</v>
      </c>
      <c r="U265" s="47">
        <v>0</v>
      </c>
      <c r="V265" s="47">
        <v>0</v>
      </c>
      <c r="W265" s="47">
        <v>0</v>
      </c>
      <c r="X265" s="47">
        <v>0</v>
      </c>
      <c r="Y265" s="47">
        <v>0</v>
      </c>
      <c r="Z265" s="47">
        <v>0</v>
      </c>
      <c r="AA265" s="48">
        <v>0</v>
      </c>
      <c r="AB265" s="48">
        <v>0</v>
      </c>
      <c r="AC265" s="201"/>
      <c r="AD265" s="46" t="s">
        <v>120</v>
      </c>
      <c r="AE265" s="47">
        <v>0</v>
      </c>
      <c r="AF265" s="47">
        <v>0</v>
      </c>
      <c r="AG265" s="47">
        <v>0</v>
      </c>
      <c r="AH265" s="47">
        <v>0</v>
      </c>
      <c r="AI265" s="47">
        <v>0</v>
      </c>
      <c r="AJ265" s="48">
        <v>0</v>
      </c>
      <c r="AK265" s="47">
        <v>0</v>
      </c>
      <c r="AL265" s="47">
        <v>0</v>
      </c>
      <c r="AM265" s="47">
        <v>0</v>
      </c>
      <c r="AN265" s="47">
        <v>0</v>
      </c>
      <c r="AO265" s="47">
        <v>0</v>
      </c>
      <c r="AP265" s="201"/>
      <c r="AQ265" s="46" t="s">
        <v>120</v>
      </c>
      <c r="AR265" s="47">
        <v>0</v>
      </c>
      <c r="AS265" s="47">
        <v>0</v>
      </c>
      <c r="AT265" s="47">
        <v>0</v>
      </c>
      <c r="AU265" s="47">
        <v>0</v>
      </c>
      <c r="AV265" s="47">
        <v>0</v>
      </c>
      <c r="AW265" s="47">
        <v>0</v>
      </c>
      <c r="AX265" s="47">
        <v>0</v>
      </c>
      <c r="AY265" s="47">
        <v>0</v>
      </c>
      <c r="AZ265" s="47">
        <v>0</v>
      </c>
      <c r="BA265" s="201"/>
      <c r="BB265" s="46" t="s">
        <v>120</v>
      </c>
      <c r="BC265" s="47">
        <v>0</v>
      </c>
      <c r="BD265" s="47">
        <v>0</v>
      </c>
      <c r="BE265" s="47">
        <v>0</v>
      </c>
      <c r="BF265" s="47">
        <v>0</v>
      </c>
      <c r="BG265" s="47">
        <v>0</v>
      </c>
      <c r="BH265" s="47">
        <v>0</v>
      </c>
      <c r="BI265" s="47">
        <v>0</v>
      </c>
      <c r="BJ265" s="47">
        <v>0</v>
      </c>
      <c r="BK265" s="47">
        <v>0</v>
      </c>
      <c r="BL265" s="47">
        <v>0</v>
      </c>
      <c r="BM265" s="47">
        <v>0</v>
      </c>
      <c r="BN265" s="47">
        <v>0</v>
      </c>
      <c r="BO265" s="201"/>
      <c r="BP265" s="46" t="s">
        <v>120</v>
      </c>
      <c r="BQ265" s="49">
        <v>0</v>
      </c>
      <c r="BR265" s="49">
        <v>0</v>
      </c>
      <c r="BS265" s="49">
        <v>0</v>
      </c>
      <c r="BT265" s="49">
        <v>0</v>
      </c>
      <c r="BU265" s="49">
        <v>0</v>
      </c>
      <c r="BV265" s="50">
        <v>0</v>
      </c>
      <c r="BW265" s="49">
        <v>0</v>
      </c>
      <c r="BX265" s="49">
        <v>0</v>
      </c>
      <c r="BY265" s="50">
        <v>0</v>
      </c>
      <c r="BZ265" s="49">
        <v>0</v>
      </c>
      <c r="CA265" s="201"/>
      <c r="CB265" s="46" t="s">
        <v>120</v>
      </c>
      <c r="CC265" s="47">
        <v>0</v>
      </c>
      <c r="CD265" s="47">
        <v>0</v>
      </c>
      <c r="CE265" s="47">
        <v>0</v>
      </c>
      <c r="CF265" s="47">
        <v>0</v>
      </c>
      <c r="CG265" s="47">
        <v>0</v>
      </c>
      <c r="CH265" s="47">
        <v>0</v>
      </c>
      <c r="CI265" s="47">
        <v>0</v>
      </c>
      <c r="CJ265" s="47">
        <v>0</v>
      </c>
      <c r="CK265" s="47">
        <v>0</v>
      </c>
      <c r="CL265" s="47">
        <v>0</v>
      </c>
      <c r="CM265" s="47">
        <v>0</v>
      </c>
      <c r="CN265" s="47">
        <v>0</v>
      </c>
      <c r="CO265" s="47">
        <v>0</v>
      </c>
      <c r="CP265" s="135"/>
      <c r="CQ265" s="138" t="s">
        <v>221</v>
      </c>
      <c r="CR265" s="138" t="s">
        <v>4399</v>
      </c>
      <c r="CS265" s="139">
        <v>0</v>
      </c>
      <c r="CT265" s="141">
        <v>0</v>
      </c>
    </row>
    <row r="266" spans="1:98">
      <c r="A266" s="201"/>
      <c r="B266" s="34" t="s">
        <v>102</v>
      </c>
      <c r="C266" s="35">
        <v>2132</v>
      </c>
      <c r="D266" s="63">
        <v>1005</v>
      </c>
      <c r="E266" s="63">
        <v>1223</v>
      </c>
      <c r="F266" s="63">
        <v>590</v>
      </c>
      <c r="G266" s="63">
        <v>920</v>
      </c>
      <c r="H266" s="63">
        <v>435</v>
      </c>
      <c r="I266" s="63">
        <v>647</v>
      </c>
      <c r="J266" s="63">
        <v>328</v>
      </c>
      <c r="K266" s="63">
        <v>386</v>
      </c>
      <c r="L266" s="63">
        <v>190</v>
      </c>
      <c r="M266" s="63">
        <v>5308</v>
      </c>
      <c r="N266" s="63">
        <v>2548</v>
      </c>
      <c r="O266" s="201"/>
      <c r="P266" s="64" t="s">
        <v>102</v>
      </c>
      <c r="Q266" s="63">
        <v>402</v>
      </c>
      <c r="R266" s="63">
        <v>173</v>
      </c>
      <c r="S266" s="63">
        <v>203</v>
      </c>
      <c r="T266" s="63">
        <v>101</v>
      </c>
      <c r="U266" s="63">
        <v>226</v>
      </c>
      <c r="V266" s="63">
        <v>114</v>
      </c>
      <c r="W266" s="63">
        <v>117</v>
      </c>
      <c r="X266" s="63">
        <v>64</v>
      </c>
      <c r="Y266" s="63">
        <v>40</v>
      </c>
      <c r="Z266" s="63">
        <v>13</v>
      </c>
      <c r="AA266" s="63">
        <v>988</v>
      </c>
      <c r="AB266" s="63">
        <v>465</v>
      </c>
      <c r="AC266" s="201"/>
      <c r="AD266" s="64" t="s">
        <v>102</v>
      </c>
      <c r="AE266" s="63">
        <v>56</v>
      </c>
      <c r="AF266" s="63">
        <v>52</v>
      </c>
      <c r="AG266" s="63">
        <v>51</v>
      </c>
      <c r="AH266" s="63">
        <v>49</v>
      </c>
      <c r="AI266" s="63">
        <v>36</v>
      </c>
      <c r="AJ266" s="63">
        <v>244</v>
      </c>
      <c r="AK266" s="63">
        <v>107</v>
      </c>
      <c r="AL266" s="63">
        <v>48</v>
      </c>
      <c r="AM266" s="63">
        <v>0</v>
      </c>
      <c r="AN266" s="63">
        <v>4</v>
      </c>
      <c r="AO266" s="63">
        <v>50</v>
      </c>
      <c r="AP266" s="201"/>
      <c r="AQ266" s="64" t="s">
        <v>102</v>
      </c>
      <c r="AR266" s="63">
        <v>1</v>
      </c>
      <c r="AS266" s="63">
        <v>153</v>
      </c>
      <c r="AT266" s="63">
        <v>135</v>
      </c>
      <c r="AU266" s="63">
        <v>80</v>
      </c>
      <c r="AV266" s="63">
        <v>15</v>
      </c>
      <c r="AW266" s="63">
        <v>21</v>
      </c>
      <c r="AX266" s="63">
        <v>112</v>
      </c>
      <c r="AY266" s="63">
        <v>65</v>
      </c>
      <c r="AZ266" s="63">
        <v>61</v>
      </c>
      <c r="BA266" s="201"/>
      <c r="BB266" s="51" t="s">
        <v>102</v>
      </c>
      <c r="BC266" s="63">
        <v>253</v>
      </c>
      <c r="BD266" s="63">
        <v>124</v>
      </c>
      <c r="BE266" s="63">
        <v>226</v>
      </c>
      <c r="BF266" s="63">
        <v>113</v>
      </c>
      <c r="BG266" s="63">
        <v>113</v>
      </c>
      <c r="BH266" s="63">
        <v>57</v>
      </c>
      <c r="BI266" s="63">
        <v>252</v>
      </c>
      <c r="BJ266" s="63">
        <v>124</v>
      </c>
      <c r="BK266" s="63">
        <v>225</v>
      </c>
      <c r="BL266" s="63">
        <v>113</v>
      </c>
      <c r="BM266" s="63">
        <v>109</v>
      </c>
      <c r="BN266" s="63">
        <v>57</v>
      </c>
      <c r="BO266" s="201"/>
      <c r="BP266" s="64" t="s">
        <v>102</v>
      </c>
      <c r="BQ266" s="63">
        <v>0</v>
      </c>
      <c r="BR266" s="63">
        <v>75</v>
      </c>
      <c r="BS266" s="63">
        <v>0</v>
      </c>
      <c r="BT266" s="63">
        <v>94</v>
      </c>
      <c r="BU266" s="63">
        <v>0</v>
      </c>
      <c r="BV266" s="63">
        <v>169</v>
      </c>
      <c r="BW266" s="63">
        <v>72</v>
      </c>
      <c r="BX266" s="63">
        <v>11</v>
      </c>
      <c r="BY266" s="63">
        <v>2</v>
      </c>
      <c r="BZ266" s="63">
        <v>0</v>
      </c>
      <c r="CA266" s="201"/>
      <c r="CB266" s="64" t="s">
        <v>102</v>
      </c>
      <c r="CC266" s="63">
        <v>1977</v>
      </c>
      <c r="CD266" s="63">
        <v>1329</v>
      </c>
      <c r="CE266" s="63">
        <v>189</v>
      </c>
      <c r="CF266" s="63">
        <v>332</v>
      </c>
      <c r="CG266" s="63">
        <v>1055</v>
      </c>
      <c r="CH266" s="63">
        <v>441</v>
      </c>
      <c r="CI266" s="63">
        <v>90</v>
      </c>
      <c r="CJ266" s="63">
        <v>272</v>
      </c>
      <c r="CK266" s="63">
        <v>29</v>
      </c>
      <c r="CL266" s="63">
        <v>139</v>
      </c>
      <c r="CM266" s="63">
        <v>115</v>
      </c>
      <c r="CN266" s="63">
        <v>0</v>
      </c>
      <c r="CO266" s="63">
        <v>4</v>
      </c>
      <c r="CP266" s="135"/>
      <c r="CQ266" s="138" t="s">
        <v>221</v>
      </c>
      <c r="CR266" s="138" t="s">
        <v>4400</v>
      </c>
      <c r="CS266" s="139">
        <v>1107</v>
      </c>
      <c r="CT266" s="141">
        <v>5714</v>
      </c>
    </row>
    <row r="267" spans="1:98">
      <c r="A267" s="201" t="s">
        <v>222</v>
      </c>
      <c r="B267" s="46" t="s">
        <v>119</v>
      </c>
      <c r="C267" s="47">
        <v>14382</v>
      </c>
      <c r="D267" s="47">
        <v>7293</v>
      </c>
      <c r="E267" s="47">
        <v>7844</v>
      </c>
      <c r="F267" s="47">
        <v>3815</v>
      </c>
      <c r="G267" s="47">
        <v>5923</v>
      </c>
      <c r="H267" s="47">
        <v>3038</v>
      </c>
      <c r="I267" s="47">
        <v>3941</v>
      </c>
      <c r="J267" s="47">
        <v>2014</v>
      </c>
      <c r="K267" s="47">
        <v>2426</v>
      </c>
      <c r="L267" s="47">
        <v>1272</v>
      </c>
      <c r="M267" s="48">
        <v>34516</v>
      </c>
      <c r="N267" s="48">
        <v>17432</v>
      </c>
      <c r="O267" s="201" t="s">
        <v>222</v>
      </c>
      <c r="P267" s="46" t="s">
        <v>119</v>
      </c>
      <c r="Q267" s="47">
        <v>1902</v>
      </c>
      <c r="R267" s="47">
        <v>877</v>
      </c>
      <c r="S267" s="47">
        <v>1245</v>
      </c>
      <c r="T267" s="47">
        <v>624</v>
      </c>
      <c r="U267" s="47">
        <v>1079</v>
      </c>
      <c r="V267" s="47">
        <v>536</v>
      </c>
      <c r="W267" s="47">
        <v>558</v>
      </c>
      <c r="X267" s="47">
        <v>265</v>
      </c>
      <c r="Y267" s="47">
        <v>221</v>
      </c>
      <c r="Z267" s="47">
        <v>93</v>
      </c>
      <c r="AA267" s="48">
        <v>5005</v>
      </c>
      <c r="AB267" s="48">
        <v>2395</v>
      </c>
      <c r="AC267" s="201" t="s">
        <v>222</v>
      </c>
      <c r="AD267" s="46" t="s">
        <v>119</v>
      </c>
      <c r="AE267" s="47">
        <v>294</v>
      </c>
      <c r="AF267" s="47">
        <v>262</v>
      </c>
      <c r="AG267" s="47">
        <v>233</v>
      </c>
      <c r="AH267" s="47">
        <v>193</v>
      </c>
      <c r="AI267" s="47">
        <v>162</v>
      </c>
      <c r="AJ267" s="48">
        <v>1144</v>
      </c>
      <c r="AK267" s="47">
        <v>547</v>
      </c>
      <c r="AL267" s="47">
        <v>292</v>
      </c>
      <c r="AM267" s="47">
        <v>0</v>
      </c>
      <c r="AN267" s="47">
        <v>33</v>
      </c>
      <c r="AO267" s="47">
        <v>245</v>
      </c>
      <c r="AP267" s="201" t="s">
        <v>222</v>
      </c>
      <c r="AQ267" s="46" t="s">
        <v>119</v>
      </c>
      <c r="AR267" s="47">
        <v>12</v>
      </c>
      <c r="AS267" s="47">
        <v>4836</v>
      </c>
      <c r="AT267" s="47">
        <v>807</v>
      </c>
      <c r="AU267" s="47">
        <v>212</v>
      </c>
      <c r="AV267" s="47">
        <v>46</v>
      </c>
      <c r="AW267" s="47">
        <v>259</v>
      </c>
      <c r="AX267" s="47">
        <v>602</v>
      </c>
      <c r="AY267" s="47">
        <v>487</v>
      </c>
      <c r="AZ267" s="47">
        <v>464</v>
      </c>
      <c r="BA267" s="201" t="s">
        <v>222</v>
      </c>
      <c r="BB267" s="46" t="s">
        <v>119</v>
      </c>
      <c r="BC267" s="47">
        <v>1844</v>
      </c>
      <c r="BD267" s="47">
        <v>993</v>
      </c>
      <c r="BE267" s="47">
        <v>1656</v>
      </c>
      <c r="BF267" s="47">
        <v>895</v>
      </c>
      <c r="BG267" s="47">
        <v>1361</v>
      </c>
      <c r="BH267" s="47">
        <v>737</v>
      </c>
      <c r="BI267" s="47">
        <v>1851</v>
      </c>
      <c r="BJ267" s="47">
        <v>996</v>
      </c>
      <c r="BK267" s="47">
        <v>1653</v>
      </c>
      <c r="BL267" s="47">
        <v>894</v>
      </c>
      <c r="BM267" s="47">
        <v>1247</v>
      </c>
      <c r="BN267" s="47">
        <v>671</v>
      </c>
      <c r="BO267" s="201" t="s">
        <v>222</v>
      </c>
      <c r="BP267" s="46" t="s">
        <v>119</v>
      </c>
      <c r="BQ267" s="49">
        <v>42</v>
      </c>
      <c r="BR267" s="49">
        <v>280</v>
      </c>
      <c r="BS267" s="49">
        <v>78</v>
      </c>
      <c r="BT267" s="49">
        <v>142</v>
      </c>
      <c r="BU267" s="49">
        <v>204</v>
      </c>
      <c r="BV267" s="50">
        <v>746</v>
      </c>
      <c r="BW267" s="49">
        <v>344</v>
      </c>
      <c r="BX267" s="49">
        <v>150</v>
      </c>
      <c r="BY267" s="50">
        <v>10</v>
      </c>
      <c r="BZ267" s="49">
        <v>6</v>
      </c>
      <c r="CA267" s="201" t="s">
        <v>222</v>
      </c>
      <c r="CB267" s="46" t="s">
        <v>119</v>
      </c>
      <c r="CC267" s="47">
        <v>13890</v>
      </c>
      <c r="CD267" s="47">
        <v>10305</v>
      </c>
      <c r="CE267" s="47">
        <v>5239</v>
      </c>
      <c r="CF267" s="47">
        <v>4841</v>
      </c>
      <c r="CG267" s="47">
        <v>6769</v>
      </c>
      <c r="CH267" s="47">
        <v>2262</v>
      </c>
      <c r="CI267" s="47">
        <v>237</v>
      </c>
      <c r="CJ267" s="47">
        <v>1960</v>
      </c>
      <c r="CK267" s="47">
        <v>568</v>
      </c>
      <c r="CL267" s="47">
        <v>2133</v>
      </c>
      <c r="CM267" s="47">
        <v>865</v>
      </c>
      <c r="CN267" s="47">
        <v>149</v>
      </c>
      <c r="CO267" s="47">
        <v>9938</v>
      </c>
      <c r="CP267" s="135"/>
      <c r="CQ267" s="138" t="s">
        <v>222</v>
      </c>
      <c r="CR267" s="138" t="s">
        <v>4401</v>
      </c>
      <c r="CS267" s="139">
        <v>13183</v>
      </c>
      <c r="CT267" s="141">
        <v>46071</v>
      </c>
    </row>
    <row r="268" spans="1:98">
      <c r="A268" s="201"/>
      <c r="B268" s="46" t="s">
        <v>120</v>
      </c>
      <c r="C268" s="47">
        <v>849</v>
      </c>
      <c r="D268" s="47">
        <v>409</v>
      </c>
      <c r="E268" s="47">
        <v>663</v>
      </c>
      <c r="F268" s="47">
        <v>345</v>
      </c>
      <c r="G268" s="47">
        <v>661</v>
      </c>
      <c r="H268" s="47">
        <v>307</v>
      </c>
      <c r="I268" s="47">
        <v>588</v>
      </c>
      <c r="J268" s="47">
        <v>281</v>
      </c>
      <c r="K268" s="47">
        <v>364</v>
      </c>
      <c r="L268" s="47">
        <v>178</v>
      </c>
      <c r="M268" s="48">
        <v>3125</v>
      </c>
      <c r="N268" s="48">
        <v>1520</v>
      </c>
      <c r="O268" s="201"/>
      <c r="P268" s="46" t="s">
        <v>120</v>
      </c>
      <c r="Q268" s="47">
        <v>179</v>
      </c>
      <c r="R268" s="47">
        <v>74</v>
      </c>
      <c r="S268" s="47">
        <v>110</v>
      </c>
      <c r="T268" s="47">
        <v>61</v>
      </c>
      <c r="U268" s="47">
        <v>188</v>
      </c>
      <c r="V268" s="47">
        <v>93</v>
      </c>
      <c r="W268" s="47">
        <v>86</v>
      </c>
      <c r="X268" s="47">
        <v>53</v>
      </c>
      <c r="Y268" s="47">
        <v>81</v>
      </c>
      <c r="Z268" s="47">
        <v>47</v>
      </c>
      <c r="AA268" s="48">
        <v>644</v>
      </c>
      <c r="AB268" s="48">
        <v>328</v>
      </c>
      <c r="AC268" s="201"/>
      <c r="AD268" s="46" t="s">
        <v>120</v>
      </c>
      <c r="AE268" s="47">
        <v>14</v>
      </c>
      <c r="AF268" s="47">
        <v>12</v>
      </c>
      <c r="AG268" s="47">
        <v>13</v>
      </c>
      <c r="AH268" s="47">
        <v>14</v>
      </c>
      <c r="AI268" s="47">
        <v>11</v>
      </c>
      <c r="AJ268" s="48">
        <v>64</v>
      </c>
      <c r="AK268" s="47">
        <v>50</v>
      </c>
      <c r="AL268" s="47">
        <v>42</v>
      </c>
      <c r="AM268" s="47">
        <v>16</v>
      </c>
      <c r="AN268" s="47">
        <v>0</v>
      </c>
      <c r="AO268" s="47">
        <v>8</v>
      </c>
      <c r="AP268" s="201"/>
      <c r="AQ268" s="46" t="s">
        <v>120</v>
      </c>
      <c r="AR268" s="47">
        <v>0</v>
      </c>
      <c r="AS268" s="47">
        <v>925</v>
      </c>
      <c r="AT268" s="47">
        <v>9</v>
      </c>
      <c r="AU268" s="47">
        <v>2</v>
      </c>
      <c r="AV268" s="47">
        <v>0</v>
      </c>
      <c r="AW268" s="47">
        <v>51</v>
      </c>
      <c r="AX268" s="47">
        <v>56</v>
      </c>
      <c r="AY268" s="47">
        <v>67</v>
      </c>
      <c r="AZ268" s="47">
        <v>50</v>
      </c>
      <c r="BA268" s="201"/>
      <c r="BB268" s="46" t="s">
        <v>120</v>
      </c>
      <c r="BC268" s="47">
        <v>381</v>
      </c>
      <c r="BD268" s="47">
        <v>200</v>
      </c>
      <c r="BE268" s="47">
        <v>373</v>
      </c>
      <c r="BF268" s="47">
        <v>196</v>
      </c>
      <c r="BG268" s="47">
        <v>255</v>
      </c>
      <c r="BH268" s="47">
        <v>141</v>
      </c>
      <c r="BI268" s="47">
        <v>373</v>
      </c>
      <c r="BJ268" s="47">
        <v>196</v>
      </c>
      <c r="BK268" s="47">
        <v>367</v>
      </c>
      <c r="BL268" s="47">
        <v>193</v>
      </c>
      <c r="BM268" s="47">
        <v>249</v>
      </c>
      <c r="BN268" s="47">
        <v>137</v>
      </c>
      <c r="BO268" s="201"/>
      <c r="BP268" s="46" t="s">
        <v>120</v>
      </c>
      <c r="BQ268" s="49">
        <v>8</v>
      </c>
      <c r="BR268" s="49">
        <v>32</v>
      </c>
      <c r="BS268" s="49">
        <v>2</v>
      </c>
      <c r="BT268" s="49">
        <v>5</v>
      </c>
      <c r="BU268" s="49">
        <v>4</v>
      </c>
      <c r="BV268" s="50">
        <v>51</v>
      </c>
      <c r="BW268" s="49">
        <v>38</v>
      </c>
      <c r="BX268" s="49">
        <v>35</v>
      </c>
      <c r="BY268" s="50">
        <v>5</v>
      </c>
      <c r="BZ268" s="49">
        <v>4</v>
      </c>
      <c r="CA268" s="201"/>
      <c r="CB268" s="46" t="s">
        <v>120</v>
      </c>
      <c r="CC268" s="47">
        <v>1443</v>
      </c>
      <c r="CD268" s="47">
        <v>568</v>
      </c>
      <c r="CE268" s="47">
        <v>967</v>
      </c>
      <c r="CF268" s="47">
        <v>567</v>
      </c>
      <c r="CG268" s="47">
        <v>976</v>
      </c>
      <c r="CH268" s="47">
        <v>191</v>
      </c>
      <c r="CI268" s="47">
        <v>2</v>
      </c>
      <c r="CJ268" s="47">
        <v>236</v>
      </c>
      <c r="CK268" s="47">
        <v>4</v>
      </c>
      <c r="CL268" s="47">
        <v>65</v>
      </c>
      <c r="CM268" s="47">
        <v>26</v>
      </c>
      <c r="CN268" s="47">
        <v>1</v>
      </c>
      <c r="CO268" s="47">
        <v>963</v>
      </c>
      <c r="CP268" s="135"/>
      <c r="CQ268" s="138" t="s">
        <v>222</v>
      </c>
      <c r="CR268" s="138" t="s">
        <v>4402</v>
      </c>
      <c r="CS268" s="139">
        <v>1885</v>
      </c>
      <c r="CT268" s="141">
        <v>4954</v>
      </c>
    </row>
    <row r="269" spans="1:98">
      <c r="A269" s="201"/>
      <c r="B269" s="34" t="s">
        <v>102</v>
      </c>
      <c r="C269" s="35">
        <v>15231</v>
      </c>
      <c r="D269" s="63">
        <v>7702</v>
      </c>
      <c r="E269" s="63">
        <v>8507</v>
      </c>
      <c r="F269" s="63">
        <v>4160</v>
      </c>
      <c r="G269" s="63">
        <v>6584</v>
      </c>
      <c r="H269" s="63">
        <v>3345</v>
      </c>
      <c r="I269" s="63">
        <v>4529</v>
      </c>
      <c r="J269" s="63">
        <v>2295</v>
      </c>
      <c r="K269" s="63">
        <v>2790</v>
      </c>
      <c r="L269" s="63">
        <v>1450</v>
      </c>
      <c r="M269" s="63">
        <v>37641</v>
      </c>
      <c r="N269" s="63">
        <v>18952</v>
      </c>
      <c r="O269" s="201"/>
      <c r="P269" s="64" t="s">
        <v>102</v>
      </c>
      <c r="Q269" s="63">
        <v>2081</v>
      </c>
      <c r="R269" s="63">
        <v>951</v>
      </c>
      <c r="S269" s="63">
        <v>1355</v>
      </c>
      <c r="T269" s="63">
        <v>685</v>
      </c>
      <c r="U269" s="63">
        <v>1267</v>
      </c>
      <c r="V269" s="63">
        <v>629</v>
      </c>
      <c r="W269" s="63">
        <v>644</v>
      </c>
      <c r="X269" s="63">
        <v>318</v>
      </c>
      <c r="Y269" s="63">
        <v>302</v>
      </c>
      <c r="Z269" s="63">
        <v>140</v>
      </c>
      <c r="AA269" s="63">
        <v>5649</v>
      </c>
      <c r="AB269" s="63">
        <v>2723</v>
      </c>
      <c r="AC269" s="201"/>
      <c r="AD269" s="64" t="s">
        <v>102</v>
      </c>
      <c r="AE269" s="63">
        <v>308</v>
      </c>
      <c r="AF269" s="63">
        <v>274</v>
      </c>
      <c r="AG269" s="63">
        <v>246</v>
      </c>
      <c r="AH269" s="63">
        <v>207</v>
      </c>
      <c r="AI269" s="63">
        <v>173</v>
      </c>
      <c r="AJ269" s="63">
        <v>1208</v>
      </c>
      <c r="AK269" s="63">
        <v>597</v>
      </c>
      <c r="AL269" s="63">
        <v>334</v>
      </c>
      <c r="AM269" s="63">
        <v>16</v>
      </c>
      <c r="AN269" s="63">
        <v>33</v>
      </c>
      <c r="AO269" s="63">
        <v>253</v>
      </c>
      <c r="AP269" s="201"/>
      <c r="AQ269" s="64" t="s">
        <v>102</v>
      </c>
      <c r="AR269" s="63">
        <v>12</v>
      </c>
      <c r="AS269" s="63">
        <v>5761</v>
      </c>
      <c r="AT269" s="63">
        <v>816</v>
      </c>
      <c r="AU269" s="63">
        <v>214</v>
      </c>
      <c r="AV269" s="63">
        <v>46</v>
      </c>
      <c r="AW269" s="63">
        <v>310</v>
      </c>
      <c r="AX269" s="63">
        <v>658</v>
      </c>
      <c r="AY269" s="63">
        <v>554</v>
      </c>
      <c r="AZ269" s="63">
        <v>514</v>
      </c>
      <c r="BA269" s="201"/>
      <c r="BB269" s="51" t="s">
        <v>102</v>
      </c>
      <c r="BC269" s="63">
        <v>2225</v>
      </c>
      <c r="BD269" s="63">
        <v>1193</v>
      </c>
      <c r="BE269" s="63">
        <v>2029</v>
      </c>
      <c r="BF269" s="63">
        <v>1091</v>
      </c>
      <c r="BG269" s="63">
        <v>1616</v>
      </c>
      <c r="BH269" s="63">
        <v>878</v>
      </c>
      <c r="BI269" s="63">
        <v>2224</v>
      </c>
      <c r="BJ269" s="63">
        <v>1192</v>
      </c>
      <c r="BK269" s="63">
        <v>2020</v>
      </c>
      <c r="BL269" s="63">
        <v>1087</v>
      </c>
      <c r="BM269" s="63">
        <v>1496</v>
      </c>
      <c r="BN269" s="63">
        <v>808</v>
      </c>
      <c r="BO269" s="201"/>
      <c r="BP269" s="64" t="s">
        <v>102</v>
      </c>
      <c r="BQ269" s="63">
        <v>50</v>
      </c>
      <c r="BR269" s="63">
        <v>312</v>
      </c>
      <c r="BS269" s="63">
        <v>80</v>
      </c>
      <c r="BT269" s="63">
        <v>147</v>
      </c>
      <c r="BU269" s="63">
        <v>208</v>
      </c>
      <c r="BV269" s="63">
        <v>797</v>
      </c>
      <c r="BW269" s="63">
        <v>382</v>
      </c>
      <c r="BX269" s="63">
        <v>185</v>
      </c>
      <c r="BY269" s="63">
        <v>15</v>
      </c>
      <c r="BZ269" s="63">
        <v>10</v>
      </c>
      <c r="CA269" s="201"/>
      <c r="CB269" s="64" t="s">
        <v>102</v>
      </c>
      <c r="CC269" s="63">
        <v>15333</v>
      </c>
      <c r="CD269" s="63">
        <v>10873</v>
      </c>
      <c r="CE269" s="63">
        <v>6206</v>
      </c>
      <c r="CF269" s="63">
        <v>5408</v>
      </c>
      <c r="CG269" s="63">
        <v>7745</v>
      </c>
      <c r="CH269" s="63">
        <v>2453</v>
      </c>
      <c r="CI269" s="63">
        <v>239</v>
      </c>
      <c r="CJ269" s="63">
        <v>2196</v>
      </c>
      <c r="CK269" s="63">
        <v>572</v>
      </c>
      <c r="CL269" s="63">
        <v>2198</v>
      </c>
      <c r="CM269" s="63">
        <v>891</v>
      </c>
      <c r="CN269" s="63">
        <v>150</v>
      </c>
      <c r="CO269" s="63">
        <v>10901</v>
      </c>
      <c r="CP269" s="135"/>
      <c r="CQ269" s="138" t="s">
        <v>222</v>
      </c>
      <c r="CR269" s="138" t="s">
        <v>4403</v>
      </c>
      <c r="CS269" s="139">
        <v>15068</v>
      </c>
      <c r="CT269" s="141">
        <v>51025</v>
      </c>
    </row>
    <row r="270" spans="1:98">
      <c r="A270" s="201" t="s">
        <v>223</v>
      </c>
      <c r="B270" s="46" t="s">
        <v>119</v>
      </c>
      <c r="C270" s="47">
        <v>9469</v>
      </c>
      <c r="D270" s="47">
        <v>4666</v>
      </c>
      <c r="E270" s="47">
        <v>5532</v>
      </c>
      <c r="F270" s="47">
        <v>2753</v>
      </c>
      <c r="G270" s="47">
        <v>4387</v>
      </c>
      <c r="H270" s="47">
        <v>2209</v>
      </c>
      <c r="I270" s="47">
        <v>3137</v>
      </c>
      <c r="J270" s="47">
        <v>1613</v>
      </c>
      <c r="K270" s="47">
        <v>1854</v>
      </c>
      <c r="L270" s="47">
        <v>990</v>
      </c>
      <c r="M270" s="48">
        <v>24379</v>
      </c>
      <c r="N270" s="48">
        <v>12231</v>
      </c>
      <c r="O270" s="201" t="s">
        <v>223</v>
      </c>
      <c r="P270" s="46" t="s">
        <v>119</v>
      </c>
      <c r="Q270" s="47">
        <v>1612</v>
      </c>
      <c r="R270" s="47">
        <v>725</v>
      </c>
      <c r="S270" s="47">
        <v>1149</v>
      </c>
      <c r="T270" s="47">
        <v>574</v>
      </c>
      <c r="U270" s="47">
        <v>835</v>
      </c>
      <c r="V270" s="47">
        <v>410</v>
      </c>
      <c r="W270" s="47">
        <v>523</v>
      </c>
      <c r="X270" s="47">
        <v>280</v>
      </c>
      <c r="Y270" s="47">
        <v>329</v>
      </c>
      <c r="Z270" s="47">
        <v>145</v>
      </c>
      <c r="AA270" s="48">
        <v>4448</v>
      </c>
      <c r="AB270" s="48">
        <v>2134</v>
      </c>
      <c r="AC270" s="201" t="s">
        <v>223</v>
      </c>
      <c r="AD270" s="46" t="s">
        <v>119</v>
      </c>
      <c r="AE270" s="47">
        <v>234</v>
      </c>
      <c r="AF270" s="47">
        <v>219</v>
      </c>
      <c r="AG270" s="47">
        <v>208</v>
      </c>
      <c r="AH270" s="47">
        <v>181</v>
      </c>
      <c r="AI270" s="47">
        <v>158</v>
      </c>
      <c r="AJ270" s="48">
        <v>1000</v>
      </c>
      <c r="AK270" s="47">
        <v>505</v>
      </c>
      <c r="AL270" s="47">
        <v>269</v>
      </c>
      <c r="AM270" s="47">
        <v>0</v>
      </c>
      <c r="AN270" s="47">
        <v>33</v>
      </c>
      <c r="AO270" s="47">
        <v>203</v>
      </c>
      <c r="AP270" s="201" t="s">
        <v>223</v>
      </c>
      <c r="AQ270" s="46" t="s">
        <v>119</v>
      </c>
      <c r="AR270" s="47">
        <v>12</v>
      </c>
      <c r="AS270" s="47">
        <v>3040</v>
      </c>
      <c r="AT270" s="47">
        <v>1339</v>
      </c>
      <c r="AU270" s="47">
        <v>501</v>
      </c>
      <c r="AV270" s="47">
        <v>97</v>
      </c>
      <c r="AW270" s="47">
        <v>203</v>
      </c>
      <c r="AX270" s="47">
        <v>584</v>
      </c>
      <c r="AY270" s="47">
        <v>428</v>
      </c>
      <c r="AZ270" s="47">
        <v>424</v>
      </c>
      <c r="BA270" s="201" t="s">
        <v>223</v>
      </c>
      <c r="BB270" s="46" t="s">
        <v>119</v>
      </c>
      <c r="BC270" s="47">
        <v>1421</v>
      </c>
      <c r="BD270" s="47">
        <v>744</v>
      </c>
      <c r="BE270" s="47">
        <v>1233</v>
      </c>
      <c r="BF270" s="47">
        <v>647</v>
      </c>
      <c r="BG270" s="47">
        <v>692</v>
      </c>
      <c r="BH270" s="47">
        <v>375</v>
      </c>
      <c r="BI270" s="47">
        <v>1433</v>
      </c>
      <c r="BJ270" s="47">
        <v>752</v>
      </c>
      <c r="BK270" s="47">
        <v>1241</v>
      </c>
      <c r="BL270" s="47">
        <v>652</v>
      </c>
      <c r="BM270" s="47">
        <v>659</v>
      </c>
      <c r="BN270" s="47">
        <v>361</v>
      </c>
      <c r="BO270" s="201" t="s">
        <v>223</v>
      </c>
      <c r="BP270" s="46" t="s">
        <v>119</v>
      </c>
      <c r="BQ270" s="49">
        <v>21</v>
      </c>
      <c r="BR270" s="49">
        <v>251</v>
      </c>
      <c r="BS270" s="49">
        <v>148</v>
      </c>
      <c r="BT270" s="49">
        <v>88</v>
      </c>
      <c r="BU270" s="49">
        <v>187</v>
      </c>
      <c r="BV270" s="50">
        <v>695</v>
      </c>
      <c r="BW270" s="49">
        <v>319</v>
      </c>
      <c r="BX270" s="49">
        <v>92</v>
      </c>
      <c r="BY270" s="50">
        <v>15</v>
      </c>
      <c r="BZ270" s="49">
        <v>5</v>
      </c>
      <c r="CA270" s="201" t="s">
        <v>223</v>
      </c>
      <c r="CB270" s="46" t="s">
        <v>119</v>
      </c>
      <c r="CC270" s="47">
        <v>11303</v>
      </c>
      <c r="CD270" s="47">
        <v>7406</v>
      </c>
      <c r="CE270" s="47">
        <v>4200</v>
      </c>
      <c r="CF270" s="47">
        <v>4110</v>
      </c>
      <c r="CG270" s="47">
        <v>7155</v>
      </c>
      <c r="CH270" s="47">
        <v>3087</v>
      </c>
      <c r="CI270" s="47">
        <v>443</v>
      </c>
      <c r="CJ270" s="47">
        <v>2447</v>
      </c>
      <c r="CK270" s="47">
        <v>470</v>
      </c>
      <c r="CL270" s="47">
        <v>1036</v>
      </c>
      <c r="CM270" s="47">
        <v>649</v>
      </c>
      <c r="CN270" s="47">
        <v>30</v>
      </c>
      <c r="CO270" s="47">
        <v>4095</v>
      </c>
      <c r="CP270" s="135"/>
      <c r="CQ270" s="138" t="s">
        <v>223</v>
      </c>
      <c r="CR270" s="138" t="s">
        <v>4404</v>
      </c>
      <c r="CS270" s="139">
        <v>12598</v>
      </c>
      <c r="CT270" s="141">
        <v>40621</v>
      </c>
    </row>
    <row r="271" spans="1:98">
      <c r="A271" s="201"/>
      <c r="B271" s="46" t="s">
        <v>120</v>
      </c>
      <c r="C271" s="47">
        <v>1378</v>
      </c>
      <c r="D271" s="47">
        <v>707</v>
      </c>
      <c r="E271" s="47">
        <v>931</v>
      </c>
      <c r="F271" s="47">
        <v>477</v>
      </c>
      <c r="G271" s="47">
        <v>753</v>
      </c>
      <c r="H271" s="47">
        <v>380</v>
      </c>
      <c r="I271" s="47">
        <v>345</v>
      </c>
      <c r="J271" s="47">
        <v>188</v>
      </c>
      <c r="K271" s="47">
        <v>271</v>
      </c>
      <c r="L271" s="47">
        <v>142</v>
      </c>
      <c r="M271" s="48">
        <v>3678</v>
      </c>
      <c r="N271" s="48">
        <v>1894</v>
      </c>
      <c r="O271" s="201"/>
      <c r="P271" s="46" t="s">
        <v>120</v>
      </c>
      <c r="Q271" s="47">
        <v>351</v>
      </c>
      <c r="R271" s="47">
        <v>162</v>
      </c>
      <c r="S271" s="47">
        <v>119</v>
      </c>
      <c r="T271" s="47">
        <v>74</v>
      </c>
      <c r="U271" s="47">
        <v>136</v>
      </c>
      <c r="V271" s="47">
        <v>73</v>
      </c>
      <c r="W271" s="47">
        <v>103</v>
      </c>
      <c r="X271" s="47">
        <v>51</v>
      </c>
      <c r="Y271" s="47">
        <v>78</v>
      </c>
      <c r="Z271" s="47">
        <v>35</v>
      </c>
      <c r="AA271" s="48">
        <v>787</v>
      </c>
      <c r="AB271" s="48">
        <v>395</v>
      </c>
      <c r="AC271" s="201"/>
      <c r="AD271" s="46" t="s">
        <v>120</v>
      </c>
      <c r="AE271" s="47">
        <v>32</v>
      </c>
      <c r="AF271" s="47">
        <v>31</v>
      </c>
      <c r="AG271" s="47">
        <v>29</v>
      </c>
      <c r="AH271" s="47">
        <v>25</v>
      </c>
      <c r="AI271" s="47">
        <v>16</v>
      </c>
      <c r="AJ271" s="48">
        <v>133</v>
      </c>
      <c r="AK271" s="47">
        <v>72</v>
      </c>
      <c r="AL271" s="47">
        <v>28</v>
      </c>
      <c r="AM271" s="47">
        <v>0</v>
      </c>
      <c r="AN271" s="47">
        <v>2</v>
      </c>
      <c r="AO271" s="47">
        <v>25</v>
      </c>
      <c r="AP271" s="201"/>
      <c r="AQ271" s="46" t="s">
        <v>120</v>
      </c>
      <c r="AR271" s="47">
        <v>1</v>
      </c>
      <c r="AS271" s="47">
        <v>765</v>
      </c>
      <c r="AT271" s="47">
        <v>58</v>
      </c>
      <c r="AU271" s="47">
        <v>44</v>
      </c>
      <c r="AV271" s="47">
        <v>0</v>
      </c>
      <c r="AW271" s="47">
        <v>34</v>
      </c>
      <c r="AX271" s="47">
        <v>86</v>
      </c>
      <c r="AY271" s="47">
        <v>75</v>
      </c>
      <c r="AZ271" s="47">
        <v>70</v>
      </c>
      <c r="BA271" s="201"/>
      <c r="BB271" s="46" t="s">
        <v>120</v>
      </c>
      <c r="BC271" s="47">
        <v>219</v>
      </c>
      <c r="BD271" s="47">
        <v>105</v>
      </c>
      <c r="BE271" s="47">
        <v>195</v>
      </c>
      <c r="BF271" s="47">
        <v>90</v>
      </c>
      <c r="BG271" s="47">
        <v>72</v>
      </c>
      <c r="BH271" s="47">
        <v>39</v>
      </c>
      <c r="BI271" s="47">
        <v>219</v>
      </c>
      <c r="BJ271" s="47">
        <v>105</v>
      </c>
      <c r="BK271" s="47">
        <v>195</v>
      </c>
      <c r="BL271" s="47">
        <v>90</v>
      </c>
      <c r="BM271" s="47">
        <v>72</v>
      </c>
      <c r="BN271" s="47">
        <v>39</v>
      </c>
      <c r="BO271" s="201"/>
      <c r="BP271" s="46" t="s">
        <v>120</v>
      </c>
      <c r="BQ271" s="49">
        <v>6</v>
      </c>
      <c r="BR271" s="49">
        <v>52</v>
      </c>
      <c r="BS271" s="49">
        <v>17</v>
      </c>
      <c r="BT271" s="49">
        <v>3</v>
      </c>
      <c r="BU271" s="49">
        <v>19</v>
      </c>
      <c r="BV271" s="50">
        <v>97</v>
      </c>
      <c r="BW271" s="49">
        <v>54</v>
      </c>
      <c r="BX271" s="49">
        <v>12</v>
      </c>
      <c r="BY271" s="50">
        <v>8</v>
      </c>
      <c r="BZ271" s="49">
        <v>4</v>
      </c>
      <c r="CA271" s="201"/>
      <c r="CB271" s="46" t="s">
        <v>120</v>
      </c>
      <c r="CC271" s="47">
        <v>1910</v>
      </c>
      <c r="CD271" s="47">
        <v>815</v>
      </c>
      <c r="CE271" s="47">
        <v>893</v>
      </c>
      <c r="CF271" s="47">
        <v>688</v>
      </c>
      <c r="CG271" s="47">
        <v>1398</v>
      </c>
      <c r="CH271" s="47">
        <v>178</v>
      </c>
      <c r="CI271" s="47">
        <v>56</v>
      </c>
      <c r="CJ271" s="47">
        <v>81</v>
      </c>
      <c r="CK271" s="47">
        <v>15</v>
      </c>
      <c r="CL271" s="47">
        <v>101</v>
      </c>
      <c r="CM271" s="47">
        <v>103</v>
      </c>
      <c r="CN271" s="47">
        <v>3</v>
      </c>
      <c r="CO271" s="47">
        <v>233</v>
      </c>
      <c r="CP271" s="135"/>
      <c r="CQ271" s="138" t="s">
        <v>223</v>
      </c>
      <c r="CR271" s="138" t="s">
        <v>4405</v>
      </c>
      <c r="CS271" s="139">
        <v>1881</v>
      </c>
      <c r="CT271" s="141">
        <v>6034</v>
      </c>
    </row>
    <row r="272" spans="1:98">
      <c r="A272" s="201"/>
      <c r="B272" s="34" t="s">
        <v>102</v>
      </c>
      <c r="C272" s="35">
        <v>10847</v>
      </c>
      <c r="D272" s="63">
        <v>5373</v>
      </c>
      <c r="E272" s="63">
        <v>6463</v>
      </c>
      <c r="F272" s="63">
        <v>3230</v>
      </c>
      <c r="G272" s="63">
        <v>5140</v>
      </c>
      <c r="H272" s="63">
        <v>2589</v>
      </c>
      <c r="I272" s="63">
        <v>3482</v>
      </c>
      <c r="J272" s="63">
        <v>1801</v>
      </c>
      <c r="K272" s="63">
        <v>2125</v>
      </c>
      <c r="L272" s="63">
        <v>1132</v>
      </c>
      <c r="M272" s="63">
        <v>28057</v>
      </c>
      <c r="N272" s="63">
        <v>14125</v>
      </c>
      <c r="O272" s="201"/>
      <c r="P272" s="64" t="s">
        <v>102</v>
      </c>
      <c r="Q272" s="63">
        <v>1963</v>
      </c>
      <c r="R272" s="63">
        <v>887</v>
      </c>
      <c r="S272" s="63">
        <v>1268</v>
      </c>
      <c r="T272" s="63">
        <v>648</v>
      </c>
      <c r="U272" s="63">
        <v>971</v>
      </c>
      <c r="V272" s="63">
        <v>483</v>
      </c>
      <c r="W272" s="63">
        <v>626</v>
      </c>
      <c r="X272" s="63">
        <v>331</v>
      </c>
      <c r="Y272" s="63">
        <v>407</v>
      </c>
      <c r="Z272" s="63">
        <v>180</v>
      </c>
      <c r="AA272" s="63">
        <v>5235</v>
      </c>
      <c r="AB272" s="63">
        <v>2529</v>
      </c>
      <c r="AC272" s="201"/>
      <c r="AD272" s="64" t="s">
        <v>102</v>
      </c>
      <c r="AE272" s="63">
        <v>266</v>
      </c>
      <c r="AF272" s="63">
        <v>250</v>
      </c>
      <c r="AG272" s="63">
        <v>237</v>
      </c>
      <c r="AH272" s="63">
        <v>206</v>
      </c>
      <c r="AI272" s="63">
        <v>174</v>
      </c>
      <c r="AJ272" s="63">
        <v>1133</v>
      </c>
      <c r="AK272" s="63">
        <v>577</v>
      </c>
      <c r="AL272" s="63">
        <v>297</v>
      </c>
      <c r="AM272" s="63">
        <v>0</v>
      </c>
      <c r="AN272" s="63">
        <v>35</v>
      </c>
      <c r="AO272" s="63">
        <v>228</v>
      </c>
      <c r="AP272" s="201"/>
      <c r="AQ272" s="64" t="s">
        <v>102</v>
      </c>
      <c r="AR272" s="63">
        <v>13</v>
      </c>
      <c r="AS272" s="63">
        <v>3805</v>
      </c>
      <c r="AT272" s="63">
        <v>1397</v>
      </c>
      <c r="AU272" s="63">
        <v>545</v>
      </c>
      <c r="AV272" s="63">
        <v>97</v>
      </c>
      <c r="AW272" s="63">
        <v>237</v>
      </c>
      <c r="AX272" s="63">
        <v>670</v>
      </c>
      <c r="AY272" s="63">
        <v>503</v>
      </c>
      <c r="AZ272" s="63">
        <v>494</v>
      </c>
      <c r="BA272" s="201"/>
      <c r="BB272" s="51" t="s">
        <v>102</v>
      </c>
      <c r="BC272" s="63">
        <v>1640</v>
      </c>
      <c r="BD272" s="63">
        <v>849</v>
      </c>
      <c r="BE272" s="63">
        <v>1428</v>
      </c>
      <c r="BF272" s="63">
        <v>737</v>
      </c>
      <c r="BG272" s="63">
        <v>764</v>
      </c>
      <c r="BH272" s="63">
        <v>414</v>
      </c>
      <c r="BI272" s="63">
        <v>1652</v>
      </c>
      <c r="BJ272" s="63">
        <v>857</v>
      </c>
      <c r="BK272" s="63">
        <v>1436</v>
      </c>
      <c r="BL272" s="63">
        <v>742</v>
      </c>
      <c r="BM272" s="63">
        <v>731</v>
      </c>
      <c r="BN272" s="63">
        <v>400</v>
      </c>
      <c r="BO272" s="201"/>
      <c r="BP272" s="64" t="s">
        <v>102</v>
      </c>
      <c r="BQ272" s="63">
        <v>27</v>
      </c>
      <c r="BR272" s="63">
        <v>303</v>
      </c>
      <c r="BS272" s="63">
        <v>165</v>
      </c>
      <c r="BT272" s="63">
        <v>91</v>
      </c>
      <c r="BU272" s="63">
        <v>206</v>
      </c>
      <c r="BV272" s="63">
        <v>792</v>
      </c>
      <c r="BW272" s="63">
        <v>373</v>
      </c>
      <c r="BX272" s="63">
        <v>104</v>
      </c>
      <c r="BY272" s="63">
        <v>23</v>
      </c>
      <c r="BZ272" s="63">
        <v>9</v>
      </c>
      <c r="CA272" s="201"/>
      <c r="CB272" s="64" t="s">
        <v>102</v>
      </c>
      <c r="CC272" s="63">
        <v>13213</v>
      </c>
      <c r="CD272" s="63">
        <v>8221</v>
      </c>
      <c r="CE272" s="63">
        <v>5093</v>
      </c>
      <c r="CF272" s="63">
        <v>4798</v>
      </c>
      <c r="CG272" s="63">
        <v>8553</v>
      </c>
      <c r="CH272" s="63">
        <v>3265</v>
      </c>
      <c r="CI272" s="63">
        <v>499</v>
      </c>
      <c r="CJ272" s="63">
        <v>2528</v>
      </c>
      <c r="CK272" s="63">
        <v>485</v>
      </c>
      <c r="CL272" s="63">
        <v>1137</v>
      </c>
      <c r="CM272" s="63">
        <v>752</v>
      </c>
      <c r="CN272" s="63">
        <v>33</v>
      </c>
      <c r="CO272" s="63">
        <v>4328</v>
      </c>
      <c r="CP272" s="135"/>
      <c r="CQ272" s="138" t="s">
        <v>223</v>
      </c>
      <c r="CR272" s="138" t="s">
        <v>4406</v>
      </c>
      <c r="CS272" s="139">
        <v>14479</v>
      </c>
      <c r="CT272" s="141">
        <v>46655</v>
      </c>
    </row>
    <row r="273" spans="1:98">
      <c r="A273" s="51" t="s">
        <v>132</v>
      </c>
      <c r="B273" s="46"/>
      <c r="C273" s="47"/>
      <c r="D273" s="47"/>
      <c r="E273" s="47"/>
      <c r="F273" s="47"/>
      <c r="G273" s="47"/>
      <c r="H273" s="47"/>
      <c r="I273" s="47"/>
      <c r="J273" s="47"/>
      <c r="K273" s="47"/>
      <c r="L273" s="47"/>
      <c r="M273" s="48"/>
      <c r="N273" s="48"/>
      <c r="O273" s="51" t="s">
        <v>132</v>
      </c>
      <c r="P273" s="51"/>
      <c r="Q273" s="48"/>
      <c r="R273" s="48"/>
      <c r="S273" s="48"/>
      <c r="T273" s="48"/>
      <c r="U273" s="48"/>
      <c r="V273" s="48"/>
      <c r="W273" s="48"/>
      <c r="X273" s="48"/>
      <c r="Y273" s="48"/>
      <c r="Z273" s="48"/>
      <c r="AA273" s="48"/>
      <c r="AB273" s="48"/>
      <c r="AC273" s="51" t="s">
        <v>132</v>
      </c>
      <c r="AD273" s="51"/>
      <c r="AE273" s="48"/>
      <c r="AF273" s="48"/>
      <c r="AG273" s="48"/>
      <c r="AH273" s="48"/>
      <c r="AI273" s="48"/>
      <c r="AJ273" s="48"/>
      <c r="AK273" s="48"/>
      <c r="AL273" s="48"/>
      <c r="AM273" s="48"/>
      <c r="AN273" s="48"/>
      <c r="AO273" s="48"/>
      <c r="AP273" s="51" t="s">
        <v>132</v>
      </c>
      <c r="AQ273" s="46"/>
      <c r="AR273" s="47"/>
      <c r="AS273" s="47"/>
      <c r="AT273" s="47"/>
      <c r="AU273" s="47"/>
      <c r="AV273" s="47"/>
      <c r="AW273" s="47"/>
      <c r="AX273" s="47"/>
      <c r="AY273" s="47"/>
      <c r="AZ273" s="47"/>
      <c r="BA273" s="51" t="s">
        <v>132</v>
      </c>
      <c r="BB273" s="46"/>
      <c r="BC273" s="47"/>
      <c r="BD273" s="47"/>
      <c r="BE273" s="47"/>
      <c r="BF273" s="47"/>
      <c r="BG273" s="47"/>
      <c r="BH273" s="47"/>
      <c r="BI273" s="47"/>
      <c r="BJ273" s="47"/>
      <c r="BK273" s="47"/>
      <c r="BL273" s="47"/>
      <c r="BM273" s="47"/>
      <c r="BN273" s="47"/>
      <c r="BO273" s="51" t="s">
        <v>132</v>
      </c>
      <c r="BP273" s="46"/>
      <c r="BQ273" s="49"/>
      <c r="BR273" s="49"/>
      <c r="BS273" s="49"/>
      <c r="BT273" s="49"/>
      <c r="BU273" s="49"/>
      <c r="BV273" s="49"/>
      <c r="BW273" s="49"/>
      <c r="BX273" s="49"/>
      <c r="BY273" s="50"/>
      <c r="BZ273" s="49"/>
      <c r="CA273" s="51" t="s">
        <v>132</v>
      </c>
      <c r="CB273" s="46"/>
      <c r="CC273" s="47"/>
      <c r="CD273" s="47"/>
      <c r="CE273" s="47"/>
      <c r="CF273" s="47"/>
      <c r="CG273" s="47"/>
      <c r="CH273" s="47"/>
      <c r="CI273" s="47"/>
      <c r="CJ273" s="47"/>
      <c r="CK273" s="47"/>
      <c r="CL273" s="47"/>
      <c r="CM273" s="47"/>
      <c r="CN273" s="47"/>
      <c r="CO273" s="47"/>
      <c r="CP273" s="135"/>
      <c r="CQ273" s="138" t="s">
        <v>132</v>
      </c>
      <c r="CR273" s="138" t="s">
        <v>132</v>
      </c>
      <c r="CS273" s="139">
        <v>0</v>
      </c>
      <c r="CT273" s="141">
        <v>0</v>
      </c>
    </row>
    <row r="274" spans="1:98">
      <c r="A274" s="201" t="s">
        <v>224</v>
      </c>
      <c r="B274" s="46" t="s">
        <v>119</v>
      </c>
      <c r="C274" s="47">
        <v>21151</v>
      </c>
      <c r="D274" s="47">
        <v>10755</v>
      </c>
      <c r="E274" s="47">
        <v>8493</v>
      </c>
      <c r="F274" s="47">
        <v>4431</v>
      </c>
      <c r="G274" s="47">
        <v>5671</v>
      </c>
      <c r="H274" s="47">
        <v>2947</v>
      </c>
      <c r="I274" s="47">
        <v>3553</v>
      </c>
      <c r="J274" s="47">
        <v>1818</v>
      </c>
      <c r="K274" s="47">
        <v>2277</v>
      </c>
      <c r="L274" s="47">
        <v>1189</v>
      </c>
      <c r="M274" s="48">
        <v>41145</v>
      </c>
      <c r="N274" s="48">
        <v>21140</v>
      </c>
      <c r="O274" s="201" t="s">
        <v>224</v>
      </c>
      <c r="P274" s="46" t="s">
        <v>119</v>
      </c>
      <c r="Q274" s="47">
        <v>1963</v>
      </c>
      <c r="R274" s="47">
        <v>883</v>
      </c>
      <c r="S274" s="47">
        <v>1245</v>
      </c>
      <c r="T274" s="47">
        <v>596</v>
      </c>
      <c r="U274" s="47">
        <v>972</v>
      </c>
      <c r="V274" s="47">
        <v>491</v>
      </c>
      <c r="W274" s="47">
        <v>506</v>
      </c>
      <c r="X274" s="47">
        <v>266</v>
      </c>
      <c r="Y274" s="47">
        <v>412</v>
      </c>
      <c r="Z274" s="47">
        <v>214</v>
      </c>
      <c r="AA274" s="48">
        <v>5098</v>
      </c>
      <c r="AB274" s="48">
        <v>2450</v>
      </c>
      <c r="AC274" s="201" t="s">
        <v>224</v>
      </c>
      <c r="AD274" s="46" t="s">
        <v>119</v>
      </c>
      <c r="AE274" s="47">
        <v>311</v>
      </c>
      <c r="AF274" s="47">
        <v>220</v>
      </c>
      <c r="AG274" s="47">
        <v>193</v>
      </c>
      <c r="AH274" s="47">
        <v>153</v>
      </c>
      <c r="AI274" s="47">
        <v>114</v>
      </c>
      <c r="AJ274" s="48">
        <v>991</v>
      </c>
      <c r="AK274" s="47">
        <v>497</v>
      </c>
      <c r="AL274" s="47">
        <v>225</v>
      </c>
      <c r="AM274" s="47">
        <v>2</v>
      </c>
      <c r="AN274" s="47">
        <v>14</v>
      </c>
      <c r="AO274" s="47">
        <v>186</v>
      </c>
      <c r="AP274" s="201" t="s">
        <v>224</v>
      </c>
      <c r="AQ274" s="46" t="s">
        <v>119</v>
      </c>
      <c r="AR274" s="47">
        <v>1</v>
      </c>
      <c r="AS274" s="47">
        <v>4889</v>
      </c>
      <c r="AT274" s="47">
        <v>497</v>
      </c>
      <c r="AU274" s="47">
        <v>148</v>
      </c>
      <c r="AV274" s="47">
        <v>24</v>
      </c>
      <c r="AW274" s="47">
        <v>202</v>
      </c>
      <c r="AX274" s="47">
        <v>511</v>
      </c>
      <c r="AY274" s="47">
        <v>370</v>
      </c>
      <c r="AZ274" s="47">
        <v>370</v>
      </c>
      <c r="BA274" s="201" t="s">
        <v>224</v>
      </c>
      <c r="BB274" s="46" t="s">
        <v>119</v>
      </c>
      <c r="BC274" s="47">
        <v>1522</v>
      </c>
      <c r="BD274" s="47">
        <v>778</v>
      </c>
      <c r="BE274" s="47">
        <v>1354</v>
      </c>
      <c r="BF274" s="47">
        <v>688</v>
      </c>
      <c r="BG274" s="47">
        <v>739</v>
      </c>
      <c r="BH274" s="47">
        <v>388</v>
      </c>
      <c r="BI274" s="47">
        <v>1518</v>
      </c>
      <c r="BJ274" s="47">
        <v>778</v>
      </c>
      <c r="BK274" s="47">
        <v>1350</v>
      </c>
      <c r="BL274" s="47">
        <v>686</v>
      </c>
      <c r="BM274" s="47">
        <v>607</v>
      </c>
      <c r="BN274" s="47">
        <v>314</v>
      </c>
      <c r="BO274" s="201" t="s">
        <v>224</v>
      </c>
      <c r="BP274" s="46" t="s">
        <v>119</v>
      </c>
      <c r="BQ274" s="49">
        <v>44</v>
      </c>
      <c r="BR274" s="49">
        <v>361</v>
      </c>
      <c r="BS274" s="49">
        <v>6</v>
      </c>
      <c r="BT274" s="49">
        <v>396</v>
      </c>
      <c r="BU274" s="49">
        <v>0</v>
      </c>
      <c r="BV274" s="50">
        <v>807</v>
      </c>
      <c r="BW274" s="49">
        <v>345</v>
      </c>
      <c r="BX274" s="49">
        <v>84</v>
      </c>
      <c r="BY274" s="50">
        <v>33</v>
      </c>
      <c r="BZ274" s="49">
        <v>13</v>
      </c>
      <c r="CA274" s="201" t="s">
        <v>224</v>
      </c>
      <c r="CB274" s="46" t="s">
        <v>119</v>
      </c>
      <c r="CC274" s="47">
        <v>22209</v>
      </c>
      <c r="CD274" s="47">
        <v>13694</v>
      </c>
      <c r="CE274" s="47">
        <v>9337</v>
      </c>
      <c r="CF274" s="47">
        <v>5398</v>
      </c>
      <c r="CG274" s="47">
        <v>10813</v>
      </c>
      <c r="CH274" s="47">
        <v>4078</v>
      </c>
      <c r="CI274" s="47">
        <v>433</v>
      </c>
      <c r="CJ274" s="47">
        <v>3127</v>
      </c>
      <c r="CK274" s="47">
        <v>354</v>
      </c>
      <c r="CL274" s="47">
        <v>898</v>
      </c>
      <c r="CM274" s="47">
        <v>774</v>
      </c>
      <c r="CN274" s="47">
        <v>156</v>
      </c>
      <c r="CO274" s="47">
        <v>6445</v>
      </c>
      <c r="CP274" s="135"/>
      <c r="CQ274" s="138" t="s">
        <v>224</v>
      </c>
      <c r="CR274" s="138" t="s">
        <v>4407</v>
      </c>
      <c r="CS274" s="139">
        <v>11982</v>
      </c>
      <c r="CT274" s="141">
        <v>69443</v>
      </c>
    </row>
    <row r="275" spans="1:98">
      <c r="A275" s="201"/>
      <c r="B275" s="46" t="s">
        <v>120</v>
      </c>
      <c r="C275" s="47">
        <v>2972</v>
      </c>
      <c r="D275" s="47">
        <v>1531</v>
      </c>
      <c r="E275" s="47">
        <v>1492</v>
      </c>
      <c r="F275" s="47">
        <v>760</v>
      </c>
      <c r="G275" s="47">
        <v>1042</v>
      </c>
      <c r="H275" s="47">
        <v>552</v>
      </c>
      <c r="I275" s="47">
        <v>659</v>
      </c>
      <c r="J275" s="47">
        <v>349</v>
      </c>
      <c r="K275" s="47">
        <v>611</v>
      </c>
      <c r="L275" s="47">
        <v>328</v>
      </c>
      <c r="M275" s="48">
        <v>6776</v>
      </c>
      <c r="N275" s="48">
        <v>3520</v>
      </c>
      <c r="O275" s="201"/>
      <c r="P275" s="46" t="s">
        <v>120</v>
      </c>
      <c r="Q275" s="47">
        <v>269</v>
      </c>
      <c r="R275" s="47">
        <v>92</v>
      </c>
      <c r="S275" s="47">
        <v>274</v>
      </c>
      <c r="T275" s="47">
        <v>128</v>
      </c>
      <c r="U275" s="47">
        <v>179</v>
      </c>
      <c r="V275" s="47">
        <v>96</v>
      </c>
      <c r="W275" s="47">
        <v>121</v>
      </c>
      <c r="X275" s="47">
        <v>58</v>
      </c>
      <c r="Y275" s="47">
        <v>147</v>
      </c>
      <c r="Z275" s="47">
        <v>77</v>
      </c>
      <c r="AA275" s="48">
        <v>990</v>
      </c>
      <c r="AB275" s="48">
        <v>451</v>
      </c>
      <c r="AC275" s="201"/>
      <c r="AD275" s="46" t="s">
        <v>120</v>
      </c>
      <c r="AE275" s="47">
        <v>46</v>
      </c>
      <c r="AF275" s="47">
        <v>30</v>
      </c>
      <c r="AG275" s="47">
        <v>23</v>
      </c>
      <c r="AH275" s="47">
        <v>19</v>
      </c>
      <c r="AI275" s="47">
        <v>14</v>
      </c>
      <c r="AJ275" s="48">
        <v>132</v>
      </c>
      <c r="AK275" s="47">
        <v>71</v>
      </c>
      <c r="AL275" s="47">
        <v>34</v>
      </c>
      <c r="AM275" s="47">
        <v>0</v>
      </c>
      <c r="AN275" s="47">
        <v>0</v>
      </c>
      <c r="AO275" s="47">
        <v>16</v>
      </c>
      <c r="AP275" s="201"/>
      <c r="AQ275" s="46" t="s">
        <v>120</v>
      </c>
      <c r="AR275" s="47">
        <v>0</v>
      </c>
      <c r="AS275" s="47">
        <v>961</v>
      </c>
      <c r="AT275" s="47">
        <v>20</v>
      </c>
      <c r="AU275" s="47">
        <v>12</v>
      </c>
      <c r="AV275" s="47">
        <v>10</v>
      </c>
      <c r="AW275" s="47">
        <v>68</v>
      </c>
      <c r="AX275" s="47">
        <v>74</v>
      </c>
      <c r="AY275" s="47">
        <v>67</v>
      </c>
      <c r="AZ275" s="47">
        <v>61</v>
      </c>
      <c r="BA275" s="201"/>
      <c r="BB275" s="46" t="s">
        <v>120</v>
      </c>
      <c r="BC275" s="47">
        <v>497</v>
      </c>
      <c r="BD275" s="47">
        <v>267</v>
      </c>
      <c r="BE275" s="47">
        <v>463</v>
      </c>
      <c r="BF275" s="47">
        <v>248</v>
      </c>
      <c r="BG275" s="47">
        <v>213</v>
      </c>
      <c r="BH275" s="47">
        <v>123</v>
      </c>
      <c r="BI275" s="47">
        <v>497</v>
      </c>
      <c r="BJ275" s="47">
        <v>267</v>
      </c>
      <c r="BK275" s="47">
        <v>463</v>
      </c>
      <c r="BL275" s="47">
        <v>248</v>
      </c>
      <c r="BM275" s="47">
        <v>223</v>
      </c>
      <c r="BN275" s="47">
        <v>133</v>
      </c>
      <c r="BO275" s="201"/>
      <c r="BP275" s="46" t="s">
        <v>120</v>
      </c>
      <c r="BQ275" s="49">
        <v>9</v>
      </c>
      <c r="BR275" s="49">
        <v>60</v>
      </c>
      <c r="BS275" s="49">
        <v>0</v>
      </c>
      <c r="BT275" s="49">
        <v>56</v>
      </c>
      <c r="BU275" s="49">
        <v>0</v>
      </c>
      <c r="BV275" s="50">
        <v>125</v>
      </c>
      <c r="BW275" s="49">
        <v>67</v>
      </c>
      <c r="BX275" s="49">
        <v>16</v>
      </c>
      <c r="BY275" s="50">
        <v>9</v>
      </c>
      <c r="BZ275" s="49">
        <v>3</v>
      </c>
      <c r="CA275" s="201"/>
      <c r="CB275" s="46" t="s">
        <v>120</v>
      </c>
      <c r="CC275" s="47">
        <v>2120</v>
      </c>
      <c r="CD275" s="47">
        <v>1908</v>
      </c>
      <c r="CE275" s="47">
        <v>807</v>
      </c>
      <c r="CF275" s="47">
        <v>603</v>
      </c>
      <c r="CG275" s="47">
        <v>882</v>
      </c>
      <c r="CH275" s="47">
        <v>754</v>
      </c>
      <c r="CI275" s="47">
        <v>11</v>
      </c>
      <c r="CJ275" s="47">
        <v>464</v>
      </c>
      <c r="CK275" s="47">
        <v>14</v>
      </c>
      <c r="CL275" s="47">
        <v>64</v>
      </c>
      <c r="CM275" s="47">
        <v>69</v>
      </c>
      <c r="CN275" s="47">
        <v>25</v>
      </c>
      <c r="CO275" s="47">
        <v>354</v>
      </c>
      <c r="CP275" s="135"/>
      <c r="CQ275" s="138" t="s">
        <v>224</v>
      </c>
      <c r="CR275" s="138" t="s">
        <v>4408</v>
      </c>
      <c r="CS275" s="139">
        <v>2080</v>
      </c>
      <c r="CT275" s="141">
        <v>7563</v>
      </c>
    </row>
    <row r="276" spans="1:98">
      <c r="A276" s="201"/>
      <c r="B276" s="34" t="s">
        <v>102</v>
      </c>
      <c r="C276" s="35">
        <v>24123</v>
      </c>
      <c r="D276" s="63">
        <v>12286</v>
      </c>
      <c r="E276" s="63">
        <v>9985</v>
      </c>
      <c r="F276" s="63">
        <v>5191</v>
      </c>
      <c r="G276" s="63">
        <v>6713</v>
      </c>
      <c r="H276" s="63">
        <v>3499</v>
      </c>
      <c r="I276" s="63">
        <v>4212</v>
      </c>
      <c r="J276" s="63">
        <v>2167</v>
      </c>
      <c r="K276" s="63">
        <v>2888</v>
      </c>
      <c r="L276" s="63">
        <v>1517</v>
      </c>
      <c r="M276" s="63">
        <v>47921</v>
      </c>
      <c r="N276" s="63">
        <v>24660</v>
      </c>
      <c r="O276" s="201"/>
      <c r="P276" s="64" t="s">
        <v>102</v>
      </c>
      <c r="Q276" s="63">
        <v>2232</v>
      </c>
      <c r="R276" s="63">
        <v>975</v>
      </c>
      <c r="S276" s="63">
        <v>1519</v>
      </c>
      <c r="T276" s="63">
        <v>724</v>
      </c>
      <c r="U276" s="63">
        <v>1151</v>
      </c>
      <c r="V276" s="63">
        <v>587</v>
      </c>
      <c r="W276" s="63">
        <v>627</v>
      </c>
      <c r="X276" s="63">
        <v>324</v>
      </c>
      <c r="Y276" s="63">
        <v>559</v>
      </c>
      <c r="Z276" s="63">
        <v>291</v>
      </c>
      <c r="AA276" s="63">
        <v>6088</v>
      </c>
      <c r="AB276" s="63">
        <v>2901</v>
      </c>
      <c r="AC276" s="201"/>
      <c r="AD276" s="64" t="s">
        <v>102</v>
      </c>
      <c r="AE276" s="63">
        <v>357</v>
      </c>
      <c r="AF276" s="63">
        <v>250</v>
      </c>
      <c r="AG276" s="63">
        <v>216</v>
      </c>
      <c r="AH276" s="63">
        <v>172</v>
      </c>
      <c r="AI276" s="63">
        <v>128</v>
      </c>
      <c r="AJ276" s="63">
        <v>1123</v>
      </c>
      <c r="AK276" s="63">
        <v>568</v>
      </c>
      <c r="AL276" s="63">
        <v>259</v>
      </c>
      <c r="AM276" s="63">
        <v>2</v>
      </c>
      <c r="AN276" s="63">
        <v>14</v>
      </c>
      <c r="AO276" s="63">
        <v>202</v>
      </c>
      <c r="AP276" s="201"/>
      <c r="AQ276" s="64" t="s">
        <v>102</v>
      </c>
      <c r="AR276" s="63">
        <v>1</v>
      </c>
      <c r="AS276" s="63">
        <v>5850</v>
      </c>
      <c r="AT276" s="63">
        <v>517</v>
      </c>
      <c r="AU276" s="63">
        <v>160</v>
      </c>
      <c r="AV276" s="63">
        <v>34</v>
      </c>
      <c r="AW276" s="63">
        <v>270</v>
      </c>
      <c r="AX276" s="63">
        <v>585</v>
      </c>
      <c r="AY276" s="63">
        <v>437</v>
      </c>
      <c r="AZ276" s="63">
        <v>431</v>
      </c>
      <c r="BA276" s="201"/>
      <c r="BB276" s="51" t="s">
        <v>102</v>
      </c>
      <c r="BC276" s="63">
        <v>2019</v>
      </c>
      <c r="BD276" s="63">
        <v>1045</v>
      </c>
      <c r="BE276" s="63">
        <v>1817</v>
      </c>
      <c r="BF276" s="63">
        <v>936</v>
      </c>
      <c r="BG276" s="63">
        <v>952</v>
      </c>
      <c r="BH276" s="63">
        <v>511</v>
      </c>
      <c r="BI276" s="63">
        <v>2015</v>
      </c>
      <c r="BJ276" s="63">
        <v>1045</v>
      </c>
      <c r="BK276" s="63">
        <v>1813</v>
      </c>
      <c r="BL276" s="63">
        <v>934</v>
      </c>
      <c r="BM276" s="63">
        <v>830</v>
      </c>
      <c r="BN276" s="63">
        <v>447</v>
      </c>
      <c r="BO276" s="201"/>
      <c r="BP276" s="64" t="s">
        <v>102</v>
      </c>
      <c r="BQ276" s="63">
        <v>53</v>
      </c>
      <c r="BR276" s="63">
        <v>421</v>
      </c>
      <c r="BS276" s="63">
        <v>6</v>
      </c>
      <c r="BT276" s="63">
        <v>452</v>
      </c>
      <c r="BU276" s="63">
        <v>0</v>
      </c>
      <c r="BV276" s="63">
        <v>932</v>
      </c>
      <c r="BW276" s="63">
        <v>412</v>
      </c>
      <c r="BX276" s="63">
        <v>100</v>
      </c>
      <c r="BY276" s="63">
        <v>42</v>
      </c>
      <c r="BZ276" s="63">
        <v>16</v>
      </c>
      <c r="CA276" s="201"/>
      <c r="CB276" s="64" t="s">
        <v>102</v>
      </c>
      <c r="CC276" s="63">
        <v>24329</v>
      </c>
      <c r="CD276" s="63">
        <v>15602</v>
      </c>
      <c r="CE276" s="63">
        <v>10144</v>
      </c>
      <c r="CF276" s="63">
        <v>6001</v>
      </c>
      <c r="CG276" s="63">
        <v>11695</v>
      </c>
      <c r="CH276" s="63">
        <v>4832</v>
      </c>
      <c r="CI276" s="63">
        <v>444</v>
      </c>
      <c r="CJ276" s="63">
        <v>3591</v>
      </c>
      <c r="CK276" s="63">
        <v>368</v>
      </c>
      <c r="CL276" s="63">
        <v>962</v>
      </c>
      <c r="CM276" s="63">
        <v>843</v>
      </c>
      <c r="CN276" s="63">
        <v>181</v>
      </c>
      <c r="CO276" s="63">
        <v>6799</v>
      </c>
      <c r="CP276" s="135"/>
      <c r="CQ276" s="138" t="s">
        <v>224</v>
      </c>
      <c r="CR276" s="138" t="s">
        <v>4409</v>
      </c>
      <c r="CS276" s="139">
        <v>14062</v>
      </c>
      <c r="CT276" s="141">
        <v>77006</v>
      </c>
    </row>
    <row r="277" spans="1:98">
      <c r="A277" s="201" t="s">
        <v>225</v>
      </c>
      <c r="B277" s="46" t="s">
        <v>119</v>
      </c>
      <c r="C277" s="47">
        <v>0</v>
      </c>
      <c r="D277" s="47">
        <v>0</v>
      </c>
      <c r="E277" s="47">
        <v>0</v>
      </c>
      <c r="F277" s="47">
        <v>0</v>
      </c>
      <c r="G277" s="47">
        <v>0</v>
      </c>
      <c r="H277" s="47">
        <v>0</v>
      </c>
      <c r="I277" s="47">
        <v>0</v>
      </c>
      <c r="J277" s="47">
        <v>0</v>
      </c>
      <c r="K277" s="47">
        <v>0</v>
      </c>
      <c r="L277" s="47">
        <v>0</v>
      </c>
      <c r="M277" s="48">
        <v>0</v>
      </c>
      <c r="N277" s="48">
        <v>0</v>
      </c>
      <c r="O277" s="201" t="s">
        <v>225</v>
      </c>
      <c r="P277" s="46" t="s">
        <v>119</v>
      </c>
      <c r="Q277" s="47">
        <v>0</v>
      </c>
      <c r="R277" s="47">
        <v>0</v>
      </c>
      <c r="S277" s="47">
        <v>0</v>
      </c>
      <c r="T277" s="47">
        <v>0</v>
      </c>
      <c r="U277" s="47">
        <v>0</v>
      </c>
      <c r="V277" s="47">
        <v>0</v>
      </c>
      <c r="W277" s="47">
        <v>0</v>
      </c>
      <c r="X277" s="47">
        <v>0</v>
      </c>
      <c r="Y277" s="47">
        <v>0</v>
      </c>
      <c r="Z277" s="47">
        <v>0</v>
      </c>
      <c r="AA277" s="48">
        <v>0</v>
      </c>
      <c r="AB277" s="48">
        <v>0</v>
      </c>
      <c r="AC277" s="201" t="s">
        <v>225</v>
      </c>
      <c r="AD277" s="46" t="s">
        <v>119</v>
      </c>
      <c r="AE277" s="47">
        <v>0</v>
      </c>
      <c r="AF277" s="47">
        <v>0</v>
      </c>
      <c r="AG277" s="47">
        <v>0</v>
      </c>
      <c r="AH277" s="47">
        <v>0</v>
      </c>
      <c r="AI277" s="47">
        <v>0</v>
      </c>
      <c r="AJ277" s="48">
        <v>0</v>
      </c>
      <c r="AK277" s="47">
        <v>0</v>
      </c>
      <c r="AL277" s="47">
        <v>0</v>
      </c>
      <c r="AM277" s="47">
        <v>0</v>
      </c>
      <c r="AN277" s="47">
        <v>0</v>
      </c>
      <c r="AO277" s="47">
        <v>0</v>
      </c>
      <c r="AP277" s="201" t="s">
        <v>225</v>
      </c>
      <c r="AQ277" s="46" t="s">
        <v>119</v>
      </c>
      <c r="AR277" s="47">
        <v>0</v>
      </c>
      <c r="AS277" s="47">
        <v>0</v>
      </c>
      <c r="AT277" s="47">
        <v>0</v>
      </c>
      <c r="AU277" s="47">
        <v>0</v>
      </c>
      <c r="AV277" s="47">
        <v>0</v>
      </c>
      <c r="AW277" s="47">
        <v>0</v>
      </c>
      <c r="AX277" s="47">
        <v>0</v>
      </c>
      <c r="AY277" s="47">
        <v>0</v>
      </c>
      <c r="AZ277" s="47">
        <v>0</v>
      </c>
      <c r="BA277" s="201" t="s">
        <v>225</v>
      </c>
      <c r="BB277" s="46" t="s">
        <v>119</v>
      </c>
      <c r="BC277" s="47">
        <v>0</v>
      </c>
      <c r="BD277" s="47">
        <v>0</v>
      </c>
      <c r="BE277" s="47">
        <v>0</v>
      </c>
      <c r="BF277" s="47">
        <v>0</v>
      </c>
      <c r="BG277" s="47">
        <v>0</v>
      </c>
      <c r="BH277" s="47">
        <v>0</v>
      </c>
      <c r="BI277" s="47">
        <v>0</v>
      </c>
      <c r="BJ277" s="47">
        <v>0</v>
      </c>
      <c r="BK277" s="47">
        <v>0</v>
      </c>
      <c r="BL277" s="47">
        <v>0</v>
      </c>
      <c r="BM277" s="47">
        <v>0</v>
      </c>
      <c r="BN277" s="47">
        <v>0</v>
      </c>
      <c r="BO277" s="201" t="s">
        <v>225</v>
      </c>
      <c r="BP277" s="46" t="s">
        <v>119</v>
      </c>
      <c r="BQ277" s="49">
        <v>0</v>
      </c>
      <c r="BR277" s="49">
        <v>0</v>
      </c>
      <c r="BS277" s="49">
        <v>0</v>
      </c>
      <c r="BT277" s="49">
        <v>0</v>
      </c>
      <c r="BU277" s="49">
        <v>0</v>
      </c>
      <c r="BV277" s="50">
        <v>0</v>
      </c>
      <c r="BW277" s="49">
        <v>0</v>
      </c>
      <c r="BX277" s="49">
        <v>0</v>
      </c>
      <c r="BY277" s="50">
        <v>0</v>
      </c>
      <c r="BZ277" s="49">
        <v>0</v>
      </c>
      <c r="CA277" s="201" t="s">
        <v>225</v>
      </c>
      <c r="CB277" s="46" t="s">
        <v>119</v>
      </c>
      <c r="CC277" s="47">
        <v>0</v>
      </c>
      <c r="CD277" s="47">
        <v>0</v>
      </c>
      <c r="CE277" s="47">
        <v>0</v>
      </c>
      <c r="CF277" s="47">
        <v>0</v>
      </c>
      <c r="CG277" s="47">
        <v>0</v>
      </c>
      <c r="CH277" s="47">
        <v>0</v>
      </c>
      <c r="CI277" s="47">
        <v>0</v>
      </c>
      <c r="CJ277" s="47">
        <v>0</v>
      </c>
      <c r="CK277" s="47">
        <v>0</v>
      </c>
      <c r="CL277" s="47">
        <v>0</v>
      </c>
      <c r="CM277" s="47">
        <v>0</v>
      </c>
      <c r="CN277" s="47">
        <v>0</v>
      </c>
      <c r="CO277" s="47">
        <v>0</v>
      </c>
      <c r="CP277" s="135"/>
      <c r="CQ277" s="138" t="s">
        <v>225</v>
      </c>
      <c r="CR277" s="138" t="s">
        <v>4410</v>
      </c>
      <c r="CS277" s="139">
        <v>0</v>
      </c>
      <c r="CT277" s="141">
        <v>0</v>
      </c>
    </row>
    <row r="278" spans="1:98">
      <c r="A278" s="201"/>
      <c r="B278" s="46" t="s">
        <v>120</v>
      </c>
      <c r="C278" s="47">
        <v>3161</v>
      </c>
      <c r="D278" s="47">
        <v>1585</v>
      </c>
      <c r="E278" s="47">
        <v>3114</v>
      </c>
      <c r="F278" s="47">
        <v>1505</v>
      </c>
      <c r="G278" s="47">
        <v>2688</v>
      </c>
      <c r="H278" s="47">
        <v>1369</v>
      </c>
      <c r="I278" s="47">
        <v>2550</v>
      </c>
      <c r="J278" s="47">
        <v>1276</v>
      </c>
      <c r="K278" s="47">
        <v>2612</v>
      </c>
      <c r="L278" s="47">
        <v>1278</v>
      </c>
      <c r="M278" s="48">
        <v>14125</v>
      </c>
      <c r="N278" s="48">
        <v>7013</v>
      </c>
      <c r="O278" s="201"/>
      <c r="P278" s="46" t="s">
        <v>120</v>
      </c>
      <c r="Q278" s="47">
        <v>524</v>
      </c>
      <c r="R278" s="47">
        <v>266</v>
      </c>
      <c r="S278" s="47">
        <v>367</v>
      </c>
      <c r="T278" s="47">
        <v>173</v>
      </c>
      <c r="U278" s="47">
        <v>473</v>
      </c>
      <c r="V278" s="47">
        <v>231</v>
      </c>
      <c r="W278" s="47">
        <v>388</v>
      </c>
      <c r="X278" s="47">
        <v>198</v>
      </c>
      <c r="Y278" s="47">
        <v>419</v>
      </c>
      <c r="Z278" s="47">
        <v>218</v>
      </c>
      <c r="AA278" s="48">
        <v>2171</v>
      </c>
      <c r="AB278" s="48">
        <v>1086</v>
      </c>
      <c r="AC278" s="201"/>
      <c r="AD278" s="46" t="s">
        <v>120</v>
      </c>
      <c r="AE278" s="47">
        <v>43</v>
      </c>
      <c r="AF278" s="47">
        <v>46</v>
      </c>
      <c r="AG278" s="47">
        <v>45</v>
      </c>
      <c r="AH278" s="47">
        <v>42</v>
      </c>
      <c r="AI278" s="47">
        <v>45</v>
      </c>
      <c r="AJ278" s="48">
        <v>221</v>
      </c>
      <c r="AK278" s="47">
        <v>200</v>
      </c>
      <c r="AL278" s="47">
        <v>153</v>
      </c>
      <c r="AM278" s="47">
        <v>168</v>
      </c>
      <c r="AN278" s="47">
        <v>1</v>
      </c>
      <c r="AO278" s="47">
        <v>16</v>
      </c>
      <c r="AP278" s="201"/>
      <c r="AQ278" s="46" t="s">
        <v>120</v>
      </c>
      <c r="AR278" s="47">
        <v>3</v>
      </c>
      <c r="AS278" s="47">
        <v>2899</v>
      </c>
      <c r="AT278" s="47">
        <v>310</v>
      </c>
      <c r="AU278" s="47">
        <v>161</v>
      </c>
      <c r="AV278" s="47">
        <v>20</v>
      </c>
      <c r="AW278" s="47">
        <v>163</v>
      </c>
      <c r="AX278" s="47">
        <v>222</v>
      </c>
      <c r="AY278" s="47">
        <v>173</v>
      </c>
      <c r="AZ278" s="47">
        <v>168</v>
      </c>
      <c r="BA278" s="201"/>
      <c r="BB278" s="46" t="s">
        <v>120</v>
      </c>
      <c r="BC278" s="47">
        <v>2047</v>
      </c>
      <c r="BD278" s="47">
        <v>1061</v>
      </c>
      <c r="BE278" s="47">
        <v>1934</v>
      </c>
      <c r="BF278" s="47">
        <v>1007</v>
      </c>
      <c r="BG278" s="47">
        <v>976</v>
      </c>
      <c r="BH278" s="47">
        <v>557</v>
      </c>
      <c r="BI278" s="47">
        <v>2031</v>
      </c>
      <c r="BJ278" s="47">
        <v>1056</v>
      </c>
      <c r="BK278" s="47">
        <v>1923</v>
      </c>
      <c r="BL278" s="47">
        <v>1003</v>
      </c>
      <c r="BM278" s="47">
        <v>633</v>
      </c>
      <c r="BN278" s="47">
        <v>358</v>
      </c>
      <c r="BO278" s="201"/>
      <c r="BP278" s="46" t="s">
        <v>120</v>
      </c>
      <c r="BQ278" s="49">
        <v>41</v>
      </c>
      <c r="BR278" s="49">
        <v>119</v>
      </c>
      <c r="BS278" s="49">
        <v>0</v>
      </c>
      <c r="BT278" s="49">
        <v>59</v>
      </c>
      <c r="BU278" s="49">
        <v>0</v>
      </c>
      <c r="BV278" s="50">
        <v>219</v>
      </c>
      <c r="BW278" s="49">
        <v>192</v>
      </c>
      <c r="BX278" s="49">
        <v>110</v>
      </c>
      <c r="BY278" s="50">
        <v>47</v>
      </c>
      <c r="BZ278" s="49">
        <v>34</v>
      </c>
      <c r="CA278" s="201"/>
      <c r="CB278" s="46" t="s">
        <v>120</v>
      </c>
      <c r="CC278" s="47">
        <v>7982</v>
      </c>
      <c r="CD278" s="47">
        <v>3520</v>
      </c>
      <c r="CE278" s="47">
        <v>2418</v>
      </c>
      <c r="CF278" s="47">
        <v>2346</v>
      </c>
      <c r="CG278" s="47">
        <v>4806</v>
      </c>
      <c r="CH278" s="47">
        <v>1833</v>
      </c>
      <c r="CI278" s="47">
        <v>42</v>
      </c>
      <c r="CJ278" s="47">
        <v>1306</v>
      </c>
      <c r="CK278" s="47">
        <v>111</v>
      </c>
      <c r="CL278" s="47">
        <v>211</v>
      </c>
      <c r="CM278" s="47">
        <v>283</v>
      </c>
      <c r="CN278" s="47">
        <v>18</v>
      </c>
      <c r="CO278" s="47">
        <v>2599</v>
      </c>
      <c r="CP278" s="135"/>
      <c r="CQ278" s="138" t="s">
        <v>225</v>
      </c>
      <c r="CR278" s="138" t="s">
        <v>4411</v>
      </c>
      <c r="CS278" s="139">
        <v>7475</v>
      </c>
      <c r="CT278" s="141">
        <v>24364</v>
      </c>
    </row>
    <row r="279" spans="1:98">
      <c r="A279" s="201"/>
      <c r="B279" s="34" t="s">
        <v>102</v>
      </c>
      <c r="C279" s="35">
        <v>3161</v>
      </c>
      <c r="D279" s="63">
        <v>1585</v>
      </c>
      <c r="E279" s="63">
        <v>3114</v>
      </c>
      <c r="F279" s="63">
        <v>1505</v>
      </c>
      <c r="G279" s="63">
        <v>2688</v>
      </c>
      <c r="H279" s="63">
        <v>1369</v>
      </c>
      <c r="I279" s="63">
        <v>2550</v>
      </c>
      <c r="J279" s="63">
        <v>1276</v>
      </c>
      <c r="K279" s="63">
        <v>2612</v>
      </c>
      <c r="L279" s="63">
        <v>1278</v>
      </c>
      <c r="M279" s="63">
        <v>14125</v>
      </c>
      <c r="N279" s="63">
        <v>7013</v>
      </c>
      <c r="O279" s="201"/>
      <c r="P279" s="64" t="s">
        <v>102</v>
      </c>
      <c r="Q279" s="63">
        <v>524</v>
      </c>
      <c r="R279" s="63">
        <v>266</v>
      </c>
      <c r="S279" s="63">
        <v>367</v>
      </c>
      <c r="T279" s="63">
        <v>173</v>
      </c>
      <c r="U279" s="63">
        <v>473</v>
      </c>
      <c r="V279" s="63">
        <v>231</v>
      </c>
      <c r="W279" s="63">
        <v>388</v>
      </c>
      <c r="X279" s="63">
        <v>198</v>
      </c>
      <c r="Y279" s="63">
        <v>419</v>
      </c>
      <c r="Z279" s="63">
        <v>218</v>
      </c>
      <c r="AA279" s="63">
        <v>2171</v>
      </c>
      <c r="AB279" s="63">
        <v>1086</v>
      </c>
      <c r="AC279" s="201"/>
      <c r="AD279" s="64" t="s">
        <v>102</v>
      </c>
      <c r="AE279" s="63">
        <v>43</v>
      </c>
      <c r="AF279" s="63">
        <v>46</v>
      </c>
      <c r="AG279" s="63">
        <v>45</v>
      </c>
      <c r="AH279" s="63">
        <v>42</v>
      </c>
      <c r="AI279" s="63">
        <v>45</v>
      </c>
      <c r="AJ279" s="63">
        <v>221</v>
      </c>
      <c r="AK279" s="63">
        <v>200</v>
      </c>
      <c r="AL279" s="63">
        <v>153</v>
      </c>
      <c r="AM279" s="63">
        <v>168</v>
      </c>
      <c r="AN279" s="63">
        <v>1</v>
      </c>
      <c r="AO279" s="63">
        <v>16</v>
      </c>
      <c r="AP279" s="201"/>
      <c r="AQ279" s="64" t="s">
        <v>102</v>
      </c>
      <c r="AR279" s="63">
        <v>3</v>
      </c>
      <c r="AS279" s="63">
        <v>2899</v>
      </c>
      <c r="AT279" s="63">
        <v>310</v>
      </c>
      <c r="AU279" s="63">
        <v>161</v>
      </c>
      <c r="AV279" s="63">
        <v>20</v>
      </c>
      <c r="AW279" s="63">
        <v>163</v>
      </c>
      <c r="AX279" s="63">
        <v>222</v>
      </c>
      <c r="AY279" s="63">
        <v>173</v>
      </c>
      <c r="AZ279" s="63">
        <v>168</v>
      </c>
      <c r="BA279" s="201"/>
      <c r="BB279" s="51" t="s">
        <v>102</v>
      </c>
      <c r="BC279" s="63">
        <v>2047</v>
      </c>
      <c r="BD279" s="63">
        <v>1061</v>
      </c>
      <c r="BE279" s="63">
        <v>1934</v>
      </c>
      <c r="BF279" s="63">
        <v>1007</v>
      </c>
      <c r="BG279" s="63">
        <v>976</v>
      </c>
      <c r="BH279" s="63">
        <v>557</v>
      </c>
      <c r="BI279" s="63">
        <v>2031</v>
      </c>
      <c r="BJ279" s="63">
        <v>1056</v>
      </c>
      <c r="BK279" s="63">
        <v>1923</v>
      </c>
      <c r="BL279" s="63">
        <v>1003</v>
      </c>
      <c r="BM279" s="63">
        <v>633</v>
      </c>
      <c r="BN279" s="63">
        <v>358</v>
      </c>
      <c r="BO279" s="201"/>
      <c r="BP279" s="64" t="s">
        <v>102</v>
      </c>
      <c r="BQ279" s="63">
        <v>41</v>
      </c>
      <c r="BR279" s="63">
        <v>119</v>
      </c>
      <c r="BS279" s="63">
        <v>0</v>
      </c>
      <c r="BT279" s="63">
        <v>59</v>
      </c>
      <c r="BU279" s="63">
        <v>0</v>
      </c>
      <c r="BV279" s="63">
        <v>219</v>
      </c>
      <c r="BW279" s="63">
        <v>192</v>
      </c>
      <c r="BX279" s="63">
        <v>110</v>
      </c>
      <c r="BY279" s="63">
        <v>47</v>
      </c>
      <c r="BZ279" s="63">
        <v>34</v>
      </c>
      <c r="CA279" s="201"/>
      <c r="CB279" s="64" t="s">
        <v>102</v>
      </c>
      <c r="CC279" s="63">
        <v>7982</v>
      </c>
      <c r="CD279" s="63">
        <v>3520</v>
      </c>
      <c r="CE279" s="63">
        <v>2418</v>
      </c>
      <c r="CF279" s="63">
        <v>2346</v>
      </c>
      <c r="CG279" s="63">
        <v>4806</v>
      </c>
      <c r="CH279" s="63">
        <v>1833</v>
      </c>
      <c r="CI279" s="63">
        <v>42</v>
      </c>
      <c r="CJ279" s="63">
        <v>1306</v>
      </c>
      <c r="CK279" s="63">
        <v>111</v>
      </c>
      <c r="CL279" s="63">
        <v>211</v>
      </c>
      <c r="CM279" s="63">
        <v>283</v>
      </c>
      <c r="CN279" s="63">
        <v>18</v>
      </c>
      <c r="CO279" s="63">
        <v>2599</v>
      </c>
      <c r="CP279" s="135"/>
      <c r="CQ279" s="138" t="s">
        <v>225</v>
      </c>
      <c r="CR279" s="138" t="s">
        <v>4412</v>
      </c>
      <c r="CS279" s="139">
        <v>7475</v>
      </c>
      <c r="CT279" s="141">
        <v>24364</v>
      </c>
    </row>
    <row r="280" spans="1:98">
      <c r="A280" s="201" t="s">
        <v>226</v>
      </c>
      <c r="B280" s="46" t="s">
        <v>119</v>
      </c>
      <c r="C280" s="47">
        <v>6318</v>
      </c>
      <c r="D280" s="47">
        <v>3114</v>
      </c>
      <c r="E280" s="47">
        <v>3511</v>
      </c>
      <c r="F280" s="47">
        <v>1784</v>
      </c>
      <c r="G280" s="47">
        <v>2768</v>
      </c>
      <c r="H280" s="47">
        <v>1455</v>
      </c>
      <c r="I280" s="47">
        <v>2007</v>
      </c>
      <c r="J280" s="47">
        <v>1055</v>
      </c>
      <c r="K280" s="47">
        <v>1347</v>
      </c>
      <c r="L280" s="47">
        <v>744</v>
      </c>
      <c r="M280" s="48">
        <v>15951</v>
      </c>
      <c r="N280" s="48">
        <v>8152</v>
      </c>
      <c r="O280" s="201" t="s">
        <v>226</v>
      </c>
      <c r="P280" s="46" t="s">
        <v>119</v>
      </c>
      <c r="Q280" s="47">
        <v>1449</v>
      </c>
      <c r="R280" s="47">
        <v>699</v>
      </c>
      <c r="S280" s="47">
        <v>849</v>
      </c>
      <c r="T280" s="47">
        <v>412</v>
      </c>
      <c r="U280" s="47">
        <v>757</v>
      </c>
      <c r="V280" s="47">
        <v>358</v>
      </c>
      <c r="W280" s="47">
        <v>376</v>
      </c>
      <c r="X280" s="47">
        <v>210</v>
      </c>
      <c r="Y280" s="47">
        <v>188</v>
      </c>
      <c r="Z280" s="47">
        <v>113</v>
      </c>
      <c r="AA280" s="48">
        <v>3619</v>
      </c>
      <c r="AB280" s="48">
        <v>1792</v>
      </c>
      <c r="AC280" s="201" t="s">
        <v>226</v>
      </c>
      <c r="AD280" s="46" t="s">
        <v>119</v>
      </c>
      <c r="AE280" s="47">
        <v>144</v>
      </c>
      <c r="AF280" s="47">
        <v>138</v>
      </c>
      <c r="AG280" s="47">
        <v>135</v>
      </c>
      <c r="AH280" s="47">
        <v>123</v>
      </c>
      <c r="AI280" s="47">
        <v>107</v>
      </c>
      <c r="AJ280" s="48">
        <v>647</v>
      </c>
      <c r="AK280" s="47">
        <v>332</v>
      </c>
      <c r="AL280" s="47">
        <v>158</v>
      </c>
      <c r="AM280" s="47">
        <v>12</v>
      </c>
      <c r="AN280" s="47">
        <v>12</v>
      </c>
      <c r="AO280" s="47">
        <v>131</v>
      </c>
      <c r="AP280" s="201" t="s">
        <v>226</v>
      </c>
      <c r="AQ280" s="46" t="s">
        <v>119</v>
      </c>
      <c r="AR280" s="47">
        <v>32</v>
      </c>
      <c r="AS280" s="47">
        <v>4212</v>
      </c>
      <c r="AT280" s="47">
        <v>148</v>
      </c>
      <c r="AU280" s="47">
        <v>79</v>
      </c>
      <c r="AV280" s="47">
        <v>12</v>
      </c>
      <c r="AW280" s="47">
        <v>199</v>
      </c>
      <c r="AX280" s="47">
        <v>367</v>
      </c>
      <c r="AY280" s="47">
        <v>308</v>
      </c>
      <c r="AZ280" s="47">
        <v>291</v>
      </c>
      <c r="BA280" s="201" t="s">
        <v>226</v>
      </c>
      <c r="BB280" s="46" t="s">
        <v>119</v>
      </c>
      <c r="BC280" s="47">
        <v>1085</v>
      </c>
      <c r="BD280" s="47">
        <v>543</v>
      </c>
      <c r="BE280" s="47">
        <v>875</v>
      </c>
      <c r="BF280" s="47">
        <v>477</v>
      </c>
      <c r="BG280" s="47">
        <v>479</v>
      </c>
      <c r="BH280" s="47">
        <v>256</v>
      </c>
      <c r="BI280" s="47">
        <v>1105</v>
      </c>
      <c r="BJ280" s="47">
        <v>547</v>
      </c>
      <c r="BK280" s="47">
        <v>895</v>
      </c>
      <c r="BL280" s="47">
        <v>481</v>
      </c>
      <c r="BM280" s="47">
        <v>484</v>
      </c>
      <c r="BN280" s="47">
        <v>257</v>
      </c>
      <c r="BO280" s="201" t="s">
        <v>226</v>
      </c>
      <c r="BP280" s="46" t="s">
        <v>119</v>
      </c>
      <c r="BQ280" s="49">
        <v>12</v>
      </c>
      <c r="BR280" s="49">
        <v>242</v>
      </c>
      <c r="BS280" s="49">
        <v>33</v>
      </c>
      <c r="BT280" s="49">
        <v>85</v>
      </c>
      <c r="BU280" s="49">
        <v>0</v>
      </c>
      <c r="BV280" s="50">
        <v>372</v>
      </c>
      <c r="BW280" s="49">
        <v>207</v>
      </c>
      <c r="BX280" s="49">
        <v>61</v>
      </c>
      <c r="BY280" s="50">
        <v>4</v>
      </c>
      <c r="BZ280" s="49">
        <v>3</v>
      </c>
      <c r="CA280" s="201" t="s">
        <v>226</v>
      </c>
      <c r="CB280" s="46" t="s">
        <v>119</v>
      </c>
      <c r="CC280" s="47">
        <v>13533</v>
      </c>
      <c r="CD280" s="47">
        <v>6480</v>
      </c>
      <c r="CE280" s="47">
        <v>2827</v>
      </c>
      <c r="CF280" s="47">
        <v>3725</v>
      </c>
      <c r="CG280" s="47">
        <v>4891</v>
      </c>
      <c r="CH280" s="47">
        <v>2479</v>
      </c>
      <c r="CI280" s="47">
        <v>237</v>
      </c>
      <c r="CJ280" s="47">
        <v>1895</v>
      </c>
      <c r="CK280" s="47">
        <v>166</v>
      </c>
      <c r="CL280" s="47">
        <v>982</v>
      </c>
      <c r="CM280" s="47">
        <v>833</v>
      </c>
      <c r="CN280" s="47">
        <v>238</v>
      </c>
      <c r="CO280" s="47">
        <v>1782</v>
      </c>
      <c r="CP280" s="135"/>
      <c r="CQ280" s="138" t="s">
        <v>226</v>
      </c>
      <c r="CR280" s="138" t="s">
        <v>4413</v>
      </c>
      <c r="CS280" s="139">
        <v>9276</v>
      </c>
      <c r="CT280" s="141">
        <v>36233</v>
      </c>
    </row>
    <row r="281" spans="1:98">
      <c r="A281" s="201"/>
      <c r="B281" s="46" t="s">
        <v>120</v>
      </c>
      <c r="C281" s="47">
        <v>0</v>
      </c>
      <c r="D281" s="47">
        <v>0</v>
      </c>
      <c r="E281" s="47">
        <v>0</v>
      </c>
      <c r="F281" s="47">
        <v>0</v>
      </c>
      <c r="G281" s="47">
        <v>0</v>
      </c>
      <c r="H281" s="47">
        <v>0</v>
      </c>
      <c r="I281" s="47">
        <v>0</v>
      </c>
      <c r="J281" s="47">
        <v>0</v>
      </c>
      <c r="K281" s="47">
        <v>0</v>
      </c>
      <c r="L281" s="47">
        <v>0</v>
      </c>
      <c r="M281" s="48">
        <v>0</v>
      </c>
      <c r="N281" s="48">
        <v>0</v>
      </c>
      <c r="O281" s="201"/>
      <c r="P281" s="46" t="s">
        <v>120</v>
      </c>
      <c r="Q281" s="47">
        <v>0</v>
      </c>
      <c r="R281" s="47">
        <v>0</v>
      </c>
      <c r="S281" s="47">
        <v>0</v>
      </c>
      <c r="T281" s="47">
        <v>0</v>
      </c>
      <c r="U281" s="47">
        <v>0</v>
      </c>
      <c r="V281" s="47">
        <v>0</v>
      </c>
      <c r="W281" s="47">
        <v>0</v>
      </c>
      <c r="X281" s="47">
        <v>0</v>
      </c>
      <c r="Y281" s="47">
        <v>0</v>
      </c>
      <c r="Z281" s="47">
        <v>0</v>
      </c>
      <c r="AA281" s="48">
        <v>0</v>
      </c>
      <c r="AB281" s="48">
        <v>0</v>
      </c>
      <c r="AC281" s="201"/>
      <c r="AD281" s="46" t="s">
        <v>120</v>
      </c>
      <c r="AE281" s="47">
        <v>0</v>
      </c>
      <c r="AF281" s="47">
        <v>0</v>
      </c>
      <c r="AG281" s="47">
        <v>0</v>
      </c>
      <c r="AH281" s="47">
        <v>0</v>
      </c>
      <c r="AI281" s="47">
        <v>0</v>
      </c>
      <c r="AJ281" s="48">
        <v>0</v>
      </c>
      <c r="AK281" s="47">
        <v>0</v>
      </c>
      <c r="AL281" s="47">
        <v>0</v>
      </c>
      <c r="AM281" s="47">
        <v>0</v>
      </c>
      <c r="AN281" s="47">
        <v>0</v>
      </c>
      <c r="AO281" s="47">
        <v>0</v>
      </c>
      <c r="AP281" s="201"/>
      <c r="AQ281" s="46" t="s">
        <v>120</v>
      </c>
      <c r="AR281" s="47">
        <v>0</v>
      </c>
      <c r="AS281" s="47">
        <v>0</v>
      </c>
      <c r="AT281" s="47">
        <v>0</v>
      </c>
      <c r="AU281" s="47">
        <v>0</v>
      </c>
      <c r="AV281" s="47">
        <v>0</v>
      </c>
      <c r="AW281" s="47">
        <v>0</v>
      </c>
      <c r="AX281" s="47">
        <v>0</v>
      </c>
      <c r="AY281" s="47">
        <v>0</v>
      </c>
      <c r="AZ281" s="47">
        <v>0</v>
      </c>
      <c r="BA281" s="201"/>
      <c r="BB281" s="46" t="s">
        <v>120</v>
      </c>
      <c r="BC281" s="47">
        <v>0</v>
      </c>
      <c r="BD281" s="47">
        <v>0</v>
      </c>
      <c r="BE281" s="47">
        <v>0</v>
      </c>
      <c r="BF281" s="47">
        <v>0</v>
      </c>
      <c r="BG281" s="47">
        <v>0</v>
      </c>
      <c r="BH281" s="47">
        <v>0</v>
      </c>
      <c r="BI281" s="47">
        <v>0</v>
      </c>
      <c r="BJ281" s="47">
        <v>0</v>
      </c>
      <c r="BK281" s="47">
        <v>0</v>
      </c>
      <c r="BL281" s="47">
        <v>0</v>
      </c>
      <c r="BM281" s="47">
        <v>0</v>
      </c>
      <c r="BN281" s="47">
        <v>0</v>
      </c>
      <c r="BO281" s="201"/>
      <c r="BP281" s="46" t="s">
        <v>120</v>
      </c>
      <c r="BQ281" s="49">
        <v>0</v>
      </c>
      <c r="BR281" s="49">
        <v>0</v>
      </c>
      <c r="BS281" s="49">
        <v>0</v>
      </c>
      <c r="BT281" s="49">
        <v>0</v>
      </c>
      <c r="BU281" s="49">
        <v>0</v>
      </c>
      <c r="BV281" s="50">
        <v>0</v>
      </c>
      <c r="BW281" s="49">
        <v>0</v>
      </c>
      <c r="BX281" s="49">
        <v>0</v>
      </c>
      <c r="BY281" s="50">
        <v>0</v>
      </c>
      <c r="BZ281" s="49">
        <v>0</v>
      </c>
      <c r="CA281" s="201"/>
      <c r="CB281" s="46" t="s">
        <v>120</v>
      </c>
      <c r="CC281" s="47">
        <v>0</v>
      </c>
      <c r="CD281" s="47">
        <v>0</v>
      </c>
      <c r="CE281" s="47">
        <v>0</v>
      </c>
      <c r="CF281" s="47">
        <v>0</v>
      </c>
      <c r="CG281" s="47">
        <v>0</v>
      </c>
      <c r="CH281" s="47">
        <v>0</v>
      </c>
      <c r="CI281" s="47">
        <v>0</v>
      </c>
      <c r="CJ281" s="47">
        <v>0</v>
      </c>
      <c r="CK281" s="47">
        <v>0</v>
      </c>
      <c r="CL281" s="47">
        <v>0</v>
      </c>
      <c r="CM281" s="47">
        <v>0</v>
      </c>
      <c r="CN281" s="47">
        <v>0</v>
      </c>
      <c r="CO281" s="47">
        <v>0</v>
      </c>
      <c r="CP281" s="135"/>
      <c r="CQ281" s="138" t="s">
        <v>226</v>
      </c>
      <c r="CR281" s="138" t="s">
        <v>4414</v>
      </c>
      <c r="CS281" s="139">
        <v>0</v>
      </c>
      <c r="CT281" s="141">
        <v>0</v>
      </c>
    </row>
    <row r="282" spans="1:98">
      <c r="A282" s="201"/>
      <c r="B282" s="34" t="s">
        <v>102</v>
      </c>
      <c r="C282" s="35">
        <v>6318</v>
      </c>
      <c r="D282" s="63">
        <v>3114</v>
      </c>
      <c r="E282" s="63">
        <v>3511</v>
      </c>
      <c r="F282" s="63">
        <v>1784</v>
      </c>
      <c r="G282" s="63">
        <v>2768</v>
      </c>
      <c r="H282" s="63">
        <v>1455</v>
      </c>
      <c r="I282" s="63">
        <v>2007</v>
      </c>
      <c r="J282" s="63">
        <v>1055</v>
      </c>
      <c r="K282" s="63">
        <v>1347</v>
      </c>
      <c r="L282" s="63">
        <v>744</v>
      </c>
      <c r="M282" s="63">
        <v>15951</v>
      </c>
      <c r="N282" s="63">
        <v>8152</v>
      </c>
      <c r="O282" s="201"/>
      <c r="P282" s="64" t="s">
        <v>102</v>
      </c>
      <c r="Q282" s="63">
        <v>1449</v>
      </c>
      <c r="R282" s="63">
        <v>699</v>
      </c>
      <c r="S282" s="63">
        <v>849</v>
      </c>
      <c r="T282" s="63">
        <v>412</v>
      </c>
      <c r="U282" s="63">
        <v>757</v>
      </c>
      <c r="V282" s="63">
        <v>358</v>
      </c>
      <c r="W282" s="63">
        <v>376</v>
      </c>
      <c r="X282" s="63">
        <v>210</v>
      </c>
      <c r="Y282" s="63">
        <v>188</v>
      </c>
      <c r="Z282" s="63">
        <v>113</v>
      </c>
      <c r="AA282" s="63">
        <v>3619</v>
      </c>
      <c r="AB282" s="63">
        <v>1792</v>
      </c>
      <c r="AC282" s="201"/>
      <c r="AD282" s="64" t="s">
        <v>102</v>
      </c>
      <c r="AE282" s="63">
        <v>144</v>
      </c>
      <c r="AF282" s="63">
        <v>138</v>
      </c>
      <c r="AG282" s="63">
        <v>135</v>
      </c>
      <c r="AH282" s="63">
        <v>123</v>
      </c>
      <c r="AI282" s="63">
        <v>107</v>
      </c>
      <c r="AJ282" s="63">
        <v>647</v>
      </c>
      <c r="AK282" s="63">
        <v>332</v>
      </c>
      <c r="AL282" s="63">
        <v>158</v>
      </c>
      <c r="AM282" s="63">
        <v>12</v>
      </c>
      <c r="AN282" s="63">
        <v>12</v>
      </c>
      <c r="AO282" s="63">
        <v>131</v>
      </c>
      <c r="AP282" s="201"/>
      <c r="AQ282" s="64" t="s">
        <v>102</v>
      </c>
      <c r="AR282" s="63">
        <v>32</v>
      </c>
      <c r="AS282" s="63">
        <v>4212</v>
      </c>
      <c r="AT282" s="63">
        <v>148</v>
      </c>
      <c r="AU282" s="63">
        <v>79</v>
      </c>
      <c r="AV282" s="63">
        <v>12</v>
      </c>
      <c r="AW282" s="63">
        <v>199</v>
      </c>
      <c r="AX282" s="63">
        <v>367</v>
      </c>
      <c r="AY282" s="63">
        <v>308</v>
      </c>
      <c r="AZ282" s="63">
        <v>291</v>
      </c>
      <c r="BA282" s="201"/>
      <c r="BB282" s="51" t="s">
        <v>102</v>
      </c>
      <c r="BC282" s="63">
        <v>1085</v>
      </c>
      <c r="BD282" s="63">
        <v>543</v>
      </c>
      <c r="BE282" s="63">
        <v>875</v>
      </c>
      <c r="BF282" s="63">
        <v>477</v>
      </c>
      <c r="BG282" s="63">
        <v>479</v>
      </c>
      <c r="BH282" s="63">
        <v>256</v>
      </c>
      <c r="BI282" s="63">
        <v>1105</v>
      </c>
      <c r="BJ282" s="63">
        <v>547</v>
      </c>
      <c r="BK282" s="63">
        <v>895</v>
      </c>
      <c r="BL282" s="63">
        <v>481</v>
      </c>
      <c r="BM282" s="63">
        <v>484</v>
      </c>
      <c r="BN282" s="63">
        <v>257</v>
      </c>
      <c r="BO282" s="201"/>
      <c r="BP282" s="64" t="s">
        <v>102</v>
      </c>
      <c r="BQ282" s="63">
        <v>12</v>
      </c>
      <c r="BR282" s="63">
        <v>242</v>
      </c>
      <c r="BS282" s="63">
        <v>33</v>
      </c>
      <c r="BT282" s="63">
        <v>85</v>
      </c>
      <c r="BU282" s="63">
        <v>0</v>
      </c>
      <c r="BV282" s="63">
        <v>372</v>
      </c>
      <c r="BW282" s="63">
        <v>207</v>
      </c>
      <c r="BX282" s="63">
        <v>61</v>
      </c>
      <c r="BY282" s="63">
        <v>4</v>
      </c>
      <c r="BZ282" s="63">
        <v>3</v>
      </c>
      <c r="CA282" s="201"/>
      <c r="CB282" s="64" t="s">
        <v>102</v>
      </c>
      <c r="CC282" s="63">
        <v>13533</v>
      </c>
      <c r="CD282" s="63">
        <v>6480</v>
      </c>
      <c r="CE282" s="63">
        <v>2827</v>
      </c>
      <c r="CF282" s="63">
        <v>3725</v>
      </c>
      <c r="CG282" s="63">
        <v>4891</v>
      </c>
      <c r="CH282" s="63">
        <v>2479</v>
      </c>
      <c r="CI282" s="63">
        <v>237</v>
      </c>
      <c r="CJ282" s="63">
        <v>1895</v>
      </c>
      <c r="CK282" s="63">
        <v>166</v>
      </c>
      <c r="CL282" s="63">
        <v>982</v>
      </c>
      <c r="CM282" s="63">
        <v>833</v>
      </c>
      <c r="CN282" s="63">
        <v>238</v>
      </c>
      <c r="CO282" s="63">
        <v>1782</v>
      </c>
      <c r="CP282" s="135"/>
      <c r="CQ282" s="138" t="s">
        <v>226</v>
      </c>
      <c r="CR282" s="138" t="s">
        <v>4415</v>
      </c>
      <c r="CS282" s="139">
        <v>9276</v>
      </c>
      <c r="CT282" s="141">
        <v>36233</v>
      </c>
    </row>
    <row r="283" spans="1:98">
      <c r="A283" s="201" t="s">
        <v>227</v>
      </c>
      <c r="B283" s="46" t="s">
        <v>119</v>
      </c>
      <c r="C283" s="47">
        <v>13504</v>
      </c>
      <c r="D283" s="47">
        <v>6680</v>
      </c>
      <c r="E283" s="47">
        <v>5887</v>
      </c>
      <c r="F283" s="47">
        <v>2975</v>
      </c>
      <c r="G283" s="47">
        <v>4573</v>
      </c>
      <c r="H283" s="47">
        <v>2393</v>
      </c>
      <c r="I283" s="47">
        <v>3238</v>
      </c>
      <c r="J283" s="47">
        <v>1668</v>
      </c>
      <c r="K283" s="47">
        <v>2209</v>
      </c>
      <c r="L283" s="47">
        <v>1109</v>
      </c>
      <c r="M283" s="48">
        <v>29411</v>
      </c>
      <c r="N283" s="48">
        <v>14825</v>
      </c>
      <c r="O283" s="201" t="s">
        <v>227</v>
      </c>
      <c r="P283" s="46" t="s">
        <v>119</v>
      </c>
      <c r="Q283" s="47">
        <v>1279</v>
      </c>
      <c r="R283" s="47">
        <v>610</v>
      </c>
      <c r="S283" s="47">
        <v>1087</v>
      </c>
      <c r="T283" s="47">
        <v>493</v>
      </c>
      <c r="U283" s="47">
        <v>893</v>
      </c>
      <c r="V283" s="47">
        <v>463</v>
      </c>
      <c r="W283" s="47">
        <v>511</v>
      </c>
      <c r="X283" s="47">
        <v>265</v>
      </c>
      <c r="Y283" s="47">
        <v>388</v>
      </c>
      <c r="Z283" s="47">
        <v>190</v>
      </c>
      <c r="AA283" s="48">
        <v>4158</v>
      </c>
      <c r="AB283" s="48">
        <v>2021</v>
      </c>
      <c r="AC283" s="201" t="s">
        <v>227</v>
      </c>
      <c r="AD283" s="46" t="s">
        <v>119</v>
      </c>
      <c r="AE283" s="47">
        <v>232</v>
      </c>
      <c r="AF283" s="47">
        <v>193</v>
      </c>
      <c r="AG283" s="47">
        <v>187</v>
      </c>
      <c r="AH283" s="47">
        <v>165</v>
      </c>
      <c r="AI283" s="47">
        <v>127</v>
      </c>
      <c r="AJ283" s="48">
        <v>904</v>
      </c>
      <c r="AK283" s="47">
        <v>417</v>
      </c>
      <c r="AL283" s="47">
        <v>218</v>
      </c>
      <c r="AM283" s="47">
        <v>5</v>
      </c>
      <c r="AN283" s="47">
        <v>53</v>
      </c>
      <c r="AO283" s="47">
        <v>175</v>
      </c>
      <c r="AP283" s="201" t="s">
        <v>227</v>
      </c>
      <c r="AQ283" s="46" t="s">
        <v>119</v>
      </c>
      <c r="AR283" s="47">
        <v>0</v>
      </c>
      <c r="AS283" s="47">
        <v>4570</v>
      </c>
      <c r="AT283" s="47">
        <v>361</v>
      </c>
      <c r="AU283" s="47">
        <v>23</v>
      </c>
      <c r="AV283" s="47">
        <v>31</v>
      </c>
      <c r="AW283" s="47">
        <v>230</v>
      </c>
      <c r="AX283" s="47">
        <v>511</v>
      </c>
      <c r="AY283" s="47">
        <v>280</v>
      </c>
      <c r="AZ283" s="47">
        <v>284</v>
      </c>
      <c r="BA283" s="201" t="s">
        <v>227</v>
      </c>
      <c r="BB283" s="46" t="s">
        <v>119</v>
      </c>
      <c r="BC283" s="47">
        <v>1708</v>
      </c>
      <c r="BD283" s="47">
        <v>874</v>
      </c>
      <c r="BE283" s="47">
        <v>1543</v>
      </c>
      <c r="BF283" s="47">
        <v>790</v>
      </c>
      <c r="BG283" s="47">
        <v>849</v>
      </c>
      <c r="BH283" s="47">
        <v>424</v>
      </c>
      <c r="BI283" s="47">
        <v>1705</v>
      </c>
      <c r="BJ283" s="47">
        <v>873</v>
      </c>
      <c r="BK283" s="47">
        <v>1540</v>
      </c>
      <c r="BL283" s="47">
        <v>789</v>
      </c>
      <c r="BM283" s="47">
        <v>848</v>
      </c>
      <c r="BN283" s="47">
        <v>424</v>
      </c>
      <c r="BO283" s="201" t="s">
        <v>227</v>
      </c>
      <c r="BP283" s="46" t="s">
        <v>119</v>
      </c>
      <c r="BQ283" s="49">
        <v>20</v>
      </c>
      <c r="BR283" s="49">
        <v>350</v>
      </c>
      <c r="BS283" s="49">
        <v>2</v>
      </c>
      <c r="BT283" s="49">
        <v>249</v>
      </c>
      <c r="BU283" s="49">
        <v>0</v>
      </c>
      <c r="BV283" s="50">
        <v>621</v>
      </c>
      <c r="BW283" s="49">
        <v>255</v>
      </c>
      <c r="BX283" s="49">
        <v>59</v>
      </c>
      <c r="BY283" s="50">
        <v>14</v>
      </c>
      <c r="BZ283" s="49">
        <v>2</v>
      </c>
      <c r="CA283" s="201" t="s">
        <v>227</v>
      </c>
      <c r="CB283" s="46" t="s">
        <v>119</v>
      </c>
      <c r="CC283" s="47">
        <v>14595</v>
      </c>
      <c r="CD283" s="47">
        <v>10537</v>
      </c>
      <c r="CE283" s="47">
        <v>4777</v>
      </c>
      <c r="CF283" s="47">
        <v>3660</v>
      </c>
      <c r="CG283" s="47">
        <v>7207</v>
      </c>
      <c r="CH283" s="47">
        <v>3213</v>
      </c>
      <c r="CI283" s="47">
        <v>167</v>
      </c>
      <c r="CJ283" s="47">
        <v>2407</v>
      </c>
      <c r="CK283" s="47">
        <v>113</v>
      </c>
      <c r="CL283" s="47">
        <v>851</v>
      </c>
      <c r="CM283" s="47">
        <v>653</v>
      </c>
      <c r="CN283" s="47">
        <v>120</v>
      </c>
      <c r="CO283" s="47">
        <v>5102</v>
      </c>
      <c r="CP283" s="135"/>
      <c r="CQ283" s="138" t="s">
        <v>227</v>
      </c>
      <c r="CR283" s="138" t="s">
        <v>4416</v>
      </c>
      <c r="CS283" s="139">
        <v>10470</v>
      </c>
      <c r="CT283" s="141">
        <v>46676</v>
      </c>
    </row>
    <row r="284" spans="1:98">
      <c r="A284" s="201"/>
      <c r="B284" s="46" t="s">
        <v>120</v>
      </c>
      <c r="C284" s="47">
        <v>1903</v>
      </c>
      <c r="D284" s="47">
        <v>943</v>
      </c>
      <c r="E284" s="47">
        <v>1291</v>
      </c>
      <c r="F284" s="47">
        <v>640</v>
      </c>
      <c r="G284" s="47">
        <v>1228</v>
      </c>
      <c r="H284" s="47">
        <v>602</v>
      </c>
      <c r="I284" s="47">
        <v>931</v>
      </c>
      <c r="J284" s="47">
        <v>456</v>
      </c>
      <c r="K284" s="47">
        <v>1001</v>
      </c>
      <c r="L284" s="47">
        <v>514</v>
      </c>
      <c r="M284" s="48">
        <v>6354</v>
      </c>
      <c r="N284" s="48">
        <v>3155</v>
      </c>
      <c r="O284" s="201"/>
      <c r="P284" s="46" t="s">
        <v>120</v>
      </c>
      <c r="Q284" s="47">
        <v>188</v>
      </c>
      <c r="R284" s="47">
        <v>90</v>
      </c>
      <c r="S284" s="47">
        <v>152</v>
      </c>
      <c r="T284" s="47">
        <v>59</v>
      </c>
      <c r="U284" s="47">
        <v>233</v>
      </c>
      <c r="V284" s="47">
        <v>133</v>
      </c>
      <c r="W284" s="47">
        <v>175</v>
      </c>
      <c r="X284" s="47">
        <v>98</v>
      </c>
      <c r="Y284" s="47">
        <v>137</v>
      </c>
      <c r="Z284" s="47">
        <v>60</v>
      </c>
      <c r="AA284" s="48">
        <v>885</v>
      </c>
      <c r="AB284" s="48">
        <v>440</v>
      </c>
      <c r="AC284" s="201"/>
      <c r="AD284" s="46" t="s">
        <v>120</v>
      </c>
      <c r="AE284" s="47">
        <v>25</v>
      </c>
      <c r="AF284" s="47">
        <v>21</v>
      </c>
      <c r="AG284" s="47">
        <v>21</v>
      </c>
      <c r="AH284" s="47">
        <v>19</v>
      </c>
      <c r="AI284" s="47">
        <v>21</v>
      </c>
      <c r="AJ284" s="48">
        <v>107</v>
      </c>
      <c r="AK284" s="47">
        <v>99</v>
      </c>
      <c r="AL284" s="47">
        <v>68</v>
      </c>
      <c r="AM284" s="47">
        <v>32</v>
      </c>
      <c r="AN284" s="47">
        <v>0</v>
      </c>
      <c r="AO284" s="47">
        <v>9</v>
      </c>
      <c r="AP284" s="201"/>
      <c r="AQ284" s="46" t="s">
        <v>120</v>
      </c>
      <c r="AR284" s="47">
        <v>2</v>
      </c>
      <c r="AS284" s="47">
        <v>1554</v>
      </c>
      <c r="AT284" s="47">
        <v>90</v>
      </c>
      <c r="AU284" s="47">
        <v>11</v>
      </c>
      <c r="AV284" s="47">
        <v>5</v>
      </c>
      <c r="AW284" s="47">
        <v>91</v>
      </c>
      <c r="AX284" s="47">
        <v>100</v>
      </c>
      <c r="AY284" s="47">
        <v>102</v>
      </c>
      <c r="AZ284" s="47">
        <v>92</v>
      </c>
      <c r="BA284" s="201"/>
      <c r="BB284" s="46" t="s">
        <v>120</v>
      </c>
      <c r="BC284" s="47">
        <v>777</v>
      </c>
      <c r="BD284" s="47">
        <v>401</v>
      </c>
      <c r="BE284" s="47">
        <v>727</v>
      </c>
      <c r="BF284" s="47">
        <v>378</v>
      </c>
      <c r="BG284" s="47">
        <v>370</v>
      </c>
      <c r="BH284" s="47">
        <v>213</v>
      </c>
      <c r="BI284" s="47">
        <v>769</v>
      </c>
      <c r="BJ284" s="47">
        <v>397</v>
      </c>
      <c r="BK284" s="47">
        <v>725</v>
      </c>
      <c r="BL284" s="47">
        <v>377</v>
      </c>
      <c r="BM284" s="47">
        <v>370</v>
      </c>
      <c r="BN284" s="47">
        <v>213</v>
      </c>
      <c r="BO284" s="201"/>
      <c r="BP284" s="46" t="s">
        <v>120</v>
      </c>
      <c r="BQ284" s="49">
        <v>9</v>
      </c>
      <c r="BR284" s="49">
        <v>66</v>
      </c>
      <c r="BS284" s="49">
        <v>0</v>
      </c>
      <c r="BT284" s="49">
        <v>32</v>
      </c>
      <c r="BU284" s="49">
        <v>0</v>
      </c>
      <c r="BV284" s="50">
        <v>107</v>
      </c>
      <c r="BW284" s="49">
        <v>68</v>
      </c>
      <c r="BX284" s="49">
        <v>14</v>
      </c>
      <c r="BY284" s="50">
        <v>24</v>
      </c>
      <c r="BZ284" s="49">
        <v>15</v>
      </c>
      <c r="CA284" s="201"/>
      <c r="CB284" s="46" t="s">
        <v>120</v>
      </c>
      <c r="CC284" s="47">
        <v>4232</v>
      </c>
      <c r="CD284" s="47">
        <v>1321</v>
      </c>
      <c r="CE284" s="47">
        <v>297</v>
      </c>
      <c r="CF284" s="47">
        <v>1109</v>
      </c>
      <c r="CG284" s="47">
        <v>2142</v>
      </c>
      <c r="CH284" s="47">
        <v>868</v>
      </c>
      <c r="CI284" s="47">
        <v>30</v>
      </c>
      <c r="CJ284" s="47">
        <v>848</v>
      </c>
      <c r="CK284" s="47">
        <v>9</v>
      </c>
      <c r="CL284" s="47">
        <v>116</v>
      </c>
      <c r="CM284" s="47">
        <v>39</v>
      </c>
      <c r="CN284" s="47">
        <v>10</v>
      </c>
      <c r="CO284" s="47">
        <v>3119</v>
      </c>
      <c r="CP284" s="135"/>
      <c r="CQ284" s="138" t="s">
        <v>227</v>
      </c>
      <c r="CR284" s="138" t="s">
        <v>4417</v>
      </c>
      <c r="CS284" s="139">
        <v>3449</v>
      </c>
      <c r="CT284" s="141">
        <v>10856</v>
      </c>
    </row>
    <row r="285" spans="1:98">
      <c r="A285" s="201"/>
      <c r="B285" s="34" t="s">
        <v>102</v>
      </c>
      <c r="C285" s="35">
        <v>15407</v>
      </c>
      <c r="D285" s="63">
        <v>7623</v>
      </c>
      <c r="E285" s="63">
        <v>7178</v>
      </c>
      <c r="F285" s="63">
        <v>3615</v>
      </c>
      <c r="G285" s="63">
        <v>5801</v>
      </c>
      <c r="H285" s="63">
        <v>2995</v>
      </c>
      <c r="I285" s="63">
        <v>4169</v>
      </c>
      <c r="J285" s="63">
        <v>2124</v>
      </c>
      <c r="K285" s="63">
        <v>3210</v>
      </c>
      <c r="L285" s="63">
        <v>1623</v>
      </c>
      <c r="M285" s="63">
        <v>35765</v>
      </c>
      <c r="N285" s="63">
        <v>17980</v>
      </c>
      <c r="O285" s="201"/>
      <c r="P285" s="64" t="s">
        <v>102</v>
      </c>
      <c r="Q285" s="63">
        <v>1467</v>
      </c>
      <c r="R285" s="63">
        <v>700</v>
      </c>
      <c r="S285" s="63">
        <v>1239</v>
      </c>
      <c r="T285" s="63">
        <v>552</v>
      </c>
      <c r="U285" s="63">
        <v>1126</v>
      </c>
      <c r="V285" s="63">
        <v>596</v>
      </c>
      <c r="W285" s="63">
        <v>686</v>
      </c>
      <c r="X285" s="63">
        <v>363</v>
      </c>
      <c r="Y285" s="63">
        <v>525</v>
      </c>
      <c r="Z285" s="63">
        <v>250</v>
      </c>
      <c r="AA285" s="63">
        <v>5043</v>
      </c>
      <c r="AB285" s="63">
        <v>2461</v>
      </c>
      <c r="AC285" s="201"/>
      <c r="AD285" s="64" t="s">
        <v>102</v>
      </c>
      <c r="AE285" s="63">
        <v>257</v>
      </c>
      <c r="AF285" s="63">
        <v>214</v>
      </c>
      <c r="AG285" s="63">
        <v>208</v>
      </c>
      <c r="AH285" s="63">
        <v>184</v>
      </c>
      <c r="AI285" s="63">
        <v>148</v>
      </c>
      <c r="AJ285" s="63">
        <v>1011</v>
      </c>
      <c r="AK285" s="63">
        <v>516</v>
      </c>
      <c r="AL285" s="63">
        <v>286</v>
      </c>
      <c r="AM285" s="63">
        <v>37</v>
      </c>
      <c r="AN285" s="63">
        <v>53</v>
      </c>
      <c r="AO285" s="63">
        <v>184</v>
      </c>
      <c r="AP285" s="201"/>
      <c r="AQ285" s="64" t="s">
        <v>102</v>
      </c>
      <c r="AR285" s="63">
        <v>2</v>
      </c>
      <c r="AS285" s="63">
        <v>6124</v>
      </c>
      <c r="AT285" s="63">
        <v>451</v>
      </c>
      <c r="AU285" s="63">
        <v>34</v>
      </c>
      <c r="AV285" s="63">
        <v>36</v>
      </c>
      <c r="AW285" s="63">
        <v>321</v>
      </c>
      <c r="AX285" s="63">
        <v>611</v>
      </c>
      <c r="AY285" s="63">
        <v>382</v>
      </c>
      <c r="AZ285" s="63">
        <v>376</v>
      </c>
      <c r="BA285" s="201"/>
      <c r="BB285" s="51" t="s">
        <v>102</v>
      </c>
      <c r="BC285" s="63">
        <v>2485</v>
      </c>
      <c r="BD285" s="63">
        <v>1275</v>
      </c>
      <c r="BE285" s="63">
        <v>2270</v>
      </c>
      <c r="BF285" s="63">
        <v>1168</v>
      </c>
      <c r="BG285" s="63">
        <v>1219</v>
      </c>
      <c r="BH285" s="63">
        <v>637</v>
      </c>
      <c r="BI285" s="63">
        <v>2474</v>
      </c>
      <c r="BJ285" s="63">
        <v>1270</v>
      </c>
      <c r="BK285" s="63">
        <v>2265</v>
      </c>
      <c r="BL285" s="63">
        <v>1166</v>
      </c>
      <c r="BM285" s="63">
        <v>1218</v>
      </c>
      <c r="BN285" s="63">
        <v>637</v>
      </c>
      <c r="BO285" s="201"/>
      <c r="BP285" s="64" t="s">
        <v>102</v>
      </c>
      <c r="BQ285" s="63">
        <v>29</v>
      </c>
      <c r="BR285" s="63">
        <v>416</v>
      </c>
      <c r="BS285" s="63">
        <v>2</v>
      </c>
      <c r="BT285" s="63">
        <v>281</v>
      </c>
      <c r="BU285" s="63">
        <v>0</v>
      </c>
      <c r="BV285" s="63">
        <v>728</v>
      </c>
      <c r="BW285" s="63">
        <v>323</v>
      </c>
      <c r="BX285" s="63">
        <v>73</v>
      </c>
      <c r="BY285" s="63">
        <v>38</v>
      </c>
      <c r="BZ285" s="63">
        <v>17</v>
      </c>
      <c r="CA285" s="201"/>
      <c r="CB285" s="64" t="s">
        <v>102</v>
      </c>
      <c r="CC285" s="63">
        <v>18827</v>
      </c>
      <c r="CD285" s="63">
        <v>11858</v>
      </c>
      <c r="CE285" s="63">
        <v>5074</v>
      </c>
      <c r="CF285" s="63">
        <v>4769</v>
      </c>
      <c r="CG285" s="63">
        <v>9349</v>
      </c>
      <c r="CH285" s="63">
        <v>4081</v>
      </c>
      <c r="CI285" s="63">
        <v>197</v>
      </c>
      <c r="CJ285" s="63">
        <v>3255</v>
      </c>
      <c r="CK285" s="63">
        <v>122</v>
      </c>
      <c r="CL285" s="63">
        <v>967</v>
      </c>
      <c r="CM285" s="63">
        <v>692</v>
      </c>
      <c r="CN285" s="63">
        <v>130</v>
      </c>
      <c r="CO285" s="63">
        <v>8221</v>
      </c>
      <c r="CP285" s="135"/>
      <c r="CQ285" s="138" t="s">
        <v>227</v>
      </c>
      <c r="CR285" s="138" t="s">
        <v>4418</v>
      </c>
      <c r="CS285" s="139">
        <v>13919</v>
      </c>
      <c r="CT285" s="141">
        <v>57532</v>
      </c>
    </row>
    <row r="286" spans="1:98">
      <c r="A286" s="201" t="s">
        <v>4</v>
      </c>
      <c r="B286" s="46" t="s">
        <v>119</v>
      </c>
      <c r="C286" s="47">
        <v>6936</v>
      </c>
      <c r="D286" s="47">
        <v>3463</v>
      </c>
      <c r="E286" s="47">
        <v>3713</v>
      </c>
      <c r="F286" s="47">
        <v>1896</v>
      </c>
      <c r="G286" s="47">
        <v>2750</v>
      </c>
      <c r="H286" s="47">
        <v>1441</v>
      </c>
      <c r="I286" s="47">
        <v>1776</v>
      </c>
      <c r="J286" s="47">
        <v>960</v>
      </c>
      <c r="K286" s="47">
        <v>1177</v>
      </c>
      <c r="L286" s="47">
        <v>621</v>
      </c>
      <c r="M286" s="48">
        <v>16352</v>
      </c>
      <c r="N286" s="48">
        <v>8381</v>
      </c>
      <c r="O286" s="201" t="s">
        <v>4</v>
      </c>
      <c r="P286" s="46" t="s">
        <v>119</v>
      </c>
      <c r="Q286" s="47">
        <v>1032</v>
      </c>
      <c r="R286" s="47">
        <v>501</v>
      </c>
      <c r="S286" s="47">
        <v>809</v>
      </c>
      <c r="T286" s="47">
        <v>432</v>
      </c>
      <c r="U286" s="47">
        <v>625</v>
      </c>
      <c r="V286" s="47">
        <v>313</v>
      </c>
      <c r="W286" s="47">
        <v>293</v>
      </c>
      <c r="X286" s="47">
        <v>159</v>
      </c>
      <c r="Y286" s="47">
        <v>179</v>
      </c>
      <c r="Z286" s="47">
        <v>86</v>
      </c>
      <c r="AA286" s="48">
        <v>2938</v>
      </c>
      <c r="AB286" s="48">
        <v>1491</v>
      </c>
      <c r="AC286" s="201" t="s">
        <v>4</v>
      </c>
      <c r="AD286" s="46" t="s">
        <v>119</v>
      </c>
      <c r="AE286" s="47">
        <v>134</v>
      </c>
      <c r="AF286" s="47">
        <v>120</v>
      </c>
      <c r="AG286" s="47">
        <v>116</v>
      </c>
      <c r="AH286" s="47">
        <v>99</v>
      </c>
      <c r="AI286" s="47">
        <v>73</v>
      </c>
      <c r="AJ286" s="48">
        <v>542</v>
      </c>
      <c r="AK286" s="47">
        <v>253</v>
      </c>
      <c r="AL286" s="47">
        <v>95</v>
      </c>
      <c r="AM286" s="47">
        <v>5</v>
      </c>
      <c r="AN286" s="47">
        <v>6</v>
      </c>
      <c r="AO286" s="47">
        <v>109</v>
      </c>
      <c r="AP286" s="201" t="s">
        <v>4</v>
      </c>
      <c r="AQ286" s="46" t="s">
        <v>119</v>
      </c>
      <c r="AR286" s="47">
        <v>27</v>
      </c>
      <c r="AS286" s="47">
        <v>2125</v>
      </c>
      <c r="AT286" s="47">
        <v>597</v>
      </c>
      <c r="AU286" s="47">
        <v>161</v>
      </c>
      <c r="AV286" s="47">
        <v>24</v>
      </c>
      <c r="AW286" s="47">
        <v>88</v>
      </c>
      <c r="AX286" s="47">
        <v>268</v>
      </c>
      <c r="AY286" s="47">
        <v>209</v>
      </c>
      <c r="AZ286" s="47">
        <v>202</v>
      </c>
      <c r="BA286" s="201" t="s">
        <v>4</v>
      </c>
      <c r="BB286" s="46" t="s">
        <v>119</v>
      </c>
      <c r="BC286" s="47">
        <v>1052</v>
      </c>
      <c r="BD286" s="47">
        <v>491</v>
      </c>
      <c r="BE286" s="47">
        <v>884</v>
      </c>
      <c r="BF286" s="47">
        <v>454</v>
      </c>
      <c r="BG286" s="47">
        <v>551</v>
      </c>
      <c r="BH286" s="47">
        <v>285</v>
      </c>
      <c r="BI286" s="47">
        <v>1024</v>
      </c>
      <c r="BJ286" s="47">
        <v>481</v>
      </c>
      <c r="BK286" s="47">
        <v>864</v>
      </c>
      <c r="BL286" s="47">
        <v>445</v>
      </c>
      <c r="BM286" s="47">
        <v>435</v>
      </c>
      <c r="BN286" s="47">
        <v>221</v>
      </c>
      <c r="BO286" s="201" t="s">
        <v>4</v>
      </c>
      <c r="BP286" s="46" t="s">
        <v>119</v>
      </c>
      <c r="BQ286" s="49">
        <v>18</v>
      </c>
      <c r="BR286" s="49">
        <v>178</v>
      </c>
      <c r="BS286" s="49">
        <v>16</v>
      </c>
      <c r="BT286" s="49">
        <v>128</v>
      </c>
      <c r="BU286" s="49">
        <v>0</v>
      </c>
      <c r="BV286" s="50">
        <v>340</v>
      </c>
      <c r="BW286" s="49">
        <v>138</v>
      </c>
      <c r="BX286" s="49">
        <v>42</v>
      </c>
      <c r="BY286" s="50">
        <v>8</v>
      </c>
      <c r="BZ286" s="49">
        <v>3</v>
      </c>
      <c r="CA286" s="201" t="s">
        <v>4</v>
      </c>
      <c r="CB286" s="46" t="s">
        <v>119</v>
      </c>
      <c r="CC286" s="47">
        <v>7924</v>
      </c>
      <c r="CD286" s="47">
        <v>5194</v>
      </c>
      <c r="CE286" s="47">
        <v>4490</v>
      </c>
      <c r="CF286" s="47">
        <v>3306</v>
      </c>
      <c r="CG286" s="47">
        <v>4090</v>
      </c>
      <c r="CH286" s="47">
        <v>1553</v>
      </c>
      <c r="CI286" s="47">
        <v>551</v>
      </c>
      <c r="CJ286" s="47">
        <v>1238</v>
      </c>
      <c r="CK286" s="47">
        <v>239</v>
      </c>
      <c r="CL286" s="47">
        <v>456</v>
      </c>
      <c r="CM286" s="47">
        <v>351</v>
      </c>
      <c r="CN286" s="47">
        <v>138</v>
      </c>
      <c r="CO286" s="47">
        <v>603</v>
      </c>
      <c r="CP286" s="135"/>
      <c r="CQ286" s="138" t="s">
        <v>4</v>
      </c>
      <c r="CR286" s="138" t="s">
        <v>4419</v>
      </c>
      <c r="CS286" s="139">
        <v>6832</v>
      </c>
      <c r="CT286" s="141">
        <v>28585</v>
      </c>
    </row>
    <row r="287" spans="1:98">
      <c r="A287" s="201"/>
      <c r="B287" s="46" t="s">
        <v>120</v>
      </c>
      <c r="C287" s="47">
        <v>0</v>
      </c>
      <c r="D287" s="47">
        <v>0</v>
      </c>
      <c r="E287" s="47">
        <v>0</v>
      </c>
      <c r="F287" s="47">
        <v>0</v>
      </c>
      <c r="G287" s="47">
        <v>0</v>
      </c>
      <c r="H287" s="47">
        <v>0</v>
      </c>
      <c r="I287" s="47">
        <v>0</v>
      </c>
      <c r="J287" s="47">
        <v>0</v>
      </c>
      <c r="K287" s="47">
        <v>0</v>
      </c>
      <c r="L287" s="47">
        <v>0</v>
      </c>
      <c r="M287" s="48">
        <v>0</v>
      </c>
      <c r="N287" s="48">
        <v>0</v>
      </c>
      <c r="O287" s="201"/>
      <c r="P287" s="46" t="s">
        <v>120</v>
      </c>
      <c r="Q287" s="47">
        <v>0</v>
      </c>
      <c r="R287" s="47">
        <v>0</v>
      </c>
      <c r="S287" s="47">
        <v>0</v>
      </c>
      <c r="T287" s="47">
        <v>0</v>
      </c>
      <c r="U287" s="47">
        <v>0</v>
      </c>
      <c r="V287" s="47">
        <v>0</v>
      </c>
      <c r="W287" s="47">
        <v>0</v>
      </c>
      <c r="X287" s="47">
        <v>0</v>
      </c>
      <c r="Y287" s="47">
        <v>0</v>
      </c>
      <c r="Z287" s="47">
        <v>0</v>
      </c>
      <c r="AA287" s="48">
        <v>0</v>
      </c>
      <c r="AB287" s="48">
        <v>0</v>
      </c>
      <c r="AC287" s="201"/>
      <c r="AD287" s="46" t="s">
        <v>120</v>
      </c>
      <c r="AE287" s="47">
        <v>0</v>
      </c>
      <c r="AF287" s="47">
        <v>0</v>
      </c>
      <c r="AG287" s="47">
        <v>0</v>
      </c>
      <c r="AH287" s="47">
        <v>0</v>
      </c>
      <c r="AI287" s="47">
        <v>0</v>
      </c>
      <c r="AJ287" s="48">
        <v>0</v>
      </c>
      <c r="AK287" s="47">
        <v>0</v>
      </c>
      <c r="AL287" s="47">
        <v>0</v>
      </c>
      <c r="AM287" s="47">
        <v>0</v>
      </c>
      <c r="AN287" s="47">
        <v>0</v>
      </c>
      <c r="AO287" s="47">
        <v>0</v>
      </c>
      <c r="AP287" s="201"/>
      <c r="AQ287" s="46" t="s">
        <v>120</v>
      </c>
      <c r="AR287" s="47">
        <v>0</v>
      </c>
      <c r="AS287" s="47">
        <v>0</v>
      </c>
      <c r="AT287" s="47">
        <v>0</v>
      </c>
      <c r="AU287" s="47">
        <v>0</v>
      </c>
      <c r="AV287" s="47">
        <v>0</v>
      </c>
      <c r="AW287" s="47">
        <v>0</v>
      </c>
      <c r="AX287" s="47">
        <v>0</v>
      </c>
      <c r="AY287" s="47">
        <v>0</v>
      </c>
      <c r="AZ287" s="47">
        <v>0</v>
      </c>
      <c r="BA287" s="201"/>
      <c r="BB287" s="46" t="s">
        <v>120</v>
      </c>
      <c r="BC287" s="47">
        <v>0</v>
      </c>
      <c r="BD287" s="47">
        <v>0</v>
      </c>
      <c r="BE287" s="47">
        <v>0</v>
      </c>
      <c r="BF287" s="47">
        <v>0</v>
      </c>
      <c r="BG287" s="47">
        <v>0</v>
      </c>
      <c r="BH287" s="47">
        <v>0</v>
      </c>
      <c r="BI287" s="47">
        <v>0</v>
      </c>
      <c r="BJ287" s="47">
        <v>0</v>
      </c>
      <c r="BK287" s="47">
        <v>0</v>
      </c>
      <c r="BL287" s="47">
        <v>0</v>
      </c>
      <c r="BM287" s="47">
        <v>0</v>
      </c>
      <c r="BN287" s="47">
        <v>0</v>
      </c>
      <c r="BO287" s="201"/>
      <c r="BP287" s="46" t="s">
        <v>120</v>
      </c>
      <c r="BQ287" s="49">
        <v>0</v>
      </c>
      <c r="BR287" s="49">
        <v>0</v>
      </c>
      <c r="BS287" s="49">
        <v>0</v>
      </c>
      <c r="BT287" s="49">
        <v>0</v>
      </c>
      <c r="BU287" s="49">
        <v>0</v>
      </c>
      <c r="BV287" s="50">
        <v>0</v>
      </c>
      <c r="BW287" s="49">
        <v>0</v>
      </c>
      <c r="BX287" s="49">
        <v>0</v>
      </c>
      <c r="BY287" s="50">
        <v>0</v>
      </c>
      <c r="BZ287" s="49">
        <v>0</v>
      </c>
      <c r="CA287" s="201"/>
      <c r="CB287" s="46" t="s">
        <v>120</v>
      </c>
      <c r="CC287" s="47">
        <v>0</v>
      </c>
      <c r="CD287" s="47">
        <v>0</v>
      </c>
      <c r="CE287" s="47">
        <v>0</v>
      </c>
      <c r="CF287" s="47">
        <v>0</v>
      </c>
      <c r="CG287" s="47">
        <v>0</v>
      </c>
      <c r="CH287" s="47">
        <v>0</v>
      </c>
      <c r="CI287" s="47">
        <v>0</v>
      </c>
      <c r="CJ287" s="47">
        <v>0</v>
      </c>
      <c r="CK287" s="47">
        <v>0</v>
      </c>
      <c r="CL287" s="47">
        <v>0</v>
      </c>
      <c r="CM287" s="47">
        <v>0</v>
      </c>
      <c r="CN287" s="47">
        <v>0</v>
      </c>
      <c r="CO287" s="47">
        <v>0</v>
      </c>
      <c r="CP287" s="135"/>
      <c r="CQ287" s="138" t="s">
        <v>4</v>
      </c>
      <c r="CR287" s="138" t="s">
        <v>4420</v>
      </c>
      <c r="CS287" s="139">
        <v>0</v>
      </c>
      <c r="CT287" s="141">
        <v>0</v>
      </c>
    </row>
    <row r="288" spans="1:98">
      <c r="A288" s="201"/>
      <c r="B288" s="34" t="s">
        <v>102</v>
      </c>
      <c r="C288" s="35">
        <v>6936</v>
      </c>
      <c r="D288" s="63">
        <v>3463</v>
      </c>
      <c r="E288" s="63">
        <v>3713</v>
      </c>
      <c r="F288" s="63">
        <v>1896</v>
      </c>
      <c r="G288" s="63">
        <v>2750</v>
      </c>
      <c r="H288" s="63">
        <v>1441</v>
      </c>
      <c r="I288" s="63">
        <v>1776</v>
      </c>
      <c r="J288" s="63">
        <v>960</v>
      </c>
      <c r="K288" s="63">
        <v>1177</v>
      </c>
      <c r="L288" s="63">
        <v>621</v>
      </c>
      <c r="M288" s="63">
        <v>16352</v>
      </c>
      <c r="N288" s="63">
        <v>8381</v>
      </c>
      <c r="O288" s="201"/>
      <c r="P288" s="64" t="s">
        <v>102</v>
      </c>
      <c r="Q288" s="63">
        <v>1032</v>
      </c>
      <c r="R288" s="63">
        <v>501</v>
      </c>
      <c r="S288" s="63">
        <v>809</v>
      </c>
      <c r="T288" s="63">
        <v>432</v>
      </c>
      <c r="U288" s="63">
        <v>625</v>
      </c>
      <c r="V288" s="63">
        <v>313</v>
      </c>
      <c r="W288" s="63">
        <v>293</v>
      </c>
      <c r="X288" s="63">
        <v>159</v>
      </c>
      <c r="Y288" s="63">
        <v>179</v>
      </c>
      <c r="Z288" s="63">
        <v>86</v>
      </c>
      <c r="AA288" s="63">
        <v>2938</v>
      </c>
      <c r="AB288" s="63">
        <v>1491</v>
      </c>
      <c r="AC288" s="201"/>
      <c r="AD288" s="64" t="s">
        <v>102</v>
      </c>
      <c r="AE288" s="63">
        <v>134</v>
      </c>
      <c r="AF288" s="63">
        <v>120</v>
      </c>
      <c r="AG288" s="63">
        <v>116</v>
      </c>
      <c r="AH288" s="63">
        <v>99</v>
      </c>
      <c r="AI288" s="63">
        <v>73</v>
      </c>
      <c r="AJ288" s="63">
        <v>542</v>
      </c>
      <c r="AK288" s="63">
        <v>253</v>
      </c>
      <c r="AL288" s="63">
        <v>95</v>
      </c>
      <c r="AM288" s="63">
        <v>5</v>
      </c>
      <c r="AN288" s="63">
        <v>6</v>
      </c>
      <c r="AO288" s="63">
        <v>109</v>
      </c>
      <c r="AP288" s="201"/>
      <c r="AQ288" s="64" t="s">
        <v>102</v>
      </c>
      <c r="AR288" s="63">
        <v>27</v>
      </c>
      <c r="AS288" s="63">
        <v>2125</v>
      </c>
      <c r="AT288" s="63">
        <v>597</v>
      </c>
      <c r="AU288" s="63">
        <v>161</v>
      </c>
      <c r="AV288" s="63">
        <v>24</v>
      </c>
      <c r="AW288" s="63">
        <v>88</v>
      </c>
      <c r="AX288" s="63">
        <v>268</v>
      </c>
      <c r="AY288" s="63">
        <v>209</v>
      </c>
      <c r="AZ288" s="63">
        <v>202</v>
      </c>
      <c r="BA288" s="201"/>
      <c r="BB288" s="51" t="s">
        <v>102</v>
      </c>
      <c r="BC288" s="63">
        <v>1052</v>
      </c>
      <c r="BD288" s="63">
        <v>491</v>
      </c>
      <c r="BE288" s="63">
        <v>884</v>
      </c>
      <c r="BF288" s="63">
        <v>454</v>
      </c>
      <c r="BG288" s="63">
        <v>551</v>
      </c>
      <c r="BH288" s="63">
        <v>285</v>
      </c>
      <c r="BI288" s="63">
        <v>1024</v>
      </c>
      <c r="BJ288" s="63">
        <v>481</v>
      </c>
      <c r="BK288" s="63">
        <v>864</v>
      </c>
      <c r="BL288" s="63">
        <v>445</v>
      </c>
      <c r="BM288" s="63">
        <v>435</v>
      </c>
      <c r="BN288" s="63">
        <v>221</v>
      </c>
      <c r="BO288" s="201"/>
      <c r="BP288" s="64" t="s">
        <v>102</v>
      </c>
      <c r="BQ288" s="63">
        <v>18</v>
      </c>
      <c r="BR288" s="63">
        <v>178</v>
      </c>
      <c r="BS288" s="63">
        <v>16</v>
      </c>
      <c r="BT288" s="63">
        <v>128</v>
      </c>
      <c r="BU288" s="63">
        <v>0</v>
      </c>
      <c r="BV288" s="63">
        <v>340</v>
      </c>
      <c r="BW288" s="63">
        <v>138</v>
      </c>
      <c r="BX288" s="63">
        <v>42</v>
      </c>
      <c r="BY288" s="63">
        <v>8</v>
      </c>
      <c r="BZ288" s="63">
        <v>3</v>
      </c>
      <c r="CA288" s="201"/>
      <c r="CB288" s="64" t="s">
        <v>102</v>
      </c>
      <c r="CC288" s="63">
        <v>7924</v>
      </c>
      <c r="CD288" s="63">
        <v>5194</v>
      </c>
      <c r="CE288" s="63">
        <v>4490</v>
      </c>
      <c r="CF288" s="63">
        <v>3306</v>
      </c>
      <c r="CG288" s="63">
        <v>4090</v>
      </c>
      <c r="CH288" s="63">
        <v>1553</v>
      </c>
      <c r="CI288" s="63">
        <v>551</v>
      </c>
      <c r="CJ288" s="63">
        <v>1238</v>
      </c>
      <c r="CK288" s="63">
        <v>239</v>
      </c>
      <c r="CL288" s="63">
        <v>456</v>
      </c>
      <c r="CM288" s="63">
        <v>351</v>
      </c>
      <c r="CN288" s="63">
        <v>138</v>
      </c>
      <c r="CO288" s="63">
        <v>603</v>
      </c>
      <c r="CP288" s="135"/>
      <c r="CQ288" s="138" t="s">
        <v>4</v>
      </c>
      <c r="CR288" s="138" t="s">
        <v>4421</v>
      </c>
      <c r="CS288" s="139">
        <v>6832</v>
      </c>
      <c r="CT288" s="141">
        <v>28585</v>
      </c>
    </row>
    <row r="289" spans="1:98">
      <c r="A289" s="201" t="s">
        <v>228</v>
      </c>
      <c r="B289" s="46" t="s">
        <v>119</v>
      </c>
      <c r="C289" s="47">
        <v>3923</v>
      </c>
      <c r="D289" s="47">
        <v>1918</v>
      </c>
      <c r="E289" s="47">
        <v>1786</v>
      </c>
      <c r="F289" s="47">
        <v>876</v>
      </c>
      <c r="G289" s="47">
        <v>1096</v>
      </c>
      <c r="H289" s="47">
        <v>531</v>
      </c>
      <c r="I289" s="47">
        <v>548</v>
      </c>
      <c r="J289" s="47">
        <v>262</v>
      </c>
      <c r="K289" s="47">
        <v>268</v>
      </c>
      <c r="L289" s="47">
        <v>117</v>
      </c>
      <c r="M289" s="48">
        <v>7621</v>
      </c>
      <c r="N289" s="48">
        <v>3704</v>
      </c>
      <c r="O289" s="201" t="s">
        <v>228</v>
      </c>
      <c r="P289" s="46" t="s">
        <v>119</v>
      </c>
      <c r="Q289" s="47">
        <v>820</v>
      </c>
      <c r="R289" s="47">
        <v>434</v>
      </c>
      <c r="S289" s="47">
        <v>475</v>
      </c>
      <c r="T289" s="47">
        <v>236</v>
      </c>
      <c r="U289" s="47">
        <v>324</v>
      </c>
      <c r="V289" s="47">
        <v>167</v>
      </c>
      <c r="W289" s="47">
        <v>143</v>
      </c>
      <c r="X289" s="47">
        <v>68</v>
      </c>
      <c r="Y289" s="47">
        <v>60</v>
      </c>
      <c r="Z289" s="47">
        <v>23</v>
      </c>
      <c r="AA289" s="48">
        <v>1822</v>
      </c>
      <c r="AB289" s="48">
        <v>928</v>
      </c>
      <c r="AC289" s="201" t="s">
        <v>228</v>
      </c>
      <c r="AD289" s="46" t="s">
        <v>119</v>
      </c>
      <c r="AE289" s="47">
        <v>88</v>
      </c>
      <c r="AF289" s="47">
        <v>87</v>
      </c>
      <c r="AG289" s="47">
        <v>80</v>
      </c>
      <c r="AH289" s="47">
        <v>65</v>
      </c>
      <c r="AI289" s="47">
        <v>39</v>
      </c>
      <c r="AJ289" s="48">
        <v>359</v>
      </c>
      <c r="AK289" s="47">
        <v>135</v>
      </c>
      <c r="AL289" s="47">
        <v>3</v>
      </c>
      <c r="AM289" s="47">
        <v>0</v>
      </c>
      <c r="AN289" s="47">
        <v>10</v>
      </c>
      <c r="AO289" s="47">
        <v>85</v>
      </c>
      <c r="AP289" s="201" t="s">
        <v>228</v>
      </c>
      <c r="AQ289" s="46" t="s">
        <v>119</v>
      </c>
      <c r="AR289" s="47">
        <v>14</v>
      </c>
      <c r="AS289" s="47">
        <v>1011</v>
      </c>
      <c r="AT289" s="47">
        <v>212</v>
      </c>
      <c r="AU289" s="47">
        <v>7</v>
      </c>
      <c r="AV289" s="47">
        <v>1</v>
      </c>
      <c r="AW289" s="47">
        <v>23</v>
      </c>
      <c r="AX289" s="47">
        <v>178</v>
      </c>
      <c r="AY289" s="47">
        <v>64</v>
      </c>
      <c r="AZ289" s="47">
        <v>64</v>
      </c>
      <c r="BA289" s="201" t="s">
        <v>228</v>
      </c>
      <c r="BB289" s="46" t="s">
        <v>119</v>
      </c>
      <c r="BC289" s="47">
        <v>138</v>
      </c>
      <c r="BD289" s="47">
        <v>73</v>
      </c>
      <c r="BE289" s="47">
        <v>102</v>
      </c>
      <c r="BF289" s="47">
        <v>56</v>
      </c>
      <c r="BG289" s="47">
        <v>52</v>
      </c>
      <c r="BH289" s="47">
        <v>32</v>
      </c>
      <c r="BI289" s="47">
        <v>234</v>
      </c>
      <c r="BJ289" s="47">
        <v>113</v>
      </c>
      <c r="BK289" s="47">
        <v>179</v>
      </c>
      <c r="BL289" s="47">
        <v>87</v>
      </c>
      <c r="BM289" s="47">
        <v>110</v>
      </c>
      <c r="BN289" s="47">
        <v>58</v>
      </c>
      <c r="BO289" s="201" t="s">
        <v>228</v>
      </c>
      <c r="BP289" s="46" t="s">
        <v>119</v>
      </c>
      <c r="BQ289" s="49">
        <v>9</v>
      </c>
      <c r="BR289" s="49">
        <v>81</v>
      </c>
      <c r="BS289" s="49">
        <v>0</v>
      </c>
      <c r="BT289" s="49">
        <v>78</v>
      </c>
      <c r="BU289" s="49">
        <v>0</v>
      </c>
      <c r="BV289" s="50">
        <v>168</v>
      </c>
      <c r="BW289" s="49">
        <v>60</v>
      </c>
      <c r="BX289" s="49">
        <v>10</v>
      </c>
      <c r="BY289" s="50">
        <v>2</v>
      </c>
      <c r="BZ289" s="49">
        <v>1</v>
      </c>
      <c r="CA289" s="201" t="s">
        <v>228</v>
      </c>
      <c r="CB289" s="46" t="s">
        <v>119</v>
      </c>
      <c r="CC289" s="47">
        <v>4977</v>
      </c>
      <c r="CD289" s="47">
        <v>3811</v>
      </c>
      <c r="CE289" s="47">
        <v>1910</v>
      </c>
      <c r="CF289" s="47">
        <v>837</v>
      </c>
      <c r="CG289" s="47">
        <v>2584</v>
      </c>
      <c r="CH289" s="47">
        <v>966</v>
      </c>
      <c r="CI289" s="47">
        <v>85</v>
      </c>
      <c r="CJ289" s="47">
        <v>606</v>
      </c>
      <c r="CK289" s="47">
        <v>127</v>
      </c>
      <c r="CL289" s="47">
        <v>542</v>
      </c>
      <c r="CM289" s="47">
        <v>180</v>
      </c>
      <c r="CN289" s="47">
        <v>59</v>
      </c>
      <c r="CO289" s="47">
        <v>1047</v>
      </c>
      <c r="CP289" s="135"/>
      <c r="CQ289" s="138" t="s">
        <v>228</v>
      </c>
      <c r="CR289" s="138" t="s">
        <v>4422</v>
      </c>
      <c r="CS289" s="139">
        <v>2705</v>
      </c>
      <c r="CT289" s="141">
        <v>15903</v>
      </c>
    </row>
    <row r="290" spans="1:98">
      <c r="A290" s="201"/>
      <c r="B290" s="46" t="s">
        <v>120</v>
      </c>
      <c r="C290" s="47">
        <v>1467</v>
      </c>
      <c r="D290" s="47">
        <v>795</v>
      </c>
      <c r="E290" s="47">
        <v>627</v>
      </c>
      <c r="F290" s="47">
        <v>341</v>
      </c>
      <c r="G290" s="47">
        <v>356</v>
      </c>
      <c r="H290" s="47">
        <v>198</v>
      </c>
      <c r="I290" s="47">
        <v>165</v>
      </c>
      <c r="J290" s="47">
        <v>77</v>
      </c>
      <c r="K290" s="47">
        <v>122</v>
      </c>
      <c r="L290" s="47">
        <v>51</v>
      </c>
      <c r="M290" s="48">
        <v>2737</v>
      </c>
      <c r="N290" s="48">
        <v>1462</v>
      </c>
      <c r="O290" s="201"/>
      <c r="P290" s="46" t="s">
        <v>120</v>
      </c>
      <c r="Q290" s="47">
        <v>353</v>
      </c>
      <c r="R290" s="47">
        <v>174</v>
      </c>
      <c r="S290" s="47">
        <v>209</v>
      </c>
      <c r="T290" s="47">
        <v>111</v>
      </c>
      <c r="U290" s="47">
        <v>72</v>
      </c>
      <c r="V290" s="47">
        <v>33</v>
      </c>
      <c r="W290" s="47">
        <v>18</v>
      </c>
      <c r="X290" s="47">
        <v>12</v>
      </c>
      <c r="Y290" s="47">
        <v>24</v>
      </c>
      <c r="Z290" s="47">
        <v>9</v>
      </c>
      <c r="AA290" s="48">
        <v>676</v>
      </c>
      <c r="AB290" s="48">
        <v>339</v>
      </c>
      <c r="AC290" s="201"/>
      <c r="AD290" s="46" t="s">
        <v>120</v>
      </c>
      <c r="AE290" s="47">
        <v>34</v>
      </c>
      <c r="AF290" s="47">
        <v>32</v>
      </c>
      <c r="AG290" s="47">
        <v>31</v>
      </c>
      <c r="AH290" s="47">
        <v>23</v>
      </c>
      <c r="AI290" s="47">
        <v>13</v>
      </c>
      <c r="AJ290" s="48">
        <v>133</v>
      </c>
      <c r="AK290" s="47">
        <v>56</v>
      </c>
      <c r="AL290" s="47">
        <v>8</v>
      </c>
      <c r="AM290" s="47">
        <v>0</v>
      </c>
      <c r="AN290" s="47">
        <v>5</v>
      </c>
      <c r="AO290" s="47">
        <v>31</v>
      </c>
      <c r="AP290" s="201"/>
      <c r="AQ290" s="46" t="s">
        <v>120</v>
      </c>
      <c r="AR290" s="47">
        <v>20</v>
      </c>
      <c r="AS290" s="47">
        <v>584</v>
      </c>
      <c r="AT290" s="47">
        <v>77</v>
      </c>
      <c r="AU290" s="47">
        <v>25</v>
      </c>
      <c r="AV290" s="47">
        <v>0</v>
      </c>
      <c r="AW290" s="47">
        <v>18</v>
      </c>
      <c r="AX290" s="47">
        <v>70</v>
      </c>
      <c r="AY290" s="47">
        <v>38</v>
      </c>
      <c r="AZ290" s="47">
        <v>36</v>
      </c>
      <c r="BA290" s="201"/>
      <c r="BB290" s="46" t="s">
        <v>120</v>
      </c>
      <c r="BC290" s="47">
        <v>70</v>
      </c>
      <c r="BD290" s="47">
        <v>37</v>
      </c>
      <c r="BE290" s="47">
        <v>65</v>
      </c>
      <c r="BF290" s="47">
        <v>35</v>
      </c>
      <c r="BG290" s="47">
        <v>54</v>
      </c>
      <c r="BH290" s="47">
        <v>31</v>
      </c>
      <c r="BI290" s="47">
        <v>104</v>
      </c>
      <c r="BJ290" s="47">
        <v>51</v>
      </c>
      <c r="BK290" s="47">
        <v>95</v>
      </c>
      <c r="BL290" s="47">
        <v>48</v>
      </c>
      <c r="BM290" s="47">
        <v>75</v>
      </c>
      <c r="BN290" s="47">
        <v>42</v>
      </c>
      <c r="BO290" s="201"/>
      <c r="BP290" s="46" t="s">
        <v>120</v>
      </c>
      <c r="BQ290" s="49">
        <v>0</v>
      </c>
      <c r="BR290" s="49">
        <v>33</v>
      </c>
      <c r="BS290" s="49">
        <v>1</v>
      </c>
      <c r="BT290" s="49">
        <v>28</v>
      </c>
      <c r="BU290" s="49">
        <v>0</v>
      </c>
      <c r="BV290" s="50">
        <v>62</v>
      </c>
      <c r="BW290" s="49">
        <v>38</v>
      </c>
      <c r="BX290" s="49">
        <v>1</v>
      </c>
      <c r="BY290" s="50">
        <v>2</v>
      </c>
      <c r="BZ290" s="49">
        <v>2</v>
      </c>
      <c r="CA290" s="201"/>
      <c r="CB290" s="46" t="s">
        <v>120</v>
      </c>
      <c r="CC290" s="47">
        <v>1924</v>
      </c>
      <c r="CD290" s="47">
        <v>1029</v>
      </c>
      <c r="CE290" s="47">
        <v>691</v>
      </c>
      <c r="CF290" s="47">
        <v>238</v>
      </c>
      <c r="CG290" s="47">
        <v>446</v>
      </c>
      <c r="CH290" s="47">
        <v>242</v>
      </c>
      <c r="CI290" s="47">
        <v>29</v>
      </c>
      <c r="CJ290" s="47">
        <v>179</v>
      </c>
      <c r="CK290" s="47">
        <v>22</v>
      </c>
      <c r="CL290" s="47">
        <v>245</v>
      </c>
      <c r="CM290" s="47">
        <v>92</v>
      </c>
      <c r="CN290" s="47">
        <v>24</v>
      </c>
      <c r="CO290" s="47">
        <v>32</v>
      </c>
      <c r="CP290" s="135"/>
      <c r="CQ290" s="138" t="s">
        <v>228</v>
      </c>
      <c r="CR290" s="138" t="s">
        <v>4423</v>
      </c>
      <c r="CS290" s="139">
        <v>1519</v>
      </c>
      <c r="CT290" s="141">
        <v>4800</v>
      </c>
    </row>
    <row r="291" spans="1:98">
      <c r="A291" s="201"/>
      <c r="B291" s="34" t="s">
        <v>102</v>
      </c>
      <c r="C291" s="35">
        <v>5390</v>
      </c>
      <c r="D291" s="63">
        <v>2713</v>
      </c>
      <c r="E291" s="63">
        <v>2413</v>
      </c>
      <c r="F291" s="63">
        <v>1217</v>
      </c>
      <c r="G291" s="63">
        <v>1452</v>
      </c>
      <c r="H291" s="63">
        <v>729</v>
      </c>
      <c r="I291" s="63">
        <v>713</v>
      </c>
      <c r="J291" s="63">
        <v>339</v>
      </c>
      <c r="K291" s="63">
        <v>390</v>
      </c>
      <c r="L291" s="63">
        <v>168</v>
      </c>
      <c r="M291" s="63">
        <v>10358</v>
      </c>
      <c r="N291" s="63">
        <v>5166</v>
      </c>
      <c r="O291" s="201"/>
      <c r="P291" s="64" t="s">
        <v>102</v>
      </c>
      <c r="Q291" s="63">
        <v>1173</v>
      </c>
      <c r="R291" s="63">
        <v>608</v>
      </c>
      <c r="S291" s="63">
        <v>684</v>
      </c>
      <c r="T291" s="63">
        <v>347</v>
      </c>
      <c r="U291" s="63">
        <v>396</v>
      </c>
      <c r="V291" s="63">
        <v>200</v>
      </c>
      <c r="W291" s="63">
        <v>161</v>
      </c>
      <c r="X291" s="63">
        <v>80</v>
      </c>
      <c r="Y291" s="63">
        <v>84</v>
      </c>
      <c r="Z291" s="63">
        <v>32</v>
      </c>
      <c r="AA291" s="63">
        <v>2498</v>
      </c>
      <c r="AB291" s="63">
        <v>1267</v>
      </c>
      <c r="AC291" s="201"/>
      <c r="AD291" s="64" t="s">
        <v>102</v>
      </c>
      <c r="AE291" s="63">
        <v>122</v>
      </c>
      <c r="AF291" s="63">
        <v>119</v>
      </c>
      <c r="AG291" s="63">
        <v>111</v>
      </c>
      <c r="AH291" s="63">
        <v>88</v>
      </c>
      <c r="AI291" s="63">
        <v>52</v>
      </c>
      <c r="AJ291" s="63">
        <v>492</v>
      </c>
      <c r="AK291" s="63">
        <v>191</v>
      </c>
      <c r="AL291" s="63">
        <v>11</v>
      </c>
      <c r="AM291" s="63">
        <v>0</v>
      </c>
      <c r="AN291" s="63">
        <v>15</v>
      </c>
      <c r="AO291" s="63">
        <v>116</v>
      </c>
      <c r="AP291" s="201"/>
      <c r="AQ291" s="64" t="s">
        <v>102</v>
      </c>
      <c r="AR291" s="63">
        <v>34</v>
      </c>
      <c r="AS291" s="63">
        <v>1595</v>
      </c>
      <c r="AT291" s="63">
        <v>289</v>
      </c>
      <c r="AU291" s="63">
        <v>32</v>
      </c>
      <c r="AV291" s="63">
        <v>1</v>
      </c>
      <c r="AW291" s="63">
        <v>41</v>
      </c>
      <c r="AX291" s="63">
        <v>248</v>
      </c>
      <c r="AY291" s="63">
        <v>102</v>
      </c>
      <c r="AZ291" s="63">
        <v>100</v>
      </c>
      <c r="BA291" s="201"/>
      <c r="BB291" s="51" t="s">
        <v>102</v>
      </c>
      <c r="BC291" s="63">
        <v>208</v>
      </c>
      <c r="BD291" s="63">
        <v>110</v>
      </c>
      <c r="BE291" s="63">
        <v>167</v>
      </c>
      <c r="BF291" s="63">
        <v>91</v>
      </c>
      <c r="BG291" s="63">
        <v>106</v>
      </c>
      <c r="BH291" s="63">
        <v>63</v>
      </c>
      <c r="BI291" s="63">
        <v>338</v>
      </c>
      <c r="BJ291" s="63">
        <v>164</v>
      </c>
      <c r="BK291" s="63">
        <v>274</v>
      </c>
      <c r="BL291" s="63">
        <v>135</v>
      </c>
      <c r="BM291" s="63">
        <v>185</v>
      </c>
      <c r="BN291" s="63">
        <v>100</v>
      </c>
      <c r="BO291" s="201"/>
      <c r="BP291" s="64" t="s">
        <v>102</v>
      </c>
      <c r="BQ291" s="63">
        <v>9</v>
      </c>
      <c r="BR291" s="63">
        <v>114</v>
      </c>
      <c r="BS291" s="63">
        <v>1</v>
      </c>
      <c r="BT291" s="63">
        <v>106</v>
      </c>
      <c r="BU291" s="63">
        <v>0</v>
      </c>
      <c r="BV291" s="63">
        <v>230</v>
      </c>
      <c r="BW291" s="63">
        <v>98</v>
      </c>
      <c r="BX291" s="63">
        <v>11</v>
      </c>
      <c r="BY291" s="63">
        <v>4</v>
      </c>
      <c r="BZ291" s="63">
        <v>3</v>
      </c>
      <c r="CA291" s="201"/>
      <c r="CB291" s="64" t="s">
        <v>102</v>
      </c>
      <c r="CC291" s="63">
        <v>6901</v>
      </c>
      <c r="CD291" s="63">
        <v>4840</v>
      </c>
      <c r="CE291" s="63">
        <v>2601</v>
      </c>
      <c r="CF291" s="63">
        <v>1075</v>
      </c>
      <c r="CG291" s="63">
        <v>3030</v>
      </c>
      <c r="CH291" s="63">
        <v>1208</v>
      </c>
      <c r="CI291" s="63">
        <v>114</v>
      </c>
      <c r="CJ291" s="63">
        <v>785</v>
      </c>
      <c r="CK291" s="63">
        <v>149</v>
      </c>
      <c r="CL291" s="63">
        <v>787</v>
      </c>
      <c r="CM291" s="63">
        <v>272</v>
      </c>
      <c r="CN291" s="63">
        <v>83</v>
      </c>
      <c r="CO291" s="63">
        <v>1079</v>
      </c>
      <c r="CP291" s="135"/>
      <c r="CQ291" s="138" t="s">
        <v>228</v>
      </c>
      <c r="CR291" s="138" t="s">
        <v>4424</v>
      </c>
      <c r="CS291" s="139">
        <v>4224</v>
      </c>
      <c r="CT291" s="141">
        <v>20703</v>
      </c>
    </row>
    <row r="292" spans="1:98">
      <c r="A292" s="194" t="s">
        <v>320</v>
      </c>
      <c r="B292" s="194"/>
      <c r="C292" s="194"/>
      <c r="D292" s="194"/>
      <c r="E292" s="194"/>
      <c r="F292" s="194"/>
      <c r="G292" s="194"/>
      <c r="H292" s="194"/>
      <c r="I292" s="194"/>
      <c r="J292" s="194"/>
      <c r="K292" s="194"/>
      <c r="L292" s="194"/>
      <c r="M292" s="194"/>
      <c r="N292" s="194"/>
      <c r="O292" s="194" t="s">
        <v>321</v>
      </c>
      <c r="P292" s="194"/>
      <c r="Q292" s="194"/>
      <c r="R292" s="194"/>
      <c r="S292" s="194"/>
      <c r="T292" s="194"/>
      <c r="U292" s="194"/>
      <c r="V292" s="194"/>
      <c r="W292" s="194"/>
      <c r="X292" s="194"/>
      <c r="Y292" s="194"/>
      <c r="Z292" s="194"/>
      <c r="AA292" s="194"/>
      <c r="AB292" s="194"/>
      <c r="AC292" s="194" t="s">
        <v>322</v>
      </c>
      <c r="AD292" s="194"/>
      <c r="AE292" s="194"/>
      <c r="AF292" s="194"/>
      <c r="AG292" s="194"/>
      <c r="AH292" s="194"/>
      <c r="AI292" s="194"/>
      <c r="AJ292" s="194"/>
      <c r="AK292" s="194"/>
      <c r="AL292" s="194"/>
      <c r="AM292" s="194"/>
      <c r="AN292" s="194"/>
      <c r="AO292" s="194"/>
      <c r="AP292" s="195" t="s">
        <v>323</v>
      </c>
      <c r="AQ292" s="195"/>
      <c r="AR292" s="195"/>
      <c r="AS292" s="195"/>
      <c r="AT292" s="195"/>
      <c r="AU292" s="195"/>
      <c r="AV292" s="195"/>
      <c r="AW292" s="195"/>
      <c r="AX292" s="195"/>
      <c r="AY292" s="195"/>
      <c r="AZ292" s="195"/>
      <c r="BA292" s="195" t="s">
        <v>4599</v>
      </c>
      <c r="BB292" s="195"/>
      <c r="BC292" s="195"/>
      <c r="BD292" s="195"/>
      <c r="BE292" s="195"/>
      <c r="BF292" s="195"/>
      <c r="BG292" s="195"/>
      <c r="BH292" s="195"/>
      <c r="BI292" s="195"/>
      <c r="BJ292" s="195"/>
      <c r="BK292" s="195"/>
      <c r="BL292" s="195"/>
      <c r="BM292" s="195"/>
      <c r="BN292" s="195"/>
      <c r="BO292" s="163" t="s">
        <v>324</v>
      </c>
      <c r="BP292" s="163"/>
      <c r="BQ292" s="163"/>
      <c r="BR292" s="163"/>
      <c r="BS292" s="163"/>
      <c r="BT292" s="163"/>
      <c r="BU292" s="163"/>
      <c r="BV292" s="163"/>
      <c r="BW292" s="163"/>
      <c r="BX292" s="163"/>
      <c r="BY292" s="163"/>
      <c r="BZ292" s="163"/>
      <c r="CA292" s="194" t="s">
        <v>325</v>
      </c>
      <c r="CB292" s="194"/>
      <c r="CC292" s="194"/>
      <c r="CD292" s="194"/>
      <c r="CE292" s="194"/>
      <c r="CF292" s="194"/>
      <c r="CG292" s="194"/>
      <c r="CH292" s="194"/>
      <c r="CI292" s="194"/>
      <c r="CJ292" s="194"/>
      <c r="CK292" s="194"/>
      <c r="CL292" s="194"/>
      <c r="CM292" s="194"/>
      <c r="CN292" s="194"/>
      <c r="CO292" s="194"/>
      <c r="CP292" s="135"/>
      <c r="CQ292" s="138" t="s">
        <v>320</v>
      </c>
      <c r="CR292" s="138" t="s">
        <v>320</v>
      </c>
      <c r="CS292" s="139">
        <v>0</v>
      </c>
      <c r="CT292" s="141">
        <v>0</v>
      </c>
    </row>
    <row r="293" spans="1:98">
      <c r="A293" s="194" t="s">
        <v>4174</v>
      </c>
      <c r="B293" s="194"/>
      <c r="C293" s="194"/>
      <c r="D293" s="194"/>
      <c r="E293" s="194"/>
      <c r="F293" s="194"/>
      <c r="G293" s="194"/>
      <c r="H293" s="194"/>
      <c r="I293" s="194"/>
      <c r="J293" s="194"/>
      <c r="K293" s="194"/>
      <c r="L293" s="194"/>
      <c r="M293" s="194"/>
      <c r="N293" s="194"/>
      <c r="O293" s="194" t="s">
        <v>4174</v>
      </c>
      <c r="P293" s="194"/>
      <c r="Q293" s="194"/>
      <c r="R293" s="194"/>
      <c r="S293" s="194"/>
      <c r="T293" s="194"/>
      <c r="U293" s="194"/>
      <c r="V293" s="194"/>
      <c r="W293" s="194"/>
      <c r="X293" s="194"/>
      <c r="Y293" s="194"/>
      <c r="Z293" s="194"/>
      <c r="AA293" s="194"/>
      <c r="AB293" s="194"/>
      <c r="AC293" s="194" t="s">
        <v>4174</v>
      </c>
      <c r="AD293" s="194"/>
      <c r="AE293" s="194"/>
      <c r="AF293" s="194"/>
      <c r="AG293" s="194"/>
      <c r="AH293" s="194"/>
      <c r="AI293" s="194"/>
      <c r="AJ293" s="194"/>
      <c r="AK293" s="194"/>
      <c r="AL293" s="194"/>
      <c r="AM293" s="194"/>
      <c r="AN293" s="194"/>
      <c r="AO293" s="194"/>
      <c r="AP293" s="195" t="s">
        <v>4174</v>
      </c>
      <c r="AQ293" s="195"/>
      <c r="AR293" s="195"/>
      <c r="AS293" s="195"/>
      <c r="AT293" s="195"/>
      <c r="AU293" s="195"/>
      <c r="AV293" s="195"/>
      <c r="AW293" s="195"/>
      <c r="AX293" s="195"/>
      <c r="AY293" s="195"/>
      <c r="AZ293" s="195"/>
      <c r="BA293" s="195" t="s">
        <v>4175</v>
      </c>
      <c r="BB293" s="195"/>
      <c r="BC293" s="195"/>
      <c r="BD293" s="195"/>
      <c r="BE293" s="195"/>
      <c r="BF293" s="195"/>
      <c r="BG293" s="195"/>
      <c r="BH293" s="195"/>
      <c r="BI293" s="195"/>
      <c r="BJ293" s="195"/>
      <c r="BK293" s="195"/>
      <c r="BL293" s="195"/>
      <c r="BM293" s="195"/>
      <c r="BN293" s="195"/>
      <c r="BO293" s="163" t="s">
        <v>4174</v>
      </c>
      <c r="BP293" s="163"/>
      <c r="BQ293" s="163"/>
      <c r="BR293" s="163"/>
      <c r="BS293" s="163"/>
      <c r="BT293" s="163"/>
      <c r="BU293" s="163"/>
      <c r="BV293" s="163"/>
      <c r="BW293" s="163"/>
      <c r="BX293" s="163"/>
      <c r="BY293" s="163"/>
      <c r="BZ293" s="163"/>
      <c r="CA293" s="194" t="s">
        <v>4174</v>
      </c>
      <c r="CB293" s="194"/>
      <c r="CC293" s="194"/>
      <c r="CD293" s="194"/>
      <c r="CE293" s="194"/>
      <c r="CF293" s="194"/>
      <c r="CG293" s="194"/>
      <c r="CH293" s="194"/>
      <c r="CI293" s="194"/>
      <c r="CJ293" s="194"/>
      <c r="CK293" s="194"/>
      <c r="CL293" s="194"/>
      <c r="CM293" s="194"/>
      <c r="CN293" s="194"/>
      <c r="CO293" s="194"/>
      <c r="CP293" s="135"/>
      <c r="CQ293" s="138" t="s">
        <v>4174</v>
      </c>
      <c r="CR293" s="138" t="s">
        <v>4174</v>
      </c>
      <c r="CS293" s="139">
        <v>0</v>
      </c>
      <c r="CT293" s="141">
        <v>0</v>
      </c>
    </row>
    <row r="294" spans="1:98" ht="24.6" customHeight="1">
      <c r="A294" s="198" t="s">
        <v>2</v>
      </c>
      <c r="B294" s="199" t="s">
        <v>335</v>
      </c>
      <c r="C294" s="194" t="s">
        <v>302</v>
      </c>
      <c r="D294" s="194"/>
      <c r="E294" s="194" t="s">
        <v>303</v>
      </c>
      <c r="F294" s="194"/>
      <c r="G294" s="194" t="s">
        <v>304</v>
      </c>
      <c r="H294" s="194"/>
      <c r="I294" s="194" t="s">
        <v>305</v>
      </c>
      <c r="J294" s="194"/>
      <c r="K294" s="194" t="s">
        <v>306</v>
      </c>
      <c r="L294" s="194"/>
      <c r="M294" s="198" t="s">
        <v>307</v>
      </c>
      <c r="N294" s="198"/>
      <c r="O294" s="198" t="s">
        <v>2</v>
      </c>
      <c r="P294" s="199" t="s">
        <v>335</v>
      </c>
      <c r="Q294" s="194" t="s">
        <v>302</v>
      </c>
      <c r="R294" s="194"/>
      <c r="S294" s="194" t="s">
        <v>303</v>
      </c>
      <c r="T294" s="194"/>
      <c r="U294" s="194" t="s">
        <v>304</v>
      </c>
      <c r="V294" s="194"/>
      <c r="W294" s="194" t="s">
        <v>305</v>
      </c>
      <c r="X294" s="194"/>
      <c r="Y294" s="194" t="s">
        <v>306</v>
      </c>
      <c r="Z294" s="194"/>
      <c r="AA294" s="198" t="s">
        <v>307</v>
      </c>
      <c r="AB294" s="198"/>
      <c r="AC294" s="198" t="s">
        <v>2</v>
      </c>
      <c r="AD294" s="199" t="s">
        <v>113</v>
      </c>
      <c r="AE294" s="200" t="s">
        <v>308</v>
      </c>
      <c r="AF294" s="200"/>
      <c r="AG294" s="200"/>
      <c r="AH294" s="200"/>
      <c r="AI294" s="200"/>
      <c r="AJ294" s="200"/>
      <c r="AK294" s="195" t="s">
        <v>165</v>
      </c>
      <c r="AL294" s="195"/>
      <c r="AM294" s="195"/>
      <c r="AN294" s="195"/>
      <c r="AO294" s="200" t="s">
        <v>309</v>
      </c>
      <c r="AP294" s="198" t="s">
        <v>2</v>
      </c>
      <c r="AQ294" s="199" t="s">
        <v>335</v>
      </c>
      <c r="AR294" s="195" t="s">
        <v>310</v>
      </c>
      <c r="AS294" s="195"/>
      <c r="AT294" s="195"/>
      <c r="AU294" s="195"/>
      <c r="AV294" s="195"/>
      <c r="AW294" s="195"/>
      <c r="AX294" s="195"/>
      <c r="AY294" s="195"/>
      <c r="AZ294" s="195"/>
      <c r="BA294" s="198" t="s">
        <v>2</v>
      </c>
      <c r="BB294" s="199" t="s">
        <v>335</v>
      </c>
      <c r="BC294" s="195" t="s">
        <v>311</v>
      </c>
      <c r="BD294" s="195"/>
      <c r="BE294" s="195" t="s">
        <v>312</v>
      </c>
      <c r="BF294" s="195"/>
      <c r="BG294" s="195" t="s">
        <v>313</v>
      </c>
      <c r="BH294" s="195"/>
      <c r="BI294" s="195" t="s">
        <v>343</v>
      </c>
      <c r="BJ294" s="195"/>
      <c r="BK294" s="195" t="s">
        <v>314</v>
      </c>
      <c r="BL294" s="195"/>
      <c r="BM294" s="200" t="s">
        <v>315</v>
      </c>
      <c r="BN294" s="200"/>
      <c r="BO294" s="199" t="s">
        <v>2</v>
      </c>
      <c r="BP294" s="199" t="s">
        <v>335</v>
      </c>
      <c r="BQ294" s="163" t="s">
        <v>166</v>
      </c>
      <c r="BR294" s="163"/>
      <c r="BS294" s="163"/>
      <c r="BT294" s="163"/>
      <c r="BU294" s="163"/>
      <c r="BV294" s="163"/>
      <c r="BW294" s="163"/>
      <c r="BX294" s="163"/>
      <c r="BY294" s="164" t="s">
        <v>167</v>
      </c>
      <c r="BZ294" s="164"/>
      <c r="CA294" s="198" t="s">
        <v>2</v>
      </c>
      <c r="CB294" s="199" t="s">
        <v>335</v>
      </c>
      <c r="CC294" s="195" t="s">
        <v>316</v>
      </c>
      <c r="CD294" s="195"/>
      <c r="CE294" s="195"/>
      <c r="CF294" s="195"/>
      <c r="CG294" s="195"/>
      <c r="CH294" s="195"/>
      <c r="CI294" s="195"/>
      <c r="CJ294" s="195"/>
      <c r="CK294" s="195"/>
      <c r="CL294" s="195"/>
      <c r="CM294" s="195"/>
      <c r="CN294" s="195"/>
      <c r="CO294" s="195"/>
      <c r="CP294" s="135"/>
      <c r="CQ294" s="138" t="s">
        <v>2</v>
      </c>
      <c r="CR294" s="138" t="s">
        <v>4594</v>
      </c>
      <c r="CS294" s="139" t="e">
        <v>#VALUE!</v>
      </c>
      <c r="CT294" s="141">
        <v>0</v>
      </c>
    </row>
    <row r="295" spans="1:98" ht="48">
      <c r="A295" s="198"/>
      <c r="B295" s="199"/>
      <c r="C295" s="43" t="s">
        <v>170</v>
      </c>
      <c r="D295" s="43" t="s">
        <v>57</v>
      </c>
      <c r="E295" s="43" t="s">
        <v>170</v>
      </c>
      <c r="F295" s="43" t="s">
        <v>57</v>
      </c>
      <c r="G295" s="43" t="s">
        <v>170</v>
      </c>
      <c r="H295" s="43" t="s">
        <v>57</v>
      </c>
      <c r="I295" s="43" t="s">
        <v>170</v>
      </c>
      <c r="J295" s="43" t="s">
        <v>57</v>
      </c>
      <c r="K295" s="43" t="s">
        <v>170</v>
      </c>
      <c r="L295" s="43" t="s">
        <v>57</v>
      </c>
      <c r="M295" s="43" t="s">
        <v>170</v>
      </c>
      <c r="N295" s="43" t="s">
        <v>57</v>
      </c>
      <c r="O295" s="198"/>
      <c r="P295" s="199"/>
      <c r="Q295" s="43" t="s">
        <v>170</v>
      </c>
      <c r="R295" s="43" t="s">
        <v>57</v>
      </c>
      <c r="S295" s="43" t="s">
        <v>170</v>
      </c>
      <c r="T295" s="43" t="s">
        <v>57</v>
      </c>
      <c r="U295" s="43" t="s">
        <v>170</v>
      </c>
      <c r="V295" s="43" t="s">
        <v>57</v>
      </c>
      <c r="W295" s="43" t="s">
        <v>170</v>
      </c>
      <c r="X295" s="43" t="s">
        <v>57</v>
      </c>
      <c r="Y295" s="43" t="s">
        <v>170</v>
      </c>
      <c r="Z295" s="43" t="s">
        <v>57</v>
      </c>
      <c r="AA295" s="43" t="s">
        <v>170</v>
      </c>
      <c r="AB295" s="43" t="s">
        <v>57</v>
      </c>
      <c r="AC295" s="198"/>
      <c r="AD295" s="199"/>
      <c r="AE295" s="44" t="s">
        <v>302</v>
      </c>
      <c r="AF295" s="44" t="s">
        <v>303</v>
      </c>
      <c r="AG295" s="44" t="s">
        <v>304</v>
      </c>
      <c r="AH295" s="44" t="s">
        <v>305</v>
      </c>
      <c r="AI295" s="44" t="s">
        <v>306</v>
      </c>
      <c r="AJ295" s="44" t="s">
        <v>56</v>
      </c>
      <c r="AK295" s="44" t="s">
        <v>317</v>
      </c>
      <c r="AL295" s="31" t="s">
        <v>279</v>
      </c>
      <c r="AM295" s="31" t="s">
        <v>172</v>
      </c>
      <c r="AN295" s="31" t="s">
        <v>173</v>
      </c>
      <c r="AO295" s="200"/>
      <c r="AP295" s="198"/>
      <c r="AQ295" s="199"/>
      <c r="AR295" s="44" t="s">
        <v>434</v>
      </c>
      <c r="AS295" s="44" t="s">
        <v>344</v>
      </c>
      <c r="AT295" s="44" t="s">
        <v>435</v>
      </c>
      <c r="AU295" s="44" t="s">
        <v>436</v>
      </c>
      <c r="AV295" s="44" t="s">
        <v>437</v>
      </c>
      <c r="AW295" s="14" t="s">
        <v>175</v>
      </c>
      <c r="AX295" s="14" t="s">
        <v>176</v>
      </c>
      <c r="AY295" s="44" t="s">
        <v>69</v>
      </c>
      <c r="AZ295" s="44" t="s">
        <v>70</v>
      </c>
      <c r="BA295" s="198"/>
      <c r="BB295" s="199"/>
      <c r="BC295" s="43" t="s">
        <v>170</v>
      </c>
      <c r="BD295" s="43" t="s">
        <v>57</v>
      </c>
      <c r="BE295" s="43" t="s">
        <v>170</v>
      </c>
      <c r="BF295" s="43" t="s">
        <v>57</v>
      </c>
      <c r="BG295" s="43" t="s">
        <v>170</v>
      </c>
      <c r="BH295" s="43" t="s">
        <v>57</v>
      </c>
      <c r="BI295" s="43" t="s">
        <v>170</v>
      </c>
      <c r="BJ295" s="43" t="s">
        <v>57</v>
      </c>
      <c r="BK295" s="43" t="s">
        <v>170</v>
      </c>
      <c r="BL295" s="43" t="s">
        <v>57</v>
      </c>
      <c r="BM295" s="43" t="s">
        <v>170</v>
      </c>
      <c r="BN295" s="43" t="s">
        <v>57</v>
      </c>
      <c r="BO295" s="199"/>
      <c r="BP295" s="199"/>
      <c r="BQ295" s="32" t="s">
        <v>338</v>
      </c>
      <c r="BR295" s="32" t="s">
        <v>341</v>
      </c>
      <c r="BS295" s="32" t="s">
        <v>339</v>
      </c>
      <c r="BT295" s="32" t="s">
        <v>340</v>
      </c>
      <c r="BU295" s="45" t="s">
        <v>342</v>
      </c>
      <c r="BV295" s="45" t="s">
        <v>66</v>
      </c>
      <c r="BW295" s="45" t="s">
        <v>174</v>
      </c>
      <c r="BX295" s="45" t="s">
        <v>280</v>
      </c>
      <c r="BY295" s="45" t="s">
        <v>66</v>
      </c>
      <c r="BZ295" s="45" t="s">
        <v>174</v>
      </c>
      <c r="CA295" s="198"/>
      <c r="CB295" s="199"/>
      <c r="CC295" s="44" t="s">
        <v>336</v>
      </c>
      <c r="CD295" s="44" t="s">
        <v>318</v>
      </c>
      <c r="CE295" s="44" t="s">
        <v>350</v>
      </c>
      <c r="CF295" s="44" t="s">
        <v>345</v>
      </c>
      <c r="CG295" s="44" t="s">
        <v>346</v>
      </c>
      <c r="CH295" s="44" t="s">
        <v>347</v>
      </c>
      <c r="CI295" s="44" t="s">
        <v>348</v>
      </c>
      <c r="CJ295" s="44" t="s">
        <v>349</v>
      </c>
      <c r="CK295" s="44" t="s">
        <v>337</v>
      </c>
      <c r="CL295" s="44" t="s">
        <v>319</v>
      </c>
      <c r="CM295" s="44" t="s">
        <v>68</v>
      </c>
      <c r="CN295" s="44" t="s">
        <v>351</v>
      </c>
      <c r="CO295" s="44" t="s">
        <v>0</v>
      </c>
      <c r="CP295" s="135"/>
      <c r="CQ295" s="138" t="s">
        <v>2</v>
      </c>
      <c r="CR295" s="138" t="s">
        <v>2</v>
      </c>
      <c r="CS295" s="139" t="e">
        <v>#VALUE!</v>
      </c>
      <c r="CT295" s="141">
        <v>0</v>
      </c>
    </row>
    <row r="296" spans="1:98">
      <c r="A296" s="51" t="s">
        <v>135</v>
      </c>
      <c r="B296" s="46"/>
      <c r="C296" s="47"/>
      <c r="D296" s="47"/>
      <c r="E296" s="47"/>
      <c r="F296" s="47"/>
      <c r="G296" s="47"/>
      <c r="H296" s="47"/>
      <c r="I296" s="47"/>
      <c r="J296" s="47"/>
      <c r="K296" s="47"/>
      <c r="L296" s="47"/>
      <c r="M296" s="48"/>
      <c r="N296" s="48"/>
      <c r="O296" s="51" t="s">
        <v>135</v>
      </c>
      <c r="P296" s="51"/>
      <c r="Q296" s="48"/>
      <c r="R296" s="48"/>
      <c r="S296" s="48"/>
      <c r="T296" s="48"/>
      <c r="U296" s="48"/>
      <c r="V296" s="48"/>
      <c r="W296" s="48"/>
      <c r="X296" s="48"/>
      <c r="Y296" s="48"/>
      <c r="Z296" s="48"/>
      <c r="AA296" s="48"/>
      <c r="AB296" s="48"/>
      <c r="AC296" s="51" t="s">
        <v>135</v>
      </c>
      <c r="AD296" s="51"/>
      <c r="AE296" s="48"/>
      <c r="AF296" s="48"/>
      <c r="AG296" s="48"/>
      <c r="AH296" s="48"/>
      <c r="AI296" s="48"/>
      <c r="AJ296" s="48"/>
      <c r="AK296" s="48"/>
      <c r="AL296" s="48"/>
      <c r="AM296" s="48"/>
      <c r="AN296" s="48"/>
      <c r="AO296" s="48"/>
      <c r="AP296" s="51" t="s">
        <v>135</v>
      </c>
      <c r="AQ296" s="46"/>
      <c r="AR296" s="47"/>
      <c r="AS296" s="47"/>
      <c r="AT296" s="47"/>
      <c r="AU296" s="47"/>
      <c r="AV296" s="47"/>
      <c r="AW296" s="47"/>
      <c r="AX296" s="47"/>
      <c r="AY296" s="47"/>
      <c r="AZ296" s="47"/>
      <c r="BA296" s="51" t="s">
        <v>135</v>
      </c>
      <c r="BB296" s="46"/>
      <c r="BC296" s="47"/>
      <c r="BD296" s="47"/>
      <c r="BE296" s="47"/>
      <c r="BF296" s="47"/>
      <c r="BG296" s="47"/>
      <c r="BH296" s="47"/>
      <c r="BI296" s="47"/>
      <c r="BJ296" s="47"/>
      <c r="BK296" s="47"/>
      <c r="BL296" s="47"/>
      <c r="BM296" s="47"/>
      <c r="BN296" s="47"/>
      <c r="BO296" s="51" t="s">
        <v>135</v>
      </c>
      <c r="BP296" s="46"/>
      <c r="BQ296" s="49"/>
      <c r="BR296" s="49"/>
      <c r="BS296" s="49"/>
      <c r="BT296" s="49"/>
      <c r="BU296" s="49"/>
      <c r="BV296" s="49"/>
      <c r="BW296" s="49"/>
      <c r="BX296" s="49"/>
      <c r="BY296" s="50"/>
      <c r="BZ296" s="49"/>
      <c r="CA296" s="51" t="s">
        <v>135</v>
      </c>
      <c r="CB296" s="46"/>
      <c r="CC296" s="47"/>
      <c r="CD296" s="47"/>
      <c r="CE296" s="47"/>
      <c r="CF296" s="47"/>
      <c r="CG296" s="47"/>
      <c r="CH296" s="47"/>
      <c r="CI296" s="47"/>
      <c r="CJ296" s="47"/>
      <c r="CK296" s="47"/>
      <c r="CL296" s="47"/>
      <c r="CM296" s="47"/>
      <c r="CN296" s="47"/>
      <c r="CO296" s="47"/>
      <c r="CP296" s="135"/>
      <c r="CQ296" s="138" t="s">
        <v>135</v>
      </c>
      <c r="CR296" s="138" t="s">
        <v>135</v>
      </c>
      <c r="CS296" s="139">
        <v>0</v>
      </c>
      <c r="CT296" s="141">
        <v>0</v>
      </c>
    </row>
    <row r="297" spans="1:98">
      <c r="A297" s="201" t="s">
        <v>229</v>
      </c>
      <c r="B297" s="46" t="s">
        <v>119</v>
      </c>
      <c r="C297" s="47">
        <v>12835</v>
      </c>
      <c r="D297" s="47">
        <v>6334</v>
      </c>
      <c r="E297" s="47">
        <v>7113</v>
      </c>
      <c r="F297" s="47">
        <v>3525</v>
      </c>
      <c r="G297" s="47">
        <v>5529</v>
      </c>
      <c r="H297" s="47">
        <v>2750</v>
      </c>
      <c r="I297" s="47">
        <v>3785</v>
      </c>
      <c r="J297" s="47">
        <v>1874</v>
      </c>
      <c r="K297" s="47">
        <v>2269</v>
      </c>
      <c r="L297" s="47">
        <v>1161</v>
      </c>
      <c r="M297" s="48">
        <v>31531</v>
      </c>
      <c r="N297" s="48">
        <v>15644</v>
      </c>
      <c r="O297" s="201" t="s">
        <v>229</v>
      </c>
      <c r="P297" s="46" t="s">
        <v>119</v>
      </c>
      <c r="Q297" s="47">
        <v>1747</v>
      </c>
      <c r="R297" s="47">
        <v>836</v>
      </c>
      <c r="S297" s="47">
        <v>1161</v>
      </c>
      <c r="T297" s="47">
        <v>541</v>
      </c>
      <c r="U297" s="47">
        <v>1024</v>
      </c>
      <c r="V297" s="47">
        <v>473</v>
      </c>
      <c r="W297" s="47">
        <v>485</v>
      </c>
      <c r="X297" s="47">
        <v>205</v>
      </c>
      <c r="Y297" s="47">
        <v>273</v>
      </c>
      <c r="Z297" s="47">
        <v>150</v>
      </c>
      <c r="AA297" s="48">
        <v>4690</v>
      </c>
      <c r="AB297" s="48">
        <v>2205</v>
      </c>
      <c r="AC297" s="201" t="s">
        <v>229</v>
      </c>
      <c r="AD297" s="46" t="s">
        <v>119</v>
      </c>
      <c r="AE297" s="47">
        <v>324</v>
      </c>
      <c r="AF297" s="47">
        <v>293</v>
      </c>
      <c r="AG297" s="47">
        <v>280</v>
      </c>
      <c r="AH297" s="47">
        <v>244</v>
      </c>
      <c r="AI297" s="47">
        <v>206</v>
      </c>
      <c r="AJ297" s="48">
        <v>1347</v>
      </c>
      <c r="AK297" s="47">
        <v>703</v>
      </c>
      <c r="AL297" s="47">
        <v>187</v>
      </c>
      <c r="AM297" s="47">
        <v>1</v>
      </c>
      <c r="AN297" s="47">
        <v>34</v>
      </c>
      <c r="AO297" s="47">
        <v>283</v>
      </c>
      <c r="AP297" s="201" t="s">
        <v>229</v>
      </c>
      <c r="AQ297" s="46" t="s">
        <v>119</v>
      </c>
      <c r="AR297" s="47">
        <v>1</v>
      </c>
      <c r="AS297" s="47">
        <v>2418</v>
      </c>
      <c r="AT297" s="47">
        <v>1246</v>
      </c>
      <c r="AU297" s="47">
        <v>947</v>
      </c>
      <c r="AV297" s="47">
        <v>300</v>
      </c>
      <c r="AW297" s="47">
        <v>187</v>
      </c>
      <c r="AX297" s="47">
        <v>741</v>
      </c>
      <c r="AY297" s="47">
        <v>454</v>
      </c>
      <c r="AZ297" s="47">
        <v>477</v>
      </c>
      <c r="BA297" s="201" t="s">
        <v>229</v>
      </c>
      <c r="BB297" s="46" t="s">
        <v>119</v>
      </c>
      <c r="BC297" s="47">
        <v>1972</v>
      </c>
      <c r="BD297" s="47">
        <v>1031</v>
      </c>
      <c r="BE297" s="47">
        <v>1782</v>
      </c>
      <c r="BF297" s="47">
        <v>947</v>
      </c>
      <c r="BG297" s="47">
        <v>1365</v>
      </c>
      <c r="BH297" s="47">
        <v>724</v>
      </c>
      <c r="BI297" s="47">
        <v>1972</v>
      </c>
      <c r="BJ297" s="47">
        <v>1036</v>
      </c>
      <c r="BK297" s="47">
        <v>1786</v>
      </c>
      <c r="BL297" s="47">
        <v>952</v>
      </c>
      <c r="BM297" s="47">
        <v>1355</v>
      </c>
      <c r="BN297" s="47">
        <v>722</v>
      </c>
      <c r="BO297" s="201" t="s">
        <v>229</v>
      </c>
      <c r="BP297" s="46" t="s">
        <v>119</v>
      </c>
      <c r="BQ297" s="49">
        <v>27</v>
      </c>
      <c r="BR297" s="49">
        <v>226</v>
      </c>
      <c r="BS297" s="49">
        <v>225</v>
      </c>
      <c r="BT297" s="49">
        <v>401</v>
      </c>
      <c r="BU297" s="49">
        <v>0</v>
      </c>
      <c r="BV297" s="50">
        <v>879</v>
      </c>
      <c r="BW297" s="49">
        <v>423</v>
      </c>
      <c r="BX297" s="49">
        <v>94</v>
      </c>
      <c r="BY297" s="50">
        <v>9</v>
      </c>
      <c r="BZ297" s="49">
        <v>3</v>
      </c>
      <c r="CA297" s="201" t="s">
        <v>229</v>
      </c>
      <c r="CB297" s="46" t="s">
        <v>119</v>
      </c>
      <c r="CC297" s="47">
        <v>12048</v>
      </c>
      <c r="CD297" s="47">
        <v>8450</v>
      </c>
      <c r="CE297" s="47">
        <v>2858</v>
      </c>
      <c r="CF297" s="47">
        <v>4544</v>
      </c>
      <c r="CG297" s="47">
        <v>6431</v>
      </c>
      <c r="CH297" s="47">
        <v>3443</v>
      </c>
      <c r="CI297" s="47">
        <v>307</v>
      </c>
      <c r="CJ297" s="47">
        <v>3025</v>
      </c>
      <c r="CK297" s="47">
        <v>188</v>
      </c>
      <c r="CL297" s="47">
        <v>1040</v>
      </c>
      <c r="CM297" s="47">
        <v>559</v>
      </c>
      <c r="CN297" s="47">
        <v>13</v>
      </c>
      <c r="CO297" s="47">
        <v>630</v>
      </c>
      <c r="CP297" s="135"/>
      <c r="CQ297" s="138" t="s">
        <v>229</v>
      </c>
      <c r="CR297" s="138" t="s">
        <v>4425</v>
      </c>
      <c r="CS297" s="139">
        <v>13863</v>
      </c>
      <c r="CT297" s="141">
        <v>41294</v>
      </c>
    </row>
    <row r="298" spans="1:98">
      <c r="A298" s="201"/>
      <c r="B298" s="46" t="s">
        <v>120</v>
      </c>
      <c r="C298" s="47">
        <v>0</v>
      </c>
      <c r="D298" s="47">
        <v>0</v>
      </c>
      <c r="E298" s="47">
        <v>0</v>
      </c>
      <c r="F298" s="47">
        <v>0</v>
      </c>
      <c r="G298" s="47">
        <v>0</v>
      </c>
      <c r="H298" s="47">
        <v>0</v>
      </c>
      <c r="I298" s="47">
        <v>0</v>
      </c>
      <c r="J298" s="47">
        <v>0</v>
      </c>
      <c r="K298" s="47">
        <v>0</v>
      </c>
      <c r="L298" s="47">
        <v>0</v>
      </c>
      <c r="M298" s="48">
        <v>0</v>
      </c>
      <c r="N298" s="48">
        <v>0</v>
      </c>
      <c r="O298" s="201"/>
      <c r="P298" s="46" t="s">
        <v>120</v>
      </c>
      <c r="Q298" s="47">
        <v>0</v>
      </c>
      <c r="R298" s="47">
        <v>0</v>
      </c>
      <c r="S298" s="47">
        <v>0</v>
      </c>
      <c r="T298" s="47">
        <v>0</v>
      </c>
      <c r="U298" s="47">
        <v>0</v>
      </c>
      <c r="V298" s="47">
        <v>0</v>
      </c>
      <c r="W298" s="47">
        <v>0</v>
      </c>
      <c r="X298" s="47">
        <v>0</v>
      </c>
      <c r="Y298" s="47">
        <v>0</v>
      </c>
      <c r="Z298" s="47">
        <v>0</v>
      </c>
      <c r="AA298" s="48">
        <v>0</v>
      </c>
      <c r="AB298" s="48">
        <v>0</v>
      </c>
      <c r="AC298" s="201"/>
      <c r="AD298" s="46" t="s">
        <v>120</v>
      </c>
      <c r="AE298" s="47">
        <v>0</v>
      </c>
      <c r="AF298" s="47">
        <v>0</v>
      </c>
      <c r="AG298" s="47">
        <v>0</v>
      </c>
      <c r="AH298" s="47">
        <v>0</v>
      </c>
      <c r="AI298" s="47">
        <v>0</v>
      </c>
      <c r="AJ298" s="48">
        <v>0</v>
      </c>
      <c r="AK298" s="47">
        <v>0</v>
      </c>
      <c r="AL298" s="47">
        <v>0</v>
      </c>
      <c r="AM298" s="47">
        <v>0</v>
      </c>
      <c r="AN298" s="47">
        <v>0</v>
      </c>
      <c r="AO298" s="47">
        <v>0</v>
      </c>
      <c r="AP298" s="201"/>
      <c r="AQ298" s="46" t="s">
        <v>120</v>
      </c>
      <c r="AR298" s="47">
        <v>0</v>
      </c>
      <c r="AS298" s="47">
        <v>0</v>
      </c>
      <c r="AT298" s="47">
        <v>0</v>
      </c>
      <c r="AU298" s="47">
        <v>0</v>
      </c>
      <c r="AV298" s="47">
        <v>0</v>
      </c>
      <c r="AW298" s="47">
        <v>0</v>
      </c>
      <c r="AX298" s="47">
        <v>0</v>
      </c>
      <c r="AY298" s="47">
        <v>0</v>
      </c>
      <c r="AZ298" s="47">
        <v>0</v>
      </c>
      <c r="BA298" s="201"/>
      <c r="BB298" s="46" t="s">
        <v>120</v>
      </c>
      <c r="BC298" s="47">
        <v>0</v>
      </c>
      <c r="BD298" s="47">
        <v>0</v>
      </c>
      <c r="BE298" s="47">
        <v>0</v>
      </c>
      <c r="BF298" s="47">
        <v>0</v>
      </c>
      <c r="BG298" s="47">
        <v>0</v>
      </c>
      <c r="BH298" s="47">
        <v>0</v>
      </c>
      <c r="BI298" s="47">
        <v>0</v>
      </c>
      <c r="BJ298" s="47">
        <v>0</v>
      </c>
      <c r="BK298" s="47">
        <v>0</v>
      </c>
      <c r="BL298" s="47">
        <v>0</v>
      </c>
      <c r="BM298" s="47">
        <v>0</v>
      </c>
      <c r="BN298" s="47">
        <v>0</v>
      </c>
      <c r="BO298" s="201"/>
      <c r="BP298" s="46" t="s">
        <v>120</v>
      </c>
      <c r="BQ298" s="49">
        <v>0</v>
      </c>
      <c r="BR298" s="49">
        <v>0</v>
      </c>
      <c r="BS298" s="49">
        <v>0</v>
      </c>
      <c r="BT298" s="49">
        <v>0</v>
      </c>
      <c r="BU298" s="49">
        <v>0</v>
      </c>
      <c r="BV298" s="50">
        <v>0</v>
      </c>
      <c r="BW298" s="49">
        <v>0</v>
      </c>
      <c r="BX298" s="49">
        <v>0</v>
      </c>
      <c r="BY298" s="50">
        <v>0</v>
      </c>
      <c r="BZ298" s="49">
        <v>0</v>
      </c>
      <c r="CA298" s="201"/>
      <c r="CB298" s="46" t="s">
        <v>120</v>
      </c>
      <c r="CC298" s="47">
        <v>0</v>
      </c>
      <c r="CD298" s="47">
        <v>0</v>
      </c>
      <c r="CE298" s="47">
        <v>0</v>
      </c>
      <c r="CF298" s="47">
        <v>0</v>
      </c>
      <c r="CG298" s="47">
        <v>0</v>
      </c>
      <c r="CH298" s="47">
        <v>0</v>
      </c>
      <c r="CI298" s="47">
        <v>0</v>
      </c>
      <c r="CJ298" s="47">
        <v>0</v>
      </c>
      <c r="CK298" s="47">
        <v>0</v>
      </c>
      <c r="CL298" s="47">
        <v>0</v>
      </c>
      <c r="CM298" s="47">
        <v>0</v>
      </c>
      <c r="CN298" s="47">
        <v>0</v>
      </c>
      <c r="CO298" s="47">
        <v>0</v>
      </c>
      <c r="CP298" s="135"/>
      <c r="CQ298" s="138" t="s">
        <v>229</v>
      </c>
      <c r="CR298" s="138" t="s">
        <v>4426</v>
      </c>
      <c r="CS298" s="139">
        <v>0</v>
      </c>
      <c r="CT298" s="141">
        <v>0</v>
      </c>
    </row>
    <row r="299" spans="1:98">
      <c r="A299" s="201"/>
      <c r="B299" s="34" t="s">
        <v>102</v>
      </c>
      <c r="C299" s="35">
        <v>12835</v>
      </c>
      <c r="D299" s="63">
        <v>6334</v>
      </c>
      <c r="E299" s="63">
        <v>7113</v>
      </c>
      <c r="F299" s="63">
        <v>3525</v>
      </c>
      <c r="G299" s="63">
        <v>5529</v>
      </c>
      <c r="H299" s="63">
        <v>2750</v>
      </c>
      <c r="I299" s="63">
        <v>3785</v>
      </c>
      <c r="J299" s="63">
        <v>1874</v>
      </c>
      <c r="K299" s="63">
        <v>2269</v>
      </c>
      <c r="L299" s="63">
        <v>1161</v>
      </c>
      <c r="M299" s="63">
        <v>31531</v>
      </c>
      <c r="N299" s="63">
        <v>15644</v>
      </c>
      <c r="O299" s="201"/>
      <c r="P299" s="64" t="s">
        <v>102</v>
      </c>
      <c r="Q299" s="63">
        <v>1747</v>
      </c>
      <c r="R299" s="63">
        <v>836</v>
      </c>
      <c r="S299" s="63">
        <v>1161</v>
      </c>
      <c r="T299" s="63">
        <v>541</v>
      </c>
      <c r="U299" s="63">
        <v>1024</v>
      </c>
      <c r="V299" s="63">
        <v>473</v>
      </c>
      <c r="W299" s="63">
        <v>485</v>
      </c>
      <c r="X299" s="63">
        <v>205</v>
      </c>
      <c r="Y299" s="63">
        <v>273</v>
      </c>
      <c r="Z299" s="63">
        <v>150</v>
      </c>
      <c r="AA299" s="63">
        <v>4690</v>
      </c>
      <c r="AB299" s="63">
        <v>2205</v>
      </c>
      <c r="AC299" s="201"/>
      <c r="AD299" s="64" t="s">
        <v>102</v>
      </c>
      <c r="AE299" s="63">
        <v>324</v>
      </c>
      <c r="AF299" s="63">
        <v>293</v>
      </c>
      <c r="AG299" s="63">
        <v>280</v>
      </c>
      <c r="AH299" s="63">
        <v>244</v>
      </c>
      <c r="AI299" s="63">
        <v>206</v>
      </c>
      <c r="AJ299" s="63">
        <v>1347</v>
      </c>
      <c r="AK299" s="63">
        <v>703</v>
      </c>
      <c r="AL299" s="63">
        <v>187</v>
      </c>
      <c r="AM299" s="63">
        <v>1</v>
      </c>
      <c r="AN299" s="63">
        <v>34</v>
      </c>
      <c r="AO299" s="63">
        <v>283</v>
      </c>
      <c r="AP299" s="201"/>
      <c r="AQ299" s="64" t="s">
        <v>102</v>
      </c>
      <c r="AR299" s="63">
        <v>1</v>
      </c>
      <c r="AS299" s="63">
        <v>2418</v>
      </c>
      <c r="AT299" s="63">
        <v>1246</v>
      </c>
      <c r="AU299" s="63">
        <v>947</v>
      </c>
      <c r="AV299" s="63">
        <v>300</v>
      </c>
      <c r="AW299" s="63">
        <v>187</v>
      </c>
      <c r="AX299" s="63">
        <v>741</v>
      </c>
      <c r="AY299" s="63">
        <v>454</v>
      </c>
      <c r="AZ299" s="63">
        <v>477</v>
      </c>
      <c r="BA299" s="201"/>
      <c r="BB299" s="51" t="s">
        <v>102</v>
      </c>
      <c r="BC299" s="63">
        <v>1972</v>
      </c>
      <c r="BD299" s="63">
        <v>1031</v>
      </c>
      <c r="BE299" s="63">
        <v>1782</v>
      </c>
      <c r="BF299" s="63">
        <v>947</v>
      </c>
      <c r="BG299" s="63">
        <v>1365</v>
      </c>
      <c r="BH299" s="63">
        <v>724</v>
      </c>
      <c r="BI299" s="63">
        <v>1972</v>
      </c>
      <c r="BJ299" s="63">
        <v>1036</v>
      </c>
      <c r="BK299" s="63">
        <v>1786</v>
      </c>
      <c r="BL299" s="63">
        <v>952</v>
      </c>
      <c r="BM299" s="63">
        <v>1355</v>
      </c>
      <c r="BN299" s="63">
        <v>722</v>
      </c>
      <c r="BO299" s="201"/>
      <c r="BP299" s="64" t="s">
        <v>102</v>
      </c>
      <c r="BQ299" s="63">
        <v>27</v>
      </c>
      <c r="BR299" s="63">
        <v>226</v>
      </c>
      <c r="BS299" s="63">
        <v>225</v>
      </c>
      <c r="BT299" s="63">
        <v>401</v>
      </c>
      <c r="BU299" s="63">
        <v>0</v>
      </c>
      <c r="BV299" s="63">
        <v>879</v>
      </c>
      <c r="BW299" s="63">
        <v>423</v>
      </c>
      <c r="BX299" s="63">
        <v>94</v>
      </c>
      <c r="BY299" s="63">
        <v>9</v>
      </c>
      <c r="BZ299" s="63">
        <v>3</v>
      </c>
      <c r="CA299" s="201"/>
      <c r="CB299" s="64" t="s">
        <v>102</v>
      </c>
      <c r="CC299" s="63">
        <v>12048</v>
      </c>
      <c r="CD299" s="63">
        <v>8450</v>
      </c>
      <c r="CE299" s="63">
        <v>2858</v>
      </c>
      <c r="CF299" s="63">
        <v>4544</v>
      </c>
      <c r="CG299" s="63">
        <v>6431</v>
      </c>
      <c r="CH299" s="63">
        <v>3443</v>
      </c>
      <c r="CI299" s="63">
        <v>307</v>
      </c>
      <c r="CJ299" s="63">
        <v>3025</v>
      </c>
      <c r="CK299" s="63">
        <v>188</v>
      </c>
      <c r="CL299" s="63">
        <v>1040</v>
      </c>
      <c r="CM299" s="63">
        <v>559</v>
      </c>
      <c r="CN299" s="63">
        <v>13</v>
      </c>
      <c r="CO299" s="63">
        <v>630</v>
      </c>
      <c r="CP299" s="135"/>
      <c r="CQ299" s="138" t="s">
        <v>229</v>
      </c>
      <c r="CR299" s="138" t="s">
        <v>4427</v>
      </c>
      <c r="CS299" s="139">
        <v>13863</v>
      </c>
      <c r="CT299" s="141">
        <v>41294</v>
      </c>
    </row>
    <row r="300" spans="1:98">
      <c r="A300" s="201" t="s">
        <v>230</v>
      </c>
      <c r="B300" s="46" t="s">
        <v>119</v>
      </c>
      <c r="C300" s="47">
        <v>22462</v>
      </c>
      <c r="D300" s="47">
        <v>10966</v>
      </c>
      <c r="E300" s="47">
        <v>13693</v>
      </c>
      <c r="F300" s="47">
        <v>6725</v>
      </c>
      <c r="G300" s="47">
        <v>11847</v>
      </c>
      <c r="H300" s="47">
        <v>5790</v>
      </c>
      <c r="I300" s="47">
        <v>9144</v>
      </c>
      <c r="J300" s="47">
        <v>4612</v>
      </c>
      <c r="K300" s="47">
        <v>6930</v>
      </c>
      <c r="L300" s="47">
        <v>3612</v>
      </c>
      <c r="M300" s="48">
        <v>64076</v>
      </c>
      <c r="N300" s="48">
        <v>31705</v>
      </c>
      <c r="O300" s="201" t="s">
        <v>230</v>
      </c>
      <c r="P300" s="46" t="s">
        <v>119</v>
      </c>
      <c r="Q300" s="47">
        <v>3071</v>
      </c>
      <c r="R300" s="47">
        <v>1483</v>
      </c>
      <c r="S300" s="47">
        <v>2154</v>
      </c>
      <c r="T300" s="47">
        <v>982</v>
      </c>
      <c r="U300" s="47">
        <v>2028</v>
      </c>
      <c r="V300" s="47">
        <v>1072</v>
      </c>
      <c r="W300" s="47">
        <v>1380</v>
      </c>
      <c r="X300" s="47">
        <v>689</v>
      </c>
      <c r="Y300" s="47">
        <v>1136</v>
      </c>
      <c r="Z300" s="47">
        <v>564</v>
      </c>
      <c r="AA300" s="48">
        <v>9769</v>
      </c>
      <c r="AB300" s="48">
        <v>4790</v>
      </c>
      <c r="AC300" s="201" t="s">
        <v>230</v>
      </c>
      <c r="AD300" s="46" t="s">
        <v>119</v>
      </c>
      <c r="AE300" s="47">
        <v>427</v>
      </c>
      <c r="AF300" s="47">
        <v>378</v>
      </c>
      <c r="AG300" s="47">
        <v>377</v>
      </c>
      <c r="AH300" s="47">
        <v>355</v>
      </c>
      <c r="AI300" s="47">
        <v>341</v>
      </c>
      <c r="AJ300" s="48">
        <v>1878</v>
      </c>
      <c r="AK300" s="47">
        <v>1198</v>
      </c>
      <c r="AL300" s="47">
        <v>601</v>
      </c>
      <c r="AM300" s="47">
        <v>2</v>
      </c>
      <c r="AN300" s="47">
        <v>13</v>
      </c>
      <c r="AO300" s="47">
        <v>343</v>
      </c>
      <c r="AP300" s="201" t="s">
        <v>230</v>
      </c>
      <c r="AQ300" s="46" t="s">
        <v>119</v>
      </c>
      <c r="AR300" s="47">
        <v>89</v>
      </c>
      <c r="AS300" s="47">
        <v>6589</v>
      </c>
      <c r="AT300" s="47">
        <v>2877</v>
      </c>
      <c r="AU300" s="47">
        <v>1654</v>
      </c>
      <c r="AV300" s="47">
        <v>239</v>
      </c>
      <c r="AW300" s="47">
        <v>510</v>
      </c>
      <c r="AX300" s="47">
        <v>1327</v>
      </c>
      <c r="AY300" s="47">
        <v>972</v>
      </c>
      <c r="AZ300" s="47">
        <v>972</v>
      </c>
      <c r="BA300" s="201" t="s">
        <v>230</v>
      </c>
      <c r="BB300" s="46" t="s">
        <v>119</v>
      </c>
      <c r="BC300" s="47">
        <v>5409</v>
      </c>
      <c r="BD300" s="47">
        <v>2796</v>
      </c>
      <c r="BE300" s="47">
        <v>4821</v>
      </c>
      <c r="BF300" s="47">
        <v>2542</v>
      </c>
      <c r="BG300" s="47">
        <v>2897</v>
      </c>
      <c r="BH300" s="47">
        <v>1543</v>
      </c>
      <c r="BI300" s="47">
        <v>5405</v>
      </c>
      <c r="BJ300" s="47">
        <v>2796</v>
      </c>
      <c r="BK300" s="47">
        <v>4818</v>
      </c>
      <c r="BL300" s="47">
        <v>2542</v>
      </c>
      <c r="BM300" s="47">
        <v>2930</v>
      </c>
      <c r="BN300" s="47">
        <v>1559</v>
      </c>
      <c r="BO300" s="201" t="s">
        <v>230</v>
      </c>
      <c r="BP300" s="46" t="s">
        <v>119</v>
      </c>
      <c r="BQ300" s="49">
        <v>46</v>
      </c>
      <c r="BR300" s="49">
        <v>357</v>
      </c>
      <c r="BS300" s="49">
        <v>599</v>
      </c>
      <c r="BT300" s="49">
        <v>432</v>
      </c>
      <c r="BU300" s="49">
        <v>2</v>
      </c>
      <c r="BV300" s="50">
        <v>1436</v>
      </c>
      <c r="BW300" s="49">
        <v>789</v>
      </c>
      <c r="BX300" s="49">
        <v>291</v>
      </c>
      <c r="BY300" s="50">
        <v>11</v>
      </c>
      <c r="BZ300" s="49">
        <v>6</v>
      </c>
      <c r="CA300" s="201" t="s">
        <v>230</v>
      </c>
      <c r="CB300" s="46" t="s">
        <v>119</v>
      </c>
      <c r="CC300" s="47">
        <v>35274</v>
      </c>
      <c r="CD300" s="47">
        <v>23777</v>
      </c>
      <c r="CE300" s="47">
        <v>8838</v>
      </c>
      <c r="CF300" s="47">
        <v>15824</v>
      </c>
      <c r="CG300" s="47">
        <v>21199</v>
      </c>
      <c r="CH300" s="47">
        <v>10584</v>
      </c>
      <c r="CI300" s="47">
        <v>659</v>
      </c>
      <c r="CJ300" s="47">
        <v>9504</v>
      </c>
      <c r="CK300" s="47">
        <v>308</v>
      </c>
      <c r="CL300" s="47">
        <v>1650</v>
      </c>
      <c r="CM300" s="47">
        <v>2048</v>
      </c>
      <c r="CN300" s="47">
        <v>491</v>
      </c>
      <c r="CO300" s="47">
        <v>6332</v>
      </c>
      <c r="CP300" s="135"/>
      <c r="CQ300" s="138" t="s">
        <v>230</v>
      </c>
      <c r="CR300" s="138" t="s">
        <v>4428</v>
      </c>
      <c r="CS300" s="139">
        <v>29709</v>
      </c>
      <c r="CT300" s="141">
        <v>125967</v>
      </c>
    </row>
    <row r="301" spans="1:98">
      <c r="A301" s="201"/>
      <c r="B301" s="46" t="s">
        <v>120</v>
      </c>
      <c r="C301" s="47">
        <v>1030</v>
      </c>
      <c r="D301" s="47">
        <v>484</v>
      </c>
      <c r="E301" s="47">
        <v>893</v>
      </c>
      <c r="F301" s="47">
        <v>413</v>
      </c>
      <c r="G301" s="47">
        <v>906</v>
      </c>
      <c r="H301" s="47">
        <v>438</v>
      </c>
      <c r="I301" s="47">
        <v>854</v>
      </c>
      <c r="J301" s="47">
        <v>429</v>
      </c>
      <c r="K301" s="47">
        <v>877</v>
      </c>
      <c r="L301" s="47">
        <v>454</v>
      </c>
      <c r="M301" s="48">
        <v>4560</v>
      </c>
      <c r="N301" s="48">
        <v>2218</v>
      </c>
      <c r="O301" s="201"/>
      <c r="P301" s="46" t="s">
        <v>120</v>
      </c>
      <c r="Q301" s="47">
        <v>111</v>
      </c>
      <c r="R301" s="47">
        <v>45</v>
      </c>
      <c r="S301" s="47">
        <v>115</v>
      </c>
      <c r="T301" s="47">
        <v>76</v>
      </c>
      <c r="U301" s="47">
        <v>97</v>
      </c>
      <c r="V301" s="47">
        <v>56</v>
      </c>
      <c r="W301" s="47">
        <v>123</v>
      </c>
      <c r="X301" s="47">
        <v>61</v>
      </c>
      <c r="Y301" s="47">
        <v>177</v>
      </c>
      <c r="Z301" s="47">
        <v>85</v>
      </c>
      <c r="AA301" s="48">
        <v>623</v>
      </c>
      <c r="AB301" s="48">
        <v>323</v>
      </c>
      <c r="AC301" s="201"/>
      <c r="AD301" s="46" t="s">
        <v>120</v>
      </c>
      <c r="AE301" s="47">
        <v>14</v>
      </c>
      <c r="AF301" s="47">
        <v>13</v>
      </c>
      <c r="AG301" s="47">
        <v>14</v>
      </c>
      <c r="AH301" s="47">
        <v>13</v>
      </c>
      <c r="AI301" s="47">
        <v>17</v>
      </c>
      <c r="AJ301" s="48">
        <v>71</v>
      </c>
      <c r="AK301" s="47">
        <v>56</v>
      </c>
      <c r="AL301" s="47">
        <v>15</v>
      </c>
      <c r="AM301" s="47">
        <v>48</v>
      </c>
      <c r="AN301" s="47">
        <v>0</v>
      </c>
      <c r="AO301" s="47">
        <v>8</v>
      </c>
      <c r="AP301" s="201"/>
      <c r="AQ301" s="46" t="s">
        <v>120</v>
      </c>
      <c r="AR301" s="47">
        <v>0</v>
      </c>
      <c r="AS301" s="47">
        <v>532</v>
      </c>
      <c r="AT301" s="47">
        <v>70</v>
      </c>
      <c r="AU301" s="47">
        <v>193</v>
      </c>
      <c r="AV301" s="47">
        <v>50</v>
      </c>
      <c r="AW301" s="47">
        <v>57</v>
      </c>
      <c r="AX301" s="47">
        <v>54</v>
      </c>
      <c r="AY301" s="47">
        <v>60</v>
      </c>
      <c r="AZ301" s="47">
        <v>58</v>
      </c>
      <c r="BA301" s="201"/>
      <c r="BB301" s="46" t="s">
        <v>120</v>
      </c>
      <c r="BC301" s="47">
        <v>766</v>
      </c>
      <c r="BD301" s="47">
        <v>394</v>
      </c>
      <c r="BE301" s="47">
        <v>705</v>
      </c>
      <c r="BF301" s="47">
        <v>366</v>
      </c>
      <c r="BG301" s="47">
        <v>509</v>
      </c>
      <c r="BH301" s="47">
        <v>265</v>
      </c>
      <c r="BI301" s="47">
        <v>766</v>
      </c>
      <c r="BJ301" s="47">
        <v>394</v>
      </c>
      <c r="BK301" s="47">
        <v>705</v>
      </c>
      <c r="BL301" s="47">
        <v>366</v>
      </c>
      <c r="BM301" s="47">
        <v>506</v>
      </c>
      <c r="BN301" s="47">
        <v>263</v>
      </c>
      <c r="BO301" s="201"/>
      <c r="BP301" s="46" t="s">
        <v>120</v>
      </c>
      <c r="BQ301" s="49">
        <v>11</v>
      </c>
      <c r="BR301" s="49">
        <v>29</v>
      </c>
      <c r="BS301" s="49">
        <v>17</v>
      </c>
      <c r="BT301" s="49">
        <v>11</v>
      </c>
      <c r="BU301" s="49">
        <v>0</v>
      </c>
      <c r="BV301" s="50">
        <v>68</v>
      </c>
      <c r="BW301" s="49">
        <v>53</v>
      </c>
      <c r="BX301" s="49">
        <v>37</v>
      </c>
      <c r="BY301" s="50">
        <v>9</v>
      </c>
      <c r="BZ301" s="49">
        <v>6</v>
      </c>
      <c r="CA301" s="201"/>
      <c r="CB301" s="46" t="s">
        <v>120</v>
      </c>
      <c r="CC301" s="47">
        <v>2820</v>
      </c>
      <c r="CD301" s="47">
        <v>1521</v>
      </c>
      <c r="CE301" s="47">
        <v>1017</v>
      </c>
      <c r="CF301" s="47">
        <v>1694</v>
      </c>
      <c r="CG301" s="47">
        <v>2331</v>
      </c>
      <c r="CH301" s="47">
        <v>1254</v>
      </c>
      <c r="CI301" s="47">
        <v>16</v>
      </c>
      <c r="CJ301" s="47">
        <v>1213</v>
      </c>
      <c r="CK301" s="47">
        <v>20</v>
      </c>
      <c r="CL301" s="47">
        <v>72</v>
      </c>
      <c r="CM301" s="47">
        <v>91</v>
      </c>
      <c r="CN301" s="47">
        <v>0</v>
      </c>
      <c r="CO301" s="47">
        <v>838</v>
      </c>
      <c r="CP301" s="135"/>
      <c r="CQ301" s="138" t="s">
        <v>230</v>
      </c>
      <c r="CR301" s="138" t="s">
        <v>4429</v>
      </c>
      <c r="CS301" s="139">
        <v>2296</v>
      </c>
      <c r="CT301" s="141">
        <v>11886</v>
      </c>
    </row>
    <row r="302" spans="1:98">
      <c r="A302" s="201"/>
      <c r="B302" s="34" t="s">
        <v>102</v>
      </c>
      <c r="C302" s="35">
        <v>23492</v>
      </c>
      <c r="D302" s="63">
        <v>11450</v>
      </c>
      <c r="E302" s="63">
        <v>14586</v>
      </c>
      <c r="F302" s="63">
        <v>7138</v>
      </c>
      <c r="G302" s="63">
        <v>12753</v>
      </c>
      <c r="H302" s="63">
        <v>6228</v>
      </c>
      <c r="I302" s="63">
        <v>9998</v>
      </c>
      <c r="J302" s="63">
        <v>5041</v>
      </c>
      <c r="K302" s="63">
        <v>7807</v>
      </c>
      <c r="L302" s="63">
        <v>4066</v>
      </c>
      <c r="M302" s="63">
        <v>68636</v>
      </c>
      <c r="N302" s="63">
        <v>33923</v>
      </c>
      <c r="O302" s="201"/>
      <c r="P302" s="64" t="s">
        <v>102</v>
      </c>
      <c r="Q302" s="63">
        <v>3182</v>
      </c>
      <c r="R302" s="63">
        <v>1528</v>
      </c>
      <c r="S302" s="63">
        <v>2269</v>
      </c>
      <c r="T302" s="63">
        <v>1058</v>
      </c>
      <c r="U302" s="63">
        <v>2125</v>
      </c>
      <c r="V302" s="63">
        <v>1128</v>
      </c>
      <c r="W302" s="63">
        <v>1503</v>
      </c>
      <c r="X302" s="63">
        <v>750</v>
      </c>
      <c r="Y302" s="63">
        <v>1313</v>
      </c>
      <c r="Z302" s="63">
        <v>649</v>
      </c>
      <c r="AA302" s="63">
        <v>10392</v>
      </c>
      <c r="AB302" s="63">
        <v>5113</v>
      </c>
      <c r="AC302" s="201"/>
      <c r="AD302" s="64" t="s">
        <v>102</v>
      </c>
      <c r="AE302" s="63">
        <v>441</v>
      </c>
      <c r="AF302" s="63">
        <v>391</v>
      </c>
      <c r="AG302" s="63">
        <v>391</v>
      </c>
      <c r="AH302" s="63">
        <v>368</v>
      </c>
      <c r="AI302" s="63">
        <v>358</v>
      </c>
      <c r="AJ302" s="63">
        <v>1949</v>
      </c>
      <c r="AK302" s="63">
        <v>1254</v>
      </c>
      <c r="AL302" s="63">
        <v>616</v>
      </c>
      <c r="AM302" s="63">
        <v>50</v>
      </c>
      <c r="AN302" s="63">
        <v>13</v>
      </c>
      <c r="AO302" s="63">
        <v>351</v>
      </c>
      <c r="AP302" s="201"/>
      <c r="AQ302" s="64" t="s">
        <v>102</v>
      </c>
      <c r="AR302" s="63">
        <v>89</v>
      </c>
      <c r="AS302" s="63">
        <v>7121</v>
      </c>
      <c r="AT302" s="63">
        <v>2947</v>
      </c>
      <c r="AU302" s="63">
        <v>1847</v>
      </c>
      <c r="AV302" s="63">
        <v>289</v>
      </c>
      <c r="AW302" s="63">
        <v>567</v>
      </c>
      <c r="AX302" s="63">
        <v>1381</v>
      </c>
      <c r="AY302" s="63">
        <v>1032</v>
      </c>
      <c r="AZ302" s="63">
        <v>1030</v>
      </c>
      <c r="BA302" s="201"/>
      <c r="BB302" s="51" t="s">
        <v>102</v>
      </c>
      <c r="BC302" s="63">
        <v>6175</v>
      </c>
      <c r="BD302" s="63">
        <v>3190</v>
      </c>
      <c r="BE302" s="63">
        <v>5526</v>
      </c>
      <c r="BF302" s="63">
        <v>2908</v>
      </c>
      <c r="BG302" s="63">
        <v>3406</v>
      </c>
      <c r="BH302" s="63">
        <v>1808</v>
      </c>
      <c r="BI302" s="63">
        <v>6171</v>
      </c>
      <c r="BJ302" s="63">
        <v>3190</v>
      </c>
      <c r="BK302" s="63">
        <v>5523</v>
      </c>
      <c r="BL302" s="63">
        <v>2908</v>
      </c>
      <c r="BM302" s="63">
        <v>3436</v>
      </c>
      <c r="BN302" s="63">
        <v>1822</v>
      </c>
      <c r="BO302" s="201"/>
      <c r="BP302" s="64" t="s">
        <v>102</v>
      </c>
      <c r="BQ302" s="63">
        <v>57</v>
      </c>
      <c r="BR302" s="63">
        <v>386</v>
      </c>
      <c r="BS302" s="63">
        <v>616</v>
      </c>
      <c r="BT302" s="63">
        <v>443</v>
      </c>
      <c r="BU302" s="63">
        <v>2</v>
      </c>
      <c r="BV302" s="63">
        <v>1504</v>
      </c>
      <c r="BW302" s="63">
        <v>842</v>
      </c>
      <c r="BX302" s="63">
        <v>328</v>
      </c>
      <c r="BY302" s="63">
        <v>20</v>
      </c>
      <c r="BZ302" s="63">
        <v>12</v>
      </c>
      <c r="CA302" s="201"/>
      <c r="CB302" s="64" t="s">
        <v>102</v>
      </c>
      <c r="CC302" s="63">
        <v>38094</v>
      </c>
      <c r="CD302" s="63">
        <v>25298</v>
      </c>
      <c r="CE302" s="63">
        <v>9855</v>
      </c>
      <c r="CF302" s="63">
        <v>17518</v>
      </c>
      <c r="CG302" s="63">
        <v>23530</v>
      </c>
      <c r="CH302" s="63">
        <v>11838</v>
      </c>
      <c r="CI302" s="63">
        <v>675</v>
      </c>
      <c r="CJ302" s="63">
        <v>10717</v>
      </c>
      <c r="CK302" s="63">
        <v>328</v>
      </c>
      <c r="CL302" s="63">
        <v>1722</v>
      </c>
      <c r="CM302" s="63">
        <v>2139</v>
      </c>
      <c r="CN302" s="63">
        <v>491</v>
      </c>
      <c r="CO302" s="63">
        <v>7170</v>
      </c>
      <c r="CP302" s="135"/>
      <c r="CQ302" s="138" t="s">
        <v>230</v>
      </c>
      <c r="CR302" s="138" t="s">
        <v>4430</v>
      </c>
      <c r="CS302" s="139">
        <v>32005</v>
      </c>
      <c r="CT302" s="141">
        <v>137853</v>
      </c>
    </row>
    <row r="303" spans="1:98">
      <c r="A303" s="51" t="s">
        <v>136</v>
      </c>
      <c r="B303" s="46"/>
      <c r="C303" s="47"/>
      <c r="D303" s="47"/>
      <c r="E303" s="47"/>
      <c r="F303" s="47"/>
      <c r="G303" s="47"/>
      <c r="H303" s="47"/>
      <c r="I303" s="47"/>
      <c r="J303" s="47"/>
      <c r="K303" s="47"/>
      <c r="L303" s="47"/>
      <c r="M303" s="48"/>
      <c r="N303" s="48"/>
      <c r="O303" s="51" t="s">
        <v>136</v>
      </c>
      <c r="P303" s="51"/>
      <c r="Q303" s="48"/>
      <c r="R303" s="48"/>
      <c r="S303" s="48"/>
      <c r="T303" s="48"/>
      <c r="U303" s="48"/>
      <c r="V303" s="48"/>
      <c r="W303" s="48"/>
      <c r="X303" s="48"/>
      <c r="Y303" s="48"/>
      <c r="Z303" s="48"/>
      <c r="AA303" s="48"/>
      <c r="AB303" s="48"/>
      <c r="AC303" s="51" t="s">
        <v>136</v>
      </c>
      <c r="AD303" s="51"/>
      <c r="AE303" s="48"/>
      <c r="AF303" s="48"/>
      <c r="AG303" s="48"/>
      <c r="AH303" s="48"/>
      <c r="AI303" s="48"/>
      <c r="AJ303" s="48"/>
      <c r="AK303" s="48"/>
      <c r="AL303" s="48"/>
      <c r="AM303" s="48"/>
      <c r="AN303" s="48"/>
      <c r="AO303" s="48"/>
      <c r="AP303" s="51" t="s">
        <v>136</v>
      </c>
      <c r="AQ303" s="46"/>
      <c r="AR303" s="47"/>
      <c r="AS303" s="47"/>
      <c r="AT303" s="47"/>
      <c r="AU303" s="47"/>
      <c r="AV303" s="47"/>
      <c r="AW303" s="47"/>
      <c r="AX303" s="47"/>
      <c r="AY303" s="47"/>
      <c r="AZ303" s="47"/>
      <c r="BA303" s="51" t="s">
        <v>136</v>
      </c>
      <c r="BB303" s="46"/>
      <c r="BC303" s="47"/>
      <c r="BD303" s="47"/>
      <c r="BE303" s="47"/>
      <c r="BF303" s="47"/>
      <c r="BG303" s="47"/>
      <c r="BH303" s="47"/>
      <c r="BI303" s="47"/>
      <c r="BJ303" s="47"/>
      <c r="BK303" s="47"/>
      <c r="BL303" s="47"/>
      <c r="BM303" s="47"/>
      <c r="BN303" s="47"/>
      <c r="BO303" s="51" t="s">
        <v>136</v>
      </c>
      <c r="BP303" s="46"/>
      <c r="BQ303" s="49"/>
      <c r="BR303" s="49"/>
      <c r="BS303" s="49"/>
      <c r="BT303" s="49"/>
      <c r="BU303" s="49"/>
      <c r="BV303" s="49"/>
      <c r="BW303" s="49"/>
      <c r="BX303" s="49"/>
      <c r="BY303" s="50"/>
      <c r="BZ303" s="49"/>
      <c r="CA303" s="51" t="s">
        <v>136</v>
      </c>
      <c r="CB303" s="46"/>
      <c r="CC303" s="47"/>
      <c r="CD303" s="47"/>
      <c r="CE303" s="47"/>
      <c r="CF303" s="47"/>
      <c r="CG303" s="47"/>
      <c r="CH303" s="47"/>
      <c r="CI303" s="47"/>
      <c r="CJ303" s="47"/>
      <c r="CK303" s="47"/>
      <c r="CL303" s="47"/>
      <c r="CM303" s="47"/>
      <c r="CN303" s="47"/>
      <c r="CO303" s="47"/>
      <c r="CP303" s="135"/>
      <c r="CQ303" s="138" t="s">
        <v>136</v>
      </c>
      <c r="CR303" s="138" t="s">
        <v>136</v>
      </c>
      <c r="CS303" s="139">
        <v>0</v>
      </c>
      <c r="CT303" s="141">
        <v>0</v>
      </c>
    </row>
    <row r="304" spans="1:98">
      <c r="A304" s="201" t="s">
        <v>231</v>
      </c>
      <c r="B304" s="46" t="s">
        <v>119</v>
      </c>
      <c r="C304" s="47">
        <v>11931</v>
      </c>
      <c r="D304" s="47">
        <v>6055</v>
      </c>
      <c r="E304" s="47">
        <v>7546</v>
      </c>
      <c r="F304" s="47">
        <v>3702</v>
      </c>
      <c r="G304" s="47">
        <v>6343</v>
      </c>
      <c r="H304" s="47">
        <v>3314</v>
      </c>
      <c r="I304" s="47">
        <v>4491</v>
      </c>
      <c r="J304" s="47">
        <v>2325</v>
      </c>
      <c r="K304" s="47">
        <v>3254</v>
      </c>
      <c r="L304" s="47">
        <v>1743</v>
      </c>
      <c r="M304" s="48">
        <v>33565</v>
      </c>
      <c r="N304" s="48">
        <v>17139</v>
      </c>
      <c r="O304" s="201" t="s">
        <v>231</v>
      </c>
      <c r="P304" s="46" t="s">
        <v>119</v>
      </c>
      <c r="Q304" s="47">
        <v>2193</v>
      </c>
      <c r="R304" s="47">
        <v>1017</v>
      </c>
      <c r="S304" s="47">
        <v>1437</v>
      </c>
      <c r="T304" s="47">
        <v>681</v>
      </c>
      <c r="U304" s="47">
        <v>1270</v>
      </c>
      <c r="V304" s="47">
        <v>631</v>
      </c>
      <c r="W304" s="47">
        <v>779</v>
      </c>
      <c r="X304" s="47">
        <v>412</v>
      </c>
      <c r="Y304" s="47">
        <v>822</v>
      </c>
      <c r="Z304" s="47">
        <v>443</v>
      </c>
      <c r="AA304" s="48">
        <v>6501</v>
      </c>
      <c r="AB304" s="48">
        <v>3184</v>
      </c>
      <c r="AC304" s="201" t="s">
        <v>231</v>
      </c>
      <c r="AD304" s="46" t="s">
        <v>119</v>
      </c>
      <c r="AE304" s="47">
        <v>307</v>
      </c>
      <c r="AF304" s="47">
        <v>289</v>
      </c>
      <c r="AG304" s="47">
        <v>279</v>
      </c>
      <c r="AH304" s="47">
        <v>250</v>
      </c>
      <c r="AI304" s="47">
        <v>213</v>
      </c>
      <c r="AJ304" s="48">
        <v>1338</v>
      </c>
      <c r="AK304" s="47">
        <v>826</v>
      </c>
      <c r="AL304" s="47">
        <v>438</v>
      </c>
      <c r="AM304" s="47">
        <v>8</v>
      </c>
      <c r="AN304" s="47">
        <v>20</v>
      </c>
      <c r="AO304" s="47">
        <v>282</v>
      </c>
      <c r="AP304" s="201" t="s">
        <v>231</v>
      </c>
      <c r="AQ304" s="46" t="s">
        <v>119</v>
      </c>
      <c r="AR304" s="47">
        <v>12</v>
      </c>
      <c r="AS304" s="47">
        <v>8405</v>
      </c>
      <c r="AT304" s="47">
        <v>1237</v>
      </c>
      <c r="AU304" s="47">
        <v>328</v>
      </c>
      <c r="AV304" s="47">
        <v>73</v>
      </c>
      <c r="AW304" s="47">
        <v>340</v>
      </c>
      <c r="AX304" s="47">
        <v>862</v>
      </c>
      <c r="AY304" s="47">
        <v>452</v>
      </c>
      <c r="AZ304" s="47">
        <v>461</v>
      </c>
      <c r="BA304" s="201" t="s">
        <v>231</v>
      </c>
      <c r="BB304" s="46" t="s">
        <v>119</v>
      </c>
      <c r="BC304" s="47">
        <v>2696</v>
      </c>
      <c r="BD304" s="47">
        <v>1442</v>
      </c>
      <c r="BE304" s="47">
        <v>2386</v>
      </c>
      <c r="BF304" s="47">
        <v>1276</v>
      </c>
      <c r="BG304" s="47">
        <v>897</v>
      </c>
      <c r="BH304" s="47">
        <v>508</v>
      </c>
      <c r="BI304" s="47">
        <v>2746</v>
      </c>
      <c r="BJ304" s="47">
        <v>1463</v>
      </c>
      <c r="BK304" s="47">
        <v>2437</v>
      </c>
      <c r="BL304" s="47">
        <v>1297</v>
      </c>
      <c r="BM304" s="47">
        <v>873</v>
      </c>
      <c r="BN304" s="47">
        <v>494</v>
      </c>
      <c r="BO304" s="201" t="s">
        <v>231</v>
      </c>
      <c r="BP304" s="46" t="s">
        <v>119</v>
      </c>
      <c r="BQ304" s="49">
        <v>50</v>
      </c>
      <c r="BR304" s="49">
        <v>308</v>
      </c>
      <c r="BS304" s="49">
        <v>117</v>
      </c>
      <c r="BT304" s="49">
        <v>351</v>
      </c>
      <c r="BU304" s="49">
        <v>0</v>
      </c>
      <c r="BV304" s="50">
        <v>826</v>
      </c>
      <c r="BW304" s="49">
        <v>313</v>
      </c>
      <c r="BX304" s="49">
        <v>107</v>
      </c>
      <c r="BY304" s="50">
        <v>5</v>
      </c>
      <c r="BZ304" s="49">
        <v>3</v>
      </c>
      <c r="CA304" s="201" t="s">
        <v>231</v>
      </c>
      <c r="CB304" s="46" t="s">
        <v>119</v>
      </c>
      <c r="CC304" s="47">
        <v>11169</v>
      </c>
      <c r="CD304" s="47">
        <v>6638</v>
      </c>
      <c r="CE304" s="47">
        <v>6671</v>
      </c>
      <c r="CF304" s="47">
        <v>4454</v>
      </c>
      <c r="CG304" s="47">
        <v>7015</v>
      </c>
      <c r="CH304" s="47">
        <v>2707</v>
      </c>
      <c r="CI304" s="47">
        <v>259</v>
      </c>
      <c r="CJ304" s="47">
        <v>2115</v>
      </c>
      <c r="CK304" s="47">
        <v>167</v>
      </c>
      <c r="CL304" s="47">
        <v>967</v>
      </c>
      <c r="CM304" s="47">
        <v>474</v>
      </c>
      <c r="CN304" s="47">
        <v>46</v>
      </c>
      <c r="CO304" s="47">
        <v>833</v>
      </c>
      <c r="CP304" s="135"/>
      <c r="CQ304" s="138" t="s">
        <v>231</v>
      </c>
      <c r="CR304" s="138" t="s">
        <v>4431</v>
      </c>
      <c r="CS304" s="139">
        <v>22210</v>
      </c>
      <c r="CT304" s="141">
        <v>41195</v>
      </c>
    </row>
    <row r="305" spans="1:98">
      <c r="A305" s="201"/>
      <c r="B305" s="46" t="s">
        <v>120</v>
      </c>
      <c r="C305" s="47">
        <v>1373</v>
      </c>
      <c r="D305" s="47">
        <v>694</v>
      </c>
      <c r="E305" s="47">
        <v>1097</v>
      </c>
      <c r="F305" s="47">
        <v>552</v>
      </c>
      <c r="G305" s="47">
        <v>1007</v>
      </c>
      <c r="H305" s="47">
        <v>502</v>
      </c>
      <c r="I305" s="47">
        <v>727</v>
      </c>
      <c r="J305" s="47">
        <v>347</v>
      </c>
      <c r="K305" s="47">
        <v>748</v>
      </c>
      <c r="L305" s="47">
        <v>405</v>
      </c>
      <c r="M305" s="48">
        <v>4952</v>
      </c>
      <c r="N305" s="48">
        <v>2500</v>
      </c>
      <c r="O305" s="201"/>
      <c r="P305" s="46" t="s">
        <v>120</v>
      </c>
      <c r="Q305" s="47">
        <v>199</v>
      </c>
      <c r="R305" s="47">
        <v>90</v>
      </c>
      <c r="S305" s="47">
        <v>210</v>
      </c>
      <c r="T305" s="47">
        <v>101</v>
      </c>
      <c r="U305" s="47">
        <v>165</v>
      </c>
      <c r="V305" s="47">
        <v>76</v>
      </c>
      <c r="W305" s="47">
        <v>181</v>
      </c>
      <c r="X305" s="47">
        <v>79</v>
      </c>
      <c r="Y305" s="47">
        <v>103</v>
      </c>
      <c r="Z305" s="47">
        <v>42</v>
      </c>
      <c r="AA305" s="48">
        <v>858</v>
      </c>
      <c r="AB305" s="48">
        <v>388</v>
      </c>
      <c r="AC305" s="201"/>
      <c r="AD305" s="46" t="s">
        <v>120</v>
      </c>
      <c r="AE305" s="47">
        <v>21</v>
      </c>
      <c r="AF305" s="47">
        <v>21</v>
      </c>
      <c r="AG305" s="47">
        <v>19</v>
      </c>
      <c r="AH305" s="47">
        <v>18</v>
      </c>
      <c r="AI305" s="47">
        <v>18</v>
      </c>
      <c r="AJ305" s="48">
        <v>97</v>
      </c>
      <c r="AK305" s="47">
        <v>92</v>
      </c>
      <c r="AL305" s="47">
        <v>77</v>
      </c>
      <c r="AM305" s="47">
        <v>0</v>
      </c>
      <c r="AN305" s="47">
        <v>0</v>
      </c>
      <c r="AO305" s="47">
        <v>14</v>
      </c>
      <c r="AP305" s="201"/>
      <c r="AQ305" s="46" t="s">
        <v>120</v>
      </c>
      <c r="AR305" s="47">
        <v>22</v>
      </c>
      <c r="AS305" s="47">
        <v>1446</v>
      </c>
      <c r="AT305" s="47">
        <v>28</v>
      </c>
      <c r="AU305" s="47">
        <v>23</v>
      </c>
      <c r="AV305" s="47">
        <v>0</v>
      </c>
      <c r="AW305" s="47">
        <v>74</v>
      </c>
      <c r="AX305" s="47">
        <v>124</v>
      </c>
      <c r="AY305" s="47">
        <v>76</v>
      </c>
      <c r="AZ305" s="47">
        <v>80</v>
      </c>
      <c r="BA305" s="201"/>
      <c r="BB305" s="46" t="s">
        <v>120</v>
      </c>
      <c r="BC305" s="47">
        <v>596</v>
      </c>
      <c r="BD305" s="47">
        <v>319</v>
      </c>
      <c r="BE305" s="47">
        <v>544</v>
      </c>
      <c r="BF305" s="47">
        <v>295</v>
      </c>
      <c r="BG305" s="47">
        <v>282</v>
      </c>
      <c r="BH305" s="47">
        <v>174</v>
      </c>
      <c r="BI305" s="47">
        <v>582</v>
      </c>
      <c r="BJ305" s="47">
        <v>317</v>
      </c>
      <c r="BK305" s="47">
        <v>531</v>
      </c>
      <c r="BL305" s="47">
        <v>294</v>
      </c>
      <c r="BM305" s="47">
        <v>244</v>
      </c>
      <c r="BN305" s="47">
        <v>153</v>
      </c>
      <c r="BO305" s="201"/>
      <c r="BP305" s="46" t="s">
        <v>120</v>
      </c>
      <c r="BQ305" s="49">
        <v>12</v>
      </c>
      <c r="BR305" s="49">
        <v>58</v>
      </c>
      <c r="BS305" s="49">
        <v>5</v>
      </c>
      <c r="BT305" s="49">
        <v>18</v>
      </c>
      <c r="BU305" s="49">
        <v>0</v>
      </c>
      <c r="BV305" s="50">
        <v>93</v>
      </c>
      <c r="BW305" s="49">
        <v>76</v>
      </c>
      <c r="BX305" s="49">
        <v>46</v>
      </c>
      <c r="BY305" s="50">
        <v>22</v>
      </c>
      <c r="BZ305" s="49">
        <v>18</v>
      </c>
      <c r="CA305" s="201"/>
      <c r="CB305" s="46" t="s">
        <v>120</v>
      </c>
      <c r="CC305" s="47">
        <v>1730</v>
      </c>
      <c r="CD305" s="47">
        <v>930</v>
      </c>
      <c r="CE305" s="47">
        <v>540</v>
      </c>
      <c r="CF305" s="47">
        <v>606</v>
      </c>
      <c r="CG305" s="47">
        <v>1483</v>
      </c>
      <c r="CH305" s="47">
        <v>391</v>
      </c>
      <c r="CI305" s="47">
        <v>5</v>
      </c>
      <c r="CJ305" s="47">
        <v>193</v>
      </c>
      <c r="CK305" s="47">
        <v>4</v>
      </c>
      <c r="CL305" s="47">
        <v>67</v>
      </c>
      <c r="CM305" s="47">
        <v>9</v>
      </c>
      <c r="CN305" s="47">
        <v>0</v>
      </c>
      <c r="CO305" s="47">
        <v>158</v>
      </c>
      <c r="CP305" s="135"/>
      <c r="CQ305" s="138" t="s">
        <v>231</v>
      </c>
      <c r="CR305" s="138" t="s">
        <v>4432</v>
      </c>
      <c r="CS305" s="139">
        <v>3090</v>
      </c>
      <c r="CT305" s="141">
        <v>5882</v>
      </c>
    </row>
    <row r="306" spans="1:98">
      <c r="A306" s="201"/>
      <c r="B306" s="34" t="s">
        <v>102</v>
      </c>
      <c r="C306" s="35">
        <v>13304</v>
      </c>
      <c r="D306" s="63">
        <v>6749</v>
      </c>
      <c r="E306" s="63">
        <v>8643</v>
      </c>
      <c r="F306" s="63">
        <v>4254</v>
      </c>
      <c r="G306" s="63">
        <v>7350</v>
      </c>
      <c r="H306" s="63">
        <v>3816</v>
      </c>
      <c r="I306" s="63">
        <v>5218</v>
      </c>
      <c r="J306" s="63">
        <v>2672</v>
      </c>
      <c r="K306" s="63">
        <v>4002</v>
      </c>
      <c r="L306" s="63">
        <v>2148</v>
      </c>
      <c r="M306" s="63">
        <v>38517</v>
      </c>
      <c r="N306" s="63">
        <v>19639</v>
      </c>
      <c r="O306" s="201"/>
      <c r="P306" s="64" t="s">
        <v>102</v>
      </c>
      <c r="Q306" s="63">
        <v>2392</v>
      </c>
      <c r="R306" s="63">
        <v>1107</v>
      </c>
      <c r="S306" s="63">
        <v>1647</v>
      </c>
      <c r="T306" s="63">
        <v>782</v>
      </c>
      <c r="U306" s="63">
        <v>1435</v>
      </c>
      <c r="V306" s="63">
        <v>707</v>
      </c>
      <c r="W306" s="63">
        <v>960</v>
      </c>
      <c r="X306" s="63">
        <v>491</v>
      </c>
      <c r="Y306" s="63">
        <v>925</v>
      </c>
      <c r="Z306" s="63">
        <v>485</v>
      </c>
      <c r="AA306" s="63">
        <v>7359</v>
      </c>
      <c r="AB306" s="63">
        <v>3572</v>
      </c>
      <c r="AC306" s="201"/>
      <c r="AD306" s="64" t="s">
        <v>102</v>
      </c>
      <c r="AE306" s="63">
        <v>328</v>
      </c>
      <c r="AF306" s="63">
        <v>310</v>
      </c>
      <c r="AG306" s="63">
        <v>298</v>
      </c>
      <c r="AH306" s="63">
        <v>268</v>
      </c>
      <c r="AI306" s="63">
        <v>231</v>
      </c>
      <c r="AJ306" s="63">
        <v>1435</v>
      </c>
      <c r="AK306" s="63">
        <v>918</v>
      </c>
      <c r="AL306" s="63">
        <v>515</v>
      </c>
      <c r="AM306" s="63">
        <v>8</v>
      </c>
      <c r="AN306" s="63">
        <v>20</v>
      </c>
      <c r="AO306" s="63">
        <v>296</v>
      </c>
      <c r="AP306" s="201"/>
      <c r="AQ306" s="64" t="s">
        <v>102</v>
      </c>
      <c r="AR306" s="63">
        <v>34</v>
      </c>
      <c r="AS306" s="63">
        <v>9851</v>
      </c>
      <c r="AT306" s="63">
        <v>1265</v>
      </c>
      <c r="AU306" s="63">
        <v>351</v>
      </c>
      <c r="AV306" s="63">
        <v>73</v>
      </c>
      <c r="AW306" s="63">
        <v>414</v>
      </c>
      <c r="AX306" s="63">
        <v>986</v>
      </c>
      <c r="AY306" s="63">
        <v>528</v>
      </c>
      <c r="AZ306" s="63">
        <v>541</v>
      </c>
      <c r="BA306" s="201"/>
      <c r="BB306" s="51" t="s">
        <v>102</v>
      </c>
      <c r="BC306" s="63">
        <v>3292</v>
      </c>
      <c r="BD306" s="63">
        <v>1761</v>
      </c>
      <c r="BE306" s="63">
        <v>2930</v>
      </c>
      <c r="BF306" s="63">
        <v>1571</v>
      </c>
      <c r="BG306" s="63">
        <v>1179</v>
      </c>
      <c r="BH306" s="63">
        <v>682</v>
      </c>
      <c r="BI306" s="63">
        <v>3328</v>
      </c>
      <c r="BJ306" s="63">
        <v>1780</v>
      </c>
      <c r="BK306" s="63">
        <v>2968</v>
      </c>
      <c r="BL306" s="63">
        <v>1591</v>
      </c>
      <c r="BM306" s="63">
        <v>1117</v>
      </c>
      <c r="BN306" s="63">
        <v>647</v>
      </c>
      <c r="BO306" s="201"/>
      <c r="BP306" s="64" t="s">
        <v>102</v>
      </c>
      <c r="BQ306" s="63">
        <v>62</v>
      </c>
      <c r="BR306" s="63">
        <v>366</v>
      </c>
      <c r="BS306" s="63">
        <v>122</v>
      </c>
      <c r="BT306" s="63">
        <v>369</v>
      </c>
      <c r="BU306" s="63">
        <v>0</v>
      </c>
      <c r="BV306" s="63">
        <v>919</v>
      </c>
      <c r="BW306" s="63">
        <v>389</v>
      </c>
      <c r="BX306" s="63">
        <v>153</v>
      </c>
      <c r="BY306" s="63">
        <v>27</v>
      </c>
      <c r="BZ306" s="63">
        <v>21</v>
      </c>
      <c r="CA306" s="201"/>
      <c r="CB306" s="64" t="s">
        <v>102</v>
      </c>
      <c r="CC306" s="63">
        <v>12899</v>
      </c>
      <c r="CD306" s="63">
        <v>7568</v>
      </c>
      <c r="CE306" s="63">
        <v>7211</v>
      </c>
      <c r="CF306" s="63">
        <v>5060</v>
      </c>
      <c r="CG306" s="63">
        <v>8498</v>
      </c>
      <c r="CH306" s="63">
        <v>3098</v>
      </c>
      <c r="CI306" s="63">
        <v>264</v>
      </c>
      <c r="CJ306" s="63">
        <v>2308</v>
      </c>
      <c r="CK306" s="63">
        <v>171</v>
      </c>
      <c r="CL306" s="63">
        <v>1034</v>
      </c>
      <c r="CM306" s="63">
        <v>483</v>
      </c>
      <c r="CN306" s="63">
        <v>46</v>
      </c>
      <c r="CO306" s="63">
        <v>991</v>
      </c>
      <c r="CP306" s="135"/>
      <c r="CQ306" s="138" t="s">
        <v>231</v>
      </c>
      <c r="CR306" s="138" t="s">
        <v>4433</v>
      </c>
      <c r="CS306" s="139">
        <v>25300</v>
      </c>
      <c r="CT306" s="141">
        <v>47077</v>
      </c>
    </row>
    <row r="307" spans="1:98">
      <c r="A307" s="201" t="s">
        <v>232</v>
      </c>
      <c r="B307" s="46" t="s">
        <v>119</v>
      </c>
      <c r="C307" s="47">
        <v>17544</v>
      </c>
      <c r="D307" s="47">
        <v>8603</v>
      </c>
      <c r="E307" s="47">
        <v>9722</v>
      </c>
      <c r="F307" s="47">
        <v>5000</v>
      </c>
      <c r="G307" s="47">
        <v>7590</v>
      </c>
      <c r="H307" s="47">
        <v>3866</v>
      </c>
      <c r="I307" s="47">
        <v>5547</v>
      </c>
      <c r="J307" s="47">
        <v>2901</v>
      </c>
      <c r="K307" s="47">
        <v>4055</v>
      </c>
      <c r="L307" s="47">
        <v>2199</v>
      </c>
      <c r="M307" s="48">
        <v>44458</v>
      </c>
      <c r="N307" s="48">
        <v>22569</v>
      </c>
      <c r="O307" s="201" t="s">
        <v>232</v>
      </c>
      <c r="P307" s="46" t="s">
        <v>119</v>
      </c>
      <c r="Q307" s="47">
        <v>2200</v>
      </c>
      <c r="R307" s="47">
        <v>1006</v>
      </c>
      <c r="S307" s="47">
        <v>1602</v>
      </c>
      <c r="T307" s="47">
        <v>809</v>
      </c>
      <c r="U307" s="47">
        <v>1488</v>
      </c>
      <c r="V307" s="47">
        <v>740</v>
      </c>
      <c r="W307" s="47">
        <v>929</v>
      </c>
      <c r="X307" s="47">
        <v>480</v>
      </c>
      <c r="Y307" s="47">
        <v>845</v>
      </c>
      <c r="Z307" s="47">
        <v>473</v>
      </c>
      <c r="AA307" s="48">
        <v>7064</v>
      </c>
      <c r="AB307" s="48">
        <v>3508</v>
      </c>
      <c r="AC307" s="201" t="s">
        <v>232</v>
      </c>
      <c r="AD307" s="46" t="s">
        <v>119</v>
      </c>
      <c r="AE307" s="47">
        <v>302</v>
      </c>
      <c r="AF307" s="47">
        <v>287</v>
      </c>
      <c r="AG307" s="47">
        <v>272</v>
      </c>
      <c r="AH307" s="47">
        <v>237</v>
      </c>
      <c r="AI307" s="47">
        <v>192</v>
      </c>
      <c r="AJ307" s="48">
        <v>1290</v>
      </c>
      <c r="AK307" s="47">
        <v>778</v>
      </c>
      <c r="AL307" s="47">
        <v>354</v>
      </c>
      <c r="AM307" s="47">
        <v>10</v>
      </c>
      <c r="AN307" s="47">
        <v>14</v>
      </c>
      <c r="AO307" s="47">
        <v>267</v>
      </c>
      <c r="AP307" s="201" t="s">
        <v>232</v>
      </c>
      <c r="AQ307" s="46" t="s">
        <v>119</v>
      </c>
      <c r="AR307" s="47">
        <v>12</v>
      </c>
      <c r="AS307" s="47">
        <v>7604</v>
      </c>
      <c r="AT307" s="47">
        <v>842</v>
      </c>
      <c r="AU307" s="47">
        <v>113</v>
      </c>
      <c r="AV307" s="47">
        <v>31</v>
      </c>
      <c r="AW307" s="47">
        <v>220</v>
      </c>
      <c r="AX307" s="47">
        <v>872</v>
      </c>
      <c r="AY307" s="47">
        <v>407</v>
      </c>
      <c r="AZ307" s="47">
        <v>409</v>
      </c>
      <c r="BA307" s="201" t="s">
        <v>232</v>
      </c>
      <c r="BB307" s="46" t="s">
        <v>119</v>
      </c>
      <c r="BC307" s="47">
        <v>3353</v>
      </c>
      <c r="BD307" s="47">
        <v>1843</v>
      </c>
      <c r="BE307" s="47">
        <v>2984</v>
      </c>
      <c r="BF307" s="47">
        <v>1681</v>
      </c>
      <c r="BG307" s="47">
        <v>1513</v>
      </c>
      <c r="BH307" s="47">
        <v>854</v>
      </c>
      <c r="BI307" s="47">
        <v>3340</v>
      </c>
      <c r="BJ307" s="47">
        <v>1840</v>
      </c>
      <c r="BK307" s="47">
        <v>2975</v>
      </c>
      <c r="BL307" s="47">
        <v>1678</v>
      </c>
      <c r="BM307" s="47">
        <v>1509</v>
      </c>
      <c r="BN307" s="47">
        <v>855</v>
      </c>
      <c r="BO307" s="201" t="s">
        <v>232</v>
      </c>
      <c r="BP307" s="46" t="s">
        <v>119</v>
      </c>
      <c r="BQ307" s="49">
        <v>94</v>
      </c>
      <c r="BR307" s="49">
        <v>295</v>
      </c>
      <c r="BS307" s="49">
        <v>178</v>
      </c>
      <c r="BT307" s="49">
        <v>290</v>
      </c>
      <c r="BU307" s="49">
        <v>6</v>
      </c>
      <c r="BV307" s="50">
        <v>863</v>
      </c>
      <c r="BW307" s="49">
        <v>349</v>
      </c>
      <c r="BX307" s="49">
        <v>133</v>
      </c>
      <c r="BY307" s="50">
        <v>13</v>
      </c>
      <c r="BZ307" s="49">
        <v>5</v>
      </c>
      <c r="CA307" s="201" t="s">
        <v>232</v>
      </c>
      <c r="CB307" s="46" t="s">
        <v>119</v>
      </c>
      <c r="CC307" s="47">
        <v>19788</v>
      </c>
      <c r="CD307" s="47">
        <v>13780</v>
      </c>
      <c r="CE307" s="47">
        <v>5882</v>
      </c>
      <c r="CF307" s="47">
        <v>5426</v>
      </c>
      <c r="CG307" s="47">
        <v>10378</v>
      </c>
      <c r="CH307" s="47">
        <v>3929</v>
      </c>
      <c r="CI307" s="47">
        <v>398</v>
      </c>
      <c r="CJ307" s="47">
        <v>3010</v>
      </c>
      <c r="CK307" s="47">
        <v>281</v>
      </c>
      <c r="CL307" s="47">
        <v>1035</v>
      </c>
      <c r="CM307" s="47">
        <v>945</v>
      </c>
      <c r="CN307" s="47">
        <v>15</v>
      </c>
      <c r="CO307" s="47">
        <v>3783</v>
      </c>
      <c r="CP307" s="135"/>
      <c r="CQ307" s="138" t="s">
        <v>232</v>
      </c>
      <c r="CR307" s="138" t="s">
        <v>4434</v>
      </c>
      <c r="CS307" s="139">
        <v>18353</v>
      </c>
      <c r="CT307" s="141">
        <v>62872</v>
      </c>
    </row>
    <row r="308" spans="1:98">
      <c r="A308" s="201"/>
      <c r="B308" s="46" t="s">
        <v>120</v>
      </c>
      <c r="C308" s="47">
        <v>1636</v>
      </c>
      <c r="D308" s="47">
        <v>817</v>
      </c>
      <c r="E308" s="47">
        <v>1172</v>
      </c>
      <c r="F308" s="47">
        <v>617</v>
      </c>
      <c r="G308" s="47">
        <v>1096</v>
      </c>
      <c r="H308" s="47">
        <v>575</v>
      </c>
      <c r="I308" s="47">
        <v>860</v>
      </c>
      <c r="J308" s="47">
        <v>437</v>
      </c>
      <c r="K308" s="47">
        <v>917</v>
      </c>
      <c r="L308" s="47">
        <v>460</v>
      </c>
      <c r="M308" s="48">
        <v>5681</v>
      </c>
      <c r="N308" s="48">
        <v>2906</v>
      </c>
      <c r="O308" s="201"/>
      <c r="P308" s="46" t="s">
        <v>120</v>
      </c>
      <c r="Q308" s="47">
        <v>127</v>
      </c>
      <c r="R308" s="47">
        <v>60</v>
      </c>
      <c r="S308" s="47">
        <v>177</v>
      </c>
      <c r="T308" s="47">
        <v>97</v>
      </c>
      <c r="U308" s="47">
        <v>195</v>
      </c>
      <c r="V308" s="47">
        <v>106</v>
      </c>
      <c r="W308" s="47">
        <v>110</v>
      </c>
      <c r="X308" s="47">
        <v>72</v>
      </c>
      <c r="Y308" s="47">
        <v>166</v>
      </c>
      <c r="Z308" s="47">
        <v>89</v>
      </c>
      <c r="AA308" s="48">
        <v>775</v>
      </c>
      <c r="AB308" s="48">
        <v>424</v>
      </c>
      <c r="AC308" s="201"/>
      <c r="AD308" s="46" t="s">
        <v>120</v>
      </c>
      <c r="AE308" s="47">
        <v>23</v>
      </c>
      <c r="AF308" s="47">
        <v>21</v>
      </c>
      <c r="AG308" s="47">
        <v>20</v>
      </c>
      <c r="AH308" s="47">
        <v>17</v>
      </c>
      <c r="AI308" s="47">
        <v>17</v>
      </c>
      <c r="AJ308" s="48">
        <v>98</v>
      </c>
      <c r="AK308" s="47">
        <v>70</v>
      </c>
      <c r="AL308" s="47">
        <v>27</v>
      </c>
      <c r="AM308" s="47">
        <v>10</v>
      </c>
      <c r="AN308" s="47">
        <v>7</v>
      </c>
      <c r="AO308" s="47">
        <v>13</v>
      </c>
      <c r="AP308" s="201"/>
      <c r="AQ308" s="46" t="s">
        <v>120</v>
      </c>
      <c r="AR308" s="47">
        <v>20</v>
      </c>
      <c r="AS308" s="47">
        <v>1272</v>
      </c>
      <c r="AT308" s="47">
        <v>30</v>
      </c>
      <c r="AU308" s="47">
        <v>0</v>
      </c>
      <c r="AV308" s="47">
        <v>0</v>
      </c>
      <c r="AW308" s="47">
        <v>33</v>
      </c>
      <c r="AX308" s="47">
        <v>75</v>
      </c>
      <c r="AY308" s="47">
        <v>60</v>
      </c>
      <c r="AZ308" s="47">
        <v>47</v>
      </c>
      <c r="BA308" s="201"/>
      <c r="BB308" s="46" t="s">
        <v>120</v>
      </c>
      <c r="BC308" s="47">
        <v>624</v>
      </c>
      <c r="BD308" s="47">
        <v>331</v>
      </c>
      <c r="BE308" s="47">
        <v>563</v>
      </c>
      <c r="BF308" s="47">
        <v>298</v>
      </c>
      <c r="BG308" s="47">
        <v>330</v>
      </c>
      <c r="BH308" s="47">
        <v>183</v>
      </c>
      <c r="BI308" s="47">
        <v>620</v>
      </c>
      <c r="BJ308" s="47">
        <v>329</v>
      </c>
      <c r="BK308" s="47">
        <v>559</v>
      </c>
      <c r="BL308" s="47">
        <v>296</v>
      </c>
      <c r="BM308" s="47">
        <v>328</v>
      </c>
      <c r="BN308" s="47">
        <v>182</v>
      </c>
      <c r="BO308" s="201"/>
      <c r="BP308" s="46" t="s">
        <v>120</v>
      </c>
      <c r="BQ308" s="49">
        <v>13</v>
      </c>
      <c r="BR308" s="49">
        <v>54</v>
      </c>
      <c r="BS308" s="49">
        <v>14</v>
      </c>
      <c r="BT308" s="49">
        <v>13</v>
      </c>
      <c r="BU308" s="49">
        <v>0</v>
      </c>
      <c r="BV308" s="50">
        <v>94</v>
      </c>
      <c r="BW308" s="49">
        <v>64</v>
      </c>
      <c r="BX308" s="49">
        <v>40</v>
      </c>
      <c r="BY308" s="50">
        <v>8</v>
      </c>
      <c r="BZ308" s="49">
        <v>6</v>
      </c>
      <c r="CA308" s="201"/>
      <c r="CB308" s="46" t="s">
        <v>120</v>
      </c>
      <c r="CC308" s="47">
        <v>1524</v>
      </c>
      <c r="CD308" s="47">
        <v>1246</v>
      </c>
      <c r="CE308" s="47">
        <v>73</v>
      </c>
      <c r="CF308" s="47">
        <v>375</v>
      </c>
      <c r="CG308" s="47">
        <v>1254</v>
      </c>
      <c r="CH308" s="47">
        <v>388</v>
      </c>
      <c r="CI308" s="47">
        <v>9</v>
      </c>
      <c r="CJ308" s="47">
        <v>391</v>
      </c>
      <c r="CK308" s="47">
        <v>7</v>
      </c>
      <c r="CL308" s="47">
        <v>76</v>
      </c>
      <c r="CM308" s="47">
        <v>42</v>
      </c>
      <c r="CN308" s="47">
        <v>0</v>
      </c>
      <c r="CO308" s="47">
        <v>2388</v>
      </c>
      <c r="CP308" s="135"/>
      <c r="CQ308" s="138" t="s">
        <v>232</v>
      </c>
      <c r="CR308" s="138" t="s">
        <v>4435</v>
      </c>
      <c r="CS308" s="139">
        <v>2654</v>
      </c>
      <c r="CT308" s="141">
        <v>5267</v>
      </c>
    </row>
    <row r="309" spans="1:98">
      <c r="A309" s="201"/>
      <c r="B309" s="34" t="s">
        <v>102</v>
      </c>
      <c r="C309" s="35">
        <v>19180</v>
      </c>
      <c r="D309" s="63">
        <v>9420</v>
      </c>
      <c r="E309" s="63">
        <v>10894</v>
      </c>
      <c r="F309" s="63">
        <v>5617</v>
      </c>
      <c r="G309" s="63">
        <v>8686</v>
      </c>
      <c r="H309" s="63">
        <v>4441</v>
      </c>
      <c r="I309" s="63">
        <v>6407</v>
      </c>
      <c r="J309" s="63">
        <v>3338</v>
      </c>
      <c r="K309" s="63">
        <v>4972</v>
      </c>
      <c r="L309" s="63">
        <v>2659</v>
      </c>
      <c r="M309" s="63">
        <v>50139</v>
      </c>
      <c r="N309" s="63">
        <v>25475</v>
      </c>
      <c r="O309" s="201"/>
      <c r="P309" s="64" t="s">
        <v>102</v>
      </c>
      <c r="Q309" s="63">
        <v>2327</v>
      </c>
      <c r="R309" s="63">
        <v>1066</v>
      </c>
      <c r="S309" s="63">
        <v>1779</v>
      </c>
      <c r="T309" s="63">
        <v>906</v>
      </c>
      <c r="U309" s="63">
        <v>1683</v>
      </c>
      <c r="V309" s="63">
        <v>846</v>
      </c>
      <c r="W309" s="63">
        <v>1039</v>
      </c>
      <c r="X309" s="63">
        <v>552</v>
      </c>
      <c r="Y309" s="63">
        <v>1011</v>
      </c>
      <c r="Z309" s="63">
        <v>562</v>
      </c>
      <c r="AA309" s="63">
        <v>7839</v>
      </c>
      <c r="AB309" s="63">
        <v>3932</v>
      </c>
      <c r="AC309" s="201"/>
      <c r="AD309" s="64" t="s">
        <v>102</v>
      </c>
      <c r="AE309" s="63">
        <v>325</v>
      </c>
      <c r="AF309" s="63">
        <v>308</v>
      </c>
      <c r="AG309" s="63">
        <v>292</v>
      </c>
      <c r="AH309" s="63">
        <v>254</v>
      </c>
      <c r="AI309" s="63">
        <v>209</v>
      </c>
      <c r="AJ309" s="63">
        <v>1388</v>
      </c>
      <c r="AK309" s="63">
        <v>848</v>
      </c>
      <c r="AL309" s="63">
        <v>381</v>
      </c>
      <c r="AM309" s="63">
        <v>20</v>
      </c>
      <c r="AN309" s="63">
        <v>21</v>
      </c>
      <c r="AO309" s="63">
        <v>280</v>
      </c>
      <c r="AP309" s="201"/>
      <c r="AQ309" s="64" t="s">
        <v>102</v>
      </c>
      <c r="AR309" s="63">
        <v>32</v>
      </c>
      <c r="AS309" s="63">
        <v>8876</v>
      </c>
      <c r="AT309" s="63">
        <v>872</v>
      </c>
      <c r="AU309" s="63">
        <v>113</v>
      </c>
      <c r="AV309" s="63">
        <v>31</v>
      </c>
      <c r="AW309" s="63">
        <v>253</v>
      </c>
      <c r="AX309" s="63">
        <v>947</v>
      </c>
      <c r="AY309" s="63">
        <v>467</v>
      </c>
      <c r="AZ309" s="63">
        <v>456</v>
      </c>
      <c r="BA309" s="201"/>
      <c r="BB309" s="51" t="s">
        <v>102</v>
      </c>
      <c r="BC309" s="63">
        <v>3977</v>
      </c>
      <c r="BD309" s="63">
        <v>2174</v>
      </c>
      <c r="BE309" s="63">
        <v>3547</v>
      </c>
      <c r="BF309" s="63">
        <v>1979</v>
      </c>
      <c r="BG309" s="63">
        <v>1843</v>
      </c>
      <c r="BH309" s="63">
        <v>1037</v>
      </c>
      <c r="BI309" s="63">
        <v>3960</v>
      </c>
      <c r="BJ309" s="63">
        <v>2169</v>
      </c>
      <c r="BK309" s="63">
        <v>3534</v>
      </c>
      <c r="BL309" s="63">
        <v>1974</v>
      </c>
      <c r="BM309" s="63">
        <v>1837</v>
      </c>
      <c r="BN309" s="63">
        <v>1037</v>
      </c>
      <c r="BO309" s="201"/>
      <c r="BP309" s="64" t="s">
        <v>102</v>
      </c>
      <c r="BQ309" s="63">
        <v>107</v>
      </c>
      <c r="BR309" s="63">
        <v>349</v>
      </c>
      <c r="BS309" s="63">
        <v>192</v>
      </c>
      <c r="BT309" s="63">
        <v>303</v>
      </c>
      <c r="BU309" s="63">
        <v>6</v>
      </c>
      <c r="BV309" s="63">
        <v>957</v>
      </c>
      <c r="BW309" s="63">
        <v>413</v>
      </c>
      <c r="BX309" s="63">
        <v>173</v>
      </c>
      <c r="BY309" s="63">
        <v>21</v>
      </c>
      <c r="BZ309" s="63">
        <v>11</v>
      </c>
      <c r="CA309" s="201"/>
      <c r="CB309" s="64" t="s">
        <v>102</v>
      </c>
      <c r="CC309" s="63">
        <v>21312</v>
      </c>
      <c r="CD309" s="63">
        <v>15026</v>
      </c>
      <c r="CE309" s="63">
        <v>5955</v>
      </c>
      <c r="CF309" s="63">
        <v>5801</v>
      </c>
      <c r="CG309" s="63">
        <v>11632</v>
      </c>
      <c r="CH309" s="63">
        <v>4317</v>
      </c>
      <c r="CI309" s="63">
        <v>407</v>
      </c>
      <c r="CJ309" s="63">
        <v>3401</v>
      </c>
      <c r="CK309" s="63">
        <v>288</v>
      </c>
      <c r="CL309" s="63">
        <v>1111</v>
      </c>
      <c r="CM309" s="63">
        <v>987</v>
      </c>
      <c r="CN309" s="63">
        <v>15</v>
      </c>
      <c r="CO309" s="63">
        <v>6171</v>
      </c>
      <c r="CP309" s="135"/>
      <c r="CQ309" s="138" t="s">
        <v>232</v>
      </c>
      <c r="CR309" s="138" t="s">
        <v>4436</v>
      </c>
      <c r="CS309" s="139">
        <v>21007</v>
      </c>
      <c r="CT309" s="141">
        <v>68139</v>
      </c>
    </row>
    <row r="310" spans="1:98">
      <c r="A310" s="201" t="s">
        <v>233</v>
      </c>
      <c r="B310" s="46" t="s">
        <v>119</v>
      </c>
      <c r="C310" s="47">
        <v>0</v>
      </c>
      <c r="D310" s="47">
        <v>0</v>
      </c>
      <c r="E310" s="47">
        <v>0</v>
      </c>
      <c r="F310" s="47">
        <v>0</v>
      </c>
      <c r="G310" s="47">
        <v>0</v>
      </c>
      <c r="H310" s="47">
        <v>0</v>
      </c>
      <c r="I310" s="47">
        <v>0</v>
      </c>
      <c r="J310" s="47">
        <v>0</v>
      </c>
      <c r="K310" s="47">
        <v>0</v>
      </c>
      <c r="L310" s="47">
        <v>0</v>
      </c>
      <c r="M310" s="48">
        <v>0</v>
      </c>
      <c r="N310" s="48">
        <v>0</v>
      </c>
      <c r="O310" s="201" t="s">
        <v>233</v>
      </c>
      <c r="P310" s="46" t="s">
        <v>119</v>
      </c>
      <c r="Q310" s="47">
        <v>0</v>
      </c>
      <c r="R310" s="47">
        <v>0</v>
      </c>
      <c r="S310" s="47">
        <v>0</v>
      </c>
      <c r="T310" s="47">
        <v>0</v>
      </c>
      <c r="U310" s="47">
        <v>0</v>
      </c>
      <c r="V310" s="47">
        <v>0</v>
      </c>
      <c r="W310" s="47">
        <v>0</v>
      </c>
      <c r="X310" s="47">
        <v>0</v>
      </c>
      <c r="Y310" s="47">
        <v>0</v>
      </c>
      <c r="Z310" s="47">
        <v>0</v>
      </c>
      <c r="AA310" s="48">
        <v>0</v>
      </c>
      <c r="AB310" s="48">
        <v>0</v>
      </c>
      <c r="AC310" s="201" t="s">
        <v>233</v>
      </c>
      <c r="AD310" s="46" t="s">
        <v>119</v>
      </c>
      <c r="AE310" s="47">
        <v>0</v>
      </c>
      <c r="AF310" s="47">
        <v>0</v>
      </c>
      <c r="AG310" s="47">
        <v>0</v>
      </c>
      <c r="AH310" s="47">
        <v>0</v>
      </c>
      <c r="AI310" s="47">
        <v>0</v>
      </c>
      <c r="AJ310" s="48">
        <v>0</v>
      </c>
      <c r="AK310" s="47">
        <v>0</v>
      </c>
      <c r="AL310" s="47">
        <v>0</v>
      </c>
      <c r="AM310" s="47">
        <v>0</v>
      </c>
      <c r="AN310" s="47">
        <v>0</v>
      </c>
      <c r="AO310" s="47">
        <v>0</v>
      </c>
      <c r="AP310" s="201" t="s">
        <v>233</v>
      </c>
      <c r="AQ310" s="46" t="s">
        <v>119</v>
      </c>
      <c r="AR310" s="47">
        <v>0</v>
      </c>
      <c r="AS310" s="47">
        <v>0</v>
      </c>
      <c r="AT310" s="47">
        <v>0</v>
      </c>
      <c r="AU310" s="47">
        <v>0</v>
      </c>
      <c r="AV310" s="47">
        <v>0</v>
      </c>
      <c r="AW310" s="47">
        <v>0</v>
      </c>
      <c r="AX310" s="47">
        <v>0</v>
      </c>
      <c r="AY310" s="47">
        <v>0</v>
      </c>
      <c r="AZ310" s="47">
        <v>0</v>
      </c>
      <c r="BA310" s="201" t="s">
        <v>233</v>
      </c>
      <c r="BB310" s="46" t="s">
        <v>119</v>
      </c>
      <c r="BC310" s="47">
        <v>0</v>
      </c>
      <c r="BD310" s="47">
        <v>0</v>
      </c>
      <c r="BE310" s="47">
        <v>0</v>
      </c>
      <c r="BF310" s="47">
        <v>0</v>
      </c>
      <c r="BG310" s="47">
        <v>0</v>
      </c>
      <c r="BH310" s="47">
        <v>0</v>
      </c>
      <c r="BI310" s="47">
        <v>0</v>
      </c>
      <c r="BJ310" s="47">
        <v>0</v>
      </c>
      <c r="BK310" s="47">
        <v>0</v>
      </c>
      <c r="BL310" s="47">
        <v>0</v>
      </c>
      <c r="BM310" s="47">
        <v>0</v>
      </c>
      <c r="BN310" s="47">
        <v>0</v>
      </c>
      <c r="BO310" s="201" t="s">
        <v>233</v>
      </c>
      <c r="BP310" s="46" t="s">
        <v>119</v>
      </c>
      <c r="BQ310" s="49">
        <v>0</v>
      </c>
      <c r="BR310" s="49">
        <v>0</v>
      </c>
      <c r="BS310" s="49">
        <v>0</v>
      </c>
      <c r="BT310" s="49">
        <v>0</v>
      </c>
      <c r="BU310" s="49">
        <v>0</v>
      </c>
      <c r="BV310" s="50">
        <v>0</v>
      </c>
      <c r="BW310" s="49">
        <v>0</v>
      </c>
      <c r="BX310" s="49">
        <v>0</v>
      </c>
      <c r="BY310" s="50">
        <v>0</v>
      </c>
      <c r="BZ310" s="49">
        <v>0</v>
      </c>
      <c r="CA310" s="201" t="s">
        <v>233</v>
      </c>
      <c r="CB310" s="46" t="s">
        <v>119</v>
      </c>
      <c r="CC310" s="47">
        <v>0</v>
      </c>
      <c r="CD310" s="47">
        <v>0</v>
      </c>
      <c r="CE310" s="47">
        <v>0</v>
      </c>
      <c r="CF310" s="47">
        <v>0</v>
      </c>
      <c r="CG310" s="47">
        <v>0</v>
      </c>
      <c r="CH310" s="47">
        <v>0</v>
      </c>
      <c r="CI310" s="47">
        <v>0</v>
      </c>
      <c r="CJ310" s="47">
        <v>0</v>
      </c>
      <c r="CK310" s="47">
        <v>0</v>
      </c>
      <c r="CL310" s="47">
        <v>0</v>
      </c>
      <c r="CM310" s="47">
        <v>0</v>
      </c>
      <c r="CN310" s="47">
        <v>0</v>
      </c>
      <c r="CO310" s="47">
        <v>0</v>
      </c>
      <c r="CP310" s="135"/>
      <c r="CQ310" s="138" t="s">
        <v>233</v>
      </c>
      <c r="CR310" s="138" t="s">
        <v>4437</v>
      </c>
      <c r="CS310" s="139">
        <v>0</v>
      </c>
      <c r="CT310" s="141">
        <v>0</v>
      </c>
    </row>
    <row r="311" spans="1:98">
      <c r="A311" s="201"/>
      <c r="B311" s="46" t="s">
        <v>120</v>
      </c>
      <c r="C311" s="47">
        <v>1540</v>
      </c>
      <c r="D311" s="47">
        <v>782</v>
      </c>
      <c r="E311" s="47">
        <v>1275</v>
      </c>
      <c r="F311" s="47">
        <v>653</v>
      </c>
      <c r="G311" s="47">
        <v>1300</v>
      </c>
      <c r="H311" s="47">
        <v>692</v>
      </c>
      <c r="I311" s="47">
        <v>1140</v>
      </c>
      <c r="J311" s="47">
        <v>599</v>
      </c>
      <c r="K311" s="47">
        <v>903</v>
      </c>
      <c r="L311" s="47">
        <v>474</v>
      </c>
      <c r="M311" s="48">
        <v>6158</v>
      </c>
      <c r="N311" s="48">
        <v>3200</v>
      </c>
      <c r="O311" s="201"/>
      <c r="P311" s="46" t="s">
        <v>120</v>
      </c>
      <c r="Q311" s="47">
        <v>334</v>
      </c>
      <c r="R311" s="47">
        <v>164</v>
      </c>
      <c r="S311" s="47">
        <v>199</v>
      </c>
      <c r="T311" s="47">
        <v>93</v>
      </c>
      <c r="U311" s="47">
        <v>169</v>
      </c>
      <c r="V311" s="47">
        <v>99</v>
      </c>
      <c r="W311" s="47">
        <v>234</v>
      </c>
      <c r="X311" s="47">
        <v>122</v>
      </c>
      <c r="Y311" s="47">
        <v>99</v>
      </c>
      <c r="Z311" s="47">
        <v>51</v>
      </c>
      <c r="AA311" s="48">
        <v>1035</v>
      </c>
      <c r="AB311" s="48">
        <v>529</v>
      </c>
      <c r="AC311" s="201"/>
      <c r="AD311" s="46" t="s">
        <v>120</v>
      </c>
      <c r="AE311" s="47">
        <v>25</v>
      </c>
      <c r="AF311" s="47">
        <v>23</v>
      </c>
      <c r="AG311" s="47">
        <v>24</v>
      </c>
      <c r="AH311" s="47">
        <v>23</v>
      </c>
      <c r="AI311" s="47">
        <v>23</v>
      </c>
      <c r="AJ311" s="48">
        <v>118</v>
      </c>
      <c r="AK311" s="47">
        <v>122</v>
      </c>
      <c r="AL311" s="47">
        <v>64</v>
      </c>
      <c r="AM311" s="47">
        <v>80</v>
      </c>
      <c r="AN311" s="47">
        <v>3</v>
      </c>
      <c r="AO311" s="47">
        <v>17</v>
      </c>
      <c r="AP311" s="201"/>
      <c r="AQ311" s="46" t="s">
        <v>120</v>
      </c>
      <c r="AR311" s="47">
        <v>161</v>
      </c>
      <c r="AS311" s="47">
        <v>2324</v>
      </c>
      <c r="AT311" s="47">
        <v>4</v>
      </c>
      <c r="AU311" s="47">
        <v>0</v>
      </c>
      <c r="AV311" s="47">
        <v>0</v>
      </c>
      <c r="AW311" s="47">
        <v>205</v>
      </c>
      <c r="AX311" s="47">
        <v>194</v>
      </c>
      <c r="AY311" s="47">
        <v>121</v>
      </c>
      <c r="AZ311" s="47">
        <v>127</v>
      </c>
      <c r="BA311" s="201"/>
      <c r="BB311" s="46" t="s">
        <v>120</v>
      </c>
      <c r="BC311" s="47">
        <v>728</v>
      </c>
      <c r="BD311" s="47">
        <v>424</v>
      </c>
      <c r="BE311" s="47">
        <v>696</v>
      </c>
      <c r="BF311" s="47">
        <v>405</v>
      </c>
      <c r="BG311" s="47">
        <v>550</v>
      </c>
      <c r="BH311" s="47">
        <v>326</v>
      </c>
      <c r="BI311" s="47">
        <v>767</v>
      </c>
      <c r="BJ311" s="47">
        <v>444</v>
      </c>
      <c r="BK311" s="47">
        <v>734</v>
      </c>
      <c r="BL311" s="47">
        <v>424</v>
      </c>
      <c r="BM311" s="47">
        <v>547</v>
      </c>
      <c r="BN311" s="47">
        <v>324</v>
      </c>
      <c r="BO311" s="201"/>
      <c r="BP311" s="46" t="s">
        <v>120</v>
      </c>
      <c r="BQ311" s="49">
        <v>16</v>
      </c>
      <c r="BR311" s="49">
        <v>92</v>
      </c>
      <c r="BS311" s="49">
        <v>0</v>
      </c>
      <c r="BT311" s="49">
        <v>11</v>
      </c>
      <c r="BU311" s="49">
        <v>2</v>
      </c>
      <c r="BV311" s="50">
        <v>121</v>
      </c>
      <c r="BW311" s="49">
        <v>97</v>
      </c>
      <c r="BX311" s="49">
        <v>50</v>
      </c>
      <c r="BY311" s="50">
        <v>26</v>
      </c>
      <c r="BZ311" s="49">
        <v>19</v>
      </c>
      <c r="CA311" s="201"/>
      <c r="CB311" s="46" t="s">
        <v>120</v>
      </c>
      <c r="CC311" s="47">
        <v>3332</v>
      </c>
      <c r="CD311" s="47">
        <v>1848</v>
      </c>
      <c r="CE311" s="47">
        <v>1439</v>
      </c>
      <c r="CF311" s="47">
        <v>1644</v>
      </c>
      <c r="CG311" s="47">
        <v>2931</v>
      </c>
      <c r="CH311" s="47">
        <v>1502</v>
      </c>
      <c r="CI311" s="47">
        <v>206</v>
      </c>
      <c r="CJ311" s="47">
        <v>1157</v>
      </c>
      <c r="CK311" s="47">
        <v>31</v>
      </c>
      <c r="CL311" s="47">
        <v>106</v>
      </c>
      <c r="CM311" s="47">
        <v>116</v>
      </c>
      <c r="CN311" s="47">
        <v>17</v>
      </c>
      <c r="CO311" s="47">
        <v>325</v>
      </c>
      <c r="CP311" s="135"/>
      <c r="CQ311" s="138" t="s">
        <v>233</v>
      </c>
      <c r="CR311" s="138" t="s">
        <v>4438</v>
      </c>
      <c r="CS311" s="139">
        <v>4821</v>
      </c>
      <c r="CT311" s="141">
        <v>14090</v>
      </c>
    </row>
    <row r="312" spans="1:98">
      <c r="A312" s="201"/>
      <c r="B312" s="34" t="s">
        <v>102</v>
      </c>
      <c r="C312" s="35">
        <v>1540</v>
      </c>
      <c r="D312" s="63">
        <v>782</v>
      </c>
      <c r="E312" s="63">
        <v>1275</v>
      </c>
      <c r="F312" s="63">
        <v>653</v>
      </c>
      <c r="G312" s="63">
        <v>1300</v>
      </c>
      <c r="H312" s="63">
        <v>692</v>
      </c>
      <c r="I312" s="63">
        <v>1140</v>
      </c>
      <c r="J312" s="63">
        <v>599</v>
      </c>
      <c r="K312" s="63">
        <v>903</v>
      </c>
      <c r="L312" s="63">
        <v>474</v>
      </c>
      <c r="M312" s="63">
        <v>6158</v>
      </c>
      <c r="N312" s="63">
        <v>3200</v>
      </c>
      <c r="O312" s="201"/>
      <c r="P312" s="64" t="s">
        <v>102</v>
      </c>
      <c r="Q312" s="63">
        <v>334</v>
      </c>
      <c r="R312" s="63">
        <v>164</v>
      </c>
      <c r="S312" s="63">
        <v>199</v>
      </c>
      <c r="T312" s="63">
        <v>93</v>
      </c>
      <c r="U312" s="63">
        <v>169</v>
      </c>
      <c r="V312" s="63">
        <v>99</v>
      </c>
      <c r="W312" s="63">
        <v>234</v>
      </c>
      <c r="X312" s="63">
        <v>122</v>
      </c>
      <c r="Y312" s="63">
        <v>99</v>
      </c>
      <c r="Z312" s="63">
        <v>51</v>
      </c>
      <c r="AA312" s="63">
        <v>1035</v>
      </c>
      <c r="AB312" s="63">
        <v>529</v>
      </c>
      <c r="AC312" s="201"/>
      <c r="AD312" s="64" t="s">
        <v>102</v>
      </c>
      <c r="AE312" s="63">
        <v>25</v>
      </c>
      <c r="AF312" s="63">
        <v>23</v>
      </c>
      <c r="AG312" s="63">
        <v>24</v>
      </c>
      <c r="AH312" s="63">
        <v>23</v>
      </c>
      <c r="AI312" s="63">
        <v>23</v>
      </c>
      <c r="AJ312" s="63">
        <v>118</v>
      </c>
      <c r="AK312" s="63">
        <v>122</v>
      </c>
      <c r="AL312" s="63">
        <v>64</v>
      </c>
      <c r="AM312" s="63">
        <v>80</v>
      </c>
      <c r="AN312" s="63">
        <v>3</v>
      </c>
      <c r="AO312" s="63">
        <v>17</v>
      </c>
      <c r="AP312" s="201"/>
      <c r="AQ312" s="64" t="s">
        <v>102</v>
      </c>
      <c r="AR312" s="63">
        <v>161</v>
      </c>
      <c r="AS312" s="63">
        <v>2324</v>
      </c>
      <c r="AT312" s="63">
        <v>4</v>
      </c>
      <c r="AU312" s="63">
        <v>0</v>
      </c>
      <c r="AV312" s="63">
        <v>0</v>
      </c>
      <c r="AW312" s="63">
        <v>205</v>
      </c>
      <c r="AX312" s="63">
        <v>194</v>
      </c>
      <c r="AY312" s="63">
        <v>121</v>
      </c>
      <c r="AZ312" s="63">
        <v>127</v>
      </c>
      <c r="BA312" s="201"/>
      <c r="BB312" s="51" t="s">
        <v>102</v>
      </c>
      <c r="BC312" s="63">
        <v>728</v>
      </c>
      <c r="BD312" s="63">
        <v>424</v>
      </c>
      <c r="BE312" s="63">
        <v>696</v>
      </c>
      <c r="BF312" s="63">
        <v>405</v>
      </c>
      <c r="BG312" s="63">
        <v>550</v>
      </c>
      <c r="BH312" s="63">
        <v>326</v>
      </c>
      <c r="BI312" s="63">
        <v>767</v>
      </c>
      <c r="BJ312" s="63">
        <v>444</v>
      </c>
      <c r="BK312" s="63">
        <v>734</v>
      </c>
      <c r="BL312" s="63">
        <v>424</v>
      </c>
      <c r="BM312" s="63">
        <v>547</v>
      </c>
      <c r="BN312" s="63">
        <v>324</v>
      </c>
      <c r="BO312" s="201"/>
      <c r="BP312" s="64" t="s">
        <v>102</v>
      </c>
      <c r="BQ312" s="63">
        <v>16</v>
      </c>
      <c r="BR312" s="63">
        <v>92</v>
      </c>
      <c r="BS312" s="63">
        <v>0</v>
      </c>
      <c r="BT312" s="63">
        <v>11</v>
      </c>
      <c r="BU312" s="63">
        <v>2</v>
      </c>
      <c r="BV312" s="63">
        <v>121</v>
      </c>
      <c r="BW312" s="63">
        <v>97</v>
      </c>
      <c r="BX312" s="63">
        <v>50</v>
      </c>
      <c r="BY312" s="63">
        <v>26</v>
      </c>
      <c r="BZ312" s="63">
        <v>19</v>
      </c>
      <c r="CA312" s="201"/>
      <c r="CB312" s="64" t="s">
        <v>102</v>
      </c>
      <c r="CC312" s="63">
        <v>3332</v>
      </c>
      <c r="CD312" s="63">
        <v>1848</v>
      </c>
      <c r="CE312" s="63">
        <v>1439</v>
      </c>
      <c r="CF312" s="63">
        <v>1644</v>
      </c>
      <c r="CG312" s="63">
        <v>2931</v>
      </c>
      <c r="CH312" s="63">
        <v>1502</v>
      </c>
      <c r="CI312" s="63">
        <v>206</v>
      </c>
      <c r="CJ312" s="63">
        <v>1157</v>
      </c>
      <c r="CK312" s="63">
        <v>31</v>
      </c>
      <c r="CL312" s="63">
        <v>106</v>
      </c>
      <c r="CM312" s="63">
        <v>116</v>
      </c>
      <c r="CN312" s="63">
        <v>17</v>
      </c>
      <c r="CO312" s="63">
        <v>325</v>
      </c>
      <c r="CP312" s="135"/>
      <c r="CQ312" s="138" t="s">
        <v>233</v>
      </c>
      <c r="CR312" s="138" t="s">
        <v>4439</v>
      </c>
      <c r="CS312" s="139">
        <v>4821</v>
      </c>
      <c r="CT312" s="141">
        <v>14090</v>
      </c>
    </row>
    <row r="313" spans="1:98">
      <c r="A313" s="201" t="s">
        <v>234</v>
      </c>
      <c r="B313" s="46" t="s">
        <v>119</v>
      </c>
      <c r="C313" s="47">
        <v>10756</v>
      </c>
      <c r="D313" s="47">
        <v>5288</v>
      </c>
      <c r="E313" s="47">
        <v>5940</v>
      </c>
      <c r="F313" s="47">
        <v>2976</v>
      </c>
      <c r="G313" s="47">
        <v>4934</v>
      </c>
      <c r="H313" s="47">
        <v>2501</v>
      </c>
      <c r="I313" s="47">
        <v>3291</v>
      </c>
      <c r="J313" s="47">
        <v>1750</v>
      </c>
      <c r="K313" s="47">
        <v>2082</v>
      </c>
      <c r="L313" s="47">
        <v>1141</v>
      </c>
      <c r="M313" s="48">
        <v>27003</v>
      </c>
      <c r="N313" s="48">
        <v>13656</v>
      </c>
      <c r="O313" s="201" t="s">
        <v>234</v>
      </c>
      <c r="P313" s="46" t="s">
        <v>119</v>
      </c>
      <c r="Q313" s="47">
        <v>2243</v>
      </c>
      <c r="R313" s="47">
        <v>1022</v>
      </c>
      <c r="S313" s="47">
        <v>1349</v>
      </c>
      <c r="T313" s="47">
        <v>609</v>
      </c>
      <c r="U313" s="47">
        <v>1293</v>
      </c>
      <c r="V313" s="47">
        <v>612</v>
      </c>
      <c r="W313" s="47">
        <v>677</v>
      </c>
      <c r="X313" s="47">
        <v>349</v>
      </c>
      <c r="Y313" s="47">
        <v>366</v>
      </c>
      <c r="Z313" s="47">
        <v>198</v>
      </c>
      <c r="AA313" s="48">
        <v>5928</v>
      </c>
      <c r="AB313" s="48">
        <v>2790</v>
      </c>
      <c r="AC313" s="201" t="s">
        <v>234</v>
      </c>
      <c r="AD313" s="46" t="s">
        <v>119</v>
      </c>
      <c r="AE313" s="47">
        <v>267</v>
      </c>
      <c r="AF313" s="47">
        <v>255</v>
      </c>
      <c r="AG313" s="47">
        <v>249</v>
      </c>
      <c r="AH313" s="47">
        <v>221</v>
      </c>
      <c r="AI313" s="47">
        <v>191</v>
      </c>
      <c r="AJ313" s="48">
        <v>1183</v>
      </c>
      <c r="AK313" s="47">
        <v>617</v>
      </c>
      <c r="AL313" s="47">
        <v>318</v>
      </c>
      <c r="AM313" s="47">
        <v>0</v>
      </c>
      <c r="AN313" s="47">
        <v>13</v>
      </c>
      <c r="AO313" s="47">
        <v>249</v>
      </c>
      <c r="AP313" s="201" t="s">
        <v>234</v>
      </c>
      <c r="AQ313" s="46" t="s">
        <v>119</v>
      </c>
      <c r="AR313" s="47">
        <v>5</v>
      </c>
      <c r="AS313" s="47">
        <v>6312</v>
      </c>
      <c r="AT313" s="47">
        <v>689</v>
      </c>
      <c r="AU313" s="47">
        <v>262</v>
      </c>
      <c r="AV313" s="47">
        <v>64</v>
      </c>
      <c r="AW313" s="47">
        <v>313</v>
      </c>
      <c r="AX313" s="47">
        <v>872</v>
      </c>
      <c r="AY313" s="47">
        <v>349</v>
      </c>
      <c r="AZ313" s="47">
        <v>346</v>
      </c>
      <c r="BA313" s="201" t="s">
        <v>234</v>
      </c>
      <c r="BB313" s="46" t="s">
        <v>119</v>
      </c>
      <c r="BC313" s="47">
        <v>1795</v>
      </c>
      <c r="BD313" s="47">
        <v>1020</v>
      </c>
      <c r="BE313" s="47">
        <v>1625</v>
      </c>
      <c r="BF313" s="47">
        <v>936</v>
      </c>
      <c r="BG313" s="47">
        <v>1012</v>
      </c>
      <c r="BH313" s="47">
        <v>602</v>
      </c>
      <c r="BI313" s="47">
        <v>1795</v>
      </c>
      <c r="BJ313" s="47">
        <v>1020</v>
      </c>
      <c r="BK313" s="47">
        <v>1625</v>
      </c>
      <c r="BL313" s="47">
        <v>936</v>
      </c>
      <c r="BM313" s="47">
        <v>1015</v>
      </c>
      <c r="BN313" s="47">
        <v>605</v>
      </c>
      <c r="BO313" s="201" t="s">
        <v>234</v>
      </c>
      <c r="BP313" s="46" t="s">
        <v>119</v>
      </c>
      <c r="BQ313" s="49">
        <v>35</v>
      </c>
      <c r="BR313" s="49">
        <v>314</v>
      </c>
      <c r="BS313" s="49">
        <v>2</v>
      </c>
      <c r="BT313" s="49">
        <v>309</v>
      </c>
      <c r="BU313" s="49">
        <v>0</v>
      </c>
      <c r="BV313" s="50">
        <v>660</v>
      </c>
      <c r="BW313" s="49">
        <v>265</v>
      </c>
      <c r="BX313" s="49">
        <v>112</v>
      </c>
      <c r="BY313" s="50">
        <v>22</v>
      </c>
      <c r="BZ313" s="49">
        <v>16</v>
      </c>
      <c r="CA313" s="201" t="s">
        <v>234</v>
      </c>
      <c r="CB313" s="46" t="s">
        <v>119</v>
      </c>
      <c r="CC313" s="47">
        <v>10106</v>
      </c>
      <c r="CD313" s="47">
        <v>9602</v>
      </c>
      <c r="CE313" s="47">
        <v>4918</v>
      </c>
      <c r="CF313" s="47">
        <v>4114</v>
      </c>
      <c r="CG313" s="47">
        <v>6763</v>
      </c>
      <c r="CH313" s="47">
        <v>3804</v>
      </c>
      <c r="CI313" s="47">
        <v>358</v>
      </c>
      <c r="CJ313" s="47">
        <v>3006</v>
      </c>
      <c r="CK313" s="47">
        <v>696</v>
      </c>
      <c r="CL313" s="47">
        <v>891</v>
      </c>
      <c r="CM313" s="47">
        <v>571</v>
      </c>
      <c r="CN313" s="47">
        <v>100</v>
      </c>
      <c r="CO313" s="47">
        <v>322</v>
      </c>
      <c r="CP313" s="135"/>
      <c r="CQ313" s="138" t="s">
        <v>234</v>
      </c>
      <c r="CR313" s="138" t="s">
        <v>4440</v>
      </c>
      <c r="CS313" s="139">
        <v>16064</v>
      </c>
      <c r="CT313" s="141">
        <v>43367</v>
      </c>
    </row>
    <row r="314" spans="1:98">
      <c r="A314" s="201"/>
      <c r="B314" s="46" t="s">
        <v>120</v>
      </c>
      <c r="C314" s="47">
        <v>0</v>
      </c>
      <c r="D314" s="47">
        <v>0</v>
      </c>
      <c r="E314" s="47">
        <v>0</v>
      </c>
      <c r="F314" s="47">
        <v>0</v>
      </c>
      <c r="G314" s="47">
        <v>0</v>
      </c>
      <c r="H314" s="47">
        <v>0</v>
      </c>
      <c r="I314" s="47">
        <v>0</v>
      </c>
      <c r="J314" s="47">
        <v>0</v>
      </c>
      <c r="K314" s="47">
        <v>0</v>
      </c>
      <c r="L314" s="47">
        <v>0</v>
      </c>
      <c r="M314" s="48">
        <v>0</v>
      </c>
      <c r="N314" s="48">
        <v>0</v>
      </c>
      <c r="O314" s="201"/>
      <c r="P314" s="46" t="s">
        <v>120</v>
      </c>
      <c r="Q314" s="47">
        <v>0</v>
      </c>
      <c r="R314" s="47">
        <v>0</v>
      </c>
      <c r="S314" s="47">
        <v>0</v>
      </c>
      <c r="T314" s="47">
        <v>0</v>
      </c>
      <c r="U314" s="47">
        <v>0</v>
      </c>
      <c r="V314" s="47">
        <v>0</v>
      </c>
      <c r="W314" s="47">
        <v>0</v>
      </c>
      <c r="X314" s="47">
        <v>0</v>
      </c>
      <c r="Y314" s="47">
        <v>0</v>
      </c>
      <c r="Z314" s="47">
        <v>0</v>
      </c>
      <c r="AA314" s="48">
        <v>0</v>
      </c>
      <c r="AB314" s="48">
        <v>0</v>
      </c>
      <c r="AC314" s="201"/>
      <c r="AD314" s="46" t="s">
        <v>120</v>
      </c>
      <c r="AE314" s="47">
        <v>0</v>
      </c>
      <c r="AF314" s="47">
        <v>0</v>
      </c>
      <c r="AG314" s="47">
        <v>0</v>
      </c>
      <c r="AH314" s="47">
        <v>0</v>
      </c>
      <c r="AI314" s="47">
        <v>0</v>
      </c>
      <c r="AJ314" s="48">
        <v>0</v>
      </c>
      <c r="AK314" s="47">
        <v>0</v>
      </c>
      <c r="AL314" s="47">
        <v>0</v>
      </c>
      <c r="AM314" s="47">
        <v>0</v>
      </c>
      <c r="AN314" s="47">
        <v>0</v>
      </c>
      <c r="AO314" s="47">
        <v>0</v>
      </c>
      <c r="AP314" s="201"/>
      <c r="AQ314" s="46" t="s">
        <v>120</v>
      </c>
      <c r="AR314" s="47">
        <v>0</v>
      </c>
      <c r="AS314" s="47">
        <v>0</v>
      </c>
      <c r="AT314" s="47">
        <v>0</v>
      </c>
      <c r="AU314" s="47">
        <v>0</v>
      </c>
      <c r="AV314" s="47">
        <v>0</v>
      </c>
      <c r="AW314" s="47">
        <v>0</v>
      </c>
      <c r="AX314" s="47">
        <v>0</v>
      </c>
      <c r="AY314" s="47">
        <v>0</v>
      </c>
      <c r="AZ314" s="47">
        <v>0</v>
      </c>
      <c r="BA314" s="201"/>
      <c r="BB314" s="46" t="s">
        <v>120</v>
      </c>
      <c r="BC314" s="47">
        <v>0</v>
      </c>
      <c r="BD314" s="47">
        <v>0</v>
      </c>
      <c r="BE314" s="47">
        <v>0</v>
      </c>
      <c r="BF314" s="47">
        <v>0</v>
      </c>
      <c r="BG314" s="47">
        <v>0</v>
      </c>
      <c r="BH314" s="47">
        <v>0</v>
      </c>
      <c r="BI314" s="47">
        <v>0</v>
      </c>
      <c r="BJ314" s="47">
        <v>0</v>
      </c>
      <c r="BK314" s="47">
        <v>0</v>
      </c>
      <c r="BL314" s="47">
        <v>0</v>
      </c>
      <c r="BM314" s="47">
        <v>0</v>
      </c>
      <c r="BN314" s="47">
        <v>0</v>
      </c>
      <c r="BO314" s="201"/>
      <c r="BP314" s="46" t="s">
        <v>120</v>
      </c>
      <c r="BQ314" s="49">
        <v>0</v>
      </c>
      <c r="BR314" s="49">
        <v>0</v>
      </c>
      <c r="BS314" s="49">
        <v>0</v>
      </c>
      <c r="BT314" s="49">
        <v>0</v>
      </c>
      <c r="BU314" s="49">
        <v>0</v>
      </c>
      <c r="BV314" s="50">
        <v>0</v>
      </c>
      <c r="BW314" s="49">
        <v>0</v>
      </c>
      <c r="BX314" s="49">
        <v>0</v>
      </c>
      <c r="BY314" s="50">
        <v>0</v>
      </c>
      <c r="BZ314" s="49">
        <v>0</v>
      </c>
      <c r="CA314" s="201"/>
      <c r="CB314" s="46" t="s">
        <v>120</v>
      </c>
      <c r="CC314" s="47">
        <v>0</v>
      </c>
      <c r="CD314" s="47">
        <v>0</v>
      </c>
      <c r="CE314" s="47">
        <v>0</v>
      </c>
      <c r="CF314" s="47">
        <v>0</v>
      </c>
      <c r="CG314" s="47">
        <v>0</v>
      </c>
      <c r="CH314" s="47">
        <v>0</v>
      </c>
      <c r="CI314" s="47">
        <v>0</v>
      </c>
      <c r="CJ314" s="47">
        <v>0</v>
      </c>
      <c r="CK314" s="47">
        <v>0</v>
      </c>
      <c r="CL314" s="47">
        <v>0</v>
      </c>
      <c r="CM314" s="47">
        <v>0</v>
      </c>
      <c r="CN314" s="47">
        <v>0</v>
      </c>
      <c r="CO314" s="47">
        <v>0</v>
      </c>
      <c r="CP314" s="135"/>
      <c r="CQ314" s="138" t="s">
        <v>234</v>
      </c>
      <c r="CR314" s="138" t="s">
        <v>4441</v>
      </c>
      <c r="CS314" s="139">
        <v>0</v>
      </c>
      <c r="CT314" s="141">
        <v>0</v>
      </c>
    </row>
    <row r="315" spans="1:98">
      <c r="A315" s="201"/>
      <c r="B315" s="34" t="s">
        <v>102</v>
      </c>
      <c r="C315" s="35">
        <v>10756</v>
      </c>
      <c r="D315" s="63">
        <v>5288</v>
      </c>
      <c r="E315" s="63">
        <v>5940</v>
      </c>
      <c r="F315" s="63">
        <v>2976</v>
      </c>
      <c r="G315" s="63">
        <v>4934</v>
      </c>
      <c r="H315" s="63">
        <v>2501</v>
      </c>
      <c r="I315" s="63">
        <v>3291</v>
      </c>
      <c r="J315" s="63">
        <v>1750</v>
      </c>
      <c r="K315" s="63">
        <v>2082</v>
      </c>
      <c r="L315" s="63">
        <v>1141</v>
      </c>
      <c r="M315" s="63">
        <v>27003</v>
      </c>
      <c r="N315" s="63">
        <v>13656</v>
      </c>
      <c r="O315" s="201"/>
      <c r="P315" s="64" t="s">
        <v>102</v>
      </c>
      <c r="Q315" s="63">
        <v>2243</v>
      </c>
      <c r="R315" s="63">
        <v>1022</v>
      </c>
      <c r="S315" s="63">
        <v>1349</v>
      </c>
      <c r="T315" s="63">
        <v>609</v>
      </c>
      <c r="U315" s="63">
        <v>1293</v>
      </c>
      <c r="V315" s="63">
        <v>612</v>
      </c>
      <c r="W315" s="63">
        <v>677</v>
      </c>
      <c r="X315" s="63">
        <v>349</v>
      </c>
      <c r="Y315" s="63">
        <v>366</v>
      </c>
      <c r="Z315" s="63">
        <v>198</v>
      </c>
      <c r="AA315" s="63">
        <v>5928</v>
      </c>
      <c r="AB315" s="63">
        <v>2790</v>
      </c>
      <c r="AC315" s="201"/>
      <c r="AD315" s="64" t="s">
        <v>102</v>
      </c>
      <c r="AE315" s="63">
        <v>267</v>
      </c>
      <c r="AF315" s="63">
        <v>255</v>
      </c>
      <c r="AG315" s="63">
        <v>249</v>
      </c>
      <c r="AH315" s="63">
        <v>221</v>
      </c>
      <c r="AI315" s="63">
        <v>191</v>
      </c>
      <c r="AJ315" s="63">
        <v>1183</v>
      </c>
      <c r="AK315" s="63">
        <v>617</v>
      </c>
      <c r="AL315" s="63">
        <v>318</v>
      </c>
      <c r="AM315" s="63">
        <v>0</v>
      </c>
      <c r="AN315" s="63">
        <v>13</v>
      </c>
      <c r="AO315" s="63">
        <v>249</v>
      </c>
      <c r="AP315" s="201"/>
      <c r="AQ315" s="64" t="s">
        <v>102</v>
      </c>
      <c r="AR315" s="63">
        <v>5</v>
      </c>
      <c r="AS315" s="63">
        <v>6312</v>
      </c>
      <c r="AT315" s="63">
        <v>689</v>
      </c>
      <c r="AU315" s="63">
        <v>262</v>
      </c>
      <c r="AV315" s="63">
        <v>64</v>
      </c>
      <c r="AW315" s="63">
        <v>313</v>
      </c>
      <c r="AX315" s="63">
        <v>872</v>
      </c>
      <c r="AY315" s="63">
        <v>349</v>
      </c>
      <c r="AZ315" s="63">
        <v>346</v>
      </c>
      <c r="BA315" s="201"/>
      <c r="BB315" s="51" t="s">
        <v>102</v>
      </c>
      <c r="BC315" s="63">
        <v>1795</v>
      </c>
      <c r="BD315" s="63">
        <v>1020</v>
      </c>
      <c r="BE315" s="63">
        <v>1625</v>
      </c>
      <c r="BF315" s="63">
        <v>936</v>
      </c>
      <c r="BG315" s="63">
        <v>1012</v>
      </c>
      <c r="BH315" s="63">
        <v>602</v>
      </c>
      <c r="BI315" s="63">
        <v>1795</v>
      </c>
      <c r="BJ315" s="63">
        <v>1020</v>
      </c>
      <c r="BK315" s="63">
        <v>1625</v>
      </c>
      <c r="BL315" s="63">
        <v>936</v>
      </c>
      <c r="BM315" s="63">
        <v>1015</v>
      </c>
      <c r="BN315" s="63">
        <v>605</v>
      </c>
      <c r="BO315" s="201"/>
      <c r="BP315" s="64" t="s">
        <v>102</v>
      </c>
      <c r="BQ315" s="63">
        <v>35</v>
      </c>
      <c r="BR315" s="63">
        <v>314</v>
      </c>
      <c r="BS315" s="63">
        <v>2</v>
      </c>
      <c r="BT315" s="63">
        <v>309</v>
      </c>
      <c r="BU315" s="63">
        <v>0</v>
      </c>
      <c r="BV315" s="63">
        <v>660</v>
      </c>
      <c r="BW315" s="63">
        <v>265</v>
      </c>
      <c r="BX315" s="63">
        <v>112</v>
      </c>
      <c r="BY315" s="63">
        <v>22</v>
      </c>
      <c r="BZ315" s="63">
        <v>16</v>
      </c>
      <c r="CA315" s="201"/>
      <c r="CB315" s="64" t="s">
        <v>102</v>
      </c>
      <c r="CC315" s="63">
        <v>10106</v>
      </c>
      <c r="CD315" s="63">
        <v>9602</v>
      </c>
      <c r="CE315" s="63">
        <v>4918</v>
      </c>
      <c r="CF315" s="63">
        <v>4114</v>
      </c>
      <c r="CG315" s="63">
        <v>6763</v>
      </c>
      <c r="CH315" s="63">
        <v>3804</v>
      </c>
      <c r="CI315" s="63">
        <v>358</v>
      </c>
      <c r="CJ315" s="63">
        <v>3006</v>
      </c>
      <c r="CK315" s="63">
        <v>696</v>
      </c>
      <c r="CL315" s="63">
        <v>891</v>
      </c>
      <c r="CM315" s="63">
        <v>571</v>
      </c>
      <c r="CN315" s="63">
        <v>100</v>
      </c>
      <c r="CO315" s="63">
        <v>322</v>
      </c>
      <c r="CP315" s="135"/>
      <c r="CQ315" s="138" t="s">
        <v>234</v>
      </c>
      <c r="CR315" s="138" t="s">
        <v>4442</v>
      </c>
      <c r="CS315" s="139">
        <v>16064</v>
      </c>
      <c r="CT315" s="141">
        <v>43367</v>
      </c>
    </row>
    <row r="316" spans="1:98">
      <c r="A316" s="201" t="s">
        <v>235</v>
      </c>
      <c r="B316" s="46" t="s">
        <v>119</v>
      </c>
      <c r="C316" s="47">
        <v>0</v>
      </c>
      <c r="D316" s="47">
        <v>0</v>
      </c>
      <c r="E316" s="47">
        <v>0</v>
      </c>
      <c r="F316" s="47">
        <v>0</v>
      </c>
      <c r="G316" s="47">
        <v>0</v>
      </c>
      <c r="H316" s="47">
        <v>0</v>
      </c>
      <c r="I316" s="47">
        <v>0</v>
      </c>
      <c r="J316" s="47">
        <v>0</v>
      </c>
      <c r="K316" s="47">
        <v>0</v>
      </c>
      <c r="L316" s="47">
        <v>0</v>
      </c>
      <c r="M316" s="48">
        <v>0</v>
      </c>
      <c r="N316" s="48">
        <v>0</v>
      </c>
      <c r="O316" s="201" t="s">
        <v>235</v>
      </c>
      <c r="P316" s="46" t="s">
        <v>119</v>
      </c>
      <c r="Q316" s="47">
        <v>0</v>
      </c>
      <c r="R316" s="47">
        <v>0</v>
      </c>
      <c r="S316" s="47">
        <v>0</v>
      </c>
      <c r="T316" s="47">
        <v>0</v>
      </c>
      <c r="U316" s="47">
        <v>0</v>
      </c>
      <c r="V316" s="47">
        <v>0</v>
      </c>
      <c r="W316" s="47">
        <v>0</v>
      </c>
      <c r="X316" s="47">
        <v>0</v>
      </c>
      <c r="Y316" s="47">
        <v>0</v>
      </c>
      <c r="Z316" s="47">
        <v>0</v>
      </c>
      <c r="AA316" s="48">
        <v>0</v>
      </c>
      <c r="AB316" s="48">
        <v>0</v>
      </c>
      <c r="AC316" s="201" t="s">
        <v>235</v>
      </c>
      <c r="AD316" s="46" t="s">
        <v>119</v>
      </c>
      <c r="AE316" s="47">
        <v>0</v>
      </c>
      <c r="AF316" s="47">
        <v>0</v>
      </c>
      <c r="AG316" s="47">
        <v>0</v>
      </c>
      <c r="AH316" s="47">
        <v>0</v>
      </c>
      <c r="AI316" s="47">
        <v>0</v>
      </c>
      <c r="AJ316" s="48">
        <v>0</v>
      </c>
      <c r="AK316" s="47">
        <v>0</v>
      </c>
      <c r="AL316" s="47">
        <v>0</v>
      </c>
      <c r="AM316" s="47">
        <v>0</v>
      </c>
      <c r="AN316" s="47">
        <v>0</v>
      </c>
      <c r="AO316" s="47">
        <v>0</v>
      </c>
      <c r="AP316" s="201" t="s">
        <v>235</v>
      </c>
      <c r="AQ316" s="46" t="s">
        <v>119</v>
      </c>
      <c r="AR316" s="47">
        <v>0</v>
      </c>
      <c r="AS316" s="47">
        <v>0</v>
      </c>
      <c r="AT316" s="47">
        <v>0</v>
      </c>
      <c r="AU316" s="47">
        <v>0</v>
      </c>
      <c r="AV316" s="47">
        <v>0</v>
      </c>
      <c r="AW316" s="47">
        <v>0</v>
      </c>
      <c r="AX316" s="47">
        <v>0</v>
      </c>
      <c r="AY316" s="47">
        <v>0</v>
      </c>
      <c r="AZ316" s="47">
        <v>0</v>
      </c>
      <c r="BA316" s="201" t="s">
        <v>235</v>
      </c>
      <c r="BB316" s="46" t="s">
        <v>119</v>
      </c>
      <c r="BC316" s="47">
        <v>0</v>
      </c>
      <c r="BD316" s="47">
        <v>0</v>
      </c>
      <c r="BE316" s="47">
        <v>0</v>
      </c>
      <c r="BF316" s="47">
        <v>0</v>
      </c>
      <c r="BG316" s="47">
        <v>0</v>
      </c>
      <c r="BH316" s="47">
        <v>0</v>
      </c>
      <c r="BI316" s="47">
        <v>0</v>
      </c>
      <c r="BJ316" s="47">
        <v>0</v>
      </c>
      <c r="BK316" s="47">
        <v>0</v>
      </c>
      <c r="BL316" s="47">
        <v>0</v>
      </c>
      <c r="BM316" s="47">
        <v>0</v>
      </c>
      <c r="BN316" s="47">
        <v>0</v>
      </c>
      <c r="BO316" s="201" t="s">
        <v>235</v>
      </c>
      <c r="BP316" s="46" t="s">
        <v>119</v>
      </c>
      <c r="BQ316" s="49">
        <v>0</v>
      </c>
      <c r="BR316" s="49">
        <v>0</v>
      </c>
      <c r="BS316" s="49">
        <v>0</v>
      </c>
      <c r="BT316" s="49">
        <v>0</v>
      </c>
      <c r="BU316" s="49">
        <v>0</v>
      </c>
      <c r="BV316" s="50">
        <v>0</v>
      </c>
      <c r="BW316" s="49">
        <v>0</v>
      </c>
      <c r="BX316" s="49">
        <v>0</v>
      </c>
      <c r="BY316" s="50">
        <v>0</v>
      </c>
      <c r="BZ316" s="49">
        <v>0</v>
      </c>
      <c r="CA316" s="201" t="s">
        <v>235</v>
      </c>
      <c r="CB316" s="46" t="s">
        <v>119</v>
      </c>
      <c r="CC316" s="47">
        <v>0</v>
      </c>
      <c r="CD316" s="47">
        <v>0</v>
      </c>
      <c r="CE316" s="47">
        <v>0</v>
      </c>
      <c r="CF316" s="47">
        <v>0</v>
      </c>
      <c r="CG316" s="47">
        <v>0</v>
      </c>
      <c r="CH316" s="47">
        <v>0</v>
      </c>
      <c r="CI316" s="47">
        <v>0</v>
      </c>
      <c r="CJ316" s="47">
        <v>0</v>
      </c>
      <c r="CK316" s="47">
        <v>0</v>
      </c>
      <c r="CL316" s="47">
        <v>0</v>
      </c>
      <c r="CM316" s="47">
        <v>0</v>
      </c>
      <c r="CN316" s="47">
        <v>0</v>
      </c>
      <c r="CO316" s="47">
        <v>0</v>
      </c>
      <c r="CP316" s="135"/>
      <c r="CQ316" s="138" t="s">
        <v>235</v>
      </c>
      <c r="CR316" s="138" t="s">
        <v>4443</v>
      </c>
      <c r="CS316" s="139">
        <v>0</v>
      </c>
      <c r="CT316" s="141">
        <v>0</v>
      </c>
    </row>
    <row r="317" spans="1:98">
      <c r="A317" s="201"/>
      <c r="B317" s="46" t="s">
        <v>120</v>
      </c>
      <c r="C317" s="47">
        <v>3150</v>
      </c>
      <c r="D317" s="47">
        <v>1521</v>
      </c>
      <c r="E317" s="47">
        <v>2469</v>
      </c>
      <c r="F317" s="47">
        <v>1224</v>
      </c>
      <c r="G317" s="47">
        <v>2385</v>
      </c>
      <c r="H317" s="47">
        <v>1181</v>
      </c>
      <c r="I317" s="47">
        <v>1785</v>
      </c>
      <c r="J317" s="47">
        <v>914</v>
      </c>
      <c r="K317" s="47">
        <v>1594</v>
      </c>
      <c r="L317" s="47">
        <v>865</v>
      </c>
      <c r="M317" s="48">
        <v>11383</v>
      </c>
      <c r="N317" s="48">
        <v>5705</v>
      </c>
      <c r="O317" s="201"/>
      <c r="P317" s="46" t="s">
        <v>120</v>
      </c>
      <c r="Q317" s="47">
        <v>634</v>
      </c>
      <c r="R317" s="47">
        <v>293</v>
      </c>
      <c r="S317" s="47">
        <v>475</v>
      </c>
      <c r="T317" s="47">
        <v>226</v>
      </c>
      <c r="U317" s="47">
        <v>505</v>
      </c>
      <c r="V317" s="47">
        <v>230</v>
      </c>
      <c r="W317" s="47">
        <v>300</v>
      </c>
      <c r="X317" s="47">
        <v>157</v>
      </c>
      <c r="Y317" s="47">
        <v>255</v>
      </c>
      <c r="Z317" s="47">
        <v>129</v>
      </c>
      <c r="AA317" s="48">
        <v>2169</v>
      </c>
      <c r="AB317" s="48">
        <v>1035</v>
      </c>
      <c r="AC317" s="201"/>
      <c r="AD317" s="46" t="s">
        <v>120</v>
      </c>
      <c r="AE317" s="47">
        <v>69</v>
      </c>
      <c r="AF317" s="47">
        <v>64</v>
      </c>
      <c r="AG317" s="47">
        <v>63</v>
      </c>
      <c r="AH317" s="47">
        <v>60</v>
      </c>
      <c r="AI317" s="47">
        <v>58</v>
      </c>
      <c r="AJ317" s="48">
        <v>314</v>
      </c>
      <c r="AK317" s="47">
        <v>253</v>
      </c>
      <c r="AL317" s="47">
        <v>186</v>
      </c>
      <c r="AM317" s="47">
        <v>34</v>
      </c>
      <c r="AN317" s="47">
        <v>3</v>
      </c>
      <c r="AO317" s="47">
        <v>51</v>
      </c>
      <c r="AP317" s="201"/>
      <c r="AQ317" s="46" t="s">
        <v>120</v>
      </c>
      <c r="AR317" s="47">
        <v>43</v>
      </c>
      <c r="AS317" s="47">
        <v>3103</v>
      </c>
      <c r="AT317" s="47">
        <v>129</v>
      </c>
      <c r="AU317" s="47">
        <v>8</v>
      </c>
      <c r="AV317" s="47">
        <v>1</v>
      </c>
      <c r="AW317" s="47">
        <v>132</v>
      </c>
      <c r="AX317" s="47">
        <v>290</v>
      </c>
      <c r="AY317" s="47">
        <v>188</v>
      </c>
      <c r="AZ317" s="47">
        <v>179</v>
      </c>
      <c r="BA317" s="201"/>
      <c r="BB317" s="46" t="s">
        <v>120</v>
      </c>
      <c r="BC317" s="47">
        <v>1316</v>
      </c>
      <c r="BD317" s="47">
        <v>688</v>
      </c>
      <c r="BE317" s="47">
        <v>1204</v>
      </c>
      <c r="BF317" s="47">
        <v>630</v>
      </c>
      <c r="BG317" s="47">
        <v>836</v>
      </c>
      <c r="BH317" s="47">
        <v>451</v>
      </c>
      <c r="BI317" s="47">
        <v>1331</v>
      </c>
      <c r="BJ317" s="47">
        <v>699</v>
      </c>
      <c r="BK317" s="47">
        <v>1223</v>
      </c>
      <c r="BL317" s="47">
        <v>642</v>
      </c>
      <c r="BM317" s="47">
        <v>843</v>
      </c>
      <c r="BN317" s="47">
        <v>454</v>
      </c>
      <c r="BO317" s="201"/>
      <c r="BP317" s="46" t="s">
        <v>120</v>
      </c>
      <c r="BQ317" s="49">
        <v>35</v>
      </c>
      <c r="BR317" s="49">
        <v>176</v>
      </c>
      <c r="BS317" s="49">
        <v>1</v>
      </c>
      <c r="BT317" s="49">
        <v>76</v>
      </c>
      <c r="BU317" s="49">
        <v>0</v>
      </c>
      <c r="BV317" s="50">
        <v>288</v>
      </c>
      <c r="BW317" s="49">
        <v>203</v>
      </c>
      <c r="BX317" s="49">
        <v>72</v>
      </c>
      <c r="BY317" s="50">
        <v>28</v>
      </c>
      <c r="BZ317" s="49">
        <v>20</v>
      </c>
      <c r="CA317" s="201"/>
      <c r="CB317" s="46" t="s">
        <v>120</v>
      </c>
      <c r="CC317" s="47">
        <v>4902</v>
      </c>
      <c r="CD317" s="47">
        <v>3177</v>
      </c>
      <c r="CE317" s="47">
        <v>2194</v>
      </c>
      <c r="CF317" s="47">
        <v>1510</v>
      </c>
      <c r="CG317" s="47">
        <v>3592</v>
      </c>
      <c r="CH317" s="47">
        <v>737</v>
      </c>
      <c r="CI317" s="47">
        <v>215</v>
      </c>
      <c r="CJ317" s="47">
        <v>508</v>
      </c>
      <c r="CK317" s="47">
        <v>71</v>
      </c>
      <c r="CL317" s="47">
        <v>260</v>
      </c>
      <c r="CM317" s="47">
        <v>251</v>
      </c>
      <c r="CN317" s="47">
        <v>2</v>
      </c>
      <c r="CO317" s="47">
        <v>879</v>
      </c>
      <c r="CP317" s="135"/>
      <c r="CQ317" s="138" t="s">
        <v>235</v>
      </c>
      <c r="CR317" s="138" t="s">
        <v>4444</v>
      </c>
      <c r="CS317" s="139">
        <v>6673</v>
      </c>
      <c r="CT317" s="141">
        <v>16906</v>
      </c>
    </row>
    <row r="318" spans="1:98">
      <c r="A318" s="201"/>
      <c r="B318" s="34" t="s">
        <v>102</v>
      </c>
      <c r="C318" s="35">
        <v>3150</v>
      </c>
      <c r="D318" s="63">
        <v>1521</v>
      </c>
      <c r="E318" s="63">
        <v>2469</v>
      </c>
      <c r="F318" s="63">
        <v>1224</v>
      </c>
      <c r="G318" s="63">
        <v>2385</v>
      </c>
      <c r="H318" s="63">
        <v>1181</v>
      </c>
      <c r="I318" s="63">
        <v>1785</v>
      </c>
      <c r="J318" s="63">
        <v>914</v>
      </c>
      <c r="K318" s="63">
        <v>1594</v>
      </c>
      <c r="L318" s="63">
        <v>865</v>
      </c>
      <c r="M318" s="63">
        <v>11383</v>
      </c>
      <c r="N318" s="63">
        <v>5705</v>
      </c>
      <c r="O318" s="201"/>
      <c r="P318" s="64" t="s">
        <v>102</v>
      </c>
      <c r="Q318" s="63">
        <v>634</v>
      </c>
      <c r="R318" s="63">
        <v>293</v>
      </c>
      <c r="S318" s="63">
        <v>475</v>
      </c>
      <c r="T318" s="63">
        <v>226</v>
      </c>
      <c r="U318" s="63">
        <v>505</v>
      </c>
      <c r="V318" s="63">
        <v>230</v>
      </c>
      <c r="W318" s="63">
        <v>300</v>
      </c>
      <c r="X318" s="63">
        <v>157</v>
      </c>
      <c r="Y318" s="63">
        <v>255</v>
      </c>
      <c r="Z318" s="63">
        <v>129</v>
      </c>
      <c r="AA318" s="63">
        <v>2169</v>
      </c>
      <c r="AB318" s="63">
        <v>1035</v>
      </c>
      <c r="AC318" s="201"/>
      <c r="AD318" s="64" t="s">
        <v>102</v>
      </c>
      <c r="AE318" s="63">
        <v>69</v>
      </c>
      <c r="AF318" s="63">
        <v>64</v>
      </c>
      <c r="AG318" s="63">
        <v>63</v>
      </c>
      <c r="AH318" s="63">
        <v>60</v>
      </c>
      <c r="AI318" s="63">
        <v>58</v>
      </c>
      <c r="AJ318" s="63">
        <v>314</v>
      </c>
      <c r="AK318" s="63">
        <v>253</v>
      </c>
      <c r="AL318" s="63">
        <v>186</v>
      </c>
      <c r="AM318" s="63">
        <v>34</v>
      </c>
      <c r="AN318" s="63">
        <v>3</v>
      </c>
      <c r="AO318" s="63">
        <v>51</v>
      </c>
      <c r="AP318" s="201"/>
      <c r="AQ318" s="64" t="s">
        <v>102</v>
      </c>
      <c r="AR318" s="63">
        <v>43</v>
      </c>
      <c r="AS318" s="63">
        <v>3103</v>
      </c>
      <c r="AT318" s="63">
        <v>129</v>
      </c>
      <c r="AU318" s="63">
        <v>8</v>
      </c>
      <c r="AV318" s="63">
        <v>1</v>
      </c>
      <c r="AW318" s="63">
        <v>132</v>
      </c>
      <c r="AX318" s="63">
        <v>290</v>
      </c>
      <c r="AY318" s="63">
        <v>188</v>
      </c>
      <c r="AZ318" s="63">
        <v>179</v>
      </c>
      <c r="BA318" s="201"/>
      <c r="BB318" s="51" t="s">
        <v>102</v>
      </c>
      <c r="BC318" s="63">
        <v>1316</v>
      </c>
      <c r="BD318" s="63">
        <v>688</v>
      </c>
      <c r="BE318" s="63">
        <v>1204</v>
      </c>
      <c r="BF318" s="63">
        <v>630</v>
      </c>
      <c r="BG318" s="63">
        <v>836</v>
      </c>
      <c r="BH318" s="63">
        <v>451</v>
      </c>
      <c r="BI318" s="63">
        <v>1331</v>
      </c>
      <c r="BJ318" s="63">
        <v>699</v>
      </c>
      <c r="BK318" s="63">
        <v>1223</v>
      </c>
      <c r="BL318" s="63">
        <v>642</v>
      </c>
      <c r="BM318" s="63">
        <v>843</v>
      </c>
      <c r="BN318" s="63">
        <v>454</v>
      </c>
      <c r="BO318" s="201"/>
      <c r="BP318" s="64" t="s">
        <v>102</v>
      </c>
      <c r="BQ318" s="63">
        <v>35</v>
      </c>
      <c r="BR318" s="63">
        <v>176</v>
      </c>
      <c r="BS318" s="63">
        <v>1</v>
      </c>
      <c r="BT318" s="63">
        <v>76</v>
      </c>
      <c r="BU318" s="63">
        <v>0</v>
      </c>
      <c r="BV318" s="63">
        <v>288</v>
      </c>
      <c r="BW318" s="63">
        <v>203</v>
      </c>
      <c r="BX318" s="63">
        <v>72</v>
      </c>
      <c r="BY318" s="63">
        <v>28</v>
      </c>
      <c r="BZ318" s="63">
        <v>20</v>
      </c>
      <c r="CA318" s="201"/>
      <c r="CB318" s="64" t="s">
        <v>102</v>
      </c>
      <c r="CC318" s="63">
        <v>4902</v>
      </c>
      <c r="CD318" s="63">
        <v>3177</v>
      </c>
      <c r="CE318" s="63">
        <v>2194</v>
      </c>
      <c r="CF318" s="63">
        <v>1510</v>
      </c>
      <c r="CG318" s="63">
        <v>3592</v>
      </c>
      <c r="CH318" s="63">
        <v>737</v>
      </c>
      <c r="CI318" s="63">
        <v>215</v>
      </c>
      <c r="CJ318" s="63">
        <v>508</v>
      </c>
      <c r="CK318" s="63">
        <v>71</v>
      </c>
      <c r="CL318" s="63">
        <v>260</v>
      </c>
      <c r="CM318" s="63">
        <v>251</v>
      </c>
      <c r="CN318" s="63">
        <v>2</v>
      </c>
      <c r="CO318" s="63">
        <v>879</v>
      </c>
      <c r="CP318" s="135"/>
      <c r="CQ318" s="138" t="s">
        <v>235</v>
      </c>
      <c r="CR318" s="138" t="s">
        <v>4445</v>
      </c>
      <c r="CS318" s="139">
        <v>6673</v>
      </c>
      <c r="CT318" s="141">
        <v>16906</v>
      </c>
    </row>
    <row r="319" spans="1:98">
      <c r="A319" s="194" t="s">
        <v>320</v>
      </c>
      <c r="B319" s="194"/>
      <c r="C319" s="194"/>
      <c r="D319" s="194"/>
      <c r="E319" s="194"/>
      <c r="F319" s="194"/>
      <c r="G319" s="194"/>
      <c r="H319" s="194"/>
      <c r="I319" s="194"/>
      <c r="J319" s="194"/>
      <c r="K319" s="194"/>
      <c r="L319" s="194"/>
      <c r="M319" s="194"/>
      <c r="N319" s="194"/>
      <c r="O319" s="194" t="s">
        <v>321</v>
      </c>
      <c r="P319" s="194"/>
      <c r="Q319" s="194"/>
      <c r="R319" s="194"/>
      <c r="S319" s="194"/>
      <c r="T319" s="194"/>
      <c r="U319" s="194"/>
      <c r="V319" s="194"/>
      <c r="W319" s="194"/>
      <c r="X319" s="194"/>
      <c r="Y319" s="194"/>
      <c r="Z319" s="194"/>
      <c r="AA319" s="194"/>
      <c r="AB319" s="194"/>
      <c r="AC319" s="194" t="s">
        <v>322</v>
      </c>
      <c r="AD319" s="194"/>
      <c r="AE319" s="194"/>
      <c r="AF319" s="194"/>
      <c r="AG319" s="194"/>
      <c r="AH319" s="194"/>
      <c r="AI319" s="194"/>
      <c r="AJ319" s="194"/>
      <c r="AK319" s="194"/>
      <c r="AL319" s="194"/>
      <c r="AM319" s="194"/>
      <c r="AN319" s="194"/>
      <c r="AO319" s="194"/>
      <c r="AP319" s="195" t="s">
        <v>323</v>
      </c>
      <c r="AQ319" s="195"/>
      <c r="AR319" s="195"/>
      <c r="AS319" s="195"/>
      <c r="AT319" s="195"/>
      <c r="AU319" s="195"/>
      <c r="AV319" s="195"/>
      <c r="AW319" s="195"/>
      <c r="AX319" s="195"/>
      <c r="AY319" s="195"/>
      <c r="AZ319" s="195"/>
      <c r="BA319" s="195" t="s">
        <v>4599</v>
      </c>
      <c r="BB319" s="195"/>
      <c r="BC319" s="195"/>
      <c r="BD319" s="195"/>
      <c r="BE319" s="195"/>
      <c r="BF319" s="195"/>
      <c r="BG319" s="195"/>
      <c r="BH319" s="195"/>
      <c r="BI319" s="195"/>
      <c r="BJ319" s="195"/>
      <c r="BK319" s="195"/>
      <c r="BL319" s="195"/>
      <c r="BM319" s="195"/>
      <c r="BN319" s="195"/>
      <c r="BO319" s="163" t="s">
        <v>324</v>
      </c>
      <c r="BP319" s="163"/>
      <c r="BQ319" s="163"/>
      <c r="BR319" s="163"/>
      <c r="BS319" s="163"/>
      <c r="BT319" s="163"/>
      <c r="BU319" s="163"/>
      <c r="BV319" s="163"/>
      <c r="BW319" s="163"/>
      <c r="BX319" s="163"/>
      <c r="BY319" s="163"/>
      <c r="BZ319" s="163"/>
      <c r="CA319" s="194" t="s">
        <v>325</v>
      </c>
      <c r="CB319" s="194"/>
      <c r="CC319" s="194"/>
      <c r="CD319" s="194"/>
      <c r="CE319" s="194"/>
      <c r="CF319" s="194"/>
      <c r="CG319" s="194"/>
      <c r="CH319" s="194"/>
      <c r="CI319" s="194"/>
      <c r="CJ319" s="194"/>
      <c r="CK319" s="194"/>
      <c r="CL319" s="194"/>
      <c r="CM319" s="194"/>
      <c r="CN319" s="194"/>
      <c r="CO319" s="194"/>
      <c r="CP319" s="135"/>
      <c r="CQ319" s="138" t="s">
        <v>320</v>
      </c>
      <c r="CR319" s="138" t="s">
        <v>320</v>
      </c>
      <c r="CS319" s="139">
        <v>0</v>
      </c>
      <c r="CT319" s="141">
        <v>0</v>
      </c>
    </row>
    <row r="320" spans="1:98">
      <c r="A320" s="194" t="s">
        <v>4174</v>
      </c>
      <c r="B320" s="194"/>
      <c r="C320" s="194"/>
      <c r="D320" s="194"/>
      <c r="E320" s="194"/>
      <c r="F320" s="194"/>
      <c r="G320" s="194"/>
      <c r="H320" s="194"/>
      <c r="I320" s="194"/>
      <c r="J320" s="194"/>
      <c r="K320" s="194"/>
      <c r="L320" s="194"/>
      <c r="M320" s="194"/>
      <c r="N320" s="194"/>
      <c r="O320" s="194" t="s">
        <v>4174</v>
      </c>
      <c r="P320" s="194"/>
      <c r="Q320" s="194"/>
      <c r="R320" s="194"/>
      <c r="S320" s="194"/>
      <c r="T320" s="194"/>
      <c r="U320" s="194"/>
      <c r="V320" s="194"/>
      <c r="W320" s="194"/>
      <c r="X320" s="194"/>
      <c r="Y320" s="194"/>
      <c r="Z320" s="194"/>
      <c r="AA320" s="194"/>
      <c r="AB320" s="194"/>
      <c r="AC320" s="194" t="s">
        <v>4174</v>
      </c>
      <c r="AD320" s="194"/>
      <c r="AE320" s="194"/>
      <c r="AF320" s="194"/>
      <c r="AG320" s="194"/>
      <c r="AH320" s="194"/>
      <c r="AI320" s="194"/>
      <c r="AJ320" s="194"/>
      <c r="AK320" s="194"/>
      <c r="AL320" s="194"/>
      <c r="AM320" s="194"/>
      <c r="AN320" s="194"/>
      <c r="AO320" s="194"/>
      <c r="AP320" s="195" t="s">
        <v>4174</v>
      </c>
      <c r="AQ320" s="195"/>
      <c r="AR320" s="195"/>
      <c r="AS320" s="195"/>
      <c r="AT320" s="195"/>
      <c r="AU320" s="195"/>
      <c r="AV320" s="195"/>
      <c r="AW320" s="195"/>
      <c r="AX320" s="195"/>
      <c r="AY320" s="195"/>
      <c r="AZ320" s="195"/>
      <c r="BA320" s="195" t="s">
        <v>4175</v>
      </c>
      <c r="BB320" s="195"/>
      <c r="BC320" s="195"/>
      <c r="BD320" s="195"/>
      <c r="BE320" s="195"/>
      <c r="BF320" s="195"/>
      <c r="BG320" s="195"/>
      <c r="BH320" s="195"/>
      <c r="BI320" s="195"/>
      <c r="BJ320" s="195"/>
      <c r="BK320" s="195"/>
      <c r="BL320" s="195"/>
      <c r="BM320" s="195"/>
      <c r="BN320" s="195"/>
      <c r="BO320" s="163" t="s">
        <v>4174</v>
      </c>
      <c r="BP320" s="163"/>
      <c r="BQ320" s="163"/>
      <c r="BR320" s="163"/>
      <c r="BS320" s="163"/>
      <c r="BT320" s="163"/>
      <c r="BU320" s="163"/>
      <c r="BV320" s="163"/>
      <c r="BW320" s="163"/>
      <c r="BX320" s="163"/>
      <c r="BY320" s="163"/>
      <c r="BZ320" s="163"/>
      <c r="CA320" s="194" t="s">
        <v>4174</v>
      </c>
      <c r="CB320" s="194"/>
      <c r="CC320" s="194"/>
      <c r="CD320" s="194"/>
      <c r="CE320" s="194"/>
      <c r="CF320" s="194"/>
      <c r="CG320" s="194"/>
      <c r="CH320" s="194"/>
      <c r="CI320" s="194"/>
      <c r="CJ320" s="194"/>
      <c r="CK320" s="194"/>
      <c r="CL320" s="194"/>
      <c r="CM320" s="194"/>
      <c r="CN320" s="194"/>
      <c r="CO320" s="194"/>
      <c r="CP320" s="135"/>
      <c r="CQ320" s="138" t="s">
        <v>4174</v>
      </c>
      <c r="CR320" s="138" t="s">
        <v>4174</v>
      </c>
      <c r="CS320" s="139">
        <v>0</v>
      </c>
      <c r="CT320" s="141">
        <v>0</v>
      </c>
    </row>
    <row r="321" spans="1:98" ht="24.6" customHeight="1">
      <c r="A321" s="198" t="s">
        <v>2</v>
      </c>
      <c r="B321" s="199" t="s">
        <v>335</v>
      </c>
      <c r="C321" s="194" t="s">
        <v>302</v>
      </c>
      <c r="D321" s="194"/>
      <c r="E321" s="194" t="s">
        <v>303</v>
      </c>
      <c r="F321" s="194"/>
      <c r="G321" s="194" t="s">
        <v>304</v>
      </c>
      <c r="H321" s="194"/>
      <c r="I321" s="194" t="s">
        <v>305</v>
      </c>
      <c r="J321" s="194"/>
      <c r="K321" s="194" t="s">
        <v>306</v>
      </c>
      <c r="L321" s="194"/>
      <c r="M321" s="198" t="s">
        <v>307</v>
      </c>
      <c r="N321" s="198"/>
      <c r="O321" s="198" t="s">
        <v>2</v>
      </c>
      <c r="P321" s="199" t="s">
        <v>335</v>
      </c>
      <c r="Q321" s="194" t="s">
        <v>302</v>
      </c>
      <c r="R321" s="194"/>
      <c r="S321" s="194" t="s">
        <v>303</v>
      </c>
      <c r="T321" s="194"/>
      <c r="U321" s="194" t="s">
        <v>304</v>
      </c>
      <c r="V321" s="194"/>
      <c r="W321" s="194" t="s">
        <v>305</v>
      </c>
      <c r="X321" s="194"/>
      <c r="Y321" s="194" t="s">
        <v>306</v>
      </c>
      <c r="Z321" s="194"/>
      <c r="AA321" s="198" t="s">
        <v>307</v>
      </c>
      <c r="AB321" s="198"/>
      <c r="AC321" s="198" t="s">
        <v>2</v>
      </c>
      <c r="AD321" s="199" t="s">
        <v>113</v>
      </c>
      <c r="AE321" s="200" t="s">
        <v>308</v>
      </c>
      <c r="AF321" s="200"/>
      <c r="AG321" s="200"/>
      <c r="AH321" s="200"/>
      <c r="AI321" s="200"/>
      <c r="AJ321" s="200"/>
      <c r="AK321" s="195" t="s">
        <v>165</v>
      </c>
      <c r="AL321" s="195"/>
      <c r="AM321" s="195"/>
      <c r="AN321" s="195"/>
      <c r="AO321" s="200" t="s">
        <v>309</v>
      </c>
      <c r="AP321" s="198" t="s">
        <v>2</v>
      </c>
      <c r="AQ321" s="199" t="s">
        <v>335</v>
      </c>
      <c r="AR321" s="195" t="s">
        <v>310</v>
      </c>
      <c r="AS321" s="195"/>
      <c r="AT321" s="195"/>
      <c r="AU321" s="195"/>
      <c r="AV321" s="195"/>
      <c r="AW321" s="195"/>
      <c r="AX321" s="195"/>
      <c r="AY321" s="195"/>
      <c r="AZ321" s="195"/>
      <c r="BA321" s="198" t="s">
        <v>2</v>
      </c>
      <c r="BB321" s="199" t="s">
        <v>335</v>
      </c>
      <c r="BC321" s="195" t="s">
        <v>311</v>
      </c>
      <c r="BD321" s="195"/>
      <c r="BE321" s="195" t="s">
        <v>312</v>
      </c>
      <c r="BF321" s="195"/>
      <c r="BG321" s="195" t="s">
        <v>313</v>
      </c>
      <c r="BH321" s="195"/>
      <c r="BI321" s="195" t="s">
        <v>343</v>
      </c>
      <c r="BJ321" s="195"/>
      <c r="BK321" s="195" t="s">
        <v>314</v>
      </c>
      <c r="BL321" s="195"/>
      <c r="BM321" s="200" t="s">
        <v>315</v>
      </c>
      <c r="BN321" s="200"/>
      <c r="BO321" s="199" t="s">
        <v>2</v>
      </c>
      <c r="BP321" s="199" t="s">
        <v>335</v>
      </c>
      <c r="BQ321" s="163" t="s">
        <v>166</v>
      </c>
      <c r="BR321" s="163"/>
      <c r="BS321" s="163"/>
      <c r="BT321" s="163"/>
      <c r="BU321" s="163"/>
      <c r="BV321" s="163"/>
      <c r="BW321" s="163"/>
      <c r="BX321" s="163"/>
      <c r="BY321" s="164" t="s">
        <v>167</v>
      </c>
      <c r="BZ321" s="164"/>
      <c r="CA321" s="198" t="s">
        <v>2</v>
      </c>
      <c r="CB321" s="199" t="s">
        <v>335</v>
      </c>
      <c r="CC321" s="195" t="s">
        <v>316</v>
      </c>
      <c r="CD321" s="195"/>
      <c r="CE321" s="195"/>
      <c r="CF321" s="195"/>
      <c r="CG321" s="195"/>
      <c r="CH321" s="195"/>
      <c r="CI321" s="195"/>
      <c r="CJ321" s="195"/>
      <c r="CK321" s="195"/>
      <c r="CL321" s="195"/>
      <c r="CM321" s="195"/>
      <c r="CN321" s="195"/>
      <c r="CO321" s="195"/>
      <c r="CP321" s="135"/>
      <c r="CQ321" s="138" t="s">
        <v>2</v>
      </c>
      <c r="CR321" s="138" t="s">
        <v>4594</v>
      </c>
      <c r="CS321" s="139" t="e">
        <v>#VALUE!</v>
      </c>
      <c r="CT321" s="141">
        <v>0</v>
      </c>
    </row>
    <row r="322" spans="1:98" ht="48">
      <c r="A322" s="198"/>
      <c r="B322" s="199"/>
      <c r="C322" s="43" t="s">
        <v>170</v>
      </c>
      <c r="D322" s="43" t="s">
        <v>57</v>
      </c>
      <c r="E322" s="43" t="s">
        <v>170</v>
      </c>
      <c r="F322" s="43" t="s">
        <v>57</v>
      </c>
      <c r="G322" s="43" t="s">
        <v>170</v>
      </c>
      <c r="H322" s="43" t="s">
        <v>57</v>
      </c>
      <c r="I322" s="43" t="s">
        <v>170</v>
      </c>
      <c r="J322" s="43" t="s">
        <v>57</v>
      </c>
      <c r="K322" s="43" t="s">
        <v>170</v>
      </c>
      <c r="L322" s="43" t="s">
        <v>57</v>
      </c>
      <c r="M322" s="43" t="s">
        <v>170</v>
      </c>
      <c r="N322" s="43" t="s">
        <v>57</v>
      </c>
      <c r="O322" s="198"/>
      <c r="P322" s="199"/>
      <c r="Q322" s="43" t="s">
        <v>170</v>
      </c>
      <c r="R322" s="43" t="s">
        <v>57</v>
      </c>
      <c r="S322" s="43" t="s">
        <v>170</v>
      </c>
      <c r="T322" s="43" t="s">
        <v>57</v>
      </c>
      <c r="U322" s="43" t="s">
        <v>170</v>
      </c>
      <c r="V322" s="43" t="s">
        <v>57</v>
      </c>
      <c r="W322" s="43" t="s">
        <v>170</v>
      </c>
      <c r="X322" s="43" t="s">
        <v>57</v>
      </c>
      <c r="Y322" s="43" t="s">
        <v>170</v>
      </c>
      <c r="Z322" s="43" t="s">
        <v>57</v>
      </c>
      <c r="AA322" s="43" t="s">
        <v>170</v>
      </c>
      <c r="AB322" s="43" t="s">
        <v>57</v>
      </c>
      <c r="AC322" s="198"/>
      <c r="AD322" s="199"/>
      <c r="AE322" s="44" t="s">
        <v>302</v>
      </c>
      <c r="AF322" s="44" t="s">
        <v>303</v>
      </c>
      <c r="AG322" s="44" t="s">
        <v>304</v>
      </c>
      <c r="AH322" s="44" t="s">
        <v>305</v>
      </c>
      <c r="AI322" s="44" t="s">
        <v>306</v>
      </c>
      <c r="AJ322" s="44" t="s">
        <v>56</v>
      </c>
      <c r="AK322" s="44" t="s">
        <v>317</v>
      </c>
      <c r="AL322" s="31" t="s">
        <v>279</v>
      </c>
      <c r="AM322" s="31" t="s">
        <v>172</v>
      </c>
      <c r="AN322" s="31" t="s">
        <v>173</v>
      </c>
      <c r="AO322" s="200"/>
      <c r="AP322" s="198"/>
      <c r="AQ322" s="199"/>
      <c r="AR322" s="44" t="s">
        <v>434</v>
      </c>
      <c r="AS322" s="44" t="s">
        <v>344</v>
      </c>
      <c r="AT322" s="44" t="s">
        <v>435</v>
      </c>
      <c r="AU322" s="44" t="s">
        <v>436</v>
      </c>
      <c r="AV322" s="44" t="s">
        <v>437</v>
      </c>
      <c r="AW322" s="14" t="s">
        <v>175</v>
      </c>
      <c r="AX322" s="14" t="s">
        <v>176</v>
      </c>
      <c r="AY322" s="44" t="s">
        <v>69</v>
      </c>
      <c r="AZ322" s="44" t="s">
        <v>70</v>
      </c>
      <c r="BA322" s="198"/>
      <c r="BB322" s="199"/>
      <c r="BC322" s="43" t="s">
        <v>170</v>
      </c>
      <c r="BD322" s="43" t="s">
        <v>57</v>
      </c>
      <c r="BE322" s="43" t="s">
        <v>170</v>
      </c>
      <c r="BF322" s="43" t="s">
        <v>57</v>
      </c>
      <c r="BG322" s="43" t="s">
        <v>170</v>
      </c>
      <c r="BH322" s="43" t="s">
        <v>57</v>
      </c>
      <c r="BI322" s="43" t="s">
        <v>170</v>
      </c>
      <c r="BJ322" s="43" t="s">
        <v>57</v>
      </c>
      <c r="BK322" s="43" t="s">
        <v>170</v>
      </c>
      <c r="BL322" s="43" t="s">
        <v>57</v>
      </c>
      <c r="BM322" s="43" t="s">
        <v>170</v>
      </c>
      <c r="BN322" s="43" t="s">
        <v>57</v>
      </c>
      <c r="BO322" s="199"/>
      <c r="BP322" s="199"/>
      <c r="BQ322" s="32" t="s">
        <v>338</v>
      </c>
      <c r="BR322" s="32" t="s">
        <v>341</v>
      </c>
      <c r="BS322" s="32" t="s">
        <v>339</v>
      </c>
      <c r="BT322" s="32" t="s">
        <v>340</v>
      </c>
      <c r="BU322" s="45" t="s">
        <v>342</v>
      </c>
      <c r="BV322" s="45" t="s">
        <v>66</v>
      </c>
      <c r="BW322" s="45" t="s">
        <v>174</v>
      </c>
      <c r="BX322" s="45" t="s">
        <v>280</v>
      </c>
      <c r="BY322" s="45" t="s">
        <v>66</v>
      </c>
      <c r="BZ322" s="45" t="s">
        <v>174</v>
      </c>
      <c r="CA322" s="198"/>
      <c r="CB322" s="199"/>
      <c r="CC322" s="44" t="s">
        <v>336</v>
      </c>
      <c r="CD322" s="44" t="s">
        <v>318</v>
      </c>
      <c r="CE322" s="44" t="s">
        <v>350</v>
      </c>
      <c r="CF322" s="44" t="s">
        <v>345</v>
      </c>
      <c r="CG322" s="44" t="s">
        <v>346</v>
      </c>
      <c r="CH322" s="44" t="s">
        <v>347</v>
      </c>
      <c r="CI322" s="44" t="s">
        <v>348</v>
      </c>
      <c r="CJ322" s="44" t="s">
        <v>349</v>
      </c>
      <c r="CK322" s="44" t="s">
        <v>337</v>
      </c>
      <c r="CL322" s="44" t="s">
        <v>319</v>
      </c>
      <c r="CM322" s="44" t="s">
        <v>68</v>
      </c>
      <c r="CN322" s="44" t="s">
        <v>351</v>
      </c>
      <c r="CO322" s="44" t="s">
        <v>0</v>
      </c>
      <c r="CP322" s="135"/>
      <c r="CQ322" s="138" t="s">
        <v>2</v>
      </c>
      <c r="CR322" s="138" t="s">
        <v>2</v>
      </c>
      <c r="CS322" s="139" t="e">
        <v>#VALUE!</v>
      </c>
      <c r="CT322" s="141">
        <v>0</v>
      </c>
    </row>
    <row r="323" spans="1:98">
      <c r="A323" s="51" t="s">
        <v>137</v>
      </c>
      <c r="B323" s="46"/>
      <c r="C323" s="47"/>
      <c r="D323" s="47"/>
      <c r="E323" s="47"/>
      <c r="F323" s="47"/>
      <c r="G323" s="47"/>
      <c r="H323" s="47"/>
      <c r="I323" s="47"/>
      <c r="J323" s="47"/>
      <c r="K323" s="47"/>
      <c r="L323" s="47"/>
      <c r="M323" s="48"/>
      <c r="N323" s="48"/>
      <c r="O323" s="51" t="s">
        <v>137</v>
      </c>
      <c r="P323" s="51"/>
      <c r="Q323" s="48"/>
      <c r="R323" s="48"/>
      <c r="S323" s="48"/>
      <c r="T323" s="48"/>
      <c r="U323" s="48"/>
      <c r="V323" s="48"/>
      <c r="W323" s="48"/>
      <c r="X323" s="48"/>
      <c r="Y323" s="48"/>
      <c r="Z323" s="48"/>
      <c r="AA323" s="48"/>
      <c r="AB323" s="48"/>
      <c r="AC323" s="51" t="s">
        <v>137</v>
      </c>
      <c r="AD323" s="51"/>
      <c r="AE323" s="48"/>
      <c r="AF323" s="48"/>
      <c r="AG323" s="48"/>
      <c r="AH323" s="48"/>
      <c r="AI323" s="48"/>
      <c r="AJ323" s="48"/>
      <c r="AK323" s="48"/>
      <c r="AL323" s="48"/>
      <c r="AM323" s="48"/>
      <c r="AN323" s="48"/>
      <c r="AO323" s="48"/>
      <c r="AP323" s="51" t="s">
        <v>137</v>
      </c>
      <c r="AQ323" s="46"/>
      <c r="AR323" s="47"/>
      <c r="AS323" s="47"/>
      <c r="AT323" s="47"/>
      <c r="AU323" s="47"/>
      <c r="AV323" s="47"/>
      <c r="AW323" s="47"/>
      <c r="AX323" s="47"/>
      <c r="AY323" s="47"/>
      <c r="AZ323" s="47"/>
      <c r="BA323" s="51" t="s">
        <v>137</v>
      </c>
      <c r="BB323" s="46"/>
      <c r="BC323" s="47"/>
      <c r="BD323" s="47"/>
      <c r="BE323" s="47"/>
      <c r="BF323" s="47"/>
      <c r="BG323" s="47"/>
      <c r="BH323" s="47"/>
      <c r="BI323" s="47"/>
      <c r="BJ323" s="47"/>
      <c r="BK323" s="47"/>
      <c r="BL323" s="47"/>
      <c r="BM323" s="47"/>
      <c r="BN323" s="47"/>
      <c r="BO323" s="51" t="s">
        <v>137</v>
      </c>
      <c r="BP323" s="46"/>
      <c r="BQ323" s="49"/>
      <c r="BR323" s="49"/>
      <c r="BS323" s="49"/>
      <c r="BT323" s="49"/>
      <c r="BU323" s="49"/>
      <c r="BV323" s="49"/>
      <c r="BW323" s="49"/>
      <c r="BX323" s="49"/>
      <c r="BY323" s="50"/>
      <c r="BZ323" s="49"/>
      <c r="CA323" s="51" t="s">
        <v>137</v>
      </c>
      <c r="CB323" s="46"/>
      <c r="CC323" s="47"/>
      <c r="CD323" s="47"/>
      <c r="CE323" s="47"/>
      <c r="CF323" s="47"/>
      <c r="CG323" s="47"/>
      <c r="CH323" s="47"/>
      <c r="CI323" s="47"/>
      <c r="CJ323" s="47"/>
      <c r="CK323" s="47"/>
      <c r="CL323" s="47"/>
      <c r="CM323" s="47"/>
      <c r="CN323" s="47"/>
      <c r="CO323" s="47"/>
      <c r="CP323" s="135"/>
      <c r="CQ323" s="138" t="s">
        <v>137</v>
      </c>
      <c r="CR323" s="138" t="s">
        <v>137</v>
      </c>
      <c r="CS323" s="139">
        <v>0</v>
      </c>
      <c r="CT323" s="141">
        <v>0</v>
      </c>
    </row>
    <row r="324" spans="1:98">
      <c r="A324" s="201" t="s">
        <v>236</v>
      </c>
      <c r="B324" s="46" t="s">
        <v>119</v>
      </c>
      <c r="C324" s="47">
        <v>13972</v>
      </c>
      <c r="D324" s="47">
        <v>6754</v>
      </c>
      <c r="E324" s="47">
        <v>10144</v>
      </c>
      <c r="F324" s="47">
        <v>4876</v>
      </c>
      <c r="G324" s="47">
        <v>9192</v>
      </c>
      <c r="H324" s="47">
        <v>4461</v>
      </c>
      <c r="I324" s="47">
        <v>7405</v>
      </c>
      <c r="J324" s="47">
        <v>3721</v>
      </c>
      <c r="K324" s="47">
        <v>6043</v>
      </c>
      <c r="L324" s="47">
        <v>3224</v>
      </c>
      <c r="M324" s="48">
        <v>46756</v>
      </c>
      <c r="N324" s="48">
        <v>23036</v>
      </c>
      <c r="O324" s="201" t="s">
        <v>236</v>
      </c>
      <c r="P324" s="46" t="s">
        <v>119</v>
      </c>
      <c r="Q324" s="47">
        <v>3130</v>
      </c>
      <c r="R324" s="47">
        <v>1403</v>
      </c>
      <c r="S324" s="47">
        <v>2520</v>
      </c>
      <c r="T324" s="47">
        <v>1130</v>
      </c>
      <c r="U324" s="47">
        <v>2366</v>
      </c>
      <c r="V324" s="47">
        <v>1053</v>
      </c>
      <c r="W324" s="47">
        <v>1522</v>
      </c>
      <c r="X324" s="47">
        <v>779</v>
      </c>
      <c r="Y324" s="47">
        <v>1309</v>
      </c>
      <c r="Z324" s="47">
        <v>681</v>
      </c>
      <c r="AA324" s="48">
        <v>10847</v>
      </c>
      <c r="AB324" s="48">
        <v>5046</v>
      </c>
      <c r="AC324" s="201" t="s">
        <v>236</v>
      </c>
      <c r="AD324" s="46" t="s">
        <v>119</v>
      </c>
      <c r="AE324" s="47">
        <v>371</v>
      </c>
      <c r="AF324" s="47">
        <v>360</v>
      </c>
      <c r="AG324" s="47">
        <v>344</v>
      </c>
      <c r="AH324" s="47">
        <v>340</v>
      </c>
      <c r="AI324" s="47">
        <v>333</v>
      </c>
      <c r="AJ324" s="48">
        <v>1748</v>
      </c>
      <c r="AK324" s="47">
        <v>1311</v>
      </c>
      <c r="AL324" s="47">
        <v>613</v>
      </c>
      <c r="AM324" s="47">
        <v>3</v>
      </c>
      <c r="AN324" s="47">
        <v>54</v>
      </c>
      <c r="AO324" s="47">
        <v>318</v>
      </c>
      <c r="AP324" s="201" t="s">
        <v>236</v>
      </c>
      <c r="AQ324" s="46" t="s">
        <v>119</v>
      </c>
      <c r="AR324" s="47">
        <v>116</v>
      </c>
      <c r="AS324" s="47">
        <v>8243</v>
      </c>
      <c r="AT324" s="47">
        <v>1751</v>
      </c>
      <c r="AU324" s="47">
        <v>659</v>
      </c>
      <c r="AV324" s="47">
        <v>82</v>
      </c>
      <c r="AW324" s="47">
        <v>460</v>
      </c>
      <c r="AX324" s="47">
        <v>1450</v>
      </c>
      <c r="AY324" s="47">
        <v>997</v>
      </c>
      <c r="AZ324" s="47">
        <v>1007</v>
      </c>
      <c r="BA324" s="201" t="s">
        <v>236</v>
      </c>
      <c r="BB324" s="46" t="s">
        <v>119</v>
      </c>
      <c r="BC324" s="47">
        <v>5037</v>
      </c>
      <c r="BD324" s="47">
        <v>2746</v>
      </c>
      <c r="BE324" s="47">
        <v>4603</v>
      </c>
      <c r="BF324" s="47">
        <v>2519</v>
      </c>
      <c r="BG324" s="47">
        <v>2578</v>
      </c>
      <c r="BH324" s="47">
        <v>1464</v>
      </c>
      <c r="BI324" s="47">
        <v>5061</v>
      </c>
      <c r="BJ324" s="47">
        <v>2785</v>
      </c>
      <c r="BK324" s="47">
        <v>4640</v>
      </c>
      <c r="BL324" s="47">
        <v>2565</v>
      </c>
      <c r="BM324" s="47">
        <v>2634</v>
      </c>
      <c r="BN324" s="47">
        <v>1513</v>
      </c>
      <c r="BO324" s="201" t="s">
        <v>236</v>
      </c>
      <c r="BP324" s="46" t="s">
        <v>119</v>
      </c>
      <c r="BQ324" s="49">
        <v>58</v>
      </c>
      <c r="BR324" s="49">
        <v>330</v>
      </c>
      <c r="BS324" s="49">
        <v>639</v>
      </c>
      <c r="BT324" s="49">
        <v>320</v>
      </c>
      <c r="BU324" s="49">
        <v>109</v>
      </c>
      <c r="BV324" s="50">
        <v>1456</v>
      </c>
      <c r="BW324" s="49">
        <v>863</v>
      </c>
      <c r="BX324" s="49">
        <v>186</v>
      </c>
      <c r="BY324" s="50">
        <v>16</v>
      </c>
      <c r="BZ324" s="49">
        <v>12</v>
      </c>
      <c r="CA324" s="201" t="s">
        <v>236</v>
      </c>
      <c r="CB324" s="46" t="s">
        <v>119</v>
      </c>
      <c r="CC324" s="47">
        <v>30328</v>
      </c>
      <c r="CD324" s="47">
        <v>22793</v>
      </c>
      <c r="CE324" s="47">
        <v>8282</v>
      </c>
      <c r="CF324" s="47">
        <v>14664</v>
      </c>
      <c r="CG324" s="47">
        <v>17177</v>
      </c>
      <c r="CH324" s="47">
        <v>8721</v>
      </c>
      <c r="CI324" s="47">
        <v>1060</v>
      </c>
      <c r="CJ324" s="47">
        <v>7243</v>
      </c>
      <c r="CK324" s="47">
        <v>559</v>
      </c>
      <c r="CL324" s="47">
        <v>2718</v>
      </c>
      <c r="CM324" s="47">
        <v>1692</v>
      </c>
      <c r="CN324" s="47">
        <v>144</v>
      </c>
      <c r="CO324" s="47">
        <v>2173</v>
      </c>
      <c r="CP324" s="135"/>
      <c r="CQ324" s="138" t="s">
        <v>236</v>
      </c>
      <c r="CR324" s="138" t="s">
        <v>4446</v>
      </c>
      <c r="CS324" s="139">
        <v>24901</v>
      </c>
      <c r="CT324" s="141">
        <v>110827</v>
      </c>
    </row>
    <row r="325" spans="1:98">
      <c r="A325" s="201"/>
      <c r="B325" s="46" t="s">
        <v>120</v>
      </c>
      <c r="C325" s="47">
        <v>1360</v>
      </c>
      <c r="D325" s="47">
        <v>638</v>
      </c>
      <c r="E325" s="47">
        <v>1244</v>
      </c>
      <c r="F325" s="47">
        <v>581</v>
      </c>
      <c r="G325" s="47">
        <v>1191</v>
      </c>
      <c r="H325" s="47">
        <v>596</v>
      </c>
      <c r="I325" s="47">
        <v>1031</v>
      </c>
      <c r="J325" s="47">
        <v>516</v>
      </c>
      <c r="K325" s="47">
        <v>995</v>
      </c>
      <c r="L325" s="47">
        <v>530</v>
      </c>
      <c r="M325" s="48">
        <v>5821</v>
      </c>
      <c r="N325" s="48">
        <v>2861</v>
      </c>
      <c r="O325" s="201"/>
      <c r="P325" s="46" t="s">
        <v>120</v>
      </c>
      <c r="Q325" s="47">
        <v>242</v>
      </c>
      <c r="R325" s="47">
        <v>108</v>
      </c>
      <c r="S325" s="47">
        <v>259</v>
      </c>
      <c r="T325" s="47">
        <v>122</v>
      </c>
      <c r="U325" s="47">
        <v>290</v>
      </c>
      <c r="V325" s="47">
        <v>156</v>
      </c>
      <c r="W325" s="47">
        <v>153</v>
      </c>
      <c r="X325" s="47">
        <v>84</v>
      </c>
      <c r="Y325" s="47">
        <v>200</v>
      </c>
      <c r="Z325" s="47">
        <v>116</v>
      </c>
      <c r="AA325" s="48">
        <v>1144</v>
      </c>
      <c r="AB325" s="48">
        <v>586</v>
      </c>
      <c r="AC325" s="201"/>
      <c r="AD325" s="46" t="s">
        <v>120</v>
      </c>
      <c r="AE325" s="47">
        <v>27</v>
      </c>
      <c r="AF325" s="47">
        <v>26</v>
      </c>
      <c r="AG325" s="47">
        <v>24</v>
      </c>
      <c r="AH325" s="47">
        <v>22</v>
      </c>
      <c r="AI325" s="47">
        <v>25</v>
      </c>
      <c r="AJ325" s="48">
        <v>124</v>
      </c>
      <c r="AK325" s="47">
        <v>123</v>
      </c>
      <c r="AL325" s="47">
        <v>62</v>
      </c>
      <c r="AM325" s="47">
        <v>9</v>
      </c>
      <c r="AN325" s="47">
        <v>2</v>
      </c>
      <c r="AO325" s="47">
        <v>18</v>
      </c>
      <c r="AP325" s="201"/>
      <c r="AQ325" s="46" t="s">
        <v>120</v>
      </c>
      <c r="AR325" s="47">
        <v>14</v>
      </c>
      <c r="AS325" s="47">
        <v>1175</v>
      </c>
      <c r="AT325" s="47">
        <v>125</v>
      </c>
      <c r="AU325" s="47">
        <v>164</v>
      </c>
      <c r="AV325" s="47">
        <v>0</v>
      </c>
      <c r="AW325" s="47">
        <v>78</v>
      </c>
      <c r="AX325" s="47">
        <v>136</v>
      </c>
      <c r="AY325" s="47">
        <v>101</v>
      </c>
      <c r="AZ325" s="47">
        <v>93</v>
      </c>
      <c r="BA325" s="201"/>
      <c r="BB325" s="46" t="s">
        <v>120</v>
      </c>
      <c r="BC325" s="47">
        <v>827</v>
      </c>
      <c r="BD325" s="47">
        <v>451</v>
      </c>
      <c r="BE325" s="47">
        <v>773</v>
      </c>
      <c r="BF325" s="47">
        <v>424</v>
      </c>
      <c r="BG325" s="47">
        <v>367</v>
      </c>
      <c r="BH325" s="47">
        <v>199</v>
      </c>
      <c r="BI325" s="47">
        <v>813</v>
      </c>
      <c r="BJ325" s="47">
        <v>452</v>
      </c>
      <c r="BK325" s="47">
        <v>766</v>
      </c>
      <c r="BL325" s="47">
        <v>427</v>
      </c>
      <c r="BM325" s="47">
        <v>382</v>
      </c>
      <c r="BN325" s="47">
        <v>210</v>
      </c>
      <c r="BO325" s="201"/>
      <c r="BP325" s="46" t="s">
        <v>120</v>
      </c>
      <c r="BQ325" s="49">
        <v>21</v>
      </c>
      <c r="BR325" s="49">
        <v>37</v>
      </c>
      <c r="BS325" s="49">
        <v>37</v>
      </c>
      <c r="BT325" s="49">
        <v>19</v>
      </c>
      <c r="BU325" s="49">
        <v>7</v>
      </c>
      <c r="BV325" s="50">
        <v>121</v>
      </c>
      <c r="BW325" s="49">
        <v>80</v>
      </c>
      <c r="BX325" s="49">
        <v>44</v>
      </c>
      <c r="BY325" s="50">
        <v>10</v>
      </c>
      <c r="BZ325" s="49">
        <v>7</v>
      </c>
      <c r="CA325" s="201"/>
      <c r="CB325" s="46" t="s">
        <v>120</v>
      </c>
      <c r="CC325" s="47">
        <v>3299</v>
      </c>
      <c r="CD325" s="47">
        <v>2640</v>
      </c>
      <c r="CE325" s="47">
        <v>730</v>
      </c>
      <c r="CF325" s="47">
        <v>1940</v>
      </c>
      <c r="CG325" s="47">
        <v>2805</v>
      </c>
      <c r="CH325" s="47">
        <v>1216</v>
      </c>
      <c r="CI325" s="47">
        <v>176</v>
      </c>
      <c r="CJ325" s="47">
        <v>1037</v>
      </c>
      <c r="CK325" s="47">
        <v>28</v>
      </c>
      <c r="CL325" s="47">
        <v>133</v>
      </c>
      <c r="CM325" s="47">
        <v>213</v>
      </c>
      <c r="CN325" s="47">
        <v>1</v>
      </c>
      <c r="CO325" s="47">
        <v>205</v>
      </c>
      <c r="CP325" s="135"/>
      <c r="CQ325" s="138" t="s">
        <v>236</v>
      </c>
      <c r="CR325" s="138" t="s">
        <v>4447</v>
      </c>
      <c r="CS325" s="139">
        <v>3395</v>
      </c>
      <c r="CT325" s="141">
        <v>13871</v>
      </c>
    </row>
    <row r="326" spans="1:98">
      <c r="A326" s="201"/>
      <c r="B326" s="34" t="s">
        <v>102</v>
      </c>
      <c r="C326" s="35">
        <v>15332</v>
      </c>
      <c r="D326" s="63">
        <v>7392</v>
      </c>
      <c r="E326" s="63">
        <v>11388</v>
      </c>
      <c r="F326" s="63">
        <v>5457</v>
      </c>
      <c r="G326" s="63">
        <v>10383</v>
      </c>
      <c r="H326" s="63">
        <v>5057</v>
      </c>
      <c r="I326" s="63">
        <v>8436</v>
      </c>
      <c r="J326" s="63">
        <v>4237</v>
      </c>
      <c r="K326" s="63">
        <v>7038</v>
      </c>
      <c r="L326" s="63">
        <v>3754</v>
      </c>
      <c r="M326" s="63">
        <v>52577</v>
      </c>
      <c r="N326" s="63">
        <v>25897</v>
      </c>
      <c r="O326" s="201"/>
      <c r="P326" s="64" t="s">
        <v>102</v>
      </c>
      <c r="Q326" s="63">
        <v>3372</v>
      </c>
      <c r="R326" s="63">
        <v>1511</v>
      </c>
      <c r="S326" s="63">
        <v>2779</v>
      </c>
      <c r="T326" s="63">
        <v>1252</v>
      </c>
      <c r="U326" s="63">
        <v>2656</v>
      </c>
      <c r="V326" s="63">
        <v>1209</v>
      </c>
      <c r="W326" s="63">
        <v>1675</v>
      </c>
      <c r="X326" s="63">
        <v>863</v>
      </c>
      <c r="Y326" s="63">
        <v>1509</v>
      </c>
      <c r="Z326" s="63">
        <v>797</v>
      </c>
      <c r="AA326" s="63">
        <v>11991</v>
      </c>
      <c r="AB326" s="63">
        <v>5632</v>
      </c>
      <c r="AC326" s="201"/>
      <c r="AD326" s="64" t="s">
        <v>102</v>
      </c>
      <c r="AE326" s="63">
        <v>398</v>
      </c>
      <c r="AF326" s="63">
        <v>386</v>
      </c>
      <c r="AG326" s="63">
        <v>368</v>
      </c>
      <c r="AH326" s="63">
        <v>362</v>
      </c>
      <c r="AI326" s="63">
        <v>358</v>
      </c>
      <c r="AJ326" s="63">
        <v>1872</v>
      </c>
      <c r="AK326" s="63">
        <v>1434</v>
      </c>
      <c r="AL326" s="63">
        <v>675</v>
      </c>
      <c r="AM326" s="63">
        <v>12</v>
      </c>
      <c r="AN326" s="63">
        <v>56</v>
      </c>
      <c r="AO326" s="63">
        <v>336</v>
      </c>
      <c r="AP326" s="201"/>
      <c r="AQ326" s="64" t="s">
        <v>102</v>
      </c>
      <c r="AR326" s="63">
        <v>130</v>
      </c>
      <c r="AS326" s="63">
        <v>9418</v>
      </c>
      <c r="AT326" s="63">
        <v>1876</v>
      </c>
      <c r="AU326" s="63">
        <v>823</v>
      </c>
      <c r="AV326" s="63">
        <v>82</v>
      </c>
      <c r="AW326" s="63">
        <v>538</v>
      </c>
      <c r="AX326" s="63">
        <v>1586</v>
      </c>
      <c r="AY326" s="63">
        <v>1098</v>
      </c>
      <c r="AZ326" s="63">
        <v>1100</v>
      </c>
      <c r="BA326" s="201"/>
      <c r="BB326" s="51" t="s">
        <v>102</v>
      </c>
      <c r="BC326" s="63">
        <v>5864</v>
      </c>
      <c r="BD326" s="63">
        <v>3197</v>
      </c>
      <c r="BE326" s="63">
        <v>5376</v>
      </c>
      <c r="BF326" s="63">
        <v>2943</v>
      </c>
      <c r="BG326" s="63">
        <v>2945</v>
      </c>
      <c r="BH326" s="63">
        <v>1663</v>
      </c>
      <c r="BI326" s="63">
        <v>5874</v>
      </c>
      <c r="BJ326" s="63">
        <v>3237</v>
      </c>
      <c r="BK326" s="63">
        <v>5406</v>
      </c>
      <c r="BL326" s="63">
        <v>2992</v>
      </c>
      <c r="BM326" s="63">
        <v>3016</v>
      </c>
      <c r="BN326" s="63">
        <v>1723</v>
      </c>
      <c r="BO326" s="201"/>
      <c r="BP326" s="64" t="s">
        <v>102</v>
      </c>
      <c r="BQ326" s="63">
        <v>79</v>
      </c>
      <c r="BR326" s="63">
        <v>367</v>
      </c>
      <c r="BS326" s="63">
        <v>676</v>
      </c>
      <c r="BT326" s="63">
        <v>339</v>
      </c>
      <c r="BU326" s="63">
        <v>116</v>
      </c>
      <c r="BV326" s="63">
        <v>1577</v>
      </c>
      <c r="BW326" s="63">
        <v>943</v>
      </c>
      <c r="BX326" s="63">
        <v>230</v>
      </c>
      <c r="BY326" s="63">
        <v>26</v>
      </c>
      <c r="BZ326" s="63">
        <v>19</v>
      </c>
      <c r="CA326" s="201"/>
      <c r="CB326" s="64" t="s">
        <v>102</v>
      </c>
      <c r="CC326" s="63">
        <v>33627</v>
      </c>
      <c r="CD326" s="63">
        <v>25433</v>
      </c>
      <c r="CE326" s="63">
        <v>9012</v>
      </c>
      <c r="CF326" s="63">
        <v>16604</v>
      </c>
      <c r="CG326" s="63">
        <v>19982</v>
      </c>
      <c r="CH326" s="63">
        <v>9937</v>
      </c>
      <c r="CI326" s="63">
        <v>1236</v>
      </c>
      <c r="CJ326" s="63">
        <v>8280</v>
      </c>
      <c r="CK326" s="63">
        <v>587</v>
      </c>
      <c r="CL326" s="63">
        <v>2851</v>
      </c>
      <c r="CM326" s="63">
        <v>1905</v>
      </c>
      <c r="CN326" s="63">
        <v>145</v>
      </c>
      <c r="CO326" s="63">
        <v>2378</v>
      </c>
      <c r="CP326" s="135"/>
      <c r="CQ326" s="138" t="s">
        <v>236</v>
      </c>
      <c r="CR326" s="138" t="s">
        <v>4448</v>
      </c>
      <c r="CS326" s="139">
        <v>28296</v>
      </c>
      <c r="CT326" s="141">
        <v>124698</v>
      </c>
    </row>
    <row r="327" spans="1:98">
      <c r="A327" s="201" t="s">
        <v>237</v>
      </c>
      <c r="B327" s="46" t="s">
        <v>119</v>
      </c>
      <c r="C327" s="47">
        <v>13147</v>
      </c>
      <c r="D327" s="47">
        <v>6437</v>
      </c>
      <c r="E327" s="47">
        <v>10462</v>
      </c>
      <c r="F327" s="47">
        <v>5178</v>
      </c>
      <c r="G327" s="47">
        <v>8730</v>
      </c>
      <c r="H327" s="47">
        <v>4441</v>
      </c>
      <c r="I327" s="47">
        <v>6009</v>
      </c>
      <c r="J327" s="47">
        <v>3128</v>
      </c>
      <c r="K327" s="47">
        <v>3892</v>
      </c>
      <c r="L327" s="47">
        <v>2084</v>
      </c>
      <c r="M327" s="48">
        <v>42240</v>
      </c>
      <c r="N327" s="48">
        <v>21268</v>
      </c>
      <c r="O327" s="201" t="s">
        <v>237</v>
      </c>
      <c r="P327" s="46" t="s">
        <v>119</v>
      </c>
      <c r="Q327" s="47">
        <v>3301</v>
      </c>
      <c r="R327" s="47">
        <v>1496</v>
      </c>
      <c r="S327" s="47">
        <v>2895</v>
      </c>
      <c r="T327" s="47">
        <v>1404</v>
      </c>
      <c r="U327" s="47">
        <v>2317</v>
      </c>
      <c r="V327" s="47">
        <v>1119</v>
      </c>
      <c r="W327" s="47">
        <v>1098</v>
      </c>
      <c r="X327" s="47">
        <v>527</v>
      </c>
      <c r="Y327" s="47">
        <v>688</v>
      </c>
      <c r="Z327" s="47">
        <v>395</v>
      </c>
      <c r="AA327" s="48">
        <v>10299</v>
      </c>
      <c r="AB327" s="48">
        <v>4941</v>
      </c>
      <c r="AC327" s="201" t="s">
        <v>237</v>
      </c>
      <c r="AD327" s="46" t="s">
        <v>119</v>
      </c>
      <c r="AE327" s="47">
        <v>249</v>
      </c>
      <c r="AF327" s="47">
        <v>235</v>
      </c>
      <c r="AG327" s="47">
        <v>223</v>
      </c>
      <c r="AH327" s="47">
        <v>191</v>
      </c>
      <c r="AI327" s="47">
        <v>174</v>
      </c>
      <c r="AJ327" s="48">
        <v>1072</v>
      </c>
      <c r="AK327" s="47">
        <v>820</v>
      </c>
      <c r="AL327" s="47">
        <v>347</v>
      </c>
      <c r="AM327" s="47">
        <v>0</v>
      </c>
      <c r="AN327" s="47">
        <v>38</v>
      </c>
      <c r="AO327" s="47">
        <v>188</v>
      </c>
      <c r="AP327" s="201" t="s">
        <v>237</v>
      </c>
      <c r="AQ327" s="46" t="s">
        <v>119</v>
      </c>
      <c r="AR327" s="47">
        <v>18</v>
      </c>
      <c r="AS327" s="47">
        <v>6981</v>
      </c>
      <c r="AT327" s="47">
        <v>2305</v>
      </c>
      <c r="AU327" s="47">
        <v>899</v>
      </c>
      <c r="AV327" s="47">
        <v>82</v>
      </c>
      <c r="AW327" s="47">
        <v>485</v>
      </c>
      <c r="AX327" s="47">
        <v>962</v>
      </c>
      <c r="AY327" s="47">
        <v>748</v>
      </c>
      <c r="AZ327" s="47">
        <v>727</v>
      </c>
      <c r="BA327" s="201" t="s">
        <v>237</v>
      </c>
      <c r="BB327" s="46" t="s">
        <v>119</v>
      </c>
      <c r="BC327" s="47">
        <v>3155</v>
      </c>
      <c r="BD327" s="47">
        <v>1737</v>
      </c>
      <c r="BE327" s="47">
        <v>2905</v>
      </c>
      <c r="BF327" s="47">
        <v>1608</v>
      </c>
      <c r="BG327" s="47">
        <v>1700</v>
      </c>
      <c r="BH327" s="47">
        <v>911</v>
      </c>
      <c r="BI327" s="47">
        <v>3134</v>
      </c>
      <c r="BJ327" s="47">
        <v>1729</v>
      </c>
      <c r="BK327" s="47">
        <v>2884</v>
      </c>
      <c r="BL327" s="47">
        <v>1600</v>
      </c>
      <c r="BM327" s="47">
        <v>1665</v>
      </c>
      <c r="BN327" s="47">
        <v>897</v>
      </c>
      <c r="BO327" s="201" t="s">
        <v>237</v>
      </c>
      <c r="BP327" s="46" t="s">
        <v>119</v>
      </c>
      <c r="BQ327" s="49">
        <v>33</v>
      </c>
      <c r="BR327" s="49">
        <v>230</v>
      </c>
      <c r="BS327" s="49">
        <v>343</v>
      </c>
      <c r="BT327" s="49">
        <v>333</v>
      </c>
      <c r="BU327" s="49">
        <v>0</v>
      </c>
      <c r="BV327" s="50">
        <v>939</v>
      </c>
      <c r="BW327" s="49">
        <v>517</v>
      </c>
      <c r="BX327" s="49">
        <v>69</v>
      </c>
      <c r="BY327" s="50">
        <v>17</v>
      </c>
      <c r="BZ327" s="49">
        <v>8</v>
      </c>
      <c r="CA327" s="201" t="s">
        <v>237</v>
      </c>
      <c r="CB327" s="46" t="s">
        <v>119</v>
      </c>
      <c r="CC327" s="47">
        <v>26552</v>
      </c>
      <c r="CD327" s="47">
        <v>21941</v>
      </c>
      <c r="CE327" s="47">
        <v>9687</v>
      </c>
      <c r="CF327" s="47">
        <v>12071</v>
      </c>
      <c r="CG327" s="47">
        <v>14144</v>
      </c>
      <c r="CH327" s="47">
        <v>7029</v>
      </c>
      <c r="CI327" s="47">
        <v>437</v>
      </c>
      <c r="CJ327" s="47">
        <v>6072</v>
      </c>
      <c r="CK327" s="47">
        <v>587</v>
      </c>
      <c r="CL327" s="47">
        <v>1044</v>
      </c>
      <c r="CM327" s="47">
        <v>1167</v>
      </c>
      <c r="CN327" s="47">
        <v>343</v>
      </c>
      <c r="CO327" s="47">
        <v>5531</v>
      </c>
      <c r="CP327" s="135"/>
      <c r="CQ327" s="138" t="s">
        <v>237</v>
      </c>
      <c r="CR327" s="138" t="s">
        <v>4449</v>
      </c>
      <c r="CS327" s="139">
        <v>24901</v>
      </c>
      <c r="CT327" s="141">
        <v>98520</v>
      </c>
    </row>
    <row r="328" spans="1:98">
      <c r="A328" s="201"/>
      <c r="B328" s="46" t="s">
        <v>120</v>
      </c>
      <c r="C328" s="47">
        <v>421</v>
      </c>
      <c r="D328" s="47">
        <v>202</v>
      </c>
      <c r="E328" s="47">
        <v>357</v>
      </c>
      <c r="F328" s="47">
        <v>167</v>
      </c>
      <c r="G328" s="47">
        <v>429</v>
      </c>
      <c r="H328" s="47">
        <v>197</v>
      </c>
      <c r="I328" s="47">
        <v>352</v>
      </c>
      <c r="J328" s="47">
        <v>204</v>
      </c>
      <c r="K328" s="47">
        <v>429</v>
      </c>
      <c r="L328" s="47">
        <v>241</v>
      </c>
      <c r="M328" s="48">
        <v>1988</v>
      </c>
      <c r="N328" s="48">
        <v>1011</v>
      </c>
      <c r="O328" s="201"/>
      <c r="P328" s="46" t="s">
        <v>120</v>
      </c>
      <c r="Q328" s="47">
        <v>94</v>
      </c>
      <c r="R328" s="47">
        <v>43</v>
      </c>
      <c r="S328" s="47">
        <v>54</v>
      </c>
      <c r="T328" s="47">
        <v>22</v>
      </c>
      <c r="U328" s="47">
        <v>104</v>
      </c>
      <c r="V328" s="47">
        <v>54</v>
      </c>
      <c r="W328" s="47">
        <v>59</v>
      </c>
      <c r="X328" s="47">
        <v>30</v>
      </c>
      <c r="Y328" s="47">
        <v>58</v>
      </c>
      <c r="Z328" s="47">
        <v>27</v>
      </c>
      <c r="AA328" s="48">
        <v>369</v>
      </c>
      <c r="AB328" s="48">
        <v>176</v>
      </c>
      <c r="AC328" s="201"/>
      <c r="AD328" s="46" t="s">
        <v>120</v>
      </c>
      <c r="AE328" s="47">
        <v>11</v>
      </c>
      <c r="AF328" s="47">
        <v>10</v>
      </c>
      <c r="AG328" s="47">
        <v>12</v>
      </c>
      <c r="AH328" s="47">
        <v>10</v>
      </c>
      <c r="AI328" s="47">
        <v>13</v>
      </c>
      <c r="AJ328" s="48">
        <v>56</v>
      </c>
      <c r="AK328" s="47">
        <v>51</v>
      </c>
      <c r="AL328" s="47">
        <v>40</v>
      </c>
      <c r="AM328" s="47">
        <v>0</v>
      </c>
      <c r="AN328" s="47">
        <v>0</v>
      </c>
      <c r="AO328" s="47">
        <v>9</v>
      </c>
      <c r="AP328" s="201"/>
      <c r="AQ328" s="46" t="s">
        <v>120</v>
      </c>
      <c r="AR328" s="47">
        <v>0</v>
      </c>
      <c r="AS328" s="47">
        <v>431</v>
      </c>
      <c r="AT328" s="47">
        <v>77</v>
      </c>
      <c r="AU328" s="47">
        <v>6</v>
      </c>
      <c r="AV328" s="47">
        <v>0</v>
      </c>
      <c r="AW328" s="47">
        <v>44</v>
      </c>
      <c r="AX328" s="47">
        <v>55</v>
      </c>
      <c r="AY328" s="47">
        <v>58</v>
      </c>
      <c r="AZ328" s="47">
        <v>50</v>
      </c>
      <c r="BA328" s="201"/>
      <c r="BB328" s="46" t="s">
        <v>120</v>
      </c>
      <c r="BC328" s="47">
        <v>312</v>
      </c>
      <c r="BD328" s="47">
        <v>166</v>
      </c>
      <c r="BE328" s="47">
        <v>300</v>
      </c>
      <c r="BF328" s="47">
        <v>160</v>
      </c>
      <c r="BG328" s="47">
        <v>143</v>
      </c>
      <c r="BH328" s="47">
        <v>76</v>
      </c>
      <c r="BI328" s="47">
        <v>315</v>
      </c>
      <c r="BJ328" s="47">
        <v>168</v>
      </c>
      <c r="BK328" s="47">
        <v>303</v>
      </c>
      <c r="BL328" s="47">
        <v>162</v>
      </c>
      <c r="BM328" s="47">
        <v>107</v>
      </c>
      <c r="BN328" s="47">
        <v>55</v>
      </c>
      <c r="BO328" s="201"/>
      <c r="BP328" s="46" t="s">
        <v>120</v>
      </c>
      <c r="BQ328" s="49">
        <v>4</v>
      </c>
      <c r="BR328" s="49">
        <v>28</v>
      </c>
      <c r="BS328" s="49">
        <v>4</v>
      </c>
      <c r="BT328" s="49">
        <v>19</v>
      </c>
      <c r="BU328" s="49">
        <v>0</v>
      </c>
      <c r="BV328" s="50">
        <v>55</v>
      </c>
      <c r="BW328" s="49">
        <v>42</v>
      </c>
      <c r="BX328" s="49">
        <v>19</v>
      </c>
      <c r="BY328" s="50">
        <v>8</v>
      </c>
      <c r="BZ328" s="49">
        <v>4</v>
      </c>
      <c r="CA328" s="201"/>
      <c r="CB328" s="46" t="s">
        <v>120</v>
      </c>
      <c r="CC328" s="47">
        <v>1618</v>
      </c>
      <c r="CD328" s="47">
        <v>983</v>
      </c>
      <c r="CE328" s="47">
        <v>560</v>
      </c>
      <c r="CF328" s="47">
        <v>801</v>
      </c>
      <c r="CG328" s="47">
        <v>1098</v>
      </c>
      <c r="CH328" s="47">
        <v>464</v>
      </c>
      <c r="CI328" s="47">
        <v>11</v>
      </c>
      <c r="CJ328" s="47">
        <v>310</v>
      </c>
      <c r="CK328" s="47">
        <v>46</v>
      </c>
      <c r="CL328" s="47">
        <v>91</v>
      </c>
      <c r="CM328" s="47">
        <v>109</v>
      </c>
      <c r="CN328" s="47">
        <v>1</v>
      </c>
      <c r="CO328" s="47">
        <v>113</v>
      </c>
      <c r="CP328" s="135"/>
      <c r="CQ328" s="138" t="s">
        <v>237</v>
      </c>
      <c r="CR328" s="138" t="s">
        <v>4450</v>
      </c>
      <c r="CS328" s="139">
        <v>1117</v>
      </c>
      <c r="CT328" s="141">
        <v>5891</v>
      </c>
    </row>
    <row r="329" spans="1:98">
      <c r="A329" s="201"/>
      <c r="B329" s="34" t="s">
        <v>102</v>
      </c>
      <c r="C329" s="35">
        <v>13568</v>
      </c>
      <c r="D329" s="63">
        <v>6639</v>
      </c>
      <c r="E329" s="63">
        <v>10819</v>
      </c>
      <c r="F329" s="63">
        <v>5345</v>
      </c>
      <c r="G329" s="63">
        <v>9159</v>
      </c>
      <c r="H329" s="63">
        <v>4638</v>
      </c>
      <c r="I329" s="63">
        <v>6361</v>
      </c>
      <c r="J329" s="63">
        <v>3332</v>
      </c>
      <c r="K329" s="63">
        <v>4321</v>
      </c>
      <c r="L329" s="63">
        <v>2325</v>
      </c>
      <c r="M329" s="63">
        <v>44228</v>
      </c>
      <c r="N329" s="63">
        <v>22279</v>
      </c>
      <c r="O329" s="201"/>
      <c r="P329" s="64" t="s">
        <v>102</v>
      </c>
      <c r="Q329" s="63">
        <v>3395</v>
      </c>
      <c r="R329" s="63">
        <v>1539</v>
      </c>
      <c r="S329" s="63">
        <v>2949</v>
      </c>
      <c r="T329" s="63">
        <v>1426</v>
      </c>
      <c r="U329" s="63">
        <v>2421</v>
      </c>
      <c r="V329" s="63">
        <v>1173</v>
      </c>
      <c r="W329" s="63">
        <v>1157</v>
      </c>
      <c r="X329" s="63">
        <v>557</v>
      </c>
      <c r="Y329" s="63">
        <v>746</v>
      </c>
      <c r="Z329" s="63">
        <v>422</v>
      </c>
      <c r="AA329" s="63">
        <v>10668</v>
      </c>
      <c r="AB329" s="63">
        <v>5117</v>
      </c>
      <c r="AC329" s="201"/>
      <c r="AD329" s="64" t="s">
        <v>102</v>
      </c>
      <c r="AE329" s="63">
        <v>260</v>
      </c>
      <c r="AF329" s="63">
        <v>245</v>
      </c>
      <c r="AG329" s="63">
        <v>235</v>
      </c>
      <c r="AH329" s="63">
        <v>201</v>
      </c>
      <c r="AI329" s="63">
        <v>187</v>
      </c>
      <c r="AJ329" s="63">
        <v>1128</v>
      </c>
      <c r="AK329" s="63">
        <v>871</v>
      </c>
      <c r="AL329" s="63">
        <v>387</v>
      </c>
      <c r="AM329" s="63">
        <v>0</v>
      </c>
      <c r="AN329" s="63">
        <v>38</v>
      </c>
      <c r="AO329" s="63">
        <v>197</v>
      </c>
      <c r="AP329" s="201"/>
      <c r="AQ329" s="64" t="s">
        <v>102</v>
      </c>
      <c r="AR329" s="63">
        <v>18</v>
      </c>
      <c r="AS329" s="63">
        <v>7412</v>
      </c>
      <c r="AT329" s="63">
        <v>2382</v>
      </c>
      <c r="AU329" s="63">
        <v>905</v>
      </c>
      <c r="AV329" s="63">
        <v>82</v>
      </c>
      <c r="AW329" s="63">
        <v>529</v>
      </c>
      <c r="AX329" s="63">
        <v>1017</v>
      </c>
      <c r="AY329" s="63">
        <v>806</v>
      </c>
      <c r="AZ329" s="63">
        <v>777</v>
      </c>
      <c r="BA329" s="201"/>
      <c r="BB329" s="51" t="s">
        <v>102</v>
      </c>
      <c r="BC329" s="63">
        <v>3467</v>
      </c>
      <c r="BD329" s="63">
        <v>1903</v>
      </c>
      <c r="BE329" s="63">
        <v>3205</v>
      </c>
      <c r="BF329" s="63">
        <v>1768</v>
      </c>
      <c r="BG329" s="63">
        <v>1843</v>
      </c>
      <c r="BH329" s="63">
        <v>987</v>
      </c>
      <c r="BI329" s="63">
        <v>3449</v>
      </c>
      <c r="BJ329" s="63">
        <v>1897</v>
      </c>
      <c r="BK329" s="63">
        <v>3187</v>
      </c>
      <c r="BL329" s="63">
        <v>1762</v>
      </c>
      <c r="BM329" s="63">
        <v>1772</v>
      </c>
      <c r="BN329" s="63">
        <v>952</v>
      </c>
      <c r="BO329" s="201"/>
      <c r="BP329" s="64" t="s">
        <v>102</v>
      </c>
      <c r="BQ329" s="63">
        <v>37</v>
      </c>
      <c r="BR329" s="63">
        <v>258</v>
      </c>
      <c r="BS329" s="63">
        <v>347</v>
      </c>
      <c r="BT329" s="63">
        <v>352</v>
      </c>
      <c r="BU329" s="63">
        <v>0</v>
      </c>
      <c r="BV329" s="63">
        <v>994</v>
      </c>
      <c r="BW329" s="63">
        <v>559</v>
      </c>
      <c r="BX329" s="63">
        <v>88</v>
      </c>
      <c r="BY329" s="63">
        <v>25</v>
      </c>
      <c r="BZ329" s="63">
        <v>12</v>
      </c>
      <c r="CA329" s="201"/>
      <c r="CB329" s="64" t="s">
        <v>102</v>
      </c>
      <c r="CC329" s="63">
        <v>28170</v>
      </c>
      <c r="CD329" s="63">
        <v>22924</v>
      </c>
      <c r="CE329" s="63">
        <v>10247</v>
      </c>
      <c r="CF329" s="63">
        <v>12872</v>
      </c>
      <c r="CG329" s="63">
        <v>15242</v>
      </c>
      <c r="CH329" s="63">
        <v>7493</v>
      </c>
      <c r="CI329" s="63">
        <v>448</v>
      </c>
      <c r="CJ329" s="63">
        <v>6382</v>
      </c>
      <c r="CK329" s="63">
        <v>633</v>
      </c>
      <c r="CL329" s="63">
        <v>1135</v>
      </c>
      <c r="CM329" s="63">
        <v>1276</v>
      </c>
      <c r="CN329" s="63">
        <v>344</v>
      </c>
      <c r="CO329" s="63">
        <v>5644</v>
      </c>
      <c r="CP329" s="135"/>
      <c r="CQ329" s="138" t="s">
        <v>237</v>
      </c>
      <c r="CR329" s="138" t="s">
        <v>4451</v>
      </c>
      <c r="CS329" s="139">
        <v>26018</v>
      </c>
      <c r="CT329" s="141">
        <v>104411</v>
      </c>
    </row>
    <row r="330" spans="1:98">
      <c r="A330" s="201" t="s">
        <v>238</v>
      </c>
      <c r="B330" s="46" t="s">
        <v>119</v>
      </c>
      <c r="C330" s="47">
        <v>0</v>
      </c>
      <c r="D330" s="47">
        <v>0</v>
      </c>
      <c r="E330" s="47">
        <v>0</v>
      </c>
      <c r="F330" s="47">
        <v>0</v>
      </c>
      <c r="G330" s="47">
        <v>0</v>
      </c>
      <c r="H330" s="47">
        <v>0</v>
      </c>
      <c r="I330" s="47">
        <v>0</v>
      </c>
      <c r="J330" s="47">
        <v>0</v>
      </c>
      <c r="K330" s="47">
        <v>0</v>
      </c>
      <c r="L330" s="47">
        <v>0</v>
      </c>
      <c r="M330" s="48">
        <v>0</v>
      </c>
      <c r="N330" s="48">
        <v>0</v>
      </c>
      <c r="O330" s="201" t="s">
        <v>238</v>
      </c>
      <c r="P330" s="46" t="s">
        <v>119</v>
      </c>
      <c r="Q330" s="47">
        <v>0</v>
      </c>
      <c r="R330" s="47">
        <v>0</v>
      </c>
      <c r="S330" s="47">
        <v>0</v>
      </c>
      <c r="T330" s="47">
        <v>0</v>
      </c>
      <c r="U330" s="47">
        <v>0</v>
      </c>
      <c r="V330" s="47">
        <v>0</v>
      </c>
      <c r="W330" s="47">
        <v>0</v>
      </c>
      <c r="X330" s="47">
        <v>0</v>
      </c>
      <c r="Y330" s="47">
        <v>0</v>
      </c>
      <c r="Z330" s="47">
        <v>0</v>
      </c>
      <c r="AA330" s="48">
        <v>0</v>
      </c>
      <c r="AB330" s="48">
        <v>0</v>
      </c>
      <c r="AC330" s="201" t="s">
        <v>238</v>
      </c>
      <c r="AD330" s="46" t="s">
        <v>119</v>
      </c>
      <c r="AE330" s="47">
        <v>0</v>
      </c>
      <c r="AF330" s="47">
        <v>0</v>
      </c>
      <c r="AG330" s="47">
        <v>0</v>
      </c>
      <c r="AH330" s="47">
        <v>0</v>
      </c>
      <c r="AI330" s="47">
        <v>0</v>
      </c>
      <c r="AJ330" s="48">
        <v>0</v>
      </c>
      <c r="AK330" s="47">
        <v>0</v>
      </c>
      <c r="AL330" s="47">
        <v>0</v>
      </c>
      <c r="AM330" s="47">
        <v>0</v>
      </c>
      <c r="AN330" s="47">
        <v>0</v>
      </c>
      <c r="AO330" s="47">
        <v>0</v>
      </c>
      <c r="AP330" s="201" t="s">
        <v>238</v>
      </c>
      <c r="AQ330" s="46" t="s">
        <v>119</v>
      </c>
      <c r="AR330" s="47">
        <v>0</v>
      </c>
      <c r="AS330" s="47">
        <v>0</v>
      </c>
      <c r="AT330" s="47">
        <v>0</v>
      </c>
      <c r="AU330" s="47">
        <v>0</v>
      </c>
      <c r="AV330" s="47">
        <v>0</v>
      </c>
      <c r="AW330" s="47">
        <v>0</v>
      </c>
      <c r="AX330" s="47">
        <v>0</v>
      </c>
      <c r="AY330" s="47">
        <v>0</v>
      </c>
      <c r="AZ330" s="47">
        <v>0</v>
      </c>
      <c r="BA330" s="201" t="s">
        <v>238</v>
      </c>
      <c r="BB330" s="46" t="s">
        <v>119</v>
      </c>
      <c r="BC330" s="47">
        <v>0</v>
      </c>
      <c r="BD330" s="47">
        <v>0</v>
      </c>
      <c r="BE330" s="47">
        <v>0</v>
      </c>
      <c r="BF330" s="47">
        <v>0</v>
      </c>
      <c r="BG330" s="47">
        <v>0</v>
      </c>
      <c r="BH330" s="47">
        <v>0</v>
      </c>
      <c r="BI330" s="47">
        <v>0</v>
      </c>
      <c r="BJ330" s="47">
        <v>0</v>
      </c>
      <c r="BK330" s="47">
        <v>0</v>
      </c>
      <c r="BL330" s="47">
        <v>0</v>
      </c>
      <c r="BM330" s="47">
        <v>0</v>
      </c>
      <c r="BN330" s="47">
        <v>0</v>
      </c>
      <c r="BO330" s="201" t="s">
        <v>238</v>
      </c>
      <c r="BP330" s="46" t="s">
        <v>119</v>
      </c>
      <c r="BQ330" s="49">
        <v>0</v>
      </c>
      <c r="BR330" s="49">
        <v>0</v>
      </c>
      <c r="BS330" s="49">
        <v>0</v>
      </c>
      <c r="BT330" s="49">
        <v>0</v>
      </c>
      <c r="BU330" s="49">
        <v>0</v>
      </c>
      <c r="BV330" s="50">
        <v>0</v>
      </c>
      <c r="BW330" s="49">
        <v>0</v>
      </c>
      <c r="BX330" s="49">
        <v>0</v>
      </c>
      <c r="BY330" s="50">
        <v>0</v>
      </c>
      <c r="BZ330" s="49">
        <v>0</v>
      </c>
      <c r="CA330" s="201" t="s">
        <v>238</v>
      </c>
      <c r="CB330" s="46" t="s">
        <v>119</v>
      </c>
      <c r="CC330" s="47">
        <v>0</v>
      </c>
      <c r="CD330" s="47">
        <v>0</v>
      </c>
      <c r="CE330" s="47">
        <v>0</v>
      </c>
      <c r="CF330" s="47">
        <v>0</v>
      </c>
      <c r="CG330" s="47">
        <v>0</v>
      </c>
      <c r="CH330" s="47">
        <v>0</v>
      </c>
      <c r="CI330" s="47">
        <v>0</v>
      </c>
      <c r="CJ330" s="47">
        <v>0</v>
      </c>
      <c r="CK330" s="47">
        <v>0</v>
      </c>
      <c r="CL330" s="47">
        <v>0</v>
      </c>
      <c r="CM330" s="47">
        <v>0</v>
      </c>
      <c r="CN330" s="47">
        <v>0</v>
      </c>
      <c r="CO330" s="47">
        <v>0</v>
      </c>
      <c r="CP330" s="135"/>
      <c r="CQ330" s="138" t="s">
        <v>238</v>
      </c>
      <c r="CR330" s="138" t="s">
        <v>4452</v>
      </c>
      <c r="CS330" s="139">
        <v>0</v>
      </c>
      <c r="CT330" s="141">
        <v>0</v>
      </c>
    </row>
    <row r="331" spans="1:98">
      <c r="A331" s="201"/>
      <c r="B331" s="46" t="s">
        <v>120</v>
      </c>
      <c r="C331" s="47">
        <v>4229</v>
      </c>
      <c r="D331" s="47">
        <v>2039</v>
      </c>
      <c r="E331" s="47">
        <v>3641</v>
      </c>
      <c r="F331" s="47">
        <v>1687</v>
      </c>
      <c r="G331" s="47">
        <v>3663</v>
      </c>
      <c r="H331" s="47">
        <v>1743</v>
      </c>
      <c r="I331" s="47">
        <v>3354</v>
      </c>
      <c r="J331" s="47">
        <v>1698</v>
      </c>
      <c r="K331" s="47">
        <v>3205</v>
      </c>
      <c r="L331" s="47">
        <v>1641</v>
      </c>
      <c r="M331" s="48">
        <v>18092</v>
      </c>
      <c r="N331" s="48">
        <v>8808</v>
      </c>
      <c r="O331" s="201"/>
      <c r="P331" s="46" t="s">
        <v>120</v>
      </c>
      <c r="Q331" s="47">
        <v>936</v>
      </c>
      <c r="R331" s="47">
        <v>412</v>
      </c>
      <c r="S331" s="47">
        <v>609</v>
      </c>
      <c r="T331" s="47">
        <v>258</v>
      </c>
      <c r="U331" s="47">
        <v>893</v>
      </c>
      <c r="V331" s="47">
        <v>391</v>
      </c>
      <c r="W331" s="47">
        <v>553</v>
      </c>
      <c r="X331" s="47">
        <v>256</v>
      </c>
      <c r="Y331" s="47">
        <v>714</v>
      </c>
      <c r="Z331" s="47">
        <v>356</v>
      </c>
      <c r="AA331" s="48">
        <v>3705</v>
      </c>
      <c r="AB331" s="48">
        <v>1673</v>
      </c>
      <c r="AC331" s="201"/>
      <c r="AD331" s="46" t="s">
        <v>120</v>
      </c>
      <c r="AE331" s="47">
        <v>70</v>
      </c>
      <c r="AF331" s="47">
        <v>65</v>
      </c>
      <c r="AG331" s="47">
        <v>69</v>
      </c>
      <c r="AH331" s="47">
        <v>62</v>
      </c>
      <c r="AI331" s="47">
        <v>63</v>
      </c>
      <c r="AJ331" s="48">
        <v>329</v>
      </c>
      <c r="AK331" s="47">
        <v>216</v>
      </c>
      <c r="AL331" s="47">
        <v>143</v>
      </c>
      <c r="AM331" s="47">
        <v>76</v>
      </c>
      <c r="AN331" s="47">
        <v>5</v>
      </c>
      <c r="AO331" s="47">
        <v>32</v>
      </c>
      <c r="AP331" s="201"/>
      <c r="AQ331" s="46" t="s">
        <v>120</v>
      </c>
      <c r="AR331" s="47">
        <v>0</v>
      </c>
      <c r="AS331" s="47">
        <v>3037</v>
      </c>
      <c r="AT331" s="47">
        <v>372</v>
      </c>
      <c r="AU331" s="47">
        <v>72</v>
      </c>
      <c r="AV331" s="47">
        <v>5</v>
      </c>
      <c r="AW331" s="47">
        <v>217</v>
      </c>
      <c r="AX331" s="47">
        <v>241</v>
      </c>
      <c r="AY331" s="47">
        <v>234</v>
      </c>
      <c r="AZ331" s="47">
        <v>214</v>
      </c>
      <c r="BA331" s="201"/>
      <c r="BB331" s="46" t="s">
        <v>120</v>
      </c>
      <c r="BC331" s="47">
        <v>2623</v>
      </c>
      <c r="BD331" s="47">
        <v>1383</v>
      </c>
      <c r="BE331" s="47">
        <v>2514</v>
      </c>
      <c r="BF331" s="47">
        <v>1334</v>
      </c>
      <c r="BG331" s="47">
        <v>1478</v>
      </c>
      <c r="BH331" s="47">
        <v>823</v>
      </c>
      <c r="BI331" s="47">
        <v>2732</v>
      </c>
      <c r="BJ331" s="47">
        <v>1446</v>
      </c>
      <c r="BK331" s="47">
        <v>2618</v>
      </c>
      <c r="BL331" s="47">
        <v>1394</v>
      </c>
      <c r="BM331" s="47">
        <v>1334</v>
      </c>
      <c r="BN331" s="47">
        <v>734</v>
      </c>
      <c r="BO331" s="201"/>
      <c r="BP331" s="46" t="s">
        <v>120</v>
      </c>
      <c r="BQ331" s="49">
        <v>65</v>
      </c>
      <c r="BR331" s="49">
        <v>179</v>
      </c>
      <c r="BS331" s="49">
        <v>0</v>
      </c>
      <c r="BT331" s="49">
        <v>83</v>
      </c>
      <c r="BU331" s="49">
        <v>13</v>
      </c>
      <c r="BV331" s="50">
        <v>340</v>
      </c>
      <c r="BW331" s="49">
        <v>271</v>
      </c>
      <c r="BX331" s="49">
        <v>158</v>
      </c>
      <c r="BY331" s="50">
        <v>81</v>
      </c>
      <c r="BZ331" s="49">
        <v>53</v>
      </c>
      <c r="CA331" s="201"/>
      <c r="CB331" s="46" t="s">
        <v>120</v>
      </c>
      <c r="CC331" s="47">
        <v>9739</v>
      </c>
      <c r="CD331" s="47">
        <v>6051</v>
      </c>
      <c r="CE331" s="47">
        <v>4131</v>
      </c>
      <c r="CF331" s="47">
        <v>6209</v>
      </c>
      <c r="CG331" s="47">
        <v>8239</v>
      </c>
      <c r="CH331" s="47">
        <v>2821</v>
      </c>
      <c r="CI331" s="47">
        <v>65</v>
      </c>
      <c r="CJ331" s="47">
        <v>2434</v>
      </c>
      <c r="CK331" s="47">
        <v>72</v>
      </c>
      <c r="CL331" s="47">
        <v>322</v>
      </c>
      <c r="CM331" s="47">
        <v>422</v>
      </c>
      <c r="CN331" s="47">
        <v>49</v>
      </c>
      <c r="CO331" s="47">
        <v>7499</v>
      </c>
      <c r="CP331" s="135"/>
      <c r="CQ331" s="138" t="s">
        <v>238</v>
      </c>
      <c r="CR331" s="138" t="s">
        <v>4453</v>
      </c>
      <c r="CS331" s="139">
        <v>7503</v>
      </c>
      <c r="CT331" s="141">
        <v>39761</v>
      </c>
    </row>
    <row r="332" spans="1:98">
      <c r="A332" s="201"/>
      <c r="B332" s="34" t="s">
        <v>102</v>
      </c>
      <c r="C332" s="35">
        <v>4229</v>
      </c>
      <c r="D332" s="63">
        <v>2039</v>
      </c>
      <c r="E332" s="63">
        <v>3641</v>
      </c>
      <c r="F332" s="63">
        <v>1687</v>
      </c>
      <c r="G332" s="63">
        <v>3663</v>
      </c>
      <c r="H332" s="63">
        <v>1743</v>
      </c>
      <c r="I332" s="63">
        <v>3354</v>
      </c>
      <c r="J332" s="63">
        <v>1698</v>
      </c>
      <c r="K332" s="63">
        <v>3205</v>
      </c>
      <c r="L332" s="63">
        <v>1641</v>
      </c>
      <c r="M332" s="63">
        <v>18092</v>
      </c>
      <c r="N332" s="63">
        <v>8808</v>
      </c>
      <c r="O332" s="201"/>
      <c r="P332" s="64" t="s">
        <v>102</v>
      </c>
      <c r="Q332" s="63">
        <v>936</v>
      </c>
      <c r="R332" s="63">
        <v>412</v>
      </c>
      <c r="S332" s="63">
        <v>609</v>
      </c>
      <c r="T332" s="63">
        <v>258</v>
      </c>
      <c r="U332" s="63">
        <v>893</v>
      </c>
      <c r="V332" s="63">
        <v>391</v>
      </c>
      <c r="W332" s="63">
        <v>553</v>
      </c>
      <c r="X332" s="63">
        <v>256</v>
      </c>
      <c r="Y332" s="63">
        <v>714</v>
      </c>
      <c r="Z332" s="63">
        <v>356</v>
      </c>
      <c r="AA332" s="63">
        <v>3705</v>
      </c>
      <c r="AB332" s="63">
        <v>1673</v>
      </c>
      <c r="AC332" s="201"/>
      <c r="AD332" s="64" t="s">
        <v>102</v>
      </c>
      <c r="AE332" s="63">
        <v>70</v>
      </c>
      <c r="AF332" s="63">
        <v>65</v>
      </c>
      <c r="AG332" s="63">
        <v>69</v>
      </c>
      <c r="AH332" s="63">
        <v>62</v>
      </c>
      <c r="AI332" s="63">
        <v>63</v>
      </c>
      <c r="AJ332" s="63">
        <v>329</v>
      </c>
      <c r="AK332" s="63">
        <v>216</v>
      </c>
      <c r="AL332" s="63">
        <v>143</v>
      </c>
      <c r="AM332" s="63">
        <v>76</v>
      </c>
      <c r="AN332" s="63">
        <v>5</v>
      </c>
      <c r="AO332" s="63">
        <v>32</v>
      </c>
      <c r="AP332" s="201"/>
      <c r="AQ332" s="64" t="s">
        <v>102</v>
      </c>
      <c r="AR332" s="63">
        <v>0</v>
      </c>
      <c r="AS332" s="63">
        <v>3037</v>
      </c>
      <c r="AT332" s="63">
        <v>372</v>
      </c>
      <c r="AU332" s="63">
        <v>72</v>
      </c>
      <c r="AV332" s="63">
        <v>5</v>
      </c>
      <c r="AW332" s="63">
        <v>217</v>
      </c>
      <c r="AX332" s="63">
        <v>241</v>
      </c>
      <c r="AY332" s="63">
        <v>234</v>
      </c>
      <c r="AZ332" s="63">
        <v>214</v>
      </c>
      <c r="BA332" s="201"/>
      <c r="BB332" s="51" t="s">
        <v>102</v>
      </c>
      <c r="BC332" s="63">
        <v>2623</v>
      </c>
      <c r="BD332" s="63">
        <v>1383</v>
      </c>
      <c r="BE332" s="63">
        <v>2514</v>
      </c>
      <c r="BF332" s="63">
        <v>1334</v>
      </c>
      <c r="BG332" s="63">
        <v>1478</v>
      </c>
      <c r="BH332" s="63">
        <v>823</v>
      </c>
      <c r="BI332" s="63">
        <v>2732</v>
      </c>
      <c r="BJ332" s="63">
        <v>1446</v>
      </c>
      <c r="BK332" s="63">
        <v>2618</v>
      </c>
      <c r="BL332" s="63">
        <v>1394</v>
      </c>
      <c r="BM332" s="63">
        <v>1334</v>
      </c>
      <c r="BN332" s="63">
        <v>734</v>
      </c>
      <c r="BO332" s="201"/>
      <c r="BP332" s="64" t="s">
        <v>102</v>
      </c>
      <c r="BQ332" s="63">
        <v>65</v>
      </c>
      <c r="BR332" s="63">
        <v>179</v>
      </c>
      <c r="BS332" s="63">
        <v>0</v>
      </c>
      <c r="BT332" s="63">
        <v>83</v>
      </c>
      <c r="BU332" s="63">
        <v>13</v>
      </c>
      <c r="BV332" s="63">
        <v>340</v>
      </c>
      <c r="BW332" s="63">
        <v>271</v>
      </c>
      <c r="BX332" s="63">
        <v>158</v>
      </c>
      <c r="BY332" s="63">
        <v>81</v>
      </c>
      <c r="BZ332" s="63">
        <v>53</v>
      </c>
      <c r="CA332" s="201"/>
      <c r="CB332" s="64" t="s">
        <v>102</v>
      </c>
      <c r="CC332" s="63">
        <v>9739</v>
      </c>
      <c r="CD332" s="63">
        <v>6051</v>
      </c>
      <c r="CE332" s="63">
        <v>4131</v>
      </c>
      <c r="CF332" s="63">
        <v>6209</v>
      </c>
      <c r="CG332" s="63">
        <v>8239</v>
      </c>
      <c r="CH332" s="63">
        <v>2821</v>
      </c>
      <c r="CI332" s="63">
        <v>65</v>
      </c>
      <c r="CJ332" s="63">
        <v>2434</v>
      </c>
      <c r="CK332" s="63">
        <v>72</v>
      </c>
      <c r="CL332" s="63">
        <v>322</v>
      </c>
      <c r="CM332" s="63">
        <v>422</v>
      </c>
      <c r="CN332" s="63">
        <v>49</v>
      </c>
      <c r="CO332" s="63">
        <v>7499</v>
      </c>
      <c r="CP332" s="135"/>
      <c r="CQ332" s="138" t="s">
        <v>238</v>
      </c>
      <c r="CR332" s="138" t="s">
        <v>4454</v>
      </c>
      <c r="CS332" s="139">
        <v>7503</v>
      </c>
      <c r="CT332" s="141">
        <v>39761</v>
      </c>
    </row>
    <row r="333" spans="1:98">
      <c r="A333" s="201" t="s">
        <v>239</v>
      </c>
      <c r="B333" s="46" t="s">
        <v>119</v>
      </c>
      <c r="C333" s="47">
        <v>8880</v>
      </c>
      <c r="D333" s="47">
        <v>4377</v>
      </c>
      <c r="E333" s="47">
        <v>5230</v>
      </c>
      <c r="F333" s="47">
        <v>2643</v>
      </c>
      <c r="G333" s="47">
        <v>3346</v>
      </c>
      <c r="H333" s="47">
        <v>1737</v>
      </c>
      <c r="I333" s="47">
        <v>1814</v>
      </c>
      <c r="J333" s="47">
        <v>926</v>
      </c>
      <c r="K333" s="47">
        <v>1027</v>
      </c>
      <c r="L333" s="47">
        <v>566</v>
      </c>
      <c r="M333" s="48">
        <v>20297</v>
      </c>
      <c r="N333" s="48">
        <v>10249</v>
      </c>
      <c r="O333" s="201" t="s">
        <v>239</v>
      </c>
      <c r="P333" s="46" t="s">
        <v>119</v>
      </c>
      <c r="Q333" s="47">
        <v>2331</v>
      </c>
      <c r="R333" s="47">
        <v>1152</v>
      </c>
      <c r="S333" s="47">
        <v>1140</v>
      </c>
      <c r="T333" s="47">
        <v>580</v>
      </c>
      <c r="U333" s="47">
        <v>789</v>
      </c>
      <c r="V333" s="47">
        <v>409</v>
      </c>
      <c r="W333" s="47">
        <v>398</v>
      </c>
      <c r="X333" s="47">
        <v>199</v>
      </c>
      <c r="Y333" s="47">
        <v>218</v>
      </c>
      <c r="Z333" s="47">
        <v>128</v>
      </c>
      <c r="AA333" s="48">
        <v>4876</v>
      </c>
      <c r="AB333" s="48">
        <v>2468</v>
      </c>
      <c r="AC333" s="201" t="s">
        <v>239</v>
      </c>
      <c r="AD333" s="46" t="s">
        <v>119</v>
      </c>
      <c r="AE333" s="47">
        <v>156</v>
      </c>
      <c r="AF333" s="47">
        <v>143</v>
      </c>
      <c r="AG333" s="47">
        <v>132</v>
      </c>
      <c r="AH333" s="47">
        <v>114</v>
      </c>
      <c r="AI333" s="47">
        <v>86</v>
      </c>
      <c r="AJ333" s="48">
        <v>631</v>
      </c>
      <c r="AK333" s="47">
        <v>378</v>
      </c>
      <c r="AL333" s="47">
        <v>172</v>
      </c>
      <c r="AM333" s="47">
        <v>0</v>
      </c>
      <c r="AN333" s="47">
        <v>10</v>
      </c>
      <c r="AO333" s="47">
        <v>126</v>
      </c>
      <c r="AP333" s="201" t="s">
        <v>239</v>
      </c>
      <c r="AQ333" s="46" t="s">
        <v>119</v>
      </c>
      <c r="AR333" s="47">
        <v>0</v>
      </c>
      <c r="AS333" s="47">
        <v>1818</v>
      </c>
      <c r="AT333" s="47">
        <v>345</v>
      </c>
      <c r="AU333" s="47">
        <v>117</v>
      </c>
      <c r="AV333" s="47">
        <v>37</v>
      </c>
      <c r="AW333" s="47">
        <v>112</v>
      </c>
      <c r="AX333" s="47">
        <v>432</v>
      </c>
      <c r="AY333" s="47">
        <v>226</v>
      </c>
      <c r="AZ333" s="47">
        <v>230</v>
      </c>
      <c r="BA333" s="201" t="s">
        <v>239</v>
      </c>
      <c r="BB333" s="46" t="s">
        <v>119</v>
      </c>
      <c r="BC333" s="47">
        <v>858</v>
      </c>
      <c r="BD333" s="47">
        <v>481</v>
      </c>
      <c r="BE333" s="47">
        <v>746</v>
      </c>
      <c r="BF333" s="47">
        <v>414</v>
      </c>
      <c r="BG333" s="47">
        <v>363</v>
      </c>
      <c r="BH333" s="47">
        <v>188</v>
      </c>
      <c r="BI333" s="47">
        <v>834</v>
      </c>
      <c r="BJ333" s="47">
        <v>469</v>
      </c>
      <c r="BK333" s="47">
        <v>726</v>
      </c>
      <c r="BL333" s="47">
        <v>404</v>
      </c>
      <c r="BM333" s="47">
        <v>356</v>
      </c>
      <c r="BN333" s="47">
        <v>186</v>
      </c>
      <c r="BO333" s="201" t="s">
        <v>239</v>
      </c>
      <c r="BP333" s="46" t="s">
        <v>119</v>
      </c>
      <c r="BQ333" s="49">
        <v>30</v>
      </c>
      <c r="BR333" s="49">
        <v>239</v>
      </c>
      <c r="BS333" s="49">
        <v>94</v>
      </c>
      <c r="BT333" s="49">
        <v>42</v>
      </c>
      <c r="BU333" s="49">
        <v>0</v>
      </c>
      <c r="BV333" s="50">
        <v>405</v>
      </c>
      <c r="BW333" s="49">
        <v>193</v>
      </c>
      <c r="BX333" s="49">
        <v>83</v>
      </c>
      <c r="BY333" s="50">
        <v>7</v>
      </c>
      <c r="BZ333" s="49">
        <v>4</v>
      </c>
      <c r="CA333" s="201" t="s">
        <v>239</v>
      </c>
      <c r="CB333" s="46" t="s">
        <v>119</v>
      </c>
      <c r="CC333" s="47">
        <v>12410</v>
      </c>
      <c r="CD333" s="47">
        <v>10762</v>
      </c>
      <c r="CE333" s="47">
        <v>3563</v>
      </c>
      <c r="CF333" s="47">
        <v>3463</v>
      </c>
      <c r="CG333" s="47">
        <v>5408</v>
      </c>
      <c r="CH333" s="47">
        <v>2392</v>
      </c>
      <c r="CI333" s="47">
        <v>196</v>
      </c>
      <c r="CJ333" s="47">
        <v>2377</v>
      </c>
      <c r="CK333" s="47">
        <v>216</v>
      </c>
      <c r="CL333" s="47">
        <v>795</v>
      </c>
      <c r="CM333" s="47">
        <v>723</v>
      </c>
      <c r="CN333" s="47">
        <v>37</v>
      </c>
      <c r="CO333" s="47">
        <v>131</v>
      </c>
      <c r="CP333" s="135"/>
      <c r="CQ333" s="138" t="s">
        <v>239</v>
      </c>
      <c r="CR333" s="138" t="s">
        <v>4455</v>
      </c>
      <c r="CS333" s="139">
        <v>5324</v>
      </c>
      <c r="CT333" s="141">
        <v>40787</v>
      </c>
    </row>
    <row r="334" spans="1:98">
      <c r="A334" s="201"/>
      <c r="B334" s="46" t="s">
        <v>120</v>
      </c>
      <c r="C334" s="47">
        <v>0</v>
      </c>
      <c r="D334" s="47">
        <v>0</v>
      </c>
      <c r="E334" s="47">
        <v>0</v>
      </c>
      <c r="F334" s="47">
        <v>0</v>
      </c>
      <c r="G334" s="47">
        <v>0</v>
      </c>
      <c r="H334" s="47">
        <v>0</v>
      </c>
      <c r="I334" s="47">
        <v>0</v>
      </c>
      <c r="J334" s="47">
        <v>0</v>
      </c>
      <c r="K334" s="47">
        <v>0</v>
      </c>
      <c r="L334" s="47">
        <v>0</v>
      </c>
      <c r="M334" s="48">
        <v>0</v>
      </c>
      <c r="N334" s="48">
        <v>0</v>
      </c>
      <c r="O334" s="201"/>
      <c r="P334" s="46" t="s">
        <v>120</v>
      </c>
      <c r="Q334" s="47">
        <v>0</v>
      </c>
      <c r="R334" s="47">
        <v>0</v>
      </c>
      <c r="S334" s="47">
        <v>0</v>
      </c>
      <c r="T334" s="47">
        <v>0</v>
      </c>
      <c r="U334" s="47">
        <v>0</v>
      </c>
      <c r="V334" s="47">
        <v>0</v>
      </c>
      <c r="W334" s="47">
        <v>0</v>
      </c>
      <c r="X334" s="47">
        <v>0</v>
      </c>
      <c r="Y334" s="47">
        <v>0</v>
      </c>
      <c r="Z334" s="47">
        <v>0</v>
      </c>
      <c r="AA334" s="48">
        <v>0</v>
      </c>
      <c r="AB334" s="48">
        <v>0</v>
      </c>
      <c r="AC334" s="201"/>
      <c r="AD334" s="46" t="s">
        <v>120</v>
      </c>
      <c r="AE334" s="47">
        <v>0</v>
      </c>
      <c r="AF334" s="47">
        <v>0</v>
      </c>
      <c r="AG334" s="47">
        <v>0</v>
      </c>
      <c r="AH334" s="47">
        <v>0</v>
      </c>
      <c r="AI334" s="47">
        <v>0</v>
      </c>
      <c r="AJ334" s="48">
        <v>0</v>
      </c>
      <c r="AK334" s="47">
        <v>0</v>
      </c>
      <c r="AL334" s="47">
        <v>0</v>
      </c>
      <c r="AM334" s="47">
        <v>0</v>
      </c>
      <c r="AN334" s="47">
        <v>0</v>
      </c>
      <c r="AO334" s="47">
        <v>0</v>
      </c>
      <c r="AP334" s="201"/>
      <c r="AQ334" s="46" t="s">
        <v>120</v>
      </c>
      <c r="AR334" s="47">
        <v>0</v>
      </c>
      <c r="AS334" s="47">
        <v>0</v>
      </c>
      <c r="AT334" s="47">
        <v>0</v>
      </c>
      <c r="AU334" s="47">
        <v>0</v>
      </c>
      <c r="AV334" s="47">
        <v>0</v>
      </c>
      <c r="AW334" s="47">
        <v>0</v>
      </c>
      <c r="AX334" s="47">
        <v>0</v>
      </c>
      <c r="AY334" s="47">
        <v>0</v>
      </c>
      <c r="AZ334" s="47">
        <v>0</v>
      </c>
      <c r="BA334" s="201"/>
      <c r="BB334" s="46" t="s">
        <v>120</v>
      </c>
      <c r="BC334" s="47">
        <v>0</v>
      </c>
      <c r="BD334" s="47">
        <v>0</v>
      </c>
      <c r="BE334" s="47">
        <v>0</v>
      </c>
      <c r="BF334" s="47">
        <v>0</v>
      </c>
      <c r="BG334" s="47">
        <v>0</v>
      </c>
      <c r="BH334" s="47">
        <v>0</v>
      </c>
      <c r="BI334" s="47">
        <v>0</v>
      </c>
      <c r="BJ334" s="47">
        <v>0</v>
      </c>
      <c r="BK334" s="47">
        <v>0</v>
      </c>
      <c r="BL334" s="47">
        <v>0</v>
      </c>
      <c r="BM334" s="47">
        <v>0</v>
      </c>
      <c r="BN334" s="47">
        <v>0</v>
      </c>
      <c r="BO334" s="201"/>
      <c r="BP334" s="46" t="s">
        <v>120</v>
      </c>
      <c r="BQ334" s="49">
        <v>0</v>
      </c>
      <c r="BR334" s="49">
        <v>0</v>
      </c>
      <c r="BS334" s="49">
        <v>0</v>
      </c>
      <c r="BT334" s="49">
        <v>0</v>
      </c>
      <c r="BU334" s="49">
        <v>0</v>
      </c>
      <c r="BV334" s="50">
        <v>0</v>
      </c>
      <c r="BW334" s="49">
        <v>0</v>
      </c>
      <c r="BX334" s="49">
        <v>0</v>
      </c>
      <c r="BY334" s="50">
        <v>0</v>
      </c>
      <c r="BZ334" s="49">
        <v>0</v>
      </c>
      <c r="CA334" s="201"/>
      <c r="CB334" s="46" t="s">
        <v>120</v>
      </c>
      <c r="CC334" s="47">
        <v>0</v>
      </c>
      <c r="CD334" s="47">
        <v>0</v>
      </c>
      <c r="CE334" s="47">
        <v>0</v>
      </c>
      <c r="CF334" s="47">
        <v>0</v>
      </c>
      <c r="CG334" s="47">
        <v>0</v>
      </c>
      <c r="CH334" s="47">
        <v>0</v>
      </c>
      <c r="CI334" s="47">
        <v>0</v>
      </c>
      <c r="CJ334" s="47">
        <v>0</v>
      </c>
      <c r="CK334" s="47">
        <v>0</v>
      </c>
      <c r="CL334" s="47">
        <v>0</v>
      </c>
      <c r="CM334" s="47">
        <v>0</v>
      </c>
      <c r="CN334" s="47">
        <v>0</v>
      </c>
      <c r="CO334" s="47">
        <v>0</v>
      </c>
      <c r="CP334" s="135"/>
      <c r="CQ334" s="138" t="s">
        <v>239</v>
      </c>
      <c r="CR334" s="138" t="s">
        <v>4456</v>
      </c>
      <c r="CS334" s="139">
        <v>0</v>
      </c>
      <c r="CT334" s="141">
        <v>0</v>
      </c>
    </row>
    <row r="335" spans="1:98">
      <c r="A335" s="201"/>
      <c r="B335" s="34" t="s">
        <v>102</v>
      </c>
      <c r="C335" s="35">
        <v>8880</v>
      </c>
      <c r="D335" s="63">
        <v>4377</v>
      </c>
      <c r="E335" s="63">
        <v>5230</v>
      </c>
      <c r="F335" s="63">
        <v>2643</v>
      </c>
      <c r="G335" s="63">
        <v>3346</v>
      </c>
      <c r="H335" s="63">
        <v>1737</v>
      </c>
      <c r="I335" s="63">
        <v>1814</v>
      </c>
      <c r="J335" s="63">
        <v>926</v>
      </c>
      <c r="K335" s="63">
        <v>1027</v>
      </c>
      <c r="L335" s="63">
        <v>566</v>
      </c>
      <c r="M335" s="63">
        <v>20297</v>
      </c>
      <c r="N335" s="63">
        <v>10249</v>
      </c>
      <c r="O335" s="201"/>
      <c r="P335" s="64" t="s">
        <v>102</v>
      </c>
      <c r="Q335" s="63">
        <v>2331</v>
      </c>
      <c r="R335" s="63">
        <v>1152</v>
      </c>
      <c r="S335" s="63">
        <v>1140</v>
      </c>
      <c r="T335" s="63">
        <v>580</v>
      </c>
      <c r="U335" s="63">
        <v>789</v>
      </c>
      <c r="V335" s="63">
        <v>409</v>
      </c>
      <c r="W335" s="63">
        <v>398</v>
      </c>
      <c r="X335" s="63">
        <v>199</v>
      </c>
      <c r="Y335" s="63">
        <v>218</v>
      </c>
      <c r="Z335" s="63">
        <v>128</v>
      </c>
      <c r="AA335" s="63">
        <v>4876</v>
      </c>
      <c r="AB335" s="63">
        <v>2468</v>
      </c>
      <c r="AC335" s="201"/>
      <c r="AD335" s="64" t="s">
        <v>102</v>
      </c>
      <c r="AE335" s="63">
        <v>156</v>
      </c>
      <c r="AF335" s="63">
        <v>143</v>
      </c>
      <c r="AG335" s="63">
        <v>132</v>
      </c>
      <c r="AH335" s="63">
        <v>114</v>
      </c>
      <c r="AI335" s="63">
        <v>86</v>
      </c>
      <c r="AJ335" s="63">
        <v>631</v>
      </c>
      <c r="AK335" s="63">
        <v>378</v>
      </c>
      <c r="AL335" s="63">
        <v>172</v>
      </c>
      <c r="AM335" s="63">
        <v>0</v>
      </c>
      <c r="AN335" s="63">
        <v>10</v>
      </c>
      <c r="AO335" s="63">
        <v>126</v>
      </c>
      <c r="AP335" s="201"/>
      <c r="AQ335" s="64" t="s">
        <v>102</v>
      </c>
      <c r="AR335" s="63">
        <v>0</v>
      </c>
      <c r="AS335" s="63">
        <v>1818</v>
      </c>
      <c r="AT335" s="63">
        <v>345</v>
      </c>
      <c r="AU335" s="63">
        <v>117</v>
      </c>
      <c r="AV335" s="63">
        <v>37</v>
      </c>
      <c r="AW335" s="63">
        <v>112</v>
      </c>
      <c r="AX335" s="63">
        <v>432</v>
      </c>
      <c r="AY335" s="63">
        <v>226</v>
      </c>
      <c r="AZ335" s="63">
        <v>230</v>
      </c>
      <c r="BA335" s="201"/>
      <c r="BB335" s="51" t="s">
        <v>102</v>
      </c>
      <c r="BC335" s="63">
        <v>858</v>
      </c>
      <c r="BD335" s="63">
        <v>481</v>
      </c>
      <c r="BE335" s="63">
        <v>746</v>
      </c>
      <c r="BF335" s="63">
        <v>414</v>
      </c>
      <c r="BG335" s="63">
        <v>363</v>
      </c>
      <c r="BH335" s="63">
        <v>188</v>
      </c>
      <c r="BI335" s="63">
        <v>834</v>
      </c>
      <c r="BJ335" s="63">
        <v>469</v>
      </c>
      <c r="BK335" s="63">
        <v>726</v>
      </c>
      <c r="BL335" s="63">
        <v>404</v>
      </c>
      <c r="BM335" s="63">
        <v>356</v>
      </c>
      <c r="BN335" s="63">
        <v>186</v>
      </c>
      <c r="BO335" s="201"/>
      <c r="BP335" s="64" t="s">
        <v>102</v>
      </c>
      <c r="BQ335" s="63">
        <v>30</v>
      </c>
      <c r="BR335" s="63">
        <v>239</v>
      </c>
      <c r="BS335" s="63">
        <v>94</v>
      </c>
      <c r="BT335" s="63">
        <v>42</v>
      </c>
      <c r="BU335" s="63">
        <v>0</v>
      </c>
      <c r="BV335" s="63">
        <v>405</v>
      </c>
      <c r="BW335" s="63">
        <v>193</v>
      </c>
      <c r="BX335" s="63">
        <v>83</v>
      </c>
      <c r="BY335" s="63">
        <v>7</v>
      </c>
      <c r="BZ335" s="63">
        <v>4</v>
      </c>
      <c r="CA335" s="201"/>
      <c r="CB335" s="64" t="s">
        <v>102</v>
      </c>
      <c r="CC335" s="63">
        <v>12410</v>
      </c>
      <c r="CD335" s="63">
        <v>10762</v>
      </c>
      <c r="CE335" s="63">
        <v>3563</v>
      </c>
      <c r="CF335" s="63">
        <v>3463</v>
      </c>
      <c r="CG335" s="63">
        <v>5408</v>
      </c>
      <c r="CH335" s="63">
        <v>2392</v>
      </c>
      <c r="CI335" s="63">
        <v>196</v>
      </c>
      <c r="CJ335" s="63">
        <v>2377</v>
      </c>
      <c r="CK335" s="63">
        <v>216</v>
      </c>
      <c r="CL335" s="63">
        <v>795</v>
      </c>
      <c r="CM335" s="63">
        <v>723</v>
      </c>
      <c r="CN335" s="63">
        <v>37</v>
      </c>
      <c r="CO335" s="63">
        <v>131</v>
      </c>
      <c r="CP335" s="135"/>
      <c r="CQ335" s="138" t="s">
        <v>239</v>
      </c>
      <c r="CR335" s="138" t="s">
        <v>4457</v>
      </c>
      <c r="CS335" s="139">
        <v>5324</v>
      </c>
      <c r="CT335" s="141">
        <v>40787</v>
      </c>
    </row>
    <row r="336" spans="1:98">
      <c r="A336" s="201" t="s">
        <v>240</v>
      </c>
      <c r="B336" s="46" t="s">
        <v>119</v>
      </c>
      <c r="C336" s="47">
        <v>8414</v>
      </c>
      <c r="D336" s="47">
        <v>4139</v>
      </c>
      <c r="E336" s="47">
        <v>6360</v>
      </c>
      <c r="F336" s="47">
        <v>3096</v>
      </c>
      <c r="G336" s="47">
        <v>5355</v>
      </c>
      <c r="H336" s="47">
        <v>2600</v>
      </c>
      <c r="I336" s="47">
        <v>3995</v>
      </c>
      <c r="J336" s="47">
        <v>2037</v>
      </c>
      <c r="K336" s="47">
        <v>2855</v>
      </c>
      <c r="L336" s="47">
        <v>1515</v>
      </c>
      <c r="M336" s="48">
        <v>26979</v>
      </c>
      <c r="N336" s="48">
        <v>13387</v>
      </c>
      <c r="O336" s="201" t="s">
        <v>240</v>
      </c>
      <c r="P336" s="46" t="s">
        <v>119</v>
      </c>
      <c r="Q336" s="47">
        <v>1729</v>
      </c>
      <c r="R336" s="47">
        <v>824</v>
      </c>
      <c r="S336" s="47">
        <v>1485</v>
      </c>
      <c r="T336" s="47">
        <v>696</v>
      </c>
      <c r="U336" s="47">
        <v>1368</v>
      </c>
      <c r="V336" s="47">
        <v>660</v>
      </c>
      <c r="W336" s="47">
        <v>902</v>
      </c>
      <c r="X336" s="47">
        <v>446</v>
      </c>
      <c r="Y336" s="47">
        <v>664</v>
      </c>
      <c r="Z336" s="47">
        <v>377</v>
      </c>
      <c r="AA336" s="48">
        <v>6148</v>
      </c>
      <c r="AB336" s="48">
        <v>3003</v>
      </c>
      <c r="AC336" s="201" t="s">
        <v>240</v>
      </c>
      <c r="AD336" s="46" t="s">
        <v>119</v>
      </c>
      <c r="AE336" s="47">
        <v>159</v>
      </c>
      <c r="AF336" s="47">
        <v>146</v>
      </c>
      <c r="AG336" s="47">
        <v>140</v>
      </c>
      <c r="AH336" s="47">
        <v>128</v>
      </c>
      <c r="AI336" s="47">
        <v>122</v>
      </c>
      <c r="AJ336" s="48">
        <v>695</v>
      </c>
      <c r="AK336" s="47">
        <v>587</v>
      </c>
      <c r="AL336" s="47">
        <v>271</v>
      </c>
      <c r="AM336" s="47">
        <v>0</v>
      </c>
      <c r="AN336" s="47">
        <v>19</v>
      </c>
      <c r="AO336" s="47">
        <v>126</v>
      </c>
      <c r="AP336" s="201" t="s">
        <v>240</v>
      </c>
      <c r="AQ336" s="46" t="s">
        <v>119</v>
      </c>
      <c r="AR336" s="47">
        <v>1</v>
      </c>
      <c r="AS336" s="47">
        <v>3982</v>
      </c>
      <c r="AT336" s="47">
        <v>1349</v>
      </c>
      <c r="AU336" s="47">
        <v>603</v>
      </c>
      <c r="AV336" s="47">
        <v>45</v>
      </c>
      <c r="AW336" s="47">
        <v>265</v>
      </c>
      <c r="AX336" s="47">
        <v>608</v>
      </c>
      <c r="AY336" s="47">
        <v>407</v>
      </c>
      <c r="AZ336" s="47">
        <v>402</v>
      </c>
      <c r="BA336" s="201" t="s">
        <v>240</v>
      </c>
      <c r="BB336" s="46" t="s">
        <v>119</v>
      </c>
      <c r="BC336" s="47">
        <v>2343</v>
      </c>
      <c r="BD336" s="47">
        <v>1320</v>
      </c>
      <c r="BE336" s="47">
        <v>2121</v>
      </c>
      <c r="BF336" s="47">
        <v>1200</v>
      </c>
      <c r="BG336" s="47">
        <v>1123</v>
      </c>
      <c r="BH336" s="47">
        <v>650</v>
      </c>
      <c r="BI336" s="47">
        <v>2315</v>
      </c>
      <c r="BJ336" s="47">
        <v>1309</v>
      </c>
      <c r="BK336" s="47">
        <v>2100</v>
      </c>
      <c r="BL336" s="47">
        <v>1192</v>
      </c>
      <c r="BM336" s="47">
        <v>1109</v>
      </c>
      <c r="BN336" s="47">
        <v>644</v>
      </c>
      <c r="BO336" s="201" t="s">
        <v>240</v>
      </c>
      <c r="BP336" s="46" t="s">
        <v>119</v>
      </c>
      <c r="BQ336" s="49">
        <v>42</v>
      </c>
      <c r="BR336" s="49">
        <v>222</v>
      </c>
      <c r="BS336" s="49">
        <v>143</v>
      </c>
      <c r="BT336" s="49">
        <v>202</v>
      </c>
      <c r="BU336" s="49">
        <v>1</v>
      </c>
      <c r="BV336" s="50">
        <v>610</v>
      </c>
      <c r="BW336" s="49">
        <v>340</v>
      </c>
      <c r="BX336" s="49">
        <v>93</v>
      </c>
      <c r="BY336" s="50">
        <v>10</v>
      </c>
      <c r="BZ336" s="49">
        <v>3</v>
      </c>
      <c r="CA336" s="201" t="s">
        <v>240</v>
      </c>
      <c r="CB336" s="46" t="s">
        <v>119</v>
      </c>
      <c r="CC336" s="47">
        <v>16532</v>
      </c>
      <c r="CD336" s="47">
        <v>12421</v>
      </c>
      <c r="CE336" s="47">
        <v>6752</v>
      </c>
      <c r="CF336" s="47">
        <v>8075</v>
      </c>
      <c r="CG336" s="47">
        <v>9087</v>
      </c>
      <c r="CH336" s="47">
        <v>4303</v>
      </c>
      <c r="CI336" s="47">
        <v>484</v>
      </c>
      <c r="CJ336" s="47">
        <v>3604</v>
      </c>
      <c r="CK336" s="47">
        <v>199</v>
      </c>
      <c r="CL336" s="47">
        <v>699</v>
      </c>
      <c r="CM336" s="47">
        <v>480</v>
      </c>
      <c r="CN336" s="47">
        <v>37</v>
      </c>
      <c r="CO336" s="47">
        <v>531</v>
      </c>
      <c r="CP336" s="135"/>
      <c r="CQ336" s="138" t="s">
        <v>240</v>
      </c>
      <c r="CR336" s="138" t="s">
        <v>4458</v>
      </c>
      <c r="CS336" s="139">
        <v>14649</v>
      </c>
      <c r="CT336" s="141">
        <v>61457</v>
      </c>
    </row>
    <row r="337" spans="1:98">
      <c r="A337" s="201"/>
      <c r="B337" s="46" t="s">
        <v>120</v>
      </c>
      <c r="C337" s="47">
        <v>0</v>
      </c>
      <c r="D337" s="47">
        <v>0</v>
      </c>
      <c r="E337" s="47">
        <v>0</v>
      </c>
      <c r="F337" s="47">
        <v>0</v>
      </c>
      <c r="G337" s="47">
        <v>0</v>
      </c>
      <c r="H337" s="47">
        <v>0</v>
      </c>
      <c r="I337" s="47">
        <v>0</v>
      </c>
      <c r="J337" s="47">
        <v>0</v>
      </c>
      <c r="K337" s="47">
        <v>0</v>
      </c>
      <c r="L337" s="47">
        <v>0</v>
      </c>
      <c r="M337" s="48">
        <v>0</v>
      </c>
      <c r="N337" s="48">
        <v>0</v>
      </c>
      <c r="O337" s="201"/>
      <c r="P337" s="46" t="s">
        <v>120</v>
      </c>
      <c r="Q337" s="47">
        <v>0</v>
      </c>
      <c r="R337" s="47">
        <v>0</v>
      </c>
      <c r="S337" s="47">
        <v>0</v>
      </c>
      <c r="T337" s="47">
        <v>0</v>
      </c>
      <c r="U337" s="47">
        <v>0</v>
      </c>
      <c r="V337" s="47">
        <v>0</v>
      </c>
      <c r="W337" s="47">
        <v>0</v>
      </c>
      <c r="X337" s="47">
        <v>0</v>
      </c>
      <c r="Y337" s="47">
        <v>0</v>
      </c>
      <c r="Z337" s="47">
        <v>0</v>
      </c>
      <c r="AA337" s="48">
        <v>0</v>
      </c>
      <c r="AB337" s="48">
        <v>0</v>
      </c>
      <c r="AC337" s="201"/>
      <c r="AD337" s="46" t="s">
        <v>120</v>
      </c>
      <c r="AE337" s="47">
        <v>0</v>
      </c>
      <c r="AF337" s="47">
        <v>0</v>
      </c>
      <c r="AG337" s="47">
        <v>0</v>
      </c>
      <c r="AH337" s="47">
        <v>0</v>
      </c>
      <c r="AI337" s="47">
        <v>0</v>
      </c>
      <c r="AJ337" s="48">
        <v>0</v>
      </c>
      <c r="AK337" s="47">
        <v>0</v>
      </c>
      <c r="AL337" s="47">
        <v>0</v>
      </c>
      <c r="AM337" s="47">
        <v>0</v>
      </c>
      <c r="AN337" s="47">
        <v>0</v>
      </c>
      <c r="AO337" s="47">
        <v>0</v>
      </c>
      <c r="AP337" s="201"/>
      <c r="AQ337" s="46" t="s">
        <v>120</v>
      </c>
      <c r="AR337" s="47">
        <v>0</v>
      </c>
      <c r="AS337" s="47">
        <v>0</v>
      </c>
      <c r="AT337" s="47">
        <v>0</v>
      </c>
      <c r="AU337" s="47">
        <v>0</v>
      </c>
      <c r="AV337" s="47">
        <v>0</v>
      </c>
      <c r="AW337" s="47">
        <v>0</v>
      </c>
      <c r="AX337" s="47">
        <v>0</v>
      </c>
      <c r="AY337" s="47">
        <v>0</v>
      </c>
      <c r="AZ337" s="47">
        <v>0</v>
      </c>
      <c r="BA337" s="201"/>
      <c r="BB337" s="46" t="s">
        <v>120</v>
      </c>
      <c r="BC337" s="47">
        <v>0</v>
      </c>
      <c r="BD337" s="47">
        <v>0</v>
      </c>
      <c r="BE337" s="47">
        <v>0</v>
      </c>
      <c r="BF337" s="47">
        <v>0</v>
      </c>
      <c r="BG337" s="47">
        <v>0</v>
      </c>
      <c r="BH337" s="47">
        <v>0</v>
      </c>
      <c r="BI337" s="47">
        <v>0</v>
      </c>
      <c r="BJ337" s="47">
        <v>0</v>
      </c>
      <c r="BK337" s="47">
        <v>0</v>
      </c>
      <c r="BL337" s="47">
        <v>0</v>
      </c>
      <c r="BM337" s="47">
        <v>0</v>
      </c>
      <c r="BN337" s="47">
        <v>0</v>
      </c>
      <c r="BO337" s="201"/>
      <c r="BP337" s="46" t="s">
        <v>120</v>
      </c>
      <c r="BQ337" s="49">
        <v>0</v>
      </c>
      <c r="BR337" s="49">
        <v>0</v>
      </c>
      <c r="BS337" s="49">
        <v>0</v>
      </c>
      <c r="BT337" s="49">
        <v>0</v>
      </c>
      <c r="BU337" s="49">
        <v>0</v>
      </c>
      <c r="BV337" s="50">
        <v>0</v>
      </c>
      <c r="BW337" s="49">
        <v>0</v>
      </c>
      <c r="BX337" s="49">
        <v>0</v>
      </c>
      <c r="BY337" s="50">
        <v>0</v>
      </c>
      <c r="BZ337" s="49">
        <v>0</v>
      </c>
      <c r="CA337" s="201"/>
      <c r="CB337" s="46" t="s">
        <v>120</v>
      </c>
      <c r="CC337" s="47">
        <v>0</v>
      </c>
      <c r="CD337" s="47">
        <v>0</v>
      </c>
      <c r="CE337" s="47">
        <v>0</v>
      </c>
      <c r="CF337" s="47">
        <v>0</v>
      </c>
      <c r="CG337" s="47">
        <v>0</v>
      </c>
      <c r="CH337" s="47">
        <v>0</v>
      </c>
      <c r="CI337" s="47">
        <v>0</v>
      </c>
      <c r="CJ337" s="47">
        <v>0</v>
      </c>
      <c r="CK337" s="47">
        <v>0</v>
      </c>
      <c r="CL337" s="47">
        <v>0</v>
      </c>
      <c r="CM337" s="47">
        <v>0</v>
      </c>
      <c r="CN337" s="47">
        <v>0</v>
      </c>
      <c r="CO337" s="47">
        <v>0</v>
      </c>
      <c r="CP337" s="135"/>
      <c r="CQ337" s="138" t="s">
        <v>240</v>
      </c>
      <c r="CR337" s="138" t="s">
        <v>4459</v>
      </c>
      <c r="CS337" s="139">
        <v>0</v>
      </c>
      <c r="CT337" s="141">
        <v>0</v>
      </c>
    </row>
    <row r="338" spans="1:98">
      <c r="A338" s="201"/>
      <c r="B338" s="34" t="s">
        <v>102</v>
      </c>
      <c r="C338" s="35">
        <v>8414</v>
      </c>
      <c r="D338" s="63">
        <v>4139</v>
      </c>
      <c r="E338" s="63">
        <v>6360</v>
      </c>
      <c r="F338" s="63">
        <v>3096</v>
      </c>
      <c r="G338" s="63">
        <v>5355</v>
      </c>
      <c r="H338" s="63">
        <v>2600</v>
      </c>
      <c r="I338" s="63">
        <v>3995</v>
      </c>
      <c r="J338" s="63">
        <v>2037</v>
      </c>
      <c r="K338" s="63">
        <v>2855</v>
      </c>
      <c r="L338" s="63">
        <v>1515</v>
      </c>
      <c r="M338" s="63">
        <v>26979</v>
      </c>
      <c r="N338" s="63">
        <v>13387</v>
      </c>
      <c r="O338" s="201"/>
      <c r="P338" s="64" t="s">
        <v>102</v>
      </c>
      <c r="Q338" s="63">
        <v>1729</v>
      </c>
      <c r="R338" s="63">
        <v>824</v>
      </c>
      <c r="S338" s="63">
        <v>1485</v>
      </c>
      <c r="T338" s="63">
        <v>696</v>
      </c>
      <c r="U338" s="63">
        <v>1368</v>
      </c>
      <c r="V338" s="63">
        <v>660</v>
      </c>
      <c r="W338" s="63">
        <v>902</v>
      </c>
      <c r="X338" s="63">
        <v>446</v>
      </c>
      <c r="Y338" s="63">
        <v>664</v>
      </c>
      <c r="Z338" s="63">
        <v>377</v>
      </c>
      <c r="AA338" s="63">
        <v>6148</v>
      </c>
      <c r="AB338" s="63">
        <v>3003</v>
      </c>
      <c r="AC338" s="201"/>
      <c r="AD338" s="64" t="s">
        <v>102</v>
      </c>
      <c r="AE338" s="63">
        <v>159</v>
      </c>
      <c r="AF338" s="63">
        <v>146</v>
      </c>
      <c r="AG338" s="63">
        <v>140</v>
      </c>
      <c r="AH338" s="63">
        <v>128</v>
      </c>
      <c r="AI338" s="63">
        <v>122</v>
      </c>
      <c r="AJ338" s="63">
        <v>695</v>
      </c>
      <c r="AK338" s="63">
        <v>587</v>
      </c>
      <c r="AL338" s="63">
        <v>271</v>
      </c>
      <c r="AM338" s="63">
        <v>0</v>
      </c>
      <c r="AN338" s="63">
        <v>19</v>
      </c>
      <c r="AO338" s="63">
        <v>126</v>
      </c>
      <c r="AP338" s="201"/>
      <c r="AQ338" s="64" t="s">
        <v>102</v>
      </c>
      <c r="AR338" s="63">
        <v>1</v>
      </c>
      <c r="AS338" s="63">
        <v>3982</v>
      </c>
      <c r="AT338" s="63">
        <v>1349</v>
      </c>
      <c r="AU338" s="63">
        <v>603</v>
      </c>
      <c r="AV338" s="63">
        <v>45</v>
      </c>
      <c r="AW338" s="63">
        <v>265</v>
      </c>
      <c r="AX338" s="63">
        <v>608</v>
      </c>
      <c r="AY338" s="63">
        <v>407</v>
      </c>
      <c r="AZ338" s="63">
        <v>402</v>
      </c>
      <c r="BA338" s="201"/>
      <c r="BB338" s="51" t="s">
        <v>102</v>
      </c>
      <c r="BC338" s="63">
        <v>2343</v>
      </c>
      <c r="BD338" s="63">
        <v>1320</v>
      </c>
      <c r="BE338" s="63">
        <v>2121</v>
      </c>
      <c r="BF338" s="63">
        <v>1200</v>
      </c>
      <c r="BG338" s="63">
        <v>1123</v>
      </c>
      <c r="BH338" s="63">
        <v>650</v>
      </c>
      <c r="BI338" s="63">
        <v>2315</v>
      </c>
      <c r="BJ338" s="63">
        <v>1309</v>
      </c>
      <c r="BK338" s="63">
        <v>2100</v>
      </c>
      <c r="BL338" s="63">
        <v>1192</v>
      </c>
      <c r="BM338" s="63">
        <v>1109</v>
      </c>
      <c r="BN338" s="63">
        <v>644</v>
      </c>
      <c r="BO338" s="201"/>
      <c r="BP338" s="64" t="s">
        <v>102</v>
      </c>
      <c r="BQ338" s="63">
        <v>42</v>
      </c>
      <c r="BR338" s="63">
        <v>222</v>
      </c>
      <c r="BS338" s="63">
        <v>143</v>
      </c>
      <c r="BT338" s="63">
        <v>202</v>
      </c>
      <c r="BU338" s="63">
        <v>1</v>
      </c>
      <c r="BV338" s="63">
        <v>610</v>
      </c>
      <c r="BW338" s="63">
        <v>340</v>
      </c>
      <c r="BX338" s="63">
        <v>93</v>
      </c>
      <c r="BY338" s="63">
        <v>10</v>
      </c>
      <c r="BZ338" s="63">
        <v>3</v>
      </c>
      <c r="CA338" s="201"/>
      <c r="CB338" s="64" t="s">
        <v>102</v>
      </c>
      <c r="CC338" s="63">
        <v>16532</v>
      </c>
      <c r="CD338" s="63">
        <v>12421</v>
      </c>
      <c r="CE338" s="63">
        <v>6752</v>
      </c>
      <c r="CF338" s="63">
        <v>8075</v>
      </c>
      <c r="CG338" s="63">
        <v>9087</v>
      </c>
      <c r="CH338" s="63">
        <v>4303</v>
      </c>
      <c r="CI338" s="63">
        <v>484</v>
      </c>
      <c r="CJ338" s="63">
        <v>3604</v>
      </c>
      <c r="CK338" s="63">
        <v>199</v>
      </c>
      <c r="CL338" s="63">
        <v>699</v>
      </c>
      <c r="CM338" s="63">
        <v>480</v>
      </c>
      <c r="CN338" s="63">
        <v>37</v>
      </c>
      <c r="CO338" s="63">
        <v>531</v>
      </c>
      <c r="CP338" s="135"/>
      <c r="CQ338" s="138" t="s">
        <v>240</v>
      </c>
      <c r="CR338" s="138" t="s">
        <v>4460</v>
      </c>
      <c r="CS338" s="139">
        <v>14649</v>
      </c>
      <c r="CT338" s="141">
        <v>61457</v>
      </c>
    </row>
    <row r="339" spans="1:98">
      <c r="A339" s="201" t="s">
        <v>241</v>
      </c>
      <c r="B339" s="46" t="s">
        <v>119</v>
      </c>
      <c r="C339" s="47">
        <v>7684</v>
      </c>
      <c r="D339" s="47">
        <v>3667</v>
      </c>
      <c r="E339" s="47">
        <v>7274</v>
      </c>
      <c r="F339" s="47">
        <v>3436</v>
      </c>
      <c r="G339" s="47">
        <v>6484</v>
      </c>
      <c r="H339" s="47">
        <v>3047</v>
      </c>
      <c r="I339" s="47">
        <v>5031</v>
      </c>
      <c r="J339" s="47">
        <v>2543</v>
      </c>
      <c r="K339" s="47">
        <v>4050</v>
      </c>
      <c r="L339" s="47">
        <v>2184</v>
      </c>
      <c r="M339" s="48">
        <v>30523</v>
      </c>
      <c r="N339" s="48">
        <v>14877</v>
      </c>
      <c r="O339" s="201" t="s">
        <v>241</v>
      </c>
      <c r="P339" s="46" t="s">
        <v>119</v>
      </c>
      <c r="Q339" s="47">
        <v>1947</v>
      </c>
      <c r="R339" s="47">
        <v>907</v>
      </c>
      <c r="S339" s="47">
        <v>1821</v>
      </c>
      <c r="T339" s="47">
        <v>808</v>
      </c>
      <c r="U339" s="47">
        <v>1653</v>
      </c>
      <c r="V339" s="47">
        <v>749</v>
      </c>
      <c r="W339" s="47">
        <v>992</v>
      </c>
      <c r="X339" s="47">
        <v>485</v>
      </c>
      <c r="Y339" s="47">
        <v>929</v>
      </c>
      <c r="Z339" s="47">
        <v>500</v>
      </c>
      <c r="AA339" s="48">
        <v>7342</v>
      </c>
      <c r="AB339" s="48">
        <v>3449</v>
      </c>
      <c r="AC339" s="201" t="s">
        <v>241</v>
      </c>
      <c r="AD339" s="46" t="s">
        <v>119</v>
      </c>
      <c r="AE339" s="47">
        <v>147</v>
      </c>
      <c r="AF339" s="47">
        <v>157</v>
      </c>
      <c r="AG339" s="47">
        <v>147</v>
      </c>
      <c r="AH339" s="47">
        <v>138</v>
      </c>
      <c r="AI339" s="47">
        <v>136</v>
      </c>
      <c r="AJ339" s="48">
        <v>725</v>
      </c>
      <c r="AK339" s="47">
        <v>582</v>
      </c>
      <c r="AL339" s="47">
        <v>289</v>
      </c>
      <c r="AM339" s="47">
        <v>7</v>
      </c>
      <c r="AN339" s="47">
        <v>40</v>
      </c>
      <c r="AO339" s="47">
        <v>120</v>
      </c>
      <c r="AP339" s="201" t="s">
        <v>241</v>
      </c>
      <c r="AQ339" s="46" t="s">
        <v>119</v>
      </c>
      <c r="AR339" s="47">
        <v>66</v>
      </c>
      <c r="AS339" s="47">
        <v>5724</v>
      </c>
      <c r="AT339" s="47">
        <v>1087</v>
      </c>
      <c r="AU339" s="47">
        <v>330</v>
      </c>
      <c r="AV339" s="47">
        <v>90</v>
      </c>
      <c r="AW339" s="47">
        <v>367</v>
      </c>
      <c r="AX339" s="47">
        <v>637</v>
      </c>
      <c r="AY339" s="47">
        <v>509</v>
      </c>
      <c r="AZ339" s="47">
        <v>508</v>
      </c>
      <c r="BA339" s="201" t="s">
        <v>241</v>
      </c>
      <c r="BB339" s="46" t="s">
        <v>119</v>
      </c>
      <c r="BC339" s="47">
        <v>3320</v>
      </c>
      <c r="BD339" s="47">
        <v>1725</v>
      </c>
      <c r="BE339" s="47">
        <v>3013</v>
      </c>
      <c r="BF339" s="47">
        <v>1581</v>
      </c>
      <c r="BG339" s="47">
        <v>1493</v>
      </c>
      <c r="BH339" s="47">
        <v>770</v>
      </c>
      <c r="BI339" s="47">
        <v>3261</v>
      </c>
      <c r="BJ339" s="47">
        <v>1702</v>
      </c>
      <c r="BK339" s="47">
        <v>2976</v>
      </c>
      <c r="BL339" s="47">
        <v>1566</v>
      </c>
      <c r="BM339" s="47">
        <v>1410</v>
      </c>
      <c r="BN339" s="47">
        <v>719</v>
      </c>
      <c r="BO339" s="201" t="s">
        <v>241</v>
      </c>
      <c r="BP339" s="46" t="s">
        <v>119</v>
      </c>
      <c r="BQ339" s="49">
        <v>38</v>
      </c>
      <c r="BR339" s="49">
        <v>264</v>
      </c>
      <c r="BS339" s="49">
        <v>116</v>
      </c>
      <c r="BT339" s="49">
        <v>193</v>
      </c>
      <c r="BU339" s="49">
        <v>10</v>
      </c>
      <c r="BV339" s="50">
        <v>621</v>
      </c>
      <c r="BW339" s="49">
        <v>395</v>
      </c>
      <c r="BX339" s="49">
        <v>132</v>
      </c>
      <c r="BY339" s="50">
        <v>20</v>
      </c>
      <c r="BZ339" s="49">
        <v>14</v>
      </c>
      <c r="CA339" s="201" t="s">
        <v>241</v>
      </c>
      <c r="CB339" s="46" t="s">
        <v>119</v>
      </c>
      <c r="CC339" s="47">
        <v>19745</v>
      </c>
      <c r="CD339" s="47">
        <v>13153</v>
      </c>
      <c r="CE339" s="47">
        <v>6954</v>
      </c>
      <c r="CF339" s="47">
        <v>9155</v>
      </c>
      <c r="CG339" s="47">
        <v>11964</v>
      </c>
      <c r="CH339" s="47">
        <v>5914</v>
      </c>
      <c r="CI339" s="47">
        <v>645</v>
      </c>
      <c r="CJ339" s="47">
        <v>4909</v>
      </c>
      <c r="CK339" s="47">
        <v>243</v>
      </c>
      <c r="CL339" s="47">
        <v>1247</v>
      </c>
      <c r="CM339" s="47">
        <v>974</v>
      </c>
      <c r="CN339" s="47">
        <v>309</v>
      </c>
      <c r="CO339" s="47">
        <v>9843</v>
      </c>
      <c r="CP339" s="135"/>
      <c r="CQ339" s="138" t="s">
        <v>241</v>
      </c>
      <c r="CR339" s="138" t="s">
        <v>4461</v>
      </c>
      <c r="CS339" s="139">
        <v>16545</v>
      </c>
      <c r="CT339" s="141">
        <v>72682</v>
      </c>
    </row>
    <row r="340" spans="1:98">
      <c r="A340" s="201"/>
      <c r="B340" s="46" t="s">
        <v>120</v>
      </c>
      <c r="C340" s="47">
        <v>0</v>
      </c>
      <c r="D340" s="47">
        <v>0</v>
      </c>
      <c r="E340" s="47">
        <v>0</v>
      </c>
      <c r="F340" s="47">
        <v>0</v>
      </c>
      <c r="G340" s="47">
        <v>0</v>
      </c>
      <c r="H340" s="47">
        <v>0</v>
      </c>
      <c r="I340" s="47">
        <v>0</v>
      </c>
      <c r="J340" s="47">
        <v>0</v>
      </c>
      <c r="K340" s="47">
        <v>0</v>
      </c>
      <c r="L340" s="47">
        <v>0</v>
      </c>
      <c r="M340" s="48">
        <v>0</v>
      </c>
      <c r="N340" s="48">
        <v>0</v>
      </c>
      <c r="O340" s="201"/>
      <c r="P340" s="46" t="s">
        <v>120</v>
      </c>
      <c r="Q340" s="47">
        <v>0</v>
      </c>
      <c r="R340" s="47">
        <v>0</v>
      </c>
      <c r="S340" s="47">
        <v>0</v>
      </c>
      <c r="T340" s="47">
        <v>0</v>
      </c>
      <c r="U340" s="47">
        <v>0</v>
      </c>
      <c r="V340" s="47">
        <v>0</v>
      </c>
      <c r="W340" s="47">
        <v>0</v>
      </c>
      <c r="X340" s="47">
        <v>0</v>
      </c>
      <c r="Y340" s="47">
        <v>0</v>
      </c>
      <c r="Z340" s="47">
        <v>0</v>
      </c>
      <c r="AA340" s="48">
        <v>0</v>
      </c>
      <c r="AB340" s="48">
        <v>0</v>
      </c>
      <c r="AC340" s="201"/>
      <c r="AD340" s="46" t="s">
        <v>120</v>
      </c>
      <c r="AE340" s="47">
        <v>0</v>
      </c>
      <c r="AF340" s="47">
        <v>0</v>
      </c>
      <c r="AG340" s="47">
        <v>0</v>
      </c>
      <c r="AH340" s="47">
        <v>0</v>
      </c>
      <c r="AI340" s="47">
        <v>0</v>
      </c>
      <c r="AJ340" s="48">
        <v>0</v>
      </c>
      <c r="AK340" s="47">
        <v>0</v>
      </c>
      <c r="AL340" s="47">
        <v>0</v>
      </c>
      <c r="AM340" s="47">
        <v>0</v>
      </c>
      <c r="AN340" s="47">
        <v>0</v>
      </c>
      <c r="AO340" s="47">
        <v>0</v>
      </c>
      <c r="AP340" s="201"/>
      <c r="AQ340" s="46" t="s">
        <v>120</v>
      </c>
      <c r="AR340" s="47">
        <v>0</v>
      </c>
      <c r="AS340" s="47">
        <v>0</v>
      </c>
      <c r="AT340" s="47">
        <v>0</v>
      </c>
      <c r="AU340" s="47">
        <v>0</v>
      </c>
      <c r="AV340" s="47">
        <v>0</v>
      </c>
      <c r="AW340" s="47">
        <v>0</v>
      </c>
      <c r="AX340" s="47">
        <v>0</v>
      </c>
      <c r="AY340" s="47">
        <v>0</v>
      </c>
      <c r="AZ340" s="47">
        <v>0</v>
      </c>
      <c r="BA340" s="201"/>
      <c r="BB340" s="46" t="s">
        <v>120</v>
      </c>
      <c r="BC340" s="47">
        <v>0</v>
      </c>
      <c r="BD340" s="47">
        <v>0</v>
      </c>
      <c r="BE340" s="47">
        <v>0</v>
      </c>
      <c r="BF340" s="47">
        <v>0</v>
      </c>
      <c r="BG340" s="47">
        <v>0</v>
      </c>
      <c r="BH340" s="47">
        <v>0</v>
      </c>
      <c r="BI340" s="47">
        <v>0</v>
      </c>
      <c r="BJ340" s="47">
        <v>0</v>
      </c>
      <c r="BK340" s="47">
        <v>0</v>
      </c>
      <c r="BL340" s="47">
        <v>0</v>
      </c>
      <c r="BM340" s="47">
        <v>0</v>
      </c>
      <c r="BN340" s="47">
        <v>0</v>
      </c>
      <c r="BO340" s="201"/>
      <c r="BP340" s="46" t="s">
        <v>120</v>
      </c>
      <c r="BQ340" s="49">
        <v>0</v>
      </c>
      <c r="BR340" s="49">
        <v>0</v>
      </c>
      <c r="BS340" s="49">
        <v>0</v>
      </c>
      <c r="BT340" s="49">
        <v>0</v>
      </c>
      <c r="BU340" s="49">
        <v>0</v>
      </c>
      <c r="BV340" s="50">
        <v>0</v>
      </c>
      <c r="BW340" s="49">
        <v>0</v>
      </c>
      <c r="BX340" s="49">
        <v>0</v>
      </c>
      <c r="BY340" s="50">
        <v>0</v>
      </c>
      <c r="BZ340" s="49">
        <v>0</v>
      </c>
      <c r="CA340" s="201"/>
      <c r="CB340" s="46" t="s">
        <v>120</v>
      </c>
      <c r="CC340" s="47">
        <v>0</v>
      </c>
      <c r="CD340" s="47">
        <v>0</v>
      </c>
      <c r="CE340" s="47">
        <v>0</v>
      </c>
      <c r="CF340" s="47">
        <v>0</v>
      </c>
      <c r="CG340" s="47">
        <v>0</v>
      </c>
      <c r="CH340" s="47">
        <v>0</v>
      </c>
      <c r="CI340" s="47">
        <v>0</v>
      </c>
      <c r="CJ340" s="47">
        <v>0</v>
      </c>
      <c r="CK340" s="47">
        <v>0</v>
      </c>
      <c r="CL340" s="47">
        <v>0</v>
      </c>
      <c r="CM340" s="47">
        <v>0</v>
      </c>
      <c r="CN340" s="47">
        <v>0</v>
      </c>
      <c r="CO340" s="47">
        <v>0</v>
      </c>
      <c r="CP340" s="135"/>
      <c r="CQ340" s="138" t="s">
        <v>241</v>
      </c>
      <c r="CR340" s="138" t="s">
        <v>4462</v>
      </c>
      <c r="CS340" s="139">
        <v>0</v>
      </c>
      <c r="CT340" s="141">
        <v>0</v>
      </c>
    </row>
    <row r="341" spans="1:98">
      <c r="A341" s="201"/>
      <c r="B341" s="34" t="s">
        <v>102</v>
      </c>
      <c r="C341" s="35">
        <v>7684</v>
      </c>
      <c r="D341" s="63">
        <v>3667</v>
      </c>
      <c r="E341" s="63">
        <v>7274</v>
      </c>
      <c r="F341" s="63">
        <v>3436</v>
      </c>
      <c r="G341" s="63">
        <v>6484</v>
      </c>
      <c r="H341" s="63">
        <v>3047</v>
      </c>
      <c r="I341" s="63">
        <v>5031</v>
      </c>
      <c r="J341" s="63">
        <v>2543</v>
      </c>
      <c r="K341" s="63">
        <v>4050</v>
      </c>
      <c r="L341" s="63">
        <v>2184</v>
      </c>
      <c r="M341" s="63">
        <v>30523</v>
      </c>
      <c r="N341" s="63">
        <v>14877</v>
      </c>
      <c r="O341" s="201"/>
      <c r="P341" s="64" t="s">
        <v>102</v>
      </c>
      <c r="Q341" s="63">
        <v>1947</v>
      </c>
      <c r="R341" s="63">
        <v>907</v>
      </c>
      <c r="S341" s="63">
        <v>1821</v>
      </c>
      <c r="T341" s="63">
        <v>808</v>
      </c>
      <c r="U341" s="63">
        <v>1653</v>
      </c>
      <c r="V341" s="63">
        <v>749</v>
      </c>
      <c r="W341" s="63">
        <v>992</v>
      </c>
      <c r="X341" s="63">
        <v>485</v>
      </c>
      <c r="Y341" s="63">
        <v>929</v>
      </c>
      <c r="Z341" s="63">
        <v>500</v>
      </c>
      <c r="AA341" s="63">
        <v>7342</v>
      </c>
      <c r="AB341" s="63">
        <v>3449</v>
      </c>
      <c r="AC341" s="201"/>
      <c r="AD341" s="64" t="s">
        <v>102</v>
      </c>
      <c r="AE341" s="63">
        <v>147</v>
      </c>
      <c r="AF341" s="63">
        <v>157</v>
      </c>
      <c r="AG341" s="63">
        <v>147</v>
      </c>
      <c r="AH341" s="63">
        <v>138</v>
      </c>
      <c r="AI341" s="63">
        <v>136</v>
      </c>
      <c r="AJ341" s="63">
        <v>725</v>
      </c>
      <c r="AK341" s="63">
        <v>582</v>
      </c>
      <c r="AL341" s="63">
        <v>289</v>
      </c>
      <c r="AM341" s="63">
        <v>7</v>
      </c>
      <c r="AN341" s="63">
        <v>40</v>
      </c>
      <c r="AO341" s="63">
        <v>120</v>
      </c>
      <c r="AP341" s="201"/>
      <c r="AQ341" s="64" t="s">
        <v>102</v>
      </c>
      <c r="AR341" s="63">
        <v>66</v>
      </c>
      <c r="AS341" s="63">
        <v>5724</v>
      </c>
      <c r="AT341" s="63">
        <v>1087</v>
      </c>
      <c r="AU341" s="63">
        <v>330</v>
      </c>
      <c r="AV341" s="63">
        <v>90</v>
      </c>
      <c r="AW341" s="63">
        <v>367</v>
      </c>
      <c r="AX341" s="63">
        <v>637</v>
      </c>
      <c r="AY341" s="63">
        <v>509</v>
      </c>
      <c r="AZ341" s="63">
        <v>508</v>
      </c>
      <c r="BA341" s="201"/>
      <c r="BB341" s="51" t="s">
        <v>102</v>
      </c>
      <c r="BC341" s="63">
        <v>3320</v>
      </c>
      <c r="BD341" s="63">
        <v>1725</v>
      </c>
      <c r="BE341" s="63">
        <v>3013</v>
      </c>
      <c r="BF341" s="63">
        <v>1581</v>
      </c>
      <c r="BG341" s="63">
        <v>1493</v>
      </c>
      <c r="BH341" s="63">
        <v>770</v>
      </c>
      <c r="BI341" s="63">
        <v>3261</v>
      </c>
      <c r="BJ341" s="63">
        <v>1702</v>
      </c>
      <c r="BK341" s="63">
        <v>2976</v>
      </c>
      <c r="BL341" s="63">
        <v>1566</v>
      </c>
      <c r="BM341" s="63">
        <v>1410</v>
      </c>
      <c r="BN341" s="63">
        <v>719</v>
      </c>
      <c r="BO341" s="201"/>
      <c r="BP341" s="64" t="s">
        <v>102</v>
      </c>
      <c r="BQ341" s="63">
        <v>38</v>
      </c>
      <c r="BR341" s="63">
        <v>264</v>
      </c>
      <c r="BS341" s="63">
        <v>116</v>
      </c>
      <c r="BT341" s="63">
        <v>193</v>
      </c>
      <c r="BU341" s="63">
        <v>10</v>
      </c>
      <c r="BV341" s="63">
        <v>621</v>
      </c>
      <c r="BW341" s="63">
        <v>395</v>
      </c>
      <c r="BX341" s="63">
        <v>132</v>
      </c>
      <c r="BY341" s="63">
        <v>20</v>
      </c>
      <c r="BZ341" s="63">
        <v>14</v>
      </c>
      <c r="CA341" s="201"/>
      <c r="CB341" s="64" t="s">
        <v>102</v>
      </c>
      <c r="CC341" s="63">
        <v>19745</v>
      </c>
      <c r="CD341" s="63">
        <v>13153</v>
      </c>
      <c r="CE341" s="63">
        <v>6954</v>
      </c>
      <c r="CF341" s="63">
        <v>9155</v>
      </c>
      <c r="CG341" s="63">
        <v>11964</v>
      </c>
      <c r="CH341" s="63">
        <v>5914</v>
      </c>
      <c r="CI341" s="63">
        <v>645</v>
      </c>
      <c r="CJ341" s="63">
        <v>4909</v>
      </c>
      <c r="CK341" s="63">
        <v>243</v>
      </c>
      <c r="CL341" s="63">
        <v>1247</v>
      </c>
      <c r="CM341" s="63">
        <v>974</v>
      </c>
      <c r="CN341" s="63">
        <v>309</v>
      </c>
      <c r="CO341" s="63">
        <v>9843</v>
      </c>
      <c r="CP341" s="135"/>
      <c r="CQ341" s="138" t="s">
        <v>241</v>
      </c>
      <c r="CR341" s="138" t="s">
        <v>4463</v>
      </c>
      <c r="CS341" s="139">
        <v>16545</v>
      </c>
      <c r="CT341" s="141">
        <v>72682</v>
      </c>
    </row>
    <row r="342" spans="1:98">
      <c r="A342" s="201" t="s">
        <v>242</v>
      </c>
      <c r="B342" s="46" t="s">
        <v>119</v>
      </c>
      <c r="C342" s="47">
        <v>9823</v>
      </c>
      <c r="D342" s="47">
        <v>4710</v>
      </c>
      <c r="E342" s="47">
        <v>8057</v>
      </c>
      <c r="F342" s="47">
        <v>3832</v>
      </c>
      <c r="G342" s="47">
        <v>7048</v>
      </c>
      <c r="H342" s="47">
        <v>3480</v>
      </c>
      <c r="I342" s="47">
        <v>5442</v>
      </c>
      <c r="J342" s="47">
        <v>2784</v>
      </c>
      <c r="K342" s="47">
        <v>4184</v>
      </c>
      <c r="L342" s="47">
        <v>2330</v>
      </c>
      <c r="M342" s="48">
        <v>34554</v>
      </c>
      <c r="N342" s="48">
        <v>17136</v>
      </c>
      <c r="O342" s="201" t="s">
        <v>242</v>
      </c>
      <c r="P342" s="46" t="s">
        <v>119</v>
      </c>
      <c r="Q342" s="47">
        <v>2871</v>
      </c>
      <c r="R342" s="47">
        <v>1265</v>
      </c>
      <c r="S342" s="47">
        <v>2329</v>
      </c>
      <c r="T342" s="47">
        <v>1060</v>
      </c>
      <c r="U342" s="47">
        <v>2021</v>
      </c>
      <c r="V342" s="47">
        <v>992</v>
      </c>
      <c r="W342" s="47">
        <v>1479</v>
      </c>
      <c r="X342" s="47">
        <v>721</v>
      </c>
      <c r="Y342" s="47">
        <v>1310</v>
      </c>
      <c r="Z342" s="47">
        <v>758</v>
      </c>
      <c r="AA342" s="48">
        <v>10010</v>
      </c>
      <c r="AB342" s="48">
        <v>4796</v>
      </c>
      <c r="AC342" s="201" t="s">
        <v>242</v>
      </c>
      <c r="AD342" s="46" t="s">
        <v>119</v>
      </c>
      <c r="AE342" s="47">
        <v>236</v>
      </c>
      <c r="AF342" s="47">
        <v>226</v>
      </c>
      <c r="AG342" s="47">
        <v>221</v>
      </c>
      <c r="AH342" s="47">
        <v>206</v>
      </c>
      <c r="AI342" s="47">
        <v>201</v>
      </c>
      <c r="AJ342" s="48">
        <v>1090</v>
      </c>
      <c r="AK342" s="47">
        <v>934</v>
      </c>
      <c r="AL342" s="47">
        <v>221</v>
      </c>
      <c r="AM342" s="47">
        <v>5</v>
      </c>
      <c r="AN342" s="47">
        <v>4</v>
      </c>
      <c r="AO342" s="47">
        <v>199</v>
      </c>
      <c r="AP342" s="201" t="s">
        <v>242</v>
      </c>
      <c r="AQ342" s="46" t="s">
        <v>119</v>
      </c>
      <c r="AR342" s="47">
        <v>72</v>
      </c>
      <c r="AS342" s="47">
        <v>5863</v>
      </c>
      <c r="AT342" s="47">
        <v>2322</v>
      </c>
      <c r="AU342" s="47">
        <v>853</v>
      </c>
      <c r="AV342" s="47">
        <v>66</v>
      </c>
      <c r="AW342" s="47">
        <v>429</v>
      </c>
      <c r="AX342" s="47">
        <v>962</v>
      </c>
      <c r="AY342" s="47">
        <v>724</v>
      </c>
      <c r="AZ342" s="47">
        <v>717</v>
      </c>
      <c r="BA342" s="201" t="s">
        <v>242</v>
      </c>
      <c r="BB342" s="46" t="s">
        <v>119</v>
      </c>
      <c r="BC342" s="47">
        <v>3870</v>
      </c>
      <c r="BD342" s="47">
        <v>2177</v>
      </c>
      <c r="BE342" s="47">
        <v>3534</v>
      </c>
      <c r="BF342" s="47">
        <v>1991</v>
      </c>
      <c r="BG342" s="47">
        <v>1385</v>
      </c>
      <c r="BH342" s="47">
        <v>795</v>
      </c>
      <c r="BI342" s="47">
        <v>3826</v>
      </c>
      <c r="BJ342" s="47">
        <v>2163</v>
      </c>
      <c r="BK342" s="47">
        <v>3495</v>
      </c>
      <c r="BL342" s="47">
        <v>1979</v>
      </c>
      <c r="BM342" s="47">
        <v>1371</v>
      </c>
      <c r="BN342" s="47">
        <v>792</v>
      </c>
      <c r="BO342" s="201" t="s">
        <v>242</v>
      </c>
      <c r="BP342" s="46" t="s">
        <v>119</v>
      </c>
      <c r="BQ342" s="49">
        <v>60</v>
      </c>
      <c r="BR342" s="49">
        <v>284</v>
      </c>
      <c r="BS342" s="49">
        <v>335</v>
      </c>
      <c r="BT342" s="49">
        <v>182</v>
      </c>
      <c r="BU342" s="49">
        <v>38</v>
      </c>
      <c r="BV342" s="50">
        <v>899</v>
      </c>
      <c r="BW342" s="49">
        <v>524</v>
      </c>
      <c r="BX342" s="49">
        <v>177</v>
      </c>
      <c r="BY342" s="50">
        <v>17</v>
      </c>
      <c r="BZ342" s="49">
        <v>14</v>
      </c>
      <c r="CA342" s="201" t="s">
        <v>242</v>
      </c>
      <c r="CB342" s="46" t="s">
        <v>119</v>
      </c>
      <c r="CC342" s="47">
        <v>24728</v>
      </c>
      <c r="CD342" s="47">
        <v>13863</v>
      </c>
      <c r="CE342" s="47">
        <v>6335</v>
      </c>
      <c r="CF342" s="47">
        <v>10207</v>
      </c>
      <c r="CG342" s="47">
        <v>11262</v>
      </c>
      <c r="CH342" s="47">
        <v>7008</v>
      </c>
      <c r="CI342" s="47">
        <v>495</v>
      </c>
      <c r="CJ342" s="47">
        <v>5885</v>
      </c>
      <c r="CK342" s="47">
        <v>283</v>
      </c>
      <c r="CL342" s="47">
        <v>1369</v>
      </c>
      <c r="CM342" s="47">
        <v>1075</v>
      </c>
      <c r="CN342" s="47">
        <v>33</v>
      </c>
      <c r="CO342" s="47">
        <v>1185</v>
      </c>
      <c r="CP342" s="135"/>
      <c r="CQ342" s="138" t="s">
        <v>242</v>
      </c>
      <c r="CR342" s="138" t="s">
        <v>4464</v>
      </c>
      <c r="CS342" s="139">
        <v>22506</v>
      </c>
      <c r="CT342" s="141">
        <v>80066</v>
      </c>
    </row>
    <row r="343" spans="1:98">
      <c r="A343" s="201"/>
      <c r="B343" s="46" t="s">
        <v>120</v>
      </c>
      <c r="C343" s="47">
        <v>0</v>
      </c>
      <c r="D343" s="47">
        <v>0</v>
      </c>
      <c r="E343" s="47">
        <v>0</v>
      </c>
      <c r="F343" s="47">
        <v>0</v>
      </c>
      <c r="G343" s="47">
        <v>0</v>
      </c>
      <c r="H343" s="47">
        <v>0</v>
      </c>
      <c r="I343" s="47">
        <v>0</v>
      </c>
      <c r="J343" s="47">
        <v>0</v>
      </c>
      <c r="K343" s="47">
        <v>0</v>
      </c>
      <c r="L343" s="47">
        <v>0</v>
      </c>
      <c r="M343" s="48">
        <v>0</v>
      </c>
      <c r="N343" s="48">
        <v>0</v>
      </c>
      <c r="O343" s="201"/>
      <c r="P343" s="46" t="s">
        <v>120</v>
      </c>
      <c r="Q343" s="47">
        <v>0</v>
      </c>
      <c r="R343" s="47">
        <v>0</v>
      </c>
      <c r="S343" s="47">
        <v>0</v>
      </c>
      <c r="T343" s="47">
        <v>0</v>
      </c>
      <c r="U343" s="47">
        <v>0</v>
      </c>
      <c r="V343" s="47">
        <v>0</v>
      </c>
      <c r="W343" s="47">
        <v>0</v>
      </c>
      <c r="X343" s="47">
        <v>0</v>
      </c>
      <c r="Y343" s="47">
        <v>0</v>
      </c>
      <c r="Z343" s="47">
        <v>0</v>
      </c>
      <c r="AA343" s="48">
        <v>0</v>
      </c>
      <c r="AB343" s="48">
        <v>0</v>
      </c>
      <c r="AC343" s="201"/>
      <c r="AD343" s="46" t="s">
        <v>120</v>
      </c>
      <c r="AE343" s="47">
        <v>0</v>
      </c>
      <c r="AF343" s="47">
        <v>0</v>
      </c>
      <c r="AG343" s="47">
        <v>0</v>
      </c>
      <c r="AH343" s="47">
        <v>0</v>
      </c>
      <c r="AI343" s="47">
        <v>0</v>
      </c>
      <c r="AJ343" s="48">
        <v>0</v>
      </c>
      <c r="AK343" s="47">
        <v>0</v>
      </c>
      <c r="AL343" s="47">
        <v>0</v>
      </c>
      <c r="AM343" s="47">
        <v>0</v>
      </c>
      <c r="AN343" s="47">
        <v>0</v>
      </c>
      <c r="AO343" s="47">
        <v>0</v>
      </c>
      <c r="AP343" s="201"/>
      <c r="AQ343" s="46" t="s">
        <v>120</v>
      </c>
      <c r="AR343" s="47">
        <v>0</v>
      </c>
      <c r="AS343" s="47">
        <v>0</v>
      </c>
      <c r="AT343" s="47">
        <v>0</v>
      </c>
      <c r="AU343" s="47">
        <v>0</v>
      </c>
      <c r="AV343" s="47">
        <v>0</v>
      </c>
      <c r="AW343" s="47">
        <v>0</v>
      </c>
      <c r="AX343" s="47">
        <v>0</v>
      </c>
      <c r="AY343" s="47">
        <v>0</v>
      </c>
      <c r="AZ343" s="47">
        <v>0</v>
      </c>
      <c r="BA343" s="201"/>
      <c r="BB343" s="46" t="s">
        <v>120</v>
      </c>
      <c r="BC343" s="47">
        <v>0</v>
      </c>
      <c r="BD343" s="47">
        <v>0</v>
      </c>
      <c r="BE343" s="47">
        <v>0</v>
      </c>
      <c r="BF343" s="47">
        <v>0</v>
      </c>
      <c r="BG343" s="47">
        <v>0</v>
      </c>
      <c r="BH343" s="47">
        <v>0</v>
      </c>
      <c r="BI343" s="47">
        <v>0</v>
      </c>
      <c r="BJ343" s="47">
        <v>0</v>
      </c>
      <c r="BK343" s="47">
        <v>0</v>
      </c>
      <c r="BL343" s="47">
        <v>0</v>
      </c>
      <c r="BM343" s="47">
        <v>0</v>
      </c>
      <c r="BN343" s="47">
        <v>0</v>
      </c>
      <c r="BO343" s="201"/>
      <c r="BP343" s="46" t="s">
        <v>120</v>
      </c>
      <c r="BQ343" s="49">
        <v>0</v>
      </c>
      <c r="BR343" s="49">
        <v>0</v>
      </c>
      <c r="BS343" s="49">
        <v>0</v>
      </c>
      <c r="BT343" s="49">
        <v>0</v>
      </c>
      <c r="BU343" s="49">
        <v>0</v>
      </c>
      <c r="BV343" s="50">
        <v>0</v>
      </c>
      <c r="BW343" s="49">
        <v>0</v>
      </c>
      <c r="BX343" s="49">
        <v>0</v>
      </c>
      <c r="BY343" s="50">
        <v>0</v>
      </c>
      <c r="BZ343" s="49">
        <v>0</v>
      </c>
      <c r="CA343" s="201"/>
      <c r="CB343" s="46" t="s">
        <v>120</v>
      </c>
      <c r="CC343" s="47">
        <v>0</v>
      </c>
      <c r="CD343" s="47">
        <v>0</v>
      </c>
      <c r="CE343" s="47">
        <v>0</v>
      </c>
      <c r="CF343" s="47">
        <v>0</v>
      </c>
      <c r="CG343" s="47">
        <v>0</v>
      </c>
      <c r="CH343" s="47">
        <v>0</v>
      </c>
      <c r="CI343" s="47">
        <v>0</v>
      </c>
      <c r="CJ343" s="47">
        <v>0</v>
      </c>
      <c r="CK343" s="47">
        <v>0</v>
      </c>
      <c r="CL343" s="47">
        <v>0</v>
      </c>
      <c r="CM343" s="47">
        <v>0</v>
      </c>
      <c r="CN343" s="47">
        <v>0</v>
      </c>
      <c r="CO343" s="47">
        <v>0</v>
      </c>
      <c r="CP343" s="135"/>
      <c r="CQ343" s="138" t="s">
        <v>242</v>
      </c>
      <c r="CR343" s="138" t="s">
        <v>4465</v>
      </c>
      <c r="CS343" s="139">
        <v>0</v>
      </c>
      <c r="CT343" s="141">
        <v>0</v>
      </c>
    </row>
    <row r="344" spans="1:98">
      <c r="A344" s="201"/>
      <c r="B344" s="34" t="s">
        <v>102</v>
      </c>
      <c r="C344" s="35">
        <v>9823</v>
      </c>
      <c r="D344" s="63">
        <v>4710</v>
      </c>
      <c r="E344" s="63">
        <v>8057</v>
      </c>
      <c r="F344" s="63">
        <v>3832</v>
      </c>
      <c r="G344" s="63">
        <v>7048</v>
      </c>
      <c r="H344" s="63">
        <v>3480</v>
      </c>
      <c r="I344" s="63">
        <v>5442</v>
      </c>
      <c r="J344" s="63">
        <v>2784</v>
      </c>
      <c r="K344" s="63">
        <v>4184</v>
      </c>
      <c r="L344" s="63">
        <v>2330</v>
      </c>
      <c r="M344" s="63">
        <v>34554</v>
      </c>
      <c r="N344" s="63">
        <v>17136</v>
      </c>
      <c r="O344" s="201"/>
      <c r="P344" s="64" t="s">
        <v>102</v>
      </c>
      <c r="Q344" s="63">
        <v>2871</v>
      </c>
      <c r="R344" s="63">
        <v>1265</v>
      </c>
      <c r="S344" s="63">
        <v>2329</v>
      </c>
      <c r="T344" s="63">
        <v>1060</v>
      </c>
      <c r="U344" s="63">
        <v>2021</v>
      </c>
      <c r="V344" s="63">
        <v>992</v>
      </c>
      <c r="W344" s="63">
        <v>1479</v>
      </c>
      <c r="X344" s="63">
        <v>721</v>
      </c>
      <c r="Y344" s="63">
        <v>1310</v>
      </c>
      <c r="Z344" s="63">
        <v>758</v>
      </c>
      <c r="AA344" s="63">
        <v>10010</v>
      </c>
      <c r="AB344" s="63">
        <v>4796</v>
      </c>
      <c r="AC344" s="201"/>
      <c r="AD344" s="64" t="s">
        <v>102</v>
      </c>
      <c r="AE344" s="63">
        <v>236</v>
      </c>
      <c r="AF344" s="63">
        <v>226</v>
      </c>
      <c r="AG344" s="63">
        <v>221</v>
      </c>
      <c r="AH344" s="63">
        <v>206</v>
      </c>
      <c r="AI344" s="63">
        <v>201</v>
      </c>
      <c r="AJ344" s="63">
        <v>1090</v>
      </c>
      <c r="AK344" s="63">
        <v>934</v>
      </c>
      <c r="AL344" s="63">
        <v>221</v>
      </c>
      <c r="AM344" s="63">
        <v>5</v>
      </c>
      <c r="AN344" s="63">
        <v>4</v>
      </c>
      <c r="AO344" s="63">
        <v>199</v>
      </c>
      <c r="AP344" s="201"/>
      <c r="AQ344" s="64" t="s">
        <v>102</v>
      </c>
      <c r="AR344" s="63">
        <v>72</v>
      </c>
      <c r="AS344" s="63">
        <v>5863</v>
      </c>
      <c r="AT344" s="63">
        <v>2322</v>
      </c>
      <c r="AU344" s="63">
        <v>853</v>
      </c>
      <c r="AV344" s="63">
        <v>66</v>
      </c>
      <c r="AW344" s="63">
        <v>429</v>
      </c>
      <c r="AX344" s="63">
        <v>962</v>
      </c>
      <c r="AY344" s="63">
        <v>724</v>
      </c>
      <c r="AZ344" s="63">
        <v>717</v>
      </c>
      <c r="BA344" s="201"/>
      <c r="BB344" s="51" t="s">
        <v>102</v>
      </c>
      <c r="BC344" s="63">
        <v>3870</v>
      </c>
      <c r="BD344" s="63">
        <v>2177</v>
      </c>
      <c r="BE344" s="63">
        <v>3534</v>
      </c>
      <c r="BF344" s="63">
        <v>1991</v>
      </c>
      <c r="BG344" s="63">
        <v>1385</v>
      </c>
      <c r="BH344" s="63">
        <v>795</v>
      </c>
      <c r="BI344" s="63">
        <v>3826</v>
      </c>
      <c r="BJ344" s="63">
        <v>2163</v>
      </c>
      <c r="BK344" s="63">
        <v>3495</v>
      </c>
      <c r="BL344" s="63">
        <v>1979</v>
      </c>
      <c r="BM344" s="63">
        <v>1371</v>
      </c>
      <c r="BN344" s="63">
        <v>792</v>
      </c>
      <c r="BO344" s="201"/>
      <c r="BP344" s="64" t="s">
        <v>102</v>
      </c>
      <c r="BQ344" s="63">
        <v>60</v>
      </c>
      <c r="BR344" s="63">
        <v>284</v>
      </c>
      <c r="BS344" s="63">
        <v>335</v>
      </c>
      <c r="BT344" s="63">
        <v>182</v>
      </c>
      <c r="BU344" s="63">
        <v>38</v>
      </c>
      <c r="BV344" s="63">
        <v>899</v>
      </c>
      <c r="BW344" s="63">
        <v>524</v>
      </c>
      <c r="BX344" s="63">
        <v>177</v>
      </c>
      <c r="BY344" s="63">
        <v>17</v>
      </c>
      <c r="BZ344" s="63">
        <v>14</v>
      </c>
      <c r="CA344" s="201"/>
      <c r="CB344" s="64" t="s">
        <v>102</v>
      </c>
      <c r="CC344" s="63">
        <v>24728</v>
      </c>
      <c r="CD344" s="63">
        <v>13863</v>
      </c>
      <c r="CE344" s="63">
        <v>6335</v>
      </c>
      <c r="CF344" s="63">
        <v>10207</v>
      </c>
      <c r="CG344" s="63">
        <v>11262</v>
      </c>
      <c r="CH344" s="63">
        <v>7008</v>
      </c>
      <c r="CI344" s="63">
        <v>495</v>
      </c>
      <c r="CJ344" s="63">
        <v>5885</v>
      </c>
      <c r="CK344" s="63">
        <v>283</v>
      </c>
      <c r="CL344" s="63">
        <v>1369</v>
      </c>
      <c r="CM344" s="63">
        <v>1075</v>
      </c>
      <c r="CN344" s="63">
        <v>33</v>
      </c>
      <c r="CO344" s="63">
        <v>1185</v>
      </c>
      <c r="CP344" s="135"/>
      <c r="CQ344" s="138" t="s">
        <v>242</v>
      </c>
      <c r="CR344" s="138" t="s">
        <v>4466</v>
      </c>
      <c r="CS344" s="139">
        <v>22506</v>
      </c>
      <c r="CT344" s="141">
        <v>80066</v>
      </c>
    </row>
    <row r="345" spans="1:98">
      <c r="A345" s="51" t="s">
        <v>138</v>
      </c>
      <c r="B345" s="46"/>
      <c r="C345" s="47"/>
      <c r="D345" s="47"/>
      <c r="E345" s="47"/>
      <c r="F345" s="47"/>
      <c r="G345" s="47"/>
      <c r="H345" s="47"/>
      <c r="I345" s="47"/>
      <c r="J345" s="47"/>
      <c r="K345" s="47"/>
      <c r="L345" s="47"/>
      <c r="M345" s="48"/>
      <c r="N345" s="48"/>
      <c r="O345" s="51" t="s">
        <v>138</v>
      </c>
      <c r="P345" s="51"/>
      <c r="Q345" s="48"/>
      <c r="R345" s="48"/>
      <c r="S345" s="48"/>
      <c r="T345" s="48"/>
      <c r="U345" s="48"/>
      <c r="V345" s="48"/>
      <c r="W345" s="48"/>
      <c r="X345" s="48"/>
      <c r="Y345" s="48"/>
      <c r="Z345" s="48"/>
      <c r="AA345" s="48"/>
      <c r="AB345" s="48"/>
      <c r="AC345" s="51" t="s">
        <v>138</v>
      </c>
      <c r="AD345" s="51"/>
      <c r="AE345" s="48"/>
      <c r="AF345" s="48"/>
      <c r="AG345" s="48"/>
      <c r="AH345" s="48"/>
      <c r="AI345" s="48"/>
      <c r="AJ345" s="48"/>
      <c r="AK345" s="48"/>
      <c r="AL345" s="48"/>
      <c r="AM345" s="48"/>
      <c r="AN345" s="48"/>
      <c r="AO345" s="48"/>
      <c r="AP345" s="51" t="s">
        <v>138</v>
      </c>
      <c r="AQ345" s="46"/>
      <c r="AR345" s="47"/>
      <c r="AS345" s="47"/>
      <c r="AT345" s="47"/>
      <c r="AU345" s="47"/>
      <c r="AV345" s="47"/>
      <c r="AW345" s="47"/>
      <c r="AX345" s="47"/>
      <c r="AY345" s="47"/>
      <c r="AZ345" s="47"/>
      <c r="BA345" s="51" t="s">
        <v>138</v>
      </c>
      <c r="BB345" s="46"/>
      <c r="BC345" s="47"/>
      <c r="BD345" s="47"/>
      <c r="BE345" s="47"/>
      <c r="BF345" s="47"/>
      <c r="BG345" s="47"/>
      <c r="BH345" s="47"/>
      <c r="BI345" s="47"/>
      <c r="BJ345" s="47"/>
      <c r="BK345" s="47"/>
      <c r="BL345" s="47"/>
      <c r="BM345" s="47"/>
      <c r="BN345" s="47"/>
      <c r="BO345" s="51" t="s">
        <v>138</v>
      </c>
      <c r="BP345" s="46"/>
      <c r="BQ345" s="49"/>
      <c r="BR345" s="49"/>
      <c r="BS345" s="49"/>
      <c r="BT345" s="49"/>
      <c r="BU345" s="49"/>
      <c r="BV345" s="49"/>
      <c r="BW345" s="49"/>
      <c r="BX345" s="49"/>
      <c r="BY345" s="50"/>
      <c r="BZ345" s="49"/>
      <c r="CA345" s="51" t="s">
        <v>138</v>
      </c>
      <c r="CB345" s="46"/>
      <c r="CC345" s="47"/>
      <c r="CD345" s="47"/>
      <c r="CE345" s="47"/>
      <c r="CF345" s="47"/>
      <c r="CG345" s="47"/>
      <c r="CH345" s="47"/>
      <c r="CI345" s="47"/>
      <c r="CJ345" s="47"/>
      <c r="CK345" s="47"/>
      <c r="CL345" s="47"/>
      <c r="CM345" s="47"/>
      <c r="CN345" s="47"/>
      <c r="CO345" s="47"/>
      <c r="CP345" s="135"/>
      <c r="CQ345" s="138" t="s">
        <v>138</v>
      </c>
      <c r="CR345" s="138" t="s">
        <v>138</v>
      </c>
      <c r="CS345" s="139">
        <v>0</v>
      </c>
      <c r="CT345" s="141">
        <v>0</v>
      </c>
    </row>
    <row r="346" spans="1:98">
      <c r="A346" s="201" t="s">
        <v>243</v>
      </c>
      <c r="B346" s="46" t="s">
        <v>119</v>
      </c>
      <c r="C346" s="47">
        <v>5154</v>
      </c>
      <c r="D346" s="47">
        <v>2407</v>
      </c>
      <c r="E346" s="47">
        <v>2519</v>
      </c>
      <c r="F346" s="47">
        <v>1173</v>
      </c>
      <c r="G346" s="47">
        <v>1233</v>
      </c>
      <c r="H346" s="47">
        <v>548</v>
      </c>
      <c r="I346" s="47">
        <v>797</v>
      </c>
      <c r="J346" s="47">
        <v>329</v>
      </c>
      <c r="K346" s="47">
        <v>497</v>
      </c>
      <c r="L346" s="47">
        <v>208</v>
      </c>
      <c r="M346" s="48">
        <v>10200</v>
      </c>
      <c r="N346" s="48">
        <v>4665</v>
      </c>
      <c r="O346" s="201" t="s">
        <v>243</v>
      </c>
      <c r="P346" s="46" t="s">
        <v>119</v>
      </c>
      <c r="Q346" s="47">
        <v>1245</v>
      </c>
      <c r="R346" s="47">
        <v>619</v>
      </c>
      <c r="S346" s="47">
        <v>468</v>
      </c>
      <c r="T346" s="47">
        <v>209</v>
      </c>
      <c r="U346" s="47">
        <v>183</v>
      </c>
      <c r="V346" s="47">
        <v>63</v>
      </c>
      <c r="W346" s="47">
        <v>147</v>
      </c>
      <c r="X346" s="47">
        <v>64</v>
      </c>
      <c r="Y346" s="47">
        <v>87</v>
      </c>
      <c r="Z346" s="47">
        <v>15</v>
      </c>
      <c r="AA346" s="48">
        <v>2130</v>
      </c>
      <c r="AB346" s="48">
        <v>970</v>
      </c>
      <c r="AC346" s="201" t="s">
        <v>243</v>
      </c>
      <c r="AD346" s="46" t="s">
        <v>119</v>
      </c>
      <c r="AE346" s="47">
        <v>93</v>
      </c>
      <c r="AF346" s="47">
        <v>87</v>
      </c>
      <c r="AG346" s="47">
        <v>65</v>
      </c>
      <c r="AH346" s="47">
        <v>45</v>
      </c>
      <c r="AI346" s="47">
        <v>25</v>
      </c>
      <c r="AJ346" s="48">
        <v>315</v>
      </c>
      <c r="AK346" s="47">
        <v>182</v>
      </c>
      <c r="AL346" s="47">
        <v>99</v>
      </c>
      <c r="AM346" s="47">
        <v>0</v>
      </c>
      <c r="AN346" s="47">
        <v>12</v>
      </c>
      <c r="AO346" s="47">
        <v>86</v>
      </c>
      <c r="AP346" s="201" t="s">
        <v>243</v>
      </c>
      <c r="AQ346" s="46" t="s">
        <v>119</v>
      </c>
      <c r="AR346" s="47">
        <v>0</v>
      </c>
      <c r="AS346" s="47">
        <v>799</v>
      </c>
      <c r="AT346" s="47">
        <v>232</v>
      </c>
      <c r="AU346" s="47">
        <v>24</v>
      </c>
      <c r="AV346" s="47">
        <v>10</v>
      </c>
      <c r="AW346" s="47">
        <v>48</v>
      </c>
      <c r="AX346" s="47">
        <v>190</v>
      </c>
      <c r="AY346" s="47">
        <v>115</v>
      </c>
      <c r="AZ346" s="47">
        <v>111</v>
      </c>
      <c r="BA346" s="201" t="s">
        <v>243</v>
      </c>
      <c r="BB346" s="46" t="s">
        <v>119</v>
      </c>
      <c r="BC346" s="47">
        <v>354</v>
      </c>
      <c r="BD346" s="47">
        <v>129</v>
      </c>
      <c r="BE346" s="47">
        <v>327</v>
      </c>
      <c r="BF346" s="47">
        <v>123</v>
      </c>
      <c r="BG346" s="47">
        <v>177</v>
      </c>
      <c r="BH346" s="47">
        <v>72</v>
      </c>
      <c r="BI346" s="47">
        <v>327</v>
      </c>
      <c r="BJ346" s="47">
        <v>124</v>
      </c>
      <c r="BK346" s="47">
        <v>303</v>
      </c>
      <c r="BL346" s="47">
        <v>119</v>
      </c>
      <c r="BM346" s="47">
        <v>161</v>
      </c>
      <c r="BN346" s="47">
        <v>68</v>
      </c>
      <c r="BO346" s="201" t="s">
        <v>243</v>
      </c>
      <c r="BP346" s="46" t="s">
        <v>119</v>
      </c>
      <c r="BQ346" s="49">
        <v>19</v>
      </c>
      <c r="BR346" s="49">
        <v>133</v>
      </c>
      <c r="BS346" s="49">
        <v>2</v>
      </c>
      <c r="BT346" s="49">
        <v>2</v>
      </c>
      <c r="BU346" s="49">
        <v>0</v>
      </c>
      <c r="BV346" s="50">
        <v>156</v>
      </c>
      <c r="BW346" s="49">
        <v>80</v>
      </c>
      <c r="BX346" s="49">
        <v>22</v>
      </c>
      <c r="BY346" s="50">
        <v>2</v>
      </c>
      <c r="BZ346" s="49">
        <v>1</v>
      </c>
      <c r="CA346" s="201" t="s">
        <v>243</v>
      </c>
      <c r="CB346" s="46" t="s">
        <v>119</v>
      </c>
      <c r="CC346" s="47">
        <v>4280</v>
      </c>
      <c r="CD346" s="47">
        <v>5670</v>
      </c>
      <c r="CE346" s="47">
        <v>4108</v>
      </c>
      <c r="CF346" s="47">
        <v>2010</v>
      </c>
      <c r="CG346" s="47">
        <v>3264</v>
      </c>
      <c r="CH346" s="47">
        <v>941</v>
      </c>
      <c r="CI346" s="47">
        <v>116</v>
      </c>
      <c r="CJ346" s="47">
        <v>869</v>
      </c>
      <c r="CK346" s="47">
        <v>270</v>
      </c>
      <c r="CL346" s="47">
        <v>258</v>
      </c>
      <c r="CM346" s="47">
        <v>240</v>
      </c>
      <c r="CN346" s="47">
        <v>18</v>
      </c>
      <c r="CO346" s="47">
        <v>540</v>
      </c>
      <c r="CP346" s="135"/>
      <c r="CQ346" s="138" t="s">
        <v>243</v>
      </c>
      <c r="CR346" s="138" t="s">
        <v>4467</v>
      </c>
      <c r="CS346" s="139">
        <v>2440</v>
      </c>
      <c r="CT346" s="141">
        <v>21528</v>
      </c>
    </row>
    <row r="347" spans="1:98">
      <c r="A347" s="201"/>
      <c r="B347" s="46" t="s">
        <v>120</v>
      </c>
      <c r="C347" s="47">
        <v>0</v>
      </c>
      <c r="D347" s="47">
        <v>0</v>
      </c>
      <c r="E347" s="47">
        <v>0</v>
      </c>
      <c r="F347" s="47">
        <v>0</v>
      </c>
      <c r="G347" s="47">
        <v>0</v>
      </c>
      <c r="H347" s="47">
        <v>0</v>
      </c>
      <c r="I347" s="47">
        <v>0</v>
      </c>
      <c r="J347" s="47">
        <v>0</v>
      </c>
      <c r="K347" s="47">
        <v>0</v>
      </c>
      <c r="L347" s="47">
        <v>0</v>
      </c>
      <c r="M347" s="48">
        <v>0</v>
      </c>
      <c r="N347" s="48">
        <v>0</v>
      </c>
      <c r="O347" s="201"/>
      <c r="P347" s="46" t="s">
        <v>120</v>
      </c>
      <c r="Q347" s="47">
        <v>0</v>
      </c>
      <c r="R347" s="47">
        <v>0</v>
      </c>
      <c r="S347" s="47">
        <v>0</v>
      </c>
      <c r="T347" s="47">
        <v>0</v>
      </c>
      <c r="U347" s="47">
        <v>0</v>
      </c>
      <c r="V347" s="47">
        <v>0</v>
      </c>
      <c r="W347" s="47">
        <v>0</v>
      </c>
      <c r="X347" s="47">
        <v>0</v>
      </c>
      <c r="Y347" s="47">
        <v>0</v>
      </c>
      <c r="Z347" s="47">
        <v>0</v>
      </c>
      <c r="AA347" s="48">
        <v>0</v>
      </c>
      <c r="AB347" s="48">
        <v>0</v>
      </c>
      <c r="AC347" s="201"/>
      <c r="AD347" s="46" t="s">
        <v>120</v>
      </c>
      <c r="AE347" s="47">
        <v>0</v>
      </c>
      <c r="AF347" s="47">
        <v>0</v>
      </c>
      <c r="AG347" s="47">
        <v>0</v>
      </c>
      <c r="AH347" s="47">
        <v>0</v>
      </c>
      <c r="AI347" s="47">
        <v>0</v>
      </c>
      <c r="AJ347" s="48">
        <v>0</v>
      </c>
      <c r="AK347" s="47">
        <v>0</v>
      </c>
      <c r="AL347" s="47">
        <v>0</v>
      </c>
      <c r="AM347" s="47">
        <v>0</v>
      </c>
      <c r="AN347" s="47">
        <v>0</v>
      </c>
      <c r="AO347" s="47">
        <v>0</v>
      </c>
      <c r="AP347" s="201"/>
      <c r="AQ347" s="46" t="s">
        <v>120</v>
      </c>
      <c r="AR347" s="47">
        <v>0</v>
      </c>
      <c r="AS347" s="47">
        <v>0</v>
      </c>
      <c r="AT347" s="47">
        <v>0</v>
      </c>
      <c r="AU347" s="47">
        <v>0</v>
      </c>
      <c r="AV347" s="47">
        <v>0</v>
      </c>
      <c r="AW347" s="47">
        <v>0</v>
      </c>
      <c r="AX347" s="47">
        <v>0</v>
      </c>
      <c r="AY347" s="47">
        <v>0</v>
      </c>
      <c r="AZ347" s="47">
        <v>0</v>
      </c>
      <c r="BA347" s="201"/>
      <c r="BB347" s="46" t="s">
        <v>120</v>
      </c>
      <c r="BC347" s="47">
        <v>0</v>
      </c>
      <c r="BD347" s="47">
        <v>0</v>
      </c>
      <c r="BE347" s="47">
        <v>0</v>
      </c>
      <c r="BF347" s="47">
        <v>0</v>
      </c>
      <c r="BG347" s="47">
        <v>0</v>
      </c>
      <c r="BH347" s="47">
        <v>0</v>
      </c>
      <c r="BI347" s="47">
        <v>0</v>
      </c>
      <c r="BJ347" s="47">
        <v>0</v>
      </c>
      <c r="BK347" s="47">
        <v>0</v>
      </c>
      <c r="BL347" s="47">
        <v>0</v>
      </c>
      <c r="BM347" s="47">
        <v>0</v>
      </c>
      <c r="BN347" s="47">
        <v>0</v>
      </c>
      <c r="BO347" s="201"/>
      <c r="BP347" s="46" t="s">
        <v>120</v>
      </c>
      <c r="BQ347" s="49">
        <v>0</v>
      </c>
      <c r="BR347" s="49">
        <v>0</v>
      </c>
      <c r="BS347" s="49">
        <v>0</v>
      </c>
      <c r="BT347" s="49">
        <v>0</v>
      </c>
      <c r="BU347" s="49">
        <v>0</v>
      </c>
      <c r="BV347" s="50">
        <v>0</v>
      </c>
      <c r="BW347" s="49">
        <v>0</v>
      </c>
      <c r="BX347" s="49">
        <v>0</v>
      </c>
      <c r="BY347" s="50">
        <v>0</v>
      </c>
      <c r="BZ347" s="49">
        <v>0</v>
      </c>
      <c r="CA347" s="201"/>
      <c r="CB347" s="46" t="s">
        <v>120</v>
      </c>
      <c r="CC347" s="47">
        <v>0</v>
      </c>
      <c r="CD347" s="47">
        <v>0</v>
      </c>
      <c r="CE347" s="47">
        <v>0</v>
      </c>
      <c r="CF347" s="47">
        <v>0</v>
      </c>
      <c r="CG347" s="47">
        <v>0</v>
      </c>
      <c r="CH347" s="47">
        <v>0</v>
      </c>
      <c r="CI347" s="47">
        <v>0</v>
      </c>
      <c r="CJ347" s="47">
        <v>0</v>
      </c>
      <c r="CK347" s="47">
        <v>0</v>
      </c>
      <c r="CL347" s="47">
        <v>0</v>
      </c>
      <c r="CM347" s="47">
        <v>0</v>
      </c>
      <c r="CN347" s="47">
        <v>0</v>
      </c>
      <c r="CO347" s="47">
        <v>0</v>
      </c>
      <c r="CP347" s="135"/>
      <c r="CQ347" s="138" t="s">
        <v>243</v>
      </c>
      <c r="CR347" s="138" t="s">
        <v>4468</v>
      </c>
      <c r="CS347" s="139">
        <v>0</v>
      </c>
      <c r="CT347" s="141">
        <v>0</v>
      </c>
    </row>
    <row r="348" spans="1:98">
      <c r="A348" s="201"/>
      <c r="B348" s="34" t="s">
        <v>102</v>
      </c>
      <c r="C348" s="35">
        <v>5154</v>
      </c>
      <c r="D348" s="63">
        <v>2407</v>
      </c>
      <c r="E348" s="63">
        <v>2519</v>
      </c>
      <c r="F348" s="63">
        <v>1173</v>
      </c>
      <c r="G348" s="63">
        <v>1233</v>
      </c>
      <c r="H348" s="63">
        <v>548</v>
      </c>
      <c r="I348" s="63">
        <v>797</v>
      </c>
      <c r="J348" s="63">
        <v>329</v>
      </c>
      <c r="K348" s="63">
        <v>497</v>
      </c>
      <c r="L348" s="63">
        <v>208</v>
      </c>
      <c r="M348" s="63">
        <v>10200</v>
      </c>
      <c r="N348" s="63">
        <v>4665</v>
      </c>
      <c r="O348" s="201"/>
      <c r="P348" s="64" t="s">
        <v>102</v>
      </c>
      <c r="Q348" s="63">
        <v>1245</v>
      </c>
      <c r="R348" s="63">
        <v>619</v>
      </c>
      <c r="S348" s="63">
        <v>468</v>
      </c>
      <c r="T348" s="63">
        <v>209</v>
      </c>
      <c r="U348" s="63">
        <v>183</v>
      </c>
      <c r="V348" s="63">
        <v>63</v>
      </c>
      <c r="W348" s="63">
        <v>147</v>
      </c>
      <c r="X348" s="63">
        <v>64</v>
      </c>
      <c r="Y348" s="63">
        <v>87</v>
      </c>
      <c r="Z348" s="63">
        <v>15</v>
      </c>
      <c r="AA348" s="63">
        <v>2130</v>
      </c>
      <c r="AB348" s="63">
        <v>970</v>
      </c>
      <c r="AC348" s="201"/>
      <c r="AD348" s="64" t="s">
        <v>102</v>
      </c>
      <c r="AE348" s="63">
        <v>93</v>
      </c>
      <c r="AF348" s="63">
        <v>87</v>
      </c>
      <c r="AG348" s="63">
        <v>65</v>
      </c>
      <c r="AH348" s="63">
        <v>45</v>
      </c>
      <c r="AI348" s="63">
        <v>25</v>
      </c>
      <c r="AJ348" s="63">
        <v>315</v>
      </c>
      <c r="AK348" s="63">
        <v>182</v>
      </c>
      <c r="AL348" s="63">
        <v>99</v>
      </c>
      <c r="AM348" s="63">
        <v>0</v>
      </c>
      <c r="AN348" s="63">
        <v>12</v>
      </c>
      <c r="AO348" s="63">
        <v>86</v>
      </c>
      <c r="AP348" s="201"/>
      <c r="AQ348" s="64" t="s">
        <v>102</v>
      </c>
      <c r="AR348" s="63">
        <v>0</v>
      </c>
      <c r="AS348" s="63">
        <v>799</v>
      </c>
      <c r="AT348" s="63">
        <v>232</v>
      </c>
      <c r="AU348" s="63">
        <v>24</v>
      </c>
      <c r="AV348" s="63">
        <v>10</v>
      </c>
      <c r="AW348" s="63">
        <v>48</v>
      </c>
      <c r="AX348" s="63">
        <v>190</v>
      </c>
      <c r="AY348" s="63">
        <v>115</v>
      </c>
      <c r="AZ348" s="63">
        <v>111</v>
      </c>
      <c r="BA348" s="201"/>
      <c r="BB348" s="51" t="s">
        <v>102</v>
      </c>
      <c r="BC348" s="63">
        <v>354</v>
      </c>
      <c r="BD348" s="63">
        <v>129</v>
      </c>
      <c r="BE348" s="63">
        <v>327</v>
      </c>
      <c r="BF348" s="63">
        <v>123</v>
      </c>
      <c r="BG348" s="63">
        <v>177</v>
      </c>
      <c r="BH348" s="63">
        <v>72</v>
      </c>
      <c r="BI348" s="63">
        <v>327</v>
      </c>
      <c r="BJ348" s="63">
        <v>124</v>
      </c>
      <c r="BK348" s="63">
        <v>303</v>
      </c>
      <c r="BL348" s="63">
        <v>119</v>
      </c>
      <c r="BM348" s="63">
        <v>161</v>
      </c>
      <c r="BN348" s="63">
        <v>68</v>
      </c>
      <c r="BO348" s="201"/>
      <c r="BP348" s="64" t="s">
        <v>102</v>
      </c>
      <c r="BQ348" s="63">
        <v>19</v>
      </c>
      <c r="BR348" s="63">
        <v>133</v>
      </c>
      <c r="BS348" s="63">
        <v>2</v>
      </c>
      <c r="BT348" s="63">
        <v>2</v>
      </c>
      <c r="BU348" s="63">
        <v>0</v>
      </c>
      <c r="BV348" s="63">
        <v>156</v>
      </c>
      <c r="BW348" s="63">
        <v>80</v>
      </c>
      <c r="BX348" s="63">
        <v>22</v>
      </c>
      <c r="BY348" s="63">
        <v>2</v>
      </c>
      <c r="BZ348" s="63">
        <v>1</v>
      </c>
      <c r="CA348" s="201"/>
      <c r="CB348" s="64" t="s">
        <v>102</v>
      </c>
      <c r="CC348" s="63">
        <v>4280</v>
      </c>
      <c r="CD348" s="63">
        <v>5670</v>
      </c>
      <c r="CE348" s="63">
        <v>4108</v>
      </c>
      <c r="CF348" s="63">
        <v>2010</v>
      </c>
      <c r="CG348" s="63">
        <v>3264</v>
      </c>
      <c r="CH348" s="63">
        <v>941</v>
      </c>
      <c r="CI348" s="63">
        <v>116</v>
      </c>
      <c r="CJ348" s="63">
        <v>869</v>
      </c>
      <c r="CK348" s="63">
        <v>270</v>
      </c>
      <c r="CL348" s="63">
        <v>258</v>
      </c>
      <c r="CM348" s="63">
        <v>240</v>
      </c>
      <c r="CN348" s="63">
        <v>18</v>
      </c>
      <c r="CO348" s="63">
        <v>540</v>
      </c>
      <c r="CP348" s="135"/>
      <c r="CQ348" s="138" t="s">
        <v>243</v>
      </c>
      <c r="CR348" s="138" t="s">
        <v>4469</v>
      </c>
      <c r="CS348" s="139">
        <v>2440</v>
      </c>
      <c r="CT348" s="141">
        <v>21528</v>
      </c>
    </row>
    <row r="349" spans="1:98">
      <c r="A349" s="201" t="s">
        <v>244</v>
      </c>
      <c r="B349" s="46" t="s">
        <v>119</v>
      </c>
      <c r="C349" s="47">
        <v>20246</v>
      </c>
      <c r="D349" s="47">
        <v>9988</v>
      </c>
      <c r="E349" s="47">
        <v>10498</v>
      </c>
      <c r="F349" s="47">
        <v>5318</v>
      </c>
      <c r="G349" s="47">
        <v>6898</v>
      </c>
      <c r="H349" s="47">
        <v>3490</v>
      </c>
      <c r="I349" s="47">
        <v>3508</v>
      </c>
      <c r="J349" s="47">
        <v>1794</v>
      </c>
      <c r="K349" s="47">
        <v>1824</v>
      </c>
      <c r="L349" s="47">
        <v>958</v>
      </c>
      <c r="M349" s="48">
        <v>42974</v>
      </c>
      <c r="N349" s="48">
        <v>21548</v>
      </c>
      <c r="O349" s="201" t="s">
        <v>244</v>
      </c>
      <c r="P349" s="46" t="s">
        <v>119</v>
      </c>
      <c r="Q349" s="47">
        <v>3996</v>
      </c>
      <c r="R349" s="47">
        <v>1925</v>
      </c>
      <c r="S349" s="47">
        <v>2196</v>
      </c>
      <c r="T349" s="47">
        <v>1078</v>
      </c>
      <c r="U349" s="47">
        <v>1669</v>
      </c>
      <c r="V349" s="47">
        <v>872</v>
      </c>
      <c r="W349" s="47">
        <v>647</v>
      </c>
      <c r="X349" s="47">
        <v>334</v>
      </c>
      <c r="Y349" s="47">
        <v>304</v>
      </c>
      <c r="Z349" s="47">
        <v>159</v>
      </c>
      <c r="AA349" s="48">
        <v>8812</v>
      </c>
      <c r="AB349" s="48">
        <v>4368</v>
      </c>
      <c r="AC349" s="201" t="s">
        <v>244</v>
      </c>
      <c r="AD349" s="46" t="s">
        <v>119</v>
      </c>
      <c r="AE349" s="47">
        <v>471</v>
      </c>
      <c r="AF349" s="47">
        <v>440</v>
      </c>
      <c r="AG349" s="47">
        <v>401</v>
      </c>
      <c r="AH349" s="47">
        <v>286</v>
      </c>
      <c r="AI349" s="47">
        <v>157</v>
      </c>
      <c r="AJ349" s="48">
        <v>1755</v>
      </c>
      <c r="AK349" s="47">
        <v>784</v>
      </c>
      <c r="AL349" s="47">
        <v>401</v>
      </c>
      <c r="AM349" s="47">
        <v>0</v>
      </c>
      <c r="AN349" s="47">
        <v>137</v>
      </c>
      <c r="AO349" s="47">
        <v>431</v>
      </c>
      <c r="AP349" s="201" t="s">
        <v>244</v>
      </c>
      <c r="AQ349" s="46" t="s">
        <v>119</v>
      </c>
      <c r="AR349" s="47">
        <v>30</v>
      </c>
      <c r="AS349" s="47">
        <v>6492</v>
      </c>
      <c r="AT349" s="47">
        <v>528</v>
      </c>
      <c r="AU349" s="47">
        <v>120</v>
      </c>
      <c r="AV349" s="47">
        <v>12</v>
      </c>
      <c r="AW349" s="47">
        <v>424</v>
      </c>
      <c r="AX349" s="47">
        <v>1147</v>
      </c>
      <c r="AY349" s="47">
        <v>736</v>
      </c>
      <c r="AZ349" s="47">
        <v>687</v>
      </c>
      <c r="BA349" s="201" t="s">
        <v>244</v>
      </c>
      <c r="BB349" s="46" t="s">
        <v>119</v>
      </c>
      <c r="BC349" s="47">
        <v>1347</v>
      </c>
      <c r="BD349" s="47">
        <v>701</v>
      </c>
      <c r="BE349" s="47">
        <v>1221</v>
      </c>
      <c r="BF349" s="47">
        <v>653</v>
      </c>
      <c r="BG349" s="47">
        <v>650</v>
      </c>
      <c r="BH349" s="47">
        <v>341</v>
      </c>
      <c r="BI349" s="47">
        <v>1335</v>
      </c>
      <c r="BJ349" s="47">
        <v>699</v>
      </c>
      <c r="BK349" s="47">
        <v>1209</v>
      </c>
      <c r="BL349" s="47">
        <v>650</v>
      </c>
      <c r="BM349" s="47">
        <v>643</v>
      </c>
      <c r="BN349" s="47">
        <v>338</v>
      </c>
      <c r="BO349" s="201" t="s">
        <v>244</v>
      </c>
      <c r="BP349" s="46" t="s">
        <v>119</v>
      </c>
      <c r="BQ349" s="49">
        <v>35</v>
      </c>
      <c r="BR349" s="49">
        <v>294</v>
      </c>
      <c r="BS349" s="49">
        <v>697</v>
      </c>
      <c r="BT349" s="49">
        <v>31</v>
      </c>
      <c r="BU349" s="49">
        <v>0</v>
      </c>
      <c r="BV349" s="50">
        <v>1057</v>
      </c>
      <c r="BW349" s="49">
        <v>590</v>
      </c>
      <c r="BX349" s="49">
        <v>137</v>
      </c>
      <c r="BY349" s="50">
        <v>16</v>
      </c>
      <c r="BZ349" s="49">
        <v>9</v>
      </c>
      <c r="CA349" s="201" t="s">
        <v>244</v>
      </c>
      <c r="CB349" s="46" t="s">
        <v>119</v>
      </c>
      <c r="CC349" s="47">
        <v>22728</v>
      </c>
      <c r="CD349" s="47">
        <v>19186</v>
      </c>
      <c r="CE349" s="47">
        <v>13838</v>
      </c>
      <c r="CF349" s="47">
        <v>7045</v>
      </c>
      <c r="CG349" s="47">
        <v>11755</v>
      </c>
      <c r="CH349" s="47">
        <v>5229</v>
      </c>
      <c r="CI349" s="47">
        <v>469</v>
      </c>
      <c r="CJ349" s="47">
        <v>4734</v>
      </c>
      <c r="CK349" s="47">
        <v>478</v>
      </c>
      <c r="CL349" s="47">
        <v>1531</v>
      </c>
      <c r="CM349" s="47">
        <v>1621</v>
      </c>
      <c r="CN349" s="47">
        <v>391</v>
      </c>
      <c r="CO349" s="47">
        <v>17362</v>
      </c>
      <c r="CP349" s="135"/>
      <c r="CQ349" s="138" t="s">
        <v>244</v>
      </c>
      <c r="CR349" s="138" t="s">
        <v>4470</v>
      </c>
      <c r="CS349" s="139">
        <v>15138</v>
      </c>
      <c r="CT349" s="141">
        <v>85462</v>
      </c>
    </row>
    <row r="350" spans="1:98">
      <c r="A350" s="201"/>
      <c r="B350" s="46" t="s">
        <v>120</v>
      </c>
      <c r="C350" s="47">
        <v>1506</v>
      </c>
      <c r="D350" s="47">
        <v>716</v>
      </c>
      <c r="E350" s="47">
        <v>1115</v>
      </c>
      <c r="F350" s="47">
        <v>572</v>
      </c>
      <c r="G350" s="47">
        <v>1126</v>
      </c>
      <c r="H350" s="47">
        <v>584</v>
      </c>
      <c r="I350" s="47">
        <v>772</v>
      </c>
      <c r="J350" s="47">
        <v>390</v>
      </c>
      <c r="K350" s="47">
        <v>804</v>
      </c>
      <c r="L350" s="47">
        <v>393</v>
      </c>
      <c r="M350" s="48">
        <v>5323</v>
      </c>
      <c r="N350" s="48">
        <v>2655</v>
      </c>
      <c r="O350" s="201"/>
      <c r="P350" s="46" t="s">
        <v>120</v>
      </c>
      <c r="Q350" s="47">
        <v>373</v>
      </c>
      <c r="R350" s="47">
        <v>194</v>
      </c>
      <c r="S350" s="47">
        <v>255</v>
      </c>
      <c r="T350" s="47">
        <v>105</v>
      </c>
      <c r="U350" s="47">
        <v>182</v>
      </c>
      <c r="V350" s="47">
        <v>62</v>
      </c>
      <c r="W350" s="47">
        <v>136</v>
      </c>
      <c r="X350" s="47">
        <v>63</v>
      </c>
      <c r="Y350" s="47">
        <v>115</v>
      </c>
      <c r="Z350" s="47">
        <v>56</v>
      </c>
      <c r="AA350" s="48">
        <v>1061</v>
      </c>
      <c r="AB350" s="48">
        <v>480</v>
      </c>
      <c r="AC350" s="201"/>
      <c r="AD350" s="46" t="s">
        <v>120</v>
      </c>
      <c r="AE350" s="47">
        <v>24</v>
      </c>
      <c r="AF350" s="47">
        <v>19</v>
      </c>
      <c r="AG350" s="47">
        <v>21</v>
      </c>
      <c r="AH350" s="47">
        <v>17</v>
      </c>
      <c r="AI350" s="47">
        <v>19</v>
      </c>
      <c r="AJ350" s="48">
        <v>100</v>
      </c>
      <c r="AK350" s="47">
        <v>79</v>
      </c>
      <c r="AL350" s="47">
        <v>30</v>
      </c>
      <c r="AM350" s="47">
        <v>1</v>
      </c>
      <c r="AN350" s="47">
        <v>0</v>
      </c>
      <c r="AO350" s="47">
        <v>12</v>
      </c>
      <c r="AP350" s="201"/>
      <c r="AQ350" s="46" t="s">
        <v>120</v>
      </c>
      <c r="AR350" s="47">
        <v>0</v>
      </c>
      <c r="AS350" s="47">
        <v>1280</v>
      </c>
      <c r="AT350" s="47">
        <v>43</v>
      </c>
      <c r="AU350" s="47">
        <v>1</v>
      </c>
      <c r="AV350" s="47">
        <v>0</v>
      </c>
      <c r="AW350" s="47">
        <v>57</v>
      </c>
      <c r="AX350" s="47">
        <v>95</v>
      </c>
      <c r="AY350" s="47">
        <v>92</v>
      </c>
      <c r="AZ350" s="47">
        <v>90</v>
      </c>
      <c r="BA350" s="201"/>
      <c r="BB350" s="46" t="s">
        <v>120</v>
      </c>
      <c r="BC350" s="47">
        <v>695</v>
      </c>
      <c r="BD350" s="47">
        <v>340</v>
      </c>
      <c r="BE350" s="47">
        <v>671</v>
      </c>
      <c r="BF350" s="47">
        <v>329</v>
      </c>
      <c r="BG350" s="47">
        <v>428</v>
      </c>
      <c r="BH350" s="47">
        <v>221</v>
      </c>
      <c r="BI350" s="47">
        <v>695</v>
      </c>
      <c r="BJ350" s="47">
        <v>341</v>
      </c>
      <c r="BK350" s="47">
        <v>670</v>
      </c>
      <c r="BL350" s="47">
        <v>330</v>
      </c>
      <c r="BM350" s="47">
        <v>390</v>
      </c>
      <c r="BN350" s="47">
        <v>203</v>
      </c>
      <c r="BO350" s="201"/>
      <c r="BP350" s="46" t="s">
        <v>120</v>
      </c>
      <c r="BQ350" s="49">
        <v>21</v>
      </c>
      <c r="BR350" s="49">
        <v>48</v>
      </c>
      <c r="BS350" s="49">
        <v>28</v>
      </c>
      <c r="BT350" s="49">
        <v>0</v>
      </c>
      <c r="BU350" s="49">
        <v>0</v>
      </c>
      <c r="BV350" s="50">
        <v>97</v>
      </c>
      <c r="BW350" s="49">
        <v>87</v>
      </c>
      <c r="BX350" s="49">
        <v>40</v>
      </c>
      <c r="BY350" s="50">
        <v>11</v>
      </c>
      <c r="BZ350" s="49">
        <v>8</v>
      </c>
      <c r="CA350" s="201"/>
      <c r="CB350" s="46" t="s">
        <v>120</v>
      </c>
      <c r="CC350" s="47">
        <v>1941</v>
      </c>
      <c r="CD350" s="47">
        <v>1796</v>
      </c>
      <c r="CE350" s="47">
        <v>1885</v>
      </c>
      <c r="CF350" s="47">
        <v>1614</v>
      </c>
      <c r="CG350" s="47">
        <v>1937</v>
      </c>
      <c r="CH350" s="47">
        <v>824</v>
      </c>
      <c r="CI350" s="47">
        <v>11</v>
      </c>
      <c r="CJ350" s="47">
        <v>957</v>
      </c>
      <c r="CK350" s="47">
        <v>44</v>
      </c>
      <c r="CL350" s="47">
        <v>83</v>
      </c>
      <c r="CM350" s="47">
        <v>74</v>
      </c>
      <c r="CN350" s="47">
        <v>7</v>
      </c>
      <c r="CO350" s="47">
        <v>2896</v>
      </c>
      <c r="CP350" s="135"/>
      <c r="CQ350" s="138" t="s">
        <v>244</v>
      </c>
      <c r="CR350" s="138" t="s">
        <v>4471</v>
      </c>
      <c r="CS350" s="139">
        <v>2693</v>
      </c>
      <c r="CT350" s="141">
        <v>11009</v>
      </c>
    </row>
    <row r="351" spans="1:98">
      <c r="A351" s="201"/>
      <c r="B351" s="34" t="s">
        <v>102</v>
      </c>
      <c r="C351" s="35">
        <v>21752</v>
      </c>
      <c r="D351" s="63">
        <v>10704</v>
      </c>
      <c r="E351" s="63">
        <v>11613</v>
      </c>
      <c r="F351" s="63">
        <v>5890</v>
      </c>
      <c r="G351" s="63">
        <v>8024</v>
      </c>
      <c r="H351" s="63">
        <v>4074</v>
      </c>
      <c r="I351" s="63">
        <v>4280</v>
      </c>
      <c r="J351" s="63">
        <v>2184</v>
      </c>
      <c r="K351" s="63">
        <v>2628</v>
      </c>
      <c r="L351" s="63">
        <v>1351</v>
      </c>
      <c r="M351" s="63">
        <v>48297</v>
      </c>
      <c r="N351" s="63">
        <v>24203</v>
      </c>
      <c r="O351" s="201"/>
      <c r="P351" s="64" t="s">
        <v>102</v>
      </c>
      <c r="Q351" s="63">
        <v>4369</v>
      </c>
      <c r="R351" s="63">
        <v>2119</v>
      </c>
      <c r="S351" s="63">
        <v>2451</v>
      </c>
      <c r="T351" s="63">
        <v>1183</v>
      </c>
      <c r="U351" s="63">
        <v>1851</v>
      </c>
      <c r="V351" s="63">
        <v>934</v>
      </c>
      <c r="W351" s="63">
        <v>783</v>
      </c>
      <c r="X351" s="63">
        <v>397</v>
      </c>
      <c r="Y351" s="63">
        <v>419</v>
      </c>
      <c r="Z351" s="63">
        <v>215</v>
      </c>
      <c r="AA351" s="63">
        <v>9873</v>
      </c>
      <c r="AB351" s="63">
        <v>4848</v>
      </c>
      <c r="AC351" s="201"/>
      <c r="AD351" s="64" t="s">
        <v>102</v>
      </c>
      <c r="AE351" s="63">
        <v>495</v>
      </c>
      <c r="AF351" s="63">
        <v>459</v>
      </c>
      <c r="AG351" s="63">
        <v>422</v>
      </c>
      <c r="AH351" s="63">
        <v>303</v>
      </c>
      <c r="AI351" s="63">
        <v>176</v>
      </c>
      <c r="AJ351" s="63">
        <v>1855</v>
      </c>
      <c r="AK351" s="63">
        <v>863</v>
      </c>
      <c r="AL351" s="63">
        <v>431</v>
      </c>
      <c r="AM351" s="63">
        <v>1</v>
      </c>
      <c r="AN351" s="63">
        <v>137</v>
      </c>
      <c r="AO351" s="63">
        <v>443</v>
      </c>
      <c r="AP351" s="201"/>
      <c r="AQ351" s="64" t="s">
        <v>102</v>
      </c>
      <c r="AR351" s="63">
        <v>30</v>
      </c>
      <c r="AS351" s="63">
        <v>7772</v>
      </c>
      <c r="AT351" s="63">
        <v>571</v>
      </c>
      <c r="AU351" s="63">
        <v>121</v>
      </c>
      <c r="AV351" s="63">
        <v>12</v>
      </c>
      <c r="AW351" s="63">
        <v>481</v>
      </c>
      <c r="AX351" s="63">
        <v>1242</v>
      </c>
      <c r="AY351" s="63">
        <v>828</v>
      </c>
      <c r="AZ351" s="63">
        <v>777</v>
      </c>
      <c r="BA351" s="201"/>
      <c r="BB351" s="51" t="s">
        <v>102</v>
      </c>
      <c r="BC351" s="63">
        <v>2042</v>
      </c>
      <c r="BD351" s="63">
        <v>1041</v>
      </c>
      <c r="BE351" s="63">
        <v>1892</v>
      </c>
      <c r="BF351" s="63">
        <v>982</v>
      </c>
      <c r="BG351" s="63">
        <v>1078</v>
      </c>
      <c r="BH351" s="63">
        <v>562</v>
      </c>
      <c r="BI351" s="63">
        <v>2030</v>
      </c>
      <c r="BJ351" s="63">
        <v>1040</v>
      </c>
      <c r="BK351" s="63">
        <v>1879</v>
      </c>
      <c r="BL351" s="63">
        <v>980</v>
      </c>
      <c r="BM351" s="63">
        <v>1033</v>
      </c>
      <c r="BN351" s="63">
        <v>541</v>
      </c>
      <c r="BO351" s="201"/>
      <c r="BP351" s="64" t="s">
        <v>102</v>
      </c>
      <c r="BQ351" s="63">
        <v>56</v>
      </c>
      <c r="BR351" s="63">
        <v>342</v>
      </c>
      <c r="BS351" s="63">
        <v>725</v>
      </c>
      <c r="BT351" s="63">
        <v>31</v>
      </c>
      <c r="BU351" s="63">
        <v>0</v>
      </c>
      <c r="BV351" s="63">
        <v>1154</v>
      </c>
      <c r="BW351" s="63">
        <v>677</v>
      </c>
      <c r="BX351" s="63">
        <v>177</v>
      </c>
      <c r="BY351" s="63">
        <v>27</v>
      </c>
      <c r="BZ351" s="63">
        <v>17</v>
      </c>
      <c r="CA351" s="201"/>
      <c r="CB351" s="64" t="s">
        <v>102</v>
      </c>
      <c r="CC351" s="63">
        <v>24669</v>
      </c>
      <c r="CD351" s="63">
        <v>20982</v>
      </c>
      <c r="CE351" s="63">
        <v>15723</v>
      </c>
      <c r="CF351" s="63">
        <v>8659</v>
      </c>
      <c r="CG351" s="63">
        <v>13692</v>
      </c>
      <c r="CH351" s="63">
        <v>6053</v>
      </c>
      <c r="CI351" s="63">
        <v>480</v>
      </c>
      <c r="CJ351" s="63">
        <v>5691</v>
      </c>
      <c r="CK351" s="63">
        <v>522</v>
      </c>
      <c r="CL351" s="63">
        <v>1614</v>
      </c>
      <c r="CM351" s="63">
        <v>1695</v>
      </c>
      <c r="CN351" s="63">
        <v>398</v>
      </c>
      <c r="CO351" s="63">
        <v>20258</v>
      </c>
      <c r="CP351" s="135"/>
      <c r="CQ351" s="138" t="s">
        <v>244</v>
      </c>
      <c r="CR351" s="138" t="s">
        <v>4472</v>
      </c>
      <c r="CS351" s="139">
        <v>17831</v>
      </c>
      <c r="CT351" s="141">
        <v>96471</v>
      </c>
    </row>
    <row r="352" spans="1:98">
      <c r="A352" s="201" t="s">
        <v>245</v>
      </c>
      <c r="B352" s="46" t="s">
        <v>119</v>
      </c>
      <c r="C352" s="47">
        <v>5320</v>
      </c>
      <c r="D352" s="47">
        <v>2629</v>
      </c>
      <c r="E352" s="47">
        <v>2912</v>
      </c>
      <c r="F352" s="47">
        <v>1421</v>
      </c>
      <c r="G352" s="47">
        <v>2030</v>
      </c>
      <c r="H352" s="47">
        <v>952</v>
      </c>
      <c r="I352" s="47">
        <v>1112</v>
      </c>
      <c r="J352" s="47">
        <v>490</v>
      </c>
      <c r="K352" s="47">
        <v>730</v>
      </c>
      <c r="L352" s="47">
        <v>313</v>
      </c>
      <c r="M352" s="48">
        <v>12104</v>
      </c>
      <c r="N352" s="48">
        <v>5805</v>
      </c>
      <c r="O352" s="201" t="s">
        <v>245</v>
      </c>
      <c r="P352" s="46" t="s">
        <v>119</v>
      </c>
      <c r="Q352" s="47">
        <v>1647</v>
      </c>
      <c r="R352" s="47">
        <v>767</v>
      </c>
      <c r="S352" s="47">
        <v>819</v>
      </c>
      <c r="T352" s="47">
        <v>401</v>
      </c>
      <c r="U352" s="47">
        <v>598</v>
      </c>
      <c r="V352" s="47">
        <v>284</v>
      </c>
      <c r="W352" s="47">
        <v>302</v>
      </c>
      <c r="X352" s="47">
        <v>123</v>
      </c>
      <c r="Y352" s="47">
        <v>215</v>
      </c>
      <c r="Z352" s="47">
        <v>91</v>
      </c>
      <c r="AA352" s="48">
        <v>3581</v>
      </c>
      <c r="AB352" s="48">
        <v>1666</v>
      </c>
      <c r="AC352" s="201" t="s">
        <v>245</v>
      </c>
      <c r="AD352" s="46" t="s">
        <v>119</v>
      </c>
      <c r="AE352" s="47">
        <v>147</v>
      </c>
      <c r="AF352" s="47">
        <v>140</v>
      </c>
      <c r="AG352" s="47">
        <v>136</v>
      </c>
      <c r="AH352" s="47">
        <v>110</v>
      </c>
      <c r="AI352" s="47">
        <v>74</v>
      </c>
      <c r="AJ352" s="48">
        <v>607</v>
      </c>
      <c r="AK352" s="47">
        <v>287</v>
      </c>
      <c r="AL352" s="47">
        <v>223</v>
      </c>
      <c r="AM352" s="47">
        <v>0</v>
      </c>
      <c r="AN352" s="47">
        <v>8</v>
      </c>
      <c r="AO352" s="47">
        <v>134</v>
      </c>
      <c r="AP352" s="201" t="s">
        <v>245</v>
      </c>
      <c r="AQ352" s="46" t="s">
        <v>119</v>
      </c>
      <c r="AR352" s="47">
        <v>13</v>
      </c>
      <c r="AS352" s="47">
        <v>1695</v>
      </c>
      <c r="AT352" s="47">
        <v>389</v>
      </c>
      <c r="AU352" s="47">
        <v>77</v>
      </c>
      <c r="AV352" s="47">
        <v>7</v>
      </c>
      <c r="AW352" s="47">
        <v>119</v>
      </c>
      <c r="AX352" s="47">
        <v>387</v>
      </c>
      <c r="AY352" s="47">
        <v>211</v>
      </c>
      <c r="AZ352" s="47">
        <v>212</v>
      </c>
      <c r="BA352" s="201" t="s">
        <v>245</v>
      </c>
      <c r="BB352" s="46" t="s">
        <v>119</v>
      </c>
      <c r="BC352" s="47">
        <v>611</v>
      </c>
      <c r="BD352" s="47">
        <v>279</v>
      </c>
      <c r="BE352" s="47">
        <v>559</v>
      </c>
      <c r="BF352" s="47">
        <v>255</v>
      </c>
      <c r="BG352" s="47">
        <v>281</v>
      </c>
      <c r="BH352" s="47">
        <v>136</v>
      </c>
      <c r="BI352" s="47">
        <v>615</v>
      </c>
      <c r="BJ352" s="47">
        <v>282</v>
      </c>
      <c r="BK352" s="47">
        <v>563</v>
      </c>
      <c r="BL352" s="47">
        <v>255</v>
      </c>
      <c r="BM352" s="47">
        <v>281</v>
      </c>
      <c r="BN352" s="47">
        <v>138</v>
      </c>
      <c r="BO352" s="201" t="s">
        <v>245</v>
      </c>
      <c r="BP352" s="46" t="s">
        <v>119</v>
      </c>
      <c r="BQ352" s="49">
        <v>18</v>
      </c>
      <c r="BR352" s="49">
        <v>228</v>
      </c>
      <c r="BS352" s="49">
        <v>42</v>
      </c>
      <c r="BT352" s="49">
        <v>13</v>
      </c>
      <c r="BU352" s="49">
        <v>0</v>
      </c>
      <c r="BV352" s="50">
        <v>301</v>
      </c>
      <c r="BW352" s="49">
        <v>155</v>
      </c>
      <c r="BX352" s="49">
        <v>40</v>
      </c>
      <c r="BY352" s="50">
        <v>2</v>
      </c>
      <c r="BZ352" s="49">
        <v>2</v>
      </c>
      <c r="CA352" s="201" t="s">
        <v>245</v>
      </c>
      <c r="CB352" s="46" t="s">
        <v>119</v>
      </c>
      <c r="CC352" s="47">
        <v>7192</v>
      </c>
      <c r="CD352" s="47">
        <v>6149</v>
      </c>
      <c r="CE352" s="47">
        <v>2805</v>
      </c>
      <c r="CF352" s="47">
        <v>2751</v>
      </c>
      <c r="CG352" s="47">
        <v>3093</v>
      </c>
      <c r="CH352" s="47">
        <v>1702</v>
      </c>
      <c r="CI352" s="47">
        <v>276</v>
      </c>
      <c r="CJ352" s="47">
        <v>1535</v>
      </c>
      <c r="CK352" s="47">
        <v>157</v>
      </c>
      <c r="CL352" s="47">
        <v>905</v>
      </c>
      <c r="CM352" s="47">
        <v>503</v>
      </c>
      <c r="CN352" s="47">
        <v>10</v>
      </c>
      <c r="CO352" s="47">
        <v>3249</v>
      </c>
      <c r="CP352" s="135"/>
      <c r="CQ352" s="138" t="s">
        <v>245</v>
      </c>
      <c r="CR352" s="138" t="s">
        <v>4473</v>
      </c>
      <c r="CS352" s="139">
        <v>4913</v>
      </c>
      <c r="CT352" s="141">
        <v>25660</v>
      </c>
    </row>
    <row r="353" spans="1:98">
      <c r="A353" s="201"/>
      <c r="B353" s="46" t="s">
        <v>120</v>
      </c>
      <c r="C353" s="47">
        <v>0</v>
      </c>
      <c r="D353" s="47">
        <v>0</v>
      </c>
      <c r="E353" s="47">
        <v>0</v>
      </c>
      <c r="F353" s="47">
        <v>0</v>
      </c>
      <c r="G353" s="47">
        <v>0</v>
      </c>
      <c r="H353" s="47">
        <v>0</v>
      </c>
      <c r="I353" s="47">
        <v>0</v>
      </c>
      <c r="J353" s="47">
        <v>0</v>
      </c>
      <c r="K353" s="47">
        <v>0</v>
      </c>
      <c r="L353" s="47">
        <v>0</v>
      </c>
      <c r="M353" s="48">
        <v>0</v>
      </c>
      <c r="N353" s="48">
        <v>0</v>
      </c>
      <c r="O353" s="201"/>
      <c r="P353" s="46" t="s">
        <v>120</v>
      </c>
      <c r="Q353" s="47">
        <v>0</v>
      </c>
      <c r="R353" s="47">
        <v>0</v>
      </c>
      <c r="S353" s="47">
        <v>0</v>
      </c>
      <c r="T353" s="47">
        <v>0</v>
      </c>
      <c r="U353" s="47">
        <v>0</v>
      </c>
      <c r="V353" s="47">
        <v>0</v>
      </c>
      <c r="W353" s="47">
        <v>0</v>
      </c>
      <c r="X353" s="47">
        <v>0</v>
      </c>
      <c r="Y353" s="47">
        <v>0</v>
      </c>
      <c r="Z353" s="47">
        <v>0</v>
      </c>
      <c r="AA353" s="48">
        <v>0</v>
      </c>
      <c r="AB353" s="48">
        <v>0</v>
      </c>
      <c r="AC353" s="201"/>
      <c r="AD353" s="46" t="s">
        <v>120</v>
      </c>
      <c r="AE353" s="47">
        <v>0</v>
      </c>
      <c r="AF353" s="47">
        <v>0</v>
      </c>
      <c r="AG353" s="47">
        <v>0</v>
      </c>
      <c r="AH353" s="47">
        <v>0</v>
      </c>
      <c r="AI353" s="47">
        <v>0</v>
      </c>
      <c r="AJ353" s="48">
        <v>0</v>
      </c>
      <c r="AK353" s="47">
        <v>0</v>
      </c>
      <c r="AL353" s="47">
        <v>0</v>
      </c>
      <c r="AM353" s="47">
        <v>0</v>
      </c>
      <c r="AN353" s="47">
        <v>0</v>
      </c>
      <c r="AO353" s="47">
        <v>0</v>
      </c>
      <c r="AP353" s="201"/>
      <c r="AQ353" s="46" t="s">
        <v>120</v>
      </c>
      <c r="AR353" s="47">
        <v>0</v>
      </c>
      <c r="AS353" s="47">
        <v>0</v>
      </c>
      <c r="AT353" s="47">
        <v>0</v>
      </c>
      <c r="AU353" s="47">
        <v>0</v>
      </c>
      <c r="AV353" s="47">
        <v>0</v>
      </c>
      <c r="AW353" s="47">
        <v>0</v>
      </c>
      <c r="AX353" s="47">
        <v>0</v>
      </c>
      <c r="AY353" s="47">
        <v>0</v>
      </c>
      <c r="AZ353" s="47">
        <v>0</v>
      </c>
      <c r="BA353" s="201"/>
      <c r="BB353" s="46" t="s">
        <v>120</v>
      </c>
      <c r="BC353" s="47">
        <v>0</v>
      </c>
      <c r="BD353" s="47">
        <v>0</v>
      </c>
      <c r="BE353" s="47">
        <v>0</v>
      </c>
      <c r="BF353" s="47">
        <v>0</v>
      </c>
      <c r="BG353" s="47">
        <v>0</v>
      </c>
      <c r="BH353" s="47">
        <v>0</v>
      </c>
      <c r="BI353" s="47">
        <v>0</v>
      </c>
      <c r="BJ353" s="47">
        <v>0</v>
      </c>
      <c r="BK353" s="47">
        <v>0</v>
      </c>
      <c r="BL353" s="47">
        <v>0</v>
      </c>
      <c r="BM353" s="47">
        <v>0</v>
      </c>
      <c r="BN353" s="47">
        <v>0</v>
      </c>
      <c r="BO353" s="201"/>
      <c r="BP353" s="46" t="s">
        <v>120</v>
      </c>
      <c r="BQ353" s="49">
        <v>0</v>
      </c>
      <c r="BR353" s="49">
        <v>0</v>
      </c>
      <c r="BS353" s="49">
        <v>0</v>
      </c>
      <c r="BT353" s="49">
        <v>0</v>
      </c>
      <c r="BU353" s="49">
        <v>0</v>
      </c>
      <c r="BV353" s="50">
        <v>0</v>
      </c>
      <c r="BW353" s="49">
        <v>0</v>
      </c>
      <c r="BX353" s="49">
        <v>0</v>
      </c>
      <c r="BY353" s="50">
        <v>0</v>
      </c>
      <c r="BZ353" s="49">
        <v>0</v>
      </c>
      <c r="CA353" s="201"/>
      <c r="CB353" s="46" t="s">
        <v>120</v>
      </c>
      <c r="CC353" s="47">
        <v>0</v>
      </c>
      <c r="CD353" s="47">
        <v>0</v>
      </c>
      <c r="CE353" s="47">
        <v>0</v>
      </c>
      <c r="CF353" s="47">
        <v>0</v>
      </c>
      <c r="CG353" s="47">
        <v>0</v>
      </c>
      <c r="CH353" s="47">
        <v>0</v>
      </c>
      <c r="CI353" s="47">
        <v>0</v>
      </c>
      <c r="CJ353" s="47">
        <v>0</v>
      </c>
      <c r="CK353" s="47">
        <v>0</v>
      </c>
      <c r="CL353" s="47">
        <v>0</v>
      </c>
      <c r="CM353" s="47">
        <v>0</v>
      </c>
      <c r="CN353" s="47">
        <v>0</v>
      </c>
      <c r="CO353" s="47">
        <v>0</v>
      </c>
      <c r="CP353" s="135"/>
      <c r="CQ353" s="138" t="s">
        <v>245</v>
      </c>
      <c r="CR353" s="138" t="s">
        <v>4474</v>
      </c>
      <c r="CS353" s="139">
        <v>0</v>
      </c>
      <c r="CT353" s="141">
        <v>0</v>
      </c>
    </row>
    <row r="354" spans="1:98">
      <c r="A354" s="201"/>
      <c r="B354" s="34" t="s">
        <v>102</v>
      </c>
      <c r="C354" s="35">
        <v>5320</v>
      </c>
      <c r="D354" s="63">
        <v>2629</v>
      </c>
      <c r="E354" s="63">
        <v>2912</v>
      </c>
      <c r="F354" s="63">
        <v>1421</v>
      </c>
      <c r="G354" s="63">
        <v>2030</v>
      </c>
      <c r="H354" s="63">
        <v>952</v>
      </c>
      <c r="I354" s="63">
        <v>1112</v>
      </c>
      <c r="J354" s="63">
        <v>490</v>
      </c>
      <c r="K354" s="63">
        <v>730</v>
      </c>
      <c r="L354" s="63">
        <v>313</v>
      </c>
      <c r="M354" s="63">
        <v>12104</v>
      </c>
      <c r="N354" s="63">
        <v>5805</v>
      </c>
      <c r="O354" s="201"/>
      <c r="P354" s="64" t="s">
        <v>102</v>
      </c>
      <c r="Q354" s="63">
        <v>1647</v>
      </c>
      <c r="R354" s="63">
        <v>767</v>
      </c>
      <c r="S354" s="63">
        <v>819</v>
      </c>
      <c r="T354" s="63">
        <v>401</v>
      </c>
      <c r="U354" s="63">
        <v>598</v>
      </c>
      <c r="V354" s="63">
        <v>284</v>
      </c>
      <c r="W354" s="63">
        <v>302</v>
      </c>
      <c r="X354" s="63">
        <v>123</v>
      </c>
      <c r="Y354" s="63">
        <v>215</v>
      </c>
      <c r="Z354" s="63">
        <v>91</v>
      </c>
      <c r="AA354" s="63">
        <v>3581</v>
      </c>
      <c r="AB354" s="63">
        <v>1666</v>
      </c>
      <c r="AC354" s="201"/>
      <c r="AD354" s="64" t="s">
        <v>102</v>
      </c>
      <c r="AE354" s="63">
        <v>147</v>
      </c>
      <c r="AF354" s="63">
        <v>140</v>
      </c>
      <c r="AG354" s="63">
        <v>136</v>
      </c>
      <c r="AH354" s="63">
        <v>110</v>
      </c>
      <c r="AI354" s="63">
        <v>74</v>
      </c>
      <c r="AJ354" s="63">
        <v>607</v>
      </c>
      <c r="AK354" s="63">
        <v>287</v>
      </c>
      <c r="AL354" s="63">
        <v>223</v>
      </c>
      <c r="AM354" s="63">
        <v>0</v>
      </c>
      <c r="AN354" s="63">
        <v>8</v>
      </c>
      <c r="AO354" s="63">
        <v>134</v>
      </c>
      <c r="AP354" s="201"/>
      <c r="AQ354" s="64" t="s">
        <v>102</v>
      </c>
      <c r="AR354" s="63">
        <v>13</v>
      </c>
      <c r="AS354" s="63">
        <v>1695</v>
      </c>
      <c r="AT354" s="63">
        <v>389</v>
      </c>
      <c r="AU354" s="63">
        <v>77</v>
      </c>
      <c r="AV354" s="63">
        <v>7</v>
      </c>
      <c r="AW354" s="63">
        <v>119</v>
      </c>
      <c r="AX354" s="63">
        <v>387</v>
      </c>
      <c r="AY354" s="63">
        <v>211</v>
      </c>
      <c r="AZ354" s="63">
        <v>212</v>
      </c>
      <c r="BA354" s="201"/>
      <c r="BB354" s="51" t="s">
        <v>102</v>
      </c>
      <c r="BC354" s="63">
        <v>611</v>
      </c>
      <c r="BD354" s="63">
        <v>279</v>
      </c>
      <c r="BE354" s="63">
        <v>559</v>
      </c>
      <c r="BF354" s="63">
        <v>255</v>
      </c>
      <c r="BG354" s="63">
        <v>281</v>
      </c>
      <c r="BH354" s="63">
        <v>136</v>
      </c>
      <c r="BI354" s="63">
        <v>615</v>
      </c>
      <c r="BJ354" s="63">
        <v>282</v>
      </c>
      <c r="BK354" s="63">
        <v>563</v>
      </c>
      <c r="BL354" s="63">
        <v>255</v>
      </c>
      <c r="BM354" s="63">
        <v>281</v>
      </c>
      <c r="BN354" s="63">
        <v>138</v>
      </c>
      <c r="BO354" s="201"/>
      <c r="BP354" s="64" t="s">
        <v>102</v>
      </c>
      <c r="BQ354" s="63">
        <v>18</v>
      </c>
      <c r="BR354" s="63">
        <v>228</v>
      </c>
      <c r="BS354" s="63">
        <v>42</v>
      </c>
      <c r="BT354" s="63">
        <v>13</v>
      </c>
      <c r="BU354" s="63">
        <v>0</v>
      </c>
      <c r="BV354" s="63">
        <v>301</v>
      </c>
      <c r="BW354" s="63">
        <v>155</v>
      </c>
      <c r="BX354" s="63">
        <v>40</v>
      </c>
      <c r="BY354" s="63">
        <v>2</v>
      </c>
      <c r="BZ354" s="63">
        <v>2</v>
      </c>
      <c r="CA354" s="201"/>
      <c r="CB354" s="64" t="s">
        <v>102</v>
      </c>
      <c r="CC354" s="63">
        <v>7192</v>
      </c>
      <c r="CD354" s="63">
        <v>6149</v>
      </c>
      <c r="CE354" s="63">
        <v>2805</v>
      </c>
      <c r="CF354" s="63">
        <v>2751</v>
      </c>
      <c r="CG354" s="63">
        <v>3093</v>
      </c>
      <c r="CH354" s="63">
        <v>1702</v>
      </c>
      <c r="CI354" s="63">
        <v>276</v>
      </c>
      <c r="CJ354" s="63">
        <v>1535</v>
      </c>
      <c r="CK354" s="63">
        <v>157</v>
      </c>
      <c r="CL354" s="63">
        <v>905</v>
      </c>
      <c r="CM354" s="63">
        <v>503</v>
      </c>
      <c r="CN354" s="63">
        <v>10</v>
      </c>
      <c r="CO354" s="63">
        <v>3249</v>
      </c>
      <c r="CP354" s="135"/>
      <c r="CQ354" s="138" t="s">
        <v>245</v>
      </c>
      <c r="CR354" s="138" t="s">
        <v>4475</v>
      </c>
      <c r="CS354" s="139">
        <v>4913</v>
      </c>
      <c r="CT354" s="141">
        <v>25660</v>
      </c>
    </row>
    <row r="355" spans="1:98">
      <c r="A355" s="194" t="s">
        <v>320</v>
      </c>
      <c r="B355" s="194"/>
      <c r="C355" s="194"/>
      <c r="D355" s="194"/>
      <c r="E355" s="194"/>
      <c r="F355" s="194"/>
      <c r="G355" s="194"/>
      <c r="H355" s="194"/>
      <c r="I355" s="194"/>
      <c r="J355" s="194"/>
      <c r="K355" s="194"/>
      <c r="L355" s="194"/>
      <c r="M355" s="194"/>
      <c r="N355" s="194"/>
      <c r="O355" s="194" t="s">
        <v>321</v>
      </c>
      <c r="P355" s="194"/>
      <c r="Q355" s="194"/>
      <c r="R355" s="194"/>
      <c r="S355" s="194"/>
      <c r="T355" s="194"/>
      <c r="U355" s="194"/>
      <c r="V355" s="194"/>
      <c r="W355" s="194"/>
      <c r="X355" s="194"/>
      <c r="Y355" s="194"/>
      <c r="Z355" s="194"/>
      <c r="AA355" s="194"/>
      <c r="AB355" s="194"/>
      <c r="AC355" s="194" t="s">
        <v>322</v>
      </c>
      <c r="AD355" s="194"/>
      <c r="AE355" s="194"/>
      <c r="AF355" s="194"/>
      <c r="AG355" s="194"/>
      <c r="AH355" s="194"/>
      <c r="AI355" s="194"/>
      <c r="AJ355" s="194"/>
      <c r="AK355" s="194"/>
      <c r="AL355" s="194"/>
      <c r="AM355" s="194"/>
      <c r="AN355" s="194"/>
      <c r="AO355" s="194"/>
      <c r="AP355" s="195" t="s">
        <v>323</v>
      </c>
      <c r="AQ355" s="195"/>
      <c r="AR355" s="195"/>
      <c r="AS355" s="195"/>
      <c r="AT355" s="195"/>
      <c r="AU355" s="195"/>
      <c r="AV355" s="195"/>
      <c r="AW355" s="195"/>
      <c r="AX355" s="195"/>
      <c r="AY355" s="195"/>
      <c r="AZ355" s="195"/>
      <c r="BA355" s="195" t="s">
        <v>4599</v>
      </c>
      <c r="BB355" s="195"/>
      <c r="BC355" s="195"/>
      <c r="BD355" s="195"/>
      <c r="BE355" s="195"/>
      <c r="BF355" s="195"/>
      <c r="BG355" s="195"/>
      <c r="BH355" s="195"/>
      <c r="BI355" s="195"/>
      <c r="BJ355" s="195"/>
      <c r="BK355" s="195"/>
      <c r="BL355" s="195"/>
      <c r="BM355" s="195"/>
      <c r="BN355" s="195"/>
      <c r="BO355" s="163" t="s">
        <v>324</v>
      </c>
      <c r="BP355" s="163"/>
      <c r="BQ355" s="163"/>
      <c r="BR355" s="163"/>
      <c r="BS355" s="163"/>
      <c r="BT355" s="163"/>
      <c r="BU355" s="163"/>
      <c r="BV355" s="163"/>
      <c r="BW355" s="163"/>
      <c r="BX355" s="163"/>
      <c r="BY355" s="163"/>
      <c r="BZ355" s="163"/>
      <c r="CA355" s="194" t="s">
        <v>325</v>
      </c>
      <c r="CB355" s="194"/>
      <c r="CC355" s="194"/>
      <c r="CD355" s="194"/>
      <c r="CE355" s="194"/>
      <c r="CF355" s="194"/>
      <c r="CG355" s="194"/>
      <c r="CH355" s="194"/>
      <c r="CI355" s="194"/>
      <c r="CJ355" s="194"/>
      <c r="CK355" s="194"/>
      <c r="CL355" s="194"/>
      <c r="CM355" s="194"/>
      <c r="CN355" s="194"/>
      <c r="CO355" s="194"/>
      <c r="CP355" s="135"/>
      <c r="CQ355" s="138" t="s">
        <v>320</v>
      </c>
      <c r="CR355" s="138" t="s">
        <v>320</v>
      </c>
      <c r="CS355" s="139">
        <v>0</v>
      </c>
      <c r="CT355" s="141">
        <v>0</v>
      </c>
    </row>
    <row r="356" spans="1:98">
      <c r="A356" s="194" t="s">
        <v>4174</v>
      </c>
      <c r="B356" s="194"/>
      <c r="C356" s="194"/>
      <c r="D356" s="194"/>
      <c r="E356" s="194"/>
      <c r="F356" s="194"/>
      <c r="G356" s="194"/>
      <c r="H356" s="194"/>
      <c r="I356" s="194"/>
      <c r="J356" s="194"/>
      <c r="K356" s="194"/>
      <c r="L356" s="194"/>
      <c r="M356" s="194"/>
      <c r="N356" s="194"/>
      <c r="O356" s="194" t="s">
        <v>4174</v>
      </c>
      <c r="P356" s="194"/>
      <c r="Q356" s="194"/>
      <c r="R356" s="194"/>
      <c r="S356" s="194"/>
      <c r="T356" s="194"/>
      <c r="U356" s="194"/>
      <c r="V356" s="194"/>
      <c r="W356" s="194"/>
      <c r="X356" s="194"/>
      <c r="Y356" s="194"/>
      <c r="Z356" s="194"/>
      <c r="AA356" s="194"/>
      <c r="AB356" s="194"/>
      <c r="AC356" s="194" t="s">
        <v>4174</v>
      </c>
      <c r="AD356" s="194"/>
      <c r="AE356" s="194"/>
      <c r="AF356" s="194"/>
      <c r="AG356" s="194"/>
      <c r="AH356" s="194"/>
      <c r="AI356" s="194"/>
      <c r="AJ356" s="194"/>
      <c r="AK356" s="194"/>
      <c r="AL356" s="194"/>
      <c r="AM356" s="194"/>
      <c r="AN356" s="194"/>
      <c r="AO356" s="194"/>
      <c r="AP356" s="195" t="s">
        <v>4174</v>
      </c>
      <c r="AQ356" s="195"/>
      <c r="AR356" s="195"/>
      <c r="AS356" s="195"/>
      <c r="AT356" s="195"/>
      <c r="AU356" s="195"/>
      <c r="AV356" s="195"/>
      <c r="AW356" s="195"/>
      <c r="AX356" s="195"/>
      <c r="AY356" s="195"/>
      <c r="AZ356" s="195"/>
      <c r="BA356" s="195" t="s">
        <v>4175</v>
      </c>
      <c r="BB356" s="195"/>
      <c r="BC356" s="195"/>
      <c r="BD356" s="195"/>
      <c r="BE356" s="195"/>
      <c r="BF356" s="195"/>
      <c r="BG356" s="195"/>
      <c r="BH356" s="195"/>
      <c r="BI356" s="195"/>
      <c r="BJ356" s="195"/>
      <c r="BK356" s="195"/>
      <c r="BL356" s="195"/>
      <c r="BM356" s="195"/>
      <c r="BN356" s="195"/>
      <c r="BO356" s="163" t="s">
        <v>4174</v>
      </c>
      <c r="BP356" s="163"/>
      <c r="BQ356" s="163"/>
      <c r="BR356" s="163"/>
      <c r="BS356" s="163"/>
      <c r="BT356" s="163"/>
      <c r="BU356" s="163"/>
      <c r="BV356" s="163"/>
      <c r="BW356" s="163"/>
      <c r="BX356" s="163"/>
      <c r="BY356" s="163"/>
      <c r="BZ356" s="163"/>
      <c r="CA356" s="194" t="s">
        <v>4174</v>
      </c>
      <c r="CB356" s="194"/>
      <c r="CC356" s="194"/>
      <c r="CD356" s="194"/>
      <c r="CE356" s="194"/>
      <c r="CF356" s="194"/>
      <c r="CG356" s="194"/>
      <c r="CH356" s="194"/>
      <c r="CI356" s="194"/>
      <c r="CJ356" s="194"/>
      <c r="CK356" s="194"/>
      <c r="CL356" s="194"/>
      <c r="CM356" s="194"/>
      <c r="CN356" s="194"/>
      <c r="CO356" s="194"/>
      <c r="CP356" s="135"/>
      <c r="CQ356" s="138" t="s">
        <v>4174</v>
      </c>
      <c r="CR356" s="138" t="s">
        <v>4174</v>
      </c>
      <c r="CS356" s="139">
        <v>0</v>
      </c>
      <c r="CT356" s="141">
        <v>0</v>
      </c>
    </row>
    <row r="357" spans="1:98" ht="24.6" customHeight="1">
      <c r="A357" s="198" t="s">
        <v>2</v>
      </c>
      <c r="B357" s="199" t="s">
        <v>335</v>
      </c>
      <c r="C357" s="194" t="s">
        <v>302</v>
      </c>
      <c r="D357" s="194"/>
      <c r="E357" s="194" t="s">
        <v>303</v>
      </c>
      <c r="F357" s="194"/>
      <c r="G357" s="194" t="s">
        <v>304</v>
      </c>
      <c r="H357" s="194"/>
      <c r="I357" s="194" t="s">
        <v>305</v>
      </c>
      <c r="J357" s="194"/>
      <c r="K357" s="194" t="s">
        <v>306</v>
      </c>
      <c r="L357" s="194"/>
      <c r="M357" s="198" t="s">
        <v>307</v>
      </c>
      <c r="N357" s="198"/>
      <c r="O357" s="198" t="s">
        <v>2</v>
      </c>
      <c r="P357" s="199" t="s">
        <v>335</v>
      </c>
      <c r="Q357" s="194" t="s">
        <v>302</v>
      </c>
      <c r="R357" s="194"/>
      <c r="S357" s="194" t="s">
        <v>303</v>
      </c>
      <c r="T357" s="194"/>
      <c r="U357" s="194" t="s">
        <v>304</v>
      </c>
      <c r="V357" s="194"/>
      <c r="W357" s="194" t="s">
        <v>305</v>
      </c>
      <c r="X357" s="194"/>
      <c r="Y357" s="194" t="s">
        <v>306</v>
      </c>
      <c r="Z357" s="194"/>
      <c r="AA357" s="198" t="s">
        <v>307</v>
      </c>
      <c r="AB357" s="198"/>
      <c r="AC357" s="198" t="s">
        <v>2</v>
      </c>
      <c r="AD357" s="199" t="s">
        <v>113</v>
      </c>
      <c r="AE357" s="200" t="s">
        <v>308</v>
      </c>
      <c r="AF357" s="200"/>
      <c r="AG357" s="200"/>
      <c r="AH357" s="200"/>
      <c r="AI357" s="200"/>
      <c r="AJ357" s="200"/>
      <c r="AK357" s="195" t="s">
        <v>165</v>
      </c>
      <c r="AL357" s="195"/>
      <c r="AM357" s="195"/>
      <c r="AN357" s="195"/>
      <c r="AO357" s="200" t="s">
        <v>309</v>
      </c>
      <c r="AP357" s="198" t="s">
        <v>2</v>
      </c>
      <c r="AQ357" s="199" t="s">
        <v>335</v>
      </c>
      <c r="AR357" s="195" t="s">
        <v>310</v>
      </c>
      <c r="AS357" s="195"/>
      <c r="AT357" s="195"/>
      <c r="AU357" s="195"/>
      <c r="AV357" s="195"/>
      <c r="AW357" s="195"/>
      <c r="AX357" s="195"/>
      <c r="AY357" s="195"/>
      <c r="AZ357" s="195"/>
      <c r="BA357" s="198" t="s">
        <v>2</v>
      </c>
      <c r="BB357" s="199" t="s">
        <v>335</v>
      </c>
      <c r="BC357" s="195" t="s">
        <v>311</v>
      </c>
      <c r="BD357" s="195"/>
      <c r="BE357" s="195" t="s">
        <v>312</v>
      </c>
      <c r="BF357" s="195"/>
      <c r="BG357" s="195" t="s">
        <v>313</v>
      </c>
      <c r="BH357" s="195"/>
      <c r="BI357" s="195" t="s">
        <v>343</v>
      </c>
      <c r="BJ357" s="195"/>
      <c r="BK357" s="195" t="s">
        <v>314</v>
      </c>
      <c r="BL357" s="195"/>
      <c r="BM357" s="200" t="s">
        <v>315</v>
      </c>
      <c r="BN357" s="200"/>
      <c r="BO357" s="199" t="s">
        <v>2</v>
      </c>
      <c r="BP357" s="199" t="s">
        <v>335</v>
      </c>
      <c r="BQ357" s="163" t="s">
        <v>166</v>
      </c>
      <c r="BR357" s="163"/>
      <c r="BS357" s="163"/>
      <c r="BT357" s="163"/>
      <c r="BU357" s="163"/>
      <c r="BV357" s="163"/>
      <c r="BW357" s="163"/>
      <c r="BX357" s="163"/>
      <c r="BY357" s="164" t="s">
        <v>167</v>
      </c>
      <c r="BZ357" s="164"/>
      <c r="CA357" s="198" t="s">
        <v>2</v>
      </c>
      <c r="CB357" s="199" t="s">
        <v>335</v>
      </c>
      <c r="CC357" s="195" t="s">
        <v>316</v>
      </c>
      <c r="CD357" s="195"/>
      <c r="CE357" s="195"/>
      <c r="CF357" s="195"/>
      <c r="CG357" s="195"/>
      <c r="CH357" s="195"/>
      <c r="CI357" s="195"/>
      <c r="CJ357" s="195"/>
      <c r="CK357" s="195"/>
      <c r="CL357" s="195"/>
      <c r="CM357" s="195"/>
      <c r="CN357" s="195"/>
      <c r="CO357" s="195"/>
      <c r="CP357" s="135"/>
      <c r="CQ357" s="138" t="s">
        <v>2</v>
      </c>
      <c r="CR357" s="138" t="s">
        <v>4594</v>
      </c>
      <c r="CS357" s="139" t="e">
        <v>#VALUE!</v>
      </c>
      <c r="CT357" s="141">
        <v>0</v>
      </c>
    </row>
    <row r="358" spans="1:98" ht="48">
      <c r="A358" s="198"/>
      <c r="B358" s="199"/>
      <c r="C358" s="43" t="s">
        <v>170</v>
      </c>
      <c r="D358" s="43" t="s">
        <v>57</v>
      </c>
      <c r="E358" s="43" t="s">
        <v>170</v>
      </c>
      <c r="F358" s="43" t="s">
        <v>57</v>
      </c>
      <c r="G358" s="43" t="s">
        <v>170</v>
      </c>
      <c r="H358" s="43" t="s">
        <v>57</v>
      </c>
      <c r="I358" s="43" t="s">
        <v>170</v>
      </c>
      <c r="J358" s="43" t="s">
        <v>57</v>
      </c>
      <c r="K358" s="43" t="s">
        <v>170</v>
      </c>
      <c r="L358" s="43" t="s">
        <v>57</v>
      </c>
      <c r="M358" s="43" t="s">
        <v>170</v>
      </c>
      <c r="N358" s="43" t="s">
        <v>57</v>
      </c>
      <c r="O358" s="198"/>
      <c r="P358" s="199"/>
      <c r="Q358" s="43" t="s">
        <v>170</v>
      </c>
      <c r="R358" s="43" t="s">
        <v>57</v>
      </c>
      <c r="S358" s="43" t="s">
        <v>170</v>
      </c>
      <c r="T358" s="43" t="s">
        <v>57</v>
      </c>
      <c r="U358" s="43" t="s">
        <v>170</v>
      </c>
      <c r="V358" s="43" t="s">
        <v>57</v>
      </c>
      <c r="W358" s="43" t="s">
        <v>170</v>
      </c>
      <c r="X358" s="43" t="s">
        <v>57</v>
      </c>
      <c r="Y358" s="43" t="s">
        <v>170</v>
      </c>
      <c r="Z358" s="43" t="s">
        <v>57</v>
      </c>
      <c r="AA358" s="43" t="s">
        <v>170</v>
      </c>
      <c r="AB358" s="43" t="s">
        <v>57</v>
      </c>
      <c r="AC358" s="198"/>
      <c r="AD358" s="199"/>
      <c r="AE358" s="44" t="s">
        <v>302</v>
      </c>
      <c r="AF358" s="44" t="s">
        <v>303</v>
      </c>
      <c r="AG358" s="44" t="s">
        <v>304</v>
      </c>
      <c r="AH358" s="44" t="s">
        <v>305</v>
      </c>
      <c r="AI358" s="44" t="s">
        <v>306</v>
      </c>
      <c r="AJ358" s="44" t="s">
        <v>56</v>
      </c>
      <c r="AK358" s="44" t="s">
        <v>317</v>
      </c>
      <c r="AL358" s="31" t="s">
        <v>279</v>
      </c>
      <c r="AM358" s="31" t="s">
        <v>172</v>
      </c>
      <c r="AN358" s="31" t="s">
        <v>173</v>
      </c>
      <c r="AO358" s="200"/>
      <c r="AP358" s="198"/>
      <c r="AQ358" s="199"/>
      <c r="AR358" s="44" t="s">
        <v>434</v>
      </c>
      <c r="AS358" s="44" t="s">
        <v>344</v>
      </c>
      <c r="AT358" s="44" t="s">
        <v>435</v>
      </c>
      <c r="AU358" s="44" t="s">
        <v>436</v>
      </c>
      <c r="AV358" s="44" t="s">
        <v>437</v>
      </c>
      <c r="AW358" s="14" t="s">
        <v>175</v>
      </c>
      <c r="AX358" s="14" t="s">
        <v>176</v>
      </c>
      <c r="AY358" s="44" t="s">
        <v>69</v>
      </c>
      <c r="AZ358" s="44" t="s">
        <v>70</v>
      </c>
      <c r="BA358" s="198"/>
      <c r="BB358" s="199"/>
      <c r="BC358" s="43" t="s">
        <v>170</v>
      </c>
      <c r="BD358" s="43" t="s">
        <v>57</v>
      </c>
      <c r="BE358" s="43" t="s">
        <v>170</v>
      </c>
      <c r="BF358" s="43" t="s">
        <v>57</v>
      </c>
      <c r="BG358" s="43" t="s">
        <v>170</v>
      </c>
      <c r="BH358" s="43" t="s">
        <v>57</v>
      </c>
      <c r="BI358" s="43" t="s">
        <v>170</v>
      </c>
      <c r="BJ358" s="43" t="s">
        <v>57</v>
      </c>
      <c r="BK358" s="43" t="s">
        <v>170</v>
      </c>
      <c r="BL358" s="43" t="s">
        <v>57</v>
      </c>
      <c r="BM358" s="43" t="s">
        <v>170</v>
      </c>
      <c r="BN358" s="43" t="s">
        <v>57</v>
      </c>
      <c r="BO358" s="199"/>
      <c r="BP358" s="199"/>
      <c r="BQ358" s="32" t="s">
        <v>338</v>
      </c>
      <c r="BR358" s="32" t="s">
        <v>341</v>
      </c>
      <c r="BS358" s="32" t="s">
        <v>339</v>
      </c>
      <c r="BT358" s="32" t="s">
        <v>340</v>
      </c>
      <c r="BU358" s="45" t="s">
        <v>342</v>
      </c>
      <c r="BV358" s="45" t="s">
        <v>66</v>
      </c>
      <c r="BW358" s="45" t="s">
        <v>174</v>
      </c>
      <c r="BX358" s="45" t="s">
        <v>280</v>
      </c>
      <c r="BY358" s="45" t="s">
        <v>66</v>
      </c>
      <c r="BZ358" s="45" t="s">
        <v>174</v>
      </c>
      <c r="CA358" s="198"/>
      <c r="CB358" s="199"/>
      <c r="CC358" s="44" t="s">
        <v>336</v>
      </c>
      <c r="CD358" s="44" t="s">
        <v>318</v>
      </c>
      <c r="CE358" s="44" t="s">
        <v>350</v>
      </c>
      <c r="CF358" s="44" t="s">
        <v>345</v>
      </c>
      <c r="CG358" s="44" t="s">
        <v>346</v>
      </c>
      <c r="CH358" s="44" t="s">
        <v>347</v>
      </c>
      <c r="CI358" s="44" t="s">
        <v>348</v>
      </c>
      <c r="CJ358" s="44" t="s">
        <v>349</v>
      </c>
      <c r="CK358" s="44" t="s">
        <v>337</v>
      </c>
      <c r="CL358" s="44" t="s">
        <v>319</v>
      </c>
      <c r="CM358" s="44" t="s">
        <v>68</v>
      </c>
      <c r="CN358" s="44" t="s">
        <v>351</v>
      </c>
      <c r="CO358" s="44" t="s">
        <v>0</v>
      </c>
      <c r="CP358" s="135"/>
      <c r="CQ358" s="138" t="s">
        <v>2</v>
      </c>
      <c r="CR358" s="138" t="s">
        <v>2</v>
      </c>
      <c r="CS358" s="139" t="e">
        <v>#VALUE!</v>
      </c>
      <c r="CT358" s="141">
        <v>0</v>
      </c>
    </row>
    <row r="359" spans="1:98">
      <c r="A359" s="53" t="s">
        <v>139</v>
      </c>
      <c r="B359" s="51"/>
      <c r="C359" s="48"/>
      <c r="D359" s="48"/>
      <c r="E359" s="48"/>
      <c r="F359" s="48"/>
      <c r="G359" s="48"/>
      <c r="H359" s="48"/>
      <c r="I359" s="48"/>
      <c r="J359" s="48"/>
      <c r="K359" s="48"/>
      <c r="L359" s="48"/>
      <c r="M359" s="48"/>
      <c r="N359" s="48"/>
      <c r="O359" s="53" t="s">
        <v>139</v>
      </c>
      <c r="P359" s="51"/>
      <c r="Q359" s="48"/>
      <c r="R359" s="48"/>
      <c r="S359" s="48"/>
      <c r="T359" s="48"/>
      <c r="U359" s="48"/>
      <c r="V359" s="48"/>
      <c r="W359" s="48"/>
      <c r="X359" s="48"/>
      <c r="Y359" s="48"/>
      <c r="Z359" s="48"/>
      <c r="AA359" s="48"/>
      <c r="AB359" s="48"/>
      <c r="AC359" s="53" t="s">
        <v>139</v>
      </c>
      <c r="AD359" s="51"/>
      <c r="AE359" s="48"/>
      <c r="AF359" s="48"/>
      <c r="AG359" s="48"/>
      <c r="AH359" s="48"/>
      <c r="AI359" s="48"/>
      <c r="AJ359" s="48"/>
      <c r="AK359" s="48"/>
      <c r="AL359" s="48"/>
      <c r="AM359" s="48"/>
      <c r="AN359" s="48"/>
      <c r="AO359" s="48"/>
      <c r="AP359" s="53" t="s">
        <v>139</v>
      </c>
      <c r="AQ359" s="53"/>
      <c r="AR359" s="48"/>
      <c r="AS359" s="48"/>
      <c r="AT359" s="48"/>
      <c r="AU359" s="48"/>
      <c r="AV359" s="48"/>
      <c r="AW359" s="48"/>
      <c r="AX359" s="48"/>
      <c r="AY359" s="48"/>
      <c r="AZ359" s="48"/>
      <c r="BA359" s="53" t="s">
        <v>139</v>
      </c>
      <c r="BB359" s="53"/>
      <c r="BC359" s="48"/>
      <c r="BD359" s="48"/>
      <c r="BE359" s="48"/>
      <c r="BF359" s="48"/>
      <c r="BG359" s="48"/>
      <c r="BH359" s="48"/>
      <c r="BI359" s="48"/>
      <c r="BJ359" s="48"/>
      <c r="BK359" s="48"/>
      <c r="BL359" s="48"/>
      <c r="BM359" s="48"/>
      <c r="BN359" s="48"/>
      <c r="BO359" s="53" t="s">
        <v>139</v>
      </c>
      <c r="BP359" s="46"/>
      <c r="BQ359" s="49"/>
      <c r="BR359" s="49"/>
      <c r="BS359" s="49"/>
      <c r="BT359" s="49"/>
      <c r="BU359" s="49"/>
      <c r="BV359" s="49"/>
      <c r="BW359" s="49"/>
      <c r="BX359" s="49"/>
      <c r="BY359" s="50"/>
      <c r="BZ359" s="49"/>
      <c r="CA359" s="53" t="s">
        <v>139</v>
      </c>
      <c r="CB359" s="53"/>
      <c r="CC359" s="48"/>
      <c r="CD359" s="48"/>
      <c r="CE359" s="48"/>
      <c r="CF359" s="48"/>
      <c r="CG359" s="48"/>
      <c r="CH359" s="48"/>
      <c r="CI359" s="48"/>
      <c r="CJ359" s="48"/>
      <c r="CK359" s="48"/>
      <c r="CL359" s="48"/>
      <c r="CM359" s="48"/>
      <c r="CN359" s="48"/>
      <c r="CO359" s="48"/>
      <c r="CP359" s="135"/>
      <c r="CQ359" s="138" t="s">
        <v>139</v>
      </c>
      <c r="CR359" s="138" t="s">
        <v>139</v>
      </c>
      <c r="CS359" s="139">
        <v>0</v>
      </c>
      <c r="CT359" s="141">
        <v>0</v>
      </c>
    </row>
    <row r="360" spans="1:98">
      <c r="A360" s="201" t="s">
        <v>246</v>
      </c>
      <c r="B360" s="46" t="s">
        <v>119</v>
      </c>
      <c r="C360" s="47">
        <v>10312</v>
      </c>
      <c r="D360" s="47">
        <v>4969</v>
      </c>
      <c r="E360" s="47">
        <v>8659</v>
      </c>
      <c r="F360" s="47">
        <v>4099</v>
      </c>
      <c r="G360" s="47">
        <v>8074</v>
      </c>
      <c r="H360" s="47">
        <v>3835</v>
      </c>
      <c r="I360" s="47">
        <v>6681</v>
      </c>
      <c r="J360" s="47">
        <v>3275</v>
      </c>
      <c r="K360" s="47">
        <v>5261</v>
      </c>
      <c r="L360" s="47">
        <v>2842</v>
      </c>
      <c r="M360" s="48">
        <v>38987</v>
      </c>
      <c r="N360" s="48">
        <v>19020</v>
      </c>
      <c r="O360" s="203" t="s">
        <v>246</v>
      </c>
      <c r="P360" s="46" t="s">
        <v>119</v>
      </c>
      <c r="Q360" s="47">
        <v>2361</v>
      </c>
      <c r="R360" s="47">
        <v>1091</v>
      </c>
      <c r="S360" s="47">
        <v>1728</v>
      </c>
      <c r="T360" s="47">
        <v>683</v>
      </c>
      <c r="U360" s="47">
        <v>1791</v>
      </c>
      <c r="V360" s="47">
        <v>775</v>
      </c>
      <c r="W360" s="47">
        <v>1131</v>
      </c>
      <c r="X360" s="47">
        <v>554</v>
      </c>
      <c r="Y360" s="47">
        <v>1041</v>
      </c>
      <c r="Z360" s="47">
        <v>543</v>
      </c>
      <c r="AA360" s="48">
        <v>8052</v>
      </c>
      <c r="AB360" s="48">
        <v>3646</v>
      </c>
      <c r="AC360" s="203" t="s">
        <v>246</v>
      </c>
      <c r="AD360" s="46" t="s">
        <v>119</v>
      </c>
      <c r="AE360" s="47">
        <v>298</v>
      </c>
      <c r="AF360" s="47">
        <v>289</v>
      </c>
      <c r="AG360" s="47">
        <v>287</v>
      </c>
      <c r="AH360" s="47">
        <v>280</v>
      </c>
      <c r="AI360" s="47">
        <v>280</v>
      </c>
      <c r="AJ360" s="48">
        <v>1434</v>
      </c>
      <c r="AK360" s="47">
        <v>995</v>
      </c>
      <c r="AL360" s="47">
        <v>437</v>
      </c>
      <c r="AM360" s="47">
        <v>10</v>
      </c>
      <c r="AN360" s="47">
        <v>24</v>
      </c>
      <c r="AO360" s="47">
        <v>265</v>
      </c>
      <c r="AP360" s="203" t="s">
        <v>246</v>
      </c>
      <c r="AQ360" s="46" t="s">
        <v>119</v>
      </c>
      <c r="AR360" s="47">
        <v>93</v>
      </c>
      <c r="AS360" s="47">
        <v>8372</v>
      </c>
      <c r="AT360" s="47">
        <v>1656</v>
      </c>
      <c r="AU360" s="47">
        <v>826</v>
      </c>
      <c r="AV360" s="47">
        <v>175</v>
      </c>
      <c r="AW360" s="47">
        <v>637</v>
      </c>
      <c r="AX360" s="47">
        <v>1127</v>
      </c>
      <c r="AY360" s="47">
        <v>914</v>
      </c>
      <c r="AZ360" s="47">
        <v>917</v>
      </c>
      <c r="BA360" s="203" t="s">
        <v>246</v>
      </c>
      <c r="BB360" s="46" t="s">
        <v>119</v>
      </c>
      <c r="BC360" s="47">
        <v>4172</v>
      </c>
      <c r="BD360" s="47">
        <v>2185</v>
      </c>
      <c r="BE360" s="47">
        <v>3758</v>
      </c>
      <c r="BF360" s="47">
        <v>1965</v>
      </c>
      <c r="BG360" s="47">
        <v>1889</v>
      </c>
      <c r="BH360" s="47">
        <v>1009</v>
      </c>
      <c r="BI360" s="47">
        <v>4356</v>
      </c>
      <c r="BJ360" s="47">
        <v>2272</v>
      </c>
      <c r="BK360" s="47">
        <v>3922</v>
      </c>
      <c r="BL360" s="47">
        <v>2045</v>
      </c>
      <c r="BM360" s="47">
        <v>1890</v>
      </c>
      <c r="BN360" s="47">
        <v>999</v>
      </c>
      <c r="BO360" s="203" t="s">
        <v>246</v>
      </c>
      <c r="BP360" s="46" t="s">
        <v>119</v>
      </c>
      <c r="BQ360" s="49">
        <v>72</v>
      </c>
      <c r="BR360" s="49">
        <v>326</v>
      </c>
      <c r="BS360" s="49">
        <v>388</v>
      </c>
      <c r="BT360" s="49">
        <v>358</v>
      </c>
      <c r="BU360" s="49">
        <v>0</v>
      </c>
      <c r="BV360" s="50">
        <v>1144</v>
      </c>
      <c r="BW360" s="49">
        <v>745</v>
      </c>
      <c r="BX360" s="49">
        <v>303</v>
      </c>
      <c r="BY360" s="50">
        <v>7</v>
      </c>
      <c r="BZ360" s="49">
        <v>5</v>
      </c>
      <c r="CA360" s="203" t="s">
        <v>246</v>
      </c>
      <c r="CB360" s="46" t="s">
        <v>119</v>
      </c>
      <c r="CC360" s="47">
        <v>28338</v>
      </c>
      <c r="CD360" s="47">
        <v>19355</v>
      </c>
      <c r="CE360" s="47">
        <v>7503</v>
      </c>
      <c r="CF360" s="47">
        <v>14180</v>
      </c>
      <c r="CG360" s="47">
        <v>18770</v>
      </c>
      <c r="CH360" s="47">
        <v>11507</v>
      </c>
      <c r="CI360" s="47">
        <v>695</v>
      </c>
      <c r="CJ360" s="47">
        <v>10212</v>
      </c>
      <c r="CK360" s="47">
        <v>235</v>
      </c>
      <c r="CL360" s="47">
        <v>1902</v>
      </c>
      <c r="CM360" s="47">
        <v>2091</v>
      </c>
      <c r="CN360" s="47">
        <v>154</v>
      </c>
      <c r="CO360" s="47">
        <v>6604</v>
      </c>
      <c r="CP360" s="135"/>
      <c r="CQ360" s="138" t="s">
        <v>246</v>
      </c>
      <c r="CR360" s="138" t="s">
        <v>4476</v>
      </c>
      <c r="CS360" s="139">
        <v>25984</v>
      </c>
      <c r="CT360" s="141">
        <v>110795</v>
      </c>
    </row>
    <row r="361" spans="1:98">
      <c r="A361" s="201"/>
      <c r="B361" s="46" t="s">
        <v>120</v>
      </c>
      <c r="C361" s="47">
        <v>703</v>
      </c>
      <c r="D361" s="47">
        <v>314</v>
      </c>
      <c r="E361" s="47">
        <v>731</v>
      </c>
      <c r="F361" s="47">
        <v>361</v>
      </c>
      <c r="G361" s="47">
        <v>663</v>
      </c>
      <c r="H361" s="47">
        <v>312</v>
      </c>
      <c r="I361" s="47">
        <v>552</v>
      </c>
      <c r="J361" s="47">
        <v>271</v>
      </c>
      <c r="K361" s="47">
        <v>539</v>
      </c>
      <c r="L361" s="47">
        <v>291</v>
      </c>
      <c r="M361" s="48">
        <v>3188</v>
      </c>
      <c r="N361" s="48">
        <v>1549</v>
      </c>
      <c r="O361" s="203"/>
      <c r="P361" s="46" t="s">
        <v>120</v>
      </c>
      <c r="Q361" s="47">
        <v>140</v>
      </c>
      <c r="R361" s="47">
        <v>64</v>
      </c>
      <c r="S361" s="47">
        <v>157</v>
      </c>
      <c r="T361" s="47">
        <v>72</v>
      </c>
      <c r="U361" s="47">
        <v>142</v>
      </c>
      <c r="V361" s="47">
        <v>59</v>
      </c>
      <c r="W361" s="47">
        <v>90</v>
      </c>
      <c r="X361" s="47">
        <v>47</v>
      </c>
      <c r="Y361" s="47">
        <v>112</v>
      </c>
      <c r="Z361" s="47">
        <v>57</v>
      </c>
      <c r="AA361" s="48">
        <v>641</v>
      </c>
      <c r="AB361" s="48">
        <v>299</v>
      </c>
      <c r="AC361" s="203"/>
      <c r="AD361" s="46" t="s">
        <v>120</v>
      </c>
      <c r="AE361" s="47">
        <v>17</v>
      </c>
      <c r="AF361" s="47">
        <v>16</v>
      </c>
      <c r="AG361" s="47">
        <v>17</v>
      </c>
      <c r="AH361" s="47">
        <v>16</v>
      </c>
      <c r="AI361" s="47">
        <v>17</v>
      </c>
      <c r="AJ361" s="48">
        <v>83</v>
      </c>
      <c r="AK361" s="47">
        <v>59</v>
      </c>
      <c r="AL361" s="47">
        <v>8</v>
      </c>
      <c r="AM361" s="47">
        <v>29</v>
      </c>
      <c r="AN361" s="47">
        <v>1</v>
      </c>
      <c r="AO361" s="47">
        <v>9</v>
      </c>
      <c r="AP361" s="203"/>
      <c r="AQ361" s="46" t="s">
        <v>120</v>
      </c>
      <c r="AR361" s="47">
        <v>0</v>
      </c>
      <c r="AS361" s="47">
        <v>631</v>
      </c>
      <c r="AT361" s="47">
        <v>108</v>
      </c>
      <c r="AU361" s="47">
        <v>63</v>
      </c>
      <c r="AV361" s="47">
        <v>0</v>
      </c>
      <c r="AW361" s="47">
        <v>54</v>
      </c>
      <c r="AX361" s="47">
        <v>69</v>
      </c>
      <c r="AY361" s="47">
        <v>64</v>
      </c>
      <c r="AZ361" s="47">
        <v>69</v>
      </c>
      <c r="BA361" s="203"/>
      <c r="BB361" s="46" t="s">
        <v>120</v>
      </c>
      <c r="BC361" s="47">
        <v>448</v>
      </c>
      <c r="BD361" s="47">
        <v>237</v>
      </c>
      <c r="BE361" s="47">
        <v>411</v>
      </c>
      <c r="BF361" s="47">
        <v>215</v>
      </c>
      <c r="BG361" s="47">
        <v>270</v>
      </c>
      <c r="BH361" s="47">
        <v>138</v>
      </c>
      <c r="BI361" s="47">
        <v>447</v>
      </c>
      <c r="BJ361" s="47">
        <v>236</v>
      </c>
      <c r="BK361" s="47">
        <v>411</v>
      </c>
      <c r="BL361" s="47">
        <v>215</v>
      </c>
      <c r="BM361" s="47">
        <v>274</v>
      </c>
      <c r="BN361" s="47">
        <v>140</v>
      </c>
      <c r="BO361" s="203"/>
      <c r="BP361" s="46" t="s">
        <v>120</v>
      </c>
      <c r="BQ361" s="49">
        <v>17</v>
      </c>
      <c r="BR361" s="49">
        <v>31</v>
      </c>
      <c r="BS361" s="49">
        <v>28</v>
      </c>
      <c r="BT361" s="49">
        <v>5</v>
      </c>
      <c r="BU361" s="49">
        <v>0</v>
      </c>
      <c r="BV361" s="50">
        <v>81</v>
      </c>
      <c r="BW361" s="49">
        <v>70</v>
      </c>
      <c r="BX361" s="49">
        <v>50</v>
      </c>
      <c r="BY361" s="50">
        <v>11</v>
      </c>
      <c r="BZ361" s="49">
        <v>3</v>
      </c>
      <c r="CA361" s="203"/>
      <c r="CB361" s="46" t="s">
        <v>120</v>
      </c>
      <c r="CC361" s="47">
        <v>1655</v>
      </c>
      <c r="CD361" s="47">
        <v>953</v>
      </c>
      <c r="CE361" s="47">
        <v>1033</v>
      </c>
      <c r="CF361" s="47">
        <v>1716</v>
      </c>
      <c r="CG361" s="47">
        <v>1699</v>
      </c>
      <c r="CH361" s="47">
        <v>833</v>
      </c>
      <c r="CI361" s="47">
        <v>7</v>
      </c>
      <c r="CJ361" s="47">
        <v>888</v>
      </c>
      <c r="CK361" s="47">
        <v>25</v>
      </c>
      <c r="CL361" s="47">
        <v>99</v>
      </c>
      <c r="CM361" s="47">
        <v>147</v>
      </c>
      <c r="CN361" s="47">
        <v>1</v>
      </c>
      <c r="CO361" s="47">
        <v>1164</v>
      </c>
      <c r="CP361" s="135"/>
      <c r="CQ361" s="138" t="s">
        <v>246</v>
      </c>
      <c r="CR361" s="138" t="s">
        <v>4477</v>
      </c>
      <c r="CS361" s="139">
        <v>1838</v>
      </c>
      <c r="CT361" s="141">
        <v>8809</v>
      </c>
    </row>
    <row r="362" spans="1:98">
      <c r="A362" s="201"/>
      <c r="B362" s="34" t="s">
        <v>102</v>
      </c>
      <c r="C362" s="35">
        <v>11015</v>
      </c>
      <c r="D362" s="63">
        <v>5283</v>
      </c>
      <c r="E362" s="63">
        <v>9390</v>
      </c>
      <c r="F362" s="63">
        <v>4460</v>
      </c>
      <c r="G362" s="63">
        <v>8737</v>
      </c>
      <c r="H362" s="63">
        <v>4147</v>
      </c>
      <c r="I362" s="63">
        <v>7233</v>
      </c>
      <c r="J362" s="63">
        <v>3546</v>
      </c>
      <c r="K362" s="63">
        <v>5800</v>
      </c>
      <c r="L362" s="63">
        <v>3133</v>
      </c>
      <c r="M362" s="63">
        <v>42175</v>
      </c>
      <c r="N362" s="63">
        <v>20569</v>
      </c>
      <c r="O362" s="203"/>
      <c r="P362" s="64" t="s">
        <v>102</v>
      </c>
      <c r="Q362" s="63">
        <v>2501</v>
      </c>
      <c r="R362" s="63">
        <v>1155</v>
      </c>
      <c r="S362" s="63">
        <v>1885</v>
      </c>
      <c r="T362" s="63">
        <v>755</v>
      </c>
      <c r="U362" s="63">
        <v>1933</v>
      </c>
      <c r="V362" s="63">
        <v>834</v>
      </c>
      <c r="W362" s="63">
        <v>1221</v>
      </c>
      <c r="X362" s="63">
        <v>601</v>
      </c>
      <c r="Y362" s="63">
        <v>1153</v>
      </c>
      <c r="Z362" s="63">
        <v>600</v>
      </c>
      <c r="AA362" s="63">
        <v>8693</v>
      </c>
      <c r="AB362" s="63">
        <v>3945</v>
      </c>
      <c r="AC362" s="203"/>
      <c r="AD362" s="64" t="s">
        <v>102</v>
      </c>
      <c r="AE362" s="63">
        <v>315</v>
      </c>
      <c r="AF362" s="63">
        <v>305</v>
      </c>
      <c r="AG362" s="63">
        <v>304</v>
      </c>
      <c r="AH362" s="63">
        <v>296</v>
      </c>
      <c r="AI362" s="63">
        <v>297</v>
      </c>
      <c r="AJ362" s="63">
        <v>1517</v>
      </c>
      <c r="AK362" s="63">
        <v>1054</v>
      </c>
      <c r="AL362" s="63">
        <v>445</v>
      </c>
      <c r="AM362" s="63">
        <v>39</v>
      </c>
      <c r="AN362" s="63">
        <v>25</v>
      </c>
      <c r="AO362" s="63">
        <v>274</v>
      </c>
      <c r="AP362" s="203"/>
      <c r="AQ362" s="64" t="s">
        <v>102</v>
      </c>
      <c r="AR362" s="63">
        <v>93</v>
      </c>
      <c r="AS362" s="63">
        <v>9003</v>
      </c>
      <c r="AT362" s="63">
        <v>1764</v>
      </c>
      <c r="AU362" s="63">
        <v>889</v>
      </c>
      <c r="AV362" s="63">
        <v>175</v>
      </c>
      <c r="AW362" s="63">
        <v>691</v>
      </c>
      <c r="AX362" s="63">
        <v>1196</v>
      </c>
      <c r="AY362" s="63">
        <v>978</v>
      </c>
      <c r="AZ362" s="63">
        <v>986</v>
      </c>
      <c r="BA362" s="203"/>
      <c r="BB362" s="51" t="s">
        <v>102</v>
      </c>
      <c r="BC362" s="63">
        <v>4620</v>
      </c>
      <c r="BD362" s="63">
        <v>2422</v>
      </c>
      <c r="BE362" s="63">
        <v>4169</v>
      </c>
      <c r="BF362" s="63">
        <v>2180</v>
      </c>
      <c r="BG362" s="63">
        <v>2159</v>
      </c>
      <c r="BH362" s="63">
        <v>1147</v>
      </c>
      <c r="BI362" s="63">
        <v>4803</v>
      </c>
      <c r="BJ362" s="63">
        <v>2508</v>
      </c>
      <c r="BK362" s="63">
        <v>4333</v>
      </c>
      <c r="BL362" s="63">
        <v>2260</v>
      </c>
      <c r="BM362" s="63">
        <v>2164</v>
      </c>
      <c r="BN362" s="63">
        <v>1139</v>
      </c>
      <c r="BO362" s="203"/>
      <c r="BP362" s="64" t="s">
        <v>102</v>
      </c>
      <c r="BQ362" s="63">
        <v>89</v>
      </c>
      <c r="BR362" s="63">
        <v>357</v>
      </c>
      <c r="BS362" s="63">
        <v>416</v>
      </c>
      <c r="BT362" s="63">
        <v>363</v>
      </c>
      <c r="BU362" s="63">
        <v>0</v>
      </c>
      <c r="BV362" s="63">
        <v>1225</v>
      </c>
      <c r="BW362" s="63">
        <v>815</v>
      </c>
      <c r="BX362" s="63">
        <v>353</v>
      </c>
      <c r="BY362" s="63">
        <v>18</v>
      </c>
      <c r="BZ362" s="63">
        <v>8</v>
      </c>
      <c r="CA362" s="203"/>
      <c r="CB362" s="64" t="s">
        <v>102</v>
      </c>
      <c r="CC362" s="63">
        <v>29993</v>
      </c>
      <c r="CD362" s="63">
        <v>20308</v>
      </c>
      <c r="CE362" s="63">
        <v>8536</v>
      </c>
      <c r="CF362" s="63">
        <v>15896</v>
      </c>
      <c r="CG362" s="63">
        <v>20469</v>
      </c>
      <c r="CH362" s="63">
        <v>12340</v>
      </c>
      <c r="CI362" s="63">
        <v>702</v>
      </c>
      <c r="CJ362" s="63">
        <v>11100</v>
      </c>
      <c r="CK362" s="63">
        <v>260</v>
      </c>
      <c r="CL362" s="63">
        <v>2001</v>
      </c>
      <c r="CM362" s="63">
        <v>2238</v>
      </c>
      <c r="CN362" s="63">
        <v>155</v>
      </c>
      <c r="CO362" s="63">
        <v>7768</v>
      </c>
      <c r="CP362" s="135"/>
      <c r="CQ362" s="138" t="s">
        <v>246</v>
      </c>
      <c r="CR362" s="138" t="s">
        <v>4478</v>
      </c>
      <c r="CS362" s="139">
        <v>27822</v>
      </c>
      <c r="CT362" s="141">
        <v>119604</v>
      </c>
    </row>
    <row r="363" spans="1:98">
      <c r="A363" s="201" t="s">
        <v>247</v>
      </c>
      <c r="B363" s="46" t="s">
        <v>119</v>
      </c>
      <c r="C363" s="47">
        <v>10111</v>
      </c>
      <c r="D363" s="47">
        <v>4784</v>
      </c>
      <c r="E363" s="47">
        <v>7739</v>
      </c>
      <c r="F363" s="47">
        <v>3763</v>
      </c>
      <c r="G363" s="47">
        <v>6513</v>
      </c>
      <c r="H363" s="47">
        <v>3157</v>
      </c>
      <c r="I363" s="47">
        <v>5397</v>
      </c>
      <c r="J363" s="47">
        <v>2693</v>
      </c>
      <c r="K363" s="47">
        <v>3937</v>
      </c>
      <c r="L363" s="47">
        <v>2037</v>
      </c>
      <c r="M363" s="48">
        <v>33697</v>
      </c>
      <c r="N363" s="48">
        <v>16434</v>
      </c>
      <c r="O363" s="203" t="s">
        <v>247</v>
      </c>
      <c r="P363" s="46" t="s">
        <v>119</v>
      </c>
      <c r="Q363" s="47">
        <v>2027</v>
      </c>
      <c r="R363" s="47">
        <v>986</v>
      </c>
      <c r="S363" s="47">
        <v>1466</v>
      </c>
      <c r="T363" s="47">
        <v>704</v>
      </c>
      <c r="U363" s="47">
        <v>1350</v>
      </c>
      <c r="V363" s="47">
        <v>618</v>
      </c>
      <c r="W363" s="47">
        <v>1063</v>
      </c>
      <c r="X363" s="47">
        <v>522</v>
      </c>
      <c r="Y363" s="47">
        <v>683</v>
      </c>
      <c r="Z363" s="47">
        <v>373</v>
      </c>
      <c r="AA363" s="48">
        <v>6589</v>
      </c>
      <c r="AB363" s="48">
        <v>3203</v>
      </c>
      <c r="AC363" s="203" t="s">
        <v>247</v>
      </c>
      <c r="AD363" s="46" t="s">
        <v>119</v>
      </c>
      <c r="AE363" s="47">
        <v>238</v>
      </c>
      <c r="AF363" s="47">
        <v>227</v>
      </c>
      <c r="AG363" s="47">
        <v>222</v>
      </c>
      <c r="AH363" s="47">
        <v>214</v>
      </c>
      <c r="AI363" s="47">
        <v>211</v>
      </c>
      <c r="AJ363" s="48">
        <v>1112</v>
      </c>
      <c r="AK363" s="47">
        <v>769</v>
      </c>
      <c r="AL363" s="47">
        <v>412</v>
      </c>
      <c r="AM363" s="47">
        <v>36</v>
      </c>
      <c r="AN363" s="47">
        <v>25</v>
      </c>
      <c r="AO363" s="47">
        <v>201</v>
      </c>
      <c r="AP363" s="203" t="s">
        <v>247</v>
      </c>
      <c r="AQ363" s="46" t="s">
        <v>119</v>
      </c>
      <c r="AR363" s="47">
        <v>40</v>
      </c>
      <c r="AS363" s="47">
        <v>6368</v>
      </c>
      <c r="AT363" s="47">
        <v>1744</v>
      </c>
      <c r="AU363" s="47">
        <v>931</v>
      </c>
      <c r="AV363" s="47">
        <v>105</v>
      </c>
      <c r="AW363" s="47">
        <v>465</v>
      </c>
      <c r="AX363" s="47">
        <v>927</v>
      </c>
      <c r="AY363" s="47">
        <v>756</v>
      </c>
      <c r="AZ363" s="47">
        <v>747</v>
      </c>
      <c r="BA363" s="203" t="s">
        <v>247</v>
      </c>
      <c r="BB363" s="46" t="s">
        <v>119</v>
      </c>
      <c r="BC363" s="47">
        <v>3247</v>
      </c>
      <c r="BD363" s="47">
        <v>1722</v>
      </c>
      <c r="BE363" s="47">
        <v>2939</v>
      </c>
      <c r="BF363" s="47">
        <v>1581</v>
      </c>
      <c r="BG363" s="47">
        <v>1673</v>
      </c>
      <c r="BH363" s="47">
        <v>905</v>
      </c>
      <c r="BI363" s="47">
        <v>3305</v>
      </c>
      <c r="BJ363" s="47">
        <v>1754</v>
      </c>
      <c r="BK363" s="47">
        <v>2994</v>
      </c>
      <c r="BL363" s="47">
        <v>1611</v>
      </c>
      <c r="BM363" s="47">
        <v>1591</v>
      </c>
      <c r="BN363" s="47">
        <v>857</v>
      </c>
      <c r="BO363" s="203" t="s">
        <v>247</v>
      </c>
      <c r="BP363" s="46" t="s">
        <v>119</v>
      </c>
      <c r="BQ363" s="49">
        <v>45</v>
      </c>
      <c r="BR363" s="49">
        <v>270</v>
      </c>
      <c r="BS363" s="49">
        <v>314</v>
      </c>
      <c r="BT363" s="49">
        <v>263</v>
      </c>
      <c r="BU363" s="49">
        <v>4</v>
      </c>
      <c r="BV363" s="50">
        <v>896</v>
      </c>
      <c r="BW363" s="49">
        <v>535</v>
      </c>
      <c r="BX363" s="49">
        <v>139</v>
      </c>
      <c r="BY363" s="50">
        <v>27</v>
      </c>
      <c r="BZ363" s="49">
        <v>17</v>
      </c>
      <c r="CA363" s="203" t="s">
        <v>247</v>
      </c>
      <c r="CB363" s="46" t="s">
        <v>119</v>
      </c>
      <c r="CC363" s="47">
        <v>23211</v>
      </c>
      <c r="CD363" s="47">
        <v>14083</v>
      </c>
      <c r="CE363" s="47">
        <v>8723</v>
      </c>
      <c r="CF363" s="47">
        <v>11449</v>
      </c>
      <c r="CG363" s="47">
        <v>17646</v>
      </c>
      <c r="CH363" s="47">
        <v>7444</v>
      </c>
      <c r="CI363" s="47">
        <v>184</v>
      </c>
      <c r="CJ363" s="47">
        <v>6629</v>
      </c>
      <c r="CK363" s="47">
        <v>253</v>
      </c>
      <c r="CL363" s="47">
        <v>947</v>
      </c>
      <c r="CM363" s="47">
        <v>1333</v>
      </c>
      <c r="CN363" s="47">
        <v>97</v>
      </c>
      <c r="CO363" s="47">
        <v>4783</v>
      </c>
      <c r="CP363" s="135"/>
      <c r="CQ363" s="138" t="s">
        <v>247</v>
      </c>
      <c r="CR363" s="138" t="s">
        <v>4479</v>
      </c>
      <c r="CS363" s="139">
        <v>22257</v>
      </c>
      <c r="CT363" s="141">
        <v>89622</v>
      </c>
    </row>
    <row r="364" spans="1:98">
      <c r="A364" s="201"/>
      <c r="B364" s="46" t="s">
        <v>120</v>
      </c>
      <c r="C364" s="47">
        <v>269</v>
      </c>
      <c r="D364" s="47">
        <v>138</v>
      </c>
      <c r="E364" s="47">
        <v>232</v>
      </c>
      <c r="F364" s="47">
        <v>111</v>
      </c>
      <c r="G364" s="47">
        <v>250</v>
      </c>
      <c r="H364" s="47">
        <v>115</v>
      </c>
      <c r="I364" s="47">
        <v>211</v>
      </c>
      <c r="J364" s="47">
        <v>111</v>
      </c>
      <c r="K364" s="47">
        <v>218</v>
      </c>
      <c r="L364" s="47">
        <v>113</v>
      </c>
      <c r="M364" s="48">
        <v>1180</v>
      </c>
      <c r="N364" s="48">
        <v>588</v>
      </c>
      <c r="O364" s="203"/>
      <c r="P364" s="46" t="s">
        <v>120</v>
      </c>
      <c r="Q364" s="47">
        <v>55</v>
      </c>
      <c r="R364" s="47">
        <v>28</v>
      </c>
      <c r="S364" s="47">
        <v>46</v>
      </c>
      <c r="T364" s="47">
        <v>22</v>
      </c>
      <c r="U364" s="47">
        <v>76</v>
      </c>
      <c r="V364" s="47">
        <v>33</v>
      </c>
      <c r="W364" s="47">
        <v>48</v>
      </c>
      <c r="X364" s="47">
        <v>23</v>
      </c>
      <c r="Y364" s="47">
        <v>67</v>
      </c>
      <c r="Z364" s="47">
        <v>35</v>
      </c>
      <c r="AA364" s="48">
        <v>292</v>
      </c>
      <c r="AB364" s="48">
        <v>141</v>
      </c>
      <c r="AC364" s="203"/>
      <c r="AD364" s="46" t="s">
        <v>120</v>
      </c>
      <c r="AE364" s="47">
        <v>7</v>
      </c>
      <c r="AF364" s="47">
        <v>7</v>
      </c>
      <c r="AG364" s="47">
        <v>6</v>
      </c>
      <c r="AH364" s="47">
        <v>6</v>
      </c>
      <c r="AI364" s="47">
        <v>6</v>
      </c>
      <c r="AJ364" s="48">
        <v>32</v>
      </c>
      <c r="AK364" s="47">
        <v>24</v>
      </c>
      <c r="AL364" s="47">
        <v>20</v>
      </c>
      <c r="AM364" s="47">
        <v>2</v>
      </c>
      <c r="AN364" s="47">
        <v>3</v>
      </c>
      <c r="AO364" s="47">
        <v>5</v>
      </c>
      <c r="AP364" s="203"/>
      <c r="AQ364" s="46" t="s">
        <v>120</v>
      </c>
      <c r="AR364" s="47">
        <v>0</v>
      </c>
      <c r="AS364" s="47">
        <v>263</v>
      </c>
      <c r="AT364" s="47">
        <v>8</v>
      </c>
      <c r="AU364" s="47">
        <v>38</v>
      </c>
      <c r="AV364" s="47">
        <v>0</v>
      </c>
      <c r="AW364" s="47">
        <v>13</v>
      </c>
      <c r="AX364" s="47">
        <v>29</v>
      </c>
      <c r="AY364" s="47">
        <v>27</v>
      </c>
      <c r="AZ364" s="47">
        <v>26</v>
      </c>
      <c r="BA364" s="203"/>
      <c r="BB364" s="46" t="s">
        <v>120</v>
      </c>
      <c r="BC364" s="47">
        <v>223</v>
      </c>
      <c r="BD364" s="47">
        <v>117</v>
      </c>
      <c r="BE364" s="47">
        <v>215</v>
      </c>
      <c r="BF364" s="47">
        <v>114</v>
      </c>
      <c r="BG364" s="47">
        <v>109</v>
      </c>
      <c r="BH364" s="47">
        <v>54</v>
      </c>
      <c r="BI364" s="47">
        <v>226</v>
      </c>
      <c r="BJ364" s="47">
        <v>120</v>
      </c>
      <c r="BK364" s="47">
        <v>218</v>
      </c>
      <c r="BL364" s="47">
        <v>117</v>
      </c>
      <c r="BM364" s="47">
        <v>78</v>
      </c>
      <c r="BN364" s="47">
        <v>42</v>
      </c>
      <c r="BO364" s="203"/>
      <c r="BP364" s="46" t="s">
        <v>120</v>
      </c>
      <c r="BQ364" s="49">
        <v>6</v>
      </c>
      <c r="BR364" s="49">
        <v>15</v>
      </c>
      <c r="BS364" s="49">
        <v>3</v>
      </c>
      <c r="BT364" s="49">
        <v>9</v>
      </c>
      <c r="BU364" s="49">
        <v>0</v>
      </c>
      <c r="BV364" s="50">
        <v>33</v>
      </c>
      <c r="BW364" s="49">
        <v>30</v>
      </c>
      <c r="BX364" s="49">
        <v>14</v>
      </c>
      <c r="BY364" s="50">
        <v>6</v>
      </c>
      <c r="BZ364" s="49">
        <v>5</v>
      </c>
      <c r="CA364" s="203"/>
      <c r="CB364" s="46" t="s">
        <v>120</v>
      </c>
      <c r="CC364" s="47">
        <v>607</v>
      </c>
      <c r="CD364" s="47">
        <v>277</v>
      </c>
      <c r="CE364" s="47">
        <v>873</v>
      </c>
      <c r="CF364" s="47">
        <v>247</v>
      </c>
      <c r="CG364" s="47">
        <v>1154</v>
      </c>
      <c r="CH364" s="47">
        <v>289</v>
      </c>
      <c r="CI364" s="47">
        <v>2</v>
      </c>
      <c r="CJ364" s="47">
        <v>175</v>
      </c>
      <c r="CK364" s="47">
        <v>6</v>
      </c>
      <c r="CL364" s="47">
        <v>24</v>
      </c>
      <c r="CM364" s="47">
        <v>14</v>
      </c>
      <c r="CN364" s="47">
        <v>4</v>
      </c>
      <c r="CO364" s="47">
        <v>226</v>
      </c>
      <c r="CP364" s="135"/>
      <c r="CQ364" s="138" t="s">
        <v>247</v>
      </c>
      <c r="CR364" s="138" t="s">
        <v>4480</v>
      </c>
      <c r="CS364" s="139">
        <v>702</v>
      </c>
      <c r="CT364" s="141">
        <v>3630</v>
      </c>
    </row>
    <row r="365" spans="1:98">
      <c r="A365" s="201"/>
      <c r="B365" s="34" t="s">
        <v>102</v>
      </c>
      <c r="C365" s="35">
        <v>10380</v>
      </c>
      <c r="D365" s="63">
        <v>4922</v>
      </c>
      <c r="E365" s="63">
        <v>7971</v>
      </c>
      <c r="F365" s="63">
        <v>3874</v>
      </c>
      <c r="G365" s="63">
        <v>6763</v>
      </c>
      <c r="H365" s="63">
        <v>3272</v>
      </c>
      <c r="I365" s="63">
        <v>5608</v>
      </c>
      <c r="J365" s="63">
        <v>2804</v>
      </c>
      <c r="K365" s="63">
        <v>4155</v>
      </c>
      <c r="L365" s="63">
        <v>2150</v>
      </c>
      <c r="M365" s="63">
        <v>34877</v>
      </c>
      <c r="N365" s="63">
        <v>17022</v>
      </c>
      <c r="O365" s="203"/>
      <c r="P365" s="64" t="s">
        <v>102</v>
      </c>
      <c r="Q365" s="63">
        <v>2082</v>
      </c>
      <c r="R365" s="63">
        <v>1014</v>
      </c>
      <c r="S365" s="63">
        <v>1512</v>
      </c>
      <c r="T365" s="63">
        <v>726</v>
      </c>
      <c r="U365" s="63">
        <v>1426</v>
      </c>
      <c r="V365" s="63">
        <v>651</v>
      </c>
      <c r="W365" s="63">
        <v>1111</v>
      </c>
      <c r="X365" s="63">
        <v>545</v>
      </c>
      <c r="Y365" s="63">
        <v>750</v>
      </c>
      <c r="Z365" s="63">
        <v>408</v>
      </c>
      <c r="AA365" s="63">
        <v>6881</v>
      </c>
      <c r="AB365" s="63">
        <v>3344</v>
      </c>
      <c r="AC365" s="203"/>
      <c r="AD365" s="64" t="s">
        <v>102</v>
      </c>
      <c r="AE365" s="63">
        <v>245</v>
      </c>
      <c r="AF365" s="63">
        <v>234</v>
      </c>
      <c r="AG365" s="63">
        <v>228</v>
      </c>
      <c r="AH365" s="63">
        <v>220</v>
      </c>
      <c r="AI365" s="63">
        <v>217</v>
      </c>
      <c r="AJ365" s="63">
        <v>1144</v>
      </c>
      <c r="AK365" s="63">
        <v>793</v>
      </c>
      <c r="AL365" s="63">
        <v>432</v>
      </c>
      <c r="AM365" s="63">
        <v>38</v>
      </c>
      <c r="AN365" s="63">
        <v>28</v>
      </c>
      <c r="AO365" s="63">
        <v>206</v>
      </c>
      <c r="AP365" s="203"/>
      <c r="AQ365" s="64" t="s">
        <v>102</v>
      </c>
      <c r="AR365" s="63">
        <v>40</v>
      </c>
      <c r="AS365" s="63">
        <v>6631</v>
      </c>
      <c r="AT365" s="63">
        <v>1752</v>
      </c>
      <c r="AU365" s="63">
        <v>969</v>
      </c>
      <c r="AV365" s="63">
        <v>105</v>
      </c>
      <c r="AW365" s="63">
        <v>478</v>
      </c>
      <c r="AX365" s="63">
        <v>956</v>
      </c>
      <c r="AY365" s="63">
        <v>783</v>
      </c>
      <c r="AZ365" s="63">
        <v>773</v>
      </c>
      <c r="BA365" s="203"/>
      <c r="BB365" s="51" t="s">
        <v>102</v>
      </c>
      <c r="BC365" s="63">
        <v>3470</v>
      </c>
      <c r="BD365" s="63">
        <v>1839</v>
      </c>
      <c r="BE365" s="63">
        <v>3154</v>
      </c>
      <c r="BF365" s="63">
        <v>1695</v>
      </c>
      <c r="BG365" s="63">
        <v>1782</v>
      </c>
      <c r="BH365" s="63">
        <v>959</v>
      </c>
      <c r="BI365" s="63">
        <v>3531</v>
      </c>
      <c r="BJ365" s="63">
        <v>1874</v>
      </c>
      <c r="BK365" s="63">
        <v>3212</v>
      </c>
      <c r="BL365" s="63">
        <v>1728</v>
      </c>
      <c r="BM365" s="63">
        <v>1669</v>
      </c>
      <c r="BN365" s="63">
        <v>899</v>
      </c>
      <c r="BO365" s="203"/>
      <c r="BP365" s="64" t="s">
        <v>102</v>
      </c>
      <c r="BQ365" s="63">
        <v>51</v>
      </c>
      <c r="BR365" s="63">
        <v>285</v>
      </c>
      <c r="BS365" s="63">
        <v>317</v>
      </c>
      <c r="BT365" s="63">
        <v>272</v>
      </c>
      <c r="BU365" s="63">
        <v>4</v>
      </c>
      <c r="BV365" s="63">
        <v>929</v>
      </c>
      <c r="BW365" s="63">
        <v>565</v>
      </c>
      <c r="BX365" s="63">
        <v>153</v>
      </c>
      <c r="BY365" s="63">
        <v>33</v>
      </c>
      <c r="BZ365" s="63">
        <v>22</v>
      </c>
      <c r="CA365" s="203"/>
      <c r="CB365" s="64" t="s">
        <v>102</v>
      </c>
      <c r="CC365" s="63">
        <v>23818</v>
      </c>
      <c r="CD365" s="63">
        <v>14360</v>
      </c>
      <c r="CE365" s="63">
        <v>9596</v>
      </c>
      <c r="CF365" s="63">
        <v>11696</v>
      </c>
      <c r="CG365" s="63">
        <v>18800</v>
      </c>
      <c r="CH365" s="63">
        <v>7733</v>
      </c>
      <c r="CI365" s="63">
        <v>186</v>
      </c>
      <c r="CJ365" s="63">
        <v>6804</v>
      </c>
      <c r="CK365" s="63">
        <v>259</v>
      </c>
      <c r="CL365" s="63">
        <v>971</v>
      </c>
      <c r="CM365" s="63">
        <v>1347</v>
      </c>
      <c r="CN365" s="63">
        <v>101</v>
      </c>
      <c r="CO365" s="63">
        <v>5009</v>
      </c>
      <c r="CP365" s="135"/>
      <c r="CQ365" s="138" t="s">
        <v>247</v>
      </c>
      <c r="CR365" s="138" t="s">
        <v>4481</v>
      </c>
      <c r="CS365" s="139">
        <v>22959</v>
      </c>
      <c r="CT365" s="141">
        <v>93252</v>
      </c>
    </row>
    <row r="366" spans="1:98">
      <c r="A366" s="201" t="s">
        <v>248</v>
      </c>
      <c r="B366" s="46" t="s">
        <v>119</v>
      </c>
      <c r="C366" s="47">
        <v>10240</v>
      </c>
      <c r="D366" s="47">
        <v>4952</v>
      </c>
      <c r="E366" s="47">
        <v>7228</v>
      </c>
      <c r="F366" s="47">
        <v>3472</v>
      </c>
      <c r="G366" s="47">
        <v>6242</v>
      </c>
      <c r="H366" s="47">
        <v>3036</v>
      </c>
      <c r="I366" s="47">
        <v>4991</v>
      </c>
      <c r="J366" s="47">
        <v>2475</v>
      </c>
      <c r="K366" s="47">
        <v>3831</v>
      </c>
      <c r="L366" s="47">
        <v>1970</v>
      </c>
      <c r="M366" s="48">
        <v>32532</v>
      </c>
      <c r="N366" s="48">
        <v>15905</v>
      </c>
      <c r="O366" s="203" t="s">
        <v>248</v>
      </c>
      <c r="P366" s="46" t="s">
        <v>119</v>
      </c>
      <c r="Q366" s="47">
        <v>1575</v>
      </c>
      <c r="R366" s="47">
        <v>747</v>
      </c>
      <c r="S366" s="47">
        <v>1116</v>
      </c>
      <c r="T366" s="47">
        <v>468</v>
      </c>
      <c r="U366" s="47">
        <v>1061</v>
      </c>
      <c r="V366" s="47">
        <v>496</v>
      </c>
      <c r="W366" s="47">
        <v>607</v>
      </c>
      <c r="X366" s="47">
        <v>274</v>
      </c>
      <c r="Y366" s="47">
        <v>583</v>
      </c>
      <c r="Z366" s="47">
        <v>287</v>
      </c>
      <c r="AA366" s="48">
        <v>4942</v>
      </c>
      <c r="AB366" s="48">
        <v>2272</v>
      </c>
      <c r="AC366" s="203" t="s">
        <v>248</v>
      </c>
      <c r="AD366" s="46" t="s">
        <v>119</v>
      </c>
      <c r="AE366" s="47">
        <v>216</v>
      </c>
      <c r="AF366" s="47">
        <v>195</v>
      </c>
      <c r="AG366" s="47">
        <v>193</v>
      </c>
      <c r="AH366" s="47">
        <v>187</v>
      </c>
      <c r="AI366" s="47">
        <v>184</v>
      </c>
      <c r="AJ366" s="48">
        <v>975</v>
      </c>
      <c r="AK366" s="47">
        <v>689</v>
      </c>
      <c r="AL366" s="47">
        <v>266</v>
      </c>
      <c r="AM366" s="47">
        <v>0</v>
      </c>
      <c r="AN366" s="47">
        <v>18</v>
      </c>
      <c r="AO366" s="47">
        <v>169</v>
      </c>
      <c r="AP366" s="203" t="s">
        <v>248</v>
      </c>
      <c r="AQ366" s="46" t="s">
        <v>119</v>
      </c>
      <c r="AR366" s="47">
        <v>0</v>
      </c>
      <c r="AS366" s="47">
        <v>4583</v>
      </c>
      <c r="AT366" s="47">
        <v>1988</v>
      </c>
      <c r="AU366" s="47">
        <v>685</v>
      </c>
      <c r="AV366" s="47">
        <v>133</v>
      </c>
      <c r="AW366" s="47">
        <v>327</v>
      </c>
      <c r="AX366" s="47">
        <v>794</v>
      </c>
      <c r="AY366" s="47">
        <v>540</v>
      </c>
      <c r="AZ366" s="47">
        <v>547</v>
      </c>
      <c r="BA366" s="203" t="s">
        <v>248</v>
      </c>
      <c r="BB366" s="46" t="s">
        <v>119</v>
      </c>
      <c r="BC366" s="47">
        <v>3185</v>
      </c>
      <c r="BD366" s="47">
        <v>1659</v>
      </c>
      <c r="BE366" s="47">
        <v>2915</v>
      </c>
      <c r="BF366" s="47">
        <v>1536</v>
      </c>
      <c r="BG366" s="47">
        <v>1874</v>
      </c>
      <c r="BH366" s="47">
        <v>1002</v>
      </c>
      <c r="BI366" s="47">
        <v>3171</v>
      </c>
      <c r="BJ366" s="47">
        <v>1656</v>
      </c>
      <c r="BK366" s="47">
        <v>2906</v>
      </c>
      <c r="BL366" s="47">
        <v>1534</v>
      </c>
      <c r="BM366" s="47">
        <v>1784</v>
      </c>
      <c r="BN366" s="47">
        <v>957</v>
      </c>
      <c r="BO366" s="203" t="s">
        <v>248</v>
      </c>
      <c r="BP366" s="46" t="s">
        <v>119</v>
      </c>
      <c r="BQ366" s="49">
        <v>46</v>
      </c>
      <c r="BR366" s="49">
        <v>242</v>
      </c>
      <c r="BS366" s="49">
        <v>299</v>
      </c>
      <c r="BT366" s="49">
        <v>266</v>
      </c>
      <c r="BU366" s="49">
        <v>0</v>
      </c>
      <c r="BV366" s="50">
        <v>853</v>
      </c>
      <c r="BW366" s="49">
        <v>466</v>
      </c>
      <c r="BX366" s="49">
        <v>95</v>
      </c>
      <c r="BY366" s="50">
        <v>11</v>
      </c>
      <c r="BZ366" s="49">
        <v>4</v>
      </c>
      <c r="CA366" s="203" t="s">
        <v>248</v>
      </c>
      <c r="CB366" s="46" t="s">
        <v>119</v>
      </c>
      <c r="CC366" s="47">
        <v>15862</v>
      </c>
      <c r="CD366" s="47">
        <v>8129</v>
      </c>
      <c r="CE366" s="47">
        <v>4881</v>
      </c>
      <c r="CF366" s="47">
        <v>6118</v>
      </c>
      <c r="CG366" s="47">
        <v>9154</v>
      </c>
      <c r="CH366" s="47">
        <v>4156</v>
      </c>
      <c r="CI366" s="47">
        <v>225</v>
      </c>
      <c r="CJ366" s="47">
        <v>3516</v>
      </c>
      <c r="CK366" s="47">
        <v>91</v>
      </c>
      <c r="CL366" s="47">
        <v>815</v>
      </c>
      <c r="CM366" s="47">
        <v>986</v>
      </c>
      <c r="CN366" s="47">
        <v>57</v>
      </c>
      <c r="CO366" s="47">
        <v>9323</v>
      </c>
      <c r="CP366" s="135"/>
      <c r="CQ366" s="138" t="s">
        <v>248</v>
      </c>
      <c r="CR366" s="138" t="s">
        <v>4482</v>
      </c>
      <c r="CS366" s="139">
        <v>18535</v>
      </c>
      <c r="CT366" s="141">
        <v>52132</v>
      </c>
    </row>
    <row r="367" spans="1:98">
      <c r="A367" s="201"/>
      <c r="B367" s="46" t="s">
        <v>120</v>
      </c>
      <c r="C367" s="47">
        <v>1531</v>
      </c>
      <c r="D367" s="47">
        <v>784</v>
      </c>
      <c r="E367" s="47">
        <v>1168</v>
      </c>
      <c r="F367" s="47">
        <v>561</v>
      </c>
      <c r="G367" s="47">
        <v>1097</v>
      </c>
      <c r="H367" s="47">
        <v>525</v>
      </c>
      <c r="I367" s="47">
        <v>933</v>
      </c>
      <c r="J367" s="47">
        <v>465</v>
      </c>
      <c r="K367" s="47">
        <v>690</v>
      </c>
      <c r="L367" s="47">
        <v>364</v>
      </c>
      <c r="M367" s="48">
        <v>5419</v>
      </c>
      <c r="N367" s="48">
        <v>2699</v>
      </c>
      <c r="O367" s="203"/>
      <c r="P367" s="46" t="s">
        <v>120</v>
      </c>
      <c r="Q367" s="47">
        <v>266</v>
      </c>
      <c r="R367" s="47">
        <v>126</v>
      </c>
      <c r="S367" s="47">
        <v>230</v>
      </c>
      <c r="T367" s="47">
        <v>96</v>
      </c>
      <c r="U367" s="47">
        <v>251</v>
      </c>
      <c r="V367" s="47">
        <v>97</v>
      </c>
      <c r="W367" s="47">
        <v>132</v>
      </c>
      <c r="X367" s="47">
        <v>70</v>
      </c>
      <c r="Y367" s="47">
        <v>117</v>
      </c>
      <c r="Z367" s="47">
        <v>69</v>
      </c>
      <c r="AA367" s="48">
        <v>996</v>
      </c>
      <c r="AB367" s="48">
        <v>458</v>
      </c>
      <c r="AC367" s="203"/>
      <c r="AD367" s="46" t="s">
        <v>120</v>
      </c>
      <c r="AE367" s="47">
        <v>31</v>
      </c>
      <c r="AF367" s="47">
        <v>28</v>
      </c>
      <c r="AG367" s="47">
        <v>30</v>
      </c>
      <c r="AH367" s="47">
        <v>25</v>
      </c>
      <c r="AI367" s="47">
        <v>23</v>
      </c>
      <c r="AJ367" s="48">
        <v>137</v>
      </c>
      <c r="AK367" s="47">
        <v>89</v>
      </c>
      <c r="AL367" s="47">
        <v>52</v>
      </c>
      <c r="AM367" s="47">
        <v>0</v>
      </c>
      <c r="AN367" s="47">
        <v>0</v>
      </c>
      <c r="AO367" s="47">
        <v>21</v>
      </c>
      <c r="AP367" s="203"/>
      <c r="AQ367" s="46" t="s">
        <v>120</v>
      </c>
      <c r="AR367" s="47">
        <v>0</v>
      </c>
      <c r="AS367" s="47">
        <v>784</v>
      </c>
      <c r="AT367" s="47">
        <v>237</v>
      </c>
      <c r="AU367" s="47">
        <v>29</v>
      </c>
      <c r="AV367" s="47">
        <v>0</v>
      </c>
      <c r="AW367" s="47">
        <v>57</v>
      </c>
      <c r="AX367" s="47">
        <v>102</v>
      </c>
      <c r="AY367" s="47">
        <v>75</v>
      </c>
      <c r="AZ367" s="47">
        <v>70</v>
      </c>
      <c r="BA367" s="203"/>
      <c r="BB367" s="46" t="s">
        <v>120</v>
      </c>
      <c r="BC367" s="47">
        <v>562</v>
      </c>
      <c r="BD367" s="47">
        <v>320</v>
      </c>
      <c r="BE367" s="47">
        <v>515</v>
      </c>
      <c r="BF367" s="47">
        <v>298</v>
      </c>
      <c r="BG367" s="47">
        <v>341</v>
      </c>
      <c r="BH367" s="47">
        <v>199</v>
      </c>
      <c r="BI367" s="47">
        <v>562</v>
      </c>
      <c r="BJ367" s="47">
        <v>320</v>
      </c>
      <c r="BK367" s="47">
        <v>515</v>
      </c>
      <c r="BL367" s="47">
        <v>298</v>
      </c>
      <c r="BM367" s="47">
        <v>287</v>
      </c>
      <c r="BN367" s="47">
        <v>162</v>
      </c>
      <c r="BO367" s="203"/>
      <c r="BP367" s="46" t="s">
        <v>120</v>
      </c>
      <c r="BQ367" s="49">
        <v>9</v>
      </c>
      <c r="BR367" s="49">
        <v>49</v>
      </c>
      <c r="BS367" s="49">
        <v>41</v>
      </c>
      <c r="BT367" s="49">
        <v>30</v>
      </c>
      <c r="BU367" s="49">
        <v>0</v>
      </c>
      <c r="BV367" s="50">
        <v>129</v>
      </c>
      <c r="BW367" s="49">
        <v>90</v>
      </c>
      <c r="BX367" s="49">
        <v>23</v>
      </c>
      <c r="BY367" s="50">
        <v>4</v>
      </c>
      <c r="BZ367" s="49">
        <v>2</v>
      </c>
      <c r="CA367" s="203"/>
      <c r="CB367" s="46" t="s">
        <v>120</v>
      </c>
      <c r="CC367" s="47">
        <v>3368</v>
      </c>
      <c r="CD367" s="47">
        <v>2315</v>
      </c>
      <c r="CE367" s="47">
        <v>999</v>
      </c>
      <c r="CF367" s="47">
        <v>1200</v>
      </c>
      <c r="CG367" s="47">
        <v>1670</v>
      </c>
      <c r="CH367" s="47">
        <v>1429</v>
      </c>
      <c r="CI367" s="47">
        <v>56</v>
      </c>
      <c r="CJ367" s="47">
        <v>870</v>
      </c>
      <c r="CK367" s="47">
        <v>237</v>
      </c>
      <c r="CL367" s="47">
        <v>122</v>
      </c>
      <c r="CM367" s="47">
        <v>190</v>
      </c>
      <c r="CN367" s="47">
        <v>159</v>
      </c>
      <c r="CO367" s="47">
        <v>1230</v>
      </c>
      <c r="CP367" s="135"/>
      <c r="CQ367" s="138" t="s">
        <v>248</v>
      </c>
      <c r="CR367" s="138" t="s">
        <v>4483</v>
      </c>
      <c r="CS367" s="139">
        <v>2395</v>
      </c>
      <c r="CT367" s="141">
        <v>12144</v>
      </c>
    </row>
    <row r="368" spans="1:98">
      <c r="A368" s="201"/>
      <c r="B368" s="34" t="s">
        <v>102</v>
      </c>
      <c r="C368" s="35">
        <v>11771</v>
      </c>
      <c r="D368" s="63">
        <v>5736</v>
      </c>
      <c r="E368" s="63">
        <v>8396</v>
      </c>
      <c r="F368" s="63">
        <v>4033</v>
      </c>
      <c r="G368" s="63">
        <v>7339</v>
      </c>
      <c r="H368" s="63">
        <v>3561</v>
      </c>
      <c r="I368" s="63">
        <v>5924</v>
      </c>
      <c r="J368" s="63">
        <v>2940</v>
      </c>
      <c r="K368" s="63">
        <v>4521</v>
      </c>
      <c r="L368" s="63">
        <v>2334</v>
      </c>
      <c r="M368" s="63">
        <v>37951</v>
      </c>
      <c r="N368" s="63">
        <v>18604</v>
      </c>
      <c r="O368" s="203"/>
      <c r="P368" s="64" t="s">
        <v>102</v>
      </c>
      <c r="Q368" s="63">
        <v>1841</v>
      </c>
      <c r="R368" s="63">
        <v>873</v>
      </c>
      <c r="S368" s="63">
        <v>1346</v>
      </c>
      <c r="T368" s="63">
        <v>564</v>
      </c>
      <c r="U368" s="63">
        <v>1312</v>
      </c>
      <c r="V368" s="63">
        <v>593</v>
      </c>
      <c r="W368" s="63">
        <v>739</v>
      </c>
      <c r="X368" s="63">
        <v>344</v>
      </c>
      <c r="Y368" s="63">
        <v>700</v>
      </c>
      <c r="Z368" s="63">
        <v>356</v>
      </c>
      <c r="AA368" s="63">
        <v>5938</v>
      </c>
      <c r="AB368" s="63">
        <v>2730</v>
      </c>
      <c r="AC368" s="203"/>
      <c r="AD368" s="64" t="s">
        <v>102</v>
      </c>
      <c r="AE368" s="63">
        <v>247</v>
      </c>
      <c r="AF368" s="63">
        <v>223</v>
      </c>
      <c r="AG368" s="63">
        <v>223</v>
      </c>
      <c r="AH368" s="63">
        <v>212</v>
      </c>
      <c r="AI368" s="63">
        <v>207</v>
      </c>
      <c r="AJ368" s="63">
        <v>1112</v>
      </c>
      <c r="AK368" s="63">
        <v>778</v>
      </c>
      <c r="AL368" s="63">
        <v>318</v>
      </c>
      <c r="AM368" s="63">
        <v>0</v>
      </c>
      <c r="AN368" s="63">
        <v>18</v>
      </c>
      <c r="AO368" s="63">
        <v>190</v>
      </c>
      <c r="AP368" s="203"/>
      <c r="AQ368" s="64" t="s">
        <v>102</v>
      </c>
      <c r="AR368" s="63">
        <v>0</v>
      </c>
      <c r="AS368" s="63">
        <v>5367</v>
      </c>
      <c r="AT368" s="63">
        <v>2225</v>
      </c>
      <c r="AU368" s="63">
        <v>714</v>
      </c>
      <c r="AV368" s="63">
        <v>133</v>
      </c>
      <c r="AW368" s="63">
        <v>384</v>
      </c>
      <c r="AX368" s="63">
        <v>896</v>
      </c>
      <c r="AY368" s="63">
        <v>615</v>
      </c>
      <c r="AZ368" s="63">
        <v>617</v>
      </c>
      <c r="BA368" s="203"/>
      <c r="BB368" s="51" t="s">
        <v>102</v>
      </c>
      <c r="BC368" s="63">
        <v>3747</v>
      </c>
      <c r="BD368" s="63">
        <v>1979</v>
      </c>
      <c r="BE368" s="63">
        <v>3430</v>
      </c>
      <c r="BF368" s="63">
        <v>1834</v>
      </c>
      <c r="BG368" s="63">
        <v>2215</v>
      </c>
      <c r="BH368" s="63">
        <v>1201</v>
      </c>
      <c r="BI368" s="63">
        <v>3733</v>
      </c>
      <c r="BJ368" s="63">
        <v>1976</v>
      </c>
      <c r="BK368" s="63">
        <v>3421</v>
      </c>
      <c r="BL368" s="63">
        <v>1832</v>
      </c>
      <c r="BM368" s="63">
        <v>2071</v>
      </c>
      <c r="BN368" s="63">
        <v>1119</v>
      </c>
      <c r="BO368" s="203"/>
      <c r="BP368" s="64" t="s">
        <v>102</v>
      </c>
      <c r="BQ368" s="63">
        <v>55</v>
      </c>
      <c r="BR368" s="63">
        <v>291</v>
      </c>
      <c r="BS368" s="63">
        <v>340</v>
      </c>
      <c r="BT368" s="63">
        <v>296</v>
      </c>
      <c r="BU368" s="63">
        <v>0</v>
      </c>
      <c r="BV368" s="63">
        <v>982</v>
      </c>
      <c r="BW368" s="63">
        <v>556</v>
      </c>
      <c r="BX368" s="63">
        <v>118</v>
      </c>
      <c r="BY368" s="63">
        <v>15</v>
      </c>
      <c r="BZ368" s="63">
        <v>6</v>
      </c>
      <c r="CA368" s="203"/>
      <c r="CB368" s="64" t="s">
        <v>102</v>
      </c>
      <c r="CC368" s="63">
        <v>19230</v>
      </c>
      <c r="CD368" s="63">
        <v>10444</v>
      </c>
      <c r="CE368" s="63">
        <v>5880</v>
      </c>
      <c r="CF368" s="63">
        <v>7318</v>
      </c>
      <c r="CG368" s="63">
        <v>10824</v>
      </c>
      <c r="CH368" s="63">
        <v>5585</v>
      </c>
      <c r="CI368" s="63">
        <v>281</v>
      </c>
      <c r="CJ368" s="63">
        <v>4386</v>
      </c>
      <c r="CK368" s="63">
        <v>328</v>
      </c>
      <c r="CL368" s="63">
        <v>937</v>
      </c>
      <c r="CM368" s="63">
        <v>1176</v>
      </c>
      <c r="CN368" s="63">
        <v>216</v>
      </c>
      <c r="CO368" s="63">
        <v>10553</v>
      </c>
      <c r="CP368" s="135"/>
      <c r="CQ368" s="138" t="s">
        <v>248</v>
      </c>
      <c r="CR368" s="138" t="s">
        <v>4484</v>
      </c>
      <c r="CS368" s="139">
        <v>20930</v>
      </c>
      <c r="CT368" s="141">
        <v>64276</v>
      </c>
    </row>
    <row r="369" spans="1:98">
      <c r="A369" s="51" t="s">
        <v>140</v>
      </c>
      <c r="B369" s="51"/>
      <c r="C369" s="48"/>
      <c r="D369" s="48"/>
      <c r="E369" s="48"/>
      <c r="F369" s="48"/>
      <c r="G369" s="48"/>
      <c r="H369" s="48"/>
      <c r="I369" s="48"/>
      <c r="J369" s="48"/>
      <c r="K369" s="48"/>
      <c r="L369" s="48"/>
      <c r="M369" s="48"/>
      <c r="N369" s="48"/>
      <c r="O369" s="51" t="s">
        <v>140</v>
      </c>
      <c r="P369" s="51"/>
      <c r="Q369" s="48"/>
      <c r="R369" s="48"/>
      <c r="S369" s="48"/>
      <c r="T369" s="48"/>
      <c r="U369" s="48"/>
      <c r="V369" s="48"/>
      <c r="W369" s="48"/>
      <c r="X369" s="48"/>
      <c r="Y369" s="48"/>
      <c r="Z369" s="48"/>
      <c r="AA369" s="48"/>
      <c r="AB369" s="48"/>
      <c r="AC369" s="51" t="s">
        <v>140</v>
      </c>
      <c r="AD369" s="51"/>
      <c r="AE369" s="48"/>
      <c r="AF369" s="48"/>
      <c r="AG369" s="48"/>
      <c r="AH369" s="48"/>
      <c r="AI369" s="48"/>
      <c r="AJ369" s="48"/>
      <c r="AK369" s="48"/>
      <c r="AL369" s="48"/>
      <c r="AM369" s="48"/>
      <c r="AN369" s="48"/>
      <c r="AO369" s="48"/>
      <c r="AP369" s="51" t="s">
        <v>140</v>
      </c>
      <c r="AQ369" s="46"/>
      <c r="AR369" s="47"/>
      <c r="AS369" s="47"/>
      <c r="AT369" s="47"/>
      <c r="AU369" s="47"/>
      <c r="AV369" s="47"/>
      <c r="AW369" s="47"/>
      <c r="AX369" s="47"/>
      <c r="AY369" s="47"/>
      <c r="AZ369" s="47"/>
      <c r="BA369" s="51" t="s">
        <v>140</v>
      </c>
      <c r="BB369" s="46"/>
      <c r="BC369" s="47"/>
      <c r="BD369" s="47"/>
      <c r="BE369" s="47"/>
      <c r="BF369" s="47"/>
      <c r="BG369" s="47"/>
      <c r="BH369" s="47"/>
      <c r="BI369" s="47"/>
      <c r="BJ369" s="47"/>
      <c r="BK369" s="47"/>
      <c r="BL369" s="47"/>
      <c r="BM369" s="47"/>
      <c r="BN369" s="47"/>
      <c r="BO369" s="51" t="s">
        <v>140</v>
      </c>
      <c r="BP369" s="46"/>
      <c r="BQ369" s="49"/>
      <c r="BR369" s="49"/>
      <c r="BS369" s="49"/>
      <c r="BT369" s="49"/>
      <c r="BU369" s="49"/>
      <c r="BV369" s="49"/>
      <c r="BW369" s="49"/>
      <c r="BX369" s="49"/>
      <c r="BY369" s="50"/>
      <c r="BZ369" s="49"/>
      <c r="CA369" s="51" t="s">
        <v>140</v>
      </c>
      <c r="CB369" s="46"/>
      <c r="CC369" s="47"/>
      <c r="CD369" s="47"/>
      <c r="CE369" s="47"/>
      <c r="CF369" s="47"/>
      <c r="CG369" s="47"/>
      <c r="CH369" s="47"/>
      <c r="CI369" s="47"/>
      <c r="CJ369" s="47"/>
      <c r="CK369" s="47"/>
      <c r="CL369" s="47"/>
      <c r="CM369" s="47"/>
      <c r="CN369" s="47"/>
      <c r="CO369" s="47"/>
      <c r="CP369" s="135"/>
      <c r="CQ369" s="138" t="s">
        <v>140</v>
      </c>
      <c r="CR369" s="138" t="s">
        <v>140</v>
      </c>
      <c r="CS369" s="139">
        <v>0</v>
      </c>
      <c r="CT369" s="141">
        <v>0</v>
      </c>
    </row>
    <row r="370" spans="1:98">
      <c r="A370" s="201" t="s">
        <v>19</v>
      </c>
      <c r="B370" s="46" t="s">
        <v>119</v>
      </c>
      <c r="C370" s="47">
        <v>4212</v>
      </c>
      <c r="D370" s="47">
        <v>2118</v>
      </c>
      <c r="E370" s="47">
        <v>1536</v>
      </c>
      <c r="F370" s="47">
        <v>787</v>
      </c>
      <c r="G370" s="47">
        <v>1003</v>
      </c>
      <c r="H370" s="47">
        <v>518</v>
      </c>
      <c r="I370" s="47">
        <v>566</v>
      </c>
      <c r="J370" s="47">
        <v>278</v>
      </c>
      <c r="K370" s="47">
        <v>327</v>
      </c>
      <c r="L370" s="47">
        <v>147</v>
      </c>
      <c r="M370" s="48">
        <v>7644</v>
      </c>
      <c r="N370" s="48">
        <v>3848</v>
      </c>
      <c r="O370" s="201" t="s">
        <v>19</v>
      </c>
      <c r="P370" s="46" t="s">
        <v>119</v>
      </c>
      <c r="Q370" s="47">
        <v>824</v>
      </c>
      <c r="R370" s="47">
        <v>416</v>
      </c>
      <c r="S370" s="47">
        <v>352</v>
      </c>
      <c r="T370" s="47">
        <v>164</v>
      </c>
      <c r="U370" s="47">
        <v>240</v>
      </c>
      <c r="V370" s="47">
        <v>94</v>
      </c>
      <c r="W370" s="47">
        <v>94</v>
      </c>
      <c r="X370" s="47">
        <v>42</v>
      </c>
      <c r="Y370" s="47">
        <v>49</v>
      </c>
      <c r="Z370" s="47">
        <v>18</v>
      </c>
      <c r="AA370" s="48">
        <v>1559</v>
      </c>
      <c r="AB370" s="48">
        <v>734</v>
      </c>
      <c r="AC370" s="201" t="s">
        <v>19</v>
      </c>
      <c r="AD370" s="46" t="s">
        <v>119</v>
      </c>
      <c r="AE370" s="47">
        <v>75</v>
      </c>
      <c r="AF370" s="47">
        <v>65</v>
      </c>
      <c r="AG370" s="47">
        <v>57</v>
      </c>
      <c r="AH370" s="47">
        <v>45</v>
      </c>
      <c r="AI370" s="47">
        <v>31</v>
      </c>
      <c r="AJ370" s="48">
        <v>273</v>
      </c>
      <c r="AK370" s="47">
        <v>113</v>
      </c>
      <c r="AL370" s="47">
        <v>63</v>
      </c>
      <c r="AM370" s="47">
        <v>0</v>
      </c>
      <c r="AN370" s="47">
        <v>9</v>
      </c>
      <c r="AO370" s="47">
        <v>64</v>
      </c>
      <c r="AP370" s="201" t="s">
        <v>19</v>
      </c>
      <c r="AQ370" s="46" t="s">
        <v>119</v>
      </c>
      <c r="AR370" s="47">
        <v>0</v>
      </c>
      <c r="AS370" s="47">
        <v>752</v>
      </c>
      <c r="AT370" s="47">
        <v>58</v>
      </c>
      <c r="AU370" s="47">
        <v>82</v>
      </c>
      <c r="AV370" s="47">
        <v>19</v>
      </c>
      <c r="AW370" s="47">
        <v>47</v>
      </c>
      <c r="AX370" s="47">
        <v>200</v>
      </c>
      <c r="AY370" s="47">
        <v>92</v>
      </c>
      <c r="AZ370" s="47">
        <v>83</v>
      </c>
      <c r="BA370" s="201" t="s">
        <v>19</v>
      </c>
      <c r="BB370" s="46" t="s">
        <v>119</v>
      </c>
      <c r="BC370" s="47">
        <v>306</v>
      </c>
      <c r="BD370" s="47">
        <v>128</v>
      </c>
      <c r="BE370" s="47">
        <v>283</v>
      </c>
      <c r="BF370" s="47">
        <v>119</v>
      </c>
      <c r="BG370" s="47">
        <v>216</v>
      </c>
      <c r="BH370" s="47">
        <v>91</v>
      </c>
      <c r="BI370" s="47">
        <v>292</v>
      </c>
      <c r="BJ370" s="47">
        <v>125</v>
      </c>
      <c r="BK370" s="47">
        <v>277</v>
      </c>
      <c r="BL370" s="47">
        <v>116</v>
      </c>
      <c r="BM370" s="47">
        <v>216</v>
      </c>
      <c r="BN370" s="47">
        <v>91</v>
      </c>
      <c r="BO370" s="201" t="s">
        <v>19</v>
      </c>
      <c r="BP370" s="46" t="s">
        <v>119</v>
      </c>
      <c r="BQ370" s="49">
        <v>0</v>
      </c>
      <c r="BR370" s="49">
        <v>98</v>
      </c>
      <c r="BS370" s="49">
        <v>0</v>
      </c>
      <c r="BT370" s="49">
        <v>59</v>
      </c>
      <c r="BU370" s="49">
        <v>0</v>
      </c>
      <c r="BV370" s="50">
        <v>157</v>
      </c>
      <c r="BW370" s="49">
        <v>73</v>
      </c>
      <c r="BX370" s="49">
        <v>10</v>
      </c>
      <c r="BY370" s="50">
        <v>2</v>
      </c>
      <c r="BZ370" s="49">
        <v>1</v>
      </c>
      <c r="CA370" s="201" t="s">
        <v>19</v>
      </c>
      <c r="CB370" s="46" t="s">
        <v>119</v>
      </c>
      <c r="CC370" s="47">
        <v>2216</v>
      </c>
      <c r="CD370" s="47">
        <v>2849</v>
      </c>
      <c r="CE370" s="47">
        <v>1437</v>
      </c>
      <c r="CF370" s="47">
        <v>830</v>
      </c>
      <c r="CG370" s="47">
        <v>1815</v>
      </c>
      <c r="CH370" s="47">
        <v>978</v>
      </c>
      <c r="CI370" s="47">
        <v>35</v>
      </c>
      <c r="CJ370" s="47">
        <v>533</v>
      </c>
      <c r="CK370" s="47">
        <v>38</v>
      </c>
      <c r="CL370" s="47">
        <v>216</v>
      </c>
      <c r="CM370" s="47">
        <v>175</v>
      </c>
      <c r="CN370" s="47">
        <v>58</v>
      </c>
      <c r="CO370" s="47">
        <v>529</v>
      </c>
      <c r="CP370" s="135"/>
      <c r="CQ370" s="138" t="s">
        <v>19</v>
      </c>
      <c r="CR370" s="138" t="s">
        <v>4485</v>
      </c>
      <c r="CS370" s="139">
        <v>2101</v>
      </c>
      <c r="CT370" s="141">
        <v>10731</v>
      </c>
    </row>
    <row r="371" spans="1:98">
      <c r="A371" s="201"/>
      <c r="B371" s="46" t="s">
        <v>120</v>
      </c>
      <c r="C371" s="47">
        <v>0</v>
      </c>
      <c r="D371" s="47">
        <v>0</v>
      </c>
      <c r="E371" s="47">
        <v>0</v>
      </c>
      <c r="F371" s="47">
        <v>0</v>
      </c>
      <c r="G371" s="47">
        <v>0</v>
      </c>
      <c r="H371" s="47">
        <v>0</v>
      </c>
      <c r="I371" s="47">
        <v>0</v>
      </c>
      <c r="J371" s="47">
        <v>0</v>
      </c>
      <c r="K371" s="47">
        <v>0</v>
      </c>
      <c r="L371" s="47">
        <v>0</v>
      </c>
      <c r="M371" s="48">
        <v>0</v>
      </c>
      <c r="N371" s="48">
        <v>0</v>
      </c>
      <c r="O371" s="201"/>
      <c r="P371" s="46" t="s">
        <v>120</v>
      </c>
      <c r="Q371" s="47">
        <v>0</v>
      </c>
      <c r="R371" s="47">
        <v>0</v>
      </c>
      <c r="S371" s="47">
        <v>0</v>
      </c>
      <c r="T371" s="47">
        <v>0</v>
      </c>
      <c r="U371" s="47">
        <v>0</v>
      </c>
      <c r="V371" s="47">
        <v>0</v>
      </c>
      <c r="W371" s="47">
        <v>0</v>
      </c>
      <c r="X371" s="47">
        <v>0</v>
      </c>
      <c r="Y371" s="47">
        <v>0</v>
      </c>
      <c r="Z371" s="47">
        <v>0</v>
      </c>
      <c r="AA371" s="48">
        <v>0</v>
      </c>
      <c r="AB371" s="48">
        <v>0</v>
      </c>
      <c r="AC371" s="201"/>
      <c r="AD371" s="46" t="s">
        <v>120</v>
      </c>
      <c r="AE371" s="47">
        <v>0</v>
      </c>
      <c r="AF371" s="47">
        <v>0</v>
      </c>
      <c r="AG371" s="47">
        <v>0</v>
      </c>
      <c r="AH371" s="47">
        <v>0</v>
      </c>
      <c r="AI371" s="47">
        <v>0</v>
      </c>
      <c r="AJ371" s="48">
        <v>0</v>
      </c>
      <c r="AK371" s="47">
        <v>0</v>
      </c>
      <c r="AL371" s="47">
        <v>0</v>
      </c>
      <c r="AM371" s="47">
        <v>0</v>
      </c>
      <c r="AN371" s="47">
        <v>0</v>
      </c>
      <c r="AO371" s="47">
        <v>0</v>
      </c>
      <c r="AP371" s="201"/>
      <c r="AQ371" s="46" t="s">
        <v>120</v>
      </c>
      <c r="AR371" s="47">
        <v>0</v>
      </c>
      <c r="AS371" s="47">
        <v>0</v>
      </c>
      <c r="AT371" s="47">
        <v>0</v>
      </c>
      <c r="AU371" s="47">
        <v>0</v>
      </c>
      <c r="AV371" s="47">
        <v>0</v>
      </c>
      <c r="AW371" s="47">
        <v>0</v>
      </c>
      <c r="AX371" s="47">
        <v>0</v>
      </c>
      <c r="AY371" s="47">
        <v>0</v>
      </c>
      <c r="AZ371" s="47">
        <v>0</v>
      </c>
      <c r="BA371" s="201"/>
      <c r="BB371" s="46" t="s">
        <v>120</v>
      </c>
      <c r="BC371" s="47">
        <v>0</v>
      </c>
      <c r="BD371" s="47">
        <v>0</v>
      </c>
      <c r="BE371" s="47">
        <v>0</v>
      </c>
      <c r="BF371" s="47">
        <v>0</v>
      </c>
      <c r="BG371" s="47">
        <v>0</v>
      </c>
      <c r="BH371" s="47">
        <v>0</v>
      </c>
      <c r="BI371" s="47">
        <v>0</v>
      </c>
      <c r="BJ371" s="47">
        <v>0</v>
      </c>
      <c r="BK371" s="47">
        <v>0</v>
      </c>
      <c r="BL371" s="47">
        <v>0</v>
      </c>
      <c r="BM371" s="47">
        <v>0</v>
      </c>
      <c r="BN371" s="47">
        <v>0</v>
      </c>
      <c r="BO371" s="201"/>
      <c r="BP371" s="46" t="s">
        <v>120</v>
      </c>
      <c r="BQ371" s="49">
        <v>0</v>
      </c>
      <c r="BR371" s="49">
        <v>0</v>
      </c>
      <c r="BS371" s="49">
        <v>0</v>
      </c>
      <c r="BT371" s="49">
        <v>0</v>
      </c>
      <c r="BU371" s="49">
        <v>0</v>
      </c>
      <c r="BV371" s="50">
        <v>0</v>
      </c>
      <c r="BW371" s="49">
        <v>0</v>
      </c>
      <c r="BX371" s="49">
        <v>0</v>
      </c>
      <c r="BY371" s="50">
        <v>0</v>
      </c>
      <c r="BZ371" s="49">
        <v>0</v>
      </c>
      <c r="CA371" s="201"/>
      <c r="CB371" s="46" t="s">
        <v>120</v>
      </c>
      <c r="CC371" s="47">
        <v>0</v>
      </c>
      <c r="CD371" s="47">
        <v>0</v>
      </c>
      <c r="CE371" s="47">
        <v>0</v>
      </c>
      <c r="CF371" s="47">
        <v>0</v>
      </c>
      <c r="CG371" s="47">
        <v>0</v>
      </c>
      <c r="CH371" s="47">
        <v>0</v>
      </c>
      <c r="CI371" s="47">
        <v>0</v>
      </c>
      <c r="CJ371" s="47">
        <v>0</v>
      </c>
      <c r="CK371" s="47">
        <v>0</v>
      </c>
      <c r="CL371" s="47">
        <v>0</v>
      </c>
      <c r="CM371" s="47">
        <v>0</v>
      </c>
      <c r="CN371" s="47">
        <v>0</v>
      </c>
      <c r="CO371" s="47">
        <v>0</v>
      </c>
      <c r="CP371" s="135"/>
      <c r="CQ371" s="138" t="s">
        <v>19</v>
      </c>
      <c r="CR371" s="138" t="s">
        <v>4486</v>
      </c>
      <c r="CS371" s="139">
        <v>0</v>
      </c>
      <c r="CT371" s="141">
        <v>0</v>
      </c>
    </row>
    <row r="372" spans="1:98">
      <c r="A372" s="201"/>
      <c r="B372" s="34" t="s">
        <v>102</v>
      </c>
      <c r="C372" s="35">
        <v>4212</v>
      </c>
      <c r="D372" s="63">
        <v>2118</v>
      </c>
      <c r="E372" s="63">
        <v>1536</v>
      </c>
      <c r="F372" s="63">
        <v>787</v>
      </c>
      <c r="G372" s="63">
        <v>1003</v>
      </c>
      <c r="H372" s="63">
        <v>518</v>
      </c>
      <c r="I372" s="63">
        <v>566</v>
      </c>
      <c r="J372" s="63">
        <v>278</v>
      </c>
      <c r="K372" s="63">
        <v>327</v>
      </c>
      <c r="L372" s="63">
        <v>147</v>
      </c>
      <c r="M372" s="63">
        <v>7644</v>
      </c>
      <c r="N372" s="63">
        <v>3848</v>
      </c>
      <c r="O372" s="201"/>
      <c r="P372" s="64" t="s">
        <v>102</v>
      </c>
      <c r="Q372" s="63">
        <v>824</v>
      </c>
      <c r="R372" s="63">
        <v>416</v>
      </c>
      <c r="S372" s="63">
        <v>352</v>
      </c>
      <c r="T372" s="63">
        <v>164</v>
      </c>
      <c r="U372" s="63">
        <v>240</v>
      </c>
      <c r="V372" s="63">
        <v>94</v>
      </c>
      <c r="W372" s="63">
        <v>94</v>
      </c>
      <c r="X372" s="63">
        <v>42</v>
      </c>
      <c r="Y372" s="63">
        <v>49</v>
      </c>
      <c r="Z372" s="63">
        <v>18</v>
      </c>
      <c r="AA372" s="63">
        <v>1559</v>
      </c>
      <c r="AB372" s="63">
        <v>734</v>
      </c>
      <c r="AC372" s="201"/>
      <c r="AD372" s="64" t="s">
        <v>102</v>
      </c>
      <c r="AE372" s="63">
        <v>75</v>
      </c>
      <c r="AF372" s="63">
        <v>65</v>
      </c>
      <c r="AG372" s="63">
        <v>57</v>
      </c>
      <c r="AH372" s="63">
        <v>45</v>
      </c>
      <c r="AI372" s="63">
        <v>31</v>
      </c>
      <c r="AJ372" s="63">
        <v>273</v>
      </c>
      <c r="AK372" s="63">
        <v>113</v>
      </c>
      <c r="AL372" s="63">
        <v>63</v>
      </c>
      <c r="AM372" s="63">
        <v>0</v>
      </c>
      <c r="AN372" s="63">
        <v>9</v>
      </c>
      <c r="AO372" s="63">
        <v>64</v>
      </c>
      <c r="AP372" s="201"/>
      <c r="AQ372" s="64" t="s">
        <v>102</v>
      </c>
      <c r="AR372" s="63">
        <v>0</v>
      </c>
      <c r="AS372" s="63">
        <v>752</v>
      </c>
      <c r="AT372" s="63">
        <v>58</v>
      </c>
      <c r="AU372" s="63">
        <v>82</v>
      </c>
      <c r="AV372" s="63">
        <v>19</v>
      </c>
      <c r="AW372" s="63">
        <v>47</v>
      </c>
      <c r="AX372" s="63">
        <v>200</v>
      </c>
      <c r="AY372" s="63">
        <v>92</v>
      </c>
      <c r="AZ372" s="63">
        <v>83</v>
      </c>
      <c r="BA372" s="201"/>
      <c r="BB372" s="51" t="s">
        <v>102</v>
      </c>
      <c r="BC372" s="63">
        <v>306</v>
      </c>
      <c r="BD372" s="63">
        <v>128</v>
      </c>
      <c r="BE372" s="63">
        <v>283</v>
      </c>
      <c r="BF372" s="63">
        <v>119</v>
      </c>
      <c r="BG372" s="63">
        <v>216</v>
      </c>
      <c r="BH372" s="63">
        <v>91</v>
      </c>
      <c r="BI372" s="63">
        <v>292</v>
      </c>
      <c r="BJ372" s="63">
        <v>125</v>
      </c>
      <c r="BK372" s="63">
        <v>277</v>
      </c>
      <c r="BL372" s="63">
        <v>116</v>
      </c>
      <c r="BM372" s="63">
        <v>216</v>
      </c>
      <c r="BN372" s="63">
        <v>91</v>
      </c>
      <c r="BO372" s="201"/>
      <c r="BP372" s="64" t="s">
        <v>102</v>
      </c>
      <c r="BQ372" s="63">
        <v>0</v>
      </c>
      <c r="BR372" s="63">
        <v>98</v>
      </c>
      <c r="BS372" s="63">
        <v>0</v>
      </c>
      <c r="BT372" s="63">
        <v>59</v>
      </c>
      <c r="BU372" s="63">
        <v>0</v>
      </c>
      <c r="BV372" s="63">
        <v>157</v>
      </c>
      <c r="BW372" s="63">
        <v>73</v>
      </c>
      <c r="BX372" s="63">
        <v>10</v>
      </c>
      <c r="BY372" s="63">
        <v>2</v>
      </c>
      <c r="BZ372" s="63">
        <v>1</v>
      </c>
      <c r="CA372" s="201"/>
      <c r="CB372" s="64" t="s">
        <v>102</v>
      </c>
      <c r="CC372" s="63">
        <v>2216</v>
      </c>
      <c r="CD372" s="63">
        <v>2849</v>
      </c>
      <c r="CE372" s="63">
        <v>1437</v>
      </c>
      <c r="CF372" s="63">
        <v>830</v>
      </c>
      <c r="CG372" s="63">
        <v>1815</v>
      </c>
      <c r="CH372" s="63">
        <v>978</v>
      </c>
      <c r="CI372" s="63">
        <v>35</v>
      </c>
      <c r="CJ372" s="63">
        <v>533</v>
      </c>
      <c r="CK372" s="63">
        <v>38</v>
      </c>
      <c r="CL372" s="63">
        <v>216</v>
      </c>
      <c r="CM372" s="63">
        <v>175</v>
      </c>
      <c r="CN372" s="63">
        <v>58</v>
      </c>
      <c r="CO372" s="63">
        <v>529</v>
      </c>
      <c r="CP372" s="135"/>
      <c r="CQ372" s="138" t="s">
        <v>19</v>
      </c>
      <c r="CR372" s="138" t="s">
        <v>4487</v>
      </c>
      <c r="CS372" s="139">
        <v>2101</v>
      </c>
      <c r="CT372" s="141">
        <v>10731</v>
      </c>
    </row>
    <row r="373" spans="1:98">
      <c r="A373" s="201" t="s">
        <v>249</v>
      </c>
      <c r="B373" s="46" t="s">
        <v>119</v>
      </c>
      <c r="C373" s="47">
        <v>10852</v>
      </c>
      <c r="D373" s="47">
        <v>5294</v>
      </c>
      <c r="E373" s="47">
        <v>4027</v>
      </c>
      <c r="F373" s="47">
        <v>1989</v>
      </c>
      <c r="G373" s="47">
        <v>2497</v>
      </c>
      <c r="H373" s="47">
        <v>1248</v>
      </c>
      <c r="I373" s="47">
        <v>1234</v>
      </c>
      <c r="J373" s="47">
        <v>635</v>
      </c>
      <c r="K373" s="47">
        <v>713</v>
      </c>
      <c r="L373" s="47">
        <v>351</v>
      </c>
      <c r="M373" s="48">
        <v>19323</v>
      </c>
      <c r="N373" s="48">
        <v>9517</v>
      </c>
      <c r="O373" s="201" t="s">
        <v>249</v>
      </c>
      <c r="P373" s="46" t="s">
        <v>119</v>
      </c>
      <c r="Q373" s="47">
        <v>1223</v>
      </c>
      <c r="R373" s="47">
        <v>596</v>
      </c>
      <c r="S373" s="47">
        <v>594</v>
      </c>
      <c r="T373" s="47">
        <v>288</v>
      </c>
      <c r="U373" s="47">
        <v>468</v>
      </c>
      <c r="V373" s="47">
        <v>280</v>
      </c>
      <c r="W373" s="47">
        <v>141</v>
      </c>
      <c r="X373" s="47">
        <v>60</v>
      </c>
      <c r="Y373" s="47">
        <v>66</v>
      </c>
      <c r="Z373" s="47">
        <v>31</v>
      </c>
      <c r="AA373" s="48">
        <v>2492</v>
      </c>
      <c r="AB373" s="48">
        <v>1255</v>
      </c>
      <c r="AC373" s="201" t="s">
        <v>249</v>
      </c>
      <c r="AD373" s="46" t="s">
        <v>119</v>
      </c>
      <c r="AE373" s="47">
        <v>170</v>
      </c>
      <c r="AF373" s="47">
        <v>92</v>
      </c>
      <c r="AG373" s="47">
        <v>72</v>
      </c>
      <c r="AH373" s="47">
        <v>47</v>
      </c>
      <c r="AI373" s="47">
        <v>27</v>
      </c>
      <c r="AJ373" s="48">
        <v>408</v>
      </c>
      <c r="AK373" s="47">
        <v>143</v>
      </c>
      <c r="AL373" s="47">
        <v>52</v>
      </c>
      <c r="AM373" s="47">
        <v>0</v>
      </c>
      <c r="AN373" s="47">
        <v>26</v>
      </c>
      <c r="AO373" s="47">
        <v>83</v>
      </c>
      <c r="AP373" s="201" t="s">
        <v>249</v>
      </c>
      <c r="AQ373" s="46" t="s">
        <v>119</v>
      </c>
      <c r="AR373" s="47">
        <v>32</v>
      </c>
      <c r="AS373" s="47">
        <v>1351</v>
      </c>
      <c r="AT373" s="47">
        <v>142</v>
      </c>
      <c r="AU373" s="47">
        <v>53</v>
      </c>
      <c r="AV373" s="47">
        <v>4</v>
      </c>
      <c r="AW373" s="47">
        <v>54</v>
      </c>
      <c r="AX373" s="47">
        <v>181</v>
      </c>
      <c r="AY373" s="47">
        <v>141</v>
      </c>
      <c r="AZ373" s="47">
        <v>134</v>
      </c>
      <c r="BA373" s="201" t="s">
        <v>249</v>
      </c>
      <c r="BB373" s="46" t="s">
        <v>119</v>
      </c>
      <c r="BC373" s="47">
        <v>441</v>
      </c>
      <c r="BD373" s="47">
        <v>212</v>
      </c>
      <c r="BE373" s="47">
        <v>405</v>
      </c>
      <c r="BF373" s="47">
        <v>191</v>
      </c>
      <c r="BG373" s="47">
        <v>271</v>
      </c>
      <c r="BH373" s="47">
        <v>128</v>
      </c>
      <c r="BI373" s="47">
        <v>449</v>
      </c>
      <c r="BJ373" s="47">
        <v>214</v>
      </c>
      <c r="BK373" s="47">
        <v>411</v>
      </c>
      <c r="BL373" s="47">
        <v>192</v>
      </c>
      <c r="BM373" s="47">
        <v>299</v>
      </c>
      <c r="BN373" s="47">
        <v>140</v>
      </c>
      <c r="BO373" s="201" t="s">
        <v>249</v>
      </c>
      <c r="BP373" s="46" t="s">
        <v>119</v>
      </c>
      <c r="BQ373" s="49">
        <v>2</v>
      </c>
      <c r="BR373" s="49">
        <v>116</v>
      </c>
      <c r="BS373" s="49">
        <v>1</v>
      </c>
      <c r="BT373" s="49">
        <v>228</v>
      </c>
      <c r="BU373" s="49">
        <v>0</v>
      </c>
      <c r="BV373" s="50">
        <v>347</v>
      </c>
      <c r="BW373" s="49">
        <v>144</v>
      </c>
      <c r="BX373" s="49">
        <v>11</v>
      </c>
      <c r="BY373" s="50">
        <v>8</v>
      </c>
      <c r="BZ373" s="49">
        <v>4</v>
      </c>
      <c r="CA373" s="201" t="s">
        <v>249</v>
      </c>
      <c r="CB373" s="46" t="s">
        <v>119</v>
      </c>
      <c r="CC373" s="47">
        <v>3808</v>
      </c>
      <c r="CD373" s="47">
        <v>5257</v>
      </c>
      <c r="CE373" s="47">
        <v>3266</v>
      </c>
      <c r="CF373" s="47">
        <v>915</v>
      </c>
      <c r="CG373" s="47">
        <v>2067</v>
      </c>
      <c r="CH373" s="47">
        <v>605</v>
      </c>
      <c r="CI373" s="47">
        <v>58</v>
      </c>
      <c r="CJ373" s="47">
        <v>504</v>
      </c>
      <c r="CK373" s="47">
        <v>150</v>
      </c>
      <c r="CL373" s="47">
        <v>316</v>
      </c>
      <c r="CM373" s="47">
        <v>204</v>
      </c>
      <c r="CN373" s="47">
        <v>0</v>
      </c>
      <c r="CO373" s="47">
        <v>558</v>
      </c>
      <c r="CP373" s="135"/>
      <c r="CQ373" s="138" t="s">
        <v>249</v>
      </c>
      <c r="CR373" s="138" t="s">
        <v>4488</v>
      </c>
      <c r="CS373" s="139">
        <v>3392</v>
      </c>
      <c r="CT373" s="141">
        <v>16630</v>
      </c>
    </row>
    <row r="374" spans="1:98">
      <c r="A374" s="201"/>
      <c r="B374" s="46" t="s">
        <v>120</v>
      </c>
      <c r="C374" s="47">
        <v>0</v>
      </c>
      <c r="D374" s="47">
        <v>0</v>
      </c>
      <c r="E374" s="47">
        <v>0</v>
      </c>
      <c r="F374" s="47">
        <v>0</v>
      </c>
      <c r="G374" s="47">
        <v>0</v>
      </c>
      <c r="H374" s="47">
        <v>0</v>
      </c>
      <c r="I374" s="47">
        <v>0</v>
      </c>
      <c r="J374" s="47">
        <v>0</v>
      </c>
      <c r="K374" s="47">
        <v>0</v>
      </c>
      <c r="L374" s="47">
        <v>0</v>
      </c>
      <c r="M374" s="48">
        <v>0</v>
      </c>
      <c r="N374" s="48">
        <v>0</v>
      </c>
      <c r="O374" s="201"/>
      <c r="P374" s="46" t="s">
        <v>120</v>
      </c>
      <c r="Q374" s="47">
        <v>0</v>
      </c>
      <c r="R374" s="47">
        <v>0</v>
      </c>
      <c r="S374" s="47">
        <v>0</v>
      </c>
      <c r="T374" s="47">
        <v>0</v>
      </c>
      <c r="U374" s="47">
        <v>0</v>
      </c>
      <c r="V374" s="47">
        <v>0</v>
      </c>
      <c r="W374" s="47">
        <v>0</v>
      </c>
      <c r="X374" s="47">
        <v>0</v>
      </c>
      <c r="Y374" s="47">
        <v>0</v>
      </c>
      <c r="Z374" s="47">
        <v>0</v>
      </c>
      <c r="AA374" s="48">
        <v>0</v>
      </c>
      <c r="AB374" s="48">
        <v>0</v>
      </c>
      <c r="AC374" s="201"/>
      <c r="AD374" s="46" t="s">
        <v>120</v>
      </c>
      <c r="AE374" s="47">
        <v>0</v>
      </c>
      <c r="AF374" s="47">
        <v>0</v>
      </c>
      <c r="AG374" s="47">
        <v>0</v>
      </c>
      <c r="AH374" s="47">
        <v>0</v>
      </c>
      <c r="AI374" s="47">
        <v>0</v>
      </c>
      <c r="AJ374" s="48">
        <v>0</v>
      </c>
      <c r="AK374" s="47">
        <v>0</v>
      </c>
      <c r="AL374" s="47">
        <v>0</v>
      </c>
      <c r="AM374" s="47">
        <v>0</v>
      </c>
      <c r="AN374" s="47">
        <v>0</v>
      </c>
      <c r="AO374" s="47">
        <v>0</v>
      </c>
      <c r="AP374" s="201"/>
      <c r="AQ374" s="46" t="s">
        <v>120</v>
      </c>
      <c r="AR374" s="47">
        <v>0</v>
      </c>
      <c r="AS374" s="47">
        <v>0</v>
      </c>
      <c r="AT374" s="47">
        <v>0</v>
      </c>
      <c r="AU374" s="47">
        <v>0</v>
      </c>
      <c r="AV374" s="47">
        <v>0</v>
      </c>
      <c r="AW374" s="47">
        <v>0</v>
      </c>
      <c r="AX374" s="47">
        <v>0</v>
      </c>
      <c r="AY374" s="47">
        <v>0</v>
      </c>
      <c r="AZ374" s="47">
        <v>0</v>
      </c>
      <c r="BA374" s="201"/>
      <c r="BB374" s="46" t="s">
        <v>120</v>
      </c>
      <c r="BC374" s="47">
        <v>0</v>
      </c>
      <c r="BD374" s="47">
        <v>0</v>
      </c>
      <c r="BE374" s="47">
        <v>0</v>
      </c>
      <c r="BF374" s="47">
        <v>0</v>
      </c>
      <c r="BG374" s="47">
        <v>0</v>
      </c>
      <c r="BH374" s="47">
        <v>0</v>
      </c>
      <c r="BI374" s="47">
        <v>0</v>
      </c>
      <c r="BJ374" s="47">
        <v>0</v>
      </c>
      <c r="BK374" s="47">
        <v>0</v>
      </c>
      <c r="BL374" s="47">
        <v>0</v>
      </c>
      <c r="BM374" s="47">
        <v>0</v>
      </c>
      <c r="BN374" s="47">
        <v>0</v>
      </c>
      <c r="BO374" s="201"/>
      <c r="BP374" s="46" t="s">
        <v>120</v>
      </c>
      <c r="BQ374" s="49">
        <v>0</v>
      </c>
      <c r="BR374" s="49">
        <v>0</v>
      </c>
      <c r="BS374" s="49">
        <v>0</v>
      </c>
      <c r="BT374" s="49">
        <v>0</v>
      </c>
      <c r="BU374" s="49">
        <v>0</v>
      </c>
      <c r="BV374" s="50">
        <v>0</v>
      </c>
      <c r="BW374" s="49">
        <v>0</v>
      </c>
      <c r="BX374" s="49">
        <v>0</v>
      </c>
      <c r="BY374" s="50">
        <v>0</v>
      </c>
      <c r="BZ374" s="49">
        <v>0</v>
      </c>
      <c r="CA374" s="201"/>
      <c r="CB374" s="46" t="s">
        <v>120</v>
      </c>
      <c r="CC374" s="47">
        <v>0</v>
      </c>
      <c r="CD374" s="47">
        <v>0</v>
      </c>
      <c r="CE374" s="47">
        <v>0</v>
      </c>
      <c r="CF374" s="47">
        <v>0</v>
      </c>
      <c r="CG374" s="47">
        <v>0</v>
      </c>
      <c r="CH374" s="47">
        <v>0</v>
      </c>
      <c r="CI374" s="47">
        <v>0</v>
      </c>
      <c r="CJ374" s="47">
        <v>0</v>
      </c>
      <c r="CK374" s="47">
        <v>0</v>
      </c>
      <c r="CL374" s="47">
        <v>0</v>
      </c>
      <c r="CM374" s="47">
        <v>0</v>
      </c>
      <c r="CN374" s="47">
        <v>0</v>
      </c>
      <c r="CO374" s="47">
        <v>0</v>
      </c>
      <c r="CP374" s="135"/>
      <c r="CQ374" s="138" t="s">
        <v>249</v>
      </c>
      <c r="CR374" s="138" t="s">
        <v>4489</v>
      </c>
      <c r="CS374" s="139">
        <v>0</v>
      </c>
      <c r="CT374" s="141">
        <v>0</v>
      </c>
    </row>
    <row r="375" spans="1:98">
      <c r="A375" s="201"/>
      <c r="B375" s="34" t="s">
        <v>102</v>
      </c>
      <c r="C375" s="35">
        <v>10852</v>
      </c>
      <c r="D375" s="63">
        <v>5294</v>
      </c>
      <c r="E375" s="63">
        <v>4027</v>
      </c>
      <c r="F375" s="63">
        <v>1989</v>
      </c>
      <c r="G375" s="63">
        <v>2497</v>
      </c>
      <c r="H375" s="63">
        <v>1248</v>
      </c>
      <c r="I375" s="63">
        <v>1234</v>
      </c>
      <c r="J375" s="63">
        <v>635</v>
      </c>
      <c r="K375" s="63">
        <v>713</v>
      </c>
      <c r="L375" s="63">
        <v>351</v>
      </c>
      <c r="M375" s="63">
        <v>19323</v>
      </c>
      <c r="N375" s="63">
        <v>9517</v>
      </c>
      <c r="O375" s="201"/>
      <c r="P375" s="64" t="s">
        <v>102</v>
      </c>
      <c r="Q375" s="63">
        <v>1223</v>
      </c>
      <c r="R375" s="63">
        <v>596</v>
      </c>
      <c r="S375" s="63">
        <v>594</v>
      </c>
      <c r="T375" s="63">
        <v>288</v>
      </c>
      <c r="U375" s="63">
        <v>468</v>
      </c>
      <c r="V375" s="63">
        <v>280</v>
      </c>
      <c r="W375" s="63">
        <v>141</v>
      </c>
      <c r="X375" s="63">
        <v>60</v>
      </c>
      <c r="Y375" s="63">
        <v>66</v>
      </c>
      <c r="Z375" s="63">
        <v>31</v>
      </c>
      <c r="AA375" s="63">
        <v>2492</v>
      </c>
      <c r="AB375" s="63">
        <v>1255</v>
      </c>
      <c r="AC375" s="201"/>
      <c r="AD375" s="64" t="s">
        <v>102</v>
      </c>
      <c r="AE375" s="63">
        <v>170</v>
      </c>
      <c r="AF375" s="63">
        <v>92</v>
      </c>
      <c r="AG375" s="63">
        <v>72</v>
      </c>
      <c r="AH375" s="63">
        <v>47</v>
      </c>
      <c r="AI375" s="63">
        <v>27</v>
      </c>
      <c r="AJ375" s="63">
        <v>408</v>
      </c>
      <c r="AK375" s="63">
        <v>143</v>
      </c>
      <c r="AL375" s="63">
        <v>52</v>
      </c>
      <c r="AM375" s="63">
        <v>0</v>
      </c>
      <c r="AN375" s="63">
        <v>26</v>
      </c>
      <c r="AO375" s="63">
        <v>83</v>
      </c>
      <c r="AP375" s="201"/>
      <c r="AQ375" s="64" t="s">
        <v>102</v>
      </c>
      <c r="AR375" s="63">
        <v>32</v>
      </c>
      <c r="AS375" s="63">
        <v>1351</v>
      </c>
      <c r="AT375" s="63">
        <v>142</v>
      </c>
      <c r="AU375" s="63">
        <v>53</v>
      </c>
      <c r="AV375" s="63">
        <v>4</v>
      </c>
      <c r="AW375" s="63">
        <v>54</v>
      </c>
      <c r="AX375" s="63">
        <v>181</v>
      </c>
      <c r="AY375" s="63">
        <v>141</v>
      </c>
      <c r="AZ375" s="63">
        <v>134</v>
      </c>
      <c r="BA375" s="201"/>
      <c r="BB375" s="51" t="s">
        <v>102</v>
      </c>
      <c r="BC375" s="63">
        <v>441</v>
      </c>
      <c r="BD375" s="63">
        <v>212</v>
      </c>
      <c r="BE375" s="63">
        <v>405</v>
      </c>
      <c r="BF375" s="63">
        <v>191</v>
      </c>
      <c r="BG375" s="63">
        <v>271</v>
      </c>
      <c r="BH375" s="63">
        <v>128</v>
      </c>
      <c r="BI375" s="63">
        <v>449</v>
      </c>
      <c r="BJ375" s="63">
        <v>214</v>
      </c>
      <c r="BK375" s="63">
        <v>411</v>
      </c>
      <c r="BL375" s="63">
        <v>192</v>
      </c>
      <c r="BM375" s="63">
        <v>299</v>
      </c>
      <c r="BN375" s="63">
        <v>140</v>
      </c>
      <c r="BO375" s="201"/>
      <c r="BP375" s="64" t="s">
        <v>102</v>
      </c>
      <c r="BQ375" s="63">
        <v>2</v>
      </c>
      <c r="BR375" s="63">
        <v>116</v>
      </c>
      <c r="BS375" s="63">
        <v>1</v>
      </c>
      <c r="BT375" s="63">
        <v>228</v>
      </c>
      <c r="BU375" s="63">
        <v>0</v>
      </c>
      <c r="BV375" s="63">
        <v>347</v>
      </c>
      <c r="BW375" s="63">
        <v>144</v>
      </c>
      <c r="BX375" s="63">
        <v>11</v>
      </c>
      <c r="BY375" s="63">
        <v>8</v>
      </c>
      <c r="BZ375" s="63">
        <v>4</v>
      </c>
      <c r="CA375" s="201"/>
      <c r="CB375" s="64" t="s">
        <v>102</v>
      </c>
      <c r="CC375" s="63">
        <v>3808</v>
      </c>
      <c r="CD375" s="63">
        <v>5257</v>
      </c>
      <c r="CE375" s="63">
        <v>3266</v>
      </c>
      <c r="CF375" s="63">
        <v>915</v>
      </c>
      <c r="CG375" s="63">
        <v>2067</v>
      </c>
      <c r="CH375" s="63">
        <v>605</v>
      </c>
      <c r="CI375" s="63">
        <v>58</v>
      </c>
      <c r="CJ375" s="63">
        <v>504</v>
      </c>
      <c r="CK375" s="63">
        <v>150</v>
      </c>
      <c r="CL375" s="63">
        <v>316</v>
      </c>
      <c r="CM375" s="63">
        <v>204</v>
      </c>
      <c r="CN375" s="63">
        <v>0</v>
      </c>
      <c r="CO375" s="63">
        <v>558</v>
      </c>
      <c r="CP375" s="135"/>
      <c r="CQ375" s="138" t="s">
        <v>249</v>
      </c>
      <c r="CR375" s="138" t="s">
        <v>4490</v>
      </c>
      <c r="CS375" s="139">
        <v>3392</v>
      </c>
      <c r="CT375" s="141">
        <v>16630</v>
      </c>
    </row>
    <row r="376" spans="1:98">
      <c r="A376" s="201" t="s">
        <v>20</v>
      </c>
      <c r="B376" s="46" t="s">
        <v>119</v>
      </c>
      <c r="C376" s="47">
        <v>4651</v>
      </c>
      <c r="D376" s="47">
        <v>2345</v>
      </c>
      <c r="E376" s="47">
        <v>2532</v>
      </c>
      <c r="F376" s="47">
        <v>1286</v>
      </c>
      <c r="G376" s="47">
        <v>1565</v>
      </c>
      <c r="H376" s="47">
        <v>795</v>
      </c>
      <c r="I376" s="47">
        <v>747</v>
      </c>
      <c r="J376" s="47">
        <v>372</v>
      </c>
      <c r="K376" s="47">
        <v>244</v>
      </c>
      <c r="L376" s="47">
        <v>127</v>
      </c>
      <c r="M376" s="48">
        <v>9739</v>
      </c>
      <c r="N376" s="48">
        <v>4925</v>
      </c>
      <c r="O376" s="201" t="s">
        <v>20</v>
      </c>
      <c r="P376" s="46" t="s">
        <v>119</v>
      </c>
      <c r="Q376" s="47">
        <v>901</v>
      </c>
      <c r="R376" s="47">
        <v>426</v>
      </c>
      <c r="S376" s="47">
        <v>358</v>
      </c>
      <c r="T376" s="47">
        <v>185</v>
      </c>
      <c r="U376" s="47">
        <v>185</v>
      </c>
      <c r="V376" s="47">
        <v>99</v>
      </c>
      <c r="W376" s="47">
        <v>75</v>
      </c>
      <c r="X376" s="47">
        <v>38</v>
      </c>
      <c r="Y376" s="47">
        <v>38</v>
      </c>
      <c r="Z376" s="47">
        <v>20</v>
      </c>
      <c r="AA376" s="48">
        <v>1557</v>
      </c>
      <c r="AB376" s="48">
        <v>768</v>
      </c>
      <c r="AC376" s="201" t="s">
        <v>20</v>
      </c>
      <c r="AD376" s="46" t="s">
        <v>119</v>
      </c>
      <c r="AE376" s="47">
        <v>117</v>
      </c>
      <c r="AF376" s="47">
        <v>114</v>
      </c>
      <c r="AG376" s="47">
        <v>102</v>
      </c>
      <c r="AH376" s="47">
        <v>71</v>
      </c>
      <c r="AI376" s="47">
        <v>33</v>
      </c>
      <c r="AJ376" s="48">
        <v>437</v>
      </c>
      <c r="AK376" s="47">
        <v>163</v>
      </c>
      <c r="AL376" s="47">
        <v>45</v>
      </c>
      <c r="AM376" s="47">
        <v>0</v>
      </c>
      <c r="AN376" s="47">
        <v>20</v>
      </c>
      <c r="AO376" s="47">
        <v>112</v>
      </c>
      <c r="AP376" s="201" t="s">
        <v>20</v>
      </c>
      <c r="AQ376" s="46" t="s">
        <v>119</v>
      </c>
      <c r="AR376" s="47">
        <v>6</v>
      </c>
      <c r="AS376" s="47">
        <v>759</v>
      </c>
      <c r="AT376" s="47">
        <v>54</v>
      </c>
      <c r="AU376" s="47">
        <v>13</v>
      </c>
      <c r="AV376" s="47">
        <v>0</v>
      </c>
      <c r="AW376" s="47">
        <v>15</v>
      </c>
      <c r="AX376" s="47">
        <v>175</v>
      </c>
      <c r="AY376" s="47">
        <v>76</v>
      </c>
      <c r="AZ376" s="47">
        <v>64</v>
      </c>
      <c r="BA376" s="201" t="s">
        <v>20</v>
      </c>
      <c r="BB376" s="46" t="s">
        <v>119</v>
      </c>
      <c r="BC376" s="47">
        <v>174</v>
      </c>
      <c r="BD376" s="47">
        <v>79</v>
      </c>
      <c r="BE376" s="47">
        <v>144</v>
      </c>
      <c r="BF376" s="47">
        <v>66</v>
      </c>
      <c r="BG376" s="47">
        <v>73</v>
      </c>
      <c r="BH376" s="47">
        <v>32</v>
      </c>
      <c r="BI376" s="47">
        <v>186</v>
      </c>
      <c r="BJ376" s="47">
        <v>88</v>
      </c>
      <c r="BK376" s="47">
        <v>152</v>
      </c>
      <c r="BL376" s="47">
        <v>73</v>
      </c>
      <c r="BM376" s="47">
        <v>66</v>
      </c>
      <c r="BN376" s="47">
        <v>29</v>
      </c>
      <c r="BO376" s="201" t="s">
        <v>20</v>
      </c>
      <c r="BP376" s="46" t="s">
        <v>119</v>
      </c>
      <c r="BQ376" s="49">
        <v>6</v>
      </c>
      <c r="BR376" s="49">
        <v>105</v>
      </c>
      <c r="BS376" s="49">
        <v>11</v>
      </c>
      <c r="BT376" s="49">
        <v>70</v>
      </c>
      <c r="BU376" s="49">
        <v>4</v>
      </c>
      <c r="BV376" s="50">
        <v>196</v>
      </c>
      <c r="BW376" s="49">
        <v>70</v>
      </c>
      <c r="BX376" s="49">
        <v>5</v>
      </c>
      <c r="BY376" s="50">
        <v>1</v>
      </c>
      <c r="BZ376" s="49">
        <v>0</v>
      </c>
      <c r="CA376" s="201" t="s">
        <v>20</v>
      </c>
      <c r="CB376" s="46" t="s">
        <v>119</v>
      </c>
      <c r="CC376" s="47">
        <v>3145</v>
      </c>
      <c r="CD376" s="47">
        <v>2781</v>
      </c>
      <c r="CE376" s="47">
        <v>1759</v>
      </c>
      <c r="CF376" s="47">
        <v>709</v>
      </c>
      <c r="CG376" s="47">
        <v>732</v>
      </c>
      <c r="CH376" s="47">
        <v>343</v>
      </c>
      <c r="CI376" s="47">
        <v>94</v>
      </c>
      <c r="CJ376" s="47">
        <v>192</v>
      </c>
      <c r="CK376" s="47">
        <v>77</v>
      </c>
      <c r="CL376" s="47">
        <v>234</v>
      </c>
      <c r="CM376" s="47">
        <v>98</v>
      </c>
      <c r="CN376" s="47">
        <v>3</v>
      </c>
      <c r="CO376" s="47">
        <v>121</v>
      </c>
      <c r="CP376" s="135"/>
      <c r="CQ376" s="138" t="s">
        <v>20</v>
      </c>
      <c r="CR376" s="138" t="s">
        <v>4491</v>
      </c>
      <c r="CS376" s="139">
        <v>1738</v>
      </c>
      <c r="CT376" s="141">
        <v>9832</v>
      </c>
    </row>
    <row r="377" spans="1:98">
      <c r="A377" s="201"/>
      <c r="B377" s="46" t="s">
        <v>120</v>
      </c>
      <c r="C377" s="47">
        <v>1388</v>
      </c>
      <c r="D377" s="47">
        <v>711</v>
      </c>
      <c r="E377" s="47">
        <v>561</v>
      </c>
      <c r="F377" s="47">
        <v>287</v>
      </c>
      <c r="G377" s="47">
        <v>424</v>
      </c>
      <c r="H377" s="47">
        <v>206</v>
      </c>
      <c r="I377" s="47">
        <v>273</v>
      </c>
      <c r="J377" s="47">
        <v>108</v>
      </c>
      <c r="K377" s="47">
        <v>154</v>
      </c>
      <c r="L377" s="47">
        <v>78</v>
      </c>
      <c r="M377" s="48">
        <v>2800</v>
      </c>
      <c r="N377" s="48">
        <v>1390</v>
      </c>
      <c r="O377" s="201"/>
      <c r="P377" s="46" t="s">
        <v>120</v>
      </c>
      <c r="Q377" s="47">
        <v>287</v>
      </c>
      <c r="R377" s="47">
        <v>201</v>
      </c>
      <c r="S377" s="47">
        <v>125</v>
      </c>
      <c r="T377" s="47">
        <v>65</v>
      </c>
      <c r="U377" s="47">
        <v>121</v>
      </c>
      <c r="V377" s="47">
        <v>57</v>
      </c>
      <c r="W377" s="47">
        <v>53</v>
      </c>
      <c r="X377" s="47">
        <v>36</v>
      </c>
      <c r="Y377" s="47">
        <v>51</v>
      </c>
      <c r="Z377" s="47">
        <v>20</v>
      </c>
      <c r="AA377" s="48">
        <v>637</v>
      </c>
      <c r="AB377" s="48">
        <v>379</v>
      </c>
      <c r="AC377" s="201"/>
      <c r="AD377" s="46" t="s">
        <v>120</v>
      </c>
      <c r="AE377" s="47">
        <v>27</v>
      </c>
      <c r="AF377" s="47">
        <v>24</v>
      </c>
      <c r="AG377" s="47">
        <v>22</v>
      </c>
      <c r="AH377" s="47">
        <v>15</v>
      </c>
      <c r="AI377" s="47">
        <v>9</v>
      </c>
      <c r="AJ377" s="48">
        <v>97</v>
      </c>
      <c r="AK377" s="47">
        <v>42</v>
      </c>
      <c r="AL377" s="47">
        <v>37</v>
      </c>
      <c r="AM377" s="47">
        <v>0</v>
      </c>
      <c r="AN377" s="47">
        <v>3</v>
      </c>
      <c r="AO377" s="47">
        <v>21</v>
      </c>
      <c r="AP377" s="201"/>
      <c r="AQ377" s="46" t="s">
        <v>120</v>
      </c>
      <c r="AR377" s="47">
        <v>0</v>
      </c>
      <c r="AS377" s="47">
        <v>424</v>
      </c>
      <c r="AT377" s="47">
        <v>83</v>
      </c>
      <c r="AU377" s="47">
        <v>0</v>
      </c>
      <c r="AV377" s="47">
        <v>0</v>
      </c>
      <c r="AW377" s="47">
        <v>6</v>
      </c>
      <c r="AX377" s="47">
        <v>51</v>
      </c>
      <c r="AY377" s="47">
        <v>32</v>
      </c>
      <c r="AZ377" s="47">
        <v>27</v>
      </c>
      <c r="BA377" s="201"/>
      <c r="BB377" s="46" t="s">
        <v>120</v>
      </c>
      <c r="BC377" s="47">
        <v>143</v>
      </c>
      <c r="BD377" s="47">
        <v>70</v>
      </c>
      <c r="BE377" s="47">
        <v>137</v>
      </c>
      <c r="BF377" s="47">
        <v>68</v>
      </c>
      <c r="BG377" s="47">
        <v>72</v>
      </c>
      <c r="BH377" s="47">
        <v>31</v>
      </c>
      <c r="BI377" s="47">
        <v>143</v>
      </c>
      <c r="BJ377" s="47">
        <v>70</v>
      </c>
      <c r="BK377" s="47">
        <v>137</v>
      </c>
      <c r="BL377" s="47">
        <v>68</v>
      </c>
      <c r="BM377" s="47">
        <v>42</v>
      </c>
      <c r="BN377" s="47">
        <v>19</v>
      </c>
      <c r="BO377" s="201"/>
      <c r="BP377" s="46" t="s">
        <v>120</v>
      </c>
      <c r="BQ377" s="49">
        <v>10</v>
      </c>
      <c r="BR377" s="49">
        <v>39</v>
      </c>
      <c r="BS377" s="49">
        <v>2</v>
      </c>
      <c r="BT377" s="49">
        <v>9</v>
      </c>
      <c r="BU377" s="49">
        <v>0</v>
      </c>
      <c r="BV377" s="50">
        <v>60</v>
      </c>
      <c r="BW377" s="49">
        <v>35</v>
      </c>
      <c r="BX377" s="49">
        <v>7</v>
      </c>
      <c r="BY377" s="50">
        <v>5</v>
      </c>
      <c r="BZ377" s="49">
        <v>4</v>
      </c>
      <c r="CA377" s="201"/>
      <c r="CB377" s="46" t="s">
        <v>120</v>
      </c>
      <c r="CC377" s="47">
        <v>1314</v>
      </c>
      <c r="CD377" s="47">
        <v>955</v>
      </c>
      <c r="CE377" s="47">
        <v>1228</v>
      </c>
      <c r="CF377" s="47">
        <v>116</v>
      </c>
      <c r="CG377" s="47">
        <v>1234</v>
      </c>
      <c r="CH377" s="47">
        <v>202</v>
      </c>
      <c r="CI377" s="47">
        <v>73</v>
      </c>
      <c r="CJ377" s="47">
        <v>73</v>
      </c>
      <c r="CK377" s="47">
        <v>8</v>
      </c>
      <c r="CL377" s="47">
        <v>69</v>
      </c>
      <c r="CM377" s="47">
        <v>33</v>
      </c>
      <c r="CN377" s="47">
        <v>5</v>
      </c>
      <c r="CO377" s="47">
        <v>6</v>
      </c>
      <c r="CP377" s="135"/>
      <c r="CQ377" s="138" t="s">
        <v>20</v>
      </c>
      <c r="CR377" s="138" t="s">
        <v>4492</v>
      </c>
      <c r="CS377" s="139">
        <v>1097</v>
      </c>
      <c r="CT377" s="141">
        <v>5203</v>
      </c>
    </row>
    <row r="378" spans="1:98">
      <c r="A378" s="201"/>
      <c r="B378" s="34" t="s">
        <v>102</v>
      </c>
      <c r="C378" s="35">
        <v>6039</v>
      </c>
      <c r="D378" s="63">
        <v>3056</v>
      </c>
      <c r="E378" s="63">
        <v>3093</v>
      </c>
      <c r="F378" s="63">
        <v>1573</v>
      </c>
      <c r="G378" s="63">
        <v>1989</v>
      </c>
      <c r="H378" s="63">
        <v>1001</v>
      </c>
      <c r="I378" s="63">
        <v>1020</v>
      </c>
      <c r="J378" s="63">
        <v>480</v>
      </c>
      <c r="K378" s="63">
        <v>398</v>
      </c>
      <c r="L378" s="63">
        <v>205</v>
      </c>
      <c r="M378" s="63">
        <v>12539</v>
      </c>
      <c r="N378" s="63">
        <v>6315</v>
      </c>
      <c r="O378" s="201"/>
      <c r="P378" s="64" t="s">
        <v>102</v>
      </c>
      <c r="Q378" s="63">
        <v>1188</v>
      </c>
      <c r="R378" s="63">
        <v>627</v>
      </c>
      <c r="S378" s="63">
        <v>483</v>
      </c>
      <c r="T378" s="63">
        <v>250</v>
      </c>
      <c r="U378" s="63">
        <v>306</v>
      </c>
      <c r="V378" s="63">
        <v>156</v>
      </c>
      <c r="W378" s="63">
        <v>128</v>
      </c>
      <c r="X378" s="63">
        <v>74</v>
      </c>
      <c r="Y378" s="63">
        <v>89</v>
      </c>
      <c r="Z378" s="63">
        <v>40</v>
      </c>
      <c r="AA378" s="63">
        <v>2194</v>
      </c>
      <c r="AB378" s="63">
        <v>1147</v>
      </c>
      <c r="AC378" s="201"/>
      <c r="AD378" s="64" t="s">
        <v>102</v>
      </c>
      <c r="AE378" s="63">
        <v>144</v>
      </c>
      <c r="AF378" s="63">
        <v>138</v>
      </c>
      <c r="AG378" s="63">
        <v>124</v>
      </c>
      <c r="AH378" s="63">
        <v>86</v>
      </c>
      <c r="AI378" s="63">
        <v>42</v>
      </c>
      <c r="AJ378" s="63">
        <v>534</v>
      </c>
      <c r="AK378" s="63">
        <v>205</v>
      </c>
      <c r="AL378" s="63">
        <v>82</v>
      </c>
      <c r="AM378" s="63">
        <v>0</v>
      </c>
      <c r="AN378" s="63">
        <v>23</v>
      </c>
      <c r="AO378" s="63">
        <v>133</v>
      </c>
      <c r="AP378" s="201"/>
      <c r="AQ378" s="64" t="s">
        <v>102</v>
      </c>
      <c r="AR378" s="63">
        <v>6</v>
      </c>
      <c r="AS378" s="63">
        <v>1183</v>
      </c>
      <c r="AT378" s="63">
        <v>137</v>
      </c>
      <c r="AU378" s="63">
        <v>13</v>
      </c>
      <c r="AV378" s="63">
        <v>0</v>
      </c>
      <c r="AW378" s="63">
        <v>21</v>
      </c>
      <c r="AX378" s="63">
        <v>226</v>
      </c>
      <c r="AY378" s="63">
        <v>108</v>
      </c>
      <c r="AZ378" s="63">
        <v>91</v>
      </c>
      <c r="BA378" s="201"/>
      <c r="BB378" s="51" t="s">
        <v>102</v>
      </c>
      <c r="BC378" s="63">
        <v>317</v>
      </c>
      <c r="BD378" s="63">
        <v>149</v>
      </c>
      <c r="BE378" s="63">
        <v>281</v>
      </c>
      <c r="BF378" s="63">
        <v>134</v>
      </c>
      <c r="BG378" s="63">
        <v>145</v>
      </c>
      <c r="BH378" s="63">
        <v>63</v>
      </c>
      <c r="BI378" s="63">
        <v>329</v>
      </c>
      <c r="BJ378" s="63">
        <v>158</v>
      </c>
      <c r="BK378" s="63">
        <v>289</v>
      </c>
      <c r="BL378" s="63">
        <v>141</v>
      </c>
      <c r="BM378" s="63">
        <v>108</v>
      </c>
      <c r="BN378" s="63">
        <v>48</v>
      </c>
      <c r="BO378" s="201"/>
      <c r="BP378" s="64" t="s">
        <v>102</v>
      </c>
      <c r="BQ378" s="63">
        <v>16</v>
      </c>
      <c r="BR378" s="63">
        <v>144</v>
      </c>
      <c r="BS378" s="63">
        <v>13</v>
      </c>
      <c r="BT378" s="63">
        <v>79</v>
      </c>
      <c r="BU378" s="63">
        <v>4</v>
      </c>
      <c r="BV378" s="63">
        <v>256</v>
      </c>
      <c r="BW378" s="63">
        <v>105</v>
      </c>
      <c r="BX378" s="63">
        <v>12</v>
      </c>
      <c r="BY378" s="63">
        <v>6</v>
      </c>
      <c r="BZ378" s="63">
        <v>4</v>
      </c>
      <c r="CA378" s="201"/>
      <c r="CB378" s="64" t="s">
        <v>102</v>
      </c>
      <c r="CC378" s="63">
        <v>4459</v>
      </c>
      <c r="CD378" s="63">
        <v>3736</v>
      </c>
      <c r="CE378" s="63">
        <v>2987</v>
      </c>
      <c r="CF378" s="63">
        <v>825</v>
      </c>
      <c r="CG378" s="63">
        <v>1966</v>
      </c>
      <c r="CH378" s="63">
        <v>545</v>
      </c>
      <c r="CI378" s="63">
        <v>167</v>
      </c>
      <c r="CJ378" s="63">
        <v>265</v>
      </c>
      <c r="CK378" s="63">
        <v>85</v>
      </c>
      <c r="CL378" s="63">
        <v>303</v>
      </c>
      <c r="CM378" s="63">
        <v>131</v>
      </c>
      <c r="CN378" s="63">
        <v>8</v>
      </c>
      <c r="CO378" s="63">
        <v>127</v>
      </c>
      <c r="CP378" s="135"/>
      <c r="CQ378" s="138" t="s">
        <v>20</v>
      </c>
      <c r="CR378" s="138" t="s">
        <v>4493</v>
      </c>
      <c r="CS378" s="139">
        <v>2835</v>
      </c>
      <c r="CT378" s="141">
        <v>15035</v>
      </c>
    </row>
    <row r="379" spans="1:98">
      <c r="A379" s="201" t="s">
        <v>250</v>
      </c>
      <c r="B379" s="46" t="s">
        <v>119</v>
      </c>
      <c r="C379" s="47">
        <v>7534</v>
      </c>
      <c r="D379" s="47">
        <v>3696</v>
      </c>
      <c r="E379" s="47">
        <v>3084</v>
      </c>
      <c r="F379" s="47">
        <v>1571</v>
      </c>
      <c r="G379" s="47">
        <v>2072</v>
      </c>
      <c r="H379" s="47">
        <v>1101</v>
      </c>
      <c r="I379" s="47">
        <v>1267</v>
      </c>
      <c r="J379" s="47">
        <v>630</v>
      </c>
      <c r="K379" s="47">
        <v>809</v>
      </c>
      <c r="L379" s="47">
        <v>430</v>
      </c>
      <c r="M379" s="48">
        <v>14766</v>
      </c>
      <c r="N379" s="48">
        <v>7428</v>
      </c>
      <c r="O379" s="201" t="s">
        <v>250</v>
      </c>
      <c r="P379" s="46" t="s">
        <v>119</v>
      </c>
      <c r="Q379" s="47">
        <v>953</v>
      </c>
      <c r="R379" s="47">
        <v>531</v>
      </c>
      <c r="S379" s="47">
        <v>521</v>
      </c>
      <c r="T379" s="47">
        <v>266</v>
      </c>
      <c r="U379" s="47">
        <v>422</v>
      </c>
      <c r="V379" s="47">
        <v>209</v>
      </c>
      <c r="W379" s="47">
        <v>202</v>
      </c>
      <c r="X379" s="47">
        <v>107</v>
      </c>
      <c r="Y379" s="47">
        <v>147</v>
      </c>
      <c r="Z379" s="47">
        <v>86</v>
      </c>
      <c r="AA379" s="48">
        <v>2245</v>
      </c>
      <c r="AB379" s="48">
        <v>1199</v>
      </c>
      <c r="AC379" s="201" t="s">
        <v>250</v>
      </c>
      <c r="AD379" s="46" t="s">
        <v>119</v>
      </c>
      <c r="AE379" s="47">
        <v>117</v>
      </c>
      <c r="AF379" s="47">
        <v>95</v>
      </c>
      <c r="AG379" s="47">
        <v>91</v>
      </c>
      <c r="AH379" s="47">
        <v>70</v>
      </c>
      <c r="AI379" s="47">
        <v>47</v>
      </c>
      <c r="AJ379" s="48">
        <v>420</v>
      </c>
      <c r="AK379" s="47">
        <v>172</v>
      </c>
      <c r="AL379" s="47">
        <v>126</v>
      </c>
      <c r="AM379" s="47">
        <v>0</v>
      </c>
      <c r="AN379" s="47">
        <v>28</v>
      </c>
      <c r="AO379" s="47">
        <v>88</v>
      </c>
      <c r="AP379" s="201" t="s">
        <v>250</v>
      </c>
      <c r="AQ379" s="46" t="s">
        <v>119</v>
      </c>
      <c r="AR379" s="47">
        <v>0</v>
      </c>
      <c r="AS379" s="47">
        <v>1705</v>
      </c>
      <c r="AT379" s="47">
        <v>92</v>
      </c>
      <c r="AU379" s="47">
        <v>23</v>
      </c>
      <c r="AV379" s="47">
        <v>0</v>
      </c>
      <c r="AW379" s="47">
        <v>67</v>
      </c>
      <c r="AX379" s="47">
        <v>203</v>
      </c>
      <c r="AY379" s="47">
        <v>111</v>
      </c>
      <c r="AZ379" s="47">
        <v>111</v>
      </c>
      <c r="BA379" s="201" t="s">
        <v>250</v>
      </c>
      <c r="BB379" s="46" t="s">
        <v>119</v>
      </c>
      <c r="BC379" s="47">
        <v>564</v>
      </c>
      <c r="BD379" s="47">
        <v>313</v>
      </c>
      <c r="BE379" s="47">
        <v>509</v>
      </c>
      <c r="BF379" s="47">
        <v>281</v>
      </c>
      <c r="BG379" s="47">
        <v>311</v>
      </c>
      <c r="BH379" s="47">
        <v>160</v>
      </c>
      <c r="BI379" s="47">
        <v>555</v>
      </c>
      <c r="BJ379" s="47">
        <v>309</v>
      </c>
      <c r="BK379" s="47">
        <v>500</v>
      </c>
      <c r="BL379" s="47">
        <v>277</v>
      </c>
      <c r="BM379" s="47">
        <v>220</v>
      </c>
      <c r="BN379" s="47">
        <v>108</v>
      </c>
      <c r="BO379" s="201" t="s">
        <v>250</v>
      </c>
      <c r="BP379" s="46" t="s">
        <v>119</v>
      </c>
      <c r="BQ379" s="49">
        <v>8</v>
      </c>
      <c r="BR379" s="49">
        <v>123</v>
      </c>
      <c r="BS379" s="49">
        <v>0</v>
      </c>
      <c r="BT379" s="49">
        <v>111</v>
      </c>
      <c r="BU379" s="49">
        <v>1</v>
      </c>
      <c r="BV379" s="50">
        <v>243</v>
      </c>
      <c r="BW379" s="49">
        <v>98</v>
      </c>
      <c r="BX379" s="49">
        <v>23</v>
      </c>
      <c r="BY379" s="50">
        <v>13</v>
      </c>
      <c r="BZ379" s="49">
        <v>9</v>
      </c>
      <c r="CA379" s="201" t="s">
        <v>250</v>
      </c>
      <c r="CB379" s="46" t="s">
        <v>119</v>
      </c>
      <c r="CC379" s="47">
        <v>6404</v>
      </c>
      <c r="CD379" s="47">
        <v>5885</v>
      </c>
      <c r="CE379" s="47">
        <v>2382</v>
      </c>
      <c r="CF379" s="47">
        <v>1320</v>
      </c>
      <c r="CG379" s="47">
        <v>4843</v>
      </c>
      <c r="CH379" s="47">
        <v>1700</v>
      </c>
      <c r="CI379" s="47">
        <v>167</v>
      </c>
      <c r="CJ379" s="47">
        <v>1393</v>
      </c>
      <c r="CK379" s="47">
        <v>75</v>
      </c>
      <c r="CL379" s="47">
        <v>346</v>
      </c>
      <c r="CM379" s="47">
        <v>284</v>
      </c>
      <c r="CN379" s="47">
        <v>20</v>
      </c>
      <c r="CO379" s="47">
        <v>3013</v>
      </c>
      <c r="CP379" s="135"/>
      <c r="CQ379" s="138" t="s">
        <v>250</v>
      </c>
      <c r="CR379" s="138" t="s">
        <v>4494</v>
      </c>
      <c r="CS379" s="139">
        <v>3778</v>
      </c>
      <c r="CT379" s="141">
        <v>24169</v>
      </c>
    </row>
    <row r="380" spans="1:98">
      <c r="A380" s="201"/>
      <c r="B380" s="46" t="s">
        <v>120</v>
      </c>
      <c r="C380" s="47">
        <v>1234</v>
      </c>
      <c r="D380" s="47">
        <v>629</v>
      </c>
      <c r="E380" s="47">
        <v>863</v>
      </c>
      <c r="F380" s="47">
        <v>421</v>
      </c>
      <c r="G380" s="47">
        <v>816</v>
      </c>
      <c r="H380" s="47">
        <v>400</v>
      </c>
      <c r="I380" s="47">
        <v>553</v>
      </c>
      <c r="J380" s="47">
        <v>286</v>
      </c>
      <c r="K380" s="47">
        <v>658</v>
      </c>
      <c r="L380" s="47">
        <v>353</v>
      </c>
      <c r="M380" s="48">
        <v>4124</v>
      </c>
      <c r="N380" s="48">
        <v>2089</v>
      </c>
      <c r="O380" s="201"/>
      <c r="P380" s="46" t="s">
        <v>120</v>
      </c>
      <c r="Q380" s="47">
        <v>134</v>
      </c>
      <c r="R380" s="47">
        <v>70</v>
      </c>
      <c r="S380" s="47">
        <v>92</v>
      </c>
      <c r="T380" s="47">
        <v>46</v>
      </c>
      <c r="U380" s="47">
        <v>184</v>
      </c>
      <c r="V380" s="47">
        <v>88</v>
      </c>
      <c r="W380" s="47">
        <v>93</v>
      </c>
      <c r="X380" s="47">
        <v>47</v>
      </c>
      <c r="Y380" s="47">
        <v>66</v>
      </c>
      <c r="Z380" s="47">
        <v>26</v>
      </c>
      <c r="AA380" s="48">
        <v>569</v>
      </c>
      <c r="AB380" s="48">
        <v>277</v>
      </c>
      <c r="AC380" s="201"/>
      <c r="AD380" s="46" t="s">
        <v>120</v>
      </c>
      <c r="AE380" s="47">
        <v>15</v>
      </c>
      <c r="AF380" s="47">
        <v>15</v>
      </c>
      <c r="AG380" s="47">
        <v>11</v>
      </c>
      <c r="AH380" s="47">
        <v>11</v>
      </c>
      <c r="AI380" s="47">
        <v>11</v>
      </c>
      <c r="AJ380" s="48">
        <v>63</v>
      </c>
      <c r="AK380" s="47">
        <v>44</v>
      </c>
      <c r="AL380" s="47">
        <v>30</v>
      </c>
      <c r="AM380" s="47">
        <v>0</v>
      </c>
      <c r="AN380" s="47">
        <v>0</v>
      </c>
      <c r="AO380" s="47">
        <v>6</v>
      </c>
      <c r="AP380" s="201"/>
      <c r="AQ380" s="46" t="s">
        <v>120</v>
      </c>
      <c r="AR380" s="47">
        <v>10</v>
      </c>
      <c r="AS380" s="47">
        <v>572</v>
      </c>
      <c r="AT380" s="47">
        <v>241</v>
      </c>
      <c r="AU380" s="47">
        <v>57</v>
      </c>
      <c r="AV380" s="47">
        <v>0</v>
      </c>
      <c r="AW380" s="47">
        <v>25</v>
      </c>
      <c r="AX380" s="47">
        <v>55</v>
      </c>
      <c r="AY380" s="47">
        <v>34</v>
      </c>
      <c r="AZ380" s="47">
        <v>30</v>
      </c>
      <c r="BA380" s="201"/>
      <c r="BB380" s="46" t="s">
        <v>120</v>
      </c>
      <c r="BC380" s="47">
        <v>400</v>
      </c>
      <c r="BD380" s="47">
        <v>208</v>
      </c>
      <c r="BE380" s="47">
        <v>368</v>
      </c>
      <c r="BF380" s="47">
        <v>194</v>
      </c>
      <c r="BG380" s="47">
        <v>178</v>
      </c>
      <c r="BH380" s="47">
        <v>93</v>
      </c>
      <c r="BI380" s="47">
        <v>400</v>
      </c>
      <c r="BJ380" s="47">
        <v>208</v>
      </c>
      <c r="BK380" s="47">
        <v>368</v>
      </c>
      <c r="BL380" s="47">
        <v>194</v>
      </c>
      <c r="BM380" s="47">
        <v>182</v>
      </c>
      <c r="BN380" s="47">
        <v>95</v>
      </c>
      <c r="BO380" s="201"/>
      <c r="BP380" s="46" t="s">
        <v>120</v>
      </c>
      <c r="BQ380" s="49">
        <v>6</v>
      </c>
      <c r="BR380" s="49">
        <v>55</v>
      </c>
      <c r="BS380" s="49">
        <v>0</v>
      </c>
      <c r="BT380" s="49">
        <v>0</v>
      </c>
      <c r="BU380" s="49">
        <v>0</v>
      </c>
      <c r="BV380" s="50">
        <v>61</v>
      </c>
      <c r="BW380" s="49">
        <v>54</v>
      </c>
      <c r="BX380" s="49">
        <v>23</v>
      </c>
      <c r="BY380" s="50">
        <v>13</v>
      </c>
      <c r="BZ380" s="49">
        <v>10</v>
      </c>
      <c r="CA380" s="201"/>
      <c r="CB380" s="46" t="s">
        <v>120</v>
      </c>
      <c r="CC380" s="47">
        <v>2479</v>
      </c>
      <c r="CD380" s="47">
        <v>1429</v>
      </c>
      <c r="CE380" s="47">
        <v>1071</v>
      </c>
      <c r="CF380" s="47">
        <v>871</v>
      </c>
      <c r="CG380" s="47">
        <v>1297</v>
      </c>
      <c r="CH380" s="47">
        <v>375</v>
      </c>
      <c r="CI380" s="47">
        <v>3</v>
      </c>
      <c r="CJ380" s="47">
        <v>308</v>
      </c>
      <c r="CK380" s="47">
        <v>8</v>
      </c>
      <c r="CL380" s="47">
        <v>62</v>
      </c>
      <c r="CM380" s="47">
        <v>16</v>
      </c>
      <c r="CN380" s="47">
        <v>5</v>
      </c>
      <c r="CO380" s="47">
        <v>1141</v>
      </c>
      <c r="CP380" s="135"/>
      <c r="CQ380" s="138" t="s">
        <v>250</v>
      </c>
      <c r="CR380" s="138" t="s">
        <v>4495</v>
      </c>
      <c r="CS380" s="139">
        <v>2105</v>
      </c>
      <c r="CT380" s="141">
        <v>7841</v>
      </c>
    </row>
    <row r="381" spans="1:98">
      <c r="A381" s="201"/>
      <c r="B381" s="34" t="s">
        <v>102</v>
      </c>
      <c r="C381" s="35">
        <v>8768</v>
      </c>
      <c r="D381" s="63">
        <v>4325</v>
      </c>
      <c r="E381" s="63">
        <v>3947</v>
      </c>
      <c r="F381" s="63">
        <v>1992</v>
      </c>
      <c r="G381" s="63">
        <v>2888</v>
      </c>
      <c r="H381" s="63">
        <v>1501</v>
      </c>
      <c r="I381" s="63">
        <v>1820</v>
      </c>
      <c r="J381" s="63">
        <v>916</v>
      </c>
      <c r="K381" s="63">
        <v>1467</v>
      </c>
      <c r="L381" s="63">
        <v>783</v>
      </c>
      <c r="M381" s="63">
        <v>18890</v>
      </c>
      <c r="N381" s="63">
        <v>9517</v>
      </c>
      <c r="O381" s="201"/>
      <c r="P381" s="64" t="s">
        <v>102</v>
      </c>
      <c r="Q381" s="63">
        <v>1087</v>
      </c>
      <c r="R381" s="63">
        <v>601</v>
      </c>
      <c r="S381" s="63">
        <v>613</v>
      </c>
      <c r="T381" s="63">
        <v>312</v>
      </c>
      <c r="U381" s="63">
        <v>606</v>
      </c>
      <c r="V381" s="63">
        <v>297</v>
      </c>
      <c r="W381" s="63">
        <v>295</v>
      </c>
      <c r="X381" s="63">
        <v>154</v>
      </c>
      <c r="Y381" s="63">
        <v>213</v>
      </c>
      <c r="Z381" s="63">
        <v>112</v>
      </c>
      <c r="AA381" s="63">
        <v>2814</v>
      </c>
      <c r="AB381" s="63">
        <v>1476</v>
      </c>
      <c r="AC381" s="201"/>
      <c r="AD381" s="64" t="s">
        <v>102</v>
      </c>
      <c r="AE381" s="63">
        <v>132</v>
      </c>
      <c r="AF381" s="63">
        <v>110</v>
      </c>
      <c r="AG381" s="63">
        <v>102</v>
      </c>
      <c r="AH381" s="63">
        <v>81</v>
      </c>
      <c r="AI381" s="63">
        <v>58</v>
      </c>
      <c r="AJ381" s="63">
        <v>483</v>
      </c>
      <c r="AK381" s="63">
        <v>216</v>
      </c>
      <c r="AL381" s="63">
        <v>156</v>
      </c>
      <c r="AM381" s="63">
        <v>0</v>
      </c>
      <c r="AN381" s="63">
        <v>28</v>
      </c>
      <c r="AO381" s="63">
        <v>94</v>
      </c>
      <c r="AP381" s="201"/>
      <c r="AQ381" s="64" t="s">
        <v>102</v>
      </c>
      <c r="AR381" s="63">
        <v>10</v>
      </c>
      <c r="AS381" s="63">
        <v>2277</v>
      </c>
      <c r="AT381" s="63">
        <v>333</v>
      </c>
      <c r="AU381" s="63">
        <v>80</v>
      </c>
      <c r="AV381" s="63">
        <v>0</v>
      </c>
      <c r="AW381" s="63">
        <v>92</v>
      </c>
      <c r="AX381" s="63">
        <v>258</v>
      </c>
      <c r="AY381" s="63">
        <v>145</v>
      </c>
      <c r="AZ381" s="63">
        <v>141</v>
      </c>
      <c r="BA381" s="201"/>
      <c r="BB381" s="51" t="s">
        <v>102</v>
      </c>
      <c r="BC381" s="63">
        <v>964</v>
      </c>
      <c r="BD381" s="63">
        <v>521</v>
      </c>
      <c r="BE381" s="63">
        <v>877</v>
      </c>
      <c r="BF381" s="63">
        <v>475</v>
      </c>
      <c r="BG381" s="63">
        <v>489</v>
      </c>
      <c r="BH381" s="63">
        <v>253</v>
      </c>
      <c r="BI381" s="63">
        <v>955</v>
      </c>
      <c r="BJ381" s="63">
        <v>517</v>
      </c>
      <c r="BK381" s="63">
        <v>868</v>
      </c>
      <c r="BL381" s="63">
        <v>471</v>
      </c>
      <c r="BM381" s="63">
        <v>402</v>
      </c>
      <c r="BN381" s="63">
        <v>203</v>
      </c>
      <c r="BO381" s="201"/>
      <c r="BP381" s="64" t="s">
        <v>102</v>
      </c>
      <c r="BQ381" s="63">
        <v>14</v>
      </c>
      <c r="BR381" s="63">
        <v>178</v>
      </c>
      <c r="BS381" s="63">
        <v>0</v>
      </c>
      <c r="BT381" s="63">
        <v>111</v>
      </c>
      <c r="BU381" s="63">
        <v>1</v>
      </c>
      <c r="BV381" s="63">
        <v>304</v>
      </c>
      <c r="BW381" s="63">
        <v>152</v>
      </c>
      <c r="BX381" s="63">
        <v>46</v>
      </c>
      <c r="BY381" s="63">
        <v>26</v>
      </c>
      <c r="BZ381" s="63">
        <v>19</v>
      </c>
      <c r="CA381" s="201"/>
      <c r="CB381" s="64" t="s">
        <v>102</v>
      </c>
      <c r="CC381" s="63">
        <v>8883</v>
      </c>
      <c r="CD381" s="63">
        <v>7314</v>
      </c>
      <c r="CE381" s="63">
        <v>3453</v>
      </c>
      <c r="CF381" s="63">
        <v>2191</v>
      </c>
      <c r="CG381" s="63">
        <v>6140</v>
      </c>
      <c r="CH381" s="63">
        <v>2075</v>
      </c>
      <c r="CI381" s="63">
        <v>170</v>
      </c>
      <c r="CJ381" s="63">
        <v>1701</v>
      </c>
      <c r="CK381" s="63">
        <v>83</v>
      </c>
      <c r="CL381" s="63">
        <v>408</v>
      </c>
      <c r="CM381" s="63">
        <v>300</v>
      </c>
      <c r="CN381" s="63">
        <v>25</v>
      </c>
      <c r="CO381" s="63">
        <v>4154</v>
      </c>
      <c r="CP381" s="135"/>
      <c r="CQ381" s="138" t="s">
        <v>250</v>
      </c>
      <c r="CR381" s="138" t="s">
        <v>4496</v>
      </c>
      <c r="CS381" s="139">
        <v>5883</v>
      </c>
      <c r="CT381" s="141">
        <v>32010</v>
      </c>
    </row>
    <row r="382" spans="1:98">
      <c r="A382" s="201" t="s">
        <v>21</v>
      </c>
      <c r="B382" s="46" t="s">
        <v>119</v>
      </c>
      <c r="C382" s="47">
        <v>3415</v>
      </c>
      <c r="D382" s="47">
        <v>1703</v>
      </c>
      <c r="E382" s="47">
        <v>1603</v>
      </c>
      <c r="F382" s="47">
        <v>788</v>
      </c>
      <c r="G382" s="47">
        <v>859</v>
      </c>
      <c r="H382" s="47">
        <v>432</v>
      </c>
      <c r="I382" s="47">
        <v>459</v>
      </c>
      <c r="J382" s="47">
        <v>217</v>
      </c>
      <c r="K382" s="47">
        <v>219</v>
      </c>
      <c r="L382" s="47">
        <v>110</v>
      </c>
      <c r="M382" s="48">
        <v>6555</v>
      </c>
      <c r="N382" s="48">
        <v>3250</v>
      </c>
      <c r="O382" s="201" t="s">
        <v>21</v>
      </c>
      <c r="P382" s="46" t="s">
        <v>119</v>
      </c>
      <c r="Q382" s="47">
        <v>91</v>
      </c>
      <c r="R382" s="47">
        <v>36</v>
      </c>
      <c r="S382" s="47">
        <v>44</v>
      </c>
      <c r="T382" s="47">
        <v>21</v>
      </c>
      <c r="U382" s="47">
        <v>14</v>
      </c>
      <c r="V382" s="47">
        <v>7</v>
      </c>
      <c r="W382" s="47">
        <v>30</v>
      </c>
      <c r="X382" s="47">
        <v>12</v>
      </c>
      <c r="Y382" s="47">
        <v>0</v>
      </c>
      <c r="Z382" s="47">
        <v>0</v>
      </c>
      <c r="AA382" s="48">
        <v>179</v>
      </c>
      <c r="AB382" s="48">
        <v>76</v>
      </c>
      <c r="AC382" s="201" t="s">
        <v>21</v>
      </c>
      <c r="AD382" s="46" t="s">
        <v>119</v>
      </c>
      <c r="AE382" s="47">
        <v>101</v>
      </c>
      <c r="AF382" s="47">
        <v>65</v>
      </c>
      <c r="AG382" s="47">
        <v>49</v>
      </c>
      <c r="AH382" s="47">
        <v>34</v>
      </c>
      <c r="AI382" s="47">
        <v>22</v>
      </c>
      <c r="AJ382" s="48">
        <v>271</v>
      </c>
      <c r="AK382" s="47">
        <v>126</v>
      </c>
      <c r="AL382" s="47">
        <v>75</v>
      </c>
      <c r="AM382" s="47">
        <v>2</v>
      </c>
      <c r="AN382" s="47">
        <v>4</v>
      </c>
      <c r="AO382" s="47">
        <v>73</v>
      </c>
      <c r="AP382" s="201" t="s">
        <v>21</v>
      </c>
      <c r="AQ382" s="46" t="s">
        <v>119</v>
      </c>
      <c r="AR382" s="47">
        <v>0</v>
      </c>
      <c r="AS382" s="47">
        <v>889</v>
      </c>
      <c r="AT382" s="47">
        <v>8</v>
      </c>
      <c r="AU382" s="47">
        <v>8</v>
      </c>
      <c r="AV382" s="47">
        <v>0</v>
      </c>
      <c r="AW382" s="47">
        <v>32</v>
      </c>
      <c r="AX382" s="47">
        <v>162</v>
      </c>
      <c r="AY382" s="47">
        <v>54</v>
      </c>
      <c r="AZ382" s="47">
        <v>47</v>
      </c>
      <c r="BA382" s="201" t="s">
        <v>21</v>
      </c>
      <c r="BB382" s="46" t="s">
        <v>119</v>
      </c>
      <c r="BC382" s="47">
        <v>168</v>
      </c>
      <c r="BD382" s="47">
        <v>93</v>
      </c>
      <c r="BE382" s="47">
        <v>162</v>
      </c>
      <c r="BF382" s="47">
        <v>90</v>
      </c>
      <c r="BG382" s="47">
        <v>126</v>
      </c>
      <c r="BH382" s="47">
        <v>76</v>
      </c>
      <c r="BI382" s="47">
        <v>165</v>
      </c>
      <c r="BJ382" s="47">
        <v>93</v>
      </c>
      <c r="BK382" s="47">
        <v>159</v>
      </c>
      <c r="BL382" s="47">
        <v>90</v>
      </c>
      <c r="BM382" s="47">
        <v>135</v>
      </c>
      <c r="BN382" s="47">
        <v>78</v>
      </c>
      <c r="BO382" s="201" t="s">
        <v>21</v>
      </c>
      <c r="BP382" s="46" t="s">
        <v>119</v>
      </c>
      <c r="BQ382" s="49">
        <v>4</v>
      </c>
      <c r="BR382" s="49">
        <v>88</v>
      </c>
      <c r="BS382" s="49">
        <v>0</v>
      </c>
      <c r="BT382" s="49">
        <v>128</v>
      </c>
      <c r="BU382" s="49">
        <v>0</v>
      </c>
      <c r="BV382" s="50">
        <v>220</v>
      </c>
      <c r="BW382" s="49">
        <v>81</v>
      </c>
      <c r="BX382" s="49">
        <v>40</v>
      </c>
      <c r="BY382" s="50">
        <v>3</v>
      </c>
      <c r="BZ382" s="49">
        <v>1</v>
      </c>
      <c r="CA382" s="201" t="s">
        <v>21</v>
      </c>
      <c r="CB382" s="46" t="s">
        <v>119</v>
      </c>
      <c r="CC382" s="47">
        <v>2228</v>
      </c>
      <c r="CD382" s="47">
        <v>2052</v>
      </c>
      <c r="CE382" s="47">
        <v>812</v>
      </c>
      <c r="CF382" s="47">
        <v>243</v>
      </c>
      <c r="CG382" s="47">
        <v>780</v>
      </c>
      <c r="CH382" s="47">
        <v>345</v>
      </c>
      <c r="CI382" s="47">
        <v>94</v>
      </c>
      <c r="CJ382" s="47">
        <v>179</v>
      </c>
      <c r="CK382" s="47">
        <v>42</v>
      </c>
      <c r="CL382" s="47">
        <v>240</v>
      </c>
      <c r="CM382" s="47">
        <v>64</v>
      </c>
      <c r="CN382" s="47">
        <v>23</v>
      </c>
      <c r="CO382" s="47">
        <v>0</v>
      </c>
      <c r="CP382" s="135"/>
      <c r="CQ382" s="138" t="s">
        <v>21</v>
      </c>
      <c r="CR382" s="138" t="s">
        <v>4497</v>
      </c>
      <c r="CS382" s="139">
        <v>1834</v>
      </c>
      <c r="CT382" s="141">
        <v>6775</v>
      </c>
    </row>
    <row r="383" spans="1:98">
      <c r="A383" s="201"/>
      <c r="B383" s="46" t="s">
        <v>120</v>
      </c>
      <c r="C383" s="47">
        <v>0</v>
      </c>
      <c r="D383" s="47">
        <v>0</v>
      </c>
      <c r="E383" s="47">
        <v>0</v>
      </c>
      <c r="F383" s="47">
        <v>0</v>
      </c>
      <c r="G383" s="47">
        <v>0</v>
      </c>
      <c r="H383" s="47">
        <v>0</v>
      </c>
      <c r="I383" s="47">
        <v>0</v>
      </c>
      <c r="J383" s="47">
        <v>0</v>
      </c>
      <c r="K383" s="47">
        <v>0</v>
      </c>
      <c r="L383" s="47">
        <v>0</v>
      </c>
      <c r="M383" s="48">
        <v>0</v>
      </c>
      <c r="N383" s="48">
        <v>0</v>
      </c>
      <c r="O383" s="201"/>
      <c r="P383" s="46" t="s">
        <v>120</v>
      </c>
      <c r="Q383" s="47">
        <v>0</v>
      </c>
      <c r="R383" s="47">
        <v>0</v>
      </c>
      <c r="S383" s="47">
        <v>0</v>
      </c>
      <c r="T383" s="47">
        <v>0</v>
      </c>
      <c r="U383" s="47">
        <v>0</v>
      </c>
      <c r="V383" s="47">
        <v>0</v>
      </c>
      <c r="W383" s="47">
        <v>0</v>
      </c>
      <c r="X383" s="47">
        <v>0</v>
      </c>
      <c r="Y383" s="47">
        <v>0</v>
      </c>
      <c r="Z383" s="47">
        <v>0</v>
      </c>
      <c r="AA383" s="48">
        <v>0</v>
      </c>
      <c r="AB383" s="48">
        <v>0</v>
      </c>
      <c r="AC383" s="201"/>
      <c r="AD383" s="46" t="s">
        <v>120</v>
      </c>
      <c r="AE383" s="47">
        <v>0</v>
      </c>
      <c r="AF383" s="47">
        <v>0</v>
      </c>
      <c r="AG383" s="47">
        <v>0</v>
      </c>
      <c r="AH383" s="47">
        <v>0</v>
      </c>
      <c r="AI383" s="47">
        <v>0</v>
      </c>
      <c r="AJ383" s="48">
        <v>0</v>
      </c>
      <c r="AK383" s="47">
        <v>0</v>
      </c>
      <c r="AL383" s="47">
        <v>0</v>
      </c>
      <c r="AM383" s="47">
        <v>0</v>
      </c>
      <c r="AN383" s="47">
        <v>0</v>
      </c>
      <c r="AO383" s="47">
        <v>0</v>
      </c>
      <c r="AP383" s="201"/>
      <c r="AQ383" s="46" t="s">
        <v>120</v>
      </c>
      <c r="AR383" s="47">
        <v>0</v>
      </c>
      <c r="AS383" s="47">
        <v>0</v>
      </c>
      <c r="AT383" s="47">
        <v>0</v>
      </c>
      <c r="AU383" s="47">
        <v>0</v>
      </c>
      <c r="AV383" s="47">
        <v>0</v>
      </c>
      <c r="AW383" s="47">
        <v>0</v>
      </c>
      <c r="AX383" s="47">
        <v>0</v>
      </c>
      <c r="AY383" s="47">
        <v>0</v>
      </c>
      <c r="AZ383" s="47">
        <v>0</v>
      </c>
      <c r="BA383" s="201"/>
      <c r="BB383" s="46" t="s">
        <v>120</v>
      </c>
      <c r="BC383" s="47">
        <v>0</v>
      </c>
      <c r="BD383" s="47">
        <v>0</v>
      </c>
      <c r="BE383" s="47">
        <v>0</v>
      </c>
      <c r="BF383" s="47">
        <v>0</v>
      </c>
      <c r="BG383" s="47">
        <v>0</v>
      </c>
      <c r="BH383" s="47">
        <v>0</v>
      </c>
      <c r="BI383" s="47">
        <v>0</v>
      </c>
      <c r="BJ383" s="47">
        <v>0</v>
      </c>
      <c r="BK383" s="47">
        <v>0</v>
      </c>
      <c r="BL383" s="47">
        <v>0</v>
      </c>
      <c r="BM383" s="47">
        <v>0</v>
      </c>
      <c r="BN383" s="47">
        <v>0</v>
      </c>
      <c r="BO383" s="201"/>
      <c r="BP383" s="46" t="s">
        <v>120</v>
      </c>
      <c r="BQ383" s="49">
        <v>0</v>
      </c>
      <c r="BR383" s="49">
        <v>0</v>
      </c>
      <c r="BS383" s="49">
        <v>0</v>
      </c>
      <c r="BT383" s="49">
        <v>0</v>
      </c>
      <c r="BU383" s="49">
        <v>0</v>
      </c>
      <c r="BV383" s="50">
        <v>0</v>
      </c>
      <c r="BW383" s="49">
        <v>0</v>
      </c>
      <c r="BX383" s="49">
        <v>0</v>
      </c>
      <c r="BY383" s="50">
        <v>0</v>
      </c>
      <c r="BZ383" s="49">
        <v>0</v>
      </c>
      <c r="CA383" s="201"/>
      <c r="CB383" s="46" t="s">
        <v>120</v>
      </c>
      <c r="CC383" s="47">
        <v>0</v>
      </c>
      <c r="CD383" s="47">
        <v>0</v>
      </c>
      <c r="CE383" s="47">
        <v>0</v>
      </c>
      <c r="CF383" s="47">
        <v>0</v>
      </c>
      <c r="CG383" s="47">
        <v>0</v>
      </c>
      <c r="CH383" s="47">
        <v>0</v>
      </c>
      <c r="CI383" s="47">
        <v>0</v>
      </c>
      <c r="CJ383" s="47">
        <v>0</v>
      </c>
      <c r="CK383" s="47">
        <v>0</v>
      </c>
      <c r="CL383" s="47">
        <v>0</v>
      </c>
      <c r="CM383" s="47">
        <v>0</v>
      </c>
      <c r="CN383" s="47">
        <v>0</v>
      </c>
      <c r="CO383" s="47">
        <v>0</v>
      </c>
      <c r="CP383" s="135"/>
      <c r="CQ383" s="138" t="s">
        <v>21</v>
      </c>
      <c r="CR383" s="138" t="s">
        <v>4498</v>
      </c>
      <c r="CS383" s="139">
        <v>0</v>
      </c>
      <c r="CT383" s="141">
        <v>0</v>
      </c>
    </row>
    <row r="384" spans="1:98">
      <c r="A384" s="201"/>
      <c r="B384" s="34" t="s">
        <v>102</v>
      </c>
      <c r="C384" s="35">
        <v>3415</v>
      </c>
      <c r="D384" s="63">
        <v>1703</v>
      </c>
      <c r="E384" s="63">
        <v>1603</v>
      </c>
      <c r="F384" s="63">
        <v>788</v>
      </c>
      <c r="G384" s="63">
        <v>859</v>
      </c>
      <c r="H384" s="63">
        <v>432</v>
      </c>
      <c r="I384" s="63">
        <v>459</v>
      </c>
      <c r="J384" s="63">
        <v>217</v>
      </c>
      <c r="K384" s="63">
        <v>219</v>
      </c>
      <c r="L384" s="63">
        <v>110</v>
      </c>
      <c r="M384" s="63">
        <v>6555</v>
      </c>
      <c r="N384" s="63">
        <v>3250</v>
      </c>
      <c r="O384" s="201"/>
      <c r="P384" s="64" t="s">
        <v>102</v>
      </c>
      <c r="Q384" s="63">
        <v>91</v>
      </c>
      <c r="R384" s="63">
        <v>36</v>
      </c>
      <c r="S384" s="63">
        <v>44</v>
      </c>
      <c r="T384" s="63">
        <v>21</v>
      </c>
      <c r="U384" s="63">
        <v>14</v>
      </c>
      <c r="V384" s="63">
        <v>7</v>
      </c>
      <c r="W384" s="63">
        <v>30</v>
      </c>
      <c r="X384" s="63">
        <v>12</v>
      </c>
      <c r="Y384" s="63">
        <v>0</v>
      </c>
      <c r="Z384" s="63">
        <v>0</v>
      </c>
      <c r="AA384" s="63">
        <v>179</v>
      </c>
      <c r="AB384" s="63">
        <v>76</v>
      </c>
      <c r="AC384" s="201"/>
      <c r="AD384" s="64" t="s">
        <v>102</v>
      </c>
      <c r="AE384" s="63">
        <v>101</v>
      </c>
      <c r="AF384" s="63">
        <v>65</v>
      </c>
      <c r="AG384" s="63">
        <v>49</v>
      </c>
      <c r="AH384" s="63">
        <v>34</v>
      </c>
      <c r="AI384" s="63">
        <v>22</v>
      </c>
      <c r="AJ384" s="63">
        <v>271</v>
      </c>
      <c r="AK384" s="63">
        <v>126</v>
      </c>
      <c r="AL384" s="63">
        <v>75</v>
      </c>
      <c r="AM384" s="63">
        <v>2</v>
      </c>
      <c r="AN384" s="63">
        <v>4</v>
      </c>
      <c r="AO384" s="63">
        <v>73</v>
      </c>
      <c r="AP384" s="201"/>
      <c r="AQ384" s="64" t="s">
        <v>102</v>
      </c>
      <c r="AR384" s="63">
        <v>0</v>
      </c>
      <c r="AS384" s="63">
        <v>889</v>
      </c>
      <c r="AT384" s="63">
        <v>8</v>
      </c>
      <c r="AU384" s="63">
        <v>8</v>
      </c>
      <c r="AV384" s="63">
        <v>0</v>
      </c>
      <c r="AW384" s="63">
        <v>32</v>
      </c>
      <c r="AX384" s="63">
        <v>162</v>
      </c>
      <c r="AY384" s="63">
        <v>54</v>
      </c>
      <c r="AZ384" s="63">
        <v>47</v>
      </c>
      <c r="BA384" s="201"/>
      <c r="BB384" s="51" t="s">
        <v>102</v>
      </c>
      <c r="BC384" s="63">
        <v>168</v>
      </c>
      <c r="BD384" s="63">
        <v>93</v>
      </c>
      <c r="BE384" s="63">
        <v>162</v>
      </c>
      <c r="BF384" s="63">
        <v>90</v>
      </c>
      <c r="BG384" s="63">
        <v>126</v>
      </c>
      <c r="BH384" s="63">
        <v>76</v>
      </c>
      <c r="BI384" s="63">
        <v>165</v>
      </c>
      <c r="BJ384" s="63">
        <v>93</v>
      </c>
      <c r="BK384" s="63">
        <v>159</v>
      </c>
      <c r="BL384" s="63">
        <v>90</v>
      </c>
      <c r="BM384" s="63">
        <v>135</v>
      </c>
      <c r="BN384" s="63">
        <v>78</v>
      </c>
      <c r="BO384" s="201"/>
      <c r="BP384" s="64" t="s">
        <v>102</v>
      </c>
      <c r="BQ384" s="63">
        <v>4</v>
      </c>
      <c r="BR384" s="63">
        <v>88</v>
      </c>
      <c r="BS384" s="63">
        <v>0</v>
      </c>
      <c r="BT384" s="63">
        <v>128</v>
      </c>
      <c r="BU384" s="63">
        <v>0</v>
      </c>
      <c r="BV384" s="63">
        <v>220</v>
      </c>
      <c r="BW384" s="63">
        <v>81</v>
      </c>
      <c r="BX384" s="63">
        <v>40</v>
      </c>
      <c r="BY384" s="63">
        <v>3</v>
      </c>
      <c r="BZ384" s="63">
        <v>1</v>
      </c>
      <c r="CA384" s="201"/>
      <c r="CB384" s="64" t="s">
        <v>102</v>
      </c>
      <c r="CC384" s="63">
        <v>2228</v>
      </c>
      <c r="CD384" s="63">
        <v>2052</v>
      </c>
      <c r="CE384" s="63">
        <v>812</v>
      </c>
      <c r="CF384" s="63">
        <v>243</v>
      </c>
      <c r="CG384" s="63">
        <v>780</v>
      </c>
      <c r="CH384" s="63">
        <v>345</v>
      </c>
      <c r="CI384" s="63">
        <v>94</v>
      </c>
      <c r="CJ384" s="63">
        <v>179</v>
      </c>
      <c r="CK384" s="63">
        <v>42</v>
      </c>
      <c r="CL384" s="63">
        <v>240</v>
      </c>
      <c r="CM384" s="63">
        <v>64</v>
      </c>
      <c r="CN384" s="63">
        <v>23</v>
      </c>
      <c r="CO384" s="63">
        <v>0</v>
      </c>
      <c r="CP384" s="135"/>
      <c r="CQ384" s="138" t="s">
        <v>21</v>
      </c>
      <c r="CR384" s="138" t="s">
        <v>4499</v>
      </c>
      <c r="CS384" s="139">
        <v>1834</v>
      </c>
      <c r="CT384" s="141">
        <v>6775</v>
      </c>
    </row>
    <row r="385" spans="1:98">
      <c r="A385" s="194" t="s">
        <v>320</v>
      </c>
      <c r="B385" s="194"/>
      <c r="C385" s="194"/>
      <c r="D385" s="194"/>
      <c r="E385" s="194"/>
      <c r="F385" s="194"/>
      <c r="G385" s="194"/>
      <c r="H385" s="194"/>
      <c r="I385" s="194"/>
      <c r="J385" s="194"/>
      <c r="K385" s="194"/>
      <c r="L385" s="194"/>
      <c r="M385" s="194"/>
      <c r="N385" s="194"/>
      <c r="O385" s="194" t="s">
        <v>321</v>
      </c>
      <c r="P385" s="194"/>
      <c r="Q385" s="194"/>
      <c r="R385" s="194"/>
      <c r="S385" s="194"/>
      <c r="T385" s="194"/>
      <c r="U385" s="194"/>
      <c r="V385" s="194"/>
      <c r="W385" s="194"/>
      <c r="X385" s="194"/>
      <c r="Y385" s="194"/>
      <c r="Z385" s="194"/>
      <c r="AA385" s="194"/>
      <c r="AB385" s="194"/>
      <c r="AC385" s="194" t="s">
        <v>322</v>
      </c>
      <c r="AD385" s="194"/>
      <c r="AE385" s="194"/>
      <c r="AF385" s="194"/>
      <c r="AG385" s="194"/>
      <c r="AH385" s="194"/>
      <c r="AI385" s="194"/>
      <c r="AJ385" s="194"/>
      <c r="AK385" s="194"/>
      <c r="AL385" s="194"/>
      <c r="AM385" s="194"/>
      <c r="AN385" s="194"/>
      <c r="AO385" s="194"/>
      <c r="AP385" s="195" t="s">
        <v>323</v>
      </c>
      <c r="AQ385" s="195"/>
      <c r="AR385" s="195"/>
      <c r="AS385" s="195"/>
      <c r="AT385" s="195"/>
      <c r="AU385" s="195"/>
      <c r="AV385" s="195"/>
      <c r="AW385" s="195"/>
      <c r="AX385" s="195"/>
      <c r="AY385" s="195"/>
      <c r="AZ385" s="195"/>
      <c r="BA385" s="195" t="s">
        <v>4599</v>
      </c>
      <c r="BB385" s="195"/>
      <c r="BC385" s="195"/>
      <c r="BD385" s="195"/>
      <c r="BE385" s="195"/>
      <c r="BF385" s="195"/>
      <c r="BG385" s="195"/>
      <c r="BH385" s="195"/>
      <c r="BI385" s="195"/>
      <c r="BJ385" s="195"/>
      <c r="BK385" s="195"/>
      <c r="BL385" s="195"/>
      <c r="BM385" s="195"/>
      <c r="BN385" s="195"/>
      <c r="BO385" s="163" t="s">
        <v>324</v>
      </c>
      <c r="BP385" s="163"/>
      <c r="BQ385" s="163"/>
      <c r="BR385" s="163"/>
      <c r="BS385" s="163"/>
      <c r="BT385" s="163"/>
      <c r="BU385" s="163"/>
      <c r="BV385" s="163"/>
      <c r="BW385" s="163"/>
      <c r="BX385" s="163"/>
      <c r="BY385" s="163"/>
      <c r="BZ385" s="163"/>
      <c r="CA385" s="194" t="s">
        <v>325</v>
      </c>
      <c r="CB385" s="194"/>
      <c r="CC385" s="194"/>
      <c r="CD385" s="194"/>
      <c r="CE385" s="194"/>
      <c r="CF385" s="194"/>
      <c r="CG385" s="194"/>
      <c r="CH385" s="194"/>
      <c r="CI385" s="194"/>
      <c r="CJ385" s="194"/>
      <c r="CK385" s="194"/>
      <c r="CL385" s="194"/>
      <c r="CM385" s="194"/>
      <c r="CN385" s="194"/>
      <c r="CO385" s="194"/>
      <c r="CP385" s="135"/>
      <c r="CQ385" s="138" t="s">
        <v>320</v>
      </c>
      <c r="CR385" s="138" t="s">
        <v>320</v>
      </c>
      <c r="CS385" s="139">
        <v>0</v>
      </c>
      <c r="CT385" s="141">
        <v>0</v>
      </c>
    </row>
    <row r="386" spans="1:98">
      <c r="A386" s="194" t="s">
        <v>4174</v>
      </c>
      <c r="B386" s="194"/>
      <c r="C386" s="194"/>
      <c r="D386" s="194"/>
      <c r="E386" s="194"/>
      <c r="F386" s="194"/>
      <c r="G386" s="194"/>
      <c r="H386" s="194"/>
      <c r="I386" s="194"/>
      <c r="J386" s="194"/>
      <c r="K386" s="194"/>
      <c r="L386" s="194"/>
      <c r="M386" s="194"/>
      <c r="N386" s="194"/>
      <c r="O386" s="194" t="s">
        <v>4174</v>
      </c>
      <c r="P386" s="194"/>
      <c r="Q386" s="194"/>
      <c r="R386" s="194"/>
      <c r="S386" s="194"/>
      <c r="T386" s="194"/>
      <c r="U386" s="194"/>
      <c r="V386" s="194"/>
      <c r="W386" s="194"/>
      <c r="X386" s="194"/>
      <c r="Y386" s="194"/>
      <c r="Z386" s="194"/>
      <c r="AA386" s="194"/>
      <c r="AB386" s="194"/>
      <c r="AC386" s="194" t="s">
        <v>4174</v>
      </c>
      <c r="AD386" s="194"/>
      <c r="AE386" s="194"/>
      <c r="AF386" s="194"/>
      <c r="AG386" s="194"/>
      <c r="AH386" s="194"/>
      <c r="AI386" s="194"/>
      <c r="AJ386" s="194"/>
      <c r="AK386" s="194"/>
      <c r="AL386" s="194"/>
      <c r="AM386" s="194"/>
      <c r="AN386" s="194"/>
      <c r="AO386" s="194"/>
      <c r="AP386" s="195" t="s">
        <v>4174</v>
      </c>
      <c r="AQ386" s="195"/>
      <c r="AR386" s="195"/>
      <c r="AS386" s="195"/>
      <c r="AT386" s="195"/>
      <c r="AU386" s="195"/>
      <c r="AV386" s="195"/>
      <c r="AW386" s="195"/>
      <c r="AX386" s="195"/>
      <c r="AY386" s="195"/>
      <c r="AZ386" s="195"/>
      <c r="BA386" s="195" t="s">
        <v>4175</v>
      </c>
      <c r="BB386" s="195"/>
      <c r="BC386" s="195"/>
      <c r="BD386" s="195"/>
      <c r="BE386" s="195"/>
      <c r="BF386" s="195"/>
      <c r="BG386" s="195"/>
      <c r="BH386" s="195"/>
      <c r="BI386" s="195"/>
      <c r="BJ386" s="195"/>
      <c r="BK386" s="195"/>
      <c r="BL386" s="195"/>
      <c r="BM386" s="195"/>
      <c r="BN386" s="195"/>
      <c r="BO386" s="163" t="s">
        <v>4174</v>
      </c>
      <c r="BP386" s="163"/>
      <c r="BQ386" s="163"/>
      <c r="BR386" s="163"/>
      <c r="BS386" s="163"/>
      <c r="BT386" s="163"/>
      <c r="BU386" s="163"/>
      <c r="BV386" s="163"/>
      <c r="BW386" s="163"/>
      <c r="BX386" s="163"/>
      <c r="BY386" s="163"/>
      <c r="BZ386" s="163"/>
      <c r="CA386" s="194" t="s">
        <v>4174</v>
      </c>
      <c r="CB386" s="194"/>
      <c r="CC386" s="194"/>
      <c r="CD386" s="194"/>
      <c r="CE386" s="194"/>
      <c r="CF386" s="194"/>
      <c r="CG386" s="194"/>
      <c r="CH386" s="194"/>
      <c r="CI386" s="194"/>
      <c r="CJ386" s="194"/>
      <c r="CK386" s="194"/>
      <c r="CL386" s="194"/>
      <c r="CM386" s="194"/>
      <c r="CN386" s="194"/>
      <c r="CO386" s="194"/>
      <c r="CP386" s="135"/>
      <c r="CQ386" s="138" t="s">
        <v>4174</v>
      </c>
      <c r="CR386" s="138" t="s">
        <v>4174</v>
      </c>
      <c r="CS386" s="139">
        <v>0</v>
      </c>
      <c r="CT386" s="141">
        <v>0</v>
      </c>
    </row>
    <row r="387" spans="1:98" ht="24.6" customHeight="1">
      <c r="A387" s="198" t="s">
        <v>2</v>
      </c>
      <c r="B387" s="199" t="s">
        <v>335</v>
      </c>
      <c r="C387" s="194" t="s">
        <v>302</v>
      </c>
      <c r="D387" s="194"/>
      <c r="E387" s="194" t="s">
        <v>303</v>
      </c>
      <c r="F387" s="194"/>
      <c r="G387" s="194" t="s">
        <v>304</v>
      </c>
      <c r="H387" s="194"/>
      <c r="I387" s="194" t="s">
        <v>305</v>
      </c>
      <c r="J387" s="194"/>
      <c r="K387" s="194" t="s">
        <v>306</v>
      </c>
      <c r="L387" s="194"/>
      <c r="M387" s="198" t="s">
        <v>307</v>
      </c>
      <c r="N387" s="198"/>
      <c r="O387" s="198" t="s">
        <v>2</v>
      </c>
      <c r="P387" s="199" t="s">
        <v>335</v>
      </c>
      <c r="Q387" s="194" t="s">
        <v>302</v>
      </c>
      <c r="R387" s="194"/>
      <c r="S387" s="194" t="s">
        <v>303</v>
      </c>
      <c r="T387" s="194"/>
      <c r="U387" s="194" t="s">
        <v>304</v>
      </c>
      <c r="V387" s="194"/>
      <c r="W387" s="194" t="s">
        <v>305</v>
      </c>
      <c r="X387" s="194"/>
      <c r="Y387" s="194" t="s">
        <v>306</v>
      </c>
      <c r="Z387" s="194"/>
      <c r="AA387" s="198" t="s">
        <v>307</v>
      </c>
      <c r="AB387" s="198"/>
      <c r="AC387" s="198" t="s">
        <v>2</v>
      </c>
      <c r="AD387" s="199" t="s">
        <v>113</v>
      </c>
      <c r="AE387" s="200" t="s">
        <v>308</v>
      </c>
      <c r="AF387" s="200"/>
      <c r="AG387" s="200"/>
      <c r="AH387" s="200"/>
      <c r="AI387" s="200"/>
      <c r="AJ387" s="200"/>
      <c r="AK387" s="195" t="s">
        <v>165</v>
      </c>
      <c r="AL387" s="195"/>
      <c r="AM387" s="195"/>
      <c r="AN387" s="195"/>
      <c r="AO387" s="200" t="s">
        <v>309</v>
      </c>
      <c r="AP387" s="198" t="s">
        <v>2</v>
      </c>
      <c r="AQ387" s="199" t="s">
        <v>335</v>
      </c>
      <c r="AR387" s="195" t="s">
        <v>310</v>
      </c>
      <c r="AS387" s="195"/>
      <c r="AT387" s="195"/>
      <c r="AU387" s="195"/>
      <c r="AV387" s="195"/>
      <c r="AW387" s="195"/>
      <c r="AX387" s="195"/>
      <c r="AY387" s="195"/>
      <c r="AZ387" s="195"/>
      <c r="BA387" s="198" t="s">
        <v>2</v>
      </c>
      <c r="BB387" s="199" t="s">
        <v>335</v>
      </c>
      <c r="BC387" s="195" t="s">
        <v>311</v>
      </c>
      <c r="BD387" s="195"/>
      <c r="BE387" s="195" t="s">
        <v>312</v>
      </c>
      <c r="BF387" s="195"/>
      <c r="BG387" s="195" t="s">
        <v>313</v>
      </c>
      <c r="BH387" s="195"/>
      <c r="BI387" s="195" t="s">
        <v>343</v>
      </c>
      <c r="BJ387" s="195"/>
      <c r="BK387" s="195" t="s">
        <v>314</v>
      </c>
      <c r="BL387" s="195"/>
      <c r="BM387" s="200" t="s">
        <v>315</v>
      </c>
      <c r="BN387" s="200"/>
      <c r="BO387" s="199" t="s">
        <v>2</v>
      </c>
      <c r="BP387" s="199" t="s">
        <v>335</v>
      </c>
      <c r="BQ387" s="163" t="s">
        <v>166</v>
      </c>
      <c r="BR387" s="163"/>
      <c r="BS387" s="163"/>
      <c r="BT387" s="163"/>
      <c r="BU387" s="163"/>
      <c r="BV387" s="163"/>
      <c r="BW387" s="163"/>
      <c r="BX387" s="163"/>
      <c r="BY387" s="164" t="s">
        <v>167</v>
      </c>
      <c r="BZ387" s="164"/>
      <c r="CA387" s="198" t="s">
        <v>2</v>
      </c>
      <c r="CB387" s="199" t="s">
        <v>335</v>
      </c>
      <c r="CC387" s="195" t="s">
        <v>316</v>
      </c>
      <c r="CD387" s="195"/>
      <c r="CE387" s="195"/>
      <c r="CF387" s="195"/>
      <c r="CG387" s="195"/>
      <c r="CH387" s="195"/>
      <c r="CI387" s="195"/>
      <c r="CJ387" s="195"/>
      <c r="CK387" s="195"/>
      <c r="CL387" s="195"/>
      <c r="CM387" s="195"/>
      <c r="CN387" s="195"/>
      <c r="CO387" s="195"/>
      <c r="CP387" s="135"/>
      <c r="CQ387" s="138" t="s">
        <v>2</v>
      </c>
      <c r="CR387" s="138" t="s">
        <v>4594</v>
      </c>
      <c r="CS387" s="139" t="e">
        <v>#VALUE!</v>
      </c>
      <c r="CT387" s="141">
        <v>0</v>
      </c>
    </row>
    <row r="388" spans="1:98" ht="48">
      <c r="A388" s="198"/>
      <c r="B388" s="199"/>
      <c r="C388" s="43" t="s">
        <v>170</v>
      </c>
      <c r="D388" s="43" t="s">
        <v>57</v>
      </c>
      <c r="E388" s="43" t="s">
        <v>170</v>
      </c>
      <c r="F388" s="43" t="s">
        <v>57</v>
      </c>
      <c r="G388" s="43" t="s">
        <v>170</v>
      </c>
      <c r="H388" s="43" t="s">
        <v>57</v>
      </c>
      <c r="I388" s="43" t="s">
        <v>170</v>
      </c>
      <c r="J388" s="43" t="s">
        <v>57</v>
      </c>
      <c r="K388" s="43" t="s">
        <v>170</v>
      </c>
      <c r="L388" s="43" t="s">
        <v>57</v>
      </c>
      <c r="M388" s="43" t="s">
        <v>170</v>
      </c>
      <c r="N388" s="43" t="s">
        <v>57</v>
      </c>
      <c r="O388" s="198"/>
      <c r="P388" s="199"/>
      <c r="Q388" s="43" t="s">
        <v>170</v>
      </c>
      <c r="R388" s="43" t="s">
        <v>57</v>
      </c>
      <c r="S388" s="43" t="s">
        <v>170</v>
      </c>
      <c r="T388" s="43" t="s">
        <v>57</v>
      </c>
      <c r="U388" s="43" t="s">
        <v>170</v>
      </c>
      <c r="V388" s="43" t="s">
        <v>57</v>
      </c>
      <c r="W388" s="43" t="s">
        <v>170</v>
      </c>
      <c r="X388" s="43" t="s">
        <v>57</v>
      </c>
      <c r="Y388" s="43" t="s">
        <v>170</v>
      </c>
      <c r="Z388" s="43" t="s">
        <v>57</v>
      </c>
      <c r="AA388" s="43" t="s">
        <v>170</v>
      </c>
      <c r="AB388" s="43" t="s">
        <v>57</v>
      </c>
      <c r="AC388" s="198"/>
      <c r="AD388" s="199"/>
      <c r="AE388" s="44" t="s">
        <v>302</v>
      </c>
      <c r="AF388" s="44" t="s">
        <v>303</v>
      </c>
      <c r="AG388" s="44" t="s">
        <v>304</v>
      </c>
      <c r="AH388" s="44" t="s">
        <v>305</v>
      </c>
      <c r="AI388" s="44" t="s">
        <v>306</v>
      </c>
      <c r="AJ388" s="44" t="s">
        <v>56</v>
      </c>
      <c r="AK388" s="44" t="s">
        <v>317</v>
      </c>
      <c r="AL388" s="31" t="s">
        <v>279</v>
      </c>
      <c r="AM388" s="31" t="s">
        <v>172</v>
      </c>
      <c r="AN388" s="31" t="s">
        <v>173</v>
      </c>
      <c r="AO388" s="200"/>
      <c r="AP388" s="198"/>
      <c r="AQ388" s="199"/>
      <c r="AR388" s="44" t="s">
        <v>434</v>
      </c>
      <c r="AS388" s="44" t="s">
        <v>344</v>
      </c>
      <c r="AT388" s="44" t="s">
        <v>435</v>
      </c>
      <c r="AU388" s="44" t="s">
        <v>436</v>
      </c>
      <c r="AV388" s="44" t="s">
        <v>437</v>
      </c>
      <c r="AW388" s="14" t="s">
        <v>175</v>
      </c>
      <c r="AX388" s="14" t="s">
        <v>176</v>
      </c>
      <c r="AY388" s="44" t="s">
        <v>69</v>
      </c>
      <c r="AZ388" s="44" t="s">
        <v>70</v>
      </c>
      <c r="BA388" s="198"/>
      <c r="BB388" s="199"/>
      <c r="BC388" s="43" t="s">
        <v>170</v>
      </c>
      <c r="BD388" s="43" t="s">
        <v>57</v>
      </c>
      <c r="BE388" s="43" t="s">
        <v>170</v>
      </c>
      <c r="BF388" s="43" t="s">
        <v>57</v>
      </c>
      <c r="BG388" s="43" t="s">
        <v>170</v>
      </c>
      <c r="BH388" s="43" t="s">
        <v>57</v>
      </c>
      <c r="BI388" s="43" t="s">
        <v>170</v>
      </c>
      <c r="BJ388" s="43" t="s">
        <v>57</v>
      </c>
      <c r="BK388" s="43" t="s">
        <v>170</v>
      </c>
      <c r="BL388" s="43" t="s">
        <v>57</v>
      </c>
      <c r="BM388" s="43" t="s">
        <v>170</v>
      </c>
      <c r="BN388" s="43" t="s">
        <v>57</v>
      </c>
      <c r="BO388" s="199"/>
      <c r="BP388" s="199"/>
      <c r="BQ388" s="32" t="s">
        <v>338</v>
      </c>
      <c r="BR388" s="32" t="s">
        <v>341</v>
      </c>
      <c r="BS388" s="32" t="s">
        <v>339</v>
      </c>
      <c r="BT388" s="32" t="s">
        <v>340</v>
      </c>
      <c r="BU388" s="45" t="s">
        <v>342</v>
      </c>
      <c r="BV388" s="45" t="s">
        <v>66</v>
      </c>
      <c r="BW388" s="45" t="s">
        <v>174</v>
      </c>
      <c r="BX388" s="45" t="s">
        <v>280</v>
      </c>
      <c r="BY388" s="45" t="s">
        <v>66</v>
      </c>
      <c r="BZ388" s="45" t="s">
        <v>174</v>
      </c>
      <c r="CA388" s="198"/>
      <c r="CB388" s="199"/>
      <c r="CC388" s="44" t="s">
        <v>336</v>
      </c>
      <c r="CD388" s="44" t="s">
        <v>318</v>
      </c>
      <c r="CE388" s="44" t="s">
        <v>350</v>
      </c>
      <c r="CF388" s="44" t="s">
        <v>345</v>
      </c>
      <c r="CG388" s="44" t="s">
        <v>346</v>
      </c>
      <c r="CH388" s="44" t="s">
        <v>347</v>
      </c>
      <c r="CI388" s="44" t="s">
        <v>348</v>
      </c>
      <c r="CJ388" s="44" t="s">
        <v>349</v>
      </c>
      <c r="CK388" s="44" t="s">
        <v>337</v>
      </c>
      <c r="CL388" s="44" t="s">
        <v>319</v>
      </c>
      <c r="CM388" s="44" t="s">
        <v>68</v>
      </c>
      <c r="CN388" s="44" t="s">
        <v>351</v>
      </c>
      <c r="CO388" s="44" t="s">
        <v>0</v>
      </c>
      <c r="CP388" s="135"/>
      <c r="CQ388" s="138" t="s">
        <v>2</v>
      </c>
      <c r="CR388" s="138" t="s">
        <v>2</v>
      </c>
      <c r="CS388" s="139" t="e">
        <v>#VALUE!</v>
      </c>
      <c r="CT388" s="141">
        <v>0</v>
      </c>
    </row>
    <row r="389" spans="1:98">
      <c r="A389" s="51" t="s">
        <v>141</v>
      </c>
      <c r="B389" s="51"/>
      <c r="C389" s="48"/>
      <c r="D389" s="48"/>
      <c r="E389" s="48"/>
      <c r="F389" s="48"/>
      <c r="G389" s="48"/>
      <c r="H389" s="48"/>
      <c r="I389" s="48"/>
      <c r="J389" s="48"/>
      <c r="K389" s="48"/>
      <c r="L389" s="48"/>
      <c r="M389" s="48"/>
      <c r="N389" s="48"/>
      <c r="O389" s="51" t="s">
        <v>141</v>
      </c>
      <c r="P389" s="51"/>
      <c r="Q389" s="48"/>
      <c r="R389" s="48"/>
      <c r="S389" s="48"/>
      <c r="T389" s="48"/>
      <c r="U389" s="48"/>
      <c r="V389" s="48"/>
      <c r="W389" s="48"/>
      <c r="X389" s="48"/>
      <c r="Y389" s="48"/>
      <c r="Z389" s="48"/>
      <c r="AA389" s="48"/>
      <c r="AB389" s="48"/>
      <c r="AC389" s="51" t="s">
        <v>141</v>
      </c>
      <c r="AD389" s="51"/>
      <c r="AE389" s="48"/>
      <c r="AF389" s="48"/>
      <c r="AG389" s="48"/>
      <c r="AH389" s="48"/>
      <c r="AI389" s="48"/>
      <c r="AJ389" s="48"/>
      <c r="AK389" s="48"/>
      <c r="AL389" s="48"/>
      <c r="AM389" s="48"/>
      <c r="AN389" s="48"/>
      <c r="AO389" s="48"/>
      <c r="AP389" s="51" t="s">
        <v>141</v>
      </c>
      <c r="AQ389" s="46"/>
      <c r="AR389" s="47"/>
      <c r="AS389" s="47"/>
      <c r="AT389" s="47"/>
      <c r="AU389" s="47"/>
      <c r="AV389" s="47"/>
      <c r="AW389" s="47"/>
      <c r="AX389" s="47"/>
      <c r="AY389" s="47"/>
      <c r="AZ389" s="47"/>
      <c r="BA389" s="51" t="s">
        <v>141</v>
      </c>
      <c r="BB389" s="46"/>
      <c r="BC389" s="47"/>
      <c r="BD389" s="47"/>
      <c r="BE389" s="47"/>
      <c r="BF389" s="47"/>
      <c r="BG389" s="47"/>
      <c r="BH389" s="47"/>
      <c r="BI389" s="47"/>
      <c r="BJ389" s="47"/>
      <c r="BK389" s="47"/>
      <c r="BL389" s="47"/>
      <c r="BM389" s="47"/>
      <c r="BN389" s="47"/>
      <c r="BO389" s="51" t="s">
        <v>141</v>
      </c>
      <c r="BP389" s="46"/>
      <c r="BQ389" s="49"/>
      <c r="BR389" s="49"/>
      <c r="BS389" s="49"/>
      <c r="BT389" s="49"/>
      <c r="BU389" s="49"/>
      <c r="BV389" s="49"/>
      <c r="BW389" s="49"/>
      <c r="BX389" s="49"/>
      <c r="BY389" s="50"/>
      <c r="BZ389" s="49"/>
      <c r="CA389" s="51" t="s">
        <v>141</v>
      </c>
      <c r="CB389" s="46"/>
      <c r="CC389" s="47"/>
      <c r="CD389" s="47"/>
      <c r="CE389" s="47"/>
      <c r="CF389" s="47"/>
      <c r="CG389" s="47"/>
      <c r="CH389" s="47"/>
      <c r="CI389" s="47"/>
      <c r="CJ389" s="47"/>
      <c r="CK389" s="47"/>
      <c r="CL389" s="47"/>
      <c r="CM389" s="47"/>
      <c r="CN389" s="47"/>
      <c r="CO389" s="47"/>
      <c r="CP389" s="135"/>
      <c r="CQ389" s="138" t="s">
        <v>141</v>
      </c>
      <c r="CR389" s="138" t="s">
        <v>141</v>
      </c>
      <c r="CS389" s="139">
        <v>0</v>
      </c>
      <c r="CT389" s="141">
        <v>0</v>
      </c>
    </row>
    <row r="390" spans="1:98">
      <c r="A390" s="201" t="s">
        <v>251</v>
      </c>
      <c r="B390" s="46" t="s">
        <v>119</v>
      </c>
      <c r="C390" s="47">
        <v>12494</v>
      </c>
      <c r="D390" s="47">
        <v>6240</v>
      </c>
      <c r="E390" s="47">
        <v>4995</v>
      </c>
      <c r="F390" s="47">
        <v>2519</v>
      </c>
      <c r="G390" s="47">
        <v>2979</v>
      </c>
      <c r="H390" s="47">
        <v>1525</v>
      </c>
      <c r="I390" s="47">
        <v>1716</v>
      </c>
      <c r="J390" s="47">
        <v>887</v>
      </c>
      <c r="K390" s="47">
        <v>1396</v>
      </c>
      <c r="L390" s="47">
        <v>701</v>
      </c>
      <c r="M390" s="48">
        <v>23580</v>
      </c>
      <c r="N390" s="48">
        <v>11872</v>
      </c>
      <c r="O390" s="201" t="s">
        <v>251</v>
      </c>
      <c r="P390" s="46" t="s">
        <v>119</v>
      </c>
      <c r="Q390" s="47">
        <v>2305</v>
      </c>
      <c r="R390" s="47">
        <v>1122</v>
      </c>
      <c r="S390" s="47">
        <v>900</v>
      </c>
      <c r="T390" s="47">
        <v>453</v>
      </c>
      <c r="U390" s="47">
        <v>571</v>
      </c>
      <c r="V390" s="47">
        <v>255</v>
      </c>
      <c r="W390" s="47">
        <v>271</v>
      </c>
      <c r="X390" s="47">
        <v>126</v>
      </c>
      <c r="Y390" s="47">
        <v>424</v>
      </c>
      <c r="Z390" s="47">
        <v>197</v>
      </c>
      <c r="AA390" s="48">
        <v>4471</v>
      </c>
      <c r="AB390" s="48">
        <v>2153</v>
      </c>
      <c r="AC390" s="201" t="s">
        <v>251</v>
      </c>
      <c r="AD390" s="46" t="s">
        <v>119</v>
      </c>
      <c r="AE390" s="47">
        <v>186</v>
      </c>
      <c r="AF390" s="47">
        <v>133</v>
      </c>
      <c r="AG390" s="47">
        <v>114</v>
      </c>
      <c r="AH390" s="47">
        <v>92</v>
      </c>
      <c r="AI390" s="47">
        <v>74</v>
      </c>
      <c r="AJ390" s="48">
        <v>599</v>
      </c>
      <c r="AK390" s="47">
        <v>248</v>
      </c>
      <c r="AL390" s="47">
        <v>77</v>
      </c>
      <c r="AM390" s="47">
        <v>0</v>
      </c>
      <c r="AN390" s="47">
        <v>8</v>
      </c>
      <c r="AO390" s="47">
        <v>117</v>
      </c>
      <c r="AP390" s="201" t="s">
        <v>251</v>
      </c>
      <c r="AQ390" s="46" t="s">
        <v>119</v>
      </c>
      <c r="AR390" s="47">
        <v>10</v>
      </c>
      <c r="AS390" s="47">
        <v>1927</v>
      </c>
      <c r="AT390" s="47">
        <v>124</v>
      </c>
      <c r="AU390" s="47">
        <v>21</v>
      </c>
      <c r="AV390" s="47">
        <v>11</v>
      </c>
      <c r="AW390" s="47">
        <v>91</v>
      </c>
      <c r="AX390" s="47">
        <v>305</v>
      </c>
      <c r="AY390" s="47">
        <v>160</v>
      </c>
      <c r="AZ390" s="47">
        <v>140</v>
      </c>
      <c r="BA390" s="201" t="s">
        <v>251</v>
      </c>
      <c r="BB390" s="46" t="s">
        <v>119</v>
      </c>
      <c r="BC390" s="47">
        <v>990</v>
      </c>
      <c r="BD390" s="47">
        <v>466</v>
      </c>
      <c r="BE390" s="47">
        <v>893</v>
      </c>
      <c r="BF390" s="47">
        <v>413</v>
      </c>
      <c r="BG390" s="47">
        <v>275</v>
      </c>
      <c r="BH390" s="47">
        <v>136</v>
      </c>
      <c r="BI390" s="47">
        <v>993</v>
      </c>
      <c r="BJ390" s="47">
        <v>466</v>
      </c>
      <c r="BK390" s="47">
        <v>894</v>
      </c>
      <c r="BL390" s="47">
        <v>413</v>
      </c>
      <c r="BM390" s="47">
        <v>269</v>
      </c>
      <c r="BN390" s="47">
        <v>134</v>
      </c>
      <c r="BO390" s="201" t="s">
        <v>251</v>
      </c>
      <c r="BP390" s="46" t="s">
        <v>119</v>
      </c>
      <c r="BQ390" s="49">
        <v>22</v>
      </c>
      <c r="BR390" s="49">
        <v>253</v>
      </c>
      <c r="BS390" s="49">
        <v>92</v>
      </c>
      <c r="BT390" s="49">
        <v>51</v>
      </c>
      <c r="BU390" s="49">
        <v>0</v>
      </c>
      <c r="BV390" s="50">
        <v>418</v>
      </c>
      <c r="BW390" s="49">
        <v>203</v>
      </c>
      <c r="BX390" s="49">
        <v>38</v>
      </c>
      <c r="BY390" s="50">
        <v>18</v>
      </c>
      <c r="BZ390" s="49">
        <v>9</v>
      </c>
      <c r="CA390" s="201" t="s">
        <v>251</v>
      </c>
      <c r="CB390" s="46" t="s">
        <v>119</v>
      </c>
      <c r="CC390" s="47">
        <v>9090</v>
      </c>
      <c r="CD390" s="47">
        <v>7074</v>
      </c>
      <c r="CE390" s="47">
        <v>4055</v>
      </c>
      <c r="CF390" s="47">
        <v>1296</v>
      </c>
      <c r="CG390" s="47">
        <v>3413</v>
      </c>
      <c r="CH390" s="47">
        <v>1146</v>
      </c>
      <c r="CI390" s="47">
        <v>262</v>
      </c>
      <c r="CJ390" s="47">
        <v>1021</v>
      </c>
      <c r="CK390" s="47">
        <v>80</v>
      </c>
      <c r="CL390" s="47">
        <v>429</v>
      </c>
      <c r="CM390" s="47">
        <v>226</v>
      </c>
      <c r="CN390" s="47">
        <v>38</v>
      </c>
      <c r="CO390" s="47">
        <v>1009</v>
      </c>
      <c r="CP390" s="135"/>
      <c r="CQ390" s="138" t="s">
        <v>251</v>
      </c>
      <c r="CR390" s="138" t="s">
        <v>4500</v>
      </c>
      <c r="CS390" s="139">
        <v>4375</v>
      </c>
      <c r="CT390" s="141">
        <v>27437</v>
      </c>
    </row>
    <row r="391" spans="1:98">
      <c r="A391" s="201"/>
      <c r="B391" s="46" t="s">
        <v>120</v>
      </c>
      <c r="C391" s="47">
        <v>0</v>
      </c>
      <c r="D391" s="47">
        <v>0</v>
      </c>
      <c r="E391" s="47">
        <v>0</v>
      </c>
      <c r="F391" s="47">
        <v>0</v>
      </c>
      <c r="G391" s="47">
        <v>0</v>
      </c>
      <c r="H391" s="47">
        <v>0</v>
      </c>
      <c r="I391" s="47">
        <v>0</v>
      </c>
      <c r="J391" s="47">
        <v>0</v>
      </c>
      <c r="K391" s="47">
        <v>0</v>
      </c>
      <c r="L391" s="47">
        <v>0</v>
      </c>
      <c r="M391" s="48">
        <v>0</v>
      </c>
      <c r="N391" s="48">
        <v>0</v>
      </c>
      <c r="O391" s="201"/>
      <c r="P391" s="46" t="s">
        <v>120</v>
      </c>
      <c r="Q391" s="47">
        <v>0</v>
      </c>
      <c r="R391" s="47">
        <v>0</v>
      </c>
      <c r="S391" s="47">
        <v>0</v>
      </c>
      <c r="T391" s="47">
        <v>0</v>
      </c>
      <c r="U391" s="47">
        <v>0</v>
      </c>
      <c r="V391" s="47">
        <v>0</v>
      </c>
      <c r="W391" s="47">
        <v>0</v>
      </c>
      <c r="X391" s="47">
        <v>0</v>
      </c>
      <c r="Y391" s="47">
        <v>0</v>
      </c>
      <c r="Z391" s="47">
        <v>0</v>
      </c>
      <c r="AA391" s="48">
        <v>0</v>
      </c>
      <c r="AB391" s="48">
        <v>0</v>
      </c>
      <c r="AC391" s="201"/>
      <c r="AD391" s="46" t="s">
        <v>120</v>
      </c>
      <c r="AE391" s="47">
        <v>0</v>
      </c>
      <c r="AF391" s="47">
        <v>0</v>
      </c>
      <c r="AG391" s="47">
        <v>0</v>
      </c>
      <c r="AH391" s="47">
        <v>0</v>
      </c>
      <c r="AI391" s="47">
        <v>0</v>
      </c>
      <c r="AJ391" s="48">
        <v>0</v>
      </c>
      <c r="AK391" s="47">
        <v>0</v>
      </c>
      <c r="AL391" s="47">
        <v>0</v>
      </c>
      <c r="AM391" s="47">
        <v>0</v>
      </c>
      <c r="AN391" s="47">
        <v>0</v>
      </c>
      <c r="AO391" s="47">
        <v>0</v>
      </c>
      <c r="AP391" s="201"/>
      <c r="AQ391" s="46" t="s">
        <v>120</v>
      </c>
      <c r="AR391" s="47">
        <v>0</v>
      </c>
      <c r="AS391" s="47">
        <v>0</v>
      </c>
      <c r="AT391" s="47">
        <v>0</v>
      </c>
      <c r="AU391" s="47">
        <v>0</v>
      </c>
      <c r="AV391" s="47">
        <v>0</v>
      </c>
      <c r="AW391" s="47">
        <v>0</v>
      </c>
      <c r="AX391" s="47">
        <v>0</v>
      </c>
      <c r="AY391" s="47">
        <v>0</v>
      </c>
      <c r="AZ391" s="47">
        <v>0</v>
      </c>
      <c r="BA391" s="201"/>
      <c r="BB391" s="46" t="s">
        <v>120</v>
      </c>
      <c r="BC391" s="47">
        <v>0</v>
      </c>
      <c r="BD391" s="47">
        <v>0</v>
      </c>
      <c r="BE391" s="47">
        <v>0</v>
      </c>
      <c r="BF391" s="47">
        <v>0</v>
      </c>
      <c r="BG391" s="47">
        <v>0</v>
      </c>
      <c r="BH391" s="47">
        <v>0</v>
      </c>
      <c r="BI391" s="47">
        <v>0</v>
      </c>
      <c r="BJ391" s="47">
        <v>0</v>
      </c>
      <c r="BK391" s="47">
        <v>0</v>
      </c>
      <c r="BL391" s="47">
        <v>0</v>
      </c>
      <c r="BM391" s="47">
        <v>0</v>
      </c>
      <c r="BN391" s="47">
        <v>0</v>
      </c>
      <c r="BO391" s="201"/>
      <c r="BP391" s="46" t="s">
        <v>120</v>
      </c>
      <c r="BQ391" s="49">
        <v>0</v>
      </c>
      <c r="BR391" s="49">
        <v>0</v>
      </c>
      <c r="BS391" s="49">
        <v>0</v>
      </c>
      <c r="BT391" s="49">
        <v>0</v>
      </c>
      <c r="BU391" s="49">
        <v>0</v>
      </c>
      <c r="BV391" s="50">
        <v>0</v>
      </c>
      <c r="BW391" s="49">
        <v>0</v>
      </c>
      <c r="BX391" s="49">
        <v>0</v>
      </c>
      <c r="BY391" s="50">
        <v>0</v>
      </c>
      <c r="BZ391" s="49">
        <v>0</v>
      </c>
      <c r="CA391" s="201"/>
      <c r="CB391" s="46" t="s">
        <v>120</v>
      </c>
      <c r="CC391" s="47">
        <v>0</v>
      </c>
      <c r="CD391" s="47">
        <v>0</v>
      </c>
      <c r="CE391" s="47">
        <v>0</v>
      </c>
      <c r="CF391" s="47">
        <v>0</v>
      </c>
      <c r="CG391" s="47">
        <v>0</v>
      </c>
      <c r="CH391" s="47">
        <v>0</v>
      </c>
      <c r="CI391" s="47">
        <v>0</v>
      </c>
      <c r="CJ391" s="47">
        <v>0</v>
      </c>
      <c r="CK391" s="47">
        <v>0</v>
      </c>
      <c r="CL391" s="47">
        <v>0</v>
      </c>
      <c r="CM391" s="47">
        <v>0</v>
      </c>
      <c r="CN391" s="47">
        <v>0</v>
      </c>
      <c r="CO391" s="47">
        <v>0</v>
      </c>
      <c r="CP391" s="135"/>
      <c r="CQ391" s="138" t="s">
        <v>251</v>
      </c>
      <c r="CR391" s="138" t="s">
        <v>4501</v>
      </c>
      <c r="CS391" s="139">
        <v>0</v>
      </c>
      <c r="CT391" s="141">
        <v>0</v>
      </c>
    </row>
    <row r="392" spans="1:98">
      <c r="A392" s="201"/>
      <c r="B392" s="34" t="s">
        <v>102</v>
      </c>
      <c r="C392" s="35">
        <v>12494</v>
      </c>
      <c r="D392" s="63">
        <v>6240</v>
      </c>
      <c r="E392" s="63">
        <v>4995</v>
      </c>
      <c r="F392" s="63">
        <v>2519</v>
      </c>
      <c r="G392" s="63">
        <v>2979</v>
      </c>
      <c r="H392" s="63">
        <v>1525</v>
      </c>
      <c r="I392" s="63">
        <v>1716</v>
      </c>
      <c r="J392" s="63">
        <v>887</v>
      </c>
      <c r="K392" s="63">
        <v>1396</v>
      </c>
      <c r="L392" s="63">
        <v>701</v>
      </c>
      <c r="M392" s="63">
        <v>23580</v>
      </c>
      <c r="N392" s="63">
        <v>11872</v>
      </c>
      <c r="O392" s="201"/>
      <c r="P392" s="64" t="s">
        <v>102</v>
      </c>
      <c r="Q392" s="63">
        <v>2305</v>
      </c>
      <c r="R392" s="63">
        <v>1122</v>
      </c>
      <c r="S392" s="63">
        <v>900</v>
      </c>
      <c r="T392" s="63">
        <v>453</v>
      </c>
      <c r="U392" s="63">
        <v>571</v>
      </c>
      <c r="V392" s="63">
        <v>255</v>
      </c>
      <c r="W392" s="63">
        <v>271</v>
      </c>
      <c r="X392" s="63">
        <v>126</v>
      </c>
      <c r="Y392" s="63">
        <v>424</v>
      </c>
      <c r="Z392" s="63">
        <v>197</v>
      </c>
      <c r="AA392" s="63">
        <v>4471</v>
      </c>
      <c r="AB392" s="63">
        <v>2153</v>
      </c>
      <c r="AC392" s="201"/>
      <c r="AD392" s="64" t="s">
        <v>102</v>
      </c>
      <c r="AE392" s="63">
        <v>186</v>
      </c>
      <c r="AF392" s="63">
        <v>133</v>
      </c>
      <c r="AG392" s="63">
        <v>114</v>
      </c>
      <c r="AH392" s="63">
        <v>92</v>
      </c>
      <c r="AI392" s="63">
        <v>74</v>
      </c>
      <c r="AJ392" s="63">
        <v>599</v>
      </c>
      <c r="AK392" s="63">
        <v>248</v>
      </c>
      <c r="AL392" s="63">
        <v>77</v>
      </c>
      <c r="AM392" s="63">
        <v>0</v>
      </c>
      <c r="AN392" s="63">
        <v>8</v>
      </c>
      <c r="AO392" s="63">
        <v>117</v>
      </c>
      <c r="AP392" s="201"/>
      <c r="AQ392" s="64" t="s">
        <v>102</v>
      </c>
      <c r="AR392" s="63">
        <v>10</v>
      </c>
      <c r="AS392" s="63">
        <v>1927</v>
      </c>
      <c r="AT392" s="63">
        <v>124</v>
      </c>
      <c r="AU392" s="63">
        <v>21</v>
      </c>
      <c r="AV392" s="63">
        <v>11</v>
      </c>
      <c r="AW392" s="63">
        <v>91</v>
      </c>
      <c r="AX392" s="63">
        <v>305</v>
      </c>
      <c r="AY392" s="63">
        <v>160</v>
      </c>
      <c r="AZ392" s="63">
        <v>140</v>
      </c>
      <c r="BA392" s="201"/>
      <c r="BB392" s="51" t="s">
        <v>102</v>
      </c>
      <c r="BC392" s="63">
        <v>990</v>
      </c>
      <c r="BD392" s="63">
        <v>466</v>
      </c>
      <c r="BE392" s="63">
        <v>893</v>
      </c>
      <c r="BF392" s="63">
        <v>413</v>
      </c>
      <c r="BG392" s="63">
        <v>275</v>
      </c>
      <c r="BH392" s="63">
        <v>136</v>
      </c>
      <c r="BI392" s="63">
        <v>993</v>
      </c>
      <c r="BJ392" s="63">
        <v>466</v>
      </c>
      <c r="BK392" s="63">
        <v>894</v>
      </c>
      <c r="BL392" s="63">
        <v>413</v>
      </c>
      <c r="BM392" s="63">
        <v>269</v>
      </c>
      <c r="BN392" s="63">
        <v>134</v>
      </c>
      <c r="BO392" s="201"/>
      <c r="BP392" s="64" t="s">
        <v>102</v>
      </c>
      <c r="BQ392" s="63">
        <v>22</v>
      </c>
      <c r="BR392" s="63">
        <v>253</v>
      </c>
      <c r="BS392" s="63">
        <v>92</v>
      </c>
      <c r="BT392" s="63">
        <v>51</v>
      </c>
      <c r="BU392" s="63">
        <v>0</v>
      </c>
      <c r="BV392" s="63">
        <v>418</v>
      </c>
      <c r="BW392" s="63">
        <v>203</v>
      </c>
      <c r="BX392" s="63">
        <v>38</v>
      </c>
      <c r="BY392" s="63">
        <v>18</v>
      </c>
      <c r="BZ392" s="63">
        <v>9</v>
      </c>
      <c r="CA392" s="201"/>
      <c r="CB392" s="64" t="s">
        <v>102</v>
      </c>
      <c r="CC392" s="63">
        <v>9090</v>
      </c>
      <c r="CD392" s="63">
        <v>7074</v>
      </c>
      <c r="CE392" s="63">
        <v>4055</v>
      </c>
      <c r="CF392" s="63">
        <v>1296</v>
      </c>
      <c r="CG392" s="63">
        <v>3413</v>
      </c>
      <c r="CH392" s="63">
        <v>1146</v>
      </c>
      <c r="CI392" s="63">
        <v>262</v>
      </c>
      <c r="CJ392" s="63">
        <v>1021</v>
      </c>
      <c r="CK392" s="63">
        <v>80</v>
      </c>
      <c r="CL392" s="63">
        <v>429</v>
      </c>
      <c r="CM392" s="63">
        <v>226</v>
      </c>
      <c r="CN392" s="63">
        <v>38</v>
      </c>
      <c r="CO392" s="63">
        <v>1009</v>
      </c>
      <c r="CP392" s="135"/>
      <c r="CQ392" s="138" t="s">
        <v>251</v>
      </c>
      <c r="CR392" s="138" t="s">
        <v>4502</v>
      </c>
      <c r="CS392" s="139">
        <v>4375</v>
      </c>
      <c r="CT392" s="141">
        <v>27437</v>
      </c>
    </row>
    <row r="393" spans="1:98">
      <c r="A393" s="201" t="s">
        <v>17</v>
      </c>
      <c r="B393" s="46" t="s">
        <v>119</v>
      </c>
      <c r="C393" s="47">
        <v>11049</v>
      </c>
      <c r="D393" s="47">
        <v>5639</v>
      </c>
      <c r="E393" s="47">
        <v>5581</v>
      </c>
      <c r="F393" s="47">
        <v>2875</v>
      </c>
      <c r="G393" s="47">
        <v>2980</v>
      </c>
      <c r="H393" s="47">
        <v>1485</v>
      </c>
      <c r="I393" s="47">
        <v>1411</v>
      </c>
      <c r="J393" s="47">
        <v>723</v>
      </c>
      <c r="K393" s="47">
        <v>976</v>
      </c>
      <c r="L393" s="47">
        <v>535</v>
      </c>
      <c r="M393" s="48">
        <v>21997</v>
      </c>
      <c r="N393" s="48">
        <v>11257</v>
      </c>
      <c r="O393" s="201" t="s">
        <v>17</v>
      </c>
      <c r="P393" s="46" t="s">
        <v>119</v>
      </c>
      <c r="Q393" s="47">
        <v>1899</v>
      </c>
      <c r="R393" s="47">
        <v>906</v>
      </c>
      <c r="S393" s="47">
        <v>583</v>
      </c>
      <c r="T393" s="47">
        <v>272</v>
      </c>
      <c r="U393" s="47">
        <v>385</v>
      </c>
      <c r="V393" s="47">
        <v>170</v>
      </c>
      <c r="W393" s="47">
        <v>149</v>
      </c>
      <c r="X393" s="47">
        <v>92</v>
      </c>
      <c r="Y393" s="47">
        <v>131</v>
      </c>
      <c r="Z393" s="47">
        <v>93</v>
      </c>
      <c r="AA393" s="48">
        <v>3147</v>
      </c>
      <c r="AB393" s="48">
        <v>1533</v>
      </c>
      <c r="AC393" s="201" t="s">
        <v>17</v>
      </c>
      <c r="AD393" s="46" t="s">
        <v>119</v>
      </c>
      <c r="AE393" s="47">
        <v>203</v>
      </c>
      <c r="AF393" s="47">
        <v>146</v>
      </c>
      <c r="AG393" s="47">
        <v>111</v>
      </c>
      <c r="AH393" s="47">
        <v>67</v>
      </c>
      <c r="AI393" s="47">
        <v>47</v>
      </c>
      <c r="AJ393" s="48">
        <v>574</v>
      </c>
      <c r="AK393" s="47">
        <v>280</v>
      </c>
      <c r="AL393" s="47">
        <v>104</v>
      </c>
      <c r="AM393" s="47">
        <v>0</v>
      </c>
      <c r="AN393" s="47">
        <v>26</v>
      </c>
      <c r="AO393" s="47">
        <v>130</v>
      </c>
      <c r="AP393" s="201" t="s">
        <v>17</v>
      </c>
      <c r="AQ393" s="46" t="s">
        <v>119</v>
      </c>
      <c r="AR393" s="47">
        <v>1</v>
      </c>
      <c r="AS393" s="47">
        <v>2394</v>
      </c>
      <c r="AT393" s="47">
        <v>100</v>
      </c>
      <c r="AU393" s="47">
        <v>96</v>
      </c>
      <c r="AV393" s="47">
        <v>1</v>
      </c>
      <c r="AW393" s="47">
        <v>135</v>
      </c>
      <c r="AX393" s="47">
        <v>314</v>
      </c>
      <c r="AY393" s="47">
        <v>247</v>
      </c>
      <c r="AZ393" s="47">
        <v>291</v>
      </c>
      <c r="BA393" s="201" t="s">
        <v>17</v>
      </c>
      <c r="BB393" s="46" t="s">
        <v>119</v>
      </c>
      <c r="BC393" s="47">
        <v>799</v>
      </c>
      <c r="BD393" s="47">
        <v>442</v>
      </c>
      <c r="BE393" s="47">
        <v>718</v>
      </c>
      <c r="BF393" s="47">
        <v>400</v>
      </c>
      <c r="BG393" s="47">
        <v>567</v>
      </c>
      <c r="BH393" s="47">
        <v>312</v>
      </c>
      <c r="BI393" s="47">
        <v>770</v>
      </c>
      <c r="BJ393" s="47">
        <v>433</v>
      </c>
      <c r="BK393" s="47">
        <v>693</v>
      </c>
      <c r="BL393" s="47">
        <v>392</v>
      </c>
      <c r="BM393" s="47">
        <v>495</v>
      </c>
      <c r="BN393" s="47">
        <v>276</v>
      </c>
      <c r="BO393" s="201" t="s">
        <v>17</v>
      </c>
      <c r="BP393" s="46" t="s">
        <v>119</v>
      </c>
      <c r="BQ393" s="49">
        <v>7</v>
      </c>
      <c r="BR393" s="49">
        <v>187</v>
      </c>
      <c r="BS393" s="49">
        <v>73</v>
      </c>
      <c r="BT393" s="49">
        <v>251</v>
      </c>
      <c r="BU393" s="49">
        <v>0</v>
      </c>
      <c r="BV393" s="50">
        <v>518</v>
      </c>
      <c r="BW393" s="49">
        <v>243</v>
      </c>
      <c r="BX393" s="49">
        <v>37</v>
      </c>
      <c r="BY393" s="50">
        <v>34</v>
      </c>
      <c r="BZ393" s="49">
        <v>19</v>
      </c>
      <c r="CA393" s="201" t="s">
        <v>17</v>
      </c>
      <c r="CB393" s="46" t="s">
        <v>119</v>
      </c>
      <c r="CC393" s="47">
        <v>14182</v>
      </c>
      <c r="CD393" s="47">
        <v>9894</v>
      </c>
      <c r="CE393" s="47">
        <v>5329</v>
      </c>
      <c r="CF393" s="47">
        <v>4277</v>
      </c>
      <c r="CG393" s="47">
        <v>5651</v>
      </c>
      <c r="CH393" s="47">
        <v>1902</v>
      </c>
      <c r="CI393" s="47">
        <v>927</v>
      </c>
      <c r="CJ393" s="47">
        <v>2416</v>
      </c>
      <c r="CK393" s="47">
        <v>199</v>
      </c>
      <c r="CL393" s="47">
        <v>492</v>
      </c>
      <c r="CM393" s="47">
        <v>436</v>
      </c>
      <c r="CN393" s="47">
        <v>7</v>
      </c>
      <c r="CO393" s="47">
        <v>1747</v>
      </c>
      <c r="CP393" s="135"/>
      <c r="CQ393" s="138" t="s">
        <v>17</v>
      </c>
      <c r="CR393" s="138" t="s">
        <v>4503</v>
      </c>
      <c r="CS393" s="139">
        <v>5478</v>
      </c>
      <c r="CT393" s="141">
        <v>44777</v>
      </c>
    </row>
    <row r="394" spans="1:98">
      <c r="A394" s="201"/>
      <c r="B394" s="46" t="s">
        <v>120</v>
      </c>
      <c r="C394" s="47">
        <v>757</v>
      </c>
      <c r="D394" s="47">
        <v>374</v>
      </c>
      <c r="E394" s="47">
        <v>595</v>
      </c>
      <c r="F394" s="47">
        <v>272</v>
      </c>
      <c r="G394" s="47">
        <v>602</v>
      </c>
      <c r="H394" s="47">
        <v>302</v>
      </c>
      <c r="I394" s="47">
        <v>333</v>
      </c>
      <c r="J394" s="47">
        <v>167</v>
      </c>
      <c r="K394" s="47">
        <v>346</v>
      </c>
      <c r="L394" s="47">
        <v>176</v>
      </c>
      <c r="M394" s="48">
        <v>2633</v>
      </c>
      <c r="N394" s="48">
        <v>1291</v>
      </c>
      <c r="O394" s="201"/>
      <c r="P394" s="46" t="s">
        <v>120</v>
      </c>
      <c r="Q394" s="47">
        <v>128</v>
      </c>
      <c r="R394" s="47">
        <v>60</v>
      </c>
      <c r="S394" s="47">
        <v>150</v>
      </c>
      <c r="T394" s="47">
        <v>52</v>
      </c>
      <c r="U394" s="47">
        <v>128</v>
      </c>
      <c r="V394" s="47">
        <v>52</v>
      </c>
      <c r="W394" s="47">
        <v>65</v>
      </c>
      <c r="X394" s="47">
        <v>39</v>
      </c>
      <c r="Y394" s="47">
        <v>103</v>
      </c>
      <c r="Z394" s="47">
        <v>49</v>
      </c>
      <c r="AA394" s="48">
        <v>574</v>
      </c>
      <c r="AB394" s="48">
        <v>252</v>
      </c>
      <c r="AC394" s="201"/>
      <c r="AD394" s="46" t="s">
        <v>120</v>
      </c>
      <c r="AE394" s="47">
        <v>15</v>
      </c>
      <c r="AF394" s="47">
        <v>14</v>
      </c>
      <c r="AG394" s="47">
        <v>14</v>
      </c>
      <c r="AH394" s="47">
        <v>9</v>
      </c>
      <c r="AI394" s="47">
        <v>10</v>
      </c>
      <c r="AJ394" s="48">
        <v>62</v>
      </c>
      <c r="AK394" s="47">
        <v>37</v>
      </c>
      <c r="AL394" s="47">
        <v>21</v>
      </c>
      <c r="AM394" s="47">
        <v>0</v>
      </c>
      <c r="AN394" s="47">
        <v>1</v>
      </c>
      <c r="AO394" s="47">
        <v>7</v>
      </c>
      <c r="AP394" s="201"/>
      <c r="AQ394" s="46" t="s">
        <v>120</v>
      </c>
      <c r="AR394" s="47">
        <v>0</v>
      </c>
      <c r="AS394" s="47">
        <v>757</v>
      </c>
      <c r="AT394" s="47">
        <v>83</v>
      </c>
      <c r="AU394" s="47">
        <v>3</v>
      </c>
      <c r="AV394" s="47">
        <v>0</v>
      </c>
      <c r="AW394" s="47">
        <v>33</v>
      </c>
      <c r="AX394" s="47">
        <v>51</v>
      </c>
      <c r="AY394" s="47">
        <v>50</v>
      </c>
      <c r="AZ394" s="47">
        <v>44</v>
      </c>
      <c r="BA394" s="201"/>
      <c r="BB394" s="46" t="s">
        <v>120</v>
      </c>
      <c r="BC394" s="47">
        <v>348</v>
      </c>
      <c r="BD394" s="47">
        <v>187</v>
      </c>
      <c r="BE394" s="47">
        <v>335</v>
      </c>
      <c r="BF394" s="47">
        <v>180</v>
      </c>
      <c r="BG394" s="47">
        <v>199</v>
      </c>
      <c r="BH394" s="47">
        <v>116</v>
      </c>
      <c r="BI394" s="47">
        <v>348</v>
      </c>
      <c r="BJ394" s="47">
        <v>187</v>
      </c>
      <c r="BK394" s="47">
        <v>335</v>
      </c>
      <c r="BL394" s="47">
        <v>180</v>
      </c>
      <c r="BM394" s="47">
        <v>197</v>
      </c>
      <c r="BN394" s="47">
        <v>115</v>
      </c>
      <c r="BO394" s="201"/>
      <c r="BP394" s="46" t="s">
        <v>120</v>
      </c>
      <c r="BQ394" s="49">
        <v>2</v>
      </c>
      <c r="BR394" s="49">
        <v>35</v>
      </c>
      <c r="BS394" s="49">
        <v>5</v>
      </c>
      <c r="BT394" s="49">
        <v>24</v>
      </c>
      <c r="BU394" s="49">
        <v>0</v>
      </c>
      <c r="BV394" s="50">
        <v>66</v>
      </c>
      <c r="BW394" s="49">
        <v>57</v>
      </c>
      <c r="BX394" s="49">
        <v>15</v>
      </c>
      <c r="BY394" s="50">
        <v>15</v>
      </c>
      <c r="BZ394" s="49">
        <v>11</v>
      </c>
      <c r="CA394" s="201"/>
      <c r="CB394" s="46" t="s">
        <v>120</v>
      </c>
      <c r="CC394" s="47">
        <v>2336</v>
      </c>
      <c r="CD394" s="47">
        <v>801</v>
      </c>
      <c r="CE394" s="47">
        <v>976</v>
      </c>
      <c r="CF394" s="47">
        <v>1206</v>
      </c>
      <c r="CG394" s="47">
        <v>890</v>
      </c>
      <c r="CH394" s="47">
        <v>446</v>
      </c>
      <c r="CI394" s="47">
        <v>307</v>
      </c>
      <c r="CJ394" s="47">
        <v>686</v>
      </c>
      <c r="CK394" s="47">
        <v>19</v>
      </c>
      <c r="CL394" s="47">
        <v>67</v>
      </c>
      <c r="CM394" s="47">
        <v>46</v>
      </c>
      <c r="CN394" s="47">
        <v>2</v>
      </c>
      <c r="CO394" s="47">
        <v>0</v>
      </c>
      <c r="CP394" s="135"/>
      <c r="CQ394" s="138" t="s">
        <v>17</v>
      </c>
      <c r="CR394" s="138" t="s">
        <v>4504</v>
      </c>
      <c r="CS394" s="139">
        <v>1775</v>
      </c>
      <c r="CT394" s="141">
        <v>7667</v>
      </c>
    </row>
    <row r="395" spans="1:98">
      <c r="A395" s="201"/>
      <c r="B395" s="34" t="s">
        <v>102</v>
      </c>
      <c r="C395" s="35">
        <v>11806</v>
      </c>
      <c r="D395" s="63">
        <v>6013</v>
      </c>
      <c r="E395" s="63">
        <v>6176</v>
      </c>
      <c r="F395" s="63">
        <v>3147</v>
      </c>
      <c r="G395" s="63">
        <v>3582</v>
      </c>
      <c r="H395" s="63">
        <v>1787</v>
      </c>
      <c r="I395" s="63">
        <v>1744</v>
      </c>
      <c r="J395" s="63">
        <v>890</v>
      </c>
      <c r="K395" s="63">
        <v>1322</v>
      </c>
      <c r="L395" s="63">
        <v>711</v>
      </c>
      <c r="M395" s="63">
        <v>24630</v>
      </c>
      <c r="N395" s="63">
        <v>12548</v>
      </c>
      <c r="O395" s="201"/>
      <c r="P395" s="64" t="s">
        <v>102</v>
      </c>
      <c r="Q395" s="63">
        <v>2027</v>
      </c>
      <c r="R395" s="63">
        <v>966</v>
      </c>
      <c r="S395" s="63">
        <v>733</v>
      </c>
      <c r="T395" s="63">
        <v>324</v>
      </c>
      <c r="U395" s="63">
        <v>513</v>
      </c>
      <c r="V395" s="63">
        <v>222</v>
      </c>
      <c r="W395" s="63">
        <v>214</v>
      </c>
      <c r="X395" s="63">
        <v>131</v>
      </c>
      <c r="Y395" s="63">
        <v>234</v>
      </c>
      <c r="Z395" s="63">
        <v>142</v>
      </c>
      <c r="AA395" s="63">
        <v>3721</v>
      </c>
      <c r="AB395" s="63">
        <v>1785</v>
      </c>
      <c r="AC395" s="201"/>
      <c r="AD395" s="64" t="s">
        <v>102</v>
      </c>
      <c r="AE395" s="63">
        <v>218</v>
      </c>
      <c r="AF395" s="63">
        <v>160</v>
      </c>
      <c r="AG395" s="63">
        <v>125</v>
      </c>
      <c r="AH395" s="63">
        <v>76</v>
      </c>
      <c r="AI395" s="63">
        <v>57</v>
      </c>
      <c r="AJ395" s="63">
        <v>636</v>
      </c>
      <c r="AK395" s="63">
        <v>317</v>
      </c>
      <c r="AL395" s="63">
        <v>125</v>
      </c>
      <c r="AM395" s="63">
        <v>0</v>
      </c>
      <c r="AN395" s="63">
        <v>27</v>
      </c>
      <c r="AO395" s="63">
        <v>137</v>
      </c>
      <c r="AP395" s="201"/>
      <c r="AQ395" s="64" t="s">
        <v>102</v>
      </c>
      <c r="AR395" s="63">
        <v>1</v>
      </c>
      <c r="AS395" s="63">
        <v>3151</v>
      </c>
      <c r="AT395" s="63">
        <v>183</v>
      </c>
      <c r="AU395" s="63">
        <v>99</v>
      </c>
      <c r="AV395" s="63">
        <v>1</v>
      </c>
      <c r="AW395" s="63">
        <v>168</v>
      </c>
      <c r="AX395" s="63">
        <v>365</v>
      </c>
      <c r="AY395" s="63">
        <v>297</v>
      </c>
      <c r="AZ395" s="63">
        <v>335</v>
      </c>
      <c r="BA395" s="201"/>
      <c r="BB395" s="51" t="s">
        <v>102</v>
      </c>
      <c r="BC395" s="63">
        <v>1147</v>
      </c>
      <c r="BD395" s="63">
        <v>629</v>
      </c>
      <c r="BE395" s="63">
        <v>1053</v>
      </c>
      <c r="BF395" s="63">
        <v>580</v>
      </c>
      <c r="BG395" s="63">
        <v>766</v>
      </c>
      <c r="BH395" s="63">
        <v>428</v>
      </c>
      <c r="BI395" s="63">
        <v>1118</v>
      </c>
      <c r="BJ395" s="63">
        <v>620</v>
      </c>
      <c r="BK395" s="63">
        <v>1028</v>
      </c>
      <c r="BL395" s="63">
        <v>572</v>
      </c>
      <c r="BM395" s="63">
        <v>692</v>
      </c>
      <c r="BN395" s="63">
        <v>391</v>
      </c>
      <c r="BO395" s="201"/>
      <c r="BP395" s="64" t="s">
        <v>102</v>
      </c>
      <c r="BQ395" s="63">
        <v>9</v>
      </c>
      <c r="BR395" s="63">
        <v>222</v>
      </c>
      <c r="BS395" s="63">
        <v>78</v>
      </c>
      <c r="BT395" s="63">
        <v>275</v>
      </c>
      <c r="BU395" s="63">
        <v>0</v>
      </c>
      <c r="BV395" s="63">
        <v>584</v>
      </c>
      <c r="BW395" s="63">
        <v>300</v>
      </c>
      <c r="BX395" s="63">
        <v>52</v>
      </c>
      <c r="BY395" s="63">
        <v>49</v>
      </c>
      <c r="BZ395" s="63">
        <v>30</v>
      </c>
      <c r="CA395" s="201"/>
      <c r="CB395" s="64" t="s">
        <v>102</v>
      </c>
      <c r="CC395" s="63">
        <v>16518</v>
      </c>
      <c r="CD395" s="63">
        <v>10695</v>
      </c>
      <c r="CE395" s="63">
        <v>6305</v>
      </c>
      <c r="CF395" s="63">
        <v>5483</v>
      </c>
      <c r="CG395" s="63">
        <v>6541</v>
      </c>
      <c r="CH395" s="63">
        <v>2348</v>
      </c>
      <c r="CI395" s="63">
        <v>1234</v>
      </c>
      <c r="CJ395" s="63">
        <v>3102</v>
      </c>
      <c r="CK395" s="63">
        <v>218</v>
      </c>
      <c r="CL395" s="63">
        <v>559</v>
      </c>
      <c r="CM395" s="63">
        <v>482</v>
      </c>
      <c r="CN395" s="63">
        <v>9</v>
      </c>
      <c r="CO395" s="63">
        <v>1747</v>
      </c>
      <c r="CP395" s="135"/>
      <c r="CQ395" s="138" t="s">
        <v>17</v>
      </c>
      <c r="CR395" s="138" t="s">
        <v>4505</v>
      </c>
      <c r="CS395" s="139">
        <v>7253</v>
      </c>
      <c r="CT395" s="141">
        <v>52444</v>
      </c>
    </row>
    <row r="396" spans="1:98">
      <c r="A396" s="201" t="s">
        <v>252</v>
      </c>
      <c r="B396" s="46" t="s">
        <v>119</v>
      </c>
      <c r="C396" s="47">
        <v>4646</v>
      </c>
      <c r="D396" s="47">
        <v>2605</v>
      </c>
      <c r="E396" s="47">
        <v>2350</v>
      </c>
      <c r="F396" s="47">
        <v>1346</v>
      </c>
      <c r="G396" s="47">
        <v>1144</v>
      </c>
      <c r="H396" s="47">
        <v>665</v>
      </c>
      <c r="I396" s="47">
        <v>548</v>
      </c>
      <c r="J396" s="47">
        <v>319</v>
      </c>
      <c r="K396" s="47">
        <v>224</v>
      </c>
      <c r="L396" s="47">
        <v>102</v>
      </c>
      <c r="M396" s="48">
        <v>8912</v>
      </c>
      <c r="N396" s="48">
        <v>5037</v>
      </c>
      <c r="O396" s="201" t="s">
        <v>252</v>
      </c>
      <c r="P396" s="46" t="s">
        <v>119</v>
      </c>
      <c r="Q396" s="47">
        <v>1076</v>
      </c>
      <c r="R396" s="47">
        <v>589</v>
      </c>
      <c r="S396" s="47">
        <v>359</v>
      </c>
      <c r="T396" s="47">
        <v>196</v>
      </c>
      <c r="U396" s="47">
        <v>182</v>
      </c>
      <c r="V396" s="47">
        <v>101</v>
      </c>
      <c r="W396" s="47">
        <v>88</v>
      </c>
      <c r="X396" s="47">
        <v>42</v>
      </c>
      <c r="Y396" s="47">
        <v>27</v>
      </c>
      <c r="Z396" s="47">
        <v>8</v>
      </c>
      <c r="AA396" s="48">
        <v>1732</v>
      </c>
      <c r="AB396" s="48">
        <v>936</v>
      </c>
      <c r="AC396" s="201" t="s">
        <v>252</v>
      </c>
      <c r="AD396" s="46" t="s">
        <v>119</v>
      </c>
      <c r="AE396" s="47">
        <v>82</v>
      </c>
      <c r="AF396" s="47">
        <v>78</v>
      </c>
      <c r="AG396" s="47">
        <v>62</v>
      </c>
      <c r="AH396" s="47">
        <v>37</v>
      </c>
      <c r="AI396" s="47">
        <v>17</v>
      </c>
      <c r="AJ396" s="48">
        <v>276</v>
      </c>
      <c r="AK396" s="47">
        <v>74</v>
      </c>
      <c r="AL396" s="47">
        <v>40</v>
      </c>
      <c r="AM396" s="47">
        <v>0</v>
      </c>
      <c r="AN396" s="47">
        <v>48</v>
      </c>
      <c r="AO396" s="47">
        <v>77</v>
      </c>
      <c r="AP396" s="201" t="s">
        <v>252</v>
      </c>
      <c r="AQ396" s="46" t="s">
        <v>119</v>
      </c>
      <c r="AR396" s="47">
        <v>0</v>
      </c>
      <c r="AS396" s="47">
        <v>698</v>
      </c>
      <c r="AT396" s="47">
        <v>17</v>
      </c>
      <c r="AU396" s="47">
        <v>8</v>
      </c>
      <c r="AV396" s="47">
        <v>7</v>
      </c>
      <c r="AW396" s="47">
        <v>43</v>
      </c>
      <c r="AX396" s="47">
        <v>133</v>
      </c>
      <c r="AY396" s="47">
        <v>87</v>
      </c>
      <c r="AZ396" s="47">
        <v>82</v>
      </c>
      <c r="BA396" s="201" t="s">
        <v>252</v>
      </c>
      <c r="BB396" s="46" t="s">
        <v>119</v>
      </c>
      <c r="BC396" s="47">
        <v>143</v>
      </c>
      <c r="BD396" s="47">
        <v>67</v>
      </c>
      <c r="BE396" s="47">
        <v>129</v>
      </c>
      <c r="BF396" s="47">
        <v>59</v>
      </c>
      <c r="BG396" s="47">
        <v>89</v>
      </c>
      <c r="BH396" s="47">
        <v>36</v>
      </c>
      <c r="BI396" s="47">
        <v>143</v>
      </c>
      <c r="BJ396" s="47">
        <v>67</v>
      </c>
      <c r="BK396" s="47">
        <v>129</v>
      </c>
      <c r="BL396" s="47">
        <v>59</v>
      </c>
      <c r="BM396" s="47">
        <v>75</v>
      </c>
      <c r="BN396" s="47">
        <v>30</v>
      </c>
      <c r="BO396" s="201" t="s">
        <v>252</v>
      </c>
      <c r="BP396" s="46" t="s">
        <v>119</v>
      </c>
      <c r="BQ396" s="49">
        <v>6</v>
      </c>
      <c r="BR396" s="49">
        <v>126</v>
      </c>
      <c r="BS396" s="49">
        <v>5</v>
      </c>
      <c r="BT396" s="49">
        <v>3</v>
      </c>
      <c r="BU396" s="49">
        <v>0</v>
      </c>
      <c r="BV396" s="50">
        <v>140</v>
      </c>
      <c r="BW396" s="49">
        <v>60</v>
      </c>
      <c r="BX396" s="49">
        <v>4</v>
      </c>
      <c r="BY396" s="50">
        <v>1</v>
      </c>
      <c r="BZ396" s="49">
        <v>0</v>
      </c>
      <c r="CA396" s="201" t="s">
        <v>252</v>
      </c>
      <c r="CB396" s="46" t="s">
        <v>119</v>
      </c>
      <c r="CC396" s="47">
        <v>4425</v>
      </c>
      <c r="CD396" s="47">
        <v>4164</v>
      </c>
      <c r="CE396" s="47">
        <v>1694</v>
      </c>
      <c r="CF396" s="47">
        <v>1141</v>
      </c>
      <c r="CG396" s="47">
        <v>2011</v>
      </c>
      <c r="CH396" s="47">
        <v>966</v>
      </c>
      <c r="CI396" s="47">
        <v>76</v>
      </c>
      <c r="CJ396" s="47">
        <v>1008</v>
      </c>
      <c r="CK396" s="47">
        <v>317</v>
      </c>
      <c r="CL396" s="47">
        <v>192</v>
      </c>
      <c r="CM396" s="47">
        <v>220</v>
      </c>
      <c r="CN396" s="47">
        <v>3</v>
      </c>
      <c r="CO396" s="47">
        <v>1249</v>
      </c>
      <c r="CP396" s="135"/>
      <c r="CQ396" s="138" t="s">
        <v>252</v>
      </c>
      <c r="CR396" s="138" t="s">
        <v>4506</v>
      </c>
      <c r="CS396" s="139">
        <v>1514</v>
      </c>
      <c r="CT396" s="141">
        <v>15802</v>
      </c>
    </row>
    <row r="397" spans="1:98">
      <c r="A397" s="201"/>
      <c r="B397" s="46" t="s">
        <v>120</v>
      </c>
      <c r="C397" s="47">
        <v>1182</v>
      </c>
      <c r="D397" s="47">
        <v>684</v>
      </c>
      <c r="E397" s="47">
        <v>894</v>
      </c>
      <c r="F397" s="47">
        <v>445</v>
      </c>
      <c r="G397" s="47">
        <v>573</v>
      </c>
      <c r="H397" s="47">
        <v>310</v>
      </c>
      <c r="I397" s="47">
        <v>239</v>
      </c>
      <c r="J397" s="47">
        <v>129</v>
      </c>
      <c r="K397" s="47">
        <v>172</v>
      </c>
      <c r="L397" s="47">
        <v>93</v>
      </c>
      <c r="M397" s="48">
        <v>3060</v>
      </c>
      <c r="N397" s="48">
        <v>1661</v>
      </c>
      <c r="O397" s="201"/>
      <c r="P397" s="46" t="s">
        <v>120</v>
      </c>
      <c r="Q397" s="47">
        <v>315</v>
      </c>
      <c r="R397" s="47">
        <v>159</v>
      </c>
      <c r="S397" s="47">
        <v>152</v>
      </c>
      <c r="T397" s="47">
        <v>79</v>
      </c>
      <c r="U397" s="47">
        <v>104</v>
      </c>
      <c r="V397" s="47">
        <v>64</v>
      </c>
      <c r="W397" s="47">
        <v>56</v>
      </c>
      <c r="X397" s="47">
        <v>25</v>
      </c>
      <c r="Y397" s="47">
        <v>12</v>
      </c>
      <c r="Z397" s="47">
        <v>9</v>
      </c>
      <c r="AA397" s="48">
        <v>639</v>
      </c>
      <c r="AB397" s="48">
        <v>336</v>
      </c>
      <c r="AC397" s="201"/>
      <c r="AD397" s="46" t="s">
        <v>120</v>
      </c>
      <c r="AE397" s="47">
        <v>22</v>
      </c>
      <c r="AF397" s="47">
        <v>22</v>
      </c>
      <c r="AG397" s="47">
        <v>17</v>
      </c>
      <c r="AH397" s="47">
        <v>11</v>
      </c>
      <c r="AI397" s="47">
        <v>6</v>
      </c>
      <c r="AJ397" s="48">
        <v>78</v>
      </c>
      <c r="AK397" s="47">
        <v>19</v>
      </c>
      <c r="AL397" s="47">
        <v>9</v>
      </c>
      <c r="AM397" s="47">
        <v>7</v>
      </c>
      <c r="AN397" s="47">
        <v>20</v>
      </c>
      <c r="AO397" s="47">
        <v>19</v>
      </c>
      <c r="AP397" s="201"/>
      <c r="AQ397" s="46" t="s">
        <v>120</v>
      </c>
      <c r="AR397" s="47">
        <v>0</v>
      </c>
      <c r="AS397" s="47">
        <v>298</v>
      </c>
      <c r="AT397" s="47">
        <v>3</v>
      </c>
      <c r="AU397" s="47">
        <v>0</v>
      </c>
      <c r="AV397" s="47">
        <v>0</v>
      </c>
      <c r="AW397" s="47">
        <v>11</v>
      </c>
      <c r="AX397" s="47">
        <v>53</v>
      </c>
      <c r="AY397" s="47">
        <v>31</v>
      </c>
      <c r="AZ397" s="47">
        <v>26</v>
      </c>
      <c r="BA397" s="201"/>
      <c r="BB397" s="46" t="s">
        <v>120</v>
      </c>
      <c r="BC397" s="47">
        <v>114</v>
      </c>
      <c r="BD397" s="47">
        <v>53</v>
      </c>
      <c r="BE397" s="47">
        <v>104</v>
      </c>
      <c r="BF397" s="47">
        <v>48</v>
      </c>
      <c r="BG397" s="47">
        <v>90</v>
      </c>
      <c r="BH397" s="47">
        <v>40</v>
      </c>
      <c r="BI397" s="47">
        <v>114</v>
      </c>
      <c r="BJ397" s="47">
        <v>53</v>
      </c>
      <c r="BK397" s="47">
        <v>104</v>
      </c>
      <c r="BL397" s="47">
        <v>48</v>
      </c>
      <c r="BM397" s="47">
        <v>90</v>
      </c>
      <c r="BN397" s="47">
        <v>40</v>
      </c>
      <c r="BO397" s="201"/>
      <c r="BP397" s="46" t="s">
        <v>120</v>
      </c>
      <c r="BQ397" s="49">
        <v>2</v>
      </c>
      <c r="BR397" s="49">
        <v>47</v>
      </c>
      <c r="BS397" s="49">
        <v>1</v>
      </c>
      <c r="BT397" s="49">
        <v>1</v>
      </c>
      <c r="BU397" s="49">
        <v>0</v>
      </c>
      <c r="BV397" s="50">
        <v>51</v>
      </c>
      <c r="BW397" s="49">
        <v>36</v>
      </c>
      <c r="BX397" s="49">
        <v>2</v>
      </c>
      <c r="BY397" s="50">
        <v>1</v>
      </c>
      <c r="BZ397" s="49">
        <v>1</v>
      </c>
      <c r="CA397" s="201"/>
      <c r="CB397" s="46" t="s">
        <v>120</v>
      </c>
      <c r="CC397" s="47">
        <v>1486</v>
      </c>
      <c r="CD397" s="47">
        <v>983</v>
      </c>
      <c r="CE397" s="47">
        <v>389</v>
      </c>
      <c r="CF397" s="47">
        <v>224</v>
      </c>
      <c r="CG397" s="47">
        <v>487</v>
      </c>
      <c r="CH397" s="47">
        <v>265</v>
      </c>
      <c r="CI397" s="47">
        <v>2</v>
      </c>
      <c r="CJ397" s="47">
        <v>222</v>
      </c>
      <c r="CK397" s="47">
        <v>31</v>
      </c>
      <c r="CL397" s="47">
        <v>77</v>
      </c>
      <c r="CM397" s="47">
        <v>94</v>
      </c>
      <c r="CN397" s="47">
        <v>3</v>
      </c>
      <c r="CO397" s="47">
        <v>915</v>
      </c>
      <c r="CP397" s="135"/>
      <c r="CQ397" s="138" t="s">
        <v>252</v>
      </c>
      <c r="CR397" s="138" t="s">
        <v>4507</v>
      </c>
      <c r="CS397" s="139">
        <v>605</v>
      </c>
      <c r="CT397" s="141">
        <v>4089</v>
      </c>
    </row>
    <row r="398" spans="1:98">
      <c r="A398" s="201"/>
      <c r="B398" s="34" t="s">
        <v>102</v>
      </c>
      <c r="C398" s="35">
        <v>5828</v>
      </c>
      <c r="D398" s="63">
        <v>3289</v>
      </c>
      <c r="E398" s="63">
        <v>3244</v>
      </c>
      <c r="F398" s="63">
        <v>1791</v>
      </c>
      <c r="G398" s="63">
        <v>1717</v>
      </c>
      <c r="H398" s="63">
        <v>975</v>
      </c>
      <c r="I398" s="63">
        <v>787</v>
      </c>
      <c r="J398" s="63">
        <v>448</v>
      </c>
      <c r="K398" s="63">
        <v>396</v>
      </c>
      <c r="L398" s="63">
        <v>195</v>
      </c>
      <c r="M398" s="63">
        <v>11972</v>
      </c>
      <c r="N398" s="63">
        <v>6698</v>
      </c>
      <c r="O398" s="201"/>
      <c r="P398" s="64" t="s">
        <v>102</v>
      </c>
      <c r="Q398" s="63">
        <v>1391</v>
      </c>
      <c r="R398" s="63">
        <v>748</v>
      </c>
      <c r="S398" s="63">
        <v>511</v>
      </c>
      <c r="T398" s="63">
        <v>275</v>
      </c>
      <c r="U398" s="63">
        <v>286</v>
      </c>
      <c r="V398" s="63">
        <v>165</v>
      </c>
      <c r="W398" s="63">
        <v>144</v>
      </c>
      <c r="X398" s="63">
        <v>67</v>
      </c>
      <c r="Y398" s="63">
        <v>39</v>
      </c>
      <c r="Z398" s="63">
        <v>17</v>
      </c>
      <c r="AA398" s="63">
        <v>2371</v>
      </c>
      <c r="AB398" s="63">
        <v>1272</v>
      </c>
      <c r="AC398" s="201"/>
      <c r="AD398" s="64" t="s">
        <v>102</v>
      </c>
      <c r="AE398" s="63">
        <v>104</v>
      </c>
      <c r="AF398" s="63">
        <v>100</v>
      </c>
      <c r="AG398" s="63">
        <v>79</v>
      </c>
      <c r="AH398" s="63">
        <v>48</v>
      </c>
      <c r="AI398" s="63">
        <v>23</v>
      </c>
      <c r="AJ398" s="63">
        <v>354</v>
      </c>
      <c r="AK398" s="63">
        <v>93</v>
      </c>
      <c r="AL398" s="63">
        <v>49</v>
      </c>
      <c r="AM398" s="63">
        <v>7</v>
      </c>
      <c r="AN398" s="63">
        <v>68</v>
      </c>
      <c r="AO398" s="63">
        <v>96</v>
      </c>
      <c r="AP398" s="201"/>
      <c r="AQ398" s="64" t="s">
        <v>102</v>
      </c>
      <c r="AR398" s="63">
        <v>0</v>
      </c>
      <c r="AS398" s="63">
        <v>996</v>
      </c>
      <c r="AT398" s="63">
        <v>20</v>
      </c>
      <c r="AU398" s="63">
        <v>8</v>
      </c>
      <c r="AV398" s="63">
        <v>7</v>
      </c>
      <c r="AW398" s="63">
        <v>54</v>
      </c>
      <c r="AX398" s="63">
        <v>186</v>
      </c>
      <c r="AY398" s="63">
        <v>118</v>
      </c>
      <c r="AZ398" s="63">
        <v>108</v>
      </c>
      <c r="BA398" s="201"/>
      <c r="BB398" s="51" t="s">
        <v>102</v>
      </c>
      <c r="BC398" s="63">
        <v>257</v>
      </c>
      <c r="BD398" s="63">
        <v>120</v>
      </c>
      <c r="BE398" s="63">
        <v>233</v>
      </c>
      <c r="BF398" s="63">
        <v>107</v>
      </c>
      <c r="BG398" s="63">
        <v>179</v>
      </c>
      <c r="BH398" s="63">
        <v>76</v>
      </c>
      <c r="BI398" s="63">
        <v>257</v>
      </c>
      <c r="BJ398" s="63">
        <v>120</v>
      </c>
      <c r="BK398" s="63">
        <v>233</v>
      </c>
      <c r="BL398" s="63">
        <v>107</v>
      </c>
      <c r="BM398" s="63">
        <v>165</v>
      </c>
      <c r="BN398" s="63">
        <v>70</v>
      </c>
      <c r="BO398" s="201"/>
      <c r="BP398" s="64" t="s">
        <v>102</v>
      </c>
      <c r="BQ398" s="63">
        <v>8</v>
      </c>
      <c r="BR398" s="63">
        <v>173</v>
      </c>
      <c r="BS398" s="63">
        <v>6</v>
      </c>
      <c r="BT398" s="63">
        <v>4</v>
      </c>
      <c r="BU398" s="63">
        <v>0</v>
      </c>
      <c r="BV398" s="63">
        <v>191</v>
      </c>
      <c r="BW398" s="63">
        <v>96</v>
      </c>
      <c r="BX398" s="63">
        <v>6</v>
      </c>
      <c r="BY398" s="63">
        <v>2</v>
      </c>
      <c r="BZ398" s="63">
        <v>1</v>
      </c>
      <c r="CA398" s="201"/>
      <c r="CB398" s="64" t="s">
        <v>102</v>
      </c>
      <c r="CC398" s="63">
        <v>5911</v>
      </c>
      <c r="CD398" s="63">
        <v>5147</v>
      </c>
      <c r="CE398" s="63">
        <v>2083</v>
      </c>
      <c r="CF398" s="63">
        <v>1365</v>
      </c>
      <c r="CG398" s="63">
        <v>2498</v>
      </c>
      <c r="CH398" s="63">
        <v>1231</v>
      </c>
      <c r="CI398" s="63">
        <v>78</v>
      </c>
      <c r="CJ398" s="63">
        <v>1230</v>
      </c>
      <c r="CK398" s="63">
        <v>348</v>
      </c>
      <c r="CL398" s="63">
        <v>269</v>
      </c>
      <c r="CM398" s="63">
        <v>314</v>
      </c>
      <c r="CN398" s="63">
        <v>6</v>
      </c>
      <c r="CO398" s="63">
        <v>2164</v>
      </c>
      <c r="CP398" s="135"/>
      <c r="CQ398" s="138" t="s">
        <v>252</v>
      </c>
      <c r="CR398" s="138" t="s">
        <v>4508</v>
      </c>
      <c r="CS398" s="139">
        <v>2119</v>
      </c>
      <c r="CT398" s="141">
        <v>19891</v>
      </c>
    </row>
    <row r="399" spans="1:98">
      <c r="A399" s="201" t="s">
        <v>253</v>
      </c>
      <c r="B399" s="46" t="s">
        <v>119</v>
      </c>
      <c r="C399" s="47">
        <v>9385</v>
      </c>
      <c r="D399" s="47">
        <v>4647</v>
      </c>
      <c r="E399" s="47">
        <v>3823</v>
      </c>
      <c r="F399" s="47">
        <v>1886</v>
      </c>
      <c r="G399" s="47">
        <v>2518</v>
      </c>
      <c r="H399" s="47">
        <v>1259</v>
      </c>
      <c r="I399" s="47">
        <v>1354</v>
      </c>
      <c r="J399" s="47">
        <v>670</v>
      </c>
      <c r="K399" s="47">
        <v>861</v>
      </c>
      <c r="L399" s="47">
        <v>438</v>
      </c>
      <c r="M399" s="48">
        <v>17941</v>
      </c>
      <c r="N399" s="48">
        <v>8900</v>
      </c>
      <c r="O399" s="201" t="s">
        <v>253</v>
      </c>
      <c r="P399" s="46" t="s">
        <v>119</v>
      </c>
      <c r="Q399" s="47">
        <v>1389</v>
      </c>
      <c r="R399" s="47">
        <v>718</v>
      </c>
      <c r="S399" s="47">
        <v>737</v>
      </c>
      <c r="T399" s="47">
        <v>379</v>
      </c>
      <c r="U399" s="47">
        <v>409</v>
      </c>
      <c r="V399" s="47">
        <v>205</v>
      </c>
      <c r="W399" s="47">
        <v>172</v>
      </c>
      <c r="X399" s="47">
        <v>85</v>
      </c>
      <c r="Y399" s="47">
        <v>94</v>
      </c>
      <c r="Z399" s="47">
        <v>38</v>
      </c>
      <c r="AA399" s="48">
        <v>2801</v>
      </c>
      <c r="AB399" s="48">
        <v>1425</v>
      </c>
      <c r="AC399" s="201" t="s">
        <v>253</v>
      </c>
      <c r="AD399" s="46" t="s">
        <v>119</v>
      </c>
      <c r="AE399" s="47">
        <v>148</v>
      </c>
      <c r="AF399" s="47">
        <v>113</v>
      </c>
      <c r="AG399" s="47">
        <v>98</v>
      </c>
      <c r="AH399" s="47">
        <v>76</v>
      </c>
      <c r="AI399" s="47">
        <v>62</v>
      </c>
      <c r="AJ399" s="48">
        <v>497</v>
      </c>
      <c r="AK399" s="47">
        <v>235</v>
      </c>
      <c r="AL399" s="47">
        <v>123</v>
      </c>
      <c r="AM399" s="47">
        <v>0</v>
      </c>
      <c r="AN399" s="47">
        <v>5</v>
      </c>
      <c r="AO399" s="47">
        <v>102</v>
      </c>
      <c r="AP399" s="201" t="s">
        <v>253</v>
      </c>
      <c r="AQ399" s="46" t="s">
        <v>119</v>
      </c>
      <c r="AR399" s="47">
        <v>28</v>
      </c>
      <c r="AS399" s="47">
        <v>2173</v>
      </c>
      <c r="AT399" s="47">
        <v>145</v>
      </c>
      <c r="AU399" s="47">
        <v>194</v>
      </c>
      <c r="AV399" s="47">
        <v>0</v>
      </c>
      <c r="AW399" s="47">
        <v>109</v>
      </c>
      <c r="AX399" s="47">
        <v>255</v>
      </c>
      <c r="AY399" s="47">
        <v>140</v>
      </c>
      <c r="AZ399" s="47">
        <v>150</v>
      </c>
      <c r="BA399" s="201" t="s">
        <v>253</v>
      </c>
      <c r="BB399" s="46" t="s">
        <v>119</v>
      </c>
      <c r="BC399" s="47">
        <v>753</v>
      </c>
      <c r="BD399" s="47">
        <v>387</v>
      </c>
      <c r="BE399" s="47">
        <v>601</v>
      </c>
      <c r="BF399" s="47">
        <v>276</v>
      </c>
      <c r="BG399" s="47">
        <v>395</v>
      </c>
      <c r="BH399" s="47">
        <v>181</v>
      </c>
      <c r="BI399" s="47">
        <v>753</v>
      </c>
      <c r="BJ399" s="47">
        <v>387</v>
      </c>
      <c r="BK399" s="47">
        <v>601</v>
      </c>
      <c r="BL399" s="47">
        <v>276</v>
      </c>
      <c r="BM399" s="47">
        <v>469</v>
      </c>
      <c r="BN399" s="47">
        <v>213</v>
      </c>
      <c r="BO399" s="201" t="s">
        <v>253</v>
      </c>
      <c r="BP399" s="46" t="s">
        <v>119</v>
      </c>
      <c r="BQ399" s="49">
        <v>22</v>
      </c>
      <c r="BR399" s="49">
        <v>221</v>
      </c>
      <c r="BS399" s="49">
        <v>1</v>
      </c>
      <c r="BT399" s="49">
        <v>101</v>
      </c>
      <c r="BU399" s="49">
        <v>0</v>
      </c>
      <c r="BV399" s="50">
        <v>345</v>
      </c>
      <c r="BW399" s="49">
        <v>170</v>
      </c>
      <c r="BX399" s="49">
        <v>33</v>
      </c>
      <c r="BY399" s="50">
        <v>3</v>
      </c>
      <c r="BZ399" s="49">
        <v>2</v>
      </c>
      <c r="CA399" s="201" t="s">
        <v>253</v>
      </c>
      <c r="CB399" s="46" t="s">
        <v>119</v>
      </c>
      <c r="CC399" s="47">
        <v>7438</v>
      </c>
      <c r="CD399" s="47">
        <v>6034</v>
      </c>
      <c r="CE399" s="47">
        <v>2375</v>
      </c>
      <c r="CF399" s="47">
        <v>2260</v>
      </c>
      <c r="CG399" s="47">
        <v>3012</v>
      </c>
      <c r="CH399" s="47">
        <v>1647</v>
      </c>
      <c r="CI399" s="47">
        <v>72</v>
      </c>
      <c r="CJ399" s="47">
        <v>1248</v>
      </c>
      <c r="CK399" s="47">
        <v>102</v>
      </c>
      <c r="CL399" s="47">
        <v>382</v>
      </c>
      <c r="CM399" s="47">
        <v>308</v>
      </c>
      <c r="CN399" s="47">
        <v>77</v>
      </c>
      <c r="CO399" s="47">
        <v>3009</v>
      </c>
      <c r="CP399" s="135"/>
      <c r="CQ399" s="138" t="s">
        <v>253</v>
      </c>
      <c r="CR399" s="138" t="s">
        <v>4509</v>
      </c>
      <c r="CS399" s="139">
        <v>5585</v>
      </c>
      <c r="CT399" s="141">
        <v>24188</v>
      </c>
    </row>
    <row r="400" spans="1:98">
      <c r="A400" s="201"/>
      <c r="B400" s="46" t="s">
        <v>120</v>
      </c>
      <c r="C400" s="47">
        <v>1082</v>
      </c>
      <c r="D400" s="47">
        <v>558</v>
      </c>
      <c r="E400" s="47">
        <v>603</v>
      </c>
      <c r="F400" s="47">
        <v>295</v>
      </c>
      <c r="G400" s="47">
        <v>431</v>
      </c>
      <c r="H400" s="47">
        <v>218</v>
      </c>
      <c r="I400" s="47">
        <v>251</v>
      </c>
      <c r="J400" s="47">
        <v>116</v>
      </c>
      <c r="K400" s="47">
        <v>250</v>
      </c>
      <c r="L400" s="47">
        <v>125</v>
      </c>
      <c r="M400" s="48">
        <v>2617</v>
      </c>
      <c r="N400" s="48">
        <v>1312</v>
      </c>
      <c r="O400" s="201"/>
      <c r="P400" s="46" t="s">
        <v>120</v>
      </c>
      <c r="Q400" s="47">
        <v>181</v>
      </c>
      <c r="R400" s="47">
        <v>86</v>
      </c>
      <c r="S400" s="47">
        <v>92</v>
      </c>
      <c r="T400" s="47">
        <v>32</v>
      </c>
      <c r="U400" s="47">
        <v>39</v>
      </c>
      <c r="V400" s="47">
        <v>11</v>
      </c>
      <c r="W400" s="47">
        <v>55</v>
      </c>
      <c r="X400" s="47">
        <v>20</v>
      </c>
      <c r="Y400" s="47">
        <v>23</v>
      </c>
      <c r="Z400" s="47">
        <v>11</v>
      </c>
      <c r="AA400" s="48">
        <v>390</v>
      </c>
      <c r="AB400" s="48">
        <v>160</v>
      </c>
      <c r="AC400" s="201"/>
      <c r="AD400" s="46" t="s">
        <v>120</v>
      </c>
      <c r="AE400" s="47">
        <v>22</v>
      </c>
      <c r="AF400" s="47">
        <v>15</v>
      </c>
      <c r="AG400" s="47">
        <v>13</v>
      </c>
      <c r="AH400" s="47">
        <v>8</v>
      </c>
      <c r="AI400" s="47">
        <v>8</v>
      </c>
      <c r="AJ400" s="48">
        <v>66</v>
      </c>
      <c r="AK400" s="47">
        <v>29</v>
      </c>
      <c r="AL400" s="47">
        <v>15</v>
      </c>
      <c r="AM400" s="47">
        <v>0</v>
      </c>
      <c r="AN400" s="47">
        <v>13</v>
      </c>
      <c r="AO400" s="47">
        <v>11</v>
      </c>
      <c r="AP400" s="201"/>
      <c r="AQ400" s="46" t="s">
        <v>120</v>
      </c>
      <c r="AR400" s="47">
        <v>0</v>
      </c>
      <c r="AS400" s="47">
        <v>287</v>
      </c>
      <c r="AT400" s="47">
        <v>0</v>
      </c>
      <c r="AU400" s="47">
        <v>0</v>
      </c>
      <c r="AV400" s="47">
        <v>0</v>
      </c>
      <c r="AW400" s="47">
        <v>13</v>
      </c>
      <c r="AX400" s="47">
        <v>36</v>
      </c>
      <c r="AY400" s="47">
        <v>22</v>
      </c>
      <c r="AZ400" s="47">
        <v>17</v>
      </c>
      <c r="BA400" s="201"/>
      <c r="BB400" s="46" t="s">
        <v>120</v>
      </c>
      <c r="BC400" s="47">
        <v>193</v>
      </c>
      <c r="BD400" s="47">
        <v>92</v>
      </c>
      <c r="BE400" s="47">
        <v>186</v>
      </c>
      <c r="BF400" s="47">
        <v>91</v>
      </c>
      <c r="BG400" s="47">
        <v>88</v>
      </c>
      <c r="BH400" s="47">
        <v>50</v>
      </c>
      <c r="BI400" s="47">
        <v>193</v>
      </c>
      <c r="BJ400" s="47">
        <v>92</v>
      </c>
      <c r="BK400" s="47">
        <v>186</v>
      </c>
      <c r="BL400" s="47">
        <v>91</v>
      </c>
      <c r="BM400" s="47">
        <v>88</v>
      </c>
      <c r="BN400" s="47">
        <v>50</v>
      </c>
      <c r="BO400" s="201"/>
      <c r="BP400" s="46" t="s">
        <v>120</v>
      </c>
      <c r="BQ400" s="49">
        <v>9</v>
      </c>
      <c r="BR400" s="49">
        <v>31</v>
      </c>
      <c r="BS400" s="49">
        <v>0</v>
      </c>
      <c r="BT400" s="49">
        <v>12</v>
      </c>
      <c r="BU400" s="49">
        <v>0</v>
      </c>
      <c r="BV400" s="50">
        <v>52</v>
      </c>
      <c r="BW400" s="49">
        <v>31</v>
      </c>
      <c r="BX400" s="49">
        <v>7</v>
      </c>
      <c r="BY400" s="50">
        <v>7</v>
      </c>
      <c r="BZ400" s="49">
        <v>2</v>
      </c>
      <c r="CA400" s="201"/>
      <c r="CB400" s="46" t="s">
        <v>120</v>
      </c>
      <c r="CC400" s="47">
        <v>816</v>
      </c>
      <c r="CD400" s="47">
        <v>659</v>
      </c>
      <c r="CE400" s="47">
        <v>1490</v>
      </c>
      <c r="CF400" s="47">
        <v>396</v>
      </c>
      <c r="CG400" s="47">
        <v>1044</v>
      </c>
      <c r="CH400" s="47">
        <v>209</v>
      </c>
      <c r="CI400" s="47">
        <v>11</v>
      </c>
      <c r="CJ400" s="47">
        <v>197</v>
      </c>
      <c r="CK400" s="47">
        <v>19</v>
      </c>
      <c r="CL400" s="47">
        <v>41</v>
      </c>
      <c r="CM400" s="47">
        <v>16</v>
      </c>
      <c r="CN400" s="47">
        <v>1</v>
      </c>
      <c r="CO400" s="47">
        <v>175</v>
      </c>
      <c r="CP400" s="135"/>
      <c r="CQ400" s="138" t="s">
        <v>253</v>
      </c>
      <c r="CR400" s="138" t="s">
        <v>4510</v>
      </c>
      <c r="CS400" s="139">
        <v>574</v>
      </c>
      <c r="CT400" s="141">
        <v>4841</v>
      </c>
    </row>
    <row r="401" spans="1:98">
      <c r="A401" s="201"/>
      <c r="B401" s="34" t="s">
        <v>102</v>
      </c>
      <c r="C401" s="35">
        <v>10467</v>
      </c>
      <c r="D401" s="63">
        <v>5205</v>
      </c>
      <c r="E401" s="63">
        <v>4426</v>
      </c>
      <c r="F401" s="63">
        <v>2181</v>
      </c>
      <c r="G401" s="63">
        <v>2949</v>
      </c>
      <c r="H401" s="63">
        <v>1477</v>
      </c>
      <c r="I401" s="63">
        <v>1605</v>
      </c>
      <c r="J401" s="63">
        <v>786</v>
      </c>
      <c r="K401" s="63">
        <v>1111</v>
      </c>
      <c r="L401" s="63">
        <v>563</v>
      </c>
      <c r="M401" s="63">
        <v>20558</v>
      </c>
      <c r="N401" s="63">
        <v>10212</v>
      </c>
      <c r="O401" s="201"/>
      <c r="P401" s="64" t="s">
        <v>102</v>
      </c>
      <c r="Q401" s="63">
        <v>1570</v>
      </c>
      <c r="R401" s="63">
        <v>804</v>
      </c>
      <c r="S401" s="63">
        <v>829</v>
      </c>
      <c r="T401" s="63">
        <v>411</v>
      </c>
      <c r="U401" s="63">
        <v>448</v>
      </c>
      <c r="V401" s="63">
        <v>216</v>
      </c>
      <c r="W401" s="63">
        <v>227</v>
      </c>
      <c r="X401" s="63">
        <v>105</v>
      </c>
      <c r="Y401" s="63">
        <v>117</v>
      </c>
      <c r="Z401" s="63">
        <v>49</v>
      </c>
      <c r="AA401" s="63">
        <v>3191</v>
      </c>
      <c r="AB401" s="63">
        <v>1585</v>
      </c>
      <c r="AC401" s="201"/>
      <c r="AD401" s="64" t="s">
        <v>102</v>
      </c>
      <c r="AE401" s="63">
        <v>170</v>
      </c>
      <c r="AF401" s="63">
        <v>128</v>
      </c>
      <c r="AG401" s="63">
        <v>111</v>
      </c>
      <c r="AH401" s="63">
        <v>84</v>
      </c>
      <c r="AI401" s="63">
        <v>70</v>
      </c>
      <c r="AJ401" s="63">
        <v>563</v>
      </c>
      <c r="AK401" s="63">
        <v>264</v>
      </c>
      <c r="AL401" s="63">
        <v>138</v>
      </c>
      <c r="AM401" s="63">
        <v>0</v>
      </c>
      <c r="AN401" s="63">
        <v>18</v>
      </c>
      <c r="AO401" s="63">
        <v>113</v>
      </c>
      <c r="AP401" s="201"/>
      <c r="AQ401" s="64" t="s">
        <v>102</v>
      </c>
      <c r="AR401" s="63">
        <v>28</v>
      </c>
      <c r="AS401" s="63">
        <v>2460</v>
      </c>
      <c r="AT401" s="63">
        <v>145</v>
      </c>
      <c r="AU401" s="63">
        <v>194</v>
      </c>
      <c r="AV401" s="63">
        <v>0</v>
      </c>
      <c r="AW401" s="63">
        <v>122</v>
      </c>
      <c r="AX401" s="63">
        <v>291</v>
      </c>
      <c r="AY401" s="63">
        <v>162</v>
      </c>
      <c r="AZ401" s="63">
        <v>167</v>
      </c>
      <c r="BA401" s="201"/>
      <c r="BB401" s="51" t="s">
        <v>102</v>
      </c>
      <c r="BC401" s="63">
        <v>946</v>
      </c>
      <c r="BD401" s="63">
        <v>479</v>
      </c>
      <c r="BE401" s="63">
        <v>787</v>
      </c>
      <c r="BF401" s="63">
        <v>367</v>
      </c>
      <c r="BG401" s="63">
        <v>483</v>
      </c>
      <c r="BH401" s="63">
        <v>231</v>
      </c>
      <c r="BI401" s="63">
        <v>946</v>
      </c>
      <c r="BJ401" s="63">
        <v>479</v>
      </c>
      <c r="BK401" s="63">
        <v>787</v>
      </c>
      <c r="BL401" s="63">
        <v>367</v>
      </c>
      <c r="BM401" s="63">
        <v>557</v>
      </c>
      <c r="BN401" s="63">
        <v>263</v>
      </c>
      <c r="BO401" s="201"/>
      <c r="BP401" s="64" t="s">
        <v>102</v>
      </c>
      <c r="BQ401" s="63">
        <v>31</v>
      </c>
      <c r="BR401" s="63">
        <v>252</v>
      </c>
      <c r="BS401" s="63">
        <v>1</v>
      </c>
      <c r="BT401" s="63">
        <v>113</v>
      </c>
      <c r="BU401" s="63">
        <v>0</v>
      </c>
      <c r="BV401" s="63">
        <v>397</v>
      </c>
      <c r="BW401" s="63">
        <v>201</v>
      </c>
      <c r="BX401" s="63">
        <v>40</v>
      </c>
      <c r="BY401" s="63">
        <v>10</v>
      </c>
      <c r="BZ401" s="63">
        <v>4</v>
      </c>
      <c r="CA401" s="201"/>
      <c r="CB401" s="64" t="s">
        <v>102</v>
      </c>
      <c r="CC401" s="63">
        <v>8254</v>
      </c>
      <c r="CD401" s="63">
        <v>6693</v>
      </c>
      <c r="CE401" s="63">
        <v>3865</v>
      </c>
      <c r="CF401" s="63">
        <v>2656</v>
      </c>
      <c r="CG401" s="63">
        <v>4056</v>
      </c>
      <c r="CH401" s="63">
        <v>1856</v>
      </c>
      <c r="CI401" s="63">
        <v>83</v>
      </c>
      <c r="CJ401" s="63">
        <v>1445</v>
      </c>
      <c r="CK401" s="63">
        <v>121</v>
      </c>
      <c r="CL401" s="63">
        <v>423</v>
      </c>
      <c r="CM401" s="63">
        <v>324</v>
      </c>
      <c r="CN401" s="63">
        <v>78</v>
      </c>
      <c r="CO401" s="63">
        <v>3184</v>
      </c>
      <c r="CP401" s="135"/>
      <c r="CQ401" s="138" t="s">
        <v>253</v>
      </c>
      <c r="CR401" s="138" t="s">
        <v>4511</v>
      </c>
      <c r="CS401" s="139">
        <v>6159</v>
      </c>
      <c r="CT401" s="141">
        <v>29029</v>
      </c>
    </row>
    <row r="402" spans="1:98">
      <c r="A402" s="201" t="s">
        <v>254</v>
      </c>
      <c r="B402" s="46" t="s">
        <v>119</v>
      </c>
      <c r="C402" s="47">
        <v>6850</v>
      </c>
      <c r="D402" s="47">
        <v>3582</v>
      </c>
      <c r="E402" s="47">
        <v>3920</v>
      </c>
      <c r="F402" s="47">
        <v>2141</v>
      </c>
      <c r="G402" s="47">
        <v>2505</v>
      </c>
      <c r="H402" s="47">
        <v>1372</v>
      </c>
      <c r="I402" s="47">
        <v>1461</v>
      </c>
      <c r="J402" s="47">
        <v>789</v>
      </c>
      <c r="K402" s="47">
        <v>998</v>
      </c>
      <c r="L402" s="47">
        <v>530</v>
      </c>
      <c r="M402" s="48">
        <v>15734</v>
      </c>
      <c r="N402" s="48">
        <v>8414</v>
      </c>
      <c r="O402" s="201" t="s">
        <v>254</v>
      </c>
      <c r="P402" s="46" t="s">
        <v>119</v>
      </c>
      <c r="Q402" s="47">
        <v>1017</v>
      </c>
      <c r="R402" s="47">
        <v>504</v>
      </c>
      <c r="S402" s="47">
        <v>501</v>
      </c>
      <c r="T402" s="47">
        <v>266</v>
      </c>
      <c r="U402" s="47">
        <v>449</v>
      </c>
      <c r="V402" s="47">
        <v>230</v>
      </c>
      <c r="W402" s="47">
        <v>137</v>
      </c>
      <c r="X402" s="47">
        <v>84</v>
      </c>
      <c r="Y402" s="47">
        <v>104</v>
      </c>
      <c r="Z402" s="47">
        <v>50</v>
      </c>
      <c r="AA402" s="48">
        <v>2208</v>
      </c>
      <c r="AB402" s="48">
        <v>1134</v>
      </c>
      <c r="AC402" s="201" t="s">
        <v>254</v>
      </c>
      <c r="AD402" s="46" t="s">
        <v>119</v>
      </c>
      <c r="AE402" s="47">
        <v>138</v>
      </c>
      <c r="AF402" s="47">
        <v>120</v>
      </c>
      <c r="AG402" s="47">
        <v>99</v>
      </c>
      <c r="AH402" s="47">
        <v>73</v>
      </c>
      <c r="AI402" s="47">
        <v>50</v>
      </c>
      <c r="AJ402" s="48">
        <v>480</v>
      </c>
      <c r="AK402" s="47">
        <v>237</v>
      </c>
      <c r="AL402" s="47">
        <v>90</v>
      </c>
      <c r="AM402" s="47">
        <v>0</v>
      </c>
      <c r="AN402" s="47">
        <v>31</v>
      </c>
      <c r="AO402" s="47">
        <v>102</v>
      </c>
      <c r="AP402" s="201" t="s">
        <v>254</v>
      </c>
      <c r="AQ402" s="46" t="s">
        <v>119</v>
      </c>
      <c r="AR402" s="47">
        <v>0</v>
      </c>
      <c r="AS402" s="47">
        <v>2736</v>
      </c>
      <c r="AT402" s="47">
        <v>76</v>
      </c>
      <c r="AU402" s="47">
        <v>4</v>
      </c>
      <c r="AV402" s="47">
        <v>0</v>
      </c>
      <c r="AW402" s="47">
        <v>153</v>
      </c>
      <c r="AX402" s="47">
        <v>248</v>
      </c>
      <c r="AY402" s="47">
        <v>168</v>
      </c>
      <c r="AZ402" s="47">
        <v>165</v>
      </c>
      <c r="BA402" s="201" t="s">
        <v>254</v>
      </c>
      <c r="BB402" s="46" t="s">
        <v>119</v>
      </c>
      <c r="BC402" s="47">
        <v>662</v>
      </c>
      <c r="BD402" s="47">
        <v>340</v>
      </c>
      <c r="BE402" s="47">
        <v>599</v>
      </c>
      <c r="BF402" s="47">
        <v>302</v>
      </c>
      <c r="BG402" s="47">
        <v>297</v>
      </c>
      <c r="BH402" s="47">
        <v>150</v>
      </c>
      <c r="BI402" s="47">
        <v>661</v>
      </c>
      <c r="BJ402" s="47">
        <v>340</v>
      </c>
      <c r="BK402" s="47">
        <v>598</v>
      </c>
      <c r="BL402" s="47">
        <v>302</v>
      </c>
      <c r="BM402" s="47">
        <v>233</v>
      </c>
      <c r="BN402" s="47">
        <v>127</v>
      </c>
      <c r="BO402" s="201" t="s">
        <v>254</v>
      </c>
      <c r="BP402" s="46" t="s">
        <v>119</v>
      </c>
      <c r="BQ402" s="49">
        <v>8</v>
      </c>
      <c r="BR402" s="49">
        <v>153</v>
      </c>
      <c r="BS402" s="49">
        <v>3</v>
      </c>
      <c r="BT402" s="49">
        <v>269</v>
      </c>
      <c r="BU402" s="49">
        <v>0</v>
      </c>
      <c r="BV402" s="50">
        <v>433</v>
      </c>
      <c r="BW402" s="49">
        <v>242</v>
      </c>
      <c r="BX402" s="49">
        <v>14</v>
      </c>
      <c r="BY402" s="50">
        <v>28</v>
      </c>
      <c r="BZ402" s="49">
        <v>20</v>
      </c>
      <c r="CA402" s="201" t="s">
        <v>254</v>
      </c>
      <c r="CB402" s="46" t="s">
        <v>119</v>
      </c>
      <c r="CC402" s="47">
        <v>6522</v>
      </c>
      <c r="CD402" s="47">
        <v>6124</v>
      </c>
      <c r="CE402" s="47">
        <v>3092</v>
      </c>
      <c r="CF402" s="47">
        <v>2757</v>
      </c>
      <c r="CG402" s="47">
        <v>3154</v>
      </c>
      <c r="CH402" s="47">
        <v>1437</v>
      </c>
      <c r="CI402" s="47">
        <v>136</v>
      </c>
      <c r="CJ402" s="47">
        <v>1179</v>
      </c>
      <c r="CK402" s="47">
        <v>67</v>
      </c>
      <c r="CL402" s="47">
        <v>446</v>
      </c>
      <c r="CM402" s="47">
        <v>306</v>
      </c>
      <c r="CN402" s="47">
        <v>19</v>
      </c>
      <c r="CO402" s="47">
        <v>182</v>
      </c>
      <c r="CP402" s="135"/>
      <c r="CQ402" s="138" t="s">
        <v>254</v>
      </c>
      <c r="CR402" s="138" t="s">
        <v>4512</v>
      </c>
      <c r="CS402" s="139">
        <v>5716</v>
      </c>
      <c r="CT402" s="141">
        <v>24468</v>
      </c>
    </row>
    <row r="403" spans="1:98">
      <c r="A403" s="201"/>
      <c r="B403" s="46" t="s">
        <v>120</v>
      </c>
      <c r="C403" s="47">
        <v>1488</v>
      </c>
      <c r="D403" s="47">
        <v>711</v>
      </c>
      <c r="E403" s="47">
        <v>1254</v>
      </c>
      <c r="F403" s="47">
        <v>624</v>
      </c>
      <c r="G403" s="47">
        <v>1148</v>
      </c>
      <c r="H403" s="47">
        <v>570</v>
      </c>
      <c r="I403" s="47">
        <v>907</v>
      </c>
      <c r="J403" s="47">
        <v>453</v>
      </c>
      <c r="K403" s="47">
        <v>947</v>
      </c>
      <c r="L403" s="47">
        <v>482</v>
      </c>
      <c r="M403" s="48">
        <v>5744</v>
      </c>
      <c r="N403" s="48">
        <v>2840</v>
      </c>
      <c r="O403" s="201"/>
      <c r="P403" s="46" t="s">
        <v>120</v>
      </c>
      <c r="Q403" s="47">
        <v>197</v>
      </c>
      <c r="R403" s="47">
        <v>96</v>
      </c>
      <c r="S403" s="47">
        <v>141</v>
      </c>
      <c r="T403" s="47">
        <v>65</v>
      </c>
      <c r="U403" s="47">
        <v>135</v>
      </c>
      <c r="V403" s="47">
        <v>74</v>
      </c>
      <c r="W403" s="47">
        <v>84</v>
      </c>
      <c r="X403" s="47">
        <v>46</v>
      </c>
      <c r="Y403" s="47">
        <v>184</v>
      </c>
      <c r="Z403" s="47">
        <v>104</v>
      </c>
      <c r="AA403" s="48">
        <v>741</v>
      </c>
      <c r="AB403" s="48">
        <v>385</v>
      </c>
      <c r="AC403" s="201"/>
      <c r="AD403" s="46" t="s">
        <v>120</v>
      </c>
      <c r="AE403" s="47">
        <v>30</v>
      </c>
      <c r="AF403" s="47">
        <v>29</v>
      </c>
      <c r="AG403" s="47">
        <v>24</v>
      </c>
      <c r="AH403" s="47">
        <v>21</v>
      </c>
      <c r="AI403" s="47">
        <v>23</v>
      </c>
      <c r="AJ403" s="48">
        <v>127</v>
      </c>
      <c r="AK403" s="47">
        <v>100</v>
      </c>
      <c r="AL403" s="47">
        <v>62</v>
      </c>
      <c r="AM403" s="47">
        <v>17</v>
      </c>
      <c r="AN403" s="47">
        <v>0</v>
      </c>
      <c r="AO403" s="47">
        <v>15</v>
      </c>
      <c r="AP403" s="201"/>
      <c r="AQ403" s="46" t="s">
        <v>120</v>
      </c>
      <c r="AR403" s="47">
        <v>0</v>
      </c>
      <c r="AS403" s="47">
        <v>1275</v>
      </c>
      <c r="AT403" s="47">
        <v>98</v>
      </c>
      <c r="AU403" s="47">
        <v>40</v>
      </c>
      <c r="AV403" s="47">
        <v>0</v>
      </c>
      <c r="AW403" s="47">
        <v>89</v>
      </c>
      <c r="AX403" s="47">
        <v>103</v>
      </c>
      <c r="AY403" s="47">
        <v>108</v>
      </c>
      <c r="AZ403" s="47">
        <v>109</v>
      </c>
      <c r="BA403" s="201"/>
      <c r="BB403" s="46" t="s">
        <v>120</v>
      </c>
      <c r="BC403" s="47">
        <v>732</v>
      </c>
      <c r="BD403" s="47">
        <v>391</v>
      </c>
      <c r="BE403" s="47">
        <v>705</v>
      </c>
      <c r="BF403" s="47">
        <v>374</v>
      </c>
      <c r="BG403" s="47">
        <v>272</v>
      </c>
      <c r="BH403" s="47">
        <v>145</v>
      </c>
      <c r="BI403" s="47">
        <v>725</v>
      </c>
      <c r="BJ403" s="47">
        <v>388</v>
      </c>
      <c r="BK403" s="47">
        <v>698</v>
      </c>
      <c r="BL403" s="47">
        <v>371</v>
      </c>
      <c r="BM403" s="47">
        <v>271</v>
      </c>
      <c r="BN403" s="47">
        <v>144</v>
      </c>
      <c r="BO403" s="201"/>
      <c r="BP403" s="46" t="s">
        <v>120</v>
      </c>
      <c r="BQ403" s="49">
        <v>14</v>
      </c>
      <c r="BR403" s="49">
        <v>81</v>
      </c>
      <c r="BS403" s="49">
        <v>0</v>
      </c>
      <c r="BT403" s="49">
        <v>40</v>
      </c>
      <c r="BU403" s="49">
        <v>0</v>
      </c>
      <c r="BV403" s="50">
        <v>135</v>
      </c>
      <c r="BW403" s="49">
        <v>110</v>
      </c>
      <c r="BX403" s="49">
        <v>32</v>
      </c>
      <c r="BY403" s="50">
        <v>39</v>
      </c>
      <c r="BZ403" s="49">
        <v>33</v>
      </c>
      <c r="CA403" s="201"/>
      <c r="CB403" s="46" t="s">
        <v>120</v>
      </c>
      <c r="CC403" s="47">
        <v>2300</v>
      </c>
      <c r="CD403" s="47">
        <v>1296</v>
      </c>
      <c r="CE403" s="47">
        <v>1991</v>
      </c>
      <c r="CF403" s="47">
        <v>1262</v>
      </c>
      <c r="CG403" s="47">
        <v>2036</v>
      </c>
      <c r="CH403" s="47">
        <v>1152</v>
      </c>
      <c r="CI403" s="47">
        <v>16</v>
      </c>
      <c r="CJ403" s="47">
        <v>824</v>
      </c>
      <c r="CK403" s="47">
        <v>24</v>
      </c>
      <c r="CL403" s="47">
        <v>132</v>
      </c>
      <c r="CM403" s="47">
        <v>96</v>
      </c>
      <c r="CN403" s="47">
        <v>27</v>
      </c>
      <c r="CO403" s="47">
        <v>552</v>
      </c>
      <c r="CP403" s="135"/>
      <c r="CQ403" s="138" t="s">
        <v>254</v>
      </c>
      <c r="CR403" s="138" t="s">
        <v>4513</v>
      </c>
      <c r="CS403" s="139">
        <v>3004</v>
      </c>
      <c r="CT403" s="141">
        <v>10901</v>
      </c>
    </row>
    <row r="404" spans="1:98">
      <c r="A404" s="201"/>
      <c r="B404" s="34" t="s">
        <v>102</v>
      </c>
      <c r="C404" s="35">
        <v>8338</v>
      </c>
      <c r="D404" s="63">
        <v>4293</v>
      </c>
      <c r="E404" s="63">
        <v>5174</v>
      </c>
      <c r="F404" s="63">
        <v>2765</v>
      </c>
      <c r="G404" s="63">
        <v>3653</v>
      </c>
      <c r="H404" s="63">
        <v>1942</v>
      </c>
      <c r="I404" s="63">
        <v>2368</v>
      </c>
      <c r="J404" s="63">
        <v>1242</v>
      </c>
      <c r="K404" s="63">
        <v>1945</v>
      </c>
      <c r="L404" s="63">
        <v>1012</v>
      </c>
      <c r="M404" s="63">
        <v>21478</v>
      </c>
      <c r="N404" s="63">
        <v>11254</v>
      </c>
      <c r="O404" s="201"/>
      <c r="P404" s="64" t="s">
        <v>102</v>
      </c>
      <c r="Q404" s="63">
        <v>1214</v>
      </c>
      <c r="R404" s="63">
        <v>600</v>
      </c>
      <c r="S404" s="63">
        <v>642</v>
      </c>
      <c r="T404" s="63">
        <v>331</v>
      </c>
      <c r="U404" s="63">
        <v>584</v>
      </c>
      <c r="V404" s="63">
        <v>304</v>
      </c>
      <c r="W404" s="63">
        <v>221</v>
      </c>
      <c r="X404" s="63">
        <v>130</v>
      </c>
      <c r="Y404" s="63">
        <v>288</v>
      </c>
      <c r="Z404" s="63">
        <v>154</v>
      </c>
      <c r="AA404" s="63">
        <v>2949</v>
      </c>
      <c r="AB404" s="63">
        <v>1519</v>
      </c>
      <c r="AC404" s="201"/>
      <c r="AD404" s="64" t="s">
        <v>102</v>
      </c>
      <c r="AE404" s="63">
        <v>168</v>
      </c>
      <c r="AF404" s="63">
        <v>149</v>
      </c>
      <c r="AG404" s="63">
        <v>123</v>
      </c>
      <c r="AH404" s="63">
        <v>94</v>
      </c>
      <c r="AI404" s="63">
        <v>73</v>
      </c>
      <c r="AJ404" s="63">
        <v>607</v>
      </c>
      <c r="AK404" s="63">
        <v>337</v>
      </c>
      <c r="AL404" s="63">
        <v>152</v>
      </c>
      <c r="AM404" s="63">
        <v>17</v>
      </c>
      <c r="AN404" s="63">
        <v>31</v>
      </c>
      <c r="AO404" s="63">
        <v>117</v>
      </c>
      <c r="AP404" s="201"/>
      <c r="AQ404" s="64" t="s">
        <v>102</v>
      </c>
      <c r="AR404" s="63">
        <v>0</v>
      </c>
      <c r="AS404" s="63">
        <v>4011</v>
      </c>
      <c r="AT404" s="63">
        <v>174</v>
      </c>
      <c r="AU404" s="63">
        <v>44</v>
      </c>
      <c r="AV404" s="63">
        <v>0</v>
      </c>
      <c r="AW404" s="63">
        <v>242</v>
      </c>
      <c r="AX404" s="63">
        <v>351</v>
      </c>
      <c r="AY404" s="63">
        <v>276</v>
      </c>
      <c r="AZ404" s="63">
        <v>274</v>
      </c>
      <c r="BA404" s="201"/>
      <c r="BB404" s="51" t="s">
        <v>102</v>
      </c>
      <c r="BC404" s="63">
        <v>1394</v>
      </c>
      <c r="BD404" s="63">
        <v>731</v>
      </c>
      <c r="BE404" s="63">
        <v>1304</v>
      </c>
      <c r="BF404" s="63">
        <v>676</v>
      </c>
      <c r="BG404" s="63">
        <v>569</v>
      </c>
      <c r="BH404" s="63">
        <v>295</v>
      </c>
      <c r="BI404" s="63">
        <v>1386</v>
      </c>
      <c r="BJ404" s="63">
        <v>728</v>
      </c>
      <c r="BK404" s="63">
        <v>1296</v>
      </c>
      <c r="BL404" s="63">
        <v>673</v>
      </c>
      <c r="BM404" s="63">
        <v>504</v>
      </c>
      <c r="BN404" s="63">
        <v>271</v>
      </c>
      <c r="BO404" s="201"/>
      <c r="BP404" s="64" t="s">
        <v>102</v>
      </c>
      <c r="BQ404" s="63">
        <v>22</v>
      </c>
      <c r="BR404" s="63">
        <v>234</v>
      </c>
      <c r="BS404" s="63">
        <v>3</v>
      </c>
      <c r="BT404" s="63">
        <v>309</v>
      </c>
      <c r="BU404" s="63">
        <v>0</v>
      </c>
      <c r="BV404" s="63">
        <v>568</v>
      </c>
      <c r="BW404" s="63">
        <v>352</v>
      </c>
      <c r="BX404" s="63">
        <v>46</v>
      </c>
      <c r="BY404" s="63">
        <v>67</v>
      </c>
      <c r="BZ404" s="63">
        <v>53</v>
      </c>
      <c r="CA404" s="201"/>
      <c r="CB404" s="64" t="s">
        <v>102</v>
      </c>
      <c r="CC404" s="63">
        <v>8822</v>
      </c>
      <c r="CD404" s="63">
        <v>7420</v>
      </c>
      <c r="CE404" s="63">
        <v>5083</v>
      </c>
      <c r="CF404" s="63">
        <v>4019</v>
      </c>
      <c r="CG404" s="63">
        <v>5190</v>
      </c>
      <c r="CH404" s="63">
        <v>2589</v>
      </c>
      <c r="CI404" s="63">
        <v>152</v>
      </c>
      <c r="CJ404" s="63">
        <v>2003</v>
      </c>
      <c r="CK404" s="63">
        <v>91</v>
      </c>
      <c r="CL404" s="63">
        <v>578</v>
      </c>
      <c r="CM404" s="63">
        <v>402</v>
      </c>
      <c r="CN404" s="63">
        <v>46</v>
      </c>
      <c r="CO404" s="63">
        <v>734</v>
      </c>
      <c r="CP404" s="135"/>
      <c r="CQ404" s="138" t="s">
        <v>254</v>
      </c>
      <c r="CR404" s="138" t="s">
        <v>4514</v>
      </c>
      <c r="CS404" s="139">
        <v>8720</v>
      </c>
      <c r="CT404" s="141">
        <v>35369</v>
      </c>
    </row>
    <row r="405" spans="1:98">
      <c r="A405" s="51" t="s">
        <v>142</v>
      </c>
      <c r="B405" s="51"/>
      <c r="C405" s="48"/>
      <c r="D405" s="48"/>
      <c r="E405" s="48"/>
      <c r="F405" s="48"/>
      <c r="G405" s="48"/>
      <c r="H405" s="48"/>
      <c r="I405" s="48"/>
      <c r="J405" s="48"/>
      <c r="K405" s="48"/>
      <c r="L405" s="48"/>
      <c r="M405" s="48"/>
      <c r="N405" s="48"/>
      <c r="O405" s="51" t="s">
        <v>142</v>
      </c>
      <c r="P405" s="51"/>
      <c r="Q405" s="48"/>
      <c r="R405" s="48"/>
      <c r="S405" s="48"/>
      <c r="T405" s="48"/>
      <c r="U405" s="48"/>
      <c r="V405" s="48"/>
      <c r="W405" s="48"/>
      <c r="X405" s="48"/>
      <c r="Y405" s="48"/>
      <c r="Z405" s="48"/>
      <c r="AA405" s="48"/>
      <c r="AB405" s="48"/>
      <c r="AC405" s="51" t="s">
        <v>142</v>
      </c>
      <c r="AD405" s="51"/>
      <c r="AE405" s="48"/>
      <c r="AF405" s="48"/>
      <c r="AG405" s="48"/>
      <c r="AH405" s="48"/>
      <c r="AI405" s="48"/>
      <c r="AJ405" s="48"/>
      <c r="AK405" s="48"/>
      <c r="AL405" s="48"/>
      <c r="AM405" s="48"/>
      <c r="AN405" s="48"/>
      <c r="AO405" s="48"/>
      <c r="AP405" s="51" t="s">
        <v>142</v>
      </c>
      <c r="AQ405" s="46"/>
      <c r="AR405" s="47"/>
      <c r="AS405" s="47"/>
      <c r="AT405" s="47"/>
      <c r="AU405" s="47"/>
      <c r="AV405" s="47"/>
      <c r="AW405" s="47"/>
      <c r="AX405" s="47"/>
      <c r="AY405" s="47"/>
      <c r="AZ405" s="47"/>
      <c r="BA405" s="51" t="s">
        <v>142</v>
      </c>
      <c r="BB405" s="46"/>
      <c r="BC405" s="47"/>
      <c r="BD405" s="47"/>
      <c r="BE405" s="47"/>
      <c r="BF405" s="47"/>
      <c r="BG405" s="47"/>
      <c r="BH405" s="47"/>
      <c r="BI405" s="47"/>
      <c r="BJ405" s="47"/>
      <c r="BK405" s="47"/>
      <c r="BL405" s="47"/>
      <c r="BM405" s="47"/>
      <c r="BN405" s="47"/>
      <c r="BO405" s="51" t="s">
        <v>142</v>
      </c>
      <c r="BP405" s="46"/>
      <c r="BQ405" s="49"/>
      <c r="BR405" s="49"/>
      <c r="BS405" s="49"/>
      <c r="BT405" s="49"/>
      <c r="BU405" s="49"/>
      <c r="BV405" s="49"/>
      <c r="BW405" s="49"/>
      <c r="BX405" s="49"/>
      <c r="BY405" s="50"/>
      <c r="BZ405" s="49"/>
      <c r="CA405" s="51" t="s">
        <v>142</v>
      </c>
      <c r="CB405" s="46"/>
      <c r="CC405" s="47"/>
      <c r="CD405" s="47"/>
      <c r="CE405" s="47"/>
      <c r="CF405" s="47"/>
      <c r="CG405" s="47"/>
      <c r="CH405" s="47"/>
      <c r="CI405" s="47"/>
      <c r="CJ405" s="47"/>
      <c r="CK405" s="47"/>
      <c r="CL405" s="47"/>
      <c r="CM405" s="47"/>
      <c r="CN405" s="47"/>
      <c r="CO405" s="47"/>
      <c r="CP405" s="135"/>
      <c r="CQ405" s="138" t="s">
        <v>142</v>
      </c>
      <c r="CR405" s="138" t="s">
        <v>142</v>
      </c>
      <c r="CS405" s="139">
        <v>0</v>
      </c>
      <c r="CT405" s="141">
        <v>0</v>
      </c>
    </row>
    <row r="406" spans="1:98">
      <c r="A406" s="201" t="s">
        <v>255</v>
      </c>
      <c r="B406" s="46" t="s">
        <v>119</v>
      </c>
      <c r="C406" s="47">
        <v>8596</v>
      </c>
      <c r="D406" s="47">
        <v>4093</v>
      </c>
      <c r="E406" s="47">
        <v>5908</v>
      </c>
      <c r="F406" s="47">
        <v>2893</v>
      </c>
      <c r="G406" s="47">
        <v>5531</v>
      </c>
      <c r="H406" s="47">
        <v>2660</v>
      </c>
      <c r="I406" s="47">
        <v>4700</v>
      </c>
      <c r="J406" s="47">
        <v>2295</v>
      </c>
      <c r="K406" s="47">
        <v>4515</v>
      </c>
      <c r="L406" s="47">
        <v>2224</v>
      </c>
      <c r="M406" s="48">
        <v>29250</v>
      </c>
      <c r="N406" s="48">
        <v>14165</v>
      </c>
      <c r="O406" s="201" t="s">
        <v>255</v>
      </c>
      <c r="P406" s="46" t="s">
        <v>119</v>
      </c>
      <c r="Q406" s="47">
        <v>1632</v>
      </c>
      <c r="R406" s="47">
        <v>758</v>
      </c>
      <c r="S406" s="47">
        <v>1185</v>
      </c>
      <c r="T406" s="47">
        <v>544</v>
      </c>
      <c r="U406" s="47">
        <v>1126</v>
      </c>
      <c r="V406" s="47">
        <v>513</v>
      </c>
      <c r="W406" s="47">
        <v>749</v>
      </c>
      <c r="X406" s="47">
        <v>346</v>
      </c>
      <c r="Y406" s="47">
        <v>998</v>
      </c>
      <c r="Z406" s="47">
        <v>508</v>
      </c>
      <c r="AA406" s="48">
        <v>5690</v>
      </c>
      <c r="AB406" s="48">
        <v>2669</v>
      </c>
      <c r="AC406" s="201" t="s">
        <v>255</v>
      </c>
      <c r="AD406" s="46" t="s">
        <v>119</v>
      </c>
      <c r="AE406" s="47">
        <v>225</v>
      </c>
      <c r="AF406" s="47">
        <v>210</v>
      </c>
      <c r="AG406" s="47">
        <v>208</v>
      </c>
      <c r="AH406" s="47">
        <v>196</v>
      </c>
      <c r="AI406" s="47">
        <v>189</v>
      </c>
      <c r="AJ406" s="48">
        <v>1028</v>
      </c>
      <c r="AK406" s="47">
        <v>658</v>
      </c>
      <c r="AL406" s="47">
        <v>68</v>
      </c>
      <c r="AM406" s="47">
        <v>0</v>
      </c>
      <c r="AN406" s="47">
        <v>138</v>
      </c>
      <c r="AO406" s="47">
        <v>196</v>
      </c>
      <c r="AP406" s="201" t="s">
        <v>255</v>
      </c>
      <c r="AQ406" s="46" t="s">
        <v>119</v>
      </c>
      <c r="AR406" s="47">
        <v>30</v>
      </c>
      <c r="AS406" s="47">
        <v>8302</v>
      </c>
      <c r="AT406" s="47">
        <v>782</v>
      </c>
      <c r="AU406" s="47">
        <v>173</v>
      </c>
      <c r="AV406" s="47">
        <v>89</v>
      </c>
      <c r="AW406" s="47">
        <v>233</v>
      </c>
      <c r="AX406" s="47">
        <v>874</v>
      </c>
      <c r="AY406" s="47">
        <v>264</v>
      </c>
      <c r="AZ406" s="47">
        <v>276</v>
      </c>
      <c r="BA406" s="201" t="s">
        <v>255</v>
      </c>
      <c r="BB406" s="46" t="s">
        <v>119</v>
      </c>
      <c r="BC406" s="47">
        <v>3937</v>
      </c>
      <c r="BD406" s="47">
        <v>1986</v>
      </c>
      <c r="BE406" s="47">
        <v>3606</v>
      </c>
      <c r="BF406" s="47">
        <v>1832</v>
      </c>
      <c r="BG406" s="47">
        <v>1853</v>
      </c>
      <c r="BH406" s="47">
        <v>965</v>
      </c>
      <c r="BI406" s="47">
        <v>3930</v>
      </c>
      <c r="BJ406" s="47">
        <v>1983</v>
      </c>
      <c r="BK406" s="47">
        <v>3601</v>
      </c>
      <c r="BL406" s="47">
        <v>1830</v>
      </c>
      <c r="BM406" s="47">
        <v>1821</v>
      </c>
      <c r="BN406" s="47">
        <v>952</v>
      </c>
      <c r="BO406" s="201" t="s">
        <v>255</v>
      </c>
      <c r="BP406" s="46" t="s">
        <v>119</v>
      </c>
      <c r="BQ406" s="49">
        <v>51</v>
      </c>
      <c r="BR406" s="49">
        <v>238</v>
      </c>
      <c r="BS406" s="49">
        <v>253</v>
      </c>
      <c r="BT406" s="49">
        <v>261</v>
      </c>
      <c r="BU406" s="49">
        <v>0</v>
      </c>
      <c r="BV406" s="50">
        <v>803</v>
      </c>
      <c r="BW406" s="49">
        <v>166</v>
      </c>
      <c r="BX406" s="49">
        <v>126</v>
      </c>
      <c r="BY406" s="50">
        <v>21</v>
      </c>
      <c r="BZ406" s="49">
        <v>7</v>
      </c>
      <c r="CA406" s="201" t="s">
        <v>255</v>
      </c>
      <c r="CB406" s="46" t="s">
        <v>119</v>
      </c>
      <c r="CC406" s="47">
        <v>21719</v>
      </c>
      <c r="CD406" s="47">
        <v>11092</v>
      </c>
      <c r="CE406" s="47">
        <v>5096</v>
      </c>
      <c r="CF406" s="47">
        <v>8348</v>
      </c>
      <c r="CG406" s="47">
        <v>11517</v>
      </c>
      <c r="CH406" s="47">
        <v>3796</v>
      </c>
      <c r="CI406" s="47">
        <v>155</v>
      </c>
      <c r="CJ406" s="47">
        <v>2937</v>
      </c>
      <c r="CK406" s="47">
        <v>263</v>
      </c>
      <c r="CL406" s="47">
        <v>1017</v>
      </c>
      <c r="CM406" s="47">
        <v>688</v>
      </c>
      <c r="CN406" s="47">
        <v>16</v>
      </c>
      <c r="CO406" s="47">
        <v>1307</v>
      </c>
      <c r="CP406" s="135"/>
      <c r="CQ406" s="138" t="s">
        <v>255</v>
      </c>
      <c r="CR406" s="138" t="s">
        <v>4515</v>
      </c>
      <c r="CS406" s="139">
        <v>20117</v>
      </c>
      <c r="CT406" s="141">
        <v>64923</v>
      </c>
    </row>
    <row r="407" spans="1:98">
      <c r="A407" s="201"/>
      <c r="B407" s="46" t="s">
        <v>120</v>
      </c>
      <c r="C407" s="47">
        <v>802</v>
      </c>
      <c r="D407" s="47">
        <v>394</v>
      </c>
      <c r="E407" s="47">
        <v>556</v>
      </c>
      <c r="F407" s="47">
        <v>267</v>
      </c>
      <c r="G407" s="47">
        <v>662</v>
      </c>
      <c r="H407" s="47">
        <v>318</v>
      </c>
      <c r="I407" s="47">
        <v>599</v>
      </c>
      <c r="J407" s="47">
        <v>285</v>
      </c>
      <c r="K407" s="47">
        <v>556</v>
      </c>
      <c r="L407" s="47">
        <v>292</v>
      </c>
      <c r="M407" s="48">
        <v>3175</v>
      </c>
      <c r="N407" s="48">
        <v>1556</v>
      </c>
      <c r="O407" s="201"/>
      <c r="P407" s="46" t="s">
        <v>120</v>
      </c>
      <c r="Q407" s="47">
        <v>142</v>
      </c>
      <c r="R407" s="47">
        <v>71</v>
      </c>
      <c r="S407" s="47">
        <v>67</v>
      </c>
      <c r="T407" s="47">
        <v>30</v>
      </c>
      <c r="U407" s="47">
        <v>114</v>
      </c>
      <c r="V407" s="47">
        <v>49</v>
      </c>
      <c r="W407" s="47">
        <v>78</v>
      </c>
      <c r="X407" s="47">
        <v>42</v>
      </c>
      <c r="Y407" s="47">
        <v>89</v>
      </c>
      <c r="Z407" s="47">
        <v>49</v>
      </c>
      <c r="AA407" s="48">
        <v>490</v>
      </c>
      <c r="AB407" s="48">
        <v>241</v>
      </c>
      <c r="AC407" s="201"/>
      <c r="AD407" s="46" t="s">
        <v>120</v>
      </c>
      <c r="AE407" s="47">
        <v>18</v>
      </c>
      <c r="AF407" s="47">
        <v>15</v>
      </c>
      <c r="AG407" s="47">
        <v>18</v>
      </c>
      <c r="AH407" s="47">
        <v>18</v>
      </c>
      <c r="AI407" s="47">
        <v>15</v>
      </c>
      <c r="AJ407" s="48">
        <v>84</v>
      </c>
      <c r="AK407" s="47">
        <v>72</v>
      </c>
      <c r="AL407" s="47">
        <v>25</v>
      </c>
      <c r="AM407" s="47">
        <v>4</v>
      </c>
      <c r="AN407" s="47">
        <v>3</v>
      </c>
      <c r="AO407" s="47">
        <v>9</v>
      </c>
      <c r="AP407" s="201"/>
      <c r="AQ407" s="46" t="s">
        <v>120</v>
      </c>
      <c r="AR407" s="47">
        <v>0</v>
      </c>
      <c r="AS407" s="47">
        <v>1128</v>
      </c>
      <c r="AT407" s="47">
        <v>81</v>
      </c>
      <c r="AU407" s="47">
        <v>0</v>
      </c>
      <c r="AV407" s="47">
        <v>0</v>
      </c>
      <c r="AW407" s="47">
        <v>59</v>
      </c>
      <c r="AX407" s="47">
        <v>72</v>
      </c>
      <c r="AY407" s="47">
        <v>53</v>
      </c>
      <c r="AZ407" s="47">
        <v>41</v>
      </c>
      <c r="BA407" s="201"/>
      <c r="BB407" s="46" t="s">
        <v>120</v>
      </c>
      <c r="BC407" s="47">
        <v>445</v>
      </c>
      <c r="BD407" s="47">
        <v>241</v>
      </c>
      <c r="BE407" s="47">
        <v>372</v>
      </c>
      <c r="BF407" s="47">
        <v>205</v>
      </c>
      <c r="BG407" s="47">
        <v>178</v>
      </c>
      <c r="BH407" s="47">
        <v>105</v>
      </c>
      <c r="BI407" s="47">
        <v>445</v>
      </c>
      <c r="BJ407" s="47">
        <v>241</v>
      </c>
      <c r="BK407" s="47">
        <v>372</v>
      </c>
      <c r="BL407" s="47">
        <v>205</v>
      </c>
      <c r="BM407" s="47">
        <v>178</v>
      </c>
      <c r="BN407" s="47">
        <v>105</v>
      </c>
      <c r="BO407" s="201"/>
      <c r="BP407" s="46" t="s">
        <v>120</v>
      </c>
      <c r="BQ407" s="49">
        <v>10</v>
      </c>
      <c r="BR407" s="49">
        <v>23</v>
      </c>
      <c r="BS407" s="49">
        <v>36</v>
      </c>
      <c r="BT407" s="49">
        <v>11</v>
      </c>
      <c r="BU407" s="49">
        <v>0</v>
      </c>
      <c r="BV407" s="50">
        <v>80</v>
      </c>
      <c r="BW407" s="49">
        <v>45</v>
      </c>
      <c r="BX407" s="49">
        <v>28</v>
      </c>
      <c r="BY407" s="50">
        <v>15</v>
      </c>
      <c r="BZ407" s="49">
        <v>5</v>
      </c>
      <c r="CA407" s="201"/>
      <c r="CB407" s="46" t="s">
        <v>120</v>
      </c>
      <c r="CC407" s="47">
        <v>2118</v>
      </c>
      <c r="CD407" s="47">
        <v>837</v>
      </c>
      <c r="CE407" s="47">
        <v>284</v>
      </c>
      <c r="CF407" s="47">
        <v>523</v>
      </c>
      <c r="CG407" s="47">
        <v>1396</v>
      </c>
      <c r="CH407" s="47">
        <v>248</v>
      </c>
      <c r="CI407" s="47">
        <v>4</v>
      </c>
      <c r="CJ407" s="47">
        <v>189</v>
      </c>
      <c r="CK407" s="47">
        <v>0</v>
      </c>
      <c r="CL407" s="47">
        <v>61</v>
      </c>
      <c r="CM407" s="47">
        <v>13</v>
      </c>
      <c r="CN407" s="47">
        <v>1</v>
      </c>
      <c r="CO407" s="47">
        <v>236</v>
      </c>
      <c r="CP407" s="135"/>
      <c r="CQ407" s="138" t="s">
        <v>255</v>
      </c>
      <c r="CR407" s="138" t="s">
        <v>4516</v>
      </c>
      <c r="CS407" s="139">
        <v>2499</v>
      </c>
      <c r="CT407" s="141">
        <v>5599</v>
      </c>
    </row>
    <row r="408" spans="1:98">
      <c r="A408" s="201"/>
      <c r="B408" s="34" t="s">
        <v>102</v>
      </c>
      <c r="C408" s="35">
        <v>9398</v>
      </c>
      <c r="D408" s="63">
        <v>4487</v>
      </c>
      <c r="E408" s="63">
        <v>6464</v>
      </c>
      <c r="F408" s="63">
        <v>3160</v>
      </c>
      <c r="G408" s="63">
        <v>6193</v>
      </c>
      <c r="H408" s="63">
        <v>2978</v>
      </c>
      <c r="I408" s="63">
        <v>5299</v>
      </c>
      <c r="J408" s="63">
        <v>2580</v>
      </c>
      <c r="K408" s="63">
        <v>5071</v>
      </c>
      <c r="L408" s="63">
        <v>2516</v>
      </c>
      <c r="M408" s="63">
        <v>32425</v>
      </c>
      <c r="N408" s="63">
        <v>15721</v>
      </c>
      <c r="O408" s="201"/>
      <c r="P408" s="64" t="s">
        <v>102</v>
      </c>
      <c r="Q408" s="63">
        <v>1774</v>
      </c>
      <c r="R408" s="63">
        <v>829</v>
      </c>
      <c r="S408" s="63">
        <v>1252</v>
      </c>
      <c r="T408" s="63">
        <v>574</v>
      </c>
      <c r="U408" s="63">
        <v>1240</v>
      </c>
      <c r="V408" s="63">
        <v>562</v>
      </c>
      <c r="W408" s="63">
        <v>827</v>
      </c>
      <c r="X408" s="63">
        <v>388</v>
      </c>
      <c r="Y408" s="63">
        <v>1087</v>
      </c>
      <c r="Z408" s="63">
        <v>557</v>
      </c>
      <c r="AA408" s="63">
        <v>6180</v>
      </c>
      <c r="AB408" s="63">
        <v>2910</v>
      </c>
      <c r="AC408" s="201"/>
      <c r="AD408" s="64" t="s">
        <v>102</v>
      </c>
      <c r="AE408" s="63">
        <v>243</v>
      </c>
      <c r="AF408" s="63">
        <v>225</v>
      </c>
      <c r="AG408" s="63">
        <v>226</v>
      </c>
      <c r="AH408" s="63">
        <v>214</v>
      </c>
      <c r="AI408" s="63">
        <v>204</v>
      </c>
      <c r="AJ408" s="63">
        <v>1112</v>
      </c>
      <c r="AK408" s="63">
        <v>730</v>
      </c>
      <c r="AL408" s="63">
        <v>93</v>
      </c>
      <c r="AM408" s="63">
        <v>4</v>
      </c>
      <c r="AN408" s="63">
        <v>141</v>
      </c>
      <c r="AO408" s="63">
        <v>205</v>
      </c>
      <c r="AP408" s="201"/>
      <c r="AQ408" s="64" t="s">
        <v>102</v>
      </c>
      <c r="AR408" s="63">
        <v>30</v>
      </c>
      <c r="AS408" s="63">
        <v>9430</v>
      </c>
      <c r="AT408" s="63">
        <v>863</v>
      </c>
      <c r="AU408" s="63">
        <v>173</v>
      </c>
      <c r="AV408" s="63">
        <v>89</v>
      </c>
      <c r="AW408" s="63">
        <v>292</v>
      </c>
      <c r="AX408" s="63">
        <v>946</v>
      </c>
      <c r="AY408" s="63">
        <v>317</v>
      </c>
      <c r="AZ408" s="63">
        <v>317</v>
      </c>
      <c r="BA408" s="201"/>
      <c r="BB408" s="51" t="s">
        <v>102</v>
      </c>
      <c r="BC408" s="63">
        <v>4382</v>
      </c>
      <c r="BD408" s="63">
        <v>2227</v>
      </c>
      <c r="BE408" s="63">
        <v>3978</v>
      </c>
      <c r="BF408" s="63">
        <v>2037</v>
      </c>
      <c r="BG408" s="63">
        <v>2031</v>
      </c>
      <c r="BH408" s="63">
        <v>1070</v>
      </c>
      <c r="BI408" s="63">
        <v>4375</v>
      </c>
      <c r="BJ408" s="63">
        <v>2224</v>
      </c>
      <c r="BK408" s="63">
        <v>3973</v>
      </c>
      <c r="BL408" s="63">
        <v>2035</v>
      </c>
      <c r="BM408" s="63">
        <v>1999</v>
      </c>
      <c r="BN408" s="63">
        <v>1057</v>
      </c>
      <c r="BO408" s="201"/>
      <c r="BP408" s="64" t="s">
        <v>102</v>
      </c>
      <c r="BQ408" s="63">
        <v>61</v>
      </c>
      <c r="BR408" s="63">
        <v>261</v>
      </c>
      <c r="BS408" s="63">
        <v>289</v>
      </c>
      <c r="BT408" s="63">
        <v>272</v>
      </c>
      <c r="BU408" s="63">
        <v>0</v>
      </c>
      <c r="BV408" s="63">
        <v>883</v>
      </c>
      <c r="BW408" s="63">
        <v>211</v>
      </c>
      <c r="BX408" s="63">
        <v>154</v>
      </c>
      <c r="BY408" s="63">
        <v>36</v>
      </c>
      <c r="BZ408" s="63">
        <v>12</v>
      </c>
      <c r="CA408" s="201"/>
      <c r="CB408" s="64" t="s">
        <v>102</v>
      </c>
      <c r="CC408" s="63">
        <v>23837</v>
      </c>
      <c r="CD408" s="63">
        <v>11929</v>
      </c>
      <c r="CE408" s="63">
        <v>5380</v>
      </c>
      <c r="CF408" s="63">
        <v>8871</v>
      </c>
      <c r="CG408" s="63">
        <v>12913</v>
      </c>
      <c r="CH408" s="63">
        <v>4044</v>
      </c>
      <c r="CI408" s="63">
        <v>159</v>
      </c>
      <c r="CJ408" s="63">
        <v>3126</v>
      </c>
      <c r="CK408" s="63">
        <v>263</v>
      </c>
      <c r="CL408" s="63">
        <v>1078</v>
      </c>
      <c r="CM408" s="63">
        <v>701</v>
      </c>
      <c r="CN408" s="63">
        <v>17</v>
      </c>
      <c r="CO408" s="63">
        <v>1543</v>
      </c>
      <c r="CP408" s="135"/>
      <c r="CQ408" s="138" t="s">
        <v>255</v>
      </c>
      <c r="CR408" s="138" t="s">
        <v>4517</v>
      </c>
      <c r="CS408" s="139">
        <v>22616</v>
      </c>
      <c r="CT408" s="141">
        <v>70522</v>
      </c>
    </row>
    <row r="409" spans="1:98">
      <c r="A409" s="201" t="s">
        <v>256</v>
      </c>
      <c r="B409" s="46" t="s">
        <v>119</v>
      </c>
      <c r="C409" s="47">
        <v>14611</v>
      </c>
      <c r="D409" s="47">
        <v>7027</v>
      </c>
      <c r="E409" s="47">
        <v>8594</v>
      </c>
      <c r="F409" s="47">
        <v>4084</v>
      </c>
      <c r="G409" s="47">
        <v>7467</v>
      </c>
      <c r="H409" s="47">
        <v>3691</v>
      </c>
      <c r="I409" s="47">
        <v>5206</v>
      </c>
      <c r="J409" s="47">
        <v>2459</v>
      </c>
      <c r="K409" s="47">
        <v>4288</v>
      </c>
      <c r="L409" s="47">
        <v>2064</v>
      </c>
      <c r="M409" s="48">
        <v>40166</v>
      </c>
      <c r="N409" s="48">
        <v>19325</v>
      </c>
      <c r="O409" s="201" t="s">
        <v>256</v>
      </c>
      <c r="P409" s="46" t="s">
        <v>119</v>
      </c>
      <c r="Q409" s="47">
        <v>3442</v>
      </c>
      <c r="R409" s="47">
        <v>1639</v>
      </c>
      <c r="S409" s="47">
        <v>2560</v>
      </c>
      <c r="T409" s="47">
        <v>1161</v>
      </c>
      <c r="U409" s="47">
        <v>2226</v>
      </c>
      <c r="V409" s="47">
        <v>1087</v>
      </c>
      <c r="W409" s="47">
        <v>1284</v>
      </c>
      <c r="X409" s="47">
        <v>560</v>
      </c>
      <c r="Y409" s="47">
        <v>1168</v>
      </c>
      <c r="Z409" s="47">
        <v>563</v>
      </c>
      <c r="AA409" s="48">
        <v>10680</v>
      </c>
      <c r="AB409" s="48">
        <v>5010</v>
      </c>
      <c r="AC409" s="201" t="s">
        <v>256</v>
      </c>
      <c r="AD409" s="46" t="s">
        <v>119</v>
      </c>
      <c r="AE409" s="47">
        <v>301</v>
      </c>
      <c r="AF409" s="47">
        <v>281</v>
      </c>
      <c r="AG409" s="47">
        <v>283</v>
      </c>
      <c r="AH409" s="47">
        <v>252</v>
      </c>
      <c r="AI409" s="47">
        <v>220</v>
      </c>
      <c r="AJ409" s="48">
        <v>1337</v>
      </c>
      <c r="AK409" s="47">
        <v>859</v>
      </c>
      <c r="AL409" s="47">
        <v>321</v>
      </c>
      <c r="AM409" s="47">
        <v>14</v>
      </c>
      <c r="AN409" s="47">
        <v>57</v>
      </c>
      <c r="AO409" s="47">
        <v>273</v>
      </c>
      <c r="AP409" s="201" t="s">
        <v>256</v>
      </c>
      <c r="AQ409" s="46" t="s">
        <v>119</v>
      </c>
      <c r="AR409" s="47">
        <v>212</v>
      </c>
      <c r="AS409" s="47">
        <v>11228</v>
      </c>
      <c r="AT409" s="47">
        <v>347</v>
      </c>
      <c r="AU409" s="47">
        <v>107</v>
      </c>
      <c r="AV409" s="47">
        <v>116</v>
      </c>
      <c r="AW409" s="47">
        <v>325</v>
      </c>
      <c r="AX409" s="47">
        <v>953</v>
      </c>
      <c r="AY409" s="47">
        <v>413</v>
      </c>
      <c r="AZ409" s="47">
        <v>383</v>
      </c>
      <c r="BA409" s="201" t="s">
        <v>256</v>
      </c>
      <c r="BB409" s="46" t="s">
        <v>119</v>
      </c>
      <c r="BC409" s="47">
        <v>3880</v>
      </c>
      <c r="BD409" s="47">
        <v>1860</v>
      </c>
      <c r="BE409" s="47">
        <v>3639</v>
      </c>
      <c r="BF409" s="47">
        <v>1755</v>
      </c>
      <c r="BG409" s="47">
        <v>1624</v>
      </c>
      <c r="BH409" s="47">
        <v>759</v>
      </c>
      <c r="BI409" s="47">
        <v>3848</v>
      </c>
      <c r="BJ409" s="47">
        <v>1840</v>
      </c>
      <c r="BK409" s="47">
        <v>3607</v>
      </c>
      <c r="BL409" s="47">
        <v>1735</v>
      </c>
      <c r="BM409" s="47">
        <v>1614</v>
      </c>
      <c r="BN409" s="47">
        <v>753</v>
      </c>
      <c r="BO409" s="201" t="s">
        <v>256</v>
      </c>
      <c r="BP409" s="46" t="s">
        <v>119</v>
      </c>
      <c r="BQ409" s="49">
        <v>70</v>
      </c>
      <c r="BR409" s="49">
        <v>230</v>
      </c>
      <c r="BS409" s="49">
        <v>305</v>
      </c>
      <c r="BT409" s="49">
        <v>289</v>
      </c>
      <c r="BU409" s="49">
        <v>0</v>
      </c>
      <c r="BV409" s="50">
        <v>894</v>
      </c>
      <c r="BW409" s="49">
        <v>197</v>
      </c>
      <c r="BX409" s="49">
        <v>130</v>
      </c>
      <c r="BY409" s="50">
        <v>7</v>
      </c>
      <c r="BZ409" s="49">
        <v>1</v>
      </c>
      <c r="CA409" s="201" t="s">
        <v>256</v>
      </c>
      <c r="CB409" s="46" t="s">
        <v>119</v>
      </c>
      <c r="CC409" s="47">
        <v>27675</v>
      </c>
      <c r="CD409" s="47">
        <v>16952</v>
      </c>
      <c r="CE409" s="47">
        <v>6095</v>
      </c>
      <c r="CF409" s="47">
        <v>6772</v>
      </c>
      <c r="CG409" s="47">
        <v>11830</v>
      </c>
      <c r="CH409" s="47">
        <v>4520</v>
      </c>
      <c r="CI409" s="47">
        <v>411</v>
      </c>
      <c r="CJ409" s="47">
        <v>3613</v>
      </c>
      <c r="CK409" s="47">
        <v>175</v>
      </c>
      <c r="CL409" s="47">
        <v>1301</v>
      </c>
      <c r="CM409" s="47">
        <v>1014</v>
      </c>
      <c r="CN409" s="47">
        <v>227</v>
      </c>
      <c r="CO409" s="47">
        <v>8552</v>
      </c>
      <c r="CP409" s="135"/>
      <c r="CQ409" s="138" t="s">
        <v>256</v>
      </c>
      <c r="CR409" s="138" t="s">
        <v>4518</v>
      </c>
      <c r="CS409" s="139">
        <v>24717</v>
      </c>
      <c r="CT409" s="141">
        <v>78043</v>
      </c>
    </row>
    <row r="410" spans="1:98">
      <c r="A410" s="201"/>
      <c r="B410" s="46" t="s">
        <v>120</v>
      </c>
      <c r="C410" s="47">
        <v>3271</v>
      </c>
      <c r="D410" s="47">
        <v>1592</v>
      </c>
      <c r="E410" s="47">
        <v>2265</v>
      </c>
      <c r="F410" s="47">
        <v>1028</v>
      </c>
      <c r="G410" s="47">
        <v>2250</v>
      </c>
      <c r="H410" s="47">
        <v>1102</v>
      </c>
      <c r="I410" s="47">
        <v>2042</v>
      </c>
      <c r="J410" s="47">
        <v>1025</v>
      </c>
      <c r="K410" s="47">
        <v>2031</v>
      </c>
      <c r="L410" s="47">
        <v>1030</v>
      </c>
      <c r="M410" s="48">
        <v>11859</v>
      </c>
      <c r="N410" s="48">
        <v>5777</v>
      </c>
      <c r="O410" s="201"/>
      <c r="P410" s="46" t="s">
        <v>120</v>
      </c>
      <c r="Q410" s="47">
        <v>664</v>
      </c>
      <c r="R410" s="47">
        <v>295</v>
      </c>
      <c r="S410" s="47">
        <v>594</v>
      </c>
      <c r="T410" s="47">
        <v>258</v>
      </c>
      <c r="U410" s="47">
        <v>503</v>
      </c>
      <c r="V410" s="47">
        <v>236</v>
      </c>
      <c r="W410" s="47">
        <v>498</v>
      </c>
      <c r="X410" s="47">
        <v>227</v>
      </c>
      <c r="Y410" s="47">
        <v>469</v>
      </c>
      <c r="Z410" s="47">
        <v>233</v>
      </c>
      <c r="AA410" s="48">
        <v>2728</v>
      </c>
      <c r="AB410" s="48">
        <v>1249</v>
      </c>
      <c r="AC410" s="201"/>
      <c r="AD410" s="46" t="s">
        <v>120</v>
      </c>
      <c r="AE410" s="47">
        <v>60</v>
      </c>
      <c r="AF410" s="47">
        <v>54</v>
      </c>
      <c r="AG410" s="47">
        <v>55</v>
      </c>
      <c r="AH410" s="47">
        <v>58</v>
      </c>
      <c r="AI410" s="47">
        <v>59</v>
      </c>
      <c r="AJ410" s="48">
        <v>286</v>
      </c>
      <c r="AK410" s="47">
        <v>206</v>
      </c>
      <c r="AL410" s="47">
        <v>108</v>
      </c>
      <c r="AM410" s="47">
        <v>8</v>
      </c>
      <c r="AN410" s="47">
        <v>0</v>
      </c>
      <c r="AO410" s="47">
        <v>40</v>
      </c>
      <c r="AP410" s="201"/>
      <c r="AQ410" s="46" t="s">
        <v>120</v>
      </c>
      <c r="AR410" s="47">
        <v>2</v>
      </c>
      <c r="AS410" s="47">
        <v>3353</v>
      </c>
      <c r="AT410" s="47">
        <v>45</v>
      </c>
      <c r="AU410" s="47">
        <v>55</v>
      </c>
      <c r="AV410" s="47">
        <v>36</v>
      </c>
      <c r="AW410" s="47">
        <v>155</v>
      </c>
      <c r="AX410" s="47">
        <v>220</v>
      </c>
      <c r="AY410" s="47">
        <v>152</v>
      </c>
      <c r="AZ410" s="47">
        <v>162</v>
      </c>
      <c r="BA410" s="201"/>
      <c r="BB410" s="46" t="s">
        <v>120</v>
      </c>
      <c r="BC410" s="47">
        <v>1617</v>
      </c>
      <c r="BD410" s="47">
        <v>798</v>
      </c>
      <c r="BE410" s="47">
        <v>1523</v>
      </c>
      <c r="BF410" s="47">
        <v>750</v>
      </c>
      <c r="BG410" s="47">
        <v>824</v>
      </c>
      <c r="BH410" s="47">
        <v>438</v>
      </c>
      <c r="BI410" s="47">
        <v>1604</v>
      </c>
      <c r="BJ410" s="47">
        <v>791</v>
      </c>
      <c r="BK410" s="47">
        <v>1519</v>
      </c>
      <c r="BL410" s="47">
        <v>749</v>
      </c>
      <c r="BM410" s="47">
        <v>724</v>
      </c>
      <c r="BN410" s="47">
        <v>378</v>
      </c>
      <c r="BO410" s="201"/>
      <c r="BP410" s="46" t="s">
        <v>120</v>
      </c>
      <c r="BQ410" s="49">
        <v>58</v>
      </c>
      <c r="BR410" s="49">
        <v>83</v>
      </c>
      <c r="BS410" s="49">
        <v>68</v>
      </c>
      <c r="BT410" s="49">
        <v>39</v>
      </c>
      <c r="BU410" s="49">
        <v>0</v>
      </c>
      <c r="BV410" s="50">
        <v>248</v>
      </c>
      <c r="BW410" s="49">
        <v>133</v>
      </c>
      <c r="BX410" s="49">
        <v>99</v>
      </c>
      <c r="BY410" s="50">
        <v>14</v>
      </c>
      <c r="BZ410" s="49">
        <v>10</v>
      </c>
      <c r="CA410" s="201"/>
      <c r="CB410" s="46" t="s">
        <v>120</v>
      </c>
      <c r="CC410" s="47">
        <v>6738</v>
      </c>
      <c r="CD410" s="47">
        <v>4390</v>
      </c>
      <c r="CE410" s="47">
        <v>2079</v>
      </c>
      <c r="CF410" s="47">
        <v>2921</v>
      </c>
      <c r="CG410" s="47">
        <v>5119</v>
      </c>
      <c r="CH410" s="47">
        <v>1789</v>
      </c>
      <c r="CI410" s="47">
        <v>58</v>
      </c>
      <c r="CJ410" s="47">
        <v>1434</v>
      </c>
      <c r="CK410" s="47">
        <v>19</v>
      </c>
      <c r="CL410" s="47">
        <v>225</v>
      </c>
      <c r="CM410" s="47">
        <v>304</v>
      </c>
      <c r="CN410" s="47">
        <v>0</v>
      </c>
      <c r="CO410" s="47">
        <v>0</v>
      </c>
      <c r="CP410" s="135"/>
      <c r="CQ410" s="138" t="s">
        <v>256</v>
      </c>
      <c r="CR410" s="138" t="s">
        <v>4519</v>
      </c>
      <c r="CS410" s="139">
        <v>7243</v>
      </c>
      <c r="CT410" s="141">
        <v>24547</v>
      </c>
    </row>
    <row r="411" spans="1:98">
      <c r="A411" s="201"/>
      <c r="B411" s="34" t="s">
        <v>102</v>
      </c>
      <c r="C411" s="35">
        <v>17882</v>
      </c>
      <c r="D411" s="63">
        <v>8619</v>
      </c>
      <c r="E411" s="63">
        <v>10859</v>
      </c>
      <c r="F411" s="63">
        <v>5112</v>
      </c>
      <c r="G411" s="63">
        <v>9717</v>
      </c>
      <c r="H411" s="63">
        <v>4793</v>
      </c>
      <c r="I411" s="63">
        <v>7248</v>
      </c>
      <c r="J411" s="63">
        <v>3484</v>
      </c>
      <c r="K411" s="63">
        <v>6319</v>
      </c>
      <c r="L411" s="63">
        <v>3094</v>
      </c>
      <c r="M411" s="63">
        <v>52025</v>
      </c>
      <c r="N411" s="63">
        <v>25102</v>
      </c>
      <c r="O411" s="201"/>
      <c r="P411" s="64" t="s">
        <v>102</v>
      </c>
      <c r="Q411" s="63">
        <v>4106</v>
      </c>
      <c r="R411" s="63">
        <v>1934</v>
      </c>
      <c r="S411" s="63">
        <v>3154</v>
      </c>
      <c r="T411" s="63">
        <v>1419</v>
      </c>
      <c r="U411" s="63">
        <v>2729</v>
      </c>
      <c r="V411" s="63">
        <v>1323</v>
      </c>
      <c r="W411" s="63">
        <v>1782</v>
      </c>
      <c r="X411" s="63">
        <v>787</v>
      </c>
      <c r="Y411" s="63">
        <v>1637</v>
      </c>
      <c r="Z411" s="63">
        <v>796</v>
      </c>
      <c r="AA411" s="63">
        <v>13408</v>
      </c>
      <c r="AB411" s="63">
        <v>6259</v>
      </c>
      <c r="AC411" s="201"/>
      <c r="AD411" s="64" t="s">
        <v>102</v>
      </c>
      <c r="AE411" s="63">
        <v>361</v>
      </c>
      <c r="AF411" s="63">
        <v>335</v>
      </c>
      <c r="AG411" s="63">
        <v>338</v>
      </c>
      <c r="AH411" s="63">
        <v>310</v>
      </c>
      <c r="AI411" s="63">
        <v>279</v>
      </c>
      <c r="AJ411" s="63">
        <v>1623</v>
      </c>
      <c r="AK411" s="63">
        <v>1065</v>
      </c>
      <c r="AL411" s="63">
        <v>429</v>
      </c>
      <c r="AM411" s="63">
        <v>22</v>
      </c>
      <c r="AN411" s="63">
        <v>57</v>
      </c>
      <c r="AO411" s="63">
        <v>313</v>
      </c>
      <c r="AP411" s="201"/>
      <c r="AQ411" s="64" t="s">
        <v>102</v>
      </c>
      <c r="AR411" s="63">
        <v>214</v>
      </c>
      <c r="AS411" s="63">
        <v>14581</v>
      </c>
      <c r="AT411" s="63">
        <v>392</v>
      </c>
      <c r="AU411" s="63">
        <v>162</v>
      </c>
      <c r="AV411" s="63">
        <v>152</v>
      </c>
      <c r="AW411" s="63">
        <v>480</v>
      </c>
      <c r="AX411" s="63">
        <v>1173</v>
      </c>
      <c r="AY411" s="63">
        <v>565</v>
      </c>
      <c r="AZ411" s="63">
        <v>545</v>
      </c>
      <c r="BA411" s="201"/>
      <c r="BB411" s="51" t="s">
        <v>102</v>
      </c>
      <c r="BC411" s="63">
        <v>5497</v>
      </c>
      <c r="BD411" s="63">
        <v>2658</v>
      </c>
      <c r="BE411" s="63">
        <v>5162</v>
      </c>
      <c r="BF411" s="63">
        <v>2505</v>
      </c>
      <c r="BG411" s="63">
        <v>2448</v>
      </c>
      <c r="BH411" s="63">
        <v>1197</v>
      </c>
      <c r="BI411" s="63">
        <v>5452</v>
      </c>
      <c r="BJ411" s="63">
        <v>2631</v>
      </c>
      <c r="BK411" s="63">
        <v>5126</v>
      </c>
      <c r="BL411" s="63">
        <v>2484</v>
      </c>
      <c r="BM411" s="63">
        <v>2338</v>
      </c>
      <c r="BN411" s="63">
        <v>1131</v>
      </c>
      <c r="BO411" s="201"/>
      <c r="BP411" s="64" t="s">
        <v>102</v>
      </c>
      <c r="BQ411" s="63">
        <v>128</v>
      </c>
      <c r="BR411" s="63">
        <v>313</v>
      </c>
      <c r="BS411" s="63">
        <v>373</v>
      </c>
      <c r="BT411" s="63">
        <v>328</v>
      </c>
      <c r="BU411" s="63">
        <v>0</v>
      </c>
      <c r="BV411" s="63">
        <v>1142</v>
      </c>
      <c r="BW411" s="63">
        <v>330</v>
      </c>
      <c r="BX411" s="63">
        <v>229</v>
      </c>
      <c r="BY411" s="63">
        <v>21</v>
      </c>
      <c r="BZ411" s="63">
        <v>11</v>
      </c>
      <c r="CA411" s="201"/>
      <c r="CB411" s="64" t="s">
        <v>102</v>
      </c>
      <c r="CC411" s="63">
        <v>34413</v>
      </c>
      <c r="CD411" s="63">
        <v>21342</v>
      </c>
      <c r="CE411" s="63">
        <v>8174</v>
      </c>
      <c r="CF411" s="63">
        <v>9693</v>
      </c>
      <c r="CG411" s="63">
        <v>16949</v>
      </c>
      <c r="CH411" s="63">
        <v>6309</v>
      </c>
      <c r="CI411" s="63">
        <v>469</v>
      </c>
      <c r="CJ411" s="63">
        <v>5047</v>
      </c>
      <c r="CK411" s="63">
        <v>194</v>
      </c>
      <c r="CL411" s="63">
        <v>1526</v>
      </c>
      <c r="CM411" s="63">
        <v>1318</v>
      </c>
      <c r="CN411" s="63">
        <v>227</v>
      </c>
      <c r="CO411" s="63">
        <v>8552</v>
      </c>
      <c r="CP411" s="135"/>
      <c r="CQ411" s="138" t="s">
        <v>256</v>
      </c>
      <c r="CR411" s="138" t="s">
        <v>4520</v>
      </c>
      <c r="CS411" s="139">
        <v>31960</v>
      </c>
      <c r="CT411" s="141">
        <v>102590</v>
      </c>
    </row>
    <row r="412" spans="1:98">
      <c r="A412" s="201" t="s">
        <v>257</v>
      </c>
      <c r="B412" s="46" t="s">
        <v>119</v>
      </c>
      <c r="C412" s="47">
        <v>24190</v>
      </c>
      <c r="D412" s="47">
        <v>11904</v>
      </c>
      <c r="E412" s="47">
        <v>15082</v>
      </c>
      <c r="F412" s="47">
        <v>7394</v>
      </c>
      <c r="G412" s="47">
        <v>12292</v>
      </c>
      <c r="H412" s="47">
        <v>6078</v>
      </c>
      <c r="I412" s="47">
        <v>9034</v>
      </c>
      <c r="J412" s="47">
        <v>4390</v>
      </c>
      <c r="K412" s="47">
        <v>6303</v>
      </c>
      <c r="L412" s="47">
        <v>3122</v>
      </c>
      <c r="M412" s="48">
        <v>66901</v>
      </c>
      <c r="N412" s="48">
        <v>32888</v>
      </c>
      <c r="O412" s="201" t="s">
        <v>257</v>
      </c>
      <c r="P412" s="46" t="s">
        <v>119</v>
      </c>
      <c r="Q412" s="47">
        <v>5165</v>
      </c>
      <c r="R412" s="47">
        <v>2497</v>
      </c>
      <c r="S412" s="47">
        <v>3695</v>
      </c>
      <c r="T412" s="47">
        <v>1765</v>
      </c>
      <c r="U412" s="47">
        <v>2996</v>
      </c>
      <c r="V412" s="47">
        <v>1402</v>
      </c>
      <c r="W412" s="47">
        <v>1828</v>
      </c>
      <c r="X412" s="47">
        <v>873</v>
      </c>
      <c r="Y412" s="47">
        <v>1645</v>
      </c>
      <c r="Z412" s="47">
        <v>840</v>
      </c>
      <c r="AA412" s="48">
        <v>15329</v>
      </c>
      <c r="AB412" s="48">
        <v>7377</v>
      </c>
      <c r="AC412" s="201" t="s">
        <v>257</v>
      </c>
      <c r="AD412" s="46" t="s">
        <v>119</v>
      </c>
      <c r="AE412" s="47">
        <v>485</v>
      </c>
      <c r="AF412" s="47">
        <v>450</v>
      </c>
      <c r="AG412" s="47">
        <v>441</v>
      </c>
      <c r="AH412" s="47">
        <v>410</v>
      </c>
      <c r="AI412" s="47">
        <v>367</v>
      </c>
      <c r="AJ412" s="48">
        <v>2153</v>
      </c>
      <c r="AK412" s="47">
        <v>1491</v>
      </c>
      <c r="AL412" s="47">
        <v>601</v>
      </c>
      <c r="AM412" s="47">
        <v>4</v>
      </c>
      <c r="AN412" s="47">
        <v>60</v>
      </c>
      <c r="AO412" s="47">
        <v>424</v>
      </c>
      <c r="AP412" s="201" t="s">
        <v>257</v>
      </c>
      <c r="AQ412" s="46" t="s">
        <v>119</v>
      </c>
      <c r="AR412" s="47">
        <v>152</v>
      </c>
      <c r="AS412" s="47">
        <v>16199</v>
      </c>
      <c r="AT412" s="47">
        <v>2435</v>
      </c>
      <c r="AU412" s="47">
        <v>692</v>
      </c>
      <c r="AV412" s="47">
        <v>438</v>
      </c>
      <c r="AW412" s="47">
        <v>592</v>
      </c>
      <c r="AX412" s="47">
        <v>1693</v>
      </c>
      <c r="AY412" s="47">
        <v>659</v>
      </c>
      <c r="AZ412" s="47">
        <v>662</v>
      </c>
      <c r="BA412" s="201" t="s">
        <v>257</v>
      </c>
      <c r="BB412" s="46" t="s">
        <v>119</v>
      </c>
      <c r="BC412" s="47">
        <v>5189</v>
      </c>
      <c r="BD412" s="47">
        <v>2523</v>
      </c>
      <c r="BE412" s="47">
        <v>4636</v>
      </c>
      <c r="BF412" s="47">
        <v>2231</v>
      </c>
      <c r="BG412" s="47">
        <v>1623</v>
      </c>
      <c r="BH412" s="47">
        <v>776</v>
      </c>
      <c r="BI412" s="47">
        <v>5233</v>
      </c>
      <c r="BJ412" s="47">
        <v>2551</v>
      </c>
      <c r="BK412" s="47">
        <v>4677</v>
      </c>
      <c r="BL412" s="47">
        <v>2255</v>
      </c>
      <c r="BM412" s="47">
        <v>1627</v>
      </c>
      <c r="BN412" s="47">
        <v>775</v>
      </c>
      <c r="BO412" s="201" t="s">
        <v>257</v>
      </c>
      <c r="BP412" s="46" t="s">
        <v>119</v>
      </c>
      <c r="BQ412" s="49">
        <v>149</v>
      </c>
      <c r="BR412" s="49">
        <v>426</v>
      </c>
      <c r="BS412" s="49">
        <v>543</v>
      </c>
      <c r="BT412" s="49">
        <v>389</v>
      </c>
      <c r="BU412" s="49">
        <v>0</v>
      </c>
      <c r="BV412" s="50">
        <v>1507</v>
      </c>
      <c r="BW412" s="49">
        <v>406</v>
      </c>
      <c r="BX412" s="49">
        <v>148</v>
      </c>
      <c r="BY412" s="50">
        <v>26</v>
      </c>
      <c r="BZ412" s="49">
        <v>4</v>
      </c>
      <c r="CA412" s="201" t="s">
        <v>257</v>
      </c>
      <c r="CB412" s="46" t="s">
        <v>119</v>
      </c>
      <c r="CC412" s="47">
        <v>39755</v>
      </c>
      <c r="CD412" s="47">
        <v>22694</v>
      </c>
      <c r="CE412" s="47">
        <v>11945</v>
      </c>
      <c r="CF412" s="47">
        <v>12651</v>
      </c>
      <c r="CG412" s="47">
        <v>18517</v>
      </c>
      <c r="CH412" s="47">
        <v>8064</v>
      </c>
      <c r="CI412" s="47">
        <v>983</v>
      </c>
      <c r="CJ412" s="47">
        <v>6898</v>
      </c>
      <c r="CK412" s="47">
        <v>684</v>
      </c>
      <c r="CL412" s="47">
        <v>1690</v>
      </c>
      <c r="CM412" s="47">
        <v>1145</v>
      </c>
      <c r="CN412" s="47">
        <v>23</v>
      </c>
      <c r="CO412" s="47">
        <v>606</v>
      </c>
      <c r="CP412" s="135"/>
      <c r="CQ412" s="138" t="s">
        <v>257</v>
      </c>
      <c r="CR412" s="138" t="s">
        <v>4521</v>
      </c>
      <c r="CS412" s="139">
        <v>44813</v>
      </c>
      <c r="CT412" s="141">
        <v>122191</v>
      </c>
    </row>
    <row r="413" spans="1:98">
      <c r="A413" s="201"/>
      <c r="B413" s="46" t="s">
        <v>120</v>
      </c>
      <c r="C413" s="47">
        <v>1823</v>
      </c>
      <c r="D413" s="47">
        <v>905</v>
      </c>
      <c r="E413" s="47">
        <v>1171</v>
      </c>
      <c r="F413" s="47">
        <v>581</v>
      </c>
      <c r="G413" s="47">
        <v>1148</v>
      </c>
      <c r="H413" s="47">
        <v>561</v>
      </c>
      <c r="I413" s="47">
        <v>1039</v>
      </c>
      <c r="J413" s="47">
        <v>514</v>
      </c>
      <c r="K413" s="47">
        <v>1003</v>
      </c>
      <c r="L413" s="47">
        <v>512</v>
      </c>
      <c r="M413" s="48">
        <v>6184</v>
      </c>
      <c r="N413" s="48">
        <v>3073</v>
      </c>
      <c r="O413" s="201"/>
      <c r="P413" s="46" t="s">
        <v>120</v>
      </c>
      <c r="Q413" s="47">
        <v>317</v>
      </c>
      <c r="R413" s="47">
        <v>136</v>
      </c>
      <c r="S413" s="47">
        <v>292</v>
      </c>
      <c r="T413" s="47">
        <v>142</v>
      </c>
      <c r="U413" s="47">
        <v>258</v>
      </c>
      <c r="V413" s="47">
        <v>133</v>
      </c>
      <c r="W413" s="47">
        <v>217</v>
      </c>
      <c r="X413" s="47">
        <v>94</v>
      </c>
      <c r="Y413" s="47">
        <v>198</v>
      </c>
      <c r="Z413" s="47">
        <v>73</v>
      </c>
      <c r="AA413" s="48">
        <v>1282</v>
      </c>
      <c r="AB413" s="48">
        <v>578</v>
      </c>
      <c r="AC413" s="201"/>
      <c r="AD413" s="46" t="s">
        <v>120</v>
      </c>
      <c r="AE413" s="47">
        <v>31</v>
      </c>
      <c r="AF413" s="47">
        <v>23</v>
      </c>
      <c r="AG413" s="47">
        <v>26</v>
      </c>
      <c r="AH413" s="47">
        <v>22</v>
      </c>
      <c r="AI413" s="47">
        <v>23</v>
      </c>
      <c r="AJ413" s="48">
        <v>125</v>
      </c>
      <c r="AK413" s="47">
        <v>90</v>
      </c>
      <c r="AL413" s="47">
        <v>76</v>
      </c>
      <c r="AM413" s="47">
        <v>22</v>
      </c>
      <c r="AN413" s="47">
        <v>1</v>
      </c>
      <c r="AO413" s="47">
        <v>14</v>
      </c>
      <c r="AP413" s="201"/>
      <c r="AQ413" s="46" t="s">
        <v>120</v>
      </c>
      <c r="AR413" s="47">
        <v>0</v>
      </c>
      <c r="AS413" s="47">
        <v>1507</v>
      </c>
      <c r="AT413" s="47">
        <v>81</v>
      </c>
      <c r="AU413" s="47">
        <v>0</v>
      </c>
      <c r="AV413" s="47">
        <v>0</v>
      </c>
      <c r="AW413" s="47">
        <v>84</v>
      </c>
      <c r="AX413" s="47">
        <v>97</v>
      </c>
      <c r="AY413" s="47">
        <v>87</v>
      </c>
      <c r="AZ413" s="47">
        <v>91</v>
      </c>
      <c r="BA413" s="201"/>
      <c r="BB413" s="46" t="s">
        <v>120</v>
      </c>
      <c r="BC413" s="47">
        <v>810</v>
      </c>
      <c r="BD413" s="47">
        <v>401</v>
      </c>
      <c r="BE413" s="47">
        <v>725</v>
      </c>
      <c r="BF413" s="47">
        <v>350</v>
      </c>
      <c r="BG413" s="47">
        <v>314</v>
      </c>
      <c r="BH413" s="47">
        <v>165</v>
      </c>
      <c r="BI413" s="47">
        <v>806</v>
      </c>
      <c r="BJ413" s="47">
        <v>401</v>
      </c>
      <c r="BK413" s="47">
        <v>723</v>
      </c>
      <c r="BL413" s="47">
        <v>350</v>
      </c>
      <c r="BM413" s="47">
        <v>312</v>
      </c>
      <c r="BN413" s="47">
        <v>165</v>
      </c>
      <c r="BO413" s="201"/>
      <c r="BP413" s="46" t="s">
        <v>120</v>
      </c>
      <c r="BQ413" s="49">
        <v>50</v>
      </c>
      <c r="BR413" s="49">
        <v>43</v>
      </c>
      <c r="BS413" s="49">
        <v>23</v>
      </c>
      <c r="BT413" s="49">
        <v>4</v>
      </c>
      <c r="BU413" s="49">
        <v>0</v>
      </c>
      <c r="BV413" s="50">
        <v>120</v>
      </c>
      <c r="BW413" s="49">
        <v>79</v>
      </c>
      <c r="BX413" s="49">
        <v>47</v>
      </c>
      <c r="BY413" s="50">
        <v>10</v>
      </c>
      <c r="BZ413" s="49">
        <v>3</v>
      </c>
      <c r="CA413" s="201"/>
      <c r="CB413" s="46" t="s">
        <v>120</v>
      </c>
      <c r="CC413" s="47">
        <v>4861</v>
      </c>
      <c r="CD413" s="47">
        <v>2316</v>
      </c>
      <c r="CE413" s="47">
        <v>1409</v>
      </c>
      <c r="CF413" s="47">
        <v>1492</v>
      </c>
      <c r="CG413" s="47">
        <v>2973</v>
      </c>
      <c r="CH413" s="47">
        <v>781</v>
      </c>
      <c r="CI413" s="47">
        <v>21</v>
      </c>
      <c r="CJ413" s="47">
        <v>710</v>
      </c>
      <c r="CK413" s="47">
        <v>64</v>
      </c>
      <c r="CL413" s="47">
        <v>117</v>
      </c>
      <c r="CM413" s="47">
        <v>132</v>
      </c>
      <c r="CN413" s="47">
        <v>82</v>
      </c>
      <c r="CO413" s="47">
        <v>571</v>
      </c>
      <c r="CP413" s="135"/>
      <c r="CQ413" s="138" t="s">
        <v>257</v>
      </c>
      <c r="CR413" s="138" t="s">
        <v>4522</v>
      </c>
      <c r="CS413" s="139">
        <v>3257</v>
      </c>
      <c r="CT413" s="141">
        <v>14627</v>
      </c>
    </row>
    <row r="414" spans="1:98">
      <c r="A414" s="201"/>
      <c r="B414" s="34" t="s">
        <v>102</v>
      </c>
      <c r="C414" s="35">
        <v>26013</v>
      </c>
      <c r="D414" s="63">
        <v>12809</v>
      </c>
      <c r="E414" s="63">
        <v>16253</v>
      </c>
      <c r="F414" s="63">
        <v>7975</v>
      </c>
      <c r="G414" s="63">
        <v>13440</v>
      </c>
      <c r="H414" s="63">
        <v>6639</v>
      </c>
      <c r="I414" s="63">
        <v>10073</v>
      </c>
      <c r="J414" s="63">
        <v>4904</v>
      </c>
      <c r="K414" s="63">
        <v>7306</v>
      </c>
      <c r="L414" s="63">
        <v>3634</v>
      </c>
      <c r="M414" s="63">
        <v>73085</v>
      </c>
      <c r="N414" s="63">
        <v>35961</v>
      </c>
      <c r="O414" s="201"/>
      <c r="P414" s="64" t="s">
        <v>102</v>
      </c>
      <c r="Q414" s="63">
        <v>5482</v>
      </c>
      <c r="R414" s="63">
        <v>2633</v>
      </c>
      <c r="S414" s="63">
        <v>3987</v>
      </c>
      <c r="T414" s="63">
        <v>1907</v>
      </c>
      <c r="U414" s="63">
        <v>3254</v>
      </c>
      <c r="V414" s="63">
        <v>1535</v>
      </c>
      <c r="W414" s="63">
        <v>2045</v>
      </c>
      <c r="X414" s="63">
        <v>967</v>
      </c>
      <c r="Y414" s="63">
        <v>1843</v>
      </c>
      <c r="Z414" s="63">
        <v>913</v>
      </c>
      <c r="AA414" s="63">
        <v>16611</v>
      </c>
      <c r="AB414" s="63">
        <v>7955</v>
      </c>
      <c r="AC414" s="201"/>
      <c r="AD414" s="64" t="s">
        <v>102</v>
      </c>
      <c r="AE414" s="63">
        <v>516</v>
      </c>
      <c r="AF414" s="63">
        <v>473</v>
      </c>
      <c r="AG414" s="63">
        <v>467</v>
      </c>
      <c r="AH414" s="63">
        <v>432</v>
      </c>
      <c r="AI414" s="63">
        <v>390</v>
      </c>
      <c r="AJ414" s="63">
        <v>2278</v>
      </c>
      <c r="AK414" s="63">
        <v>1581</v>
      </c>
      <c r="AL414" s="63">
        <v>677</v>
      </c>
      <c r="AM414" s="63">
        <v>26</v>
      </c>
      <c r="AN414" s="63">
        <v>61</v>
      </c>
      <c r="AO414" s="63">
        <v>438</v>
      </c>
      <c r="AP414" s="201"/>
      <c r="AQ414" s="64" t="s">
        <v>102</v>
      </c>
      <c r="AR414" s="63">
        <v>152</v>
      </c>
      <c r="AS414" s="63">
        <v>17706</v>
      </c>
      <c r="AT414" s="63">
        <v>2516</v>
      </c>
      <c r="AU414" s="63">
        <v>692</v>
      </c>
      <c r="AV414" s="63">
        <v>438</v>
      </c>
      <c r="AW414" s="63">
        <v>676</v>
      </c>
      <c r="AX414" s="63">
        <v>1790</v>
      </c>
      <c r="AY414" s="63">
        <v>746</v>
      </c>
      <c r="AZ414" s="63">
        <v>753</v>
      </c>
      <c r="BA414" s="201"/>
      <c r="BB414" s="51" t="s">
        <v>102</v>
      </c>
      <c r="BC414" s="63">
        <v>5999</v>
      </c>
      <c r="BD414" s="63">
        <v>2924</v>
      </c>
      <c r="BE414" s="63">
        <v>5361</v>
      </c>
      <c r="BF414" s="63">
        <v>2581</v>
      </c>
      <c r="BG414" s="63">
        <v>1937</v>
      </c>
      <c r="BH414" s="63">
        <v>941</v>
      </c>
      <c r="BI414" s="63">
        <v>6039</v>
      </c>
      <c r="BJ414" s="63">
        <v>2952</v>
      </c>
      <c r="BK414" s="63">
        <v>5400</v>
      </c>
      <c r="BL414" s="63">
        <v>2605</v>
      </c>
      <c r="BM414" s="63">
        <v>1939</v>
      </c>
      <c r="BN414" s="63">
        <v>940</v>
      </c>
      <c r="BO414" s="201"/>
      <c r="BP414" s="64" t="s">
        <v>102</v>
      </c>
      <c r="BQ414" s="63">
        <v>199</v>
      </c>
      <c r="BR414" s="63">
        <v>469</v>
      </c>
      <c r="BS414" s="63">
        <v>566</v>
      </c>
      <c r="BT414" s="63">
        <v>393</v>
      </c>
      <c r="BU414" s="63">
        <v>0</v>
      </c>
      <c r="BV414" s="63">
        <v>1627</v>
      </c>
      <c r="BW414" s="63">
        <v>485</v>
      </c>
      <c r="BX414" s="63">
        <v>195</v>
      </c>
      <c r="BY414" s="63">
        <v>36</v>
      </c>
      <c r="BZ414" s="63">
        <v>7</v>
      </c>
      <c r="CA414" s="201"/>
      <c r="CB414" s="64" t="s">
        <v>102</v>
      </c>
      <c r="CC414" s="63">
        <v>44616</v>
      </c>
      <c r="CD414" s="63">
        <v>25010</v>
      </c>
      <c r="CE414" s="63">
        <v>13354</v>
      </c>
      <c r="CF414" s="63">
        <v>14143</v>
      </c>
      <c r="CG414" s="63">
        <v>21490</v>
      </c>
      <c r="CH414" s="63">
        <v>8845</v>
      </c>
      <c r="CI414" s="63">
        <v>1004</v>
      </c>
      <c r="CJ414" s="63">
        <v>7608</v>
      </c>
      <c r="CK414" s="63">
        <v>748</v>
      </c>
      <c r="CL414" s="63">
        <v>1807</v>
      </c>
      <c r="CM414" s="63">
        <v>1277</v>
      </c>
      <c r="CN414" s="63">
        <v>105</v>
      </c>
      <c r="CO414" s="63">
        <v>1177</v>
      </c>
      <c r="CP414" s="135"/>
      <c r="CQ414" s="138" t="s">
        <v>257</v>
      </c>
      <c r="CR414" s="138" t="s">
        <v>4523</v>
      </c>
      <c r="CS414" s="139">
        <v>48070</v>
      </c>
      <c r="CT414" s="141">
        <v>136818</v>
      </c>
    </row>
    <row r="415" spans="1:98">
      <c r="A415" s="201" t="s">
        <v>258</v>
      </c>
      <c r="B415" s="46" t="s">
        <v>119</v>
      </c>
      <c r="C415" s="47">
        <v>20270</v>
      </c>
      <c r="D415" s="47">
        <v>9764</v>
      </c>
      <c r="E415" s="47">
        <v>11821</v>
      </c>
      <c r="F415" s="47">
        <v>5857</v>
      </c>
      <c r="G415" s="47">
        <v>10251</v>
      </c>
      <c r="H415" s="47">
        <v>5017</v>
      </c>
      <c r="I415" s="47">
        <v>6844</v>
      </c>
      <c r="J415" s="47">
        <v>3238</v>
      </c>
      <c r="K415" s="47">
        <v>5344</v>
      </c>
      <c r="L415" s="47">
        <v>2590</v>
      </c>
      <c r="M415" s="48">
        <v>54530</v>
      </c>
      <c r="N415" s="48">
        <v>26466</v>
      </c>
      <c r="O415" s="201" t="s">
        <v>258</v>
      </c>
      <c r="P415" s="46" t="s">
        <v>119</v>
      </c>
      <c r="Q415" s="47">
        <v>4773</v>
      </c>
      <c r="R415" s="47">
        <v>2177</v>
      </c>
      <c r="S415" s="47">
        <v>3447</v>
      </c>
      <c r="T415" s="47">
        <v>1593</v>
      </c>
      <c r="U415" s="47">
        <v>2943</v>
      </c>
      <c r="V415" s="47">
        <v>1356</v>
      </c>
      <c r="W415" s="47">
        <v>1721</v>
      </c>
      <c r="X415" s="47">
        <v>779</v>
      </c>
      <c r="Y415" s="47">
        <v>1698</v>
      </c>
      <c r="Z415" s="47">
        <v>829</v>
      </c>
      <c r="AA415" s="48">
        <v>14582</v>
      </c>
      <c r="AB415" s="48">
        <v>6734</v>
      </c>
      <c r="AC415" s="201" t="s">
        <v>258</v>
      </c>
      <c r="AD415" s="46" t="s">
        <v>119</v>
      </c>
      <c r="AE415" s="47">
        <v>451</v>
      </c>
      <c r="AF415" s="47">
        <v>425</v>
      </c>
      <c r="AG415" s="47">
        <v>423</v>
      </c>
      <c r="AH415" s="47">
        <v>391</v>
      </c>
      <c r="AI415" s="47">
        <v>383</v>
      </c>
      <c r="AJ415" s="48">
        <v>2073</v>
      </c>
      <c r="AK415" s="47">
        <v>1237</v>
      </c>
      <c r="AL415" s="47">
        <v>417</v>
      </c>
      <c r="AM415" s="47">
        <v>1</v>
      </c>
      <c r="AN415" s="47">
        <v>39</v>
      </c>
      <c r="AO415" s="47">
        <v>402</v>
      </c>
      <c r="AP415" s="201" t="s">
        <v>258</v>
      </c>
      <c r="AQ415" s="46" t="s">
        <v>119</v>
      </c>
      <c r="AR415" s="47">
        <v>101</v>
      </c>
      <c r="AS415" s="47">
        <v>10250</v>
      </c>
      <c r="AT415" s="47">
        <v>3016</v>
      </c>
      <c r="AU415" s="47">
        <v>819</v>
      </c>
      <c r="AV415" s="47">
        <v>244</v>
      </c>
      <c r="AW415" s="47">
        <v>356</v>
      </c>
      <c r="AX415" s="47">
        <v>1631</v>
      </c>
      <c r="AY415" s="47">
        <v>538</v>
      </c>
      <c r="AZ415" s="47">
        <v>539</v>
      </c>
      <c r="BA415" s="201" t="s">
        <v>258</v>
      </c>
      <c r="BB415" s="46" t="s">
        <v>119</v>
      </c>
      <c r="BC415" s="47">
        <v>4779</v>
      </c>
      <c r="BD415" s="47">
        <v>2348</v>
      </c>
      <c r="BE415" s="47">
        <v>4243</v>
      </c>
      <c r="BF415" s="47">
        <v>2066</v>
      </c>
      <c r="BG415" s="47">
        <v>1234</v>
      </c>
      <c r="BH415" s="47">
        <v>579</v>
      </c>
      <c r="BI415" s="47">
        <v>4780</v>
      </c>
      <c r="BJ415" s="47">
        <v>2365</v>
      </c>
      <c r="BK415" s="47">
        <v>4246</v>
      </c>
      <c r="BL415" s="47">
        <v>2082</v>
      </c>
      <c r="BM415" s="47">
        <v>1289</v>
      </c>
      <c r="BN415" s="47">
        <v>610</v>
      </c>
      <c r="BO415" s="201" t="s">
        <v>258</v>
      </c>
      <c r="BP415" s="46" t="s">
        <v>119</v>
      </c>
      <c r="BQ415" s="49">
        <v>91</v>
      </c>
      <c r="BR415" s="49">
        <v>320</v>
      </c>
      <c r="BS415" s="49">
        <v>369</v>
      </c>
      <c r="BT415" s="49">
        <v>522</v>
      </c>
      <c r="BU415" s="49">
        <v>1</v>
      </c>
      <c r="BV415" s="50">
        <v>1303</v>
      </c>
      <c r="BW415" s="49">
        <v>370</v>
      </c>
      <c r="BX415" s="49">
        <v>140</v>
      </c>
      <c r="BY415" s="50">
        <v>15</v>
      </c>
      <c r="BZ415" s="49">
        <v>3</v>
      </c>
      <c r="CA415" s="201" t="s">
        <v>258</v>
      </c>
      <c r="CB415" s="46" t="s">
        <v>119</v>
      </c>
      <c r="CC415" s="47">
        <v>31273</v>
      </c>
      <c r="CD415" s="47">
        <v>22419</v>
      </c>
      <c r="CE415" s="47">
        <v>11385</v>
      </c>
      <c r="CF415" s="47">
        <v>8005</v>
      </c>
      <c r="CG415" s="47">
        <v>15283</v>
      </c>
      <c r="CH415" s="47">
        <v>6169</v>
      </c>
      <c r="CI415" s="47">
        <v>678</v>
      </c>
      <c r="CJ415" s="47">
        <v>4525</v>
      </c>
      <c r="CK415" s="47">
        <v>376</v>
      </c>
      <c r="CL415" s="47">
        <v>1911</v>
      </c>
      <c r="CM415" s="47">
        <v>1433</v>
      </c>
      <c r="CN415" s="47">
        <v>56</v>
      </c>
      <c r="CO415" s="47">
        <v>11953</v>
      </c>
      <c r="CP415" s="135"/>
      <c r="CQ415" s="138" t="s">
        <v>258</v>
      </c>
      <c r="CR415" s="138" t="s">
        <v>4524</v>
      </c>
      <c r="CS415" s="139">
        <v>34145</v>
      </c>
      <c r="CT415" s="141">
        <v>100113</v>
      </c>
    </row>
    <row r="416" spans="1:98">
      <c r="A416" s="201"/>
      <c r="B416" s="46" t="s">
        <v>120</v>
      </c>
      <c r="C416" s="47">
        <v>441</v>
      </c>
      <c r="D416" s="47">
        <v>224</v>
      </c>
      <c r="E416" s="47">
        <v>371</v>
      </c>
      <c r="F416" s="47">
        <v>180</v>
      </c>
      <c r="G416" s="47">
        <v>462</v>
      </c>
      <c r="H416" s="47">
        <v>232</v>
      </c>
      <c r="I416" s="47">
        <v>343</v>
      </c>
      <c r="J416" s="47">
        <v>164</v>
      </c>
      <c r="K416" s="47">
        <v>506</v>
      </c>
      <c r="L416" s="47">
        <v>266</v>
      </c>
      <c r="M416" s="48">
        <v>2123</v>
      </c>
      <c r="N416" s="48">
        <v>1066</v>
      </c>
      <c r="O416" s="201"/>
      <c r="P416" s="46" t="s">
        <v>120</v>
      </c>
      <c r="Q416" s="47">
        <v>34</v>
      </c>
      <c r="R416" s="47">
        <v>19</v>
      </c>
      <c r="S416" s="47">
        <v>69</v>
      </c>
      <c r="T416" s="47">
        <v>32</v>
      </c>
      <c r="U416" s="47">
        <v>91</v>
      </c>
      <c r="V416" s="47">
        <v>39</v>
      </c>
      <c r="W416" s="47">
        <v>76</v>
      </c>
      <c r="X416" s="47">
        <v>35</v>
      </c>
      <c r="Y416" s="47">
        <v>92</v>
      </c>
      <c r="Z416" s="47">
        <v>42</v>
      </c>
      <c r="AA416" s="48">
        <v>362</v>
      </c>
      <c r="AB416" s="48">
        <v>167</v>
      </c>
      <c r="AC416" s="201"/>
      <c r="AD416" s="46" t="s">
        <v>120</v>
      </c>
      <c r="AE416" s="47">
        <v>8</v>
      </c>
      <c r="AF416" s="47">
        <v>8</v>
      </c>
      <c r="AG416" s="47">
        <v>9</v>
      </c>
      <c r="AH416" s="47">
        <v>7</v>
      </c>
      <c r="AI416" s="47">
        <v>9</v>
      </c>
      <c r="AJ416" s="48">
        <v>41</v>
      </c>
      <c r="AK416" s="47">
        <v>27</v>
      </c>
      <c r="AL416" s="47">
        <v>27</v>
      </c>
      <c r="AM416" s="47">
        <v>15</v>
      </c>
      <c r="AN416" s="47">
        <v>0</v>
      </c>
      <c r="AO416" s="47">
        <v>4</v>
      </c>
      <c r="AP416" s="201"/>
      <c r="AQ416" s="46" t="s">
        <v>120</v>
      </c>
      <c r="AR416" s="47">
        <v>0</v>
      </c>
      <c r="AS416" s="47">
        <v>551</v>
      </c>
      <c r="AT416" s="47">
        <v>48</v>
      </c>
      <c r="AU416" s="47">
        <v>0</v>
      </c>
      <c r="AV416" s="47">
        <v>0</v>
      </c>
      <c r="AW416" s="47">
        <v>21</v>
      </c>
      <c r="AX416" s="47">
        <v>30</v>
      </c>
      <c r="AY416" s="47">
        <v>28</v>
      </c>
      <c r="AZ416" s="47">
        <v>26</v>
      </c>
      <c r="BA416" s="201"/>
      <c r="BB416" s="46" t="s">
        <v>120</v>
      </c>
      <c r="BC416" s="47">
        <v>230</v>
      </c>
      <c r="BD416" s="47">
        <v>135</v>
      </c>
      <c r="BE416" s="47">
        <v>216</v>
      </c>
      <c r="BF416" s="47">
        <v>128</v>
      </c>
      <c r="BG416" s="47">
        <v>94</v>
      </c>
      <c r="BH416" s="47">
        <v>60</v>
      </c>
      <c r="BI416" s="47">
        <v>225</v>
      </c>
      <c r="BJ416" s="47">
        <v>134</v>
      </c>
      <c r="BK416" s="47">
        <v>211</v>
      </c>
      <c r="BL416" s="47">
        <v>127</v>
      </c>
      <c r="BM416" s="47">
        <v>75</v>
      </c>
      <c r="BN416" s="47">
        <v>52</v>
      </c>
      <c r="BO416" s="201"/>
      <c r="BP416" s="46" t="s">
        <v>120</v>
      </c>
      <c r="BQ416" s="49">
        <v>17</v>
      </c>
      <c r="BR416" s="49">
        <v>10</v>
      </c>
      <c r="BS416" s="49">
        <v>6</v>
      </c>
      <c r="BT416" s="49">
        <v>9</v>
      </c>
      <c r="BU416" s="49">
        <v>0</v>
      </c>
      <c r="BV416" s="50">
        <v>42</v>
      </c>
      <c r="BW416" s="49">
        <v>33</v>
      </c>
      <c r="BX416" s="49">
        <v>17</v>
      </c>
      <c r="BY416" s="50">
        <v>6</v>
      </c>
      <c r="BZ416" s="49">
        <v>1</v>
      </c>
      <c r="CA416" s="201"/>
      <c r="CB416" s="46" t="s">
        <v>120</v>
      </c>
      <c r="CC416" s="47">
        <v>1366</v>
      </c>
      <c r="CD416" s="47">
        <v>597</v>
      </c>
      <c r="CE416" s="47">
        <v>416</v>
      </c>
      <c r="CF416" s="47">
        <v>641</v>
      </c>
      <c r="CG416" s="47">
        <v>1551</v>
      </c>
      <c r="CH416" s="47">
        <v>427</v>
      </c>
      <c r="CI416" s="47">
        <v>4</v>
      </c>
      <c r="CJ416" s="47">
        <v>319</v>
      </c>
      <c r="CK416" s="47">
        <v>17</v>
      </c>
      <c r="CL416" s="47">
        <v>47</v>
      </c>
      <c r="CM416" s="47">
        <v>94</v>
      </c>
      <c r="CN416" s="47">
        <v>0</v>
      </c>
      <c r="CO416" s="47">
        <v>219</v>
      </c>
      <c r="CP416" s="135"/>
      <c r="CQ416" s="138" t="s">
        <v>258</v>
      </c>
      <c r="CR416" s="138" t="s">
        <v>4525</v>
      </c>
      <c r="CS416" s="139">
        <v>1246</v>
      </c>
      <c r="CT416" s="141">
        <v>5338</v>
      </c>
    </row>
    <row r="417" spans="1:98">
      <c r="A417" s="201"/>
      <c r="B417" s="34" t="s">
        <v>102</v>
      </c>
      <c r="C417" s="35">
        <v>20711</v>
      </c>
      <c r="D417" s="63">
        <v>9988</v>
      </c>
      <c r="E417" s="63">
        <v>12192</v>
      </c>
      <c r="F417" s="63">
        <v>6037</v>
      </c>
      <c r="G417" s="63">
        <v>10713</v>
      </c>
      <c r="H417" s="63">
        <v>5249</v>
      </c>
      <c r="I417" s="63">
        <v>7187</v>
      </c>
      <c r="J417" s="63">
        <v>3402</v>
      </c>
      <c r="K417" s="63">
        <v>5850</v>
      </c>
      <c r="L417" s="63">
        <v>2856</v>
      </c>
      <c r="M417" s="63">
        <v>56653</v>
      </c>
      <c r="N417" s="63">
        <v>27532</v>
      </c>
      <c r="O417" s="201"/>
      <c r="P417" s="64" t="s">
        <v>102</v>
      </c>
      <c r="Q417" s="63">
        <v>4807</v>
      </c>
      <c r="R417" s="63">
        <v>2196</v>
      </c>
      <c r="S417" s="63">
        <v>3516</v>
      </c>
      <c r="T417" s="63">
        <v>1625</v>
      </c>
      <c r="U417" s="63">
        <v>3034</v>
      </c>
      <c r="V417" s="63">
        <v>1395</v>
      </c>
      <c r="W417" s="63">
        <v>1797</v>
      </c>
      <c r="X417" s="63">
        <v>814</v>
      </c>
      <c r="Y417" s="63">
        <v>1790</v>
      </c>
      <c r="Z417" s="63">
        <v>871</v>
      </c>
      <c r="AA417" s="63">
        <v>14944</v>
      </c>
      <c r="AB417" s="63">
        <v>6901</v>
      </c>
      <c r="AC417" s="201"/>
      <c r="AD417" s="64" t="s">
        <v>102</v>
      </c>
      <c r="AE417" s="63">
        <v>459</v>
      </c>
      <c r="AF417" s="63">
        <v>433</v>
      </c>
      <c r="AG417" s="63">
        <v>432</v>
      </c>
      <c r="AH417" s="63">
        <v>398</v>
      </c>
      <c r="AI417" s="63">
        <v>392</v>
      </c>
      <c r="AJ417" s="63">
        <v>2114</v>
      </c>
      <c r="AK417" s="63">
        <v>1264</v>
      </c>
      <c r="AL417" s="63">
        <v>444</v>
      </c>
      <c r="AM417" s="63">
        <v>16</v>
      </c>
      <c r="AN417" s="63">
        <v>39</v>
      </c>
      <c r="AO417" s="63">
        <v>406</v>
      </c>
      <c r="AP417" s="201"/>
      <c r="AQ417" s="64" t="s">
        <v>102</v>
      </c>
      <c r="AR417" s="63">
        <v>101</v>
      </c>
      <c r="AS417" s="63">
        <v>10801</v>
      </c>
      <c r="AT417" s="63">
        <v>3064</v>
      </c>
      <c r="AU417" s="63">
        <v>819</v>
      </c>
      <c r="AV417" s="63">
        <v>244</v>
      </c>
      <c r="AW417" s="63">
        <v>377</v>
      </c>
      <c r="AX417" s="63">
        <v>1661</v>
      </c>
      <c r="AY417" s="63">
        <v>566</v>
      </c>
      <c r="AZ417" s="63">
        <v>565</v>
      </c>
      <c r="BA417" s="201"/>
      <c r="BB417" s="51" t="s">
        <v>102</v>
      </c>
      <c r="BC417" s="63">
        <v>5009</v>
      </c>
      <c r="BD417" s="63">
        <v>2483</v>
      </c>
      <c r="BE417" s="63">
        <v>4459</v>
      </c>
      <c r="BF417" s="63">
        <v>2194</v>
      </c>
      <c r="BG417" s="63">
        <v>1328</v>
      </c>
      <c r="BH417" s="63">
        <v>639</v>
      </c>
      <c r="BI417" s="63">
        <v>5005</v>
      </c>
      <c r="BJ417" s="63">
        <v>2499</v>
      </c>
      <c r="BK417" s="63">
        <v>4457</v>
      </c>
      <c r="BL417" s="63">
        <v>2209</v>
      </c>
      <c r="BM417" s="63">
        <v>1364</v>
      </c>
      <c r="BN417" s="63">
        <v>662</v>
      </c>
      <c r="BO417" s="201"/>
      <c r="BP417" s="64" t="s">
        <v>102</v>
      </c>
      <c r="BQ417" s="63">
        <v>108</v>
      </c>
      <c r="BR417" s="63">
        <v>330</v>
      </c>
      <c r="BS417" s="63">
        <v>375</v>
      </c>
      <c r="BT417" s="63">
        <v>531</v>
      </c>
      <c r="BU417" s="63">
        <v>1</v>
      </c>
      <c r="BV417" s="63">
        <v>1345</v>
      </c>
      <c r="BW417" s="63">
        <v>403</v>
      </c>
      <c r="BX417" s="63">
        <v>157</v>
      </c>
      <c r="BY417" s="63">
        <v>21</v>
      </c>
      <c r="BZ417" s="63">
        <v>4</v>
      </c>
      <c r="CA417" s="201"/>
      <c r="CB417" s="64" t="s">
        <v>102</v>
      </c>
      <c r="CC417" s="63">
        <v>32639</v>
      </c>
      <c r="CD417" s="63">
        <v>23016</v>
      </c>
      <c r="CE417" s="63">
        <v>11801</v>
      </c>
      <c r="CF417" s="63">
        <v>8646</v>
      </c>
      <c r="CG417" s="63">
        <v>16834</v>
      </c>
      <c r="CH417" s="63">
        <v>6596</v>
      </c>
      <c r="CI417" s="63">
        <v>682</v>
      </c>
      <c r="CJ417" s="63">
        <v>4844</v>
      </c>
      <c r="CK417" s="63">
        <v>393</v>
      </c>
      <c r="CL417" s="63">
        <v>1958</v>
      </c>
      <c r="CM417" s="63">
        <v>1527</v>
      </c>
      <c r="CN417" s="63">
        <v>56</v>
      </c>
      <c r="CO417" s="63">
        <v>12172</v>
      </c>
      <c r="CP417" s="135"/>
      <c r="CQ417" s="138" t="s">
        <v>258</v>
      </c>
      <c r="CR417" s="138" t="s">
        <v>4526</v>
      </c>
      <c r="CS417" s="139">
        <v>35391</v>
      </c>
      <c r="CT417" s="141">
        <v>105451</v>
      </c>
    </row>
    <row r="418" spans="1:98">
      <c r="A418" s="194" t="s">
        <v>320</v>
      </c>
      <c r="B418" s="194"/>
      <c r="C418" s="194"/>
      <c r="D418" s="194"/>
      <c r="E418" s="194"/>
      <c r="F418" s="194"/>
      <c r="G418" s="194"/>
      <c r="H418" s="194"/>
      <c r="I418" s="194"/>
      <c r="J418" s="194"/>
      <c r="K418" s="194"/>
      <c r="L418" s="194"/>
      <c r="M418" s="194"/>
      <c r="N418" s="194"/>
      <c r="O418" s="194" t="s">
        <v>321</v>
      </c>
      <c r="P418" s="194"/>
      <c r="Q418" s="194"/>
      <c r="R418" s="194"/>
      <c r="S418" s="194"/>
      <c r="T418" s="194"/>
      <c r="U418" s="194"/>
      <c r="V418" s="194"/>
      <c r="W418" s="194"/>
      <c r="X418" s="194"/>
      <c r="Y418" s="194"/>
      <c r="Z418" s="194"/>
      <c r="AA418" s="194"/>
      <c r="AB418" s="194"/>
      <c r="AC418" s="194" t="s">
        <v>322</v>
      </c>
      <c r="AD418" s="194"/>
      <c r="AE418" s="194"/>
      <c r="AF418" s="194"/>
      <c r="AG418" s="194"/>
      <c r="AH418" s="194"/>
      <c r="AI418" s="194"/>
      <c r="AJ418" s="194"/>
      <c r="AK418" s="194"/>
      <c r="AL418" s="194"/>
      <c r="AM418" s="194"/>
      <c r="AN418" s="194"/>
      <c r="AO418" s="194"/>
      <c r="AP418" s="195" t="s">
        <v>323</v>
      </c>
      <c r="AQ418" s="195"/>
      <c r="AR418" s="195"/>
      <c r="AS418" s="195"/>
      <c r="AT418" s="195"/>
      <c r="AU418" s="195"/>
      <c r="AV418" s="195"/>
      <c r="AW418" s="195"/>
      <c r="AX418" s="195"/>
      <c r="AY418" s="195"/>
      <c r="AZ418" s="195"/>
      <c r="BA418" s="195" t="s">
        <v>4599</v>
      </c>
      <c r="BB418" s="195"/>
      <c r="BC418" s="195"/>
      <c r="BD418" s="195"/>
      <c r="BE418" s="195"/>
      <c r="BF418" s="195"/>
      <c r="BG418" s="195"/>
      <c r="BH418" s="195"/>
      <c r="BI418" s="195"/>
      <c r="BJ418" s="195"/>
      <c r="BK418" s="195"/>
      <c r="BL418" s="195"/>
      <c r="BM418" s="195"/>
      <c r="BN418" s="195"/>
      <c r="BO418" s="163" t="s">
        <v>324</v>
      </c>
      <c r="BP418" s="163"/>
      <c r="BQ418" s="163"/>
      <c r="BR418" s="163"/>
      <c r="BS418" s="163"/>
      <c r="BT418" s="163"/>
      <c r="BU418" s="163"/>
      <c r="BV418" s="163"/>
      <c r="BW418" s="163"/>
      <c r="BX418" s="163"/>
      <c r="BY418" s="163"/>
      <c r="BZ418" s="163"/>
      <c r="CA418" s="194" t="s">
        <v>325</v>
      </c>
      <c r="CB418" s="194"/>
      <c r="CC418" s="194"/>
      <c r="CD418" s="194"/>
      <c r="CE418" s="194"/>
      <c r="CF418" s="194"/>
      <c r="CG418" s="194"/>
      <c r="CH418" s="194"/>
      <c r="CI418" s="194"/>
      <c r="CJ418" s="194"/>
      <c r="CK418" s="194"/>
      <c r="CL418" s="194"/>
      <c r="CM418" s="194"/>
      <c r="CN418" s="194"/>
      <c r="CO418" s="194"/>
      <c r="CP418" s="135"/>
      <c r="CQ418" s="138" t="s">
        <v>320</v>
      </c>
      <c r="CR418" s="138" t="s">
        <v>320</v>
      </c>
      <c r="CS418" s="139">
        <v>0</v>
      </c>
      <c r="CT418" s="141">
        <v>0</v>
      </c>
    </row>
    <row r="419" spans="1:98">
      <c r="A419" s="194" t="s">
        <v>4174</v>
      </c>
      <c r="B419" s="194"/>
      <c r="C419" s="194"/>
      <c r="D419" s="194"/>
      <c r="E419" s="194"/>
      <c r="F419" s="194"/>
      <c r="G419" s="194"/>
      <c r="H419" s="194"/>
      <c r="I419" s="194"/>
      <c r="J419" s="194"/>
      <c r="K419" s="194"/>
      <c r="L419" s="194"/>
      <c r="M419" s="194"/>
      <c r="N419" s="194"/>
      <c r="O419" s="194" t="s">
        <v>4174</v>
      </c>
      <c r="P419" s="194"/>
      <c r="Q419" s="194"/>
      <c r="R419" s="194"/>
      <c r="S419" s="194"/>
      <c r="T419" s="194"/>
      <c r="U419" s="194"/>
      <c r="V419" s="194"/>
      <c r="W419" s="194"/>
      <c r="X419" s="194"/>
      <c r="Y419" s="194"/>
      <c r="Z419" s="194"/>
      <c r="AA419" s="194"/>
      <c r="AB419" s="194"/>
      <c r="AC419" s="194" t="s">
        <v>4174</v>
      </c>
      <c r="AD419" s="194"/>
      <c r="AE419" s="194"/>
      <c r="AF419" s="194"/>
      <c r="AG419" s="194"/>
      <c r="AH419" s="194"/>
      <c r="AI419" s="194"/>
      <c r="AJ419" s="194"/>
      <c r="AK419" s="194"/>
      <c r="AL419" s="194"/>
      <c r="AM419" s="194"/>
      <c r="AN419" s="194"/>
      <c r="AO419" s="194"/>
      <c r="AP419" s="195" t="s">
        <v>4174</v>
      </c>
      <c r="AQ419" s="195"/>
      <c r="AR419" s="195"/>
      <c r="AS419" s="195"/>
      <c r="AT419" s="195"/>
      <c r="AU419" s="195"/>
      <c r="AV419" s="195"/>
      <c r="AW419" s="195"/>
      <c r="AX419" s="195"/>
      <c r="AY419" s="195"/>
      <c r="AZ419" s="195"/>
      <c r="BA419" s="195" t="s">
        <v>4175</v>
      </c>
      <c r="BB419" s="195"/>
      <c r="BC419" s="195"/>
      <c r="BD419" s="195"/>
      <c r="BE419" s="195"/>
      <c r="BF419" s="195"/>
      <c r="BG419" s="195"/>
      <c r="BH419" s="195"/>
      <c r="BI419" s="195"/>
      <c r="BJ419" s="195"/>
      <c r="BK419" s="195"/>
      <c r="BL419" s="195"/>
      <c r="BM419" s="195"/>
      <c r="BN419" s="195"/>
      <c r="BO419" s="163" t="s">
        <v>4174</v>
      </c>
      <c r="BP419" s="163"/>
      <c r="BQ419" s="163"/>
      <c r="BR419" s="163"/>
      <c r="BS419" s="163"/>
      <c r="BT419" s="163"/>
      <c r="BU419" s="163"/>
      <c r="BV419" s="163"/>
      <c r="BW419" s="163"/>
      <c r="BX419" s="163"/>
      <c r="BY419" s="163"/>
      <c r="BZ419" s="163"/>
      <c r="CA419" s="194" t="s">
        <v>4174</v>
      </c>
      <c r="CB419" s="194"/>
      <c r="CC419" s="194"/>
      <c r="CD419" s="194"/>
      <c r="CE419" s="194"/>
      <c r="CF419" s="194"/>
      <c r="CG419" s="194"/>
      <c r="CH419" s="194"/>
      <c r="CI419" s="194"/>
      <c r="CJ419" s="194"/>
      <c r="CK419" s="194"/>
      <c r="CL419" s="194"/>
      <c r="CM419" s="194"/>
      <c r="CN419" s="194"/>
      <c r="CO419" s="194"/>
      <c r="CP419" s="135"/>
      <c r="CQ419" s="138" t="s">
        <v>4174</v>
      </c>
      <c r="CR419" s="138" t="s">
        <v>4174</v>
      </c>
      <c r="CS419" s="139">
        <v>0</v>
      </c>
      <c r="CT419" s="141">
        <v>0</v>
      </c>
    </row>
    <row r="420" spans="1:98" ht="24.6" customHeight="1">
      <c r="A420" s="198" t="s">
        <v>2</v>
      </c>
      <c r="B420" s="199" t="s">
        <v>335</v>
      </c>
      <c r="C420" s="194" t="s">
        <v>302</v>
      </c>
      <c r="D420" s="194"/>
      <c r="E420" s="194" t="s">
        <v>303</v>
      </c>
      <c r="F420" s="194"/>
      <c r="G420" s="194" t="s">
        <v>304</v>
      </c>
      <c r="H420" s="194"/>
      <c r="I420" s="194" t="s">
        <v>305</v>
      </c>
      <c r="J420" s="194"/>
      <c r="K420" s="194" t="s">
        <v>306</v>
      </c>
      <c r="L420" s="194"/>
      <c r="M420" s="198" t="s">
        <v>307</v>
      </c>
      <c r="N420" s="198"/>
      <c r="O420" s="198" t="s">
        <v>2</v>
      </c>
      <c r="P420" s="199" t="s">
        <v>335</v>
      </c>
      <c r="Q420" s="194" t="s">
        <v>302</v>
      </c>
      <c r="R420" s="194"/>
      <c r="S420" s="194" t="s">
        <v>303</v>
      </c>
      <c r="T420" s="194"/>
      <c r="U420" s="194" t="s">
        <v>304</v>
      </c>
      <c r="V420" s="194"/>
      <c r="W420" s="194" t="s">
        <v>305</v>
      </c>
      <c r="X420" s="194"/>
      <c r="Y420" s="194" t="s">
        <v>306</v>
      </c>
      <c r="Z420" s="194"/>
      <c r="AA420" s="198" t="s">
        <v>307</v>
      </c>
      <c r="AB420" s="198"/>
      <c r="AC420" s="198" t="s">
        <v>2</v>
      </c>
      <c r="AD420" s="199" t="s">
        <v>113</v>
      </c>
      <c r="AE420" s="200" t="s">
        <v>308</v>
      </c>
      <c r="AF420" s="200"/>
      <c r="AG420" s="200"/>
      <c r="AH420" s="200"/>
      <c r="AI420" s="200"/>
      <c r="AJ420" s="200"/>
      <c r="AK420" s="195" t="s">
        <v>165</v>
      </c>
      <c r="AL420" s="195"/>
      <c r="AM420" s="195"/>
      <c r="AN420" s="195"/>
      <c r="AO420" s="200" t="s">
        <v>309</v>
      </c>
      <c r="AP420" s="198" t="s">
        <v>2</v>
      </c>
      <c r="AQ420" s="199" t="s">
        <v>335</v>
      </c>
      <c r="AR420" s="195" t="s">
        <v>310</v>
      </c>
      <c r="AS420" s="195"/>
      <c r="AT420" s="195"/>
      <c r="AU420" s="195"/>
      <c r="AV420" s="195"/>
      <c r="AW420" s="195"/>
      <c r="AX420" s="195"/>
      <c r="AY420" s="195"/>
      <c r="AZ420" s="195"/>
      <c r="BA420" s="198" t="s">
        <v>2</v>
      </c>
      <c r="BB420" s="199" t="s">
        <v>335</v>
      </c>
      <c r="BC420" s="195" t="s">
        <v>311</v>
      </c>
      <c r="BD420" s="195"/>
      <c r="BE420" s="195" t="s">
        <v>312</v>
      </c>
      <c r="BF420" s="195"/>
      <c r="BG420" s="195" t="s">
        <v>313</v>
      </c>
      <c r="BH420" s="195"/>
      <c r="BI420" s="195" t="s">
        <v>343</v>
      </c>
      <c r="BJ420" s="195"/>
      <c r="BK420" s="195" t="s">
        <v>314</v>
      </c>
      <c r="BL420" s="195"/>
      <c r="BM420" s="200" t="s">
        <v>315</v>
      </c>
      <c r="BN420" s="200"/>
      <c r="BO420" s="199" t="s">
        <v>2</v>
      </c>
      <c r="BP420" s="199" t="s">
        <v>335</v>
      </c>
      <c r="BQ420" s="163" t="s">
        <v>166</v>
      </c>
      <c r="BR420" s="163"/>
      <c r="BS420" s="163"/>
      <c r="BT420" s="163"/>
      <c r="BU420" s="163"/>
      <c r="BV420" s="163"/>
      <c r="BW420" s="163"/>
      <c r="BX420" s="163"/>
      <c r="BY420" s="164" t="s">
        <v>167</v>
      </c>
      <c r="BZ420" s="164"/>
      <c r="CA420" s="198" t="s">
        <v>2</v>
      </c>
      <c r="CB420" s="199" t="s">
        <v>335</v>
      </c>
      <c r="CC420" s="195" t="s">
        <v>316</v>
      </c>
      <c r="CD420" s="195"/>
      <c r="CE420" s="195"/>
      <c r="CF420" s="195"/>
      <c r="CG420" s="195"/>
      <c r="CH420" s="195"/>
      <c r="CI420" s="195"/>
      <c r="CJ420" s="195"/>
      <c r="CK420" s="195"/>
      <c r="CL420" s="195"/>
      <c r="CM420" s="195"/>
      <c r="CN420" s="195"/>
      <c r="CO420" s="195"/>
      <c r="CP420" s="135"/>
      <c r="CQ420" s="138" t="s">
        <v>2</v>
      </c>
      <c r="CR420" s="138" t="s">
        <v>4594</v>
      </c>
      <c r="CS420" s="139" t="e">
        <v>#VALUE!</v>
      </c>
      <c r="CT420" s="141">
        <v>0</v>
      </c>
    </row>
    <row r="421" spans="1:98" ht="48">
      <c r="A421" s="198"/>
      <c r="B421" s="199"/>
      <c r="C421" s="43" t="s">
        <v>170</v>
      </c>
      <c r="D421" s="43" t="s">
        <v>57</v>
      </c>
      <c r="E421" s="43" t="s">
        <v>170</v>
      </c>
      <c r="F421" s="43" t="s">
        <v>57</v>
      </c>
      <c r="G421" s="43" t="s">
        <v>170</v>
      </c>
      <c r="H421" s="43" t="s">
        <v>57</v>
      </c>
      <c r="I421" s="43" t="s">
        <v>170</v>
      </c>
      <c r="J421" s="43" t="s">
        <v>57</v>
      </c>
      <c r="K421" s="43" t="s">
        <v>170</v>
      </c>
      <c r="L421" s="43" t="s">
        <v>57</v>
      </c>
      <c r="M421" s="43" t="s">
        <v>170</v>
      </c>
      <c r="N421" s="43" t="s">
        <v>57</v>
      </c>
      <c r="O421" s="198"/>
      <c r="P421" s="199"/>
      <c r="Q421" s="43" t="s">
        <v>170</v>
      </c>
      <c r="R421" s="43" t="s">
        <v>57</v>
      </c>
      <c r="S421" s="43" t="s">
        <v>170</v>
      </c>
      <c r="T421" s="43" t="s">
        <v>57</v>
      </c>
      <c r="U421" s="43" t="s">
        <v>170</v>
      </c>
      <c r="V421" s="43" t="s">
        <v>57</v>
      </c>
      <c r="W421" s="43" t="s">
        <v>170</v>
      </c>
      <c r="X421" s="43" t="s">
        <v>57</v>
      </c>
      <c r="Y421" s="43" t="s">
        <v>170</v>
      </c>
      <c r="Z421" s="43" t="s">
        <v>57</v>
      </c>
      <c r="AA421" s="43" t="s">
        <v>170</v>
      </c>
      <c r="AB421" s="43" t="s">
        <v>57</v>
      </c>
      <c r="AC421" s="198"/>
      <c r="AD421" s="199"/>
      <c r="AE421" s="44" t="s">
        <v>302</v>
      </c>
      <c r="AF421" s="44" t="s">
        <v>303</v>
      </c>
      <c r="AG421" s="44" t="s">
        <v>304</v>
      </c>
      <c r="AH421" s="44" t="s">
        <v>305</v>
      </c>
      <c r="AI421" s="44" t="s">
        <v>306</v>
      </c>
      <c r="AJ421" s="44" t="s">
        <v>56</v>
      </c>
      <c r="AK421" s="44" t="s">
        <v>317</v>
      </c>
      <c r="AL421" s="31" t="s">
        <v>279</v>
      </c>
      <c r="AM421" s="31" t="s">
        <v>172</v>
      </c>
      <c r="AN421" s="31" t="s">
        <v>173</v>
      </c>
      <c r="AO421" s="200"/>
      <c r="AP421" s="198"/>
      <c r="AQ421" s="199"/>
      <c r="AR421" s="44" t="s">
        <v>434</v>
      </c>
      <c r="AS421" s="44" t="s">
        <v>344</v>
      </c>
      <c r="AT421" s="44" t="s">
        <v>435</v>
      </c>
      <c r="AU421" s="44" t="s">
        <v>436</v>
      </c>
      <c r="AV421" s="44" t="s">
        <v>437</v>
      </c>
      <c r="AW421" s="14" t="s">
        <v>175</v>
      </c>
      <c r="AX421" s="14" t="s">
        <v>176</v>
      </c>
      <c r="AY421" s="44" t="s">
        <v>69</v>
      </c>
      <c r="AZ421" s="44" t="s">
        <v>70</v>
      </c>
      <c r="BA421" s="198"/>
      <c r="BB421" s="199"/>
      <c r="BC421" s="43" t="s">
        <v>170</v>
      </c>
      <c r="BD421" s="43" t="s">
        <v>57</v>
      </c>
      <c r="BE421" s="43" t="s">
        <v>170</v>
      </c>
      <c r="BF421" s="43" t="s">
        <v>57</v>
      </c>
      <c r="BG421" s="43" t="s">
        <v>170</v>
      </c>
      <c r="BH421" s="43" t="s">
        <v>57</v>
      </c>
      <c r="BI421" s="43" t="s">
        <v>170</v>
      </c>
      <c r="BJ421" s="43" t="s">
        <v>57</v>
      </c>
      <c r="BK421" s="43" t="s">
        <v>170</v>
      </c>
      <c r="BL421" s="43" t="s">
        <v>57</v>
      </c>
      <c r="BM421" s="43" t="s">
        <v>170</v>
      </c>
      <c r="BN421" s="43" t="s">
        <v>57</v>
      </c>
      <c r="BO421" s="199"/>
      <c r="BP421" s="199"/>
      <c r="BQ421" s="32" t="s">
        <v>338</v>
      </c>
      <c r="BR421" s="32" t="s">
        <v>341</v>
      </c>
      <c r="BS421" s="32" t="s">
        <v>339</v>
      </c>
      <c r="BT421" s="32" t="s">
        <v>340</v>
      </c>
      <c r="BU421" s="45" t="s">
        <v>342</v>
      </c>
      <c r="BV421" s="45" t="s">
        <v>66</v>
      </c>
      <c r="BW421" s="45" t="s">
        <v>174</v>
      </c>
      <c r="BX421" s="45" t="s">
        <v>280</v>
      </c>
      <c r="BY421" s="45" t="s">
        <v>66</v>
      </c>
      <c r="BZ421" s="45" t="s">
        <v>174</v>
      </c>
      <c r="CA421" s="198"/>
      <c r="CB421" s="199"/>
      <c r="CC421" s="44" t="s">
        <v>336</v>
      </c>
      <c r="CD421" s="44" t="s">
        <v>318</v>
      </c>
      <c r="CE421" s="44" t="s">
        <v>350</v>
      </c>
      <c r="CF421" s="44" t="s">
        <v>345</v>
      </c>
      <c r="CG421" s="44" t="s">
        <v>346</v>
      </c>
      <c r="CH421" s="44" t="s">
        <v>347</v>
      </c>
      <c r="CI421" s="44" t="s">
        <v>348</v>
      </c>
      <c r="CJ421" s="44" t="s">
        <v>349</v>
      </c>
      <c r="CK421" s="44" t="s">
        <v>337</v>
      </c>
      <c r="CL421" s="44" t="s">
        <v>319</v>
      </c>
      <c r="CM421" s="44" t="s">
        <v>68</v>
      </c>
      <c r="CN421" s="44" t="s">
        <v>351</v>
      </c>
      <c r="CO421" s="44" t="s">
        <v>0</v>
      </c>
      <c r="CP421" s="135"/>
      <c r="CQ421" s="138" t="s">
        <v>2</v>
      </c>
      <c r="CR421" s="138" t="s">
        <v>2</v>
      </c>
      <c r="CS421" s="139" t="e">
        <v>#VALUE!</v>
      </c>
      <c r="CT421" s="141">
        <v>0</v>
      </c>
    </row>
    <row r="422" spans="1:98">
      <c r="A422" s="51" t="s">
        <v>143</v>
      </c>
      <c r="B422" s="51"/>
      <c r="C422" s="47"/>
      <c r="D422" s="47"/>
      <c r="E422" s="47"/>
      <c r="F422" s="47"/>
      <c r="G422" s="47"/>
      <c r="H422" s="47"/>
      <c r="I422" s="47"/>
      <c r="J422" s="47"/>
      <c r="K422" s="47"/>
      <c r="L422" s="47"/>
      <c r="M422" s="47"/>
      <c r="N422" s="47"/>
      <c r="O422" s="51" t="s">
        <v>143</v>
      </c>
      <c r="P422" s="51"/>
      <c r="Q422" s="48"/>
      <c r="R422" s="48"/>
      <c r="S422" s="48"/>
      <c r="T422" s="48"/>
      <c r="U422" s="48"/>
      <c r="V422" s="48"/>
      <c r="W422" s="48"/>
      <c r="X422" s="48"/>
      <c r="Y422" s="48"/>
      <c r="Z422" s="48"/>
      <c r="AA422" s="48"/>
      <c r="AB422" s="48"/>
      <c r="AC422" s="51" t="s">
        <v>143</v>
      </c>
      <c r="AD422" s="51"/>
      <c r="AE422" s="48"/>
      <c r="AF422" s="48"/>
      <c r="AG422" s="48"/>
      <c r="AH422" s="48"/>
      <c r="AI422" s="48"/>
      <c r="AJ422" s="48"/>
      <c r="AK422" s="48"/>
      <c r="AL422" s="48"/>
      <c r="AM422" s="48"/>
      <c r="AN422" s="48"/>
      <c r="AO422" s="48"/>
      <c r="AP422" s="51" t="s">
        <v>143</v>
      </c>
      <c r="AQ422" s="46"/>
      <c r="AR422" s="47"/>
      <c r="AS422" s="47"/>
      <c r="AT422" s="47"/>
      <c r="AU422" s="47"/>
      <c r="AV422" s="47"/>
      <c r="AW422" s="47"/>
      <c r="AX422" s="47"/>
      <c r="AY422" s="47"/>
      <c r="AZ422" s="47"/>
      <c r="BA422" s="51" t="s">
        <v>143</v>
      </c>
      <c r="BB422" s="46"/>
      <c r="BC422" s="47"/>
      <c r="BD422" s="47"/>
      <c r="BE422" s="47"/>
      <c r="BF422" s="47"/>
      <c r="BG422" s="47"/>
      <c r="BH422" s="47"/>
      <c r="BI422" s="47"/>
      <c r="BJ422" s="47"/>
      <c r="BK422" s="47"/>
      <c r="BL422" s="47"/>
      <c r="BM422" s="47"/>
      <c r="BN422" s="47"/>
      <c r="BO422" s="51" t="s">
        <v>143</v>
      </c>
      <c r="BP422" s="46"/>
      <c r="BQ422" s="49"/>
      <c r="BR422" s="49"/>
      <c r="BS422" s="49"/>
      <c r="BT422" s="49"/>
      <c r="BU422" s="49"/>
      <c r="BV422" s="49"/>
      <c r="BW422" s="49"/>
      <c r="BX422" s="49"/>
      <c r="BY422" s="50"/>
      <c r="BZ422" s="49"/>
      <c r="CA422" s="51" t="s">
        <v>143</v>
      </c>
      <c r="CB422" s="46"/>
      <c r="CC422" s="47"/>
      <c r="CD422" s="47"/>
      <c r="CE422" s="47"/>
      <c r="CF422" s="47"/>
      <c r="CG422" s="47"/>
      <c r="CH422" s="47"/>
      <c r="CI422" s="47"/>
      <c r="CJ422" s="47"/>
      <c r="CK422" s="47"/>
      <c r="CL422" s="47"/>
      <c r="CM422" s="47"/>
      <c r="CN422" s="47"/>
      <c r="CO422" s="47"/>
      <c r="CP422" s="135"/>
      <c r="CQ422" s="138" t="s">
        <v>143</v>
      </c>
      <c r="CR422" s="138" t="s">
        <v>143</v>
      </c>
      <c r="CS422" s="139">
        <v>0</v>
      </c>
      <c r="CT422" s="141">
        <v>0</v>
      </c>
    </row>
    <row r="423" spans="1:98">
      <c r="A423" s="201" t="s">
        <v>259</v>
      </c>
      <c r="B423" s="46" t="s">
        <v>119</v>
      </c>
      <c r="C423" s="47">
        <v>16258</v>
      </c>
      <c r="D423" s="47">
        <v>8041</v>
      </c>
      <c r="E423" s="47">
        <v>8389</v>
      </c>
      <c r="F423" s="47">
        <v>4209</v>
      </c>
      <c r="G423" s="47">
        <v>6787</v>
      </c>
      <c r="H423" s="47">
        <v>3594</v>
      </c>
      <c r="I423" s="47">
        <v>4545</v>
      </c>
      <c r="J423" s="47">
        <v>2401</v>
      </c>
      <c r="K423" s="47">
        <v>3496</v>
      </c>
      <c r="L423" s="47">
        <v>1900</v>
      </c>
      <c r="M423" s="48">
        <v>39475</v>
      </c>
      <c r="N423" s="48">
        <v>20145</v>
      </c>
      <c r="O423" s="201" t="s">
        <v>259</v>
      </c>
      <c r="P423" s="46" t="s">
        <v>119</v>
      </c>
      <c r="Q423" s="47">
        <v>2493</v>
      </c>
      <c r="R423" s="47">
        <v>1223</v>
      </c>
      <c r="S423" s="47">
        <v>1936</v>
      </c>
      <c r="T423" s="47">
        <v>969</v>
      </c>
      <c r="U423" s="47">
        <v>1596</v>
      </c>
      <c r="V423" s="47">
        <v>833</v>
      </c>
      <c r="W423" s="47">
        <v>967</v>
      </c>
      <c r="X423" s="47">
        <v>516</v>
      </c>
      <c r="Y423" s="47">
        <v>877</v>
      </c>
      <c r="Z423" s="47">
        <v>459</v>
      </c>
      <c r="AA423" s="48">
        <v>7869</v>
      </c>
      <c r="AB423" s="48">
        <v>4000</v>
      </c>
      <c r="AC423" s="201" t="s">
        <v>259</v>
      </c>
      <c r="AD423" s="46" t="s">
        <v>119</v>
      </c>
      <c r="AE423" s="47">
        <v>385</v>
      </c>
      <c r="AF423" s="47">
        <v>343</v>
      </c>
      <c r="AG423" s="47">
        <v>336</v>
      </c>
      <c r="AH423" s="47">
        <v>319</v>
      </c>
      <c r="AI423" s="47">
        <v>289</v>
      </c>
      <c r="AJ423" s="48">
        <v>1672</v>
      </c>
      <c r="AK423" s="47">
        <v>919</v>
      </c>
      <c r="AL423" s="47">
        <v>513</v>
      </c>
      <c r="AM423" s="47">
        <v>0</v>
      </c>
      <c r="AN423" s="47">
        <v>17</v>
      </c>
      <c r="AO423" s="47">
        <v>328</v>
      </c>
      <c r="AP423" s="201" t="s">
        <v>259</v>
      </c>
      <c r="AQ423" s="46" t="s">
        <v>119</v>
      </c>
      <c r="AR423" s="47">
        <v>7</v>
      </c>
      <c r="AS423" s="47">
        <v>5744</v>
      </c>
      <c r="AT423" s="47">
        <v>2126</v>
      </c>
      <c r="AU423" s="47">
        <v>777</v>
      </c>
      <c r="AV423" s="47">
        <v>148</v>
      </c>
      <c r="AW423" s="47">
        <v>173</v>
      </c>
      <c r="AX423" s="47">
        <v>1141</v>
      </c>
      <c r="AY423" s="47">
        <v>541</v>
      </c>
      <c r="AZ423" s="47">
        <v>564</v>
      </c>
      <c r="BA423" s="201" t="s">
        <v>259</v>
      </c>
      <c r="BB423" s="46" t="s">
        <v>119</v>
      </c>
      <c r="BC423" s="47">
        <v>2953</v>
      </c>
      <c r="BD423" s="47">
        <v>1584</v>
      </c>
      <c r="BE423" s="47">
        <v>2623</v>
      </c>
      <c r="BF423" s="47">
        <v>1424</v>
      </c>
      <c r="BG423" s="47">
        <v>1210</v>
      </c>
      <c r="BH423" s="47">
        <v>676</v>
      </c>
      <c r="BI423" s="47">
        <v>2861</v>
      </c>
      <c r="BJ423" s="47">
        <v>1558</v>
      </c>
      <c r="BK423" s="47">
        <v>2548</v>
      </c>
      <c r="BL423" s="47">
        <v>1404</v>
      </c>
      <c r="BM423" s="47">
        <v>1114</v>
      </c>
      <c r="BN423" s="47">
        <v>625</v>
      </c>
      <c r="BO423" s="201" t="s">
        <v>259</v>
      </c>
      <c r="BP423" s="46" t="s">
        <v>119</v>
      </c>
      <c r="BQ423" s="49">
        <v>30</v>
      </c>
      <c r="BR423" s="49">
        <v>279</v>
      </c>
      <c r="BS423" s="49">
        <v>263</v>
      </c>
      <c r="BT423" s="49">
        <v>422</v>
      </c>
      <c r="BU423" s="49">
        <v>0</v>
      </c>
      <c r="BV423" s="50">
        <v>994</v>
      </c>
      <c r="BW423" s="49">
        <v>297</v>
      </c>
      <c r="BX423" s="49">
        <v>175</v>
      </c>
      <c r="BY423" s="50">
        <v>16</v>
      </c>
      <c r="BZ423" s="49">
        <v>7</v>
      </c>
      <c r="CA423" s="201" t="s">
        <v>259</v>
      </c>
      <c r="CB423" s="46" t="s">
        <v>119</v>
      </c>
      <c r="CC423" s="47">
        <v>15467</v>
      </c>
      <c r="CD423" s="47">
        <v>13681</v>
      </c>
      <c r="CE423" s="47">
        <v>5381</v>
      </c>
      <c r="CF423" s="47">
        <v>5669</v>
      </c>
      <c r="CG423" s="47">
        <v>8710</v>
      </c>
      <c r="CH423" s="47">
        <v>3853</v>
      </c>
      <c r="CI423" s="47">
        <v>436</v>
      </c>
      <c r="CJ423" s="47">
        <v>3523</v>
      </c>
      <c r="CK423" s="47">
        <v>363</v>
      </c>
      <c r="CL423" s="47">
        <v>1307</v>
      </c>
      <c r="CM423" s="47">
        <v>792</v>
      </c>
      <c r="CN423" s="47">
        <v>23</v>
      </c>
      <c r="CO423" s="47">
        <v>1426</v>
      </c>
      <c r="CP423" s="135"/>
      <c r="CQ423" s="138" t="s">
        <v>259</v>
      </c>
      <c r="CR423" s="138" t="s">
        <v>4527</v>
      </c>
      <c r="CS423" s="139">
        <v>21721</v>
      </c>
      <c r="CT423" s="141">
        <v>57083</v>
      </c>
    </row>
    <row r="424" spans="1:98">
      <c r="A424" s="201"/>
      <c r="B424" s="46" t="s">
        <v>120</v>
      </c>
      <c r="C424" s="47">
        <v>1076</v>
      </c>
      <c r="D424" s="47">
        <v>553</v>
      </c>
      <c r="E424" s="47">
        <v>588</v>
      </c>
      <c r="F424" s="47">
        <v>327</v>
      </c>
      <c r="G424" s="47">
        <v>445</v>
      </c>
      <c r="H424" s="47">
        <v>250</v>
      </c>
      <c r="I424" s="47">
        <v>244</v>
      </c>
      <c r="J424" s="47">
        <v>133</v>
      </c>
      <c r="K424" s="47">
        <v>213</v>
      </c>
      <c r="L424" s="47">
        <v>122</v>
      </c>
      <c r="M424" s="48">
        <v>2566</v>
      </c>
      <c r="N424" s="48">
        <v>1385</v>
      </c>
      <c r="O424" s="201"/>
      <c r="P424" s="46" t="s">
        <v>120</v>
      </c>
      <c r="Q424" s="47">
        <v>258</v>
      </c>
      <c r="R424" s="47">
        <v>125</v>
      </c>
      <c r="S424" s="47">
        <v>110</v>
      </c>
      <c r="T424" s="47">
        <v>39</v>
      </c>
      <c r="U424" s="47">
        <v>78</v>
      </c>
      <c r="V424" s="47">
        <v>45</v>
      </c>
      <c r="W424" s="47">
        <v>49</v>
      </c>
      <c r="X424" s="47">
        <v>29</v>
      </c>
      <c r="Y424" s="47">
        <v>17</v>
      </c>
      <c r="Z424" s="47">
        <v>10</v>
      </c>
      <c r="AA424" s="48">
        <v>512</v>
      </c>
      <c r="AB424" s="48">
        <v>248</v>
      </c>
      <c r="AC424" s="201"/>
      <c r="AD424" s="46" t="s">
        <v>120</v>
      </c>
      <c r="AE424" s="47">
        <v>23</v>
      </c>
      <c r="AF424" s="47">
        <v>20</v>
      </c>
      <c r="AG424" s="47">
        <v>20</v>
      </c>
      <c r="AH424" s="47">
        <v>19</v>
      </c>
      <c r="AI424" s="47">
        <v>17</v>
      </c>
      <c r="AJ424" s="48">
        <v>99</v>
      </c>
      <c r="AK424" s="47">
        <v>54</v>
      </c>
      <c r="AL424" s="47">
        <v>29</v>
      </c>
      <c r="AM424" s="47">
        <v>0</v>
      </c>
      <c r="AN424" s="47">
        <v>0</v>
      </c>
      <c r="AO424" s="47">
        <v>17</v>
      </c>
      <c r="AP424" s="201"/>
      <c r="AQ424" s="46" t="s">
        <v>120</v>
      </c>
      <c r="AR424" s="47">
        <v>10</v>
      </c>
      <c r="AS424" s="47">
        <v>551</v>
      </c>
      <c r="AT424" s="47">
        <v>38</v>
      </c>
      <c r="AU424" s="47">
        <v>13</v>
      </c>
      <c r="AV424" s="47">
        <v>5</v>
      </c>
      <c r="AW424" s="47">
        <v>14</v>
      </c>
      <c r="AX424" s="47">
        <v>72</v>
      </c>
      <c r="AY424" s="47">
        <v>31</v>
      </c>
      <c r="AZ424" s="47">
        <v>31</v>
      </c>
      <c r="BA424" s="201"/>
      <c r="BB424" s="46" t="s">
        <v>120</v>
      </c>
      <c r="BC424" s="47">
        <v>124</v>
      </c>
      <c r="BD424" s="47">
        <v>67</v>
      </c>
      <c r="BE424" s="47">
        <v>110</v>
      </c>
      <c r="BF424" s="47">
        <v>58</v>
      </c>
      <c r="BG424" s="47">
        <v>74</v>
      </c>
      <c r="BH424" s="47">
        <v>37</v>
      </c>
      <c r="BI424" s="47">
        <v>123</v>
      </c>
      <c r="BJ424" s="47">
        <v>66</v>
      </c>
      <c r="BK424" s="47">
        <v>109</v>
      </c>
      <c r="BL424" s="47">
        <v>57</v>
      </c>
      <c r="BM424" s="47">
        <v>75</v>
      </c>
      <c r="BN424" s="47">
        <v>37</v>
      </c>
      <c r="BO424" s="201"/>
      <c r="BP424" s="46" t="s">
        <v>120</v>
      </c>
      <c r="BQ424" s="49">
        <v>1</v>
      </c>
      <c r="BR424" s="49">
        <v>16</v>
      </c>
      <c r="BS424" s="49">
        <v>26</v>
      </c>
      <c r="BT424" s="49">
        <v>18</v>
      </c>
      <c r="BU424" s="49">
        <v>0</v>
      </c>
      <c r="BV424" s="50">
        <v>61</v>
      </c>
      <c r="BW424" s="49">
        <v>31</v>
      </c>
      <c r="BX424" s="49">
        <v>18</v>
      </c>
      <c r="BY424" s="50">
        <v>1</v>
      </c>
      <c r="BZ424" s="49">
        <v>1</v>
      </c>
      <c r="CA424" s="201"/>
      <c r="CB424" s="46" t="s">
        <v>120</v>
      </c>
      <c r="CC424" s="47">
        <v>1674</v>
      </c>
      <c r="CD424" s="47">
        <v>902</v>
      </c>
      <c r="CE424" s="47">
        <v>270</v>
      </c>
      <c r="CF424" s="47">
        <v>354</v>
      </c>
      <c r="CG424" s="47">
        <v>782</v>
      </c>
      <c r="CH424" s="47">
        <v>716</v>
      </c>
      <c r="CI424" s="47">
        <v>205</v>
      </c>
      <c r="CJ424" s="47">
        <v>301</v>
      </c>
      <c r="CK424" s="47">
        <v>14</v>
      </c>
      <c r="CL424" s="47">
        <v>75</v>
      </c>
      <c r="CM424" s="47">
        <v>48</v>
      </c>
      <c r="CN424" s="47">
        <v>0</v>
      </c>
      <c r="CO424" s="47">
        <v>120</v>
      </c>
      <c r="CP424" s="135"/>
      <c r="CQ424" s="138" t="s">
        <v>259</v>
      </c>
      <c r="CR424" s="138" t="s">
        <v>4528</v>
      </c>
      <c r="CS424" s="139">
        <v>1303</v>
      </c>
      <c r="CT424" s="141">
        <v>5218</v>
      </c>
    </row>
    <row r="425" spans="1:98">
      <c r="A425" s="201"/>
      <c r="B425" s="34" t="s">
        <v>102</v>
      </c>
      <c r="C425" s="35">
        <v>17334</v>
      </c>
      <c r="D425" s="63">
        <v>8594</v>
      </c>
      <c r="E425" s="63">
        <v>8977</v>
      </c>
      <c r="F425" s="63">
        <v>4536</v>
      </c>
      <c r="G425" s="63">
        <v>7232</v>
      </c>
      <c r="H425" s="63">
        <v>3844</v>
      </c>
      <c r="I425" s="63">
        <v>4789</v>
      </c>
      <c r="J425" s="63">
        <v>2534</v>
      </c>
      <c r="K425" s="63">
        <v>3709</v>
      </c>
      <c r="L425" s="63">
        <v>2022</v>
      </c>
      <c r="M425" s="63">
        <v>42041</v>
      </c>
      <c r="N425" s="63">
        <v>21530</v>
      </c>
      <c r="O425" s="201"/>
      <c r="P425" s="64" t="s">
        <v>102</v>
      </c>
      <c r="Q425" s="63">
        <v>2751</v>
      </c>
      <c r="R425" s="63">
        <v>1348</v>
      </c>
      <c r="S425" s="63">
        <v>2046</v>
      </c>
      <c r="T425" s="63">
        <v>1008</v>
      </c>
      <c r="U425" s="63">
        <v>1674</v>
      </c>
      <c r="V425" s="63">
        <v>878</v>
      </c>
      <c r="W425" s="63">
        <v>1016</v>
      </c>
      <c r="X425" s="63">
        <v>545</v>
      </c>
      <c r="Y425" s="63">
        <v>894</v>
      </c>
      <c r="Z425" s="63">
        <v>469</v>
      </c>
      <c r="AA425" s="63">
        <v>8381</v>
      </c>
      <c r="AB425" s="63">
        <v>4248</v>
      </c>
      <c r="AC425" s="201"/>
      <c r="AD425" s="64" t="s">
        <v>102</v>
      </c>
      <c r="AE425" s="63">
        <v>408</v>
      </c>
      <c r="AF425" s="63">
        <v>363</v>
      </c>
      <c r="AG425" s="63">
        <v>356</v>
      </c>
      <c r="AH425" s="63">
        <v>338</v>
      </c>
      <c r="AI425" s="63">
        <v>306</v>
      </c>
      <c r="AJ425" s="63">
        <v>1771</v>
      </c>
      <c r="AK425" s="63">
        <v>973</v>
      </c>
      <c r="AL425" s="63">
        <v>542</v>
      </c>
      <c r="AM425" s="63">
        <v>0</v>
      </c>
      <c r="AN425" s="63">
        <v>17</v>
      </c>
      <c r="AO425" s="63">
        <v>345</v>
      </c>
      <c r="AP425" s="201"/>
      <c r="AQ425" s="64" t="s">
        <v>102</v>
      </c>
      <c r="AR425" s="63">
        <v>17</v>
      </c>
      <c r="AS425" s="63">
        <v>6295</v>
      </c>
      <c r="AT425" s="63">
        <v>2164</v>
      </c>
      <c r="AU425" s="63">
        <v>790</v>
      </c>
      <c r="AV425" s="63">
        <v>153</v>
      </c>
      <c r="AW425" s="63">
        <v>187</v>
      </c>
      <c r="AX425" s="63">
        <v>1213</v>
      </c>
      <c r="AY425" s="63">
        <v>572</v>
      </c>
      <c r="AZ425" s="63">
        <v>595</v>
      </c>
      <c r="BA425" s="201"/>
      <c r="BB425" s="51" t="s">
        <v>102</v>
      </c>
      <c r="BC425" s="63">
        <v>3077</v>
      </c>
      <c r="BD425" s="63">
        <v>1651</v>
      </c>
      <c r="BE425" s="63">
        <v>2733</v>
      </c>
      <c r="BF425" s="63">
        <v>1482</v>
      </c>
      <c r="BG425" s="63">
        <v>1284</v>
      </c>
      <c r="BH425" s="63">
        <v>713</v>
      </c>
      <c r="BI425" s="63">
        <v>2984</v>
      </c>
      <c r="BJ425" s="63">
        <v>1624</v>
      </c>
      <c r="BK425" s="63">
        <v>2657</v>
      </c>
      <c r="BL425" s="63">
        <v>1461</v>
      </c>
      <c r="BM425" s="63">
        <v>1189</v>
      </c>
      <c r="BN425" s="63">
        <v>662</v>
      </c>
      <c r="BO425" s="201"/>
      <c r="BP425" s="64" t="s">
        <v>102</v>
      </c>
      <c r="BQ425" s="63">
        <v>31</v>
      </c>
      <c r="BR425" s="63">
        <v>295</v>
      </c>
      <c r="BS425" s="63">
        <v>289</v>
      </c>
      <c r="BT425" s="63">
        <v>440</v>
      </c>
      <c r="BU425" s="63">
        <v>0</v>
      </c>
      <c r="BV425" s="63">
        <v>1055</v>
      </c>
      <c r="BW425" s="63">
        <v>328</v>
      </c>
      <c r="BX425" s="63">
        <v>193</v>
      </c>
      <c r="BY425" s="63">
        <v>17</v>
      </c>
      <c r="BZ425" s="63">
        <v>8</v>
      </c>
      <c r="CA425" s="201"/>
      <c r="CB425" s="64" t="s">
        <v>102</v>
      </c>
      <c r="CC425" s="63">
        <v>17141</v>
      </c>
      <c r="CD425" s="63">
        <v>14583</v>
      </c>
      <c r="CE425" s="63">
        <v>5651</v>
      </c>
      <c r="CF425" s="63">
        <v>6023</v>
      </c>
      <c r="CG425" s="63">
        <v>9492</v>
      </c>
      <c r="CH425" s="63">
        <v>4569</v>
      </c>
      <c r="CI425" s="63">
        <v>641</v>
      </c>
      <c r="CJ425" s="63">
        <v>3824</v>
      </c>
      <c r="CK425" s="63">
        <v>377</v>
      </c>
      <c r="CL425" s="63">
        <v>1382</v>
      </c>
      <c r="CM425" s="63">
        <v>840</v>
      </c>
      <c r="CN425" s="63">
        <v>23</v>
      </c>
      <c r="CO425" s="63">
        <v>1546</v>
      </c>
      <c r="CP425" s="135"/>
      <c r="CQ425" s="138" t="s">
        <v>259</v>
      </c>
      <c r="CR425" s="138" t="s">
        <v>4529</v>
      </c>
      <c r="CS425" s="139">
        <v>23024</v>
      </c>
      <c r="CT425" s="141">
        <v>62301</v>
      </c>
    </row>
    <row r="426" spans="1:98">
      <c r="A426" s="201" t="s">
        <v>260</v>
      </c>
      <c r="B426" s="46" t="s">
        <v>119</v>
      </c>
      <c r="C426" s="47">
        <v>11225</v>
      </c>
      <c r="D426" s="47">
        <v>5472</v>
      </c>
      <c r="E426" s="47">
        <v>7132</v>
      </c>
      <c r="F426" s="47">
        <v>3548</v>
      </c>
      <c r="G426" s="47">
        <v>5989</v>
      </c>
      <c r="H426" s="47">
        <v>3070</v>
      </c>
      <c r="I426" s="47">
        <v>4481</v>
      </c>
      <c r="J426" s="47">
        <v>2385</v>
      </c>
      <c r="K426" s="47">
        <v>3779</v>
      </c>
      <c r="L426" s="47">
        <v>2053</v>
      </c>
      <c r="M426" s="48">
        <v>32606</v>
      </c>
      <c r="N426" s="48">
        <v>16528</v>
      </c>
      <c r="O426" s="201" t="s">
        <v>260</v>
      </c>
      <c r="P426" s="46" t="s">
        <v>119</v>
      </c>
      <c r="Q426" s="47">
        <v>1904</v>
      </c>
      <c r="R426" s="47">
        <v>872</v>
      </c>
      <c r="S426" s="47">
        <v>1483</v>
      </c>
      <c r="T426" s="47">
        <v>737</v>
      </c>
      <c r="U426" s="47">
        <v>1303</v>
      </c>
      <c r="V426" s="47">
        <v>683</v>
      </c>
      <c r="W426" s="47">
        <v>582</v>
      </c>
      <c r="X426" s="47">
        <v>311</v>
      </c>
      <c r="Y426" s="47">
        <v>759</v>
      </c>
      <c r="Z426" s="47">
        <v>401</v>
      </c>
      <c r="AA426" s="48">
        <v>6031</v>
      </c>
      <c r="AB426" s="48">
        <v>3004</v>
      </c>
      <c r="AC426" s="201" t="s">
        <v>260</v>
      </c>
      <c r="AD426" s="46" t="s">
        <v>119</v>
      </c>
      <c r="AE426" s="47">
        <v>266</v>
      </c>
      <c r="AF426" s="47">
        <v>242</v>
      </c>
      <c r="AG426" s="47">
        <v>233</v>
      </c>
      <c r="AH426" s="47">
        <v>212</v>
      </c>
      <c r="AI426" s="47">
        <v>203</v>
      </c>
      <c r="AJ426" s="48">
        <v>1156</v>
      </c>
      <c r="AK426" s="47">
        <v>766</v>
      </c>
      <c r="AL426" s="47">
        <v>457</v>
      </c>
      <c r="AM426" s="47">
        <v>0</v>
      </c>
      <c r="AN426" s="47">
        <v>3</v>
      </c>
      <c r="AO426" s="47">
        <v>217</v>
      </c>
      <c r="AP426" s="201" t="s">
        <v>260</v>
      </c>
      <c r="AQ426" s="46" t="s">
        <v>119</v>
      </c>
      <c r="AR426" s="47">
        <v>40</v>
      </c>
      <c r="AS426" s="47">
        <v>6441</v>
      </c>
      <c r="AT426" s="47">
        <v>987</v>
      </c>
      <c r="AU426" s="47">
        <v>233</v>
      </c>
      <c r="AV426" s="47">
        <v>27</v>
      </c>
      <c r="AW426" s="47">
        <v>294</v>
      </c>
      <c r="AX426" s="47">
        <v>804</v>
      </c>
      <c r="AY426" s="47">
        <v>532</v>
      </c>
      <c r="AZ426" s="47">
        <v>543</v>
      </c>
      <c r="BA426" s="201" t="s">
        <v>260</v>
      </c>
      <c r="BB426" s="46" t="s">
        <v>119</v>
      </c>
      <c r="BC426" s="47">
        <v>2680</v>
      </c>
      <c r="BD426" s="47">
        <v>1459</v>
      </c>
      <c r="BE426" s="47">
        <v>2396</v>
      </c>
      <c r="BF426" s="47">
        <v>1321</v>
      </c>
      <c r="BG426" s="47">
        <v>814</v>
      </c>
      <c r="BH426" s="47">
        <v>437</v>
      </c>
      <c r="BI426" s="47">
        <v>2647</v>
      </c>
      <c r="BJ426" s="47">
        <v>1447</v>
      </c>
      <c r="BK426" s="47">
        <v>2371</v>
      </c>
      <c r="BL426" s="47">
        <v>1312</v>
      </c>
      <c r="BM426" s="47">
        <v>733</v>
      </c>
      <c r="BN426" s="47">
        <v>400</v>
      </c>
      <c r="BO426" s="201" t="s">
        <v>260</v>
      </c>
      <c r="BP426" s="46" t="s">
        <v>119</v>
      </c>
      <c r="BQ426" s="49">
        <v>29</v>
      </c>
      <c r="BR426" s="49">
        <v>227</v>
      </c>
      <c r="BS426" s="49">
        <v>291</v>
      </c>
      <c r="BT426" s="49">
        <v>430</v>
      </c>
      <c r="BU426" s="49">
        <v>1</v>
      </c>
      <c r="BV426" s="50">
        <v>978</v>
      </c>
      <c r="BW426" s="49">
        <v>340</v>
      </c>
      <c r="BX426" s="49">
        <v>153</v>
      </c>
      <c r="BY426" s="50">
        <v>23</v>
      </c>
      <c r="BZ426" s="49">
        <v>5</v>
      </c>
      <c r="CA426" s="201" t="s">
        <v>260</v>
      </c>
      <c r="CB426" s="46" t="s">
        <v>119</v>
      </c>
      <c r="CC426" s="47">
        <v>14673</v>
      </c>
      <c r="CD426" s="47">
        <v>11810</v>
      </c>
      <c r="CE426" s="47">
        <v>8753</v>
      </c>
      <c r="CF426" s="47">
        <v>5702</v>
      </c>
      <c r="CG426" s="47">
        <v>11140</v>
      </c>
      <c r="CH426" s="47">
        <v>5179</v>
      </c>
      <c r="CI426" s="47">
        <v>321</v>
      </c>
      <c r="CJ426" s="47">
        <v>4420</v>
      </c>
      <c r="CK426" s="47">
        <v>363</v>
      </c>
      <c r="CL426" s="47">
        <v>982</v>
      </c>
      <c r="CM426" s="47">
        <v>611</v>
      </c>
      <c r="CN426" s="47">
        <v>0</v>
      </c>
      <c r="CO426" s="47">
        <v>213</v>
      </c>
      <c r="CP426" s="135"/>
      <c r="CQ426" s="138" t="s">
        <v>260</v>
      </c>
      <c r="CR426" s="138" t="s">
        <v>4530</v>
      </c>
      <c r="CS426" s="139">
        <v>16950</v>
      </c>
      <c r="CT426" s="141">
        <v>62361</v>
      </c>
    </row>
    <row r="427" spans="1:98">
      <c r="A427" s="201"/>
      <c r="B427" s="46" t="s">
        <v>120</v>
      </c>
      <c r="C427" s="47">
        <v>1390</v>
      </c>
      <c r="D427" s="47">
        <v>672</v>
      </c>
      <c r="E427" s="47">
        <v>967</v>
      </c>
      <c r="F427" s="47">
        <v>478</v>
      </c>
      <c r="G427" s="47">
        <v>1128</v>
      </c>
      <c r="H427" s="47">
        <v>603</v>
      </c>
      <c r="I427" s="47">
        <v>797</v>
      </c>
      <c r="J427" s="47">
        <v>427</v>
      </c>
      <c r="K427" s="47">
        <v>684</v>
      </c>
      <c r="L427" s="47">
        <v>344</v>
      </c>
      <c r="M427" s="48">
        <v>4966</v>
      </c>
      <c r="N427" s="48">
        <v>2524</v>
      </c>
      <c r="O427" s="201"/>
      <c r="P427" s="46" t="s">
        <v>120</v>
      </c>
      <c r="Q427" s="47">
        <v>241</v>
      </c>
      <c r="R427" s="47">
        <v>115</v>
      </c>
      <c r="S427" s="47">
        <v>116</v>
      </c>
      <c r="T427" s="47">
        <v>44</v>
      </c>
      <c r="U427" s="47">
        <v>234</v>
      </c>
      <c r="V427" s="47">
        <v>106</v>
      </c>
      <c r="W427" s="47">
        <v>125</v>
      </c>
      <c r="X427" s="47">
        <v>69</v>
      </c>
      <c r="Y427" s="47">
        <v>123</v>
      </c>
      <c r="Z427" s="47">
        <v>66</v>
      </c>
      <c r="AA427" s="48">
        <v>839</v>
      </c>
      <c r="AB427" s="48">
        <v>400</v>
      </c>
      <c r="AC427" s="201"/>
      <c r="AD427" s="46" t="s">
        <v>120</v>
      </c>
      <c r="AE427" s="47">
        <v>23</v>
      </c>
      <c r="AF427" s="47">
        <v>21</v>
      </c>
      <c r="AG427" s="47">
        <v>23</v>
      </c>
      <c r="AH427" s="47">
        <v>20</v>
      </c>
      <c r="AI427" s="47">
        <v>15</v>
      </c>
      <c r="AJ427" s="48">
        <v>102</v>
      </c>
      <c r="AK427" s="47">
        <v>66</v>
      </c>
      <c r="AL427" s="47">
        <v>53</v>
      </c>
      <c r="AM427" s="47">
        <v>14</v>
      </c>
      <c r="AN427" s="47">
        <v>1</v>
      </c>
      <c r="AO427" s="47">
        <v>9</v>
      </c>
      <c r="AP427" s="201"/>
      <c r="AQ427" s="46" t="s">
        <v>120</v>
      </c>
      <c r="AR427" s="47">
        <v>0</v>
      </c>
      <c r="AS427" s="47">
        <v>1115</v>
      </c>
      <c r="AT427" s="47">
        <v>105</v>
      </c>
      <c r="AU427" s="47">
        <v>40</v>
      </c>
      <c r="AV427" s="47">
        <v>0</v>
      </c>
      <c r="AW427" s="47">
        <v>57</v>
      </c>
      <c r="AX427" s="47">
        <v>69</v>
      </c>
      <c r="AY427" s="47">
        <v>60</v>
      </c>
      <c r="AZ427" s="47">
        <v>57</v>
      </c>
      <c r="BA427" s="201"/>
      <c r="BB427" s="46" t="s">
        <v>120</v>
      </c>
      <c r="BC427" s="47">
        <v>480</v>
      </c>
      <c r="BD427" s="47">
        <v>246</v>
      </c>
      <c r="BE427" s="47">
        <v>442</v>
      </c>
      <c r="BF427" s="47">
        <v>225</v>
      </c>
      <c r="BG427" s="47">
        <v>192</v>
      </c>
      <c r="BH427" s="47">
        <v>109</v>
      </c>
      <c r="BI427" s="47">
        <v>457</v>
      </c>
      <c r="BJ427" s="47">
        <v>237</v>
      </c>
      <c r="BK427" s="47">
        <v>422</v>
      </c>
      <c r="BL427" s="47">
        <v>217</v>
      </c>
      <c r="BM427" s="47">
        <v>187</v>
      </c>
      <c r="BN427" s="47">
        <v>108</v>
      </c>
      <c r="BO427" s="201"/>
      <c r="BP427" s="46" t="s">
        <v>120</v>
      </c>
      <c r="BQ427" s="49">
        <v>17</v>
      </c>
      <c r="BR427" s="49">
        <v>49</v>
      </c>
      <c r="BS427" s="49">
        <v>23</v>
      </c>
      <c r="BT427" s="49">
        <v>6</v>
      </c>
      <c r="BU427" s="49">
        <v>0</v>
      </c>
      <c r="BV427" s="50">
        <v>95</v>
      </c>
      <c r="BW427" s="49">
        <v>72</v>
      </c>
      <c r="BX427" s="49">
        <v>57</v>
      </c>
      <c r="BY427" s="50">
        <v>36</v>
      </c>
      <c r="BZ427" s="49">
        <v>26</v>
      </c>
      <c r="CA427" s="201"/>
      <c r="CB427" s="46" t="s">
        <v>120</v>
      </c>
      <c r="CC427" s="47">
        <v>1608</v>
      </c>
      <c r="CD427" s="47">
        <v>860</v>
      </c>
      <c r="CE427" s="47">
        <v>1829</v>
      </c>
      <c r="CF427" s="47">
        <v>1089</v>
      </c>
      <c r="CG427" s="47">
        <v>2047</v>
      </c>
      <c r="CH427" s="47">
        <v>762</v>
      </c>
      <c r="CI427" s="47">
        <v>3</v>
      </c>
      <c r="CJ427" s="47">
        <v>423</v>
      </c>
      <c r="CK427" s="47">
        <v>25</v>
      </c>
      <c r="CL427" s="47">
        <v>39</v>
      </c>
      <c r="CM427" s="47">
        <v>42</v>
      </c>
      <c r="CN427" s="47">
        <v>3</v>
      </c>
      <c r="CO427" s="47">
        <v>131</v>
      </c>
      <c r="CP427" s="135"/>
      <c r="CQ427" s="138" t="s">
        <v>260</v>
      </c>
      <c r="CR427" s="138" t="s">
        <v>4531</v>
      </c>
      <c r="CS427" s="139">
        <v>2705</v>
      </c>
      <c r="CT427" s="141">
        <v>8646</v>
      </c>
    </row>
    <row r="428" spans="1:98">
      <c r="A428" s="201"/>
      <c r="B428" s="34" t="s">
        <v>102</v>
      </c>
      <c r="C428" s="35">
        <v>12615</v>
      </c>
      <c r="D428" s="63">
        <v>6144</v>
      </c>
      <c r="E428" s="63">
        <v>8099</v>
      </c>
      <c r="F428" s="63">
        <v>4026</v>
      </c>
      <c r="G428" s="63">
        <v>7117</v>
      </c>
      <c r="H428" s="63">
        <v>3673</v>
      </c>
      <c r="I428" s="63">
        <v>5278</v>
      </c>
      <c r="J428" s="63">
        <v>2812</v>
      </c>
      <c r="K428" s="63">
        <v>4463</v>
      </c>
      <c r="L428" s="63">
        <v>2397</v>
      </c>
      <c r="M428" s="63">
        <v>37572</v>
      </c>
      <c r="N428" s="63">
        <v>19052</v>
      </c>
      <c r="O428" s="201"/>
      <c r="P428" s="64" t="s">
        <v>102</v>
      </c>
      <c r="Q428" s="63">
        <v>2145</v>
      </c>
      <c r="R428" s="63">
        <v>987</v>
      </c>
      <c r="S428" s="63">
        <v>1599</v>
      </c>
      <c r="T428" s="63">
        <v>781</v>
      </c>
      <c r="U428" s="63">
        <v>1537</v>
      </c>
      <c r="V428" s="63">
        <v>789</v>
      </c>
      <c r="W428" s="63">
        <v>707</v>
      </c>
      <c r="X428" s="63">
        <v>380</v>
      </c>
      <c r="Y428" s="63">
        <v>882</v>
      </c>
      <c r="Z428" s="63">
        <v>467</v>
      </c>
      <c r="AA428" s="63">
        <v>6870</v>
      </c>
      <c r="AB428" s="63">
        <v>3404</v>
      </c>
      <c r="AC428" s="201"/>
      <c r="AD428" s="64" t="s">
        <v>102</v>
      </c>
      <c r="AE428" s="63">
        <v>289</v>
      </c>
      <c r="AF428" s="63">
        <v>263</v>
      </c>
      <c r="AG428" s="63">
        <v>256</v>
      </c>
      <c r="AH428" s="63">
        <v>232</v>
      </c>
      <c r="AI428" s="63">
        <v>218</v>
      </c>
      <c r="AJ428" s="63">
        <v>1258</v>
      </c>
      <c r="AK428" s="63">
        <v>832</v>
      </c>
      <c r="AL428" s="63">
        <v>510</v>
      </c>
      <c r="AM428" s="63">
        <v>14</v>
      </c>
      <c r="AN428" s="63">
        <v>4</v>
      </c>
      <c r="AO428" s="63">
        <v>226</v>
      </c>
      <c r="AP428" s="201"/>
      <c r="AQ428" s="64" t="s">
        <v>102</v>
      </c>
      <c r="AR428" s="63">
        <v>40</v>
      </c>
      <c r="AS428" s="63">
        <v>7556</v>
      </c>
      <c r="AT428" s="63">
        <v>1092</v>
      </c>
      <c r="AU428" s="63">
        <v>273</v>
      </c>
      <c r="AV428" s="63">
        <v>27</v>
      </c>
      <c r="AW428" s="63">
        <v>351</v>
      </c>
      <c r="AX428" s="63">
        <v>873</v>
      </c>
      <c r="AY428" s="63">
        <v>592</v>
      </c>
      <c r="AZ428" s="63">
        <v>600</v>
      </c>
      <c r="BA428" s="201"/>
      <c r="BB428" s="51" t="s">
        <v>102</v>
      </c>
      <c r="BC428" s="63">
        <v>3160</v>
      </c>
      <c r="BD428" s="63">
        <v>1705</v>
      </c>
      <c r="BE428" s="63">
        <v>2838</v>
      </c>
      <c r="BF428" s="63">
        <v>1546</v>
      </c>
      <c r="BG428" s="63">
        <v>1006</v>
      </c>
      <c r="BH428" s="63">
        <v>546</v>
      </c>
      <c r="BI428" s="63">
        <v>3104</v>
      </c>
      <c r="BJ428" s="63">
        <v>1684</v>
      </c>
      <c r="BK428" s="63">
        <v>2793</v>
      </c>
      <c r="BL428" s="63">
        <v>1529</v>
      </c>
      <c r="BM428" s="63">
        <v>920</v>
      </c>
      <c r="BN428" s="63">
        <v>508</v>
      </c>
      <c r="BO428" s="201"/>
      <c r="BP428" s="64" t="s">
        <v>102</v>
      </c>
      <c r="BQ428" s="63">
        <v>46</v>
      </c>
      <c r="BR428" s="63">
        <v>276</v>
      </c>
      <c r="BS428" s="63">
        <v>314</v>
      </c>
      <c r="BT428" s="63">
        <v>436</v>
      </c>
      <c r="BU428" s="63">
        <v>1</v>
      </c>
      <c r="BV428" s="63">
        <v>1073</v>
      </c>
      <c r="BW428" s="63">
        <v>412</v>
      </c>
      <c r="BX428" s="63">
        <v>210</v>
      </c>
      <c r="BY428" s="63">
        <v>59</v>
      </c>
      <c r="BZ428" s="63">
        <v>31</v>
      </c>
      <c r="CA428" s="201"/>
      <c r="CB428" s="64" t="s">
        <v>102</v>
      </c>
      <c r="CC428" s="63">
        <v>16281</v>
      </c>
      <c r="CD428" s="63">
        <v>12670</v>
      </c>
      <c r="CE428" s="63">
        <v>10582</v>
      </c>
      <c r="CF428" s="63">
        <v>6791</v>
      </c>
      <c r="CG428" s="63">
        <v>13187</v>
      </c>
      <c r="CH428" s="63">
        <v>5941</v>
      </c>
      <c r="CI428" s="63">
        <v>324</v>
      </c>
      <c r="CJ428" s="63">
        <v>4843</v>
      </c>
      <c r="CK428" s="63">
        <v>388</v>
      </c>
      <c r="CL428" s="63">
        <v>1021</v>
      </c>
      <c r="CM428" s="63">
        <v>653</v>
      </c>
      <c r="CN428" s="63">
        <v>3</v>
      </c>
      <c r="CO428" s="63">
        <v>344</v>
      </c>
      <c r="CP428" s="135"/>
      <c r="CQ428" s="138" t="s">
        <v>260</v>
      </c>
      <c r="CR428" s="138" t="s">
        <v>4532</v>
      </c>
      <c r="CS428" s="139">
        <v>19655</v>
      </c>
      <c r="CT428" s="141">
        <v>71007</v>
      </c>
    </row>
    <row r="429" spans="1:98">
      <c r="A429" s="201" t="s">
        <v>261</v>
      </c>
      <c r="B429" s="46" t="s">
        <v>119</v>
      </c>
      <c r="C429" s="47">
        <v>9727</v>
      </c>
      <c r="D429" s="47">
        <v>4830</v>
      </c>
      <c r="E429" s="47">
        <v>7364</v>
      </c>
      <c r="F429" s="47">
        <v>3654</v>
      </c>
      <c r="G429" s="47">
        <v>7789</v>
      </c>
      <c r="H429" s="47">
        <v>3879</v>
      </c>
      <c r="I429" s="47">
        <v>6298</v>
      </c>
      <c r="J429" s="47">
        <v>3238</v>
      </c>
      <c r="K429" s="47">
        <v>4755</v>
      </c>
      <c r="L429" s="47">
        <v>2477</v>
      </c>
      <c r="M429" s="48">
        <v>35933</v>
      </c>
      <c r="N429" s="48">
        <v>18078</v>
      </c>
      <c r="O429" s="201" t="s">
        <v>261</v>
      </c>
      <c r="P429" s="46" t="s">
        <v>119</v>
      </c>
      <c r="Q429" s="47">
        <v>1876</v>
      </c>
      <c r="R429" s="47">
        <v>805</v>
      </c>
      <c r="S429" s="47">
        <v>1833</v>
      </c>
      <c r="T429" s="47">
        <v>858</v>
      </c>
      <c r="U429" s="47">
        <v>2198</v>
      </c>
      <c r="V429" s="47">
        <v>1007</v>
      </c>
      <c r="W429" s="47">
        <v>1551</v>
      </c>
      <c r="X429" s="47">
        <v>743</v>
      </c>
      <c r="Y429" s="47">
        <v>941</v>
      </c>
      <c r="Z429" s="47">
        <v>527</v>
      </c>
      <c r="AA429" s="48">
        <v>8399</v>
      </c>
      <c r="AB429" s="48">
        <v>3940</v>
      </c>
      <c r="AC429" s="201" t="s">
        <v>261</v>
      </c>
      <c r="AD429" s="46" t="s">
        <v>119</v>
      </c>
      <c r="AE429" s="47">
        <v>367</v>
      </c>
      <c r="AF429" s="47">
        <v>364</v>
      </c>
      <c r="AG429" s="47">
        <v>369</v>
      </c>
      <c r="AH429" s="47">
        <v>351</v>
      </c>
      <c r="AI429" s="47">
        <v>328</v>
      </c>
      <c r="AJ429" s="48">
        <v>1779</v>
      </c>
      <c r="AK429" s="47">
        <v>1064</v>
      </c>
      <c r="AL429" s="47">
        <v>767</v>
      </c>
      <c r="AM429" s="47">
        <v>14</v>
      </c>
      <c r="AN429" s="47">
        <v>37</v>
      </c>
      <c r="AO429" s="47">
        <v>346</v>
      </c>
      <c r="AP429" s="201" t="s">
        <v>261</v>
      </c>
      <c r="AQ429" s="46" t="s">
        <v>119</v>
      </c>
      <c r="AR429" s="47">
        <v>70</v>
      </c>
      <c r="AS429" s="47">
        <v>8415</v>
      </c>
      <c r="AT429" s="47">
        <v>2089</v>
      </c>
      <c r="AU429" s="47">
        <v>376</v>
      </c>
      <c r="AV429" s="47">
        <v>110</v>
      </c>
      <c r="AW429" s="47">
        <v>279</v>
      </c>
      <c r="AX429" s="47">
        <v>1052</v>
      </c>
      <c r="AY429" s="47">
        <v>549</v>
      </c>
      <c r="AZ429" s="47">
        <v>598</v>
      </c>
      <c r="BA429" s="201" t="s">
        <v>261</v>
      </c>
      <c r="BB429" s="46" t="s">
        <v>119</v>
      </c>
      <c r="BC429" s="47">
        <v>4216</v>
      </c>
      <c r="BD429" s="47">
        <v>2275</v>
      </c>
      <c r="BE429" s="47">
        <v>3921</v>
      </c>
      <c r="BF429" s="47">
        <v>2127</v>
      </c>
      <c r="BG429" s="47">
        <v>2141</v>
      </c>
      <c r="BH429" s="47">
        <v>1162</v>
      </c>
      <c r="BI429" s="47">
        <v>4263</v>
      </c>
      <c r="BJ429" s="47">
        <v>2302</v>
      </c>
      <c r="BK429" s="47">
        <v>3966</v>
      </c>
      <c r="BL429" s="47">
        <v>2153</v>
      </c>
      <c r="BM429" s="47">
        <v>2069</v>
      </c>
      <c r="BN429" s="47">
        <v>1123</v>
      </c>
      <c r="BO429" s="201" t="s">
        <v>261</v>
      </c>
      <c r="BP429" s="46" t="s">
        <v>119</v>
      </c>
      <c r="BQ429" s="49">
        <v>79</v>
      </c>
      <c r="BR429" s="49">
        <v>279</v>
      </c>
      <c r="BS429" s="49">
        <v>330</v>
      </c>
      <c r="BT429" s="49">
        <v>522</v>
      </c>
      <c r="BU429" s="49">
        <v>0</v>
      </c>
      <c r="BV429" s="50">
        <v>1210</v>
      </c>
      <c r="BW429" s="49">
        <v>298</v>
      </c>
      <c r="BX429" s="49">
        <v>230</v>
      </c>
      <c r="BY429" s="50">
        <v>10</v>
      </c>
      <c r="BZ429" s="49">
        <v>8</v>
      </c>
      <c r="CA429" s="201" t="s">
        <v>261</v>
      </c>
      <c r="CB429" s="46" t="s">
        <v>119</v>
      </c>
      <c r="CC429" s="47">
        <v>26725</v>
      </c>
      <c r="CD429" s="47">
        <v>15886</v>
      </c>
      <c r="CE429" s="47">
        <v>9017</v>
      </c>
      <c r="CF429" s="47">
        <v>11816</v>
      </c>
      <c r="CG429" s="47">
        <v>15998</v>
      </c>
      <c r="CH429" s="47">
        <v>6616</v>
      </c>
      <c r="CI429" s="47">
        <v>1011</v>
      </c>
      <c r="CJ429" s="47">
        <v>5650</v>
      </c>
      <c r="CK429" s="47">
        <v>662</v>
      </c>
      <c r="CL429" s="47">
        <v>1614</v>
      </c>
      <c r="CM429" s="47">
        <v>1212</v>
      </c>
      <c r="CN429" s="47">
        <v>92</v>
      </c>
      <c r="CO429" s="47">
        <v>1116</v>
      </c>
      <c r="CP429" s="135"/>
      <c r="CQ429" s="138" t="s">
        <v>261</v>
      </c>
      <c r="CR429" s="138" t="s">
        <v>4533</v>
      </c>
      <c r="CS429" s="139">
        <v>25221</v>
      </c>
      <c r="CT429" s="141">
        <v>93381</v>
      </c>
    </row>
    <row r="430" spans="1:98">
      <c r="A430" s="201"/>
      <c r="B430" s="46" t="s">
        <v>120</v>
      </c>
      <c r="C430" s="47">
        <v>0</v>
      </c>
      <c r="D430" s="47">
        <v>0</v>
      </c>
      <c r="E430" s="47">
        <v>0</v>
      </c>
      <c r="F430" s="47">
        <v>0</v>
      </c>
      <c r="G430" s="47">
        <v>0</v>
      </c>
      <c r="H430" s="47">
        <v>0</v>
      </c>
      <c r="I430" s="47">
        <v>0</v>
      </c>
      <c r="J430" s="47">
        <v>0</v>
      </c>
      <c r="K430" s="47">
        <v>0</v>
      </c>
      <c r="L430" s="47">
        <v>0</v>
      </c>
      <c r="M430" s="48">
        <v>0</v>
      </c>
      <c r="N430" s="48">
        <v>0</v>
      </c>
      <c r="O430" s="201"/>
      <c r="P430" s="46" t="s">
        <v>120</v>
      </c>
      <c r="Q430" s="47">
        <v>0</v>
      </c>
      <c r="R430" s="47">
        <v>0</v>
      </c>
      <c r="S430" s="47">
        <v>0</v>
      </c>
      <c r="T430" s="47">
        <v>0</v>
      </c>
      <c r="U430" s="47">
        <v>0</v>
      </c>
      <c r="V430" s="47">
        <v>0</v>
      </c>
      <c r="W430" s="47">
        <v>0</v>
      </c>
      <c r="X430" s="47">
        <v>0</v>
      </c>
      <c r="Y430" s="47">
        <v>0</v>
      </c>
      <c r="Z430" s="47">
        <v>0</v>
      </c>
      <c r="AA430" s="48">
        <v>0</v>
      </c>
      <c r="AB430" s="48">
        <v>0</v>
      </c>
      <c r="AC430" s="201"/>
      <c r="AD430" s="46" t="s">
        <v>120</v>
      </c>
      <c r="AE430" s="47">
        <v>0</v>
      </c>
      <c r="AF430" s="47">
        <v>0</v>
      </c>
      <c r="AG430" s="47">
        <v>0</v>
      </c>
      <c r="AH430" s="47">
        <v>0</v>
      </c>
      <c r="AI430" s="47">
        <v>0</v>
      </c>
      <c r="AJ430" s="48">
        <v>0</v>
      </c>
      <c r="AK430" s="47">
        <v>0</v>
      </c>
      <c r="AL430" s="47">
        <v>0</v>
      </c>
      <c r="AM430" s="47">
        <v>0</v>
      </c>
      <c r="AN430" s="47">
        <v>0</v>
      </c>
      <c r="AO430" s="47">
        <v>0</v>
      </c>
      <c r="AP430" s="201"/>
      <c r="AQ430" s="46" t="s">
        <v>120</v>
      </c>
      <c r="AR430" s="47">
        <v>0</v>
      </c>
      <c r="AS430" s="47">
        <v>0</v>
      </c>
      <c r="AT430" s="47">
        <v>0</v>
      </c>
      <c r="AU430" s="47">
        <v>0</v>
      </c>
      <c r="AV430" s="47">
        <v>0</v>
      </c>
      <c r="AW430" s="47">
        <v>0</v>
      </c>
      <c r="AX430" s="47">
        <v>0</v>
      </c>
      <c r="AY430" s="47">
        <v>0</v>
      </c>
      <c r="AZ430" s="47">
        <v>0</v>
      </c>
      <c r="BA430" s="201"/>
      <c r="BB430" s="46" t="s">
        <v>120</v>
      </c>
      <c r="BC430" s="47">
        <v>0</v>
      </c>
      <c r="BD430" s="47">
        <v>0</v>
      </c>
      <c r="BE430" s="47">
        <v>0</v>
      </c>
      <c r="BF430" s="47">
        <v>0</v>
      </c>
      <c r="BG430" s="47">
        <v>0</v>
      </c>
      <c r="BH430" s="47">
        <v>0</v>
      </c>
      <c r="BI430" s="47">
        <v>0</v>
      </c>
      <c r="BJ430" s="47">
        <v>0</v>
      </c>
      <c r="BK430" s="47">
        <v>0</v>
      </c>
      <c r="BL430" s="47">
        <v>0</v>
      </c>
      <c r="BM430" s="47">
        <v>0</v>
      </c>
      <c r="BN430" s="47">
        <v>0</v>
      </c>
      <c r="BO430" s="201"/>
      <c r="BP430" s="46" t="s">
        <v>120</v>
      </c>
      <c r="BQ430" s="49">
        <v>0</v>
      </c>
      <c r="BR430" s="49">
        <v>0</v>
      </c>
      <c r="BS430" s="49">
        <v>0</v>
      </c>
      <c r="BT430" s="49">
        <v>0</v>
      </c>
      <c r="BU430" s="49">
        <v>0</v>
      </c>
      <c r="BV430" s="50">
        <v>0</v>
      </c>
      <c r="BW430" s="49">
        <v>0</v>
      </c>
      <c r="BX430" s="49">
        <v>0</v>
      </c>
      <c r="BY430" s="50">
        <v>0</v>
      </c>
      <c r="BZ430" s="49">
        <v>0</v>
      </c>
      <c r="CA430" s="201"/>
      <c r="CB430" s="46" t="s">
        <v>120</v>
      </c>
      <c r="CC430" s="47">
        <v>0</v>
      </c>
      <c r="CD430" s="47">
        <v>0</v>
      </c>
      <c r="CE430" s="47">
        <v>0</v>
      </c>
      <c r="CF430" s="47">
        <v>0</v>
      </c>
      <c r="CG430" s="47">
        <v>0</v>
      </c>
      <c r="CH430" s="47">
        <v>0</v>
      </c>
      <c r="CI430" s="47">
        <v>0</v>
      </c>
      <c r="CJ430" s="47">
        <v>0</v>
      </c>
      <c r="CK430" s="47">
        <v>0</v>
      </c>
      <c r="CL430" s="47">
        <v>0</v>
      </c>
      <c r="CM430" s="47">
        <v>0</v>
      </c>
      <c r="CN430" s="47">
        <v>0</v>
      </c>
      <c r="CO430" s="47">
        <v>0</v>
      </c>
      <c r="CP430" s="135"/>
      <c r="CQ430" s="138" t="s">
        <v>261</v>
      </c>
      <c r="CR430" s="138" t="s">
        <v>4534</v>
      </c>
      <c r="CS430" s="139">
        <v>0</v>
      </c>
      <c r="CT430" s="141">
        <v>0</v>
      </c>
    </row>
    <row r="431" spans="1:98">
      <c r="A431" s="201"/>
      <c r="B431" s="34" t="s">
        <v>102</v>
      </c>
      <c r="C431" s="35">
        <v>9727</v>
      </c>
      <c r="D431" s="63">
        <v>4830</v>
      </c>
      <c r="E431" s="63">
        <v>7364</v>
      </c>
      <c r="F431" s="63">
        <v>3654</v>
      </c>
      <c r="G431" s="63">
        <v>7789</v>
      </c>
      <c r="H431" s="63">
        <v>3879</v>
      </c>
      <c r="I431" s="63">
        <v>6298</v>
      </c>
      <c r="J431" s="63">
        <v>3238</v>
      </c>
      <c r="K431" s="63">
        <v>4755</v>
      </c>
      <c r="L431" s="63">
        <v>2477</v>
      </c>
      <c r="M431" s="63">
        <v>35933</v>
      </c>
      <c r="N431" s="63">
        <v>18078</v>
      </c>
      <c r="O431" s="201"/>
      <c r="P431" s="64" t="s">
        <v>102</v>
      </c>
      <c r="Q431" s="63">
        <v>1876</v>
      </c>
      <c r="R431" s="63">
        <v>805</v>
      </c>
      <c r="S431" s="63">
        <v>1833</v>
      </c>
      <c r="T431" s="63">
        <v>858</v>
      </c>
      <c r="U431" s="63">
        <v>2198</v>
      </c>
      <c r="V431" s="63">
        <v>1007</v>
      </c>
      <c r="W431" s="63">
        <v>1551</v>
      </c>
      <c r="X431" s="63">
        <v>743</v>
      </c>
      <c r="Y431" s="63">
        <v>941</v>
      </c>
      <c r="Z431" s="63">
        <v>527</v>
      </c>
      <c r="AA431" s="63">
        <v>8399</v>
      </c>
      <c r="AB431" s="63">
        <v>3940</v>
      </c>
      <c r="AC431" s="201"/>
      <c r="AD431" s="64" t="s">
        <v>102</v>
      </c>
      <c r="AE431" s="63">
        <v>367</v>
      </c>
      <c r="AF431" s="63">
        <v>364</v>
      </c>
      <c r="AG431" s="63">
        <v>369</v>
      </c>
      <c r="AH431" s="63">
        <v>351</v>
      </c>
      <c r="AI431" s="63">
        <v>328</v>
      </c>
      <c r="AJ431" s="63">
        <v>1779</v>
      </c>
      <c r="AK431" s="63">
        <v>1064</v>
      </c>
      <c r="AL431" s="63">
        <v>767</v>
      </c>
      <c r="AM431" s="63">
        <v>14</v>
      </c>
      <c r="AN431" s="63">
        <v>37</v>
      </c>
      <c r="AO431" s="63">
        <v>346</v>
      </c>
      <c r="AP431" s="201"/>
      <c r="AQ431" s="64" t="s">
        <v>102</v>
      </c>
      <c r="AR431" s="63">
        <v>70</v>
      </c>
      <c r="AS431" s="63">
        <v>8415</v>
      </c>
      <c r="AT431" s="63">
        <v>2089</v>
      </c>
      <c r="AU431" s="63">
        <v>376</v>
      </c>
      <c r="AV431" s="63">
        <v>110</v>
      </c>
      <c r="AW431" s="63">
        <v>279</v>
      </c>
      <c r="AX431" s="63">
        <v>1052</v>
      </c>
      <c r="AY431" s="63">
        <v>549</v>
      </c>
      <c r="AZ431" s="63">
        <v>598</v>
      </c>
      <c r="BA431" s="201"/>
      <c r="BB431" s="51" t="s">
        <v>102</v>
      </c>
      <c r="BC431" s="63">
        <v>4216</v>
      </c>
      <c r="BD431" s="63">
        <v>2275</v>
      </c>
      <c r="BE431" s="63">
        <v>3921</v>
      </c>
      <c r="BF431" s="63">
        <v>2127</v>
      </c>
      <c r="BG431" s="63">
        <v>2141</v>
      </c>
      <c r="BH431" s="63">
        <v>1162</v>
      </c>
      <c r="BI431" s="63">
        <v>4263</v>
      </c>
      <c r="BJ431" s="63">
        <v>2302</v>
      </c>
      <c r="BK431" s="63">
        <v>3966</v>
      </c>
      <c r="BL431" s="63">
        <v>2153</v>
      </c>
      <c r="BM431" s="63">
        <v>2069</v>
      </c>
      <c r="BN431" s="63">
        <v>1123</v>
      </c>
      <c r="BO431" s="201"/>
      <c r="BP431" s="64" t="s">
        <v>102</v>
      </c>
      <c r="BQ431" s="63">
        <v>79</v>
      </c>
      <c r="BR431" s="63">
        <v>279</v>
      </c>
      <c r="BS431" s="63">
        <v>330</v>
      </c>
      <c r="BT431" s="63">
        <v>522</v>
      </c>
      <c r="BU431" s="63">
        <v>0</v>
      </c>
      <c r="BV431" s="63">
        <v>1210</v>
      </c>
      <c r="BW431" s="63">
        <v>298</v>
      </c>
      <c r="BX431" s="63">
        <v>230</v>
      </c>
      <c r="BY431" s="63">
        <v>10</v>
      </c>
      <c r="BZ431" s="63">
        <v>8</v>
      </c>
      <c r="CA431" s="201"/>
      <c r="CB431" s="64" t="s">
        <v>102</v>
      </c>
      <c r="CC431" s="63">
        <v>26725</v>
      </c>
      <c r="CD431" s="63">
        <v>15886</v>
      </c>
      <c r="CE431" s="63">
        <v>9017</v>
      </c>
      <c r="CF431" s="63">
        <v>11816</v>
      </c>
      <c r="CG431" s="63">
        <v>15998</v>
      </c>
      <c r="CH431" s="63">
        <v>6616</v>
      </c>
      <c r="CI431" s="63">
        <v>1011</v>
      </c>
      <c r="CJ431" s="63">
        <v>5650</v>
      </c>
      <c r="CK431" s="63">
        <v>662</v>
      </c>
      <c r="CL431" s="63">
        <v>1614</v>
      </c>
      <c r="CM431" s="63">
        <v>1212</v>
      </c>
      <c r="CN431" s="63">
        <v>92</v>
      </c>
      <c r="CO431" s="63">
        <v>1116</v>
      </c>
      <c r="CP431" s="135"/>
      <c r="CQ431" s="138" t="s">
        <v>261</v>
      </c>
      <c r="CR431" s="138" t="s">
        <v>4535</v>
      </c>
      <c r="CS431" s="139">
        <v>25221</v>
      </c>
      <c r="CT431" s="141">
        <v>93381</v>
      </c>
    </row>
    <row r="432" spans="1:98">
      <c r="A432" s="201" t="s">
        <v>262</v>
      </c>
      <c r="B432" s="46" t="s">
        <v>119</v>
      </c>
      <c r="C432" s="47">
        <v>15532</v>
      </c>
      <c r="D432" s="47">
        <v>7505</v>
      </c>
      <c r="E432" s="47">
        <v>12522</v>
      </c>
      <c r="F432" s="47">
        <v>6041</v>
      </c>
      <c r="G432" s="47">
        <v>12296</v>
      </c>
      <c r="H432" s="47">
        <v>6096</v>
      </c>
      <c r="I432" s="47">
        <v>9853</v>
      </c>
      <c r="J432" s="47">
        <v>5032</v>
      </c>
      <c r="K432" s="47">
        <v>6702</v>
      </c>
      <c r="L432" s="47">
        <v>3415</v>
      </c>
      <c r="M432" s="48">
        <v>56905</v>
      </c>
      <c r="N432" s="48">
        <v>28089</v>
      </c>
      <c r="O432" s="201" t="s">
        <v>262</v>
      </c>
      <c r="P432" s="46" t="s">
        <v>119</v>
      </c>
      <c r="Q432" s="47">
        <v>3286</v>
      </c>
      <c r="R432" s="47">
        <v>1478</v>
      </c>
      <c r="S432" s="47">
        <v>2685</v>
      </c>
      <c r="T432" s="47">
        <v>1258</v>
      </c>
      <c r="U432" s="47">
        <v>2895</v>
      </c>
      <c r="V432" s="47">
        <v>1407</v>
      </c>
      <c r="W432" s="47">
        <v>1778</v>
      </c>
      <c r="X432" s="47">
        <v>886</v>
      </c>
      <c r="Y432" s="47">
        <v>779</v>
      </c>
      <c r="Z432" s="47">
        <v>357</v>
      </c>
      <c r="AA432" s="48">
        <v>11423</v>
      </c>
      <c r="AB432" s="48">
        <v>5386</v>
      </c>
      <c r="AC432" s="201" t="s">
        <v>262</v>
      </c>
      <c r="AD432" s="46" t="s">
        <v>119</v>
      </c>
      <c r="AE432" s="47">
        <v>482</v>
      </c>
      <c r="AF432" s="47">
        <v>464</v>
      </c>
      <c r="AG432" s="47">
        <v>471</v>
      </c>
      <c r="AH432" s="47">
        <v>455</v>
      </c>
      <c r="AI432" s="47">
        <v>442</v>
      </c>
      <c r="AJ432" s="48">
        <v>2314</v>
      </c>
      <c r="AK432" s="47">
        <v>1537</v>
      </c>
      <c r="AL432" s="47">
        <v>465</v>
      </c>
      <c r="AM432" s="47">
        <v>0</v>
      </c>
      <c r="AN432" s="47">
        <v>9</v>
      </c>
      <c r="AO432" s="47">
        <v>445</v>
      </c>
      <c r="AP432" s="201" t="s">
        <v>262</v>
      </c>
      <c r="AQ432" s="46" t="s">
        <v>119</v>
      </c>
      <c r="AR432" s="47">
        <v>29</v>
      </c>
      <c r="AS432" s="47">
        <v>10226</v>
      </c>
      <c r="AT432" s="47">
        <v>4896</v>
      </c>
      <c r="AU432" s="47">
        <v>1250</v>
      </c>
      <c r="AV432" s="47">
        <v>210</v>
      </c>
      <c r="AW432" s="47">
        <v>570</v>
      </c>
      <c r="AX432" s="47">
        <v>1609</v>
      </c>
      <c r="AY432" s="47">
        <v>1098</v>
      </c>
      <c r="AZ432" s="47">
        <v>1135</v>
      </c>
      <c r="BA432" s="201" t="s">
        <v>262</v>
      </c>
      <c r="BB432" s="46" t="s">
        <v>119</v>
      </c>
      <c r="BC432" s="47">
        <v>5742</v>
      </c>
      <c r="BD432" s="47">
        <v>2912</v>
      </c>
      <c r="BE432" s="47">
        <v>5475</v>
      </c>
      <c r="BF432" s="47">
        <v>2769</v>
      </c>
      <c r="BG432" s="47">
        <v>4218</v>
      </c>
      <c r="BH432" s="47">
        <v>2197</v>
      </c>
      <c r="BI432" s="47">
        <v>5730</v>
      </c>
      <c r="BJ432" s="47">
        <v>2909</v>
      </c>
      <c r="BK432" s="47">
        <v>5463</v>
      </c>
      <c r="BL432" s="47">
        <v>2766</v>
      </c>
      <c r="BM432" s="47">
        <v>4160</v>
      </c>
      <c r="BN432" s="47">
        <v>2163</v>
      </c>
      <c r="BO432" s="201" t="s">
        <v>262</v>
      </c>
      <c r="BP432" s="46" t="s">
        <v>119</v>
      </c>
      <c r="BQ432" s="49">
        <v>73</v>
      </c>
      <c r="BR432" s="49">
        <v>322</v>
      </c>
      <c r="BS432" s="49">
        <v>671</v>
      </c>
      <c r="BT432" s="49">
        <v>235</v>
      </c>
      <c r="BU432" s="49">
        <v>336</v>
      </c>
      <c r="BV432" s="50">
        <v>1637</v>
      </c>
      <c r="BW432" s="49">
        <v>362</v>
      </c>
      <c r="BX432" s="49">
        <v>303</v>
      </c>
      <c r="BY432" s="50">
        <v>4</v>
      </c>
      <c r="BZ432" s="49">
        <v>2</v>
      </c>
      <c r="CA432" s="201" t="s">
        <v>262</v>
      </c>
      <c r="CB432" s="46" t="s">
        <v>119</v>
      </c>
      <c r="CC432" s="47">
        <v>40207</v>
      </c>
      <c r="CD432" s="47">
        <v>26251</v>
      </c>
      <c r="CE432" s="47">
        <v>14256</v>
      </c>
      <c r="CF432" s="47">
        <v>15567</v>
      </c>
      <c r="CG432" s="47">
        <v>18394</v>
      </c>
      <c r="CH432" s="47">
        <v>8355</v>
      </c>
      <c r="CI432" s="47">
        <v>1457</v>
      </c>
      <c r="CJ432" s="47">
        <v>6713</v>
      </c>
      <c r="CK432" s="47">
        <v>594</v>
      </c>
      <c r="CL432" s="47">
        <v>3471</v>
      </c>
      <c r="CM432" s="47">
        <v>1676</v>
      </c>
      <c r="CN432" s="47">
        <v>31</v>
      </c>
      <c r="CO432" s="47">
        <v>5002</v>
      </c>
      <c r="CP432" s="135"/>
      <c r="CQ432" s="138" t="s">
        <v>262</v>
      </c>
      <c r="CR432" s="138" t="s">
        <v>4536</v>
      </c>
      <c r="CS432" s="139">
        <v>41219</v>
      </c>
      <c r="CT432" s="141">
        <v>131794</v>
      </c>
    </row>
    <row r="433" spans="1:98">
      <c r="A433" s="201"/>
      <c r="B433" s="46" t="s">
        <v>120</v>
      </c>
      <c r="C433" s="47">
        <v>332</v>
      </c>
      <c r="D433" s="47">
        <v>174</v>
      </c>
      <c r="E433" s="47">
        <v>293</v>
      </c>
      <c r="F433" s="47">
        <v>124</v>
      </c>
      <c r="G433" s="47">
        <v>291</v>
      </c>
      <c r="H433" s="47">
        <v>154</v>
      </c>
      <c r="I433" s="47">
        <v>242</v>
      </c>
      <c r="J433" s="47">
        <v>129</v>
      </c>
      <c r="K433" s="47">
        <v>229</v>
      </c>
      <c r="L433" s="47">
        <v>138</v>
      </c>
      <c r="M433" s="48">
        <v>1387</v>
      </c>
      <c r="N433" s="48">
        <v>719</v>
      </c>
      <c r="O433" s="201"/>
      <c r="P433" s="46" t="s">
        <v>120</v>
      </c>
      <c r="Q433" s="47">
        <v>78</v>
      </c>
      <c r="R433" s="47">
        <v>31</v>
      </c>
      <c r="S433" s="47">
        <v>66</v>
      </c>
      <c r="T433" s="47">
        <v>26</v>
      </c>
      <c r="U433" s="47">
        <v>43</v>
      </c>
      <c r="V433" s="47">
        <v>16</v>
      </c>
      <c r="W433" s="47">
        <v>41</v>
      </c>
      <c r="X433" s="47">
        <v>17</v>
      </c>
      <c r="Y433" s="47">
        <v>30</v>
      </c>
      <c r="Z433" s="47">
        <v>14</v>
      </c>
      <c r="AA433" s="48">
        <v>258</v>
      </c>
      <c r="AB433" s="48">
        <v>104</v>
      </c>
      <c r="AC433" s="201"/>
      <c r="AD433" s="46" t="s">
        <v>120</v>
      </c>
      <c r="AE433" s="47">
        <v>4</v>
      </c>
      <c r="AF433" s="47">
        <v>4</v>
      </c>
      <c r="AG433" s="47">
        <v>5</v>
      </c>
      <c r="AH433" s="47">
        <v>5</v>
      </c>
      <c r="AI433" s="47">
        <v>5</v>
      </c>
      <c r="AJ433" s="48">
        <v>23</v>
      </c>
      <c r="AK433" s="47">
        <v>45</v>
      </c>
      <c r="AL433" s="47">
        <v>33</v>
      </c>
      <c r="AM433" s="47">
        <v>0</v>
      </c>
      <c r="AN433" s="47">
        <v>0</v>
      </c>
      <c r="AO433" s="47">
        <v>3</v>
      </c>
      <c r="AP433" s="201"/>
      <c r="AQ433" s="46" t="s">
        <v>120</v>
      </c>
      <c r="AR433" s="47">
        <v>0</v>
      </c>
      <c r="AS433" s="47">
        <v>490</v>
      </c>
      <c r="AT433" s="47">
        <v>64</v>
      </c>
      <c r="AU433" s="47">
        <v>0</v>
      </c>
      <c r="AV433" s="47">
        <v>0</v>
      </c>
      <c r="AW433" s="47">
        <v>10</v>
      </c>
      <c r="AX433" s="47">
        <v>27</v>
      </c>
      <c r="AY433" s="47">
        <v>32</v>
      </c>
      <c r="AZ433" s="47">
        <v>30</v>
      </c>
      <c r="BA433" s="201"/>
      <c r="BB433" s="46" t="s">
        <v>120</v>
      </c>
      <c r="BC433" s="47">
        <v>190</v>
      </c>
      <c r="BD433" s="47">
        <v>103</v>
      </c>
      <c r="BE433" s="47">
        <v>184</v>
      </c>
      <c r="BF433" s="47">
        <v>100</v>
      </c>
      <c r="BG433" s="47">
        <v>119</v>
      </c>
      <c r="BH433" s="47">
        <v>72</v>
      </c>
      <c r="BI433" s="47">
        <v>188</v>
      </c>
      <c r="BJ433" s="47">
        <v>102</v>
      </c>
      <c r="BK433" s="47">
        <v>182</v>
      </c>
      <c r="BL433" s="47">
        <v>99</v>
      </c>
      <c r="BM433" s="47">
        <v>118</v>
      </c>
      <c r="BN433" s="47">
        <v>71</v>
      </c>
      <c r="BO433" s="201"/>
      <c r="BP433" s="46" t="s">
        <v>120</v>
      </c>
      <c r="BQ433" s="49">
        <v>9</v>
      </c>
      <c r="BR433" s="49">
        <v>12</v>
      </c>
      <c r="BS433" s="49">
        <v>0</v>
      </c>
      <c r="BT433" s="49">
        <v>0</v>
      </c>
      <c r="BU433" s="49">
        <v>0</v>
      </c>
      <c r="BV433" s="50">
        <v>21</v>
      </c>
      <c r="BW433" s="49">
        <v>17</v>
      </c>
      <c r="BX433" s="49">
        <v>17</v>
      </c>
      <c r="BY433" s="50">
        <v>6</v>
      </c>
      <c r="BZ433" s="49">
        <v>3</v>
      </c>
      <c r="CA433" s="201"/>
      <c r="CB433" s="46" t="s">
        <v>120</v>
      </c>
      <c r="CC433" s="47">
        <v>1173</v>
      </c>
      <c r="CD433" s="47">
        <v>842</v>
      </c>
      <c r="CE433" s="47">
        <v>332</v>
      </c>
      <c r="CF433" s="47">
        <v>820</v>
      </c>
      <c r="CG433" s="47">
        <v>688</v>
      </c>
      <c r="CH433" s="47">
        <v>494</v>
      </c>
      <c r="CI433" s="47">
        <v>0</v>
      </c>
      <c r="CJ433" s="47">
        <v>376</v>
      </c>
      <c r="CK433" s="47">
        <v>7</v>
      </c>
      <c r="CL433" s="47">
        <v>32</v>
      </c>
      <c r="CM433" s="47">
        <v>5</v>
      </c>
      <c r="CN433" s="47">
        <v>0</v>
      </c>
      <c r="CO433" s="47">
        <v>279</v>
      </c>
      <c r="CP433" s="135"/>
      <c r="CQ433" s="138" t="s">
        <v>262</v>
      </c>
      <c r="CR433" s="138" t="s">
        <v>4537</v>
      </c>
      <c r="CS433" s="139">
        <v>1172</v>
      </c>
      <c r="CT433" s="141">
        <v>4732</v>
      </c>
    </row>
    <row r="434" spans="1:98">
      <c r="A434" s="201"/>
      <c r="B434" s="34" t="s">
        <v>102</v>
      </c>
      <c r="C434" s="35">
        <v>15864</v>
      </c>
      <c r="D434" s="63">
        <v>7679</v>
      </c>
      <c r="E434" s="63">
        <v>12815</v>
      </c>
      <c r="F434" s="63">
        <v>6165</v>
      </c>
      <c r="G434" s="63">
        <v>12587</v>
      </c>
      <c r="H434" s="63">
        <v>6250</v>
      </c>
      <c r="I434" s="63">
        <v>10095</v>
      </c>
      <c r="J434" s="63">
        <v>5161</v>
      </c>
      <c r="K434" s="63">
        <v>6931</v>
      </c>
      <c r="L434" s="63">
        <v>3553</v>
      </c>
      <c r="M434" s="63">
        <v>58292</v>
      </c>
      <c r="N434" s="63">
        <v>28808</v>
      </c>
      <c r="O434" s="201"/>
      <c r="P434" s="64" t="s">
        <v>102</v>
      </c>
      <c r="Q434" s="63">
        <v>3364</v>
      </c>
      <c r="R434" s="63">
        <v>1509</v>
      </c>
      <c r="S434" s="63">
        <v>2751</v>
      </c>
      <c r="T434" s="63">
        <v>1284</v>
      </c>
      <c r="U434" s="63">
        <v>2938</v>
      </c>
      <c r="V434" s="63">
        <v>1423</v>
      </c>
      <c r="W434" s="63">
        <v>1819</v>
      </c>
      <c r="X434" s="63">
        <v>903</v>
      </c>
      <c r="Y434" s="63">
        <v>809</v>
      </c>
      <c r="Z434" s="63">
        <v>371</v>
      </c>
      <c r="AA434" s="63">
        <v>11681</v>
      </c>
      <c r="AB434" s="63">
        <v>5490</v>
      </c>
      <c r="AC434" s="201"/>
      <c r="AD434" s="64" t="s">
        <v>102</v>
      </c>
      <c r="AE434" s="63">
        <v>486</v>
      </c>
      <c r="AF434" s="63">
        <v>468</v>
      </c>
      <c r="AG434" s="63">
        <v>476</v>
      </c>
      <c r="AH434" s="63">
        <v>460</v>
      </c>
      <c r="AI434" s="63">
        <v>447</v>
      </c>
      <c r="AJ434" s="63">
        <v>2337</v>
      </c>
      <c r="AK434" s="63">
        <v>1582</v>
      </c>
      <c r="AL434" s="63">
        <v>498</v>
      </c>
      <c r="AM434" s="63">
        <v>0</v>
      </c>
      <c r="AN434" s="63">
        <v>9</v>
      </c>
      <c r="AO434" s="63">
        <v>448</v>
      </c>
      <c r="AP434" s="201"/>
      <c r="AQ434" s="64" t="s">
        <v>102</v>
      </c>
      <c r="AR434" s="63">
        <v>29</v>
      </c>
      <c r="AS434" s="63">
        <v>10716</v>
      </c>
      <c r="AT434" s="63">
        <v>4960</v>
      </c>
      <c r="AU434" s="63">
        <v>1250</v>
      </c>
      <c r="AV434" s="63">
        <v>210</v>
      </c>
      <c r="AW434" s="63">
        <v>580</v>
      </c>
      <c r="AX434" s="63">
        <v>1636</v>
      </c>
      <c r="AY434" s="63">
        <v>1130</v>
      </c>
      <c r="AZ434" s="63">
        <v>1165</v>
      </c>
      <c r="BA434" s="201"/>
      <c r="BB434" s="51" t="s">
        <v>102</v>
      </c>
      <c r="BC434" s="63">
        <v>5932</v>
      </c>
      <c r="BD434" s="63">
        <v>3015</v>
      </c>
      <c r="BE434" s="63">
        <v>5659</v>
      </c>
      <c r="BF434" s="63">
        <v>2869</v>
      </c>
      <c r="BG434" s="63">
        <v>4337</v>
      </c>
      <c r="BH434" s="63">
        <v>2269</v>
      </c>
      <c r="BI434" s="63">
        <v>5918</v>
      </c>
      <c r="BJ434" s="63">
        <v>3011</v>
      </c>
      <c r="BK434" s="63">
        <v>5645</v>
      </c>
      <c r="BL434" s="63">
        <v>2865</v>
      </c>
      <c r="BM434" s="63">
        <v>4278</v>
      </c>
      <c r="BN434" s="63">
        <v>2234</v>
      </c>
      <c r="BO434" s="201"/>
      <c r="BP434" s="64" t="s">
        <v>102</v>
      </c>
      <c r="BQ434" s="63">
        <v>82</v>
      </c>
      <c r="BR434" s="63">
        <v>334</v>
      </c>
      <c r="BS434" s="63">
        <v>671</v>
      </c>
      <c r="BT434" s="63">
        <v>235</v>
      </c>
      <c r="BU434" s="63">
        <v>336</v>
      </c>
      <c r="BV434" s="63">
        <v>1658</v>
      </c>
      <c r="BW434" s="63">
        <v>379</v>
      </c>
      <c r="BX434" s="63">
        <v>320</v>
      </c>
      <c r="BY434" s="63">
        <v>10</v>
      </c>
      <c r="BZ434" s="63">
        <v>5</v>
      </c>
      <c r="CA434" s="201"/>
      <c r="CB434" s="64" t="s">
        <v>102</v>
      </c>
      <c r="CC434" s="63">
        <v>41380</v>
      </c>
      <c r="CD434" s="63">
        <v>27093</v>
      </c>
      <c r="CE434" s="63">
        <v>14588</v>
      </c>
      <c r="CF434" s="63">
        <v>16387</v>
      </c>
      <c r="CG434" s="63">
        <v>19082</v>
      </c>
      <c r="CH434" s="63">
        <v>8849</v>
      </c>
      <c r="CI434" s="63">
        <v>1457</v>
      </c>
      <c r="CJ434" s="63">
        <v>7089</v>
      </c>
      <c r="CK434" s="63">
        <v>601</v>
      </c>
      <c r="CL434" s="63">
        <v>3503</v>
      </c>
      <c r="CM434" s="63">
        <v>1681</v>
      </c>
      <c r="CN434" s="63">
        <v>31</v>
      </c>
      <c r="CO434" s="63">
        <v>5281</v>
      </c>
      <c r="CP434" s="135"/>
      <c r="CQ434" s="138" t="s">
        <v>262</v>
      </c>
      <c r="CR434" s="138" t="s">
        <v>4538</v>
      </c>
      <c r="CS434" s="139">
        <v>42391</v>
      </c>
      <c r="CT434" s="141">
        <v>136526</v>
      </c>
    </row>
    <row r="435" spans="1:98">
      <c r="A435" s="201" t="s">
        <v>263</v>
      </c>
      <c r="B435" s="46" t="s">
        <v>119</v>
      </c>
      <c r="C435" s="47">
        <v>14509</v>
      </c>
      <c r="D435" s="47">
        <v>7311</v>
      </c>
      <c r="E435" s="47">
        <v>6311</v>
      </c>
      <c r="F435" s="47">
        <v>3274</v>
      </c>
      <c r="G435" s="47">
        <v>4775</v>
      </c>
      <c r="H435" s="47">
        <v>2415</v>
      </c>
      <c r="I435" s="47">
        <v>3316</v>
      </c>
      <c r="J435" s="47">
        <v>1690</v>
      </c>
      <c r="K435" s="47">
        <v>2433</v>
      </c>
      <c r="L435" s="47">
        <v>1208</v>
      </c>
      <c r="M435" s="48">
        <v>31344</v>
      </c>
      <c r="N435" s="48">
        <v>15898</v>
      </c>
      <c r="O435" s="201" t="s">
        <v>263</v>
      </c>
      <c r="P435" s="46" t="s">
        <v>119</v>
      </c>
      <c r="Q435" s="47">
        <v>1353</v>
      </c>
      <c r="R435" s="47">
        <v>627</v>
      </c>
      <c r="S435" s="47">
        <v>1132</v>
      </c>
      <c r="T435" s="47">
        <v>605</v>
      </c>
      <c r="U435" s="47">
        <v>981</v>
      </c>
      <c r="V435" s="47">
        <v>496</v>
      </c>
      <c r="W435" s="47">
        <v>547</v>
      </c>
      <c r="X435" s="47">
        <v>270</v>
      </c>
      <c r="Y435" s="47">
        <v>406</v>
      </c>
      <c r="Z435" s="47">
        <v>195</v>
      </c>
      <c r="AA435" s="48">
        <v>4419</v>
      </c>
      <c r="AB435" s="48">
        <v>2193</v>
      </c>
      <c r="AC435" s="201" t="s">
        <v>263</v>
      </c>
      <c r="AD435" s="46" t="s">
        <v>119</v>
      </c>
      <c r="AE435" s="47">
        <v>250</v>
      </c>
      <c r="AF435" s="47">
        <v>196</v>
      </c>
      <c r="AG435" s="47">
        <v>177</v>
      </c>
      <c r="AH435" s="47">
        <v>169</v>
      </c>
      <c r="AI435" s="47">
        <v>149</v>
      </c>
      <c r="AJ435" s="48">
        <v>941</v>
      </c>
      <c r="AK435" s="47">
        <v>458</v>
      </c>
      <c r="AL435" s="47">
        <v>172</v>
      </c>
      <c r="AM435" s="47">
        <v>0</v>
      </c>
      <c r="AN435" s="47">
        <v>27</v>
      </c>
      <c r="AO435" s="47">
        <v>170</v>
      </c>
      <c r="AP435" s="201" t="s">
        <v>263</v>
      </c>
      <c r="AQ435" s="46" t="s">
        <v>119</v>
      </c>
      <c r="AR435" s="47">
        <v>4</v>
      </c>
      <c r="AS435" s="47">
        <v>4654</v>
      </c>
      <c r="AT435" s="47">
        <v>721</v>
      </c>
      <c r="AU435" s="47">
        <v>208</v>
      </c>
      <c r="AV435" s="47">
        <v>30</v>
      </c>
      <c r="AW435" s="47">
        <v>174</v>
      </c>
      <c r="AX435" s="47">
        <v>480</v>
      </c>
      <c r="AY435" s="47">
        <v>288</v>
      </c>
      <c r="AZ435" s="47">
        <v>294</v>
      </c>
      <c r="BA435" s="201" t="s">
        <v>263</v>
      </c>
      <c r="BB435" s="46" t="s">
        <v>119</v>
      </c>
      <c r="BC435" s="47">
        <v>2003</v>
      </c>
      <c r="BD435" s="47">
        <v>1003</v>
      </c>
      <c r="BE435" s="47">
        <v>1816</v>
      </c>
      <c r="BF435" s="47">
        <v>897</v>
      </c>
      <c r="BG435" s="47">
        <v>1063</v>
      </c>
      <c r="BH435" s="47">
        <v>509</v>
      </c>
      <c r="BI435" s="47">
        <v>2049</v>
      </c>
      <c r="BJ435" s="47">
        <v>1038</v>
      </c>
      <c r="BK435" s="47">
        <v>1867</v>
      </c>
      <c r="BL435" s="47">
        <v>934</v>
      </c>
      <c r="BM435" s="47">
        <v>1111</v>
      </c>
      <c r="BN435" s="47">
        <v>528</v>
      </c>
      <c r="BO435" s="201" t="s">
        <v>263</v>
      </c>
      <c r="BP435" s="46" t="s">
        <v>119</v>
      </c>
      <c r="BQ435" s="49">
        <v>52</v>
      </c>
      <c r="BR435" s="49">
        <v>179</v>
      </c>
      <c r="BS435" s="49">
        <v>138</v>
      </c>
      <c r="BT435" s="49">
        <v>276</v>
      </c>
      <c r="BU435" s="49">
        <v>9</v>
      </c>
      <c r="BV435" s="50">
        <v>654</v>
      </c>
      <c r="BW435" s="49">
        <v>185</v>
      </c>
      <c r="BX435" s="49">
        <v>111</v>
      </c>
      <c r="BY435" s="50">
        <v>16</v>
      </c>
      <c r="BZ435" s="49">
        <v>0</v>
      </c>
      <c r="CA435" s="201" t="s">
        <v>263</v>
      </c>
      <c r="CB435" s="46" t="s">
        <v>119</v>
      </c>
      <c r="CC435" s="47">
        <v>15182</v>
      </c>
      <c r="CD435" s="47">
        <v>12468</v>
      </c>
      <c r="CE435" s="47">
        <v>8278</v>
      </c>
      <c r="CF435" s="47">
        <v>5289</v>
      </c>
      <c r="CG435" s="47">
        <v>8927</v>
      </c>
      <c r="CH435" s="47">
        <v>3187</v>
      </c>
      <c r="CI435" s="47">
        <v>297</v>
      </c>
      <c r="CJ435" s="47">
        <v>2897</v>
      </c>
      <c r="CK435" s="47">
        <v>159</v>
      </c>
      <c r="CL435" s="47">
        <v>720</v>
      </c>
      <c r="CM435" s="47">
        <v>623</v>
      </c>
      <c r="CN435" s="47">
        <v>102</v>
      </c>
      <c r="CO435" s="47">
        <v>5630</v>
      </c>
      <c r="CP435" s="135"/>
      <c r="CQ435" s="138" t="s">
        <v>263</v>
      </c>
      <c r="CR435" s="138" t="s">
        <v>4539</v>
      </c>
      <c r="CS435" s="139">
        <v>12457</v>
      </c>
      <c r="CT435" s="141">
        <v>56684</v>
      </c>
    </row>
    <row r="436" spans="1:98">
      <c r="A436" s="201"/>
      <c r="B436" s="46" t="s">
        <v>120</v>
      </c>
      <c r="C436" s="47">
        <v>1669</v>
      </c>
      <c r="D436" s="47">
        <v>803</v>
      </c>
      <c r="E436" s="47">
        <v>905</v>
      </c>
      <c r="F436" s="47">
        <v>432</v>
      </c>
      <c r="G436" s="47">
        <v>875</v>
      </c>
      <c r="H436" s="47">
        <v>430</v>
      </c>
      <c r="I436" s="47">
        <v>632</v>
      </c>
      <c r="J436" s="47">
        <v>321</v>
      </c>
      <c r="K436" s="47">
        <v>612</v>
      </c>
      <c r="L436" s="47">
        <v>289</v>
      </c>
      <c r="M436" s="48">
        <v>4693</v>
      </c>
      <c r="N436" s="48">
        <v>2275</v>
      </c>
      <c r="O436" s="201"/>
      <c r="P436" s="46" t="s">
        <v>120</v>
      </c>
      <c r="Q436" s="47">
        <v>198</v>
      </c>
      <c r="R436" s="47">
        <v>80</v>
      </c>
      <c r="S436" s="47">
        <v>106</v>
      </c>
      <c r="T436" s="47">
        <v>64</v>
      </c>
      <c r="U436" s="47">
        <v>136</v>
      </c>
      <c r="V436" s="47">
        <v>73</v>
      </c>
      <c r="W436" s="47">
        <v>68</v>
      </c>
      <c r="X436" s="47">
        <v>36</v>
      </c>
      <c r="Y436" s="47">
        <v>83</v>
      </c>
      <c r="Z436" s="47">
        <v>37</v>
      </c>
      <c r="AA436" s="48">
        <v>591</v>
      </c>
      <c r="AB436" s="48">
        <v>290</v>
      </c>
      <c r="AC436" s="201"/>
      <c r="AD436" s="46" t="s">
        <v>120</v>
      </c>
      <c r="AE436" s="47">
        <v>25</v>
      </c>
      <c r="AF436" s="47">
        <v>15</v>
      </c>
      <c r="AG436" s="47">
        <v>13</v>
      </c>
      <c r="AH436" s="47">
        <v>11</v>
      </c>
      <c r="AI436" s="47">
        <v>11</v>
      </c>
      <c r="AJ436" s="48">
        <v>75</v>
      </c>
      <c r="AK436" s="47">
        <v>52</v>
      </c>
      <c r="AL436" s="47">
        <v>21</v>
      </c>
      <c r="AM436" s="47">
        <v>6</v>
      </c>
      <c r="AN436" s="47">
        <v>0</v>
      </c>
      <c r="AO436" s="47">
        <v>4</v>
      </c>
      <c r="AP436" s="201"/>
      <c r="AQ436" s="46" t="s">
        <v>120</v>
      </c>
      <c r="AR436" s="47">
        <v>0</v>
      </c>
      <c r="AS436" s="47">
        <v>523</v>
      </c>
      <c r="AT436" s="47">
        <v>95</v>
      </c>
      <c r="AU436" s="47">
        <v>0</v>
      </c>
      <c r="AV436" s="47">
        <v>0</v>
      </c>
      <c r="AW436" s="47">
        <v>42</v>
      </c>
      <c r="AX436" s="47">
        <v>52</v>
      </c>
      <c r="AY436" s="47">
        <v>34</v>
      </c>
      <c r="AZ436" s="47">
        <v>35</v>
      </c>
      <c r="BA436" s="201"/>
      <c r="BB436" s="46" t="s">
        <v>120</v>
      </c>
      <c r="BC436" s="47">
        <v>556</v>
      </c>
      <c r="BD436" s="47">
        <v>239</v>
      </c>
      <c r="BE436" s="47">
        <v>479</v>
      </c>
      <c r="BF436" s="47">
        <v>207</v>
      </c>
      <c r="BG436" s="47">
        <v>407</v>
      </c>
      <c r="BH436" s="47">
        <v>179</v>
      </c>
      <c r="BI436" s="47">
        <v>556</v>
      </c>
      <c r="BJ436" s="47">
        <v>239</v>
      </c>
      <c r="BK436" s="47">
        <v>479</v>
      </c>
      <c r="BL436" s="47">
        <v>207</v>
      </c>
      <c r="BM436" s="47">
        <v>407</v>
      </c>
      <c r="BN436" s="47">
        <v>179</v>
      </c>
      <c r="BO436" s="201"/>
      <c r="BP436" s="46" t="s">
        <v>120</v>
      </c>
      <c r="BQ436" s="49">
        <v>9</v>
      </c>
      <c r="BR436" s="49">
        <v>35</v>
      </c>
      <c r="BS436" s="49">
        <v>10</v>
      </c>
      <c r="BT436" s="49">
        <v>9</v>
      </c>
      <c r="BU436" s="49">
        <v>4</v>
      </c>
      <c r="BV436" s="50">
        <v>67</v>
      </c>
      <c r="BW436" s="49">
        <v>43</v>
      </c>
      <c r="BX436" s="49">
        <v>41</v>
      </c>
      <c r="BY436" s="50">
        <v>7</v>
      </c>
      <c r="BZ436" s="49">
        <v>4</v>
      </c>
      <c r="CA436" s="201"/>
      <c r="CB436" s="46" t="s">
        <v>120</v>
      </c>
      <c r="CC436" s="47">
        <v>1679</v>
      </c>
      <c r="CD436" s="47">
        <v>822</v>
      </c>
      <c r="CE436" s="47">
        <v>245</v>
      </c>
      <c r="CF436" s="47">
        <v>194</v>
      </c>
      <c r="CG436" s="47">
        <v>759</v>
      </c>
      <c r="CH436" s="47">
        <v>180</v>
      </c>
      <c r="CI436" s="47">
        <v>50</v>
      </c>
      <c r="CJ436" s="47">
        <v>142</v>
      </c>
      <c r="CK436" s="47">
        <v>10</v>
      </c>
      <c r="CL436" s="47">
        <v>66</v>
      </c>
      <c r="CM436" s="47">
        <v>29</v>
      </c>
      <c r="CN436" s="47">
        <v>0</v>
      </c>
      <c r="CO436" s="47">
        <v>527</v>
      </c>
      <c r="CP436" s="135"/>
      <c r="CQ436" s="138" t="s">
        <v>263</v>
      </c>
      <c r="CR436" s="138" t="s">
        <v>4540</v>
      </c>
      <c r="CS436" s="139">
        <v>1331</v>
      </c>
      <c r="CT436" s="141">
        <v>4081</v>
      </c>
    </row>
    <row r="437" spans="1:98">
      <c r="A437" s="201"/>
      <c r="B437" s="34" t="s">
        <v>102</v>
      </c>
      <c r="C437" s="35">
        <v>16178</v>
      </c>
      <c r="D437" s="63">
        <v>8114</v>
      </c>
      <c r="E437" s="63">
        <v>7216</v>
      </c>
      <c r="F437" s="63">
        <v>3706</v>
      </c>
      <c r="G437" s="63">
        <v>5650</v>
      </c>
      <c r="H437" s="63">
        <v>2845</v>
      </c>
      <c r="I437" s="63">
        <v>3948</v>
      </c>
      <c r="J437" s="63">
        <v>2011</v>
      </c>
      <c r="K437" s="63">
        <v>3045</v>
      </c>
      <c r="L437" s="63">
        <v>1497</v>
      </c>
      <c r="M437" s="63">
        <v>36037</v>
      </c>
      <c r="N437" s="63">
        <v>18173</v>
      </c>
      <c r="O437" s="201"/>
      <c r="P437" s="64" t="s">
        <v>102</v>
      </c>
      <c r="Q437" s="63">
        <v>1551</v>
      </c>
      <c r="R437" s="63">
        <v>707</v>
      </c>
      <c r="S437" s="63">
        <v>1238</v>
      </c>
      <c r="T437" s="63">
        <v>669</v>
      </c>
      <c r="U437" s="63">
        <v>1117</v>
      </c>
      <c r="V437" s="63">
        <v>569</v>
      </c>
      <c r="W437" s="63">
        <v>615</v>
      </c>
      <c r="X437" s="63">
        <v>306</v>
      </c>
      <c r="Y437" s="63">
        <v>489</v>
      </c>
      <c r="Z437" s="63">
        <v>232</v>
      </c>
      <c r="AA437" s="63">
        <v>5010</v>
      </c>
      <c r="AB437" s="63">
        <v>2483</v>
      </c>
      <c r="AC437" s="201"/>
      <c r="AD437" s="64" t="s">
        <v>102</v>
      </c>
      <c r="AE437" s="63">
        <v>275</v>
      </c>
      <c r="AF437" s="63">
        <v>211</v>
      </c>
      <c r="AG437" s="63">
        <v>190</v>
      </c>
      <c r="AH437" s="63">
        <v>180</v>
      </c>
      <c r="AI437" s="63">
        <v>160</v>
      </c>
      <c r="AJ437" s="63">
        <v>1016</v>
      </c>
      <c r="AK437" s="63">
        <v>510</v>
      </c>
      <c r="AL437" s="63">
        <v>193</v>
      </c>
      <c r="AM437" s="63">
        <v>6</v>
      </c>
      <c r="AN437" s="63">
        <v>27</v>
      </c>
      <c r="AO437" s="63">
        <v>174</v>
      </c>
      <c r="AP437" s="201"/>
      <c r="AQ437" s="64" t="s">
        <v>102</v>
      </c>
      <c r="AR437" s="63">
        <v>4</v>
      </c>
      <c r="AS437" s="63">
        <v>5177</v>
      </c>
      <c r="AT437" s="63">
        <v>816</v>
      </c>
      <c r="AU437" s="63">
        <v>208</v>
      </c>
      <c r="AV437" s="63">
        <v>30</v>
      </c>
      <c r="AW437" s="63">
        <v>216</v>
      </c>
      <c r="AX437" s="63">
        <v>532</v>
      </c>
      <c r="AY437" s="63">
        <v>322</v>
      </c>
      <c r="AZ437" s="63">
        <v>329</v>
      </c>
      <c r="BA437" s="201"/>
      <c r="BB437" s="51" t="s">
        <v>102</v>
      </c>
      <c r="BC437" s="63">
        <v>2559</v>
      </c>
      <c r="BD437" s="63">
        <v>1242</v>
      </c>
      <c r="BE437" s="63">
        <v>2295</v>
      </c>
      <c r="BF437" s="63">
        <v>1104</v>
      </c>
      <c r="BG437" s="63">
        <v>1470</v>
      </c>
      <c r="BH437" s="63">
        <v>688</v>
      </c>
      <c r="BI437" s="63">
        <v>2605</v>
      </c>
      <c r="BJ437" s="63">
        <v>1277</v>
      </c>
      <c r="BK437" s="63">
        <v>2346</v>
      </c>
      <c r="BL437" s="63">
        <v>1141</v>
      </c>
      <c r="BM437" s="63">
        <v>1518</v>
      </c>
      <c r="BN437" s="63">
        <v>707</v>
      </c>
      <c r="BO437" s="201"/>
      <c r="BP437" s="64" t="s">
        <v>102</v>
      </c>
      <c r="BQ437" s="63">
        <v>61</v>
      </c>
      <c r="BR437" s="63">
        <v>214</v>
      </c>
      <c r="BS437" s="63">
        <v>148</v>
      </c>
      <c r="BT437" s="63">
        <v>285</v>
      </c>
      <c r="BU437" s="63">
        <v>13</v>
      </c>
      <c r="BV437" s="63">
        <v>721</v>
      </c>
      <c r="BW437" s="63">
        <v>228</v>
      </c>
      <c r="BX437" s="63">
        <v>152</v>
      </c>
      <c r="BY437" s="63">
        <v>23</v>
      </c>
      <c r="BZ437" s="63">
        <v>4</v>
      </c>
      <c r="CA437" s="201"/>
      <c r="CB437" s="64" t="s">
        <v>102</v>
      </c>
      <c r="CC437" s="63">
        <v>16861</v>
      </c>
      <c r="CD437" s="63">
        <v>13290</v>
      </c>
      <c r="CE437" s="63">
        <v>8523</v>
      </c>
      <c r="CF437" s="63">
        <v>5483</v>
      </c>
      <c r="CG437" s="63">
        <v>9686</v>
      </c>
      <c r="CH437" s="63">
        <v>3367</v>
      </c>
      <c r="CI437" s="63">
        <v>347</v>
      </c>
      <c r="CJ437" s="63">
        <v>3039</v>
      </c>
      <c r="CK437" s="63">
        <v>169</v>
      </c>
      <c r="CL437" s="63">
        <v>786</v>
      </c>
      <c r="CM437" s="63">
        <v>652</v>
      </c>
      <c r="CN437" s="63">
        <v>102</v>
      </c>
      <c r="CO437" s="63">
        <v>6157</v>
      </c>
      <c r="CP437" s="135"/>
      <c r="CQ437" s="138" t="s">
        <v>263</v>
      </c>
      <c r="CR437" s="138" t="s">
        <v>4541</v>
      </c>
      <c r="CS437" s="139">
        <v>13788</v>
      </c>
      <c r="CT437" s="141">
        <v>60765</v>
      </c>
    </row>
    <row r="438" spans="1:98">
      <c r="A438" s="201" t="s">
        <v>264</v>
      </c>
      <c r="B438" s="46" t="s">
        <v>119</v>
      </c>
      <c r="C438" s="47">
        <v>22655</v>
      </c>
      <c r="D438" s="47">
        <v>10923</v>
      </c>
      <c r="E438" s="47">
        <v>14835</v>
      </c>
      <c r="F438" s="47">
        <v>7355</v>
      </c>
      <c r="G438" s="47">
        <v>14070</v>
      </c>
      <c r="H438" s="47">
        <v>7025</v>
      </c>
      <c r="I438" s="47">
        <v>11258</v>
      </c>
      <c r="J438" s="47">
        <v>5562</v>
      </c>
      <c r="K438" s="47">
        <v>8759</v>
      </c>
      <c r="L438" s="47">
        <v>4478</v>
      </c>
      <c r="M438" s="48">
        <v>71577</v>
      </c>
      <c r="N438" s="48">
        <v>35343</v>
      </c>
      <c r="O438" s="201" t="s">
        <v>264</v>
      </c>
      <c r="P438" s="46" t="s">
        <v>119</v>
      </c>
      <c r="Q438" s="47">
        <v>4092</v>
      </c>
      <c r="R438" s="47">
        <v>1822</v>
      </c>
      <c r="S438" s="47">
        <v>3676</v>
      </c>
      <c r="T438" s="47">
        <v>1821</v>
      </c>
      <c r="U438" s="47">
        <v>4045</v>
      </c>
      <c r="V438" s="47">
        <v>1959</v>
      </c>
      <c r="W438" s="47">
        <v>2713</v>
      </c>
      <c r="X438" s="47">
        <v>1355</v>
      </c>
      <c r="Y438" s="47">
        <v>2191</v>
      </c>
      <c r="Z438" s="47">
        <v>1087</v>
      </c>
      <c r="AA438" s="48">
        <v>16717</v>
      </c>
      <c r="AB438" s="48">
        <v>8044</v>
      </c>
      <c r="AC438" s="201" t="s">
        <v>264</v>
      </c>
      <c r="AD438" s="46" t="s">
        <v>119</v>
      </c>
      <c r="AE438" s="47">
        <v>635</v>
      </c>
      <c r="AF438" s="47">
        <v>591</v>
      </c>
      <c r="AG438" s="47">
        <v>603</v>
      </c>
      <c r="AH438" s="47">
        <v>577</v>
      </c>
      <c r="AI438" s="47">
        <v>552</v>
      </c>
      <c r="AJ438" s="48">
        <v>2958</v>
      </c>
      <c r="AK438" s="47">
        <v>1767</v>
      </c>
      <c r="AL438" s="47">
        <v>1113</v>
      </c>
      <c r="AM438" s="47">
        <v>3</v>
      </c>
      <c r="AN438" s="47">
        <v>66</v>
      </c>
      <c r="AO438" s="47">
        <v>573</v>
      </c>
      <c r="AP438" s="201" t="s">
        <v>264</v>
      </c>
      <c r="AQ438" s="46" t="s">
        <v>119</v>
      </c>
      <c r="AR438" s="47">
        <v>14</v>
      </c>
      <c r="AS438" s="47">
        <v>14540</v>
      </c>
      <c r="AT438" s="47">
        <v>3540</v>
      </c>
      <c r="AU438" s="47">
        <v>820</v>
      </c>
      <c r="AV438" s="47">
        <v>196</v>
      </c>
      <c r="AW438" s="47">
        <v>421</v>
      </c>
      <c r="AX438" s="47">
        <v>2073</v>
      </c>
      <c r="AY438" s="47">
        <v>1123</v>
      </c>
      <c r="AZ438" s="47">
        <v>1118</v>
      </c>
      <c r="BA438" s="201" t="s">
        <v>264</v>
      </c>
      <c r="BB438" s="46" t="s">
        <v>119</v>
      </c>
      <c r="BC438" s="47">
        <v>6789</v>
      </c>
      <c r="BD438" s="47">
        <v>3444</v>
      </c>
      <c r="BE438" s="47">
        <v>6405</v>
      </c>
      <c r="BF438" s="47">
        <v>3250</v>
      </c>
      <c r="BG438" s="47">
        <v>2647</v>
      </c>
      <c r="BH438" s="47">
        <v>1302</v>
      </c>
      <c r="BI438" s="47">
        <v>6843</v>
      </c>
      <c r="BJ438" s="47">
        <v>3481</v>
      </c>
      <c r="BK438" s="47">
        <v>6445</v>
      </c>
      <c r="BL438" s="47">
        <v>3274</v>
      </c>
      <c r="BM438" s="47">
        <v>2598</v>
      </c>
      <c r="BN438" s="47">
        <v>1270</v>
      </c>
      <c r="BO438" s="201" t="s">
        <v>264</v>
      </c>
      <c r="BP438" s="46" t="s">
        <v>119</v>
      </c>
      <c r="BQ438" s="49">
        <v>121</v>
      </c>
      <c r="BR438" s="49">
        <v>332</v>
      </c>
      <c r="BS438" s="49">
        <v>833</v>
      </c>
      <c r="BT438" s="49">
        <v>913</v>
      </c>
      <c r="BU438" s="49">
        <v>0</v>
      </c>
      <c r="BV438" s="50">
        <v>2199</v>
      </c>
      <c r="BW438" s="49">
        <v>458</v>
      </c>
      <c r="BX438" s="49">
        <v>320</v>
      </c>
      <c r="BY438" s="50">
        <v>4</v>
      </c>
      <c r="BZ438" s="49">
        <v>2</v>
      </c>
      <c r="CA438" s="201" t="s">
        <v>264</v>
      </c>
      <c r="CB438" s="46" t="s">
        <v>119</v>
      </c>
      <c r="CC438" s="47">
        <v>45051</v>
      </c>
      <c r="CD438" s="47">
        <v>30148</v>
      </c>
      <c r="CE438" s="47">
        <v>22826</v>
      </c>
      <c r="CF438" s="47">
        <v>17945</v>
      </c>
      <c r="CG438" s="47">
        <v>29628</v>
      </c>
      <c r="CH438" s="47">
        <v>10369</v>
      </c>
      <c r="CI438" s="47">
        <v>691</v>
      </c>
      <c r="CJ438" s="47">
        <v>8930</v>
      </c>
      <c r="CK438" s="47">
        <v>1051</v>
      </c>
      <c r="CL438" s="47">
        <v>2883</v>
      </c>
      <c r="CM438" s="47">
        <v>2187</v>
      </c>
      <c r="CN438" s="47">
        <v>271</v>
      </c>
      <c r="CO438" s="47">
        <v>5107</v>
      </c>
      <c r="CP438" s="135"/>
      <c r="CQ438" s="138" t="s">
        <v>264</v>
      </c>
      <c r="CR438" s="138" t="s">
        <v>4542</v>
      </c>
      <c r="CS438" s="139">
        <v>43974</v>
      </c>
      <c r="CT438" s="141">
        <v>166639</v>
      </c>
    </row>
    <row r="439" spans="1:98">
      <c r="A439" s="201"/>
      <c r="B439" s="46" t="s">
        <v>120</v>
      </c>
      <c r="C439" s="47">
        <v>583</v>
      </c>
      <c r="D439" s="47">
        <v>292</v>
      </c>
      <c r="E439" s="47">
        <v>540</v>
      </c>
      <c r="F439" s="47">
        <v>275</v>
      </c>
      <c r="G439" s="47">
        <v>530</v>
      </c>
      <c r="H439" s="47">
        <v>264</v>
      </c>
      <c r="I439" s="47">
        <v>468</v>
      </c>
      <c r="J439" s="47">
        <v>237</v>
      </c>
      <c r="K439" s="47">
        <v>604</v>
      </c>
      <c r="L439" s="47">
        <v>296</v>
      </c>
      <c r="M439" s="48">
        <v>2725</v>
      </c>
      <c r="N439" s="48">
        <v>1364</v>
      </c>
      <c r="O439" s="201"/>
      <c r="P439" s="46" t="s">
        <v>120</v>
      </c>
      <c r="Q439" s="47">
        <v>117</v>
      </c>
      <c r="R439" s="47">
        <v>38</v>
      </c>
      <c r="S439" s="47">
        <v>135</v>
      </c>
      <c r="T439" s="47">
        <v>70</v>
      </c>
      <c r="U439" s="47">
        <v>111</v>
      </c>
      <c r="V439" s="47">
        <v>52</v>
      </c>
      <c r="W439" s="47">
        <v>82</v>
      </c>
      <c r="X439" s="47">
        <v>41</v>
      </c>
      <c r="Y439" s="47">
        <v>123</v>
      </c>
      <c r="Z439" s="47">
        <v>65</v>
      </c>
      <c r="AA439" s="48">
        <v>568</v>
      </c>
      <c r="AB439" s="48">
        <v>266</v>
      </c>
      <c r="AC439" s="201"/>
      <c r="AD439" s="46" t="s">
        <v>120</v>
      </c>
      <c r="AE439" s="47">
        <v>13</v>
      </c>
      <c r="AF439" s="47">
        <v>14</v>
      </c>
      <c r="AG439" s="47">
        <v>13</v>
      </c>
      <c r="AH439" s="47">
        <v>13</v>
      </c>
      <c r="AI439" s="47">
        <v>15</v>
      </c>
      <c r="AJ439" s="48">
        <v>68</v>
      </c>
      <c r="AK439" s="47">
        <v>62</v>
      </c>
      <c r="AL439" s="47">
        <v>27</v>
      </c>
      <c r="AM439" s="47">
        <v>5</v>
      </c>
      <c r="AN439" s="47">
        <v>5</v>
      </c>
      <c r="AO439" s="47">
        <v>7</v>
      </c>
      <c r="AP439" s="201"/>
      <c r="AQ439" s="46" t="s">
        <v>120</v>
      </c>
      <c r="AR439" s="47">
        <v>0</v>
      </c>
      <c r="AS439" s="47">
        <v>626</v>
      </c>
      <c r="AT439" s="47">
        <v>117</v>
      </c>
      <c r="AU439" s="47">
        <v>31</v>
      </c>
      <c r="AV439" s="47">
        <v>0</v>
      </c>
      <c r="AW439" s="47">
        <v>18</v>
      </c>
      <c r="AX439" s="47">
        <v>64</v>
      </c>
      <c r="AY439" s="47">
        <v>56</v>
      </c>
      <c r="AZ439" s="47">
        <v>56</v>
      </c>
      <c r="BA439" s="201"/>
      <c r="BB439" s="46" t="s">
        <v>120</v>
      </c>
      <c r="BC439" s="47">
        <v>421</v>
      </c>
      <c r="BD439" s="47">
        <v>209</v>
      </c>
      <c r="BE439" s="47">
        <v>374</v>
      </c>
      <c r="BF439" s="47">
        <v>184</v>
      </c>
      <c r="BG439" s="47">
        <v>182</v>
      </c>
      <c r="BH439" s="47">
        <v>81</v>
      </c>
      <c r="BI439" s="47">
        <v>436</v>
      </c>
      <c r="BJ439" s="47">
        <v>221</v>
      </c>
      <c r="BK439" s="47">
        <v>389</v>
      </c>
      <c r="BL439" s="47">
        <v>196</v>
      </c>
      <c r="BM439" s="47">
        <v>154</v>
      </c>
      <c r="BN439" s="47">
        <v>68</v>
      </c>
      <c r="BO439" s="201"/>
      <c r="BP439" s="46" t="s">
        <v>120</v>
      </c>
      <c r="BQ439" s="49">
        <v>23</v>
      </c>
      <c r="BR439" s="49">
        <v>23</v>
      </c>
      <c r="BS439" s="49">
        <v>18</v>
      </c>
      <c r="BT439" s="49">
        <v>11</v>
      </c>
      <c r="BU439" s="49">
        <v>0</v>
      </c>
      <c r="BV439" s="50">
        <v>75</v>
      </c>
      <c r="BW439" s="49">
        <v>64</v>
      </c>
      <c r="BX439" s="49">
        <v>46</v>
      </c>
      <c r="BY439" s="50">
        <v>30</v>
      </c>
      <c r="BZ439" s="49">
        <v>21</v>
      </c>
      <c r="CA439" s="201"/>
      <c r="CB439" s="46" t="s">
        <v>120</v>
      </c>
      <c r="CC439" s="47">
        <v>1452</v>
      </c>
      <c r="CD439" s="47">
        <v>932</v>
      </c>
      <c r="CE439" s="47">
        <v>1290</v>
      </c>
      <c r="CF439" s="47">
        <v>479</v>
      </c>
      <c r="CG439" s="47">
        <v>1482</v>
      </c>
      <c r="CH439" s="47">
        <v>168</v>
      </c>
      <c r="CI439" s="47">
        <v>1</v>
      </c>
      <c r="CJ439" s="47">
        <v>290</v>
      </c>
      <c r="CK439" s="47">
        <v>10</v>
      </c>
      <c r="CL439" s="47">
        <v>54</v>
      </c>
      <c r="CM439" s="47">
        <v>90</v>
      </c>
      <c r="CN439" s="47">
        <v>0</v>
      </c>
      <c r="CO439" s="47">
        <v>657</v>
      </c>
      <c r="CP439" s="135"/>
      <c r="CQ439" s="138" t="s">
        <v>264</v>
      </c>
      <c r="CR439" s="138" t="s">
        <v>4543</v>
      </c>
      <c r="CS439" s="139">
        <v>1727</v>
      </c>
      <c r="CT439" s="141">
        <v>6104</v>
      </c>
    </row>
    <row r="440" spans="1:98">
      <c r="A440" s="201"/>
      <c r="B440" s="34" t="s">
        <v>102</v>
      </c>
      <c r="C440" s="35">
        <v>23238</v>
      </c>
      <c r="D440" s="63">
        <v>11215</v>
      </c>
      <c r="E440" s="63">
        <v>15375</v>
      </c>
      <c r="F440" s="63">
        <v>7630</v>
      </c>
      <c r="G440" s="63">
        <v>14600</v>
      </c>
      <c r="H440" s="63">
        <v>7289</v>
      </c>
      <c r="I440" s="63">
        <v>11726</v>
      </c>
      <c r="J440" s="63">
        <v>5799</v>
      </c>
      <c r="K440" s="63">
        <v>9363</v>
      </c>
      <c r="L440" s="63">
        <v>4774</v>
      </c>
      <c r="M440" s="63">
        <v>74302</v>
      </c>
      <c r="N440" s="63">
        <v>36707</v>
      </c>
      <c r="O440" s="201"/>
      <c r="P440" s="64" t="s">
        <v>102</v>
      </c>
      <c r="Q440" s="63">
        <v>4209</v>
      </c>
      <c r="R440" s="63">
        <v>1860</v>
      </c>
      <c r="S440" s="63">
        <v>3811</v>
      </c>
      <c r="T440" s="63">
        <v>1891</v>
      </c>
      <c r="U440" s="63">
        <v>4156</v>
      </c>
      <c r="V440" s="63">
        <v>2011</v>
      </c>
      <c r="W440" s="63">
        <v>2795</v>
      </c>
      <c r="X440" s="63">
        <v>1396</v>
      </c>
      <c r="Y440" s="63">
        <v>2314</v>
      </c>
      <c r="Z440" s="63">
        <v>1152</v>
      </c>
      <c r="AA440" s="63">
        <v>17285</v>
      </c>
      <c r="AB440" s="63">
        <v>8310</v>
      </c>
      <c r="AC440" s="201"/>
      <c r="AD440" s="64" t="s">
        <v>102</v>
      </c>
      <c r="AE440" s="63">
        <v>648</v>
      </c>
      <c r="AF440" s="63">
        <v>605</v>
      </c>
      <c r="AG440" s="63">
        <v>616</v>
      </c>
      <c r="AH440" s="63">
        <v>590</v>
      </c>
      <c r="AI440" s="63">
        <v>567</v>
      </c>
      <c r="AJ440" s="63">
        <v>3026</v>
      </c>
      <c r="AK440" s="63">
        <v>1829</v>
      </c>
      <c r="AL440" s="63">
        <v>1140</v>
      </c>
      <c r="AM440" s="63">
        <v>8</v>
      </c>
      <c r="AN440" s="63">
        <v>71</v>
      </c>
      <c r="AO440" s="63">
        <v>580</v>
      </c>
      <c r="AP440" s="201"/>
      <c r="AQ440" s="64" t="s">
        <v>102</v>
      </c>
      <c r="AR440" s="63">
        <v>14</v>
      </c>
      <c r="AS440" s="63">
        <v>15166</v>
      </c>
      <c r="AT440" s="63">
        <v>3657</v>
      </c>
      <c r="AU440" s="63">
        <v>851</v>
      </c>
      <c r="AV440" s="63">
        <v>196</v>
      </c>
      <c r="AW440" s="63">
        <v>439</v>
      </c>
      <c r="AX440" s="63">
        <v>2137</v>
      </c>
      <c r="AY440" s="63">
        <v>1179</v>
      </c>
      <c r="AZ440" s="63">
        <v>1174</v>
      </c>
      <c r="BA440" s="201"/>
      <c r="BB440" s="51" t="s">
        <v>102</v>
      </c>
      <c r="BC440" s="63">
        <v>7210</v>
      </c>
      <c r="BD440" s="63">
        <v>3653</v>
      </c>
      <c r="BE440" s="63">
        <v>6779</v>
      </c>
      <c r="BF440" s="63">
        <v>3434</v>
      </c>
      <c r="BG440" s="63">
        <v>2829</v>
      </c>
      <c r="BH440" s="63">
        <v>1383</v>
      </c>
      <c r="BI440" s="63">
        <v>7279</v>
      </c>
      <c r="BJ440" s="63">
        <v>3702</v>
      </c>
      <c r="BK440" s="63">
        <v>6834</v>
      </c>
      <c r="BL440" s="63">
        <v>3470</v>
      </c>
      <c r="BM440" s="63">
        <v>2752</v>
      </c>
      <c r="BN440" s="63">
        <v>1338</v>
      </c>
      <c r="BO440" s="201"/>
      <c r="BP440" s="64" t="s">
        <v>102</v>
      </c>
      <c r="BQ440" s="63">
        <v>144</v>
      </c>
      <c r="BR440" s="63">
        <v>355</v>
      </c>
      <c r="BS440" s="63">
        <v>851</v>
      </c>
      <c r="BT440" s="63">
        <v>924</v>
      </c>
      <c r="BU440" s="63">
        <v>0</v>
      </c>
      <c r="BV440" s="63">
        <v>2274</v>
      </c>
      <c r="BW440" s="63">
        <v>522</v>
      </c>
      <c r="BX440" s="63">
        <v>366</v>
      </c>
      <c r="BY440" s="63">
        <v>34</v>
      </c>
      <c r="BZ440" s="63">
        <v>23</v>
      </c>
      <c r="CA440" s="201"/>
      <c r="CB440" s="64" t="s">
        <v>102</v>
      </c>
      <c r="CC440" s="63">
        <v>46503</v>
      </c>
      <c r="CD440" s="63">
        <v>31080</v>
      </c>
      <c r="CE440" s="63">
        <v>24116</v>
      </c>
      <c r="CF440" s="63">
        <v>18424</v>
      </c>
      <c r="CG440" s="63">
        <v>31110</v>
      </c>
      <c r="CH440" s="63">
        <v>10537</v>
      </c>
      <c r="CI440" s="63">
        <v>692</v>
      </c>
      <c r="CJ440" s="63">
        <v>9220</v>
      </c>
      <c r="CK440" s="63">
        <v>1061</v>
      </c>
      <c r="CL440" s="63">
        <v>2937</v>
      </c>
      <c r="CM440" s="63">
        <v>2277</v>
      </c>
      <c r="CN440" s="63">
        <v>271</v>
      </c>
      <c r="CO440" s="63">
        <v>5764</v>
      </c>
      <c r="CP440" s="135"/>
      <c r="CQ440" s="138" t="s">
        <v>264</v>
      </c>
      <c r="CR440" s="138" t="s">
        <v>4544</v>
      </c>
      <c r="CS440" s="139">
        <v>45701</v>
      </c>
      <c r="CT440" s="141">
        <v>172743</v>
      </c>
    </row>
    <row r="441" spans="1:98">
      <c r="A441" s="201" t="s">
        <v>265</v>
      </c>
      <c r="B441" s="46" t="s">
        <v>119</v>
      </c>
      <c r="C441" s="47">
        <v>18473</v>
      </c>
      <c r="D441" s="47">
        <v>9341</v>
      </c>
      <c r="E441" s="47">
        <v>11500</v>
      </c>
      <c r="F441" s="47">
        <v>5909</v>
      </c>
      <c r="G441" s="47">
        <v>9772</v>
      </c>
      <c r="H441" s="47">
        <v>5264</v>
      </c>
      <c r="I441" s="47">
        <v>6615</v>
      </c>
      <c r="J441" s="47">
        <v>3620</v>
      </c>
      <c r="K441" s="47">
        <v>4110</v>
      </c>
      <c r="L441" s="47">
        <v>2257</v>
      </c>
      <c r="M441" s="48">
        <v>50470</v>
      </c>
      <c r="N441" s="48">
        <v>26391</v>
      </c>
      <c r="O441" s="201" t="s">
        <v>265</v>
      </c>
      <c r="P441" s="46" t="s">
        <v>119</v>
      </c>
      <c r="Q441" s="47">
        <v>3317</v>
      </c>
      <c r="R441" s="47">
        <v>1577</v>
      </c>
      <c r="S441" s="47">
        <v>2561</v>
      </c>
      <c r="T441" s="47">
        <v>1309</v>
      </c>
      <c r="U441" s="47">
        <v>2621</v>
      </c>
      <c r="V441" s="47">
        <v>1454</v>
      </c>
      <c r="W441" s="47">
        <v>1336</v>
      </c>
      <c r="X441" s="47">
        <v>761</v>
      </c>
      <c r="Y441" s="47">
        <v>744</v>
      </c>
      <c r="Z441" s="47">
        <v>412</v>
      </c>
      <c r="AA441" s="48">
        <v>10579</v>
      </c>
      <c r="AB441" s="48">
        <v>5513</v>
      </c>
      <c r="AC441" s="201" t="s">
        <v>265</v>
      </c>
      <c r="AD441" s="46" t="s">
        <v>119</v>
      </c>
      <c r="AE441" s="47">
        <v>405</v>
      </c>
      <c r="AF441" s="47">
        <v>352</v>
      </c>
      <c r="AG441" s="47">
        <v>343</v>
      </c>
      <c r="AH441" s="47">
        <v>326</v>
      </c>
      <c r="AI441" s="47">
        <v>297</v>
      </c>
      <c r="AJ441" s="48">
        <v>1723</v>
      </c>
      <c r="AK441" s="47">
        <v>933</v>
      </c>
      <c r="AL441" s="47">
        <v>129</v>
      </c>
      <c r="AM441" s="47">
        <v>0</v>
      </c>
      <c r="AN441" s="47">
        <v>10</v>
      </c>
      <c r="AO441" s="47">
        <v>321</v>
      </c>
      <c r="AP441" s="201" t="s">
        <v>265</v>
      </c>
      <c r="AQ441" s="46" t="s">
        <v>119</v>
      </c>
      <c r="AR441" s="47">
        <v>11</v>
      </c>
      <c r="AS441" s="47">
        <v>6896</v>
      </c>
      <c r="AT441" s="47">
        <v>1543</v>
      </c>
      <c r="AU441" s="47">
        <v>298</v>
      </c>
      <c r="AV441" s="47">
        <v>36</v>
      </c>
      <c r="AW441" s="47">
        <v>130</v>
      </c>
      <c r="AX441" s="47">
        <v>944</v>
      </c>
      <c r="AY441" s="47">
        <v>579</v>
      </c>
      <c r="AZ441" s="47">
        <v>608</v>
      </c>
      <c r="BA441" s="201" t="s">
        <v>265</v>
      </c>
      <c r="BB441" s="46" t="s">
        <v>119</v>
      </c>
      <c r="BC441" s="47">
        <v>3149</v>
      </c>
      <c r="BD441" s="47">
        <v>1722</v>
      </c>
      <c r="BE441" s="47">
        <v>2851</v>
      </c>
      <c r="BF441" s="47">
        <v>1553</v>
      </c>
      <c r="BG441" s="47">
        <v>1738</v>
      </c>
      <c r="BH441" s="47">
        <v>937</v>
      </c>
      <c r="BI441" s="47">
        <v>3180</v>
      </c>
      <c r="BJ441" s="47">
        <v>1728</v>
      </c>
      <c r="BK441" s="47">
        <v>2884</v>
      </c>
      <c r="BL441" s="47">
        <v>1559</v>
      </c>
      <c r="BM441" s="47">
        <v>1621</v>
      </c>
      <c r="BN441" s="47">
        <v>875</v>
      </c>
      <c r="BO441" s="201" t="s">
        <v>265</v>
      </c>
      <c r="BP441" s="46" t="s">
        <v>119</v>
      </c>
      <c r="BQ441" s="49">
        <v>42</v>
      </c>
      <c r="BR441" s="49">
        <v>319</v>
      </c>
      <c r="BS441" s="49">
        <v>362</v>
      </c>
      <c r="BT441" s="49">
        <v>561</v>
      </c>
      <c r="BU441" s="49">
        <v>0</v>
      </c>
      <c r="BV441" s="50">
        <v>1284</v>
      </c>
      <c r="BW441" s="49">
        <v>275</v>
      </c>
      <c r="BX441" s="49">
        <v>196</v>
      </c>
      <c r="BY441" s="50">
        <v>6</v>
      </c>
      <c r="BZ441" s="49">
        <v>0</v>
      </c>
      <c r="CA441" s="201" t="s">
        <v>265</v>
      </c>
      <c r="CB441" s="46" t="s">
        <v>119</v>
      </c>
      <c r="CC441" s="47">
        <v>31172</v>
      </c>
      <c r="CD441" s="47">
        <v>15903</v>
      </c>
      <c r="CE441" s="47">
        <v>8168</v>
      </c>
      <c r="CF441" s="47">
        <v>7313</v>
      </c>
      <c r="CG441" s="47">
        <v>13921</v>
      </c>
      <c r="CH441" s="47">
        <v>5830</v>
      </c>
      <c r="CI441" s="47">
        <v>778</v>
      </c>
      <c r="CJ441" s="47">
        <v>4478</v>
      </c>
      <c r="CK441" s="47">
        <v>453</v>
      </c>
      <c r="CL441" s="47">
        <v>1253</v>
      </c>
      <c r="CM441" s="47">
        <v>744</v>
      </c>
      <c r="CN441" s="47">
        <v>165</v>
      </c>
      <c r="CO441" s="47">
        <v>4632</v>
      </c>
      <c r="CP441" s="135"/>
      <c r="CQ441" s="138" t="s">
        <v>265</v>
      </c>
      <c r="CR441" s="138" t="s">
        <v>4545</v>
      </c>
      <c r="CS441" s="139">
        <v>19804</v>
      </c>
      <c r="CT441" s="141">
        <v>88016</v>
      </c>
    </row>
    <row r="442" spans="1:98">
      <c r="A442" s="201"/>
      <c r="B442" s="46" t="s">
        <v>120</v>
      </c>
      <c r="C442" s="47">
        <v>629</v>
      </c>
      <c r="D442" s="47">
        <v>278</v>
      </c>
      <c r="E442" s="47">
        <v>386</v>
      </c>
      <c r="F442" s="47">
        <v>193</v>
      </c>
      <c r="G442" s="47">
        <v>433</v>
      </c>
      <c r="H442" s="47">
        <v>236</v>
      </c>
      <c r="I442" s="47">
        <v>475</v>
      </c>
      <c r="J442" s="47">
        <v>246</v>
      </c>
      <c r="K442" s="47">
        <v>421</v>
      </c>
      <c r="L442" s="47">
        <v>226</v>
      </c>
      <c r="M442" s="48">
        <v>2344</v>
      </c>
      <c r="N442" s="48">
        <v>1179</v>
      </c>
      <c r="O442" s="201"/>
      <c r="P442" s="46" t="s">
        <v>120</v>
      </c>
      <c r="Q442" s="47">
        <v>125</v>
      </c>
      <c r="R442" s="47">
        <v>60</v>
      </c>
      <c r="S442" s="47">
        <v>26</v>
      </c>
      <c r="T442" s="47">
        <v>11</v>
      </c>
      <c r="U442" s="47">
        <v>66</v>
      </c>
      <c r="V442" s="47">
        <v>33</v>
      </c>
      <c r="W442" s="47">
        <v>82</v>
      </c>
      <c r="X442" s="47">
        <v>38</v>
      </c>
      <c r="Y442" s="47">
        <v>50</v>
      </c>
      <c r="Z442" s="47">
        <v>23</v>
      </c>
      <c r="AA442" s="48">
        <v>349</v>
      </c>
      <c r="AB442" s="48">
        <v>165</v>
      </c>
      <c r="AC442" s="201"/>
      <c r="AD442" s="46" t="s">
        <v>120</v>
      </c>
      <c r="AE442" s="47">
        <v>11</v>
      </c>
      <c r="AF442" s="47">
        <v>8</v>
      </c>
      <c r="AG442" s="47">
        <v>9</v>
      </c>
      <c r="AH442" s="47">
        <v>9</v>
      </c>
      <c r="AI442" s="47">
        <v>8</v>
      </c>
      <c r="AJ442" s="48">
        <v>45</v>
      </c>
      <c r="AK442" s="47">
        <v>32</v>
      </c>
      <c r="AL442" s="47">
        <v>18</v>
      </c>
      <c r="AM442" s="47">
        <v>0</v>
      </c>
      <c r="AN442" s="47">
        <v>0</v>
      </c>
      <c r="AO442" s="47">
        <v>3</v>
      </c>
      <c r="AP442" s="201"/>
      <c r="AQ442" s="46" t="s">
        <v>120</v>
      </c>
      <c r="AR442" s="47">
        <v>0</v>
      </c>
      <c r="AS442" s="47">
        <v>413</v>
      </c>
      <c r="AT442" s="47">
        <v>115</v>
      </c>
      <c r="AU442" s="47">
        <v>0</v>
      </c>
      <c r="AV442" s="47">
        <v>0</v>
      </c>
      <c r="AW442" s="47">
        <v>27</v>
      </c>
      <c r="AX442" s="47">
        <v>44</v>
      </c>
      <c r="AY442" s="47">
        <v>35</v>
      </c>
      <c r="AZ442" s="47">
        <v>36</v>
      </c>
      <c r="BA442" s="201"/>
      <c r="BB442" s="46" t="s">
        <v>120</v>
      </c>
      <c r="BC442" s="47">
        <v>310</v>
      </c>
      <c r="BD442" s="47">
        <v>180</v>
      </c>
      <c r="BE442" s="47">
        <v>282</v>
      </c>
      <c r="BF442" s="47">
        <v>165</v>
      </c>
      <c r="BG442" s="47">
        <v>171</v>
      </c>
      <c r="BH442" s="47">
        <v>102</v>
      </c>
      <c r="BI442" s="47">
        <v>306</v>
      </c>
      <c r="BJ442" s="47">
        <v>179</v>
      </c>
      <c r="BK442" s="47">
        <v>279</v>
      </c>
      <c r="BL442" s="47">
        <v>164</v>
      </c>
      <c r="BM442" s="47">
        <v>138</v>
      </c>
      <c r="BN442" s="47">
        <v>83</v>
      </c>
      <c r="BO442" s="201"/>
      <c r="BP442" s="46" t="s">
        <v>120</v>
      </c>
      <c r="BQ442" s="49">
        <v>14</v>
      </c>
      <c r="BR442" s="49">
        <v>20</v>
      </c>
      <c r="BS442" s="49">
        <v>4</v>
      </c>
      <c r="BT442" s="49">
        <v>7</v>
      </c>
      <c r="BU442" s="49">
        <v>0</v>
      </c>
      <c r="BV442" s="50">
        <v>45</v>
      </c>
      <c r="BW442" s="49">
        <v>29</v>
      </c>
      <c r="BX442" s="49">
        <v>22</v>
      </c>
      <c r="BY442" s="50">
        <v>9</v>
      </c>
      <c r="BZ442" s="49">
        <v>5</v>
      </c>
      <c r="CA442" s="201"/>
      <c r="CB442" s="46" t="s">
        <v>120</v>
      </c>
      <c r="CC442" s="47">
        <v>2069</v>
      </c>
      <c r="CD442" s="47">
        <v>1147</v>
      </c>
      <c r="CE442" s="47">
        <v>417</v>
      </c>
      <c r="CF442" s="47">
        <v>615</v>
      </c>
      <c r="CG442" s="47">
        <v>997</v>
      </c>
      <c r="CH442" s="47">
        <v>526</v>
      </c>
      <c r="CI442" s="47">
        <v>58</v>
      </c>
      <c r="CJ442" s="47">
        <v>430</v>
      </c>
      <c r="CK442" s="47">
        <v>2</v>
      </c>
      <c r="CL442" s="47">
        <v>42</v>
      </c>
      <c r="CM442" s="47">
        <v>19</v>
      </c>
      <c r="CN442" s="47">
        <v>0</v>
      </c>
      <c r="CO442" s="47">
        <v>0</v>
      </c>
      <c r="CP442" s="135"/>
      <c r="CQ442" s="138" t="s">
        <v>265</v>
      </c>
      <c r="CR442" s="138" t="s">
        <v>4546</v>
      </c>
      <c r="CS442" s="139">
        <v>1171</v>
      </c>
      <c r="CT442" s="141">
        <v>6261</v>
      </c>
    </row>
    <row r="443" spans="1:98">
      <c r="A443" s="201"/>
      <c r="B443" s="34" t="s">
        <v>102</v>
      </c>
      <c r="C443" s="35">
        <v>19102</v>
      </c>
      <c r="D443" s="63">
        <v>9619</v>
      </c>
      <c r="E443" s="63">
        <v>11886</v>
      </c>
      <c r="F443" s="63">
        <v>6102</v>
      </c>
      <c r="G443" s="63">
        <v>10205</v>
      </c>
      <c r="H443" s="63">
        <v>5500</v>
      </c>
      <c r="I443" s="63">
        <v>7090</v>
      </c>
      <c r="J443" s="63">
        <v>3866</v>
      </c>
      <c r="K443" s="63">
        <v>4531</v>
      </c>
      <c r="L443" s="63">
        <v>2483</v>
      </c>
      <c r="M443" s="63">
        <v>52814</v>
      </c>
      <c r="N443" s="63">
        <v>27570</v>
      </c>
      <c r="O443" s="201"/>
      <c r="P443" s="64" t="s">
        <v>102</v>
      </c>
      <c r="Q443" s="63">
        <v>3442</v>
      </c>
      <c r="R443" s="63">
        <v>1637</v>
      </c>
      <c r="S443" s="63">
        <v>2587</v>
      </c>
      <c r="T443" s="63">
        <v>1320</v>
      </c>
      <c r="U443" s="63">
        <v>2687</v>
      </c>
      <c r="V443" s="63">
        <v>1487</v>
      </c>
      <c r="W443" s="63">
        <v>1418</v>
      </c>
      <c r="X443" s="63">
        <v>799</v>
      </c>
      <c r="Y443" s="63">
        <v>794</v>
      </c>
      <c r="Z443" s="63">
        <v>435</v>
      </c>
      <c r="AA443" s="63">
        <v>10928</v>
      </c>
      <c r="AB443" s="63">
        <v>5678</v>
      </c>
      <c r="AC443" s="201"/>
      <c r="AD443" s="64" t="s">
        <v>102</v>
      </c>
      <c r="AE443" s="63">
        <v>416</v>
      </c>
      <c r="AF443" s="63">
        <v>360</v>
      </c>
      <c r="AG443" s="63">
        <v>352</v>
      </c>
      <c r="AH443" s="63">
        <v>335</v>
      </c>
      <c r="AI443" s="63">
        <v>305</v>
      </c>
      <c r="AJ443" s="63">
        <v>1768</v>
      </c>
      <c r="AK443" s="63">
        <v>965</v>
      </c>
      <c r="AL443" s="63">
        <v>147</v>
      </c>
      <c r="AM443" s="63">
        <v>0</v>
      </c>
      <c r="AN443" s="63">
        <v>10</v>
      </c>
      <c r="AO443" s="63">
        <v>324</v>
      </c>
      <c r="AP443" s="201"/>
      <c r="AQ443" s="64" t="s">
        <v>102</v>
      </c>
      <c r="AR443" s="63">
        <v>11</v>
      </c>
      <c r="AS443" s="63">
        <v>7309</v>
      </c>
      <c r="AT443" s="63">
        <v>1658</v>
      </c>
      <c r="AU443" s="63">
        <v>298</v>
      </c>
      <c r="AV443" s="63">
        <v>36</v>
      </c>
      <c r="AW443" s="63">
        <v>157</v>
      </c>
      <c r="AX443" s="63">
        <v>988</v>
      </c>
      <c r="AY443" s="63">
        <v>614</v>
      </c>
      <c r="AZ443" s="63">
        <v>644</v>
      </c>
      <c r="BA443" s="201"/>
      <c r="BB443" s="51" t="s">
        <v>102</v>
      </c>
      <c r="BC443" s="63">
        <v>3459</v>
      </c>
      <c r="BD443" s="63">
        <v>1902</v>
      </c>
      <c r="BE443" s="63">
        <v>3133</v>
      </c>
      <c r="BF443" s="63">
        <v>1718</v>
      </c>
      <c r="BG443" s="63">
        <v>1909</v>
      </c>
      <c r="BH443" s="63">
        <v>1039</v>
      </c>
      <c r="BI443" s="63">
        <v>3486</v>
      </c>
      <c r="BJ443" s="63">
        <v>1907</v>
      </c>
      <c r="BK443" s="63">
        <v>3163</v>
      </c>
      <c r="BL443" s="63">
        <v>1723</v>
      </c>
      <c r="BM443" s="63">
        <v>1759</v>
      </c>
      <c r="BN443" s="63">
        <v>958</v>
      </c>
      <c r="BO443" s="201"/>
      <c r="BP443" s="64" t="s">
        <v>102</v>
      </c>
      <c r="BQ443" s="63">
        <v>56</v>
      </c>
      <c r="BR443" s="63">
        <v>339</v>
      </c>
      <c r="BS443" s="63">
        <v>366</v>
      </c>
      <c r="BT443" s="63">
        <v>568</v>
      </c>
      <c r="BU443" s="63">
        <v>0</v>
      </c>
      <c r="BV443" s="63">
        <v>1329</v>
      </c>
      <c r="BW443" s="63">
        <v>304</v>
      </c>
      <c r="BX443" s="63">
        <v>218</v>
      </c>
      <c r="BY443" s="63">
        <v>15</v>
      </c>
      <c r="BZ443" s="63">
        <v>5</v>
      </c>
      <c r="CA443" s="201"/>
      <c r="CB443" s="64" t="s">
        <v>102</v>
      </c>
      <c r="CC443" s="63">
        <v>33241</v>
      </c>
      <c r="CD443" s="63">
        <v>17050</v>
      </c>
      <c r="CE443" s="63">
        <v>8585</v>
      </c>
      <c r="CF443" s="63">
        <v>7928</v>
      </c>
      <c r="CG443" s="63">
        <v>14918</v>
      </c>
      <c r="CH443" s="63">
        <v>6356</v>
      </c>
      <c r="CI443" s="63">
        <v>836</v>
      </c>
      <c r="CJ443" s="63">
        <v>4908</v>
      </c>
      <c r="CK443" s="63">
        <v>455</v>
      </c>
      <c r="CL443" s="63">
        <v>1295</v>
      </c>
      <c r="CM443" s="63">
        <v>763</v>
      </c>
      <c r="CN443" s="63">
        <v>165</v>
      </c>
      <c r="CO443" s="63">
        <v>4632</v>
      </c>
      <c r="CP443" s="135"/>
      <c r="CQ443" s="138" t="s">
        <v>265</v>
      </c>
      <c r="CR443" s="138" t="s">
        <v>4547</v>
      </c>
      <c r="CS443" s="139">
        <v>20975</v>
      </c>
      <c r="CT443" s="141">
        <v>94277</v>
      </c>
    </row>
    <row r="444" spans="1:98">
      <c r="A444" s="194" t="s">
        <v>320</v>
      </c>
      <c r="B444" s="194"/>
      <c r="C444" s="194"/>
      <c r="D444" s="194"/>
      <c r="E444" s="194"/>
      <c r="F444" s="194"/>
      <c r="G444" s="194"/>
      <c r="H444" s="194"/>
      <c r="I444" s="194"/>
      <c r="J444" s="194"/>
      <c r="K444" s="194"/>
      <c r="L444" s="194"/>
      <c r="M444" s="194"/>
      <c r="N444" s="194"/>
      <c r="O444" s="194" t="s">
        <v>321</v>
      </c>
      <c r="P444" s="194"/>
      <c r="Q444" s="194"/>
      <c r="R444" s="194"/>
      <c r="S444" s="194"/>
      <c r="T444" s="194"/>
      <c r="U444" s="194"/>
      <c r="V444" s="194"/>
      <c r="W444" s="194"/>
      <c r="X444" s="194"/>
      <c r="Y444" s="194"/>
      <c r="Z444" s="194"/>
      <c r="AA444" s="194"/>
      <c r="AB444" s="194"/>
      <c r="AC444" s="194" t="s">
        <v>322</v>
      </c>
      <c r="AD444" s="194"/>
      <c r="AE444" s="194"/>
      <c r="AF444" s="194"/>
      <c r="AG444" s="194"/>
      <c r="AH444" s="194"/>
      <c r="AI444" s="194"/>
      <c r="AJ444" s="194"/>
      <c r="AK444" s="194"/>
      <c r="AL444" s="194"/>
      <c r="AM444" s="194"/>
      <c r="AN444" s="194"/>
      <c r="AO444" s="194"/>
      <c r="AP444" s="195" t="s">
        <v>323</v>
      </c>
      <c r="AQ444" s="195"/>
      <c r="AR444" s="195"/>
      <c r="AS444" s="195"/>
      <c r="AT444" s="195"/>
      <c r="AU444" s="195"/>
      <c r="AV444" s="195"/>
      <c r="AW444" s="195"/>
      <c r="AX444" s="195"/>
      <c r="AY444" s="195"/>
      <c r="AZ444" s="195"/>
      <c r="BA444" s="195" t="s">
        <v>4599</v>
      </c>
      <c r="BB444" s="195"/>
      <c r="BC444" s="195"/>
      <c r="BD444" s="195"/>
      <c r="BE444" s="195"/>
      <c r="BF444" s="195"/>
      <c r="BG444" s="195"/>
      <c r="BH444" s="195"/>
      <c r="BI444" s="195"/>
      <c r="BJ444" s="195"/>
      <c r="BK444" s="195"/>
      <c r="BL444" s="195"/>
      <c r="BM444" s="195"/>
      <c r="BN444" s="195"/>
      <c r="BO444" s="163" t="s">
        <v>324</v>
      </c>
      <c r="BP444" s="163"/>
      <c r="BQ444" s="163"/>
      <c r="BR444" s="163"/>
      <c r="BS444" s="163"/>
      <c r="BT444" s="163"/>
      <c r="BU444" s="163"/>
      <c r="BV444" s="163"/>
      <c r="BW444" s="163"/>
      <c r="BX444" s="163"/>
      <c r="BY444" s="163"/>
      <c r="BZ444" s="163"/>
      <c r="CA444" s="194" t="s">
        <v>325</v>
      </c>
      <c r="CB444" s="194"/>
      <c r="CC444" s="194"/>
      <c r="CD444" s="194"/>
      <c r="CE444" s="194"/>
      <c r="CF444" s="194"/>
      <c r="CG444" s="194"/>
      <c r="CH444" s="194"/>
      <c r="CI444" s="194"/>
      <c r="CJ444" s="194"/>
      <c r="CK444" s="194"/>
      <c r="CL444" s="194"/>
      <c r="CM444" s="194"/>
      <c r="CN444" s="194"/>
      <c r="CO444" s="194"/>
      <c r="CP444" s="135"/>
      <c r="CQ444" s="138" t="s">
        <v>320</v>
      </c>
      <c r="CR444" s="138" t="s">
        <v>320</v>
      </c>
      <c r="CS444" s="139">
        <v>0</v>
      </c>
      <c r="CT444" s="141">
        <v>0</v>
      </c>
    </row>
    <row r="445" spans="1:98">
      <c r="A445" s="194" t="s">
        <v>4174</v>
      </c>
      <c r="B445" s="194"/>
      <c r="C445" s="194"/>
      <c r="D445" s="194"/>
      <c r="E445" s="194"/>
      <c r="F445" s="194"/>
      <c r="G445" s="194"/>
      <c r="H445" s="194"/>
      <c r="I445" s="194"/>
      <c r="J445" s="194"/>
      <c r="K445" s="194"/>
      <c r="L445" s="194"/>
      <c r="M445" s="194"/>
      <c r="N445" s="194"/>
      <c r="O445" s="194" t="s">
        <v>4174</v>
      </c>
      <c r="P445" s="194"/>
      <c r="Q445" s="194"/>
      <c r="R445" s="194"/>
      <c r="S445" s="194"/>
      <c r="T445" s="194"/>
      <c r="U445" s="194"/>
      <c r="V445" s="194"/>
      <c r="W445" s="194"/>
      <c r="X445" s="194"/>
      <c r="Y445" s="194"/>
      <c r="Z445" s="194"/>
      <c r="AA445" s="194"/>
      <c r="AB445" s="194"/>
      <c r="AC445" s="194" t="s">
        <v>4174</v>
      </c>
      <c r="AD445" s="194"/>
      <c r="AE445" s="194"/>
      <c r="AF445" s="194"/>
      <c r="AG445" s="194"/>
      <c r="AH445" s="194"/>
      <c r="AI445" s="194"/>
      <c r="AJ445" s="194"/>
      <c r="AK445" s="194"/>
      <c r="AL445" s="194"/>
      <c r="AM445" s="194"/>
      <c r="AN445" s="194"/>
      <c r="AO445" s="194"/>
      <c r="AP445" s="195" t="s">
        <v>4174</v>
      </c>
      <c r="AQ445" s="195"/>
      <c r="AR445" s="195"/>
      <c r="AS445" s="195"/>
      <c r="AT445" s="195"/>
      <c r="AU445" s="195"/>
      <c r="AV445" s="195"/>
      <c r="AW445" s="195"/>
      <c r="AX445" s="195"/>
      <c r="AY445" s="195"/>
      <c r="AZ445" s="195"/>
      <c r="BA445" s="195" t="s">
        <v>4175</v>
      </c>
      <c r="BB445" s="195"/>
      <c r="BC445" s="195"/>
      <c r="BD445" s="195"/>
      <c r="BE445" s="195"/>
      <c r="BF445" s="195"/>
      <c r="BG445" s="195"/>
      <c r="BH445" s="195"/>
      <c r="BI445" s="195"/>
      <c r="BJ445" s="195"/>
      <c r="BK445" s="195"/>
      <c r="BL445" s="195"/>
      <c r="BM445" s="195"/>
      <c r="BN445" s="195"/>
      <c r="BO445" s="163" t="s">
        <v>4174</v>
      </c>
      <c r="BP445" s="163"/>
      <c r="BQ445" s="163"/>
      <c r="BR445" s="163"/>
      <c r="BS445" s="163"/>
      <c r="BT445" s="163"/>
      <c r="BU445" s="163"/>
      <c r="BV445" s="163"/>
      <c r="BW445" s="163"/>
      <c r="BX445" s="163"/>
      <c r="BY445" s="163"/>
      <c r="BZ445" s="163"/>
      <c r="CA445" s="194" t="s">
        <v>4174</v>
      </c>
      <c r="CB445" s="194"/>
      <c r="CC445" s="194"/>
      <c r="CD445" s="194"/>
      <c r="CE445" s="194"/>
      <c r="CF445" s="194"/>
      <c r="CG445" s="194"/>
      <c r="CH445" s="194"/>
      <c r="CI445" s="194"/>
      <c r="CJ445" s="194"/>
      <c r="CK445" s="194"/>
      <c r="CL445" s="194"/>
      <c r="CM445" s="194"/>
      <c r="CN445" s="194"/>
      <c r="CO445" s="194"/>
      <c r="CP445" s="135"/>
      <c r="CQ445" s="138" t="s">
        <v>4174</v>
      </c>
      <c r="CR445" s="138" t="s">
        <v>4174</v>
      </c>
      <c r="CS445" s="139">
        <v>0</v>
      </c>
      <c r="CT445" s="141">
        <v>0</v>
      </c>
    </row>
    <row r="446" spans="1:98" ht="24.6" customHeight="1">
      <c r="A446" s="198" t="s">
        <v>2</v>
      </c>
      <c r="B446" s="199" t="s">
        <v>335</v>
      </c>
      <c r="C446" s="194" t="s">
        <v>302</v>
      </c>
      <c r="D446" s="194"/>
      <c r="E446" s="194" t="s">
        <v>303</v>
      </c>
      <c r="F446" s="194"/>
      <c r="G446" s="194" t="s">
        <v>304</v>
      </c>
      <c r="H446" s="194"/>
      <c r="I446" s="194" t="s">
        <v>305</v>
      </c>
      <c r="J446" s="194"/>
      <c r="K446" s="194" t="s">
        <v>306</v>
      </c>
      <c r="L446" s="194"/>
      <c r="M446" s="198" t="s">
        <v>307</v>
      </c>
      <c r="N446" s="198"/>
      <c r="O446" s="198" t="s">
        <v>2</v>
      </c>
      <c r="P446" s="199" t="s">
        <v>335</v>
      </c>
      <c r="Q446" s="194" t="s">
        <v>302</v>
      </c>
      <c r="R446" s="194"/>
      <c r="S446" s="194" t="s">
        <v>303</v>
      </c>
      <c r="T446" s="194"/>
      <c r="U446" s="194" t="s">
        <v>304</v>
      </c>
      <c r="V446" s="194"/>
      <c r="W446" s="194" t="s">
        <v>305</v>
      </c>
      <c r="X446" s="194"/>
      <c r="Y446" s="194" t="s">
        <v>306</v>
      </c>
      <c r="Z446" s="194"/>
      <c r="AA446" s="198" t="s">
        <v>307</v>
      </c>
      <c r="AB446" s="198"/>
      <c r="AC446" s="198" t="s">
        <v>2</v>
      </c>
      <c r="AD446" s="199" t="s">
        <v>113</v>
      </c>
      <c r="AE446" s="200" t="s">
        <v>308</v>
      </c>
      <c r="AF446" s="200"/>
      <c r="AG446" s="200"/>
      <c r="AH446" s="200"/>
      <c r="AI446" s="200"/>
      <c r="AJ446" s="200"/>
      <c r="AK446" s="195" t="s">
        <v>165</v>
      </c>
      <c r="AL446" s="195"/>
      <c r="AM446" s="195"/>
      <c r="AN446" s="195"/>
      <c r="AO446" s="200" t="s">
        <v>309</v>
      </c>
      <c r="AP446" s="198" t="s">
        <v>2</v>
      </c>
      <c r="AQ446" s="199" t="s">
        <v>335</v>
      </c>
      <c r="AR446" s="195" t="s">
        <v>310</v>
      </c>
      <c r="AS446" s="195"/>
      <c r="AT446" s="195"/>
      <c r="AU446" s="195"/>
      <c r="AV446" s="195"/>
      <c r="AW446" s="195"/>
      <c r="AX446" s="195"/>
      <c r="AY446" s="195"/>
      <c r="AZ446" s="195"/>
      <c r="BA446" s="198" t="s">
        <v>2</v>
      </c>
      <c r="BB446" s="199" t="s">
        <v>335</v>
      </c>
      <c r="BC446" s="195" t="s">
        <v>311</v>
      </c>
      <c r="BD446" s="195"/>
      <c r="BE446" s="195" t="s">
        <v>312</v>
      </c>
      <c r="BF446" s="195"/>
      <c r="BG446" s="195" t="s">
        <v>313</v>
      </c>
      <c r="BH446" s="195"/>
      <c r="BI446" s="195" t="s">
        <v>343</v>
      </c>
      <c r="BJ446" s="195"/>
      <c r="BK446" s="195" t="s">
        <v>314</v>
      </c>
      <c r="BL446" s="195"/>
      <c r="BM446" s="200" t="s">
        <v>315</v>
      </c>
      <c r="BN446" s="200"/>
      <c r="BO446" s="199" t="s">
        <v>2</v>
      </c>
      <c r="BP446" s="199" t="s">
        <v>335</v>
      </c>
      <c r="BQ446" s="163" t="s">
        <v>166</v>
      </c>
      <c r="BR446" s="163"/>
      <c r="BS446" s="163"/>
      <c r="BT446" s="163"/>
      <c r="BU446" s="163"/>
      <c r="BV446" s="163"/>
      <c r="BW446" s="163"/>
      <c r="BX446" s="163"/>
      <c r="BY446" s="164" t="s">
        <v>167</v>
      </c>
      <c r="BZ446" s="164"/>
      <c r="CA446" s="198" t="s">
        <v>2</v>
      </c>
      <c r="CB446" s="199" t="s">
        <v>335</v>
      </c>
      <c r="CC446" s="195" t="s">
        <v>316</v>
      </c>
      <c r="CD446" s="195"/>
      <c r="CE446" s="195"/>
      <c r="CF446" s="195"/>
      <c r="CG446" s="195"/>
      <c r="CH446" s="195"/>
      <c r="CI446" s="195"/>
      <c r="CJ446" s="195"/>
      <c r="CK446" s="195"/>
      <c r="CL446" s="195"/>
      <c r="CM446" s="195"/>
      <c r="CN446" s="195"/>
      <c r="CO446" s="195"/>
      <c r="CP446" s="135"/>
      <c r="CQ446" s="138" t="s">
        <v>2</v>
      </c>
      <c r="CR446" s="138" t="s">
        <v>4594</v>
      </c>
      <c r="CS446" s="139" t="e">
        <v>#VALUE!</v>
      </c>
      <c r="CT446" s="141">
        <v>0</v>
      </c>
    </row>
    <row r="447" spans="1:98" ht="48">
      <c r="A447" s="198"/>
      <c r="B447" s="199"/>
      <c r="C447" s="43" t="s">
        <v>170</v>
      </c>
      <c r="D447" s="43" t="s">
        <v>57</v>
      </c>
      <c r="E447" s="43" t="s">
        <v>170</v>
      </c>
      <c r="F447" s="43" t="s">
        <v>57</v>
      </c>
      <c r="G447" s="43" t="s">
        <v>170</v>
      </c>
      <c r="H447" s="43" t="s">
        <v>57</v>
      </c>
      <c r="I447" s="43" t="s">
        <v>170</v>
      </c>
      <c r="J447" s="43" t="s">
        <v>57</v>
      </c>
      <c r="K447" s="43" t="s">
        <v>170</v>
      </c>
      <c r="L447" s="43" t="s">
        <v>57</v>
      </c>
      <c r="M447" s="43" t="s">
        <v>170</v>
      </c>
      <c r="N447" s="43" t="s">
        <v>57</v>
      </c>
      <c r="O447" s="198"/>
      <c r="P447" s="199"/>
      <c r="Q447" s="43" t="s">
        <v>170</v>
      </c>
      <c r="R447" s="43" t="s">
        <v>57</v>
      </c>
      <c r="S447" s="43" t="s">
        <v>170</v>
      </c>
      <c r="T447" s="43" t="s">
        <v>57</v>
      </c>
      <c r="U447" s="43" t="s">
        <v>170</v>
      </c>
      <c r="V447" s="43" t="s">
        <v>57</v>
      </c>
      <c r="W447" s="43" t="s">
        <v>170</v>
      </c>
      <c r="X447" s="43" t="s">
        <v>57</v>
      </c>
      <c r="Y447" s="43" t="s">
        <v>170</v>
      </c>
      <c r="Z447" s="43" t="s">
        <v>57</v>
      </c>
      <c r="AA447" s="43" t="s">
        <v>170</v>
      </c>
      <c r="AB447" s="43" t="s">
        <v>57</v>
      </c>
      <c r="AC447" s="198"/>
      <c r="AD447" s="199"/>
      <c r="AE447" s="44" t="s">
        <v>302</v>
      </c>
      <c r="AF447" s="44" t="s">
        <v>303</v>
      </c>
      <c r="AG447" s="44" t="s">
        <v>304</v>
      </c>
      <c r="AH447" s="44" t="s">
        <v>305</v>
      </c>
      <c r="AI447" s="44" t="s">
        <v>306</v>
      </c>
      <c r="AJ447" s="44" t="s">
        <v>56</v>
      </c>
      <c r="AK447" s="44" t="s">
        <v>317</v>
      </c>
      <c r="AL447" s="31" t="s">
        <v>279</v>
      </c>
      <c r="AM447" s="31" t="s">
        <v>172</v>
      </c>
      <c r="AN447" s="31" t="s">
        <v>173</v>
      </c>
      <c r="AO447" s="200"/>
      <c r="AP447" s="198"/>
      <c r="AQ447" s="199"/>
      <c r="AR447" s="44" t="s">
        <v>434</v>
      </c>
      <c r="AS447" s="44" t="s">
        <v>344</v>
      </c>
      <c r="AT447" s="44" t="s">
        <v>435</v>
      </c>
      <c r="AU447" s="44" t="s">
        <v>436</v>
      </c>
      <c r="AV447" s="44" t="s">
        <v>437</v>
      </c>
      <c r="AW447" s="14" t="s">
        <v>175</v>
      </c>
      <c r="AX447" s="14" t="s">
        <v>176</v>
      </c>
      <c r="AY447" s="44" t="s">
        <v>69</v>
      </c>
      <c r="AZ447" s="44" t="s">
        <v>70</v>
      </c>
      <c r="BA447" s="198"/>
      <c r="BB447" s="199"/>
      <c r="BC447" s="43" t="s">
        <v>170</v>
      </c>
      <c r="BD447" s="43" t="s">
        <v>57</v>
      </c>
      <c r="BE447" s="43" t="s">
        <v>170</v>
      </c>
      <c r="BF447" s="43" t="s">
        <v>57</v>
      </c>
      <c r="BG447" s="43" t="s">
        <v>170</v>
      </c>
      <c r="BH447" s="43" t="s">
        <v>57</v>
      </c>
      <c r="BI447" s="43" t="s">
        <v>170</v>
      </c>
      <c r="BJ447" s="43" t="s">
        <v>57</v>
      </c>
      <c r="BK447" s="43" t="s">
        <v>170</v>
      </c>
      <c r="BL447" s="43" t="s">
        <v>57</v>
      </c>
      <c r="BM447" s="43" t="s">
        <v>170</v>
      </c>
      <c r="BN447" s="43" t="s">
        <v>57</v>
      </c>
      <c r="BO447" s="199"/>
      <c r="BP447" s="199"/>
      <c r="BQ447" s="32" t="s">
        <v>338</v>
      </c>
      <c r="BR447" s="32" t="s">
        <v>341</v>
      </c>
      <c r="BS447" s="32" t="s">
        <v>339</v>
      </c>
      <c r="BT447" s="32" t="s">
        <v>340</v>
      </c>
      <c r="BU447" s="45" t="s">
        <v>342</v>
      </c>
      <c r="BV447" s="45" t="s">
        <v>66</v>
      </c>
      <c r="BW447" s="45" t="s">
        <v>174</v>
      </c>
      <c r="BX447" s="45" t="s">
        <v>280</v>
      </c>
      <c r="BY447" s="45" t="s">
        <v>66</v>
      </c>
      <c r="BZ447" s="45" t="s">
        <v>174</v>
      </c>
      <c r="CA447" s="198"/>
      <c r="CB447" s="199"/>
      <c r="CC447" s="44" t="s">
        <v>336</v>
      </c>
      <c r="CD447" s="44" t="s">
        <v>318</v>
      </c>
      <c r="CE447" s="44" t="s">
        <v>350</v>
      </c>
      <c r="CF447" s="44" t="s">
        <v>345</v>
      </c>
      <c r="CG447" s="44" t="s">
        <v>346</v>
      </c>
      <c r="CH447" s="44" t="s">
        <v>347</v>
      </c>
      <c r="CI447" s="44" t="s">
        <v>348</v>
      </c>
      <c r="CJ447" s="44" t="s">
        <v>349</v>
      </c>
      <c r="CK447" s="44" t="s">
        <v>337</v>
      </c>
      <c r="CL447" s="44" t="s">
        <v>319</v>
      </c>
      <c r="CM447" s="44" t="s">
        <v>68</v>
      </c>
      <c r="CN447" s="44" t="s">
        <v>351</v>
      </c>
      <c r="CO447" s="44" t="s">
        <v>0</v>
      </c>
      <c r="CP447" s="135"/>
      <c r="CQ447" s="138" t="s">
        <v>2</v>
      </c>
      <c r="CR447" s="138" t="s">
        <v>2</v>
      </c>
      <c r="CS447" s="139" t="e">
        <v>#VALUE!</v>
      </c>
      <c r="CT447" s="141">
        <v>0</v>
      </c>
    </row>
    <row r="448" spans="1:98">
      <c r="A448" s="51" t="s">
        <v>266</v>
      </c>
      <c r="B448" s="51"/>
      <c r="C448" s="48"/>
      <c r="D448" s="48"/>
      <c r="E448" s="48"/>
      <c r="F448" s="48"/>
      <c r="G448" s="48"/>
      <c r="H448" s="48"/>
      <c r="I448" s="48"/>
      <c r="J448" s="48"/>
      <c r="K448" s="48"/>
      <c r="L448" s="48"/>
      <c r="M448" s="48"/>
      <c r="N448" s="48"/>
      <c r="O448" s="51" t="s">
        <v>266</v>
      </c>
      <c r="P448" s="51"/>
      <c r="Q448" s="48"/>
      <c r="R448" s="48"/>
      <c r="S448" s="48"/>
      <c r="T448" s="48"/>
      <c r="U448" s="48"/>
      <c r="V448" s="48"/>
      <c r="W448" s="48"/>
      <c r="X448" s="48"/>
      <c r="Y448" s="48"/>
      <c r="Z448" s="48"/>
      <c r="AA448" s="48"/>
      <c r="AB448" s="48"/>
      <c r="AC448" s="51" t="s">
        <v>266</v>
      </c>
      <c r="AD448" s="51"/>
      <c r="AE448" s="48"/>
      <c r="AF448" s="48"/>
      <c r="AG448" s="48"/>
      <c r="AH448" s="48"/>
      <c r="AI448" s="48"/>
      <c r="AJ448" s="48"/>
      <c r="AK448" s="48"/>
      <c r="AL448" s="48"/>
      <c r="AM448" s="48"/>
      <c r="AN448" s="48"/>
      <c r="AO448" s="48"/>
      <c r="AP448" s="51" t="s">
        <v>266</v>
      </c>
      <c r="AQ448" s="46"/>
      <c r="AR448" s="47"/>
      <c r="AS448" s="47"/>
      <c r="AT448" s="47"/>
      <c r="AU448" s="47"/>
      <c r="AV448" s="47"/>
      <c r="AW448" s="47"/>
      <c r="AX448" s="47"/>
      <c r="AY448" s="47"/>
      <c r="AZ448" s="47"/>
      <c r="BA448" s="51" t="s">
        <v>266</v>
      </c>
      <c r="BB448" s="46"/>
      <c r="BC448" s="47"/>
      <c r="BD448" s="47"/>
      <c r="BE448" s="47"/>
      <c r="BF448" s="47"/>
      <c r="BG448" s="47"/>
      <c r="BH448" s="47"/>
      <c r="BI448" s="47"/>
      <c r="BJ448" s="47"/>
      <c r="BK448" s="47"/>
      <c r="BL448" s="47"/>
      <c r="BM448" s="47"/>
      <c r="BN448" s="47"/>
      <c r="BO448" s="51" t="s">
        <v>266</v>
      </c>
      <c r="BP448" s="46"/>
      <c r="BQ448" s="49"/>
      <c r="BR448" s="49"/>
      <c r="BS448" s="49"/>
      <c r="BT448" s="49"/>
      <c r="BU448" s="49"/>
      <c r="BV448" s="49"/>
      <c r="BW448" s="49"/>
      <c r="BX448" s="49"/>
      <c r="BY448" s="50"/>
      <c r="BZ448" s="49"/>
      <c r="CA448" s="51" t="s">
        <v>266</v>
      </c>
      <c r="CB448" s="46"/>
      <c r="CC448" s="47"/>
      <c r="CD448" s="47"/>
      <c r="CE448" s="47"/>
      <c r="CF448" s="47"/>
      <c r="CG448" s="47"/>
      <c r="CH448" s="47"/>
      <c r="CI448" s="47"/>
      <c r="CJ448" s="47"/>
      <c r="CK448" s="47"/>
      <c r="CL448" s="47"/>
      <c r="CM448" s="47"/>
      <c r="CN448" s="47"/>
      <c r="CO448" s="47"/>
      <c r="CP448" s="135"/>
      <c r="CQ448" s="138" t="s">
        <v>266</v>
      </c>
      <c r="CR448" s="138" t="s">
        <v>266</v>
      </c>
      <c r="CS448" s="139">
        <v>0</v>
      </c>
      <c r="CT448" s="141">
        <v>0</v>
      </c>
    </row>
    <row r="449" spans="1:98">
      <c r="A449" s="201" t="s">
        <v>5</v>
      </c>
      <c r="B449" s="46" t="s">
        <v>119</v>
      </c>
      <c r="C449" s="47">
        <v>9515</v>
      </c>
      <c r="D449" s="47">
        <v>4645</v>
      </c>
      <c r="E449" s="47">
        <v>8181</v>
      </c>
      <c r="F449" s="47">
        <v>3927</v>
      </c>
      <c r="G449" s="47">
        <v>7633</v>
      </c>
      <c r="H449" s="47">
        <v>3703</v>
      </c>
      <c r="I449" s="47">
        <v>6315</v>
      </c>
      <c r="J449" s="47">
        <v>3021</v>
      </c>
      <c r="K449" s="47">
        <v>4542</v>
      </c>
      <c r="L449" s="47">
        <v>2382</v>
      </c>
      <c r="M449" s="48">
        <v>36186</v>
      </c>
      <c r="N449" s="48">
        <v>17678</v>
      </c>
      <c r="O449" s="201" t="s">
        <v>5</v>
      </c>
      <c r="P449" s="46" t="s">
        <v>119</v>
      </c>
      <c r="Q449" s="47">
        <v>1757</v>
      </c>
      <c r="R449" s="47">
        <v>819</v>
      </c>
      <c r="S449" s="47">
        <v>1302</v>
      </c>
      <c r="T449" s="47">
        <v>597</v>
      </c>
      <c r="U449" s="47">
        <v>1356</v>
      </c>
      <c r="V449" s="47">
        <v>606</v>
      </c>
      <c r="W449" s="47">
        <v>873</v>
      </c>
      <c r="X449" s="47">
        <v>407</v>
      </c>
      <c r="Y449" s="47">
        <v>644</v>
      </c>
      <c r="Z449" s="47">
        <v>338</v>
      </c>
      <c r="AA449" s="48">
        <v>5932</v>
      </c>
      <c r="AB449" s="48">
        <v>2767</v>
      </c>
      <c r="AC449" s="201" t="s">
        <v>5</v>
      </c>
      <c r="AD449" s="46" t="s">
        <v>119</v>
      </c>
      <c r="AE449" s="47">
        <v>195</v>
      </c>
      <c r="AF449" s="47">
        <v>193</v>
      </c>
      <c r="AG449" s="47">
        <v>188</v>
      </c>
      <c r="AH449" s="47">
        <v>186</v>
      </c>
      <c r="AI449" s="47">
        <v>182</v>
      </c>
      <c r="AJ449" s="48">
        <v>944</v>
      </c>
      <c r="AK449" s="47">
        <v>744</v>
      </c>
      <c r="AL449" s="47">
        <v>580</v>
      </c>
      <c r="AM449" s="47">
        <v>9</v>
      </c>
      <c r="AN449" s="47">
        <v>14</v>
      </c>
      <c r="AO449" s="47">
        <v>178</v>
      </c>
      <c r="AP449" s="201" t="s">
        <v>5</v>
      </c>
      <c r="AQ449" s="46" t="s">
        <v>119</v>
      </c>
      <c r="AR449" s="47">
        <v>0</v>
      </c>
      <c r="AS449" s="47">
        <v>4997</v>
      </c>
      <c r="AT449" s="47">
        <v>2942</v>
      </c>
      <c r="AU449" s="47">
        <v>666</v>
      </c>
      <c r="AV449" s="47">
        <v>168</v>
      </c>
      <c r="AW449" s="47">
        <v>493</v>
      </c>
      <c r="AX449" s="47">
        <v>843</v>
      </c>
      <c r="AY449" s="47">
        <v>683</v>
      </c>
      <c r="AZ449" s="47">
        <v>693</v>
      </c>
      <c r="BA449" s="201" t="s">
        <v>5</v>
      </c>
      <c r="BB449" s="46" t="s">
        <v>119</v>
      </c>
      <c r="BC449" s="47">
        <v>3682</v>
      </c>
      <c r="BD449" s="47">
        <v>1862</v>
      </c>
      <c r="BE449" s="47">
        <v>3239</v>
      </c>
      <c r="BF449" s="47">
        <v>1727</v>
      </c>
      <c r="BG449" s="47">
        <v>2105</v>
      </c>
      <c r="BH449" s="47">
        <v>1113</v>
      </c>
      <c r="BI449" s="47">
        <v>3678</v>
      </c>
      <c r="BJ449" s="47">
        <v>1862</v>
      </c>
      <c r="BK449" s="47">
        <v>3239</v>
      </c>
      <c r="BL449" s="47">
        <v>1727</v>
      </c>
      <c r="BM449" s="47">
        <v>2003</v>
      </c>
      <c r="BN449" s="47">
        <v>1053</v>
      </c>
      <c r="BO449" s="201" t="s">
        <v>5</v>
      </c>
      <c r="BP449" s="46" t="s">
        <v>119</v>
      </c>
      <c r="BQ449" s="49">
        <v>68</v>
      </c>
      <c r="BR449" s="49">
        <v>323</v>
      </c>
      <c r="BS449" s="49">
        <v>126</v>
      </c>
      <c r="BT449" s="49">
        <v>228</v>
      </c>
      <c r="BU449" s="49">
        <v>1</v>
      </c>
      <c r="BV449" s="50">
        <v>746</v>
      </c>
      <c r="BW449" s="49">
        <v>463</v>
      </c>
      <c r="BX449" s="49">
        <v>290</v>
      </c>
      <c r="BY449" s="50">
        <v>18</v>
      </c>
      <c r="BZ449" s="49">
        <v>7</v>
      </c>
      <c r="CA449" s="201" t="s">
        <v>5</v>
      </c>
      <c r="CB449" s="46" t="s">
        <v>119</v>
      </c>
      <c r="CC449" s="47">
        <v>26900</v>
      </c>
      <c r="CD449" s="47">
        <v>15259</v>
      </c>
      <c r="CE449" s="47">
        <v>6655</v>
      </c>
      <c r="CF449" s="47">
        <v>10366</v>
      </c>
      <c r="CG449" s="47">
        <v>15027</v>
      </c>
      <c r="CH449" s="47">
        <v>7604</v>
      </c>
      <c r="CI449" s="47">
        <v>541</v>
      </c>
      <c r="CJ449" s="47">
        <v>6034</v>
      </c>
      <c r="CK449" s="47">
        <v>130</v>
      </c>
      <c r="CL449" s="47">
        <v>1227</v>
      </c>
      <c r="CM449" s="47">
        <v>1353</v>
      </c>
      <c r="CN449" s="47">
        <v>58</v>
      </c>
      <c r="CO449" s="47">
        <v>5625</v>
      </c>
      <c r="CP449" s="135"/>
      <c r="CQ449" s="138" t="s">
        <v>5</v>
      </c>
      <c r="CR449" s="138" t="s">
        <v>4548</v>
      </c>
      <c r="CS449" s="139">
        <v>22324</v>
      </c>
      <c r="CT449" s="141">
        <v>88516</v>
      </c>
    </row>
    <row r="450" spans="1:98">
      <c r="A450" s="201"/>
      <c r="B450" s="46" t="s">
        <v>120</v>
      </c>
      <c r="C450" s="47">
        <v>655</v>
      </c>
      <c r="D450" s="47">
        <v>316</v>
      </c>
      <c r="E450" s="47">
        <v>639</v>
      </c>
      <c r="F450" s="47">
        <v>300</v>
      </c>
      <c r="G450" s="47">
        <v>620</v>
      </c>
      <c r="H450" s="47">
        <v>308</v>
      </c>
      <c r="I450" s="47">
        <v>640</v>
      </c>
      <c r="J450" s="47">
        <v>320</v>
      </c>
      <c r="K450" s="47">
        <v>568</v>
      </c>
      <c r="L450" s="47">
        <v>276</v>
      </c>
      <c r="M450" s="48">
        <v>3122</v>
      </c>
      <c r="N450" s="48">
        <v>1520</v>
      </c>
      <c r="O450" s="201"/>
      <c r="P450" s="46" t="s">
        <v>120</v>
      </c>
      <c r="Q450" s="47">
        <v>107</v>
      </c>
      <c r="R450" s="47">
        <v>44</v>
      </c>
      <c r="S450" s="47">
        <v>84</v>
      </c>
      <c r="T450" s="47">
        <v>29</v>
      </c>
      <c r="U450" s="47">
        <v>71</v>
      </c>
      <c r="V450" s="47">
        <v>22</v>
      </c>
      <c r="W450" s="47">
        <v>74</v>
      </c>
      <c r="X450" s="47">
        <v>39</v>
      </c>
      <c r="Y450" s="47">
        <v>72</v>
      </c>
      <c r="Z450" s="47">
        <v>37</v>
      </c>
      <c r="AA450" s="48">
        <v>408</v>
      </c>
      <c r="AB450" s="48">
        <v>171</v>
      </c>
      <c r="AC450" s="201"/>
      <c r="AD450" s="46" t="s">
        <v>120</v>
      </c>
      <c r="AE450" s="47">
        <v>14</v>
      </c>
      <c r="AF450" s="47">
        <v>13</v>
      </c>
      <c r="AG450" s="47">
        <v>12</v>
      </c>
      <c r="AH450" s="47">
        <v>12</v>
      </c>
      <c r="AI450" s="47">
        <v>14</v>
      </c>
      <c r="AJ450" s="48">
        <v>65</v>
      </c>
      <c r="AK450" s="47">
        <v>66</v>
      </c>
      <c r="AL450" s="47">
        <v>56</v>
      </c>
      <c r="AM450" s="47">
        <v>17</v>
      </c>
      <c r="AN450" s="47">
        <v>0</v>
      </c>
      <c r="AO450" s="47">
        <v>6</v>
      </c>
      <c r="AP450" s="201"/>
      <c r="AQ450" s="46" t="s">
        <v>120</v>
      </c>
      <c r="AR450" s="47">
        <v>0</v>
      </c>
      <c r="AS450" s="47">
        <v>684</v>
      </c>
      <c r="AT450" s="47">
        <v>211</v>
      </c>
      <c r="AU450" s="47">
        <v>20</v>
      </c>
      <c r="AV450" s="47">
        <v>15</v>
      </c>
      <c r="AW450" s="47">
        <v>68</v>
      </c>
      <c r="AX450" s="47">
        <v>70</v>
      </c>
      <c r="AY450" s="47">
        <v>73</v>
      </c>
      <c r="AZ450" s="47">
        <v>67</v>
      </c>
      <c r="BA450" s="201"/>
      <c r="BB450" s="46" t="s">
        <v>120</v>
      </c>
      <c r="BC450" s="47">
        <v>496</v>
      </c>
      <c r="BD450" s="47">
        <v>250</v>
      </c>
      <c r="BE450" s="47">
        <v>475</v>
      </c>
      <c r="BF450" s="47">
        <v>243</v>
      </c>
      <c r="BG450" s="47">
        <v>349</v>
      </c>
      <c r="BH450" s="47">
        <v>188</v>
      </c>
      <c r="BI450" s="47">
        <v>494</v>
      </c>
      <c r="BJ450" s="47">
        <v>249</v>
      </c>
      <c r="BK450" s="47">
        <v>473</v>
      </c>
      <c r="BL450" s="47">
        <v>242</v>
      </c>
      <c r="BM450" s="47">
        <v>349</v>
      </c>
      <c r="BN450" s="47">
        <v>188</v>
      </c>
      <c r="BO450" s="201"/>
      <c r="BP450" s="46" t="s">
        <v>120</v>
      </c>
      <c r="BQ450" s="49">
        <v>9</v>
      </c>
      <c r="BR450" s="49">
        <v>32</v>
      </c>
      <c r="BS450" s="49">
        <v>3</v>
      </c>
      <c r="BT450" s="49">
        <v>4</v>
      </c>
      <c r="BU450" s="49">
        <v>0</v>
      </c>
      <c r="BV450" s="50">
        <v>48</v>
      </c>
      <c r="BW450" s="49">
        <v>43</v>
      </c>
      <c r="BX450" s="49">
        <v>40</v>
      </c>
      <c r="BY450" s="50">
        <v>9</v>
      </c>
      <c r="BZ450" s="49">
        <v>3</v>
      </c>
      <c r="CA450" s="201"/>
      <c r="CB450" s="46" t="s">
        <v>120</v>
      </c>
      <c r="CC450" s="47">
        <v>2374</v>
      </c>
      <c r="CD450" s="47">
        <v>1260</v>
      </c>
      <c r="CE450" s="47">
        <v>60</v>
      </c>
      <c r="CF450" s="47">
        <v>1885</v>
      </c>
      <c r="CG450" s="47">
        <v>2151</v>
      </c>
      <c r="CH450" s="47">
        <v>1655</v>
      </c>
      <c r="CI450" s="47">
        <v>8</v>
      </c>
      <c r="CJ450" s="47">
        <v>1162</v>
      </c>
      <c r="CK450" s="47">
        <v>32</v>
      </c>
      <c r="CL450" s="47">
        <v>91</v>
      </c>
      <c r="CM450" s="47">
        <v>46</v>
      </c>
      <c r="CN450" s="47">
        <v>1</v>
      </c>
      <c r="CO450" s="47">
        <v>573</v>
      </c>
      <c r="CP450" s="135"/>
      <c r="CQ450" s="138" t="s">
        <v>5</v>
      </c>
      <c r="CR450" s="138" t="s">
        <v>4549</v>
      </c>
      <c r="CS450" s="139">
        <v>2156</v>
      </c>
      <c r="CT450" s="141">
        <v>10587</v>
      </c>
    </row>
    <row r="451" spans="1:98">
      <c r="A451" s="201"/>
      <c r="B451" s="34" t="s">
        <v>102</v>
      </c>
      <c r="C451" s="35">
        <v>10170</v>
      </c>
      <c r="D451" s="63">
        <v>4961</v>
      </c>
      <c r="E451" s="63">
        <v>8820</v>
      </c>
      <c r="F451" s="63">
        <v>4227</v>
      </c>
      <c r="G451" s="63">
        <v>8253</v>
      </c>
      <c r="H451" s="63">
        <v>4011</v>
      </c>
      <c r="I451" s="63">
        <v>6955</v>
      </c>
      <c r="J451" s="63">
        <v>3341</v>
      </c>
      <c r="K451" s="63">
        <v>5110</v>
      </c>
      <c r="L451" s="63">
        <v>2658</v>
      </c>
      <c r="M451" s="63">
        <v>39308</v>
      </c>
      <c r="N451" s="63">
        <v>19198</v>
      </c>
      <c r="O451" s="201"/>
      <c r="P451" s="64" t="s">
        <v>102</v>
      </c>
      <c r="Q451" s="63">
        <v>1864</v>
      </c>
      <c r="R451" s="63">
        <v>863</v>
      </c>
      <c r="S451" s="63">
        <v>1386</v>
      </c>
      <c r="T451" s="63">
        <v>626</v>
      </c>
      <c r="U451" s="63">
        <v>1427</v>
      </c>
      <c r="V451" s="63">
        <v>628</v>
      </c>
      <c r="W451" s="63">
        <v>947</v>
      </c>
      <c r="X451" s="63">
        <v>446</v>
      </c>
      <c r="Y451" s="63">
        <v>716</v>
      </c>
      <c r="Z451" s="63">
        <v>375</v>
      </c>
      <c r="AA451" s="63">
        <v>6340</v>
      </c>
      <c r="AB451" s="63">
        <v>2938</v>
      </c>
      <c r="AC451" s="201"/>
      <c r="AD451" s="64" t="s">
        <v>102</v>
      </c>
      <c r="AE451" s="63">
        <v>209</v>
      </c>
      <c r="AF451" s="63">
        <v>206</v>
      </c>
      <c r="AG451" s="63">
        <v>200</v>
      </c>
      <c r="AH451" s="63">
        <v>198</v>
      </c>
      <c r="AI451" s="63">
        <v>196</v>
      </c>
      <c r="AJ451" s="63">
        <v>1009</v>
      </c>
      <c r="AK451" s="63">
        <v>810</v>
      </c>
      <c r="AL451" s="63">
        <v>636</v>
      </c>
      <c r="AM451" s="63">
        <v>26</v>
      </c>
      <c r="AN451" s="63">
        <v>14</v>
      </c>
      <c r="AO451" s="63">
        <v>184</v>
      </c>
      <c r="AP451" s="201"/>
      <c r="AQ451" s="64" t="s">
        <v>102</v>
      </c>
      <c r="AR451" s="63">
        <v>0</v>
      </c>
      <c r="AS451" s="63">
        <v>5681</v>
      </c>
      <c r="AT451" s="63">
        <v>3153</v>
      </c>
      <c r="AU451" s="63">
        <v>686</v>
      </c>
      <c r="AV451" s="63">
        <v>183</v>
      </c>
      <c r="AW451" s="63">
        <v>561</v>
      </c>
      <c r="AX451" s="63">
        <v>913</v>
      </c>
      <c r="AY451" s="63">
        <v>756</v>
      </c>
      <c r="AZ451" s="63">
        <v>760</v>
      </c>
      <c r="BA451" s="201"/>
      <c r="BB451" s="51" t="s">
        <v>102</v>
      </c>
      <c r="BC451" s="63">
        <v>4178</v>
      </c>
      <c r="BD451" s="63">
        <v>2112</v>
      </c>
      <c r="BE451" s="63">
        <v>3714</v>
      </c>
      <c r="BF451" s="63">
        <v>1970</v>
      </c>
      <c r="BG451" s="63">
        <v>2454</v>
      </c>
      <c r="BH451" s="63">
        <v>1301</v>
      </c>
      <c r="BI451" s="63">
        <v>4172</v>
      </c>
      <c r="BJ451" s="63">
        <v>2111</v>
      </c>
      <c r="BK451" s="63">
        <v>3712</v>
      </c>
      <c r="BL451" s="63">
        <v>1969</v>
      </c>
      <c r="BM451" s="63">
        <v>2352</v>
      </c>
      <c r="BN451" s="63">
        <v>1241</v>
      </c>
      <c r="BO451" s="201"/>
      <c r="BP451" s="64" t="s">
        <v>102</v>
      </c>
      <c r="BQ451" s="63">
        <v>77</v>
      </c>
      <c r="BR451" s="63">
        <v>355</v>
      </c>
      <c r="BS451" s="63">
        <v>129</v>
      </c>
      <c r="BT451" s="63">
        <v>232</v>
      </c>
      <c r="BU451" s="63">
        <v>1</v>
      </c>
      <c r="BV451" s="63">
        <v>794</v>
      </c>
      <c r="BW451" s="63">
        <v>506</v>
      </c>
      <c r="BX451" s="63">
        <v>330</v>
      </c>
      <c r="BY451" s="63">
        <v>27</v>
      </c>
      <c r="BZ451" s="63">
        <v>10</v>
      </c>
      <c r="CA451" s="201"/>
      <c r="CB451" s="64" t="s">
        <v>102</v>
      </c>
      <c r="CC451" s="63">
        <v>29274</v>
      </c>
      <c r="CD451" s="63">
        <v>16519</v>
      </c>
      <c r="CE451" s="63">
        <v>6715</v>
      </c>
      <c r="CF451" s="63">
        <v>12251</v>
      </c>
      <c r="CG451" s="63">
        <v>17178</v>
      </c>
      <c r="CH451" s="63">
        <v>9259</v>
      </c>
      <c r="CI451" s="63">
        <v>549</v>
      </c>
      <c r="CJ451" s="63">
        <v>7196</v>
      </c>
      <c r="CK451" s="63">
        <v>162</v>
      </c>
      <c r="CL451" s="63">
        <v>1318</v>
      </c>
      <c r="CM451" s="63">
        <v>1399</v>
      </c>
      <c r="CN451" s="63">
        <v>59</v>
      </c>
      <c r="CO451" s="63">
        <v>6198</v>
      </c>
      <c r="CP451" s="135"/>
      <c r="CQ451" s="138" t="s">
        <v>5</v>
      </c>
      <c r="CR451" s="138" t="s">
        <v>4550</v>
      </c>
      <c r="CS451" s="139">
        <v>24480</v>
      </c>
      <c r="CT451" s="141">
        <v>99103</v>
      </c>
    </row>
    <row r="452" spans="1:98">
      <c r="A452" s="201" t="s">
        <v>267</v>
      </c>
      <c r="B452" s="46" t="s">
        <v>119</v>
      </c>
      <c r="C452" s="47">
        <v>16817</v>
      </c>
      <c r="D452" s="47">
        <v>7963</v>
      </c>
      <c r="E452" s="47">
        <v>12396</v>
      </c>
      <c r="F452" s="47">
        <v>5966</v>
      </c>
      <c r="G452" s="47">
        <v>10883</v>
      </c>
      <c r="H452" s="47">
        <v>5200</v>
      </c>
      <c r="I452" s="47">
        <v>8897</v>
      </c>
      <c r="J452" s="47">
        <v>4348</v>
      </c>
      <c r="K452" s="47">
        <v>6784</v>
      </c>
      <c r="L452" s="47">
        <v>3520</v>
      </c>
      <c r="M452" s="48">
        <v>55777</v>
      </c>
      <c r="N452" s="48">
        <v>26997</v>
      </c>
      <c r="O452" s="201" t="s">
        <v>267</v>
      </c>
      <c r="P452" s="46" t="s">
        <v>119</v>
      </c>
      <c r="Q452" s="47">
        <v>3244</v>
      </c>
      <c r="R452" s="47">
        <v>1451</v>
      </c>
      <c r="S452" s="47">
        <v>2134</v>
      </c>
      <c r="T452" s="47">
        <v>957</v>
      </c>
      <c r="U452" s="47">
        <v>1887</v>
      </c>
      <c r="V452" s="47">
        <v>837</v>
      </c>
      <c r="W452" s="47">
        <v>1088</v>
      </c>
      <c r="X452" s="47">
        <v>509</v>
      </c>
      <c r="Y452" s="47">
        <v>959</v>
      </c>
      <c r="Z452" s="47">
        <v>502</v>
      </c>
      <c r="AA452" s="48">
        <v>9312</v>
      </c>
      <c r="AB452" s="48">
        <v>4256</v>
      </c>
      <c r="AC452" s="201" t="s">
        <v>267</v>
      </c>
      <c r="AD452" s="46" t="s">
        <v>119</v>
      </c>
      <c r="AE452" s="47">
        <v>347</v>
      </c>
      <c r="AF452" s="47">
        <v>335</v>
      </c>
      <c r="AG452" s="47">
        <v>326</v>
      </c>
      <c r="AH452" s="47">
        <v>320</v>
      </c>
      <c r="AI452" s="47">
        <v>312</v>
      </c>
      <c r="AJ452" s="48">
        <v>1640</v>
      </c>
      <c r="AK452" s="47">
        <v>1185</v>
      </c>
      <c r="AL452" s="47">
        <v>547</v>
      </c>
      <c r="AM452" s="47">
        <v>16</v>
      </c>
      <c r="AN452" s="47">
        <v>20</v>
      </c>
      <c r="AO452" s="47">
        <v>314</v>
      </c>
      <c r="AP452" s="201" t="s">
        <v>267</v>
      </c>
      <c r="AQ452" s="46" t="s">
        <v>119</v>
      </c>
      <c r="AR452" s="47">
        <v>33</v>
      </c>
      <c r="AS452" s="47">
        <v>6767</v>
      </c>
      <c r="AT452" s="47">
        <v>3751</v>
      </c>
      <c r="AU452" s="47">
        <v>2428</v>
      </c>
      <c r="AV452" s="47">
        <v>547</v>
      </c>
      <c r="AW452" s="47">
        <v>799</v>
      </c>
      <c r="AX452" s="47">
        <v>1314</v>
      </c>
      <c r="AY452" s="47">
        <v>1082</v>
      </c>
      <c r="AZ452" s="47">
        <v>1081</v>
      </c>
      <c r="BA452" s="201" t="s">
        <v>267</v>
      </c>
      <c r="BB452" s="46" t="s">
        <v>119</v>
      </c>
      <c r="BC452" s="47">
        <v>5843</v>
      </c>
      <c r="BD452" s="47">
        <v>3152</v>
      </c>
      <c r="BE452" s="47">
        <v>5156</v>
      </c>
      <c r="BF452" s="47">
        <v>2704</v>
      </c>
      <c r="BG452" s="47">
        <v>3349</v>
      </c>
      <c r="BH452" s="47">
        <v>1797</v>
      </c>
      <c r="BI452" s="47">
        <v>5826</v>
      </c>
      <c r="BJ452" s="47">
        <v>3141</v>
      </c>
      <c r="BK452" s="47">
        <v>5149</v>
      </c>
      <c r="BL452" s="47">
        <v>2702</v>
      </c>
      <c r="BM452" s="47">
        <v>3384</v>
      </c>
      <c r="BN452" s="47">
        <v>1815</v>
      </c>
      <c r="BO452" s="201" t="s">
        <v>267</v>
      </c>
      <c r="BP452" s="46" t="s">
        <v>119</v>
      </c>
      <c r="BQ452" s="49">
        <v>69</v>
      </c>
      <c r="BR452" s="49">
        <v>396</v>
      </c>
      <c r="BS452" s="49">
        <v>408</v>
      </c>
      <c r="BT452" s="49">
        <v>318</v>
      </c>
      <c r="BU452" s="49">
        <v>0</v>
      </c>
      <c r="BV452" s="50">
        <v>1191</v>
      </c>
      <c r="BW452" s="49">
        <v>643</v>
      </c>
      <c r="BX452" s="49">
        <v>350</v>
      </c>
      <c r="BY452" s="50">
        <v>15</v>
      </c>
      <c r="BZ452" s="49">
        <v>6</v>
      </c>
      <c r="CA452" s="201" t="s">
        <v>267</v>
      </c>
      <c r="CB452" s="46" t="s">
        <v>119</v>
      </c>
      <c r="CC452" s="47">
        <v>35655</v>
      </c>
      <c r="CD452" s="47">
        <v>21965</v>
      </c>
      <c r="CE452" s="47">
        <v>9538</v>
      </c>
      <c r="CF452" s="47">
        <v>16985</v>
      </c>
      <c r="CG452" s="47">
        <v>19813</v>
      </c>
      <c r="CH452" s="47">
        <v>60980</v>
      </c>
      <c r="CI452" s="47">
        <v>364</v>
      </c>
      <c r="CJ452" s="47">
        <v>56195</v>
      </c>
      <c r="CK452" s="47">
        <v>224</v>
      </c>
      <c r="CL452" s="47">
        <v>2660</v>
      </c>
      <c r="CM452" s="47">
        <v>2321</v>
      </c>
      <c r="CN452" s="47">
        <v>64</v>
      </c>
      <c r="CO452" s="47">
        <v>25256</v>
      </c>
      <c r="CP452" s="135"/>
      <c r="CQ452" s="138" t="s">
        <v>267</v>
      </c>
      <c r="CR452" s="138" t="s">
        <v>4551</v>
      </c>
      <c r="CS452" s="139">
        <v>37267</v>
      </c>
      <c r="CT452" s="141">
        <v>221719</v>
      </c>
    </row>
    <row r="453" spans="1:98">
      <c r="A453" s="201"/>
      <c r="B453" s="46" t="s">
        <v>120</v>
      </c>
      <c r="C453" s="47">
        <v>0</v>
      </c>
      <c r="D453" s="47">
        <v>0</v>
      </c>
      <c r="E453" s="47">
        <v>0</v>
      </c>
      <c r="F453" s="47">
        <v>0</v>
      </c>
      <c r="G453" s="47">
        <v>0</v>
      </c>
      <c r="H453" s="47">
        <v>0</v>
      </c>
      <c r="I453" s="47">
        <v>0</v>
      </c>
      <c r="J453" s="47">
        <v>0</v>
      </c>
      <c r="K453" s="47">
        <v>0</v>
      </c>
      <c r="L453" s="47">
        <v>0</v>
      </c>
      <c r="M453" s="48">
        <v>0</v>
      </c>
      <c r="N453" s="48">
        <v>0</v>
      </c>
      <c r="O453" s="201"/>
      <c r="P453" s="46" t="s">
        <v>120</v>
      </c>
      <c r="Q453" s="47">
        <v>0</v>
      </c>
      <c r="R453" s="47">
        <v>0</v>
      </c>
      <c r="S453" s="47">
        <v>0</v>
      </c>
      <c r="T453" s="47">
        <v>0</v>
      </c>
      <c r="U453" s="47">
        <v>0</v>
      </c>
      <c r="V453" s="47">
        <v>0</v>
      </c>
      <c r="W453" s="47">
        <v>0</v>
      </c>
      <c r="X453" s="47">
        <v>0</v>
      </c>
      <c r="Y453" s="47">
        <v>0</v>
      </c>
      <c r="Z453" s="47">
        <v>0</v>
      </c>
      <c r="AA453" s="48">
        <v>0</v>
      </c>
      <c r="AB453" s="48">
        <v>0</v>
      </c>
      <c r="AC453" s="201"/>
      <c r="AD453" s="46" t="s">
        <v>120</v>
      </c>
      <c r="AE453" s="47">
        <v>0</v>
      </c>
      <c r="AF453" s="47">
        <v>0</v>
      </c>
      <c r="AG453" s="47">
        <v>0</v>
      </c>
      <c r="AH453" s="47">
        <v>0</v>
      </c>
      <c r="AI453" s="47">
        <v>0</v>
      </c>
      <c r="AJ453" s="48">
        <v>0</v>
      </c>
      <c r="AK453" s="47">
        <v>0</v>
      </c>
      <c r="AL453" s="47">
        <v>0</v>
      </c>
      <c r="AM453" s="47">
        <v>0</v>
      </c>
      <c r="AN453" s="47">
        <v>0</v>
      </c>
      <c r="AO453" s="47">
        <v>0</v>
      </c>
      <c r="AP453" s="201"/>
      <c r="AQ453" s="46" t="s">
        <v>120</v>
      </c>
      <c r="AR453" s="47">
        <v>0</v>
      </c>
      <c r="AS453" s="47">
        <v>0</v>
      </c>
      <c r="AT453" s="47">
        <v>0</v>
      </c>
      <c r="AU453" s="47">
        <v>0</v>
      </c>
      <c r="AV453" s="47">
        <v>0</v>
      </c>
      <c r="AW453" s="47">
        <v>0</v>
      </c>
      <c r="AX453" s="47">
        <v>0</v>
      </c>
      <c r="AY453" s="47">
        <v>0</v>
      </c>
      <c r="AZ453" s="47">
        <v>0</v>
      </c>
      <c r="BA453" s="201"/>
      <c r="BB453" s="46" t="s">
        <v>120</v>
      </c>
      <c r="BC453" s="47">
        <v>0</v>
      </c>
      <c r="BD453" s="47">
        <v>0</v>
      </c>
      <c r="BE453" s="47">
        <v>0</v>
      </c>
      <c r="BF453" s="47">
        <v>0</v>
      </c>
      <c r="BG453" s="47">
        <v>0</v>
      </c>
      <c r="BH453" s="47">
        <v>0</v>
      </c>
      <c r="BI453" s="47">
        <v>0</v>
      </c>
      <c r="BJ453" s="47">
        <v>0</v>
      </c>
      <c r="BK453" s="47">
        <v>0</v>
      </c>
      <c r="BL453" s="47">
        <v>0</v>
      </c>
      <c r="BM453" s="47">
        <v>0</v>
      </c>
      <c r="BN453" s="47">
        <v>0</v>
      </c>
      <c r="BO453" s="201"/>
      <c r="BP453" s="46" t="s">
        <v>120</v>
      </c>
      <c r="BQ453" s="49">
        <v>0</v>
      </c>
      <c r="BR453" s="49">
        <v>0</v>
      </c>
      <c r="BS453" s="49">
        <v>0</v>
      </c>
      <c r="BT453" s="49">
        <v>0</v>
      </c>
      <c r="BU453" s="49">
        <v>0</v>
      </c>
      <c r="BV453" s="50">
        <v>0</v>
      </c>
      <c r="BW453" s="49">
        <v>0</v>
      </c>
      <c r="BX453" s="49">
        <v>0</v>
      </c>
      <c r="BY453" s="50">
        <v>0</v>
      </c>
      <c r="BZ453" s="49">
        <v>0</v>
      </c>
      <c r="CA453" s="201"/>
      <c r="CB453" s="46" t="s">
        <v>120</v>
      </c>
      <c r="CC453" s="47">
        <v>0</v>
      </c>
      <c r="CD453" s="47">
        <v>0</v>
      </c>
      <c r="CE453" s="47">
        <v>0</v>
      </c>
      <c r="CF453" s="47">
        <v>0</v>
      </c>
      <c r="CG453" s="47">
        <v>0</v>
      </c>
      <c r="CH453" s="47">
        <v>0</v>
      </c>
      <c r="CI453" s="47">
        <v>0</v>
      </c>
      <c r="CJ453" s="47">
        <v>0</v>
      </c>
      <c r="CK453" s="47">
        <v>0</v>
      </c>
      <c r="CL453" s="47">
        <v>0</v>
      </c>
      <c r="CM453" s="47">
        <v>0</v>
      </c>
      <c r="CN453" s="47">
        <v>0</v>
      </c>
      <c r="CO453" s="47">
        <v>0</v>
      </c>
      <c r="CP453" s="135"/>
      <c r="CQ453" s="138" t="s">
        <v>267</v>
      </c>
      <c r="CR453" s="138" t="s">
        <v>4552</v>
      </c>
      <c r="CS453" s="139">
        <v>0</v>
      </c>
      <c r="CT453" s="141">
        <v>0</v>
      </c>
    </row>
    <row r="454" spans="1:98">
      <c r="A454" s="201"/>
      <c r="B454" s="34" t="s">
        <v>102</v>
      </c>
      <c r="C454" s="35">
        <v>16817</v>
      </c>
      <c r="D454" s="63">
        <v>7963</v>
      </c>
      <c r="E454" s="63">
        <v>12396</v>
      </c>
      <c r="F454" s="63">
        <v>5966</v>
      </c>
      <c r="G454" s="63">
        <v>10883</v>
      </c>
      <c r="H454" s="63">
        <v>5200</v>
      </c>
      <c r="I454" s="63">
        <v>8897</v>
      </c>
      <c r="J454" s="63">
        <v>4348</v>
      </c>
      <c r="K454" s="63">
        <v>6784</v>
      </c>
      <c r="L454" s="63">
        <v>3520</v>
      </c>
      <c r="M454" s="63">
        <v>55777</v>
      </c>
      <c r="N454" s="63">
        <v>26997</v>
      </c>
      <c r="O454" s="201"/>
      <c r="P454" s="64" t="s">
        <v>102</v>
      </c>
      <c r="Q454" s="63">
        <v>3244</v>
      </c>
      <c r="R454" s="63">
        <v>1451</v>
      </c>
      <c r="S454" s="63">
        <v>2134</v>
      </c>
      <c r="T454" s="63">
        <v>957</v>
      </c>
      <c r="U454" s="63">
        <v>1887</v>
      </c>
      <c r="V454" s="63">
        <v>837</v>
      </c>
      <c r="W454" s="63">
        <v>1088</v>
      </c>
      <c r="X454" s="63">
        <v>509</v>
      </c>
      <c r="Y454" s="63">
        <v>959</v>
      </c>
      <c r="Z454" s="63">
        <v>502</v>
      </c>
      <c r="AA454" s="63">
        <v>9312</v>
      </c>
      <c r="AB454" s="63">
        <v>4256</v>
      </c>
      <c r="AC454" s="201"/>
      <c r="AD454" s="64" t="s">
        <v>102</v>
      </c>
      <c r="AE454" s="63">
        <v>347</v>
      </c>
      <c r="AF454" s="63">
        <v>335</v>
      </c>
      <c r="AG454" s="63">
        <v>326</v>
      </c>
      <c r="AH454" s="63">
        <v>320</v>
      </c>
      <c r="AI454" s="63">
        <v>312</v>
      </c>
      <c r="AJ454" s="63">
        <v>1640</v>
      </c>
      <c r="AK454" s="63">
        <v>1185</v>
      </c>
      <c r="AL454" s="63">
        <v>547</v>
      </c>
      <c r="AM454" s="63">
        <v>16</v>
      </c>
      <c r="AN454" s="63">
        <v>20</v>
      </c>
      <c r="AO454" s="63">
        <v>314</v>
      </c>
      <c r="AP454" s="201"/>
      <c r="AQ454" s="64" t="s">
        <v>102</v>
      </c>
      <c r="AR454" s="63">
        <v>33</v>
      </c>
      <c r="AS454" s="63">
        <v>6767</v>
      </c>
      <c r="AT454" s="63">
        <v>3751</v>
      </c>
      <c r="AU454" s="63">
        <v>2428</v>
      </c>
      <c r="AV454" s="63">
        <v>547</v>
      </c>
      <c r="AW454" s="63">
        <v>799</v>
      </c>
      <c r="AX454" s="63">
        <v>1314</v>
      </c>
      <c r="AY454" s="63">
        <v>1082</v>
      </c>
      <c r="AZ454" s="63">
        <v>1081</v>
      </c>
      <c r="BA454" s="201"/>
      <c r="BB454" s="51" t="s">
        <v>102</v>
      </c>
      <c r="BC454" s="63">
        <v>5843</v>
      </c>
      <c r="BD454" s="63">
        <v>3152</v>
      </c>
      <c r="BE454" s="63">
        <v>5156</v>
      </c>
      <c r="BF454" s="63">
        <v>2704</v>
      </c>
      <c r="BG454" s="63">
        <v>3349</v>
      </c>
      <c r="BH454" s="63">
        <v>1797</v>
      </c>
      <c r="BI454" s="63">
        <v>5826</v>
      </c>
      <c r="BJ454" s="63">
        <v>3141</v>
      </c>
      <c r="BK454" s="63">
        <v>5149</v>
      </c>
      <c r="BL454" s="63">
        <v>2702</v>
      </c>
      <c r="BM454" s="63">
        <v>3384</v>
      </c>
      <c r="BN454" s="63">
        <v>1815</v>
      </c>
      <c r="BO454" s="201"/>
      <c r="BP454" s="64" t="s">
        <v>102</v>
      </c>
      <c r="BQ454" s="63">
        <v>69</v>
      </c>
      <c r="BR454" s="63">
        <v>396</v>
      </c>
      <c r="BS454" s="63">
        <v>408</v>
      </c>
      <c r="BT454" s="63">
        <v>318</v>
      </c>
      <c r="BU454" s="63">
        <v>0</v>
      </c>
      <c r="BV454" s="63">
        <v>1191</v>
      </c>
      <c r="BW454" s="63">
        <v>643</v>
      </c>
      <c r="BX454" s="63">
        <v>350</v>
      </c>
      <c r="BY454" s="63">
        <v>15</v>
      </c>
      <c r="BZ454" s="63">
        <v>6</v>
      </c>
      <c r="CA454" s="201"/>
      <c r="CB454" s="64" t="s">
        <v>102</v>
      </c>
      <c r="CC454" s="63">
        <v>35655</v>
      </c>
      <c r="CD454" s="63">
        <v>21965</v>
      </c>
      <c r="CE454" s="63">
        <v>9538</v>
      </c>
      <c r="CF454" s="63">
        <v>16985</v>
      </c>
      <c r="CG454" s="63">
        <v>19813</v>
      </c>
      <c r="CH454" s="63">
        <v>60980</v>
      </c>
      <c r="CI454" s="63">
        <v>364</v>
      </c>
      <c r="CJ454" s="63">
        <v>56195</v>
      </c>
      <c r="CK454" s="63">
        <v>224</v>
      </c>
      <c r="CL454" s="63">
        <v>2660</v>
      </c>
      <c r="CM454" s="63">
        <v>2321</v>
      </c>
      <c r="CN454" s="63">
        <v>64</v>
      </c>
      <c r="CO454" s="63">
        <v>25256</v>
      </c>
      <c r="CP454" s="135"/>
      <c r="CQ454" s="138" t="s">
        <v>267</v>
      </c>
      <c r="CR454" s="138" t="s">
        <v>4553</v>
      </c>
      <c r="CS454" s="139">
        <v>37267</v>
      </c>
      <c r="CT454" s="141">
        <v>221719</v>
      </c>
    </row>
    <row r="455" spans="1:98">
      <c r="A455" s="201" t="s">
        <v>268</v>
      </c>
      <c r="B455" s="46" t="s">
        <v>119</v>
      </c>
      <c r="C455" s="47">
        <v>0</v>
      </c>
      <c r="D455" s="47">
        <v>0</v>
      </c>
      <c r="E455" s="47">
        <v>0</v>
      </c>
      <c r="F455" s="47">
        <v>0</v>
      </c>
      <c r="G455" s="47">
        <v>0</v>
      </c>
      <c r="H455" s="47">
        <v>0</v>
      </c>
      <c r="I455" s="47">
        <v>0</v>
      </c>
      <c r="J455" s="47">
        <v>0</v>
      </c>
      <c r="K455" s="47">
        <v>0</v>
      </c>
      <c r="L455" s="47">
        <v>0</v>
      </c>
      <c r="M455" s="48">
        <v>0</v>
      </c>
      <c r="N455" s="48">
        <v>0</v>
      </c>
      <c r="O455" s="201" t="s">
        <v>268</v>
      </c>
      <c r="P455" s="46" t="s">
        <v>119</v>
      </c>
      <c r="Q455" s="47">
        <v>0</v>
      </c>
      <c r="R455" s="47">
        <v>0</v>
      </c>
      <c r="S455" s="47">
        <v>0</v>
      </c>
      <c r="T455" s="47">
        <v>0</v>
      </c>
      <c r="U455" s="47">
        <v>0</v>
      </c>
      <c r="V455" s="47">
        <v>0</v>
      </c>
      <c r="W455" s="47">
        <v>0</v>
      </c>
      <c r="X455" s="47">
        <v>0</v>
      </c>
      <c r="Y455" s="47">
        <v>0</v>
      </c>
      <c r="Z455" s="47">
        <v>0</v>
      </c>
      <c r="AA455" s="48">
        <v>0</v>
      </c>
      <c r="AB455" s="48">
        <v>0</v>
      </c>
      <c r="AC455" s="201" t="s">
        <v>268</v>
      </c>
      <c r="AD455" s="46" t="s">
        <v>119</v>
      </c>
      <c r="AE455" s="47">
        <v>0</v>
      </c>
      <c r="AF455" s="47">
        <v>0</v>
      </c>
      <c r="AG455" s="47">
        <v>0</v>
      </c>
      <c r="AH455" s="47">
        <v>0</v>
      </c>
      <c r="AI455" s="47">
        <v>0</v>
      </c>
      <c r="AJ455" s="48">
        <v>0</v>
      </c>
      <c r="AK455" s="47">
        <v>0</v>
      </c>
      <c r="AL455" s="47">
        <v>0</v>
      </c>
      <c r="AM455" s="47">
        <v>0</v>
      </c>
      <c r="AN455" s="47">
        <v>0</v>
      </c>
      <c r="AO455" s="47">
        <v>0</v>
      </c>
      <c r="AP455" s="201" t="s">
        <v>268</v>
      </c>
      <c r="AQ455" s="46" t="s">
        <v>119</v>
      </c>
      <c r="AR455" s="47">
        <v>0</v>
      </c>
      <c r="AS455" s="47">
        <v>0</v>
      </c>
      <c r="AT455" s="47">
        <v>0</v>
      </c>
      <c r="AU455" s="47">
        <v>0</v>
      </c>
      <c r="AV455" s="47">
        <v>0</v>
      </c>
      <c r="AW455" s="47">
        <v>0</v>
      </c>
      <c r="AX455" s="47">
        <v>0</v>
      </c>
      <c r="AY455" s="47">
        <v>0</v>
      </c>
      <c r="AZ455" s="47">
        <v>0</v>
      </c>
      <c r="BA455" s="201" t="s">
        <v>268</v>
      </c>
      <c r="BB455" s="46" t="s">
        <v>119</v>
      </c>
      <c r="BC455" s="47">
        <v>0</v>
      </c>
      <c r="BD455" s="47">
        <v>0</v>
      </c>
      <c r="BE455" s="47">
        <v>0</v>
      </c>
      <c r="BF455" s="47">
        <v>0</v>
      </c>
      <c r="BG455" s="47">
        <v>0</v>
      </c>
      <c r="BH455" s="47">
        <v>0</v>
      </c>
      <c r="BI455" s="47">
        <v>0</v>
      </c>
      <c r="BJ455" s="47">
        <v>0</v>
      </c>
      <c r="BK455" s="47">
        <v>0</v>
      </c>
      <c r="BL455" s="47">
        <v>0</v>
      </c>
      <c r="BM455" s="47">
        <v>0</v>
      </c>
      <c r="BN455" s="47">
        <v>0</v>
      </c>
      <c r="BO455" s="201" t="s">
        <v>268</v>
      </c>
      <c r="BP455" s="46" t="s">
        <v>119</v>
      </c>
      <c r="BQ455" s="49">
        <v>0</v>
      </c>
      <c r="BR455" s="49">
        <v>0</v>
      </c>
      <c r="BS455" s="49">
        <v>0</v>
      </c>
      <c r="BT455" s="49">
        <v>0</v>
      </c>
      <c r="BU455" s="49">
        <v>0</v>
      </c>
      <c r="BV455" s="50">
        <v>0</v>
      </c>
      <c r="BW455" s="49">
        <v>0</v>
      </c>
      <c r="BX455" s="49">
        <v>0</v>
      </c>
      <c r="BY455" s="50">
        <v>0</v>
      </c>
      <c r="BZ455" s="49">
        <v>0</v>
      </c>
      <c r="CA455" s="201" t="s">
        <v>268</v>
      </c>
      <c r="CB455" s="46" t="s">
        <v>119</v>
      </c>
      <c r="CC455" s="47">
        <v>0</v>
      </c>
      <c r="CD455" s="47">
        <v>0</v>
      </c>
      <c r="CE455" s="47">
        <v>0</v>
      </c>
      <c r="CF455" s="47">
        <v>0</v>
      </c>
      <c r="CG455" s="47">
        <v>0</v>
      </c>
      <c r="CH455" s="47">
        <v>0</v>
      </c>
      <c r="CI455" s="47">
        <v>0</v>
      </c>
      <c r="CJ455" s="47">
        <v>0</v>
      </c>
      <c r="CK455" s="47">
        <v>0</v>
      </c>
      <c r="CL455" s="47">
        <v>0</v>
      </c>
      <c r="CM455" s="47">
        <v>0</v>
      </c>
      <c r="CN455" s="47">
        <v>0</v>
      </c>
      <c r="CO455" s="47">
        <v>0</v>
      </c>
      <c r="CP455" s="135"/>
      <c r="CQ455" s="138" t="s">
        <v>268</v>
      </c>
      <c r="CR455" s="138" t="s">
        <v>4554</v>
      </c>
      <c r="CS455" s="139">
        <v>0</v>
      </c>
      <c r="CT455" s="141">
        <v>0</v>
      </c>
    </row>
    <row r="456" spans="1:98">
      <c r="A456" s="201"/>
      <c r="B456" s="46" t="s">
        <v>120</v>
      </c>
      <c r="C456" s="47">
        <v>3868</v>
      </c>
      <c r="D456" s="47">
        <v>1905</v>
      </c>
      <c r="E456" s="47">
        <v>3848</v>
      </c>
      <c r="F456" s="47">
        <v>1816</v>
      </c>
      <c r="G456" s="47">
        <v>3654</v>
      </c>
      <c r="H456" s="47">
        <v>1683</v>
      </c>
      <c r="I456" s="47">
        <v>3574</v>
      </c>
      <c r="J456" s="47">
        <v>1702</v>
      </c>
      <c r="K456" s="47">
        <v>3754</v>
      </c>
      <c r="L456" s="47">
        <v>1858</v>
      </c>
      <c r="M456" s="48">
        <v>18698</v>
      </c>
      <c r="N456" s="48">
        <v>8964</v>
      </c>
      <c r="O456" s="201"/>
      <c r="P456" s="46" t="s">
        <v>120</v>
      </c>
      <c r="Q456" s="47">
        <v>369</v>
      </c>
      <c r="R456" s="47">
        <v>163</v>
      </c>
      <c r="S456" s="47">
        <v>406</v>
      </c>
      <c r="T456" s="47">
        <v>162</v>
      </c>
      <c r="U456" s="47">
        <v>350</v>
      </c>
      <c r="V456" s="47">
        <v>147</v>
      </c>
      <c r="W456" s="47">
        <v>311</v>
      </c>
      <c r="X456" s="47">
        <v>152</v>
      </c>
      <c r="Y456" s="47">
        <v>594</v>
      </c>
      <c r="Z456" s="47">
        <v>275</v>
      </c>
      <c r="AA456" s="48">
        <v>2030</v>
      </c>
      <c r="AB456" s="48">
        <v>899</v>
      </c>
      <c r="AC456" s="201"/>
      <c r="AD456" s="46" t="s">
        <v>120</v>
      </c>
      <c r="AE456" s="47">
        <v>78</v>
      </c>
      <c r="AF456" s="47">
        <v>74</v>
      </c>
      <c r="AG456" s="47">
        <v>67</v>
      </c>
      <c r="AH456" s="47">
        <v>74</v>
      </c>
      <c r="AI456" s="47">
        <v>80</v>
      </c>
      <c r="AJ456" s="48">
        <v>373</v>
      </c>
      <c r="AK456" s="47">
        <v>282</v>
      </c>
      <c r="AL456" s="47">
        <v>192</v>
      </c>
      <c r="AM456" s="47">
        <v>112</v>
      </c>
      <c r="AN456" s="47">
        <v>4</v>
      </c>
      <c r="AO456" s="47">
        <v>53</v>
      </c>
      <c r="AP456" s="201"/>
      <c r="AQ456" s="46" t="s">
        <v>120</v>
      </c>
      <c r="AR456" s="47">
        <v>25</v>
      </c>
      <c r="AS456" s="47">
        <v>4262</v>
      </c>
      <c r="AT456" s="47">
        <v>443</v>
      </c>
      <c r="AU456" s="47">
        <v>87</v>
      </c>
      <c r="AV456" s="47">
        <v>4</v>
      </c>
      <c r="AW456" s="47">
        <v>275</v>
      </c>
      <c r="AX456" s="47">
        <v>337</v>
      </c>
      <c r="AY456" s="47">
        <v>306</v>
      </c>
      <c r="AZ456" s="47">
        <v>291</v>
      </c>
      <c r="BA456" s="201"/>
      <c r="BB456" s="46" t="s">
        <v>120</v>
      </c>
      <c r="BC456" s="47">
        <v>2899</v>
      </c>
      <c r="BD456" s="47">
        <v>1459</v>
      </c>
      <c r="BE456" s="47">
        <v>2720</v>
      </c>
      <c r="BF456" s="47">
        <v>1377</v>
      </c>
      <c r="BG456" s="47">
        <v>1607</v>
      </c>
      <c r="BH456" s="47">
        <v>823</v>
      </c>
      <c r="BI456" s="47">
        <v>2896</v>
      </c>
      <c r="BJ456" s="47">
        <v>1460</v>
      </c>
      <c r="BK456" s="47">
        <v>2719</v>
      </c>
      <c r="BL456" s="47">
        <v>1379</v>
      </c>
      <c r="BM456" s="47">
        <v>1452</v>
      </c>
      <c r="BN456" s="47">
        <v>754</v>
      </c>
      <c r="BO456" s="201"/>
      <c r="BP456" s="46" t="s">
        <v>120</v>
      </c>
      <c r="BQ456" s="49">
        <v>31</v>
      </c>
      <c r="BR456" s="49">
        <v>235</v>
      </c>
      <c r="BS456" s="49">
        <v>2</v>
      </c>
      <c r="BT456" s="49">
        <v>96</v>
      </c>
      <c r="BU456" s="49">
        <v>0</v>
      </c>
      <c r="BV456" s="50">
        <v>364</v>
      </c>
      <c r="BW456" s="49">
        <v>309</v>
      </c>
      <c r="BX456" s="49">
        <v>251</v>
      </c>
      <c r="BY456" s="50">
        <v>82</v>
      </c>
      <c r="BZ456" s="49">
        <v>33</v>
      </c>
      <c r="CA456" s="201"/>
      <c r="CB456" s="46" t="s">
        <v>120</v>
      </c>
      <c r="CC456" s="47">
        <v>14894</v>
      </c>
      <c r="CD456" s="47">
        <v>7558</v>
      </c>
      <c r="CE456" s="47">
        <v>4629</v>
      </c>
      <c r="CF456" s="47">
        <v>6533</v>
      </c>
      <c r="CG456" s="47">
        <v>8662</v>
      </c>
      <c r="CH456" s="47">
        <v>4235</v>
      </c>
      <c r="CI456" s="47">
        <v>107</v>
      </c>
      <c r="CJ456" s="47">
        <v>4012</v>
      </c>
      <c r="CK456" s="47">
        <v>139</v>
      </c>
      <c r="CL456" s="47">
        <v>611</v>
      </c>
      <c r="CM456" s="47">
        <v>903</v>
      </c>
      <c r="CN456" s="47">
        <v>602</v>
      </c>
      <c r="CO456" s="47">
        <v>8019</v>
      </c>
      <c r="CP456" s="135"/>
      <c r="CQ456" s="138" t="s">
        <v>268</v>
      </c>
      <c r="CR456" s="138" t="s">
        <v>4555</v>
      </c>
      <c r="CS456" s="139">
        <v>10246</v>
      </c>
      <c r="CT456" s="141">
        <v>50769</v>
      </c>
    </row>
    <row r="457" spans="1:98">
      <c r="A457" s="201"/>
      <c r="B457" s="34" t="s">
        <v>102</v>
      </c>
      <c r="C457" s="35">
        <v>3868</v>
      </c>
      <c r="D457" s="63">
        <v>1905</v>
      </c>
      <c r="E457" s="63">
        <v>3848</v>
      </c>
      <c r="F457" s="63">
        <v>1816</v>
      </c>
      <c r="G457" s="63">
        <v>3654</v>
      </c>
      <c r="H457" s="63">
        <v>1683</v>
      </c>
      <c r="I457" s="63">
        <v>3574</v>
      </c>
      <c r="J457" s="63">
        <v>1702</v>
      </c>
      <c r="K457" s="63">
        <v>3754</v>
      </c>
      <c r="L457" s="63">
        <v>1858</v>
      </c>
      <c r="M457" s="63">
        <v>18698</v>
      </c>
      <c r="N457" s="63">
        <v>8964</v>
      </c>
      <c r="O457" s="201"/>
      <c r="P457" s="64" t="s">
        <v>102</v>
      </c>
      <c r="Q457" s="63">
        <v>369</v>
      </c>
      <c r="R457" s="63">
        <v>163</v>
      </c>
      <c r="S457" s="63">
        <v>406</v>
      </c>
      <c r="T457" s="63">
        <v>162</v>
      </c>
      <c r="U457" s="63">
        <v>350</v>
      </c>
      <c r="V457" s="63">
        <v>147</v>
      </c>
      <c r="W457" s="63">
        <v>311</v>
      </c>
      <c r="X457" s="63">
        <v>152</v>
      </c>
      <c r="Y457" s="63">
        <v>594</v>
      </c>
      <c r="Z457" s="63">
        <v>275</v>
      </c>
      <c r="AA457" s="63">
        <v>2030</v>
      </c>
      <c r="AB457" s="63">
        <v>899</v>
      </c>
      <c r="AC457" s="201"/>
      <c r="AD457" s="64" t="s">
        <v>102</v>
      </c>
      <c r="AE457" s="63">
        <v>78</v>
      </c>
      <c r="AF457" s="63">
        <v>74</v>
      </c>
      <c r="AG457" s="63">
        <v>67</v>
      </c>
      <c r="AH457" s="63">
        <v>74</v>
      </c>
      <c r="AI457" s="63">
        <v>80</v>
      </c>
      <c r="AJ457" s="63">
        <v>373</v>
      </c>
      <c r="AK457" s="63">
        <v>282</v>
      </c>
      <c r="AL457" s="63">
        <v>192</v>
      </c>
      <c r="AM457" s="63">
        <v>112</v>
      </c>
      <c r="AN457" s="63">
        <v>4</v>
      </c>
      <c r="AO457" s="63">
        <v>53</v>
      </c>
      <c r="AP457" s="201"/>
      <c r="AQ457" s="64" t="s">
        <v>102</v>
      </c>
      <c r="AR457" s="63">
        <v>25</v>
      </c>
      <c r="AS457" s="63">
        <v>4262</v>
      </c>
      <c r="AT457" s="63">
        <v>443</v>
      </c>
      <c r="AU457" s="63">
        <v>87</v>
      </c>
      <c r="AV457" s="63">
        <v>4</v>
      </c>
      <c r="AW457" s="63">
        <v>275</v>
      </c>
      <c r="AX457" s="63">
        <v>337</v>
      </c>
      <c r="AY457" s="63">
        <v>306</v>
      </c>
      <c r="AZ457" s="63">
        <v>291</v>
      </c>
      <c r="BA457" s="201"/>
      <c r="BB457" s="51" t="s">
        <v>102</v>
      </c>
      <c r="BC457" s="63">
        <v>2899</v>
      </c>
      <c r="BD457" s="63">
        <v>1459</v>
      </c>
      <c r="BE457" s="63">
        <v>2720</v>
      </c>
      <c r="BF457" s="63">
        <v>1377</v>
      </c>
      <c r="BG457" s="63">
        <v>1607</v>
      </c>
      <c r="BH457" s="63">
        <v>823</v>
      </c>
      <c r="BI457" s="63">
        <v>2896</v>
      </c>
      <c r="BJ457" s="63">
        <v>1460</v>
      </c>
      <c r="BK457" s="63">
        <v>2719</v>
      </c>
      <c r="BL457" s="63">
        <v>1379</v>
      </c>
      <c r="BM457" s="63">
        <v>1452</v>
      </c>
      <c r="BN457" s="63">
        <v>754</v>
      </c>
      <c r="BO457" s="201"/>
      <c r="BP457" s="64" t="s">
        <v>102</v>
      </c>
      <c r="BQ457" s="63">
        <v>31</v>
      </c>
      <c r="BR457" s="63">
        <v>235</v>
      </c>
      <c r="BS457" s="63">
        <v>2</v>
      </c>
      <c r="BT457" s="63">
        <v>96</v>
      </c>
      <c r="BU457" s="63">
        <v>0</v>
      </c>
      <c r="BV457" s="63">
        <v>364</v>
      </c>
      <c r="BW457" s="63">
        <v>309</v>
      </c>
      <c r="BX457" s="63">
        <v>251</v>
      </c>
      <c r="BY457" s="63">
        <v>82</v>
      </c>
      <c r="BZ457" s="63">
        <v>33</v>
      </c>
      <c r="CA457" s="201"/>
      <c r="CB457" s="64" t="s">
        <v>102</v>
      </c>
      <c r="CC457" s="63">
        <v>14894</v>
      </c>
      <c r="CD457" s="63">
        <v>7558</v>
      </c>
      <c r="CE457" s="63">
        <v>4629</v>
      </c>
      <c r="CF457" s="63">
        <v>6533</v>
      </c>
      <c r="CG457" s="63">
        <v>8662</v>
      </c>
      <c r="CH457" s="63">
        <v>4235</v>
      </c>
      <c r="CI457" s="63">
        <v>107</v>
      </c>
      <c r="CJ457" s="63">
        <v>4012</v>
      </c>
      <c r="CK457" s="63">
        <v>139</v>
      </c>
      <c r="CL457" s="63">
        <v>611</v>
      </c>
      <c r="CM457" s="63">
        <v>903</v>
      </c>
      <c r="CN457" s="63">
        <v>602</v>
      </c>
      <c r="CO457" s="63">
        <v>8019</v>
      </c>
      <c r="CP457" s="135"/>
      <c r="CQ457" s="138" t="s">
        <v>268</v>
      </c>
      <c r="CR457" s="138" t="s">
        <v>4556</v>
      </c>
      <c r="CS457" s="139">
        <v>10246</v>
      </c>
      <c r="CT457" s="141">
        <v>50769</v>
      </c>
    </row>
    <row r="458" spans="1:98">
      <c r="A458" s="201" t="s">
        <v>269</v>
      </c>
      <c r="B458" s="46" t="s">
        <v>119</v>
      </c>
      <c r="C458" s="47">
        <v>16494</v>
      </c>
      <c r="D458" s="47">
        <v>7899</v>
      </c>
      <c r="E458" s="47">
        <v>12922</v>
      </c>
      <c r="F458" s="47">
        <v>6161</v>
      </c>
      <c r="G458" s="47">
        <v>10851</v>
      </c>
      <c r="H458" s="47">
        <v>5260</v>
      </c>
      <c r="I458" s="47">
        <v>9313</v>
      </c>
      <c r="J458" s="47">
        <v>4563</v>
      </c>
      <c r="K458" s="47">
        <v>7339</v>
      </c>
      <c r="L458" s="47">
        <v>3739</v>
      </c>
      <c r="M458" s="48">
        <v>56919</v>
      </c>
      <c r="N458" s="48">
        <v>27622</v>
      </c>
      <c r="O458" s="201" t="s">
        <v>269</v>
      </c>
      <c r="P458" s="46" t="s">
        <v>119</v>
      </c>
      <c r="Q458" s="47">
        <v>3009</v>
      </c>
      <c r="R458" s="47">
        <v>1349</v>
      </c>
      <c r="S458" s="47">
        <v>2059</v>
      </c>
      <c r="T458" s="47">
        <v>937</v>
      </c>
      <c r="U458" s="47">
        <v>1771</v>
      </c>
      <c r="V458" s="47">
        <v>785</v>
      </c>
      <c r="W458" s="47">
        <v>1308</v>
      </c>
      <c r="X458" s="47">
        <v>619</v>
      </c>
      <c r="Y458" s="47">
        <v>1236</v>
      </c>
      <c r="Z458" s="47">
        <v>626</v>
      </c>
      <c r="AA458" s="48">
        <v>9383</v>
      </c>
      <c r="AB458" s="48">
        <v>4316</v>
      </c>
      <c r="AC458" s="201" t="s">
        <v>269</v>
      </c>
      <c r="AD458" s="46" t="s">
        <v>119</v>
      </c>
      <c r="AE458" s="47">
        <v>300</v>
      </c>
      <c r="AF458" s="47">
        <v>278</v>
      </c>
      <c r="AG458" s="47">
        <v>274</v>
      </c>
      <c r="AH458" s="47">
        <v>263</v>
      </c>
      <c r="AI458" s="47">
        <v>259</v>
      </c>
      <c r="AJ458" s="48">
        <v>1374</v>
      </c>
      <c r="AK458" s="47">
        <v>1162</v>
      </c>
      <c r="AL458" s="47">
        <v>701</v>
      </c>
      <c r="AM458" s="47">
        <v>0</v>
      </c>
      <c r="AN458" s="47">
        <v>11</v>
      </c>
      <c r="AO458" s="47">
        <v>242</v>
      </c>
      <c r="AP458" s="201" t="s">
        <v>269</v>
      </c>
      <c r="AQ458" s="46" t="s">
        <v>119</v>
      </c>
      <c r="AR458" s="47">
        <v>53</v>
      </c>
      <c r="AS458" s="47">
        <v>12720</v>
      </c>
      <c r="AT458" s="47">
        <v>1660</v>
      </c>
      <c r="AU458" s="47">
        <v>1410</v>
      </c>
      <c r="AV458" s="47">
        <v>314</v>
      </c>
      <c r="AW458" s="47">
        <v>912</v>
      </c>
      <c r="AX458" s="47">
        <v>1374</v>
      </c>
      <c r="AY458" s="47">
        <v>1096</v>
      </c>
      <c r="AZ458" s="47">
        <v>1088</v>
      </c>
      <c r="BA458" s="201" t="s">
        <v>269</v>
      </c>
      <c r="BB458" s="46" t="s">
        <v>119</v>
      </c>
      <c r="BC458" s="47">
        <v>6108</v>
      </c>
      <c r="BD458" s="47">
        <v>3083</v>
      </c>
      <c r="BE458" s="47">
        <v>5442</v>
      </c>
      <c r="BF458" s="47">
        <v>2792</v>
      </c>
      <c r="BG458" s="47">
        <v>2967</v>
      </c>
      <c r="BH458" s="47">
        <v>1523</v>
      </c>
      <c r="BI458" s="47">
        <v>6111</v>
      </c>
      <c r="BJ458" s="47">
        <v>3085</v>
      </c>
      <c r="BK458" s="47">
        <v>5444</v>
      </c>
      <c r="BL458" s="47">
        <v>2794</v>
      </c>
      <c r="BM458" s="47">
        <v>2591</v>
      </c>
      <c r="BN458" s="47">
        <v>1339</v>
      </c>
      <c r="BO458" s="201" t="s">
        <v>269</v>
      </c>
      <c r="BP458" s="46" t="s">
        <v>119</v>
      </c>
      <c r="BQ458" s="49">
        <v>119</v>
      </c>
      <c r="BR458" s="49">
        <v>382</v>
      </c>
      <c r="BS458" s="49">
        <v>340</v>
      </c>
      <c r="BT458" s="49">
        <v>321</v>
      </c>
      <c r="BU458" s="49">
        <v>0</v>
      </c>
      <c r="BV458" s="50">
        <v>1162</v>
      </c>
      <c r="BW458" s="49">
        <v>679</v>
      </c>
      <c r="BX458" s="49">
        <v>399</v>
      </c>
      <c r="BY458" s="50">
        <v>28</v>
      </c>
      <c r="BZ458" s="49">
        <v>8</v>
      </c>
      <c r="CA458" s="201" t="s">
        <v>269</v>
      </c>
      <c r="CB458" s="46" t="s">
        <v>119</v>
      </c>
      <c r="CC458" s="47">
        <v>47287</v>
      </c>
      <c r="CD458" s="47">
        <v>24661</v>
      </c>
      <c r="CE458" s="47">
        <v>13423</v>
      </c>
      <c r="CF458" s="47">
        <v>16594</v>
      </c>
      <c r="CG458" s="47">
        <v>25260</v>
      </c>
      <c r="CH458" s="47">
        <v>11186</v>
      </c>
      <c r="CI458" s="47">
        <v>1093</v>
      </c>
      <c r="CJ458" s="47">
        <v>8943</v>
      </c>
      <c r="CK458" s="47">
        <v>492</v>
      </c>
      <c r="CL458" s="47">
        <v>2074</v>
      </c>
      <c r="CM458" s="47">
        <v>2820</v>
      </c>
      <c r="CN458" s="47">
        <v>45</v>
      </c>
      <c r="CO458" s="47">
        <v>15249</v>
      </c>
      <c r="CP458" s="135"/>
      <c r="CQ458" s="138" t="s">
        <v>269</v>
      </c>
      <c r="CR458" s="138" t="s">
        <v>4557</v>
      </c>
      <c r="CS458" s="139">
        <v>37683</v>
      </c>
      <c r="CT458" s="141">
        <v>148939</v>
      </c>
    </row>
    <row r="459" spans="1:98">
      <c r="A459" s="201"/>
      <c r="B459" s="46" t="s">
        <v>120</v>
      </c>
      <c r="C459" s="47">
        <v>0</v>
      </c>
      <c r="D459" s="47">
        <v>0</v>
      </c>
      <c r="E459" s="47">
        <v>0</v>
      </c>
      <c r="F459" s="47">
        <v>0</v>
      </c>
      <c r="G459" s="47">
        <v>0</v>
      </c>
      <c r="H459" s="47">
        <v>0</v>
      </c>
      <c r="I459" s="47">
        <v>0</v>
      </c>
      <c r="J459" s="47">
        <v>0</v>
      </c>
      <c r="K459" s="47">
        <v>0</v>
      </c>
      <c r="L459" s="47">
        <v>0</v>
      </c>
      <c r="M459" s="48">
        <v>0</v>
      </c>
      <c r="N459" s="48">
        <v>0</v>
      </c>
      <c r="O459" s="201"/>
      <c r="P459" s="46" t="s">
        <v>120</v>
      </c>
      <c r="Q459" s="47">
        <v>0</v>
      </c>
      <c r="R459" s="47">
        <v>0</v>
      </c>
      <c r="S459" s="47">
        <v>0</v>
      </c>
      <c r="T459" s="47">
        <v>0</v>
      </c>
      <c r="U459" s="47">
        <v>0</v>
      </c>
      <c r="V459" s="47">
        <v>0</v>
      </c>
      <c r="W459" s="47">
        <v>0</v>
      </c>
      <c r="X459" s="47">
        <v>0</v>
      </c>
      <c r="Y459" s="47">
        <v>0</v>
      </c>
      <c r="Z459" s="47">
        <v>0</v>
      </c>
      <c r="AA459" s="48">
        <v>0</v>
      </c>
      <c r="AB459" s="48">
        <v>0</v>
      </c>
      <c r="AC459" s="201"/>
      <c r="AD459" s="46" t="s">
        <v>120</v>
      </c>
      <c r="AE459" s="47">
        <v>0</v>
      </c>
      <c r="AF459" s="47">
        <v>0</v>
      </c>
      <c r="AG459" s="47">
        <v>0</v>
      </c>
      <c r="AH459" s="47">
        <v>0</v>
      </c>
      <c r="AI459" s="47">
        <v>0</v>
      </c>
      <c r="AJ459" s="48">
        <v>0</v>
      </c>
      <c r="AK459" s="47">
        <v>0</v>
      </c>
      <c r="AL459" s="47">
        <v>0</v>
      </c>
      <c r="AM459" s="47">
        <v>0</v>
      </c>
      <c r="AN459" s="47">
        <v>0</v>
      </c>
      <c r="AO459" s="47">
        <v>0</v>
      </c>
      <c r="AP459" s="201"/>
      <c r="AQ459" s="46" t="s">
        <v>120</v>
      </c>
      <c r="AR459" s="47">
        <v>0</v>
      </c>
      <c r="AS459" s="47">
        <v>0</v>
      </c>
      <c r="AT459" s="47">
        <v>0</v>
      </c>
      <c r="AU459" s="47">
        <v>0</v>
      </c>
      <c r="AV459" s="47">
        <v>0</v>
      </c>
      <c r="AW459" s="47">
        <v>0</v>
      </c>
      <c r="AX459" s="47">
        <v>0</v>
      </c>
      <c r="AY459" s="47">
        <v>0</v>
      </c>
      <c r="AZ459" s="47">
        <v>0</v>
      </c>
      <c r="BA459" s="201"/>
      <c r="BB459" s="46" t="s">
        <v>120</v>
      </c>
      <c r="BC459" s="47">
        <v>0</v>
      </c>
      <c r="BD459" s="47">
        <v>0</v>
      </c>
      <c r="BE459" s="47">
        <v>0</v>
      </c>
      <c r="BF459" s="47">
        <v>0</v>
      </c>
      <c r="BG459" s="47">
        <v>0</v>
      </c>
      <c r="BH459" s="47">
        <v>0</v>
      </c>
      <c r="BI459" s="47">
        <v>0</v>
      </c>
      <c r="BJ459" s="47">
        <v>0</v>
      </c>
      <c r="BK459" s="47">
        <v>0</v>
      </c>
      <c r="BL459" s="47">
        <v>0</v>
      </c>
      <c r="BM459" s="47">
        <v>0</v>
      </c>
      <c r="BN459" s="47">
        <v>0</v>
      </c>
      <c r="BO459" s="201"/>
      <c r="BP459" s="46" t="s">
        <v>120</v>
      </c>
      <c r="BQ459" s="49">
        <v>0</v>
      </c>
      <c r="BR459" s="49">
        <v>0</v>
      </c>
      <c r="BS459" s="49">
        <v>0</v>
      </c>
      <c r="BT459" s="49">
        <v>0</v>
      </c>
      <c r="BU459" s="49">
        <v>0</v>
      </c>
      <c r="BV459" s="50">
        <v>0</v>
      </c>
      <c r="BW459" s="49">
        <v>0</v>
      </c>
      <c r="BX459" s="49">
        <v>0</v>
      </c>
      <c r="BY459" s="50">
        <v>0</v>
      </c>
      <c r="BZ459" s="49">
        <v>0</v>
      </c>
      <c r="CA459" s="201"/>
      <c r="CB459" s="46" t="s">
        <v>120</v>
      </c>
      <c r="CC459" s="47">
        <v>0</v>
      </c>
      <c r="CD459" s="47">
        <v>0</v>
      </c>
      <c r="CE459" s="47">
        <v>0</v>
      </c>
      <c r="CF459" s="47">
        <v>0</v>
      </c>
      <c r="CG459" s="47">
        <v>0</v>
      </c>
      <c r="CH459" s="47">
        <v>0</v>
      </c>
      <c r="CI459" s="47">
        <v>0</v>
      </c>
      <c r="CJ459" s="47">
        <v>0</v>
      </c>
      <c r="CK459" s="47">
        <v>0</v>
      </c>
      <c r="CL459" s="47">
        <v>0</v>
      </c>
      <c r="CM459" s="47">
        <v>0</v>
      </c>
      <c r="CN459" s="47">
        <v>0</v>
      </c>
      <c r="CO459" s="47">
        <v>0</v>
      </c>
      <c r="CP459" s="135"/>
      <c r="CQ459" s="138" t="s">
        <v>269</v>
      </c>
      <c r="CR459" s="138" t="s">
        <v>4558</v>
      </c>
      <c r="CS459" s="139">
        <v>0</v>
      </c>
      <c r="CT459" s="141">
        <v>0</v>
      </c>
    </row>
    <row r="460" spans="1:98">
      <c r="A460" s="201"/>
      <c r="B460" s="34" t="s">
        <v>102</v>
      </c>
      <c r="C460" s="35">
        <v>16494</v>
      </c>
      <c r="D460" s="63">
        <v>7899</v>
      </c>
      <c r="E460" s="63">
        <v>12922</v>
      </c>
      <c r="F460" s="63">
        <v>6161</v>
      </c>
      <c r="G460" s="63">
        <v>10851</v>
      </c>
      <c r="H460" s="63">
        <v>5260</v>
      </c>
      <c r="I460" s="63">
        <v>9313</v>
      </c>
      <c r="J460" s="63">
        <v>4563</v>
      </c>
      <c r="K460" s="63">
        <v>7339</v>
      </c>
      <c r="L460" s="63">
        <v>3739</v>
      </c>
      <c r="M460" s="63">
        <v>56919</v>
      </c>
      <c r="N460" s="63">
        <v>27622</v>
      </c>
      <c r="O460" s="201"/>
      <c r="P460" s="64" t="s">
        <v>102</v>
      </c>
      <c r="Q460" s="63">
        <v>3009</v>
      </c>
      <c r="R460" s="63">
        <v>1349</v>
      </c>
      <c r="S460" s="63">
        <v>2059</v>
      </c>
      <c r="T460" s="63">
        <v>937</v>
      </c>
      <c r="U460" s="63">
        <v>1771</v>
      </c>
      <c r="V460" s="63">
        <v>785</v>
      </c>
      <c r="W460" s="63">
        <v>1308</v>
      </c>
      <c r="X460" s="63">
        <v>619</v>
      </c>
      <c r="Y460" s="63">
        <v>1236</v>
      </c>
      <c r="Z460" s="63">
        <v>626</v>
      </c>
      <c r="AA460" s="63">
        <v>9383</v>
      </c>
      <c r="AB460" s="63">
        <v>4316</v>
      </c>
      <c r="AC460" s="201"/>
      <c r="AD460" s="64" t="s">
        <v>102</v>
      </c>
      <c r="AE460" s="63">
        <v>300</v>
      </c>
      <c r="AF460" s="63">
        <v>278</v>
      </c>
      <c r="AG460" s="63">
        <v>274</v>
      </c>
      <c r="AH460" s="63">
        <v>263</v>
      </c>
      <c r="AI460" s="63">
        <v>259</v>
      </c>
      <c r="AJ460" s="63">
        <v>1374</v>
      </c>
      <c r="AK460" s="63">
        <v>1162</v>
      </c>
      <c r="AL460" s="63">
        <v>701</v>
      </c>
      <c r="AM460" s="63">
        <v>0</v>
      </c>
      <c r="AN460" s="63">
        <v>11</v>
      </c>
      <c r="AO460" s="63">
        <v>242</v>
      </c>
      <c r="AP460" s="201"/>
      <c r="AQ460" s="64" t="s">
        <v>102</v>
      </c>
      <c r="AR460" s="63">
        <v>53</v>
      </c>
      <c r="AS460" s="63">
        <v>12720</v>
      </c>
      <c r="AT460" s="63">
        <v>1660</v>
      </c>
      <c r="AU460" s="63">
        <v>1410</v>
      </c>
      <c r="AV460" s="63">
        <v>314</v>
      </c>
      <c r="AW460" s="63">
        <v>912</v>
      </c>
      <c r="AX460" s="63">
        <v>1374</v>
      </c>
      <c r="AY460" s="63">
        <v>1096</v>
      </c>
      <c r="AZ460" s="63">
        <v>1088</v>
      </c>
      <c r="BA460" s="201"/>
      <c r="BB460" s="51" t="s">
        <v>102</v>
      </c>
      <c r="BC460" s="63">
        <v>6108</v>
      </c>
      <c r="BD460" s="63">
        <v>3083</v>
      </c>
      <c r="BE460" s="63">
        <v>5442</v>
      </c>
      <c r="BF460" s="63">
        <v>2792</v>
      </c>
      <c r="BG460" s="63">
        <v>2967</v>
      </c>
      <c r="BH460" s="63">
        <v>1523</v>
      </c>
      <c r="BI460" s="63">
        <v>6111</v>
      </c>
      <c r="BJ460" s="63">
        <v>3085</v>
      </c>
      <c r="BK460" s="63">
        <v>5444</v>
      </c>
      <c r="BL460" s="63">
        <v>2794</v>
      </c>
      <c r="BM460" s="63">
        <v>2591</v>
      </c>
      <c r="BN460" s="63">
        <v>1339</v>
      </c>
      <c r="BO460" s="201"/>
      <c r="BP460" s="64" t="s">
        <v>102</v>
      </c>
      <c r="BQ460" s="63">
        <v>119</v>
      </c>
      <c r="BR460" s="63">
        <v>382</v>
      </c>
      <c r="BS460" s="63">
        <v>340</v>
      </c>
      <c r="BT460" s="63">
        <v>321</v>
      </c>
      <c r="BU460" s="63">
        <v>0</v>
      </c>
      <c r="BV460" s="63">
        <v>1162</v>
      </c>
      <c r="BW460" s="63">
        <v>679</v>
      </c>
      <c r="BX460" s="63">
        <v>399</v>
      </c>
      <c r="BY460" s="63">
        <v>28</v>
      </c>
      <c r="BZ460" s="63">
        <v>8</v>
      </c>
      <c r="CA460" s="201"/>
      <c r="CB460" s="64" t="s">
        <v>102</v>
      </c>
      <c r="CC460" s="63">
        <v>47287</v>
      </c>
      <c r="CD460" s="63">
        <v>24661</v>
      </c>
      <c r="CE460" s="63">
        <v>13423</v>
      </c>
      <c r="CF460" s="63">
        <v>16594</v>
      </c>
      <c r="CG460" s="63">
        <v>25260</v>
      </c>
      <c r="CH460" s="63">
        <v>11186</v>
      </c>
      <c r="CI460" s="63">
        <v>1093</v>
      </c>
      <c r="CJ460" s="63">
        <v>8943</v>
      </c>
      <c r="CK460" s="63">
        <v>492</v>
      </c>
      <c r="CL460" s="63">
        <v>2074</v>
      </c>
      <c r="CM460" s="63">
        <v>2820</v>
      </c>
      <c r="CN460" s="63">
        <v>45</v>
      </c>
      <c r="CO460" s="63">
        <v>15249</v>
      </c>
      <c r="CP460" s="135"/>
      <c r="CQ460" s="138" t="s">
        <v>269</v>
      </c>
      <c r="CR460" s="138" t="s">
        <v>4559</v>
      </c>
      <c r="CS460" s="139">
        <v>37683</v>
      </c>
      <c r="CT460" s="141">
        <v>148939</v>
      </c>
    </row>
    <row r="461" spans="1:98">
      <c r="A461" s="201" t="s">
        <v>270</v>
      </c>
      <c r="B461" s="46" t="s">
        <v>119</v>
      </c>
      <c r="C461" s="47">
        <v>14916</v>
      </c>
      <c r="D461" s="47">
        <v>7204</v>
      </c>
      <c r="E461" s="47">
        <v>10403</v>
      </c>
      <c r="F461" s="47">
        <v>4964</v>
      </c>
      <c r="G461" s="47">
        <v>8767</v>
      </c>
      <c r="H461" s="47">
        <v>4286</v>
      </c>
      <c r="I461" s="47">
        <v>7571</v>
      </c>
      <c r="J461" s="47">
        <v>3677</v>
      </c>
      <c r="K461" s="47">
        <v>5716</v>
      </c>
      <c r="L461" s="47">
        <v>2821</v>
      </c>
      <c r="M461" s="48">
        <v>47373</v>
      </c>
      <c r="N461" s="48">
        <v>22952</v>
      </c>
      <c r="O461" s="201" t="s">
        <v>270</v>
      </c>
      <c r="P461" s="46" t="s">
        <v>119</v>
      </c>
      <c r="Q461" s="47">
        <v>1972</v>
      </c>
      <c r="R461" s="47">
        <v>893</v>
      </c>
      <c r="S461" s="47">
        <v>1622</v>
      </c>
      <c r="T461" s="47">
        <v>743</v>
      </c>
      <c r="U461" s="47">
        <v>1487</v>
      </c>
      <c r="V461" s="47">
        <v>694</v>
      </c>
      <c r="W461" s="47">
        <v>1013</v>
      </c>
      <c r="X461" s="47">
        <v>491</v>
      </c>
      <c r="Y461" s="47">
        <v>758</v>
      </c>
      <c r="Z461" s="47">
        <v>345</v>
      </c>
      <c r="AA461" s="48">
        <v>6852</v>
      </c>
      <c r="AB461" s="48">
        <v>3166</v>
      </c>
      <c r="AC461" s="201" t="s">
        <v>270</v>
      </c>
      <c r="AD461" s="46" t="s">
        <v>119</v>
      </c>
      <c r="AE461" s="47">
        <v>327</v>
      </c>
      <c r="AF461" s="47">
        <v>305</v>
      </c>
      <c r="AG461" s="47">
        <v>306</v>
      </c>
      <c r="AH461" s="47">
        <v>297</v>
      </c>
      <c r="AI461" s="47">
        <v>288</v>
      </c>
      <c r="AJ461" s="48">
        <v>1523</v>
      </c>
      <c r="AK461" s="47">
        <v>1048</v>
      </c>
      <c r="AL461" s="47">
        <v>592</v>
      </c>
      <c r="AM461" s="47">
        <v>48</v>
      </c>
      <c r="AN461" s="47">
        <v>42</v>
      </c>
      <c r="AO461" s="47">
        <v>253</v>
      </c>
      <c r="AP461" s="201" t="s">
        <v>270</v>
      </c>
      <c r="AQ461" s="46" t="s">
        <v>119</v>
      </c>
      <c r="AR461" s="47">
        <v>10</v>
      </c>
      <c r="AS461" s="47">
        <v>6426</v>
      </c>
      <c r="AT461" s="47">
        <v>2655</v>
      </c>
      <c r="AU461" s="47">
        <v>1317</v>
      </c>
      <c r="AV461" s="47">
        <v>582</v>
      </c>
      <c r="AW461" s="47">
        <v>543</v>
      </c>
      <c r="AX461" s="47">
        <v>1162</v>
      </c>
      <c r="AY461" s="47">
        <v>915</v>
      </c>
      <c r="AZ461" s="47">
        <v>921</v>
      </c>
      <c r="BA461" s="201" t="s">
        <v>270</v>
      </c>
      <c r="BB461" s="46" t="s">
        <v>119</v>
      </c>
      <c r="BC461" s="47">
        <v>4461</v>
      </c>
      <c r="BD461" s="47">
        <v>2194</v>
      </c>
      <c r="BE461" s="47">
        <v>4137</v>
      </c>
      <c r="BF461" s="47">
        <v>2044</v>
      </c>
      <c r="BG461" s="47">
        <v>2513</v>
      </c>
      <c r="BH461" s="47">
        <v>1254</v>
      </c>
      <c r="BI461" s="47">
        <v>4446</v>
      </c>
      <c r="BJ461" s="47">
        <v>2188</v>
      </c>
      <c r="BK461" s="47">
        <v>4123</v>
      </c>
      <c r="BL461" s="47">
        <v>2038</v>
      </c>
      <c r="BM461" s="47">
        <v>2458</v>
      </c>
      <c r="BN461" s="47">
        <v>1228</v>
      </c>
      <c r="BO461" s="201" t="s">
        <v>270</v>
      </c>
      <c r="BP461" s="46" t="s">
        <v>119</v>
      </c>
      <c r="BQ461" s="49">
        <v>45</v>
      </c>
      <c r="BR461" s="49">
        <v>321</v>
      </c>
      <c r="BS461" s="49">
        <v>376</v>
      </c>
      <c r="BT461" s="49">
        <v>381</v>
      </c>
      <c r="BU461" s="49">
        <v>64</v>
      </c>
      <c r="BV461" s="50">
        <v>1187</v>
      </c>
      <c r="BW461" s="49">
        <v>525</v>
      </c>
      <c r="BX461" s="49">
        <v>238</v>
      </c>
      <c r="BY461" s="50">
        <v>16</v>
      </c>
      <c r="BZ461" s="49">
        <v>8</v>
      </c>
      <c r="CA461" s="201" t="s">
        <v>270</v>
      </c>
      <c r="CB461" s="46" t="s">
        <v>119</v>
      </c>
      <c r="CC461" s="47">
        <v>25514</v>
      </c>
      <c r="CD461" s="47">
        <v>17737</v>
      </c>
      <c r="CE461" s="47">
        <v>9815</v>
      </c>
      <c r="CF461" s="47">
        <v>10953</v>
      </c>
      <c r="CG461" s="47">
        <v>16973</v>
      </c>
      <c r="CH461" s="47">
        <v>7969</v>
      </c>
      <c r="CI461" s="47">
        <v>285</v>
      </c>
      <c r="CJ461" s="47">
        <v>7007</v>
      </c>
      <c r="CK461" s="47">
        <v>209</v>
      </c>
      <c r="CL461" s="47">
        <v>1391</v>
      </c>
      <c r="CM461" s="47">
        <v>1719</v>
      </c>
      <c r="CN461" s="47">
        <v>129</v>
      </c>
      <c r="CO461" s="47">
        <v>8086</v>
      </c>
      <c r="CP461" s="135"/>
      <c r="CQ461" s="138" t="s">
        <v>270</v>
      </c>
      <c r="CR461" s="138" t="s">
        <v>4560</v>
      </c>
      <c r="CS461" s="139">
        <v>29005</v>
      </c>
      <c r="CT461" s="141">
        <v>96462</v>
      </c>
    </row>
    <row r="462" spans="1:98">
      <c r="A462" s="201"/>
      <c r="B462" s="46" t="s">
        <v>120</v>
      </c>
      <c r="C462" s="47">
        <v>0</v>
      </c>
      <c r="D462" s="47">
        <v>0</v>
      </c>
      <c r="E462" s="47">
        <v>0</v>
      </c>
      <c r="F462" s="47">
        <v>0</v>
      </c>
      <c r="G462" s="47">
        <v>0</v>
      </c>
      <c r="H462" s="47">
        <v>0</v>
      </c>
      <c r="I462" s="47">
        <v>0</v>
      </c>
      <c r="J462" s="47">
        <v>0</v>
      </c>
      <c r="K462" s="47">
        <v>0</v>
      </c>
      <c r="L462" s="47">
        <v>0</v>
      </c>
      <c r="M462" s="48">
        <v>0</v>
      </c>
      <c r="N462" s="48">
        <v>0</v>
      </c>
      <c r="O462" s="201"/>
      <c r="P462" s="46" t="s">
        <v>120</v>
      </c>
      <c r="Q462" s="47">
        <v>0</v>
      </c>
      <c r="R462" s="47">
        <v>0</v>
      </c>
      <c r="S462" s="47">
        <v>0</v>
      </c>
      <c r="T462" s="47">
        <v>0</v>
      </c>
      <c r="U462" s="47">
        <v>0</v>
      </c>
      <c r="V462" s="47">
        <v>0</v>
      </c>
      <c r="W462" s="47">
        <v>0</v>
      </c>
      <c r="X462" s="47">
        <v>0</v>
      </c>
      <c r="Y462" s="47">
        <v>0</v>
      </c>
      <c r="Z462" s="47">
        <v>0</v>
      </c>
      <c r="AA462" s="48">
        <v>0</v>
      </c>
      <c r="AB462" s="48">
        <v>0</v>
      </c>
      <c r="AC462" s="201"/>
      <c r="AD462" s="46" t="s">
        <v>120</v>
      </c>
      <c r="AE462" s="47">
        <v>0</v>
      </c>
      <c r="AF462" s="47">
        <v>0</v>
      </c>
      <c r="AG462" s="47">
        <v>0</v>
      </c>
      <c r="AH462" s="47">
        <v>0</v>
      </c>
      <c r="AI462" s="47">
        <v>0</v>
      </c>
      <c r="AJ462" s="48">
        <v>0</v>
      </c>
      <c r="AK462" s="47">
        <v>0</v>
      </c>
      <c r="AL462" s="47">
        <v>0</v>
      </c>
      <c r="AM462" s="47">
        <v>0</v>
      </c>
      <c r="AN462" s="47">
        <v>0</v>
      </c>
      <c r="AO462" s="47">
        <v>0</v>
      </c>
      <c r="AP462" s="201"/>
      <c r="AQ462" s="46" t="s">
        <v>120</v>
      </c>
      <c r="AR462" s="47">
        <v>0</v>
      </c>
      <c r="AS462" s="47">
        <v>0</v>
      </c>
      <c r="AT462" s="47">
        <v>0</v>
      </c>
      <c r="AU462" s="47">
        <v>0</v>
      </c>
      <c r="AV462" s="47">
        <v>0</v>
      </c>
      <c r="AW462" s="47">
        <v>0</v>
      </c>
      <c r="AX462" s="47">
        <v>0</v>
      </c>
      <c r="AY462" s="47">
        <v>0</v>
      </c>
      <c r="AZ462" s="47">
        <v>0</v>
      </c>
      <c r="BA462" s="201"/>
      <c r="BB462" s="46" t="s">
        <v>120</v>
      </c>
      <c r="BC462" s="47">
        <v>0</v>
      </c>
      <c r="BD462" s="47">
        <v>0</v>
      </c>
      <c r="BE462" s="47">
        <v>0</v>
      </c>
      <c r="BF462" s="47">
        <v>0</v>
      </c>
      <c r="BG462" s="47">
        <v>0</v>
      </c>
      <c r="BH462" s="47">
        <v>0</v>
      </c>
      <c r="BI462" s="47">
        <v>0</v>
      </c>
      <c r="BJ462" s="47">
        <v>0</v>
      </c>
      <c r="BK462" s="47">
        <v>0</v>
      </c>
      <c r="BL462" s="47">
        <v>0</v>
      </c>
      <c r="BM462" s="47">
        <v>0</v>
      </c>
      <c r="BN462" s="47">
        <v>0</v>
      </c>
      <c r="BO462" s="201"/>
      <c r="BP462" s="46" t="s">
        <v>120</v>
      </c>
      <c r="BQ462" s="49">
        <v>0</v>
      </c>
      <c r="BR462" s="49">
        <v>0</v>
      </c>
      <c r="BS462" s="49">
        <v>0</v>
      </c>
      <c r="BT462" s="49">
        <v>0</v>
      </c>
      <c r="BU462" s="49">
        <v>0</v>
      </c>
      <c r="BV462" s="50">
        <v>0</v>
      </c>
      <c r="BW462" s="49">
        <v>0</v>
      </c>
      <c r="BX462" s="49">
        <v>0</v>
      </c>
      <c r="BY462" s="50">
        <v>0</v>
      </c>
      <c r="BZ462" s="49">
        <v>0</v>
      </c>
      <c r="CA462" s="201"/>
      <c r="CB462" s="46" t="s">
        <v>120</v>
      </c>
      <c r="CC462" s="47">
        <v>0</v>
      </c>
      <c r="CD462" s="47">
        <v>0</v>
      </c>
      <c r="CE462" s="47">
        <v>0</v>
      </c>
      <c r="CF462" s="47">
        <v>0</v>
      </c>
      <c r="CG462" s="47">
        <v>0</v>
      </c>
      <c r="CH462" s="47">
        <v>0</v>
      </c>
      <c r="CI462" s="47">
        <v>0</v>
      </c>
      <c r="CJ462" s="47">
        <v>0</v>
      </c>
      <c r="CK462" s="47">
        <v>0</v>
      </c>
      <c r="CL462" s="47">
        <v>0</v>
      </c>
      <c r="CM462" s="47">
        <v>0</v>
      </c>
      <c r="CN462" s="47">
        <v>0</v>
      </c>
      <c r="CO462" s="47">
        <v>0</v>
      </c>
      <c r="CP462" s="135"/>
      <c r="CQ462" s="138" t="s">
        <v>270</v>
      </c>
      <c r="CR462" s="138" t="s">
        <v>4561</v>
      </c>
      <c r="CS462" s="139">
        <v>0</v>
      </c>
      <c r="CT462" s="141">
        <v>0</v>
      </c>
    </row>
    <row r="463" spans="1:98">
      <c r="A463" s="201"/>
      <c r="B463" s="34" t="s">
        <v>102</v>
      </c>
      <c r="C463" s="35">
        <v>14916</v>
      </c>
      <c r="D463" s="63">
        <v>7204</v>
      </c>
      <c r="E463" s="63">
        <v>10403</v>
      </c>
      <c r="F463" s="63">
        <v>4964</v>
      </c>
      <c r="G463" s="63">
        <v>8767</v>
      </c>
      <c r="H463" s="63">
        <v>4286</v>
      </c>
      <c r="I463" s="63">
        <v>7571</v>
      </c>
      <c r="J463" s="63">
        <v>3677</v>
      </c>
      <c r="K463" s="63">
        <v>5716</v>
      </c>
      <c r="L463" s="63">
        <v>2821</v>
      </c>
      <c r="M463" s="63">
        <v>47373</v>
      </c>
      <c r="N463" s="63">
        <v>22952</v>
      </c>
      <c r="O463" s="201"/>
      <c r="P463" s="64" t="s">
        <v>102</v>
      </c>
      <c r="Q463" s="63">
        <v>1972</v>
      </c>
      <c r="R463" s="63">
        <v>893</v>
      </c>
      <c r="S463" s="63">
        <v>1622</v>
      </c>
      <c r="T463" s="63">
        <v>743</v>
      </c>
      <c r="U463" s="63">
        <v>1487</v>
      </c>
      <c r="V463" s="63">
        <v>694</v>
      </c>
      <c r="W463" s="63">
        <v>1013</v>
      </c>
      <c r="X463" s="63">
        <v>491</v>
      </c>
      <c r="Y463" s="63">
        <v>758</v>
      </c>
      <c r="Z463" s="63">
        <v>345</v>
      </c>
      <c r="AA463" s="63">
        <v>6852</v>
      </c>
      <c r="AB463" s="63">
        <v>3166</v>
      </c>
      <c r="AC463" s="201"/>
      <c r="AD463" s="64" t="s">
        <v>102</v>
      </c>
      <c r="AE463" s="63">
        <v>327</v>
      </c>
      <c r="AF463" s="63">
        <v>305</v>
      </c>
      <c r="AG463" s="63">
        <v>306</v>
      </c>
      <c r="AH463" s="63">
        <v>297</v>
      </c>
      <c r="AI463" s="63">
        <v>288</v>
      </c>
      <c r="AJ463" s="63">
        <v>1523</v>
      </c>
      <c r="AK463" s="63">
        <v>1048</v>
      </c>
      <c r="AL463" s="63">
        <v>592</v>
      </c>
      <c r="AM463" s="63">
        <v>48</v>
      </c>
      <c r="AN463" s="63">
        <v>42</v>
      </c>
      <c r="AO463" s="63">
        <v>253</v>
      </c>
      <c r="AP463" s="201"/>
      <c r="AQ463" s="64" t="s">
        <v>102</v>
      </c>
      <c r="AR463" s="63">
        <v>10</v>
      </c>
      <c r="AS463" s="63">
        <v>6426</v>
      </c>
      <c r="AT463" s="63">
        <v>2655</v>
      </c>
      <c r="AU463" s="63">
        <v>1317</v>
      </c>
      <c r="AV463" s="63">
        <v>582</v>
      </c>
      <c r="AW463" s="63">
        <v>543</v>
      </c>
      <c r="AX463" s="63">
        <v>1162</v>
      </c>
      <c r="AY463" s="63">
        <v>915</v>
      </c>
      <c r="AZ463" s="63">
        <v>921</v>
      </c>
      <c r="BA463" s="201"/>
      <c r="BB463" s="51" t="s">
        <v>102</v>
      </c>
      <c r="BC463" s="63">
        <v>4461</v>
      </c>
      <c r="BD463" s="63">
        <v>2194</v>
      </c>
      <c r="BE463" s="63">
        <v>4137</v>
      </c>
      <c r="BF463" s="63">
        <v>2044</v>
      </c>
      <c r="BG463" s="63">
        <v>2513</v>
      </c>
      <c r="BH463" s="63">
        <v>1254</v>
      </c>
      <c r="BI463" s="63">
        <v>4446</v>
      </c>
      <c r="BJ463" s="63">
        <v>2188</v>
      </c>
      <c r="BK463" s="63">
        <v>4123</v>
      </c>
      <c r="BL463" s="63">
        <v>2038</v>
      </c>
      <c r="BM463" s="63">
        <v>2458</v>
      </c>
      <c r="BN463" s="63">
        <v>1228</v>
      </c>
      <c r="BO463" s="201"/>
      <c r="BP463" s="64" t="s">
        <v>102</v>
      </c>
      <c r="BQ463" s="63">
        <v>45</v>
      </c>
      <c r="BR463" s="63">
        <v>321</v>
      </c>
      <c r="BS463" s="63">
        <v>376</v>
      </c>
      <c r="BT463" s="63">
        <v>381</v>
      </c>
      <c r="BU463" s="63">
        <v>64</v>
      </c>
      <c r="BV463" s="63">
        <v>1187</v>
      </c>
      <c r="BW463" s="63">
        <v>525</v>
      </c>
      <c r="BX463" s="63">
        <v>238</v>
      </c>
      <c r="BY463" s="63">
        <v>16</v>
      </c>
      <c r="BZ463" s="63">
        <v>8</v>
      </c>
      <c r="CA463" s="201"/>
      <c r="CB463" s="64" t="s">
        <v>102</v>
      </c>
      <c r="CC463" s="63">
        <v>25514</v>
      </c>
      <c r="CD463" s="63">
        <v>17737</v>
      </c>
      <c r="CE463" s="63">
        <v>9815</v>
      </c>
      <c r="CF463" s="63">
        <v>10953</v>
      </c>
      <c r="CG463" s="63">
        <v>16973</v>
      </c>
      <c r="CH463" s="63">
        <v>7969</v>
      </c>
      <c r="CI463" s="63">
        <v>285</v>
      </c>
      <c r="CJ463" s="63">
        <v>7007</v>
      </c>
      <c r="CK463" s="63">
        <v>209</v>
      </c>
      <c r="CL463" s="63">
        <v>1391</v>
      </c>
      <c r="CM463" s="63">
        <v>1719</v>
      </c>
      <c r="CN463" s="63">
        <v>129</v>
      </c>
      <c r="CO463" s="63">
        <v>8086</v>
      </c>
      <c r="CP463" s="135"/>
      <c r="CQ463" s="138" t="s">
        <v>270</v>
      </c>
      <c r="CR463" s="138" t="s">
        <v>4562</v>
      </c>
      <c r="CS463" s="139">
        <v>29005</v>
      </c>
      <c r="CT463" s="141">
        <v>96462</v>
      </c>
    </row>
    <row r="464" spans="1:98">
      <c r="A464" s="201" t="s">
        <v>271</v>
      </c>
      <c r="B464" s="46" t="s">
        <v>119</v>
      </c>
      <c r="C464" s="47">
        <v>7077</v>
      </c>
      <c r="D464" s="47">
        <v>3370</v>
      </c>
      <c r="E464" s="47">
        <v>5927</v>
      </c>
      <c r="F464" s="47">
        <v>2782</v>
      </c>
      <c r="G464" s="47">
        <v>5736</v>
      </c>
      <c r="H464" s="47">
        <v>2749</v>
      </c>
      <c r="I464" s="47">
        <v>5106</v>
      </c>
      <c r="J464" s="47">
        <v>2475</v>
      </c>
      <c r="K464" s="47">
        <v>4117</v>
      </c>
      <c r="L464" s="47">
        <v>2100</v>
      </c>
      <c r="M464" s="48">
        <v>27963</v>
      </c>
      <c r="N464" s="48">
        <v>13476</v>
      </c>
      <c r="O464" s="201" t="s">
        <v>271</v>
      </c>
      <c r="P464" s="46" t="s">
        <v>119</v>
      </c>
      <c r="Q464" s="47">
        <v>898</v>
      </c>
      <c r="R464" s="47">
        <v>392</v>
      </c>
      <c r="S464" s="47">
        <v>823</v>
      </c>
      <c r="T464" s="47">
        <v>357</v>
      </c>
      <c r="U464" s="47">
        <v>834</v>
      </c>
      <c r="V464" s="47">
        <v>378</v>
      </c>
      <c r="W464" s="47">
        <v>540</v>
      </c>
      <c r="X464" s="47">
        <v>267</v>
      </c>
      <c r="Y464" s="47">
        <v>565</v>
      </c>
      <c r="Z464" s="47">
        <v>280</v>
      </c>
      <c r="AA464" s="48">
        <v>3660</v>
      </c>
      <c r="AB464" s="48">
        <v>1674</v>
      </c>
      <c r="AC464" s="201" t="s">
        <v>271</v>
      </c>
      <c r="AD464" s="46" t="s">
        <v>119</v>
      </c>
      <c r="AE464" s="47">
        <v>178</v>
      </c>
      <c r="AF464" s="47">
        <v>174</v>
      </c>
      <c r="AG464" s="47">
        <v>173</v>
      </c>
      <c r="AH464" s="47">
        <v>176</v>
      </c>
      <c r="AI464" s="47">
        <v>171</v>
      </c>
      <c r="AJ464" s="48">
        <v>872</v>
      </c>
      <c r="AK464" s="47">
        <v>633</v>
      </c>
      <c r="AL464" s="47">
        <v>366</v>
      </c>
      <c r="AM464" s="47">
        <v>14</v>
      </c>
      <c r="AN464" s="47">
        <v>15</v>
      </c>
      <c r="AO464" s="47">
        <v>164</v>
      </c>
      <c r="AP464" s="201" t="s">
        <v>271</v>
      </c>
      <c r="AQ464" s="46" t="s">
        <v>119</v>
      </c>
      <c r="AR464" s="47">
        <v>101</v>
      </c>
      <c r="AS464" s="47">
        <v>5590</v>
      </c>
      <c r="AT464" s="47">
        <v>2213</v>
      </c>
      <c r="AU464" s="47">
        <v>653</v>
      </c>
      <c r="AV464" s="47">
        <v>291</v>
      </c>
      <c r="AW464" s="47">
        <v>497</v>
      </c>
      <c r="AX464" s="47">
        <v>707</v>
      </c>
      <c r="AY464" s="47">
        <v>625</v>
      </c>
      <c r="AZ464" s="47">
        <v>621</v>
      </c>
      <c r="BA464" s="201" t="s">
        <v>271</v>
      </c>
      <c r="BB464" s="46" t="s">
        <v>119</v>
      </c>
      <c r="BC464" s="47">
        <v>2992</v>
      </c>
      <c r="BD464" s="47">
        <v>1545</v>
      </c>
      <c r="BE464" s="47">
        <v>2754</v>
      </c>
      <c r="BF464" s="47">
        <v>1428</v>
      </c>
      <c r="BG464" s="47">
        <v>1541</v>
      </c>
      <c r="BH464" s="47">
        <v>816</v>
      </c>
      <c r="BI464" s="47">
        <v>3073</v>
      </c>
      <c r="BJ464" s="47">
        <v>1593</v>
      </c>
      <c r="BK464" s="47">
        <v>2824</v>
      </c>
      <c r="BL464" s="47">
        <v>1470</v>
      </c>
      <c r="BM464" s="47">
        <v>1561</v>
      </c>
      <c r="BN464" s="47">
        <v>838</v>
      </c>
      <c r="BO464" s="201" t="s">
        <v>271</v>
      </c>
      <c r="BP464" s="46" t="s">
        <v>119</v>
      </c>
      <c r="BQ464" s="49">
        <v>44</v>
      </c>
      <c r="BR464" s="49">
        <v>293</v>
      </c>
      <c r="BS464" s="49">
        <v>94</v>
      </c>
      <c r="BT464" s="49">
        <v>238</v>
      </c>
      <c r="BU464" s="49">
        <v>0</v>
      </c>
      <c r="BV464" s="50">
        <v>669</v>
      </c>
      <c r="BW464" s="49">
        <v>344</v>
      </c>
      <c r="BX464" s="49">
        <v>141</v>
      </c>
      <c r="BY464" s="50">
        <v>4</v>
      </c>
      <c r="BZ464" s="49">
        <v>2</v>
      </c>
      <c r="CA464" s="201" t="s">
        <v>271</v>
      </c>
      <c r="CB464" s="46" t="s">
        <v>119</v>
      </c>
      <c r="CC464" s="47">
        <v>29623</v>
      </c>
      <c r="CD464" s="47">
        <v>16018</v>
      </c>
      <c r="CE464" s="47">
        <v>13179</v>
      </c>
      <c r="CF464" s="47">
        <v>17034</v>
      </c>
      <c r="CG464" s="47">
        <v>17270</v>
      </c>
      <c r="CH464" s="47">
        <v>11190</v>
      </c>
      <c r="CI464" s="47">
        <v>838</v>
      </c>
      <c r="CJ464" s="47">
        <v>9877</v>
      </c>
      <c r="CK464" s="47">
        <v>306</v>
      </c>
      <c r="CL464" s="47">
        <v>1269</v>
      </c>
      <c r="CM464" s="47">
        <v>1847</v>
      </c>
      <c r="CN464" s="47">
        <v>26</v>
      </c>
      <c r="CO464" s="47">
        <v>3694</v>
      </c>
      <c r="CP464" s="135"/>
      <c r="CQ464" s="138" t="s">
        <v>271</v>
      </c>
      <c r="CR464" s="138" t="s">
        <v>4563</v>
      </c>
      <c r="CS464" s="139">
        <v>21987</v>
      </c>
      <c r="CT464" s="141">
        <v>115335</v>
      </c>
    </row>
    <row r="465" spans="1:98">
      <c r="A465" s="201"/>
      <c r="B465" s="46" t="s">
        <v>120</v>
      </c>
      <c r="C465" s="47">
        <v>0</v>
      </c>
      <c r="D465" s="47">
        <v>0</v>
      </c>
      <c r="E465" s="47">
        <v>0</v>
      </c>
      <c r="F465" s="47">
        <v>0</v>
      </c>
      <c r="G465" s="47">
        <v>0</v>
      </c>
      <c r="H465" s="47">
        <v>0</v>
      </c>
      <c r="I465" s="47">
        <v>0</v>
      </c>
      <c r="J465" s="47">
        <v>0</v>
      </c>
      <c r="K465" s="47">
        <v>0</v>
      </c>
      <c r="L465" s="47">
        <v>0</v>
      </c>
      <c r="M465" s="48">
        <v>0</v>
      </c>
      <c r="N465" s="48">
        <v>0</v>
      </c>
      <c r="O465" s="201"/>
      <c r="P465" s="46" t="s">
        <v>120</v>
      </c>
      <c r="Q465" s="47">
        <v>0</v>
      </c>
      <c r="R465" s="47">
        <v>0</v>
      </c>
      <c r="S465" s="47">
        <v>0</v>
      </c>
      <c r="T465" s="47">
        <v>0</v>
      </c>
      <c r="U465" s="47">
        <v>0</v>
      </c>
      <c r="V465" s="47">
        <v>0</v>
      </c>
      <c r="W465" s="47">
        <v>0</v>
      </c>
      <c r="X465" s="47">
        <v>0</v>
      </c>
      <c r="Y465" s="47">
        <v>0</v>
      </c>
      <c r="Z465" s="47">
        <v>0</v>
      </c>
      <c r="AA465" s="48">
        <v>0</v>
      </c>
      <c r="AB465" s="48">
        <v>0</v>
      </c>
      <c r="AC465" s="201"/>
      <c r="AD465" s="46" t="s">
        <v>120</v>
      </c>
      <c r="AE465" s="47">
        <v>0</v>
      </c>
      <c r="AF465" s="47">
        <v>0</v>
      </c>
      <c r="AG465" s="47">
        <v>0</v>
      </c>
      <c r="AH465" s="47">
        <v>0</v>
      </c>
      <c r="AI465" s="47">
        <v>0</v>
      </c>
      <c r="AJ465" s="48">
        <v>0</v>
      </c>
      <c r="AK465" s="47">
        <v>0</v>
      </c>
      <c r="AL465" s="47">
        <v>0</v>
      </c>
      <c r="AM465" s="47">
        <v>0</v>
      </c>
      <c r="AN465" s="47">
        <v>0</v>
      </c>
      <c r="AO465" s="47">
        <v>0</v>
      </c>
      <c r="AP465" s="201"/>
      <c r="AQ465" s="46" t="s">
        <v>120</v>
      </c>
      <c r="AR465" s="47">
        <v>0</v>
      </c>
      <c r="AS465" s="47">
        <v>0</v>
      </c>
      <c r="AT465" s="47">
        <v>0</v>
      </c>
      <c r="AU465" s="47">
        <v>0</v>
      </c>
      <c r="AV465" s="47">
        <v>0</v>
      </c>
      <c r="AW465" s="47">
        <v>0</v>
      </c>
      <c r="AX465" s="47">
        <v>0</v>
      </c>
      <c r="AY465" s="47">
        <v>0</v>
      </c>
      <c r="AZ465" s="47">
        <v>0</v>
      </c>
      <c r="BA465" s="201"/>
      <c r="BB465" s="46" t="s">
        <v>120</v>
      </c>
      <c r="BC465" s="47">
        <v>0</v>
      </c>
      <c r="BD465" s="47">
        <v>0</v>
      </c>
      <c r="BE465" s="47">
        <v>0</v>
      </c>
      <c r="BF465" s="47">
        <v>0</v>
      </c>
      <c r="BG465" s="47">
        <v>0</v>
      </c>
      <c r="BH465" s="47">
        <v>0</v>
      </c>
      <c r="BI465" s="47">
        <v>0</v>
      </c>
      <c r="BJ465" s="47">
        <v>0</v>
      </c>
      <c r="BK465" s="47">
        <v>0</v>
      </c>
      <c r="BL465" s="47">
        <v>0</v>
      </c>
      <c r="BM465" s="47">
        <v>0</v>
      </c>
      <c r="BN465" s="47">
        <v>0</v>
      </c>
      <c r="BO465" s="201"/>
      <c r="BP465" s="46" t="s">
        <v>120</v>
      </c>
      <c r="BQ465" s="49">
        <v>0</v>
      </c>
      <c r="BR465" s="49">
        <v>0</v>
      </c>
      <c r="BS465" s="49">
        <v>0</v>
      </c>
      <c r="BT465" s="49">
        <v>0</v>
      </c>
      <c r="BU465" s="49">
        <v>0</v>
      </c>
      <c r="BV465" s="50">
        <v>0</v>
      </c>
      <c r="BW465" s="49">
        <v>0</v>
      </c>
      <c r="BX465" s="49">
        <v>0</v>
      </c>
      <c r="BY465" s="50">
        <v>0</v>
      </c>
      <c r="BZ465" s="49">
        <v>0</v>
      </c>
      <c r="CA465" s="201"/>
      <c r="CB465" s="46" t="s">
        <v>120</v>
      </c>
      <c r="CC465" s="47">
        <v>0</v>
      </c>
      <c r="CD465" s="47">
        <v>0</v>
      </c>
      <c r="CE465" s="47">
        <v>0</v>
      </c>
      <c r="CF465" s="47">
        <v>0</v>
      </c>
      <c r="CG465" s="47">
        <v>0</v>
      </c>
      <c r="CH465" s="47">
        <v>0</v>
      </c>
      <c r="CI465" s="47">
        <v>0</v>
      </c>
      <c r="CJ465" s="47">
        <v>0</v>
      </c>
      <c r="CK465" s="47">
        <v>0</v>
      </c>
      <c r="CL465" s="47">
        <v>0</v>
      </c>
      <c r="CM465" s="47">
        <v>0</v>
      </c>
      <c r="CN465" s="47">
        <v>0</v>
      </c>
      <c r="CO465" s="47">
        <v>0</v>
      </c>
      <c r="CP465" s="135"/>
      <c r="CQ465" s="138" t="s">
        <v>271</v>
      </c>
      <c r="CR465" s="138" t="s">
        <v>4564</v>
      </c>
      <c r="CS465" s="139">
        <v>0</v>
      </c>
      <c r="CT465" s="141">
        <v>0</v>
      </c>
    </row>
    <row r="466" spans="1:98">
      <c r="A466" s="201"/>
      <c r="B466" s="34" t="s">
        <v>102</v>
      </c>
      <c r="C466" s="35">
        <v>7077</v>
      </c>
      <c r="D466" s="63">
        <v>3370</v>
      </c>
      <c r="E466" s="63">
        <v>5927</v>
      </c>
      <c r="F466" s="63">
        <v>2782</v>
      </c>
      <c r="G466" s="63">
        <v>5736</v>
      </c>
      <c r="H466" s="63">
        <v>2749</v>
      </c>
      <c r="I466" s="63">
        <v>5106</v>
      </c>
      <c r="J466" s="63">
        <v>2475</v>
      </c>
      <c r="K466" s="63">
        <v>4117</v>
      </c>
      <c r="L466" s="63">
        <v>2100</v>
      </c>
      <c r="M466" s="63">
        <v>27963</v>
      </c>
      <c r="N466" s="63">
        <v>13476</v>
      </c>
      <c r="O466" s="201"/>
      <c r="P466" s="64" t="s">
        <v>102</v>
      </c>
      <c r="Q466" s="63">
        <v>898</v>
      </c>
      <c r="R466" s="63">
        <v>392</v>
      </c>
      <c r="S466" s="63">
        <v>823</v>
      </c>
      <c r="T466" s="63">
        <v>357</v>
      </c>
      <c r="U466" s="63">
        <v>834</v>
      </c>
      <c r="V466" s="63">
        <v>378</v>
      </c>
      <c r="W466" s="63">
        <v>540</v>
      </c>
      <c r="X466" s="63">
        <v>267</v>
      </c>
      <c r="Y466" s="63">
        <v>565</v>
      </c>
      <c r="Z466" s="63">
        <v>280</v>
      </c>
      <c r="AA466" s="63">
        <v>3660</v>
      </c>
      <c r="AB466" s="63">
        <v>1674</v>
      </c>
      <c r="AC466" s="201"/>
      <c r="AD466" s="64" t="s">
        <v>102</v>
      </c>
      <c r="AE466" s="63">
        <v>178</v>
      </c>
      <c r="AF466" s="63">
        <v>174</v>
      </c>
      <c r="AG466" s="63">
        <v>173</v>
      </c>
      <c r="AH466" s="63">
        <v>176</v>
      </c>
      <c r="AI466" s="63">
        <v>171</v>
      </c>
      <c r="AJ466" s="63">
        <v>872</v>
      </c>
      <c r="AK466" s="63">
        <v>633</v>
      </c>
      <c r="AL466" s="63">
        <v>366</v>
      </c>
      <c r="AM466" s="63">
        <v>14</v>
      </c>
      <c r="AN466" s="63">
        <v>15</v>
      </c>
      <c r="AO466" s="63">
        <v>164</v>
      </c>
      <c r="AP466" s="201"/>
      <c r="AQ466" s="64" t="s">
        <v>102</v>
      </c>
      <c r="AR466" s="63">
        <v>101</v>
      </c>
      <c r="AS466" s="63">
        <v>5590</v>
      </c>
      <c r="AT466" s="63">
        <v>2213</v>
      </c>
      <c r="AU466" s="63">
        <v>653</v>
      </c>
      <c r="AV466" s="63">
        <v>291</v>
      </c>
      <c r="AW466" s="63">
        <v>497</v>
      </c>
      <c r="AX466" s="63">
        <v>707</v>
      </c>
      <c r="AY466" s="63">
        <v>625</v>
      </c>
      <c r="AZ466" s="63">
        <v>621</v>
      </c>
      <c r="BA466" s="201"/>
      <c r="BB466" s="51" t="s">
        <v>102</v>
      </c>
      <c r="BC466" s="63">
        <v>2992</v>
      </c>
      <c r="BD466" s="63">
        <v>1545</v>
      </c>
      <c r="BE466" s="63">
        <v>2754</v>
      </c>
      <c r="BF466" s="63">
        <v>1428</v>
      </c>
      <c r="BG466" s="63">
        <v>1541</v>
      </c>
      <c r="BH466" s="63">
        <v>816</v>
      </c>
      <c r="BI466" s="63">
        <v>3073</v>
      </c>
      <c r="BJ466" s="63">
        <v>1593</v>
      </c>
      <c r="BK466" s="63">
        <v>2824</v>
      </c>
      <c r="BL466" s="63">
        <v>1470</v>
      </c>
      <c r="BM466" s="63">
        <v>1561</v>
      </c>
      <c r="BN466" s="63">
        <v>838</v>
      </c>
      <c r="BO466" s="201"/>
      <c r="BP466" s="64" t="s">
        <v>102</v>
      </c>
      <c r="BQ466" s="63">
        <v>44</v>
      </c>
      <c r="BR466" s="63">
        <v>293</v>
      </c>
      <c r="BS466" s="63">
        <v>94</v>
      </c>
      <c r="BT466" s="63">
        <v>238</v>
      </c>
      <c r="BU466" s="63">
        <v>0</v>
      </c>
      <c r="BV466" s="63">
        <v>669</v>
      </c>
      <c r="BW466" s="63">
        <v>344</v>
      </c>
      <c r="BX466" s="63">
        <v>141</v>
      </c>
      <c r="BY466" s="63">
        <v>4</v>
      </c>
      <c r="BZ466" s="63">
        <v>2</v>
      </c>
      <c r="CA466" s="201"/>
      <c r="CB466" s="64" t="s">
        <v>102</v>
      </c>
      <c r="CC466" s="63">
        <v>29623</v>
      </c>
      <c r="CD466" s="63">
        <v>16018</v>
      </c>
      <c r="CE466" s="63">
        <v>13179</v>
      </c>
      <c r="CF466" s="63">
        <v>17034</v>
      </c>
      <c r="CG466" s="63">
        <v>17270</v>
      </c>
      <c r="CH466" s="63">
        <v>11190</v>
      </c>
      <c r="CI466" s="63">
        <v>838</v>
      </c>
      <c r="CJ466" s="63">
        <v>9877</v>
      </c>
      <c r="CK466" s="63">
        <v>306</v>
      </c>
      <c r="CL466" s="63">
        <v>1269</v>
      </c>
      <c r="CM466" s="63">
        <v>1847</v>
      </c>
      <c r="CN466" s="63">
        <v>26</v>
      </c>
      <c r="CO466" s="63">
        <v>3694</v>
      </c>
      <c r="CP466" s="135"/>
      <c r="CQ466" s="138" t="s">
        <v>271</v>
      </c>
      <c r="CR466" s="138" t="s">
        <v>4565</v>
      </c>
      <c r="CS466" s="139">
        <v>21987</v>
      </c>
      <c r="CT466" s="141">
        <v>115335</v>
      </c>
    </row>
    <row r="467" spans="1:98">
      <c r="A467" s="201" t="s">
        <v>272</v>
      </c>
      <c r="B467" s="46" t="s">
        <v>119</v>
      </c>
      <c r="C467" s="47">
        <v>10851</v>
      </c>
      <c r="D467" s="47">
        <v>5300</v>
      </c>
      <c r="E467" s="47">
        <v>6972</v>
      </c>
      <c r="F467" s="47">
        <v>3439</v>
      </c>
      <c r="G467" s="47">
        <v>6007</v>
      </c>
      <c r="H467" s="47">
        <v>3003</v>
      </c>
      <c r="I467" s="47">
        <v>4632</v>
      </c>
      <c r="J467" s="47">
        <v>2336</v>
      </c>
      <c r="K467" s="47">
        <v>3598</v>
      </c>
      <c r="L467" s="47">
        <v>1864</v>
      </c>
      <c r="M467" s="48">
        <v>32060</v>
      </c>
      <c r="N467" s="48">
        <v>15942</v>
      </c>
      <c r="O467" s="201" t="s">
        <v>272</v>
      </c>
      <c r="P467" s="46" t="s">
        <v>119</v>
      </c>
      <c r="Q467" s="47">
        <v>1603</v>
      </c>
      <c r="R467" s="47">
        <v>786</v>
      </c>
      <c r="S467" s="47">
        <v>1022</v>
      </c>
      <c r="T467" s="47">
        <v>474</v>
      </c>
      <c r="U467" s="47">
        <v>1020</v>
      </c>
      <c r="V467" s="47">
        <v>493</v>
      </c>
      <c r="W467" s="47">
        <v>600</v>
      </c>
      <c r="X467" s="47">
        <v>294</v>
      </c>
      <c r="Y467" s="47">
        <v>460</v>
      </c>
      <c r="Z467" s="47">
        <v>233</v>
      </c>
      <c r="AA467" s="48">
        <v>4705</v>
      </c>
      <c r="AB467" s="48">
        <v>2280</v>
      </c>
      <c r="AC467" s="201" t="s">
        <v>272</v>
      </c>
      <c r="AD467" s="46" t="s">
        <v>119</v>
      </c>
      <c r="AE467" s="47">
        <v>193</v>
      </c>
      <c r="AF467" s="47">
        <v>176</v>
      </c>
      <c r="AG467" s="47">
        <v>172</v>
      </c>
      <c r="AH467" s="47">
        <v>167</v>
      </c>
      <c r="AI467" s="47">
        <v>169</v>
      </c>
      <c r="AJ467" s="48">
        <v>877</v>
      </c>
      <c r="AK467" s="47">
        <v>647</v>
      </c>
      <c r="AL467" s="47">
        <v>230</v>
      </c>
      <c r="AM467" s="47">
        <v>0</v>
      </c>
      <c r="AN467" s="47">
        <v>9</v>
      </c>
      <c r="AO467" s="47">
        <v>161</v>
      </c>
      <c r="AP467" s="201" t="s">
        <v>272</v>
      </c>
      <c r="AQ467" s="46" t="s">
        <v>119</v>
      </c>
      <c r="AR467" s="47">
        <v>0</v>
      </c>
      <c r="AS467" s="47">
        <v>3324</v>
      </c>
      <c r="AT467" s="47">
        <v>1645</v>
      </c>
      <c r="AU467" s="47">
        <v>532</v>
      </c>
      <c r="AV467" s="47">
        <v>256</v>
      </c>
      <c r="AW467" s="47">
        <v>236</v>
      </c>
      <c r="AX467" s="47">
        <v>709</v>
      </c>
      <c r="AY467" s="47">
        <v>526</v>
      </c>
      <c r="AZ467" s="47">
        <v>520</v>
      </c>
      <c r="BA467" s="201" t="s">
        <v>272</v>
      </c>
      <c r="BB467" s="46" t="s">
        <v>119</v>
      </c>
      <c r="BC467" s="47">
        <v>2802</v>
      </c>
      <c r="BD467" s="47">
        <v>1414</v>
      </c>
      <c r="BE467" s="47">
        <v>2551</v>
      </c>
      <c r="BF467" s="47">
        <v>1298</v>
      </c>
      <c r="BG467" s="47">
        <v>1625</v>
      </c>
      <c r="BH467" s="47">
        <v>825</v>
      </c>
      <c r="BI467" s="47">
        <v>2796</v>
      </c>
      <c r="BJ467" s="47">
        <v>1413</v>
      </c>
      <c r="BK467" s="47">
        <v>2548</v>
      </c>
      <c r="BL467" s="47">
        <v>1297</v>
      </c>
      <c r="BM467" s="47">
        <v>1427</v>
      </c>
      <c r="BN467" s="47">
        <v>709</v>
      </c>
      <c r="BO467" s="201" t="s">
        <v>272</v>
      </c>
      <c r="BP467" s="46" t="s">
        <v>119</v>
      </c>
      <c r="BQ467" s="49">
        <v>28</v>
      </c>
      <c r="BR467" s="49">
        <v>287</v>
      </c>
      <c r="BS467" s="49">
        <v>131</v>
      </c>
      <c r="BT467" s="49">
        <v>227</v>
      </c>
      <c r="BU467" s="49">
        <v>0</v>
      </c>
      <c r="BV467" s="50">
        <v>673</v>
      </c>
      <c r="BW467" s="49">
        <v>305</v>
      </c>
      <c r="BX467" s="49">
        <v>137</v>
      </c>
      <c r="BY467" s="50">
        <v>8</v>
      </c>
      <c r="BZ467" s="49">
        <v>1</v>
      </c>
      <c r="CA467" s="201" t="s">
        <v>272</v>
      </c>
      <c r="CB467" s="46" t="s">
        <v>119</v>
      </c>
      <c r="CC467" s="47">
        <v>20236</v>
      </c>
      <c r="CD467" s="47">
        <v>11702</v>
      </c>
      <c r="CE467" s="47">
        <v>3400</v>
      </c>
      <c r="CF467" s="47">
        <v>6479</v>
      </c>
      <c r="CG467" s="47">
        <v>11031</v>
      </c>
      <c r="CH467" s="47">
        <v>5933</v>
      </c>
      <c r="CI467" s="47">
        <v>138</v>
      </c>
      <c r="CJ467" s="47">
        <v>4341</v>
      </c>
      <c r="CK467" s="47">
        <v>215</v>
      </c>
      <c r="CL467" s="47">
        <v>1583</v>
      </c>
      <c r="CM467" s="47">
        <v>1211</v>
      </c>
      <c r="CN467" s="47">
        <v>52</v>
      </c>
      <c r="CO467" s="47">
        <v>2232</v>
      </c>
      <c r="CP467" s="135"/>
      <c r="CQ467" s="138" t="s">
        <v>272</v>
      </c>
      <c r="CR467" s="138" t="s">
        <v>4566</v>
      </c>
      <c r="CS467" s="139">
        <v>14991</v>
      </c>
      <c r="CT467" s="141">
        <v>63475</v>
      </c>
    </row>
    <row r="468" spans="1:98">
      <c r="A468" s="201"/>
      <c r="B468" s="46" t="s">
        <v>120</v>
      </c>
      <c r="C468" s="47">
        <v>0</v>
      </c>
      <c r="D468" s="47">
        <v>0</v>
      </c>
      <c r="E468" s="47">
        <v>0</v>
      </c>
      <c r="F468" s="47">
        <v>0</v>
      </c>
      <c r="G468" s="47">
        <v>0</v>
      </c>
      <c r="H468" s="47">
        <v>0</v>
      </c>
      <c r="I468" s="47">
        <v>0</v>
      </c>
      <c r="J468" s="47">
        <v>0</v>
      </c>
      <c r="K468" s="47">
        <v>0</v>
      </c>
      <c r="L468" s="47">
        <v>0</v>
      </c>
      <c r="M468" s="48">
        <v>0</v>
      </c>
      <c r="N468" s="48">
        <v>0</v>
      </c>
      <c r="O468" s="201"/>
      <c r="P468" s="46" t="s">
        <v>120</v>
      </c>
      <c r="Q468" s="47">
        <v>0</v>
      </c>
      <c r="R468" s="47">
        <v>0</v>
      </c>
      <c r="S468" s="47">
        <v>0</v>
      </c>
      <c r="T468" s="47">
        <v>0</v>
      </c>
      <c r="U468" s="47">
        <v>0</v>
      </c>
      <c r="V468" s="47">
        <v>0</v>
      </c>
      <c r="W468" s="47">
        <v>0</v>
      </c>
      <c r="X468" s="47">
        <v>0</v>
      </c>
      <c r="Y468" s="47">
        <v>0</v>
      </c>
      <c r="Z468" s="47">
        <v>0</v>
      </c>
      <c r="AA468" s="48">
        <v>0</v>
      </c>
      <c r="AB468" s="48">
        <v>0</v>
      </c>
      <c r="AC468" s="201"/>
      <c r="AD468" s="46" t="s">
        <v>120</v>
      </c>
      <c r="AE468" s="47">
        <v>0</v>
      </c>
      <c r="AF468" s="47">
        <v>0</v>
      </c>
      <c r="AG468" s="47">
        <v>0</v>
      </c>
      <c r="AH468" s="47">
        <v>0</v>
      </c>
      <c r="AI468" s="47">
        <v>0</v>
      </c>
      <c r="AJ468" s="48">
        <v>0</v>
      </c>
      <c r="AK468" s="47">
        <v>0</v>
      </c>
      <c r="AL468" s="47">
        <v>0</v>
      </c>
      <c r="AM468" s="47">
        <v>0</v>
      </c>
      <c r="AN468" s="47">
        <v>0</v>
      </c>
      <c r="AO468" s="47">
        <v>0</v>
      </c>
      <c r="AP468" s="201"/>
      <c r="AQ468" s="46" t="s">
        <v>120</v>
      </c>
      <c r="AR468" s="47">
        <v>0</v>
      </c>
      <c r="AS468" s="47">
        <v>0</v>
      </c>
      <c r="AT468" s="47">
        <v>0</v>
      </c>
      <c r="AU468" s="47">
        <v>0</v>
      </c>
      <c r="AV468" s="47">
        <v>0</v>
      </c>
      <c r="AW468" s="47">
        <v>0</v>
      </c>
      <c r="AX468" s="47">
        <v>0</v>
      </c>
      <c r="AY468" s="47">
        <v>0</v>
      </c>
      <c r="AZ468" s="47">
        <v>0</v>
      </c>
      <c r="BA468" s="201"/>
      <c r="BB468" s="46" t="s">
        <v>120</v>
      </c>
      <c r="BC468" s="47">
        <v>0</v>
      </c>
      <c r="BD468" s="47">
        <v>0</v>
      </c>
      <c r="BE468" s="47">
        <v>0</v>
      </c>
      <c r="BF468" s="47">
        <v>0</v>
      </c>
      <c r="BG468" s="47">
        <v>0</v>
      </c>
      <c r="BH468" s="47">
        <v>0</v>
      </c>
      <c r="BI468" s="47">
        <v>0</v>
      </c>
      <c r="BJ468" s="47">
        <v>0</v>
      </c>
      <c r="BK468" s="47">
        <v>0</v>
      </c>
      <c r="BL468" s="47">
        <v>0</v>
      </c>
      <c r="BM468" s="47">
        <v>0</v>
      </c>
      <c r="BN468" s="47">
        <v>0</v>
      </c>
      <c r="BO468" s="201"/>
      <c r="BP468" s="46" t="s">
        <v>120</v>
      </c>
      <c r="BQ468" s="49">
        <v>0</v>
      </c>
      <c r="BR468" s="49">
        <v>0</v>
      </c>
      <c r="BS468" s="49">
        <v>0</v>
      </c>
      <c r="BT468" s="49">
        <v>0</v>
      </c>
      <c r="BU468" s="49">
        <v>0</v>
      </c>
      <c r="BV468" s="50">
        <v>0</v>
      </c>
      <c r="BW468" s="49">
        <v>0</v>
      </c>
      <c r="BX468" s="49">
        <v>0</v>
      </c>
      <c r="BY468" s="50">
        <v>0</v>
      </c>
      <c r="BZ468" s="49">
        <v>0</v>
      </c>
      <c r="CA468" s="201"/>
      <c r="CB468" s="46" t="s">
        <v>120</v>
      </c>
      <c r="CC468" s="47">
        <v>0</v>
      </c>
      <c r="CD468" s="47">
        <v>0</v>
      </c>
      <c r="CE468" s="47">
        <v>0</v>
      </c>
      <c r="CF468" s="47">
        <v>0</v>
      </c>
      <c r="CG468" s="47">
        <v>0</v>
      </c>
      <c r="CH468" s="47">
        <v>0</v>
      </c>
      <c r="CI468" s="47">
        <v>0</v>
      </c>
      <c r="CJ468" s="47">
        <v>0</v>
      </c>
      <c r="CK468" s="47">
        <v>0</v>
      </c>
      <c r="CL468" s="47">
        <v>0</v>
      </c>
      <c r="CM468" s="47">
        <v>0</v>
      </c>
      <c r="CN468" s="47">
        <v>0</v>
      </c>
      <c r="CO468" s="47">
        <v>0</v>
      </c>
      <c r="CP468" s="135"/>
      <c r="CQ468" s="138" t="s">
        <v>272</v>
      </c>
      <c r="CR468" s="138" t="s">
        <v>4567</v>
      </c>
      <c r="CS468" s="139">
        <v>0</v>
      </c>
      <c r="CT468" s="141">
        <v>0</v>
      </c>
    </row>
    <row r="469" spans="1:98">
      <c r="A469" s="201"/>
      <c r="B469" s="34" t="s">
        <v>102</v>
      </c>
      <c r="C469" s="35">
        <v>10851</v>
      </c>
      <c r="D469" s="63">
        <v>5300</v>
      </c>
      <c r="E469" s="63">
        <v>6972</v>
      </c>
      <c r="F469" s="63">
        <v>3439</v>
      </c>
      <c r="G469" s="63">
        <v>6007</v>
      </c>
      <c r="H469" s="63">
        <v>3003</v>
      </c>
      <c r="I469" s="63">
        <v>4632</v>
      </c>
      <c r="J469" s="63">
        <v>2336</v>
      </c>
      <c r="K469" s="63">
        <v>3598</v>
      </c>
      <c r="L469" s="63">
        <v>1864</v>
      </c>
      <c r="M469" s="63">
        <v>32060</v>
      </c>
      <c r="N469" s="63">
        <v>15942</v>
      </c>
      <c r="O469" s="201"/>
      <c r="P469" s="64" t="s">
        <v>102</v>
      </c>
      <c r="Q469" s="63">
        <v>1603</v>
      </c>
      <c r="R469" s="63">
        <v>786</v>
      </c>
      <c r="S469" s="63">
        <v>1022</v>
      </c>
      <c r="T469" s="63">
        <v>474</v>
      </c>
      <c r="U469" s="63">
        <v>1020</v>
      </c>
      <c r="V469" s="63">
        <v>493</v>
      </c>
      <c r="W469" s="63">
        <v>600</v>
      </c>
      <c r="X469" s="63">
        <v>294</v>
      </c>
      <c r="Y469" s="63">
        <v>460</v>
      </c>
      <c r="Z469" s="63">
        <v>233</v>
      </c>
      <c r="AA469" s="63">
        <v>4705</v>
      </c>
      <c r="AB469" s="63">
        <v>2280</v>
      </c>
      <c r="AC469" s="201"/>
      <c r="AD469" s="64" t="s">
        <v>102</v>
      </c>
      <c r="AE469" s="63">
        <v>193</v>
      </c>
      <c r="AF469" s="63">
        <v>176</v>
      </c>
      <c r="AG469" s="63">
        <v>172</v>
      </c>
      <c r="AH469" s="63">
        <v>167</v>
      </c>
      <c r="AI469" s="63">
        <v>169</v>
      </c>
      <c r="AJ469" s="63">
        <v>877</v>
      </c>
      <c r="AK469" s="63">
        <v>647</v>
      </c>
      <c r="AL469" s="63">
        <v>230</v>
      </c>
      <c r="AM469" s="63">
        <v>0</v>
      </c>
      <c r="AN469" s="63">
        <v>9</v>
      </c>
      <c r="AO469" s="63">
        <v>161</v>
      </c>
      <c r="AP469" s="201"/>
      <c r="AQ469" s="64" t="s">
        <v>102</v>
      </c>
      <c r="AR469" s="63">
        <v>0</v>
      </c>
      <c r="AS469" s="63">
        <v>3324</v>
      </c>
      <c r="AT469" s="63">
        <v>1645</v>
      </c>
      <c r="AU469" s="63">
        <v>532</v>
      </c>
      <c r="AV469" s="63">
        <v>256</v>
      </c>
      <c r="AW469" s="63">
        <v>236</v>
      </c>
      <c r="AX469" s="63">
        <v>709</v>
      </c>
      <c r="AY469" s="63">
        <v>526</v>
      </c>
      <c r="AZ469" s="63">
        <v>520</v>
      </c>
      <c r="BA469" s="201"/>
      <c r="BB469" s="51" t="s">
        <v>102</v>
      </c>
      <c r="BC469" s="63">
        <v>2802</v>
      </c>
      <c r="BD469" s="63">
        <v>1414</v>
      </c>
      <c r="BE469" s="63">
        <v>2551</v>
      </c>
      <c r="BF469" s="63">
        <v>1298</v>
      </c>
      <c r="BG469" s="63">
        <v>1625</v>
      </c>
      <c r="BH469" s="63">
        <v>825</v>
      </c>
      <c r="BI469" s="63">
        <v>2796</v>
      </c>
      <c r="BJ469" s="63">
        <v>1413</v>
      </c>
      <c r="BK469" s="63">
        <v>2548</v>
      </c>
      <c r="BL469" s="63">
        <v>1297</v>
      </c>
      <c r="BM469" s="63">
        <v>1427</v>
      </c>
      <c r="BN469" s="63">
        <v>709</v>
      </c>
      <c r="BO469" s="201"/>
      <c r="BP469" s="64" t="s">
        <v>102</v>
      </c>
      <c r="BQ469" s="63">
        <v>28</v>
      </c>
      <c r="BR469" s="63">
        <v>287</v>
      </c>
      <c r="BS469" s="63">
        <v>131</v>
      </c>
      <c r="BT469" s="63">
        <v>227</v>
      </c>
      <c r="BU469" s="63">
        <v>0</v>
      </c>
      <c r="BV469" s="63">
        <v>673</v>
      </c>
      <c r="BW469" s="63">
        <v>305</v>
      </c>
      <c r="BX469" s="63">
        <v>137</v>
      </c>
      <c r="BY469" s="63">
        <v>8</v>
      </c>
      <c r="BZ469" s="63">
        <v>1</v>
      </c>
      <c r="CA469" s="201"/>
      <c r="CB469" s="64" t="s">
        <v>102</v>
      </c>
      <c r="CC469" s="63">
        <v>20236</v>
      </c>
      <c r="CD469" s="63">
        <v>11702</v>
      </c>
      <c r="CE469" s="63">
        <v>3400</v>
      </c>
      <c r="CF469" s="63">
        <v>6479</v>
      </c>
      <c r="CG469" s="63">
        <v>11031</v>
      </c>
      <c r="CH469" s="63">
        <v>5933</v>
      </c>
      <c r="CI469" s="63">
        <v>138</v>
      </c>
      <c r="CJ469" s="63">
        <v>4341</v>
      </c>
      <c r="CK469" s="63">
        <v>215</v>
      </c>
      <c r="CL469" s="63">
        <v>1583</v>
      </c>
      <c r="CM469" s="63">
        <v>1211</v>
      </c>
      <c r="CN469" s="63">
        <v>52</v>
      </c>
      <c r="CO469" s="63">
        <v>2232</v>
      </c>
      <c r="CP469" s="135"/>
      <c r="CQ469" s="138" t="s">
        <v>272</v>
      </c>
      <c r="CR469" s="138" t="s">
        <v>4568</v>
      </c>
      <c r="CS469" s="139">
        <v>14991</v>
      </c>
      <c r="CT469" s="141">
        <v>63475</v>
      </c>
    </row>
    <row r="470" spans="1:98">
      <c r="A470" s="194" t="s">
        <v>320</v>
      </c>
      <c r="B470" s="194"/>
      <c r="C470" s="194"/>
      <c r="D470" s="194"/>
      <c r="E470" s="194"/>
      <c r="F470" s="194"/>
      <c r="G470" s="194"/>
      <c r="H470" s="194"/>
      <c r="I470" s="194"/>
      <c r="J470" s="194"/>
      <c r="K470" s="194"/>
      <c r="L470" s="194"/>
      <c r="M470" s="194"/>
      <c r="N470" s="194"/>
      <c r="O470" s="194" t="s">
        <v>321</v>
      </c>
      <c r="P470" s="194"/>
      <c r="Q470" s="194"/>
      <c r="R470" s="194"/>
      <c r="S470" s="194"/>
      <c r="T470" s="194"/>
      <c r="U470" s="194"/>
      <c r="V470" s="194"/>
      <c r="W470" s="194"/>
      <c r="X470" s="194"/>
      <c r="Y470" s="194"/>
      <c r="Z470" s="194"/>
      <c r="AA470" s="194"/>
      <c r="AB470" s="194"/>
      <c r="AC470" s="194" t="s">
        <v>322</v>
      </c>
      <c r="AD470" s="194"/>
      <c r="AE470" s="194"/>
      <c r="AF470" s="194"/>
      <c r="AG470" s="194"/>
      <c r="AH470" s="194"/>
      <c r="AI470" s="194"/>
      <c r="AJ470" s="194"/>
      <c r="AK470" s="194"/>
      <c r="AL470" s="194"/>
      <c r="AM470" s="194"/>
      <c r="AN470" s="194"/>
      <c r="AO470" s="194"/>
      <c r="AP470" s="195" t="s">
        <v>323</v>
      </c>
      <c r="AQ470" s="195"/>
      <c r="AR470" s="195"/>
      <c r="AS470" s="195"/>
      <c r="AT470" s="195"/>
      <c r="AU470" s="195"/>
      <c r="AV470" s="195"/>
      <c r="AW470" s="195"/>
      <c r="AX470" s="195"/>
      <c r="AY470" s="195"/>
      <c r="AZ470" s="195"/>
      <c r="BA470" s="195" t="s">
        <v>4599</v>
      </c>
      <c r="BB470" s="195"/>
      <c r="BC470" s="195"/>
      <c r="BD470" s="195"/>
      <c r="BE470" s="195"/>
      <c r="BF470" s="195"/>
      <c r="BG470" s="195"/>
      <c r="BH470" s="195"/>
      <c r="BI470" s="195"/>
      <c r="BJ470" s="195"/>
      <c r="BK470" s="195"/>
      <c r="BL470" s="195"/>
      <c r="BM470" s="195"/>
      <c r="BN470" s="195"/>
      <c r="BO470" s="163" t="s">
        <v>324</v>
      </c>
      <c r="BP470" s="163"/>
      <c r="BQ470" s="163"/>
      <c r="BR470" s="163"/>
      <c r="BS470" s="163"/>
      <c r="BT470" s="163"/>
      <c r="BU470" s="163"/>
      <c r="BV470" s="163"/>
      <c r="BW470" s="163"/>
      <c r="BX470" s="163"/>
      <c r="BY470" s="163"/>
      <c r="BZ470" s="163"/>
      <c r="CA470" s="194" t="s">
        <v>325</v>
      </c>
      <c r="CB470" s="194"/>
      <c r="CC470" s="194"/>
      <c r="CD470" s="194"/>
      <c r="CE470" s="194"/>
      <c r="CF470" s="194"/>
      <c r="CG470" s="194"/>
      <c r="CH470" s="194"/>
      <c r="CI470" s="194"/>
      <c r="CJ470" s="194"/>
      <c r="CK470" s="194"/>
      <c r="CL470" s="194"/>
      <c r="CM470" s="194"/>
      <c r="CN470" s="194"/>
      <c r="CO470" s="194"/>
      <c r="CP470" s="135"/>
      <c r="CQ470" s="138" t="s">
        <v>320</v>
      </c>
      <c r="CR470" s="138" t="s">
        <v>320</v>
      </c>
      <c r="CS470" s="139">
        <v>0</v>
      </c>
      <c r="CT470" s="141">
        <v>0</v>
      </c>
    </row>
    <row r="471" spans="1:98">
      <c r="A471" s="194" t="s">
        <v>4174</v>
      </c>
      <c r="B471" s="194"/>
      <c r="C471" s="194"/>
      <c r="D471" s="194"/>
      <c r="E471" s="194"/>
      <c r="F471" s="194"/>
      <c r="G471" s="194"/>
      <c r="H471" s="194"/>
      <c r="I471" s="194"/>
      <c r="J471" s="194"/>
      <c r="K471" s="194"/>
      <c r="L471" s="194"/>
      <c r="M471" s="194"/>
      <c r="N471" s="194"/>
      <c r="O471" s="194" t="s">
        <v>4174</v>
      </c>
      <c r="P471" s="194"/>
      <c r="Q471" s="194"/>
      <c r="R471" s="194"/>
      <c r="S471" s="194"/>
      <c r="T471" s="194"/>
      <c r="U471" s="194"/>
      <c r="V471" s="194"/>
      <c r="W471" s="194"/>
      <c r="X471" s="194"/>
      <c r="Y471" s="194"/>
      <c r="Z471" s="194"/>
      <c r="AA471" s="194"/>
      <c r="AB471" s="194"/>
      <c r="AC471" s="194" t="s">
        <v>4174</v>
      </c>
      <c r="AD471" s="194"/>
      <c r="AE471" s="194"/>
      <c r="AF471" s="194"/>
      <c r="AG471" s="194"/>
      <c r="AH471" s="194"/>
      <c r="AI471" s="194"/>
      <c r="AJ471" s="194"/>
      <c r="AK471" s="194"/>
      <c r="AL471" s="194"/>
      <c r="AM471" s="194"/>
      <c r="AN471" s="194"/>
      <c r="AO471" s="194"/>
      <c r="AP471" s="195" t="s">
        <v>4174</v>
      </c>
      <c r="AQ471" s="195"/>
      <c r="AR471" s="195"/>
      <c r="AS471" s="195"/>
      <c r="AT471" s="195"/>
      <c r="AU471" s="195"/>
      <c r="AV471" s="195"/>
      <c r="AW471" s="195"/>
      <c r="AX471" s="195"/>
      <c r="AY471" s="195"/>
      <c r="AZ471" s="195"/>
      <c r="BA471" s="195" t="s">
        <v>4175</v>
      </c>
      <c r="BB471" s="195"/>
      <c r="BC471" s="195"/>
      <c r="BD471" s="195"/>
      <c r="BE471" s="195"/>
      <c r="BF471" s="195"/>
      <c r="BG471" s="195"/>
      <c r="BH471" s="195"/>
      <c r="BI471" s="195"/>
      <c r="BJ471" s="195"/>
      <c r="BK471" s="195"/>
      <c r="BL471" s="195"/>
      <c r="BM471" s="195"/>
      <c r="BN471" s="195"/>
      <c r="BO471" s="163" t="s">
        <v>4174</v>
      </c>
      <c r="BP471" s="163"/>
      <c r="BQ471" s="163"/>
      <c r="BR471" s="163"/>
      <c r="BS471" s="163"/>
      <c r="BT471" s="163"/>
      <c r="BU471" s="163"/>
      <c r="BV471" s="163"/>
      <c r="BW471" s="163"/>
      <c r="BX471" s="163"/>
      <c r="BY471" s="163"/>
      <c r="BZ471" s="163"/>
      <c r="CA471" s="194" t="s">
        <v>4174</v>
      </c>
      <c r="CB471" s="194"/>
      <c r="CC471" s="194"/>
      <c r="CD471" s="194"/>
      <c r="CE471" s="194"/>
      <c r="CF471" s="194"/>
      <c r="CG471" s="194"/>
      <c r="CH471" s="194"/>
      <c r="CI471" s="194"/>
      <c r="CJ471" s="194"/>
      <c r="CK471" s="194"/>
      <c r="CL471" s="194"/>
      <c r="CM471" s="194"/>
      <c r="CN471" s="194"/>
      <c r="CO471" s="194"/>
      <c r="CP471" s="135"/>
      <c r="CQ471" s="138" t="s">
        <v>4174</v>
      </c>
      <c r="CR471" s="138" t="s">
        <v>4174</v>
      </c>
      <c r="CS471" s="139">
        <v>0</v>
      </c>
      <c r="CT471" s="141">
        <v>0</v>
      </c>
    </row>
    <row r="472" spans="1:98" ht="24.6" customHeight="1">
      <c r="A472" s="198" t="s">
        <v>2</v>
      </c>
      <c r="B472" s="199" t="s">
        <v>335</v>
      </c>
      <c r="C472" s="194" t="s">
        <v>302</v>
      </c>
      <c r="D472" s="194"/>
      <c r="E472" s="194" t="s">
        <v>303</v>
      </c>
      <c r="F472" s="194"/>
      <c r="G472" s="194" t="s">
        <v>304</v>
      </c>
      <c r="H472" s="194"/>
      <c r="I472" s="194" t="s">
        <v>305</v>
      </c>
      <c r="J472" s="194"/>
      <c r="K472" s="194" t="s">
        <v>306</v>
      </c>
      <c r="L472" s="194"/>
      <c r="M472" s="198" t="s">
        <v>307</v>
      </c>
      <c r="N472" s="198"/>
      <c r="O472" s="198" t="s">
        <v>2</v>
      </c>
      <c r="P472" s="199" t="s">
        <v>335</v>
      </c>
      <c r="Q472" s="194" t="s">
        <v>302</v>
      </c>
      <c r="R472" s="194"/>
      <c r="S472" s="194" t="s">
        <v>303</v>
      </c>
      <c r="T472" s="194"/>
      <c r="U472" s="194" t="s">
        <v>304</v>
      </c>
      <c r="V472" s="194"/>
      <c r="W472" s="194" t="s">
        <v>305</v>
      </c>
      <c r="X472" s="194"/>
      <c r="Y472" s="194" t="s">
        <v>306</v>
      </c>
      <c r="Z472" s="194"/>
      <c r="AA472" s="198" t="s">
        <v>307</v>
      </c>
      <c r="AB472" s="198"/>
      <c r="AC472" s="198" t="s">
        <v>2</v>
      </c>
      <c r="AD472" s="199" t="s">
        <v>113</v>
      </c>
      <c r="AE472" s="200" t="s">
        <v>308</v>
      </c>
      <c r="AF472" s="200"/>
      <c r="AG472" s="200"/>
      <c r="AH472" s="200"/>
      <c r="AI472" s="200"/>
      <c r="AJ472" s="200"/>
      <c r="AK472" s="195" t="s">
        <v>165</v>
      </c>
      <c r="AL472" s="195"/>
      <c r="AM472" s="195"/>
      <c r="AN472" s="195"/>
      <c r="AO472" s="200" t="s">
        <v>309</v>
      </c>
      <c r="AP472" s="198" t="s">
        <v>2</v>
      </c>
      <c r="AQ472" s="199" t="s">
        <v>335</v>
      </c>
      <c r="AR472" s="195" t="s">
        <v>310</v>
      </c>
      <c r="AS472" s="195"/>
      <c r="AT472" s="195"/>
      <c r="AU472" s="195"/>
      <c r="AV472" s="195"/>
      <c r="AW472" s="195"/>
      <c r="AX472" s="195"/>
      <c r="AY472" s="195"/>
      <c r="AZ472" s="195"/>
      <c r="BA472" s="198" t="s">
        <v>2</v>
      </c>
      <c r="BB472" s="199" t="s">
        <v>335</v>
      </c>
      <c r="BC472" s="195" t="s">
        <v>311</v>
      </c>
      <c r="BD472" s="195"/>
      <c r="BE472" s="195" t="s">
        <v>312</v>
      </c>
      <c r="BF472" s="195"/>
      <c r="BG472" s="195" t="s">
        <v>313</v>
      </c>
      <c r="BH472" s="195"/>
      <c r="BI472" s="195" t="s">
        <v>343</v>
      </c>
      <c r="BJ472" s="195"/>
      <c r="BK472" s="195" t="s">
        <v>314</v>
      </c>
      <c r="BL472" s="195"/>
      <c r="BM472" s="200" t="s">
        <v>315</v>
      </c>
      <c r="BN472" s="200"/>
      <c r="BO472" s="199" t="s">
        <v>2</v>
      </c>
      <c r="BP472" s="199" t="s">
        <v>335</v>
      </c>
      <c r="BQ472" s="163" t="s">
        <v>166</v>
      </c>
      <c r="BR472" s="163"/>
      <c r="BS472" s="163"/>
      <c r="BT472" s="163"/>
      <c r="BU472" s="163"/>
      <c r="BV472" s="163"/>
      <c r="BW472" s="163"/>
      <c r="BX472" s="163"/>
      <c r="BY472" s="164" t="s">
        <v>167</v>
      </c>
      <c r="BZ472" s="164"/>
      <c r="CA472" s="198" t="s">
        <v>2</v>
      </c>
      <c r="CB472" s="199" t="s">
        <v>335</v>
      </c>
      <c r="CC472" s="195" t="s">
        <v>316</v>
      </c>
      <c r="CD472" s="195"/>
      <c r="CE472" s="195"/>
      <c r="CF472" s="195"/>
      <c r="CG472" s="195"/>
      <c r="CH472" s="195"/>
      <c r="CI472" s="195"/>
      <c r="CJ472" s="195"/>
      <c r="CK472" s="195"/>
      <c r="CL472" s="195"/>
      <c r="CM472" s="195"/>
      <c r="CN472" s="195"/>
      <c r="CO472" s="195"/>
      <c r="CP472" s="135"/>
      <c r="CQ472" s="138" t="s">
        <v>2</v>
      </c>
      <c r="CR472" s="138" t="s">
        <v>4594</v>
      </c>
      <c r="CS472" s="139" t="e">
        <v>#VALUE!</v>
      </c>
      <c r="CT472" s="141">
        <v>0</v>
      </c>
    </row>
    <row r="473" spans="1:98" ht="48">
      <c r="A473" s="198"/>
      <c r="B473" s="199"/>
      <c r="C473" s="43" t="s">
        <v>170</v>
      </c>
      <c r="D473" s="43" t="s">
        <v>57</v>
      </c>
      <c r="E473" s="43" t="s">
        <v>170</v>
      </c>
      <c r="F473" s="43" t="s">
        <v>57</v>
      </c>
      <c r="G473" s="43" t="s">
        <v>170</v>
      </c>
      <c r="H473" s="43" t="s">
        <v>57</v>
      </c>
      <c r="I473" s="43" t="s">
        <v>170</v>
      </c>
      <c r="J473" s="43" t="s">
        <v>57</v>
      </c>
      <c r="K473" s="43" t="s">
        <v>170</v>
      </c>
      <c r="L473" s="43" t="s">
        <v>57</v>
      </c>
      <c r="M473" s="43" t="s">
        <v>170</v>
      </c>
      <c r="N473" s="43" t="s">
        <v>57</v>
      </c>
      <c r="O473" s="198"/>
      <c r="P473" s="199"/>
      <c r="Q473" s="43" t="s">
        <v>170</v>
      </c>
      <c r="R473" s="43" t="s">
        <v>57</v>
      </c>
      <c r="S473" s="43" t="s">
        <v>170</v>
      </c>
      <c r="T473" s="43" t="s">
        <v>57</v>
      </c>
      <c r="U473" s="43" t="s">
        <v>170</v>
      </c>
      <c r="V473" s="43" t="s">
        <v>57</v>
      </c>
      <c r="W473" s="43" t="s">
        <v>170</v>
      </c>
      <c r="X473" s="43" t="s">
        <v>57</v>
      </c>
      <c r="Y473" s="43" t="s">
        <v>170</v>
      </c>
      <c r="Z473" s="43" t="s">
        <v>57</v>
      </c>
      <c r="AA473" s="43" t="s">
        <v>170</v>
      </c>
      <c r="AB473" s="43" t="s">
        <v>57</v>
      </c>
      <c r="AC473" s="198"/>
      <c r="AD473" s="199"/>
      <c r="AE473" s="44" t="s">
        <v>302</v>
      </c>
      <c r="AF473" s="44" t="s">
        <v>303</v>
      </c>
      <c r="AG473" s="44" t="s">
        <v>304</v>
      </c>
      <c r="AH473" s="44" t="s">
        <v>305</v>
      </c>
      <c r="AI473" s="44" t="s">
        <v>306</v>
      </c>
      <c r="AJ473" s="44" t="s">
        <v>56</v>
      </c>
      <c r="AK473" s="44" t="s">
        <v>317</v>
      </c>
      <c r="AL473" s="31" t="s">
        <v>279</v>
      </c>
      <c r="AM473" s="31" t="s">
        <v>172</v>
      </c>
      <c r="AN473" s="31" t="s">
        <v>173</v>
      </c>
      <c r="AO473" s="200"/>
      <c r="AP473" s="198"/>
      <c r="AQ473" s="199"/>
      <c r="AR473" s="44" t="s">
        <v>434</v>
      </c>
      <c r="AS473" s="44" t="s">
        <v>344</v>
      </c>
      <c r="AT473" s="44" t="s">
        <v>435</v>
      </c>
      <c r="AU473" s="44" t="s">
        <v>436</v>
      </c>
      <c r="AV473" s="44" t="s">
        <v>437</v>
      </c>
      <c r="AW473" s="14" t="s">
        <v>175</v>
      </c>
      <c r="AX473" s="14" t="s">
        <v>176</v>
      </c>
      <c r="AY473" s="44" t="s">
        <v>69</v>
      </c>
      <c r="AZ473" s="44" t="s">
        <v>70</v>
      </c>
      <c r="BA473" s="198"/>
      <c r="BB473" s="199"/>
      <c r="BC473" s="43" t="s">
        <v>170</v>
      </c>
      <c r="BD473" s="43" t="s">
        <v>57</v>
      </c>
      <c r="BE473" s="43" t="s">
        <v>170</v>
      </c>
      <c r="BF473" s="43" t="s">
        <v>57</v>
      </c>
      <c r="BG473" s="43" t="s">
        <v>170</v>
      </c>
      <c r="BH473" s="43" t="s">
        <v>57</v>
      </c>
      <c r="BI473" s="43" t="s">
        <v>170</v>
      </c>
      <c r="BJ473" s="43" t="s">
        <v>57</v>
      </c>
      <c r="BK473" s="43" t="s">
        <v>170</v>
      </c>
      <c r="BL473" s="43" t="s">
        <v>57</v>
      </c>
      <c r="BM473" s="43" t="s">
        <v>170</v>
      </c>
      <c r="BN473" s="43" t="s">
        <v>57</v>
      </c>
      <c r="BO473" s="199"/>
      <c r="BP473" s="199"/>
      <c r="BQ473" s="32" t="s">
        <v>338</v>
      </c>
      <c r="BR473" s="32" t="s">
        <v>341</v>
      </c>
      <c r="BS473" s="32" t="s">
        <v>339</v>
      </c>
      <c r="BT473" s="32" t="s">
        <v>340</v>
      </c>
      <c r="BU473" s="45" t="s">
        <v>342</v>
      </c>
      <c r="BV473" s="45" t="s">
        <v>66</v>
      </c>
      <c r="BW473" s="45" t="s">
        <v>174</v>
      </c>
      <c r="BX473" s="45" t="s">
        <v>280</v>
      </c>
      <c r="BY473" s="45" t="s">
        <v>66</v>
      </c>
      <c r="BZ473" s="45" t="s">
        <v>174</v>
      </c>
      <c r="CA473" s="198"/>
      <c r="CB473" s="199"/>
      <c r="CC473" s="44" t="s">
        <v>336</v>
      </c>
      <c r="CD473" s="44" t="s">
        <v>318</v>
      </c>
      <c r="CE473" s="44" t="s">
        <v>350</v>
      </c>
      <c r="CF473" s="44" t="s">
        <v>345</v>
      </c>
      <c r="CG473" s="44" t="s">
        <v>346</v>
      </c>
      <c r="CH473" s="44" t="s">
        <v>347</v>
      </c>
      <c r="CI473" s="44" t="s">
        <v>348</v>
      </c>
      <c r="CJ473" s="44" t="s">
        <v>349</v>
      </c>
      <c r="CK473" s="44" t="s">
        <v>337</v>
      </c>
      <c r="CL473" s="44" t="s">
        <v>319</v>
      </c>
      <c r="CM473" s="44" t="s">
        <v>68</v>
      </c>
      <c r="CN473" s="44" t="s">
        <v>351</v>
      </c>
      <c r="CO473" s="44" t="s">
        <v>0</v>
      </c>
      <c r="CP473" s="135"/>
      <c r="CQ473" s="138" t="s">
        <v>2</v>
      </c>
      <c r="CR473" s="138" t="s">
        <v>2</v>
      </c>
      <c r="CS473" s="139" t="e">
        <v>#VALUE!</v>
      </c>
      <c r="CT473" s="141">
        <v>0</v>
      </c>
    </row>
    <row r="474" spans="1:98">
      <c r="A474" s="51" t="s">
        <v>145</v>
      </c>
      <c r="B474" s="51"/>
      <c r="C474" s="48"/>
      <c r="D474" s="48"/>
      <c r="E474" s="48"/>
      <c r="F474" s="48"/>
      <c r="G474" s="48"/>
      <c r="H474" s="48"/>
      <c r="I474" s="48"/>
      <c r="J474" s="48"/>
      <c r="K474" s="48"/>
      <c r="L474" s="48"/>
      <c r="M474" s="48"/>
      <c r="N474" s="48"/>
      <c r="O474" s="51" t="s">
        <v>145</v>
      </c>
      <c r="P474" s="51"/>
      <c r="Q474" s="48"/>
      <c r="R474" s="48"/>
      <c r="S474" s="48"/>
      <c r="T474" s="48"/>
      <c r="U474" s="48"/>
      <c r="V474" s="48"/>
      <c r="W474" s="48"/>
      <c r="X474" s="48"/>
      <c r="Y474" s="48"/>
      <c r="Z474" s="48"/>
      <c r="AA474" s="48"/>
      <c r="AB474" s="48"/>
      <c r="AC474" s="51" t="s">
        <v>145</v>
      </c>
      <c r="AD474" s="51"/>
      <c r="AE474" s="48"/>
      <c r="AF474" s="48"/>
      <c r="AG474" s="48"/>
      <c r="AH474" s="48"/>
      <c r="AI474" s="48"/>
      <c r="AJ474" s="48"/>
      <c r="AK474" s="48"/>
      <c r="AL474" s="48"/>
      <c r="AM474" s="48"/>
      <c r="AN474" s="48"/>
      <c r="AO474" s="48"/>
      <c r="AP474" s="51" t="s">
        <v>145</v>
      </c>
      <c r="AQ474" s="46"/>
      <c r="AR474" s="47"/>
      <c r="AS474" s="47"/>
      <c r="AT474" s="47"/>
      <c r="AU474" s="47"/>
      <c r="AV474" s="47"/>
      <c r="AW474" s="47"/>
      <c r="AX474" s="47"/>
      <c r="AY474" s="47"/>
      <c r="AZ474" s="47"/>
      <c r="BA474" s="51" t="s">
        <v>145</v>
      </c>
      <c r="BB474" s="46"/>
      <c r="BC474" s="47"/>
      <c r="BD474" s="47"/>
      <c r="BE474" s="47"/>
      <c r="BF474" s="47"/>
      <c r="BG474" s="47"/>
      <c r="BH474" s="47"/>
      <c r="BI474" s="47"/>
      <c r="BJ474" s="47"/>
      <c r="BK474" s="47"/>
      <c r="BL474" s="47"/>
      <c r="BM474" s="47"/>
      <c r="BN474" s="47"/>
      <c r="BO474" s="51" t="s">
        <v>145</v>
      </c>
      <c r="BP474" s="46"/>
      <c r="BQ474" s="49"/>
      <c r="BR474" s="49"/>
      <c r="BS474" s="49"/>
      <c r="BT474" s="49"/>
      <c r="BU474" s="49"/>
      <c r="BV474" s="49"/>
      <c r="BW474" s="49"/>
      <c r="BX474" s="49"/>
      <c r="BY474" s="50"/>
      <c r="BZ474" s="49"/>
      <c r="CA474" s="51" t="s">
        <v>145</v>
      </c>
      <c r="CB474" s="46"/>
      <c r="CC474" s="47"/>
      <c r="CD474" s="47"/>
      <c r="CE474" s="47"/>
      <c r="CF474" s="47"/>
      <c r="CG474" s="47"/>
      <c r="CH474" s="47"/>
      <c r="CI474" s="47"/>
      <c r="CJ474" s="47"/>
      <c r="CK474" s="47"/>
      <c r="CL474" s="47"/>
      <c r="CM474" s="47"/>
      <c r="CN474" s="47"/>
      <c r="CO474" s="47"/>
      <c r="CP474" s="135"/>
      <c r="CQ474" s="138" t="s">
        <v>145</v>
      </c>
      <c r="CR474" s="138" t="s">
        <v>145</v>
      </c>
      <c r="CS474" s="139">
        <v>0</v>
      </c>
      <c r="CT474" s="141">
        <v>0</v>
      </c>
    </row>
    <row r="475" spans="1:98">
      <c r="A475" s="201" t="s">
        <v>273</v>
      </c>
      <c r="B475" s="46" t="s">
        <v>119</v>
      </c>
      <c r="C475" s="47">
        <v>19544</v>
      </c>
      <c r="D475" s="47">
        <v>9513</v>
      </c>
      <c r="E475" s="47">
        <v>9743</v>
      </c>
      <c r="F475" s="47">
        <v>4659</v>
      </c>
      <c r="G475" s="47">
        <v>6704</v>
      </c>
      <c r="H475" s="47">
        <v>3238</v>
      </c>
      <c r="I475" s="47">
        <v>3773</v>
      </c>
      <c r="J475" s="47">
        <v>1762</v>
      </c>
      <c r="K475" s="47">
        <v>2532</v>
      </c>
      <c r="L475" s="47">
        <v>1154</v>
      </c>
      <c r="M475" s="48">
        <v>42296</v>
      </c>
      <c r="N475" s="48">
        <v>20326</v>
      </c>
      <c r="O475" s="201" t="s">
        <v>273</v>
      </c>
      <c r="P475" s="46" t="s">
        <v>119</v>
      </c>
      <c r="Q475" s="47">
        <v>5185</v>
      </c>
      <c r="R475" s="47">
        <v>2477</v>
      </c>
      <c r="S475" s="47">
        <v>2552</v>
      </c>
      <c r="T475" s="47">
        <v>1185</v>
      </c>
      <c r="U475" s="47">
        <v>1847</v>
      </c>
      <c r="V475" s="47">
        <v>855</v>
      </c>
      <c r="W475" s="47">
        <v>915</v>
      </c>
      <c r="X475" s="47">
        <v>397</v>
      </c>
      <c r="Y475" s="47">
        <v>667</v>
      </c>
      <c r="Z475" s="47">
        <v>286</v>
      </c>
      <c r="AA475" s="48">
        <v>11166</v>
      </c>
      <c r="AB475" s="48">
        <v>5200</v>
      </c>
      <c r="AC475" s="201" t="s">
        <v>273</v>
      </c>
      <c r="AD475" s="46" t="s">
        <v>119</v>
      </c>
      <c r="AE475" s="47">
        <v>390</v>
      </c>
      <c r="AF475" s="47">
        <v>361</v>
      </c>
      <c r="AG475" s="47">
        <v>341</v>
      </c>
      <c r="AH475" s="47">
        <v>278</v>
      </c>
      <c r="AI475" s="47">
        <v>217</v>
      </c>
      <c r="AJ475" s="48">
        <v>1587</v>
      </c>
      <c r="AK475" s="47">
        <v>957</v>
      </c>
      <c r="AL475" s="47">
        <v>326</v>
      </c>
      <c r="AM475" s="47">
        <v>11</v>
      </c>
      <c r="AN475" s="47">
        <v>3</v>
      </c>
      <c r="AO475" s="47">
        <v>351</v>
      </c>
      <c r="AP475" s="201" t="s">
        <v>273</v>
      </c>
      <c r="AQ475" s="46" t="s">
        <v>119</v>
      </c>
      <c r="AR475" s="47">
        <v>60</v>
      </c>
      <c r="AS475" s="47">
        <v>4866</v>
      </c>
      <c r="AT475" s="47">
        <v>2501</v>
      </c>
      <c r="AU475" s="47">
        <v>726</v>
      </c>
      <c r="AV475" s="47">
        <v>193</v>
      </c>
      <c r="AW475" s="47">
        <v>392</v>
      </c>
      <c r="AX475" s="47">
        <v>1089</v>
      </c>
      <c r="AY475" s="47">
        <v>663</v>
      </c>
      <c r="AZ475" s="47">
        <v>684</v>
      </c>
      <c r="BA475" s="201" t="s">
        <v>273</v>
      </c>
      <c r="BB475" s="46" t="s">
        <v>119</v>
      </c>
      <c r="BC475" s="47">
        <v>2056</v>
      </c>
      <c r="BD475" s="47">
        <v>987</v>
      </c>
      <c r="BE475" s="47">
        <v>1787</v>
      </c>
      <c r="BF475" s="47">
        <v>838</v>
      </c>
      <c r="BG475" s="47">
        <v>627</v>
      </c>
      <c r="BH475" s="47">
        <v>285</v>
      </c>
      <c r="BI475" s="47">
        <v>2047</v>
      </c>
      <c r="BJ475" s="47">
        <v>988</v>
      </c>
      <c r="BK475" s="47">
        <v>1777</v>
      </c>
      <c r="BL475" s="47">
        <v>837</v>
      </c>
      <c r="BM475" s="47">
        <v>582</v>
      </c>
      <c r="BN475" s="47">
        <v>266</v>
      </c>
      <c r="BO475" s="201" t="s">
        <v>273</v>
      </c>
      <c r="BP475" s="46" t="s">
        <v>119</v>
      </c>
      <c r="BQ475" s="49">
        <v>43</v>
      </c>
      <c r="BR475" s="49">
        <v>234</v>
      </c>
      <c r="BS475" s="49">
        <v>415</v>
      </c>
      <c r="BT475" s="49">
        <v>348</v>
      </c>
      <c r="BU475" s="49">
        <v>0</v>
      </c>
      <c r="BV475" s="50">
        <v>1040</v>
      </c>
      <c r="BW475" s="49">
        <v>402</v>
      </c>
      <c r="BX475" s="49">
        <v>56</v>
      </c>
      <c r="BY475" s="50">
        <v>6</v>
      </c>
      <c r="BZ475" s="49">
        <v>3</v>
      </c>
      <c r="CA475" s="201" t="s">
        <v>273</v>
      </c>
      <c r="CB475" s="46" t="s">
        <v>119</v>
      </c>
      <c r="CC475" s="47">
        <v>23179</v>
      </c>
      <c r="CD475" s="47">
        <v>16717</v>
      </c>
      <c r="CE475" s="47">
        <v>10279</v>
      </c>
      <c r="CF475" s="47">
        <v>7961</v>
      </c>
      <c r="CG475" s="47">
        <v>10768</v>
      </c>
      <c r="CH475" s="47">
        <v>5773</v>
      </c>
      <c r="CI475" s="47">
        <v>625</v>
      </c>
      <c r="CJ475" s="47">
        <v>4762</v>
      </c>
      <c r="CK475" s="47">
        <v>787</v>
      </c>
      <c r="CL475" s="47">
        <v>2964</v>
      </c>
      <c r="CM475" s="47">
        <v>1309</v>
      </c>
      <c r="CN475" s="47">
        <v>523</v>
      </c>
      <c r="CO475" s="47">
        <v>10012</v>
      </c>
      <c r="CP475" s="135"/>
      <c r="CQ475" s="138" t="s">
        <v>273</v>
      </c>
      <c r="CR475" s="138" t="s">
        <v>4569</v>
      </c>
      <c r="CS475" s="139">
        <v>21164</v>
      </c>
      <c r="CT475" s="141">
        <v>80851</v>
      </c>
    </row>
    <row r="476" spans="1:98">
      <c r="A476" s="201"/>
      <c r="B476" s="46" t="s">
        <v>120</v>
      </c>
      <c r="C476" s="47">
        <v>1581</v>
      </c>
      <c r="D476" s="47">
        <v>814</v>
      </c>
      <c r="E476" s="47">
        <v>933</v>
      </c>
      <c r="F476" s="47">
        <v>487</v>
      </c>
      <c r="G476" s="47">
        <v>764</v>
      </c>
      <c r="H476" s="47">
        <v>395</v>
      </c>
      <c r="I476" s="47">
        <v>521</v>
      </c>
      <c r="J476" s="47">
        <v>260</v>
      </c>
      <c r="K476" s="47">
        <v>383</v>
      </c>
      <c r="L476" s="47">
        <v>210</v>
      </c>
      <c r="M476" s="48">
        <v>4182</v>
      </c>
      <c r="N476" s="48">
        <v>2166</v>
      </c>
      <c r="O476" s="201"/>
      <c r="P476" s="46" t="s">
        <v>120</v>
      </c>
      <c r="Q476" s="47">
        <v>451</v>
      </c>
      <c r="R476" s="47">
        <v>192</v>
      </c>
      <c r="S476" s="47">
        <v>256</v>
      </c>
      <c r="T476" s="47">
        <v>115</v>
      </c>
      <c r="U476" s="47">
        <v>215</v>
      </c>
      <c r="V476" s="47">
        <v>107</v>
      </c>
      <c r="W476" s="47">
        <v>118</v>
      </c>
      <c r="X476" s="47">
        <v>57</v>
      </c>
      <c r="Y476" s="47">
        <v>77</v>
      </c>
      <c r="Z476" s="47">
        <v>46</v>
      </c>
      <c r="AA476" s="48">
        <v>1117</v>
      </c>
      <c r="AB476" s="48">
        <v>517</v>
      </c>
      <c r="AC476" s="201"/>
      <c r="AD476" s="46" t="s">
        <v>120</v>
      </c>
      <c r="AE476" s="47">
        <v>39</v>
      </c>
      <c r="AF476" s="47">
        <v>36</v>
      </c>
      <c r="AG476" s="47">
        <v>35</v>
      </c>
      <c r="AH476" s="47">
        <v>25</v>
      </c>
      <c r="AI476" s="47">
        <v>20</v>
      </c>
      <c r="AJ476" s="48">
        <v>155</v>
      </c>
      <c r="AK476" s="47">
        <v>113</v>
      </c>
      <c r="AL476" s="47">
        <v>70</v>
      </c>
      <c r="AM476" s="47">
        <v>0</v>
      </c>
      <c r="AN476" s="47">
        <v>1</v>
      </c>
      <c r="AO476" s="47">
        <v>33</v>
      </c>
      <c r="AP476" s="201"/>
      <c r="AQ476" s="46" t="s">
        <v>120</v>
      </c>
      <c r="AR476" s="47">
        <v>8</v>
      </c>
      <c r="AS476" s="47">
        <v>1003</v>
      </c>
      <c r="AT476" s="47">
        <v>157</v>
      </c>
      <c r="AU476" s="47">
        <v>17</v>
      </c>
      <c r="AV476" s="47">
        <v>29</v>
      </c>
      <c r="AW476" s="47">
        <v>84</v>
      </c>
      <c r="AX476" s="47">
        <v>136</v>
      </c>
      <c r="AY476" s="47">
        <v>121</v>
      </c>
      <c r="AZ476" s="47">
        <v>104</v>
      </c>
      <c r="BA476" s="201"/>
      <c r="BB476" s="46" t="s">
        <v>120</v>
      </c>
      <c r="BC476" s="47">
        <v>292</v>
      </c>
      <c r="BD476" s="47">
        <v>173</v>
      </c>
      <c r="BE476" s="47">
        <v>275</v>
      </c>
      <c r="BF476" s="47">
        <v>167</v>
      </c>
      <c r="BG476" s="47">
        <v>143</v>
      </c>
      <c r="BH476" s="47">
        <v>88</v>
      </c>
      <c r="BI476" s="47">
        <v>295</v>
      </c>
      <c r="BJ476" s="47">
        <v>173</v>
      </c>
      <c r="BK476" s="47">
        <v>277</v>
      </c>
      <c r="BL476" s="47">
        <v>166</v>
      </c>
      <c r="BM476" s="47">
        <v>143</v>
      </c>
      <c r="BN476" s="47">
        <v>85</v>
      </c>
      <c r="BO476" s="201"/>
      <c r="BP476" s="46" t="s">
        <v>120</v>
      </c>
      <c r="BQ476" s="49">
        <v>18</v>
      </c>
      <c r="BR476" s="49">
        <v>51</v>
      </c>
      <c r="BS476" s="49">
        <v>35</v>
      </c>
      <c r="BT476" s="49">
        <v>12</v>
      </c>
      <c r="BU476" s="49">
        <v>0</v>
      </c>
      <c r="BV476" s="50">
        <v>116</v>
      </c>
      <c r="BW476" s="49">
        <v>72</v>
      </c>
      <c r="BX476" s="49">
        <v>23</v>
      </c>
      <c r="BY476" s="50">
        <v>6</v>
      </c>
      <c r="BZ476" s="49">
        <v>4</v>
      </c>
      <c r="CA476" s="201"/>
      <c r="CB476" s="46" t="s">
        <v>120</v>
      </c>
      <c r="CC476" s="47">
        <v>1854</v>
      </c>
      <c r="CD476" s="47">
        <v>2092</v>
      </c>
      <c r="CE476" s="47">
        <v>982</v>
      </c>
      <c r="CF476" s="47">
        <v>1138</v>
      </c>
      <c r="CG476" s="47">
        <v>1789</v>
      </c>
      <c r="CH476" s="47">
        <v>679</v>
      </c>
      <c r="CI476" s="47">
        <v>25</v>
      </c>
      <c r="CJ476" s="47">
        <v>523</v>
      </c>
      <c r="CK476" s="47">
        <v>124</v>
      </c>
      <c r="CL476" s="47">
        <v>310</v>
      </c>
      <c r="CM476" s="47">
        <v>242</v>
      </c>
      <c r="CN476" s="47">
        <v>25</v>
      </c>
      <c r="CO476" s="47">
        <v>778</v>
      </c>
      <c r="CP476" s="135"/>
      <c r="CQ476" s="138" t="s">
        <v>273</v>
      </c>
      <c r="CR476" s="138" t="s">
        <v>4570</v>
      </c>
      <c r="CS476" s="139">
        <v>2698</v>
      </c>
      <c r="CT476" s="141">
        <v>9206</v>
      </c>
    </row>
    <row r="477" spans="1:98">
      <c r="A477" s="201"/>
      <c r="B477" s="34" t="s">
        <v>102</v>
      </c>
      <c r="C477" s="35">
        <v>21125</v>
      </c>
      <c r="D477" s="63">
        <v>10327</v>
      </c>
      <c r="E477" s="63">
        <v>10676</v>
      </c>
      <c r="F477" s="63">
        <v>5146</v>
      </c>
      <c r="G477" s="63">
        <v>7468</v>
      </c>
      <c r="H477" s="63">
        <v>3633</v>
      </c>
      <c r="I477" s="63">
        <v>4294</v>
      </c>
      <c r="J477" s="63">
        <v>2022</v>
      </c>
      <c r="K477" s="63">
        <v>2915</v>
      </c>
      <c r="L477" s="63">
        <v>1364</v>
      </c>
      <c r="M477" s="63">
        <v>46478</v>
      </c>
      <c r="N477" s="63">
        <v>22492</v>
      </c>
      <c r="O477" s="201"/>
      <c r="P477" s="64" t="s">
        <v>102</v>
      </c>
      <c r="Q477" s="63">
        <v>5636</v>
      </c>
      <c r="R477" s="63">
        <v>2669</v>
      </c>
      <c r="S477" s="63">
        <v>2808</v>
      </c>
      <c r="T477" s="63">
        <v>1300</v>
      </c>
      <c r="U477" s="63">
        <v>2062</v>
      </c>
      <c r="V477" s="63">
        <v>962</v>
      </c>
      <c r="W477" s="63">
        <v>1033</v>
      </c>
      <c r="X477" s="63">
        <v>454</v>
      </c>
      <c r="Y477" s="63">
        <v>744</v>
      </c>
      <c r="Z477" s="63">
        <v>332</v>
      </c>
      <c r="AA477" s="63">
        <v>12283</v>
      </c>
      <c r="AB477" s="63">
        <v>5717</v>
      </c>
      <c r="AC477" s="201"/>
      <c r="AD477" s="64" t="s">
        <v>102</v>
      </c>
      <c r="AE477" s="63">
        <v>429</v>
      </c>
      <c r="AF477" s="63">
        <v>397</v>
      </c>
      <c r="AG477" s="63">
        <v>376</v>
      </c>
      <c r="AH477" s="63">
        <v>303</v>
      </c>
      <c r="AI477" s="63">
        <v>237</v>
      </c>
      <c r="AJ477" s="63">
        <v>1742</v>
      </c>
      <c r="AK477" s="63">
        <v>1070</v>
      </c>
      <c r="AL477" s="63">
        <v>396</v>
      </c>
      <c r="AM477" s="63">
        <v>11</v>
      </c>
      <c r="AN477" s="63">
        <v>4</v>
      </c>
      <c r="AO477" s="63">
        <v>384</v>
      </c>
      <c r="AP477" s="201"/>
      <c r="AQ477" s="64" t="s">
        <v>102</v>
      </c>
      <c r="AR477" s="63">
        <v>68</v>
      </c>
      <c r="AS477" s="63">
        <v>5869</v>
      </c>
      <c r="AT477" s="63">
        <v>2658</v>
      </c>
      <c r="AU477" s="63">
        <v>743</v>
      </c>
      <c r="AV477" s="63">
        <v>222</v>
      </c>
      <c r="AW477" s="63">
        <v>476</v>
      </c>
      <c r="AX477" s="63">
        <v>1225</v>
      </c>
      <c r="AY477" s="63">
        <v>784</v>
      </c>
      <c r="AZ477" s="63">
        <v>788</v>
      </c>
      <c r="BA477" s="201"/>
      <c r="BB477" s="51" t="s">
        <v>102</v>
      </c>
      <c r="BC477" s="63">
        <v>2348</v>
      </c>
      <c r="BD477" s="63">
        <v>1160</v>
      </c>
      <c r="BE477" s="63">
        <v>2062</v>
      </c>
      <c r="BF477" s="63">
        <v>1005</v>
      </c>
      <c r="BG477" s="63">
        <v>770</v>
      </c>
      <c r="BH477" s="63">
        <v>373</v>
      </c>
      <c r="BI477" s="63">
        <v>2342</v>
      </c>
      <c r="BJ477" s="63">
        <v>1161</v>
      </c>
      <c r="BK477" s="63">
        <v>2054</v>
      </c>
      <c r="BL477" s="63">
        <v>1003</v>
      </c>
      <c r="BM477" s="63">
        <v>725</v>
      </c>
      <c r="BN477" s="63">
        <v>351</v>
      </c>
      <c r="BO477" s="201"/>
      <c r="BP477" s="64" t="s">
        <v>102</v>
      </c>
      <c r="BQ477" s="63">
        <v>61</v>
      </c>
      <c r="BR477" s="63">
        <v>285</v>
      </c>
      <c r="BS477" s="63">
        <v>450</v>
      </c>
      <c r="BT477" s="63">
        <v>360</v>
      </c>
      <c r="BU477" s="63">
        <v>0</v>
      </c>
      <c r="BV477" s="63">
        <v>1156</v>
      </c>
      <c r="BW477" s="63">
        <v>474</v>
      </c>
      <c r="BX477" s="63">
        <v>79</v>
      </c>
      <c r="BY477" s="63">
        <v>12</v>
      </c>
      <c r="BZ477" s="63">
        <v>7</v>
      </c>
      <c r="CA477" s="201"/>
      <c r="CB477" s="64" t="s">
        <v>102</v>
      </c>
      <c r="CC477" s="63">
        <v>25033</v>
      </c>
      <c r="CD477" s="63">
        <v>18809</v>
      </c>
      <c r="CE477" s="63">
        <v>11261</v>
      </c>
      <c r="CF477" s="63">
        <v>9099</v>
      </c>
      <c r="CG477" s="63">
        <v>12557</v>
      </c>
      <c r="CH477" s="63">
        <v>6452</v>
      </c>
      <c r="CI477" s="63">
        <v>650</v>
      </c>
      <c r="CJ477" s="63">
        <v>5285</v>
      </c>
      <c r="CK477" s="63">
        <v>911</v>
      </c>
      <c r="CL477" s="63">
        <v>3274</v>
      </c>
      <c r="CM477" s="63">
        <v>1551</v>
      </c>
      <c r="CN477" s="63">
        <v>548</v>
      </c>
      <c r="CO477" s="63">
        <v>10790</v>
      </c>
      <c r="CP477" s="135"/>
      <c r="CQ477" s="138" t="s">
        <v>273</v>
      </c>
      <c r="CR477" s="138" t="s">
        <v>4571</v>
      </c>
      <c r="CS477" s="139">
        <v>23862</v>
      </c>
      <c r="CT477" s="141">
        <v>90057</v>
      </c>
    </row>
    <row r="478" spans="1:98">
      <c r="A478" s="201" t="s">
        <v>274</v>
      </c>
      <c r="B478" s="46" t="s">
        <v>119</v>
      </c>
      <c r="C478" s="47">
        <v>19910</v>
      </c>
      <c r="D478" s="47">
        <v>10011</v>
      </c>
      <c r="E478" s="47">
        <v>11873</v>
      </c>
      <c r="F478" s="47">
        <v>5886</v>
      </c>
      <c r="G478" s="47">
        <v>8558</v>
      </c>
      <c r="H478" s="47">
        <v>4278</v>
      </c>
      <c r="I478" s="47">
        <v>5315</v>
      </c>
      <c r="J478" s="47">
        <v>2638</v>
      </c>
      <c r="K478" s="47">
        <v>3317</v>
      </c>
      <c r="L478" s="47">
        <v>1694</v>
      </c>
      <c r="M478" s="48">
        <v>48973</v>
      </c>
      <c r="N478" s="48">
        <v>24507</v>
      </c>
      <c r="O478" s="201" t="s">
        <v>274</v>
      </c>
      <c r="P478" s="46" t="s">
        <v>119</v>
      </c>
      <c r="Q478" s="47">
        <v>4772</v>
      </c>
      <c r="R478" s="47">
        <v>2345</v>
      </c>
      <c r="S478" s="47">
        <v>3154</v>
      </c>
      <c r="T478" s="47">
        <v>1582</v>
      </c>
      <c r="U478" s="47">
        <v>2318</v>
      </c>
      <c r="V478" s="47">
        <v>1121</v>
      </c>
      <c r="W478" s="47">
        <v>1270</v>
      </c>
      <c r="X478" s="47">
        <v>648</v>
      </c>
      <c r="Y478" s="47">
        <v>1083</v>
      </c>
      <c r="Z478" s="47">
        <v>538</v>
      </c>
      <c r="AA478" s="48">
        <v>12597</v>
      </c>
      <c r="AB478" s="48">
        <v>6234</v>
      </c>
      <c r="AC478" s="201" t="s">
        <v>274</v>
      </c>
      <c r="AD478" s="46" t="s">
        <v>119</v>
      </c>
      <c r="AE478" s="47">
        <v>453</v>
      </c>
      <c r="AF478" s="47">
        <v>356</v>
      </c>
      <c r="AG478" s="47">
        <v>313</v>
      </c>
      <c r="AH478" s="47">
        <v>265</v>
      </c>
      <c r="AI478" s="47">
        <v>228</v>
      </c>
      <c r="AJ478" s="48">
        <v>1615</v>
      </c>
      <c r="AK478" s="47">
        <v>984</v>
      </c>
      <c r="AL478" s="47">
        <v>76</v>
      </c>
      <c r="AM478" s="47">
        <v>1</v>
      </c>
      <c r="AN478" s="47">
        <v>20</v>
      </c>
      <c r="AO478" s="47">
        <v>214</v>
      </c>
      <c r="AP478" s="201" t="s">
        <v>274</v>
      </c>
      <c r="AQ478" s="46" t="s">
        <v>119</v>
      </c>
      <c r="AR478" s="47">
        <v>62</v>
      </c>
      <c r="AS478" s="47">
        <v>4215</v>
      </c>
      <c r="AT478" s="47">
        <v>2617</v>
      </c>
      <c r="AU478" s="47">
        <v>881</v>
      </c>
      <c r="AV478" s="47">
        <v>224</v>
      </c>
      <c r="AW478" s="47">
        <v>230</v>
      </c>
      <c r="AX478" s="47">
        <v>928</v>
      </c>
      <c r="AY478" s="47">
        <v>435</v>
      </c>
      <c r="AZ478" s="47">
        <v>396</v>
      </c>
      <c r="BA478" s="201" t="s">
        <v>274</v>
      </c>
      <c r="BB478" s="46" t="s">
        <v>119</v>
      </c>
      <c r="BC478" s="47">
        <v>2672</v>
      </c>
      <c r="BD478" s="47">
        <v>1315</v>
      </c>
      <c r="BE478" s="47">
        <v>2436</v>
      </c>
      <c r="BF478" s="47">
        <v>1207</v>
      </c>
      <c r="BG478" s="47">
        <v>541</v>
      </c>
      <c r="BH478" s="47">
        <v>277</v>
      </c>
      <c r="BI478" s="47">
        <v>2677</v>
      </c>
      <c r="BJ478" s="47">
        <v>1320</v>
      </c>
      <c r="BK478" s="47">
        <v>2441</v>
      </c>
      <c r="BL478" s="47">
        <v>1212</v>
      </c>
      <c r="BM478" s="47">
        <v>464</v>
      </c>
      <c r="BN478" s="47">
        <v>231</v>
      </c>
      <c r="BO478" s="201" t="s">
        <v>274</v>
      </c>
      <c r="BP478" s="46" t="s">
        <v>119</v>
      </c>
      <c r="BQ478" s="49">
        <v>22</v>
      </c>
      <c r="BR478" s="49">
        <v>253</v>
      </c>
      <c r="BS478" s="49">
        <v>370</v>
      </c>
      <c r="BT478" s="49">
        <v>631</v>
      </c>
      <c r="BU478" s="49">
        <v>0</v>
      </c>
      <c r="BV478" s="50">
        <v>1276</v>
      </c>
      <c r="BW478" s="49">
        <v>354</v>
      </c>
      <c r="BX478" s="49">
        <v>27</v>
      </c>
      <c r="BY478" s="50">
        <v>14</v>
      </c>
      <c r="BZ478" s="49">
        <v>5</v>
      </c>
      <c r="CA478" s="201" t="s">
        <v>274</v>
      </c>
      <c r="CB478" s="46" t="s">
        <v>119</v>
      </c>
      <c r="CC478" s="47">
        <v>24592</v>
      </c>
      <c r="CD478" s="47">
        <v>21061</v>
      </c>
      <c r="CE478" s="47">
        <v>9478</v>
      </c>
      <c r="CF478" s="47">
        <v>8972</v>
      </c>
      <c r="CG478" s="47">
        <v>13664</v>
      </c>
      <c r="CH478" s="47">
        <v>6662</v>
      </c>
      <c r="CI478" s="47">
        <v>1033</v>
      </c>
      <c r="CJ478" s="47">
        <v>5190</v>
      </c>
      <c r="CK478" s="47">
        <v>448</v>
      </c>
      <c r="CL478" s="47">
        <v>1389</v>
      </c>
      <c r="CM478" s="47">
        <v>978</v>
      </c>
      <c r="CN478" s="47">
        <v>250</v>
      </c>
      <c r="CO478" s="47">
        <v>896</v>
      </c>
      <c r="CP478" s="135"/>
      <c r="CQ478" s="138" t="s">
        <v>274</v>
      </c>
      <c r="CR478" s="138" t="s">
        <v>4572</v>
      </c>
      <c r="CS478" s="139">
        <v>20987</v>
      </c>
      <c r="CT478" s="141">
        <v>91100</v>
      </c>
    </row>
    <row r="479" spans="1:98">
      <c r="A479" s="201"/>
      <c r="B479" s="46" t="s">
        <v>120</v>
      </c>
      <c r="C479" s="47">
        <v>4772</v>
      </c>
      <c r="D479" s="47">
        <v>2356</v>
      </c>
      <c r="E479" s="47">
        <v>2770</v>
      </c>
      <c r="F479" s="47">
        <v>1367</v>
      </c>
      <c r="G479" s="47">
        <v>1847</v>
      </c>
      <c r="H479" s="47">
        <v>899</v>
      </c>
      <c r="I479" s="47">
        <v>1195</v>
      </c>
      <c r="J479" s="47">
        <v>590</v>
      </c>
      <c r="K479" s="47">
        <v>578</v>
      </c>
      <c r="L479" s="47">
        <v>293</v>
      </c>
      <c r="M479" s="48">
        <v>11162</v>
      </c>
      <c r="N479" s="48">
        <v>5505</v>
      </c>
      <c r="O479" s="201"/>
      <c r="P479" s="46" t="s">
        <v>120</v>
      </c>
      <c r="Q479" s="47">
        <v>1212</v>
      </c>
      <c r="R479" s="47">
        <v>635</v>
      </c>
      <c r="S479" s="47">
        <v>690</v>
      </c>
      <c r="T479" s="47">
        <v>351</v>
      </c>
      <c r="U479" s="47">
        <v>431</v>
      </c>
      <c r="V479" s="47">
        <v>218</v>
      </c>
      <c r="W479" s="47">
        <v>274</v>
      </c>
      <c r="X479" s="47">
        <v>123</v>
      </c>
      <c r="Y479" s="47">
        <v>146</v>
      </c>
      <c r="Z479" s="47">
        <v>76</v>
      </c>
      <c r="AA479" s="48">
        <v>2753</v>
      </c>
      <c r="AB479" s="48">
        <v>1403</v>
      </c>
      <c r="AC479" s="201"/>
      <c r="AD479" s="46" t="s">
        <v>120</v>
      </c>
      <c r="AE479" s="47">
        <v>111</v>
      </c>
      <c r="AF479" s="47">
        <v>81</v>
      </c>
      <c r="AG479" s="47">
        <v>69</v>
      </c>
      <c r="AH479" s="47">
        <v>57</v>
      </c>
      <c r="AI479" s="47">
        <v>48</v>
      </c>
      <c r="AJ479" s="48">
        <v>366</v>
      </c>
      <c r="AK479" s="47">
        <v>241</v>
      </c>
      <c r="AL479" s="47">
        <v>59</v>
      </c>
      <c r="AM479" s="47">
        <v>0</v>
      </c>
      <c r="AN479" s="47">
        <v>11</v>
      </c>
      <c r="AO479" s="47">
        <v>49</v>
      </c>
      <c r="AP479" s="201"/>
      <c r="AQ479" s="46" t="s">
        <v>120</v>
      </c>
      <c r="AR479" s="47">
        <v>1</v>
      </c>
      <c r="AS479" s="47">
        <v>958</v>
      </c>
      <c r="AT479" s="47">
        <v>626</v>
      </c>
      <c r="AU479" s="47">
        <v>171</v>
      </c>
      <c r="AV479" s="47">
        <v>46</v>
      </c>
      <c r="AW479" s="47">
        <v>58</v>
      </c>
      <c r="AX479" s="47">
        <v>204</v>
      </c>
      <c r="AY479" s="47">
        <v>84</v>
      </c>
      <c r="AZ479" s="47">
        <v>112</v>
      </c>
      <c r="BA479" s="201"/>
      <c r="BB479" s="46" t="s">
        <v>120</v>
      </c>
      <c r="BC479" s="47">
        <v>504</v>
      </c>
      <c r="BD479" s="47">
        <v>263</v>
      </c>
      <c r="BE479" s="47">
        <v>422</v>
      </c>
      <c r="BF479" s="47">
        <v>215</v>
      </c>
      <c r="BG479" s="47">
        <v>220</v>
      </c>
      <c r="BH479" s="47">
        <v>118</v>
      </c>
      <c r="BI479" s="47">
        <v>498</v>
      </c>
      <c r="BJ479" s="47">
        <v>263</v>
      </c>
      <c r="BK479" s="47">
        <v>422</v>
      </c>
      <c r="BL479" s="47">
        <v>215</v>
      </c>
      <c r="BM479" s="47">
        <v>219</v>
      </c>
      <c r="BN479" s="47">
        <v>117</v>
      </c>
      <c r="BO479" s="201"/>
      <c r="BP479" s="46" t="s">
        <v>120</v>
      </c>
      <c r="BQ479" s="49">
        <v>10</v>
      </c>
      <c r="BR479" s="49">
        <v>41</v>
      </c>
      <c r="BS479" s="49">
        <v>129</v>
      </c>
      <c r="BT479" s="49">
        <v>163</v>
      </c>
      <c r="BU479" s="49">
        <v>1</v>
      </c>
      <c r="BV479" s="50">
        <v>344</v>
      </c>
      <c r="BW479" s="49">
        <v>108</v>
      </c>
      <c r="BX479" s="49">
        <v>7</v>
      </c>
      <c r="BY479" s="50">
        <v>5</v>
      </c>
      <c r="BZ479" s="49">
        <v>1</v>
      </c>
      <c r="CA479" s="201"/>
      <c r="CB479" s="46" t="s">
        <v>120</v>
      </c>
      <c r="CC479" s="47">
        <v>5961</v>
      </c>
      <c r="CD479" s="47">
        <v>6120</v>
      </c>
      <c r="CE479" s="47">
        <v>2600</v>
      </c>
      <c r="CF479" s="47">
        <v>1973</v>
      </c>
      <c r="CG479" s="47">
        <v>3216</v>
      </c>
      <c r="CH479" s="47">
        <v>1581</v>
      </c>
      <c r="CI479" s="47">
        <v>112</v>
      </c>
      <c r="CJ479" s="47">
        <v>1101</v>
      </c>
      <c r="CK479" s="47">
        <v>162</v>
      </c>
      <c r="CL479" s="47">
        <v>305</v>
      </c>
      <c r="CM479" s="47">
        <v>193</v>
      </c>
      <c r="CN479" s="47">
        <v>31</v>
      </c>
      <c r="CO479" s="47">
        <v>236</v>
      </c>
      <c r="CP479" s="135"/>
      <c r="CQ479" s="138" t="s">
        <v>274</v>
      </c>
      <c r="CR479" s="138" t="s">
        <v>4573</v>
      </c>
      <c r="CS479" s="139">
        <v>4709</v>
      </c>
      <c r="CT479" s="141">
        <v>22826</v>
      </c>
    </row>
    <row r="480" spans="1:98">
      <c r="A480" s="201"/>
      <c r="B480" s="34" t="s">
        <v>102</v>
      </c>
      <c r="C480" s="35">
        <v>24682</v>
      </c>
      <c r="D480" s="63">
        <v>12367</v>
      </c>
      <c r="E480" s="63">
        <v>14643</v>
      </c>
      <c r="F480" s="63">
        <v>7253</v>
      </c>
      <c r="G480" s="63">
        <v>10405</v>
      </c>
      <c r="H480" s="63">
        <v>5177</v>
      </c>
      <c r="I480" s="63">
        <v>6510</v>
      </c>
      <c r="J480" s="63">
        <v>3228</v>
      </c>
      <c r="K480" s="63">
        <v>3895</v>
      </c>
      <c r="L480" s="63">
        <v>1987</v>
      </c>
      <c r="M480" s="63">
        <v>60135</v>
      </c>
      <c r="N480" s="63">
        <v>30012</v>
      </c>
      <c r="O480" s="201"/>
      <c r="P480" s="64" t="s">
        <v>102</v>
      </c>
      <c r="Q480" s="63">
        <v>5984</v>
      </c>
      <c r="R480" s="63">
        <v>2980</v>
      </c>
      <c r="S480" s="63">
        <v>3844</v>
      </c>
      <c r="T480" s="63">
        <v>1933</v>
      </c>
      <c r="U480" s="63">
        <v>2749</v>
      </c>
      <c r="V480" s="63">
        <v>1339</v>
      </c>
      <c r="W480" s="63">
        <v>1544</v>
      </c>
      <c r="X480" s="63">
        <v>771</v>
      </c>
      <c r="Y480" s="63">
        <v>1229</v>
      </c>
      <c r="Z480" s="63">
        <v>614</v>
      </c>
      <c r="AA480" s="63">
        <v>15350</v>
      </c>
      <c r="AB480" s="63">
        <v>7637</v>
      </c>
      <c r="AC480" s="201"/>
      <c r="AD480" s="64" t="s">
        <v>102</v>
      </c>
      <c r="AE480" s="63">
        <v>564</v>
      </c>
      <c r="AF480" s="63">
        <v>437</v>
      </c>
      <c r="AG480" s="63">
        <v>382</v>
      </c>
      <c r="AH480" s="63">
        <v>322</v>
      </c>
      <c r="AI480" s="63">
        <v>276</v>
      </c>
      <c r="AJ480" s="63">
        <v>1981</v>
      </c>
      <c r="AK480" s="63">
        <v>1225</v>
      </c>
      <c r="AL480" s="63">
        <v>135</v>
      </c>
      <c r="AM480" s="63">
        <v>1</v>
      </c>
      <c r="AN480" s="63">
        <v>31</v>
      </c>
      <c r="AO480" s="63">
        <v>263</v>
      </c>
      <c r="AP480" s="201"/>
      <c r="AQ480" s="64" t="s">
        <v>102</v>
      </c>
      <c r="AR480" s="63">
        <v>63</v>
      </c>
      <c r="AS480" s="63">
        <v>5173</v>
      </c>
      <c r="AT480" s="63">
        <v>3243</v>
      </c>
      <c r="AU480" s="63">
        <v>1052</v>
      </c>
      <c r="AV480" s="63">
        <v>270</v>
      </c>
      <c r="AW480" s="63">
        <v>288</v>
      </c>
      <c r="AX480" s="63">
        <v>1132</v>
      </c>
      <c r="AY480" s="63">
        <v>519</v>
      </c>
      <c r="AZ480" s="63">
        <v>508</v>
      </c>
      <c r="BA480" s="201"/>
      <c r="BB480" s="51" t="s">
        <v>102</v>
      </c>
      <c r="BC480" s="63">
        <v>3176</v>
      </c>
      <c r="BD480" s="63">
        <v>1578</v>
      </c>
      <c r="BE480" s="63">
        <v>2858</v>
      </c>
      <c r="BF480" s="63">
        <v>1422</v>
      </c>
      <c r="BG480" s="63">
        <v>761</v>
      </c>
      <c r="BH480" s="63">
        <v>395</v>
      </c>
      <c r="BI480" s="63">
        <v>3175</v>
      </c>
      <c r="BJ480" s="63">
        <v>1583</v>
      </c>
      <c r="BK480" s="63">
        <v>2863</v>
      </c>
      <c r="BL480" s="63">
        <v>1427</v>
      </c>
      <c r="BM480" s="63">
        <v>683</v>
      </c>
      <c r="BN480" s="63">
        <v>348</v>
      </c>
      <c r="BO480" s="201"/>
      <c r="BP480" s="64" t="s">
        <v>102</v>
      </c>
      <c r="BQ480" s="63">
        <v>32</v>
      </c>
      <c r="BR480" s="63">
        <v>294</v>
      </c>
      <c r="BS480" s="63">
        <v>499</v>
      </c>
      <c r="BT480" s="63">
        <v>794</v>
      </c>
      <c r="BU480" s="63">
        <v>1</v>
      </c>
      <c r="BV480" s="63">
        <v>1620</v>
      </c>
      <c r="BW480" s="63">
        <v>462</v>
      </c>
      <c r="BX480" s="63">
        <v>34</v>
      </c>
      <c r="BY480" s="63">
        <v>19</v>
      </c>
      <c r="BZ480" s="63">
        <v>6</v>
      </c>
      <c r="CA480" s="201"/>
      <c r="CB480" s="64" t="s">
        <v>102</v>
      </c>
      <c r="CC480" s="63">
        <v>30553</v>
      </c>
      <c r="CD480" s="63">
        <v>27181</v>
      </c>
      <c r="CE480" s="63">
        <v>12078</v>
      </c>
      <c r="CF480" s="63">
        <v>10945</v>
      </c>
      <c r="CG480" s="63">
        <v>16880</v>
      </c>
      <c r="CH480" s="63">
        <v>8243</v>
      </c>
      <c r="CI480" s="63">
        <v>1145</v>
      </c>
      <c r="CJ480" s="63">
        <v>6291</v>
      </c>
      <c r="CK480" s="63">
        <v>610</v>
      </c>
      <c r="CL480" s="63">
        <v>1694</v>
      </c>
      <c r="CM480" s="63">
        <v>1171</v>
      </c>
      <c r="CN480" s="63">
        <v>281</v>
      </c>
      <c r="CO480" s="63">
        <v>1132</v>
      </c>
      <c r="CP480" s="135"/>
      <c r="CQ480" s="138" t="s">
        <v>274</v>
      </c>
      <c r="CR480" s="138" t="s">
        <v>4574</v>
      </c>
      <c r="CS480" s="139">
        <v>25696</v>
      </c>
      <c r="CT480" s="141">
        <v>113926</v>
      </c>
    </row>
    <row r="481" spans="1:98">
      <c r="A481" s="201" t="s">
        <v>275</v>
      </c>
      <c r="B481" s="46" t="s">
        <v>119</v>
      </c>
      <c r="C481" s="47">
        <v>34048</v>
      </c>
      <c r="D481" s="47">
        <v>17412</v>
      </c>
      <c r="E481" s="47">
        <v>20374</v>
      </c>
      <c r="F481" s="47">
        <v>10501</v>
      </c>
      <c r="G481" s="47">
        <v>14679</v>
      </c>
      <c r="H481" s="47">
        <v>7454</v>
      </c>
      <c r="I481" s="47">
        <v>9340</v>
      </c>
      <c r="J481" s="47">
        <v>4766</v>
      </c>
      <c r="K481" s="47">
        <v>5324</v>
      </c>
      <c r="L481" s="47">
        <v>2664</v>
      </c>
      <c r="M481" s="48">
        <v>83765</v>
      </c>
      <c r="N481" s="48">
        <v>42797</v>
      </c>
      <c r="O481" s="201" t="s">
        <v>275</v>
      </c>
      <c r="P481" s="46" t="s">
        <v>119</v>
      </c>
      <c r="Q481" s="47">
        <v>7879</v>
      </c>
      <c r="R481" s="47">
        <v>4077</v>
      </c>
      <c r="S481" s="47">
        <v>4779</v>
      </c>
      <c r="T481" s="47">
        <v>2367</v>
      </c>
      <c r="U481" s="47">
        <v>3263</v>
      </c>
      <c r="V481" s="47">
        <v>1700</v>
      </c>
      <c r="W481" s="47">
        <v>1853</v>
      </c>
      <c r="X481" s="47">
        <v>933</v>
      </c>
      <c r="Y481" s="47">
        <v>1151</v>
      </c>
      <c r="Z481" s="47">
        <v>570</v>
      </c>
      <c r="AA481" s="48">
        <v>18925</v>
      </c>
      <c r="AB481" s="48">
        <v>9647</v>
      </c>
      <c r="AC481" s="201" t="s">
        <v>275</v>
      </c>
      <c r="AD481" s="46" t="s">
        <v>119</v>
      </c>
      <c r="AE481" s="47">
        <v>622</v>
      </c>
      <c r="AF481" s="47">
        <v>530</v>
      </c>
      <c r="AG481" s="47">
        <v>495</v>
      </c>
      <c r="AH481" s="47">
        <v>417</v>
      </c>
      <c r="AI481" s="47">
        <v>330</v>
      </c>
      <c r="AJ481" s="48">
        <v>2394</v>
      </c>
      <c r="AK481" s="47">
        <v>1820</v>
      </c>
      <c r="AL481" s="47">
        <v>711</v>
      </c>
      <c r="AM481" s="47">
        <v>7</v>
      </c>
      <c r="AN481" s="47">
        <v>60</v>
      </c>
      <c r="AO481" s="47">
        <v>467</v>
      </c>
      <c r="AP481" s="201" t="s">
        <v>275</v>
      </c>
      <c r="AQ481" s="46" t="s">
        <v>119</v>
      </c>
      <c r="AR481" s="47">
        <v>70</v>
      </c>
      <c r="AS481" s="47">
        <v>9451</v>
      </c>
      <c r="AT481" s="47">
        <v>2698</v>
      </c>
      <c r="AU481" s="47">
        <v>882</v>
      </c>
      <c r="AV481" s="47">
        <v>305</v>
      </c>
      <c r="AW481" s="47">
        <v>423</v>
      </c>
      <c r="AX481" s="47">
        <v>1819</v>
      </c>
      <c r="AY481" s="47">
        <v>839</v>
      </c>
      <c r="AZ481" s="47">
        <v>838</v>
      </c>
      <c r="BA481" s="201" t="s">
        <v>275</v>
      </c>
      <c r="BB481" s="46" t="s">
        <v>119</v>
      </c>
      <c r="BC481" s="47">
        <v>4430</v>
      </c>
      <c r="BD481" s="47">
        <v>2205</v>
      </c>
      <c r="BE481" s="47">
        <v>3784</v>
      </c>
      <c r="BF481" s="47">
        <v>1869</v>
      </c>
      <c r="BG481" s="47">
        <v>1649</v>
      </c>
      <c r="BH481" s="47">
        <v>808</v>
      </c>
      <c r="BI481" s="47">
        <v>4444</v>
      </c>
      <c r="BJ481" s="47">
        <v>2243</v>
      </c>
      <c r="BK481" s="47">
        <v>3744</v>
      </c>
      <c r="BL481" s="47">
        <v>1872</v>
      </c>
      <c r="BM481" s="47">
        <v>1612</v>
      </c>
      <c r="BN481" s="47">
        <v>780</v>
      </c>
      <c r="BO481" s="201" t="s">
        <v>275</v>
      </c>
      <c r="BP481" s="46" t="s">
        <v>119</v>
      </c>
      <c r="BQ481" s="49">
        <v>71</v>
      </c>
      <c r="BR481" s="49">
        <v>364</v>
      </c>
      <c r="BS481" s="49">
        <v>982</v>
      </c>
      <c r="BT481" s="49">
        <v>651</v>
      </c>
      <c r="BU481" s="49">
        <v>0</v>
      </c>
      <c r="BV481" s="50">
        <v>2068</v>
      </c>
      <c r="BW481" s="49">
        <v>684</v>
      </c>
      <c r="BX481" s="49">
        <v>88</v>
      </c>
      <c r="BY481" s="50">
        <v>20</v>
      </c>
      <c r="BZ481" s="49">
        <v>1</v>
      </c>
      <c r="CA481" s="201" t="s">
        <v>275</v>
      </c>
      <c r="CB481" s="46" t="s">
        <v>119</v>
      </c>
      <c r="CC481" s="47">
        <v>36366</v>
      </c>
      <c r="CD481" s="47">
        <v>28529</v>
      </c>
      <c r="CE481" s="47">
        <v>9393</v>
      </c>
      <c r="CF481" s="47">
        <v>10097</v>
      </c>
      <c r="CG481" s="47">
        <v>16370</v>
      </c>
      <c r="CH481" s="47">
        <v>7593</v>
      </c>
      <c r="CI481" s="47">
        <v>998</v>
      </c>
      <c r="CJ481" s="47">
        <v>6000</v>
      </c>
      <c r="CK481" s="47">
        <v>824</v>
      </c>
      <c r="CL481" s="47">
        <v>2271</v>
      </c>
      <c r="CM481" s="47">
        <v>1523</v>
      </c>
      <c r="CN481" s="47">
        <v>545</v>
      </c>
      <c r="CO481" s="47">
        <v>6621</v>
      </c>
      <c r="CP481" s="135"/>
      <c r="CQ481" s="138" t="s">
        <v>275</v>
      </c>
      <c r="CR481" s="138" t="s">
        <v>4575</v>
      </c>
      <c r="CS481" s="139">
        <v>32119</v>
      </c>
      <c r="CT481" s="141">
        <v>116170</v>
      </c>
    </row>
    <row r="482" spans="1:98">
      <c r="A482" s="201"/>
      <c r="B482" s="46" t="s">
        <v>120</v>
      </c>
      <c r="C482" s="47">
        <v>1277</v>
      </c>
      <c r="D482" s="47">
        <v>574</v>
      </c>
      <c r="E482" s="47">
        <v>1028</v>
      </c>
      <c r="F482" s="47">
        <v>513</v>
      </c>
      <c r="G482" s="47">
        <v>946</v>
      </c>
      <c r="H482" s="47">
        <v>455</v>
      </c>
      <c r="I482" s="47">
        <v>768</v>
      </c>
      <c r="J482" s="47">
        <v>379</v>
      </c>
      <c r="K482" s="47">
        <v>698</v>
      </c>
      <c r="L482" s="47">
        <v>356</v>
      </c>
      <c r="M482" s="48">
        <v>4717</v>
      </c>
      <c r="N482" s="48">
        <v>2277</v>
      </c>
      <c r="O482" s="201"/>
      <c r="P482" s="46" t="s">
        <v>120</v>
      </c>
      <c r="Q482" s="47">
        <v>335</v>
      </c>
      <c r="R482" s="47">
        <v>161</v>
      </c>
      <c r="S482" s="47">
        <v>219</v>
      </c>
      <c r="T482" s="47">
        <v>103</v>
      </c>
      <c r="U482" s="47">
        <v>197</v>
      </c>
      <c r="V482" s="47">
        <v>100</v>
      </c>
      <c r="W482" s="47">
        <v>108</v>
      </c>
      <c r="X482" s="47">
        <v>50</v>
      </c>
      <c r="Y482" s="47">
        <v>94</v>
      </c>
      <c r="Z482" s="47">
        <v>38</v>
      </c>
      <c r="AA482" s="48">
        <v>953</v>
      </c>
      <c r="AB482" s="48">
        <v>452</v>
      </c>
      <c r="AC482" s="201"/>
      <c r="AD482" s="46" t="s">
        <v>120</v>
      </c>
      <c r="AE482" s="47">
        <v>22</v>
      </c>
      <c r="AF482" s="47">
        <v>18</v>
      </c>
      <c r="AG482" s="47">
        <v>19</v>
      </c>
      <c r="AH482" s="47">
        <v>16</v>
      </c>
      <c r="AI482" s="47">
        <v>14</v>
      </c>
      <c r="AJ482" s="48">
        <v>89</v>
      </c>
      <c r="AK482" s="47">
        <v>57</v>
      </c>
      <c r="AL482" s="47">
        <v>36</v>
      </c>
      <c r="AM482" s="47">
        <v>0</v>
      </c>
      <c r="AN482" s="47">
        <v>0</v>
      </c>
      <c r="AO482" s="47">
        <v>6</v>
      </c>
      <c r="AP482" s="201"/>
      <c r="AQ482" s="46" t="s">
        <v>120</v>
      </c>
      <c r="AR482" s="47">
        <v>0</v>
      </c>
      <c r="AS482" s="47">
        <v>1041</v>
      </c>
      <c r="AT482" s="47">
        <v>96</v>
      </c>
      <c r="AU482" s="47">
        <v>0</v>
      </c>
      <c r="AV482" s="47">
        <v>0</v>
      </c>
      <c r="AW482" s="47">
        <v>58</v>
      </c>
      <c r="AX482" s="47">
        <v>87</v>
      </c>
      <c r="AY482" s="47">
        <v>64</v>
      </c>
      <c r="AZ482" s="47">
        <v>62</v>
      </c>
      <c r="BA482" s="201"/>
      <c r="BB482" s="46" t="s">
        <v>120</v>
      </c>
      <c r="BC482" s="47">
        <v>566</v>
      </c>
      <c r="BD482" s="47">
        <v>277</v>
      </c>
      <c r="BE482" s="47">
        <v>550</v>
      </c>
      <c r="BF482" s="47">
        <v>268</v>
      </c>
      <c r="BG482" s="47">
        <v>339</v>
      </c>
      <c r="BH482" s="47">
        <v>165</v>
      </c>
      <c r="BI482" s="47">
        <v>562</v>
      </c>
      <c r="BJ482" s="47">
        <v>277</v>
      </c>
      <c r="BK482" s="47">
        <v>546</v>
      </c>
      <c r="BL482" s="47">
        <v>268</v>
      </c>
      <c r="BM482" s="47">
        <v>325</v>
      </c>
      <c r="BN482" s="47">
        <v>162</v>
      </c>
      <c r="BO482" s="201"/>
      <c r="BP482" s="46" t="s">
        <v>120</v>
      </c>
      <c r="BQ482" s="49">
        <v>24</v>
      </c>
      <c r="BR482" s="49">
        <v>36</v>
      </c>
      <c r="BS482" s="49">
        <v>18</v>
      </c>
      <c r="BT482" s="49">
        <v>15</v>
      </c>
      <c r="BU482" s="49">
        <v>0</v>
      </c>
      <c r="BV482" s="50">
        <v>93</v>
      </c>
      <c r="BW482" s="49">
        <v>76</v>
      </c>
      <c r="BX482" s="49">
        <v>30</v>
      </c>
      <c r="BY482" s="50">
        <v>24</v>
      </c>
      <c r="BZ482" s="49">
        <v>17</v>
      </c>
      <c r="CA482" s="201"/>
      <c r="CB482" s="46" t="s">
        <v>120</v>
      </c>
      <c r="CC482" s="47">
        <v>1816</v>
      </c>
      <c r="CD482" s="47">
        <v>1896</v>
      </c>
      <c r="CE482" s="47">
        <v>1139</v>
      </c>
      <c r="CF482" s="47">
        <v>795</v>
      </c>
      <c r="CG482" s="47">
        <v>1925</v>
      </c>
      <c r="CH482" s="47">
        <v>839</v>
      </c>
      <c r="CI482" s="47">
        <v>6</v>
      </c>
      <c r="CJ482" s="47">
        <v>751</v>
      </c>
      <c r="CK482" s="47">
        <v>13</v>
      </c>
      <c r="CL482" s="47">
        <v>64</v>
      </c>
      <c r="CM482" s="47">
        <v>31</v>
      </c>
      <c r="CN482" s="47">
        <v>11</v>
      </c>
      <c r="CO482" s="47">
        <v>1932</v>
      </c>
      <c r="CP482" s="135"/>
      <c r="CQ482" s="138" t="s">
        <v>275</v>
      </c>
      <c r="CR482" s="138" t="s">
        <v>4576</v>
      </c>
      <c r="CS482" s="139">
        <v>2370</v>
      </c>
      <c r="CT482" s="141">
        <v>9180</v>
      </c>
    </row>
    <row r="483" spans="1:98">
      <c r="A483" s="201"/>
      <c r="B483" s="34" t="s">
        <v>102</v>
      </c>
      <c r="C483" s="35">
        <v>35325</v>
      </c>
      <c r="D483" s="63">
        <v>17986</v>
      </c>
      <c r="E483" s="63">
        <v>21402</v>
      </c>
      <c r="F483" s="63">
        <v>11014</v>
      </c>
      <c r="G483" s="63">
        <v>15625</v>
      </c>
      <c r="H483" s="63">
        <v>7909</v>
      </c>
      <c r="I483" s="63">
        <v>10108</v>
      </c>
      <c r="J483" s="63">
        <v>5145</v>
      </c>
      <c r="K483" s="63">
        <v>6022</v>
      </c>
      <c r="L483" s="63">
        <v>3020</v>
      </c>
      <c r="M483" s="63">
        <v>88482</v>
      </c>
      <c r="N483" s="63">
        <v>45074</v>
      </c>
      <c r="O483" s="201"/>
      <c r="P483" s="64" t="s">
        <v>102</v>
      </c>
      <c r="Q483" s="63">
        <v>8214</v>
      </c>
      <c r="R483" s="63">
        <v>4238</v>
      </c>
      <c r="S483" s="63">
        <v>4998</v>
      </c>
      <c r="T483" s="63">
        <v>2470</v>
      </c>
      <c r="U483" s="63">
        <v>3460</v>
      </c>
      <c r="V483" s="63">
        <v>1800</v>
      </c>
      <c r="W483" s="63">
        <v>1961</v>
      </c>
      <c r="X483" s="63">
        <v>983</v>
      </c>
      <c r="Y483" s="63">
        <v>1245</v>
      </c>
      <c r="Z483" s="63">
        <v>608</v>
      </c>
      <c r="AA483" s="63">
        <v>19878</v>
      </c>
      <c r="AB483" s="63">
        <v>10099</v>
      </c>
      <c r="AC483" s="201"/>
      <c r="AD483" s="64" t="s">
        <v>102</v>
      </c>
      <c r="AE483" s="63">
        <v>644</v>
      </c>
      <c r="AF483" s="63">
        <v>548</v>
      </c>
      <c r="AG483" s="63">
        <v>514</v>
      </c>
      <c r="AH483" s="63">
        <v>433</v>
      </c>
      <c r="AI483" s="63">
        <v>344</v>
      </c>
      <c r="AJ483" s="63">
        <v>2483</v>
      </c>
      <c r="AK483" s="63">
        <v>1877</v>
      </c>
      <c r="AL483" s="63">
        <v>747</v>
      </c>
      <c r="AM483" s="63">
        <v>7</v>
      </c>
      <c r="AN483" s="63">
        <v>60</v>
      </c>
      <c r="AO483" s="63">
        <v>473</v>
      </c>
      <c r="AP483" s="201"/>
      <c r="AQ483" s="64" t="s">
        <v>102</v>
      </c>
      <c r="AR483" s="63">
        <v>70</v>
      </c>
      <c r="AS483" s="63">
        <v>10492</v>
      </c>
      <c r="AT483" s="63">
        <v>2794</v>
      </c>
      <c r="AU483" s="63">
        <v>882</v>
      </c>
      <c r="AV483" s="63">
        <v>305</v>
      </c>
      <c r="AW483" s="63">
        <v>481</v>
      </c>
      <c r="AX483" s="63">
        <v>1906</v>
      </c>
      <c r="AY483" s="63">
        <v>903</v>
      </c>
      <c r="AZ483" s="63">
        <v>900</v>
      </c>
      <c r="BA483" s="201"/>
      <c r="BB483" s="51" t="s">
        <v>102</v>
      </c>
      <c r="BC483" s="63">
        <v>4996</v>
      </c>
      <c r="BD483" s="63">
        <v>2482</v>
      </c>
      <c r="BE483" s="63">
        <v>4334</v>
      </c>
      <c r="BF483" s="63">
        <v>2137</v>
      </c>
      <c r="BG483" s="63">
        <v>1988</v>
      </c>
      <c r="BH483" s="63">
        <v>973</v>
      </c>
      <c r="BI483" s="63">
        <v>5006</v>
      </c>
      <c r="BJ483" s="63">
        <v>2520</v>
      </c>
      <c r="BK483" s="63">
        <v>4290</v>
      </c>
      <c r="BL483" s="63">
        <v>2140</v>
      </c>
      <c r="BM483" s="63">
        <v>1937</v>
      </c>
      <c r="BN483" s="63">
        <v>942</v>
      </c>
      <c r="BO483" s="201"/>
      <c r="BP483" s="64" t="s">
        <v>102</v>
      </c>
      <c r="BQ483" s="63">
        <v>95</v>
      </c>
      <c r="BR483" s="63">
        <v>400</v>
      </c>
      <c r="BS483" s="63">
        <v>1000</v>
      </c>
      <c r="BT483" s="63">
        <v>666</v>
      </c>
      <c r="BU483" s="63">
        <v>0</v>
      </c>
      <c r="BV483" s="63">
        <v>2161</v>
      </c>
      <c r="BW483" s="63">
        <v>760</v>
      </c>
      <c r="BX483" s="63">
        <v>118</v>
      </c>
      <c r="BY483" s="63">
        <v>44</v>
      </c>
      <c r="BZ483" s="63">
        <v>18</v>
      </c>
      <c r="CA483" s="201"/>
      <c r="CB483" s="64" t="s">
        <v>102</v>
      </c>
      <c r="CC483" s="63">
        <v>38182</v>
      </c>
      <c r="CD483" s="63">
        <v>30425</v>
      </c>
      <c r="CE483" s="63">
        <v>10532</v>
      </c>
      <c r="CF483" s="63">
        <v>10892</v>
      </c>
      <c r="CG483" s="63">
        <v>18295</v>
      </c>
      <c r="CH483" s="63">
        <v>8432</v>
      </c>
      <c r="CI483" s="63">
        <v>1004</v>
      </c>
      <c r="CJ483" s="63">
        <v>6751</v>
      </c>
      <c r="CK483" s="63">
        <v>837</v>
      </c>
      <c r="CL483" s="63">
        <v>2335</v>
      </c>
      <c r="CM483" s="63">
        <v>1554</v>
      </c>
      <c r="CN483" s="63">
        <v>556</v>
      </c>
      <c r="CO483" s="63">
        <v>8553</v>
      </c>
      <c r="CP483" s="135"/>
      <c r="CQ483" s="138" t="s">
        <v>275</v>
      </c>
      <c r="CR483" s="138" t="s">
        <v>4577</v>
      </c>
      <c r="CS483" s="139">
        <v>34489</v>
      </c>
      <c r="CT483" s="141">
        <v>125350</v>
      </c>
    </row>
    <row r="484" spans="1:98">
      <c r="A484" s="201" t="s">
        <v>276</v>
      </c>
      <c r="B484" s="46" t="s">
        <v>119</v>
      </c>
      <c r="C484" s="47">
        <v>32208</v>
      </c>
      <c r="D484" s="47">
        <v>15662</v>
      </c>
      <c r="E484" s="47">
        <v>16306</v>
      </c>
      <c r="F484" s="47">
        <v>7963</v>
      </c>
      <c r="G484" s="47">
        <v>10853</v>
      </c>
      <c r="H484" s="47">
        <v>5238</v>
      </c>
      <c r="I484" s="47">
        <v>6353</v>
      </c>
      <c r="J484" s="47">
        <v>3034</v>
      </c>
      <c r="K484" s="47">
        <v>3900</v>
      </c>
      <c r="L484" s="47">
        <v>1784</v>
      </c>
      <c r="M484" s="48">
        <v>69620</v>
      </c>
      <c r="N484" s="48">
        <v>33681</v>
      </c>
      <c r="O484" s="201" t="s">
        <v>276</v>
      </c>
      <c r="P484" s="46" t="s">
        <v>119</v>
      </c>
      <c r="Q484" s="47">
        <v>9096</v>
      </c>
      <c r="R484" s="47">
        <v>4346</v>
      </c>
      <c r="S484" s="47">
        <v>4350</v>
      </c>
      <c r="T484" s="47">
        <v>2138</v>
      </c>
      <c r="U484" s="47">
        <v>2901</v>
      </c>
      <c r="V484" s="47">
        <v>1404</v>
      </c>
      <c r="W484" s="47">
        <v>1469</v>
      </c>
      <c r="X484" s="47">
        <v>676</v>
      </c>
      <c r="Y484" s="47">
        <v>995</v>
      </c>
      <c r="Z484" s="47">
        <v>475</v>
      </c>
      <c r="AA484" s="48">
        <v>18811</v>
      </c>
      <c r="AB484" s="48">
        <v>9039</v>
      </c>
      <c r="AC484" s="201" t="s">
        <v>276</v>
      </c>
      <c r="AD484" s="46" t="s">
        <v>119</v>
      </c>
      <c r="AE484" s="47">
        <v>619</v>
      </c>
      <c r="AF484" s="47">
        <v>564</v>
      </c>
      <c r="AG484" s="47">
        <v>549</v>
      </c>
      <c r="AH484" s="47">
        <v>431</v>
      </c>
      <c r="AI484" s="47">
        <v>326</v>
      </c>
      <c r="AJ484" s="48">
        <v>2489</v>
      </c>
      <c r="AK484" s="47">
        <v>1417</v>
      </c>
      <c r="AL484" s="47">
        <v>360</v>
      </c>
      <c r="AM484" s="47">
        <v>2</v>
      </c>
      <c r="AN484" s="47">
        <v>49</v>
      </c>
      <c r="AO484" s="47">
        <v>548</v>
      </c>
      <c r="AP484" s="201" t="s">
        <v>276</v>
      </c>
      <c r="AQ484" s="46" t="s">
        <v>119</v>
      </c>
      <c r="AR484" s="47">
        <v>52</v>
      </c>
      <c r="AS484" s="47">
        <v>9516</v>
      </c>
      <c r="AT484" s="47">
        <v>2115</v>
      </c>
      <c r="AU484" s="47">
        <v>977</v>
      </c>
      <c r="AV484" s="47">
        <v>82</v>
      </c>
      <c r="AW484" s="47">
        <v>615</v>
      </c>
      <c r="AX484" s="47">
        <v>1661</v>
      </c>
      <c r="AY484" s="47">
        <v>1006</v>
      </c>
      <c r="AZ484" s="47">
        <v>979</v>
      </c>
      <c r="BA484" s="201" t="s">
        <v>276</v>
      </c>
      <c r="BB484" s="46" t="s">
        <v>119</v>
      </c>
      <c r="BC484" s="47">
        <v>2990</v>
      </c>
      <c r="BD484" s="47">
        <v>1417</v>
      </c>
      <c r="BE484" s="47">
        <v>2776</v>
      </c>
      <c r="BF484" s="47">
        <v>1313</v>
      </c>
      <c r="BG484" s="47">
        <v>1148</v>
      </c>
      <c r="BH484" s="47">
        <v>511</v>
      </c>
      <c r="BI484" s="47">
        <v>2916</v>
      </c>
      <c r="BJ484" s="47">
        <v>1395</v>
      </c>
      <c r="BK484" s="47">
        <v>2712</v>
      </c>
      <c r="BL484" s="47">
        <v>1291</v>
      </c>
      <c r="BM484" s="47">
        <v>1120</v>
      </c>
      <c r="BN484" s="47">
        <v>507</v>
      </c>
      <c r="BO484" s="201" t="s">
        <v>276</v>
      </c>
      <c r="BP484" s="46" t="s">
        <v>119</v>
      </c>
      <c r="BQ484" s="49">
        <v>76</v>
      </c>
      <c r="BR484" s="49">
        <v>320</v>
      </c>
      <c r="BS484" s="49">
        <v>532</v>
      </c>
      <c r="BT484" s="49">
        <v>467</v>
      </c>
      <c r="BU484" s="49">
        <v>113</v>
      </c>
      <c r="BV484" s="50">
        <v>1508</v>
      </c>
      <c r="BW484" s="49">
        <v>593</v>
      </c>
      <c r="BX484" s="49">
        <v>94</v>
      </c>
      <c r="BY484" s="50">
        <v>13</v>
      </c>
      <c r="BZ484" s="49">
        <v>10</v>
      </c>
      <c r="CA484" s="201" t="s">
        <v>276</v>
      </c>
      <c r="CB484" s="46" t="s">
        <v>119</v>
      </c>
      <c r="CC484" s="47">
        <v>34360</v>
      </c>
      <c r="CD484" s="47">
        <v>28575</v>
      </c>
      <c r="CE484" s="47">
        <v>11794</v>
      </c>
      <c r="CF484" s="47">
        <v>10974</v>
      </c>
      <c r="CG484" s="47">
        <v>16592</v>
      </c>
      <c r="CH484" s="47">
        <v>9527</v>
      </c>
      <c r="CI484" s="47">
        <v>898</v>
      </c>
      <c r="CJ484" s="47">
        <v>8150</v>
      </c>
      <c r="CK484" s="47">
        <v>968</v>
      </c>
      <c r="CL484" s="47">
        <v>1797</v>
      </c>
      <c r="CM484" s="47">
        <v>1294</v>
      </c>
      <c r="CN484" s="47">
        <v>288</v>
      </c>
      <c r="CO484" s="47">
        <v>3402</v>
      </c>
      <c r="CP484" s="135"/>
      <c r="CQ484" s="138" t="s">
        <v>276</v>
      </c>
      <c r="CR484" s="138" t="s">
        <v>4578</v>
      </c>
      <c r="CS484" s="139">
        <v>29747</v>
      </c>
      <c r="CT484" s="141">
        <v>121838</v>
      </c>
    </row>
    <row r="485" spans="1:98">
      <c r="A485" s="201"/>
      <c r="B485" s="46" t="s">
        <v>120</v>
      </c>
      <c r="C485" s="47">
        <v>934</v>
      </c>
      <c r="D485" s="47">
        <v>444</v>
      </c>
      <c r="E485" s="47">
        <v>785</v>
      </c>
      <c r="F485" s="47">
        <v>387</v>
      </c>
      <c r="G485" s="47">
        <v>774</v>
      </c>
      <c r="H485" s="47">
        <v>383</v>
      </c>
      <c r="I485" s="47">
        <v>611</v>
      </c>
      <c r="J485" s="47">
        <v>306</v>
      </c>
      <c r="K485" s="47">
        <v>482</v>
      </c>
      <c r="L485" s="47">
        <v>240</v>
      </c>
      <c r="M485" s="48">
        <v>3586</v>
      </c>
      <c r="N485" s="48">
        <v>1760</v>
      </c>
      <c r="O485" s="201"/>
      <c r="P485" s="46" t="s">
        <v>120</v>
      </c>
      <c r="Q485" s="47">
        <v>267</v>
      </c>
      <c r="R485" s="47">
        <v>106</v>
      </c>
      <c r="S485" s="47">
        <v>182</v>
      </c>
      <c r="T485" s="47">
        <v>96</v>
      </c>
      <c r="U485" s="47">
        <v>229</v>
      </c>
      <c r="V485" s="47">
        <v>101</v>
      </c>
      <c r="W485" s="47">
        <v>134</v>
      </c>
      <c r="X485" s="47">
        <v>55</v>
      </c>
      <c r="Y485" s="47">
        <v>49</v>
      </c>
      <c r="Z485" s="47">
        <v>21</v>
      </c>
      <c r="AA485" s="48">
        <v>861</v>
      </c>
      <c r="AB485" s="48">
        <v>379</v>
      </c>
      <c r="AC485" s="201"/>
      <c r="AD485" s="46" t="s">
        <v>120</v>
      </c>
      <c r="AE485" s="47">
        <v>18</v>
      </c>
      <c r="AF485" s="47">
        <v>17</v>
      </c>
      <c r="AG485" s="47">
        <v>17</v>
      </c>
      <c r="AH485" s="47">
        <v>14</v>
      </c>
      <c r="AI485" s="47">
        <v>13</v>
      </c>
      <c r="AJ485" s="48">
        <v>79</v>
      </c>
      <c r="AK485" s="47">
        <v>69</v>
      </c>
      <c r="AL485" s="47">
        <v>25</v>
      </c>
      <c r="AM485" s="47">
        <v>3</v>
      </c>
      <c r="AN485" s="47">
        <v>0</v>
      </c>
      <c r="AO485" s="47">
        <v>10</v>
      </c>
      <c r="AP485" s="201"/>
      <c r="AQ485" s="46" t="s">
        <v>120</v>
      </c>
      <c r="AR485" s="47">
        <v>2</v>
      </c>
      <c r="AS485" s="47">
        <v>1068</v>
      </c>
      <c r="AT485" s="47">
        <v>105</v>
      </c>
      <c r="AU485" s="47">
        <v>78</v>
      </c>
      <c r="AV485" s="47">
        <v>2</v>
      </c>
      <c r="AW485" s="47">
        <v>66</v>
      </c>
      <c r="AX485" s="47">
        <v>76</v>
      </c>
      <c r="AY485" s="47">
        <v>76</v>
      </c>
      <c r="AZ485" s="47">
        <v>73</v>
      </c>
      <c r="BA485" s="201"/>
      <c r="BB485" s="46" t="s">
        <v>120</v>
      </c>
      <c r="BC485" s="47">
        <v>397</v>
      </c>
      <c r="BD485" s="47">
        <v>200</v>
      </c>
      <c r="BE485" s="47">
        <v>384</v>
      </c>
      <c r="BF485" s="47">
        <v>196</v>
      </c>
      <c r="BG485" s="47">
        <v>301</v>
      </c>
      <c r="BH485" s="47">
        <v>153</v>
      </c>
      <c r="BI485" s="47">
        <v>388</v>
      </c>
      <c r="BJ485" s="47">
        <v>199</v>
      </c>
      <c r="BK485" s="47">
        <v>378</v>
      </c>
      <c r="BL485" s="47">
        <v>195</v>
      </c>
      <c r="BM485" s="47">
        <v>297</v>
      </c>
      <c r="BN485" s="47">
        <v>152</v>
      </c>
      <c r="BO485" s="201"/>
      <c r="BP485" s="46" t="s">
        <v>120</v>
      </c>
      <c r="BQ485" s="49">
        <v>34</v>
      </c>
      <c r="BR485" s="49">
        <v>29</v>
      </c>
      <c r="BS485" s="49">
        <v>15</v>
      </c>
      <c r="BT485" s="49">
        <v>5</v>
      </c>
      <c r="BU485" s="49">
        <v>2</v>
      </c>
      <c r="BV485" s="50">
        <v>85</v>
      </c>
      <c r="BW485" s="49">
        <v>76</v>
      </c>
      <c r="BX485" s="49">
        <v>27</v>
      </c>
      <c r="BY485" s="50">
        <v>15</v>
      </c>
      <c r="BZ485" s="49">
        <v>9</v>
      </c>
      <c r="CA485" s="201"/>
      <c r="CB485" s="46" t="s">
        <v>120</v>
      </c>
      <c r="CC485" s="47">
        <v>1876</v>
      </c>
      <c r="CD485" s="47">
        <v>1617</v>
      </c>
      <c r="CE485" s="47">
        <v>813</v>
      </c>
      <c r="CF485" s="47">
        <v>1111</v>
      </c>
      <c r="CG485" s="47">
        <v>1126</v>
      </c>
      <c r="CH485" s="47">
        <v>672</v>
      </c>
      <c r="CI485" s="47">
        <v>10</v>
      </c>
      <c r="CJ485" s="47">
        <v>711</v>
      </c>
      <c r="CK485" s="47">
        <v>22</v>
      </c>
      <c r="CL485" s="47">
        <v>65</v>
      </c>
      <c r="CM485" s="47">
        <v>64</v>
      </c>
      <c r="CN485" s="47">
        <v>8</v>
      </c>
      <c r="CO485" s="47">
        <v>325</v>
      </c>
      <c r="CP485" s="135"/>
      <c r="CQ485" s="138" t="s">
        <v>276</v>
      </c>
      <c r="CR485" s="138" t="s">
        <v>4579</v>
      </c>
      <c r="CS485" s="139">
        <v>2775</v>
      </c>
      <c r="CT485" s="141">
        <v>7958</v>
      </c>
    </row>
    <row r="486" spans="1:98">
      <c r="A486" s="201"/>
      <c r="B486" s="34" t="s">
        <v>102</v>
      </c>
      <c r="C486" s="35">
        <v>33142</v>
      </c>
      <c r="D486" s="63">
        <v>16106</v>
      </c>
      <c r="E486" s="63">
        <v>17091</v>
      </c>
      <c r="F486" s="63">
        <v>8350</v>
      </c>
      <c r="G486" s="63">
        <v>11627</v>
      </c>
      <c r="H486" s="63">
        <v>5621</v>
      </c>
      <c r="I486" s="63">
        <v>6964</v>
      </c>
      <c r="J486" s="63">
        <v>3340</v>
      </c>
      <c r="K486" s="63">
        <v>4382</v>
      </c>
      <c r="L486" s="63">
        <v>2024</v>
      </c>
      <c r="M486" s="63">
        <v>73206</v>
      </c>
      <c r="N486" s="63">
        <v>35441</v>
      </c>
      <c r="O486" s="201"/>
      <c r="P486" s="64" t="s">
        <v>102</v>
      </c>
      <c r="Q486" s="63">
        <v>9363</v>
      </c>
      <c r="R486" s="63">
        <v>4452</v>
      </c>
      <c r="S486" s="63">
        <v>4532</v>
      </c>
      <c r="T486" s="63">
        <v>2234</v>
      </c>
      <c r="U486" s="63">
        <v>3130</v>
      </c>
      <c r="V486" s="63">
        <v>1505</v>
      </c>
      <c r="W486" s="63">
        <v>1603</v>
      </c>
      <c r="X486" s="63">
        <v>731</v>
      </c>
      <c r="Y486" s="63">
        <v>1044</v>
      </c>
      <c r="Z486" s="63">
        <v>496</v>
      </c>
      <c r="AA486" s="63">
        <v>19672</v>
      </c>
      <c r="AB486" s="63">
        <v>9418</v>
      </c>
      <c r="AC486" s="201"/>
      <c r="AD486" s="64" t="s">
        <v>102</v>
      </c>
      <c r="AE486" s="63">
        <v>637</v>
      </c>
      <c r="AF486" s="63">
        <v>581</v>
      </c>
      <c r="AG486" s="63">
        <v>566</v>
      </c>
      <c r="AH486" s="63">
        <v>445</v>
      </c>
      <c r="AI486" s="63">
        <v>339</v>
      </c>
      <c r="AJ486" s="63">
        <v>2568</v>
      </c>
      <c r="AK486" s="63">
        <v>1486</v>
      </c>
      <c r="AL486" s="63">
        <v>385</v>
      </c>
      <c r="AM486" s="63">
        <v>5</v>
      </c>
      <c r="AN486" s="63">
        <v>49</v>
      </c>
      <c r="AO486" s="63">
        <v>558</v>
      </c>
      <c r="AP486" s="201"/>
      <c r="AQ486" s="64" t="s">
        <v>102</v>
      </c>
      <c r="AR486" s="63">
        <v>54</v>
      </c>
      <c r="AS486" s="63">
        <v>10584</v>
      </c>
      <c r="AT486" s="63">
        <v>2220</v>
      </c>
      <c r="AU486" s="63">
        <v>1055</v>
      </c>
      <c r="AV486" s="63">
        <v>84</v>
      </c>
      <c r="AW486" s="63">
        <v>681</v>
      </c>
      <c r="AX486" s="63">
        <v>1737</v>
      </c>
      <c r="AY486" s="63">
        <v>1082</v>
      </c>
      <c r="AZ486" s="63">
        <v>1052</v>
      </c>
      <c r="BA486" s="201"/>
      <c r="BB486" s="51" t="s">
        <v>102</v>
      </c>
      <c r="BC486" s="63">
        <v>3387</v>
      </c>
      <c r="BD486" s="63">
        <v>1617</v>
      </c>
      <c r="BE486" s="63">
        <v>3160</v>
      </c>
      <c r="BF486" s="63">
        <v>1509</v>
      </c>
      <c r="BG486" s="63">
        <v>1449</v>
      </c>
      <c r="BH486" s="63">
        <v>664</v>
      </c>
      <c r="BI486" s="63">
        <v>3304</v>
      </c>
      <c r="BJ486" s="63">
        <v>1594</v>
      </c>
      <c r="BK486" s="63">
        <v>3090</v>
      </c>
      <c r="BL486" s="63">
        <v>1486</v>
      </c>
      <c r="BM486" s="63">
        <v>1417</v>
      </c>
      <c r="BN486" s="63">
        <v>659</v>
      </c>
      <c r="BO486" s="201"/>
      <c r="BP486" s="64" t="s">
        <v>102</v>
      </c>
      <c r="BQ486" s="63">
        <v>110</v>
      </c>
      <c r="BR486" s="63">
        <v>349</v>
      </c>
      <c r="BS486" s="63">
        <v>547</v>
      </c>
      <c r="BT486" s="63">
        <v>472</v>
      </c>
      <c r="BU486" s="63">
        <v>115</v>
      </c>
      <c r="BV486" s="63">
        <v>1593</v>
      </c>
      <c r="BW486" s="63">
        <v>669</v>
      </c>
      <c r="BX486" s="63">
        <v>121</v>
      </c>
      <c r="BY486" s="63">
        <v>28</v>
      </c>
      <c r="BZ486" s="63">
        <v>19</v>
      </c>
      <c r="CA486" s="201"/>
      <c r="CB486" s="64" t="s">
        <v>102</v>
      </c>
      <c r="CC486" s="63">
        <v>36236</v>
      </c>
      <c r="CD486" s="63">
        <v>30192</v>
      </c>
      <c r="CE486" s="63">
        <v>12607</v>
      </c>
      <c r="CF486" s="63">
        <v>12085</v>
      </c>
      <c r="CG486" s="63">
        <v>17718</v>
      </c>
      <c r="CH486" s="63">
        <v>10199</v>
      </c>
      <c r="CI486" s="63">
        <v>908</v>
      </c>
      <c r="CJ486" s="63">
        <v>8861</v>
      </c>
      <c r="CK486" s="63">
        <v>990</v>
      </c>
      <c r="CL486" s="63">
        <v>1862</v>
      </c>
      <c r="CM486" s="63">
        <v>1358</v>
      </c>
      <c r="CN486" s="63">
        <v>296</v>
      </c>
      <c r="CO486" s="63">
        <v>3727</v>
      </c>
      <c r="CP486" s="135"/>
      <c r="CQ486" s="138" t="s">
        <v>276</v>
      </c>
      <c r="CR486" s="138" t="s">
        <v>4580</v>
      </c>
      <c r="CS486" s="139">
        <v>32522</v>
      </c>
      <c r="CT486" s="141">
        <v>129796</v>
      </c>
    </row>
    <row r="487" spans="1:98">
      <c r="A487" s="201" t="s">
        <v>277</v>
      </c>
      <c r="B487" s="46" t="s">
        <v>119</v>
      </c>
      <c r="C487" s="47">
        <v>46236</v>
      </c>
      <c r="D487" s="47">
        <v>23177</v>
      </c>
      <c r="E487" s="47">
        <v>21779</v>
      </c>
      <c r="F487" s="47">
        <v>10778</v>
      </c>
      <c r="G487" s="47">
        <v>15776</v>
      </c>
      <c r="H487" s="47">
        <v>7797</v>
      </c>
      <c r="I487" s="47">
        <v>10239</v>
      </c>
      <c r="J487" s="47">
        <v>5124</v>
      </c>
      <c r="K487" s="47">
        <v>7069</v>
      </c>
      <c r="L487" s="47">
        <v>3451</v>
      </c>
      <c r="M487" s="48">
        <v>101099</v>
      </c>
      <c r="N487" s="48">
        <v>50327</v>
      </c>
      <c r="O487" s="201" t="s">
        <v>277</v>
      </c>
      <c r="P487" s="46" t="s">
        <v>119</v>
      </c>
      <c r="Q487" s="47">
        <v>9797</v>
      </c>
      <c r="R487" s="47">
        <v>4688</v>
      </c>
      <c r="S487" s="47">
        <v>5518</v>
      </c>
      <c r="T487" s="47">
        <v>2650</v>
      </c>
      <c r="U487" s="47">
        <v>3741</v>
      </c>
      <c r="V487" s="47">
        <v>1816</v>
      </c>
      <c r="W487" s="47">
        <v>2148</v>
      </c>
      <c r="X487" s="47">
        <v>1058</v>
      </c>
      <c r="Y487" s="47">
        <v>1713</v>
      </c>
      <c r="Z487" s="47">
        <v>820</v>
      </c>
      <c r="AA487" s="48">
        <v>22917</v>
      </c>
      <c r="AB487" s="48">
        <v>11032</v>
      </c>
      <c r="AC487" s="201" t="s">
        <v>277</v>
      </c>
      <c r="AD487" s="46" t="s">
        <v>119</v>
      </c>
      <c r="AE487" s="47">
        <v>738</v>
      </c>
      <c r="AF487" s="47">
        <v>606</v>
      </c>
      <c r="AG487" s="47">
        <v>579</v>
      </c>
      <c r="AH487" s="47">
        <v>508</v>
      </c>
      <c r="AI487" s="47">
        <v>435</v>
      </c>
      <c r="AJ487" s="48">
        <v>2866</v>
      </c>
      <c r="AK487" s="47">
        <v>1943</v>
      </c>
      <c r="AL487" s="47">
        <v>842</v>
      </c>
      <c r="AM487" s="47">
        <v>0</v>
      </c>
      <c r="AN487" s="47">
        <v>94</v>
      </c>
      <c r="AO487" s="47">
        <v>549</v>
      </c>
      <c r="AP487" s="201" t="s">
        <v>277</v>
      </c>
      <c r="AQ487" s="46" t="s">
        <v>119</v>
      </c>
      <c r="AR487" s="47">
        <v>119</v>
      </c>
      <c r="AS487" s="47">
        <v>8604</v>
      </c>
      <c r="AT487" s="47">
        <v>5444</v>
      </c>
      <c r="AU487" s="47">
        <v>2021</v>
      </c>
      <c r="AV487" s="47">
        <v>212</v>
      </c>
      <c r="AW487" s="47">
        <v>553</v>
      </c>
      <c r="AX487" s="47">
        <v>2047</v>
      </c>
      <c r="AY487" s="47">
        <v>1408</v>
      </c>
      <c r="AZ487" s="47">
        <v>1359</v>
      </c>
      <c r="BA487" s="201" t="s">
        <v>277</v>
      </c>
      <c r="BB487" s="46" t="s">
        <v>119</v>
      </c>
      <c r="BC487" s="47">
        <v>4935</v>
      </c>
      <c r="BD487" s="47">
        <v>2392</v>
      </c>
      <c r="BE487" s="47">
        <v>4511</v>
      </c>
      <c r="BF487" s="47">
        <v>2208</v>
      </c>
      <c r="BG487" s="47">
        <v>1957</v>
      </c>
      <c r="BH487" s="47">
        <v>925</v>
      </c>
      <c r="BI487" s="47">
        <v>4889</v>
      </c>
      <c r="BJ487" s="47">
        <v>2382</v>
      </c>
      <c r="BK487" s="47">
        <v>4475</v>
      </c>
      <c r="BL487" s="47">
        <v>2198</v>
      </c>
      <c r="BM487" s="47">
        <v>1926</v>
      </c>
      <c r="BN487" s="47">
        <v>919</v>
      </c>
      <c r="BO487" s="201" t="s">
        <v>277</v>
      </c>
      <c r="BP487" s="46" t="s">
        <v>119</v>
      </c>
      <c r="BQ487" s="49">
        <v>97</v>
      </c>
      <c r="BR487" s="49">
        <v>359</v>
      </c>
      <c r="BS487" s="49">
        <v>958</v>
      </c>
      <c r="BT487" s="49">
        <v>949</v>
      </c>
      <c r="BU487" s="49">
        <v>0</v>
      </c>
      <c r="BV487" s="50">
        <v>2363</v>
      </c>
      <c r="BW487" s="49">
        <v>806</v>
      </c>
      <c r="BX487" s="49">
        <v>136</v>
      </c>
      <c r="BY487" s="50">
        <v>14</v>
      </c>
      <c r="BZ487" s="49">
        <v>3</v>
      </c>
      <c r="CA487" s="201" t="s">
        <v>277</v>
      </c>
      <c r="CB487" s="46" t="s">
        <v>119</v>
      </c>
      <c r="CC487" s="47">
        <v>42624</v>
      </c>
      <c r="CD487" s="47">
        <v>34484</v>
      </c>
      <c r="CE487" s="47">
        <v>18716</v>
      </c>
      <c r="CF487" s="47">
        <v>13639</v>
      </c>
      <c r="CG487" s="47">
        <v>21432</v>
      </c>
      <c r="CH487" s="47">
        <v>7606</v>
      </c>
      <c r="CI487" s="47">
        <v>1143</v>
      </c>
      <c r="CJ487" s="47">
        <v>7336</v>
      </c>
      <c r="CK487" s="47">
        <v>995</v>
      </c>
      <c r="CL487" s="47">
        <v>2551</v>
      </c>
      <c r="CM487" s="47">
        <v>1335</v>
      </c>
      <c r="CN487" s="47">
        <v>206</v>
      </c>
      <c r="CO487" s="47">
        <v>10565</v>
      </c>
      <c r="CP487" s="135"/>
      <c r="CQ487" s="138" t="s">
        <v>277</v>
      </c>
      <c r="CR487" s="138" t="s">
        <v>4581</v>
      </c>
      <c r="CS487" s="139">
        <v>42803</v>
      </c>
      <c r="CT487" s="141">
        <v>147975</v>
      </c>
    </row>
    <row r="488" spans="1:98">
      <c r="A488" s="201"/>
      <c r="B488" s="46" t="s">
        <v>120</v>
      </c>
      <c r="C488" s="47">
        <v>0</v>
      </c>
      <c r="D488" s="47">
        <v>0</v>
      </c>
      <c r="E488" s="47">
        <v>0</v>
      </c>
      <c r="F488" s="47">
        <v>0</v>
      </c>
      <c r="G488" s="47">
        <v>0</v>
      </c>
      <c r="H488" s="47">
        <v>0</v>
      </c>
      <c r="I488" s="47">
        <v>0</v>
      </c>
      <c r="J488" s="47">
        <v>0</v>
      </c>
      <c r="K488" s="47">
        <v>0</v>
      </c>
      <c r="L488" s="47">
        <v>0</v>
      </c>
      <c r="M488" s="48">
        <v>0</v>
      </c>
      <c r="N488" s="48">
        <v>0</v>
      </c>
      <c r="O488" s="201"/>
      <c r="P488" s="46" t="s">
        <v>120</v>
      </c>
      <c r="Q488" s="47">
        <v>0</v>
      </c>
      <c r="R488" s="47">
        <v>0</v>
      </c>
      <c r="S488" s="47">
        <v>0</v>
      </c>
      <c r="T488" s="47">
        <v>0</v>
      </c>
      <c r="U488" s="47">
        <v>0</v>
      </c>
      <c r="V488" s="47">
        <v>0</v>
      </c>
      <c r="W488" s="47">
        <v>0</v>
      </c>
      <c r="X488" s="47">
        <v>0</v>
      </c>
      <c r="Y488" s="47">
        <v>0</v>
      </c>
      <c r="Z488" s="47">
        <v>0</v>
      </c>
      <c r="AA488" s="48">
        <v>0</v>
      </c>
      <c r="AB488" s="48">
        <v>0</v>
      </c>
      <c r="AC488" s="201"/>
      <c r="AD488" s="46" t="s">
        <v>120</v>
      </c>
      <c r="AE488" s="47">
        <v>0</v>
      </c>
      <c r="AF488" s="47">
        <v>0</v>
      </c>
      <c r="AG488" s="47">
        <v>0</v>
      </c>
      <c r="AH488" s="47">
        <v>0</v>
      </c>
      <c r="AI488" s="47">
        <v>0</v>
      </c>
      <c r="AJ488" s="48">
        <v>0</v>
      </c>
      <c r="AK488" s="47">
        <v>0</v>
      </c>
      <c r="AL488" s="47">
        <v>0</v>
      </c>
      <c r="AM488" s="47">
        <v>0</v>
      </c>
      <c r="AN488" s="47">
        <v>0</v>
      </c>
      <c r="AO488" s="47">
        <v>0</v>
      </c>
      <c r="AP488" s="201"/>
      <c r="AQ488" s="46" t="s">
        <v>120</v>
      </c>
      <c r="AR488" s="47">
        <v>0</v>
      </c>
      <c r="AS488" s="47">
        <v>0</v>
      </c>
      <c r="AT488" s="47">
        <v>0</v>
      </c>
      <c r="AU488" s="47">
        <v>0</v>
      </c>
      <c r="AV488" s="47">
        <v>0</v>
      </c>
      <c r="AW488" s="47">
        <v>0</v>
      </c>
      <c r="AX488" s="47">
        <v>0</v>
      </c>
      <c r="AY488" s="47">
        <v>0</v>
      </c>
      <c r="AZ488" s="47">
        <v>0</v>
      </c>
      <c r="BA488" s="201"/>
      <c r="BB488" s="46" t="s">
        <v>120</v>
      </c>
      <c r="BC488" s="47">
        <v>0</v>
      </c>
      <c r="BD488" s="47">
        <v>0</v>
      </c>
      <c r="BE488" s="47">
        <v>0</v>
      </c>
      <c r="BF488" s="47">
        <v>0</v>
      </c>
      <c r="BG488" s="47">
        <v>0</v>
      </c>
      <c r="BH488" s="47">
        <v>0</v>
      </c>
      <c r="BI488" s="47">
        <v>0</v>
      </c>
      <c r="BJ488" s="47">
        <v>0</v>
      </c>
      <c r="BK488" s="47">
        <v>0</v>
      </c>
      <c r="BL488" s="47">
        <v>0</v>
      </c>
      <c r="BM488" s="47">
        <v>0</v>
      </c>
      <c r="BN488" s="47">
        <v>0</v>
      </c>
      <c r="BO488" s="201"/>
      <c r="BP488" s="46" t="s">
        <v>120</v>
      </c>
      <c r="BQ488" s="49">
        <v>0</v>
      </c>
      <c r="BR488" s="49">
        <v>0</v>
      </c>
      <c r="BS488" s="49">
        <v>0</v>
      </c>
      <c r="BT488" s="49">
        <v>0</v>
      </c>
      <c r="BU488" s="49">
        <v>0</v>
      </c>
      <c r="BV488" s="50">
        <v>0</v>
      </c>
      <c r="BW488" s="49">
        <v>0</v>
      </c>
      <c r="BX488" s="49">
        <v>0</v>
      </c>
      <c r="BY488" s="50">
        <v>0</v>
      </c>
      <c r="BZ488" s="49">
        <v>0</v>
      </c>
      <c r="CA488" s="201"/>
      <c r="CB488" s="46" t="s">
        <v>120</v>
      </c>
      <c r="CC488" s="47">
        <v>0</v>
      </c>
      <c r="CD488" s="47">
        <v>0</v>
      </c>
      <c r="CE488" s="47">
        <v>0</v>
      </c>
      <c r="CF488" s="47">
        <v>0</v>
      </c>
      <c r="CG488" s="47">
        <v>0</v>
      </c>
      <c r="CH488" s="47">
        <v>0</v>
      </c>
      <c r="CI488" s="47">
        <v>0</v>
      </c>
      <c r="CJ488" s="47">
        <v>0</v>
      </c>
      <c r="CK488" s="47">
        <v>0</v>
      </c>
      <c r="CL488" s="47">
        <v>0</v>
      </c>
      <c r="CM488" s="47">
        <v>0</v>
      </c>
      <c r="CN488" s="47">
        <v>0</v>
      </c>
      <c r="CO488" s="47">
        <v>0</v>
      </c>
      <c r="CP488" s="135"/>
      <c r="CQ488" s="138" t="s">
        <v>277</v>
      </c>
      <c r="CR488" s="138" t="s">
        <v>4582</v>
      </c>
      <c r="CS488" s="139">
        <v>0</v>
      </c>
      <c r="CT488" s="141">
        <v>0</v>
      </c>
    </row>
    <row r="489" spans="1:98">
      <c r="A489" s="201"/>
      <c r="B489" s="34" t="s">
        <v>102</v>
      </c>
      <c r="C489" s="35">
        <v>46236</v>
      </c>
      <c r="D489" s="63">
        <v>23177</v>
      </c>
      <c r="E489" s="63">
        <v>21779</v>
      </c>
      <c r="F489" s="63">
        <v>10778</v>
      </c>
      <c r="G489" s="63">
        <v>15776</v>
      </c>
      <c r="H489" s="63">
        <v>7797</v>
      </c>
      <c r="I489" s="63">
        <v>10239</v>
      </c>
      <c r="J489" s="63">
        <v>5124</v>
      </c>
      <c r="K489" s="63">
        <v>7069</v>
      </c>
      <c r="L489" s="63">
        <v>3451</v>
      </c>
      <c r="M489" s="63">
        <v>101099</v>
      </c>
      <c r="N489" s="63">
        <v>50327</v>
      </c>
      <c r="O489" s="201"/>
      <c r="P489" s="64" t="s">
        <v>102</v>
      </c>
      <c r="Q489" s="63">
        <v>9797</v>
      </c>
      <c r="R489" s="63">
        <v>4688</v>
      </c>
      <c r="S489" s="63">
        <v>5518</v>
      </c>
      <c r="T489" s="63">
        <v>2650</v>
      </c>
      <c r="U489" s="63">
        <v>3741</v>
      </c>
      <c r="V489" s="63">
        <v>1816</v>
      </c>
      <c r="W489" s="63">
        <v>2148</v>
      </c>
      <c r="X489" s="63">
        <v>1058</v>
      </c>
      <c r="Y489" s="63">
        <v>1713</v>
      </c>
      <c r="Z489" s="63">
        <v>820</v>
      </c>
      <c r="AA489" s="63">
        <v>22917</v>
      </c>
      <c r="AB489" s="63">
        <v>11032</v>
      </c>
      <c r="AC489" s="201"/>
      <c r="AD489" s="64" t="s">
        <v>102</v>
      </c>
      <c r="AE489" s="63">
        <v>738</v>
      </c>
      <c r="AF489" s="63">
        <v>606</v>
      </c>
      <c r="AG489" s="63">
        <v>579</v>
      </c>
      <c r="AH489" s="63">
        <v>508</v>
      </c>
      <c r="AI489" s="63">
        <v>435</v>
      </c>
      <c r="AJ489" s="63">
        <v>2866</v>
      </c>
      <c r="AK489" s="63">
        <v>1943</v>
      </c>
      <c r="AL489" s="63">
        <v>842</v>
      </c>
      <c r="AM489" s="63">
        <v>0</v>
      </c>
      <c r="AN489" s="63">
        <v>94</v>
      </c>
      <c r="AO489" s="63">
        <v>549</v>
      </c>
      <c r="AP489" s="201"/>
      <c r="AQ489" s="64" t="s">
        <v>102</v>
      </c>
      <c r="AR489" s="63">
        <v>119</v>
      </c>
      <c r="AS489" s="63">
        <v>8604</v>
      </c>
      <c r="AT489" s="63">
        <v>5444</v>
      </c>
      <c r="AU489" s="63">
        <v>2021</v>
      </c>
      <c r="AV489" s="63">
        <v>212</v>
      </c>
      <c r="AW489" s="63">
        <v>553</v>
      </c>
      <c r="AX489" s="63">
        <v>2047</v>
      </c>
      <c r="AY489" s="63">
        <v>1408</v>
      </c>
      <c r="AZ489" s="63">
        <v>1359</v>
      </c>
      <c r="BA489" s="201"/>
      <c r="BB489" s="51" t="s">
        <v>102</v>
      </c>
      <c r="BC489" s="63">
        <v>4935</v>
      </c>
      <c r="BD489" s="63">
        <v>2392</v>
      </c>
      <c r="BE489" s="63">
        <v>4511</v>
      </c>
      <c r="BF489" s="63">
        <v>2208</v>
      </c>
      <c r="BG489" s="63">
        <v>1957</v>
      </c>
      <c r="BH489" s="63">
        <v>925</v>
      </c>
      <c r="BI489" s="63">
        <v>4889</v>
      </c>
      <c r="BJ489" s="63">
        <v>2382</v>
      </c>
      <c r="BK489" s="63">
        <v>4475</v>
      </c>
      <c r="BL489" s="63">
        <v>2198</v>
      </c>
      <c r="BM489" s="63">
        <v>1926</v>
      </c>
      <c r="BN489" s="63">
        <v>919</v>
      </c>
      <c r="BO489" s="201"/>
      <c r="BP489" s="64" t="s">
        <v>102</v>
      </c>
      <c r="BQ489" s="63">
        <v>97</v>
      </c>
      <c r="BR489" s="63">
        <v>359</v>
      </c>
      <c r="BS489" s="63">
        <v>958</v>
      </c>
      <c r="BT489" s="63">
        <v>949</v>
      </c>
      <c r="BU489" s="63">
        <v>0</v>
      </c>
      <c r="BV489" s="63">
        <v>2363</v>
      </c>
      <c r="BW489" s="63">
        <v>806</v>
      </c>
      <c r="BX489" s="63">
        <v>136</v>
      </c>
      <c r="BY489" s="63">
        <v>14</v>
      </c>
      <c r="BZ489" s="63">
        <v>3</v>
      </c>
      <c r="CA489" s="201"/>
      <c r="CB489" s="64" t="s">
        <v>102</v>
      </c>
      <c r="CC489" s="63">
        <v>42624</v>
      </c>
      <c r="CD489" s="63">
        <v>34484</v>
      </c>
      <c r="CE489" s="63">
        <v>18716</v>
      </c>
      <c r="CF489" s="63">
        <v>13639</v>
      </c>
      <c r="CG489" s="63">
        <v>21432</v>
      </c>
      <c r="CH489" s="63">
        <v>7606</v>
      </c>
      <c r="CI489" s="63">
        <v>1143</v>
      </c>
      <c r="CJ489" s="63">
        <v>7336</v>
      </c>
      <c r="CK489" s="63">
        <v>995</v>
      </c>
      <c r="CL489" s="63">
        <v>2551</v>
      </c>
      <c r="CM489" s="63">
        <v>1335</v>
      </c>
      <c r="CN489" s="63">
        <v>206</v>
      </c>
      <c r="CO489" s="63">
        <v>10565</v>
      </c>
      <c r="CP489" s="135"/>
      <c r="CQ489" s="138" t="s">
        <v>277</v>
      </c>
      <c r="CR489" s="138" t="s">
        <v>4583</v>
      </c>
      <c r="CS489" s="139">
        <v>42803</v>
      </c>
      <c r="CT489" s="141">
        <v>147975</v>
      </c>
    </row>
    <row r="490" spans="1:98">
      <c r="A490" s="201" t="s">
        <v>278</v>
      </c>
      <c r="B490" s="46" t="s">
        <v>119</v>
      </c>
      <c r="C490" s="47">
        <v>13837</v>
      </c>
      <c r="D490" s="47">
        <v>6922</v>
      </c>
      <c r="E490" s="47">
        <v>8644</v>
      </c>
      <c r="F490" s="47">
        <v>4334</v>
      </c>
      <c r="G490" s="47">
        <v>6796</v>
      </c>
      <c r="H490" s="47">
        <v>3406</v>
      </c>
      <c r="I490" s="47">
        <v>4931</v>
      </c>
      <c r="J490" s="47">
        <v>2474</v>
      </c>
      <c r="K490" s="47">
        <v>3326</v>
      </c>
      <c r="L490" s="47">
        <v>1631</v>
      </c>
      <c r="M490" s="48">
        <v>37534</v>
      </c>
      <c r="N490" s="48">
        <v>18767</v>
      </c>
      <c r="O490" s="201" t="s">
        <v>278</v>
      </c>
      <c r="P490" s="46" t="s">
        <v>119</v>
      </c>
      <c r="Q490" s="47">
        <v>3434</v>
      </c>
      <c r="R490" s="47">
        <v>1778</v>
      </c>
      <c r="S490" s="47">
        <v>2285</v>
      </c>
      <c r="T490" s="47">
        <v>1086</v>
      </c>
      <c r="U490" s="47">
        <v>1831</v>
      </c>
      <c r="V490" s="47">
        <v>920</v>
      </c>
      <c r="W490" s="47">
        <v>1350</v>
      </c>
      <c r="X490" s="47">
        <v>689</v>
      </c>
      <c r="Y490" s="47">
        <v>1089</v>
      </c>
      <c r="Z490" s="47">
        <v>520</v>
      </c>
      <c r="AA490" s="48">
        <v>9989</v>
      </c>
      <c r="AB490" s="48">
        <v>4993</v>
      </c>
      <c r="AC490" s="201" t="s">
        <v>278</v>
      </c>
      <c r="AD490" s="46" t="s">
        <v>119</v>
      </c>
      <c r="AE490" s="47">
        <v>236</v>
      </c>
      <c r="AF490" s="47">
        <v>205</v>
      </c>
      <c r="AG490" s="47">
        <v>199</v>
      </c>
      <c r="AH490" s="47">
        <v>188</v>
      </c>
      <c r="AI490" s="47">
        <v>174</v>
      </c>
      <c r="AJ490" s="48">
        <v>1002</v>
      </c>
      <c r="AK490" s="47">
        <v>741</v>
      </c>
      <c r="AL490" s="47">
        <v>269</v>
      </c>
      <c r="AM490" s="47">
        <v>0</v>
      </c>
      <c r="AN490" s="47">
        <v>17</v>
      </c>
      <c r="AO490" s="47">
        <v>177</v>
      </c>
      <c r="AP490" s="201" t="s">
        <v>278</v>
      </c>
      <c r="AQ490" s="46" t="s">
        <v>119</v>
      </c>
      <c r="AR490" s="47">
        <v>43</v>
      </c>
      <c r="AS490" s="47">
        <v>4742</v>
      </c>
      <c r="AT490" s="47">
        <v>1287</v>
      </c>
      <c r="AU490" s="47">
        <v>242</v>
      </c>
      <c r="AV490" s="47">
        <v>42</v>
      </c>
      <c r="AW490" s="47">
        <v>277</v>
      </c>
      <c r="AX490" s="47">
        <v>718</v>
      </c>
      <c r="AY490" s="47">
        <v>456</v>
      </c>
      <c r="AZ490" s="47">
        <v>413</v>
      </c>
      <c r="BA490" s="201" t="s">
        <v>278</v>
      </c>
      <c r="BB490" s="46" t="s">
        <v>119</v>
      </c>
      <c r="BC490" s="47">
        <v>2675</v>
      </c>
      <c r="BD490" s="47">
        <v>1292</v>
      </c>
      <c r="BE490" s="47">
        <v>2514</v>
      </c>
      <c r="BF490" s="47">
        <v>1218</v>
      </c>
      <c r="BG490" s="47">
        <v>793</v>
      </c>
      <c r="BH490" s="47">
        <v>369</v>
      </c>
      <c r="BI490" s="47">
        <v>2637</v>
      </c>
      <c r="BJ490" s="47">
        <v>1280</v>
      </c>
      <c r="BK490" s="47">
        <v>2486</v>
      </c>
      <c r="BL490" s="47">
        <v>1208</v>
      </c>
      <c r="BM490" s="47">
        <v>778</v>
      </c>
      <c r="BN490" s="47">
        <v>371</v>
      </c>
      <c r="BO490" s="201" t="s">
        <v>278</v>
      </c>
      <c r="BP490" s="46" t="s">
        <v>119</v>
      </c>
      <c r="BQ490" s="49">
        <v>29</v>
      </c>
      <c r="BR490" s="49">
        <v>246</v>
      </c>
      <c r="BS490" s="49">
        <v>299</v>
      </c>
      <c r="BT490" s="49">
        <v>248</v>
      </c>
      <c r="BU490" s="49">
        <v>0</v>
      </c>
      <c r="BV490" s="50">
        <v>822</v>
      </c>
      <c r="BW490" s="49">
        <v>335</v>
      </c>
      <c r="BX490" s="49">
        <v>29</v>
      </c>
      <c r="BY490" s="50">
        <v>15</v>
      </c>
      <c r="BZ490" s="49">
        <v>5</v>
      </c>
      <c r="CA490" s="201" t="s">
        <v>278</v>
      </c>
      <c r="CB490" s="46" t="s">
        <v>119</v>
      </c>
      <c r="CC490" s="47">
        <v>11032</v>
      </c>
      <c r="CD490" s="47">
        <v>8233</v>
      </c>
      <c r="CE490" s="47">
        <v>4914</v>
      </c>
      <c r="CF490" s="47">
        <v>4481</v>
      </c>
      <c r="CG490" s="47">
        <v>6975</v>
      </c>
      <c r="CH490" s="47">
        <v>2082</v>
      </c>
      <c r="CI490" s="47">
        <v>171</v>
      </c>
      <c r="CJ490" s="47">
        <v>1458</v>
      </c>
      <c r="CK490" s="47">
        <v>139</v>
      </c>
      <c r="CL490" s="47">
        <v>896</v>
      </c>
      <c r="CM490" s="47">
        <v>389</v>
      </c>
      <c r="CN490" s="47">
        <v>106</v>
      </c>
      <c r="CO490" s="47">
        <v>200</v>
      </c>
      <c r="CP490" s="135"/>
      <c r="CQ490" s="138" t="s">
        <v>278</v>
      </c>
      <c r="CR490" s="138" t="s">
        <v>4584</v>
      </c>
      <c r="CS490" s="139">
        <v>14566</v>
      </c>
      <c r="CT490" s="141">
        <v>39485</v>
      </c>
    </row>
    <row r="491" spans="1:98">
      <c r="A491" s="201"/>
      <c r="B491" s="46" t="s">
        <v>120</v>
      </c>
      <c r="C491" s="47">
        <v>733</v>
      </c>
      <c r="D491" s="47">
        <v>380</v>
      </c>
      <c r="E491" s="47">
        <v>625</v>
      </c>
      <c r="F491" s="47">
        <v>307</v>
      </c>
      <c r="G491" s="47">
        <v>513</v>
      </c>
      <c r="H491" s="47">
        <v>264</v>
      </c>
      <c r="I491" s="47">
        <v>366</v>
      </c>
      <c r="J491" s="47">
        <v>170</v>
      </c>
      <c r="K491" s="47">
        <v>303</v>
      </c>
      <c r="L491" s="47">
        <v>164</v>
      </c>
      <c r="M491" s="48">
        <v>2540</v>
      </c>
      <c r="N491" s="48">
        <v>1285</v>
      </c>
      <c r="O491" s="201"/>
      <c r="P491" s="46" t="s">
        <v>120</v>
      </c>
      <c r="Q491" s="47">
        <v>168</v>
      </c>
      <c r="R491" s="47">
        <v>89</v>
      </c>
      <c r="S491" s="47">
        <v>159</v>
      </c>
      <c r="T491" s="47">
        <v>84</v>
      </c>
      <c r="U491" s="47">
        <v>147</v>
      </c>
      <c r="V491" s="47">
        <v>67</v>
      </c>
      <c r="W491" s="47">
        <v>120</v>
      </c>
      <c r="X491" s="47">
        <v>45</v>
      </c>
      <c r="Y491" s="47">
        <v>76</v>
      </c>
      <c r="Z491" s="47">
        <v>40</v>
      </c>
      <c r="AA491" s="48">
        <v>670</v>
      </c>
      <c r="AB491" s="48">
        <v>325</v>
      </c>
      <c r="AC491" s="201"/>
      <c r="AD491" s="46" t="s">
        <v>120</v>
      </c>
      <c r="AE491" s="47">
        <v>14</v>
      </c>
      <c r="AF491" s="47">
        <v>13</v>
      </c>
      <c r="AG491" s="47">
        <v>13</v>
      </c>
      <c r="AH491" s="47">
        <v>11</v>
      </c>
      <c r="AI491" s="47">
        <v>10</v>
      </c>
      <c r="AJ491" s="48">
        <v>61</v>
      </c>
      <c r="AK491" s="47">
        <v>44</v>
      </c>
      <c r="AL491" s="47">
        <v>26</v>
      </c>
      <c r="AM491" s="47">
        <v>0</v>
      </c>
      <c r="AN491" s="47">
        <v>1</v>
      </c>
      <c r="AO491" s="47">
        <v>8</v>
      </c>
      <c r="AP491" s="201"/>
      <c r="AQ491" s="46" t="s">
        <v>120</v>
      </c>
      <c r="AR491" s="47">
        <v>0</v>
      </c>
      <c r="AS491" s="47">
        <v>361</v>
      </c>
      <c r="AT491" s="47">
        <v>165</v>
      </c>
      <c r="AU491" s="47">
        <v>13</v>
      </c>
      <c r="AV491" s="47">
        <v>1</v>
      </c>
      <c r="AW491" s="47">
        <v>6</v>
      </c>
      <c r="AX491" s="47">
        <v>46</v>
      </c>
      <c r="AY491" s="47">
        <v>40</v>
      </c>
      <c r="AZ491" s="47">
        <v>39</v>
      </c>
      <c r="BA491" s="201"/>
      <c r="BB491" s="46" t="s">
        <v>120</v>
      </c>
      <c r="BC491" s="47">
        <v>252</v>
      </c>
      <c r="BD491" s="47">
        <v>132</v>
      </c>
      <c r="BE491" s="47">
        <v>232</v>
      </c>
      <c r="BF491" s="47">
        <v>120</v>
      </c>
      <c r="BG491" s="47">
        <v>103</v>
      </c>
      <c r="BH491" s="47">
        <v>51</v>
      </c>
      <c r="BI491" s="47">
        <v>253</v>
      </c>
      <c r="BJ491" s="47">
        <v>132</v>
      </c>
      <c r="BK491" s="47">
        <v>233</v>
      </c>
      <c r="BL491" s="47">
        <v>120</v>
      </c>
      <c r="BM491" s="47">
        <v>103</v>
      </c>
      <c r="BN491" s="47">
        <v>51</v>
      </c>
      <c r="BO491" s="201"/>
      <c r="BP491" s="46" t="s">
        <v>120</v>
      </c>
      <c r="BQ491" s="49">
        <v>6</v>
      </c>
      <c r="BR491" s="49">
        <v>31</v>
      </c>
      <c r="BS491" s="49">
        <v>13</v>
      </c>
      <c r="BT491" s="49">
        <v>7</v>
      </c>
      <c r="BU491" s="49">
        <v>0</v>
      </c>
      <c r="BV491" s="50">
        <v>57</v>
      </c>
      <c r="BW491" s="49">
        <v>35</v>
      </c>
      <c r="BX491" s="49">
        <v>3</v>
      </c>
      <c r="BY491" s="50">
        <v>2</v>
      </c>
      <c r="BZ491" s="49">
        <v>0</v>
      </c>
      <c r="CA491" s="201"/>
      <c r="CB491" s="46" t="s">
        <v>120</v>
      </c>
      <c r="CC491" s="47">
        <v>1141</v>
      </c>
      <c r="CD491" s="47">
        <v>787</v>
      </c>
      <c r="CE491" s="47">
        <v>616</v>
      </c>
      <c r="CF491" s="47">
        <v>323</v>
      </c>
      <c r="CG491" s="47">
        <v>740</v>
      </c>
      <c r="CH491" s="47">
        <v>58</v>
      </c>
      <c r="CI491" s="47">
        <v>8</v>
      </c>
      <c r="CJ491" s="47">
        <v>183</v>
      </c>
      <c r="CK491" s="47">
        <v>8</v>
      </c>
      <c r="CL491" s="47">
        <v>40</v>
      </c>
      <c r="CM491" s="47">
        <v>41</v>
      </c>
      <c r="CN491" s="47">
        <v>5</v>
      </c>
      <c r="CO491" s="47">
        <v>115</v>
      </c>
      <c r="CP491" s="135"/>
      <c r="CQ491" s="138" t="s">
        <v>278</v>
      </c>
      <c r="CR491" s="138" t="s">
        <v>4585</v>
      </c>
      <c r="CS491" s="139">
        <v>1274</v>
      </c>
      <c r="CT491" s="141">
        <v>3864</v>
      </c>
    </row>
    <row r="492" spans="1:98">
      <c r="A492" s="201"/>
      <c r="B492" s="34" t="s">
        <v>102</v>
      </c>
      <c r="C492" s="35">
        <v>14570</v>
      </c>
      <c r="D492" s="63">
        <v>7302</v>
      </c>
      <c r="E492" s="63">
        <v>9269</v>
      </c>
      <c r="F492" s="63">
        <v>4641</v>
      </c>
      <c r="G492" s="63">
        <v>7309</v>
      </c>
      <c r="H492" s="63">
        <v>3670</v>
      </c>
      <c r="I492" s="63">
        <v>5297</v>
      </c>
      <c r="J492" s="63">
        <v>2644</v>
      </c>
      <c r="K492" s="63">
        <v>3629</v>
      </c>
      <c r="L492" s="63">
        <v>1795</v>
      </c>
      <c r="M492" s="63">
        <v>40074</v>
      </c>
      <c r="N492" s="63">
        <v>20052</v>
      </c>
      <c r="O492" s="201"/>
      <c r="P492" s="64" t="s">
        <v>102</v>
      </c>
      <c r="Q492" s="63">
        <v>3602</v>
      </c>
      <c r="R492" s="63">
        <v>1867</v>
      </c>
      <c r="S492" s="63">
        <v>2444</v>
      </c>
      <c r="T492" s="63">
        <v>1170</v>
      </c>
      <c r="U492" s="63">
        <v>1978</v>
      </c>
      <c r="V492" s="63">
        <v>987</v>
      </c>
      <c r="W492" s="63">
        <v>1470</v>
      </c>
      <c r="X492" s="63">
        <v>734</v>
      </c>
      <c r="Y492" s="63">
        <v>1165</v>
      </c>
      <c r="Z492" s="63">
        <v>560</v>
      </c>
      <c r="AA492" s="63">
        <v>10659</v>
      </c>
      <c r="AB492" s="63">
        <v>5318</v>
      </c>
      <c r="AC492" s="201"/>
      <c r="AD492" s="64" t="s">
        <v>102</v>
      </c>
      <c r="AE492" s="63">
        <v>250</v>
      </c>
      <c r="AF492" s="63">
        <v>218</v>
      </c>
      <c r="AG492" s="63">
        <v>212</v>
      </c>
      <c r="AH492" s="63">
        <v>199</v>
      </c>
      <c r="AI492" s="63">
        <v>184</v>
      </c>
      <c r="AJ492" s="63">
        <v>1063</v>
      </c>
      <c r="AK492" s="63">
        <v>785</v>
      </c>
      <c r="AL492" s="63">
        <v>295</v>
      </c>
      <c r="AM492" s="63">
        <v>0</v>
      </c>
      <c r="AN492" s="63">
        <v>18</v>
      </c>
      <c r="AO492" s="63">
        <v>185</v>
      </c>
      <c r="AP492" s="201"/>
      <c r="AQ492" s="64" t="s">
        <v>102</v>
      </c>
      <c r="AR492" s="63">
        <v>43</v>
      </c>
      <c r="AS492" s="63">
        <v>5103</v>
      </c>
      <c r="AT492" s="63">
        <v>1452</v>
      </c>
      <c r="AU492" s="63">
        <v>255</v>
      </c>
      <c r="AV492" s="63">
        <v>43</v>
      </c>
      <c r="AW492" s="63">
        <v>283</v>
      </c>
      <c r="AX492" s="63">
        <v>764</v>
      </c>
      <c r="AY492" s="63">
        <v>496</v>
      </c>
      <c r="AZ492" s="63">
        <v>452</v>
      </c>
      <c r="BA492" s="201"/>
      <c r="BB492" s="51" t="s">
        <v>102</v>
      </c>
      <c r="BC492" s="63">
        <v>2927</v>
      </c>
      <c r="BD492" s="63">
        <v>1424</v>
      </c>
      <c r="BE492" s="63">
        <v>2746</v>
      </c>
      <c r="BF492" s="63">
        <v>1338</v>
      </c>
      <c r="BG492" s="63">
        <v>896</v>
      </c>
      <c r="BH492" s="63">
        <v>420</v>
      </c>
      <c r="BI492" s="63">
        <v>2890</v>
      </c>
      <c r="BJ492" s="63">
        <v>1412</v>
      </c>
      <c r="BK492" s="63">
        <v>2719</v>
      </c>
      <c r="BL492" s="63">
        <v>1328</v>
      </c>
      <c r="BM492" s="63">
        <v>881</v>
      </c>
      <c r="BN492" s="63">
        <v>422</v>
      </c>
      <c r="BO492" s="201"/>
      <c r="BP492" s="64" t="s">
        <v>102</v>
      </c>
      <c r="BQ492" s="63">
        <v>35</v>
      </c>
      <c r="BR492" s="63">
        <v>277</v>
      </c>
      <c r="BS492" s="63">
        <v>312</v>
      </c>
      <c r="BT492" s="63">
        <v>255</v>
      </c>
      <c r="BU492" s="63">
        <v>0</v>
      </c>
      <c r="BV492" s="63">
        <v>879</v>
      </c>
      <c r="BW492" s="63">
        <v>370</v>
      </c>
      <c r="BX492" s="63">
        <v>32</v>
      </c>
      <c r="BY492" s="63">
        <v>17</v>
      </c>
      <c r="BZ492" s="63">
        <v>5</v>
      </c>
      <c r="CA492" s="201"/>
      <c r="CB492" s="64" t="s">
        <v>102</v>
      </c>
      <c r="CC492" s="63">
        <v>12173</v>
      </c>
      <c r="CD492" s="63">
        <v>9020</v>
      </c>
      <c r="CE492" s="63">
        <v>5530</v>
      </c>
      <c r="CF492" s="63">
        <v>4804</v>
      </c>
      <c r="CG492" s="63">
        <v>7715</v>
      </c>
      <c r="CH492" s="63">
        <v>2140</v>
      </c>
      <c r="CI492" s="63">
        <v>179</v>
      </c>
      <c r="CJ492" s="63">
        <v>1641</v>
      </c>
      <c r="CK492" s="63">
        <v>147</v>
      </c>
      <c r="CL492" s="63">
        <v>936</v>
      </c>
      <c r="CM492" s="63">
        <v>430</v>
      </c>
      <c r="CN492" s="63">
        <v>111</v>
      </c>
      <c r="CO492" s="63">
        <v>315</v>
      </c>
      <c r="CP492" s="135"/>
      <c r="CQ492" s="138" t="s">
        <v>278</v>
      </c>
      <c r="CR492" s="138" t="s">
        <v>4586</v>
      </c>
      <c r="CS492" s="139">
        <v>15840</v>
      </c>
      <c r="CT492" s="141">
        <v>43349</v>
      </c>
    </row>
  </sheetData>
  <mergeCells count="1761">
    <mergeCell ref="AA472:AB472"/>
    <mergeCell ref="AC472:AC473"/>
    <mergeCell ref="AD472:AD473"/>
    <mergeCell ref="AE472:AJ472"/>
    <mergeCell ref="AK472:AN472"/>
    <mergeCell ref="AO472:AO473"/>
    <mergeCell ref="P472:P473"/>
    <mergeCell ref="Q472:R472"/>
    <mergeCell ref="S472:T472"/>
    <mergeCell ref="U472:V472"/>
    <mergeCell ref="W472:X472"/>
    <mergeCell ref="Y472:Z472"/>
    <mergeCell ref="CA471:CO471"/>
    <mergeCell ref="A472:A473"/>
    <mergeCell ref="B472:B473"/>
    <mergeCell ref="C472:D472"/>
    <mergeCell ref="E472:F472"/>
    <mergeCell ref="G472:H472"/>
    <mergeCell ref="I472:J472"/>
    <mergeCell ref="K472:L472"/>
    <mergeCell ref="M472:N472"/>
    <mergeCell ref="O472:O473"/>
    <mergeCell ref="A471:N471"/>
    <mergeCell ref="O471:AB471"/>
    <mergeCell ref="AC471:AO471"/>
    <mergeCell ref="AP471:AZ471"/>
    <mergeCell ref="BA471:BN471"/>
    <mergeCell ref="BO471:BZ471"/>
    <mergeCell ref="BP472:BP473"/>
    <mergeCell ref="BQ472:BX472"/>
    <mergeCell ref="BY472:BZ472"/>
    <mergeCell ref="CA472:CA473"/>
    <mergeCell ref="CB472:CB473"/>
    <mergeCell ref="CC472:CO472"/>
    <mergeCell ref="BE472:BF472"/>
    <mergeCell ref="BG472:BH472"/>
    <mergeCell ref="BI472:BJ472"/>
    <mergeCell ref="BK472:BL472"/>
    <mergeCell ref="BM472:BN472"/>
    <mergeCell ref="BO472:BO473"/>
    <mergeCell ref="AP472:AP473"/>
    <mergeCell ref="AQ472:AQ473"/>
    <mergeCell ref="AR472:AZ472"/>
    <mergeCell ref="BA472:BA473"/>
    <mergeCell ref="BA470:BN470"/>
    <mergeCell ref="BO470:BZ470"/>
    <mergeCell ref="CA470:CO470"/>
    <mergeCell ref="BB472:BB473"/>
    <mergeCell ref="BC472:BD472"/>
    <mergeCell ref="A449:A451"/>
    <mergeCell ref="O449:O451"/>
    <mergeCell ref="AC449:AC451"/>
    <mergeCell ref="AP449:AP451"/>
    <mergeCell ref="BA449:BA451"/>
    <mergeCell ref="BO449:BO451"/>
    <mergeCell ref="CA449:CA451"/>
    <mergeCell ref="BK446:BL446"/>
    <mergeCell ref="BM446:BN446"/>
    <mergeCell ref="BO446:BO447"/>
    <mergeCell ref="BP446:BP447"/>
    <mergeCell ref="BO141:BO142"/>
    <mergeCell ref="BP141:BP142"/>
    <mergeCell ref="BQ141:BX141"/>
    <mergeCell ref="BY141:BZ141"/>
    <mergeCell ref="CA141:CA142"/>
    <mergeCell ref="CB141:CB142"/>
    <mergeCell ref="BC141:BD141"/>
    <mergeCell ref="BE141:BF141"/>
    <mergeCell ref="BG141:BH141"/>
    <mergeCell ref="BI141:BJ141"/>
    <mergeCell ref="BK141:BL141"/>
    <mergeCell ref="BM141:BN141"/>
    <mergeCell ref="AO141:AO142"/>
    <mergeCell ref="AP141:AP142"/>
    <mergeCell ref="AQ141:AQ142"/>
    <mergeCell ref="AR141:AZ141"/>
    <mergeCell ref="BA141:BA142"/>
    <mergeCell ref="BB141:BB142"/>
    <mergeCell ref="CA438:CA440"/>
    <mergeCell ref="CB420:CB421"/>
    <mergeCell ref="BA446:BA447"/>
    <mergeCell ref="CC420:CO420"/>
    <mergeCell ref="CA426:CA428"/>
    <mergeCell ref="CA418:CO418"/>
    <mergeCell ref="CA412:CA414"/>
    <mergeCell ref="CA399:CA401"/>
    <mergeCell ref="CA385:CO385"/>
    <mergeCell ref="CA376:CA378"/>
    <mergeCell ref="CC357:CO357"/>
    <mergeCell ref="BO140:BZ140"/>
    <mergeCell ref="CA140:CO140"/>
    <mergeCell ref="A141:A142"/>
    <mergeCell ref="B141:B142"/>
    <mergeCell ref="C141:D141"/>
    <mergeCell ref="E141:F141"/>
    <mergeCell ref="G141:H141"/>
    <mergeCell ref="I141:J141"/>
    <mergeCell ref="K141:L141"/>
    <mergeCell ref="M141:N141"/>
    <mergeCell ref="K420:L420"/>
    <mergeCell ref="M420:N420"/>
    <mergeCell ref="O420:O421"/>
    <mergeCell ref="P420:P421"/>
    <mergeCell ref="Q420:R420"/>
    <mergeCell ref="S420:T420"/>
    <mergeCell ref="A419:N419"/>
    <mergeCell ref="O419:AB419"/>
    <mergeCell ref="AC419:AO419"/>
    <mergeCell ref="AP419:AZ419"/>
    <mergeCell ref="BA419:BN419"/>
    <mergeCell ref="BO419:BZ419"/>
    <mergeCell ref="CA419:CO419"/>
    <mergeCell ref="A418:N418"/>
    <mergeCell ref="AC139:AO139"/>
    <mergeCell ref="AP139:AZ139"/>
    <mergeCell ref="BA139:BN139"/>
    <mergeCell ref="BO139:BZ139"/>
    <mergeCell ref="CA139:CO139"/>
    <mergeCell ref="A140:N140"/>
    <mergeCell ref="O140:AB140"/>
    <mergeCell ref="AC140:AO140"/>
    <mergeCell ref="AP140:AZ140"/>
    <mergeCell ref="BA140:BN140"/>
    <mergeCell ref="CC141:CO141"/>
    <mergeCell ref="Y141:Z141"/>
    <mergeCell ref="AA141:AB141"/>
    <mergeCell ref="AC141:AC142"/>
    <mergeCell ref="AD141:AD142"/>
    <mergeCell ref="AE141:AJ141"/>
    <mergeCell ref="AK141:AN141"/>
    <mergeCell ref="CA487:CA489"/>
    <mergeCell ref="A490:A492"/>
    <mergeCell ref="O490:O492"/>
    <mergeCell ref="AC490:AC492"/>
    <mergeCell ref="AP490:AP492"/>
    <mergeCell ref="BA490:BA492"/>
    <mergeCell ref="BO490:BO492"/>
    <mergeCell ref="CA490:CA492"/>
    <mergeCell ref="A487:A489"/>
    <mergeCell ref="O487:O489"/>
    <mergeCell ref="AC487:AC489"/>
    <mergeCell ref="AP487:AP489"/>
    <mergeCell ref="BA487:BA489"/>
    <mergeCell ref="BO487:BO489"/>
    <mergeCell ref="CA481:CA483"/>
    <mergeCell ref="A484:A486"/>
    <mergeCell ref="O484:O486"/>
    <mergeCell ref="AC484:AC486"/>
    <mergeCell ref="AP484:AP486"/>
    <mergeCell ref="BA484:BA486"/>
    <mergeCell ref="BO484:BO486"/>
    <mergeCell ref="CA484:CA486"/>
    <mergeCell ref="A481:A483"/>
    <mergeCell ref="O481:O483"/>
    <mergeCell ref="AC481:AC483"/>
    <mergeCell ref="AP481:AP483"/>
    <mergeCell ref="BA481:BA483"/>
    <mergeCell ref="BO481:BO483"/>
    <mergeCell ref="CA475:CA477"/>
    <mergeCell ref="A478:A480"/>
    <mergeCell ref="O478:O480"/>
    <mergeCell ref="AC478:AC480"/>
    <mergeCell ref="AP478:AP480"/>
    <mergeCell ref="BA478:BA480"/>
    <mergeCell ref="BO478:BO480"/>
    <mergeCell ref="CA478:CA480"/>
    <mergeCell ref="A475:A477"/>
    <mergeCell ref="O475:O477"/>
    <mergeCell ref="AC475:AC477"/>
    <mergeCell ref="AP475:AP477"/>
    <mergeCell ref="BA475:BA477"/>
    <mergeCell ref="BO475:BO477"/>
    <mergeCell ref="CA464:CA466"/>
    <mergeCell ref="A467:A469"/>
    <mergeCell ref="O467:O469"/>
    <mergeCell ref="AC467:AC469"/>
    <mergeCell ref="AP467:AP469"/>
    <mergeCell ref="BA467:BA469"/>
    <mergeCell ref="BO467:BO469"/>
    <mergeCell ref="CA467:CA469"/>
    <mergeCell ref="A464:A466"/>
    <mergeCell ref="O464:O466"/>
    <mergeCell ref="AC464:AC466"/>
    <mergeCell ref="AP464:AP466"/>
    <mergeCell ref="BA464:BA466"/>
    <mergeCell ref="BO464:BO466"/>
    <mergeCell ref="A470:N470"/>
    <mergeCell ref="O470:AB470"/>
    <mergeCell ref="AC470:AO470"/>
    <mergeCell ref="AP470:AZ470"/>
    <mergeCell ref="A461:A463"/>
    <mergeCell ref="O461:O463"/>
    <mergeCell ref="AC461:AC463"/>
    <mergeCell ref="AP461:AP463"/>
    <mergeCell ref="BA461:BA463"/>
    <mergeCell ref="BO461:BO463"/>
    <mergeCell ref="CA461:CA463"/>
    <mergeCell ref="A458:A460"/>
    <mergeCell ref="O458:O460"/>
    <mergeCell ref="AC458:AC460"/>
    <mergeCell ref="AP458:AP460"/>
    <mergeCell ref="BA458:BA460"/>
    <mergeCell ref="BO458:BO460"/>
    <mergeCell ref="CA452:CA454"/>
    <mergeCell ref="A455:A457"/>
    <mergeCell ref="O455:O457"/>
    <mergeCell ref="AC455:AC457"/>
    <mergeCell ref="AP455:AP457"/>
    <mergeCell ref="BA455:BA457"/>
    <mergeCell ref="BO455:BO457"/>
    <mergeCell ref="CA455:CA457"/>
    <mergeCell ref="A452:A454"/>
    <mergeCell ref="O452:O454"/>
    <mergeCell ref="AC452:AC454"/>
    <mergeCell ref="AP452:AP454"/>
    <mergeCell ref="BA452:BA454"/>
    <mergeCell ref="BO452:BO454"/>
    <mergeCell ref="CA458:CA460"/>
    <mergeCell ref="BB446:BB447"/>
    <mergeCell ref="BC446:BD446"/>
    <mergeCell ref="BE446:BF446"/>
    <mergeCell ref="BG446:BH446"/>
    <mergeCell ref="BI446:BJ446"/>
    <mergeCell ref="AE446:AJ446"/>
    <mergeCell ref="AK446:AN446"/>
    <mergeCell ref="AO446:AO447"/>
    <mergeCell ref="AP446:AP447"/>
    <mergeCell ref="AQ446:AQ447"/>
    <mergeCell ref="AR446:AZ446"/>
    <mergeCell ref="U446:V446"/>
    <mergeCell ref="W446:X446"/>
    <mergeCell ref="Y446:Z446"/>
    <mergeCell ref="AA446:AB446"/>
    <mergeCell ref="AC446:AC447"/>
    <mergeCell ref="AD446:AD447"/>
    <mergeCell ref="K446:L446"/>
    <mergeCell ref="BO432:BO434"/>
    <mergeCell ref="M446:N446"/>
    <mergeCell ref="O446:O447"/>
    <mergeCell ref="P446:P447"/>
    <mergeCell ref="Q446:R446"/>
    <mergeCell ref="S446:T446"/>
    <mergeCell ref="A446:A447"/>
    <mergeCell ref="B446:B447"/>
    <mergeCell ref="C446:D446"/>
    <mergeCell ref="E446:F446"/>
    <mergeCell ref="G446:H446"/>
    <mergeCell ref="I446:J446"/>
    <mergeCell ref="CA444:CO444"/>
    <mergeCell ref="A445:N445"/>
    <mergeCell ref="O445:AB445"/>
    <mergeCell ref="AC445:AO445"/>
    <mergeCell ref="AP445:AZ445"/>
    <mergeCell ref="BA445:BN445"/>
    <mergeCell ref="BO445:BZ445"/>
    <mergeCell ref="CA445:CO445"/>
    <mergeCell ref="A444:N444"/>
    <mergeCell ref="O444:AB444"/>
    <mergeCell ref="AC444:AO444"/>
    <mergeCell ref="AP444:AZ444"/>
    <mergeCell ref="BA444:BN444"/>
    <mergeCell ref="BO444:BZ444"/>
    <mergeCell ref="CA446:CA447"/>
    <mergeCell ref="CB446:CB447"/>
    <mergeCell ref="CC446:CO446"/>
    <mergeCell ref="BY446:BZ446"/>
    <mergeCell ref="BQ446:BX446"/>
    <mergeCell ref="A441:A443"/>
    <mergeCell ref="O441:O443"/>
    <mergeCell ref="AC441:AC443"/>
    <mergeCell ref="AP441:AP443"/>
    <mergeCell ref="BA441:BA443"/>
    <mergeCell ref="BO441:BO443"/>
    <mergeCell ref="CA441:CA443"/>
    <mergeCell ref="A438:A440"/>
    <mergeCell ref="O438:O440"/>
    <mergeCell ref="AC438:AC440"/>
    <mergeCell ref="AP438:AP440"/>
    <mergeCell ref="BA438:BA440"/>
    <mergeCell ref="BO438:BO440"/>
    <mergeCell ref="CA432:CA434"/>
    <mergeCell ref="A435:A437"/>
    <mergeCell ref="O435:O437"/>
    <mergeCell ref="AC435:AC437"/>
    <mergeCell ref="AP435:AP437"/>
    <mergeCell ref="BA435:BA437"/>
    <mergeCell ref="BO435:BO437"/>
    <mergeCell ref="CA435:CA437"/>
    <mergeCell ref="A432:A434"/>
    <mergeCell ref="O432:O434"/>
    <mergeCell ref="AC432:AC434"/>
    <mergeCell ref="AP432:AP434"/>
    <mergeCell ref="BA432:BA434"/>
    <mergeCell ref="A429:A431"/>
    <mergeCell ref="O429:O431"/>
    <mergeCell ref="AC429:AC431"/>
    <mergeCell ref="AP429:AP431"/>
    <mergeCell ref="BA429:BA431"/>
    <mergeCell ref="BO429:BO431"/>
    <mergeCell ref="CA429:CA431"/>
    <mergeCell ref="A426:A428"/>
    <mergeCell ref="O426:O428"/>
    <mergeCell ref="AC426:AC428"/>
    <mergeCell ref="AP426:AP428"/>
    <mergeCell ref="BA426:BA428"/>
    <mergeCell ref="BO426:BO428"/>
    <mergeCell ref="CA420:CA421"/>
    <mergeCell ref="A420:A421"/>
    <mergeCell ref="B420:B421"/>
    <mergeCell ref="C420:D420"/>
    <mergeCell ref="E420:F420"/>
    <mergeCell ref="G420:H420"/>
    <mergeCell ref="I420:J420"/>
    <mergeCell ref="A423:A425"/>
    <mergeCell ref="O423:O425"/>
    <mergeCell ref="AC423:AC425"/>
    <mergeCell ref="AP423:AP425"/>
    <mergeCell ref="BA423:BA425"/>
    <mergeCell ref="BO423:BO425"/>
    <mergeCell ref="CA423:CA425"/>
    <mergeCell ref="BK420:BL420"/>
    <mergeCell ref="BM420:BN420"/>
    <mergeCell ref="BO420:BO421"/>
    <mergeCell ref="BP420:BP421"/>
    <mergeCell ref="BY420:BZ420"/>
    <mergeCell ref="O418:AB418"/>
    <mergeCell ref="AC418:AO418"/>
    <mergeCell ref="AP418:AZ418"/>
    <mergeCell ref="BA418:BN418"/>
    <mergeCell ref="BO418:BZ418"/>
    <mergeCell ref="BC420:BD420"/>
    <mergeCell ref="BE420:BF420"/>
    <mergeCell ref="BG420:BH420"/>
    <mergeCell ref="BI420:BJ420"/>
    <mergeCell ref="AE420:AJ420"/>
    <mergeCell ref="AK420:AN420"/>
    <mergeCell ref="AO420:AO421"/>
    <mergeCell ref="AP420:AP421"/>
    <mergeCell ref="AQ420:AQ421"/>
    <mergeCell ref="AR420:AZ420"/>
    <mergeCell ref="U420:V420"/>
    <mergeCell ref="W420:X420"/>
    <mergeCell ref="BQ420:BX420"/>
    <mergeCell ref="BA420:BA421"/>
    <mergeCell ref="BB420:BB421"/>
    <mergeCell ref="Y420:Z420"/>
    <mergeCell ref="AA420:AB420"/>
    <mergeCell ref="AC420:AC421"/>
    <mergeCell ref="AD420:AD421"/>
    <mergeCell ref="A415:A417"/>
    <mergeCell ref="O415:O417"/>
    <mergeCell ref="AC415:AC417"/>
    <mergeCell ref="AP415:AP417"/>
    <mergeCell ref="BA415:BA417"/>
    <mergeCell ref="BO415:BO417"/>
    <mergeCell ref="CA415:CA417"/>
    <mergeCell ref="A412:A414"/>
    <mergeCell ref="O412:O414"/>
    <mergeCell ref="AC412:AC414"/>
    <mergeCell ref="AP412:AP414"/>
    <mergeCell ref="BA412:BA414"/>
    <mergeCell ref="BO412:BO414"/>
    <mergeCell ref="CA406:CA408"/>
    <mergeCell ref="A409:A411"/>
    <mergeCell ref="O409:O411"/>
    <mergeCell ref="AC409:AC411"/>
    <mergeCell ref="AP409:AP411"/>
    <mergeCell ref="BA409:BA411"/>
    <mergeCell ref="BO409:BO411"/>
    <mergeCell ref="CA409:CA411"/>
    <mergeCell ref="A406:A408"/>
    <mergeCell ref="O406:O408"/>
    <mergeCell ref="AC406:AC408"/>
    <mergeCell ref="AP406:AP408"/>
    <mergeCell ref="BA406:BA408"/>
    <mergeCell ref="BO406:BO408"/>
    <mergeCell ref="A402:A404"/>
    <mergeCell ref="O402:O404"/>
    <mergeCell ref="AC402:AC404"/>
    <mergeCell ref="AP402:AP404"/>
    <mergeCell ref="BA402:BA404"/>
    <mergeCell ref="BO402:BO404"/>
    <mergeCell ref="CA402:CA404"/>
    <mergeCell ref="A399:A401"/>
    <mergeCell ref="O399:O401"/>
    <mergeCell ref="AC399:AC401"/>
    <mergeCell ref="AP399:AP401"/>
    <mergeCell ref="BA399:BA401"/>
    <mergeCell ref="BO399:BO401"/>
    <mergeCell ref="CA393:CA395"/>
    <mergeCell ref="A396:A398"/>
    <mergeCell ref="O396:O398"/>
    <mergeCell ref="AC396:AC398"/>
    <mergeCell ref="AP396:AP398"/>
    <mergeCell ref="BA396:BA398"/>
    <mergeCell ref="BO396:BO398"/>
    <mergeCell ref="CA396:CA398"/>
    <mergeCell ref="A393:A395"/>
    <mergeCell ref="O393:O395"/>
    <mergeCell ref="AC393:AC395"/>
    <mergeCell ref="AP393:AP395"/>
    <mergeCell ref="BA393:BA395"/>
    <mergeCell ref="BO393:BO395"/>
    <mergeCell ref="A390:A392"/>
    <mergeCell ref="O390:O392"/>
    <mergeCell ref="AC390:AC392"/>
    <mergeCell ref="AP390:AP392"/>
    <mergeCell ref="BA390:BA392"/>
    <mergeCell ref="BO390:BO392"/>
    <mergeCell ref="CA390:CA392"/>
    <mergeCell ref="BK387:BL387"/>
    <mergeCell ref="BM387:BN387"/>
    <mergeCell ref="BO387:BO388"/>
    <mergeCell ref="BP387:BP388"/>
    <mergeCell ref="BY387:BZ387"/>
    <mergeCell ref="BQ387:BX387"/>
    <mergeCell ref="BA387:BA388"/>
    <mergeCell ref="BB387:BB388"/>
    <mergeCell ref="BC387:BD387"/>
    <mergeCell ref="BE387:BF387"/>
    <mergeCell ref="BG387:BH387"/>
    <mergeCell ref="BI387:BJ387"/>
    <mergeCell ref="AE387:AJ387"/>
    <mergeCell ref="AK387:AN387"/>
    <mergeCell ref="AO387:AO388"/>
    <mergeCell ref="AP387:AP388"/>
    <mergeCell ref="AQ387:AQ388"/>
    <mergeCell ref="AR387:AZ387"/>
    <mergeCell ref="U387:V387"/>
    <mergeCell ref="W387:X387"/>
    <mergeCell ref="Y387:Z387"/>
    <mergeCell ref="AA387:AB387"/>
    <mergeCell ref="C387:D387"/>
    <mergeCell ref="E387:F387"/>
    <mergeCell ref="G387:H387"/>
    <mergeCell ref="A386:N386"/>
    <mergeCell ref="O386:AB386"/>
    <mergeCell ref="AC386:AO386"/>
    <mergeCell ref="AP386:AZ386"/>
    <mergeCell ref="BA386:BN386"/>
    <mergeCell ref="BO386:BZ386"/>
    <mergeCell ref="CA386:CO386"/>
    <mergeCell ref="A385:N385"/>
    <mergeCell ref="O385:AB385"/>
    <mergeCell ref="AC385:AO385"/>
    <mergeCell ref="AP385:AZ385"/>
    <mergeCell ref="BA385:BN385"/>
    <mergeCell ref="BO385:BZ385"/>
    <mergeCell ref="CA387:CA388"/>
    <mergeCell ref="CB387:CB388"/>
    <mergeCell ref="CC387:CO387"/>
    <mergeCell ref="A373:A375"/>
    <mergeCell ref="O373:O375"/>
    <mergeCell ref="AC373:AC375"/>
    <mergeCell ref="AP373:AP375"/>
    <mergeCell ref="BA373:BA375"/>
    <mergeCell ref="BO373:BO375"/>
    <mergeCell ref="AC387:AC388"/>
    <mergeCell ref="AD387:AD388"/>
    <mergeCell ref="K387:L387"/>
    <mergeCell ref="M387:N387"/>
    <mergeCell ref="O387:O388"/>
    <mergeCell ref="P387:P388"/>
    <mergeCell ref="Q387:R387"/>
    <mergeCell ref="S387:T387"/>
    <mergeCell ref="A387:A388"/>
    <mergeCell ref="B387:B388"/>
    <mergeCell ref="I387:J387"/>
    <mergeCell ref="AP363:AP365"/>
    <mergeCell ref="BA363:BA365"/>
    <mergeCell ref="BO363:BO365"/>
    <mergeCell ref="CA363:CA365"/>
    <mergeCell ref="A360:A362"/>
    <mergeCell ref="O360:O362"/>
    <mergeCell ref="AC360:AC362"/>
    <mergeCell ref="AP360:AP362"/>
    <mergeCell ref="BA360:BA362"/>
    <mergeCell ref="BO360:BO362"/>
    <mergeCell ref="CA379:CA381"/>
    <mergeCell ref="A382:A384"/>
    <mergeCell ref="O382:O384"/>
    <mergeCell ref="AC382:AC384"/>
    <mergeCell ref="AP382:AP384"/>
    <mergeCell ref="BA382:BA384"/>
    <mergeCell ref="BO382:BO384"/>
    <mergeCell ref="CA382:CA384"/>
    <mergeCell ref="A379:A381"/>
    <mergeCell ref="O379:O381"/>
    <mergeCell ref="AC379:AC381"/>
    <mergeCell ref="AP379:AP381"/>
    <mergeCell ref="BA379:BA381"/>
    <mergeCell ref="BO379:BO381"/>
    <mergeCell ref="CA373:CA375"/>
    <mergeCell ref="A376:A378"/>
    <mergeCell ref="O376:O378"/>
    <mergeCell ref="AC376:AC378"/>
    <mergeCell ref="AP376:AP378"/>
    <mergeCell ref="BA376:BA378"/>
    <mergeCell ref="BO376:BO378"/>
    <mergeCell ref="BC357:BD357"/>
    <mergeCell ref="CA366:CA368"/>
    <mergeCell ref="A370:A372"/>
    <mergeCell ref="O370:O372"/>
    <mergeCell ref="AC370:AC372"/>
    <mergeCell ref="AP370:AP372"/>
    <mergeCell ref="BA370:BA372"/>
    <mergeCell ref="BO370:BO372"/>
    <mergeCell ref="CA370:CA372"/>
    <mergeCell ref="A366:A368"/>
    <mergeCell ref="O366:O368"/>
    <mergeCell ref="AC366:AC368"/>
    <mergeCell ref="AP366:AP368"/>
    <mergeCell ref="BA366:BA368"/>
    <mergeCell ref="BO366:BO368"/>
    <mergeCell ref="CA360:CA362"/>
    <mergeCell ref="A363:A365"/>
    <mergeCell ref="O363:O365"/>
    <mergeCell ref="AC363:AC365"/>
    <mergeCell ref="AA357:AB357"/>
    <mergeCell ref="AC357:AC358"/>
    <mergeCell ref="AD357:AD358"/>
    <mergeCell ref="AE357:AJ357"/>
    <mergeCell ref="AK357:AN357"/>
    <mergeCell ref="AO357:AO358"/>
    <mergeCell ref="P357:P358"/>
    <mergeCell ref="Q357:R357"/>
    <mergeCell ref="S357:T357"/>
    <mergeCell ref="U357:V357"/>
    <mergeCell ref="W357:X357"/>
    <mergeCell ref="Y357:Z357"/>
    <mergeCell ref="CA356:CO356"/>
    <mergeCell ref="A357:A358"/>
    <mergeCell ref="B357:B358"/>
    <mergeCell ref="C357:D357"/>
    <mergeCell ref="E357:F357"/>
    <mergeCell ref="G357:H357"/>
    <mergeCell ref="I357:J357"/>
    <mergeCell ref="K357:L357"/>
    <mergeCell ref="M357:N357"/>
    <mergeCell ref="O357:O358"/>
    <mergeCell ref="A356:N356"/>
    <mergeCell ref="O356:AB356"/>
    <mergeCell ref="AC356:AO356"/>
    <mergeCell ref="AP356:AZ356"/>
    <mergeCell ref="BA356:BN356"/>
    <mergeCell ref="BO356:BZ356"/>
    <mergeCell ref="BP357:BP358"/>
    <mergeCell ref="BY357:BZ357"/>
    <mergeCell ref="CA357:CA358"/>
    <mergeCell ref="CB357:CB358"/>
    <mergeCell ref="BQ357:BX357"/>
    <mergeCell ref="BE357:BF357"/>
    <mergeCell ref="BG357:BH357"/>
    <mergeCell ref="BI357:BJ357"/>
    <mergeCell ref="BK357:BL357"/>
    <mergeCell ref="BM357:BN357"/>
    <mergeCell ref="BO357:BO358"/>
    <mergeCell ref="AP357:AP358"/>
    <mergeCell ref="AQ357:AQ358"/>
    <mergeCell ref="AR357:AZ357"/>
    <mergeCell ref="BA357:BA358"/>
    <mergeCell ref="BB357:BB358"/>
    <mergeCell ref="CA352:CA354"/>
    <mergeCell ref="A355:N355"/>
    <mergeCell ref="O355:AB355"/>
    <mergeCell ref="AC355:AO355"/>
    <mergeCell ref="AP355:AZ355"/>
    <mergeCell ref="BA355:BN355"/>
    <mergeCell ref="BO355:BZ355"/>
    <mergeCell ref="CA355:CO355"/>
    <mergeCell ref="A352:A354"/>
    <mergeCell ref="O352:O354"/>
    <mergeCell ref="AC352:AC354"/>
    <mergeCell ref="AP352:AP354"/>
    <mergeCell ref="BA352:BA354"/>
    <mergeCell ref="BO352:BO354"/>
    <mergeCell ref="CA346:CA348"/>
    <mergeCell ref="A349:A351"/>
    <mergeCell ref="O349:O351"/>
    <mergeCell ref="AC349:AC351"/>
    <mergeCell ref="AP349:AP351"/>
    <mergeCell ref="BA349:BA351"/>
    <mergeCell ref="BO349:BO351"/>
    <mergeCell ref="CA349:CA351"/>
    <mergeCell ref="A346:A348"/>
    <mergeCell ref="O346:O348"/>
    <mergeCell ref="AC346:AC348"/>
    <mergeCell ref="AP346:AP348"/>
    <mergeCell ref="BA346:BA348"/>
    <mergeCell ref="BO346:BO348"/>
    <mergeCell ref="CA339:CA341"/>
    <mergeCell ref="A342:A344"/>
    <mergeCell ref="O342:O344"/>
    <mergeCell ref="AC342:AC344"/>
    <mergeCell ref="AP342:AP344"/>
    <mergeCell ref="BA342:BA344"/>
    <mergeCell ref="BO342:BO344"/>
    <mergeCell ref="CA342:CA344"/>
    <mergeCell ref="A339:A341"/>
    <mergeCell ref="O339:O341"/>
    <mergeCell ref="AC339:AC341"/>
    <mergeCell ref="AP339:AP341"/>
    <mergeCell ref="BA339:BA341"/>
    <mergeCell ref="BO339:BO341"/>
    <mergeCell ref="CA333:CA335"/>
    <mergeCell ref="A336:A338"/>
    <mergeCell ref="O336:O338"/>
    <mergeCell ref="AC336:AC338"/>
    <mergeCell ref="AP336:AP338"/>
    <mergeCell ref="BA336:BA338"/>
    <mergeCell ref="BO336:BO338"/>
    <mergeCell ref="CA336:CA338"/>
    <mergeCell ref="A333:A335"/>
    <mergeCell ref="O333:O335"/>
    <mergeCell ref="AC333:AC335"/>
    <mergeCell ref="AP333:AP335"/>
    <mergeCell ref="BA333:BA335"/>
    <mergeCell ref="BO333:BO335"/>
    <mergeCell ref="CB321:CB322"/>
    <mergeCell ref="CC321:CO321"/>
    <mergeCell ref="A324:A326"/>
    <mergeCell ref="O324:O326"/>
    <mergeCell ref="AC324:AC326"/>
    <mergeCell ref="AP324:AP326"/>
    <mergeCell ref="BA324:BA326"/>
    <mergeCell ref="BO324:BO326"/>
    <mergeCell ref="CA324:CA326"/>
    <mergeCell ref="BK321:BL321"/>
    <mergeCell ref="BM321:BN321"/>
    <mergeCell ref="BO321:BO322"/>
    <mergeCell ref="BP321:BP322"/>
    <mergeCell ref="BY321:BZ321"/>
    <mergeCell ref="BQ321:BX321"/>
    <mergeCell ref="BA321:BA322"/>
    <mergeCell ref="BB321:BB322"/>
    <mergeCell ref="Y321:Z321"/>
    <mergeCell ref="AA321:AB321"/>
    <mergeCell ref="AC321:AC322"/>
    <mergeCell ref="AD321:AD322"/>
    <mergeCell ref="K321:L321"/>
    <mergeCell ref="M321:N321"/>
    <mergeCell ref="O321:O322"/>
    <mergeCell ref="P321:P322"/>
    <mergeCell ref="Q321:R321"/>
    <mergeCell ref="S321:T321"/>
    <mergeCell ref="BC321:BD321"/>
    <mergeCell ref="BE321:BF321"/>
    <mergeCell ref="BG321:BH321"/>
    <mergeCell ref="BI321:BJ321"/>
    <mergeCell ref="AE321:AJ321"/>
    <mergeCell ref="AK321:AN321"/>
    <mergeCell ref="AO321:AO322"/>
    <mergeCell ref="AP321:AP322"/>
    <mergeCell ref="AQ321:AQ322"/>
    <mergeCell ref="AR321:AZ321"/>
    <mergeCell ref="U321:V321"/>
    <mergeCell ref="W321:X321"/>
    <mergeCell ref="CA327:CA329"/>
    <mergeCell ref="A330:A332"/>
    <mergeCell ref="O330:O332"/>
    <mergeCell ref="AC330:AC332"/>
    <mergeCell ref="AP330:AP332"/>
    <mergeCell ref="BA330:BA332"/>
    <mergeCell ref="BO330:BO332"/>
    <mergeCell ref="CA330:CA332"/>
    <mergeCell ref="A327:A329"/>
    <mergeCell ref="O327:O329"/>
    <mergeCell ref="AC327:AC329"/>
    <mergeCell ref="AP327:AP329"/>
    <mergeCell ref="BA327:BA329"/>
    <mergeCell ref="BO327:BO329"/>
    <mergeCell ref="CA321:CA322"/>
    <mergeCell ref="A321:A322"/>
    <mergeCell ref="B321:B322"/>
    <mergeCell ref="C321:D321"/>
    <mergeCell ref="E321:F321"/>
    <mergeCell ref="G321:H321"/>
    <mergeCell ref="I321:J321"/>
    <mergeCell ref="A307:A309"/>
    <mergeCell ref="O307:O309"/>
    <mergeCell ref="AC307:AC309"/>
    <mergeCell ref="AP307:AP309"/>
    <mergeCell ref="BA307:BA309"/>
    <mergeCell ref="BO307:BO309"/>
    <mergeCell ref="CA319:CO319"/>
    <mergeCell ref="A320:N320"/>
    <mergeCell ref="O320:AB320"/>
    <mergeCell ref="AC320:AO320"/>
    <mergeCell ref="AP320:AZ320"/>
    <mergeCell ref="BA320:BN320"/>
    <mergeCell ref="BO320:BZ320"/>
    <mergeCell ref="CA320:CO320"/>
    <mergeCell ref="A319:N319"/>
    <mergeCell ref="O319:AB319"/>
    <mergeCell ref="AC319:AO319"/>
    <mergeCell ref="AP319:AZ319"/>
    <mergeCell ref="BA319:BN319"/>
    <mergeCell ref="BO319:BZ319"/>
    <mergeCell ref="Y294:Z294"/>
    <mergeCell ref="AA294:AB294"/>
    <mergeCell ref="AC294:AC295"/>
    <mergeCell ref="AD294:AD295"/>
    <mergeCell ref="K294:L294"/>
    <mergeCell ref="M294:N294"/>
    <mergeCell ref="O294:O295"/>
    <mergeCell ref="P294:P295"/>
    <mergeCell ref="Q294:R294"/>
    <mergeCell ref="S294:T294"/>
    <mergeCell ref="CA313:CA315"/>
    <mergeCell ref="A316:A318"/>
    <mergeCell ref="O316:O318"/>
    <mergeCell ref="AC316:AC318"/>
    <mergeCell ref="AP316:AP318"/>
    <mergeCell ref="BA316:BA318"/>
    <mergeCell ref="BO316:BO318"/>
    <mergeCell ref="CA316:CA318"/>
    <mergeCell ref="A313:A315"/>
    <mergeCell ref="O313:O315"/>
    <mergeCell ref="AC313:AC315"/>
    <mergeCell ref="AP313:AP315"/>
    <mergeCell ref="BA313:BA315"/>
    <mergeCell ref="BO313:BO315"/>
    <mergeCell ref="CA307:CA309"/>
    <mergeCell ref="A310:A312"/>
    <mergeCell ref="O310:O312"/>
    <mergeCell ref="AC310:AC312"/>
    <mergeCell ref="AP310:AP312"/>
    <mergeCell ref="BA310:BA312"/>
    <mergeCell ref="BO310:BO312"/>
    <mergeCell ref="CA310:CA312"/>
    <mergeCell ref="CA300:CA302"/>
    <mergeCell ref="A304:A306"/>
    <mergeCell ref="O304:O306"/>
    <mergeCell ref="AC304:AC306"/>
    <mergeCell ref="AP304:AP306"/>
    <mergeCell ref="BA304:BA306"/>
    <mergeCell ref="BO304:BO306"/>
    <mergeCell ref="CA304:CA306"/>
    <mergeCell ref="A300:A302"/>
    <mergeCell ref="O300:O302"/>
    <mergeCell ref="AC300:AC302"/>
    <mergeCell ref="AP300:AP302"/>
    <mergeCell ref="BA300:BA302"/>
    <mergeCell ref="BO300:BO302"/>
    <mergeCell ref="CA294:CA295"/>
    <mergeCell ref="A294:A295"/>
    <mergeCell ref="B294:B295"/>
    <mergeCell ref="C294:D294"/>
    <mergeCell ref="E294:F294"/>
    <mergeCell ref="G294:H294"/>
    <mergeCell ref="I294:J294"/>
    <mergeCell ref="A297:A299"/>
    <mergeCell ref="O297:O299"/>
    <mergeCell ref="AC297:AC299"/>
    <mergeCell ref="AP297:AP299"/>
    <mergeCell ref="BA297:BA299"/>
    <mergeCell ref="BO297:BO299"/>
    <mergeCell ref="CA297:CA299"/>
    <mergeCell ref="BK294:BL294"/>
    <mergeCell ref="BM294:BN294"/>
    <mergeCell ref="BO294:BO295"/>
    <mergeCell ref="BP294:BP295"/>
    <mergeCell ref="CA292:CO292"/>
    <mergeCell ref="A293:N293"/>
    <mergeCell ref="O293:AB293"/>
    <mergeCell ref="AC293:AO293"/>
    <mergeCell ref="AP293:AZ293"/>
    <mergeCell ref="BA293:BN293"/>
    <mergeCell ref="BO293:BZ293"/>
    <mergeCell ref="CA293:CO293"/>
    <mergeCell ref="A292:N292"/>
    <mergeCell ref="O292:AB292"/>
    <mergeCell ref="AC292:AO292"/>
    <mergeCell ref="AP292:AZ292"/>
    <mergeCell ref="BA292:BN292"/>
    <mergeCell ref="BO292:BZ292"/>
    <mergeCell ref="BC294:BD294"/>
    <mergeCell ref="BE294:BF294"/>
    <mergeCell ref="BG294:BH294"/>
    <mergeCell ref="BI294:BJ294"/>
    <mergeCell ref="AE294:AJ294"/>
    <mergeCell ref="AK294:AN294"/>
    <mergeCell ref="AO294:AO295"/>
    <mergeCell ref="AP294:AP295"/>
    <mergeCell ref="AQ294:AQ295"/>
    <mergeCell ref="AR294:AZ294"/>
    <mergeCell ref="U294:V294"/>
    <mergeCell ref="W294:X294"/>
    <mergeCell ref="CB294:CB295"/>
    <mergeCell ref="CC294:CO294"/>
    <mergeCell ref="BY294:BZ294"/>
    <mergeCell ref="BQ294:BX294"/>
    <mergeCell ref="BA294:BA295"/>
    <mergeCell ref="BB294:BB295"/>
    <mergeCell ref="CA286:CA288"/>
    <mergeCell ref="A289:A291"/>
    <mergeCell ref="O289:O291"/>
    <mergeCell ref="AC289:AC291"/>
    <mergeCell ref="AP289:AP291"/>
    <mergeCell ref="BA289:BA291"/>
    <mergeCell ref="BO289:BO291"/>
    <mergeCell ref="CA289:CA291"/>
    <mergeCell ref="A286:A288"/>
    <mergeCell ref="O286:O288"/>
    <mergeCell ref="AC286:AC288"/>
    <mergeCell ref="AP286:AP288"/>
    <mergeCell ref="BA286:BA288"/>
    <mergeCell ref="BO286:BO288"/>
    <mergeCell ref="CA280:CA282"/>
    <mergeCell ref="A283:A285"/>
    <mergeCell ref="O283:O285"/>
    <mergeCell ref="AC283:AC285"/>
    <mergeCell ref="AP283:AP285"/>
    <mergeCell ref="BA283:BA285"/>
    <mergeCell ref="BO283:BO285"/>
    <mergeCell ref="CA283:CA285"/>
    <mergeCell ref="A280:A282"/>
    <mergeCell ref="O280:O282"/>
    <mergeCell ref="AC280:AC282"/>
    <mergeCell ref="AP280:AP282"/>
    <mergeCell ref="BA280:BA282"/>
    <mergeCell ref="BO280:BO282"/>
    <mergeCell ref="CA274:CA276"/>
    <mergeCell ref="A277:A279"/>
    <mergeCell ref="O277:O279"/>
    <mergeCell ref="AC277:AC279"/>
    <mergeCell ref="AP277:AP279"/>
    <mergeCell ref="BA277:BA279"/>
    <mergeCell ref="BO277:BO279"/>
    <mergeCell ref="CA277:CA279"/>
    <mergeCell ref="A274:A276"/>
    <mergeCell ref="O274:O276"/>
    <mergeCell ref="AC274:AC276"/>
    <mergeCell ref="AP274:AP276"/>
    <mergeCell ref="BA274:BA276"/>
    <mergeCell ref="BO274:BO276"/>
    <mergeCell ref="CA267:CA269"/>
    <mergeCell ref="A270:A272"/>
    <mergeCell ref="O270:O272"/>
    <mergeCell ref="AC270:AC272"/>
    <mergeCell ref="AP270:AP272"/>
    <mergeCell ref="BA270:BA272"/>
    <mergeCell ref="BO270:BO272"/>
    <mergeCell ref="CA270:CA272"/>
    <mergeCell ref="A267:A269"/>
    <mergeCell ref="O267:O269"/>
    <mergeCell ref="AC267:AC269"/>
    <mergeCell ref="AP267:AP269"/>
    <mergeCell ref="BA267:BA269"/>
    <mergeCell ref="BO267:BO269"/>
    <mergeCell ref="CC261:CO261"/>
    <mergeCell ref="A264:A266"/>
    <mergeCell ref="O264:O266"/>
    <mergeCell ref="AC264:AC266"/>
    <mergeCell ref="AP264:AP266"/>
    <mergeCell ref="BA264:BA266"/>
    <mergeCell ref="BO264:BO266"/>
    <mergeCell ref="CA264:CA266"/>
    <mergeCell ref="BK261:BL261"/>
    <mergeCell ref="BM261:BN261"/>
    <mergeCell ref="BO261:BO262"/>
    <mergeCell ref="BP261:BP262"/>
    <mergeCell ref="BY261:BZ261"/>
    <mergeCell ref="BQ261:BX261"/>
    <mergeCell ref="BA261:BA262"/>
    <mergeCell ref="BB261:BB262"/>
    <mergeCell ref="BC261:BD261"/>
    <mergeCell ref="BE261:BF261"/>
    <mergeCell ref="BG261:BH261"/>
    <mergeCell ref="BI261:BJ261"/>
    <mergeCell ref="AE261:AJ261"/>
    <mergeCell ref="AK261:AN261"/>
    <mergeCell ref="AO261:AO262"/>
    <mergeCell ref="AP261:AP262"/>
    <mergeCell ref="AQ261:AQ262"/>
    <mergeCell ref="AR261:AZ261"/>
    <mergeCell ref="U261:V261"/>
    <mergeCell ref="W261:X261"/>
    <mergeCell ref="Y261:Z261"/>
    <mergeCell ref="AA261:AB261"/>
    <mergeCell ref="BA247:BA249"/>
    <mergeCell ref="BO247:BO249"/>
    <mergeCell ref="AC261:AC262"/>
    <mergeCell ref="AD261:AD262"/>
    <mergeCell ref="K261:L261"/>
    <mergeCell ref="M261:N261"/>
    <mergeCell ref="O261:O262"/>
    <mergeCell ref="P261:P262"/>
    <mergeCell ref="Q261:R261"/>
    <mergeCell ref="S261:T261"/>
    <mergeCell ref="A261:A262"/>
    <mergeCell ref="B261:B262"/>
    <mergeCell ref="C261:D261"/>
    <mergeCell ref="E261:F261"/>
    <mergeCell ref="G261:H261"/>
    <mergeCell ref="I261:J261"/>
    <mergeCell ref="CA259:CO259"/>
    <mergeCell ref="A260:N260"/>
    <mergeCell ref="O260:AB260"/>
    <mergeCell ref="AC260:AO260"/>
    <mergeCell ref="AP260:AZ260"/>
    <mergeCell ref="BA260:BN260"/>
    <mergeCell ref="BO260:BZ260"/>
    <mergeCell ref="CA260:CO260"/>
    <mergeCell ref="A259:N259"/>
    <mergeCell ref="O259:AB259"/>
    <mergeCell ref="AC259:AO259"/>
    <mergeCell ref="AP259:AZ259"/>
    <mergeCell ref="BA259:BN259"/>
    <mergeCell ref="BO259:BZ259"/>
    <mergeCell ref="CA261:CA262"/>
    <mergeCell ref="CB261:CB262"/>
    <mergeCell ref="A234:A236"/>
    <mergeCell ref="O234:O236"/>
    <mergeCell ref="AC234:AC236"/>
    <mergeCell ref="AP234:AP236"/>
    <mergeCell ref="BA234:BA236"/>
    <mergeCell ref="BO234:BO236"/>
    <mergeCell ref="CA253:CA255"/>
    <mergeCell ref="A256:A258"/>
    <mergeCell ref="O256:O258"/>
    <mergeCell ref="AC256:AC258"/>
    <mergeCell ref="AP256:AP258"/>
    <mergeCell ref="BA256:BA258"/>
    <mergeCell ref="BO256:BO258"/>
    <mergeCell ref="CA256:CA258"/>
    <mergeCell ref="A253:A255"/>
    <mergeCell ref="O253:O255"/>
    <mergeCell ref="AC253:AC255"/>
    <mergeCell ref="AP253:AP255"/>
    <mergeCell ref="BA253:BA255"/>
    <mergeCell ref="BO253:BO255"/>
    <mergeCell ref="CA247:CA249"/>
    <mergeCell ref="A250:A252"/>
    <mergeCell ref="O250:O252"/>
    <mergeCell ref="AC250:AC252"/>
    <mergeCell ref="AP250:AP252"/>
    <mergeCell ref="BA250:BA252"/>
    <mergeCell ref="BO250:BO252"/>
    <mergeCell ref="CA250:CA252"/>
    <mergeCell ref="A247:A249"/>
    <mergeCell ref="O247:O249"/>
    <mergeCell ref="AC247:AC249"/>
    <mergeCell ref="AP247:AP249"/>
    <mergeCell ref="AP225:AP227"/>
    <mergeCell ref="BA225:BA227"/>
    <mergeCell ref="BO225:BO227"/>
    <mergeCell ref="CA225:CA227"/>
    <mergeCell ref="A222:A224"/>
    <mergeCell ref="O222:O224"/>
    <mergeCell ref="AC222:AC224"/>
    <mergeCell ref="AP222:AP224"/>
    <mergeCell ref="BA222:BA224"/>
    <mergeCell ref="BO222:BO224"/>
    <mergeCell ref="CA241:CA243"/>
    <mergeCell ref="A244:A246"/>
    <mergeCell ref="O244:O246"/>
    <mergeCell ref="AC244:AC246"/>
    <mergeCell ref="AP244:AP246"/>
    <mergeCell ref="BA244:BA246"/>
    <mergeCell ref="BO244:BO246"/>
    <mergeCell ref="CA244:CA246"/>
    <mergeCell ref="A241:A243"/>
    <mergeCell ref="O241:O243"/>
    <mergeCell ref="AC241:AC243"/>
    <mergeCell ref="AP241:AP243"/>
    <mergeCell ref="BA241:BA243"/>
    <mergeCell ref="BO241:BO243"/>
    <mergeCell ref="CA234:CA236"/>
    <mergeCell ref="A238:A240"/>
    <mergeCell ref="O238:O240"/>
    <mergeCell ref="AC238:AC240"/>
    <mergeCell ref="AP238:AP240"/>
    <mergeCell ref="BA238:BA240"/>
    <mergeCell ref="BO238:BO240"/>
    <mergeCell ref="CA238:CA240"/>
    <mergeCell ref="CC219:CO219"/>
    <mergeCell ref="BQ219:BX219"/>
    <mergeCell ref="BE219:BF219"/>
    <mergeCell ref="BG219:BH219"/>
    <mergeCell ref="BI219:BJ219"/>
    <mergeCell ref="BK219:BL219"/>
    <mergeCell ref="BM219:BN219"/>
    <mergeCell ref="BO219:BO220"/>
    <mergeCell ref="AP219:AP220"/>
    <mergeCell ref="AQ219:AQ220"/>
    <mergeCell ref="AR219:AZ219"/>
    <mergeCell ref="BA219:BA220"/>
    <mergeCell ref="BB219:BB220"/>
    <mergeCell ref="BC219:BD219"/>
    <mergeCell ref="CA228:CA230"/>
    <mergeCell ref="A231:A233"/>
    <mergeCell ref="O231:O233"/>
    <mergeCell ref="AC231:AC233"/>
    <mergeCell ref="AP231:AP233"/>
    <mergeCell ref="BA231:BA233"/>
    <mergeCell ref="BO231:BO233"/>
    <mergeCell ref="CA231:CA233"/>
    <mergeCell ref="A228:A230"/>
    <mergeCell ref="O228:O230"/>
    <mergeCell ref="AC228:AC230"/>
    <mergeCell ref="AP228:AP230"/>
    <mergeCell ref="BA228:BA230"/>
    <mergeCell ref="BO228:BO230"/>
    <mergeCell ref="CA222:CA224"/>
    <mergeCell ref="A225:A227"/>
    <mergeCell ref="O225:O227"/>
    <mergeCell ref="AC225:AC227"/>
    <mergeCell ref="AA219:AB219"/>
    <mergeCell ref="AC219:AC220"/>
    <mergeCell ref="AD219:AD220"/>
    <mergeCell ref="AE219:AJ219"/>
    <mergeCell ref="AK219:AN219"/>
    <mergeCell ref="AO219:AO220"/>
    <mergeCell ref="P219:P220"/>
    <mergeCell ref="Q219:R219"/>
    <mergeCell ref="S219:T219"/>
    <mergeCell ref="U219:V219"/>
    <mergeCell ref="W219:X219"/>
    <mergeCell ref="Y219:Z219"/>
    <mergeCell ref="CA218:CO218"/>
    <mergeCell ref="A219:A220"/>
    <mergeCell ref="B219:B220"/>
    <mergeCell ref="C219:D219"/>
    <mergeCell ref="E219:F219"/>
    <mergeCell ref="G219:H219"/>
    <mergeCell ref="I219:J219"/>
    <mergeCell ref="K219:L219"/>
    <mergeCell ref="M219:N219"/>
    <mergeCell ref="O219:O220"/>
    <mergeCell ref="A218:N218"/>
    <mergeCell ref="O218:AB218"/>
    <mergeCell ref="AC218:AO218"/>
    <mergeCell ref="AP218:AZ218"/>
    <mergeCell ref="BA218:BN218"/>
    <mergeCell ref="BO218:BZ218"/>
    <mergeCell ref="BP219:BP220"/>
    <mergeCell ref="BY219:BZ219"/>
    <mergeCell ref="CA219:CA220"/>
    <mergeCell ref="CB219:CB220"/>
    <mergeCell ref="CA214:CA216"/>
    <mergeCell ref="A217:N217"/>
    <mergeCell ref="O217:AB217"/>
    <mergeCell ref="AC217:AO217"/>
    <mergeCell ref="AP217:AZ217"/>
    <mergeCell ref="BA217:BN217"/>
    <mergeCell ref="BO217:BZ217"/>
    <mergeCell ref="CA217:CO217"/>
    <mergeCell ref="A214:A216"/>
    <mergeCell ref="O214:O216"/>
    <mergeCell ref="AC214:AC216"/>
    <mergeCell ref="AP214:AP216"/>
    <mergeCell ref="BA214:BA216"/>
    <mergeCell ref="BO214:BO216"/>
    <mergeCell ref="CA208:CA210"/>
    <mergeCell ref="A211:A213"/>
    <mergeCell ref="O211:O213"/>
    <mergeCell ref="AC211:AC213"/>
    <mergeCell ref="AP211:AP213"/>
    <mergeCell ref="BA211:BA213"/>
    <mergeCell ref="BO211:BO213"/>
    <mergeCell ref="CA211:CA213"/>
    <mergeCell ref="A208:A210"/>
    <mergeCell ref="O208:O210"/>
    <mergeCell ref="AC208:AC210"/>
    <mergeCell ref="AP208:AP210"/>
    <mergeCell ref="BA208:BA210"/>
    <mergeCell ref="BO208:BO210"/>
    <mergeCell ref="CA202:CA204"/>
    <mergeCell ref="A205:A207"/>
    <mergeCell ref="O205:O207"/>
    <mergeCell ref="AC205:AC207"/>
    <mergeCell ref="AP205:AP207"/>
    <mergeCell ref="BA205:BA207"/>
    <mergeCell ref="BO205:BO207"/>
    <mergeCell ref="CA205:CA207"/>
    <mergeCell ref="A202:A204"/>
    <mergeCell ref="O202:O204"/>
    <mergeCell ref="AC202:AC204"/>
    <mergeCell ref="AP202:AP204"/>
    <mergeCell ref="BA202:BA204"/>
    <mergeCell ref="BO202:BO204"/>
    <mergeCell ref="CA196:CA198"/>
    <mergeCell ref="A199:A201"/>
    <mergeCell ref="O199:O201"/>
    <mergeCell ref="AC199:AC201"/>
    <mergeCell ref="AP199:AP201"/>
    <mergeCell ref="BA199:BA201"/>
    <mergeCell ref="BO199:BO201"/>
    <mergeCell ref="CA199:CA201"/>
    <mergeCell ref="A196:A198"/>
    <mergeCell ref="O196:O198"/>
    <mergeCell ref="AC196:AC198"/>
    <mergeCell ref="AP196:AP198"/>
    <mergeCell ref="BA196:BA198"/>
    <mergeCell ref="BO196:BO198"/>
    <mergeCell ref="CA190:CA192"/>
    <mergeCell ref="A193:A195"/>
    <mergeCell ref="O193:O195"/>
    <mergeCell ref="AC193:AC195"/>
    <mergeCell ref="AP193:AP195"/>
    <mergeCell ref="BA193:BA195"/>
    <mergeCell ref="BO193:BO195"/>
    <mergeCell ref="CA193:CA195"/>
    <mergeCell ref="A190:A192"/>
    <mergeCell ref="O190:O192"/>
    <mergeCell ref="AC190:AC192"/>
    <mergeCell ref="AP190:AP192"/>
    <mergeCell ref="BA190:BA192"/>
    <mergeCell ref="BO190:BO192"/>
    <mergeCell ref="CA186:CA188"/>
    <mergeCell ref="A186:A188"/>
    <mergeCell ref="O186:O188"/>
    <mergeCell ref="AC186:AC188"/>
    <mergeCell ref="AP186:AP188"/>
    <mergeCell ref="BA186:BA188"/>
    <mergeCell ref="BO186:BO188"/>
    <mergeCell ref="A172:A174"/>
    <mergeCell ref="O172:O174"/>
    <mergeCell ref="AC172:AC174"/>
    <mergeCell ref="AP172:AP174"/>
    <mergeCell ref="BA172:BA174"/>
    <mergeCell ref="BO172:BO174"/>
    <mergeCell ref="CA172:CA174"/>
    <mergeCell ref="A169:A171"/>
    <mergeCell ref="O169:O171"/>
    <mergeCell ref="AC169:AC171"/>
    <mergeCell ref="AP169:AP171"/>
    <mergeCell ref="BA169:BA171"/>
    <mergeCell ref="BO169:BO171"/>
    <mergeCell ref="O177:O178"/>
    <mergeCell ref="A176:N176"/>
    <mergeCell ref="O176:AB176"/>
    <mergeCell ref="AC176:AO176"/>
    <mergeCell ref="P177:P178"/>
    <mergeCell ref="Q177:R177"/>
    <mergeCell ref="S177:T177"/>
    <mergeCell ref="U177:V177"/>
    <mergeCell ref="W177:X177"/>
    <mergeCell ref="Y177:Z177"/>
    <mergeCell ref="CA176:CO176"/>
    <mergeCell ref="A177:A178"/>
    <mergeCell ref="B177:B178"/>
    <mergeCell ref="C177:D177"/>
    <mergeCell ref="E177:F177"/>
    <mergeCell ref="G177:H177"/>
    <mergeCell ref="I177:J177"/>
    <mergeCell ref="K177:L177"/>
    <mergeCell ref="M177:N177"/>
    <mergeCell ref="CA180:CA182"/>
    <mergeCell ref="A183:A185"/>
    <mergeCell ref="O183:O185"/>
    <mergeCell ref="AC183:AC185"/>
    <mergeCell ref="AP183:AP185"/>
    <mergeCell ref="BA183:BA185"/>
    <mergeCell ref="BO183:BO185"/>
    <mergeCell ref="CA183:CA185"/>
    <mergeCell ref="A180:A182"/>
    <mergeCell ref="O180:O182"/>
    <mergeCell ref="AC180:AC182"/>
    <mergeCell ref="AP180:AP182"/>
    <mergeCell ref="BA180:BA182"/>
    <mergeCell ref="BO180:BO182"/>
    <mergeCell ref="CB177:CB178"/>
    <mergeCell ref="CC177:CO177"/>
    <mergeCell ref="BQ177:BX177"/>
    <mergeCell ref="BE177:BF177"/>
    <mergeCell ref="BG177:BH177"/>
    <mergeCell ref="BI177:BJ177"/>
    <mergeCell ref="BK177:BL177"/>
    <mergeCell ref="BM177:BN177"/>
    <mergeCell ref="BO177:BO178"/>
    <mergeCell ref="AP177:AP178"/>
    <mergeCell ref="AQ177:AQ178"/>
    <mergeCell ref="AR177:AZ177"/>
    <mergeCell ref="BA177:BA178"/>
    <mergeCell ref="BB177:BB178"/>
    <mergeCell ref="BC177:BD177"/>
    <mergeCell ref="AA177:AB177"/>
    <mergeCell ref="AC177:AC178"/>
    <mergeCell ref="AD177:AD178"/>
    <mergeCell ref="AE177:AJ177"/>
    <mergeCell ref="AK177:AN177"/>
    <mergeCell ref="AO177:AO178"/>
    <mergeCell ref="BP177:BP178"/>
    <mergeCell ref="BY177:BZ177"/>
    <mergeCell ref="CA177:CA178"/>
    <mergeCell ref="AP176:AZ176"/>
    <mergeCell ref="BA176:BN176"/>
    <mergeCell ref="BO176:BZ176"/>
    <mergeCell ref="CA159:CA161"/>
    <mergeCell ref="A175:N175"/>
    <mergeCell ref="O175:AB175"/>
    <mergeCell ref="AC175:AO175"/>
    <mergeCell ref="AP175:AZ175"/>
    <mergeCell ref="BA175:BN175"/>
    <mergeCell ref="BO175:BZ175"/>
    <mergeCell ref="CA175:CO175"/>
    <mergeCell ref="A159:A161"/>
    <mergeCell ref="O159:O161"/>
    <mergeCell ref="AC159:AC161"/>
    <mergeCell ref="AP159:AP161"/>
    <mergeCell ref="BA159:BA161"/>
    <mergeCell ref="BO159:BO161"/>
    <mergeCell ref="CA163:CA165"/>
    <mergeCell ref="A166:A168"/>
    <mergeCell ref="O166:O168"/>
    <mergeCell ref="AC166:AC168"/>
    <mergeCell ref="AP166:AP168"/>
    <mergeCell ref="BA166:BA168"/>
    <mergeCell ref="BO166:BO168"/>
    <mergeCell ref="CA166:CA168"/>
    <mergeCell ref="A163:A165"/>
    <mergeCell ref="O163:O165"/>
    <mergeCell ref="AC163:AC165"/>
    <mergeCell ref="AP163:AP165"/>
    <mergeCell ref="BA163:BA165"/>
    <mergeCell ref="BO163:BO165"/>
    <mergeCell ref="CA169:CA171"/>
    <mergeCell ref="CA153:CA155"/>
    <mergeCell ref="A156:A158"/>
    <mergeCell ref="O156:O158"/>
    <mergeCell ref="AC156:AC158"/>
    <mergeCell ref="AP156:AP158"/>
    <mergeCell ref="BA156:BA158"/>
    <mergeCell ref="BO156:BO158"/>
    <mergeCell ref="CA156:CA158"/>
    <mergeCell ref="A153:A155"/>
    <mergeCell ref="O153:O155"/>
    <mergeCell ref="AC153:AC155"/>
    <mergeCell ref="AP153:AP155"/>
    <mergeCell ref="BA153:BA155"/>
    <mergeCell ref="BO153:BO155"/>
    <mergeCell ref="CA147:CA149"/>
    <mergeCell ref="A150:A152"/>
    <mergeCell ref="O150:O152"/>
    <mergeCell ref="AC150:AC152"/>
    <mergeCell ref="AP150:AP152"/>
    <mergeCell ref="BA150:BA152"/>
    <mergeCell ref="BO150:BO152"/>
    <mergeCell ref="CA150:CA152"/>
    <mergeCell ref="A147:A149"/>
    <mergeCell ref="O147:O149"/>
    <mergeCell ref="AC147:AC149"/>
    <mergeCell ref="AP147:AP149"/>
    <mergeCell ref="BA147:BA149"/>
    <mergeCell ref="BO147:BO149"/>
    <mergeCell ref="CA136:CA138"/>
    <mergeCell ref="A144:A146"/>
    <mergeCell ref="O144:O146"/>
    <mergeCell ref="AC144:AC146"/>
    <mergeCell ref="AP144:AP146"/>
    <mergeCell ref="BA144:BA146"/>
    <mergeCell ref="BO144:BO146"/>
    <mergeCell ref="CA144:CA146"/>
    <mergeCell ref="A139:N139"/>
    <mergeCell ref="O139:AB139"/>
    <mergeCell ref="A136:A138"/>
    <mergeCell ref="O136:O138"/>
    <mergeCell ref="AC136:AC138"/>
    <mergeCell ref="AP136:AP138"/>
    <mergeCell ref="BA136:BA138"/>
    <mergeCell ref="BO136:BO138"/>
    <mergeCell ref="Q141:R141"/>
    <mergeCell ref="S141:T141"/>
    <mergeCell ref="CA130:CA132"/>
    <mergeCell ref="A133:A135"/>
    <mergeCell ref="O133:O135"/>
    <mergeCell ref="AC133:AC135"/>
    <mergeCell ref="AP133:AP135"/>
    <mergeCell ref="BA133:BA135"/>
    <mergeCell ref="BO133:BO135"/>
    <mergeCell ref="CA133:CA135"/>
    <mergeCell ref="A130:A132"/>
    <mergeCell ref="O130:O132"/>
    <mergeCell ref="AC130:AC132"/>
    <mergeCell ref="AP130:AP132"/>
    <mergeCell ref="BA130:BA132"/>
    <mergeCell ref="BO130:BO132"/>
    <mergeCell ref="O141:O142"/>
    <mergeCell ref="P141:P142"/>
    <mergeCell ref="CA124:CA126"/>
    <mergeCell ref="A127:A129"/>
    <mergeCell ref="O127:O129"/>
    <mergeCell ref="AC127:AC129"/>
    <mergeCell ref="AP127:AP129"/>
    <mergeCell ref="BA127:BA129"/>
    <mergeCell ref="BO127:BO129"/>
    <mergeCell ref="CA127:CA129"/>
    <mergeCell ref="A124:A126"/>
    <mergeCell ref="O124:O126"/>
    <mergeCell ref="AC124:AC126"/>
    <mergeCell ref="AP124:AP126"/>
    <mergeCell ref="BA124:BA126"/>
    <mergeCell ref="BO124:BO126"/>
    <mergeCell ref="U141:V141"/>
    <mergeCell ref="W141:X141"/>
    <mergeCell ref="CA118:CA120"/>
    <mergeCell ref="A121:A123"/>
    <mergeCell ref="O121:O123"/>
    <mergeCell ref="AC121:AC123"/>
    <mergeCell ref="AP121:AP123"/>
    <mergeCell ref="BA121:BA123"/>
    <mergeCell ref="BO121:BO123"/>
    <mergeCell ref="CA121:CA123"/>
    <mergeCell ref="A118:A120"/>
    <mergeCell ref="O118:O120"/>
    <mergeCell ref="AC118:AC120"/>
    <mergeCell ref="AP118:AP120"/>
    <mergeCell ref="BA118:BA120"/>
    <mergeCell ref="BO118:BO120"/>
    <mergeCell ref="A115:A117"/>
    <mergeCell ref="O115:O117"/>
    <mergeCell ref="AC115:AC117"/>
    <mergeCell ref="AP115:AP117"/>
    <mergeCell ref="BA115:BA117"/>
    <mergeCell ref="BO115:BO117"/>
    <mergeCell ref="CA115:CA117"/>
    <mergeCell ref="E112:F112"/>
    <mergeCell ref="G112:H112"/>
    <mergeCell ref="I112:J112"/>
    <mergeCell ref="BK112:BL112"/>
    <mergeCell ref="BM112:BN112"/>
    <mergeCell ref="BO112:BO113"/>
    <mergeCell ref="BP112:BP113"/>
    <mergeCell ref="BY112:BZ112"/>
    <mergeCell ref="BQ112:BX112"/>
    <mergeCell ref="BA112:BA113"/>
    <mergeCell ref="BB112:BB113"/>
    <mergeCell ref="BC112:BD112"/>
    <mergeCell ref="BE112:BF112"/>
    <mergeCell ref="BG112:BH112"/>
    <mergeCell ref="BI112:BJ112"/>
    <mergeCell ref="AE112:AJ112"/>
    <mergeCell ref="AK112:AN112"/>
    <mergeCell ref="AO112:AO113"/>
    <mergeCell ref="AP112:AP113"/>
    <mergeCell ref="AQ112:AQ113"/>
    <mergeCell ref="AR112:AZ112"/>
    <mergeCell ref="CA110:CO110"/>
    <mergeCell ref="A111:N111"/>
    <mergeCell ref="O111:AB111"/>
    <mergeCell ref="AC111:AO111"/>
    <mergeCell ref="AP111:AZ111"/>
    <mergeCell ref="BA111:BN111"/>
    <mergeCell ref="BO111:BZ111"/>
    <mergeCell ref="CA111:CO111"/>
    <mergeCell ref="A110:N110"/>
    <mergeCell ref="O110:AB110"/>
    <mergeCell ref="AC110:AO110"/>
    <mergeCell ref="AP110:AZ110"/>
    <mergeCell ref="BA110:BN110"/>
    <mergeCell ref="BO110:BZ110"/>
    <mergeCell ref="CA112:CA113"/>
    <mergeCell ref="CB112:CB113"/>
    <mergeCell ref="CC112:CO112"/>
    <mergeCell ref="U112:V112"/>
    <mergeCell ref="W112:X112"/>
    <mergeCell ref="Y112:Z112"/>
    <mergeCell ref="AA112:AB112"/>
    <mergeCell ref="AC112:AC113"/>
    <mergeCell ref="AD112:AD113"/>
    <mergeCell ref="K112:L112"/>
    <mergeCell ref="M112:N112"/>
    <mergeCell ref="O112:O113"/>
    <mergeCell ref="P112:P113"/>
    <mergeCell ref="Q112:R112"/>
    <mergeCell ref="S112:T112"/>
    <mergeCell ref="A112:A113"/>
    <mergeCell ref="B112:B113"/>
    <mergeCell ref="C112:D112"/>
    <mergeCell ref="CA104:CA106"/>
    <mergeCell ref="A107:A109"/>
    <mergeCell ref="O107:O109"/>
    <mergeCell ref="AC107:AC109"/>
    <mergeCell ref="AP107:AP109"/>
    <mergeCell ref="BA107:BA109"/>
    <mergeCell ref="BO107:BO109"/>
    <mergeCell ref="CA107:CA109"/>
    <mergeCell ref="A104:A106"/>
    <mergeCell ref="O104:O106"/>
    <mergeCell ref="AC104:AC106"/>
    <mergeCell ref="AP104:AP106"/>
    <mergeCell ref="BA104:BA106"/>
    <mergeCell ref="BO104:BO106"/>
    <mergeCell ref="CA98:CA100"/>
    <mergeCell ref="A101:A103"/>
    <mergeCell ref="O101:O103"/>
    <mergeCell ref="AC101:AC103"/>
    <mergeCell ref="AP101:AP103"/>
    <mergeCell ref="BA101:BA103"/>
    <mergeCell ref="BO101:BO103"/>
    <mergeCell ref="CA101:CA103"/>
    <mergeCell ref="A98:A100"/>
    <mergeCell ref="O98:O100"/>
    <mergeCell ref="AC98:AC100"/>
    <mergeCell ref="AP98:AP100"/>
    <mergeCell ref="BA98:BA100"/>
    <mergeCell ref="BO98:BO100"/>
    <mergeCell ref="CA91:CA93"/>
    <mergeCell ref="A94:A96"/>
    <mergeCell ref="O94:O96"/>
    <mergeCell ref="AC94:AC96"/>
    <mergeCell ref="AP94:AP96"/>
    <mergeCell ref="BA94:BA96"/>
    <mergeCell ref="BO94:BO96"/>
    <mergeCell ref="CA94:CA96"/>
    <mergeCell ref="A91:A93"/>
    <mergeCell ref="O91:O93"/>
    <mergeCell ref="AC91:AC93"/>
    <mergeCell ref="AP91:AP93"/>
    <mergeCell ref="BA91:BA93"/>
    <mergeCell ref="BO91:BO93"/>
    <mergeCell ref="CA85:CA87"/>
    <mergeCell ref="A88:A90"/>
    <mergeCell ref="O88:O90"/>
    <mergeCell ref="AC88:AC90"/>
    <mergeCell ref="AP88:AP90"/>
    <mergeCell ref="BA88:BA90"/>
    <mergeCell ref="BO88:BO90"/>
    <mergeCell ref="CA88:CA90"/>
    <mergeCell ref="A85:A87"/>
    <mergeCell ref="O85:O87"/>
    <mergeCell ref="AC85:AC87"/>
    <mergeCell ref="AP85:AP87"/>
    <mergeCell ref="BA85:BA87"/>
    <mergeCell ref="BO85:BO87"/>
    <mergeCell ref="CC79:CO79"/>
    <mergeCell ref="A82:A84"/>
    <mergeCell ref="O82:O84"/>
    <mergeCell ref="AC82:AC84"/>
    <mergeCell ref="AP82:AP84"/>
    <mergeCell ref="BA82:BA84"/>
    <mergeCell ref="BO82:BO84"/>
    <mergeCell ref="CA82:CA84"/>
    <mergeCell ref="BK79:BL79"/>
    <mergeCell ref="BM79:BN79"/>
    <mergeCell ref="BO79:BO80"/>
    <mergeCell ref="BP79:BP80"/>
    <mergeCell ref="BY79:BZ79"/>
    <mergeCell ref="BQ79:BX79"/>
    <mergeCell ref="BA79:BA80"/>
    <mergeCell ref="BB79:BB80"/>
    <mergeCell ref="BC79:BD79"/>
    <mergeCell ref="BE79:BF79"/>
    <mergeCell ref="BG79:BH79"/>
    <mergeCell ref="BI79:BJ79"/>
    <mergeCell ref="AE79:AJ79"/>
    <mergeCell ref="AK79:AN79"/>
    <mergeCell ref="AO79:AO80"/>
    <mergeCell ref="AP79:AP80"/>
    <mergeCell ref="AQ79:AQ80"/>
    <mergeCell ref="AR79:AZ79"/>
    <mergeCell ref="U79:V79"/>
    <mergeCell ref="W79:X79"/>
    <mergeCell ref="Y79:Z79"/>
    <mergeCell ref="AA79:AB79"/>
    <mergeCell ref="BA67:BA69"/>
    <mergeCell ref="BO67:BO69"/>
    <mergeCell ref="AC79:AC80"/>
    <mergeCell ref="AD79:AD80"/>
    <mergeCell ref="K79:L79"/>
    <mergeCell ref="M79:N79"/>
    <mergeCell ref="O79:O80"/>
    <mergeCell ref="P79:P80"/>
    <mergeCell ref="Q79:R79"/>
    <mergeCell ref="S79:T79"/>
    <mergeCell ref="A79:A80"/>
    <mergeCell ref="B79:B80"/>
    <mergeCell ref="C79:D79"/>
    <mergeCell ref="E79:F79"/>
    <mergeCell ref="G79:H79"/>
    <mergeCell ref="I79:J79"/>
    <mergeCell ref="CA77:CO77"/>
    <mergeCell ref="A78:N78"/>
    <mergeCell ref="O78:AB78"/>
    <mergeCell ref="AC78:AO78"/>
    <mergeCell ref="AP78:AZ78"/>
    <mergeCell ref="BA78:BN78"/>
    <mergeCell ref="BO78:BZ78"/>
    <mergeCell ref="CA78:CO78"/>
    <mergeCell ref="A77:N77"/>
    <mergeCell ref="O77:AB77"/>
    <mergeCell ref="AC77:AO77"/>
    <mergeCell ref="AP77:AZ77"/>
    <mergeCell ref="BA77:BN77"/>
    <mergeCell ref="BO77:BZ77"/>
    <mergeCell ref="CA79:CA80"/>
    <mergeCell ref="CB79:CB80"/>
    <mergeCell ref="A55:A57"/>
    <mergeCell ref="O55:O57"/>
    <mergeCell ref="AC55:AC57"/>
    <mergeCell ref="AP55:AP57"/>
    <mergeCell ref="BA55:BA57"/>
    <mergeCell ref="BO55:BO57"/>
    <mergeCell ref="CA73:CA75"/>
    <mergeCell ref="A76:B76"/>
    <mergeCell ref="O76:P76"/>
    <mergeCell ref="AC76:AD76"/>
    <mergeCell ref="AP76:AQ76"/>
    <mergeCell ref="BA76:BB76"/>
    <mergeCell ref="BO76:BP76"/>
    <mergeCell ref="CA76:CB76"/>
    <mergeCell ref="A73:A75"/>
    <mergeCell ref="O73:O75"/>
    <mergeCell ref="AC73:AC75"/>
    <mergeCell ref="AP73:AP75"/>
    <mergeCell ref="BA73:BA75"/>
    <mergeCell ref="BO73:BO75"/>
    <mergeCell ref="CA67:CA69"/>
    <mergeCell ref="A70:A72"/>
    <mergeCell ref="O70:O72"/>
    <mergeCell ref="AC70:AC72"/>
    <mergeCell ref="AP70:AP72"/>
    <mergeCell ref="BA70:BA72"/>
    <mergeCell ref="BO70:BO72"/>
    <mergeCell ref="CA70:CA72"/>
    <mergeCell ref="A67:A69"/>
    <mergeCell ref="O67:O69"/>
    <mergeCell ref="AC67:AC69"/>
    <mergeCell ref="AP67:AP69"/>
    <mergeCell ref="AP46:AP48"/>
    <mergeCell ref="BA46:BA48"/>
    <mergeCell ref="BO46:BO48"/>
    <mergeCell ref="CA46:CA48"/>
    <mergeCell ref="A43:A45"/>
    <mergeCell ref="O43:O45"/>
    <mergeCell ref="AC43:AC45"/>
    <mergeCell ref="AP43:AP45"/>
    <mergeCell ref="BA43:BA45"/>
    <mergeCell ref="BO43:BO45"/>
    <mergeCell ref="CA61:CA63"/>
    <mergeCell ref="A64:A66"/>
    <mergeCell ref="O64:O66"/>
    <mergeCell ref="AC64:AC66"/>
    <mergeCell ref="AP64:AP66"/>
    <mergeCell ref="BA64:BA66"/>
    <mergeCell ref="BO64:BO66"/>
    <mergeCell ref="CA64:CA66"/>
    <mergeCell ref="A61:A63"/>
    <mergeCell ref="O61:O63"/>
    <mergeCell ref="AC61:AC63"/>
    <mergeCell ref="AP61:AP63"/>
    <mergeCell ref="BA61:BA63"/>
    <mergeCell ref="BO61:BO63"/>
    <mergeCell ref="CA55:CA57"/>
    <mergeCell ref="A58:A60"/>
    <mergeCell ref="O58:O60"/>
    <mergeCell ref="AC58:AC60"/>
    <mergeCell ref="AP58:AP60"/>
    <mergeCell ref="BA58:BA60"/>
    <mergeCell ref="BO58:BO60"/>
    <mergeCell ref="CA58:CA60"/>
    <mergeCell ref="CC41:CO41"/>
    <mergeCell ref="BQ41:BX41"/>
    <mergeCell ref="BE41:BF41"/>
    <mergeCell ref="BG41:BH41"/>
    <mergeCell ref="BI41:BJ41"/>
    <mergeCell ref="BK41:BL41"/>
    <mergeCell ref="BM41:BN41"/>
    <mergeCell ref="BO41:BO42"/>
    <mergeCell ref="AP41:AP42"/>
    <mergeCell ref="AQ41:AQ42"/>
    <mergeCell ref="AR41:AZ41"/>
    <mergeCell ref="BA41:BA42"/>
    <mergeCell ref="BB41:BB42"/>
    <mergeCell ref="BC41:BD41"/>
    <mergeCell ref="CA49:CA51"/>
    <mergeCell ref="A52:A54"/>
    <mergeCell ref="O52:O54"/>
    <mergeCell ref="AC52:AC54"/>
    <mergeCell ref="AP52:AP54"/>
    <mergeCell ref="BA52:BA54"/>
    <mergeCell ref="BO52:BO54"/>
    <mergeCell ref="CA52:CA54"/>
    <mergeCell ref="A49:A51"/>
    <mergeCell ref="O49:O51"/>
    <mergeCell ref="AC49:AC51"/>
    <mergeCell ref="AP49:AP51"/>
    <mergeCell ref="BA49:BA51"/>
    <mergeCell ref="BO49:BO51"/>
    <mergeCell ref="CA43:CA45"/>
    <mergeCell ref="A46:A48"/>
    <mergeCell ref="O46:O48"/>
    <mergeCell ref="AC46:AC48"/>
    <mergeCell ref="AA41:AB41"/>
    <mergeCell ref="AC41:AC42"/>
    <mergeCell ref="AD41:AD42"/>
    <mergeCell ref="AE41:AJ41"/>
    <mergeCell ref="AK41:AN41"/>
    <mergeCell ref="AO41:AO42"/>
    <mergeCell ref="P41:P42"/>
    <mergeCell ref="Q41:R41"/>
    <mergeCell ref="S41:T41"/>
    <mergeCell ref="U41:V41"/>
    <mergeCell ref="W41:X41"/>
    <mergeCell ref="Y41:Z41"/>
    <mergeCell ref="CA40:CO40"/>
    <mergeCell ref="A41:A42"/>
    <mergeCell ref="B41:B42"/>
    <mergeCell ref="C41:D41"/>
    <mergeCell ref="E41:F41"/>
    <mergeCell ref="G41:H41"/>
    <mergeCell ref="I41:J41"/>
    <mergeCell ref="K41:L41"/>
    <mergeCell ref="M41:N41"/>
    <mergeCell ref="O41:O42"/>
    <mergeCell ref="A40:N40"/>
    <mergeCell ref="O40:AB40"/>
    <mergeCell ref="AC40:AO40"/>
    <mergeCell ref="AP40:AZ40"/>
    <mergeCell ref="BA40:BN40"/>
    <mergeCell ref="BO40:BZ40"/>
    <mergeCell ref="BP41:BP42"/>
    <mergeCell ref="BY41:BZ41"/>
    <mergeCell ref="CA41:CA42"/>
    <mergeCell ref="CB41:CB42"/>
    <mergeCell ref="CA36:CA38"/>
    <mergeCell ref="A39:N39"/>
    <mergeCell ref="O39:AB39"/>
    <mergeCell ref="AC39:AO39"/>
    <mergeCell ref="AP39:AZ39"/>
    <mergeCell ref="BA39:BN39"/>
    <mergeCell ref="BO39:BZ39"/>
    <mergeCell ref="CA39:CO39"/>
    <mergeCell ref="A36:A38"/>
    <mergeCell ref="O36:O38"/>
    <mergeCell ref="AC36:AC38"/>
    <mergeCell ref="AP36:AP38"/>
    <mergeCell ref="BA36:BA38"/>
    <mergeCell ref="BO36:BO38"/>
    <mergeCell ref="CA30:CA32"/>
    <mergeCell ref="A33:A35"/>
    <mergeCell ref="O33:O35"/>
    <mergeCell ref="AC33:AC35"/>
    <mergeCell ref="AP33:AP35"/>
    <mergeCell ref="BA33:BA35"/>
    <mergeCell ref="BO33:BO35"/>
    <mergeCell ref="CA33:CA35"/>
    <mergeCell ref="A30:A32"/>
    <mergeCell ref="O30:O32"/>
    <mergeCell ref="AC30:AC32"/>
    <mergeCell ref="AP30:AP32"/>
    <mergeCell ref="BA30:BA32"/>
    <mergeCell ref="BO30:BO32"/>
    <mergeCell ref="CA24:CA26"/>
    <mergeCell ref="A27:A29"/>
    <mergeCell ref="O27:O29"/>
    <mergeCell ref="AC27:AC29"/>
    <mergeCell ref="AP27:AP29"/>
    <mergeCell ref="BA27:BA29"/>
    <mergeCell ref="BO27:BO29"/>
    <mergeCell ref="CA27:CA29"/>
    <mergeCell ref="A24:A26"/>
    <mergeCell ref="O24:O26"/>
    <mergeCell ref="AC24:AC26"/>
    <mergeCell ref="AP24:AP26"/>
    <mergeCell ref="BA24:BA26"/>
    <mergeCell ref="BO24:BO26"/>
    <mergeCell ref="CA18:CA20"/>
    <mergeCell ref="A21:A23"/>
    <mergeCell ref="O21:O23"/>
    <mergeCell ref="AC21:AC23"/>
    <mergeCell ref="AP21:AP23"/>
    <mergeCell ref="BA21:BA23"/>
    <mergeCell ref="BO21:BO23"/>
    <mergeCell ref="CA21:CA23"/>
    <mergeCell ref="A18:A20"/>
    <mergeCell ref="O18:O20"/>
    <mergeCell ref="AC18:AC20"/>
    <mergeCell ref="AP18:AP20"/>
    <mergeCell ref="BA18:BA20"/>
    <mergeCell ref="BO18:BO20"/>
    <mergeCell ref="CA12:CA14"/>
    <mergeCell ref="A15:A17"/>
    <mergeCell ref="O15:O17"/>
    <mergeCell ref="AC15:AC17"/>
    <mergeCell ref="AP15:AP17"/>
    <mergeCell ref="BA15:BA17"/>
    <mergeCell ref="BO15:BO17"/>
    <mergeCell ref="CA15:CA17"/>
    <mergeCell ref="A12:A14"/>
    <mergeCell ref="O12:O14"/>
    <mergeCell ref="AC12:AC14"/>
    <mergeCell ref="AP12:AP14"/>
    <mergeCell ref="BA12:BA14"/>
    <mergeCell ref="BO12:BO14"/>
    <mergeCell ref="CA6:CA8"/>
    <mergeCell ref="A9:A11"/>
    <mergeCell ref="O9:O11"/>
    <mergeCell ref="AC9:AC11"/>
    <mergeCell ref="AP9:AP11"/>
    <mergeCell ref="BA9:BA11"/>
    <mergeCell ref="BO9:BO11"/>
    <mergeCell ref="CA9:CA11"/>
    <mergeCell ref="A6:A8"/>
    <mergeCell ref="O6:O8"/>
    <mergeCell ref="AC6:AC8"/>
    <mergeCell ref="AP6:AP8"/>
    <mergeCell ref="BA6:BA8"/>
    <mergeCell ref="BO6:BO8"/>
    <mergeCell ref="I4:J4"/>
    <mergeCell ref="K4:L4"/>
    <mergeCell ref="M4:N4"/>
    <mergeCell ref="O4:O5"/>
    <mergeCell ref="A3:N3"/>
    <mergeCell ref="O3:AB3"/>
    <mergeCell ref="AC3:AO3"/>
    <mergeCell ref="AP3:AZ3"/>
    <mergeCell ref="BA3:BN3"/>
    <mergeCell ref="BO3:BZ3"/>
    <mergeCell ref="BP4:BP5"/>
    <mergeCell ref="BY4:BZ4"/>
    <mergeCell ref="CA4:CA5"/>
    <mergeCell ref="CB4:CB5"/>
    <mergeCell ref="CC4:CO4"/>
    <mergeCell ref="BQ4:BX4"/>
    <mergeCell ref="BE4:BF4"/>
    <mergeCell ref="BG4:BH4"/>
    <mergeCell ref="BI4:BJ4"/>
    <mergeCell ref="BK4:BL4"/>
    <mergeCell ref="BM4:BN4"/>
    <mergeCell ref="BO4:BO5"/>
    <mergeCell ref="AP4:AP5"/>
    <mergeCell ref="AQ4:AQ5"/>
    <mergeCell ref="AR4:AZ4"/>
    <mergeCell ref="BA4:BA5"/>
    <mergeCell ref="BB4:BB5"/>
    <mergeCell ref="BC4:BD4"/>
    <mergeCell ref="CA1:CO1"/>
    <mergeCell ref="A2:N2"/>
    <mergeCell ref="O2:AB2"/>
    <mergeCell ref="AC2:AO2"/>
    <mergeCell ref="AP2:AZ2"/>
    <mergeCell ref="BA2:BN2"/>
    <mergeCell ref="BO2:BZ2"/>
    <mergeCell ref="CA2:CO2"/>
    <mergeCell ref="A1:N1"/>
    <mergeCell ref="O1:AB1"/>
    <mergeCell ref="AC1:AO1"/>
    <mergeCell ref="AP1:AZ1"/>
    <mergeCell ref="BA1:BN1"/>
    <mergeCell ref="BO1:BZ1"/>
    <mergeCell ref="AA4:AB4"/>
    <mergeCell ref="AC4:AC5"/>
    <mergeCell ref="AD4:AD5"/>
    <mergeCell ref="AE4:AJ4"/>
    <mergeCell ref="AK4:AN4"/>
    <mergeCell ref="AO4:AO5"/>
    <mergeCell ref="P4:P5"/>
    <mergeCell ref="Q4:R4"/>
    <mergeCell ref="S4:T4"/>
    <mergeCell ref="U4:V4"/>
    <mergeCell ref="W4:X4"/>
    <mergeCell ref="Y4:Z4"/>
    <mergeCell ref="CA3:CO3"/>
    <mergeCell ref="A4:A5"/>
    <mergeCell ref="B4:B5"/>
    <mergeCell ref="C4:D4"/>
    <mergeCell ref="E4:F4"/>
    <mergeCell ref="G4:H4"/>
  </mergeCells>
  <printOptions horizontalCentered="1"/>
  <pageMargins left="0.23622047244094491" right="0.23622047244094491" top="0.35433070866141736" bottom="0.35433070866141736" header="0.11811023622047245" footer="0.11811023622047245"/>
  <pageSetup paperSize="9" scale="90" orientation="landscape" horizontalDpi="300" verticalDpi="300" r:id="rId1"/>
  <rowBreaks count="14" manualBreakCount="14">
    <brk id="38" max="16383" man="1"/>
    <brk id="76" max="92" man="1"/>
    <brk id="109" max="92" man="1"/>
    <brk id="138" max="92" man="1"/>
    <brk id="174" max="92" man="1"/>
    <brk id="216" max="92" man="1"/>
    <brk id="258" max="92" man="1"/>
    <brk id="291" max="92" man="1"/>
    <brk id="318" max="92" man="1"/>
    <brk id="354" max="92" man="1"/>
    <brk id="384" max="92" man="1"/>
    <brk id="417" max="92" man="1"/>
    <brk id="443" max="92" man="1"/>
    <brk id="469" max="9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19</vt:i4>
      </vt:variant>
      <vt:variant>
        <vt:lpstr>Plages nommées</vt:lpstr>
      </vt:variant>
      <vt:variant>
        <vt:i4>44</vt:i4>
      </vt:variant>
    </vt:vector>
  </HeadingPairs>
  <TitlesOfParts>
    <vt:vector size="63" baseType="lpstr">
      <vt:lpstr>annexe</vt:lpstr>
      <vt:lpstr>couverture</vt:lpstr>
      <vt:lpstr>sommaire</vt:lpstr>
      <vt:lpstr>preface</vt:lpstr>
      <vt:lpstr>0 SYNTHESE PUB-PV PAR DREN</vt:lpstr>
      <vt:lpstr>1 SYNTHESE PAR DREN ET MILIEU</vt:lpstr>
      <vt:lpstr>2 INDICATEURS</vt:lpstr>
      <vt:lpstr>3 PRESCOLAIRE PUBLIC</vt:lpstr>
      <vt:lpstr>4 PRIMAIRE PUBLIC</vt:lpstr>
      <vt:lpstr>5 COLLEGE PUBLIC</vt:lpstr>
      <vt:lpstr>6 LYCEE PUBLIC</vt:lpstr>
      <vt:lpstr>7 PRESCOLAIRE PRIVE</vt:lpstr>
      <vt:lpstr>8 PRIMAIRE PRIVE</vt:lpstr>
      <vt:lpstr>9 COLLEGE PRIVE</vt:lpstr>
      <vt:lpstr>10 LYCEE PRIVE</vt:lpstr>
      <vt:lpstr>11 PAR AGE PRESCO PUB ET PV</vt:lpstr>
      <vt:lpstr>12 PAR AGE NIV I PUB ET PV</vt:lpstr>
      <vt:lpstr>13 PAR AGE NIV II PUB ET PV</vt:lpstr>
      <vt:lpstr>14 PAR AGE NIV III PUB ET PV</vt:lpstr>
      <vt:lpstr>'12 PAR AGE NIV I PUB ET PV'!annee_scolaire</vt:lpstr>
      <vt:lpstr>annee_scolaire</vt:lpstr>
      <vt:lpstr>nom_cisco</vt:lpstr>
      <vt:lpstr>nom_dren</vt:lpstr>
      <vt:lpstr>nom_zap</vt:lpstr>
      <vt:lpstr>'12 PAR AGE NIV I PUB ET PV'!population_college_11</vt:lpstr>
      <vt:lpstr>population_college_11</vt:lpstr>
      <vt:lpstr>'12 PAR AGE NIV I PUB ET PV'!population_college_14</vt:lpstr>
      <vt:lpstr>population_college_14</vt:lpstr>
      <vt:lpstr>'12 PAR AGE NIV I PUB ET PV'!population_lycee_15</vt:lpstr>
      <vt:lpstr>population_lycee_15</vt:lpstr>
      <vt:lpstr>'12 PAR AGE NIV I PUB ET PV'!population_lycee_17</vt:lpstr>
      <vt:lpstr>population_lycee_17</vt:lpstr>
      <vt:lpstr>'12 PAR AGE NIV I PUB ET PV'!population_presco_3</vt:lpstr>
      <vt:lpstr>population_presco_3</vt:lpstr>
      <vt:lpstr>'12 PAR AGE NIV I PUB ET PV'!population_presco_5</vt:lpstr>
      <vt:lpstr>population_presco_5</vt:lpstr>
      <vt:lpstr>'12 PAR AGE NIV I PUB ET PV'!population_primaire_10</vt:lpstr>
      <vt:lpstr>population_primaire_10</vt:lpstr>
      <vt:lpstr>'12 PAR AGE NIV I PUB ET PV'!population_primaire_6</vt:lpstr>
      <vt:lpstr>population_primaire_6</vt:lpstr>
      <vt:lpstr>'12 PAR AGE NIV I PUB ET PV'!tama</vt:lpstr>
      <vt:lpstr>tama</vt:lpstr>
      <vt:lpstr>'12 PAR AGE NIV I PUB ET PV'!type_commune</vt:lpstr>
      <vt:lpstr>type_commune</vt:lpstr>
      <vt:lpstr>type_localisation</vt:lpstr>
      <vt:lpstr>'12 PAR AGE NIV I PUB ET PV'!type_reponse</vt:lpstr>
      <vt:lpstr>type_reponse</vt:lpstr>
      <vt:lpstr>'12 PAR AGE NIV I PUB ET PV'!type_statut</vt:lpstr>
      <vt:lpstr>type_statut</vt:lpstr>
      <vt:lpstr>'0 SYNTHESE PUB-PV PAR DREN'!Zone_d_impression</vt:lpstr>
      <vt:lpstr>'1 SYNTHESE PAR DREN ET MILIEU'!Zone_d_impression</vt:lpstr>
      <vt:lpstr>'10 LYCEE PRIVE'!Zone_d_impression</vt:lpstr>
      <vt:lpstr>'2 INDICATEURS'!Zone_d_impression</vt:lpstr>
      <vt:lpstr>'3 PRESCOLAIRE PUBLIC'!Zone_d_impression</vt:lpstr>
      <vt:lpstr>'4 PRIMAIRE PUBLIC'!Zone_d_impression</vt:lpstr>
      <vt:lpstr>'5 COLLEGE PUBLIC'!Zone_d_impression</vt:lpstr>
      <vt:lpstr>'6 LYCEE PUBLIC'!Zone_d_impression</vt:lpstr>
      <vt:lpstr>'7 PRESCOLAIRE PRIVE'!Zone_d_impression</vt:lpstr>
      <vt:lpstr>'8 PRIMAIRE PRIVE'!Zone_d_impression</vt:lpstr>
      <vt:lpstr>'9 COLLEGE PRIVE'!Zone_d_impression</vt:lpstr>
      <vt:lpstr>couverture!Zone_d_impression</vt:lpstr>
      <vt:lpstr>preface!Zone_d_impression</vt:lpstr>
      <vt:lpstr>sommaire!Zone_d_impression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RATSIMBASON Hariniaina Michaël</dc:creator>
  <cp:lastModifiedBy>RATSIMBASON Hariniaina Michaël</cp:lastModifiedBy>
  <cp:lastPrinted>2023-09-29T15:02:07Z</cp:lastPrinted>
  <dcterms:created xsi:type="dcterms:W3CDTF">2021-06-17T06:47:18Z</dcterms:created>
  <dcterms:modified xsi:type="dcterms:W3CDTF">2024-02-02T17:36:41Z</dcterms:modified>
</cp:coreProperties>
</file>